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ADM_POSHEKH\Desktop\Рабочий стол\Информация по дорожному фонду 2019\"/>
    </mc:Choice>
  </mc:AlternateContent>
  <xr:revisionPtr revIDLastSave="0" documentId="12_ncr:500000_{5D5E0401-5268-48AB-B28E-7305D9045515}" xr6:coauthVersionLast="31" xr6:coauthVersionMax="31" xr10:uidLastSave="{00000000-0000-0000-0000-000000000000}"/>
  <bookViews>
    <workbookView xWindow="240" yWindow="75" windowWidth="17235" windowHeight="6210" firstSheet="10" activeTab="11" xr2:uid="{00000000-000D-0000-FFFF-FFFF00000000}"/>
  </bookViews>
  <sheets>
    <sheet name="Больш. МР" sheetId="18" r:id="rId1"/>
    <sheet name="Борисогл. МР" sheetId="15" r:id="rId2"/>
    <sheet name="Брейт. МР" sheetId="24" r:id="rId3"/>
    <sheet name="Гавр-Ям. МР" sheetId="12" r:id="rId4"/>
    <sheet name="Данилов. МР" sheetId="19" r:id="rId5"/>
    <sheet name="Любим. МР" sheetId="5" r:id="rId6"/>
    <sheet name="Мышкин.МР" sheetId="11" r:id="rId7"/>
    <sheet name="Некоуз. МР" sheetId="14" r:id="rId8"/>
    <sheet name="Некрас. МР" sheetId="8" r:id="rId9"/>
    <sheet name="Первомай. МР" sheetId="17" r:id="rId10"/>
    <sheet name="Пересл.МР" sheetId="2" r:id="rId11"/>
    <sheet name="Пошех. МР" sheetId="13" r:id="rId12"/>
    <sheet name="Ростов. МР" sheetId="20" r:id="rId13"/>
    <sheet name="Рыбин. МР" sheetId="10" r:id="rId14"/>
    <sheet name="Тутаев.МР" sheetId="4" r:id="rId15"/>
    <sheet name="Углич. МР" sheetId="21" r:id="rId16"/>
    <sheet name="Яросл. МР" sheetId="7" r:id="rId17"/>
    <sheet name="г.Рыбинск" sheetId="9" r:id="rId18"/>
    <sheet name="г.Переславль" sheetId="16" r:id="rId19"/>
    <sheet name="г. Ярославль" sheetId="22" r:id="rId20"/>
  </sheets>
  <definedNames>
    <definedName name="_xlnm.Print_Area" localSheetId="11">'Пошех. МР'!$A$4:$AA$147</definedName>
  </definedNames>
  <calcPr calcId="162913"/>
</workbook>
</file>

<file path=xl/calcChain.xml><?xml version="1.0" encoding="utf-8"?>
<calcChain xmlns="http://schemas.openxmlformats.org/spreadsheetml/2006/main">
  <c r="AA147" i="13" l="1"/>
  <c r="Q147" i="13"/>
  <c r="P147" i="13"/>
  <c r="E147" i="13"/>
  <c r="F147" i="13"/>
  <c r="L147" i="13"/>
  <c r="R147" i="13" l="1"/>
  <c r="M147" i="13"/>
  <c r="R1325" i="7"/>
  <c r="Q1325" i="7"/>
  <c r="P1325" i="7"/>
  <c r="L1325" i="7"/>
  <c r="H1325" i="7"/>
  <c r="G1325" i="7"/>
  <c r="F1325" i="7"/>
  <c r="E1325" i="7"/>
  <c r="Q1275" i="7"/>
  <c r="R1275" i="7"/>
  <c r="S1275" i="7"/>
  <c r="T1275" i="7"/>
  <c r="U1275" i="7"/>
  <c r="V1275" i="7"/>
  <c r="W1275" i="7"/>
  <c r="M1275" i="7"/>
  <c r="N1275" i="7"/>
  <c r="O1275" i="7"/>
  <c r="P1275" i="7"/>
  <c r="I1275" i="7"/>
  <c r="J1275" i="7"/>
  <c r="K1275" i="7"/>
  <c r="L1275" i="7"/>
  <c r="H1275" i="7"/>
  <c r="G1275" i="7"/>
  <c r="F1275" i="7"/>
  <c r="E1275" i="7"/>
  <c r="R1187" i="7"/>
  <c r="S1187" i="7"/>
  <c r="T1187" i="7"/>
  <c r="U1187" i="7"/>
  <c r="V1187" i="7"/>
  <c r="W1187" i="7"/>
  <c r="X1187" i="7"/>
  <c r="Y1187" i="7"/>
  <c r="Z1187" i="7"/>
  <c r="AA1187" i="7"/>
  <c r="Q1187" i="7"/>
  <c r="N1187" i="7"/>
  <c r="O1187" i="7"/>
  <c r="P1187" i="7"/>
  <c r="H1187" i="7"/>
  <c r="I1187" i="7"/>
  <c r="J1187" i="7"/>
  <c r="K1187" i="7"/>
  <c r="L1187" i="7"/>
  <c r="M1187" i="7"/>
  <c r="G1187" i="7"/>
  <c r="F1187" i="7"/>
  <c r="E1187" i="7"/>
  <c r="Z828" i="21"/>
  <c r="AA828" i="21"/>
  <c r="Y828" i="21"/>
  <c r="Z860" i="21"/>
  <c r="AA860" i="21"/>
  <c r="Y860" i="21"/>
  <c r="Z875" i="21"/>
  <c r="AA875" i="21"/>
  <c r="AA914" i="21" s="1"/>
  <c r="Y875" i="21"/>
  <c r="Z913" i="21"/>
  <c r="Z914" i="21" s="1"/>
  <c r="AA913" i="21"/>
  <c r="Y913" i="21"/>
  <c r="R914" i="21"/>
  <c r="S914" i="21"/>
  <c r="T914" i="21"/>
  <c r="U914" i="21"/>
  <c r="V914" i="21"/>
  <c r="W914" i="21"/>
  <c r="X914" i="21"/>
  <c r="S664" i="21"/>
  <c r="T664" i="21"/>
  <c r="U664" i="21"/>
  <c r="V664" i="21"/>
  <c r="W664" i="21"/>
  <c r="X664" i="21"/>
  <c r="Y664" i="21"/>
  <c r="Z664" i="21"/>
  <c r="AA664" i="21"/>
  <c r="F41" i="21"/>
  <c r="G41" i="21"/>
  <c r="H41" i="21"/>
  <c r="I41" i="21"/>
  <c r="J41" i="21"/>
  <c r="K41" i="21"/>
  <c r="L41" i="21"/>
  <c r="M41" i="21"/>
  <c r="N41" i="21"/>
  <c r="O41" i="21"/>
  <c r="P41" i="21"/>
  <c r="R41" i="21"/>
  <c r="S41" i="21"/>
  <c r="T41" i="21"/>
  <c r="U41" i="21"/>
  <c r="V41" i="21"/>
  <c r="W41" i="21"/>
  <c r="X41" i="21"/>
  <c r="Y41" i="21"/>
  <c r="Z41" i="21"/>
  <c r="AA41" i="21"/>
  <c r="F66" i="21"/>
  <c r="G66" i="21"/>
  <c r="H66" i="21"/>
  <c r="I66" i="21"/>
  <c r="J66" i="21"/>
  <c r="K66" i="21"/>
  <c r="L66" i="21"/>
  <c r="M66" i="21"/>
  <c r="N66" i="21"/>
  <c r="O66" i="21"/>
  <c r="P66" i="21"/>
  <c r="R66" i="21"/>
  <c r="S66" i="21"/>
  <c r="T66" i="21"/>
  <c r="U66" i="21"/>
  <c r="U227" i="21" s="1"/>
  <c r="V66" i="21"/>
  <c r="W66" i="21"/>
  <c r="X66" i="21"/>
  <c r="Y66" i="21"/>
  <c r="Y227" i="21" s="1"/>
  <c r="Z66" i="21"/>
  <c r="AA66" i="21"/>
  <c r="F110" i="21"/>
  <c r="G110" i="21"/>
  <c r="G227" i="21" s="1"/>
  <c r="H110" i="21"/>
  <c r="I110" i="21"/>
  <c r="J110" i="21"/>
  <c r="K110" i="21"/>
  <c r="K227" i="21" s="1"/>
  <c r="L110" i="21"/>
  <c r="M110" i="21"/>
  <c r="N110" i="21"/>
  <c r="O110" i="21"/>
  <c r="O227" i="21" s="1"/>
  <c r="P110" i="21"/>
  <c r="R110" i="21"/>
  <c r="S110" i="21"/>
  <c r="T110" i="21"/>
  <c r="U110" i="21"/>
  <c r="V110" i="21"/>
  <c r="W110" i="21"/>
  <c r="X110" i="21"/>
  <c r="Y110" i="21"/>
  <c r="Z110" i="21"/>
  <c r="AA110" i="21"/>
  <c r="F157" i="21"/>
  <c r="F227" i="21" s="1"/>
  <c r="G157" i="21"/>
  <c r="H157" i="21"/>
  <c r="I157" i="21"/>
  <c r="J157" i="21"/>
  <c r="J227" i="21" s="1"/>
  <c r="K157" i="21"/>
  <c r="L157" i="21"/>
  <c r="M157" i="21"/>
  <c r="N157" i="21"/>
  <c r="N227" i="21" s="1"/>
  <c r="O157" i="21"/>
  <c r="P157" i="21"/>
  <c r="R157" i="21"/>
  <c r="S157" i="21"/>
  <c r="T157" i="21"/>
  <c r="U157" i="21"/>
  <c r="V157" i="21"/>
  <c r="W157" i="21"/>
  <c r="X157" i="21"/>
  <c r="Y157" i="21"/>
  <c r="Z157" i="21"/>
  <c r="AA157" i="21"/>
  <c r="F226" i="21"/>
  <c r="G226" i="21"/>
  <c r="H226" i="21"/>
  <c r="I226" i="21"/>
  <c r="I227" i="21" s="1"/>
  <c r="J226" i="21"/>
  <c r="K226" i="21"/>
  <c r="L226" i="21"/>
  <c r="M226" i="21"/>
  <c r="M227" i="21" s="1"/>
  <c r="N226" i="21"/>
  <c r="O226" i="21"/>
  <c r="P226" i="21"/>
  <c r="R226" i="21"/>
  <c r="R227" i="21" s="1"/>
  <c r="S226" i="21"/>
  <c r="S227" i="21" s="1"/>
  <c r="T226" i="21"/>
  <c r="T227" i="21" s="1"/>
  <c r="U226" i="21"/>
  <c r="V226" i="21"/>
  <c r="V227" i="21" s="1"/>
  <c r="W226" i="21"/>
  <c r="W227" i="21" s="1"/>
  <c r="X226" i="21"/>
  <c r="X227" i="21" s="1"/>
  <c r="Y226" i="21"/>
  <c r="Z226" i="21"/>
  <c r="Z227" i="21" s="1"/>
  <c r="AA226" i="21"/>
  <c r="AA227" i="21" s="1"/>
  <c r="H227" i="21"/>
  <c r="L227" i="21"/>
  <c r="P227" i="21"/>
  <c r="AA689" i="4"/>
  <c r="Z689" i="4"/>
  <c r="Y689" i="4"/>
  <c r="X689" i="4"/>
  <c r="W689" i="4"/>
  <c r="V689" i="4"/>
  <c r="R689" i="4"/>
  <c r="Q689" i="4"/>
  <c r="P689" i="4"/>
  <c r="L689" i="4"/>
  <c r="H689" i="4"/>
  <c r="G689" i="4"/>
  <c r="F689" i="4"/>
  <c r="E689" i="4"/>
  <c r="E617" i="4"/>
  <c r="AA1226" i="10"/>
  <c r="Z1226" i="10"/>
  <c r="Y1226" i="10"/>
  <c r="X1226" i="10"/>
  <c r="W1226" i="10"/>
  <c r="V1226" i="10"/>
  <c r="R1226" i="10"/>
  <c r="Q1226" i="10"/>
  <c r="P1226" i="10"/>
  <c r="L1226" i="10"/>
  <c r="H1226" i="10"/>
  <c r="G1226" i="10"/>
  <c r="F1226" i="10"/>
  <c r="E1226" i="10"/>
  <c r="AA1040" i="10"/>
  <c r="Z1040" i="10"/>
  <c r="Y1040" i="10"/>
  <c r="X1040" i="10"/>
  <c r="W1040" i="10"/>
  <c r="V1040" i="10"/>
  <c r="P1040" i="10"/>
  <c r="R1040" i="10"/>
  <c r="Q1040" i="10"/>
  <c r="I1040" i="10"/>
  <c r="H1040" i="10"/>
  <c r="G1040" i="10"/>
  <c r="F1040" i="10"/>
  <c r="E1040" i="10"/>
  <c r="R947" i="10"/>
  <c r="Q947" i="10"/>
  <c r="P947" i="10"/>
  <c r="AA947" i="10"/>
  <c r="Z947" i="10"/>
  <c r="Y947" i="10"/>
  <c r="X947" i="10"/>
  <c r="W947" i="10"/>
  <c r="V947" i="10"/>
  <c r="L947" i="10"/>
  <c r="H947" i="10"/>
  <c r="G947" i="10"/>
  <c r="F947" i="10"/>
  <c r="E947" i="10"/>
  <c r="AA912" i="10"/>
  <c r="Z912" i="10"/>
  <c r="Y912" i="10"/>
  <c r="X912" i="10"/>
  <c r="W912" i="10"/>
  <c r="V912" i="10"/>
  <c r="R912" i="10"/>
  <c r="Q912" i="10"/>
  <c r="P912" i="10"/>
  <c r="L912" i="10"/>
  <c r="H912" i="10"/>
  <c r="G912" i="10"/>
  <c r="F912" i="10"/>
  <c r="E912" i="10"/>
  <c r="AA159" i="20"/>
  <c r="Z159" i="20"/>
  <c r="Q159" i="20"/>
  <c r="O159" i="20"/>
  <c r="L159" i="20"/>
  <c r="G159" i="20"/>
  <c r="F159" i="20"/>
  <c r="E159" i="20"/>
  <c r="AA134" i="20"/>
  <c r="Z134" i="20"/>
  <c r="Q134" i="20"/>
  <c r="O134" i="20"/>
  <c r="L134" i="20"/>
  <c r="G134" i="20"/>
  <c r="F134" i="20"/>
  <c r="E134" i="20"/>
  <c r="AA36" i="20"/>
  <c r="Z36" i="20"/>
  <c r="Q36" i="20"/>
  <c r="O36" i="20"/>
  <c r="L36" i="20"/>
  <c r="L198" i="20" s="1"/>
  <c r="G36" i="20"/>
  <c r="F36" i="20"/>
  <c r="E36" i="20"/>
  <c r="AA9" i="20"/>
  <c r="Z9" i="20"/>
  <c r="Z198" i="20" s="1"/>
  <c r="S9" i="20"/>
  <c r="S198" i="20" s="1"/>
  <c r="Q9" i="20"/>
  <c r="Q198" i="20" s="1"/>
  <c r="O9" i="20"/>
  <c r="O198" i="20" s="1"/>
  <c r="G9" i="20"/>
  <c r="G198" i="20" s="1"/>
  <c r="F9" i="20"/>
  <c r="F198" i="20" s="1"/>
  <c r="E9" i="20"/>
  <c r="E198" i="20" s="1"/>
  <c r="AA198" i="20" l="1"/>
  <c r="Y914" i="21"/>
  <c r="G1227" i="20"/>
  <c r="H1227" i="20"/>
  <c r="I1227" i="20"/>
  <c r="J1227" i="20"/>
  <c r="K1227" i="20"/>
  <c r="L1227" i="20"/>
  <c r="M1227" i="20"/>
  <c r="N1227" i="20"/>
  <c r="O1227" i="20"/>
  <c r="P1227" i="20"/>
  <c r="Q1227" i="20"/>
  <c r="S1227" i="20"/>
  <c r="T1227" i="20"/>
  <c r="U1227" i="20"/>
  <c r="V1227" i="20"/>
  <c r="W1227" i="20"/>
  <c r="X1227" i="20"/>
  <c r="Y1227" i="20"/>
  <c r="Z1227" i="20"/>
  <c r="AA1227" i="20"/>
  <c r="F1226" i="20"/>
  <c r="E1226" i="20"/>
  <c r="F1224" i="20"/>
  <c r="E1224" i="20"/>
  <c r="F1223" i="20"/>
  <c r="E1223" i="20"/>
  <c r="F1222" i="20"/>
  <c r="E1222" i="20"/>
  <c r="F1221" i="20"/>
  <c r="E1221" i="20"/>
  <c r="F1220" i="20"/>
  <c r="E1220" i="20"/>
  <c r="F1219" i="20"/>
  <c r="F1218" i="20"/>
  <c r="E1218" i="20"/>
  <c r="F1217" i="20"/>
  <c r="E1217" i="20"/>
  <c r="F1216" i="20"/>
  <c r="E1216" i="20"/>
  <c r="F1215" i="20"/>
  <c r="E1215" i="20"/>
  <c r="F1214" i="20"/>
  <c r="E1214" i="20"/>
  <c r="F1213" i="20"/>
  <c r="E1213" i="20"/>
  <c r="F1212" i="20"/>
  <c r="E1212" i="20"/>
  <c r="F1211" i="20"/>
  <c r="E1211" i="20"/>
  <c r="F1210" i="20"/>
  <c r="E1210" i="20"/>
  <c r="F1209" i="20"/>
  <c r="E1209" i="20"/>
  <c r="F1208" i="20"/>
  <c r="E1208" i="20"/>
  <c r="F1207" i="20"/>
  <c r="E1207" i="20"/>
  <c r="F1206" i="20"/>
  <c r="E1206" i="20"/>
  <c r="F1205" i="20"/>
  <c r="E1205" i="20"/>
  <c r="F1204" i="20"/>
  <c r="E1204" i="20"/>
  <c r="F1203" i="20"/>
  <c r="E1203" i="20"/>
  <c r="F1202" i="20"/>
  <c r="E1202" i="20"/>
  <c r="F1201" i="20"/>
  <c r="E1201" i="20"/>
  <c r="F1200" i="20"/>
  <c r="E1200" i="20"/>
  <c r="F1199" i="20"/>
  <c r="E1199" i="20"/>
  <c r="F1198" i="20"/>
  <c r="E1198" i="20"/>
  <c r="F1197" i="20"/>
  <c r="E1197" i="20"/>
  <c r="F1196" i="20"/>
  <c r="E1196" i="20"/>
  <c r="F1195" i="20"/>
  <c r="E1195" i="20"/>
  <c r="F1194" i="20"/>
  <c r="E1194" i="20"/>
  <c r="F1193" i="20"/>
  <c r="E1193" i="20"/>
  <c r="F1192" i="20"/>
  <c r="E1192" i="20"/>
  <c r="F1191" i="20"/>
  <c r="E1191" i="20"/>
  <c r="F1190" i="20"/>
  <c r="E1190" i="20"/>
  <c r="F1189" i="20"/>
  <c r="E1189" i="20"/>
  <c r="F1188" i="20"/>
  <c r="E1188" i="20"/>
  <c r="F1187" i="20"/>
  <c r="E1187" i="20"/>
  <c r="F1186" i="20"/>
  <c r="E1186" i="20"/>
  <c r="F1185" i="20"/>
  <c r="E1185" i="20"/>
  <c r="F1184" i="20"/>
  <c r="E1184" i="20"/>
  <c r="F1183" i="20"/>
  <c r="E1183" i="20"/>
  <c r="F1182" i="20"/>
  <c r="E1182" i="20"/>
  <c r="F1181" i="20"/>
  <c r="E1181" i="20"/>
  <c r="F1180" i="20"/>
  <c r="E1180" i="20"/>
  <c r="F1179" i="20"/>
  <c r="E1179" i="20"/>
  <c r="F1178" i="20"/>
  <c r="E1178" i="20"/>
  <c r="F1177" i="20"/>
  <c r="E1177" i="20"/>
  <c r="F1176" i="20"/>
  <c r="E1176" i="20"/>
  <c r="F1175" i="20"/>
  <c r="E1175" i="20"/>
  <c r="F1174" i="20"/>
  <c r="E1174" i="20"/>
  <c r="F1173" i="20"/>
  <c r="E1173" i="20"/>
  <c r="F1172" i="20"/>
  <c r="E1172" i="20"/>
  <c r="F1171" i="20"/>
  <c r="E1171" i="20"/>
  <c r="F1170" i="20"/>
  <c r="E1170" i="20"/>
  <c r="F1169" i="20"/>
  <c r="E1169" i="20"/>
  <c r="F1168" i="20"/>
  <c r="E1168" i="20"/>
  <c r="F1167" i="20"/>
  <c r="E1167" i="20"/>
  <c r="F1166" i="20"/>
  <c r="E1166" i="20"/>
  <c r="F1165" i="20"/>
  <c r="E1165" i="20"/>
  <c r="F1164" i="20"/>
  <c r="E1164" i="20"/>
  <c r="F1163" i="20"/>
  <c r="E1163" i="20"/>
  <c r="F1162" i="20"/>
  <c r="E1162" i="20"/>
  <c r="F1161" i="20"/>
  <c r="E1161" i="20"/>
  <c r="F1160" i="20"/>
  <c r="E1160" i="20"/>
  <c r="F1159" i="20"/>
  <c r="E1159" i="20"/>
  <c r="F1158" i="20"/>
  <c r="E1158" i="20"/>
  <c r="F1157" i="20"/>
  <c r="E1157" i="20"/>
  <c r="F1156" i="20"/>
  <c r="E1156" i="20"/>
  <c r="F1155" i="20"/>
  <c r="E1155" i="20"/>
  <c r="F1154" i="20"/>
  <c r="E1154" i="20"/>
  <c r="F1153" i="20"/>
  <c r="E1153" i="20"/>
  <c r="F1152" i="20"/>
  <c r="E1152" i="20"/>
  <c r="F1151" i="20"/>
  <c r="E1151" i="20"/>
  <c r="F1150" i="20"/>
  <c r="E1150" i="20"/>
  <c r="F1149" i="20"/>
  <c r="E1149" i="20"/>
  <c r="F1148" i="20"/>
  <c r="E1148" i="20"/>
  <c r="F1147" i="20"/>
  <c r="E1147" i="20"/>
  <c r="F1146" i="20"/>
  <c r="E1146" i="20"/>
  <c r="F1145" i="20"/>
  <c r="E1145" i="20"/>
  <c r="F1144" i="20"/>
  <c r="E1144" i="20"/>
  <c r="F1143" i="20"/>
  <c r="E1143" i="20"/>
  <c r="F1142" i="20"/>
  <c r="E1142" i="20"/>
  <c r="F1141" i="20"/>
  <c r="E1141" i="20"/>
  <c r="F1140" i="20"/>
  <c r="E1140" i="20"/>
  <c r="F1139" i="20"/>
  <c r="E1139" i="20"/>
  <c r="F1138" i="20"/>
  <c r="E1138" i="20"/>
  <c r="F1137" i="20"/>
  <c r="E1137" i="20"/>
  <c r="F1136" i="20"/>
  <c r="E1136" i="20"/>
  <c r="F1135" i="20"/>
  <c r="E1135" i="20"/>
  <c r="F1134" i="20"/>
  <c r="E1134" i="20"/>
  <c r="F1133" i="20"/>
  <c r="E1133" i="20"/>
  <c r="F1132" i="20"/>
  <c r="E1132" i="20"/>
  <c r="F1131" i="20"/>
  <c r="E1131" i="20"/>
  <c r="F1130" i="20"/>
  <c r="E1130" i="20"/>
  <c r="F1129" i="20"/>
  <c r="E1129" i="20"/>
  <c r="F1128" i="20"/>
  <c r="E1128" i="20"/>
  <c r="F1127" i="20"/>
  <c r="E1127" i="20"/>
  <c r="F1126" i="20"/>
  <c r="E1126" i="20"/>
  <c r="F1125" i="20"/>
  <c r="E1125" i="20"/>
  <c r="F1124" i="20"/>
  <c r="E1124" i="20"/>
  <c r="F1123" i="20"/>
  <c r="E1123" i="20"/>
  <c r="F1122" i="20"/>
  <c r="E1122" i="20"/>
  <c r="F1121" i="20"/>
  <c r="E1121" i="20"/>
  <c r="F1120" i="20"/>
  <c r="E1120" i="20"/>
  <c r="F1119" i="20"/>
  <c r="E1119" i="20"/>
  <c r="F1118" i="20"/>
  <c r="E1118" i="20"/>
  <c r="F1117" i="20"/>
  <c r="E1117" i="20"/>
  <c r="F1116" i="20"/>
  <c r="E1116" i="20"/>
  <c r="F1115" i="20"/>
  <c r="E1115" i="20"/>
  <c r="F1114" i="20"/>
  <c r="E1114" i="20"/>
  <c r="F1113" i="20"/>
  <c r="E1113" i="20"/>
  <c r="F1112" i="20"/>
  <c r="E1112" i="20"/>
  <c r="F1111" i="20"/>
  <c r="E1111" i="20"/>
  <c r="F1110" i="20"/>
  <c r="E1110" i="20"/>
  <c r="F1109" i="20"/>
  <c r="E1109" i="20"/>
  <c r="F1108" i="20"/>
  <c r="E1108" i="20"/>
  <c r="F1107" i="20"/>
  <c r="E1107" i="20"/>
  <c r="F1106" i="20"/>
  <c r="E1106" i="20"/>
  <c r="F1105" i="20"/>
  <c r="E1105" i="20"/>
  <c r="F1104" i="20"/>
  <c r="E1104" i="20"/>
  <c r="F1103" i="20"/>
  <c r="E1103" i="20"/>
  <c r="F1102" i="20"/>
  <c r="E1102" i="20"/>
  <c r="F1101" i="20"/>
  <c r="E1101" i="20"/>
  <c r="F1100" i="20"/>
  <c r="E1100" i="20"/>
  <c r="F1099" i="20"/>
  <c r="E1099" i="20"/>
  <c r="F1098" i="20"/>
  <c r="E1098" i="20"/>
  <c r="F1097" i="20"/>
  <c r="E1097" i="20"/>
  <c r="F1096" i="20"/>
  <c r="E1096" i="20"/>
  <c r="F1095" i="20"/>
  <c r="E1095" i="20"/>
  <c r="F1094" i="20"/>
  <c r="E1094" i="20"/>
  <c r="F1093" i="20"/>
  <c r="E1093" i="20"/>
  <c r="F1092" i="20"/>
  <c r="E1092" i="20"/>
  <c r="F1091" i="20"/>
  <c r="E1091" i="20"/>
  <c r="F1090" i="20"/>
  <c r="E1090" i="20"/>
  <c r="F1089" i="20"/>
  <c r="E1089" i="20"/>
  <c r="F1088" i="20"/>
  <c r="E1088" i="20"/>
  <c r="F1087" i="20"/>
  <c r="E1087" i="20"/>
  <c r="F1086" i="20"/>
  <c r="E1086" i="20"/>
  <c r="F1085" i="20"/>
  <c r="E1085" i="20"/>
  <c r="F1084" i="20"/>
  <c r="E1084" i="20"/>
  <c r="F1083" i="20"/>
  <c r="E1083" i="20"/>
  <c r="F1082" i="20"/>
  <c r="E1082" i="20"/>
  <c r="F1081" i="20"/>
  <c r="E1081" i="20"/>
  <c r="F1080" i="20"/>
  <c r="E1080" i="20"/>
  <c r="F1079" i="20"/>
  <c r="E1079" i="20"/>
  <c r="F1078" i="20"/>
  <c r="E1078" i="20"/>
  <c r="F1077" i="20"/>
  <c r="E1077" i="20"/>
  <c r="F1076" i="20"/>
  <c r="E1076" i="20"/>
  <c r="F1075" i="20"/>
  <c r="E1075" i="20"/>
  <c r="F1074" i="20"/>
  <c r="E1074" i="20"/>
  <c r="F1073" i="20"/>
  <c r="E1073" i="20"/>
  <c r="F1072" i="20"/>
  <c r="E1072" i="20"/>
  <c r="F1071" i="20"/>
  <c r="E1071" i="20"/>
  <c r="F1070" i="20"/>
  <c r="E1070" i="20"/>
  <c r="F1069" i="20"/>
  <c r="E1069" i="20"/>
  <c r="F1068" i="20"/>
  <c r="E1068" i="20"/>
  <c r="F1067" i="20"/>
  <c r="E1067" i="20"/>
  <c r="F1066" i="20"/>
  <c r="E1066" i="20"/>
  <c r="F1065" i="20"/>
  <c r="E1065" i="20"/>
  <c r="F1064" i="20"/>
  <c r="E1064" i="20"/>
  <c r="F1063" i="20"/>
  <c r="E1063" i="20"/>
  <c r="F1062" i="20"/>
  <c r="E1062" i="20"/>
  <c r="F1061" i="20"/>
  <c r="E1061" i="20"/>
  <c r="F1060" i="20"/>
  <c r="E1060" i="20"/>
  <c r="F1059" i="20"/>
  <c r="E1059" i="20"/>
  <c r="F1058" i="20"/>
  <c r="E1058" i="20"/>
  <c r="F1057" i="20"/>
  <c r="E1057" i="20"/>
  <c r="F1056" i="20"/>
  <c r="E1056" i="20"/>
  <c r="F1055" i="20"/>
  <c r="E1055" i="20"/>
  <c r="F1054" i="20"/>
  <c r="E1054" i="20"/>
  <c r="F1053" i="20"/>
  <c r="E1053" i="20"/>
  <c r="F1052" i="20"/>
  <c r="E1052" i="20"/>
  <c r="F1051" i="20"/>
  <c r="E1051" i="20"/>
  <c r="F1050" i="20"/>
  <c r="E1050" i="20"/>
  <c r="F1049" i="20"/>
  <c r="E1049" i="20"/>
  <c r="F1048" i="20"/>
  <c r="E1048" i="20"/>
  <c r="F1047" i="20"/>
  <c r="E1047" i="20"/>
  <c r="F1046" i="20"/>
  <c r="E1046" i="20"/>
  <c r="F1045" i="20"/>
  <c r="E1045" i="20"/>
  <c r="F1044" i="20"/>
  <c r="E1044" i="20"/>
  <c r="F1043" i="20"/>
  <c r="E1043" i="20"/>
  <c r="F1042" i="20"/>
  <c r="E1042" i="20"/>
  <c r="F1041" i="20"/>
  <c r="E1041" i="20"/>
  <c r="F1040" i="20"/>
  <c r="E1040" i="20"/>
  <c r="F1039" i="20"/>
  <c r="E1039" i="20"/>
  <c r="F1038" i="20"/>
  <c r="E1038" i="20"/>
  <c r="F1037" i="20"/>
  <c r="E1037" i="20"/>
  <c r="F1036" i="20"/>
  <c r="E1036" i="20"/>
  <c r="F1035" i="20"/>
  <c r="E1035" i="20"/>
  <c r="F1034" i="20"/>
  <c r="E1034" i="20"/>
  <c r="F1033" i="20"/>
  <c r="E1033" i="20"/>
  <c r="F1032" i="20"/>
  <c r="E1032" i="20"/>
  <c r="E1031" i="20"/>
  <c r="F1030" i="20"/>
  <c r="E1030" i="20"/>
  <c r="F1029" i="20"/>
  <c r="E1029" i="20"/>
  <c r="F1028" i="20"/>
  <c r="E1028" i="20"/>
  <c r="F1027" i="20"/>
  <c r="E1027" i="20"/>
  <c r="F1026" i="20"/>
  <c r="E1026" i="20"/>
  <c r="F1025" i="20"/>
  <c r="E1025" i="20"/>
  <c r="F1024" i="20"/>
  <c r="E1024" i="20"/>
  <c r="F1023" i="20"/>
  <c r="E1023" i="20"/>
  <c r="F1022" i="20"/>
  <c r="E1022" i="20"/>
  <c r="F1021" i="20"/>
  <c r="E1021" i="20"/>
  <c r="F1020" i="20"/>
  <c r="E1020" i="20"/>
  <c r="F1019" i="20"/>
  <c r="E1019" i="20"/>
  <c r="F1018" i="20"/>
  <c r="E1018" i="20"/>
  <c r="F1017" i="20"/>
  <c r="E1017" i="20"/>
  <c r="F1016" i="20"/>
  <c r="E1016" i="20"/>
  <c r="F1015" i="20"/>
  <c r="E1015" i="20"/>
  <c r="F1014" i="20"/>
  <c r="E1014" i="20"/>
  <c r="F1013" i="20"/>
  <c r="E1013" i="20"/>
  <c r="F1012" i="20"/>
  <c r="E1012" i="20"/>
  <c r="F1011" i="20"/>
  <c r="E1011" i="20"/>
  <c r="F1010" i="20"/>
  <c r="E1010" i="20"/>
  <c r="F1009" i="20"/>
  <c r="E1009" i="20"/>
  <c r="F1008" i="20"/>
  <c r="E1008" i="20"/>
  <c r="F1007" i="20"/>
  <c r="E1007" i="20"/>
  <c r="F1006" i="20"/>
  <c r="E1006" i="20"/>
  <c r="F1005" i="20"/>
  <c r="E1005" i="20"/>
  <c r="F1004" i="20"/>
  <c r="E1004" i="20"/>
  <c r="F1003" i="20"/>
  <c r="E1003" i="20"/>
  <c r="F1002" i="20"/>
  <c r="E1002" i="20"/>
  <c r="F1001" i="20"/>
  <c r="E1001" i="20"/>
  <c r="F1000" i="20"/>
  <c r="E1000" i="20"/>
  <c r="F999" i="20"/>
  <c r="E999" i="20"/>
  <c r="F998" i="20"/>
  <c r="E998" i="20"/>
  <c r="F997" i="20"/>
  <c r="E997" i="20"/>
  <c r="F996" i="20"/>
  <c r="E996" i="20"/>
  <c r="F995" i="20"/>
  <c r="E995" i="20"/>
  <c r="F994" i="20"/>
  <c r="E994" i="20"/>
  <c r="F993" i="20"/>
  <c r="E993" i="20"/>
  <c r="F992" i="20"/>
  <c r="E992" i="20"/>
  <c r="F991" i="20"/>
  <c r="E991" i="20"/>
  <c r="F990" i="20"/>
  <c r="E990" i="20"/>
  <c r="F989" i="20"/>
  <c r="E989" i="20"/>
  <c r="F988" i="20"/>
  <c r="E988" i="20"/>
  <c r="F987" i="20"/>
  <c r="E987" i="20"/>
  <c r="F986" i="20"/>
  <c r="E986" i="20"/>
  <c r="F985" i="20"/>
  <c r="E985" i="20"/>
  <c r="F984" i="20"/>
  <c r="E984" i="20"/>
  <c r="F983" i="20"/>
  <c r="E983" i="20"/>
  <c r="F982" i="20"/>
  <c r="E982" i="20"/>
  <c r="F981" i="20"/>
  <c r="E981" i="20"/>
  <c r="F980" i="20"/>
  <c r="E980" i="20"/>
  <c r="F979" i="20"/>
  <c r="E979" i="20"/>
  <c r="F978" i="20"/>
  <c r="E978" i="20"/>
  <c r="F977" i="20"/>
  <c r="E977" i="20"/>
  <c r="F976" i="20"/>
  <c r="E976" i="20"/>
  <c r="F975" i="20"/>
  <c r="E975" i="20"/>
  <c r="F974" i="20"/>
  <c r="E974" i="20"/>
  <c r="F973" i="20"/>
  <c r="E973" i="20"/>
  <c r="F972" i="20"/>
  <c r="E972" i="20"/>
  <c r="F971" i="20"/>
  <c r="E971" i="20"/>
  <c r="F970" i="20"/>
  <c r="E970" i="20"/>
  <c r="F969" i="20"/>
  <c r="E969" i="20"/>
  <c r="F968" i="20"/>
  <c r="E968" i="20"/>
  <c r="F967" i="20"/>
  <c r="E967" i="20"/>
  <c r="F966" i="20"/>
  <c r="E966" i="20"/>
  <c r="F965" i="20"/>
  <c r="E965" i="20"/>
  <c r="F964" i="20"/>
  <c r="E964" i="20"/>
  <c r="F963" i="20"/>
  <c r="E963" i="20"/>
  <c r="F962" i="20"/>
  <c r="E962" i="20"/>
  <c r="F961" i="20"/>
  <c r="E961" i="20"/>
  <c r="F960" i="20"/>
  <c r="E960" i="20"/>
  <c r="F959" i="20"/>
  <c r="E959" i="20"/>
  <c r="F958" i="20"/>
  <c r="E958" i="20"/>
  <c r="F957" i="20"/>
  <c r="E957" i="20"/>
  <c r="F956" i="20"/>
  <c r="E956" i="20"/>
  <c r="F955" i="20"/>
  <c r="E955" i="20"/>
  <c r="F954" i="20"/>
  <c r="E954" i="20"/>
  <c r="F953" i="20"/>
  <c r="E953" i="20"/>
  <c r="F952" i="20"/>
  <c r="E952" i="20"/>
  <c r="F951" i="20"/>
  <c r="E951" i="20"/>
  <c r="F950" i="20"/>
  <c r="E950" i="20"/>
  <c r="F949" i="20"/>
  <c r="E949" i="20"/>
  <c r="F948" i="20"/>
  <c r="E948" i="20"/>
  <c r="F947" i="20"/>
  <c r="E947" i="20"/>
  <c r="F946" i="20"/>
  <c r="E946" i="20"/>
  <c r="F945" i="20"/>
  <c r="E945" i="20"/>
  <c r="F944" i="20"/>
  <c r="E944" i="20"/>
  <c r="F943" i="20"/>
  <c r="E943" i="20"/>
  <c r="F942" i="20"/>
  <c r="E942" i="20"/>
  <c r="F941" i="20"/>
  <c r="E941" i="20"/>
  <c r="F940" i="20"/>
  <c r="E940" i="20"/>
  <c r="F939" i="20"/>
  <c r="E939" i="20"/>
  <c r="F938" i="20"/>
  <c r="E938" i="20"/>
  <c r="F937" i="20"/>
  <c r="E937" i="20"/>
  <c r="F936" i="20"/>
  <c r="E936" i="20"/>
  <c r="F935" i="20"/>
  <c r="E935" i="20"/>
  <c r="F934" i="20"/>
  <c r="E934" i="20"/>
  <c r="F933" i="20"/>
  <c r="E933" i="20"/>
  <c r="F932" i="20"/>
  <c r="E932" i="20"/>
  <c r="F931" i="20"/>
  <c r="E931" i="20"/>
  <c r="F930" i="20"/>
  <c r="E930" i="20"/>
  <c r="F929" i="20"/>
  <c r="E929" i="20"/>
  <c r="F928" i="20"/>
  <c r="E928" i="20"/>
  <c r="F927" i="20"/>
  <c r="E927" i="20"/>
  <c r="F926" i="20"/>
  <c r="E926" i="20"/>
  <c r="F925" i="20"/>
  <c r="E925" i="20"/>
  <c r="F924" i="20"/>
  <c r="E924" i="20"/>
  <c r="F923" i="20"/>
  <c r="E923" i="20"/>
  <c r="F922" i="20"/>
  <c r="E922" i="20"/>
  <c r="F921" i="20"/>
  <c r="E921" i="20"/>
  <c r="F920" i="20"/>
  <c r="E920" i="20"/>
  <c r="F919" i="20"/>
  <c r="E919" i="20"/>
  <c r="F918" i="20"/>
  <c r="E918" i="20"/>
  <c r="F917" i="20"/>
  <c r="E917" i="20"/>
  <c r="F916" i="20"/>
  <c r="E916" i="20"/>
  <c r="F915" i="20"/>
  <c r="E915" i="20"/>
  <c r="E914" i="20"/>
  <c r="F913" i="20"/>
  <c r="E913" i="20"/>
  <c r="F912" i="20"/>
  <c r="E912" i="20"/>
  <c r="F911" i="20"/>
  <c r="E911" i="20"/>
  <c r="F910" i="20"/>
  <c r="E910" i="20"/>
  <c r="F909" i="20"/>
  <c r="E909" i="20"/>
  <c r="F908" i="20"/>
  <c r="E908" i="20"/>
  <c r="F907" i="20"/>
  <c r="E907" i="20"/>
  <c r="F906" i="20"/>
  <c r="E906" i="20"/>
  <c r="F905" i="20"/>
  <c r="E905" i="20"/>
  <c r="F904" i="20"/>
  <c r="E904" i="20"/>
  <c r="F903" i="20"/>
  <c r="E903" i="20"/>
  <c r="F902" i="20"/>
  <c r="E902" i="20"/>
  <c r="F901" i="20"/>
  <c r="E901" i="20"/>
  <c r="F900" i="20"/>
  <c r="E900" i="20"/>
  <c r="F899" i="20"/>
  <c r="E899" i="20"/>
  <c r="F898" i="20"/>
  <c r="E898" i="20"/>
  <c r="F897" i="20"/>
  <c r="E897" i="20"/>
  <c r="F896" i="20"/>
  <c r="E896" i="20"/>
  <c r="F895" i="20"/>
  <c r="E895" i="20"/>
  <c r="F894" i="20"/>
  <c r="E894" i="20"/>
  <c r="F893" i="20"/>
  <c r="E893" i="20"/>
  <c r="F892" i="20"/>
  <c r="E892" i="20"/>
  <c r="F891" i="20"/>
  <c r="E891" i="20"/>
  <c r="F890" i="20"/>
  <c r="E890" i="20"/>
  <c r="F889" i="20"/>
  <c r="E889" i="20"/>
  <c r="F888" i="20"/>
  <c r="E888" i="20"/>
  <c r="F887" i="20"/>
  <c r="E887" i="20"/>
  <c r="F886" i="20"/>
  <c r="E886" i="20"/>
  <c r="F885" i="20"/>
  <c r="E885" i="20"/>
  <c r="F884" i="20"/>
  <c r="E884" i="20"/>
  <c r="F883" i="20"/>
  <c r="E883" i="20"/>
  <c r="F882" i="20"/>
  <c r="E882" i="20"/>
  <c r="F881" i="20"/>
  <c r="E881" i="20"/>
  <c r="F880" i="20"/>
  <c r="E880" i="20"/>
  <c r="F879" i="20"/>
  <c r="E879" i="20"/>
  <c r="F878" i="20"/>
  <c r="E878" i="20"/>
  <c r="F877" i="20"/>
  <c r="E877" i="20"/>
  <c r="F876" i="20"/>
  <c r="E876" i="20"/>
  <c r="F875" i="20"/>
  <c r="E875" i="20"/>
  <c r="F874" i="20"/>
  <c r="E874" i="20"/>
  <c r="F873" i="20"/>
  <c r="E873" i="20"/>
  <c r="F872" i="20"/>
  <c r="E872" i="20"/>
  <c r="F871" i="20"/>
  <c r="E871" i="20"/>
  <c r="F870" i="20"/>
  <c r="E870" i="20"/>
  <c r="F869" i="20"/>
  <c r="E869" i="20"/>
  <c r="F868" i="20"/>
  <c r="E868" i="20"/>
  <c r="F867" i="20"/>
  <c r="E867" i="20"/>
  <c r="F866" i="20"/>
  <c r="E866" i="20"/>
  <c r="F865" i="20"/>
  <c r="E865" i="20"/>
  <c r="F864" i="20"/>
  <c r="E864" i="20"/>
  <c r="F863" i="20"/>
  <c r="E863" i="20"/>
  <c r="F862" i="20"/>
  <c r="E862" i="20"/>
  <c r="F861" i="20"/>
  <c r="E861" i="20"/>
  <c r="F860" i="20"/>
  <c r="E860" i="20"/>
  <c r="F859" i="20"/>
  <c r="E859" i="20"/>
  <c r="F858" i="20"/>
  <c r="E858" i="20"/>
  <c r="F857" i="20"/>
  <c r="E857" i="20"/>
  <c r="F856" i="20"/>
  <c r="E856" i="20"/>
  <c r="E855" i="20"/>
  <c r="E854" i="20"/>
  <c r="F853" i="20"/>
  <c r="E853" i="20"/>
  <c r="F852" i="20"/>
  <c r="E852" i="20"/>
  <c r="F851" i="20"/>
  <c r="E851" i="20"/>
  <c r="F850" i="20"/>
  <c r="E850" i="20"/>
  <c r="F849" i="20"/>
  <c r="E849" i="20"/>
  <c r="F848" i="20"/>
  <c r="E848" i="20"/>
  <c r="F847" i="20"/>
  <c r="E847" i="20"/>
  <c r="F846" i="20"/>
  <c r="E846" i="20"/>
  <c r="F845" i="20"/>
  <c r="E845" i="20"/>
  <c r="F844" i="20"/>
  <c r="E844" i="20"/>
  <c r="F843" i="20"/>
  <c r="E843" i="20"/>
  <c r="F842" i="20"/>
  <c r="E842" i="20"/>
  <c r="F841" i="20"/>
  <c r="E841" i="20"/>
  <c r="F840" i="20"/>
  <c r="E840" i="20"/>
  <c r="F839" i="20"/>
  <c r="E839" i="20"/>
  <c r="F838" i="20"/>
  <c r="E838" i="20"/>
  <c r="F837" i="20"/>
  <c r="E837" i="20"/>
  <c r="F836" i="20"/>
  <c r="E836" i="20"/>
  <c r="F835" i="20"/>
  <c r="E835" i="20"/>
  <c r="F834" i="20"/>
  <c r="E834" i="20"/>
  <c r="F833" i="20"/>
  <c r="E833" i="20"/>
  <c r="F832" i="20"/>
  <c r="E832" i="20"/>
  <c r="F831" i="20"/>
  <c r="E831" i="20"/>
  <c r="F830" i="20"/>
  <c r="E830" i="20"/>
  <c r="E829" i="20"/>
  <c r="F828" i="20"/>
  <c r="E828" i="20"/>
  <c r="F827" i="20"/>
  <c r="E827" i="20"/>
  <c r="F826" i="20"/>
  <c r="E826" i="20"/>
  <c r="E825" i="20"/>
  <c r="F824" i="20"/>
  <c r="E824" i="20"/>
  <c r="F823" i="20"/>
  <c r="E823" i="20"/>
  <c r="F822" i="20"/>
  <c r="E822" i="20"/>
  <c r="F821" i="20"/>
  <c r="E821" i="20"/>
  <c r="F820" i="20"/>
  <c r="E820" i="20"/>
  <c r="F819" i="20"/>
  <c r="E819" i="20"/>
  <c r="F818" i="20"/>
  <c r="E818" i="20"/>
  <c r="F817" i="20"/>
  <c r="E817" i="20"/>
  <c r="F816" i="20"/>
  <c r="E816" i="20"/>
  <c r="F815" i="20"/>
  <c r="E815" i="20"/>
  <c r="F814" i="20"/>
  <c r="E814" i="20"/>
  <c r="E813" i="20"/>
  <c r="E812" i="20"/>
  <c r="F811" i="20"/>
  <c r="E811" i="20"/>
  <c r="F810" i="20"/>
  <c r="E810" i="20"/>
  <c r="F809" i="20"/>
  <c r="E809" i="20"/>
  <c r="E808" i="20"/>
  <c r="E807" i="20"/>
  <c r="F806" i="20"/>
  <c r="E806" i="20"/>
  <c r="F805" i="20"/>
  <c r="E805" i="20"/>
  <c r="F804" i="20"/>
  <c r="E804" i="20"/>
  <c r="F803" i="20"/>
  <c r="E803" i="20"/>
  <c r="F802" i="20"/>
  <c r="E802" i="20"/>
  <c r="F801" i="20"/>
  <c r="E801" i="20"/>
  <c r="F800" i="20"/>
  <c r="E800" i="20"/>
  <c r="F799" i="20"/>
  <c r="E799" i="20"/>
  <c r="F798" i="20"/>
  <c r="E798" i="20"/>
  <c r="F797" i="20"/>
  <c r="E797" i="20"/>
  <c r="F796" i="20"/>
  <c r="E796" i="20"/>
  <c r="F795" i="20"/>
  <c r="F1227" i="20" s="1"/>
  <c r="E795" i="20"/>
  <c r="E1227" i="20" l="1"/>
  <c r="AA793" i="20"/>
  <c r="Z793" i="20"/>
  <c r="Y793" i="20"/>
  <c r="X793" i="20"/>
  <c r="W793" i="20"/>
  <c r="V793" i="20"/>
  <c r="Q793" i="20"/>
  <c r="P793" i="20"/>
  <c r="L793" i="20"/>
  <c r="H793" i="20"/>
  <c r="G793" i="20"/>
  <c r="F792" i="20"/>
  <c r="F791" i="20"/>
  <c r="F790" i="20"/>
  <c r="F789" i="20"/>
  <c r="F788" i="20"/>
  <c r="F787" i="20"/>
  <c r="F786" i="20"/>
  <c r="F785" i="20"/>
  <c r="F784" i="20"/>
  <c r="F783" i="20"/>
  <c r="F782" i="20"/>
  <c r="F781" i="20"/>
  <c r="F780" i="20"/>
  <c r="F779" i="20"/>
  <c r="F778" i="20"/>
  <c r="F777" i="20"/>
  <c r="F776" i="20"/>
  <c r="F775" i="20"/>
  <c r="F774" i="20"/>
  <c r="F773" i="20"/>
  <c r="F772" i="20"/>
  <c r="F771" i="20"/>
  <c r="F770" i="20"/>
  <c r="F769" i="20"/>
  <c r="F768" i="20"/>
  <c r="F767" i="20"/>
  <c r="F766" i="20"/>
  <c r="F765" i="20"/>
  <c r="F764" i="20"/>
  <c r="F763" i="20"/>
  <c r="F762" i="20"/>
  <c r="F761" i="20"/>
  <c r="F760" i="20"/>
  <c r="F759" i="20"/>
  <c r="F758" i="20"/>
  <c r="F757" i="20"/>
  <c r="F756" i="20"/>
  <c r="F755" i="20"/>
  <c r="F754" i="20"/>
  <c r="F753" i="20"/>
  <c r="F752" i="20"/>
  <c r="F751" i="20"/>
  <c r="F750" i="20"/>
  <c r="F749" i="20"/>
  <c r="F748" i="20"/>
  <c r="F747" i="20"/>
  <c r="F746" i="20"/>
  <c r="F745" i="20"/>
  <c r="F744" i="20"/>
  <c r="F743" i="20"/>
  <c r="F742" i="20"/>
  <c r="F741" i="20"/>
  <c r="F740" i="20"/>
  <c r="F739" i="20"/>
  <c r="F738" i="20"/>
  <c r="F737" i="20"/>
  <c r="F736" i="20"/>
  <c r="F734" i="20"/>
  <c r="F733" i="20"/>
  <c r="F732" i="20"/>
  <c r="F731" i="20"/>
  <c r="F730" i="20"/>
  <c r="F729" i="20"/>
  <c r="F728" i="20"/>
  <c r="F727" i="20"/>
  <c r="F726" i="20"/>
  <c r="F725" i="20"/>
  <c r="F724" i="20"/>
  <c r="F723" i="20"/>
  <c r="F722" i="20"/>
  <c r="F721" i="20"/>
  <c r="F720" i="20"/>
  <c r="F719" i="20"/>
  <c r="F718" i="20"/>
  <c r="F717" i="20"/>
  <c r="F716" i="20"/>
  <c r="F715" i="20"/>
  <c r="F714" i="20"/>
  <c r="E793" i="20"/>
  <c r="F793" i="20" l="1"/>
  <c r="Z49" i="8"/>
  <c r="AA49" i="8"/>
  <c r="Y49" i="8"/>
  <c r="R713" i="14"/>
  <c r="S713" i="14"/>
  <c r="T713" i="14"/>
  <c r="U713" i="14"/>
  <c r="V713" i="14"/>
  <c r="W713" i="14"/>
  <c r="X713" i="14"/>
  <c r="Y713" i="14"/>
  <c r="Z713" i="14"/>
  <c r="AA713" i="14"/>
  <c r="I395" i="12"/>
  <c r="J395" i="12"/>
  <c r="K395" i="12"/>
  <c r="L395" i="12"/>
  <c r="M395" i="12"/>
  <c r="N395" i="12"/>
  <c r="O395" i="12"/>
  <c r="P395" i="12"/>
  <c r="Q395" i="12"/>
  <c r="R395" i="12"/>
  <c r="S395" i="12"/>
  <c r="T395" i="12"/>
  <c r="U395" i="12"/>
  <c r="V395" i="12"/>
  <c r="W395" i="12"/>
  <c r="X395" i="12"/>
  <c r="Y395" i="12"/>
  <c r="Z395" i="12"/>
  <c r="AA395" i="12"/>
  <c r="F1022" i="21" l="1"/>
  <c r="G1022" i="21"/>
  <c r="H1022" i="21"/>
  <c r="I1022" i="21"/>
  <c r="J1022" i="21"/>
  <c r="K1022" i="21"/>
  <c r="L1022" i="21"/>
  <c r="M1022" i="21"/>
  <c r="N1022" i="21"/>
  <c r="O1022" i="21"/>
  <c r="P1022" i="21"/>
  <c r="Q1022" i="21"/>
  <c r="R1022" i="21"/>
  <c r="R1023" i="21" s="1"/>
  <c r="E1022" i="21"/>
  <c r="Q979" i="21"/>
  <c r="M979" i="21"/>
  <c r="N979" i="21"/>
  <c r="O979" i="21"/>
  <c r="P979" i="21"/>
  <c r="H979" i="21"/>
  <c r="I979" i="21"/>
  <c r="J979" i="21"/>
  <c r="K979" i="21"/>
  <c r="L979" i="21"/>
  <c r="G979" i="21"/>
  <c r="F979" i="21"/>
  <c r="E979" i="21"/>
  <c r="P1023" i="21" l="1"/>
  <c r="N1023" i="21"/>
  <c r="L1023" i="21"/>
  <c r="J1023" i="21"/>
  <c r="H1023" i="21"/>
  <c r="F1023" i="21"/>
  <c r="E1023" i="21"/>
  <c r="Q1023" i="21"/>
  <c r="O1023" i="21"/>
  <c r="M1023" i="21"/>
  <c r="K1023" i="21"/>
  <c r="I1023" i="21"/>
  <c r="G1023" i="21"/>
  <c r="M913" i="21"/>
  <c r="N913" i="21"/>
  <c r="O913" i="21"/>
  <c r="P913" i="21"/>
  <c r="H913" i="21"/>
  <c r="I913" i="21"/>
  <c r="J913" i="21"/>
  <c r="K913" i="21"/>
  <c r="L913" i="21"/>
  <c r="G913" i="21"/>
  <c r="E913" i="21"/>
  <c r="Q875" i="21"/>
  <c r="P875" i="21"/>
  <c r="M875" i="21"/>
  <c r="N875" i="21"/>
  <c r="O875" i="21"/>
  <c r="H875" i="21"/>
  <c r="I875" i="21"/>
  <c r="J875" i="21"/>
  <c r="K875" i="21"/>
  <c r="L875" i="21"/>
  <c r="G875" i="21"/>
  <c r="E875" i="21"/>
  <c r="P860" i="21"/>
  <c r="Q860" i="21"/>
  <c r="M860" i="21"/>
  <c r="N860" i="21"/>
  <c r="O860" i="21"/>
  <c r="J860" i="21"/>
  <c r="K860" i="21"/>
  <c r="L860" i="21"/>
  <c r="I860" i="21"/>
  <c r="H860" i="21"/>
  <c r="G860" i="21"/>
  <c r="E860" i="21"/>
  <c r="M828" i="21"/>
  <c r="N828" i="21"/>
  <c r="O828" i="21"/>
  <c r="P828" i="21"/>
  <c r="Q828" i="21"/>
  <c r="H828" i="21"/>
  <c r="I828" i="21"/>
  <c r="J828" i="21"/>
  <c r="K828" i="21"/>
  <c r="L828" i="21"/>
  <c r="G828" i="21"/>
  <c r="E828" i="21"/>
  <c r="F912" i="21"/>
  <c r="F911" i="21"/>
  <c r="F910" i="21"/>
  <c r="F909" i="21"/>
  <c r="F908" i="21"/>
  <c r="F907" i="21"/>
  <c r="F906" i="21"/>
  <c r="F905" i="21"/>
  <c r="F904" i="21"/>
  <c r="F903" i="21"/>
  <c r="F902" i="21"/>
  <c r="F901" i="21"/>
  <c r="F900" i="21"/>
  <c r="F899" i="21"/>
  <c r="F898" i="21"/>
  <c r="F897" i="21"/>
  <c r="F896" i="21"/>
  <c r="F895" i="21"/>
  <c r="F894" i="21"/>
  <c r="F893" i="21"/>
  <c r="F892" i="21"/>
  <c r="F891" i="21"/>
  <c r="F890" i="21"/>
  <c r="F889" i="21"/>
  <c r="F888" i="21"/>
  <c r="F887" i="21"/>
  <c r="F886" i="21"/>
  <c r="F885" i="21"/>
  <c r="F884" i="21"/>
  <c r="F883" i="21"/>
  <c r="F882" i="21"/>
  <c r="Q882" i="21" s="1"/>
  <c r="Q913" i="21" s="1"/>
  <c r="Q914" i="21" s="1"/>
  <c r="F881" i="21"/>
  <c r="F880" i="21"/>
  <c r="F879" i="21"/>
  <c r="F878" i="21"/>
  <c r="F877" i="21"/>
  <c r="F874" i="21"/>
  <c r="F873" i="21"/>
  <c r="F872" i="21"/>
  <c r="F871" i="21"/>
  <c r="F870" i="21"/>
  <c r="F869" i="21"/>
  <c r="F868" i="21"/>
  <c r="F867" i="21"/>
  <c r="F866" i="21"/>
  <c r="F865" i="21"/>
  <c r="F864" i="21"/>
  <c r="F863" i="21"/>
  <c r="F862" i="21"/>
  <c r="F859" i="21"/>
  <c r="F858" i="21"/>
  <c r="F857" i="21"/>
  <c r="F856" i="21"/>
  <c r="F855" i="21"/>
  <c r="F854" i="21"/>
  <c r="F853" i="21"/>
  <c r="F852" i="21"/>
  <c r="F851" i="21"/>
  <c r="F850" i="21"/>
  <c r="F849" i="21"/>
  <c r="F848" i="21"/>
  <c r="F847" i="21"/>
  <c r="F846" i="21"/>
  <c r="F845" i="21"/>
  <c r="F844" i="21"/>
  <c r="F843" i="21"/>
  <c r="F842" i="21"/>
  <c r="F841" i="21"/>
  <c r="F840" i="21"/>
  <c r="F839" i="21"/>
  <c r="F838" i="21"/>
  <c r="F837" i="21"/>
  <c r="F836" i="21"/>
  <c r="F835" i="21"/>
  <c r="F834" i="21"/>
  <c r="F833" i="21"/>
  <c r="F832" i="21"/>
  <c r="F831" i="21"/>
  <c r="F830" i="21"/>
  <c r="F827" i="21"/>
  <c r="F826" i="21"/>
  <c r="F825" i="21"/>
  <c r="F824" i="21"/>
  <c r="F823" i="21"/>
  <c r="F822" i="21"/>
  <c r="F821" i="21"/>
  <c r="F820" i="21"/>
  <c r="F819" i="21"/>
  <c r="F818" i="21"/>
  <c r="F817" i="21"/>
  <c r="F816" i="21"/>
  <c r="F815" i="21"/>
  <c r="F814" i="21"/>
  <c r="F813" i="21"/>
  <c r="F812" i="21"/>
  <c r="F811" i="21"/>
  <c r="F810" i="21"/>
  <c r="R808" i="21"/>
  <c r="S808" i="21"/>
  <c r="Q808" i="21"/>
  <c r="P808" i="21"/>
  <c r="O808" i="21"/>
  <c r="K808" i="21"/>
  <c r="L808" i="21"/>
  <c r="M808" i="21"/>
  <c r="N808" i="21"/>
  <c r="J808" i="21"/>
  <c r="I808" i="21"/>
  <c r="H808" i="21"/>
  <c r="G808" i="21"/>
  <c r="F807" i="21"/>
  <c r="E807" i="21"/>
  <c r="AA807" i="21" s="1"/>
  <c r="F806" i="21"/>
  <c r="E806" i="21"/>
  <c r="AA806" i="21" s="1"/>
  <c r="F805" i="21"/>
  <c r="E805" i="21"/>
  <c r="AA805" i="21" s="1"/>
  <c r="F804" i="21"/>
  <c r="E804" i="21"/>
  <c r="AA804" i="21" s="1"/>
  <c r="F803" i="21"/>
  <c r="E803" i="21"/>
  <c r="AA803" i="21" s="1"/>
  <c r="F802" i="21"/>
  <c r="E802" i="21"/>
  <c r="AA802" i="21" s="1"/>
  <c r="F801" i="21"/>
  <c r="E801" i="21"/>
  <c r="AA801" i="21" s="1"/>
  <c r="F800" i="21"/>
  <c r="E800" i="21"/>
  <c r="AA800" i="21" s="1"/>
  <c r="F799" i="21"/>
  <c r="E799" i="21"/>
  <c r="AA799" i="21" s="1"/>
  <c r="F798" i="21"/>
  <c r="E798" i="21"/>
  <c r="AA798" i="21" s="1"/>
  <c r="F797" i="21"/>
  <c r="E797" i="21"/>
  <c r="AA797" i="21" s="1"/>
  <c r="F796" i="21"/>
  <c r="E796" i="21"/>
  <c r="AA796" i="21" s="1"/>
  <c r="F795" i="21"/>
  <c r="E795" i="21"/>
  <c r="AA795" i="21" s="1"/>
  <c r="F794" i="21"/>
  <c r="E794" i="21"/>
  <c r="AA794" i="21" s="1"/>
  <c r="F793" i="21"/>
  <c r="E793" i="21"/>
  <c r="AA793" i="21" s="1"/>
  <c r="F792" i="21"/>
  <c r="E792" i="21"/>
  <c r="V792" i="21" s="1"/>
  <c r="F791" i="21"/>
  <c r="E791" i="21"/>
  <c r="V791" i="21" s="1"/>
  <c r="F790" i="21"/>
  <c r="E790" i="21"/>
  <c r="AA790" i="21" s="1"/>
  <c r="F789" i="21"/>
  <c r="E789" i="21"/>
  <c r="V789" i="21" s="1"/>
  <c r="F788" i="21"/>
  <c r="E788" i="21"/>
  <c r="AA788" i="21" s="1"/>
  <c r="F787" i="21"/>
  <c r="E787" i="21"/>
  <c r="AA787" i="21" s="1"/>
  <c r="F786" i="21"/>
  <c r="E786" i="21"/>
  <c r="AA786" i="21" s="1"/>
  <c r="F785" i="21"/>
  <c r="E785" i="21"/>
  <c r="AA785" i="21" s="1"/>
  <c r="F784" i="21"/>
  <c r="E784" i="21"/>
  <c r="AA784" i="21" s="1"/>
  <c r="F783" i="21"/>
  <c r="E783" i="21"/>
  <c r="Z783" i="21" s="1"/>
  <c r="F782" i="21"/>
  <c r="E782" i="21"/>
  <c r="AA782" i="21" s="1"/>
  <c r="F781" i="21"/>
  <c r="E781" i="21"/>
  <c r="V781" i="21" s="1"/>
  <c r="F780" i="21"/>
  <c r="E780" i="21"/>
  <c r="AA780" i="21" s="1"/>
  <c r="F779" i="21"/>
  <c r="E779" i="21"/>
  <c r="Z779" i="21" s="1"/>
  <c r="F778" i="21"/>
  <c r="E778" i="21"/>
  <c r="AA778" i="21" s="1"/>
  <c r="F777" i="21"/>
  <c r="E777" i="21"/>
  <c r="Z777" i="21" s="1"/>
  <c r="F776" i="21"/>
  <c r="E776" i="21"/>
  <c r="AA776" i="21" s="1"/>
  <c r="F775" i="21"/>
  <c r="E775" i="21"/>
  <c r="Z775" i="21" s="1"/>
  <c r="F774" i="21"/>
  <c r="E774" i="21"/>
  <c r="AA774" i="21" s="1"/>
  <c r="F773" i="21"/>
  <c r="E773" i="21"/>
  <c r="AA773" i="21" s="1"/>
  <c r="F772" i="21"/>
  <c r="E772" i="21"/>
  <c r="Z772" i="21" s="1"/>
  <c r="F771" i="21"/>
  <c r="E771" i="21"/>
  <c r="Z771" i="21" s="1"/>
  <c r="F770" i="21"/>
  <c r="E770" i="21"/>
  <c r="AA770" i="21" s="1"/>
  <c r="F769" i="21"/>
  <c r="E769" i="21"/>
  <c r="AA769" i="21" s="1"/>
  <c r="F768" i="21"/>
  <c r="E768" i="21"/>
  <c r="AA768" i="21" s="1"/>
  <c r="F767" i="21"/>
  <c r="E767" i="21"/>
  <c r="W767" i="21" s="1"/>
  <c r="F766" i="21"/>
  <c r="E766" i="21"/>
  <c r="AA766" i="21" s="1"/>
  <c r="F765" i="21"/>
  <c r="E765" i="21"/>
  <c r="AA765" i="21" s="1"/>
  <c r="F764" i="21"/>
  <c r="E764" i="21"/>
  <c r="AA764" i="21" s="1"/>
  <c r="F763" i="21"/>
  <c r="E763" i="21"/>
  <c r="V763" i="21" s="1"/>
  <c r="F762" i="21"/>
  <c r="E762" i="21"/>
  <c r="V762" i="21" s="1"/>
  <c r="F761" i="21"/>
  <c r="E761" i="21"/>
  <c r="AA761" i="21" s="1"/>
  <c r="F760" i="21"/>
  <c r="E760" i="21"/>
  <c r="V760" i="21" s="1"/>
  <c r="F759" i="21"/>
  <c r="E759" i="21"/>
  <c r="AA759" i="21" s="1"/>
  <c r="F758" i="21"/>
  <c r="E758" i="21"/>
  <c r="AA758" i="21" s="1"/>
  <c r="F757" i="21"/>
  <c r="E757" i="21"/>
  <c r="AA757" i="21" s="1"/>
  <c r="F756" i="21"/>
  <c r="E756" i="21"/>
  <c r="AA756" i="21" s="1"/>
  <c r="F755" i="21"/>
  <c r="E755" i="21"/>
  <c r="Z755" i="21" s="1"/>
  <c r="F754" i="21"/>
  <c r="E754" i="21"/>
  <c r="AA754" i="21" s="1"/>
  <c r="F753" i="21"/>
  <c r="E753" i="21"/>
  <c r="AA753" i="21" s="1"/>
  <c r="F752" i="21"/>
  <c r="E752" i="21"/>
  <c r="Z752" i="21" s="1"/>
  <c r="F751" i="21"/>
  <c r="E751" i="21"/>
  <c r="AA751" i="21" s="1"/>
  <c r="F750" i="21"/>
  <c r="E750" i="21"/>
  <c r="Z750" i="21" s="1"/>
  <c r="F749" i="21"/>
  <c r="E749" i="21"/>
  <c r="Z749" i="21" s="1"/>
  <c r="F748" i="21"/>
  <c r="E748" i="21"/>
  <c r="AA748" i="21" s="1"/>
  <c r="F747" i="21"/>
  <c r="E747" i="21"/>
  <c r="Z747" i="21" s="1"/>
  <c r="F746" i="21"/>
  <c r="E746" i="21"/>
  <c r="AA746" i="21" s="1"/>
  <c r="F745" i="21"/>
  <c r="E745" i="21"/>
  <c r="AA745" i="21" s="1"/>
  <c r="F744" i="21"/>
  <c r="E744" i="21"/>
  <c r="Z744" i="21" s="1"/>
  <c r="F743" i="21"/>
  <c r="E743" i="21"/>
  <c r="AA743" i="21" s="1"/>
  <c r="F742" i="21"/>
  <c r="E742" i="21"/>
  <c r="V742" i="21" s="1"/>
  <c r="F741" i="21"/>
  <c r="E741" i="21"/>
  <c r="AA741" i="21" s="1"/>
  <c r="F740" i="21"/>
  <c r="E740" i="21"/>
  <c r="Z740" i="21" s="1"/>
  <c r="F739" i="21"/>
  <c r="E739" i="21"/>
  <c r="AA739" i="21" s="1"/>
  <c r="F738" i="21"/>
  <c r="E738" i="21"/>
  <c r="Z738" i="21" s="1"/>
  <c r="F737" i="21"/>
  <c r="E737" i="21"/>
  <c r="AA737" i="21" s="1"/>
  <c r="F736" i="21"/>
  <c r="E736" i="21"/>
  <c r="AA736" i="21" s="1"/>
  <c r="F735" i="21"/>
  <c r="E735" i="21"/>
  <c r="V735" i="21" s="1"/>
  <c r="F734" i="21"/>
  <c r="E734" i="21"/>
  <c r="Z734" i="21" s="1"/>
  <c r="F733" i="21"/>
  <c r="E733" i="21"/>
  <c r="Z733" i="21" s="1"/>
  <c r="F732" i="21"/>
  <c r="E732" i="21"/>
  <c r="AA732" i="21" s="1"/>
  <c r="F731" i="21"/>
  <c r="E731" i="21"/>
  <c r="AA731" i="21" s="1"/>
  <c r="F730" i="21"/>
  <c r="E730" i="21"/>
  <c r="AA730" i="21" s="1"/>
  <c r="F729" i="21"/>
  <c r="E729" i="21"/>
  <c r="Z729" i="21" s="1"/>
  <c r="F728" i="21"/>
  <c r="E728" i="21"/>
  <c r="AA728" i="21" s="1"/>
  <c r="F727" i="21"/>
  <c r="E727" i="21"/>
  <c r="AA727" i="21" s="1"/>
  <c r="F726" i="21"/>
  <c r="E726" i="21"/>
  <c r="AA726" i="21" s="1"/>
  <c r="F725" i="21"/>
  <c r="E725" i="21"/>
  <c r="V725" i="21" s="1"/>
  <c r="F724" i="21"/>
  <c r="E724" i="21"/>
  <c r="Z724" i="21" s="1"/>
  <c r="F723" i="21"/>
  <c r="E723" i="21"/>
  <c r="V723" i="21" s="1"/>
  <c r="F722" i="21"/>
  <c r="E722" i="21"/>
  <c r="AA722" i="21" s="1"/>
  <c r="F721" i="21"/>
  <c r="E721" i="21"/>
  <c r="AA721" i="21" s="1"/>
  <c r="F720" i="21"/>
  <c r="E720" i="21"/>
  <c r="Z720" i="21" s="1"/>
  <c r="F719" i="21"/>
  <c r="E719" i="21"/>
  <c r="AA719" i="21" s="1"/>
  <c r="F718" i="21"/>
  <c r="E718" i="21"/>
  <c r="AA718" i="21" s="1"/>
  <c r="F717" i="21"/>
  <c r="E717" i="21"/>
  <c r="AA717" i="21" s="1"/>
  <c r="F716" i="21"/>
  <c r="E716" i="21"/>
  <c r="W716" i="21" s="1"/>
  <c r="F715" i="21"/>
  <c r="E715" i="21"/>
  <c r="W715" i="21" s="1"/>
  <c r="F714" i="21"/>
  <c r="E714" i="21"/>
  <c r="W714" i="21" s="1"/>
  <c r="AA713" i="21"/>
  <c r="F713" i="21"/>
  <c r="F712" i="21"/>
  <c r="E712" i="21"/>
  <c r="AA712" i="21" s="1"/>
  <c r="F711" i="21"/>
  <c r="E711" i="21"/>
  <c r="AA711" i="21" s="1"/>
  <c r="F710" i="21"/>
  <c r="E710" i="21"/>
  <c r="AA710" i="21" s="1"/>
  <c r="F709" i="21"/>
  <c r="E709" i="21"/>
  <c r="AA709" i="21" s="1"/>
  <c r="F708" i="21"/>
  <c r="E708" i="21"/>
  <c r="V708" i="21" s="1"/>
  <c r="F707" i="21"/>
  <c r="E707" i="21"/>
  <c r="AA707" i="21" s="1"/>
  <c r="F706" i="21"/>
  <c r="E706" i="21"/>
  <c r="AA706" i="21" s="1"/>
  <c r="F705" i="21"/>
  <c r="E705" i="21"/>
  <c r="Z705" i="21" s="1"/>
  <c r="F704" i="21"/>
  <c r="E704" i="21"/>
  <c r="W704" i="21" s="1"/>
  <c r="F703" i="21"/>
  <c r="E703" i="21"/>
  <c r="Z703" i="21" s="1"/>
  <c r="F702" i="21"/>
  <c r="E702" i="21"/>
  <c r="AA702" i="21" s="1"/>
  <c r="F701" i="21"/>
  <c r="E701" i="21"/>
  <c r="AA701" i="21" s="1"/>
  <c r="F700" i="21"/>
  <c r="E700" i="21"/>
  <c r="AA700" i="21" s="1"/>
  <c r="F699" i="21"/>
  <c r="E699" i="21"/>
  <c r="AA699" i="21" s="1"/>
  <c r="F698" i="21"/>
  <c r="E698" i="21"/>
  <c r="AA698" i="21" s="1"/>
  <c r="F697" i="21"/>
  <c r="E697" i="21"/>
  <c r="AA697" i="21" s="1"/>
  <c r="F696" i="21"/>
  <c r="E696" i="21"/>
  <c r="AA696" i="21" s="1"/>
  <c r="F695" i="21"/>
  <c r="E695" i="21"/>
  <c r="AA695" i="21" s="1"/>
  <c r="Z694" i="21"/>
  <c r="F694" i="21"/>
  <c r="E694" i="21"/>
  <c r="AA694" i="21" s="1"/>
  <c r="F693" i="21"/>
  <c r="E693" i="21"/>
  <c r="AA693" i="21" s="1"/>
  <c r="F692" i="21"/>
  <c r="E692" i="21"/>
  <c r="AA692" i="21" s="1"/>
  <c r="F691" i="21"/>
  <c r="E691" i="21"/>
  <c r="Z691" i="21" s="1"/>
  <c r="F690" i="21"/>
  <c r="E690" i="21"/>
  <c r="AA690" i="21" s="1"/>
  <c r="F689" i="21"/>
  <c r="E689" i="21"/>
  <c r="AA689" i="21" s="1"/>
  <c r="Y688" i="21"/>
  <c r="Y808" i="21" s="1"/>
  <c r="F688" i="21"/>
  <c r="E688" i="21"/>
  <c r="AA688" i="21" s="1"/>
  <c r="F687" i="21"/>
  <c r="E687" i="21"/>
  <c r="AA687" i="21" s="1"/>
  <c r="F686" i="21"/>
  <c r="E686" i="21"/>
  <c r="X686" i="21" s="1"/>
  <c r="X808" i="21" s="1"/>
  <c r="F685" i="21"/>
  <c r="E685" i="21"/>
  <c r="Z685" i="21" s="1"/>
  <c r="F684" i="21"/>
  <c r="E684" i="21"/>
  <c r="Z684" i="21" s="1"/>
  <c r="F683" i="21"/>
  <c r="E683" i="21"/>
  <c r="Z683" i="21" s="1"/>
  <c r="F682" i="21"/>
  <c r="E682" i="21"/>
  <c r="V682" i="21" s="1"/>
  <c r="V808" i="21" s="1"/>
  <c r="F681" i="21"/>
  <c r="E681" i="21"/>
  <c r="AA681" i="21" s="1"/>
  <c r="F680" i="21"/>
  <c r="E680" i="21"/>
  <c r="AA680" i="21" s="1"/>
  <c r="F679" i="21"/>
  <c r="E679" i="21"/>
  <c r="Z679" i="21" s="1"/>
  <c r="F678" i="21"/>
  <c r="E678" i="21"/>
  <c r="AA678" i="21" s="1"/>
  <c r="F677" i="21"/>
  <c r="E677" i="21"/>
  <c r="AA677" i="21" s="1"/>
  <c r="F676" i="21"/>
  <c r="E676" i="21"/>
  <c r="AA676" i="21" s="1"/>
  <c r="F675" i="21"/>
  <c r="E675" i="21"/>
  <c r="AA675" i="21" s="1"/>
  <c r="F674" i="21"/>
  <c r="E674" i="21"/>
  <c r="AA674" i="21" s="1"/>
  <c r="F673" i="21"/>
  <c r="E673" i="21"/>
  <c r="AA673" i="21" s="1"/>
  <c r="F672" i="21"/>
  <c r="E672" i="21"/>
  <c r="AA672" i="21" s="1"/>
  <c r="F671" i="21"/>
  <c r="E671" i="21"/>
  <c r="AA671" i="21" s="1"/>
  <c r="F670" i="21"/>
  <c r="E670" i="21"/>
  <c r="AA670" i="21" s="1"/>
  <c r="F669" i="21"/>
  <c r="E669" i="21"/>
  <c r="AA669" i="21" s="1"/>
  <c r="F668" i="21"/>
  <c r="E668" i="21"/>
  <c r="E226" i="21"/>
  <c r="E157" i="21"/>
  <c r="E110" i="21"/>
  <c r="E66" i="21"/>
  <c r="E41" i="21"/>
  <c r="Q225" i="21"/>
  <c r="Q213" i="21"/>
  <c r="Q191" i="21"/>
  <c r="Q173" i="21"/>
  <c r="Q145" i="21"/>
  <c r="Q157" i="21" s="1"/>
  <c r="Q68" i="21"/>
  <c r="Q110" i="21" s="1"/>
  <c r="Q62" i="21"/>
  <c r="Q58" i="21"/>
  <c r="Q50" i="21"/>
  <c r="Q48" i="21"/>
  <c r="Q44" i="21"/>
  <c r="Q15" i="21"/>
  <c r="Q41" i="21" s="1"/>
  <c r="F860" i="21" l="1"/>
  <c r="W808" i="21"/>
  <c r="F828" i="21"/>
  <c r="F875" i="21"/>
  <c r="Q226" i="21"/>
  <c r="Q66" i="21"/>
  <c r="E808" i="21"/>
  <c r="AA808" i="21"/>
  <c r="Z808" i="21"/>
  <c r="F808" i="21"/>
  <c r="G914" i="21"/>
  <c r="K914" i="21"/>
  <c r="I914" i="21"/>
  <c r="P914" i="21"/>
  <c r="N914" i="21"/>
  <c r="F913" i="21"/>
  <c r="F914" i="21" s="1"/>
  <c r="E914" i="21"/>
  <c r="L914" i="21"/>
  <c r="J914" i="21"/>
  <c r="H914" i="21"/>
  <c r="O914" i="21"/>
  <c r="M914" i="21"/>
  <c r="E227" i="21"/>
  <c r="Q664" i="21"/>
  <c r="H664" i="21"/>
  <c r="I664" i="21"/>
  <c r="J664" i="21"/>
  <c r="K664" i="21"/>
  <c r="L664" i="21"/>
  <c r="M664" i="21"/>
  <c r="N664" i="21"/>
  <c r="O664" i="21"/>
  <c r="P664" i="21"/>
  <c r="G664" i="21"/>
  <c r="F664" i="21"/>
  <c r="E664" i="21"/>
  <c r="Z504" i="21"/>
  <c r="R504" i="21"/>
  <c r="S504" i="21"/>
  <c r="T504" i="21"/>
  <c r="U504" i="21"/>
  <c r="V504" i="21"/>
  <c r="W504" i="21"/>
  <c r="X504" i="21"/>
  <c r="Y504" i="21"/>
  <c r="P504" i="21"/>
  <c r="Q504" i="21"/>
  <c r="H504" i="21"/>
  <c r="I504" i="21"/>
  <c r="J504" i="21"/>
  <c r="K504" i="21"/>
  <c r="L504" i="21"/>
  <c r="M504" i="21"/>
  <c r="N504" i="21"/>
  <c r="O504" i="21"/>
  <c r="G504" i="21"/>
  <c r="F504" i="21"/>
  <c r="E504" i="21"/>
  <c r="AA504" i="21"/>
  <c r="F641" i="8"/>
  <c r="G641" i="8"/>
  <c r="H641" i="8"/>
  <c r="I641" i="8"/>
  <c r="J641" i="8"/>
  <c r="K641" i="8"/>
  <c r="L641" i="8"/>
  <c r="M641" i="8"/>
  <c r="N641" i="8"/>
  <c r="O641" i="8"/>
  <c r="P641" i="8"/>
  <c r="Q641" i="8"/>
  <c r="R641" i="8"/>
  <c r="S641" i="8"/>
  <c r="T641" i="8"/>
  <c r="U641" i="8"/>
  <c r="V641" i="8"/>
  <c r="W641" i="8"/>
  <c r="X641" i="8"/>
  <c r="Y641" i="8"/>
  <c r="Z641" i="8"/>
  <c r="AA641" i="8"/>
  <c r="E641" i="8"/>
  <c r="Q227" i="21" l="1"/>
  <c r="F203" i="4"/>
  <c r="H203" i="4"/>
  <c r="I203" i="4"/>
  <c r="J203" i="4"/>
  <c r="K203" i="4"/>
  <c r="L203" i="4"/>
  <c r="M203" i="4"/>
  <c r="N203" i="4"/>
  <c r="O203" i="4"/>
  <c r="P62" i="4"/>
  <c r="F62" i="4"/>
  <c r="G62" i="4"/>
  <c r="H62" i="4"/>
  <c r="I62" i="4"/>
  <c r="J62" i="4"/>
  <c r="K62" i="4"/>
  <c r="L62" i="4"/>
  <c r="M62" i="4"/>
  <c r="N62" i="4"/>
  <c r="O62" i="4"/>
  <c r="E62" i="4"/>
  <c r="Z234" i="4" l="1"/>
  <c r="Y234" i="4"/>
  <c r="X234" i="4"/>
  <c r="W234" i="4"/>
  <c r="V234" i="4"/>
  <c r="U234" i="4"/>
  <c r="T234" i="4"/>
  <c r="S234" i="4"/>
  <c r="R234" i="4"/>
  <c r="O234" i="4"/>
  <c r="N234" i="4"/>
  <c r="M234" i="4"/>
  <c r="L234" i="4"/>
  <c r="K234" i="4"/>
  <c r="J234" i="4"/>
  <c r="I234" i="4"/>
  <c r="H234" i="4"/>
  <c r="F234" i="4"/>
  <c r="E234" i="4"/>
  <c r="AA233" i="4"/>
  <c r="P233" i="4"/>
  <c r="Q233" i="4" s="1"/>
  <c r="AA232" i="4"/>
  <c r="AA231" i="4"/>
  <c r="AA230" i="4"/>
  <c r="Q230" i="4"/>
  <c r="P230" i="4"/>
  <c r="AA229" i="4"/>
  <c r="AA228" i="4"/>
  <c r="Q228" i="4"/>
  <c r="P228" i="4"/>
  <c r="AA227" i="4"/>
  <c r="G227" i="4"/>
  <c r="G234" i="4" s="1"/>
  <c r="AA226" i="4"/>
  <c r="Q226" i="4"/>
  <c r="AA225" i="4"/>
  <c r="AA224" i="4"/>
  <c r="P224" i="4"/>
  <c r="Q224" i="4" s="1"/>
  <c r="AA223" i="4"/>
  <c r="P223" i="4"/>
  <c r="Q223" i="4" s="1"/>
  <c r="AA222" i="4"/>
  <c r="P222" i="4"/>
  <c r="Q222" i="4" s="1"/>
  <c r="AA221" i="4"/>
  <c r="P221" i="4"/>
  <c r="Q221" i="4" s="1"/>
  <c r="AA220" i="4"/>
  <c r="P220" i="4"/>
  <c r="Q220" i="4" s="1"/>
  <c r="AA219" i="4"/>
  <c r="P219" i="4"/>
  <c r="Q219" i="4" s="1"/>
  <c r="AA218" i="4"/>
  <c r="P218" i="4"/>
  <c r="Q218" i="4" s="1"/>
  <c r="AA217" i="4"/>
  <c r="P217" i="4"/>
  <c r="Q217" i="4" s="1"/>
  <c r="AA216" i="4"/>
  <c r="P216" i="4"/>
  <c r="Q216" i="4" s="1"/>
  <c r="AA215" i="4"/>
  <c r="P215" i="4"/>
  <c r="Q215" i="4" s="1"/>
  <c r="AA214" i="4"/>
  <c r="P214" i="4"/>
  <c r="Q214" i="4" s="1"/>
  <c r="AA213" i="4"/>
  <c r="P213" i="4"/>
  <c r="Q213" i="4" s="1"/>
  <c r="AA212" i="4"/>
  <c r="P212" i="4"/>
  <c r="Q212" i="4" s="1"/>
  <c r="AA211" i="4"/>
  <c r="P211" i="4"/>
  <c r="Q211" i="4" s="1"/>
  <c r="AA210" i="4"/>
  <c r="P210" i="4"/>
  <c r="Q210" i="4" s="1"/>
  <c r="AA209" i="4"/>
  <c r="P209" i="4"/>
  <c r="Q209" i="4" s="1"/>
  <c r="AA208" i="4"/>
  <c r="P208" i="4"/>
  <c r="Q208" i="4" s="1"/>
  <c r="AA207" i="4"/>
  <c r="P207" i="4"/>
  <c r="Q207" i="4" s="1"/>
  <c r="AA206" i="4"/>
  <c r="P206" i="4"/>
  <c r="Q206" i="4" s="1"/>
  <c r="AA205" i="4"/>
  <c r="Q205" i="4"/>
  <c r="P205" i="4"/>
  <c r="Z203" i="4"/>
  <c r="Y203" i="4"/>
  <c r="X203" i="4"/>
  <c r="W203" i="4"/>
  <c r="V203" i="4"/>
  <c r="U203" i="4"/>
  <c r="T203" i="4"/>
  <c r="S203" i="4"/>
  <c r="E203" i="4"/>
  <c r="AA202" i="4"/>
  <c r="P202" i="4"/>
  <c r="Q202" i="4" s="1"/>
  <c r="AA201" i="4"/>
  <c r="P201" i="4"/>
  <c r="Q201" i="4" s="1"/>
  <c r="AA200" i="4"/>
  <c r="P200" i="4"/>
  <c r="Q200" i="4" s="1"/>
  <c r="AA199" i="4"/>
  <c r="P199" i="4"/>
  <c r="Q199" i="4" s="1"/>
  <c r="AA198" i="4"/>
  <c r="AA197" i="4"/>
  <c r="P197" i="4"/>
  <c r="Q197" i="4" s="1"/>
  <c r="AA196" i="4"/>
  <c r="P196" i="4"/>
  <c r="Q196" i="4" s="1"/>
  <c r="AA195" i="4"/>
  <c r="P195" i="4"/>
  <c r="Q195" i="4" s="1"/>
  <c r="AA194" i="4"/>
  <c r="P194" i="4"/>
  <c r="Q194" i="4" s="1"/>
  <c r="AA193" i="4"/>
  <c r="G193" i="4"/>
  <c r="AA192" i="4"/>
  <c r="P192" i="4"/>
  <c r="Q192" i="4" s="1"/>
  <c r="AA191" i="4"/>
  <c r="P191" i="4"/>
  <c r="Q191" i="4" s="1"/>
  <c r="AA190" i="4"/>
  <c r="P190" i="4"/>
  <c r="Q190" i="4" s="1"/>
  <c r="AA189" i="4"/>
  <c r="AA188" i="4"/>
  <c r="P188" i="4"/>
  <c r="Q188" i="4" s="1"/>
  <c r="AA187" i="4"/>
  <c r="P187" i="4"/>
  <c r="Q187" i="4" s="1"/>
  <c r="AA186" i="4"/>
  <c r="P186" i="4"/>
  <c r="Q186" i="4" s="1"/>
  <c r="AA185" i="4"/>
  <c r="P185" i="4"/>
  <c r="Q185" i="4" s="1"/>
  <c r="AA184" i="4"/>
  <c r="Q184" i="4"/>
  <c r="P184" i="4"/>
  <c r="AA183" i="4"/>
  <c r="AA182" i="4"/>
  <c r="G182" i="4"/>
  <c r="AA181" i="4"/>
  <c r="AA180" i="4"/>
  <c r="AA179" i="4"/>
  <c r="Q179" i="4"/>
  <c r="P179" i="4"/>
  <c r="AA178" i="4"/>
  <c r="P178" i="4"/>
  <c r="Q178" i="4" s="1"/>
  <c r="AA177" i="4"/>
  <c r="P177" i="4"/>
  <c r="Q177" i="4" s="1"/>
  <c r="AA176" i="4"/>
  <c r="P176" i="4"/>
  <c r="Q176" i="4" s="1"/>
  <c r="AA175" i="4"/>
  <c r="P175" i="4"/>
  <c r="Q175" i="4" s="1"/>
  <c r="AA174" i="4"/>
  <c r="AA173" i="4"/>
  <c r="P173" i="4"/>
  <c r="Q173" i="4" s="1"/>
  <c r="AA172" i="4"/>
  <c r="G172" i="4"/>
  <c r="AA171" i="4"/>
  <c r="G171" i="4"/>
  <c r="AA170" i="4"/>
  <c r="AA169" i="4"/>
  <c r="AA168" i="4"/>
  <c r="AA167" i="4"/>
  <c r="AA166" i="4"/>
  <c r="P166" i="4"/>
  <c r="Q166" i="4" s="1"/>
  <c r="AA165" i="4"/>
  <c r="AA164" i="4"/>
  <c r="G164" i="4"/>
  <c r="AA163" i="4"/>
  <c r="P163" i="4"/>
  <c r="Q163" i="4" s="1"/>
  <c r="AA162" i="4"/>
  <c r="P162" i="4"/>
  <c r="Q162" i="4" s="1"/>
  <c r="AA161" i="4"/>
  <c r="AA160" i="4"/>
  <c r="Q160" i="4"/>
  <c r="AA159" i="4"/>
  <c r="P159" i="4"/>
  <c r="Q159" i="4" s="1"/>
  <c r="AA158" i="4"/>
  <c r="P158" i="4"/>
  <c r="Q158" i="4" s="1"/>
  <c r="AA157" i="4"/>
  <c r="P157" i="4"/>
  <c r="Q157" i="4" s="1"/>
  <c r="AA156" i="4"/>
  <c r="Q156" i="4"/>
  <c r="P156" i="4"/>
  <c r="AA155" i="4"/>
  <c r="P155" i="4"/>
  <c r="Q155" i="4" s="1"/>
  <c r="AA154" i="4"/>
  <c r="G154" i="4"/>
  <c r="AA153" i="4"/>
  <c r="P153" i="4"/>
  <c r="Q153" i="4" s="1"/>
  <c r="AA152" i="4"/>
  <c r="P152" i="4"/>
  <c r="Q152" i="4" s="1"/>
  <c r="AA151" i="4"/>
  <c r="P151" i="4"/>
  <c r="Q151" i="4" s="1"/>
  <c r="AA150" i="4"/>
  <c r="AA149" i="4"/>
  <c r="P149" i="4"/>
  <c r="Q149" i="4" s="1"/>
  <c r="AA148" i="4"/>
  <c r="AA147" i="4"/>
  <c r="P147" i="4"/>
  <c r="Q147" i="4" s="1"/>
  <c r="AA146" i="4"/>
  <c r="P146" i="4"/>
  <c r="Q146" i="4" s="1"/>
  <c r="AA145" i="4"/>
  <c r="Q145" i="4"/>
  <c r="AA144" i="4"/>
  <c r="P144" i="4"/>
  <c r="Q144" i="4" s="1"/>
  <c r="AA143" i="4"/>
  <c r="P143" i="4"/>
  <c r="Q143" i="4" s="1"/>
  <c r="AA142" i="4"/>
  <c r="P142" i="4"/>
  <c r="Q142" i="4" s="1"/>
  <c r="AA141" i="4"/>
  <c r="P141" i="4"/>
  <c r="Q141" i="4" s="1"/>
  <c r="AA140" i="4"/>
  <c r="P140" i="4"/>
  <c r="Q140" i="4" s="1"/>
  <c r="AA139" i="4"/>
  <c r="P139" i="4"/>
  <c r="Q139" i="4" s="1"/>
  <c r="AA138" i="4"/>
  <c r="P138" i="4"/>
  <c r="Q138" i="4" s="1"/>
  <c r="AA137" i="4"/>
  <c r="P137" i="4"/>
  <c r="Q137" i="4" s="1"/>
  <c r="AA136" i="4"/>
  <c r="P136" i="4"/>
  <c r="Q136" i="4" s="1"/>
  <c r="AA135" i="4"/>
  <c r="AA134" i="4"/>
  <c r="AA133" i="4"/>
  <c r="P133" i="4"/>
  <c r="Q133" i="4" s="1"/>
  <c r="AA132" i="4"/>
  <c r="P132" i="4"/>
  <c r="Q132" i="4" s="1"/>
  <c r="AA131" i="4"/>
  <c r="AA130" i="4"/>
  <c r="AA129" i="4"/>
  <c r="AA128" i="4"/>
  <c r="P128" i="4"/>
  <c r="AA127" i="4"/>
  <c r="P127" i="4"/>
  <c r="AA126" i="4"/>
  <c r="P126" i="4"/>
  <c r="Q126" i="4" s="1"/>
  <c r="AA125" i="4"/>
  <c r="P125" i="4"/>
  <c r="Q125" i="4" s="1"/>
  <c r="AA124" i="4"/>
  <c r="P124" i="4"/>
  <c r="Q124" i="4" s="1"/>
  <c r="AA123" i="4"/>
  <c r="P123" i="4"/>
  <c r="Q123" i="4" s="1"/>
  <c r="AA122" i="4"/>
  <c r="P122" i="4"/>
  <c r="Q122" i="4" s="1"/>
  <c r="AA121" i="4"/>
  <c r="AA120" i="4"/>
  <c r="P120" i="4"/>
  <c r="Q120" i="4" s="1"/>
  <c r="AA119" i="4"/>
  <c r="P119" i="4"/>
  <c r="Q119" i="4" s="1"/>
  <c r="AA118" i="4"/>
  <c r="P118" i="4"/>
  <c r="Q118" i="4" s="1"/>
  <c r="AA117" i="4"/>
  <c r="P117" i="4"/>
  <c r="Q117" i="4" s="1"/>
  <c r="AA116" i="4"/>
  <c r="P116" i="4"/>
  <c r="Q116" i="4" s="1"/>
  <c r="AA115" i="4"/>
  <c r="AA114" i="4"/>
  <c r="P114" i="4"/>
  <c r="Q114" i="4" s="1"/>
  <c r="AA113" i="4"/>
  <c r="P113" i="4"/>
  <c r="Q113" i="4" s="1"/>
  <c r="AA112" i="4"/>
  <c r="P112" i="4"/>
  <c r="Q112" i="4" s="1"/>
  <c r="AA111" i="4"/>
  <c r="P111" i="4"/>
  <c r="Q111" i="4" s="1"/>
  <c r="AA110" i="4"/>
  <c r="P110" i="4"/>
  <c r="Q110" i="4" s="1"/>
  <c r="AA109" i="4"/>
  <c r="P109" i="4"/>
  <c r="Q109" i="4" s="1"/>
  <c r="AA108" i="4"/>
  <c r="P108" i="4"/>
  <c r="Q108" i="4" s="1"/>
  <c r="AA107" i="4"/>
  <c r="P107" i="4"/>
  <c r="Q107" i="4" s="1"/>
  <c r="AA106" i="4"/>
  <c r="P106" i="4"/>
  <c r="Q106" i="4" s="1"/>
  <c r="AA105" i="4"/>
  <c r="P105" i="4"/>
  <c r="Q105" i="4" s="1"/>
  <c r="AA104" i="4"/>
  <c r="P104" i="4"/>
  <c r="Q104" i="4" s="1"/>
  <c r="AA103" i="4"/>
  <c r="P103" i="4"/>
  <c r="Q103" i="4" s="1"/>
  <c r="AA102" i="4"/>
  <c r="P102" i="4"/>
  <c r="Q102" i="4" s="1"/>
  <c r="AA101" i="4"/>
  <c r="P101" i="4"/>
  <c r="Q101" i="4" s="1"/>
  <c r="AA100" i="4"/>
  <c r="P100" i="4"/>
  <c r="Q100" i="4" s="1"/>
  <c r="AA99" i="4"/>
  <c r="P99" i="4"/>
  <c r="Q99" i="4" s="1"/>
  <c r="AA98" i="4"/>
  <c r="P98" i="4"/>
  <c r="Q98" i="4" s="1"/>
  <c r="AA97" i="4"/>
  <c r="Q97" i="4"/>
  <c r="P97" i="4"/>
  <c r="AA96" i="4"/>
  <c r="P96" i="4"/>
  <c r="Q96" i="4" s="1"/>
  <c r="AA95" i="4"/>
  <c r="P95" i="4"/>
  <c r="Q95" i="4" s="1"/>
  <c r="AA94" i="4"/>
  <c r="P94" i="4"/>
  <c r="Q94" i="4" s="1"/>
  <c r="AA93" i="4"/>
  <c r="P93" i="4"/>
  <c r="Q93" i="4" s="1"/>
  <c r="Z91" i="4"/>
  <c r="X91" i="4"/>
  <c r="W91" i="4"/>
  <c r="V91" i="4"/>
  <c r="U91" i="4"/>
  <c r="T91" i="4"/>
  <c r="S91" i="4"/>
  <c r="R91" i="4"/>
  <c r="O91" i="4"/>
  <c r="O235" i="4" s="1"/>
  <c r="N91" i="4"/>
  <c r="N235" i="4" s="1"/>
  <c r="M91" i="4"/>
  <c r="M235" i="4" s="1"/>
  <c r="L91" i="4"/>
  <c r="J91" i="4"/>
  <c r="J235" i="4" s="1"/>
  <c r="I91" i="4"/>
  <c r="I235" i="4" s="1"/>
  <c r="H91" i="4"/>
  <c r="H235" i="4" s="1"/>
  <c r="F91" i="4"/>
  <c r="F235" i="4" s="1"/>
  <c r="E91" i="4"/>
  <c r="E235" i="4" s="1"/>
  <c r="P90" i="4"/>
  <c r="Q90" i="4" s="1"/>
  <c r="AA90" i="4" s="1"/>
  <c r="P89" i="4"/>
  <c r="Q89" i="4" s="1"/>
  <c r="AA89" i="4" s="1"/>
  <c r="P88" i="4"/>
  <c r="Q88" i="4" s="1"/>
  <c r="AA88" i="4" s="1"/>
  <c r="P87" i="4"/>
  <c r="Q87" i="4" s="1"/>
  <c r="AA87" i="4" s="1"/>
  <c r="P86" i="4"/>
  <c r="Q86" i="4" s="1"/>
  <c r="AA86" i="4" s="1"/>
  <c r="AA85" i="4"/>
  <c r="P84" i="4"/>
  <c r="Q84" i="4" s="1"/>
  <c r="AA84" i="4" s="1"/>
  <c r="P83" i="4"/>
  <c r="Q83" i="4" s="1"/>
  <c r="AA83" i="4" s="1"/>
  <c r="AA82" i="4"/>
  <c r="K81" i="4"/>
  <c r="K91" i="4" s="1"/>
  <c r="K235" i="4" s="1"/>
  <c r="P80" i="4"/>
  <c r="Q80" i="4" s="1"/>
  <c r="AA80" i="4" s="1"/>
  <c r="Q79" i="4"/>
  <c r="P78" i="4"/>
  <c r="Q78" i="4" s="1"/>
  <c r="AA78" i="4" s="1"/>
  <c r="P77" i="4"/>
  <c r="Q77" i="4" s="1"/>
  <c r="AA77" i="4" s="1"/>
  <c r="Q76" i="4"/>
  <c r="P75" i="4"/>
  <c r="Q75" i="4" s="1"/>
  <c r="AA75" i="4" s="1"/>
  <c r="P74" i="4"/>
  <c r="Q74" i="4" s="1"/>
  <c r="AA74" i="4" s="1"/>
  <c r="P73" i="4"/>
  <c r="Q73" i="4" s="1"/>
  <c r="AA73" i="4" s="1"/>
  <c r="P72" i="4"/>
  <c r="Q72" i="4" s="1"/>
  <c r="AA72" i="4" s="1"/>
  <c r="P71" i="4"/>
  <c r="Q71" i="4" s="1"/>
  <c r="AA71" i="4" s="1"/>
  <c r="P70" i="4"/>
  <c r="Q70" i="4" s="1"/>
  <c r="AA70" i="4" s="1"/>
  <c r="P69" i="4"/>
  <c r="Q69" i="4" s="1"/>
  <c r="AA69" i="4" s="1"/>
  <c r="P68" i="4"/>
  <c r="Q68" i="4" s="1"/>
  <c r="AA68" i="4" s="1"/>
  <c r="Q67" i="4"/>
  <c r="AA67" i="4" s="1"/>
  <c r="P67" i="4"/>
  <c r="G66" i="4"/>
  <c r="Y65" i="4"/>
  <c r="G65" i="4"/>
  <c r="Y64" i="4"/>
  <c r="G64" i="4"/>
  <c r="AA62" i="4"/>
  <c r="Z62" i="4"/>
  <c r="Z235" i="4" s="1"/>
  <c r="Y62" i="4"/>
  <c r="X62" i="4"/>
  <c r="W62" i="4"/>
  <c r="V62" i="4"/>
  <c r="V235" i="4" s="1"/>
  <c r="U62" i="4"/>
  <c r="T62" i="4"/>
  <c r="S62" i="4"/>
  <c r="R62" i="4"/>
  <c r="Q38" i="4"/>
  <c r="Q62" i="4" s="1"/>
  <c r="P238" i="4"/>
  <c r="Q238" i="4" s="1"/>
  <c r="P239" i="4"/>
  <c r="Q239" i="4" s="1"/>
  <c r="P240" i="4"/>
  <c r="Q240" i="4" s="1"/>
  <c r="P241" i="4"/>
  <c r="Q241" i="4" s="1"/>
  <c r="P242" i="4"/>
  <c r="Q242" i="4" s="1"/>
  <c r="P243" i="4"/>
  <c r="Q243" i="4" s="1"/>
  <c r="P244" i="4"/>
  <c r="Q244" i="4" s="1"/>
  <c r="P245" i="4"/>
  <c r="Q245" i="4" s="1"/>
  <c r="R235" i="4" l="1"/>
  <c r="T235" i="4"/>
  <c r="X235" i="4"/>
  <c r="G91" i="4"/>
  <c r="Y91" i="4"/>
  <c r="L235" i="4"/>
  <c r="Y235" i="4"/>
  <c r="AA81" i="4"/>
  <c r="AA91" i="4" s="1"/>
  <c r="G203" i="4"/>
  <c r="Q203" i="4"/>
  <c r="P91" i="4"/>
  <c r="S235" i="4"/>
  <c r="U235" i="4"/>
  <c r="W235" i="4"/>
  <c r="P203" i="4"/>
  <c r="AA203" i="4"/>
  <c r="AA234" i="4"/>
  <c r="Q234" i="4"/>
  <c r="Q91" i="4"/>
  <c r="P234" i="4"/>
  <c r="G235" i="4" l="1"/>
  <c r="P235" i="4"/>
  <c r="AA235" i="4"/>
  <c r="Q235" i="4"/>
  <c r="AA463" i="8"/>
  <c r="Z463" i="8"/>
  <c r="Y463" i="8"/>
  <c r="X463" i="8"/>
  <c r="W463" i="8"/>
  <c r="V463" i="8"/>
  <c r="U463" i="8"/>
  <c r="T463" i="8"/>
  <c r="S463" i="8"/>
  <c r="R463" i="8"/>
  <c r="Q463" i="8"/>
  <c r="P463" i="8"/>
  <c r="O463" i="8"/>
  <c r="N463" i="8"/>
  <c r="M463" i="8"/>
  <c r="L463" i="8"/>
  <c r="K463" i="8"/>
  <c r="J463" i="8"/>
  <c r="I463" i="8"/>
  <c r="H463" i="8"/>
  <c r="G463" i="8"/>
  <c r="F463" i="8"/>
  <c r="E463" i="8"/>
  <c r="F569" i="5"/>
  <c r="G569" i="5"/>
  <c r="H569" i="5"/>
  <c r="I569" i="5"/>
  <c r="J569" i="5"/>
  <c r="K569" i="5"/>
  <c r="L569" i="5"/>
  <c r="M569" i="5"/>
  <c r="N569" i="5"/>
  <c r="O569" i="5"/>
  <c r="P569" i="5"/>
  <c r="Q569" i="5"/>
  <c r="AA189" i="2"/>
  <c r="R189" i="2"/>
  <c r="S189" i="2"/>
  <c r="T189" i="2"/>
  <c r="U189" i="2"/>
  <c r="V189" i="2"/>
  <c r="W189" i="2"/>
  <c r="X189" i="2"/>
  <c r="Y189" i="2"/>
  <c r="Z189" i="2"/>
  <c r="Q189" i="2"/>
  <c r="M189" i="2"/>
  <c r="N189" i="2"/>
  <c r="O189" i="2"/>
  <c r="P189" i="2"/>
  <c r="G189" i="2"/>
  <c r="H189" i="2"/>
  <c r="I189" i="2"/>
  <c r="J189" i="2"/>
  <c r="K189" i="2"/>
  <c r="L189" i="2"/>
  <c r="F189" i="2"/>
  <c r="E189" i="2"/>
  <c r="AA117" i="2"/>
  <c r="Z117" i="2"/>
  <c r="Q117" i="2"/>
  <c r="R117" i="2"/>
  <c r="S117" i="2"/>
  <c r="T117" i="2"/>
  <c r="U117" i="2"/>
  <c r="V117" i="2"/>
  <c r="W117" i="2"/>
  <c r="X117" i="2"/>
  <c r="Y117" i="2"/>
  <c r="M117" i="2"/>
  <c r="N117" i="2"/>
  <c r="O117" i="2"/>
  <c r="P117" i="2"/>
  <c r="H117" i="2"/>
  <c r="I117" i="2"/>
  <c r="J117" i="2"/>
  <c r="K117" i="2"/>
  <c r="L117" i="2"/>
  <c r="G117" i="2"/>
  <c r="F117" i="2"/>
  <c r="E117" i="2"/>
  <c r="AA86" i="2"/>
  <c r="R86" i="2"/>
  <c r="S86" i="2"/>
  <c r="T86" i="2"/>
  <c r="U86" i="2"/>
  <c r="V86" i="2"/>
  <c r="W86" i="2"/>
  <c r="X86" i="2"/>
  <c r="Y86" i="2"/>
  <c r="Z86" i="2"/>
  <c r="Q86" i="2"/>
  <c r="M86" i="2"/>
  <c r="N86" i="2"/>
  <c r="O86" i="2"/>
  <c r="P86" i="2"/>
  <c r="H86" i="2"/>
  <c r="I86" i="2"/>
  <c r="J86" i="2"/>
  <c r="K86" i="2"/>
  <c r="L86" i="2"/>
  <c r="G86" i="2"/>
  <c r="F86" i="2"/>
  <c r="E86" i="2"/>
  <c r="E190" i="2" l="1"/>
  <c r="L190" i="2"/>
  <c r="J190" i="2"/>
  <c r="H190" i="2"/>
  <c r="P190" i="2"/>
  <c r="N190" i="2"/>
  <c r="Q190" i="2"/>
  <c r="Y190" i="2"/>
  <c r="W190" i="2"/>
  <c r="U190" i="2"/>
  <c r="S190" i="2"/>
  <c r="AA190" i="2"/>
  <c r="F190" i="2"/>
  <c r="K190" i="2"/>
  <c r="I190" i="2"/>
  <c r="G190" i="2"/>
  <c r="O190" i="2"/>
  <c r="M190" i="2"/>
  <c r="Z190" i="2"/>
  <c r="X190" i="2"/>
  <c r="V190" i="2"/>
  <c r="T190" i="2"/>
  <c r="R190" i="2"/>
  <c r="R1078" i="2"/>
  <c r="S1078" i="2"/>
  <c r="T1078" i="2"/>
  <c r="U1078" i="2"/>
  <c r="V1078" i="2"/>
  <c r="W1078" i="2"/>
  <c r="X1078" i="2"/>
  <c r="Y1078" i="2"/>
  <c r="Z1078" i="2"/>
  <c r="AA1078" i="2"/>
  <c r="Q1078" i="2"/>
  <c r="H1078" i="2"/>
  <c r="I1078" i="2"/>
  <c r="J1078" i="2"/>
  <c r="K1078" i="2"/>
  <c r="L1078" i="2"/>
  <c r="M1078" i="2"/>
  <c r="N1078" i="2"/>
  <c r="O1078" i="2"/>
  <c r="P1078" i="2"/>
  <c r="G1078" i="2"/>
  <c r="F1078" i="2"/>
  <c r="E1078" i="2"/>
  <c r="P712" i="20"/>
  <c r="O712" i="20"/>
  <c r="N712" i="20"/>
  <c r="M712" i="20"/>
  <c r="L712" i="20"/>
  <c r="K712" i="20"/>
  <c r="J712" i="20"/>
  <c r="I712" i="20"/>
  <c r="H712" i="20"/>
  <c r="X711" i="20"/>
  <c r="F711" i="20"/>
  <c r="G711" i="20" s="1"/>
  <c r="X710" i="20"/>
  <c r="F710" i="20"/>
  <c r="G710" i="20" s="1"/>
  <c r="X709" i="20"/>
  <c r="F709" i="20"/>
  <c r="G709" i="20" s="1"/>
  <c r="Z708" i="20"/>
  <c r="F707" i="20"/>
  <c r="E707" i="20"/>
  <c r="Z707" i="20" s="1"/>
  <c r="F706" i="20"/>
  <c r="E706" i="20"/>
  <c r="X706" i="20" s="1"/>
  <c r="F705" i="20"/>
  <c r="E705" i="20"/>
  <c r="Q705" i="20" s="1"/>
  <c r="F704" i="20"/>
  <c r="E704" i="20"/>
  <c r="Z704" i="20" s="1"/>
  <c r="F703" i="20"/>
  <c r="E703" i="20"/>
  <c r="Z703" i="20" s="1"/>
  <c r="E702" i="20"/>
  <c r="AA702" i="20" s="1"/>
  <c r="F701" i="20"/>
  <c r="E701" i="20"/>
  <c r="W701" i="20" s="1"/>
  <c r="F700" i="20"/>
  <c r="E700" i="20"/>
  <c r="Z700" i="20" s="1"/>
  <c r="F699" i="20"/>
  <c r="E699" i="20"/>
  <c r="X699" i="20" s="1"/>
  <c r="F698" i="20"/>
  <c r="E698" i="20"/>
  <c r="Q698" i="20" s="1"/>
  <c r="F697" i="20"/>
  <c r="E697" i="20"/>
  <c r="X697" i="20" s="1"/>
  <c r="F696" i="20"/>
  <c r="E696" i="20"/>
  <c r="X696" i="20" s="1"/>
  <c r="F695" i="20"/>
  <c r="E695" i="20"/>
  <c r="Z695" i="20" s="1"/>
  <c r="F694" i="20"/>
  <c r="E694" i="20"/>
  <c r="X694" i="20" s="1"/>
  <c r="E693" i="20"/>
  <c r="AA693" i="20" s="1"/>
  <c r="E692" i="20"/>
  <c r="AA692" i="20" s="1"/>
  <c r="E691" i="20"/>
  <c r="AA691" i="20" s="1"/>
  <c r="E690" i="20"/>
  <c r="AA690" i="20" s="1"/>
  <c r="E689" i="20"/>
  <c r="AA689" i="20" s="1"/>
  <c r="E688" i="20"/>
  <c r="AA688" i="20" s="1"/>
  <c r="F687" i="20"/>
  <c r="E687" i="20"/>
  <c r="Z687" i="20" s="1"/>
  <c r="F686" i="20"/>
  <c r="E686" i="20"/>
  <c r="Z686" i="20" s="1"/>
  <c r="E685" i="20"/>
  <c r="AA685" i="20" s="1"/>
  <c r="E684" i="20"/>
  <c r="AA684" i="20" s="1"/>
  <c r="E683" i="20"/>
  <c r="Z683" i="20" s="1"/>
  <c r="E682" i="20"/>
  <c r="AA682" i="20" s="1"/>
  <c r="E681" i="20"/>
  <c r="AA681" i="20" s="1"/>
  <c r="E680" i="20"/>
  <c r="AA680" i="20" s="1"/>
  <c r="F679" i="20"/>
  <c r="E679" i="20"/>
  <c r="AA679" i="20" s="1"/>
  <c r="F678" i="20"/>
  <c r="E678" i="20"/>
  <c r="Z678" i="20" s="1"/>
  <c r="E677" i="20"/>
  <c r="AA677" i="20" s="1"/>
  <c r="F676" i="20"/>
  <c r="E676" i="20"/>
  <c r="Z676" i="20" s="1"/>
  <c r="F675" i="20"/>
  <c r="E675" i="20"/>
  <c r="Q675" i="20" s="1"/>
  <c r="F674" i="20"/>
  <c r="E674" i="20"/>
  <c r="Z674" i="20" s="1"/>
  <c r="F673" i="20"/>
  <c r="E673" i="20"/>
  <c r="Z673" i="20" s="1"/>
  <c r="F672" i="20"/>
  <c r="E672" i="20"/>
  <c r="Z672" i="20" s="1"/>
  <c r="F671" i="20"/>
  <c r="E671" i="20"/>
  <c r="Z671" i="20" s="1"/>
  <c r="F670" i="20"/>
  <c r="E670" i="20"/>
  <c r="Z670" i="20" s="1"/>
  <c r="F669" i="20"/>
  <c r="E669" i="20"/>
  <c r="Z669" i="20" s="1"/>
  <c r="F668" i="20"/>
  <c r="E668" i="20"/>
  <c r="Z668" i="20" s="1"/>
  <c r="F667" i="20"/>
  <c r="E667" i="20"/>
  <c r="Y667" i="20" s="1"/>
  <c r="F666" i="20"/>
  <c r="E666" i="20"/>
  <c r="Z666" i="20" s="1"/>
  <c r="F665" i="20"/>
  <c r="E665" i="20"/>
  <c r="Z665" i="20" s="1"/>
  <c r="F664" i="20"/>
  <c r="E664" i="20"/>
  <c r="Z664" i="20" s="1"/>
  <c r="F663" i="20"/>
  <c r="E663" i="20"/>
  <c r="X663" i="20" s="1"/>
  <c r="Q662" i="20"/>
  <c r="F662" i="20"/>
  <c r="E662" i="20"/>
  <c r="Z662" i="20" s="1"/>
  <c r="F661" i="20"/>
  <c r="E661" i="20"/>
  <c r="Z661" i="20" s="1"/>
  <c r="F660" i="20"/>
  <c r="E660" i="20"/>
  <c r="Z660" i="20" s="1"/>
  <c r="F659" i="20"/>
  <c r="E659" i="20"/>
  <c r="Z659" i="20" s="1"/>
  <c r="E658" i="20"/>
  <c r="AA658" i="20" s="1"/>
  <c r="F657" i="20"/>
  <c r="E657" i="20"/>
  <c r="Z657" i="20" s="1"/>
  <c r="F656" i="20"/>
  <c r="E656" i="20"/>
  <c r="Z656" i="20" s="1"/>
  <c r="F655" i="20"/>
  <c r="E655" i="20"/>
  <c r="Q655" i="20" s="1"/>
  <c r="F654" i="20"/>
  <c r="E654" i="20"/>
  <c r="Z654" i="20" s="1"/>
  <c r="F653" i="20"/>
  <c r="E653" i="20"/>
  <c r="W653" i="20" s="1"/>
  <c r="F652" i="20"/>
  <c r="E652" i="20"/>
  <c r="Z652" i="20" s="1"/>
  <c r="F651" i="20"/>
  <c r="E651" i="20"/>
  <c r="X651" i="20" s="1"/>
  <c r="F650" i="20"/>
  <c r="E650" i="20"/>
  <c r="Z650" i="20" s="1"/>
  <c r="F649" i="20"/>
  <c r="E649" i="20"/>
  <c r="Z649" i="20" s="1"/>
  <c r="AA648" i="20"/>
  <c r="Y648" i="20"/>
  <c r="F648" i="20"/>
  <c r="E648" i="20"/>
  <c r="F647" i="20"/>
  <c r="E647" i="20"/>
  <c r="Q647" i="20" s="1"/>
  <c r="F646" i="20"/>
  <c r="E646" i="20"/>
  <c r="W646" i="20" s="1"/>
  <c r="E645" i="20"/>
  <c r="Z645" i="20" s="1"/>
  <c r="E644" i="20"/>
  <c r="Z644" i="20" s="1"/>
  <c r="E643" i="20"/>
  <c r="Z643" i="20" s="1"/>
  <c r="E642" i="20"/>
  <c r="Z642" i="20" s="1"/>
  <c r="F641" i="20"/>
  <c r="E641" i="20"/>
  <c r="Z641" i="20" s="1"/>
  <c r="F640" i="20"/>
  <c r="E640" i="20"/>
  <c r="Z640" i="20" s="1"/>
  <c r="F639" i="20"/>
  <c r="E639" i="20"/>
  <c r="Z639" i="20" s="1"/>
  <c r="F638" i="20"/>
  <c r="E638" i="20"/>
  <c r="X638" i="20" s="1"/>
  <c r="F637" i="20"/>
  <c r="E637" i="20"/>
  <c r="Z637" i="20" s="1"/>
  <c r="E636" i="20"/>
  <c r="AA636" i="20" s="1"/>
  <c r="F635" i="20"/>
  <c r="E635" i="20"/>
  <c r="W635" i="20" s="1"/>
  <c r="F634" i="20"/>
  <c r="E634" i="20"/>
  <c r="Z634" i="20" s="1"/>
  <c r="E633" i="20"/>
  <c r="Q633" i="20" s="1"/>
  <c r="F632" i="20"/>
  <c r="E632" i="20"/>
  <c r="Z632" i="20" s="1"/>
  <c r="F631" i="20"/>
  <c r="E631" i="20"/>
  <c r="X631" i="20" s="1"/>
  <c r="F630" i="20"/>
  <c r="E630" i="20"/>
  <c r="AA630" i="20" s="1"/>
  <c r="F629" i="20"/>
  <c r="E629" i="20"/>
  <c r="Z629" i="20" s="1"/>
  <c r="E628" i="20"/>
  <c r="AA628" i="20" s="1"/>
  <c r="E627" i="20"/>
  <c r="AA627" i="20" s="1"/>
  <c r="Q626" i="20"/>
  <c r="F626" i="20"/>
  <c r="E626" i="20"/>
  <c r="Z626" i="20" s="1"/>
  <c r="F625" i="20"/>
  <c r="E625" i="20"/>
  <c r="X625" i="20" s="1"/>
  <c r="F624" i="20"/>
  <c r="E624" i="20"/>
  <c r="Z624" i="20" s="1"/>
  <c r="F623" i="20"/>
  <c r="E623" i="20"/>
  <c r="Z623" i="20" s="1"/>
  <c r="F622" i="20"/>
  <c r="E622" i="20"/>
  <c r="X622" i="20" s="1"/>
  <c r="E621" i="20"/>
  <c r="Z621" i="20" s="1"/>
  <c r="F620" i="20"/>
  <c r="E620" i="20"/>
  <c r="Z620" i="20" s="1"/>
  <c r="E619" i="20"/>
  <c r="Q619" i="20" s="1"/>
  <c r="F618" i="20"/>
  <c r="E618" i="20"/>
  <c r="X618" i="20" s="1"/>
  <c r="F617" i="20"/>
  <c r="E617" i="20"/>
  <c r="Z617" i="20" s="1"/>
  <c r="F616" i="20"/>
  <c r="E616" i="20"/>
  <c r="X616" i="20" s="1"/>
  <c r="F615" i="20"/>
  <c r="E615" i="20"/>
  <c r="W615" i="20" s="1"/>
  <c r="F614" i="20"/>
  <c r="E614" i="20"/>
  <c r="Z614" i="20" s="1"/>
  <c r="F613" i="20"/>
  <c r="E613" i="20"/>
  <c r="AA613" i="20" s="1"/>
  <c r="F612" i="20"/>
  <c r="E612" i="20"/>
  <c r="AA612" i="20" s="1"/>
  <c r="F611" i="20"/>
  <c r="E611" i="20"/>
  <c r="Z611" i="20" s="1"/>
  <c r="F610" i="20"/>
  <c r="E610" i="20"/>
  <c r="Z610" i="20" s="1"/>
  <c r="E609" i="20"/>
  <c r="Z609" i="20" s="1"/>
  <c r="F608" i="20"/>
  <c r="E608" i="20"/>
  <c r="Z608" i="20" s="1"/>
  <c r="E607" i="20"/>
  <c r="AA607" i="20" s="1"/>
  <c r="Q606" i="20"/>
  <c r="F606" i="20"/>
  <c r="E606" i="20"/>
  <c r="X606" i="20" s="1"/>
  <c r="F605" i="20"/>
  <c r="E605" i="20"/>
  <c r="X605" i="20" s="1"/>
  <c r="F604" i="20"/>
  <c r="E604" i="20"/>
  <c r="Y604" i="20" s="1"/>
  <c r="Y712" i="20" s="1"/>
  <c r="F603" i="20"/>
  <c r="E603" i="20"/>
  <c r="Z603" i="20" s="1"/>
  <c r="E602" i="20"/>
  <c r="AA602" i="20" s="1"/>
  <c r="E601" i="20"/>
  <c r="Z601" i="20" s="1"/>
  <c r="E600" i="20"/>
  <c r="AA600" i="20" s="1"/>
  <c r="E599" i="20"/>
  <c r="Z599" i="20" s="1"/>
  <c r="F598" i="20"/>
  <c r="E598" i="20"/>
  <c r="X598" i="20" s="1"/>
  <c r="F597" i="20"/>
  <c r="E597" i="20"/>
  <c r="Z597" i="20" s="1"/>
  <c r="F596" i="20"/>
  <c r="E596" i="20"/>
  <c r="W596" i="20" s="1"/>
  <c r="E595" i="20"/>
  <c r="AA595" i="20" s="1"/>
  <c r="Q594" i="20"/>
  <c r="F594" i="20"/>
  <c r="E594" i="20"/>
  <c r="Z594" i="20" s="1"/>
  <c r="F593" i="20"/>
  <c r="E593" i="20"/>
  <c r="Z593" i="20" s="1"/>
  <c r="F592" i="20"/>
  <c r="E592" i="20"/>
  <c r="Z592" i="20" s="1"/>
  <c r="F591" i="20"/>
  <c r="E591" i="20"/>
  <c r="Z591" i="20" s="1"/>
  <c r="F590" i="20"/>
  <c r="E590" i="20"/>
  <c r="Z590" i="20" s="1"/>
  <c r="F589" i="20"/>
  <c r="E589" i="20"/>
  <c r="Z589" i="20" s="1"/>
  <c r="E588" i="20"/>
  <c r="AA588" i="20" s="1"/>
  <c r="E587" i="20"/>
  <c r="AA587" i="20" s="1"/>
  <c r="F586" i="20"/>
  <c r="E586" i="20"/>
  <c r="Z586" i="20" s="1"/>
  <c r="F585" i="20"/>
  <c r="E585" i="20"/>
  <c r="Z585" i="20" s="1"/>
  <c r="F584" i="20"/>
  <c r="E584" i="20"/>
  <c r="R891" i="10"/>
  <c r="Q891" i="10"/>
  <c r="P891" i="10"/>
  <c r="L891" i="10"/>
  <c r="H891" i="10"/>
  <c r="G891" i="10"/>
  <c r="F891" i="10"/>
  <c r="E891" i="10"/>
  <c r="E712" i="20" l="1"/>
  <c r="F712" i="20"/>
  <c r="G712" i="20"/>
  <c r="W712" i="20"/>
  <c r="AA712" i="20"/>
  <c r="Z675" i="20"/>
  <c r="X698" i="20"/>
  <c r="Z584" i="20"/>
  <c r="Z619" i="20"/>
  <c r="Z633" i="20"/>
  <c r="Z647" i="20"/>
  <c r="X655" i="20"/>
  <c r="Q663" i="20"/>
  <c r="Q712" i="20" s="1"/>
  <c r="Z705" i="20"/>
  <c r="X712" i="20" l="1"/>
  <c r="Z712" i="20"/>
  <c r="W582" i="20"/>
  <c r="X582" i="20"/>
  <c r="Y582" i="20"/>
  <c r="Z582" i="20"/>
  <c r="AA582" i="20"/>
  <c r="G582" i="20"/>
  <c r="H582" i="20"/>
  <c r="I582" i="20"/>
  <c r="J582" i="20"/>
  <c r="K582" i="20"/>
  <c r="L582" i="20"/>
  <c r="M582" i="20"/>
  <c r="N582" i="20"/>
  <c r="O582" i="20"/>
  <c r="P582" i="20"/>
  <c r="Q582" i="20"/>
  <c r="R582" i="20"/>
  <c r="S582" i="20"/>
  <c r="T582" i="20"/>
  <c r="U582" i="20"/>
  <c r="V582" i="20"/>
  <c r="E582" i="20"/>
  <c r="F578" i="20"/>
  <c r="F568" i="20"/>
  <c r="F567" i="20"/>
  <c r="F566" i="20"/>
  <c r="F562" i="20"/>
  <c r="F559" i="20"/>
  <c r="F558" i="20"/>
  <c r="F557" i="20"/>
  <c r="F555" i="20"/>
  <c r="F553" i="20"/>
  <c r="F552" i="20"/>
  <c r="F550" i="20"/>
  <c r="F549" i="20"/>
  <c r="F548" i="20"/>
  <c r="F547" i="20"/>
  <c r="F546" i="20"/>
  <c r="F545" i="20"/>
  <c r="F544" i="20"/>
  <c r="F543" i="20"/>
  <c r="F541" i="20"/>
  <c r="F540" i="20"/>
  <c r="F539" i="20"/>
  <c r="F538" i="20"/>
  <c r="F537" i="20"/>
  <c r="F536" i="20"/>
  <c r="F535" i="20"/>
  <c r="F534" i="20"/>
  <c r="F533" i="20"/>
  <c r="F532" i="20"/>
  <c r="F531" i="20"/>
  <c r="F530" i="20"/>
  <c r="F528" i="20"/>
  <c r="F527" i="20"/>
  <c r="F526" i="20"/>
  <c r="F525" i="20"/>
  <c r="F524" i="20"/>
  <c r="F523" i="20"/>
  <c r="F522" i="20"/>
  <c r="F521" i="20"/>
  <c r="F520" i="20"/>
  <c r="F519" i="20"/>
  <c r="F518" i="20"/>
  <c r="F517" i="20"/>
  <c r="F516" i="20"/>
  <c r="F513" i="20"/>
  <c r="F512" i="20"/>
  <c r="F510" i="20"/>
  <c r="F509" i="20"/>
  <c r="F508" i="20"/>
  <c r="F507" i="20"/>
  <c r="F506" i="20"/>
  <c r="F505" i="20"/>
  <c r="F504" i="20"/>
  <c r="F503" i="20"/>
  <c r="F501" i="20"/>
  <c r="F500" i="20"/>
  <c r="F499" i="20"/>
  <c r="F498" i="20"/>
  <c r="F497" i="20"/>
  <c r="F496" i="20"/>
  <c r="F495" i="20"/>
  <c r="F494" i="20"/>
  <c r="F493" i="20"/>
  <c r="F492" i="20"/>
  <c r="F491" i="20"/>
  <c r="F486" i="20"/>
  <c r="F485" i="20"/>
  <c r="F484" i="20"/>
  <c r="F483" i="20"/>
  <c r="F482" i="20"/>
  <c r="F481" i="20"/>
  <c r="F480" i="20"/>
  <c r="F479" i="20"/>
  <c r="F478" i="20"/>
  <c r="F477" i="20"/>
  <c r="F470" i="20"/>
  <c r="F468" i="20"/>
  <c r="F467" i="20"/>
  <c r="F466" i="20"/>
  <c r="F464" i="20"/>
  <c r="F463" i="20"/>
  <c r="F461" i="20"/>
  <c r="F460" i="20"/>
  <c r="F459" i="20"/>
  <c r="F458" i="20"/>
  <c r="F457" i="20"/>
  <c r="F456" i="20"/>
  <c r="F455" i="20"/>
  <c r="F454" i="20"/>
  <c r="F453" i="20"/>
  <c r="F452" i="20"/>
  <c r="F451" i="20"/>
  <c r="F450" i="20"/>
  <c r="F449" i="20"/>
  <c r="F448" i="20"/>
  <c r="F447" i="20"/>
  <c r="F446" i="20"/>
  <c r="F445" i="20"/>
  <c r="F443" i="20"/>
  <c r="F442" i="20"/>
  <c r="F441" i="20"/>
  <c r="F440" i="20"/>
  <c r="F439" i="20"/>
  <c r="F438" i="20"/>
  <c r="F437" i="20"/>
  <c r="F436" i="20"/>
  <c r="F434" i="20"/>
  <c r="F431" i="20"/>
  <c r="F430" i="20"/>
  <c r="F429" i="20"/>
  <c r="F426" i="20"/>
  <c r="F425" i="20"/>
  <c r="F582" i="20" l="1"/>
  <c r="Z306" i="20"/>
  <c r="AA306" i="20"/>
  <c r="Q306" i="20"/>
  <c r="R306" i="20"/>
  <c r="S306" i="20"/>
  <c r="T306" i="20"/>
  <c r="U306" i="20"/>
  <c r="V306" i="20"/>
  <c r="W306" i="20"/>
  <c r="X306" i="20"/>
  <c r="Y306" i="20"/>
  <c r="M306" i="20"/>
  <c r="N306" i="20"/>
  <c r="O306" i="20"/>
  <c r="P306" i="20"/>
  <c r="H306" i="20"/>
  <c r="I306" i="20"/>
  <c r="J306" i="20"/>
  <c r="K306" i="20"/>
  <c r="L306" i="20"/>
  <c r="F306" i="20"/>
  <c r="G306" i="20"/>
  <c r="E306" i="20"/>
  <c r="AA515" i="14" l="1"/>
  <c r="Z515" i="14"/>
  <c r="Q515" i="14"/>
  <c r="P515" i="14"/>
  <c r="L515" i="14"/>
  <c r="G515" i="14"/>
  <c r="F515" i="14"/>
  <c r="E515" i="14"/>
  <c r="E262" i="24" l="1"/>
  <c r="Z262" i="24"/>
  <c r="AA262" i="24"/>
  <c r="Q262" i="24"/>
  <c r="R262" i="24"/>
  <c r="S262" i="24"/>
  <c r="T262" i="24"/>
  <c r="U262" i="24"/>
  <c r="V262" i="24"/>
  <c r="W262" i="24"/>
  <c r="X262" i="24"/>
  <c r="Y262" i="24"/>
  <c r="N262" i="24"/>
  <c r="O262" i="24"/>
  <c r="P262" i="24"/>
  <c r="F262" i="24"/>
  <c r="G262" i="24"/>
  <c r="H262" i="24"/>
  <c r="I262" i="24"/>
  <c r="J262" i="24"/>
  <c r="K262" i="24"/>
  <c r="L262" i="24"/>
  <c r="M262" i="24"/>
  <c r="Q183" i="24"/>
  <c r="S183" i="24"/>
  <c r="T183" i="24"/>
  <c r="U183" i="24"/>
  <c r="V183" i="24"/>
  <c r="W183" i="24"/>
  <c r="X183" i="24"/>
  <c r="Y183" i="24"/>
  <c r="Z183" i="24"/>
  <c r="O183" i="24"/>
  <c r="P183" i="24"/>
  <c r="H183" i="24"/>
  <c r="I183" i="24"/>
  <c r="J183" i="24"/>
  <c r="K183" i="24"/>
  <c r="L183" i="24"/>
  <c r="M183" i="24"/>
  <c r="N183" i="24"/>
  <c r="F183" i="24"/>
  <c r="G183" i="24"/>
  <c r="E183" i="24"/>
  <c r="Q75" i="24"/>
  <c r="R75" i="24"/>
  <c r="S75" i="24"/>
  <c r="T75" i="24"/>
  <c r="U75" i="24"/>
  <c r="V75" i="24"/>
  <c r="W75" i="24"/>
  <c r="X75" i="24"/>
  <c r="Y75" i="24"/>
  <c r="Z75" i="24"/>
  <c r="AA75" i="24"/>
  <c r="F75" i="24"/>
  <c r="G75" i="24"/>
  <c r="H75" i="24"/>
  <c r="I75" i="24"/>
  <c r="J75" i="24"/>
  <c r="K75" i="24"/>
  <c r="L75" i="24"/>
  <c r="M75" i="24"/>
  <c r="N75" i="24"/>
  <c r="O75" i="24"/>
  <c r="P75" i="24"/>
  <c r="E75" i="24"/>
  <c r="Q46" i="24"/>
  <c r="R46" i="24"/>
  <c r="S46" i="24"/>
  <c r="T46" i="24"/>
  <c r="U46" i="24"/>
  <c r="V46" i="24"/>
  <c r="W46" i="24"/>
  <c r="X46" i="24"/>
  <c r="Y46" i="24"/>
  <c r="Z46" i="24"/>
  <c r="AA46" i="24"/>
  <c r="F46" i="24"/>
  <c r="G46" i="24"/>
  <c r="H46" i="24"/>
  <c r="I46" i="24"/>
  <c r="J46" i="24"/>
  <c r="K46" i="24"/>
  <c r="L46" i="24"/>
  <c r="M46" i="24"/>
  <c r="N46" i="24"/>
  <c r="O46" i="24"/>
  <c r="P46" i="24"/>
  <c r="E46" i="24"/>
  <c r="AA22" i="24"/>
  <c r="Q22" i="24"/>
  <c r="R22" i="24"/>
  <c r="S22" i="24"/>
  <c r="T22" i="24"/>
  <c r="U22" i="24"/>
  <c r="V22" i="24"/>
  <c r="W22" i="24"/>
  <c r="X22" i="24"/>
  <c r="Y22" i="24"/>
  <c r="Z22" i="24"/>
  <c r="F22" i="24"/>
  <c r="G22" i="24"/>
  <c r="H22" i="24"/>
  <c r="I22" i="24"/>
  <c r="J22" i="24"/>
  <c r="K22" i="24"/>
  <c r="L22" i="24"/>
  <c r="M22" i="24"/>
  <c r="N22" i="24"/>
  <c r="O22" i="24"/>
  <c r="P22" i="24"/>
  <c r="E22" i="24"/>
  <c r="AA183" i="24"/>
  <c r="P76" i="24" l="1"/>
  <c r="N76" i="24"/>
  <c r="L76" i="24"/>
  <c r="J76" i="24"/>
  <c r="H76" i="24"/>
  <c r="F76" i="24"/>
  <c r="Z76" i="24"/>
  <c r="X76" i="24"/>
  <c r="V76" i="24"/>
  <c r="T76" i="24"/>
  <c r="E76" i="24"/>
  <c r="O76" i="24"/>
  <c r="M76" i="24"/>
  <c r="K76" i="24"/>
  <c r="I76" i="24"/>
  <c r="G76" i="24"/>
  <c r="AA76" i="24"/>
  <c r="Y76" i="24"/>
  <c r="W76" i="24"/>
  <c r="U76" i="24"/>
  <c r="S76" i="24"/>
  <c r="Q76" i="24"/>
  <c r="R76" i="24"/>
  <c r="K624" i="18" l="1"/>
  <c r="I624" i="18"/>
  <c r="Q609" i="18"/>
  <c r="R609" i="18"/>
  <c r="S609" i="18"/>
  <c r="T609" i="18"/>
  <c r="U609" i="18"/>
  <c r="V609" i="18"/>
  <c r="W609" i="18"/>
  <c r="X609" i="18"/>
  <c r="Y609" i="18"/>
  <c r="Z609" i="18"/>
  <c r="AA609" i="18"/>
  <c r="F609" i="18"/>
  <c r="G609" i="18"/>
  <c r="H609" i="18"/>
  <c r="I609" i="18"/>
  <c r="J609" i="18"/>
  <c r="K609" i="18"/>
  <c r="L609" i="18"/>
  <c r="M609" i="18"/>
  <c r="N609" i="18"/>
  <c r="O609" i="18"/>
  <c r="P609" i="18"/>
  <c r="E609" i="18"/>
  <c r="P492" i="18"/>
  <c r="Q492" i="18"/>
  <c r="R492" i="18"/>
  <c r="S492" i="18"/>
  <c r="T492" i="18"/>
  <c r="U492" i="18"/>
  <c r="V492" i="18"/>
  <c r="W492" i="18"/>
  <c r="X492" i="18"/>
  <c r="Y492" i="18"/>
  <c r="Z492" i="18"/>
  <c r="AA492" i="18"/>
  <c r="F492" i="18"/>
  <c r="G492" i="18"/>
  <c r="H492" i="18"/>
  <c r="I492" i="18"/>
  <c r="J492" i="18"/>
  <c r="K492" i="18"/>
  <c r="L492" i="18"/>
  <c r="M492" i="18"/>
  <c r="N492" i="18"/>
  <c r="O492" i="18"/>
  <c r="E492" i="18"/>
  <c r="Z392" i="18"/>
  <c r="AA392" i="18"/>
  <c r="R392" i="18"/>
  <c r="S392" i="18"/>
  <c r="T392" i="18"/>
  <c r="U392" i="18"/>
  <c r="V392" i="18"/>
  <c r="W392" i="18"/>
  <c r="X392" i="18"/>
  <c r="Y392" i="18"/>
  <c r="Q392" i="18"/>
  <c r="P392" i="18"/>
  <c r="G392" i="18"/>
  <c r="H392" i="18"/>
  <c r="I392" i="18"/>
  <c r="J392" i="18"/>
  <c r="K392" i="18"/>
  <c r="L392" i="18"/>
  <c r="M392" i="18"/>
  <c r="N392" i="18"/>
  <c r="O392" i="18"/>
  <c r="F392" i="18"/>
  <c r="E392" i="18"/>
  <c r="S151" i="18"/>
  <c r="T151" i="18"/>
  <c r="U151" i="18"/>
  <c r="V151" i="18"/>
  <c r="W151" i="18"/>
  <c r="X151" i="18"/>
  <c r="Y151" i="18"/>
  <c r="Z151" i="18"/>
  <c r="AA151" i="18"/>
  <c r="Q151" i="18"/>
  <c r="F151" i="18"/>
  <c r="G151" i="18"/>
  <c r="H151" i="18"/>
  <c r="I151" i="18"/>
  <c r="J151" i="18"/>
  <c r="K151" i="18"/>
  <c r="L151" i="18"/>
  <c r="M151" i="18"/>
  <c r="N151" i="18"/>
  <c r="O151" i="18"/>
  <c r="P151" i="18"/>
  <c r="E151" i="18"/>
  <c r="F143" i="18"/>
  <c r="G143" i="18"/>
  <c r="H143" i="18"/>
  <c r="I143" i="18"/>
  <c r="J143" i="18"/>
  <c r="K143" i="18"/>
  <c r="L143" i="18"/>
  <c r="M143" i="18"/>
  <c r="N143" i="18"/>
  <c r="O143" i="18"/>
  <c r="P143" i="18"/>
  <c r="Q143" i="18"/>
  <c r="R143" i="18"/>
  <c r="E143" i="18"/>
  <c r="S143" i="18"/>
  <c r="T143" i="18"/>
  <c r="U143" i="18"/>
  <c r="V143" i="18"/>
  <c r="W143" i="18"/>
  <c r="X143" i="18"/>
  <c r="Y143" i="18"/>
  <c r="Z143" i="18"/>
  <c r="AA143" i="18"/>
  <c r="Q113" i="18"/>
  <c r="F113" i="18"/>
  <c r="G113" i="18"/>
  <c r="H113" i="18"/>
  <c r="I113" i="18"/>
  <c r="J113" i="18"/>
  <c r="K113" i="18"/>
  <c r="L113" i="18"/>
  <c r="M113" i="18"/>
  <c r="N113" i="18"/>
  <c r="O113" i="18"/>
  <c r="P113" i="18"/>
  <c r="E113" i="18"/>
  <c r="AA113" i="18"/>
  <c r="F1150" i="7"/>
  <c r="G1150" i="7"/>
  <c r="H1150" i="7"/>
  <c r="I1150" i="7"/>
  <c r="J1150" i="7"/>
  <c r="K1150" i="7"/>
  <c r="L1150" i="7"/>
  <c r="M1150" i="7"/>
  <c r="N1150" i="7"/>
  <c r="O1150" i="7"/>
  <c r="P1150" i="7"/>
  <c r="Q1150" i="7"/>
  <c r="R1150" i="7"/>
  <c r="S1150" i="7"/>
  <c r="T1150" i="7"/>
  <c r="U1150" i="7"/>
  <c r="V1150" i="7"/>
  <c r="W1150" i="7"/>
  <c r="X1150" i="7"/>
  <c r="Y1150" i="7"/>
  <c r="Z1150" i="7"/>
  <c r="AA1150" i="7"/>
  <c r="E1150" i="7"/>
  <c r="H942" i="22"/>
  <c r="I942" i="22"/>
  <c r="J942" i="22"/>
  <c r="L942" i="22"/>
  <c r="M942" i="22"/>
  <c r="P942" i="22"/>
  <c r="Q942" i="22"/>
  <c r="R942" i="22"/>
  <c r="R943" i="22"/>
  <c r="Q943" i="22"/>
  <c r="P943" i="22"/>
  <c r="M943" i="22"/>
  <c r="J943" i="22"/>
  <c r="I943" i="22"/>
  <c r="H943" i="22"/>
  <c r="N849" i="22"/>
  <c r="N943" i="22" s="1"/>
  <c r="G849" i="22"/>
  <c r="F849" i="22"/>
  <c r="E849" i="22"/>
  <c r="K759" i="22"/>
  <c r="K943" i="22" s="1"/>
  <c r="O492" i="22"/>
  <c r="O943" i="22" s="1"/>
  <c r="G492" i="22"/>
  <c r="G943" i="22" s="1"/>
  <c r="F492" i="22"/>
  <c r="E492" i="22"/>
  <c r="E942" i="22" s="1"/>
  <c r="F943" i="22" l="1"/>
  <c r="E943" i="22"/>
  <c r="O942" i="22"/>
  <c r="K942" i="22"/>
  <c r="G942" i="22"/>
  <c r="N942" i="22"/>
  <c r="F942" i="22"/>
  <c r="E152" i="18"/>
  <c r="O152" i="18"/>
  <c r="M152" i="18"/>
  <c r="K152" i="18"/>
  <c r="I152" i="18"/>
  <c r="G152" i="18"/>
  <c r="Q152" i="18"/>
  <c r="Z152" i="18"/>
  <c r="X152" i="18"/>
  <c r="V152" i="18"/>
  <c r="T152" i="18"/>
  <c r="R152" i="18"/>
  <c r="P152" i="18"/>
  <c r="N152" i="18"/>
  <c r="L152" i="18"/>
  <c r="J152" i="18"/>
  <c r="H152" i="18"/>
  <c r="F152" i="18"/>
  <c r="AA152" i="18"/>
  <c r="Y152" i="18"/>
  <c r="W152" i="18"/>
  <c r="U152" i="18"/>
  <c r="S152" i="18"/>
  <c r="AA569" i="5"/>
  <c r="Z569" i="5"/>
  <c r="Y569" i="5"/>
  <c r="E569" i="5"/>
  <c r="F143" i="8"/>
  <c r="G143" i="8"/>
  <c r="H143" i="8"/>
  <c r="I143" i="8"/>
  <c r="J143" i="8"/>
  <c r="K143" i="8"/>
  <c r="L143" i="8"/>
  <c r="M143" i="8"/>
  <c r="N143" i="8"/>
  <c r="O143" i="8"/>
  <c r="O144" i="8" s="1"/>
  <c r="P143" i="8"/>
  <c r="Q143" i="8"/>
  <c r="R143" i="8"/>
  <c r="S143" i="8"/>
  <c r="S144" i="8" s="1"/>
  <c r="T143" i="8"/>
  <c r="U143" i="8"/>
  <c r="V143" i="8"/>
  <c r="W143" i="8"/>
  <c r="W144" i="8" s="1"/>
  <c r="X143" i="8"/>
  <c r="Y143" i="8"/>
  <c r="Z143" i="8"/>
  <c r="AA143" i="8"/>
  <c r="E143" i="8"/>
  <c r="I144" i="8"/>
  <c r="J144" i="8"/>
  <c r="K144" i="8"/>
  <c r="M144" i="8"/>
  <c r="N144" i="8"/>
  <c r="R144" i="8"/>
  <c r="T144" i="8"/>
  <c r="U144" i="8"/>
  <c r="V144" i="8"/>
  <c r="X144" i="8"/>
  <c r="E49" i="8"/>
  <c r="F49" i="8"/>
  <c r="G49" i="8"/>
  <c r="AA90" i="8"/>
  <c r="Z90" i="8"/>
  <c r="Y90" i="8"/>
  <c r="Q90" i="8"/>
  <c r="P90" i="8"/>
  <c r="Q49" i="8"/>
  <c r="P49" i="8"/>
  <c r="L49" i="8"/>
  <c r="L144" i="8" s="1"/>
  <c r="G90" i="8"/>
  <c r="F90" i="8"/>
  <c r="E90" i="8"/>
  <c r="H49" i="8"/>
  <c r="H144" i="8" s="1"/>
  <c r="F144" i="8" l="1"/>
  <c r="G144" i="8"/>
  <c r="P144" i="8"/>
  <c r="Q144" i="8"/>
  <c r="AA144" i="8"/>
  <c r="Z144" i="8"/>
  <c r="Y144" i="8"/>
  <c r="E144" i="8"/>
  <c r="F152" i="5"/>
  <c r="G152" i="5"/>
  <c r="H152" i="5"/>
  <c r="I152" i="5"/>
  <c r="J152" i="5"/>
  <c r="K152" i="5"/>
  <c r="L152" i="5"/>
  <c r="M152" i="5"/>
  <c r="N152" i="5"/>
  <c r="O152" i="5"/>
  <c r="P152" i="5"/>
  <c r="AA152" i="5"/>
  <c r="Z152" i="5"/>
  <c r="V152" i="5"/>
  <c r="W152" i="5"/>
  <c r="X152" i="5"/>
  <c r="Y152" i="5"/>
  <c r="R152" i="5"/>
  <c r="S152" i="5"/>
  <c r="T152" i="5"/>
  <c r="U152" i="5"/>
  <c r="Q152" i="5"/>
  <c r="E152" i="5"/>
  <c r="Z398" i="10" l="1"/>
  <c r="AA398" i="10"/>
  <c r="Q398" i="10"/>
  <c r="R398" i="10"/>
  <c r="S398" i="10"/>
  <c r="T398" i="10"/>
  <c r="U398" i="10"/>
  <c r="V398" i="10"/>
  <c r="W398" i="10"/>
  <c r="X398" i="10"/>
  <c r="Y398" i="10"/>
  <c r="M398" i="10"/>
  <c r="N398" i="10"/>
  <c r="O398" i="10"/>
  <c r="P398" i="10"/>
  <c r="F398" i="10"/>
  <c r="G398" i="10"/>
  <c r="H398" i="10"/>
  <c r="I398" i="10"/>
  <c r="J398" i="10"/>
  <c r="K398" i="10"/>
  <c r="L398" i="10"/>
  <c r="E398" i="10"/>
  <c r="Z352" i="10"/>
  <c r="AA352" i="10"/>
  <c r="R352" i="10"/>
  <c r="S352" i="10"/>
  <c r="T352" i="10"/>
  <c r="U352" i="10"/>
  <c r="V352" i="10"/>
  <c r="W352" i="10"/>
  <c r="X352" i="10"/>
  <c r="Y352" i="10"/>
  <c r="M352" i="10"/>
  <c r="N352" i="10"/>
  <c r="O352" i="10"/>
  <c r="P352" i="10"/>
  <c r="Q352" i="10"/>
  <c r="H352" i="10"/>
  <c r="I352" i="10"/>
  <c r="J352" i="10"/>
  <c r="K352" i="10"/>
  <c r="L352" i="10"/>
  <c r="F352" i="10"/>
  <c r="G352" i="10"/>
  <c r="E352" i="10"/>
  <c r="Z291" i="10"/>
  <c r="AA291" i="10"/>
  <c r="P291" i="10"/>
  <c r="Q291" i="10"/>
  <c r="R291" i="10"/>
  <c r="S291" i="10"/>
  <c r="T291" i="10"/>
  <c r="U291" i="10"/>
  <c r="V291" i="10"/>
  <c r="W291" i="10"/>
  <c r="X291" i="10"/>
  <c r="Y291" i="10"/>
  <c r="F291" i="10"/>
  <c r="G291" i="10"/>
  <c r="H291" i="10"/>
  <c r="I291" i="10"/>
  <c r="J291" i="10"/>
  <c r="K291" i="10"/>
  <c r="L291" i="10"/>
  <c r="M291" i="10"/>
  <c r="N291" i="10"/>
  <c r="O291" i="10"/>
  <c r="E291" i="10"/>
  <c r="Z270" i="10"/>
  <c r="AA270" i="10"/>
  <c r="X270" i="10"/>
  <c r="Y270" i="10"/>
  <c r="Q270" i="10"/>
  <c r="R270" i="10"/>
  <c r="S270" i="10"/>
  <c r="T270" i="10"/>
  <c r="U270" i="10"/>
  <c r="V270" i="10"/>
  <c r="W270" i="10"/>
  <c r="L270" i="10"/>
  <c r="M270" i="10"/>
  <c r="N270" i="10"/>
  <c r="O270" i="10"/>
  <c r="P270" i="10"/>
  <c r="F270" i="10"/>
  <c r="G270" i="10"/>
  <c r="H270" i="10"/>
  <c r="I270" i="10"/>
  <c r="J270" i="10"/>
  <c r="K270" i="10"/>
  <c r="E270" i="10"/>
  <c r="AA246" i="10"/>
  <c r="Y246" i="10"/>
  <c r="Z246" i="10"/>
  <c r="T246" i="10"/>
  <c r="U246" i="10"/>
  <c r="V246" i="10"/>
  <c r="W246" i="10"/>
  <c r="X246" i="10"/>
  <c r="P246" i="10"/>
  <c r="Q246" i="10"/>
  <c r="R246" i="10"/>
  <c r="S246" i="10"/>
  <c r="L246" i="10"/>
  <c r="M246" i="10"/>
  <c r="N246" i="10"/>
  <c r="O246" i="10"/>
  <c r="G246" i="10"/>
  <c r="H246" i="10"/>
  <c r="I246" i="10"/>
  <c r="J246" i="10"/>
  <c r="K246" i="10"/>
  <c r="F246" i="10"/>
  <c r="E246" i="10"/>
  <c r="AA183" i="10"/>
  <c r="Y183" i="10"/>
  <c r="Z183" i="10"/>
  <c r="P183" i="10"/>
  <c r="Q183" i="10"/>
  <c r="R183" i="10"/>
  <c r="S183" i="10"/>
  <c r="T183" i="10"/>
  <c r="U183" i="10"/>
  <c r="V183" i="10"/>
  <c r="W183" i="10"/>
  <c r="X183" i="10"/>
  <c r="F183" i="10"/>
  <c r="G183" i="10"/>
  <c r="H183" i="10"/>
  <c r="I183" i="10"/>
  <c r="J183" i="10"/>
  <c r="K183" i="10"/>
  <c r="L183" i="10"/>
  <c r="M183" i="10"/>
  <c r="N183" i="10"/>
  <c r="O183" i="10"/>
  <c r="E183" i="10"/>
  <c r="Z170" i="10"/>
  <c r="AA170" i="10"/>
  <c r="X170" i="10"/>
  <c r="Y170" i="10"/>
  <c r="Q170" i="10"/>
  <c r="R170" i="10"/>
  <c r="S170" i="10"/>
  <c r="T170" i="10"/>
  <c r="U170" i="10"/>
  <c r="V170" i="10"/>
  <c r="W170" i="10"/>
  <c r="M170" i="10"/>
  <c r="N170" i="10"/>
  <c r="O170" i="10"/>
  <c r="P170" i="10"/>
  <c r="H170" i="10"/>
  <c r="I170" i="10"/>
  <c r="J170" i="10"/>
  <c r="K170" i="10"/>
  <c r="L170" i="10"/>
  <c r="G170" i="10"/>
  <c r="F170" i="10"/>
  <c r="E170" i="10"/>
  <c r="AA103" i="10"/>
  <c r="Y103" i="10"/>
  <c r="Z103" i="10"/>
  <c r="R103" i="10"/>
  <c r="S103" i="10"/>
  <c r="T103" i="10"/>
  <c r="U103" i="10"/>
  <c r="V103" i="10"/>
  <c r="W103" i="10"/>
  <c r="X103" i="10"/>
  <c r="M103" i="10"/>
  <c r="N103" i="10"/>
  <c r="O103" i="10"/>
  <c r="P103" i="10"/>
  <c r="H103" i="10"/>
  <c r="I103" i="10"/>
  <c r="J103" i="10"/>
  <c r="K103" i="10"/>
  <c r="L103" i="10"/>
  <c r="F103" i="10"/>
  <c r="G103" i="10"/>
  <c r="E103" i="10"/>
  <c r="Z41" i="10"/>
  <c r="AA41" i="10"/>
  <c r="X41" i="10"/>
  <c r="Y41" i="10"/>
  <c r="T41" i="10"/>
  <c r="U41" i="10"/>
  <c r="V41" i="10"/>
  <c r="W41" i="10"/>
  <c r="Q41" i="10"/>
  <c r="R41" i="10"/>
  <c r="S41" i="10"/>
  <c r="M41" i="10"/>
  <c r="N41" i="10"/>
  <c r="O41" i="10"/>
  <c r="P41" i="10"/>
  <c r="G41" i="10"/>
  <c r="H41" i="10"/>
  <c r="I41" i="10"/>
  <c r="J41" i="10"/>
  <c r="K41" i="10"/>
  <c r="L41" i="10"/>
  <c r="F41" i="10"/>
  <c r="E41" i="10"/>
  <c r="Q43" i="10"/>
  <c r="Q103" i="10" s="1"/>
  <c r="E399" i="10" l="1"/>
  <c r="G399" i="10"/>
  <c r="I399" i="10"/>
  <c r="K399" i="10"/>
  <c r="M399" i="10"/>
  <c r="O399" i="10"/>
  <c r="S399" i="10"/>
  <c r="U399" i="10"/>
  <c r="W399" i="10"/>
  <c r="Y399" i="10"/>
  <c r="AA399" i="10"/>
  <c r="H399" i="10"/>
  <c r="J399" i="10"/>
  <c r="L399" i="10"/>
  <c r="N399" i="10"/>
  <c r="P399" i="10"/>
  <c r="R399" i="10"/>
  <c r="T399" i="10"/>
  <c r="V399" i="10"/>
  <c r="X399" i="10"/>
  <c r="Z399" i="10"/>
  <c r="Q399" i="10"/>
  <c r="F399" i="10"/>
  <c r="Y789" i="10" l="1"/>
  <c r="Z789" i="10"/>
  <c r="AA789" i="10"/>
  <c r="Q789" i="10"/>
  <c r="R789" i="10"/>
  <c r="S789" i="10"/>
  <c r="T789" i="10"/>
  <c r="U789" i="10"/>
  <c r="V789" i="10"/>
  <c r="W789" i="10"/>
  <c r="X789" i="10"/>
  <c r="M789" i="10"/>
  <c r="N789" i="10"/>
  <c r="O789" i="10"/>
  <c r="P789" i="10"/>
  <c r="I789" i="10"/>
  <c r="J789" i="10"/>
  <c r="K789" i="10"/>
  <c r="L789" i="10"/>
  <c r="H789" i="10"/>
  <c r="G789" i="10"/>
  <c r="F789" i="10"/>
  <c r="E789" i="10"/>
  <c r="Q681" i="10" l="1"/>
  <c r="R681" i="10"/>
  <c r="S681" i="10"/>
  <c r="T681" i="10"/>
  <c r="U681" i="10"/>
  <c r="V681" i="10"/>
  <c r="W681" i="10"/>
  <c r="X681" i="10"/>
  <c r="Y681" i="10"/>
  <c r="Z681" i="10"/>
  <c r="AA681" i="10"/>
  <c r="L681" i="10"/>
  <c r="M681" i="10"/>
  <c r="N681" i="10"/>
  <c r="O681" i="10"/>
  <c r="P681" i="10"/>
  <c r="H681" i="10"/>
  <c r="I681" i="10"/>
  <c r="J681" i="10"/>
  <c r="K681" i="10"/>
  <c r="F681" i="10"/>
  <c r="G681" i="10"/>
  <c r="E681" i="10"/>
  <c r="G147" i="13"/>
  <c r="H147" i="13"/>
  <c r="I147" i="13"/>
  <c r="J147" i="13"/>
  <c r="K147" i="13"/>
  <c r="N147" i="13"/>
  <c r="O147" i="13"/>
  <c r="S147" i="13"/>
  <c r="U147" i="13"/>
  <c r="V147" i="13"/>
  <c r="W147" i="13"/>
  <c r="X147" i="13"/>
  <c r="Y147" i="13"/>
  <c r="Z147" i="13"/>
  <c r="AA409" i="21"/>
  <c r="Y409" i="21"/>
  <c r="Z409" i="21"/>
  <c r="U409" i="21"/>
  <c r="V409" i="21"/>
  <c r="W409" i="21"/>
  <c r="X409" i="21"/>
  <c r="P409" i="21"/>
  <c r="Q409" i="21"/>
  <c r="R409" i="21"/>
  <c r="S409" i="21"/>
  <c r="T409" i="21"/>
  <c r="L409" i="21"/>
  <c r="M409" i="21"/>
  <c r="N409" i="21"/>
  <c r="O409" i="21"/>
  <c r="H409" i="21"/>
  <c r="I409" i="21"/>
  <c r="J409" i="21"/>
  <c r="K409" i="21"/>
  <c r="G409" i="21"/>
  <c r="F409" i="21"/>
  <c r="E409" i="21"/>
  <c r="AA611" i="10"/>
  <c r="Y611" i="10"/>
  <c r="Q611" i="10"/>
  <c r="P611" i="10"/>
  <c r="O611" i="10"/>
  <c r="L611" i="10"/>
  <c r="H611" i="10"/>
  <c r="G611" i="10"/>
  <c r="F611" i="10"/>
  <c r="E611" i="10"/>
  <c r="AA938" i="7"/>
  <c r="Y938" i="7"/>
  <c r="Z938" i="7"/>
  <c r="Q938" i="7"/>
  <c r="R938" i="7"/>
  <c r="S938" i="7"/>
  <c r="T938" i="7"/>
  <c r="U938" i="7"/>
  <c r="V938" i="7"/>
  <c r="W938" i="7"/>
  <c r="X938" i="7"/>
  <c r="K938" i="7"/>
  <c r="L938" i="7"/>
  <c r="M938" i="7"/>
  <c r="N938" i="7"/>
  <c r="O938" i="7"/>
  <c r="P938" i="7"/>
  <c r="H938" i="7"/>
  <c r="I938" i="7"/>
  <c r="J938" i="7"/>
  <c r="F938" i="7"/>
  <c r="G938" i="7"/>
  <c r="E938" i="7"/>
  <c r="AA787" i="14" l="1"/>
  <c r="Z787" i="14"/>
  <c r="Q787" i="14"/>
  <c r="P787" i="14"/>
  <c r="G787" i="14"/>
  <c r="F787" i="14"/>
  <c r="E787" i="14"/>
  <c r="J217" i="14"/>
  <c r="AA216" i="14"/>
  <c r="Q216" i="14"/>
  <c r="P216" i="14"/>
  <c r="K216" i="14"/>
  <c r="H216" i="14"/>
  <c r="G216" i="14"/>
  <c r="F216" i="14"/>
  <c r="E216" i="14"/>
  <c r="A174" i="14"/>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A171" i="14"/>
  <c r="Q171" i="14"/>
  <c r="P171" i="14"/>
  <c r="K171" i="14"/>
  <c r="H171" i="14"/>
  <c r="G171" i="14"/>
  <c r="F171" i="14"/>
  <c r="E171" i="14"/>
  <c r="A137" i="14"/>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A134" i="14"/>
  <c r="AA217" i="14" s="1"/>
  <c r="Z134" i="14"/>
  <c r="Z217" i="14" s="1"/>
  <c r="Q134" i="14"/>
  <c r="Q217" i="14" s="1"/>
  <c r="P134" i="14"/>
  <c r="K134" i="14"/>
  <c r="H134" i="14"/>
  <c r="H217" i="14" s="1"/>
  <c r="G134" i="14"/>
  <c r="G217" i="14" s="1"/>
  <c r="F134" i="14"/>
  <c r="E134" i="14"/>
  <c r="A11" i="14"/>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E217" i="14" l="1"/>
  <c r="K217" i="14"/>
  <c r="F217" i="14"/>
  <c r="P217" i="14"/>
  <c r="A217" i="14"/>
  <c r="P713" i="14" l="1"/>
  <c r="Q713" i="14"/>
  <c r="H713" i="14"/>
  <c r="I713" i="14"/>
  <c r="J713" i="14"/>
  <c r="K713" i="14"/>
  <c r="L713" i="14"/>
  <c r="M713" i="14"/>
  <c r="N713" i="14"/>
  <c r="O713" i="14"/>
  <c r="G713" i="14"/>
  <c r="F713" i="14"/>
  <c r="E713" i="14"/>
  <c r="R1352" i="19" l="1"/>
  <c r="K1352" i="19"/>
  <c r="J1352" i="19"/>
  <c r="I1352" i="19"/>
  <c r="F1352" i="19"/>
  <c r="E1352" i="19"/>
  <c r="R1077" i="19"/>
  <c r="Q1077" i="19"/>
  <c r="K1077" i="19"/>
  <c r="J1077" i="19"/>
  <c r="I1077" i="19"/>
  <c r="F1077" i="19"/>
  <c r="E1077" i="19"/>
  <c r="P443" i="19"/>
  <c r="O443" i="19"/>
  <c r="K443" i="19"/>
  <c r="I443" i="19"/>
  <c r="H443" i="19"/>
  <c r="G443" i="19"/>
  <c r="E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Q361" i="19"/>
  <c r="R361" i="19"/>
  <c r="K361" i="19"/>
  <c r="L361" i="19"/>
  <c r="M361" i="19"/>
  <c r="N361" i="19"/>
  <c r="O361" i="19"/>
  <c r="P361" i="19"/>
  <c r="I361" i="19"/>
  <c r="J361" i="19"/>
  <c r="F361" i="19"/>
  <c r="G361" i="19"/>
  <c r="H361" i="19"/>
  <c r="E361" i="19"/>
  <c r="Q220" i="19"/>
  <c r="R220" i="19"/>
  <c r="K220" i="19"/>
  <c r="L220" i="19"/>
  <c r="M220" i="19"/>
  <c r="N220" i="19"/>
  <c r="O220" i="19"/>
  <c r="P220" i="19"/>
  <c r="I220" i="19"/>
  <c r="J220" i="19"/>
  <c r="F220" i="19"/>
  <c r="G220" i="19"/>
  <c r="H220" i="19"/>
  <c r="E220" i="19"/>
  <c r="Q144" i="19"/>
  <c r="R144" i="19"/>
  <c r="L144" i="19"/>
  <c r="M144" i="19"/>
  <c r="N144" i="19"/>
  <c r="O144" i="19"/>
  <c r="P144" i="19"/>
  <c r="K144" i="19"/>
  <c r="J144" i="19"/>
  <c r="I144" i="19"/>
  <c r="G144" i="19"/>
  <c r="H144" i="19"/>
  <c r="F144" i="19"/>
  <c r="E144" i="19"/>
  <c r="F641" i="12" l="1"/>
  <c r="G641" i="12"/>
  <c r="H641" i="12"/>
  <c r="I641" i="12"/>
  <c r="J641" i="12"/>
  <c r="K641" i="12"/>
  <c r="L641" i="12"/>
  <c r="M641" i="12"/>
  <c r="N641" i="12"/>
  <c r="O641" i="12"/>
  <c r="P641" i="12"/>
  <c r="Q641" i="12"/>
  <c r="E641" i="12"/>
  <c r="E573" i="12"/>
  <c r="R573" i="12"/>
  <c r="Q573" i="12"/>
  <c r="P573" i="12"/>
  <c r="H573" i="12"/>
  <c r="G573" i="12"/>
  <c r="F573" i="12"/>
  <c r="F486" i="12"/>
  <c r="G486" i="12"/>
  <c r="H486" i="12"/>
  <c r="I486" i="12"/>
  <c r="J486" i="12"/>
  <c r="K486" i="12"/>
  <c r="L486" i="12"/>
  <c r="M486" i="12"/>
  <c r="N486" i="12"/>
  <c r="O486" i="12"/>
  <c r="P486" i="12"/>
  <c r="E486" i="12"/>
  <c r="F343" i="12" l="1"/>
  <c r="G343" i="12"/>
  <c r="H343" i="12"/>
  <c r="F393" i="12"/>
  <c r="F395" i="12" s="1"/>
  <c r="G393" i="12"/>
  <c r="G395" i="12" s="1"/>
  <c r="H393" i="12"/>
  <c r="H395" i="12" s="1"/>
  <c r="E393" i="12"/>
  <c r="E343" i="12"/>
  <c r="E395" i="12" l="1"/>
  <c r="T183" i="17"/>
  <c r="U183" i="17"/>
  <c r="V183" i="17"/>
  <c r="V184" i="17" s="1"/>
  <c r="W183" i="17"/>
  <c r="X183" i="17"/>
  <c r="Y183" i="17"/>
  <c r="S183" i="17"/>
  <c r="O183" i="17"/>
  <c r="P183" i="17"/>
  <c r="G183" i="17"/>
  <c r="H183" i="17"/>
  <c r="I183" i="17"/>
  <c r="J183" i="17"/>
  <c r="K183" i="17"/>
  <c r="L183" i="17"/>
  <c r="L184" i="17" s="1"/>
  <c r="M183" i="17"/>
  <c r="N183" i="17"/>
  <c r="R110" i="17"/>
  <c r="R184" i="17" s="1"/>
  <c r="S110" i="17"/>
  <c r="T110" i="17"/>
  <c r="U110" i="17"/>
  <c r="V110" i="17"/>
  <c r="W110" i="17"/>
  <c r="X110" i="17"/>
  <c r="Y110" i="17"/>
  <c r="P110" i="17"/>
  <c r="O110" i="17"/>
  <c r="L110" i="17"/>
  <c r="M110" i="17"/>
  <c r="N110" i="17"/>
  <c r="H110" i="17"/>
  <c r="I110" i="17"/>
  <c r="J110" i="17"/>
  <c r="K110" i="17"/>
  <c r="G110" i="17"/>
  <c r="AA497" i="17"/>
  <c r="Z497" i="17"/>
  <c r="Y497" i="17"/>
  <c r="X497" i="17"/>
  <c r="W497" i="17"/>
  <c r="V497" i="17"/>
  <c r="U497" i="17"/>
  <c r="T497" i="17"/>
  <c r="S497" i="17"/>
  <c r="Q497" i="17"/>
  <c r="P497" i="17"/>
  <c r="O497" i="17"/>
  <c r="N497" i="17"/>
  <c r="M497" i="17"/>
  <c r="L497" i="17"/>
  <c r="K497" i="17"/>
  <c r="J497" i="17"/>
  <c r="I497" i="17"/>
  <c r="H497" i="17"/>
  <c r="G497" i="17"/>
  <c r="E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8" i="17"/>
  <c r="F437"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X371" i="17"/>
  <c r="W371" i="17"/>
  <c r="V371" i="17"/>
  <c r="U371" i="17"/>
  <c r="T371" i="17"/>
  <c r="S371" i="17"/>
  <c r="N371" i="17"/>
  <c r="M371" i="17"/>
  <c r="K371" i="17"/>
  <c r="J371" i="17"/>
  <c r="I371" i="17"/>
  <c r="H371" i="17"/>
  <c r="E371" i="17"/>
  <c r="Z369" i="17"/>
  <c r="Q369" i="17"/>
  <c r="O369" i="17"/>
  <c r="F369" i="17"/>
  <c r="Z368" i="17"/>
  <c r="Q368" i="17"/>
  <c r="L368" i="17"/>
  <c r="F368" i="17"/>
  <c r="Z367" i="17"/>
  <c r="Q367" i="17"/>
  <c r="L367" i="17"/>
  <c r="F367" i="17"/>
  <c r="Z366" i="17"/>
  <c r="Q366" i="17"/>
  <c r="L366" i="17"/>
  <c r="F366" i="17"/>
  <c r="Z365" i="17"/>
  <c r="Q365" i="17"/>
  <c r="O365" i="17"/>
  <c r="F365" i="17"/>
  <c r="Z364" i="17"/>
  <c r="Q364" i="17"/>
  <c r="O364" i="17"/>
  <c r="F364" i="17"/>
  <c r="Z363" i="17"/>
  <c r="Q363" i="17"/>
  <c r="O363" i="17"/>
  <c r="F363" i="17"/>
  <c r="Z362" i="17"/>
  <c r="Q362" i="17"/>
  <c r="O362" i="17"/>
  <c r="F362" i="17"/>
  <c r="Z361" i="17"/>
  <c r="Q361" i="17"/>
  <c r="O361" i="17"/>
  <c r="F361" i="17"/>
  <c r="Z360" i="17"/>
  <c r="Q360" i="17"/>
  <c r="O360" i="17"/>
  <c r="F360" i="17"/>
  <c r="Y359" i="17"/>
  <c r="Q359" i="17"/>
  <c r="L359" i="17"/>
  <c r="F359" i="17"/>
  <c r="Y358" i="17"/>
  <c r="Q358" i="17"/>
  <c r="G358" i="17"/>
  <c r="F358" i="17"/>
  <c r="AA357" i="17"/>
  <c r="Q357" i="17"/>
  <c r="P357" i="17"/>
  <c r="F357" i="17"/>
  <c r="AA356" i="17"/>
  <c r="Q356" i="17"/>
  <c r="P356" i="17"/>
  <c r="F356" i="17"/>
  <c r="Y355" i="17"/>
  <c r="Q355" i="17"/>
  <c r="L355" i="17"/>
  <c r="F355" i="17"/>
  <c r="AA354" i="17"/>
  <c r="Q354" i="17"/>
  <c r="P354" i="17"/>
  <c r="F354" i="17"/>
  <c r="Z353" i="17"/>
  <c r="Q353" i="17"/>
  <c r="L353" i="17"/>
  <c r="F353" i="17"/>
  <c r="Z352" i="17"/>
  <c r="Q352" i="17"/>
  <c r="O352" i="17"/>
  <c r="F352" i="17"/>
  <c r="AA351" i="17"/>
  <c r="Q351" i="17"/>
  <c r="P351" i="17"/>
  <c r="F351" i="17"/>
  <c r="AA350" i="17"/>
  <c r="Q350" i="17"/>
  <c r="P350" i="17"/>
  <c r="F350" i="17"/>
  <c r="AA349" i="17"/>
  <c r="Q349" i="17"/>
  <c r="P349" i="17"/>
  <c r="F349" i="17"/>
  <c r="AA348" i="17"/>
  <c r="Q348" i="17"/>
  <c r="P348" i="17"/>
  <c r="F348" i="17"/>
  <c r="AA347" i="17"/>
  <c r="Q347" i="17"/>
  <c r="P347" i="17"/>
  <c r="F347" i="17"/>
  <c r="Z346" i="17"/>
  <c r="Q346" i="17"/>
  <c r="O346" i="17"/>
  <c r="F346" i="17"/>
  <c r="AA345" i="17"/>
  <c r="Q345" i="17"/>
  <c r="P345" i="17"/>
  <c r="F345" i="17"/>
  <c r="AA344" i="17"/>
  <c r="Q344" i="17"/>
  <c r="P344" i="17"/>
  <c r="F344" i="17"/>
  <c r="Z343" i="17"/>
  <c r="Q343" i="17"/>
  <c r="O343" i="17"/>
  <c r="F343" i="17"/>
  <c r="AA342" i="17"/>
  <c r="Q342" i="17"/>
  <c r="P342" i="17"/>
  <c r="F342" i="17"/>
  <c r="Z341" i="17"/>
  <c r="Q341" i="17"/>
  <c r="O341" i="17"/>
  <c r="F341" i="17"/>
  <c r="AA340" i="17"/>
  <c r="Q340" i="17"/>
  <c r="P340" i="17"/>
  <c r="F340" i="17"/>
  <c r="Z339" i="17"/>
  <c r="Q339" i="17"/>
  <c r="O339" i="17"/>
  <c r="F339" i="17"/>
  <c r="Z338" i="17"/>
  <c r="Q338" i="17"/>
  <c r="O338" i="17"/>
  <c r="F338" i="17"/>
  <c r="Y337" i="17"/>
  <c r="Q337" i="17"/>
  <c r="G337" i="17"/>
  <c r="F337" i="17"/>
  <c r="AA336" i="17"/>
  <c r="Q336" i="17"/>
  <c r="P336" i="17"/>
  <c r="F336" i="17"/>
  <c r="Z335" i="17"/>
  <c r="Q335" i="17"/>
  <c r="L335" i="17"/>
  <c r="F335" i="17"/>
  <c r="AA334" i="17"/>
  <c r="Q334" i="17"/>
  <c r="P334" i="17"/>
  <c r="F334" i="17"/>
  <c r="AA333" i="17"/>
  <c r="Q333" i="17"/>
  <c r="P333" i="17"/>
  <c r="F333" i="17"/>
  <c r="AA332" i="17"/>
  <c r="Q332" i="17"/>
  <c r="P332" i="17"/>
  <c r="F332" i="17"/>
  <c r="Y331" i="17"/>
  <c r="Q331" i="17"/>
  <c r="G331" i="17"/>
  <c r="F331" i="17"/>
  <c r="Z330" i="17"/>
  <c r="Q330" i="17"/>
  <c r="O330" i="17"/>
  <c r="F330" i="17"/>
  <c r="AA329" i="17"/>
  <c r="Q329" i="17"/>
  <c r="P329" i="17"/>
  <c r="F329" i="17"/>
  <c r="AA328" i="17"/>
  <c r="Q328" i="17"/>
  <c r="P328" i="17"/>
  <c r="F328" i="17"/>
  <c r="AA327" i="17"/>
  <c r="Q327" i="17"/>
  <c r="P327" i="17"/>
  <c r="F327" i="17"/>
  <c r="AA326" i="17"/>
  <c r="Q326" i="17"/>
  <c r="P326" i="17"/>
  <c r="F326" i="17"/>
  <c r="AA325" i="17"/>
  <c r="Q325" i="17"/>
  <c r="P325" i="17"/>
  <c r="F325" i="17"/>
  <c r="AA324" i="17"/>
  <c r="Q324" i="17"/>
  <c r="P324" i="17"/>
  <c r="F324" i="17"/>
  <c r="Z323" i="17"/>
  <c r="Q323" i="17"/>
  <c r="O323" i="17"/>
  <c r="F323" i="17"/>
  <c r="AA322" i="17"/>
  <c r="Q322" i="17"/>
  <c r="P322" i="17"/>
  <c r="F322" i="17"/>
  <c r="AA321" i="17"/>
  <c r="Q321" i="17"/>
  <c r="P321" i="17"/>
  <c r="F321" i="17"/>
  <c r="Z320" i="17"/>
  <c r="Q320" i="17"/>
  <c r="O320" i="17"/>
  <c r="F320" i="17"/>
  <c r="AA319" i="17"/>
  <c r="Q319" i="17"/>
  <c r="P319" i="17"/>
  <c r="F319" i="17"/>
  <c r="Z318" i="17"/>
  <c r="Q318" i="17"/>
  <c r="O318" i="17"/>
  <c r="F318" i="17"/>
  <c r="Z317" i="17"/>
  <c r="Q317" i="17"/>
  <c r="L317" i="17"/>
  <c r="F317" i="17"/>
  <c r="Y316" i="17"/>
  <c r="Q316" i="17"/>
  <c r="G316" i="17"/>
  <c r="F316" i="17"/>
  <c r="AA315" i="17"/>
  <c r="Q315" i="17"/>
  <c r="P315" i="17"/>
  <c r="F315" i="17"/>
  <c r="AA314" i="17"/>
  <c r="Q314" i="17"/>
  <c r="P314" i="17"/>
  <c r="F314" i="17"/>
  <c r="AA313" i="17"/>
  <c r="Q313" i="17"/>
  <c r="P313" i="17"/>
  <c r="F313" i="17"/>
  <c r="AA312" i="17"/>
  <c r="Q312" i="17"/>
  <c r="P312" i="17"/>
  <c r="F312" i="17"/>
  <c r="AA311" i="17"/>
  <c r="Q311" i="17"/>
  <c r="P311" i="17"/>
  <c r="F311" i="17"/>
  <c r="AA310" i="17"/>
  <c r="Q310" i="17"/>
  <c r="P310" i="17"/>
  <c r="F310" i="17"/>
  <c r="AA309" i="17"/>
  <c r="Q309" i="17"/>
  <c r="P309" i="17"/>
  <c r="F309" i="17"/>
  <c r="AA308" i="17"/>
  <c r="Q308" i="17"/>
  <c r="P308" i="17"/>
  <c r="F308" i="17"/>
  <c r="Z307" i="17"/>
  <c r="Q307" i="17"/>
  <c r="O307" i="17"/>
  <c r="F307" i="17"/>
  <c r="AA306" i="17"/>
  <c r="Q306" i="17"/>
  <c r="P306" i="17"/>
  <c r="F306" i="17"/>
  <c r="AA305" i="17"/>
  <c r="Q305" i="17"/>
  <c r="P305" i="17"/>
  <c r="F305" i="17"/>
  <c r="AA304" i="17"/>
  <c r="Q304" i="17"/>
  <c r="P304" i="17"/>
  <c r="F304" i="17"/>
  <c r="Z303" i="17"/>
  <c r="Q303" i="17"/>
  <c r="O303" i="17"/>
  <c r="F303" i="17"/>
  <c r="Y302" i="17"/>
  <c r="Q302" i="17"/>
  <c r="L302" i="17"/>
  <c r="F302" i="17"/>
  <c r="Y301" i="17"/>
  <c r="Q301" i="17"/>
  <c r="L301" i="17"/>
  <c r="F301" i="17"/>
  <c r="Y300" i="17"/>
  <c r="Q300" i="17"/>
  <c r="L300" i="17"/>
  <c r="F300" i="17"/>
  <c r="Y299" i="17"/>
  <c r="Q299" i="17"/>
  <c r="L299" i="17"/>
  <c r="F299" i="17"/>
  <c r="Z298" i="17"/>
  <c r="Q298" i="17"/>
  <c r="O298" i="17"/>
  <c r="F298" i="17"/>
  <c r="Z296" i="17"/>
  <c r="Q296" i="17"/>
  <c r="O296" i="17"/>
  <c r="F296" i="17"/>
  <c r="Z295" i="17"/>
  <c r="Q295" i="17"/>
  <c r="O295" i="17"/>
  <c r="F295" i="17"/>
  <c r="Z294" i="17"/>
  <c r="Q294" i="17"/>
  <c r="O294" i="17"/>
  <c r="F294" i="17"/>
  <c r="Z293" i="17"/>
  <c r="Q293" i="17"/>
  <c r="O293" i="17"/>
  <c r="F293" i="17"/>
  <c r="Z292" i="17"/>
  <c r="Q292" i="17"/>
  <c r="L292" i="17"/>
  <c r="F292" i="17"/>
  <c r="AA291" i="17"/>
  <c r="Q291" i="17"/>
  <c r="P291" i="17"/>
  <c r="F291" i="17"/>
  <c r="AA290" i="17"/>
  <c r="Q290" i="17"/>
  <c r="P290" i="17"/>
  <c r="F290" i="17"/>
  <c r="AA289" i="17"/>
  <c r="Q289" i="17"/>
  <c r="P289" i="17"/>
  <c r="F289" i="17"/>
  <c r="AA288" i="17"/>
  <c r="Q288" i="17"/>
  <c r="P288" i="17"/>
  <c r="F288" i="17"/>
  <c r="AA287" i="17"/>
  <c r="Q287" i="17"/>
  <c r="P287" i="17"/>
  <c r="F287" i="17"/>
  <c r="Z286" i="17"/>
  <c r="Q286" i="17"/>
  <c r="O286" i="17"/>
  <c r="F286" i="17"/>
  <c r="AA285" i="17"/>
  <c r="Q285" i="17"/>
  <c r="P285" i="17"/>
  <c r="F285" i="17"/>
  <c r="AA284" i="17"/>
  <c r="Q284" i="17"/>
  <c r="P284" i="17"/>
  <c r="F284" i="17"/>
  <c r="AA283" i="17"/>
  <c r="Q283" i="17"/>
  <c r="P283" i="17"/>
  <c r="F283" i="17"/>
  <c r="Z282" i="17"/>
  <c r="Q282" i="17"/>
  <c r="O282" i="17"/>
  <c r="F282" i="17"/>
  <c r="AA281" i="17"/>
  <c r="Q281" i="17"/>
  <c r="P281" i="17"/>
  <c r="F281" i="17"/>
  <c r="AA280" i="17"/>
  <c r="Q280" i="17"/>
  <c r="P280" i="17"/>
  <c r="F280" i="17"/>
  <c r="AA279" i="17"/>
  <c r="Q279" i="17"/>
  <c r="P279" i="17"/>
  <c r="F279" i="17"/>
  <c r="AA278" i="17"/>
  <c r="Q278" i="17"/>
  <c r="P278" i="17"/>
  <c r="F278" i="17"/>
  <c r="Z277" i="17"/>
  <c r="Q277" i="17"/>
  <c r="O277" i="17"/>
  <c r="F277" i="17"/>
  <c r="Z273" i="17"/>
  <c r="Q273" i="17"/>
  <c r="O273" i="17"/>
  <c r="F273" i="17"/>
  <c r="Z272" i="17"/>
  <c r="Q272" i="17"/>
  <c r="F272" i="17"/>
  <c r="AA271" i="17"/>
  <c r="P271" i="17"/>
  <c r="Q271" i="17" s="1"/>
  <c r="F271" i="17"/>
  <c r="AA270" i="17"/>
  <c r="P270" i="17"/>
  <c r="Q270" i="17" s="1"/>
  <c r="F270" i="17"/>
  <c r="Z269" i="17"/>
  <c r="Q269" i="17"/>
  <c r="L269" i="17"/>
  <c r="F269" i="17" s="1"/>
  <c r="AA268" i="17"/>
  <c r="P268" i="17"/>
  <c r="Q268" i="17" s="1"/>
  <c r="F268" i="17"/>
  <c r="Z267" i="17"/>
  <c r="Q267" i="17"/>
  <c r="L267" i="17"/>
  <c r="F267" i="17" s="1"/>
  <c r="AA266" i="17"/>
  <c r="P266" i="17"/>
  <c r="Q266" i="17" s="1"/>
  <c r="F266" i="17"/>
  <c r="AA265" i="17"/>
  <c r="P265" i="17"/>
  <c r="Q265" i="17" s="1"/>
  <c r="F265" i="17"/>
  <c r="AA264" i="17"/>
  <c r="P264" i="17"/>
  <c r="Q264" i="17" s="1"/>
  <c r="F264" i="17"/>
  <c r="AA263" i="17"/>
  <c r="P263" i="17"/>
  <c r="Q263" i="17" s="1"/>
  <c r="F263" i="17"/>
  <c r="Z262" i="17"/>
  <c r="Q262" i="17"/>
  <c r="L262" i="17"/>
  <c r="F262" i="17" s="1"/>
  <c r="AA261" i="17"/>
  <c r="P261" i="17"/>
  <c r="Q261" i="17" s="1"/>
  <c r="F261" i="17"/>
  <c r="Z260" i="17"/>
  <c r="O260" i="17"/>
  <c r="Q260" i="17" s="1"/>
  <c r="F260" i="17"/>
  <c r="Z259" i="17"/>
  <c r="O259" i="17"/>
  <c r="Q259" i="17" s="1"/>
  <c r="F259" i="17"/>
  <c r="Y258" i="17"/>
  <c r="Q258" i="17"/>
  <c r="L258" i="17"/>
  <c r="F258" i="17" s="1"/>
  <c r="Y257" i="17"/>
  <c r="O257" i="17"/>
  <c r="Q257" i="17" s="1"/>
  <c r="F257" i="17"/>
  <c r="P256" i="17"/>
  <c r="F256" i="17"/>
  <c r="Y255" i="17"/>
  <c r="Q255" i="17"/>
  <c r="L255" i="17"/>
  <c r="F255" i="17" s="1"/>
  <c r="Y254" i="17"/>
  <c r="O254" i="17"/>
  <c r="Q254" i="17" s="1"/>
  <c r="F254" i="17"/>
  <c r="Y253" i="17"/>
  <c r="Q253" i="17"/>
  <c r="L253" i="17"/>
  <c r="F253" i="17" s="1"/>
  <c r="O252" i="17"/>
  <c r="Q252" i="17" s="1"/>
  <c r="Z252" i="17" s="1"/>
  <c r="F252" i="17"/>
  <c r="Y251" i="17"/>
  <c r="Q251" i="17"/>
  <c r="L251" i="17"/>
  <c r="F251" i="17" s="1"/>
  <c r="Y250" i="17"/>
  <c r="Q250" i="17"/>
  <c r="L250" i="17"/>
  <c r="F250" i="17" s="1"/>
  <c r="Y249" i="17"/>
  <c r="Q249" i="17"/>
  <c r="G249" i="17"/>
  <c r="G371" i="17" s="1"/>
  <c r="O248" i="17"/>
  <c r="Q248" i="17" s="1"/>
  <c r="Z248" i="17" s="1"/>
  <c r="F248" i="17"/>
  <c r="Y247" i="17"/>
  <c r="Q247" i="17"/>
  <c r="L247" i="17"/>
  <c r="F247" i="17" s="1"/>
  <c r="Z246" i="17"/>
  <c r="Q246" i="17"/>
  <c r="L246" i="17"/>
  <c r="F246" i="17" s="1"/>
  <c r="Y245" i="17"/>
  <c r="Q245" i="17"/>
  <c r="L245" i="17"/>
  <c r="F245" i="17" s="1"/>
  <c r="Y244" i="17"/>
  <c r="Q244" i="17"/>
  <c r="L244" i="17"/>
  <c r="F244" i="17" s="1"/>
  <c r="O243" i="17"/>
  <c r="Z243" i="17" s="1"/>
  <c r="F243" i="17"/>
  <c r="O242" i="17"/>
  <c r="Z242" i="17" s="1"/>
  <c r="F242" i="17"/>
  <c r="O241" i="17"/>
  <c r="Z241" i="17" s="1"/>
  <c r="F241" i="17"/>
  <c r="O240" i="17"/>
  <c r="F240" i="17"/>
  <c r="Y239" i="17"/>
  <c r="Q239" i="17"/>
  <c r="L239" i="17"/>
  <c r="AA237" i="17"/>
  <c r="Z237" i="17"/>
  <c r="W237" i="17"/>
  <c r="V237" i="17"/>
  <c r="U237" i="17"/>
  <c r="T237" i="17"/>
  <c r="S237" i="17"/>
  <c r="P237" i="17"/>
  <c r="O237" i="17"/>
  <c r="N237" i="17"/>
  <c r="M237" i="17"/>
  <c r="L237" i="17"/>
  <c r="K237" i="17"/>
  <c r="J237" i="17"/>
  <c r="I237" i="17"/>
  <c r="H237" i="17"/>
  <c r="G237" i="17"/>
  <c r="Q236" i="17"/>
  <c r="Y236" i="17" s="1"/>
  <c r="F236" i="17"/>
  <c r="E236" i="17"/>
  <c r="Q235" i="17"/>
  <c r="Y235" i="17" s="1"/>
  <c r="F235" i="17"/>
  <c r="E235" i="17"/>
  <c r="Q234" i="17"/>
  <c r="Y234" i="17" s="1"/>
  <c r="F234" i="17"/>
  <c r="E234" i="17"/>
  <c r="Q233" i="17"/>
  <c r="Y233" i="17" s="1"/>
  <c r="F233" i="17"/>
  <c r="E233" i="17"/>
  <c r="Q232" i="17"/>
  <c r="F232" i="17"/>
  <c r="E232" i="17"/>
  <c r="Q231" i="17"/>
  <c r="F231" i="17"/>
  <c r="E231" i="17"/>
  <c r="Y231" i="17" s="1"/>
  <c r="Q230" i="17"/>
  <c r="F230" i="17"/>
  <c r="E230" i="17"/>
  <c r="Y230" i="17" s="1"/>
  <c r="Q229" i="17"/>
  <c r="F229" i="17"/>
  <c r="E229" i="17"/>
  <c r="Y229" i="17" s="1"/>
  <c r="Q228" i="17"/>
  <c r="F228" i="17"/>
  <c r="E228" i="17"/>
  <c r="Y228" i="17" s="1"/>
  <c r="Q227" i="17"/>
  <c r="F227" i="17"/>
  <c r="E227" i="17"/>
  <c r="Y227" i="17" s="1"/>
  <c r="Q226" i="17"/>
  <c r="F226" i="17"/>
  <c r="E226" i="17"/>
  <c r="Y226" i="17" s="1"/>
  <c r="Q225" i="17"/>
  <c r="F225" i="17"/>
  <c r="E225" i="17"/>
  <c r="X225" i="17" s="1"/>
  <c r="Q224" i="17"/>
  <c r="F224" i="17"/>
  <c r="E224" i="17"/>
  <c r="Y224" i="17" s="1"/>
  <c r="Q223" i="17"/>
  <c r="F223" i="17"/>
  <c r="E223" i="17"/>
  <c r="Y223" i="17" s="1"/>
  <c r="Q222" i="17"/>
  <c r="F222" i="17"/>
  <c r="E222" i="17"/>
  <c r="Y222" i="17" s="1"/>
  <c r="Q221" i="17"/>
  <c r="F221" i="17"/>
  <c r="E221" i="17"/>
  <c r="Y221" i="17" s="1"/>
  <c r="Q220" i="17"/>
  <c r="F220" i="17"/>
  <c r="E220" i="17"/>
  <c r="Y220" i="17" s="1"/>
  <c r="Q219" i="17"/>
  <c r="F219" i="17"/>
  <c r="E219" i="17"/>
  <c r="Y219" i="17" s="1"/>
  <c r="Q218" i="17"/>
  <c r="F218" i="17"/>
  <c r="E218" i="17"/>
  <c r="Y218" i="17" s="1"/>
  <c r="Q217" i="17"/>
  <c r="F217" i="17"/>
  <c r="E217" i="17"/>
  <c r="Y217" i="17" s="1"/>
  <c r="Q216" i="17"/>
  <c r="F216" i="17"/>
  <c r="E216" i="17"/>
  <c r="Y216" i="17" s="1"/>
  <c r="Q215" i="17"/>
  <c r="F215" i="17"/>
  <c r="E215" i="17"/>
  <c r="Y215" i="17" s="1"/>
  <c r="Q214" i="17"/>
  <c r="F214" i="17"/>
  <c r="E214" i="17"/>
  <c r="Y214" i="17" s="1"/>
  <c r="Q213" i="17"/>
  <c r="F213" i="17"/>
  <c r="E213" i="17"/>
  <c r="Y213" i="17" s="1"/>
  <c r="Q212" i="17"/>
  <c r="Y212" i="17" s="1"/>
  <c r="F212" i="17"/>
  <c r="E212" i="17"/>
  <c r="Q211" i="17"/>
  <c r="Y211" i="17" s="1"/>
  <c r="F211" i="17"/>
  <c r="E211" i="17"/>
  <c r="Q210" i="17"/>
  <c r="Y210" i="17" s="1"/>
  <c r="F210" i="17"/>
  <c r="X210" i="17" s="1"/>
  <c r="E210" i="17"/>
  <c r="Y209" i="17"/>
  <c r="Q209" i="17"/>
  <c r="F209" i="17"/>
  <c r="E209" i="17"/>
  <c r="Y208" i="17"/>
  <c r="Q208" i="17"/>
  <c r="F208" i="17"/>
  <c r="E208" i="17"/>
  <c r="Y207" i="17"/>
  <c r="Q207" i="17"/>
  <c r="F207" i="17"/>
  <c r="E207" i="17"/>
  <c r="Y206" i="17"/>
  <c r="Q206" i="17"/>
  <c r="F206" i="17"/>
  <c r="E206" i="17"/>
  <c r="Y205" i="17"/>
  <c r="Q205" i="17"/>
  <c r="F205" i="17"/>
  <c r="E205" i="17"/>
  <c r="Y204" i="17"/>
  <c r="Q204" i="17"/>
  <c r="F204" i="17"/>
  <c r="E204" i="17"/>
  <c r="Y203" i="17"/>
  <c r="Q203" i="17"/>
  <c r="F203" i="17"/>
  <c r="E203" i="17"/>
  <c r="Y202" i="17"/>
  <c r="Q202" i="17"/>
  <c r="F202" i="17"/>
  <c r="E202" i="17"/>
  <c r="Y201" i="17"/>
  <c r="Q201" i="17"/>
  <c r="F201" i="17"/>
  <c r="E201" i="17"/>
  <c r="Y200" i="17"/>
  <c r="Q200" i="17"/>
  <c r="F200" i="17"/>
  <c r="E200" i="17"/>
  <c r="Y199" i="17"/>
  <c r="Q199" i="17"/>
  <c r="F199" i="17"/>
  <c r="E199" i="17"/>
  <c r="Y198" i="17"/>
  <c r="Q198" i="17"/>
  <c r="F198" i="17"/>
  <c r="E198" i="17"/>
  <c r="Y197" i="17"/>
  <c r="Q197" i="17"/>
  <c r="F197" i="17"/>
  <c r="E197" i="17"/>
  <c r="X196" i="17"/>
  <c r="Q196" i="17"/>
  <c r="F196" i="17"/>
  <c r="E196" i="17"/>
  <c r="Y195" i="17"/>
  <c r="Q195" i="17"/>
  <c r="F195" i="17"/>
  <c r="E195" i="17"/>
  <c r="Y194" i="17"/>
  <c r="Q194" i="17"/>
  <c r="F194" i="17"/>
  <c r="E194" i="17"/>
  <c r="Y193" i="17"/>
  <c r="X193" i="17"/>
  <c r="Q193" i="17"/>
  <c r="F193" i="17"/>
  <c r="E193" i="17"/>
  <c r="Q192" i="17"/>
  <c r="F192" i="17"/>
  <c r="E192" i="17"/>
  <c r="Y191" i="17"/>
  <c r="Q191" i="17"/>
  <c r="F191" i="17"/>
  <c r="E191" i="17"/>
  <c r="Y190" i="17"/>
  <c r="Q190" i="17"/>
  <c r="F190" i="17"/>
  <c r="E190" i="17"/>
  <c r="X189" i="17"/>
  <c r="Q189" i="17"/>
  <c r="F189" i="17"/>
  <c r="E189" i="17"/>
  <c r="Q188" i="17"/>
  <c r="F188" i="17"/>
  <c r="E188" i="17"/>
  <c r="Y188" i="17" s="1"/>
  <c r="Q187" i="17"/>
  <c r="F187" i="17"/>
  <c r="E187" i="17"/>
  <c r="X187" i="17" s="1"/>
  <c r="Q182" i="17"/>
  <c r="AA182" i="17" s="1"/>
  <c r="F182" i="17"/>
  <c r="E182" i="17"/>
  <c r="Q181" i="17"/>
  <c r="AA181" i="17" s="1"/>
  <c r="F181" i="17"/>
  <c r="E181" i="17"/>
  <c r="Q180" i="17"/>
  <c r="AA180" i="17" s="1"/>
  <c r="F180" i="17"/>
  <c r="E180" i="17"/>
  <c r="Q179" i="17"/>
  <c r="AA179" i="17" s="1"/>
  <c r="F179" i="17"/>
  <c r="E179" i="17"/>
  <c r="Q178" i="17"/>
  <c r="AA178" i="17" s="1"/>
  <c r="F178" i="17"/>
  <c r="E178" i="17"/>
  <c r="Q177" i="17"/>
  <c r="F177" i="17"/>
  <c r="E177" i="17"/>
  <c r="Z177" i="17" s="1"/>
  <c r="Q176" i="17"/>
  <c r="F176" i="17"/>
  <c r="E176" i="17"/>
  <c r="Z176" i="17" s="1"/>
  <c r="Q175" i="17"/>
  <c r="AA175" i="17" s="1"/>
  <c r="F175" i="17"/>
  <c r="E175" i="17"/>
  <c r="Q174" i="17"/>
  <c r="F174" i="17"/>
  <c r="E174" i="17"/>
  <c r="Z174" i="17" s="1"/>
  <c r="Q173" i="17"/>
  <c r="AA173" i="17" s="1"/>
  <c r="F173" i="17"/>
  <c r="E173" i="17"/>
  <c r="Q172" i="17"/>
  <c r="F172" i="17"/>
  <c r="E172" i="17"/>
  <c r="Z172" i="17" s="1"/>
  <c r="Q171" i="17"/>
  <c r="F171" i="17"/>
  <c r="E171" i="17"/>
  <c r="Z171" i="17" s="1"/>
  <c r="Q170" i="17"/>
  <c r="F170" i="17"/>
  <c r="E170" i="17"/>
  <c r="Z170" i="17" s="1"/>
  <c r="Q169" i="17"/>
  <c r="F169" i="17"/>
  <c r="E169" i="17"/>
  <c r="Z169" i="17" s="1"/>
  <c r="Q168" i="17"/>
  <c r="F168" i="17"/>
  <c r="E168" i="17"/>
  <c r="Z168" i="17" s="1"/>
  <c r="Q167" i="17"/>
  <c r="F167" i="17"/>
  <c r="E167" i="17"/>
  <c r="Z167" i="17" s="1"/>
  <c r="Z166" i="17"/>
  <c r="Q166" i="17"/>
  <c r="F166" i="17"/>
  <c r="E166" i="17"/>
  <c r="Q165" i="17"/>
  <c r="AA165" i="17" s="1"/>
  <c r="F165" i="17"/>
  <c r="E165" i="17"/>
  <c r="Q164" i="17"/>
  <c r="AA164" i="17" s="1"/>
  <c r="F164" i="17"/>
  <c r="E164" i="17"/>
  <c r="Q163" i="17"/>
  <c r="F163" i="17"/>
  <c r="E163" i="17"/>
  <c r="Z163" i="17" s="1"/>
  <c r="Q162" i="17"/>
  <c r="F162" i="17"/>
  <c r="E162" i="17"/>
  <c r="Z162" i="17" s="1"/>
  <c r="Q161" i="17"/>
  <c r="F161" i="17"/>
  <c r="E161" i="17"/>
  <c r="Z161" i="17" s="1"/>
  <c r="Q160" i="17"/>
  <c r="F160" i="17"/>
  <c r="E160" i="17"/>
  <c r="Z160" i="17" s="1"/>
  <c r="Q159" i="17"/>
  <c r="F159" i="17"/>
  <c r="E159" i="17"/>
  <c r="Z159" i="17" s="1"/>
  <c r="Q158" i="17"/>
  <c r="F158" i="17"/>
  <c r="E158" i="17"/>
  <c r="Z158" i="17" s="1"/>
  <c r="Q157" i="17"/>
  <c r="AA157" i="17" s="1"/>
  <c r="F157" i="17"/>
  <c r="E157" i="17"/>
  <c r="Q156" i="17"/>
  <c r="AA156" i="17" s="1"/>
  <c r="F156" i="17"/>
  <c r="E156" i="17"/>
  <c r="Q155" i="17"/>
  <c r="AA155" i="17" s="1"/>
  <c r="F155" i="17"/>
  <c r="E155" i="17"/>
  <c r="Q154" i="17"/>
  <c r="F154" i="17"/>
  <c r="E154" i="17"/>
  <c r="Z154" i="17" s="1"/>
  <c r="Q153" i="17"/>
  <c r="F153" i="17"/>
  <c r="E153" i="17"/>
  <c r="Z153" i="17" s="1"/>
  <c r="Q152" i="17"/>
  <c r="F152" i="17"/>
  <c r="E152" i="17"/>
  <c r="Z152" i="17" s="1"/>
  <c r="Q151" i="17"/>
  <c r="F151" i="17"/>
  <c r="E151" i="17"/>
  <c r="Z151" i="17" s="1"/>
  <c r="Q150" i="17"/>
  <c r="F150" i="17"/>
  <c r="E150" i="17"/>
  <c r="Z150" i="17" s="1"/>
  <c r="Q149" i="17"/>
  <c r="F149" i="17"/>
  <c r="E149" i="17"/>
  <c r="Z149" i="17" s="1"/>
  <c r="Q148" i="17"/>
  <c r="F148" i="17"/>
  <c r="E148" i="17"/>
  <c r="Z148" i="17" s="1"/>
  <c r="Q147" i="17"/>
  <c r="F147" i="17"/>
  <c r="E147" i="17"/>
  <c r="Z147" i="17" s="1"/>
  <c r="Q146" i="17"/>
  <c r="F146" i="17"/>
  <c r="E146" i="17"/>
  <c r="Z146" i="17" s="1"/>
  <c r="Q145" i="17"/>
  <c r="F145" i="17"/>
  <c r="E145" i="17"/>
  <c r="Z145" i="17" s="1"/>
  <c r="Q144" i="17"/>
  <c r="F144" i="17"/>
  <c r="E144" i="17"/>
  <c r="Z144" i="17" s="1"/>
  <c r="Q143" i="17"/>
  <c r="F143" i="17"/>
  <c r="E143" i="17"/>
  <c r="Z143" i="17" s="1"/>
  <c r="Q142" i="17"/>
  <c r="F142" i="17"/>
  <c r="E142" i="17"/>
  <c r="Z142" i="17" s="1"/>
  <c r="Q141" i="17"/>
  <c r="F141" i="17"/>
  <c r="E141" i="17"/>
  <c r="Z141" i="17" s="1"/>
  <c r="Q140" i="17"/>
  <c r="F140" i="17"/>
  <c r="E140" i="17"/>
  <c r="Z140" i="17" s="1"/>
  <c r="Q139" i="17"/>
  <c r="AA139" i="17" s="1"/>
  <c r="F139" i="17"/>
  <c r="E139" i="17"/>
  <c r="Q138" i="17"/>
  <c r="F138" i="17"/>
  <c r="E138" i="17"/>
  <c r="Z138" i="17" s="1"/>
  <c r="Q137" i="17"/>
  <c r="F137" i="17"/>
  <c r="E137" i="17"/>
  <c r="Z137" i="17" s="1"/>
  <c r="Q136" i="17"/>
  <c r="F136" i="17"/>
  <c r="E136" i="17"/>
  <c r="Z136" i="17" s="1"/>
  <c r="Q135" i="17"/>
  <c r="F135" i="17"/>
  <c r="E135" i="17"/>
  <c r="Z135" i="17" s="1"/>
  <c r="Q134" i="17"/>
  <c r="F134" i="17"/>
  <c r="E134" i="17"/>
  <c r="Z134" i="17" s="1"/>
  <c r="Q133" i="17"/>
  <c r="F133" i="17"/>
  <c r="E133" i="17"/>
  <c r="Z133" i="17" s="1"/>
  <c r="Q132" i="17"/>
  <c r="F132" i="17"/>
  <c r="E132" i="17"/>
  <c r="Z132" i="17" s="1"/>
  <c r="Q131" i="17"/>
  <c r="F131" i="17"/>
  <c r="E131" i="17"/>
  <c r="Z131" i="17" s="1"/>
  <c r="Q130" i="17"/>
  <c r="F130" i="17"/>
  <c r="E130" i="17"/>
  <c r="Z130" i="17" s="1"/>
  <c r="Q129" i="17"/>
  <c r="F129" i="17"/>
  <c r="E129" i="17"/>
  <c r="Z129" i="17" s="1"/>
  <c r="Q128" i="17"/>
  <c r="F128" i="17"/>
  <c r="E128" i="17"/>
  <c r="Z128" i="17" s="1"/>
  <c r="Q127" i="17"/>
  <c r="F127" i="17"/>
  <c r="E127" i="17"/>
  <c r="Z127" i="17" s="1"/>
  <c r="Q126" i="17"/>
  <c r="F126" i="17"/>
  <c r="E126" i="17"/>
  <c r="Z126" i="17" s="1"/>
  <c r="Q125" i="17"/>
  <c r="F125" i="17"/>
  <c r="E125" i="17"/>
  <c r="Z125" i="17" s="1"/>
  <c r="Q124" i="17"/>
  <c r="F124" i="17"/>
  <c r="E124" i="17"/>
  <c r="Z124" i="17" s="1"/>
  <c r="Q123" i="17"/>
  <c r="F123" i="17"/>
  <c r="E123" i="17"/>
  <c r="Z123" i="17" s="1"/>
  <c r="Q122" i="17"/>
  <c r="F122" i="17"/>
  <c r="E122" i="17"/>
  <c r="Z122" i="17" s="1"/>
  <c r="Q121" i="17"/>
  <c r="F121" i="17"/>
  <c r="E121" i="17"/>
  <c r="Z121" i="17" s="1"/>
  <c r="Q120" i="17"/>
  <c r="AA120" i="17" s="1"/>
  <c r="F120" i="17"/>
  <c r="E120" i="17"/>
  <c r="Q119" i="17"/>
  <c r="F119" i="17"/>
  <c r="E119" i="17"/>
  <c r="Z119" i="17" s="1"/>
  <c r="Q118" i="17"/>
  <c r="F118" i="17"/>
  <c r="E118" i="17"/>
  <c r="AA118" i="17" s="1"/>
  <c r="Q117" i="17"/>
  <c r="F117" i="17"/>
  <c r="E117" i="17"/>
  <c r="Z117" i="17" s="1"/>
  <c r="Q116" i="17"/>
  <c r="F116" i="17"/>
  <c r="E116" i="17"/>
  <c r="Z116" i="17" s="1"/>
  <c r="Q115" i="17"/>
  <c r="F115" i="17"/>
  <c r="E115" i="17"/>
  <c r="Z115" i="17" s="1"/>
  <c r="Q114" i="17"/>
  <c r="F114" i="17"/>
  <c r="E114" i="17"/>
  <c r="Z114" i="17" s="1"/>
  <c r="Q113" i="17"/>
  <c r="F113" i="17"/>
  <c r="E113" i="17"/>
  <c r="Z113" i="17" s="1"/>
  <c r="Q112" i="17"/>
  <c r="F112" i="17"/>
  <c r="F183" i="17" s="1"/>
  <c r="E112" i="17"/>
  <c r="Q109" i="17"/>
  <c r="F109" i="17"/>
  <c r="E109" i="17"/>
  <c r="Z109" i="17" s="1"/>
  <c r="Q108" i="17"/>
  <c r="F108" i="17"/>
  <c r="E108" i="17"/>
  <c r="Z108" i="17" s="1"/>
  <c r="Q107" i="17"/>
  <c r="F107" i="17"/>
  <c r="E107" i="17"/>
  <c r="Z107" i="17" s="1"/>
  <c r="Q106" i="17"/>
  <c r="F106" i="17"/>
  <c r="E106" i="17"/>
  <c r="Z106" i="17" s="1"/>
  <c r="Q105" i="17"/>
  <c r="F105" i="17"/>
  <c r="E105" i="17"/>
  <c r="Z105" i="17" s="1"/>
  <c r="Q104" i="17"/>
  <c r="F104" i="17"/>
  <c r="E104" i="17"/>
  <c r="Z104" i="17" s="1"/>
  <c r="Q103" i="17"/>
  <c r="F103" i="17"/>
  <c r="E103" i="17"/>
  <c r="Z103" i="17" s="1"/>
  <c r="Q102" i="17"/>
  <c r="F102" i="17"/>
  <c r="E102" i="17"/>
  <c r="Z102" i="17" s="1"/>
  <c r="Q101" i="17"/>
  <c r="F101" i="17"/>
  <c r="E101" i="17"/>
  <c r="Z101" i="17" s="1"/>
  <c r="Q100" i="17"/>
  <c r="F100" i="17"/>
  <c r="E100" i="17"/>
  <c r="Z100" i="17" s="1"/>
  <c r="Q99" i="17"/>
  <c r="F99" i="17"/>
  <c r="E99" i="17"/>
  <c r="Z99" i="17" s="1"/>
  <c r="Q98" i="17"/>
  <c r="F98" i="17"/>
  <c r="E98" i="17"/>
  <c r="Z98" i="17" s="1"/>
  <c r="Q97" i="17"/>
  <c r="F97" i="17"/>
  <c r="E97" i="17"/>
  <c r="Z97" i="17" s="1"/>
  <c r="Q96" i="17"/>
  <c r="F96" i="17"/>
  <c r="E96" i="17"/>
  <c r="Z96" i="17" s="1"/>
  <c r="Q95" i="17"/>
  <c r="F95" i="17"/>
  <c r="E95" i="17"/>
  <c r="Z95" i="17" s="1"/>
  <c r="Q94" i="17"/>
  <c r="F94" i="17"/>
  <c r="E94" i="17"/>
  <c r="Z94" i="17" s="1"/>
  <c r="Q93" i="17"/>
  <c r="F93" i="17"/>
  <c r="E93" i="17"/>
  <c r="Z93" i="17" s="1"/>
  <c r="Q92" i="17"/>
  <c r="AA92" i="17" s="1"/>
  <c r="F92" i="17"/>
  <c r="E92" i="17"/>
  <c r="Q91" i="17"/>
  <c r="AA91" i="17" s="1"/>
  <c r="F91" i="17"/>
  <c r="E91" i="17"/>
  <c r="Q90" i="17"/>
  <c r="F90" i="17"/>
  <c r="E90" i="17"/>
  <c r="Z90" i="17" s="1"/>
  <c r="Q89" i="17"/>
  <c r="F89" i="17"/>
  <c r="E89" i="17"/>
  <c r="Z89" i="17" s="1"/>
  <c r="Q88" i="17"/>
  <c r="F88" i="17"/>
  <c r="E88" i="17"/>
  <c r="Z88" i="17" s="1"/>
  <c r="Q87" i="17"/>
  <c r="AA87" i="17" s="1"/>
  <c r="F87" i="17"/>
  <c r="E87" i="17"/>
  <c r="Q86" i="17"/>
  <c r="F86" i="17"/>
  <c r="E86" i="17"/>
  <c r="Z86" i="17" s="1"/>
  <c r="Q85" i="17"/>
  <c r="F85" i="17"/>
  <c r="E85" i="17"/>
  <c r="Z85" i="17" s="1"/>
  <c r="Q84" i="17"/>
  <c r="AA84" i="17" s="1"/>
  <c r="F84" i="17"/>
  <c r="E84" i="17"/>
  <c r="Q83" i="17"/>
  <c r="F83" i="17"/>
  <c r="E83" i="17"/>
  <c r="Z83" i="17" s="1"/>
  <c r="Q82" i="17"/>
  <c r="F82" i="17"/>
  <c r="E82" i="17"/>
  <c r="Z82" i="17" s="1"/>
  <c r="Q81" i="17"/>
  <c r="F81" i="17"/>
  <c r="E81" i="17"/>
  <c r="AA81" i="17" s="1"/>
  <c r="Q80" i="17"/>
  <c r="F80" i="17"/>
  <c r="E80" i="17"/>
  <c r="Z80" i="17" s="1"/>
  <c r="Q79" i="17"/>
  <c r="F79" i="17"/>
  <c r="E79" i="17"/>
  <c r="Z79" i="17" s="1"/>
  <c r="Q78" i="17"/>
  <c r="F78" i="17"/>
  <c r="E78" i="17"/>
  <c r="Z78" i="17" s="1"/>
  <c r="Q77" i="17"/>
  <c r="F77" i="17"/>
  <c r="E77" i="17"/>
  <c r="Z77" i="17" s="1"/>
  <c r="Q76" i="17"/>
  <c r="F76" i="17"/>
  <c r="E76" i="17"/>
  <c r="Z76" i="17" s="1"/>
  <c r="Q75" i="17"/>
  <c r="F75" i="17"/>
  <c r="E75" i="17"/>
  <c r="Z75" i="17" s="1"/>
  <c r="Q74" i="17"/>
  <c r="F74" i="17"/>
  <c r="E74" i="17"/>
  <c r="Z74" i="17" s="1"/>
  <c r="Q73" i="17"/>
  <c r="AA73" i="17" s="1"/>
  <c r="F73" i="17"/>
  <c r="E73" i="17"/>
  <c r="Q72" i="17"/>
  <c r="AA72" i="17" s="1"/>
  <c r="F72" i="17"/>
  <c r="E72" i="17"/>
  <c r="Q71" i="17"/>
  <c r="F71" i="17"/>
  <c r="E71" i="17"/>
  <c r="Z71" i="17" s="1"/>
  <c r="Q70" i="17"/>
  <c r="F70" i="17"/>
  <c r="E70" i="17"/>
  <c r="Z70" i="17" s="1"/>
  <c r="Q69" i="17"/>
  <c r="F69" i="17"/>
  <c r="E69" i="17"/>
  <c r="Z69" i="17" s="1"/>
  <c r="Q68" i="17"/>
  <c r="F68" i="17"/>
  <c r="E68" i="17"/>
  <c r="Z68" i="17" s="1"/>
  <c r="Q67" i="17"/>
  <c r="F67" i="17"/>
  <c r="E67" i="17"/>
  <c r="Z67" i="17" s="1"/>
  <c r="Q66" i="17"/>
  <c r="F66" i="17"/>
  <c r="E66" i="17"/>
  <c r="Z66" i="17" s="1"/>
  <c r="Q65" i="17"/>
  <c r="F65" i="17"/>
  <c r="E65" i="17"/>
  <c r="Z65" i="17" s="1"/>
  <c r="Q64" i="17"/>
  <c r="F64" i="17"/>
  <c r="E64" i="17"/>
  <c r="Z64" i="17" s="1"/>
  <c r="Q63" i="17"/>
  <c r="F63" i="17"/>
  <c r="E63" i="17"/>
  <c r="Z63" i="17" s="1"/>
  <c r="Q62" i="17"/>
  <c r="AA62" i="17" s="1"/>
  <c r="F62" i="17"/>
  <c r="E62" i="17"/>
  <c r="Q61" i="17"/>
  <c r="F61" i="17"/>
  <c r="E61" i="17"/>
  <c r="Z61" i="17" s="1"/>
  <c r="Q60" i="17"/>
  <c r="F60" i="17"/>
  <c r="E60" i="17"/>
  <c r="Z60" i="17" s="1"/>
  <c r="Q59" i="17"/>
  <c r="F59" i="17"/>
  <c r="E59" i="17"/>
  <c r="Z59" i="17" s="1"/>
  <c r="Q58" i="17"/>
  <c r="F58" i="17"/>
  <c r="E58" i="17"/>
  <c r="Z58" i="17" s="1"/>
  <c r="Q57" i="17"/>
  <c r="F57" i="17"/>
  <c r="E57" i="17"/>
  <c r="Z57" i="17" s="1"/>
  <c r="Q56" i="17"/>
  <c r="F56" i="17"/>
  <c r="E56" i="17"/>
  <c r="Z56" i="17" s="1"/>
  <c r="Q55" i="17"/>
  <c r="F55" i="17"/>
  <c r="E55" i="17"/>
  <c r="Z55" i="17" s="1"/>
  <c r="Q54" i="17"/>
  <c r="F54" i="17"/>
  <c r="E54" i="17"/>
  <c r="Z54" i="17" s="1"/>
  <c r="Q53" i="17"/>
  <c r="F53" i="17"/>
  <c r="E53" i="17"/>
  <c r="Z53" i="17" s="1"/>
  <c r="Q52" i="17"/>
  <c r="F52" i="17"/>
  <c r="E52" i="17"/>
  <c r="Z52" i="17" s="1"/>
  <c r="Q51" i="17"/>
  <c r="F51" i="17"/>
  <c r="E51" i="17"/>
  <c r="Z51" i="17" s="1"/>
  <c r="Q50" i="17"/>
  <c r="F50" i="17"/>
  <c r="E50" i="17"/>
  <c r="Z50" i="17" s="1"/>
  <c r="Q49" i="17"/>
  <c r="F49" i="17"/>
  <c r="E49" i="17"/>
  <c r="Z49" i="17" s="1"/>
  <c r="Q48" i="17"/>
  <c r="AA48" i="17" s="1"/>
  <c r="F48" i="17"/>
  <c r="E48" i="17"/>
  <c r="Q47" i="17"/>
  <c r="F47" i="17"/>
  <c r="E47" i="17"/>
  <c r="Z47" i="17" s="1"/>
  <c r="Q46" i="17"/>
  <c r="F46" i="17"/>
  <c r="E46" i="17"/>
  <c r="Z46" i="17" s="1"/>
  <c r="Q45" i="17"/>
  <c r="F45" i="17"/>
  <c r="E45" i="17"/>
  <c r="Z45" i="17" s="1"/>
  <c r="Q44" i="17"/>
  <c r="F44" i="17"/>
  <c r="E44" i="17"/>
  <c r="Z44" i="17" s="1"/>
  <c r="Q43" i="17"/>
  <c r="F43" i="17"/>
  <c r="E43" i="17"/>
  <c r="Z43" i="17" s="1"/>
  <c r="Q42" i="17"/>
  <c r="AA42" i="17" s="1"/>
  <c r="F42" i="17"/>
  <c r="E42" i="17"/>
  <c r="Q41" i="17"/>
  <c r="F41" i="17"/>
  <c r="E41" i="17"/>
  <c r="Z41" i="17" s="1"/>
  <c r="Q40" i="17"/>
  <c r="F40" i="17"/>
  <c r="E40" i="17"/>
  <c r="Z40" i="17" s="1"/>
  <c r="Q39" i="17"/>
  <c r="F39" i="17"/>
  <c r="E39" i="17"/>
  <c r="Z39" i="17" s="1"/>
  <c r="Q38" i="17"/>
  <c r="F38" i="17"/>
  <c r="E38" i="17"/>
  <c r="Z38" i="17" s="1"/>
  <c r="Q37" i="17"/>
  <c r="F37" i="17"/>
  <c r="E37" i="17"/>
  <c r="Z37" i="17" s="1"/>
  <c r="Q36" i="17"/>
  <c r="F36" i="17"/>
  <c r="E36" i="17"/>
  <c r="Z36" i="17" s="1"/>
  <c r="Q35" i="17"/>
  <c r="F35" i="17"/>
  <c r="E35" i="17"/>
  <c r="Z35" i="17" s="1"/>
  <c r="Q34" i="17"/>
  <c r="F34" i="17"/>
  <c r="E34" i="17"/>
  <c r="Z34" i="17" s="1"/>
  <c r="Q33" i="17"/>
  <c r="F33" i="17"/>
  <c r="E33" i="17"/>
  <c r="Z33" i="17" s="1"/>
  <c r="Q32" i="17"/>
  <c r="F32" i="17"/>
  <c r="E32" i="17"/>
  <c r="Z32" i="17" s="1"/>
  <c r="Q31" i="17"/>
  <c r="F31" i="17"/>
  <c r="E31" i="17"/>
  <c r="Z31" i="17" s="1"/>
  <c r="Q30" i="17"/>
  <c r="F30" i="17"/>
  <c r="E30" i="17"/>
  <c r="Z30" i="17" s="1"/>
  <c r="Q29" i="17"/>
  <c r="F29" i="17"/>
  <c r="E29" i="17"/>
  <c r="Z29" i="17" s="1"/>
  <c r="Q28" i="17"/>
  <c r="F28" i="17"/>
  <c r="E28" i="17"/>
  <c r="Z28" i="17" s="1"/>
  <c r="Q27" i="17"/>
  <c r="F27" i="17"/>
  <c r="E27" i="17"/>
  <c r="Z27" i="17" s="1"/>
  <c r="Q26" i="17"/>
  <c r="Z26" i="17" s="1"/>
  <c r="F26" i="17"/>
  <c r="E26" i="17"/>
  <c r="Q25" i="17"/>
  <c r="Z25" i="17" s="1"/>
  <c r="F25" i="17"/>
  <c r="E25" i="17"/>
  <c r="Q24" i="17"/>
  <c r="Z24" i="17" s="1"/>
  <c r="F24" i="17"/>
  <c r="E24" i="17"/>
  <c r="Q23" i="17"/>
  <c r="Z23" i="17" s="1"/>
  <c r="F23" i="17"/>
  <c r="E23" i="17"/>
  <c r="Q22" i="17"/>
  <c r="AA22" i="17" s="1"/>
  <c r="F22" i="17"/>
  <c r="E22" i="17"/>
  <c r="Q21" i="17"/>
  <c r="AA21" i="17" s="1"/>
  <c r="F21" i="17"/>
  <c r="E21" i="17"/>
  <c r="Q20" i="17"/>
  <c r="Z20" i="17" s="1"/>
  <c r="F20" i="17"/>
  <c r="E20" i="17"/>
  <c r="Q19" i="17"/>
  <c r="Z19" i="17" s="1"/>
  <c r="F19" i="17"/>
  <c r="E19" i="17"/>
  <c r="Q18" i="17"/>
  <c r="Z18" i="17" s="1"/>
  <c r="F18" i="17"/>
  <c r="E18" i="17"/>
  <c r="Q17" i="17"/>
  <c r="Z17" i="17" s="1"/>
  <c r="F17" i="17"/>
  <c r="E17" i="17"/>
  <c r="Q16" i="17"/>
  <c r="Z16" i="17" s="1"/>
  <c r="F16" i="17"/>
  <c r="E16" i="17"/>
  <c r="Q15" i="17"/>
  <c r="Z15" i="17" s="1"/>
  <c r="F15" i="17"/>
  <c r="E15" i="17"/>
  <c r="Q14" i="17"/>
  <c r="Z14" i="17" s="1"/>
  <c r="F14" i="17"/>
  <c r="E14" i="17"/>
  <c r="Q13" i="17"/>
  <c r="Z13" i="17" s="1"/>
  <c r="F13" i="17"/>
  <c r="E13" i="17"/>
  <c r="Q12" i="17"/>
  <c r="Z12" i="17" s="1"/>
  <c r="F12" i="17"/>
  <c r="E12" i="17"/>
  <c r="Q11" i="17"/>
  <c r="Z11" i="17" s="1"/>
  <c r="Z110" i="17" s="1"/>
  <c r="F11" i="17"/>
  <c r="E11" i="17"/>
  <c r="Q10" i="17"/>
  <c r="F10" i="17"/>
  <c r="F110" i="17" s="1"/>
  <c r="E10" i="17"/>
  <c r="S184" i="17" l="1"/>
  <c r="Q110" i="17"/>
  <c r="Q183" i="17"/>
  <c r="AA183" i="17"/>
  <c r="F497" i="17"/>
  <c r="K184" i="17"/>
  <c r="G184" i="17"/>
  <c r="Y184" i="17"/>
  <c r="U184" i="17"/>
  <c r="F237" i="17"/>
  <c r="N184" i="17"/>
  <c r="J184" i="17"/>
  <c r="P184" i="17"/>
  <c r="X184" i="17"/>
  <c r="T184" i="17"/>
  <c r="H184" i="17"/>
  <c r="E110" i="17"/>
  <c r="E183" i="17"/>
  <c r="M184" i="17"/>
  <c r="I184" i="17"/>
  <c r="O184" i="17"/>
  <c r="W184" i="17"/>
  <c r="F184" i="17"/>
  <c r="E184" i="17"/>
  <c r="Q184" i="17"/>
  <c r="X237" i="17"/>
  <c r="Q237" i="17"/>
  <c r="L371" i="17"/>
  <c r="Y371" i="17"/>
  <c r="O371" i="17"/>
  <c r="P371" i="17"/>
  <c r="Y237" i="17"/>
  <c r="AA10" i="17"/>
  <c r="AA110" i="17" s="1"/>
  <c r="Z112" i="17"/>
  <c r="Z183" i="17" s="1"/>
  <c r="Z184" i="17" s="1"/>
  <c r="E237" i="17"/>
  <c r="F239" i="17"/>
  <c r="Q240" i="17"/>
  <c r="Q241" i="17"/>
  <c r="Q242" i="17"/>
  <c r="Q243" i="17"/>
  <c r="F249" i="17"/>
  <c r="Q256" i="17"/>
  <c r="AA256" i="17" s="1"/>
  <c r="AA371" i="17" s="1"/>
  <c r="Z240" i="17"/>
  <c r="Z371" i="17" s="1"/>
  <c r="AA184" i="17" l="1"/>
  <c r="Q371" i="17"/>
  <c r="F371" i="17"/>
  <c r="AA305" i="12" l="1"/>
  <c r="Z305" i="12"/>
  <c r="Y305" i="12"/>
  <c r="U305" i="12"/>
  <c r="T305" i="12"/>
  <c r="S305" i="12"/>
  <c r="Q305" i="12"/>
  <c r="O305" i="12"/>
  <c r="L305" i="12"/>
  <c r="G305" i="12"/>
  <c r="F305" i="12"/>
  <c r="E305" i="12"/>
  <c r="AA788" i="2" l="1"/>
  <c r="Z788" i="2"/>
  <c r="Y788" i="2"/>
  <c r="X788" i="2"/>
  <c r="W788" i="2"/>
  <c r="V788" i="2"/>
  <c r="U788" i="2"/>
  <c r="T788" i="2"/>
  <c r="S788" i="2"/>
  <c r="Q788" i="2"/>
  <c r="P788" i="2"/>
  <c r="O788" i="2"/>
  <c r="N788" i="2"/>
  <c r="M788" i="2"/>
  <c r="L788" i="2"/>
  <c r="K788" i="2"/>
  <c r="J788" i="2"/>
  <c r="I788" i="2"/>
  <c r="H788" i="2"/>
  <c r="G788" i="2"/>
  <c r="F788" i="2"/>
  <c r="E788" i="2"/>
  <c r="AA596" i="2"/>
  <c r="Z596" i="2"/>
  <c r="R596" i="2"/>
  <c r="Q596" i="2"/>
  <c r="O596" i="2"/>
  <c r="L596" i="2"/>
  <c r="H596" i="2"/>
  <c r="G596" i="2"/>
  <c r="F596" i="2"/>
  <c r="E596" i="2"/>
  <c r="F481" i="5" l="1"/>
  <c r="G481" i="5"/>
  <c r="H481" i="5"/>
  <c r="I481" i="5"/>
  <c r="J481" i="5"/>
  <c r="K481" i="5"/>
  <c r="L481" i="5"/>
  <c r="M481" i="5"/>
  <c r="N481" i="5"/>
  <c r="O481" i="5"/>
  <c r="P481" i="5"/>
  <c r="Q481" i="5"/>
  <c r="R481" i="5"/>
  <c r="S481" i="5"/>
  <c r="T481" i="5"/>
  <c r="U481" i="5"/>
  <c r="V481" i="5"/>
  <c r="W481" i="5"/>
  <c r="X481" i="5"/>
  <c r="Y481" i="5"/>
  <c r="Z481" i="5"/>
  <c r="AA481" i="5"/>
  <c r="E481" i="5"/>
  <c r="Y153" i="12" l="1"/>
  <c r="Z153" i="12"/>
  <c r="AA153" i="12"/>
  <c r="Q153" i="12"/>
  <c r="R153" i="12"/>
  <c r="S153" i="12"/>
  <c r="T153" i="12"/>
  <c r="U153" i="12"/>
  <c r="V153" i="12"/>
  <c r="W153" i="12"/>
  <c r="X153" i="12"/>
  <c r="L153" i="12"/>
  <c r="M153" i="12"/>
  <c r="N153" i="12"/>
  <c r="O153" i="12"/>
  <c r="P153" i="12"/>
  <c r="F153" i="12"/>
  <c r="G153" i="12"/>
  <c r="H153" i="12"/>
  <c r="I153" i="12"/>
  <c r="J153" i="12"/>
  <c r="K153" i="12"/>
  <c r="E153" i="12"/>
  <c r="Z114" i="12"/>
  <c r="AA114" i="12"/>
  <c r="R114" i="12"/>
  <c r="S114" i="12"/>
  <c r="T114" i="12"/>
  <c r="U114" i="12"/>
  <c r="V114" i="12"/>
  <c r="W114" i="12"/>
  <c r="X114" i="12"/>
  <c r="Y114" i="12"/>
  <c r="P114" i="12"/>
  <c r="Q114" i="12"/>
  <c r="L114" i="12"/>
  <c r="M114" i="12"/>
  <c r="N114" i="12"/>
  <c r="O114" i="12"/>
  <c r="H114" i="12"/>
  <c r="I114" i="12"/>
  <c r="J114" i="12"/>
  <c r="K114" i="12"/>
  <c r="F114" i="12"/>
  <c r="G114" i="12"/>
  <c r="E114" i="12"/>
  <c r="AA80" i="12"/>
  <c r="Z80" i="12"/>
  <c r="R80" i="12"/>
  <c r="S80" i="12"/>
  <c r="T80" i="12"/>
  <c r="U80" i="12"/>
  <c r="V80" i="12"/>
  <c r="W80" i="12"/>
  <c r="X80" i="12"/>
  <c r="Y80" i="12"/>
  <c r="Q80" i="12"/>
  <c r="P80" i="12"/>
  <c r="M80" i="12"/>
  <c r="N80" i="12"/>
  <c r="O80" i="12"/>
  <c r="I80" i="12"/>
  <c r="J80" i="12"/>
  <c r="K80" i="12"/>
  <c r="L80" i="12"/>
  <c r="G80" i="12"/>
  <c r="H80" i="12"/>
  <c r="F80" i="12"/>
  <c r="E80" i="12"/>
  <c r="AA47" i="12"/>
  <c r="Z47" i="12"/>
  <c r="Y47" i="12"/>
  <c r="R47" i="12"/>
  <c r="S47" i="12"/>
  <c r="T47" i="12"/>
  <c r="U47" i="12"/>
  <c r="V47" i="12"/>
  <c r="W47" i="12"/>
  <c r="X47" i="12"/>
  <c r="Q47" i="12"/>
  <c r="P47" i="12"/>
  <c r="M47" i="12"/>
  <c r="N47" i="12"/>
  <c r="O47" i="12"/>
  <c r="J47" i="12"/>
  <c r="K47" i="12"/>
  <c r="L47" i="12"/>
  <c r="I47" i="12"/>
  <c r="H47" i="12"/>
  <c r="G47" i="12"/>
  <c r="F47" i="12"/>
  <c r="E47" i="12"/>
  <c r="R278" i="16"/>
  <c r="S278" i="16"/>
  <c r="T278" i="16"/>
  <c r="U278" i="16"/>
  <c r="Q278" i="16"/>
  <c r="P278" i="16"/>
  <c r="O278" i="16"/>
  <c r="M278" i="16"/>
  <c r="N278" i="16"/>
  <c r="L278" i="16"/>
  <c r="K278" i="16"/>
  <c r="H278" i="16"/>
  <c r="I278" i="16"/>
  <c r="J278" i="16"/>
  <c r="G278" i="16"/>
  <c r="F278" i="16"/>
  <c r="E278" i="16"/>
  <c r="AA278" i="16"/>
  <c r="Z278" i="16"/>
  <c r="Y278" i="16"/>
  <c r="X278" i="16"/>
  <c r="W278" i="16"/>
  <c r="V278" i="16"/>
  <c r="Q763" i="7"/>
  <c r="R763" i="7"/>
  <c r="S763" i="7"/>
  <c r="T763" i="7"/>
  <c r="U763" i="7"/>
  <c r="V763" i="7"/>
  <c r="W763" i="7"/>
  <c r="X763" i="7"/>
  <c r="Y763" i="7"/>
  <c r="Z763" i="7"/>
  <c r="AA763" i="7"/>
  <c r="K763" i="7"/>
  <c r="L763" i="7"/>
  <c r="M763" i="7"/>
  <c r="N763" i="7"/>
  <c r="O763" i="7"/>
  <c r="P763" i="7"/>
  <c r="F763" i="7"/>
  <c r="G763" i="7"/>
  <c r="H763" i="7"/>
  <c r="I763" i="7"/>
  <c r="J763" i="7"/>
  <c r="E763" i="7"/>
  <c r="S643" i="7"/>
  <c r="T643" i="7"/>
  <c r="U643" i="7"/>
  <c r="V643" i="7"/>
  <c r="W643" i="7"/>
  <c r="X643" i="7"/>
  <c r="Y643" i="7"/>
  <c r="Z643" i="7"/>
  <c r="AA643" i="7"/>
  <c r="F643" i="7"/>
  <c r="G643" i="7"/>
  <c r="H643" i="7"/>
  <c r="I643" i="7"/>
  <c r="J643" i="7"/>
  <c r="K643" i="7"/>
  <c r="L643" i="7"/>
  <c r="M643" i="7"/>
  <c r="N643" i="7"/>
  <c r="O643" i="7"/>
  <c r="P643" i="7"/>
  <c r="Q643" i="7"/>
  <c r="R643" i="7"/>
  <c r="E643" i="7"/>
  <c r="E154" i="12" l="1"/>
  <c r="J154" i="12"/>
  <c r="H154" i="12"/>
  <c r="F154" i="12"/>
  <c r="O154" i="12"/>
  <c r="M154" i="12"/>
  <c r="X154" i="12"/>
  <c r="V154" i="12"/>
  <c r="T154" i="12"/>
  <c r="R154" i="12"/>
  <c r="AA154" i="12"/>
  <c r="Y154" i="12"/>
  <c r="K154" i="12"/>
  <c r="I154" i="12"/>
  <c r="G154" i="12"/>
  <c r="P154" i="12"/>
  <c r="N154" i="12"/>
  <c r="L154" i="12"/>
  <c r="W154" i="12"/>
  <c r="U154" i="12"/>
  <c r="S154" i="12"/>
  <c r="Q154" i="12"/>
  <c r="Z154" i="12"/>
  <c r="F613" i="15"/>
  <c r="G613" i="15"/>
  <c r="H613" i="15"/>
  <c r="I613" i="15"/>
  <c r="J613" i="15"/>
  <c r="K613" i="15"/>
  <c r="L613" i="15"/>
  <c r="M613" i="15"/>
  <c r="N613" i="15"/>
  <c r="O613" i="15"/>
  <c r="P613" i="15"/>
  <c r="Q613" i="15"/>
  <c r="R613" i="15"/>
  <c r="S613" i="15"/>
  <c r="T613" i="15"/>
  <c r="U613" i="15"/>
  <c r="V613" i="15"/>
  <c r="W613" i="15"/>
  <c r="X613" i="15"/>
  <c r="Y613" i="15"/>
  <c r="Z613" i="15"/>
  <c r="AA613" i="15"/>
  <c r="E613" i="15"/>
  <c r="G487" i="15"/>
  <c r="H487" i="15"/>
  <c r="I487" i="15"/>
  <c r="J487" i="15"/>
  <c r="K487" i="15"/>
  <c r="L487" i="15"/>
  <c r="M487" i="15"/>
  <c r="N487" i="15"/>
  <c r="O487" i="15"/>
  <c r="P487" i="15"/>
  <c r="Q487" i="15"/>
  <c r="R487" i="15"/>
  <c r="E487" i="15"/>
  <c r="U551" i="15"/>
  <c r="V551" i="15"/>
  <c r="W551" i="15"/>
  <c r="X551" i="15"/>
  <c r="Y551" i="15"/>
  <c r="Z551" i="15"/>
  <c r="AA551" i="15"/>
  <c r="M551" i="15"/>
  <c r="N551" i="15"/>
  <c r="O551" i="15"/>
  <c r="P551" i="15"/>
  <c r="Q551" i="15"/>
  <c r="R551" i="15"/>
  <c r="S551" i="15"/>
  <c r="T551" i="15"/>
  <c r="F551" i="15"/>
  <c r="G551" i="15"/>
  <c r="H551" i="15"/>
  <c r="I551" i="15"/>
  <c r="J551" i="15"/>
  <c r="K551" i="15"/>
  <c r="L551" i="15"/>
  <c r="E551" i="15"/>
  <c r="AA487" i="15"/>
  <c r="Y487" i="15"/>
  <c r="Z487" i="15"/>
  <c r="S487" i="15"/>
  <c r="T487" i="15"/>
  <c r="U487" i="15"/>
  <c r="V487" i="15"/>
  <c r="W487" i="15"/>
  <c r="X487" i="15"/>
  <c r="AA327" i="15"/>
  <c r="Y327" i="15"/>
  <c r="Z327" i="15"/>
  <c r="Q327" i="15"/>
  <c r="R327" i="15"/>
  <c r="S327" i="15"/>
  <c r="T327" i="15"/>
  <c r="U327" i="15"/>
  <c r="V327" i="15"/>
  <c r="W327" i="15"/>
  <c r="X327" i="15"/>
  <c r="L327" i="15"/>
  <c r="M327" i="15"/>
  <c r="N327" i="15"/>
  <c r="O327" i="15"/>
  <c r="P327" i="15"/>
  <c r="F327" i="15"/>
  <c r="G327" i="15"/>
  <c r="H327" i="15"/>
  <c r="I327" i="15"/>
  <c r="J327" i="15"/>
  <c r="K327" i="15"/>
  <c r="E327" i="15"/>
  <c r="AA255" i="15"/>
  <c r="Z255" i="15"/>
  <c r="Y255" i="15"/>
  <c r="R255" i="15"/>
  <c r="S255" i="15"/>
  <c r="T255" i="15"/>
  <c r="U255" i="15"/>
  <c r="V255" i="15"/>
  <c r="W255" i="15"/>
  <c r="X255" i="15"/>
  <c r="Q255" i="15"/>
  <c r="P255" i="15"/>
  <c r="L255" i="15"/>
  <c r="M255" i="15"/>
  <c r="N255" i="15"/>
  <c r="O255" i="15"/>
  <c r="G255" i="15"/>
  <c r="H255" i="15"/>
  <c r="I255" i="15"/>
  <c r="J255" i="15"/>
  <c r="K255" i="15"/>
  <c r="F255" i="15"/>
  <c r="E255" i="15"/>
  <c r="T181" i="15"/>
  <c r="U181" i="15"/>
  <c r="V181" i="15"/>
  <c r="V182" i="15" s="1"/>
  <c r="W181" i="15"/>
  <c r="X181" i="15"/>
  <c r="Y181" i="15"/>
  <c r="Z181" i="15"/>
  <c r="AA181" i="15"/>
  <c r="P181" i="15"/>
  <c r="Q181" i="15"/>
  <c r="R181" i="15"/>
  <c r="S181" i="15"/>
  <c r="M181" i="15"/>
  <c r="N181" i="15"/>
  <c r="O181" i="15"/>
  <c r="F181" i="15"/>
  <c r="G181" i="15"/>
  <c r="H181" i="15"/>
  <c r="I181" i="15"/>
  <c r="J181" i="15"/>
  <c r="K181" i="15"/>
  <c r="L181" i="15"/>
  <c r="E181" i="15"/>
  <c r="Z145" i="15"/>
  <c r="AA145" i="15"/>
  <c r="Q145" i="15"/>
  <c r="R145" i="15"/>
  <c r="S145" i="15"/>
  <c r="T145" i="15"/>
  <c r="U145" i="15"/>
  <c r="V145" i="15"/>
  <c r="W145" i="15"/>
  <c r="X145" i="15"/>
  <c r="Y145" i="15"/>
  <c r="O145" i="15"/>
  <c r="P145" i="15"/>
  <c r="L145" i="15"/>
  <c r="M145" i="15"/>
  <c r="N145" i="15"/>
  <c r="F145" i="15"/>
  <c r="G145" i="15"/>
  <c r="H145" i="15"/>
  <c r="I145" i="15"/>
  <c r="J145" i="15"/>
  <c r="K145" i="15"/>
  <c r="E145" i="15"/>
  <c r="Z123" i="15"/>
  <c r="AA123" i="15"/>
  <c r="P123" i="15"/>
  <c r="Q123" i="15"/>
  <c r="R123" i="15"/>
  <c r="S123" i="15"/>
  <c r="T123" i="15"/>
  <c r="U123" i="15"/>
  <c r="V123" i="15"/>
  <c r="W123" i="15"/>
  <c r="X123" i="15"/>
  <c r="Y123" i="15"/>
  <c r="L123" i="15"/>
  <c r="M123" i="15"/>
  <c r="N123" i="15"/>
  <c r="O123" i="15"/>
  <c r="F123" i="15"/>
  <c r="G123" i="15"/>
  <c r="H123" i="15"/>
  <c r="I123" i="15"/>
  <c r="J123" i="15"/>
  <c r="K123" i="15"/>
  <c r="E123" i="15"/>
  <c r="S87" i="15"/>
  <c r="T87" i="15"/>
  <c r="U87" i="15"/>
  <c r="V87" i="15"/>
  <c r="W87" i="15"/>
  <c r="X87" i="15"/>
  <c r="Y87" i="15"/>
  <c r="Z87" i="15"/>
  <c r="AA87" i="15"/>
  <c r="M87" i="15"/>
  <c r="N87" i="15"/>
  <c r="O87" i="15"/>
  <c r="P87" i="15"/>
  <c r="Q87" i="15"/>
  <c r="R87" i="15"/>
  <c r="F87" i="15"/>
  <c r="G87" i="15"/>
  <c r="H87" i="15"/>
  <c r="I87" i="15"/>
  <c r="J87" i="15"/>
  <c r="K87" i="15"/>
  <c r="L87" i="15"/>
  <c r="E87" i="15"/>
  <c r="W55" i="15"/>
  <c r="X55" i="15"/>
  <c r="X182" i="15" s="1"/>
  <c r="Y55" i="15"/>
  <c r="Z55" i="15"/>
  <c r="AA55" i="15"/>
  <c r="Q55" i="15"/>
  <c r="R55" i="15"/>
  <c r="S55" i="15"/>
  <c r="T55" i="15"/>
  <c r="U55" i="15"/>
  <c r="V55" i="15"/>
  <c r="M55" i="15"/>
  <c r="N55" i="15"/>
  <c r="O55" i="15"/>
  <c r="P55" i="15"/>
  <c r="F55" i="15"/>
  <c r="G55" i="15"/>
  <c r="H55" i="15"/>
  <c r="I55" i="15"/>
  <c r="J55" i="15"/>
  <c r="K55" i="15"/>
  <c r="L55" i="15"/>
  <c r="E55" i="15"/>
  <c r="F464" i="15"/>
  <c r="F458" i="15"/>
  <c r="F447" i="15"/>
  <c r="F446" i="15"/>
  <c r="F445" i="15"/>
  <c r="F444" i="15"/>
  <c r="F432" i="15"/>
  <c r="F431" i="15"/>
  <c r="F430" i="15"/>
  <c r="F429" i="15"/>
  <c r="F428" i="15"/>
  <c r="F427" i="15"/>
  <c r="F424" i="15"/>
  <c r="F423" i="15"/>
  <c r="F422" i="15"/>
  <c r="F421" i="15"/>
  <c r="F420" i="15"/>
  <c r="F419" i="15"/>
  <c r="F418" i="15"/>
  <c r="F414" i="15"/>
  <c r="F413" i="15"/>
  <c r="F412" i="15"/>
  <c r="F411" i="15"/>
  <c r="F410" i="15"/>
  <c r="F390" i="15"/>
  <c r="F388" i="15"/>
  <c r="F387" i="15"/>
  <c r="F385" i="15"/>
  <c r="F384" i="15"/>
  <c r="F382" i="15"/>
  <c r="F381" i="15"/>
  <c r="F380" i="15"/>
  <c r="F379" i="15"/>
  <c r="F378" i="15"/>
  <c r="F377" i="15"/>
  <c r="F376" i="15"/>
  <c r="F374" i="15"/>
  <c r="F373" i="15"/>
  <c r="F372" i="15"/>
  <c r="F371" i="15"/>
  <c r="F370" i="15"/>
  <c r="F369" i="15"/>
  <c r="F367" i="15"/>
  <c r="F366" i="15"/>
  <c r="F365" i="15"/>
  <c r="F364" i="15"/>
  <c r="F363" i="15"/>
  <c r="F362" i="15"/>
  <c r="F361" i="15"/>
  <c r="F359" i="15"/>
  <c r="F357" i="15"/>
  <c r="F356" i="15"/>
  <c r="F355" i="15"/>
  <c r="F354" i="15"/>
  <c r="F353" i="15"/>
  <c r="F352" i="15"/>
  <c r="F350" i="15"/>
  <c r="F347" i="15"/>
  <c r="F346" i="15"/>
  <c r="F345" i="15"/>
  <c r="F344" i="15"/>
  <c r="F343" i="15"/>
  <c r="F340" i="15"/>
  <c r="F339" i="15"/>
  <c r="F338" i="15"/>
  <c r="F337" i="15"/>
  <c r="F336" i="15"/>
  <c r="F335" i="15"/>
  <c r="F334" i="15"/>
  <c r="F333" i="15"/>
  <c r="F332" i="15"/>
  <c r="F331" i="15"/>
  <c r="F330" i="15"/>
  <c r="T182" i="15" l="1"/>
  <c r="R182" i="15"/>
  <c r="E182" i="15"/>
  <c r="P182" i="15"/>
  <c r="Z182" i="15"/>
  <c r="L182" i="15"/>
  <c r="J182" i="15"/>
  <c r="H182" i="15"/>
  <c r="F182" i="15"/>
  <c r="N182" i="15"/>
  <c r="S182" i="15"/>
  <c r="Q182" i="15"/>
  <c r="AA182" i="15"/>
  <c r="Y182" i="15"/>
  <c r="W182" i="15"/>
  <c r="U182" i="15"/>
  <c r="F487" i="15"/>
  <c r="K182" i="15"/>
  <c r="I182" i="15"/>
  <c r="G182" i="15"/>
  <c r="O182" i="15"/>
  <c r="M182" i="15"/>
  <c r="G547" i="10" l="1"/>
  <c r="H547" i="10"/>
  <c r="I547" i="10"/>
  <c r="J547" i="10"/>
  <c r="K547" i="10"/>
  <c r="L547" i="10"/>
  <c r="M547" i="10"/>
  <c r="N547" i="10"/>
  <c r="O547" i="10"/>
  <c r="P547" i="10"/>
  <c r="Q547" i="10"/>
  <c r="R547" i="10"/>
  <c r="S547" i="10"/>
  <c r="T547" i="10"/>
  <c r="U547" i="10"/>
  <c r="V547" i="10"/>
  <c r="W547" i="10"/>
  <c r="X547" i="10"/>
  <c r="Y547" i="10"/>
  <c r="Z547" i="10"/>
  <c r="AA547" i="10"/>
  <c r="E547" i="10"/>
  <c r="F461" i="10"/>
  <c r="F547" i="10" s="1"/>
  <c r="AA369" i="14" l="1"/>
  <c r="Z369" i="14"/>
  <c r="Y369" i="14"/>
  <c r="X369" i="14"/>
  <c r="W369" i="14"/>
  <c r="V369" i="14"/>
  <c r="U369" i="14"/>
  <c r="T369" i="14"/>
  <c r="S369" i="14"/>
  <c r="R369" i="14"/>
  <c r="Q369" i="14"/>
  <c r="P369" i="14"/>
  <c r="O369" i="14"/>
  <c r="N369" i="14"/>
  <c r="M369" i="14"/>
  <c r="L369" i="14"/>
  <c r="K369" i="14"/>
  <c r="J369" i="14"/>
  <c r="I369" i="14"/>
  <c r="H369" i="14"/>
  <c r="G369" i="14"/>
  <c r="F369" i="14"/>
  <c r="E369" i="14"/>
  <c r="AA310" i="14"/>
  <c r="Z310" i="14"/>
  <c r="Y310" i="14"/>
  <c r="X310" i="14"/>
  <c r="W310" i="14"/>
  <c r="V310" i="14"/>
  <c r="U310" i="14"/>
  <c r="T310" i="14"/>
  <c r="S310" i="14"/>
  <c r="R310" i="14"/>
  <c r="Q310" i="14"/>
  <c r="P310" i="14"/>
  <c r="O310" i="14"/>
  <c r="N310" i="14"/>
  <c r="M310" i="14"/>
  <c r="L310" i="14"/>
  <c r="K310" i="14"/>
  <c r="J310" i="14"/>
  <c r="I310" i="14"/>
  <c r="H310" i="14"/>
  <c r="G310" i="14"/>
  <c r="F310" i="14"/>
  <c r="E310" i="14"/>
  <c r="AA379" i="11"/>
  <c r="Y379" i="11"/>
  <c r="Z379" i="11"/>
  <c r="S379" i="11"/>
  <c r="T379" i="11"/>
  <c r="U379" i="11"/>
  <c r="V379" i="11"/>
  <c r="W379" i="11"/>
  <c r="X379" i="11"/>
  <c r="P379" i="11"/>
  <c r="Q379" i="11"/>
  <c r="K379" i="11"/>
  <c r="L379" i="11"/>
  <c r="M379" i="11"/>
  <c r="N379" i="11"/>
  <c r="O379" i="11"/>
  <c r="F379" i="11"/>
  <c r="G379" i="11"/>
  <c r="H379" i="11"/>
  <c r="I379" i="11"/>
  <c r="J379" i="11"/>
  <c r="E379" i="11"/>
  <c r="E370" i="14" l="1"/>
  <c r="G370" i="14"/>
  <c r="I370" i="14"/>
  <c r="K370" i="14"/>
  <c r="M370" i="14"/>
  <c r="O370" i="14"/>
  <c r="Q370" i="14"/>
  <c r="S370" i="14"/>
  <c r="U370" i="14"/>
  <c r="W370" i="14"/>
  <c r="Y370" i="14"/>
  <c r="AA370" i="14"/>
  <c r="F370" i="14"/>
  <c r="H370" i="14"/>
  <c r="J370" i="14"/>
  <c r="L370" i="14"/>
  <c r="N370" i="14"/>
  <c r="P370" i="14"/>
  <c r="T370" i="14"/>
  <c r="V370" i="14"/>
  <c r="X370" i="14"/>
  <c r="Z370" i="14"/>
  <c r="R115" i="11"/>
  <c r="S115" i="11"/>
  <c r="T115" i="11"/>
  <c r="U115" i="11"/>
  <c r="V115" i="11"/>
  <c r="W115" i="11"/>
  <c r="X115" i="11"/>
  <c r="Y115" i="11"/>
  <c r="Z115" i="11"/>
  <c r="AA115" i="11"/>
  <c r="P115" i="11"/>
  <c r="Q115" i="11"/>
  <c r="F115" i="11"/>
  <c r="G115" i="11"/>
  <c r="H115" i="11"/>
  <c r="I115" i="11"/>
  <c r="J115" i="11"/>
  <c r="K115" i="11"/>
  <c r="L115" i="11"/>
  <c r="M115" i="11"/>
  <c r="N115" i="11"/>
  <c r="O115" i="11"/>
  <c r="E115" i="11"/>
  <c r="Z98" i="11"/>
  <c r="AA98" i="11"/>
  <c r="V98" i="11"/>
  <c r="W98" i="11"/>
  <c r="X98" i="11"/>
  <c r="Y98" i="11"/>
  <c r="U98" i="11"/>
  <c r="R98" i="11"/>
  <c r="S98" i="11"/>
  <c r="T98" i="11"/>
  <c r="Q98" i="11"/>
  <c r="P98" i="11"/>
  <c r="M98" i="11"/>
  <c r="N98" i="11"/>
  <c r="O98" i="11"/>
  <c r="H98" i="11"/>
  <c r="I98" i="11"/>
  <c r="J98" i="11"/>
  <c r="K98" i="11"/>
  <c r="L98" i="11"/>
  <c r="G98" i="11"/>
  <c r="F98" i="11"/>
  <c r="E98" i="11"/>
  <c r="E116" i="11" l="1"/>
  <c r="N116" i="11"/>
  <c r="L116" i="11"/>
  <c r="J116" i="11"/>
  <c r="H116" i="11"/>
  <c r="F116" i="11"/>
  <c r="P116" i="11"/>
  <c r="Z116" i="11"/>
  <c r="X116" i="11"/>
  <c r="V116" i="11"/>
  <c r="T116" i="11"/>
  <c r="R116" i="11"/>
  <c r="O116" i="11"/>
  <c r="M116" i="11"/>
  <c r="K116" i="11"/>
  <c r="I116" i="11"/>
  <c r="G116" i="11"/>
  <c r="Q116" i="11"/>
  <c r="AA116" i="11"/>
  <c r="Y116" i="11"/>
  <c r="W116" i="11"/>
  <c r="U116" i="11"/>
  <c r="S116" i="11"/>
  <c r="Z329" i="11"/>
  <c r="AA329" i="11"/>
  <c r="X329" i="11"/>
  <c r="Y329" i="11"/>
  <c r="T329" i="11"/>
  <c r="U329" i="11"/>
  <c r="V329" i="11"/>
  <c r="W329" i="11"/>
  <c r="Q329" i="11"/>
  <c r="R329" i="11"/>
  <c r="S329" i="11"/>
  <c r="M329" i="11"/>
  <c r="N329" i="11"/>
  <c r="O329" i="11"/>
  <c r="P329" i="11"/>
  <c r="I329" i="11"/>
  <c r="J329" i="11"/>
  <c r="K329" i="11"/>
  <c r="L329" i="11"/>
  <c r="H329" i="11"/>
  <c r="F329" i="11"/>
  <c r="G329" i="11"/>
  <c r="E329" i="11"/>
  <c r="AA459" i="10" l="1"/>
  <c r="Z459" i="10"/>
  <c r="Y459" i="10"/>
  <c r="X459" i="10"/>
  <c r="W459" i="10"/>
  <c r="V459" i="10"/>
  <c r="U459" i="10"/>
  <c r="T459" i="10"/>
  <c r="S459" i="10"/>
  <c r="R459" i="10"/>
  <c r="Q459" i="10"/>
  <c r="P459" i="10"/>
  <c r="O459" i="10"/>
  <c r="N459" i="10"/>
  <c r="M459" i="10"/>
  <c r="L459" i="10"/>
  <c r="K459" i="10"/>
  <c r="J459" i="10"/>
  <c r="I459" i="10"/>
  <c r="H459" i="10"/>
  <c r="G459" i="10"/>
  <c r="F459" i="10"/>
  <c r="E459" i="10"/>
  <c r="F542" i="4" l="1"/>
  <c r="G542" i="4"/>
  <c r="H542" i="4"/>
  <c r="I542" i="4"/>
  <c r="J542" i="4"/>
  <c r="K542" i="4"/>
  <c r="L542" i="4"/>
  <c r="M542" i="4"/>
  <c r="N542" i="4"/>
  <c r="O542" i="4"/>
  <c r="P542" i="4"/>
  <c r="Q542" i="4"/>
  <c r="R542" i="4"/>
  <c r="S542" i="4"/>
  <c r="T542" i="4"/>
  <c r="U542" i="4"/>
  <c r="V542" i="4"/>
  <c r="W542" i="4"/>
  <c r="X542" i="4"/>
  <c r="Y542" i="4"/>
  <c r="Z542" i="4"/>
  <c r="AA542" i="4"/>
  <c r="E542" i="4"/>
  <c r="AA283" i="11"/>
  <c r="Q283" i="11"/>
  <c r="P283" i="11"/>
  <c r="E283" i="11"/>
  <c r="Y375" i="5"/>
  <c r="Z375" i="5"/>
  <c r="AA375" i="5"/>
  <c r="I375" i="5"/>
  <c r="J375" i="5"/>
  <c r="K375" i="5"/>
  <c r="L375" i="5"/>
  <c r="M375" i="5"/>
  <c r="N375" i="5"/>
  <c r="O375" i="5"/>
  <c r="P375" i="5"/>
  <c r="Q375" i="5"/>
  <c r="R375" i="5"/>
  <c r="S375" i="5"/>
  <c r="T375" i="5"/>
  <c r="U375" i="5"/>
  <c r="V375" i="5"/>
  <c r="W375" i="5"/>
  <c r="X375" i="5"/>
  <c r="H375" i="5"/>
  <c r="G375" i="5"/>
  <c r="F375" i="5"/>
  <c r="E375" i="5"/>
  <c r="I291" i="7" l="1"/>
  <c r="J291" i="7"/>
  <c r="L291" i="7"/>
  <c r="M291" i="7"/>
  <c r="N291" i="7"/>
  <c r="O291" i="7"/>
  <c r="S291" i="7"/>
  <c r="T291" i="7"/>
  <c r="U291" i="7"/>
  <c r="AB291" i="7"/>
  <c r="AA290" i="7"/>
  <c r="Z290" i="7"/>
  <c r="Y290" i="7"/>
  <c r="X290" i="7"/>
  <c r="W290" i="7"/>
  <c r="V290" i="7"/>
  <c r="R290" i="7"/>
  <c r="P290" i="7"/>
  <c r="K290" i="7"/>
  <c r="H290" i="7"/>
  <c r="F290" i="7"/>
  <c r="E290" i="7"/>
  <c r="Q283" i="7"/>
  <c r="Q290" i="7" s="1"/>
  <c r="G276" i="7"/>
  <c r="G290" i="7" s="1"/>
  <c r="AA243" i="7"/>
  <c r="Z243" i="7"/>
  <c r="Y243" i="7"/>
  <c r="X243" i="7"/>
  <c r="W243" i="7"/>
  <c r="V243" i="7"/>
  <c r="R243" i="7"/>
  <c r="Q243" i="7"/>
  <c r="P243" i="7"/>
  <c r="K243" i="7"/>
  <c r="G243" i="7"/>
  <c r="E243" i="7"/>
  <c r="H238" i="7"/>
  <c r="H243" i="7" s="1"/>
  <c r="AA230" i="7"/>
  <c r="Z230" i="7"/>
  <c r="Y230" i="7"/>
  <c r="X230" i="7"/>
  <c r="W230" i="7"/>
  <c r="V230" i="7"/>
  <c r="R230" i="7"/>
  <c r="P230" i="7"/>
  <c r="H230" i="7"/>
  <c r="G230" i="7"/>
  <c r="E230" i="7"/>
  <c r="Q216" i="7"/>
  <c r="Q230" i="7" s="1"/>
  <c r="K215" i="7"/>
  <c r="F215" i="7" s="1"/>
  <c r="AA203" i="7"/>
  <c r="Z203" i="7"/>
  <c r="Y203" i="7"/>
  <c r="X203" i="7"/>
  <c r="W203" i="7"/>
  <c r="V203" i="7"/>
  <c r="R203" i="7"/>
  <c r="Q203" i="7"/>
  <c r="K203" i="7"/>
  <c r="H203" i="7"/>
  <c r="G203" i="7"/>
  <c r="F203" i="7"/>
  <c r="E203" i="7"/>
  <c r="P199" i="7"/>
  <c r="P203" i="7" s="1"/>
  <c r="AA166" i="7"/>
  <c r="Z166" i="7"/>
  <c r="Y166" i="7"/>
  <c r="X166" i="7"/>
  <c r="W166" i="7"/>
  <c r="V166" i="7"/>
  <c r="R166" i="7"/>
  <c r="K166" i="7"/>
  <c r="H166" i="7"/>
  <c r="G166" i="7"/>
  <c r="F166" i="7"/>
  <c r="E166" i="7"/>
  <c r="A166" i="7"/>
  <c r="A291" i="7" s="1"/>
  <c r="Q165" i="7"/>
  <c r="P165" i="7"/>
  <c r="P166" i="7" s="1"/>
  <c r="Q154" i="7"/>
  <c r="Q166" i="7" s="1"/>
  <c r="AA118" i="7"/>
  <c r="Z118" i="7"/>
  <c r="Y118" i="7"/>
  <c r="X118" i="7"/>
  <c r="W118" i="7"/>
  <c r="V118" i="7"/>
  <c r="Q118" i="7"/>
  <c r="P118" i="7"/>
  <c r="K118" i="7"/>
  <c r="H118" i="7"/>
  <c r="G118" i="7"/>
  <c r="F118" i="7"/>
  <c r="E118" i="7"/>
  <c r="AA83" i="7"/>
  <c r="Z83" i="7"/>
  <c r="X83" i="7"/>
  <c r="W83" i="7"/>
  <c r="V83" i="7"/>
  <c r="K83" i="7"/>
  <c r="H83" i="7"/>
  <c r="G83" i="7"/>
  <c r="F83" i="7"/>
  <c r="E83" i="7"/>
  <c r="Y70" i="7"/>
  <c r="Y83" i="7" s="1"/>
  <c r="P64" i="7"/>
  <c r="P63" i="7"/>
  <c r="Q7" i="7"/>
  <c r="Q83" i="7" s="1"/>
  <c r="P7" i="7"/>
  <c r="Q480" i="9"/>
  <c r="Q90" i="9"/>
  <c r="Q38" i="9"/>
  <c r="F480" i="9"/>
  <c r="G480" i="9"/>
  <c r="H480" i="9"/>
  <c r="I480" i="9"/>
  <c r="J480" i="9"/>
  <c r="K480" i="9"/>
  <c r="L480" i="9"/>
  <c r="M480" i="9"/>
  <c r="N480" i="9"/>
  <c r="O480" i="9"/>
  <c r="P480" i="9"/>
  <c r="R480" i="9"/>
  <c r="S480" i="9"/>
  <c r="T480" i="9"/>
  <c r="U480" i="9"/>
  <c r="V480" i="9"/>
  <c r="W480" i="9"/>
  <c r="X480" i="9"/>
  <c r="Y480" i="9"/>
  <c r="Z480" i="9"/>
  <c r="AA480" i="9"/>
  <c r="E480" i="9"/>
  <c r="F90" i="9"/>
  <c r="G90" i="9"/>
  <c r="H90" i="9"/>
  <c r="I90" i="9"/>
  <c r="J90" i="9"/>
  <c r="K90" i="9"/>
  <c r="L90" i="9"/>
  <c r="M90" i="9"/>
  <c r="N90" i="9"/>
  <c r="O90" i="9"/>
  <c r="P90" i="9"/>
  <c r="R90" i="9"/>
  <c r="S90" i="9"/>
  <c r="T90" i="9"/>
  <c r="U90" i="9"/>
  <c r="V90" i="9"/>
  <c r="W90" i="9"/>
  <c r="X90" i="9"/>
  <c r="Y90" i="9"/>
  <c r="Z90" i="9"/>
  <c r="AA90" i="9"/>
  <c r="E90" i="9"/>
  <c r="F38" i="9"/>
  <c r="G38" i="9"/>
  <c r="H38" i="9"/>
  <c r="I38" i="9"/>
  <c r="J38" i="9"/>
  <c r="K38" i="9"/>
  <c r="L38" i="9"/>
  <c r="M38" i="9"/>
  <c r="N38" i="9"/>
  <c r="O38" i="9"/>
  <c r="P38" i="9"/>
  <c r="R38" i="9"/>
  <c r="S38" i="9"/>
  <c r="T38" i="9"/>
  <c r="U38" i="9"/>
  <c r="V38" i="9"/>
  <c r="W38" i="9"/>
  <c r="X38" i="9"/>
  <c r="Y38" i="9"/>
  <c r="Z38" i="9"/>
  <c r="AA38" i="9"/>
  <c r="E38" i="9"/>
  <c r="Q291" i="7" l="1"/>
  <c r="R291" i="7"/>
  <c r="W291" i="7"/>
  <c r="Y291" i="7"/>
  <c r="AA291" i="7"/>
  <c r="F238" i="7"/>
  <c r="F243" i="7" s="1"/>
  <c r="G291" i="7"/>
  <c r="E291" i="7"/>
  <c r="H291" i="7"/>
  <c r="V291" i="7"/>
  <c r="X291" i="7"/>
  <c r="Z291" i="7"/>
  <c r="P83" i="7"/>
  <c r="P291" i="7" s="1"/>
  <c r="F230" i="7"/>
  <c r="AC230" i="7" s="1"/>
  <c r="AC166" i="7"/>
  <c r="K230" i="7"/>
  <c r="K291" i="7" s="1"/>
  <c r="Q486" i="9"/>
  <c r="Q509" i="9" s="1"/>
  <c r="E486" i="9"/>
  <c r="E509" i="9" s="1"/>
  <c r="Z486" i="9"/>
  <c r="Z509" i="9" s="1"/>
  <c r="X486" i="9"/>
  <c r="X509" i="9" s="1"/>
  <c r="V486" i="9"/>
  <c r="V509" i="9" s="1"/>
  <c r="T486" i="9"/>
  <c r="T509" i="9" s="1"/>
  <c r="P486" i="9"/>
  <c r="P509" i="9" s="1"/>
  <c r="N486" i="9"/>
  <c r="N509" i="9" s="1"/>
  <c r="L486" i="9"/>
  <c r="L509" i="9" s="1"/>
  <c r="J486" i="9"/>
  <c r="J509" i="9" s="1"/>
  <c r="H486" i="9"/>
  <c r="H509" i="9" s="1"/>
  <c r="F486" i="9"/>
  <c r="F509" i="9" s="1"/>
  <c r="AA486" i="9"/>
  <c r="AA509" i="9" s="1"/>
  <c r="Y486" i="9"/>
  <c r="Y509" i="9" s="1"/>
  <c r="W486" i="9"/>
  <c r="W509" i="9" s="1"/>
  <c r="U486" i="9"/>
  <c r="U509" i="9" s="1"/>
  <c r="S486" i="9"/>
  <c r="S509" i="9" s="1"/>
  <c r="O486" i="9"/>
  <c r="O509" i="9" s="1"/>
  <c r="M486" i="9"/>
  <c r="M509" i="9" s="1"/>
  <c r="K486" i="9"/>
  <c r="K509" i="9" s="1"/>
  <c r="I486" i="9"/>
  <c r="I509" i="9" s="1"/>
  <c r="G486" i="9"/>
  <c r="G509" i="9" s="1"/>
  <c r="F291" i="7" l="1"/>
  <c r="AC83" i="7"/>
  <c r="F478" i="4"/>
  <c r="G478" i="4"/>
  <c r="H478" i="4"/>
  <c r="I478" i="4"/>
  <c r="J478" i="4"/>
  <c r="K478" i="4"/>
  <c r="L478" i="4"/>
  <c r="M478" i="4"/>
  <c r="N478" i="4"/>
  <c r="O478" i="4"/>
  <c r="P478" i="4"/>
  <c r="Q478" i="4"/>
  <c r="R478" i="4"/>
  <c r="S478" i="4"/>
  <c r="T478" i="4"/>
  <c r="U478" i="4"/>
  <c r="V478" i="4"/>
  <c r="W478" i="4"/>
  <c r="X478" i="4"/>
  <c r="Y478" i="4"/>
  <c r="Z478" i="4"/>
  <c r="AA478" i="4"/>
  <c r="E478" i="4"/>
  <c r="F459" i="7" l="1"/>
  <c r="G459" i="7"/>
  <c r="H459" i="7"/>
  <c r="I459" i="7"/>
  <c r="J459" i="7"/>
  <c r="K459" i="7"/>
  <c r="L459" i="7"/>
  <c r="M459" i="7"/>
  <c r="N459" i="7"/>
  <c r="O459" i="7"/>
  <c r="P459" i="7"/>
  <c r="Q459" i="7"/>
  <c r="R459" i="7"/>
  <c r="S459" i="7"/>
  <c r="T459" i="7"/>
  <c r="U459" i="7"/>
  <c r="V459" i="7"/>
  <c r="W459" i="7"/>
  <c r="X459" i="7"/>
  <c r="Y459" i="7"/>
  <c r="Z459" i="7"/>
  <c r="AA459" i="7"/>
  <c r="E459" i="7"/>
  <c r="F296" i="5" l="1"/>
  <c r="G296" i="5"/>
  <c r="H296" i="5"/>
  <c r="I296" i="5"/>
  <c r="J296" i="5"/>
  <c r="K296" i="5"/>
  <c r="L296" i="5"/>
  <c r="M296" i="5"/>
  <c r="N296" i="5"/>
  <c r="O296" i="5"/>
  <c r="P296" i="5"/>
  <c r="Q296" i="5"/>
  <c r="E296" i="5"/>
  <c r="AA296" i="5"/>
  <c r="Z296" i="5"/>
  <c r="Y296" i="5"/>
  <c r="AA402" i="4"/>
  <c r="Z402" i="4"/>
  <c r="Y402" i="4"/>
  <c r="P401" i="4"/>
  <c r="Q401" i="4" s="1"/>
  <c r="P400" i="4"/>
  <c r="Q400" i="4" s="1"/>
  <c r="P399" i="4"/>
  <c r="Q399" i="4" s="1"/>
  <c r="P398" i="4"/>
  <c r="Q398" i="4" s="1"/>
  <c r="P397" i="4"/>
  <c r="Q397" i="4" s="1"/>
  <c r="P396" i="4"/>
  <c r="Q396" i="4" s="1"/>
  <c r="P395" i="4"/>
  <c r="Q395" i="4" s="1"/>
  <c r="P394" i="4"/>
  <c r="Q394" i="4" s="1"/>
  <c r="P393" i="4"/>
  <c r="Q393" i="4" s="1"/>
  <c r="P392" i="4"/>
  <c r="Q392" i="4" s="1"/>
  <c r="P391" i="4"/>
  <c r="Q391" i="4" s="1"/>
  <c r="P390" i="4"/>
  <c r="Q390" i="4" s="1"/>
  <c r="P389" i="4"/>
  <c r="Q389" i="4" s="1"/>
  <c r="P388" i="4"/>
  <c r="Q388" i="4" s="1"/>
  <c r="P387" i="4"/>
  <c r="Q387" i="4" s="1"/>
  <c r="P386" i="4"/>
  <c r="Q386" i="4" s="1"/>
  <c r="P385" i="4"/>
  <c r="Q385" i="4" s="1"/>
  <c r="P384" i="4"/>
  <c r="Q384" i="4" s="1"/>
  <c r="P383" i="4"/>
  <c r="Q383" i="4" s="1"/>
  <c r="P382" i="4"/>
  <c r="Q382" i="4" s="1"/>
  <c r="P381" i="4"/>
  <c r="Q381" i="4" s="1"/>
  <c r="P380" i="4"/>
  <c r="Q380" i="4" s="1"/>
  <c r="P379" i="4"/>
  <c r="Q379" i="4" s="1"/>
  <c r="P378" i="4"/>
  <c r="Q378" i="4" s="1"/>
  <c r="P377" i="4"/>
  <c r="Q377" i="4" s="1"/>
  <c r="P376" i="4"/>
  <c r="Q376" i="4" s="1"/>
  <c r="P375" i="4"/>
  <c r="Q375" i="4" s="1"/>
  <c r="P374" i="4"/>
  <c r="Q374" i="4" s="1"/>
  <c r="P373" i="4"/>
  <c r="Q373" i="4" s="1"/>
  <c r="P372" i="4"/>
  <c r="Q372" i="4" s="1"/>
  <c r="P371" i="4"/>
  <c r="Q371" i="4" s="1"/>
  <c r="P370" i="4"/>
  <c r="Q370" i="4" s="1"/>
  <c r="P369" i="4"/>
  <c r="Q369" i="4" s="1"/>
  <c r="P368" i="4"/>
  <c r="Q368" i="4" s="1"/>
  <c r="P367" i="4"/>
  <c r="Q367" i="4" s="1"/>
  <c r="P366" i="4"/>
  <c r="Q366" i="4" s="1"/>
  <c r="P365" i="4"/>
  <c r="Q365" i="4" s="1"/>
  <c r="P364" i="4"/>
  <c r="Q364" i="4" s="1"/>
  <c r="P363" i="4"/>
  <c r="Q363" i="4" s="1"/>
  <c r="P362" i="4"/>
  <c r="Q362" i="4" s="1"/>
  <c r="P361" i="4"/>
  <c r="Q361" i="4" s="1"/>
  <c r="P360" i="4"/>
  <c r="Q360" i="4" s="1"/>
  <c r="P359" i="4"/>
  <c r="Q359" i="4" s="1"/>
  <c r="P358" i="4"/>
  <c r="Q358" i="4" s="1"/>
  <c r="P357" i="4"/>
  <c r="Q357" i="4" s="1"/>
  <c r="P356" i="4"/>
  <c r="Q356" i="4" s="1"/>
  <c r="P355" i="4"/>
  <c r="Q355" i="4" s="1"/>
  <c r="P354" i="4"/>
  <c r="Q354" i="4" s="1"/>
  <c r="P353" i="4"/>
  <c r="Q353" i="4" s="1"/>
  <c r="P352" i="4"/>
  <c r="Q352" i="4" s="1"/>
  <c r="P351" i="4"/>
  <c r="Q351" i="4" s="1"/>
  <c r="P350" i="4"/>
  <c r="Q350" i="4" s="1"/>
  <c r="P349" i="4"/>
  <c r="Q349" i="4" s="1"/>
  <c r="P348" i="4"/>
  <c r="Q348" i="4" s="1"/>
  <c r="P347" i="4"/>
  <c r="Q347" i="4" s="1"/>
  <c r="P346" i="4"/>
  <c r="Q346" i="4" s="1"/>
  <c r="P345" i="4"/>
  <c r="Q345" i="4" s="1"/>
  <c r="P344" i="4"/>
  <c r="Q344" i="4" s="1"/>
  <c r="P343" i="4"/>
  <c r="Q343" i="4" s="1"/>
  <c r="P342" i="4"/>
  <c r="Q342" i="4" s="1"/>
  <c r="P341" i="4"/>
  <c r="Q341" i="4" s="1"/>
  <c r="P340" i="4"/>
  <c r="Q340" i="4" s="1"/>
  <c r="P339" i="4"/>
  <c r="Q339" i="4" s="1"/>
  <c r="P338" i="4"/>
  <c r="Q338" i="4" s="1"/>
  <c r="P337" i="4"/>
  <c r="Q337" i="4" s="1"/>
  <c r="P336" i="4"/>
  <c r="Q336" i="4" s="1"/>
  <c r="P335" i="4"/>
  <c r="Q335" i="4" s="1"/>
  <c r="P334" i="4"/>
  <c r="Q334" i="4" s="1"/>
  <c r="P333" i="4"/>
  <c r="Q333" i="4" s="1"/>
  <c r="P332" i="4"/>
  <c r="Q332" i="4" s="1"/>
  <c r="P331" i="4"/>
  <c r="Q331" i="4" s="1"/>
  <c r="P330" i="4"/>
  <c r="Q330" i="4" s="1"/>
  <c r="P329" i="4"/>
  <c r="Q329" i="4" s="1"/>
  <c r="P328" i="4"/>
  <c r="Q328" i="4" s="1"/>
  <c r="P327" i="4"/>
  <c r="Q327" i="4" s="1"/>
  <c r="P326" i="4"/>
  <c r="Q326" i="4" s="1"/>
  <c r="P325" i="4"/>
  <c r="Q325" i="4" s="1"/>
  <c r="P324" i="4"/>
  <c r="Q324" i="4" s="1"/>
  <c r="P323" i="4"/>
  <c r="Q323" i="4" s="1"/>
  <c r="P322" i="4"/>
  <c r="Q322" i="4" s="1"/>
  <c r="P321" i="4"/>
  <c r="Q321" i="4" s="1"/>
  <c r="P320" i="4"/>
  <c r="Q320" i="4" s="1"/>
  <c r="P319" i="4"/>
  <c r="Q319" i="4" s="1"/>
  <c r="P318" i="4"/>
  <c r="Q318" i="4" s="1"/>
  <c r="P317" i="4"/>
  <c r="Q317" i="4" s="1"/>
  <c r="P316" i="4"/>
  <c r="Q316" i="4" s="1"/>
  <c r="P315" i="4"/>
  <c r="Q315" i="4" s="1"/>
  <c r="P314" i="4"/>
  <c r="Q314" i="4" s="1"/>
  <c r="P313" i="4"/>
  <c r="Q313" i="4" s="1"/>
  <c r="P312" i="4"/>
  <c r="Q312" i="4" s="1"/>
  <c r="P311" i="4"/>
  <c r="Q311" i="4" s="1"/>
  <c r="P310" i="4"/>
  <c r="Q310" i="4" s="1"/>
  <c r="P309" i="4"/>
  <c r="Q309" i="4" s="1"/>
  <c r="P308" i="4"/>
  <c r="Q308" i="4" s="1"/>
  <c r="P307" i="4"/>
  <c r="Q307" i="4" s="1"/>
  <c r="P306" i="4"/>
  <c r="Q306" i="4" s="1"/>
  <c r="P305" i="4"/>
  <c r="Q305" i="4" s="1"/>
  <c r="P304" i="4"/>
  <c r="Q304" i="4" s="1"/>
  <c r="P303" i="4"/>
  <c r="Q303" i="4" s="1"/>
  <c r="P302" i="4"/>
  <c r="Q302" i="4" s="1"/>
  <c r="P301" i="4"/>
  <c r="Q301" i="4" s="1"/>
  <c r="P300" i="4"/>
  <c r="Q300" i="4" s="1"/>
  <c r="P299" i="4"/>
  <c r="Q299" i="4" s="1"/>
  <c r="P298" i="4"/>
  <c r="Q298" i="4" s="1"/>
  <c r="P297" i="4"/>
  <c r="Q297" i="4" s="1"/>
  <c r="P296" i="4"/>
  <c r="Q296" i="4" s="1"/>
  <c r="P295" i="4"/>
  <c r="Q295" i="4" s="1"/>
  <c r="P294" i="4"/>
  <c r="Q294" i="4" s="1"/>
  <c r="P293" i="4"/>
  <c r="Q293" i="4" s="1"/>
  <c r="P292" i="4"/>
  <c r="Q292" i="4" s="1"/>
  <c r="P291" i="4"/>
  <c r="Q291" i="4" s="1"/>
  <c r="P290" i="4"/>
  <c r="Q290" i="4" s="1"/>
  <c r="P289" i="4"/>
  <c r="Q289" i="4" s="1"/>
  <c r="P288" i="4"/>
  <c r="Q288" i="4" s="1"/>
  <c r="P287" i="4"/>
  <c r="Q287" i="4" s="1"/>
  <c r="P286" i="4"/>
  <c r="Q286" i="4" s="1"/>
  <c r="P285" i="4"/>
  <c r="Q285" i="4" s="1"/>
  <c r="P284" i="4"/>
  <c r="Q284" i="4" s="1"/>
  <c r="P283" i="4"/>
  <c r="Q283" i="4" s="1"/>
  <c r="P282" i="4"/>
  <c r="Q282" i="4" s="1"/>
  <c r="P281" i="4"/>
  <c r="Q281" i="4" s="1"/>
  <c r="P280" i="4"/>
  <c r="Q280" i="4" s="1"/>
  <c r="P279" i="4"/>
  <c r="Q279" i="4" s="1"/>
  <c r="P278" i="4"/>
  <c r="Q278" i="4" s="1"/>
  <c r="P277" i="4"/>
  <c r="Q277" i="4" s="1"/>
  <c r="P276" i="4"/>
  <c r="Q276" i="4" s="1"/>
  <c r="P275" i="4"/>
  <c r="Q275" i="4" s="1"/>
  <c r="P274" i="4"/>
  <c r="Q274" i="4" s="1"/>
  <c r="P273" i="4"/>
  <c r="Q273" i="4" s="1"/>
  <c r="P272" i="4"/>
  <c r="Q272" i="4" s="1"/>
  <c r="P271" i="4"/>
  <c r="Q271" i="4" s="1"/>
  <c r="P270" i="4"/>
  <c r="Q270" i="4" s="1"/>
  <c r="P269" i="4"/>
  <c r="Q269" i="4" s="1"/>
  <c r="P268" i="4"/>
  <c r="Q268" i="4" s="1"/>
  <c r="P267" i="4"/>
  <c r="Q267" i="4" s="1"/>
  <c r="P266" i="4"/>
  <c r="Q266" i="4" s="1"/>
  <c r="P265" i="4"/>
  <c r="Q265" i="4" s="1"/>
  <c r="P264" i="4"/>
  <c r="Q264" i="4" s="1"/>
  <c r="P263" i="4"/>
  <c r="Q263" i="4" s="1"/>
  <c r="P262" i="4"/>
  <c r="Q262" i="4" s="1"/>
  <c r="P261" i="4"/>
  <c r="Q261" i="4" s="1"/>
  <c r="P260" i="4"/>
  <c r="Q260" i="4" s="1"/>
  <c r="P259" i="4"/>
  <c r="Q259" i="4" s="1"/>
  <c r="P258" i="4"/>
  <c r="Q258" i="4" s="1"/>
  <c r="P257" i="4"/>
  <c r="Q257" i="4" s="1"/>
  <c r="P256" i="4"/>
  <c r="Q256" i="4" s="1"/>
  <c r="P255" i="4"/>
  <c r="Q255" i="4" s="1"/>
  <c r="P254" i="4"/>
  <c r="Q254" i="4" s="1"/>
  <c r="P253" i="4"/>
  <c r="Q253" i="4" s="1"/>
  <c r="P252" i="4"/>
  <c r="Q252" i="4" s="1"/>
  <c r="P251" i="4"/>
  <c r="Q251" i="4" s="1"/>
  <c r="P250" i="4"/>
  <c r="Q250" i="4" s="1"/>
  <c r="P249" i="4"/>
  <c r="Q249" i="4" s="1"/>
  <c r="P248" i="4"/>
  <c r="Q248" i="4" s="1"/>
  <c r="P247" i="4"/>
  <c r="Q247" i="4" s="1"/>
  <c r="P246" i="4"/>
  <c r="Q246" i="4" s="1"/>
  <c r="Q402" i="4" l="1"/>
  <c r="P402" i="4"/>
</calcChain>
</file>

<file path=xl/sharedStrings.xml><?xml version="1.0" encoding="utf-8"?>
<sst xmlns="http://schemas.openxmlformats.org/spreadsheetml/2006/main" count="40447" uniqueCount="25627">
  <si>
    <t>ВСЕГО</t>
  </si>
  <si>
    <t>Брейтовское СП</t>
  </si>
  <si>
    <t>Гореловское СП</t>
  </si>
  <si>
    <t>Прозоровское СП</t>
  </si>
  <si>
    <t>Заячье-Холмское СП</t>
  </si>
  <si>
    <t>Дмитриевское СП</t>
  </si>
  <si>
    <t>Даниловское СП</t>
  </si>
  <si>
    <t>Середское СП</t>
  </si>
  <si>
    <t>Охотинское СП</t>
  </si>
  <si>
    <t>Приволжское СП</t>
  </si>
  <si>
    <t>Нагорьевское СП</t>
  </si>
  <si>
    <t>СП Ишня</t>
  </si>
  <si>
    <t>СП Поречье-Рыбное</t>
  </si>
  <si>
    <t xml:space="preserve">ПЕРЕЧЕНЬ </t>
  </si>
  <si>
    <t>автомобильных дорог общего пользования местного значения _____________________________________________________ по состоянию на 01.01.2017</t>
  </si>
  <si>
    <t>(указать наименование МО)</t>
  </si>
  <si>
    <t xml:space="preserve">№ п/п </t>
  </si>
  <si>
    <t>Наименование автодороги</t>
  </si>
  <si>
    <t>Идентификационный номер</t>
  </si>
  <si>
    <r>
      <t>Реестровый номер ЕГР</t>
    </r>
    <r>
      <rPr>
        <sz val="9"/>
        <color indexed="8"/>
        <rFont val="Calibri"/>
        <family val="2"/>
        <charset val="204"/>
      </rPr>
      <t xml:space="preserve"> </t>
    </r>
    <r>
      <rPr>
        <sz val="8"/>
        <color indexed="8"/>
        <rFont val="Calibri"/>
        <family val="2"/>
        <charset val="204"/>
      </rPr>
      <t>(единого гос.реестра)</t>
    </r>
  </si>
  <si>
    <t>протяженность автодороги, км</t>
  </si>
  <si>
    <t>Категория дороги</t>
  </si>
  <si>
    <t>Мосты</t>
  </si>
  <si>
    <t xml:space="preserve">Группа эксплуатационной значимости  </t>
  </si>
  <si>
    <t>всего</t>
  </si>
  <si>
    <t>в том числе с тв.покрыт.</t>
  </si>
  <si>
    <t>из них по типу покрытия, км</t>
  </si>
  <si>
    <t xml:space="preserve"> не соответ. нормативн. требованиям</t>
  </si>
  <si>
    <t>усовершенствованный</t>
  </si>
  <si>
    <t>переходный</t>
  </si>
  <si>
    <t>асфальто-бетоное</t>
  </si>
  <si>
    <t>цементо-бетонное</t>
  </si>
  <si>
    <t>из щебеня обраб. вяжущ. матер.</t>
  </si>
  <si>
    <t>из гравия (шлака) обраб. вяжущ. матер.</t>
  </si>
  <si>
    <t>из щебеня не обраб. вяжущ. матер.</t>
  </si>
  <si>
    <t>из гравия (шлака) не обраб. вяжущ. матер.</t>
  </si>
  <si>
    <t>каменные мостовые</t>
  </si>
  <si>
    <t>из грунтов и местных малопрочных материалов, обраб.вяжущ.материалами</t>
  </si>
  <si>
    <t>грунтовое профилированное</t>
  </si>
  <si>
    <t>грунтовое естественное</t>
  </si>
  <si>
    <t>железобетонные (каменные)</t>
  </si>
  <si>
    <t>металлические</t>
  </si>
  <si>
    <t>деревянные</t>
  </si>
  <si>
    <t>А</t>
  </si>
  <si>
    <t>Б</t>
  </si>
  <si>
    <t>В-1</t>
  </si>
  <si>
    <t>В-2</t>
  </si>
  <si>
    <t>Г-1</t>
  </si>
  <si>
    <t>Г-2</t>
  </si>
  <si>
    <t xml:space="preserve">автомобильные дороги общего пользования местного значения между населенными пунктами в границах сельских поселений </t>
  </si>
  <si>
    <t xml:space="preserve">автомобильные дороги общего пользования местного значения в границах городских округов, городских и сельских поселений </t>
  </si>
  <si>
    <t>Веськовский с/о</t>
  </si>
  <si>
    <t>с. Веськово</t>
  </si>
  <si>
    <t>ул. Петра I</t>
  </si>
  <si>
    <t>78 232 812 ОП МП Н 001</t>
  </si>
  <si>
    <t>V</t>
  </si>
  <si>
    <t>ул. Институская</t>
  </si>
  <si>
    <t>78 232 812 ОП МП Н 002</t>
  </si>
  <si>
    <t>ул. Полевая</t>
  </si>
  <si>
    <t>78 232 812 ОП МП Н 003</t>
  </si>
  <si>
    <t>д. Троицкое</t>
  </si>
  <si>
    <t>ул. Дачная</t>
  </si>
  <si>
    <t>78 232 812 ОП МП Н 004</t>
  </si>
  <si>
    <t>ул. Овражная</t>
  </si>
  <si>
    <t>78 232 812 ОП МП Н 005</t>
  </si>
  <si>
    <t>ул. Фермерская</t>
  </si>
  <si>
    <t>78 232 812 ОП МП Н 006</t>
  </si>
  <si>
    <t>с. Ям</t>
  </si>
  <si>
    <t>ул. Придорожная</t>
  </si>
  <si>
    <t>78 232 812 ОП МП Н 007</t>
  </si>
  <si>
    <t>ул. Центральная</t>
  </si>
  <si>
    <t>78 232 812 ОП МП Н 008</t>
  </si>
  <si>
    <t>ул. Газовиков</t>
  </si>
  <si>
    <t>78 232 812 ОП МП Н 009</t>
  </si>
  <si>
    <t>ул. В. Грошева</t>
  </si>
  <si>
    <t>78 232 812 ОП МП Н 010</t>
  </si>
  <si>
    <t>пер. Овражный</t>
  </si>
  <si>
    <t>78 232 812 ОП МП Н 011</t>
  </si>
  <si>
    <t>ул. Степная</t>
  </si>
  <si>
    <t>78 232 812 ОП МП Н 012</t>
  </si>
  <si>
    <t>78 232 812 ОП МП Н 013</t>
  </si>
  <si>
    <t>ул. Ново-Ямская</t>
  </si>
  <si>
    <t>78 232 812 ОП МП Н 014</t>
  </si>
  <si>
    <t>пер. Луговой</t>
  </si>
  <si>
    <t>78 232 812 ОП МП Н 015</t>
  </si>
  <si>
    <t>78 232 812 ОП МП Н 277</t>
  </si>
  <si>
    <t>п. Первушино</t>
  </si>
  <si>
    <t>ул. Ягодная</t>
  </si>
  <si>
    <t>78 232 812 ОП МП Н 016</t>
  </si>
  <si>
    <t>д. Большие Сокольники</t>
  </si>
  <si>
    <t>ул. 1-я Сокольская</t>
  </si>
  <si>
    <t>78 232 812 ОП МП Н 017</t>
  </si>
  <si>
    <t>ул. 2-я Сокольская</t>
  </si>
  <si>
    <t>78 232 812 ОП МП Н 018</t>
  </si>
  <si>
    <t>ул. 3-я Сокольская</t>
  </si>
  <si>
    <t>78 232 812 ОП МП Н 019</t>
  </si>
  <si>
    <t>ул. 1-я Полевая</t>
  </si>
  <si>
    <t>78 232 812 ОП МП Н 020</t>
  </si>
  <si>
    <t>ул. 2-я Полевая</t>
  </si>
  <si>
    <t>78 232 812 ОП МП Н 021</t>
  </si>
  <si>
    <t>ул. Запрудная</t>
  </si>
  <si>
    <t>78 232 812 ОП МП Н 022</t>
  </si>
  <si>
    <t>ул. 1-я Лесная</t>
  </si>
  <si>
    <t>78 232 812 ОП МП Н 023</t>
  </si>
  <si>
    <t>ул. 2-я Лесная</t>
  </si>
  <si>
    <t>78 232 812 ОП МП Н 024</t>
  </si>
  <si>
    <t>д. Дядькино</t>
  </si>
  <si>
    <t>ул. Сенная</t>
  </si>
  <si>
    <t>78 232 812 ОП МП Н 025</t>
  </si>
  <si>
    <t>д. Веслево</t>
  </si>
  <si>
    <t>78 232 812 ОП МП Н 026</t>
  </si>
  <si>
    <t>ул. 1-я Дачная</t>
  </si>
  <si>
    <t>78 232 812 ОП МП Н 027</t>
  </si>
  <si>
    <t>ул. 2-я Дачная</t>
  </si>
  <si>
    <t>78 232 812 ОП МП Н 028</t>
  </si>
  <si>
    <t>ул. 3-я Дачная</t>
  </si>
  <si>
    <t>78 232 812 ОП МП Н 029</t>
  </si>
  <si>
    <t>ул. 4-я Дачная</t>
  </si>
  <si>
    <t>78 232 812 ОП МП Н 030</t>
  </si>
  <si>
    <t>ул. Школьная</t>
  </si>
  <si>
    <t>78 232 812 ОП МП Н 031</t>
  </si>
  <si>
    <t>ул. 1-я Холодная</t>
  </si>
  <si>
    <t>78 232 812 ОП МП Н 032</t>
  </si>
  <si>
    <t>ул. 2-я Холодная</t>
  </si>
  <si>
    <t>78 232 812 ОП МП Н 033</t>
  </si>
  <si>
    <t>ул. Нагорная</t>
  </si>
  <si>
    <t>78 232 812 ОП МП Н 034</t>
  </si>
  <si>
    <t>д. Дубовицы</t>
  </si>
  <si>
    <t>ул. Дубовая</t>
  </si>
  <si>
    <t>78 232 812 ОП МП Н 035</t>
  </si>
  <si>
    <t>с. Соломидино</t>
  </si>
  <si>
    <t>78 232 812 ОП МП Н 036</t>
  </si>
  <si>
    <t>78 232 812 ОП МП Н 037</t>
  </si>
  <si>
    <t>78 232 812 ОП МП Н 038</t>
  </si>
  <si>
    <t>ул. 3-я Полевая</t>
  </si>
  <si>
    <t>78 232 812 ОП МП Н 039</t>
  </si>
  <si>
    <t>с. Новоселье</t>
  </si>
  <si>
    <t>78 232 812 ОП МП Н 040</t>
  </si>
  <si>
    <t>ул. Моисеева</t>
  </si>
  <si>
    <t>78 232 812 ОП МП Н 041</t>
  </si>
  <si>
    <t>ул. Монастырская</t>
  </si>
  <si>
    <t>78 232 812 ОП МП Н 042</t>
  </si>
  <si>
    <t>п. Релинский</t>
  </si>
  <si>
    <t>78 232 812 ОП МП Н 043</t>
  </si>
  <si>
    <t>ул. Смолокурная</t>
  </si>
  <si>
    <t>78 232 812 ОП МП Н 044</t>
  </si>
  <si>
    <t>ул. Шлифовальная</t>
  </si>
  <si>
    <t>78 232 812 ОП МП Н 045</t>
  </si>
  <si>
    <t>д. Мартынка</t>
  </si>
  <si>
    <t>ул. Брусничная</t>
  </si>
  <si>
    <t>78 232 812 ОП МП Н 046</t>
  </si>
  <si>
    <t>д. Евсеево</t>
  </si>
  <si>
    <t>ул. Марьинская</t>
  </si>
  <si>
    <t>78 232 812 ОП МП Н 047</t>
  </si>
  <si>
    <t>д. Новая</t>
  </si>
  <si>
    <t>ул. Лесная</t>
  </si>
  <si>
    <t>78 232 812 ОП МП Н 048</t>
  </si>
  <si>
    <t>78 232 812 ОП МП Н 049</t>
  </si>
  <si>
    <t>ул. 1-ая Сосновая</t>
  </si>
  <si>
    <t>78 232 812 ОП МП Н 050</t>
  </si>
  <si>
    <t>ул. 2-ая Сосновая</t>
  </si>
  <si>
    <t>78 232 812 ОП МП Н 051</t>
  </si>
  <si>
    <t>ул. 3-я Сосновая</t>
  </si>
  <si>
    <t>78 232 812 ОП МП Н 052</t>
  </si>
  <si>
    <t>ул. Луговая</t>
  </si>
  <si>
    <t>78 232 812 ОП МП Н 053</t>
  </si>
  <si>
    <t>ул. им. М.Николаева</t>
  </si>
  <si>
    <t>78 232 812 ОП МП Н 054</t>
  </si>
  <si>
    <t>м. Ботик</t>
  </si>
  <si>
    <t>ул. Триумфальная</t>
  </si>
  <si>
    <t>78 232 812 ОП МП Н 055</t>
  </si>
  <si>
    <t>Глебовский с/о</t>
  </si>
  <si>
    <t>с. Гагаринская Новоселка</t>
  </si>
  <si>
    <t>ул. Возрождения</t>
  </si>
  <si>
    <t>78 232 812 ОП МП Н 056</t>
  </si>
  <si>
    <t>ул. Садовая</t>
  </si>
  <si>
    <t>78 232 812 ОП МП Н 057</t>
  </si>
  <si>
    <t>ул. Зеленая</t>
  </si>
  <si>
    <t>78 232 812 ОП МП Н 058</t>
  </si>
  <si>
    <t>д. Леонтьево</t>
  </si>
  <si>
    <t>ул. Зелёная</t>
  </si>
  <si>
    <t>78 232 812 ОП МП Н 059</t>
  </si>
  <si>
    <t>д. Савельево</t>
  </si>
  <si>
    <t>ул. Озёрная</t>
  </si>
  <si>
    <t>78 232 812 ОП МП Н 060</t>
  </si>
  <si>
    <t>д. Елизарка</t>
  </si>
  <si>
    <t>ул. Российская</t>
  </si>
  <si>
    <t>78 232 812 ОП МП Н 061</t>
  </si>
  <si>
    <t>д. Городище</t>
  </si>
  <si>
    <t>ул. Князевская</t>
  </si>
  <si>
    <t>78 232 812 ОП МП Н 062</t>
  </si>
  <si>
    <t>ул. Хвостовская</t>
  </si>
  <si>
    <t>78 232 812 ОП МП Н 063</t>
  </si>
  <si>
    <t>с. Голопёрово</t>
  </si>
  <si>
    <t>78 232 812 ОП МП Н 064</t>
  </si>
  <si>
    <t>ул. Кулдынка</t>
  </si>
  <si>
    <t>78 232 812 ОП МП Н 065</t>
  </si>
  <si>
    <t>д. Борисово</t>
  </si>
  <si>
    <t>78 232 812 ОП МП Н 066</t>
  </si>
  <si>
    <t>д. Потанино</t>
  </si>
  <si>
    <t>ул. Медовая</t>
  </si>
  <si>
    <t>78 232 812 ОП МП Н 067</t>
  </si>
  <si>
    <t>с. Новоалексеевка</t>
  </si>
  <si>
    <t>ул. Алексиевская Пустынь</t>
  </si>
  <si>
    <t>78 232 812 ОП МП Н 068</t>
  </si>
  <si>
    <t>д. Василёво</t>
  </si>
  <si>
    <t>ул. Московская</t>
  </si>
  <si>
    <t>78 232 812 ОП МП Н 069</t>
  </si>
  <si>
    <t>с. Выползова Слободка</t>
  </si>
  <si>
    <t>ул. Чистопрудная</t>
  </si>
  <si>
    <t>78 232 812 ОП МП Н 070</t>
  </si>
  <si>
    <t>д. Деревково</t>
  </si>
  <si>
    <t>78 232 812 ОП МП Н 071</t>
  </si>
  <si>
    <t>ул. Новская</t>
  </si>
  <si>
    <t>78 232 812 ОП МП Н 072</t>
  </si>
  <si>
    <t>д. Поповское</t>
  </si>
  <si>
    <t>78 232 812 ОП МП Н 073</t>
  </si>
  <si>
    <t>д. Романка</t>
  </si>
  <si>
    <t>ул. Родниковая</t>
  </si>
  <si>
    <t>78 232 812 ОП МП Н 074</t>
  </si>
  <si>
    <t>ул. Сосновая</t>
  </si>
  <si>
    <t>78 232 812 ОП МП Н 075</t>
  </si>
  <si>
    <t>с. Глебовское</t>
  </si>
  <si>
    <t>ул. Липовая</t>
  </si>
  <si>
    <t>78 232 812 ОП МП Н 076</t>
  </si>
  <si>
    <t>ул. Газовая</t>
  </si>
  <si>
    <t>78 232 812 ОП МП Н 077</t>
  </si>
  <si>
    <t>ул. Молодежная</t>
  </si>
  <si>
    <t>78 232 812 ОП МП Н 079</t>
  </si>
  <si>
    <t>78 232 812 ОП МП Н 080</t>
  </si>
  <si>
    <t>78 232 812 ОП МП Н 081</t>
  </si>
  <si>
    <t>ул. Яблоневая</t>
  </si>
  <si>
    <t>78 232 812 ОП МП Н 082</t>
  </si>
  <si>
    <t>78 232 812 ОП МП Н 083</t>
  </si>
  <si>
    <t>с. Новое</t>
  </si>
  <si>
    <t>ул. им. А.С. Ильина</t>
  </si>
  <si>
    <t>78 232 812 ОП МП Н 084</t>
  </si>
  <si>
    <t>78 232 812 ОП МП Н 085</t>
  </si>
  <si>
    <t>пер. Мирный</t>
  </si>
  <si>
    <t>78 232 812 ОП МП Н 086</t>
  </si>
  <si>
    <t>78 232 812 ОП МП Н 087</t>
  </si>
  <si>
    <t>ул. Цветочная</t>
  </si>
  <si>
    <t>78 232 812 ОП МП Н 088</t>
  </si>
  <si>
    <t>ул. Кирпичная</t>
  </si>
  <si>
    <t>78 232 812 ОП МП Н 089</t>
  </si>
  <si>
    <t>д. Малое Пальцино</t>
  </si>
  <si>
    <t>ул. Ивовая</t>
  </si>
  <si>
    <t>78 232 812 ОП МП Н 090</t>
  </si>
  <si>
    <t>с. Вёска</t>
  </si>
  <si>
    <t>ул. Кривоколенная</t>
  </si>
  <si>
    <t>78 232 812 ОП МП Н 091</t>
  </si>
  <si>
    <t>д. Антуфьево</t>
  </si>
  <si>
    <t>78 232 812 ОП МП Н 092</t>
  </si>
  <si>
    <t>д. Афонасово</t>
  </si>
  <si>
    <t>78 232 812 ОП МП Н 093</t>
  </si>
  <si>
    <t>д. Большое Пальцино</t>
  </si>
  <si>
    <t>ул. Протечная</t>
  </si>
  <si>
    <t>78 232 812 ОП МП Н 094</t>
  </si>
  <si>
    <t>д. Воскресенское</t>
  </si>
  <si>
    <t>ул. Приозёрная</t>
  </si>
  <si>
    <t>78 232 812 ОП МП Н 095</t>
  </si>
  <si>
    <t>д. Головнино</t>
  </si>
  <si>
    <t>78 232 812 ОП МП Н 096</t>
  </si>
  <si>
    <t>с. Ильинское</t>
  </si>
  <si>
    <t>ул. Введенская</t>
  </si>
  <si>
    <t>78 232 812 ОП МП Н 097</t>
  </si>
  <si>
    <t>д. Ивкино</t>
  </si>
  <si>
    <t>ул. Песчаная</t>
  </si>
  <si>
    <t>78 232 812 ОП МП Н 098</t>
  </si>
  <si>
    <t>д. Кошелево</t>
  </si>
  <si>
    <t>78 232 812 ОП МП Н 099</t>
  </si>
  <si>
    <t>д. Кружково</t>
  </si>
  <si>
    <t>ул. Вишневая</t>
  </si>
  <si>
    <t>78 232 812 ОП МП Н 100</t>
  </si>
  <si>
    <t>д. Климово</t>
  </si>
  <si>
    <t>78 232 812 ОП МП Н 101</t>
  </si>
  <si>
    <t>д. Подраменье</t>
  </si>
  <si>
    <t>ул. Прудная</t>
  </si>
  <si>
    <t>78 232 812 ОП МП Н 102</t>
  </si>
  <si>
    <t>с. Пожарское</t>
  </si>
  <si>
    <t>ул. Покровская</t>
  </si>
  <si>
    <t>78 232 812 ОП МП Н 103</t>
  </si>
  <si>
    <t>ул. Новая</t>
  </si>
  <si>
    <t>78 232 812 ОП МП Н 104</t>
  </si>
  <si>
    <t>78 232 812 ОП МП Н 105</t>
  </si>
  <si>
    <t>д. Ченцы</t>
  </si>
  <si>
    <t>ул. Душистая</t>
  </si>
  <si>
    <t>78 232 812 ОП МП Н 106</t>
  </si>
  <si>
    <t>д. Яропольцы</t>
  </si>
  <si>
    <t>ул. Церковная</t>
  </si>
  <si>
    <t>78 232 812 ОП МП Н 107</t>
  </si>
  <si>
    <t>ул. Заречная</t>
  </si>
  <si>
    <t>78 232 812 ОП МП Н 108</t>
  </si>
  <si>
    <t>п. Щелканово</t>
  </si>
  <si>
    <t>78 232 812 ОП МП Н 109</t>
  </si>
  <si>
    <t>Добриловский с/о</t>
  </si>
  <si>
    <t>д. Кичибухино</t>
  </si>
  <si>
    <t>ул. Коллективная</t>
  </si>
  <si>
    <t>78 232 812 ОП МП Н 110</t>
  </si>
  <si>
    <t>78 232 812 ОП МП Н 111</t>
  </si>
  <si>
    <t>78 232 812 ОП МП Н 112</t>
  </si>
  <si>
    <t>78 232 812 ОП МП Н 113</t>
  </si>
  <si>
    <t>ул. Колхозная</t>
  </si>
  <si>
    <t>78 232 812 ОП МП Н 114</t>
  </si>
  <si>
    <t>с. Красное</t>
  </si>
  <si>
    <t>78 232 812 ОП МП Н 115</t>
  </si>
  <si>
    <t>ул. Заводская</t>
  </si>
  <si>
    <t>78 232 812 ОП МП Н 116</t>
  </si>
  <si>
    <t>78 232 812 ОП МП Н 278</t>
  </si>
  <si>
    <t>д. Грачковская Слобода</t>
  </si>
  <si>
    <t>ул. Речная</t>
  </si>
  <si>
    <t>78 232 812 ОП МП Н 117</t>
  </si>
  <si>
    <t>78 232 812 ОП МП Н 118</t>
  </si>
  <si>
    <t>д. Бакшеево</t>
  </si>
  <si>
    <t>78 232 812 ОП МП Н 119</t>
  </si>
  <si>
    <t>д. Чашницы</t>
  </si>
  <si>
    <t>78 232 812 ОП МП Н 120</t>
  </si>
  <si>
    <t>78 232 812 ОП МП Н 121</t>
  </si>
  <si>
    <t>78 232 812 ОП МП Н 122</t>
  </si>
  <si>
    <t>д. Луговая Слобода</t>
  </si>
  <si>
    <t>78 232 812 ОП МП Н 123</t>
  </si>
  <si>
    <t>78 232 812 ОП МП Н 124</t>
  </si>
  <si>
    <t>с. Добрилово</t>
  </si>
  <si>
    <t>78 232 812 ОП МП Н 125</t>
  </si>
  <si>
    <t>78 232 812 ОП МП Н 126</t>
  </si>
  <si>
    <t>ул. Добриловская</t>
  </si>
  <si>
    <t>78 232 812 ОП МП Н 127</t>
  </si>
  <si>
    <t>д. Загорье</t>
  </si>
  <si>
    <t>78 232 812 ОП МП Н 128</t>
  </si>
  <si>
    <t>с. Бибирёво</t>
  </si>
  <si>
    <t>78 232 812 ОП МП Н 129</t>
  </si>
  <si>
    <t>д. Болшево</t>
  </si>
  <si>
    <t>78 232 812 ОП МП Н 130</t>
  </si>
  <si>
    <t>ул. Встречная</t>
  </si>
  <si>
    <t>78 232 812 ОП МП Н 131</t>
  </si>
  <si>
    <t>д. Коровино</t>
  </si>
  <si>
    <t>ул. Коровинская</t>
  </si>
  <si>
    <t>78 232 812 ОП МП Н 132</t>
  </si>
  <si>
    <t>Купанский с/о</t>
  </si>
  <si>
    <t>пос. Талицы</t>
  </si>
  <si>
    <t>ул. Октябрьская</t>
  </si>
  <si>
    <t>78 232 812 ОП МП Н 133</t>
  </si>
  <si>
    <t>ул.Лесная</t>
  </si>
  <si>
    <t>78 232 812 ОП МП Н 134</t>
  </si>
  <si>
    <t>ул. Лесозаводская</t>
  </si>
  <si>
    <t>78 232 812 ОП МП Н 135</t>
  </si>
  <si>
    <t>ул. Лесхозная</t>
  </si>
  <si>
    <t>78 232 812 ОП МП Н 136</t>
  </si>
  <si>
    <t>с. Купанское</t>
  </si>
  <si>
    <t>78 232 812 ОП МП Н 137</t>
  </si>
  <si>
    <t>ул. Красная</t>
  </si>
  <si>
    <t>78 232 812 ОП МП Н 138</t>
  </si>
  <si>
    <t>ул. Талицкая</t>
  </si>
  <si>
    <t>78 232 812 ОП МП Н 139</t>
  </si>
  <si>
    <t>78 232 812 ОП МП Н 140</t>
  </si>
  <si>
    <t>ул. Депутатская</t>
  </si>
  <si>
    <t>78 232 812 ОП МП Н 141</t>
  </si>
  <si>
    <t>ул. Строителей</t>
  </si>
  <si>
    <t>78 232 812 ОП МП Н 142</t>
  </si>
  <si>
    <t>ул. Левая Набережная</t>
  </si>
  <si>
    <t>78 232 812 ОП МП Н 143</t>
  </si>
  <si>
    <t>ул. Набережная</t>
  </si>
  <si>
    <t>78 232 812 ОП МП Н 144</t>
  </si>
  <si>
    <t>ул. Комсомольская</t>
  </si>
  <si>
    <t>78 232 812 ОП МП Н 145</t>
  </si>
  <si>
    <t>ул. Песочная</t>
  </si>
  <si>
    <t>78 232 812 ОП МП Н 146</t>
  </si>
  <si>
    <t>ул. Пионерская</t>
  </si>
  <si>
    <t>78 232 812 ОП МП Н 147</t>
  </si>
  <si>
    <t>ул. Железнодорожная</t>
  </si>
  <si>
    <t>78 232 812 ОП МП Н 148</t>
  </si>
  <si>
    <t>ул. 2-ая Железнодорожная</t>
  </si>
  <si>
    <t>78 232 812 ОП МП Н 149</t>
  </si>
  <si>
    <t>ул. Советская</t>
  </si>
  <si>
    <t>78 232 812 ОП МП Н 150</t>
  </si>
  <si>
    <t>78 232 812 ОП МП Н 151</t>
  </si>
  <si>
    <t>переулок Больничный</t>
  </si>
  <si>
    <t>78 232 812 ОП МП Н 152</t>
  </si>
  <si>
    <t>ул. 2-ая Нагорная</t>
  </si>
  <si>
    <t>78 232 812 ОП МП Н 153</t>
  </si>
  <si>
    <t>ул. 3-я Нагорная</t>
  </si>
  <si>
    <t>78 232 812 ОП МП Н 154</t>
  </si>
  <si>
    <t>ул. 4-ая Нагорная</t>
  </si>
  <si>
    <t>78 232 812 ОП МП Н 155</t>
  </si>
  <si>
    <t>ул. Преображенская</t>
  </si>
  <si>
    <t>78 232 812 ОП МП Н 156</t>
  </si>
  <si>
    <t>ул. Борисоглебская</t>
  </si>
  <si>
    <t>78 232 812 ОП МП Н 157</t>
  </si>
  <si>
    <t>пер. Вёкса</t>
  </si>
  <si>
    <t>78 232 812 ОП МП Н 158</t>
  </si>
  <si>
    <t>с. Купань</t>
  </si>
  <si>
    <t>ул. Хмельниковская</t>
  </si>
  <si>
    <t>78 232 812 ОП МП Н 159</t>
  </si>
  <si>
    <t>78 232 812 ОП МП Н 160</t>
  </si>
  <si>
    <t>78 232 812 ОП МП Н 161</t>
  </si>
  <si>
    <t>д. Хмельники</t>
  </si>
  <si>
    <t>78 232 812 ОП МП Н 162</t>
  </si>
  <si>
    <t>ул. Дорожная</t>
  </si>
  <si>
    <t>78 232 812 ОП МП Н 163</t>
  </si>
  <si>
    <t>с. Гора-Новоселка</t>
  </si>
  <si>
    <t>ул. Подгорная</t>
  </si>
  <si>
    <t>78 232 812 ОП МП Н 164</t>
  </si>
  <si>
    <t>д. Жупеево</t>
  </si>
  <si>
    <t xml:space="preserve"> ул. Лесхозная</t>
  </si>
  <si>
    <t>78 232 812 ОП МП Н 165</t>
  </si>
  <si>
    <t>Лыченский с/о</t>
  </si>
  <si>
    <t>с. Лыченцы</t>
  </si>
  <si>
    <t>ул. Южная</t>
  </si>
  <si>
    <t>78 232 812 ОП МП Н 166</t>
  </si>
  <si>
    <t>78 232 812 ОП МП Н 167</t>
  </si>
  <si>
    <t>78 232 812 ОП МП Н 168</t>
  </si>
  <si>
    <t xml:space="preserve">ул. Лесная </t>
  </si>
  <si>
    <t>78 232 812 ОП МП Н 169</t>
  </si>
  <si>
    <t>ул. Трудовая</t>
  </si>
  <si>
    <t>78 232 812 ОП МП Н 170</t>
  </si>
  <si>
    <t xml:space="preserve">ул. Мира </t>
  </si>
  <si>
    <t>78 232 812 ОП МП Н 171</t>
  </si>
  <si>
    <t>пер. Северный</t>
  </si>
  <si>
    <t>78 232 812 ОП МП Н 172</t>
  </si>
  <si>
    <t>д. Горки</t>
  </si>
  <si>
    <t>ул. Победы</t>
  </si>
  <si>
    <t>78 232 812 ОП МП Н 173</t>
  </si>
  <si>
    <t>78 232 812 ОП МП Н 174</t>
  </si>
  <si>
    <t>78 232 812 ОП МП Н 175</t>
  </si>
  <si>
    <t>д. Акулово</t>
  </si>
  <si>
    <t>78 232 812 ОП МП Н 176</t>
  </si>
  <si>
    <t>д. Андреевское</t>
  </si>
  <si>
    <t>78 232 812 ОП МП Н 177</t>
  </si>
  <si>
    <t>с. Алферьево</t>
  </si>
  <si>
    <t>78 232 812 ОП МП Н 178</t>
  </si>
  <si>
    <t>78 232 812 ОП МП Н 179</t>
  </si>
  <si>
    <t>с. Троицкое</t>
  </si>
  <si>
    <t>78 232 812 ОП МП Н 180</t>
  </si>
  <si>
    <t>78 232 812 ОП МП Н 181</t>
  </si>
  <si>
    <t>78 232 812 ОП МП Н 182</t>
  </si>
  <si>
    <t>78 232 812 ОП МП Н 183</t>
  </si>
  <si>
    <t>78 232 812 ОП МП Н 184</t>
  </si>
  <si>
    <t>78 232 812 ОП МП Н 185</t>
  </si>
  <si>
    <t>д. Пески</t>
  </si>
  <si>
    <t>78 232 812 ОП МП Н 186</t>
  </si>
  <si>
    <t xml:space="preserve">ул. Тихая </t>
  </si>
  <si>
    <t>78 232 812 ОП МП Н 187</t>
  </si>
  <si>
    <t>д. Рыково</t>
  </si>
  <si>
    <t>ул. Весенняя</t>
  </si>
  <si>
    <t>78 232 812 ОП МП Н 188</t>
  </si>
  <si>
    <t>78 232 812 ОП МП Н 189</t>
  </si>
  <si>
    <t>78 232 812 ОП МП Н 190</t>
  </si>
  <si>
    <t>пер. Колхозный</t>
  </si>
  <si>
    <t>78 232 812 ОП МП Н 191</t>
  </si>
  <si>
    <t>д. Афонино</t>
  </si>
  <si>
    <t>ул. Свободы</t>
  </si>
  <si>
    <t>78 232 812 ОП МП Н 192</t>
  </si>
  <si>
    <t>с. Половецкое</t>
  </si>
  <si>
    <t>ул. Первомайская</t>
  </si>
  <si>
    <t>78 232 812 ОП МП Н 193</t>
  </si>
  <si>
    <t>д. Студенец</t>
  </si>
  <si>
    <t>78 232 812 ОП МП Н 194</t>
  </si>
  <si>
    <t>д. Скоморохово</t>
  </si>
  <si>
    <t>ул. Крестьянская</t>
  </si>
  <si>
    <t>78 232 812 ОП МП Н 195</t>
  </si>
  <si>
    <t>Перелесский с/о</t>
  </si>
  <si>
    <t xml:space="preserve">пос.Ивановское  </t>
  </si>
  <si>
    <t>ул. Ленина</t>
  </si>
  <si>
    <t>78 232 812 ОП МП Н 196</t>
  </si>
  <si>
    <t>пр. Мира</t>
  </si>
  <si>
    <t>78 232 812 ОП МП Н 197</t>
  </si>
  <si>
    <t>78 232 812 ОП МП Н 198</t>
  </si>
  <si>
    <t xml:space="preserve">ул. Московская </t>
  </si>
  <si>
    <t>78 232 812 ОП МП Н 199</t>
  </si>
  <si>
    <t>78 232 812 ОП МП Н 200</t>
  </si>
  <si>
    <t>78 232 812 ОП МП Н 201</t>
  </si>
  <si>
    <t>д. Перелески</t>
  </si>
  <si>
    <t>78 232 812 ОП МП Н 202</t>
  </si>
  <si>
    <t>78 232 812 ОП МП Н 203</t>
  </si>
  <si>
    <t>с. Романово</t>
  </si>
  <si>
    <t>78 232 812 ОП МП Н 204</t>
  </si>
  <si>
    <t>78 232 812 ОП МП Н 205</t>
  </si>
  <si>
    <t>д. Ершово</t>
  </si>
  <si>
    <t>78 232 812 ОП МП Н 206</t>
  </si>
  <si>
    <t>д. Шапошницы</t>
  </si>
  <si>
    <t>78 232 812 ОП МП Н 207</t>
  </si>
  <si>
    <t>д. Тараскино</t>
  </si>
  <si>
    <t>78 232 812 ОП МП Н 208</t>
  </si>
  <si>
    <t>д. Подберезье</t>
  </si>
  <si>
    <t>78 232 812 ОП МП Н 209</t>
  </si>
  <si>
    <t>д. Вашутино</t>
  </si>
  <si>
    <t>78 232 812 ОП МП Н 210</t>
  </si>
  <si>
    <t>д. Плечёво</t>
  </si>
  <si>
    <t>78 232 812 ОП МП Н 211</t>
  </si>
  <si>
    <t>д. Одерихино</t>
  </si>
  <si>
    <t>78 232 812 ОП МП Н 213</t>
  </si>
  <si>
    <t>д. Григорово</t>
  </si>
  <si>
    <t>78 232 812 ОП МП Н 214</t>
  </si>
  <si>
    <t>д. Охотино</t>
  </si>
  <si>
    <t>78 232 812 ОП МП Н 215</t>
  </si>
  <si>
    <t>с. Вашка</t>
  </si>
  <si>
    <t>78 232 812 ОП МП Н 216</t>
  </si>
  <si>
    <t>д. Щербинино</t>
  </si>
  <si>
    <t>78 232 812 ОП МП Н 217</t>
  </si>
  <si>
    <t>ул. Горная</t>
  </si>
  <si>
    <t>78 232 812 ОП МП Н 218</t>
  </si>
  <si>
    <t>д. Хватково</t>
  </si>
  <si>
    <t>78 232 812 ОП МП Н 219</t>
  </si>
  <si>
    <t>Пономаревский с/о</t>
  </si>
  <si>
    <t>с. Большая Брембола</t>
  </si>
  <si>
    <t>78 232 812 ОП МП Н 220</t>
  </si>
  <si>
    <t>78 232 812 ОП МП Н 221</t>
  </si>
  <si>
    <t>78 232 812 ОП МП Н 222</t>
  </si>
  <si>
    <t>78 232 812 ОП МП Н 223</t>
  </si>
  <si>
    <t>78 232 812 ОП МП Н 224</t>
  </si>
  <si>
    <t>с. Нила</t>
  </si>
  <si>
    <t>78 232 812 ОП МП Н 225</t>
  </si>
  <si>
    <t>с. Фалелеево</t>
  </si>
  <si>
    <t>78 232 812 ОП МП Н 226</t>
  </si>
  <si>
    <t>д. Соловеново</t>
  </si>
  <si>
    <t>78 232 812 ОП МП Н 227</t>
  </si>
  <si>
    <t>с. Ивановское</t>
  </si>
  <si>
    <t>78 232 812 ОП МП Н 228</t>
  </si>
  <si>
    <t>с. Воронцово</t>
  </si>
  <si>
    <t>78 232 812 ОП МП Н 229</t>
  </si>
  <si>
    <t>д. Коротково</t>
  </si>
  <si>
    <t>78 232 812 ОП МП Н 230</t>
  </si>
  <si>
    <t>78 232 812 ОП МП Н 231</t>
  </si>
  <si>
    <t>78 232 812 ОП МП Н 232</t>
  </si>
  <si>
    <t>с. Малая Брембола</t>
  </si>
  <si>
    <t>78 232 812 ОП МП Н 233</t>
  </si>
  <si>
    <t>д. Пономаревка</t>
  </si>
  <si>
    <t>78 232 812 ОП МП Н 234</t>
  </si>
  <si>
    <t>д. Лунино</t>
  </si>
  <si>
    <t>78 232 812 ОП МП Н 235</t>
  </si>
  <si>
    <t>д. Скулино</t>
  </si>
  <si>
    <t>78 232 812 ОП МП Н 236</t>
  </si>
  <si>
    <t xml:space="preserve">ул. Дорожная </t>
  </si>
  <si>
    <t>78 232 812 ОП МП Н 237</t>
  </si>
  <si>
    <t>Троицкий с/о</t>
  </si>
  <si>
    <t>с. Троицкая Слобода</t>
  </si>
  <si>
    <t>78 232 812 ОП МП Н 238</t>
  </si>
  <si>
    <t>ул. Новостройка</t>
  </si>
  <si>
    <t>78 232 812 ОП МП Н 239</t>
  </si>
  <si>
    <t>ул. Пригородная</t>
  </si>
  <si>
    <t>78 232 812 ОП МП Н 240</t>
  </si>
  <si>
    <t>ул. им. Сергеева</t>
  </si>
  <si>
    <t>78 232 812 ОП МП Н 241</t>
  </si>
  <si>
    <t>78 232 812 ОП МП Н 242</t>
  </si>
  <si>
    <t>пос. Приозёрный</t>
  </si>
  <si>
    <t>78 232 812 ОП МП Н 243</t>
  </si>
  <si>
    <t>78 232 812 ОП МП Н 244</t>
  </si>
  <si>
    <t>ул. Нефтеразведка</t>
  </si>
  <si>
    <t>78 232 812 ОП МП Н 245</t>
  </si>
  <si>
    <t>ул. Переславская</t>
  </si>
  <si>
    <t>78 232 812 ОП МП Н 246</t>
  </si>
  <si>
    <t>78 232 812 ОП МП Н 247</t>
  </si>
  <si>
    <t>д. Маурино</t>
  </si>
  <si>
    <t>78 232 812 ОП МП Н 248</t>
  </si>
  <si>
    <t>д. Княжево</t>
  </si>
  <si>
    <t>78 232 812 ОП МП Н 249</t>
  </si>
  <si>
    <t>д. Красная Деревня</t>
  </si>
  <si>
    <t>ул. Совхозная</t>
  </si>
  <si>
    <t>78 232 812 ОП МП Н 250</t>
  </si>
  <si>
    <t>78 232 812 ОП МП Н 251</t>
  </si>
  <si>
    <t>д. Конюцкое</t>
  </si>
  <si>
    <t>ул. Березовая</t>
  </si>
  <si>
    <t>78 232 812 ОП МП Н 252</t>
  </si>
  <si>
    <t>78 232 812 ОП МП Н 253</t>
  </si>
  <si>
    <t>д. Красногор</t>
  </si>
  <si>
    <t>78 232 812 ОП МП Н 254</t>
  </si>
  <si>
    <t>д. Бутаково</t>
  </si>
  <si>
    <t>ул. Рябиновая</t>
  </si>
  <si>
    <t>78 232 812 ОП МП Н 255</t>
  </si>
  <si>
    <t>78 232 812 ОП МП Н 256</t>
  </si>
  <si>
    <t>78 232 812 ОП МП Н 257</t>
  </si>
  <si>
    <t>ул. Успенская</t>
  </si>
  <si>
    <t>78 232 812 ОП МП Н 258</t>
  </si>
  <si>
    <t>78 232 812 ОП МП Н 259</t>
  </si>
  <si>
    <t>78 232 812 ОП МП Н 260</t>
  </si>
  <si>
    <t>78 232 812 ОП МП Н 261</t>
  </si>
  <si>
    <t>78 232 812 ОП МП Н 262</t>
  </si>
  <si>
    <t>переулок Овражный</t>
  </si>
  <si>
    <t>78 232 812 ОП МП Н 263</t>
  </si>
  <si>
    <t>с. Борисоглебская Слобода</t>
  </si>
  <si>
    <t>ул. Старо-Борисоглебская</t>
  </si>
  <si>
    <t>78 232 812 ОП МП Н 264</t>
  </si>
  <si>
    <t>ул. Ново-Борисоглебская</t>
  </si>
  <si>
    <t>78 232 812 ОП МП Н 265</t>
  </si>
  <si>
    <t>78 232 812 ОП МП Н 266</t>
  </si>
  <si>
    <t>ул. Пейзажная</t>
  </si>
  <si>
    <t>78 232 812 ОП МП Н 267</t>
  </si>
  <si>
    <t>с. Никитская Слобода</t>
  </si>
  <si>
    <t>78 232 812 ОП МП Н 268</t>
  </si>
  <si>
    <t>ул. Никитская</t>
  </si>
  <si>
    <t>78 232 812 ОП МП Н 269</t>
  </si>
  <si>
    <t xml:space="preserve">ул. Овражная </t>
  </si>
  <si>
    <t>78 232 812 ОП МП Н 270</t>
  </si>
  <si>
    <t xml:space="preserve">ул. Вишневая </t>
  </si>
  <si>
    <t>78 232 812 ОП МП Н 271</t>
  </si>
  <si>
    <t>ул. Кооперативная</t>
  </si>
  <si>
    <t>78 232 812 ОП МП Н 272</t>
  </si>
  <si>
    <t>ул. Солнечная</t>
  </si>
  <si>
    <t>78 232 812 ОП МП Н 273</t>
  </si>
  <si>
    <t>78 232 812 ОП МП Н 274</t>
  </si>
  <si>
    <t>мест. Говырино</t>
  </si>
  <si>
    <t>78 232 812 ОП МП Н 275</t>
  </si>
  <si>
    <t>д. Ягренево</t>
  </si>
  <si>
    <t>78 232 812 ОП МП Н 276</t>
  </si>
  <si>
    <t>с.Борисоглеб, ул.Центральная, от д.1 до д.42, ул.Комсомольская, от д.1 до д.34, ул.Зеленая, от д.1 до д.22, ул.Октябрьская, от д.1 до д.14</t>
  </si>
  <si>
    <t>IV</t>
  </si>
  <si>
    <t>д.Верхние Козловки, от д.1 до д.13</t>
  </si>
  <si>
    <t>б/к</t>
  </si>
  <si>
    <t>д.Гавриловское, от д.1 до д.5</t>
  </si>
  <si>
    <t>д.Пожарово, от д.1 до д.5</t>
  </si>
  <si>
    <t>д.Огняники, от д.1 до д.7</t>
  </si>
  <si>
    <t>д.Ушаково, от д.1 до д.6</t>
  </si>
  <si>
    <t>д.Верково, от д.1 до д.12</t>
  </si>
  <si>
    <t>д.Ратмирово, от д.1 до д.26</t>
  </si>
  <si>
    <t>д.Паратики от д.1 до д.14</t>
  </si>
  <si>
    <t>д.Кулиги от д.1 до д.8</t>
  </si>
  <si>
    <t>д.Косяково от д.1 до д.4</t>
  </si>
  <si>
    <t>д.Исаковское от д.1 до д.11</t>
  </si>
  <si>
    <t>д.Колечково от д.1 до д.16</t>
  </si>
  <si>
    <t>д.Становщиково от д.1 до д.4</t>
  </si>
  <si>
    <t>д.Кузнецово от д.1 до д.15</t>
  </si>
  <si>
    <t>д.Григорьевское от д.1 до д.20</t>
  </si>
  <si>
    <t>д.Калино от д.1 до д.3</t>
  </si>
  <si>
    <t>д.Мирогостово от д.1 до д.28</t>
  </si>
  <si>
    <t>д.Павловское, ул.Центральная, от д.1 до д.30,ул.Молодежная, от д.1 до д.21, ул.Заречная, от д.1 до д.49, ул.Школьная, от д.2 до д.10, от ул.Центральной до ул.Заречной</t>
  </si>
  <si>
    <t>д.Болотово, от д.1 до д.28</t>
  </si>
  <si>
    <t>с.Никольское, ул.Центральная, от д.1 до д.67,ул.Молодежная, от д.1 до д.10, ул.Зеленая, от д.1 до д.5, ул.Даниловская, от д.1 до д.47, пер.Кузнечный, от д.1 до д.4, от ул.Центральной до ул.Зеленой</t>
  </si>
  <si>
    <t>IV, б/к</t>
  </si>
  <si>
    <t>д.Новенькое, от д.1 до д.48</t>
  </si>
  <si>
    <t>д.Шумихино, от д.1 до д.28</t>
  </si>
  <si>
    <t>д.Дорки, от д.1 до д.18</t>
  </si>
  <si>
    <t>с.Верещагино, ул.Центральная, от д.1 до д.28,ул.Новая, от д.1 до д.7 ул.Новотроицкая, от д.1 до д.21</t>
  </si>
  <si>
    <t>д.Мишутино, от д.1 до д.22</t>
  </si>
  <si>
    <t>д.Ивановское, от д.1 до д.23</t>
  </si>
  <si>
    <t>д.Аферищево, от д.1 до д.7</t>
  </si>
  <si>
    <t>д.Полутино, от д.1 до д.3</t>
  </si>
  <si>
    <t>д.Миланино, от д.1 до д.3</t>
  </si>
  <si>
    <t>д.Квашнино, от д.1 до д.10</t>
  </si>
  <si>
    <t>д.Потыкино, от д.1 до д.4</t>
  </si>
  <si>
    <t>д.Назарово, от д.1 до д.16</t>
  </si>
  <si>
    <t>д.Зайки, от д.1 до д.21</t>
  </si>
  <si>
    <t>д.Медведово, от д.1 до д.12</t>
  </si>
  <si>
    <t>д.Лапино, от д.1 до д.11</t>
  </si>
  <si>
    <t>д.Петрецово, от д.1 до д.17</t>
  </si>
  <si>
    <t>дер.Красково</t>
  </si>
  <si>
    <t>пос.Урдома, ул.Центральная</t>
  </si>
  <si>
    <t>пос.Урдома, ул.Новозаводская</t>
  </si>
  <si>
    <t>пос.Урдома, ул.Старозаводская</t>
  </si>
  <si>
    <t>пос.Красный Бор, ул.Верхняя дача</t>
  </si>
  <si>
    <t>пос.Красный Бор, ул.Нижняя дача</t>
  </si>
  <si>
    <t>дер.Воротники</t>
  </si>
  <si>
    <t>дер.Ясиплево, ул.Центральная, ул.Школьная, ул.Молодежная, ул.Лесная, ул.Полевая</t>
  </si>
  <si>
    <t>дер.Красново</t>
  </si>
  <si>
    <t>дер.Евчаково</t>
  </si>
  <si>
    <t>дер.Выползово, ул.Ветеранов</t>
  </si>
  <si>
    <t>дер.Выползово, ул.Ольховка</t>
  </si>
  <si>
    <t>дер.Выползово, ул.Черемушки</t>
  </si>
  <si>
    <t>дер.Выползово, ул.Полевая</t>
  </si>
  <si>
    <t>дер.Отмищево, ул.Овражная, ул.Речная, ул.Зеленая, ул. Садовая, ул.Дачная</t>
  </si>
  <si>
    <t>дер.Мятлиха</t>
  </si>
  <si>
    <t>дер.Софронки</t>
  </si>
  <si>
    <t>дер.Зманово</t>
  </si>
  <si>
    <t>дер.Здоровцево</t>
  </si>
  <si>
    <t>с.Савинское, ул.Центральная, ул.Молодежная, ул.Зеленая, ул. Маленькая сторонка, ул.Ветеранов, ул.Новая, ул.Овражная</t>
  </si>
  <si>
    <t>дер.Выползово, ул.Анинская, Старый пер.</t>
  </si>
  <si>
    <t>дер.Манылово, ул.Полевая,</t>
  </si>
  <si>
    <t>дер.Михалево</t>
  </si>
  <si>
    <t>дер.Подосеново</t>
  </si>
  <si>
    <t>дер.Ратислово</t>
  </si>
  <si>
    <t>дер.Шахматово</t>
  </si>
  <si>
    <t>дер.Манеево, ул.Овражная, ул.Дачная</t>
  </si>
  <si>
    <t>дер.Караваево</t>
  </si>
  <si>
    <t>дер.Никоново</t>
  </si>
  <si>
    <t>дер.Ивановское</t>
  </si>
  <si>
    <t>дер.Воронино</t>
  </si>
  <si>
    <t>дер.Сухоногово</t>
  </si>
  <si>
    <t>дер.Малый Покров</t>
  </si>
  <si>
    <t>дер.Каботово</t>
  </si>
  <si>
    <t>дер.Великое село, ул.Молодежная, от д.1 до д.4, ул.Полевая, от д.1 до д.5, ул.Зеленая, от д.1 до д.11, ул.Солнечная, от д.1 до д.5, ул.Огородная, от д.1 до д.19, ул.Садовая, от д.1 до д.9</t>
  </si>
  <si>
    <t>дер.Аксенцево, от д.1 до д.7</t>
  </si>
  <si>
    <t>дер.Борисцево, от д.1 до д.7</t>
  </si>
  <si>
    <t>дер.Метенинино, ул.Центральная, от д.1 до д.16, ул.Конюшино, от д.1 до д.6</t>
  </si>
  <si>
    <t>дер.Гаврово, от д.1 до д.7</t>
  </si>
  <si>
    <t>дер.Петуховка, от д.1 до д.9</t>
  </si>
  <si>
    <t>дер.Богдановка, ул.Комаровка, от д.1 до д.10</t>
  </si>
  <si>
    <t>дер.Строкино,  от д.1 до д.12</t>
  </si>
  <si>
    <t>дер.Рольино-Волохонское,  от д.1 до д.8</t>
  </si>
  <si>
    <t>дер.Вартаково, от д.1 до д.5</t>
  </si>
  <si>
    <t>дер.Першино, ул.Молодежная, от д.1 до д.14, от д.30 до д.14</t>
  </si>
  <si>
    <t>дер.Першино, ул.Заречная, от д.32 до дороги Тутаев-Богдановка</t>
  </si>
  <si>
    <t>дер.Путиловка, от д.2 до д.27</t>
  </si>
  <si>
    <t>дер.Новый Поселок, ул.Маклаково, от д.1 до д.9</t>
  </si>
  <si>
    <t>дер.Теляково, от д.1 до д.12</t>
  </si>
  <si>
    <t>дер.Григорово, от д.15 до д.16</t>
  </si>
  <si>
    <t>дер.Курякино, ул.Полевая, от д.1 до д.4, ул.Центральная, от д.1 до д.5</t>
  </si>
  <si>
    <t>дер.Студенец, от д.1 до д.8</t>
  </si>
  <si>
    <t>дер.Медведки, от д.1 до д.4</t>
  </si>
  <si>
    <t>дер.Ломки, от д.1 до д.14</t>
  </si>
  <si>
    <t>дер.Никитинское, ул.Центральная, от д.1 до д.5, ул.Зеленая, от д.1 до д.5</t>
  </si>
  <si>
    <t>дер.Починок, от д.1 до д.18</t>
  </si>
  <si>
    <t>дер.Вороново</t>
  </si>
  <si>
    <t>дер.Фефелово, от д.1 до д.17</t>
  </si>
  <si>
    <t>дер.Чудиново, от д.1 до д.17</t>
  </si>
  <si>
    <t>дер.Бариново, ул.Колхозная, от д.1 до д.5, ул.Центральная, от д.1 до д.12</t>
  </si>
  <si>
    <t>дер.Руновское, от д.14 до д.27</t>
  </si>
  <si>
    <t>дер.Попадино, от д.1 до д. 7</t>
  </si>
  <si>
    <t>дер.Цветково, от д.1 до д. 9</t>
  </si>
  <si>
    <t>дер.Рольино-Шаготское,  от д.1 до д.2</t>
  </si>
  <si>
    <t>дер.Стояново, ул.Центральная, от д.1 до д.13, ул.Луговая, от д.1/10 до д.2/12</t>
  </si>
  <si>
    <t>IV,б/к</t>
  </si>
  <si>
    <t>дер.Панкратово, от д.1 до д.13</t>
  </si>
  <si>
    <t>дер.Рославлево, от д.1 до д.37</t>
  </si>
  <si>
    <t>дер.Машаково, ул.Юбилейная, ул.Зеленая, от д.1 до д.13, ул.Цветочная, от  д.1 до д.15</t>
  </si>
  <si>
    <t>V, б/к</t>
  </si>
  <si>
    <t>дер.Юрьевское, от д.1 до д. 15</t>
  </si>
  <si>
    <t>пос.Волжский, ул.Лесная, от д.1 до д.5</t>
  </si>
  <si>
    <t>дер.Ченцы, ул.Звездная, ул.Клубная</t>
  </si>
  <si>
    <t>с.Пшеничище, ул.Школьная, ул.Молодежная,</t>
  </si>
  <si>
    <t>д. Александровское</t>
  </si>
  <si>
    <t>д.Алексино</t>
  </si>
  <si>
    <t>д.Бегоульцево</t>
  </si>
  <si>
    <t>д.Березино</t>
  </si>
  <si>
    <t>д.Борисово</t>
  </si>
  <si>
    <r>
      <t xml:space="preserve">п.Волжский  </t>
    </r>
    <r>
      <rPr>
        <sz val="10"/>
        <rFont val="Calibri"/>
        <family val="2"/>
        <charset val="204"/>
        <scheme val="minor"/>
      </rPr>
      <t xml:space="preserve">ул.Овражная  </t>
    </r>
  </si>
  <si>
    <t>д.Глотово</t>
  </si>
  <si>
    <t>д.Голубково</t>
  </si>
  <si>
    <t>д.Гуреево</t>
  </si>
  <si>
    <t>д.Дмитриевское</t>
  </si>
  <si>
    <t>д.Долговское</t>
  </si>
  <si>
    <t>д.Дор</t>
  </si>
  <si>
    <t>д.Дубровино</t>
  </si>
  <si>
    <t>д.Елизарово</t>
  </si>
  <si>
    <t>д.Ермолово</t>
  </si>
  <si>
    <t>д.Есипово</t>
  </si>
  <si>
    <t>д.Жаворонково</t>
  </si>
  <si>
    <t>д.Забелино</t>
  </si>
  <si>
    <t>д.Зеркаево</t>
  </si>
  <si>
    <t>д.Ивановское</t>
  </si>
  <si>
    <t>село Ильинское</t>
  </si>
  <si>
    <t>д.Исаково</t>
  </si>
  <si>
    <t>д.Каликино</t>
  </si>
  <si>
    <t>д Карбушево</t>
  </si>
  <si>
    <t>д.Киселево</t>
  </si>
  <si>
    <t>д.Князево</t>
  </si>
  <si>
    <t>д.Коломино</t>
  </si>
  <si>
    <t>д.Корцово</t>
  </si>
  <si>
    <t>д.Куземкино</t>
  </si>
  <si>
    <t>д.Кузьминское</t>
  </si>
  <si>
    <t>п.Летешовка</t>
  </si>
  <si>
    <t>д.Логиново</t>
  </si>
  <si>
    <t>д.Лихачево</t>
  </si>
  <si>
    <t>д.Марино</t>
  </si>
  <si>
    <t>д. Марково</t>
  </si>
  <si>
    <t>д.Мотылево</t>
  </si>
  <si>
    <t>д.Мухино</t>
  </si>
  <si>
    <t>село Новое</t>
  </si>
  <si>
    <t>д.Олехово</t>
  </si>
  <si>
    <t>д.Пищалево</t>
  </si>
  <si>
    <t>д.Прошево</t>
  </si>
  <si>
    <t>д.Реброво</t>
  </si>
  <si>
    <t>д.Родионово</t>
  </si>
  <si>
    <t>д.Родионцево</t>
  </si>
  <si>
    <t>д.Старово</t>
  </si>
  <si>
    <t>д.Суглобино</t>
  </si>
  <si>
    <t>д.Тимоханово</t>
  </si>
  <si>
    <t>д.Тоболино</t>
  </si>
  <si>
    <t>д.Филинское</t>
  </si>
  <si>
    <t>д.Шпаново</t>
  </si>
  <si>
    <t>д.Юрицево</t>
  </si>
  <si>
    <t>д.Языково</t>
  </si>
  <si>
    <t>с.Пшеничище, ул.Заречная</t>
  </si>
  <si>
    <t>д.Машаково подъезды к ул.Юбилейной</t>
  </si>
  <si>
    <t>д.Помогалово</t>
  </si>
  <si>
    <t>ИТОГО по Левобереж.СП</t>
  </si>
  <si>
    <t xml:space="preserve">ЛЕВОБЕРЕЖНОЕ СП </t>
  </si>
  <si>
    <t>д.Глебово ул.Лесная</t>
  </si>
  <si>
    <t>78218833 ОП МП Н-093</t>
  </si>
  <si>
    <t>ул.Дачная</t>
  </si>
  <si>
    <t>78218833 ОП МП Н-094</t>
  </si>
  <si>
    <t>д.Конанцево ул.Кедровая</t>
  </si>
  <si>
    <t>78218833 ОП МП Н-095</t>
  </si>
  <si>
    <t>ул.Цветочная</t>
  </si>
  <si>
    <t>78218833 ОП МП Н-096</t>
  </si>
  <si>
    <t>д.Нагорское ул.Нагорная</t>
  </si>
  <si>
    <t>78218833 ОП МП Н-097</t>
  </si>
  <si>
    <t>ул.Подгорная</t>
  </si>
  <si>
    <t>78218833 ОП МП Н-098</t>
  </si>
  <si>
    <t>ул.Школьная</t>
  </si>
  <si>
    <t>д.Ивановское ул.Раздольная</t>
  </si>
  <si>
    <t>78218833 ОП МП Н-099</t>
  </si>
  <si>
    <t>ул.Луговаая</t>
  </si>
  <si>
    <t>78218833 ОП МП Н-100</t>
  </si>
  <si>
    <t>д.Раменье ул.Дачная</t>
  </si>
  <si>
    <t>78218833 ОП МП Н-101</t>
  </si>
  <si>
    <t>д.Мясниково ул.Крестьянская</t>
  </si>
  <si>
    <t>78218833 ОП МП Н-102</t>
  </si>
  <si>
    <t>д.Михайловское ул.Заречная</t>
  </si>
  <si>
    <t>78218833 ОП МП Н-103</t>
  </si>
  <si>
    <t>д.Крюково ул.Прудная</t>
  </si>
  <si>
    <t>78218833 ОП МП Н-104</t>
  </si>
  <si>
    <t>д.Платково ул.Кленовая</t>
  </si>
  <si>
    <t>78218833 ОП МП Н-105</t>
  </si>
  <si>
    <t>д.Заварежнево ул.ташкентская</t>
  </si>
  <si>
    <t>78218833 ОП МП Н-106</t>
  </si>
  <si>
    <t>д.Никольское ул.Садовая</t>
  </si>
  <si>
    <t>78218833 ОП МП Н-107</t>
  </si>
  <si>
    <t>д.Каликино ул.Лесная</t>
  </si>
  <si>
    <t>78218833 ОП МП Н-108</t>
  </si>
  <si>
    <t>д.Филиппово ул.Садовая</t>
  </si>
  <si>
    <t>78218833 ОП МП Н-109</t>
  </si>
  <si>
    <t>ул.Молодежная</t>
  </si>
  <si>
    <t>78218833 ОП МП Н-110</t>
  </si>
  <si>
    <t>ул.Запрудная</t>
  </si>
  <si>
    <t>78218833 ОП МП Н-111</t>
  </si>
  <si>
    <t>ул.Центральная</t>
  </si>
  <si>
    <t>78218833 ОП МП Н-112</t>
  </si>
  <si>
    <t>д.Михеево ул.Зеленая</t>
  </si>
  <si>
    <t>78218833 ОП МП Н-113</t>
  </si>
  <si>
    <t>ул.Полевая</t>
  </si>
  <si>
    <t>78218833 ОП МП Н-114</t>
  </si>
  <si>
    <t>д.Бобарнево ул.Солнечная</t>
  </si>
  <si>
    <t>78218833 ОП МП Н-115</t>
  </si>
  <si>
    <t>д.Назимово ул.Набережная р.Соть</t>
  </si>
  <si>
    <t>78218833 ОП МП Н-116</t>
  </si>
  <si>
    <t>д.Сондолово ул.Медовая</t>
  </si>
  <si>
    <t>78218833 ОП МП Н-117</t>
  </si>
  <si>
    <t>д.Дерягино ул.Луговая</t>
  </si>
  <si>
    <t>78218833 ОП МП Н-118</t>
  </si>
  <si>
    <t>д.Радово ул.Хуторская</t>
  </si>
  <si>
    <t>78218833 ОП МП Н-119</t>
  </si>
  <si>
    <t>д.Мистелово ул.им.Романа Субботи</t>
  </si>
  <si>
    <t>78218833 ОП МП Н-120</t>
  </si>
  <si>
    <t>д.Чурилово ул.Лесная</t>
  </si>
  <si>
    <t>78218833 ОП МП Н-121</t>
  </si>
  <si>
    <t>д.Никулино ул.Раздольная</t>
  </si>
  <si>
    <t>78218833 ОП МП Н-122</t>
  </si>
  <si>
    <t>д.Тяпино ул.Раньняя</t>
  </si>
  <si>
    <t>78218833 ОП МП Н-123</t>
  </si>
  <si>
    <t>д.Митино ул.Светлая</t>
  </si>
  <si>
    <t>78218833 ОП МП Н-124</t>
  </si>
  <si>
    <t>д.Балавино ул.Тенистая</t>
  </si>
  <si>
    <t>78218833 ОП МП Н-125</t>
  </si>
  <si>
    <t>д.Маринино ул.Сенная</t>
  </si>
  <si>
    <t>78218833 ОП МП Н-126</t>
  </si>
  <si>
    <t>д.Хлестово ул.Луговая</t>
  </si>
  <si>
    <t>78218833 ОП МП Н-127</t>
  </si>
  <si>
    <t>д.Кошулево ул.Березовая</t>
  </si>
  <si>
    <t>78218833 ОП МП Н-128</t>
  </si>
  <si>
    <t>д.Некрасово ул.Звездная</t>
  </si>
  <si>
    <t>78218833 ОП МП Н-129</t>
  </si>
  <si>
    <t>д.Балакирево ул.Заовражная</t>
  </si>
  <si>
    <t>78218833 ОП МП Н-130</t>
  </si>
  <si>
    <t>д.Лисино ул.Парковая</t>
  </si>
  <si>
    <t>78218833 ОП МП Н-131</t>
  </si>
  <si>
    <t>д.Зимницы ул. Дачная</t>
  </si>
  <si>
    <t>78218833 ОП МП Н-132</t>
  </si>
  <si>
    <t>д.Ескино ул.Погорелая</t>
  </si>
  <si>
    <t>78218833 ОП МП Н-133</t>
  </si>
  <si>
    <t>д.Мотница ул.Цветочная</t>
  </si>
  <si>
    <t>78218833 ОП МП Н-135</t>
  </si>
  <si>
    <t>д.Чудиново ул.Светлая</t>
  </si>
  <si>
    <t>78218833 ОП МП Н-136</t>
  </si>
  <si>
    <t>д.Есманово ул.Солнечная</t>
  </si>
  <si>
    <t>78218833 ОП МП Н-137</t>
  </si>
  <si>
    <t>д.Рудниково ул.Дорожная</t>
  </si>
  <si>
    <t>78218833 ОП МП Н-138</t>
  </si>
  <si>
    <t>д.Исады ул.Костромская</t>
  </si>
  <si>
    <t>78218833 ОП МП Н-139</t>
  </si>
  <si>
    <t>переулок Береговой</t>
  </si>
  <si>
    <t>78218833 ОП МП Н-140</t>
  </si>
  <si>
    <t>д.Лысцево ул.Спасская</t>
  </si>
  <si>
    <t>78218833 ОП МП Н-001</t>
  </si>
  <si>
    <t>д.Стругуново ул.Привольная</t>
  </si>
  <si>
    <t>78218833 ОП МП Н-002</t>
  </si>
  <si>
    <t>д.Власуново ул.Дачная</t>
  </si>
  <si>
    <t>78218833 ОП МП Н-003</t>
  </si>
  <si>
    <t>д.Санино ул.Дачная</t>
  </si>
  <si>
    <t>78218833 ОП МП Н-004</t>
  </si>
  <si>
    <t>д.Макарово ул.Сиреневая</t>
  </si>
  <si>
    <t>78218833 ОП МП Н-005</t>
  </si>
  <si>
    <t>д.Петрищево ул.Заречная</t>
  </si>
  <si>
    <t>78218833 ОП МП Н-006</t>
  </si>
  <si>
    <t>д.Чудиново ул.Лесная</t>
  </si>
  <si>
    <t>78218833 ОП МП Н-007</t>
  </si>
  <si>
    <t>д.Деревягино ул.Канатчикова</t>
  </si>
  <si>
    <t>78218833 ОП МП Н-008</t>
  </si>
  <si>
    <t>д.Клюшниково ул.Нагорная</t>
  </si>
  <si>
    <t>78218833 ОП МП Н-009</t>
  </si>
  <si>
    <t>д.Андрюково ул.Березовая</t>
  </si>
  <si>
    <t>78218833 ОП МП Н-010</t>
  </si>
  <si>
    <t>переулок Веселый</t>
  </si>
  <si>
    <t>78218833 ОП МП Н-011</t>
  </si>
  <si>
    <t>д.Фомино ул.Болотная</t>
  </si>
  <si>
    <t>78218833 ОП МП Н-012</t>
  </si>
  <si>
    <t>д.Осиновец ул.Смоленская</t>
  </si>
  <si>
    <t>78218833 ОП МП Н-013</t>
  </si>
  <si>
    <t>д.Крутик ул.Раздольная</t>
  </si>
  <si>
    <t>78218833 ОП МП Н-014</t>
  </si>
  <si>
    <t>д.Щелково ул.Ромашковая</t>
  </si>
  <si>
    <t>78218833 ОП МП Н-015</t>
  </si>
  <si>
    <t>д.Скородумово ул.Васильковая</t>
  </si>
  <si>
    <t>78218833 ОП МП Н-016</t>
  </si>
  <si>
    <t>д.Красный Бор ул.Липовая</t>
  </si>
  <si>
    <t>78218833 ОП МП Н-017</t>
  </si>
  <si>
    <t>д.Никиткино ул.Грибная</t>
  </si>
  <si>
    <t>78218833 ОП МП Н-018</t>
  </si>
  <si>
    <t>д.Павлигино ул.Придорожная</t>
  </si>
  <si>
    <t>78218833 ОП МП Н-019</t>
  </si>
  <si>
    <t>д.Починок ул.Солнечная</t>
  </si>
  <si>
    <t>78218833 ОП МП Н-020</t>
  </si>
  <si>
    <t>с.Закобякино ул.Кудрявцева</t>
  </si>
  <si>
    <t>78218833 ОП МП Н-021</t>
  </si>
  <si>
    <t>ул.Парковая</t>
  </si>
  <si>
    <t>78218833 ОП МП Н-022</t>
  </si>
  <si>
    <t>ул.Юбилейная</t>
  </si>
  <si>
    <t>78218833 ОП МП Н-023</t>
  </si>
  <si>
    <t>ул Школьная</t>
  </si>
  <si>
    <t>78218833 ОП МП Н-024</t>
  </si>
  <si>
    <t>ул.Зеленая</t>
  </si>
  <si>
    <t>78218833 ОП МП Н-025</t>
  </si>
  <si>
    <t>переулок Яблоневый</t>
  </si>
  <si>
    <t>78218833 ОП МП Н-026</t>
  </si>
  <si>
    <t>д.Андрейково ул.Сенная</t>
  </si>
  <si>
    <t>78218833 ОП МП Н-027</t>
  </si>
  <si>
    <t>д.Антоново ул.Светлая</t>
  </si>
  <si>
    <t>78218833 ОП МП Н-028</t>
  </si>
  <si>
    <t>д.Булаково ул.Школьная</t>
  </si>
  <si>
    <t>78218833 ОП МП Н-029</t>
  </si>
  <si>
    <t>д.Бутырки ул.Неверовская</t>
  </si>
  <si>
    <t>78218833 ОП МП Н-030</t>
  </si>
  <si>
    <t>д.Бушкатово ул.Лесная</t>
  </si>
  <si>
    <t>78218833 ОП МП Н-031</t>
  </si>
  <si>
    <t>д.Васильково ул.Хуторская</t>
  </si>
  <si>
    <t>78218833 ОП МП Н-032</t>
  </si>
  <si>
    <t>д.Высоково ул.Нагорная</t>
  </si>
  <si>
    <t>78218833 ОП МП Н-033</t>
  </si>
  <si>
    <t>переулок Дачный</t>
  </si>
  <si>
    <t>78218833 ОП МП Н-034</t>
  </si>
  <si>
    <t>д.Гриденево ул.Дачная</t>
  </si>
  <si>
    <t>78218833 ОП МП Н-035</t>
  </si>
  <si>
    <t>д.Долгово ул.Долговская</t>
  </si>
  <si>
    <t>78218833 ОП МП Н-036</t>
  </si>
  <si>
    <t>д.Дыбино ул.Ореховая</t>
  </si>
  <si>
    <t>78218833 ОП МП Н-037</t>
  </si>
  <si>
    <t>д.Еременцево</t>
  </si>
  <si>
    <t>78218833 ОП МП Н-038</t>
  </si>
  <si>
    <t>д.Иванниково ул.Лесная</t>
  </si>
  <si>
    <t>78218833 ОП МП Н-039</t>
  </si>
  <si>
    <t>д.Ившино ул.Заречная</t>
  </si>
  <si>
    <t>78218833 ОП МП Н-040</t>
  </si>
  <si>
    <t>д.Курочкино ул.Вольная</t>
  </si>
  <si>
    <t>78218833 ОП МП Н-041</t>
  </si>
  <si>
    <t>д.Летнево ул.Дачная</t>
  </si>
  <si>
    <t>78218833 ОП МП Н-042</t>
  </si>
  <si>
    <t>д.Лилицино ул.Конечная</t>
  </si>
  <si>
    <t>78218833 ОП МП Н-043</t>
  </si>
  <si>
    <t>д.Нелюдово ул.Луговая</t>
  </si>
  <si>
    <t>д.Поддубново ул.Зеленая</t>
  </si>
  <si>
    <t>78218833 ОП МП Н-044</t>
  </si>
  <si>
    <t>д.Понизовки ул.Заовражная</t>
  </si>
  <si>
    <t>78218833 ОП МП Н-045</t>
  </si>
  <si>
    <t>Заречный переулок</t>
  </si>
  <si>
    <t>78218833 ОП МП Н-046</t>
  </si>
  <si>
    <t>д.Пореево ул.Боголюбская</t>
  </si>
  <si>
    <t>78218833 ОП МП Н-047</t>
  </si>
  <si>
    <t>д.Рузбугино ул.Зеленая</t>
  </si>
  <si>
    <t>78218833 ОП МП Н-048</t>
  </si>
  <si>
    <t>78218833 ОП МП Н-049</t>
  </si>
  <si>
    <t>78218833 ОП МП Н-050</t>
  </si>
  <si>
    <t>ул.Школьный переулок</t>
  </si>
  <si>
    <t>78218833 ОП МП Н-051</t>
  </si>
  <si>
    <t>78218833 ОП МП Н-052</t>
  </si>
  <si>
    <t>д.Семенково ул.Хуторская</t>
  </si>
  <si>
    <t>78218833 ОП МП Н-053</t>
  </si>
  <si>
    <t>д.Степанково ул.Успенская</t>
  </si>
  <si>
    <t>78218833 ОП МП Н-054</t>
  </si>
  <si>
    <t>д.Терениково ул.Полевая</t>
  </si>
  <si>
    <t>78218833 ОП МП Н-055</t>
  </si>
  <si>
    <t>д.Тильбугино ул.Малая</t>
  </si>
  <si>
    <t>78218833 ОП МП Н-056</t>
  </si>
  <si>
    <t>д.Хлестово ул.Центральная</t>
  </si>
  <si>
    <t>78218833 ОП МП Н-057</t>
  </si>
  <si>
    <t>Луговой переулок</t>
  </si>
  <si>
    <t>78218833 ОП МП Н-058</t>
  </si>
  <si>
    <t>Лесной переулок</t>
  </si>
  <si>
    <t>78218833 ОП МП Н-059</t>
  </si>
  <si>
    <t>д.Черново ул.Липовая</t>
  </si>
  <si>
    <t>78218833 ОП МП Н-060</t>
  </si>
  <si>
    <t>78218833 ОП МП Н-061</t>
  </si>
  <si>
    <t>ул.Клубная</t>
  </si>
  <si>
    <t>78218833 ОП МП Н-062</t>
  </si>
  <si>
    <t>д.Чернятино ул.Набережная</t>
  </si>
  <si>
    <t>78218833 ОП МП Н-063</t>
  </si>
  <si>
    <t>д.Ченцы ул.Дачная</t>
  </si>
  <si>
    <t>78218833 ОП МП Н-065</t>
  </si>
  <si>
    <t>д.Шигино ул.Заречная</t>
  </si>
  <si>
    <t>78218833 ОП МП Н-066</t>
  </si>
  <si>
    <t>д.Юрьево ул.Забелинская</t>
  </si>
  <si>
    <t>78218833 ОП МП Н-067</t>
  </si>
  <si>
    <t>д.Яковлевское ул.Солнечная</t>
  </si>
  <si>
    <t>78218833 ОП МП Н-068</t>
  </si>
  <si>
    <t>пос.Зайцево ул.Лесная</t>
  </si>
  <si>
    <t>78218833 ОП МП Н-069</t>
  </si>
  <si>
    <t>д.Фондяково ул.Дачная</t>
  </si>
  <si>
    <t>78218833 ОП МП Н-070</t>
  </si>
  <si>
    <t>ул.Луговая</t>
  </si>
  <si>
    <t>78218833 ОП МП Н-071</t>
  </si>
  <si>
    <t>д.Раслово-Монастырское ул.Школьная</t>
  </si>
  <si>
    <t>78218833 ОП МП Н-072</t>
  </si>
  <si>
    <t>78218833 ОП МП Н-073</t>
  </si>
  <si>
    <t>78218833 ОП МП Н-074</t>
  </si>
  <si>
    <t>78218833 ОП МП Н-075</t>
  </si>
  <si>
    <t>д.Косоногово ул.Ветреная</t>
  </si>
  <si>
    <t>78218833 ОП МП Н-076</t>
  </si>
  <si>
    <t>д.Раслово-Барское ул.Березовая</t>
  </si>
  <si>
    <t>78218833 ОП МП Н-077</t>
  </si>
  <si>
    <t>д.Взглядово ул.Заречная</t>
  </si>
  <si>
    <t>78218833 ОП МП Н-078</t>
  </si>
  <si>
    <t>д.Новинки ул.Геннадия Пшеницина</t>
  </si>
  <si>
    <t>78218833 ОП МП Н-079</t>
  </si>
  <si>
    <t>д.Батинское ул.Полевая</t>
  </si>
  <si>
    <t>78218833 ОП МП Н-080</t>
  </si>
  <si>
    <t>д.Акулово ул.Придорожная</t>
  </si>
  <si>
    <t>78218833 ОП МП Н-081</t>
  </si>
  <si>
    <t>ул.Солнечная</t>
  </si>
  <si>
    <t>78218833 ОП МП Н-082</t>
  </si>
  <si>
    <t>д.Митино ул.Дачная</t>
  </si>
  <si>
    <t>78218833 ОП МП Н-083</t>
  </si>
  <si>
    <t>78218833 ОП МП Н-084</t>
  </si>
  <si>
    <t>д.Антропьево ул.Дачная</t>
  </si>
  <si>
    <t>78218833 ОП МП Н-085</t>
  </si>
  <si>
    <t>переулок Заречный</t>
  </si>
  <si>
    <t>78218833 ОП МП Н-086</t>
  </si>
  <si>
    <t>д.Пречистое ул.Придорожная</t>
  </si>
  <si>
    <t>78218833 ОП МП Н-087</t>
  </si>
  <si>
    <t>78218833 ОП МП Н-088</t>
  </si>
  <si>
    <t>78218833 ОП МП Н-089</t>
  </si>
  <si>
    <t>д.Борисовское ул.Луговая</t>
  </si>
  <si>
    <t>78218833 ОП МП Н-090</t>
  </si>
  <si>
    <t>ул.Костромская</t>
  </si>
  <si>
    <t>78218833 ОП МП Н-091</t>
  </si>
  <si>
    <t>ул.Медовая</t>
  </si>
  <si>
    <t>78218833 ОП МП Н-092</t>
  </si>
  <si>
    <t>ОСЕЦКОЕ СП</t>
  </si>
  <si>
    <t>Всего по Осецкому СП</t>
  </si>
  <si>
    <t>КУЗНЕЧИХИНСКОЕ СП</t>
  </si>
  <si>
    <t>д.Бисерово</t>
  </si>
  <si>
    <t>д.Бутрево</t>
  </si>
  <si>
    <t>д.Василево</t>
  </si>
  <si>
    <t>д.Васильевское</t>
  </si>
  <si>
    <t>с.Гавшинка</t>
  </si>
  <si>
    <t>д.Зинино</t>
  </si>
  <si>
    <t>д.Игнатово</t>
  </si>
  <si>
    <t>д.Коптево</t>
  </si>
  <si>
    <t>д.Кузнечиха  ул.Заводская</t>
  </si>
  <si>
    <t>д.Кузнечиха  ул.Геологов</t>
  </si>
  <si>
    <t>д.Кузнечихаул.Индустриальная</t>
  </si>
  <si>
    <t>д.Кузнечиха ул.Лесная</t>
  </si>
  <si>
    <t>д.Кузнечиха ул.Нефтяников</t>
  </si>
  <si>
    <t>д.Кузнечиха ул.Новая</t>
  </si>
  <si>
    <t>д.Кузнечиха ул.Приозёрная</t>
  </si>
  <si>
    <t>д,Кузнечиха ул.Промышленная</t>
  </si>
  <si>
    <t>д.Кузнечиха ул.Советская</t>
  </si>
  <si>
    <t>д.Кузьмино</t>
  </si>
  <si>
    <t>дКустово</t>
  </si>
  <si>
    <t>с.Медягино</t>
  </si>
  <si>
    <t>с.Наумово</t>
  </si>
  <si>
    <t>д.Подвязново</t>
  </si>
  <si>
    <t>д.Пономарёво</t>
  </si>
  <si>
    <t>д.Почаево</t>
  </si>
  <si>
    <t>с.Сереново</t>
  </si>
  <si>
    <t>д.Сосновцы</t>
  </si>
  <si>
    <t>д.Тарасово</t>
  </si>
  <si>
    <t>д.Филино</t>
  </si>
  <si>
    <t>д.Чакарово</t>
  </si>
  <si>
    <t>д.Юдово</t>
  </si>
  <si>
    <t>д.Юрятино</t>
  </si>
  <si>
    <t>ст.296км</t>
  </si>
  <si>
    <t>ст.4-й км</t>
  </si>
  <si>
    <t>ст.312-й км</t>
  </si>
  <si>
    <t>д.Беркайцево</t>
  </si>
  <si>
    <t>д.Васильцово</t>
  </si>
  <si>
    <t>д.Ватолино</t>
  </si>
  <si>
    <t>д.Дедова Гора</t>
  </si>
  <si>
    <t>д.Дудинское</t>
  </si>
  <si>
    <t>д.Б.Жарки</t>
  </si>
  <si>
    <t>д.М.Жарки</t>
  </si>
  <si>
    <t>д,Исайцево</t>
  </si>
  <si>
    <t>д.Козлово</t>
  </si>
  <si>
    <t>п.Красное</t>
  </si>
  <si>
    <t>д.Курдумово</t>
  </si>
  <si>
    <t>д.Лопатино(ДТС)</t>
  </si>
  <si>
    <t>д.Меньшиково</t>
  </si>
  <si>
    <t>д.Мологино</t>
  </si>
  <si>
    <t>с.Пазушино</t>
  </si>
  <si>
    <t>д.Поддубново</t>
  </si>
  <si>
    <t>д.Починки</t>
  </si>
  <si>
    <t>д.Ракино</t>
  </si>
  <si>
    <t>д.Рютнево</t>
  </si>
  <si>
    <t>д.Софино</t>
  </si>
  <si>
    <t>с.Толгоболь</t>
  </si>
  <si>
    <t>с.Устье</t>
  </si>
  <si>
    <t>д.Фёдоровское</t>
  </si>
  <si>
    <t>с.Устьеул.Дачная</t>
  </si>
  <si>
    <t>с.Устьеул.Центральная</t>
  </si>
  <si>
    <t>д.Филатово</t>
  </si>
  <si>
    <t>д.Филисово</t>
  </si>
  <si>
    <t>д.Якимцево</t>
  </si>
  <si>
    <t>п.Ярославка</t>
  </si>
  <si>
    <t>д.Аксеновская</t>
  </si>
  <si>
    <t>с.Андроникиул.Даниловская</t>
  </si>
  <si>
    <t>с.АндроникмулЗаречная</t>
  </si>
  <si>
    <t>с.Андроники ул.Ярославская</t>
  </si>
  <si>
    <t>д.Буконтьево</t>
  </si>
  <si>
    <t>д.Бухалово</t>
  </si>
  <si>
    <t>х.Быстренник</t>
  </si>
  <si>
    <t>д.Дубовики</t>
  </si>
  <si>
    <t>д.Ерёмино</t>
  </si>
  <si>
    <t>д.Зубарево</t>
  </si>
  <si>
    <t>д.Климатино</t>
  </si>
  <si>
    <t>д.Козулино</t>
  </si>
  <si>
    <t>д.Копосово</t>
  </si>
  <si>
    <t>д.Курманово</t>
  </si>
  <si>
    <t>д.Малое Степанцево</t>
  </si>
  <si>
    <t>д.Мусоловка</t>
  </si>
  <si>
    <t>д.Никифорово</t>
  </si>
  <si>
    <t>п.Озерки</t>
  </si>
  <si>
    <t>д.Павловское</t>
  </si>
  <si>
    <t>д.Петряйки</t>
  </si>
  <si>
    <t>дПожарово</t>
  </si>
  <si>
    <t>д.Ваулин Починок</t>
  </si>
  <si>
    <t>д.Савкино</t>
  </si>
  <si>
    <t>д.Сандырево</t>
  </si>
  <si>
    <t>д.Сивцево</t>
  </si>
  <si>
    <t>дСухаорево</t>
  </si>
  <si>
    <t>сТолбухиноулВыстовочная</t>
  </si>
  <si>
    <t>сТолбухиноулВятская</t>
  </si>
  <si>
    <t>сТолбухиноул.Даниловская</t>
  </si>
  <si>
    <t>сТолбухиноулкооперетивная</t>
  </si>
  <si>
    <t>сТолбухиноулКрестьянская</t>
  </si>
  <si>
    <t>сТолбухиноулЛуговая</t>
  </si>
  <si>
    <t>сТолбухиноулОктябрьская</t>
  </si>
  <si>
    <t>сТолбухиноулПервомайская</t>
  </si>
  <si>
    <t>сТолбухиноулПочтовая</t>
  </si>
  <si>
    <t>сТолбухиноулПролетарская</t>
  </si>
  <si>
    <t>с.ТолбухиноулПрофсоюзная</t>
  </si>
  <si>
    <t>сТолбухиноулРечная</t>
  </si>
  <si>
    <t>сТолбухиноулСоветская</t>
  </si>
  <si>
    <t>сТолбухиноулСоциалистическая</t>
  </si>
  <si>
    <t>сТолбухиноулТутаевская</t>
  </si>
  <si>
    <t>сТолбухиноул.Ярославская</t>
  </si>
  <si>
    <t>дТроицкое</t>
  </si>
  <si>
    <t>дФеклино</t>
  </si>
  <si>
    <t>дЯм</t>
  </si>
  <si>
    <t>дЯсино</t>
  </si>
  <si>
    <t>дАксенцево</t>
  </si>
  <si>
    <t>дАртёмуха</t>
  </si>
  <si>
    <t>дБ.Ноговицыно</t>
  </si>
  <si>
    <t>д.Глебовское:в тч.</t>
  </si>
  <si>
    <t>ул.Воинская часть</t>
  </si>
  <si>
    <t>ул.40лет Победы</t>
  </si>
  <si>
    <t>улАлекино</t>
  </si>
  <si>
    <t>ул.Кооперативная</t>
  </si>
  <si>
    <t>улЛесная</t>
  </si>
  <si>
    <t>улМира</t>
  </si>
  <si>
    <t>улНовая</t>
  </si>
  <si>
    <t>улОлимпийская</t>
  </si>
  <si>
    <t>улПолевая</t>
  </si>
  <si>
    <t>улПромышленная</t>
  </si>
  <si>
    <t>улСтроителей</t>
  </si>
  <si>
    <t>улЦентральная</t>
  </si>
  <si>
    <t>дГумнищево</t>
  </si>
  <si>
    <t>дГусаково</t>
  </si>
  <si>
    <t>дДавыдово</t>
  </si>
  <si>
    <t>дДмитриевское</t>
  </si>
  <si>
    <t>дДолгуново</t>
  </si>
  <si>
    <t>дЕрмаково</t>
  </si>
  <si>
    <t>дИшманово</t>
  </si>
  <si>
    <t>дКонищево</t>
  </si>
  <si>
    <t>дКувшинцево</t>
  </si>
  <si>
    <t>дКузнечиха</t>
  </si>
  <si>
    <t>дМ.Ноговицыно</t>
  </si>
  <si>
    <t>дМартьянка</t>
  </si>
  <si>
    <t>дМуравино</t>
  </si>
  <si>
    <t>дМуханово</t>
  </si>
  <si>
    <t>дНестеровоулДачная</t>
  </si>
  <si>
    <t>дНестеровоулНовая</t>
  </si>
  <si>
    <t>дНестеровоулЦентральная</t>
  </si>
  <si>
    <t>дНефедницино</t>
  </si>
  <si>
    <t>дОбухово</t>
  </si>
  <si>
    <t>д.Подовинниково</t>
  </si>
  <si>
    <t>д.Поповское</t>
  </si>
  <si>
    <t>д.Прокшино</t>
  </si>
  <si>
    <t>сРаменье</t>
  </si>
  <si>
    <t>дСпас</t>
  </si>
  <si>
    <t>дСтепанцево</t>
  </si>
  <si>
    <t>дТарантаевоулДорожная</t>
  </si>
  <si>
    <t>дТарантаевоулЛесная,Полевая,Старая</t>
  </si>
  <si>
    <t>дТарантаевоулЦентральная</t>
  </si>
  <si>
    <t>дЧернышево</t>
  </si>
  <si>
    <t>дШелепино</t>
  </si>
  <si>
    <t>Автодорогад.Глебовское,ул.40-лет Победы</t>
  </si>
  <si>
    <t>Автодорога д.Кузнечиха</t>
  </si>
  <si>
    <t>Дорогас.Толбухино,улДаниловская</t>
  </si>
  <si>
    <t>Автодорога"М-8"Холмогоры"в границах д.Глебовское</t>
  </si>
  <si>
    <t>д.Андроникиул.Центральная</t>
  </si>
  <si>
    <t>Всего по Кузнечихинскому СП</t>
  </si>
  <si>
    <t>ВСЕГО по Пригородному СП</t>
  </si>
  <si>
    <t>г.п. ТУТАЕВ</t>
  </si>
  <si>
    <t>г. Тутаев, ул. Брейтовская</t>
  </si>
  <si>
    <t>г. Тутаев, ул. Ямская</t>
  </si>
  <si>
    <t>г. Тутаев, ул. Ямская-Овражная</t>
  </si>
  <si>
    <t>г. Тутаев, ул. Зеленая</t>
  </si>
  <si>
    <t>г. Тутаев, ул. Средняя</t>
  </si>
  <si>
    <t>г. Тутаев, ул. Благовещенская</t>
  </si>
  <si>
    <t>г. Тутаев, ул. Новая</t>
  </si>
  <si>
    <t>г. Тутаев, ул. В. Набережная (правый берег), в том числе: от пересечения с ул. Донской до пересечения с ул. Брейтовской; от пересечения с ул. Пролетарской до пересечения с ул. Донской</t>
  </si>
  <si>
    <t>г. Тутаев, ул. Ярославская, в том числе: от пересечения с ул. Кирова до пересечения с ул. Брейтовской;  от пересечения с ул. Соборной до пересечения с ул. Кирова</t>
  </si>
  <si>
    <t>г. Тутаев, ул. Луначарского, в том числе: от пересечения с ул. Донской до пересечения с ул. Благовещенской; от пересечения с ул. Пролетарской до пересечения с ул. Донской</t>
  </si>
  <si>
    <t>г. Тутаев, ул. Шитова, в том числе:  от пересечения с ул. Донской до пересечения с ул. Брейтовской; от пересечения с ул. Пролетарской до пересечения с ул. Донской</t>
  </si>
  <si>
    <t>г. Тутаев, ул. Юности</t>
  </si>
  <si>
    <t>г. Тутаев, ул. Дементьева</t>
  </si>
  <si>
    <t>г. Тутаев, проспект 50-летия Победы</t>
  </si>
  <si>
    <t>Ярославская область, Г. Тутаев, ул. Советская</t>
  </si>
  <si>
    <t>г. Тутаев, ул. Пролетарская</t>
  </si>
  <si>
    <t>г. Тутаев, ул. Комсомольская</t>
  </si>
  <si>
    <t>г. Тутаев, ул. Соборная</t>
  </si>
  <si>
    <t>г. Тутаев, ул. Моторостроителей</t>
  </si>
  <si>
    <t>г. Тутаев, ул. Садовая</t>
  </si>
  <si>
    <t>г. Тутаев, ул. Чапаева</t>
  </si>
  <si>
    <t>г. Тутаев, ул. Кирова</t>
  </si>
  <si>
    <t>г. Тутаев,  ул. Терешковой</t>
  </si>
  <si>
    <t>г. Тутаев, ул. Донская</t>
  </si>
  <si>
    <t>г. Тутаев, ул. Р. Люксембург</t>
  </si>
  <si>
    <t>г. Тутаев, ул. Привокзальная</t>
  </si>
  <si>
    <t>г. Тутаев, от ул. Луначарского до ул. Луначарского, д. 100</t>
  </si>
  <si>
    <t>г. Тутаев, от ст. Тутаево к жилым домам № 3, 4, 5 ул. Железнодорожной</t>
  </si>
  <si>
    <t>г. Тутаев, Косой переулок</t>
  </si>
  <si>
    <t>г. Тутаев, ул. Донская (четная сторона)</t>
  </si>
  <si>
    <t>г. Тутаев, МКР-6 (от ул. Комсомольской до ул. Моторостроителей к магазину)</t>
  </si>
  <si>
    <t>г. Тутаев, МКР-7 (от ул. Моторостроителей к школе № 1)</t>
  </si>
  <si>
    <t>г. Тутаев, МКР-7 (от ул. Моторостроителей до ул. Терешковой)</t>
  </si>
  <si>
    <t>г. Тутаев, от ул. Терешковой до ул. Р. Люксембург</t>
  </si>
  <si>
    <t>г. Тутаев, МКР-8 (от ул. Комсомольской до ул. Моторостроителей, у жилых домов № 17, 29 ул. Советской)</t>
  </si>
  <si>
    <t>г. Тутаев, МКР-9 (от ул. Моторостроителей до ул. Терешковой (МОУДОД ДШИ)</t>
  </si>
  <si>
    <t>г. Тутаев, МКР-10 (от ул. Комсомольской до . бассейна ДЮСШ-3)</t>
  </si>
  <si>
    <t>г. Тутаев, МКР-16 (от ул. Дементьева до ул. Пролетарская, д. 32)</t>
  </si>
  <si>
    <t>г. Тутаев, МКР-17 (от ул. Комсомольской к ГУ ЯО Тутаевский социально-реабилитационный центр для несовершеннолетних)</t>
  </si>
  <si>
    <t>г. Тутаев, МКР-17, Парковый проезд</t>
  </si>
  <si>
    <t>г. Тутаев, МКР-21 (от ул. Р. Люксембург до стадиона)</t>
  </si>
  <si>
    <t>г. Тутаев, от проспекта 50-летия Победы к детскому саду «Радуга»</t>
  </si>
  <si>
    <t>г. Тутаев, ул. Толбухина</t>
  </si>
  <si>
    <t>г. Тутаев, ул. Ленина</t>
  </si>
  <si>
    <t>г. Тутаев, ул. Ушакова</t>
  </si>
  <si>
    <r>
      <t xml:space="preserve">г. Тутаев, ул. Красноармейская </t>
    </r>
    <r>
      <rPr>
        <sz val="10"/>
        <color rgb="FFFF0000"/>
        <rFont val="Calibri"/>
        <family val="2"/>
        <charset val="204"/>
        <scheme val="minor"/>
      </rPr>
      <t>(ул.Крестовоздвиженская)</t>
    </r>
  </si>
  <si>
    <t>г. Тутаев, ул. В. Набережная (левый берег)</t>
  </si>
  <si>
    <t>г. Тутаев, ул. Крупской</t>
  </si>
  <si>
    <t>г. Тутаев, ул. Юбилейная</t>
  </si>
  <si>
    <t>г. Тутаев, ул. Горького</t>
  </si>
  <si>
    <t>г. Тутаев, ул. Калинина</t>
  </si>
  <si>
    <t>г. Тутаев, ул. Осипенко, в том числе: до пересечения с ул. Толбухина</t>
  </si>
  <si>
    <t>г. Тутаев, ул. Леонтьевская</t>
  </si>
  <si>
    <t>г. Тутаев, ул. Гражданская</t>
  </si>
  <si>
    <t>г. Тутаев, ул. 1-я Овражная,  в том числе: от пересечения с ул. В. Набережная до пересечения с ул. Ленина</t>
  </si>
  <si>
    <t>г. Тутаев, ул. Панина</t>
  </si>
  <si>
    <t>г. Тутаев, ул. Казанская</t>
  </si>
  <si>
    <t>г. Тутаев, ул. 2-я Овражная, в том числе: от пересечения с ул. Толбухина до п. Волгарь</t>
  </si>
  <si>
    <t>г. Тутаев, ул. Архангельская</t>
  </si>
  <si>
    <t>г. Тутаев, ул. Покровская, в том числе: от пересечения с  ул. Красноармейской до пересечения с ул. Толбухина</t>
  </si>
  <si>
    <t>г. Тутаев, ул. Полевая, в том числе: от пересечения с ул. Ленина до пересечения с  ул. Толбухина</t>
  </si>
  <si>
    <t>г. Тутаев, пл. Ленина</t>
  </si>
  <si>
    <t>г. Тутаев, на очистные сооружения от ул. Ленина</t>
  </si>
  <si>
    <t>г. Тутаев, на Леонтьевское кладбище</t>
  </si>
  <si>
    <t>г. Тутаев, вокруг Кресто-Воздвиженского Собора</t>
  </si>
  <si>
    <t>г. Тутаев, на РЭС</t>
  </si>
  <si>
    <t>г. Тутаев, на Покровское кладбище</t>
  </si>
  <si>
    <t>г. Тутаев, вокруг пл. Ленина, около музея</t>
  </si>
  <si>
    <t>г. Тутаев, на п. Купоросный</t>
  </si>
  <si>
    <t>г. Тутаев, на Леонтьевское кладбище (старое)</t>
  </si>
  <si>
    <t>г. Тутаев, п. Первомайский</t>
  </si>
  <si>
    <t>г. Тутаев, переулки в п. Первомайский</t>
  </si>
  <si>
    <t>г. Тутаев, от дер.Рыково до пос.Молявино</t>
  </si>
  <si>
    <t>ИТОГО по г.п. Тутаев</t>
  </si>
  <si>
    <t>АРТЕМЬЕВСКОЕ СП</t>
  </si>
  <si>
    <t>"Ярославль - Рыбинск" - д. Рыково</t>
  </si>
  <si>
    <t>78 243 ОПМР Н-001</t>
  </si>
  <si>
    <t>"Ярославль - Рыбинск" - д. Мартыново, СНТ Мартыново</t>
  </si>
  <si>
    <t>78 243 ОПМР Н-002</t>
  </si>
  <si>
    <t>"Ярославль - Рыбинск" - д.Красинское</t>
  </si>
  <si>
    <t>78 243 ОПМР Н-003</t>
  </si>
  <si>
    <t>д. Кузилово - д. Шеломки</t>
  </si>
  <si>
    <t>78 243 ОПМР Н-004</t>
  </si>
  <si>
    <t>"Ярославль - Рыбинск" - д. Артемьево</t>
  </si>
  <si>
    <t>78 243 ОПМР Н-005</t>
  </si>
  <si>
    <t>"Ярославль - Рыбинск" - д. Подлесное</t>
  </si>
  <si>
    <t>78 243 ОПМР Н-006</t>
  </si>
  <si>
    <t>"Ярославль - Рыбинск" - д. Есюки, МТФ Есюки</t>
  </si>
  <si>
    <t>78 243 ОПМР Н-007</t>
  </si>
  <si>
    <t>"Ярославль - Рыбинск" - д. Емишево</t>
  </si>
  <si>
    <t>78 243 ОПМР Н-008</t>
  </si>
  <si>
    <t>д. Емишево - д. Никифорово</t>
  </si>
  <si>
    <t>78 243 ОПМР Н-009</t>
  </si>
  <si>
    <t>"Ярославль - Рыбинск" - д. Новоселки - д. Мишаки</t>
  </si>
  <si>
    <t>78 243 ОПМР Н-010</t>
  </si>
  <si>
    <t>д. Новоселки - д. Шелково</t>
  </si>
  <si>
    <t>78 243 ОПМР Н-011</t>
  </si>
  <si>
    <t>"Ярославль - Рыбинск" - д. Лазарцево</t>
  </si>
  <si>
    <t>78 243 ОПМР Н-013</t>
  </si>
  <si>
    <t>"Ярославль - Рыбинск" - д. Лыкошино</t>
  </si>
  <si>
    <t>78 243 ОПМР Н-014</t>
  </si>
  <si>
    <t>"Ярославль - Рыбинск" - д. Антифьево</t>
  </si>
  <si>
    <t>78 243 ОПМР Н-015</t>
  </si>
  <si>
    <t>"Ярославль - Рыбинск" - МТФ Антифьево</t>
  </si>
  <si>
    <t>78 243 ОПМР Н-016</t>
  </si>
  <si>
    <t>"Ильинское - Рождественное" - д. Безмино</t>
  </si>
  <si>
    <t>78 243 ОПМР Н-017</t>
  </si>
  <si>
    <t>"Ильинское - Рождественное" - д. Колошино</t>
  </si>
  <si>
    <t>78 243 ОПМР Н-018</t>
  </si>
  <si>
    <t>"Ильинское - Рождественное" - д. Манцурово</t>
  </si>
  <si>
    <t>78 243 ОПМР Н-019</t>
  </si>
  <si>
    <t>д. Ильинское - д. Олешково</t>
  </si>
  <si>
    <t>78 243 ОПМР Н-020</t>
  </si>
  <si>
    <t>"Ильинское - Рождественное" - д. Парфенково</t>
  </si>
  <si>
    <t>78 243 ОПМР Н-021</t>
  </si>
  <si>
    <t>"Ильинское - Рождественное" - д. Вышнецы</t>
  </si>
  <si>
    <t>78 243 ОПМР Н-022</t>
  </si>
  <si>
    <t>"Ильинское - Рождественное" - д. Погост</t>
  </si>
  <si>
    <t>78 243 ОПМР Н-023</t>
  </si>
  <si>
    <t>д. Артемьево - д. Сущево</t>
  </si>
  <si>
    <t>78 243 ОПМР Н-024</t>
  </si>
  <si>
    <t>"Ярославль - Рыбинск" - д. Уварово</t>
  </si>
  <si>
    <t>78 243 ОПМР Н-025</t>
  </si>
  <si>
    <t>"Ярославль - Рыбинск" - СТ "Строитель"</t>
  </si>
  <si>
    <t>78 243 ОПМР Н-026</t>
  </si>
  <si>
    <t>"Ярославль - Рыбинск" - СТ "Текстильщик"</t>
  </si>
  <si>
    <t>78 243 ОПМР Н-027</t>
  </si>
  <si>
    <t>"Ярославль - Рыбинск" - СТ "Дружба-2"</t>
  </si>
  <si>
    <t>78 243 ОПМР Н-028</t>
  </si>
  <si>
    <t>"Ярославль - Рыбинск" - д. Большое Титовское</t>
  </si>
  <si>
    <t>78 243 ОПМР Н-029</t>
  </si>
  <si>
    <t>"Ярославль - Рыбинск" - д. Малое Титовское</t>
  </si>
  <si>
    <t>78 243 ОПМР Н-030</t>
  </si>
  <si>
    <t>"Ильинское - Рождественное" - с. Ваулово</t>
  </si>
  <si>
    <t>78 243 ОПМР Н-032</t>
  </si>
  <si>
    <t>"Ильинское - Рождественное" - д. Холм</t>
  </si>
  <si>
    <t>78 243 ОПМР Н-033</t>
  </si>
  <si>
    <t>"Ильинское - Рождественное" - д. Митинское</t>
  </si>
  <si>
    <t>78 243 ОПМР Н-034</t>
  </si>
  <si>
    <t>"Ильинское - Рождественное" - д. Митюшино</t>
  </si>
  <si>
    <t>78 243 ОПМР Н-035</t>
  </si>
  <si>
    <t>д. Столбищи - д. Омелино</t>
  </si>
  <si>
    <t>78 243 ОПМР Н-036</t>
  </si>
  <si>
    <t>д. Сельцо - д. Николо-Эдома</t>
  </si>
  <si>
    <t>78 243 ОПМР Н-037</t>
  </si>
  <si>
    <t>с. Ваулово - д. Лукинское</t>
  </si>
  <si>
    <t>78 243 ОПМР Н-038</t>
  </si>
  <si>
    <t>д. Лукинское - д. Ефимово</t>
  </si>
  <si>
    <t>78 243 ОПМР Н-039</t>
  </si>
  <si>
    <t>д. Осташево - д. Полуэктово</t>
  </si>
  <si>
    <t>78 243 ОПМР Н-040</t>
  </si>
  <si>
    <t>д. Осташево - д. Шуино</t>
  </si>
  <si>
    <t>78 243 ОПМР Н-041</t>
  </si>
  <si>
    <t>д. Осташево - п. Ваулово</t>
  </si>
  <si>
    <t>78 243 ОПМР Н-042</t>
  </si>
  <si>
    <t>"Ильинское - Рождественное" - д. Каменка</t>
  </si>
  <si>
    <t>78 243 ОПМР Н-043</t>
  </si>
  <si>
    <t>д. Столбищи - д. Ерофеево</t>
  </si>
  <si>
    <t>78 243 ОПМР Н-044</t>
  </si>
  <si>
    <t>д. Парняково - д. Юдаково</t>
  </si>
  <si>
    <t>78 243 ОПМР Н-045</t>
  </si>
  <si>
    <t>д. Парняково - д. д. Селюнино</t>
  </si>
  <si>
    <t>78 243 ОПМР Н-046</t>
  </si>
  <si>
    <t>"Кузьминское - Рождественное" - д. Осташево</t>
  </si>
  <si>
    <t>78 243 ОПМР Н-114</t>
  </si>
  <si>
    <t>"Ярославль - Рыбинск" - д. Ваулово</t>
  </si>
  <si>
    <t>78 243 ОПМР Н-115</t>
  </si>
  <si>
    <t>"Кузьминское - Рождественное" - д. Николо-Эдома</t>
  </si>
  <si>
    <t>78 243 ОПМР Н-116</t>
  </si>
  <si>
    <t>"Ярославль - Рыбинск" - д. Голенищево (через СНТ "Строитель")</t>
  </si>
  <si>
    <t>78 243 ОПМР Н-012</t>
  </si>
  <si>
    <t>"Тутаев - Шопша" - д. Крапивино - д. Клинцево</t>
  </si>
  <si>
    <t>78 243 ОПМР Н-031</t>
  </si>
  <si>
    <t>д. Ионовское - д. Пасынково</t>
  </si>
  <si>
    <t>78 243 ОПМР Н-117</t>
  </si>
  <si>
    <t>"Ярославль-Рыбинск"-ДОЛ "Чайка"</t>
  </si>
  <si>
    <t>Итого по Артемьевскому СП</t>
  </si>
  <si>
    <t>"Ярославль - Рыбинск" п. Константиновский</t>
  </si>
  <si>
    <t>78 243 ОПМР Н-102</t>
  </si>
  <si>
    <t>"Ярославль - Рыбинск" п. Фоминское</t>
  </si>
  <si>
    <t>78 243 ОПМР Н-103</t>
  </si>
  <si>
    <t>"Ярославль - Рыбинск" д. Белавино</t>
  </si>
  <si>
    <t>78 243 ОПМР Н-104</t>
  </si>
  <si>
    <t>"Ярославль - Рыбинск" д. Ковалево</t>
  </si>
  <si>
    <t>78 243 ОПМР Н-105</t>
  </si>
  <si>
    <t>"Ярославль - Рыбинск" д. Аксентьево</t>
  </si>
  <si>
    <t>78 243 ОПМР Н-106</t>
  </si>
  <si>
    <t>д. Аксентьево - д. Михальцево</t>
  </si>
  <si>
    <t>78 243 ОПМР Н-119</t>
  </si>
  <si>
    <t>п. Константиновский - д. Панфилово</t>
  </si>
  <si>
    <t>78 243 ОПМР Н-107</t>
  </si>
  <si>
    <t>"Ярославль - Рыбинск" д. Пустово</t>
  </si>
  <si>
    <t>78 243 ОПМР Н-108</t>
  </si>
  <si>
    <t>"Ярославль - Рыбинск" ст. Пустово</t>
  </si>
  <si>
    <t>78 243 ОПМР Н-109</t>
  </si>
  <si>
    <t>"Ярославль - Рыбинск" д. Павловское</t>
  </si>
  <si>
    <t>78 243 ОПМР Н-110</t>
  </si>
  <si>
    <t>"Тутаев - Шопша" - д. Копнинское - д. Никольское</t>
  </si>
  <si>
    <t>78 243 ОПМР Н-111</t>
  </si>
  <si>
    <t>"Тутаев - Шопша" - д. Борисовское</t>
  </si>
  <si>
    <t>78 243 ОПМР Н-112</t>
  </si>
  <si>
    <t>"Тутаев - Шопша" - д. Карачарово</t>
  </si>
  <si>
    <t>"Тутаев - Шопша" - д. Баскачево</t>
  </si>
  <si>
    <t>78 243 ОПМР Н-120</t>
  </si>
  <si>
    <t>д. Баскачево - д. Новое</t>
  </si>
  <si>
    <t>78 243 ОПМР Н-121</t>
  </si>
  <si>
    <t>"Ярославль - Рыбинск" д. Фарисееево</t>
  </si>
  <si>
    <t>78 243 ОПМР Н-122</t>
  </si>
  <si>
    <t>"Ярославль - Рыбинск" д. Панино (Большое Панино)</t>
  </si>
  <si>
    <t>78 243 ОПМР Н-123</t>
  </si>
  <si>
    <t>"Ярославль - Рыбинск" д. Панино (Малое Панино)</t>
  </si>
  <si>
    <t>78 243 ОПМР Н-124</t>
  </si>
  <si>
    <t>п. Микляиха - д. Яковлево</t>
  </si>
  <si>
    <t>78 243 ОПМР Н-125</t>
  </si>
  <si>
    <t>д. Копнинское - д. Борисовское</t>
  </si>
  <si>
    <t>78 243 ОПМР Н-126</t>
  </si>
  <si>
    <t>"Тутаев - Шопша" - д. Федорково - д. Саблуково</t>
  </si>
  <si>
    <t>78 243 ОПМР Н-127</t>
  </si>
  <si>
    <t>"Ярославль - Рыбинск" - д. Зарницино</t>
  </si>
  <si>
    <t>78 243 ОПМР Н-128</t>
  </si>
  <si>
    <t>"Ярославль - Рыбинск" - д. Дорожаево</t>
  </si>
  <si>
    <t>78 243 ОПМР Н-129</t>
  </si>
  <si>
    <t>д. Дорожаево - д. Щетино</t>
  </si>
  <si>
    <t>78 243 ОПМР Н-130</t>
  </si>
  <si>
    <t>"Ярославль - Рыбинск" - п. Константиновский - д. Коромыслово</t>
  </si>
  <si>
    <t>78 243 ОПМР Н-131</t>
  </si>
  <si>
    <t>"Ярославль - Рыбинск" - д. Мотово</t>
  </si>
  <si>
    <t>78 243 ОПМР Н-132</t>
  </si>
  <si>
    <t>"Тутаев - Шопша" - д. Олюнино - д. Шишкино</t>
  </si>
  <si>
    <t>78 243 ОПМР Н-133</t>
  </si>
  <si>
    <t>"Петрецово - Верещагино - Зайки" - д. Верхние Колзловки</t>
  </si>
  <si>
    <t>78 243 ОПМР Н-047</t>
  </si>
  <si>
    <t>"Петрецово - Верещагино - Зайки" - д. Гавриловское</t>
  </si>
  <si>
    <t>78 243 ОПМР Н-048</t>
  </si>
  <si>
    <t>"Петрецово - Верещагино - Зайки" - д. Зайки (от моста через р. Митька)</t>
  </si>
  <si>
    <t>78 243 ОПМР Н-083</t>
  </si>
  <si>
    <t>"Петрецово - Верещагино - Зайки" - д. Большое Галкино</t>
  </si>
  <si>
    <t>78 243 ОПМР Н-097</t>
  </si>
  <si>
    <t>"Борисово - Зеркаево" - д. Зеркаево</t>
  </si>
  <si>
    <t>78 243 ОПМР Н-099</t>
  </si>
  <si>
    <t>"Петрецово - Верещагино - Зайки" - д. Пожарово</t>
  </si>
  <si>
    <t>78 243 ОПМР Н-049</t>
  </si>
  <si>
    <t>"Петрецово - Верещагино - Зайки" - д. Огняники</t>
  </si>
  <si>
    <t>78 243 ОПМР Н-050</t>
  </si>
  <si>
    <t>"Петрецово - Верещагино - Зайки" - д. Мишутино</t>
  </si>
  <si>
    <t>78 243 ОПМР Н-051</t>
  </si>
  <si>
    <t>"Петрецово - Верещагино - Зайки" - д. Ивановское</t>
  </si>
  <si>
    <t>78 243 ОПМР Н-052</t>
  </si>
  <si>
    <t>"Петрецово - Верещагино - Зайки" - д. Михайлово - д. Аферищево</t>
  </si>
  <si>
    <t>78 243 ОПМР Н-053</t>
  </si>
  <si>
    <t>78 243 ОПМР Н-054</t>
  </si>
  <si>
    <t>"Петрецово - Верещагино - Зайки" - д. Миланино</t>
  </si>
  <si>
    <t>78 243 ОПМР Н-055</t>
  </si>
  <si>
    <t>"Петрецово - Верещагино - Зайки" - д. Квашнино</t>
  </si>
  <si>
    <t>78 243 ОПМР Н-056</t>
  </si>
  <si>
    <t>"Петрецово - Верещагино - Зайки" - д. Потыкино</t>
  </si>
  <si>
    <t>78 243 ОПМР Н-057</t>
  </si>
  <si>
    <t>"Петрецово - Верещагино - Зайки" - д. Назарово</t>
  </si>
  <si>
    <t>78 243 ОПМР Н-058</t>
  </si>
  <si>
    <t>"Петрецово - Верещагино - Зайки" - д. Медведово</t>
  </si>
  <si>
    <t>78 243 ОПМР Н-059</t>
  </si>
  <si>
    <t>"Петрецово - Верещагино - Зайки" - д. Лапино</t>
  </si>
  <si>
    <t>78 243 ОПМР Н-060</t>
  </si>
  <si>
    <t>"Гавриловское - Машаково" - д. Ушаково</t>
  </si>
  <si>
    <t>78 243 ОПМР Н-061</t>
  </si>
  <si>
    <t>"Гавриловское - Машаково" - д. Верково</t>
  </si>
  <si>
    <t>78 243 ОПМР Н-062</t>
  </si>
  <si>
    <t>"Гавриловское - Машаково" - д. Ратмирово</t>
  </si>
  <si>
    <t>78 243 ОПМР Н-063</t>
  </si>
  <si>
    <t>"Гавриловское - Машаково" - д. Кулиги</t>
  </si>
  <si>
    <t>78 243 ОПМР Н-064</t>
  </si>
  <si>
    <t>"Благовещенье - Кардинское" д. Косяково</t>
  </si>
  <si>
    <t>78 243 ОПМР Н-065</t>
  </si>
  <si>
    <t>"Благовещенье - Кардинское" д. Исаковское</t>
  </si>
  <si>
    <t>78 243 ОПМР Н-066</t>
  </si>
  <si>
    <t>"Благовещенье - Кардинское" д. Колечково</t>
  </si>
  <si>
    <t>78 243 ОПМР Н-067</t>
  </si>
  <si>
    <t>"Благовещенье - Кардинское" д. Становщиково</t>
  </si>
  <si>
    <t>78 243 ОПМР Н-068</t>
  </si>
  <si>
    <t>"Благовещенье - Кардинское" д. Кузнецово</t>
  </si>
  <si>
    <t>78 243 ОПМР Н-069</t>
  </si>
  <si>
    <t>"Тутаев - Никольское" - д. Григорьевское</t>
  </si>
  <si>
    <t>78 243 ОПМР Н-070</t>
  </si>
  <si>
    <t>"Тутаев - Никольское - Болотово" - д. Калино</t>
  </si>
  <si>
    <t>78 243 ОПМР Н-071</t>
  </si>
  <si>
    <t>"Тутаев - Никольское - Болотово" - д. Мирогостово</t>
  </si>
  <si>
    <t>78 243 ОПМР Н-072</t>
  </si>
  <si>
    <t>д. Болотово - д. Ломино</t>
  </si>
  <si>
    <t>78 243 ОПМР Н-073</t>
  </si>
  <si>
    <t>"Тутаев - Никольское" - д. Новенькое</t>
  </si>
  <si>
    <t>78 243 ОПМР Н-074</t>
  </si>
  <si>
    <t>с. Никольское - д. Дорки</t>
  </si>
  <si>
    <t>78 243 ОПМР Н-075</t>
  </si>
  <si>
    <t>"с. Никольское - д. Дорки" - д. Шумихино</t>
  </si>
  <si>
    <t>78 243 ОПМР Н-076</t>
  </si>
  <si>
    <t>д. Жарки - МТФ "Жарки"</t>
  </si>
  <si>
    <t>78 243 ОПМР Н-077</t>
  </si>
  <si>
    <t>"Тутаев - Никольское - Болотово" - МТФ "Болотово"</t>
  </si>
  <si>
    <t>78 243 ОПМР Н-078</t>
  </si>
  <si>
    <t>д. Гораздово - МТФ "Гораздово"</t>
  </si>
  <si>
    <t>78 243 ОПМР Н-079</t>
  </si>
  <si>
    <t>"Тутаев - Никольское" - д. Петрецово</t>
  </si>
  <si>
    <t>78 243 ОПМР Н-080</t>
  </si>
  <si>
    <t>д. Першино - д. Теляково</t>
  </si>
  <si>
    <t>78 243 ОПМР Н-081</t>
  </si>
  <si>
    <t>д. Теляково - д. Григорово</t>
  </si>
  <si>
    <t>78 243 ОПМР Н-082</t>
  </si>
  <si>
    <t>д. Першино - д. Петуховка</t>
  </si>
  <si>
    <t>78 243 ОПМР Н-084</t>
  </si>
  <si>
    <t>д. Яскино - д. Курякино - д. Студенец</t>
  </si>
  <si>
    <t>78 243 ОПМР Н-085</t>
  </si>
  <si>
    <t>"Тутаев - Никольское" - д. Рославлево - д. Великое Село</t>
  </si>
  <si>
    <t>78 243 ОПМР Н-086</t>
  </si>
  <si>
    <t>"Тутаев - Богдановка" - д. Никитинское - тд. Ивановское</t>
  </si>
  <si>
    <t>78 243 ОПМР Н-087</t>
  </si>
  <si>
    <t>д. Терехово - д. Починок</t>
  </si>
  <si>
    <t>78 243 ОПМР Н-088</t>
  </si>
  <si>
    <t>"Тутаев - Богдановка" - д. Вартаково</t>
  </si>
  <si>
    <t>78 243 ОПМР Н-089</t>
  </si>
  <si>
    <t>"Тутаев - Богдановка" - д. Слизнево</t>
  </si>
  <si>
    <t>78 243 ОПМР Н-090</t>
  </si>
  <si>
    <t>"Тутаев - Богдановка" - д. Строкино</t>
  </si>
  <si>
    <t>78 243 ОПМР Н-091</t>
  </si>
  <si>
    <t>"Тутаев - Богдановка" - д. Рольино - д. Медведки</t>
  </si>
  <si>
    <t>78 243 ОПМР Н-092</t>
  </si>
  <si>
    <t>"Тутаев - Богдановка" - д. Новый Поселок</t>
  </si>
  <si>
    <t>78 243 ОПМР Н-093</t>
  </si>
  <si>
    <t>"Тутаев - Богдановка" - д. Метенинино</t>
  </si>
  <si>
    <t>78 243 ОПМР Н-094</t>
  </si>
  <si>
    <t>"Тутаев - Богдановка" - д. Вороново</t>
  </si>
  <si>
    <t>78 243 ОПМР Н-134</t>
  </si>
  <si>
    <t>"Тутаев - д. Великое Село" - д. Борисцево</t>
  </si>
  <si>
    <t>78 243 ОПМР Н-095</t>
  </si>
  <si>
    <t>"Тутаев - д. Великое Село" - д. Попадино</t>
  </si>
  <si>
    <t>78 243 ОПМР Н-096</t>
  </si>
  <si>
    <t>"Тутаев - д. Великое Село" - д. Чудиново</t>
  </si>
  <si>
    <t>78 243 ОПМР Н-135</t>
  </si>
  <si>
    <t>"Тутаев - д. Великое Село" - д. Панкратово</t>
  </si>
  <si>
    <t>78 243 ОПМР Н-136</t>
  </si>
  <si>
    <t>"Великое Село - Руновское" - д. Гаврово</t>
  </si>
  <si>
    <t>78 243 ОПМР Н-098</t>
  </si>
  <si>
    <t>"Тутаев - д. Великое Село" - д. Цветково - д. Устимово</t>
  </si>
  <si>
    <t>78 243 ОПМР Н-100</t>
  </si>
  <si>
    <t>п. Красный Бор - д. Воротники</t>
  </si>
  <si>
    <t>78 243 ОПМР Н-101</t>
  </si>
  <si>
    <t>"Тутаев - Красный Бор" - д. Дементьево</t>
  </si>
  <si>
    <t>78 243 ОПМР Н-137</t>
  </si>
  <si>
    <t>п. Красный Бор - д. Сельцо</t>
  </si>
  <si>
    <t>78 243 ОПМР Н-138</t>
  </si>
  <si>
    <t>д. Караваево - д. Отмищево</t>
  </si>
  <si>
    <t>78 243 ОПМР Н-139</t>
  </si>
  <si>
    <t>"Тутаев - Богдановка" - д. Новотроицкое</t>
  </si>
  <si>
    <t>78 243 ОПМР Н-140</t>
  </si>
  <si>
    <t>д. Новотроицкое - д. Сухоногово</t>
  </si>
  <si>
    <t>78 243 ОПМР Н-141</t>
  </si>
  <si>
    <t>д. Новотроицкое - д. Ивановское</t>
  </si>
  <si>
    <t>78 243 ОПМР Н-142</t>
  </si>
  <si>
    <t>"Тутаев - Богдановка" - д. Красново</t>
  </si>
  <si>
    <t>78 243 ОПМР Н-143</t>
  </si>
  <si>
    <t xml:space="preserve"> д. Красново - д. Евчаково</t>
  </si>
  <si>
    <t>78 243 ОПМР Н-144</t>
  </si>
  <si>
    <t xml:space="preserve"> д. Красново - д. Сельцо</t>
  </si>
  <si>
    <t>78 243 ОПМР Н-145</t>
  </si>
  <si>
    <t>"Тутаев - Рыбинск" - д. Мятлиха</t>
  </si>
  <si>
    <t>78 243 ОПМР Н-146</t>
  </si>
  <si>
    <t>"Тутаев - Рыбинск" - д. Кучерово</t>
  </si>
  <si>
    <t>78 243 ОПМР Н-147</t>
  </si>
  <si>
    <t>"Тутаев - Богдановка" - д. Софронки</t>
  </si>
  <si>
    <t>78 243 ОПМР Н-148</t>
  </si>
  <si>
    <t>д. Красново - д. Вороново</t>
  </si>
  <si>
    <t>78 243 ОПМР Н-149</t>
  </si>
  <si>
    <t>"Тутаев - Богдановка" - д. Красково</t>
  </si>
  <si>
    <t>78 243 ОПМР Н-150</t>
  </si>
  <si>
    <t>д. Здоровцево - д. Ульяново</t>
  </si>
  <si>
    <t>78 243 ОПМР Н-151</t>
  </si>
  <si>
    <t>п. Урдома - д. Никоново</t>
  </si>
  <si>
    <t>78 243 ОПМР Н-152</t>
  </si>
  <si>
    <t>д. Выползово - с. Вознесенье</t>
  </si>
  <si>
    <t>78 243 ОПМР Н-153</t>
  </si>
  <si>
    <t>"Тутаев - Рыбинск" - д. Сазоново</t>
  </si>
  <si>
    <t>78 243 ОПМР Н-154</t>
  </si>
  <si>
    <t>"Тутаев - Рыбинск" - д. Мишаки</t>
  </si>
  <si>
    <t>78 243 ОПМР Н-155</t>
  </si>
  <si>
    <t>"Ярославль - Тутаев" - д. Ивановское</t>
  </si>
  <si>
    <t>78 243 ОПМР Н-156</t>
  </si>
  <si>
    <t>"Ярославль - Тутаев" - д. Дмитриевское</t>
  </si>
  <si>
    <t>78 243 ОПМР Н-157</t>
  </si>
  <si>
    <t>"Ярославль - Тутаев" - д.  Глотово - д. Шпаново</t>
  </si>
  <si>
    <t>78 243 ОПМР Н-158</t>
  </si>
  <si>
    <t>"Меньшиково - Машаково - Ченцы" - д. Киселево - д. Каликино</t>
  </si>
  <si>
    <t>78 243 ОПМР Н-159</t>
  </si>
  <si>
    <t>д. Карбушево - д. Юрьевское</t>
  </si>
  <si>
    <t>78 243 ОПМР Н-160</t>
  </si>
  <si>
    <t>"Меньшиково - Машаково - Ченцы" - д. Дор - д. Коломино</t>
  </si>
  <si>
    <t>78 243 ОПМР Н-161</t>
  </si>
  <si>
    <t>"Меньшиково - Машаково - Ченцы" - д. Бегоульцево - д. Корцово - д. Жаворонково</t>
  </si>
  <si>
    <t>78 243 ОПМР Н-163</t>
  </si>
  <si>
    <t>"Меньшиково - Машаково - Ченцы" - д. Исаково</t>
  </si>
  <si>
    <t>78 243 ОПМР Н-164</t>
  </si>
  <si>
    <t>"Меньшиково - Машаково - Ченцы" - д. Дубровино - д. Куземкино</t>
  </si>
  <si>
    <t>78 243 ОПМР Н-165</t>
  </si>
  <si>
    <t>"Меньшиково - Машаково - Ченцы" - д. Суглобино - д. Тимоханово</t>
  </si>
  <si>
    <t>78 243 ОПМР Н-166</t>
  </si>
  <si>
    <t>"Петрецово - Верещагино - Зайки" - д. Михайлово</t>
  </si>
  <si>
    <t>78 243 ОПМР Н-167</t>
  </si>
  <si>
    <t>"Ярославль - Тутаев" - д. Пищалево</t>
  </si>
  <si>
    <t>78 243 ОПМР Н-168</t>
  </si>
  <si>
    <t>"Ярославль - Тутаев" - д. Летешовка</t>
  </si>
  <si>
    <t>78 243 ОПМР Н-169</t>
  </si>
  <si>
    <t>"Ярославль - Тутаев" - п. Волжский</t>
  </si>
  <si>
    <t>78 243 ОПМР Н-170</t>
  </si>
  <si>
    <t>"Ярославль - Тутаев" - д. Родионцево</t>
  </si>
  <si>
    <t>78 243 ОПМР Н-171</t>
  </si>
  <si>
    <t>"Ярославль - Тутаев" - д. Кузьминское</t>
  </si>
  <si>
    <t>78 243 ОПМР Н-174</t>
  </si>
  <si>
    <t>"Ярославль - Тутаев" - д. Реброво</t>
  </si>
  <si>
    <t>78 243 ОПМР Н-175</t>
  </si>
  <si>
    <t>"Ярославль - Тутаев" - д. Шпаново</t>
  </si>
  <si>
    <t>78 243 ОПМР Н-176</t>
  </si>
  <si>
    <t>"Ярославль - Тутаев" - д. Юрьевское</t>
  </si>
  <si>
    <t>78 243 ОПМР Н-177</t>
  </si>
  <si>
    <t>д. Новое - д. Елизарово</t>
  </si>
  <si>
    <t>78 243 ОПМР Н-178</t>
  </si>
  <si>
    <t>д. Пшеничище - д. Тоболино</t>
  </si>
  <si>
    <t>78 243 ОПМР Н-179</t>
  </si>
  <si>
    <t>г. Тутаев - д. Александровское</t>
  </si>
  <si>
    <t>78 243 ОПМР Н-180</t>
  </si>
  <si>
    <t>"Меньшиково - Машаково - Ченцы" - д. д. Старово</t>
  </si>
  <si>
    <t>78 243 ОПМР Н-181</t>
  </si>
  <si>
    <t>"Ярославль - Тутаев" - д. Новое - д. Забелино</t>
  </si>
  <si>
    <t>78 243 ОПМР Н-212</t>
  </si>
  <si>
    <t>Итого по Левобережному СП</t>
  </si>
  <si>
    <t>"Тутаев - Шопша" - д. Алексейцево</t>
  </si>
  <si>
    <t>78 243 ОПМР Н-182</t>
  </si>
  <si>
    <t>"Тутаев - Шопша" - д. Афанасово</t>
  </si>
  <si>
    <t>78 243 ОПМР Н-183</t>
  </si>
  <si>
    <t>"Тутаев - Шопша" - д. Малое Масленниково - д. Большое Масленниково</t>
  </si>
  <si>
    <t>78 243 ОПМР Н-184</t>
  </si>
  <si>
    <t>"Тутаев - Шопша" - д. Белешино</t>
  </si>
  <si>
    <t>78 243 ОПМР Н-185</t>
  </si>
  <si>
    <t>"Тутаев - Шопша" - д. Филимоново - д. Богатырево</t>
  </si>
  <si>
    <t>78 243 ОПМР Н-186</t>
  </si>
  <si>
    <t>"Медведово - Михайловское - Галкино" - д. Николо-Заболотье</t>
  </si>
  <si>
    <t>78 243 ОПМР Н-187</t>
  </si>
  <si>
    <t xml:space="preserve">"Медведово - Михайловское - Галкино" - д. Прибрежная </t>
  </si>
  <si>
    <t>78 243 ОПМР Н-188</t>
  </si>
  <si>
    <t>"Тутаев - Шопша - д. Константиново" - д. Горинское - д. Никоново</t>
  </si>
  <si>
    <t>78 243 ОПМР Н-191</t>
  </si>
  <si>
    <t>д. Николо-Заболотье - д. Данилково - д. Крюково</t>
  </si>
  <si>
    <t>78 243 ОПМР Н-192</t>
  </si>
  <si>
    <t>д. Крюково - д. Мокроусово</t>
  </si>
  <si>
    <t>78 243 ОПМР Н-193</t>
  </si>
  <si>
    <t>д. Николо-Заболотье - д. Слонятино</t>
  </si>
  <si>
    <t>78 243 ОПМР Н-194</t>
  </si>
  <si>
    <t>"Тутаев - Шопша - д. Кириловское</t>
  </si>
  <si>
    <t>78 243 ОПМР Н-195</t>
  </si>
  <si>
    <t>"Чебоково - Куприяново" - д. Саматово</t>
  </si>
  <si>
    <t>78 243 ОПМР Н-196</t>
  </si>
  <si>
    <t>"Чебоково - Куприяново" - д. Омелино</t>
  </si>
  <si>
    <t>78 243 ОПМР Н-197</t>
  </si>
  <si>
    <t>д. Омелино - д. Подольское</t>
  </si>
  <si>
    <t>78 243 ОПМР Н-198</t>
  </si>
  <si>
    <t>д. Омелино - д. Сумаково</t>
  </si>
  <si>
    <t>78 243 ОПМР Н-199</t>
  </si>
  <si>
    <t>д. Сумаково - д. Кобылино</t>
  </si>
  <si>
    <t>78 243 ОПМР Н-200</t>
  </si>
  <si>
    <t>"Тутаев - Шопша" - д. Медведово</t>
  </si>
  <si>
    <t>78 243 ОПМР Н-201</t>
  </si>
  <si>
    <t>"Тутаев - Шопша" - д. Крапивино</t>
  </si>
  <si>
    <t>78 243 ОПМР Н-202</t>
  </si>
  <si>
    <t>"Тутаев - Шопша - д. Снегиревка</t>
  </si>
  <si>
    <t>78 243 ОПМР Н-203</t>
  </si>
  <si>
    <t>"Ярославль - Рыбинск"- д. Судилово</t>
  </si>
  <si>
    <t>78 243 ОПМР Н-204</t>
  </si>
  <si>
    <t>"Медведово - Михайловское - Галкино" - д. Трубино</t>
  </si>
  <si>
    <t>78 243 ОПМР Н-205</t>
  </si>
  <si>
    <t>"Тутаев - Шопша" - д. Филимоново</t>
  </si>
  <si>
    <t>78 243 ОПМР Н-206</t>
  </si>
  <si>
    <t>"Ярославль - Углич" - д. Залужье - д. Иванищево</t>
  </si>
  <si>
    <t>78 243 ОПМР Н-207</t>
  </si>
  <si>
    <t>"Чебоково - Куприяново" - д. Чебаково</t>
  </si>
  <si>
    <t>78 243 ОПМР Н-208</t>
  </si>
  <si>
    <t>"Чебоково - п. Чебаково" - (от автобусной остановки)</t>
  </si>
  <si>
    <t>78 243 ОПМР Н-209</t>
  </si>
  <si>
    <t>"Тутаев - Шопша" - д. Сальково</t>
  </si>
  <si>
    <t>78 243 ОПМР Н-211</t>
  </si>
  <si>
    <t>Итого по Чебаковскому СП</t>
  </si>
  <si>
    <t xml:space="preserve">р.п. Некрасовское ул. Волжская </t>
  </si>
  <si>
    <t>78 226 551 ОП МН Н - 001</t>
  </si>
  <si>
    <t>р.п. Некрасовское ул. Комсомольская</t>
  </si>
  <si>
    <t>78 226 551 ОП МН Н- 002</t>
  </si>
  <si>
    <t xml:space="preserve">р.п. Некрасовское ул. Кооперативная </t>
  </si>
  <si>
    <t>78 226 551 ОП МН Н- 003</t>
  </si>
  <si>
    <t xml:space="preserve">р.п. Некрасовское ул. Набережная </t>
  </si>
  <si>
    <t>78 226 551 ОП МН Н- 004</t>
  </si>
  <si>
    <t>р.п. Некрасовское ул. Некрасова</t>
  </si>
  <si>
    <t>78 226 551 ОП МН Н- 005</t>
  </si>
  <si>
    <t>р.п. Некрасовское ул. Пролетарская</t>
  </si>
  <si>
    <t>78 226 551 ОП МН Н- 006</t>
  </si>
  <si>
    <t>р.п. Некрасовское ул. Пургина</t>
  </si>
  <si>
    <t>78 226 551 ОП МН Н- 0135</t>
  </si>
  <si>
    <t>р.п. Некрасовское ул. Советская</t>
  </si>
  <si>
    <t>78 226 551 ОП МН Н- 008</t>
  </si>
  <si>
    <t>р.п. Некрасовское ул. Театральная</t>
  </si>
  <si>
    <t>78 226 551 ОП МН Н- 009</t>
  </si>
  <si>
    <t xml:space="preserve">р.п. Некрасовское ул. Школьная </t>
  </si>
  <si>
    <t>78 226 551 ОП МН Н- 010</t>
  </si>
  <si>
    <t>дорога Харино - Плаксино</t>
  </si>
  <si>
    <t>78 226 551 ОП МН Н- 011</t>
  </si>
  <si>
    <t xml:space="preserve">р.п. Некрасовское пер. Советский </t>
  </si>
  <si>
    <t>78 226 551 ОП МН Н- 013</t>
  </si>
  <si>
    <t xml:space="preserve">р.п. Некрасовское ул. Мира </t>
  </si>
  <si>
    <t>78 226 551 ОП МН Н- 014</t>
  </si>
  <si>
    <t xml:space="preserve">р.п. Некрасовское ул. Строителей </t>
  </si>
  <si>
    <t>78 226 551 ОП МН Н- 015</t>
  </si>
  <si>
    <t>78 226 551 ОП МН Н- 016</t>
  </si>
  <si>
    <t>78 226 551 ОП МН Н- 017</t>
  </si>
  <si>
    <t xml:space="preserve">р.п. Некрасовское ул. Ярославская </t>
  </si>
  <si>
    <t>78 226 551 ОП МН Н- 018</t>
  </si>
  <si>
    <t>р.п. Некрасовское ул. Школьный проезд</t>
  </si>
  <si>
    <t>78 226 551 ОП МН Н- 019</t>
  </si>
  <si>
    <t>р.п. Некрасовское ул. Победы</t>
  </si>
  <si>
    <t>78 226 551 ОП МН Н- 020</t>
  </si>
  <si>
    <t>р.п. Некрасовское ул. Гражданская</t>
  </si>
  <si>
    <t>78 226 551 ОП МН Н- 021</t>
  </si>
  <si>
    <t>78 226 551 ОП МН Н- 022</t>
  </si>
  <si>
    <t xml:space="preserve">р.п. Некрасовскоеул. Советская </t>
  </si>
  <si>
    <t>78 226 551 ОП МН Н- 023</t>
  </si>
  <si>
    <t xml:space="preserve">р.п. Некрасовское ул. Театральная </t>
  </si>
  <si>
    <t>78 226 551 ОП МН Н- 024</t>
  </si>
  <si>
    <t>78 226 551 ОП МН Н- 025</t>
  </si>
  <si>
    <t xml:space="preserve">р.п. Некрасовское ул. Солнечная </t>
  </si>
  <si>
    <t>78 226 551 ОП МН Н- 026</t>
  </si>
  <si>
    <t xml:space="preserve">р.п. Некрасовское ул. Юбилейная </t>
  </si>
  <si>
    <t>78 226 551 ОП МН Н- 030</t>
  </si>
  <si>
    <t>р.п. Некрасовское ул. Механизаторов</t>
  </si>
  <si>
    <t>78 226 551 ОП МН Н- 031</t>
  </si>
  <si>
    <t>р.п. Некрасовское ул. Первомайская</t>
  </si>
  <si>
    <t>78 226 551 ОП МН Н- 032</t>
  </si>
  <si>
    <t>р.п. Некрасовское ул. Стротелей (час. сек)</t>
  </si>
  <si>
    <t>78 226 551 ОП МН Н- 033</t>
  </si>
  <si>
    <t xml:space="preserve">р.п. Некрасовскоеул. Труда </t>
  </si>
  <si>
    <t>78 226 551 ОП МН Н- 034</t>
  </si>
  <si>
    <t>р.п. Некрасовское ул. Молодежная</t>
  </si>
  <si>
    <t>78 226 551 ОП МН Н- 035</t>
  </si>
  <si>
    <t>р.п. Некрасовское пер. Красноармейский</t>
  </si>
  <si>
    <t>78 226 551 ОП МН Н- 036</t>
  </si>
  <si>
    <t>р.п. Некрасовское ул. 2-я Набережная</t>
  </si>
  <si>
    <t>78 226 551 ОП МН Н- 037</t>
  </si>
  <si>
    <t>р.п. Некрасовское ул.2-я Некрасовская</t>
  </si>
  <si>
    <t>78 226 551 ОП МН Н- 038</t>
  </si>
  <si>
    <t>р.п. Некраслвское ул. Нагорная</t>
  </si>
  <si>
    <t>78 226 551 ОП МН Н- 039</t>
  </si>
  <si>
    <t>р.п. Некрасовское ул.Евграфова</t>
  </si>
  <si>
    <t>78 226 551 ОП МН Н- 040</t>
  </si>
  <si>
    <t>р.п. НекрасовскоеЭнергетиков</t>
  </si>
  <si>
    <t>78 226 551 ОП МН Н- 041</t>
  </si>
  <si>
    <t xml:space="preserve">р.п. Некрасовское ул. Горная </t>
  </si>
  <si>
    <t>78 226 551 ОП МН Н- 042</t>
  </si>
  <si>
    <t xml:space="preserve">р.п. Некрасовское ул.Новая </t>
  </si>
  <si>
    <t>78 226 551 ОП МН Н- 043</t>
  </si>
  <si>
    <t>Кладбище р.п. Некрасовское (проезды)</t>
  </si>
  <si>
    <t>78 226 551 ОП МН Н- 044</t>
  </si>
  <si>
    <t>р.п. Некрасовское ул. Ленина</t>
  </si>
  <si>
    <t>78 226 551 ОП МН Н- 045</t>
  </si>
  <si>
    <t xml:space="preserve">р.п. Некрасовское ул. Санаторная </t>
  </si>
  <si>
    <t>78 226 551 ОП МН Н- 046</t>
  </si>
  <si>
    <t>р. п. Некрасовское Советская площадь</t>
  </si>
  <si>
    <t>78 226 551 ОП МН Н- 047</t>
  </si>
  <si>
    <t xml:space="preserve">Проезд от автод. Некрасовское- Ч.З. </t>
  </si>
  <si>
    <t>78 226 551 ОП МН Н- 048</t>
  </si>
  <si>
    <t>р.п. Некрасовское ул. Матросова</t>
  </si>
  <si>
    <t>78 226 551 ОП МН Н- 049</t>
  </si>
  <si>
    <t>р.п. Некрасовское ул. Космотавтов</t>
  </si>
  <si>
    <t>78 226 551 ОП МН Н- 050</t>
  </si>
  <si>
    <t>р.п. Некрасовское пер. Ярославский</t>
  </si>
  <si>
    <t>78 226 551 ОП МН Н- 051</t>
  </si>
  <si>
    <t>Площадь перед РДК</t>
  </si>
  <si>
    <t>78 226 551 ОП МН Н- 052</t>
  </si>
  <si>
    <t>р.п. Некрасовское пер. Курортный</t>
  </si>
  <si>
    <t>78 226 551 ОП МН Н- 053</t>
  </si>
  <si>
    <t>р.п. Некрасовское ул. Гагарина</t>
  </si>
  <si>
    <t>78 226 551 ОП МН Н- 054</t>
  </si>
  <si>
    <t>Площадка  перед гаражами НМР</t>
  </si>
  <si>
    <t>78 226 551 ОП МН Н- 055</t>
  </si>
  <si>
    <t>д. Алферово</t>
  </si>
  <si>
    <t>78 226 551 ОП МН Н- 056</t>
  </si>
  <si>
    <t xml:space="preserve">д. Климовское </t>
  </si>
  <si>
    <t>78 226 551 ОП МН Н- 057</t>
  </si>
  <si>
    <t>д. Анисимово</t>
  </si>
  <si>
    <t>78 226 551 ОП МН Н- 058</t>
  </si>
  <si>
    <t>д. Басова</t>
  </si>
  <si>
    <t>78 226 551 ОП МН Н- 059</t>
  </si>
  <si>
    <t>д. Введенское</t>
  </si>
  <si>
    <t>78 226 551 ОП МН Н- 060</t>
  </si>
  <si>
    <t>78 226 551 ОП МН Н- 061</t>
  </si>
  <si>
    <t>д. Елохова</t>
  </si>
  <si>
    <t>78 226 551 ОП МН Н- 062</t>
  </si>
  <si>
    <t>д. Заболотное</t>
  </si>
  <si>
    <t>78 226 551 ОП МН Н- 063</t>
  </si>
  <si>
    <t xml:space="preserve">д. Изуменово </t>
  </si>
  <si>
    <t>78 226 551 ОП МН Н- 064</t>
  </si>
  <si>
    <t>д. Костино</t>
  </si>
  <si>
    <t>78 226 551 ОП МН Н- 065</t>
  </si>
  <si>
    <t>д. Плаксино</t>
  </si>
  <si>
    <t>78 226 551 ОП МН Н- 066</t>
  </si>
  <si>
    <t>д. Кресцово</t>
  </si>
  <si>
    <t>78 226 551 ОП МН Н- 067</t>
  </si>
  <si>
    <t>д. Ляхово</t>
  </si>
  <si>
    <t>78 226 551 ОП МН Н- 068</t>
  </si>
  <si>
    <t>д. Пахомово</t>
  </si>
  <si>
    <t>78 226 551 ОП МН Н- 069</t>
  </si>
  <si>
    <t>д. Шишелово</t>
  </si>
  <si>
    <t>78 226 551 ОП МН Н- 070</t>
  </si>
  <si>
    <t>д. Гумнищи</t>
  </si>
  <si>
    <t>78 226 551 ОП МН Н- 071</t>
  </si>
  <si>
    <t>д. Жабрево</t>
  </si>
  <si>
    <t>78 226 551 ОП МН Н- 072</t>
  </si>
  <si>
    <t>д. Лобастово</t>
  </si>
  <si>
    <t>78 226 551 ОП МН Н- 074</t>
  </si>
  <si>
    <t>Малые Соли</t>
  </si>
  <si>
    <t>78 226 551 ОП МН Н- 075</t>
  </si>
  <si>
    <t>д. Новые ченцы</t>
  </si>
  <si>
    <t>78 226 551 ОП МН Н- 076</t>
  </si>
  <si>
    <t>д. Турово</t>
  </si>
  <si>
    <t>78 226 551 ОП МН Н- 077</t>
  </si>
  <si>
    <t>д. Шарьево</t>
  </si>
  <si>
    <t>78 226 551 ОП МН Н- 078</t>
  </si>
  <si>
    <t>д. Шишково</t>
  </si>
  <si>
    <t>78 226 551 ОП МН Н- 079</t>
  </si>
  <si>
    <t>д. Шубино</t>
  </si>
  <si>
    <t>78 226 551 ОП МН Н- 080</t>
  </si>
  <si>
    <t>д. Пирогово</t>
  </si>
  <si>
    <t>78 226 551 ОП МН Н- 081</t>
  </si>
  <si>
    <t>д. Дубенки</t>
  </si>
  <si>
    <t>78 226 551 ОП МН Н- 085</t>
  </si>
  <si>
    <t>д. Горино</t>
  </si>
  <si>
    <t>78 226 551 ОП МН Н- 086</t>
  </si>
  <si>
    <t>д. Буслаки</t>
  </si>
  <si>
    <t>78 226 551 ОП МН Н- 087</t>
  </si>
  <si>
    <t>д. Погибелки</t>
  </si>
  <si>
    <t>78 226 551 ОП МН Н- 088</t>
  </si>
  <si>
    <t>д. Гуменново</t>
  </si>
  <si>
    <t>78 226 551 ОП МН Н- 089</t>
  </si>
  <si>
    <t>д. Степанчиково</t>
  </si>
  <si>
    <t>78 226 551 ОП МН Н- 090</t>
  </si>
  <si>
    <t>с. Черная Заводь</t>
  </si>
  <si>
    <t>78 226 551 ОП МН Н- 091</t>
  </si>
  <si>
    <t>д. Новодашково</t>
  </si>
  <si>
    <t>78 226 551 ОП МН Н- 092</t>
  </si>
  <si>
    <t>д. Ульково</t>
  </si>
  <si>
    <t>78 226 551 ОП МН Н- 093</t>
  </si>
  <si>
    <t>д. Васенино</t>
  </si>
  <si>
    <t>78 226 551 ОП МН Н- 094</t>
  </si>
  <si>
    <t>д. Диково</t>
  </si>
  <si>
    <t>78 226 551 ОП МН Н- 095</t>
  </si>
  <si>
    <t>д. Липовки</t>
  </si>
  <si>
    <t>78 226 551 ОП МН Н- 096</t>
  </si>
  <si>
    <t>д. Кокарево</t>
  </si>
  <si>
    <t>78 226 551 ОП МН Н- 097</t>
  </si>
  <si>
    <t>д. Немцовки</t>
  </si>
  <si>
    <t>78 226 551 ОП МН Н- 098</t>
  </si>
  <si>
    <t>д. Погост</t>
  </si>
  <si>
    <t>78 226 551 ОП МН Н- 099</t>
  </si>
  <si>
    <t>д. Поповки</t>
  </si>
  <si>
    <t>78 226 551 ОП МН Н- 0100</t>
  </si>
  <si>
    <t>д. Смирново</t>
  </si>
  <si>
    <t>78 226 551 ОП МН Н- 0101</t>
  </si>
  <si>
    <t>д. Агеево</t>
  </si>
  <si>
    <t>78 226 551 ОП МН Н- 0102</t>
  </si>
  <si>
    <t>д. Шахово</t>
  </si>
  <si>
    <t>78 226 551 ОП МН Н- 0103</t>
  </si>
  <si>
    <t>д. Березки</t>
  </si>
  <si>
    <t>78 226 551 ОП МН Н- 0104</t>
  </si>
  <si>
    <t>д. Лихообразово</t>
  </si>
  <si>
    <t>78 226 551 ОП МН Н- 0105</t>
  </si>
  <si>
    <t>д. Куликово</t>
  </si>
  <si>
    <t>78 226 551 ОП МН Н- 0106</t>
  </si>
  <si>
    <t>д. Ескино</t>
  </si>
  <si>
    <t>78 226 551 ОП МН Н- 0107</t>
  </si>
  <si>
    <t>д. Орешки</t>
  </si>
  <si>
    <t>78 226 551 ОП МН Н- 0108</t>
  </si>
  <si>
    <t>д. Протасьево</t>
  </si>
  <si>
    <t>78 226 551 ОП МН Н- 0109</t>
  </si>
  <si>
    <t xml:space="preserve">д. Подсосенье </t>
  </si>
  <si>
    <t>78 226 551 ОП МН Н- 0110</t>
  </si>
  <si>
    <t>д. Суворово</t>
  </si>
  <si>
    <t>78 226 551 ОП МН Н- 0111</t>
  </si>
  <si>
    <t>78 226 551 ОП МН Н- 0112</t>
  </si>
  <si>
    <t>д. Ядрово</t>
  </si>
  <si>
    <t>78 226 551 ОП МН Н- 0113</t>
  </si>
  <si>
    <t>д. Сумароково</t>
  </si>
  <si>
    <t>78 226 551 ОП МН Н- 0114</t>
  </si>
  <si>
    <t>п. Приволжский</t>
  </si>
  <si>
    <t>78 226 551 ОП МН Н- 0115</t>
  </si>
  <si>
    <t>с. Левашово ул. Молодежная</t>
  </si>
  <si>
    <t>78 226 551 ОП МН Н- 0116</t>
  </si>
  <si>
    <t xml:space="preserve">с.Левашово ул. Советкая </t>
  </si>
  <si>
    <t>78 226 551 ОП МН Н- 0117</t>
  </si>
  <si>
    <t>с. Левашово ул. Почтовая</t>
  </si>
  <si>
    <t>78 226 551 ОП МН Н- 0118</t>
  </si>
  <si>
    <t xml:space="preserve">с. Левашово ул. Юбилейная </t>
  </si>
  <si>
    <t>78 226 551 ОП МН Н- 0120</t>
  </si>
  <si>
    <t>с. Левашово ул. Мира</t>
  </si>
  <si>
    <t>78 226 551 ОП МН Н- 0121</t>
  </si>
  <si>
    <t>п. Строитель</t>
  </si>
  <si>
    <t>78 226 551 ОП МН Н- 0122</t>
  </si>
  <si>
    <t>р.п. Некрасовское ул. Бутыленкова</t>
  </si>
  <si>
    <t>78 226 551 ОП МН Н- 0123</t>
  </si>
  <si>
    <t>Дорога на кладбище с. Левашово</t>
  </si>
  <si>
    <t>78 226 551 ОП МН Н- 0124</t>
  </si>
  <si>
    <t>р.п. Некрасовское ул. Некрасова от РОВД</t>
  </si>
  <si>
    <t>78 226 551 ОП МН Н- 0125</t>
  </si>
  <si>
    <t>Пожарный проезд у НЦРБ</t>
  </si>
  <si>
    <t>78 226 551 ОП МН Н- 0126</t>
  </si>
  <si>
    <t>с. Левашово ул. Зеленая</t>
  </si>
  <si>
    <t>78 226 551 ОП МН Н- 0119</t>
  </si>
  <si>
    <t>р.п. Некрасовское ул. Полевая</t>
  </si>
  <si>
    <t>78 226 551 ОП МН Н- 0027</t>
  </si>
  <si>
    <t>р.п. Некрасовское ул. Луговая</t>
  </si>
  <si>
    <t>78 226 551 ОП МН Н- 0028</t>
  </si>
  <si>
    <t>р.п. Некрасовское ул. Заречная Набережная</t>
  </si>
  <si>
    <t>78 226 551 ОП МН Н- 0029</t>
  </si>
  <si>
    <t>д. Осиновая Слобода</t>
  </si>
  <si>
    <t>78 226 551 ОП МН Н- 0083</t>
  </si>
  <si>
    <t>д. Коточижовки</t>
  </si>
  <si>
    <t>78 226 551 ОП МН Н- 0084</t>
  </si>
  <si>
    <t>пан. Левашово</t>
  </si>
  <si>
    <t>78 226 551 ОП МН Н- 0127</t>
  </si>
  <si>
    <t>д. Лапино</t>
  </si>
  <si>
    <t>78 226 551 ОП МН Н- 0082</t>
  </si>
  <si>
    <t xml:space="preserve">р.п. Некрасовское ул. Опекушина </t>
  </si>
  <si>
    <t>78 226 551 ОП МН Н- 0128</t>
  </si>
  <si>
    <t>р.п. Некрасовское ул. Пушкина</t>
  </si>
  <si>
    <t>78 226 551 ОП МН Н- 0129</t>
  </si>
  <si>
    <t>Подъезд  к ул. Бутыленкова от окр. Дороги</t>
  </si>
  <si>
    <t>78 226 551 ОП МН Н- 0130</t>
  </si>
  <si>
    <t>р.п. Некрасовское ул. Большесольская</t>
  </si>
  <si>
    <t>78 226 551 ОП МН Н- 0131</t>
  </si>
  <si>
    <t>р.п. Некрасовское ул.Малосольская</t>
  </si>
  <si>
    <t>78 226 551 ОП МН Н- 0132</t>
  </si>
  <si>
    <t>д. Васильевское</t>
  </si>
  <si>
    <t>78 226 551 ОП МН Н- 0134</t>
  </si>
  <si>
    <t>Подъезд и площадка у ДК с. Левашово</t>
  </si>
  <si>
    <t>78 226 551 ОП МН Н- 0163</t>
  </si>
  <si>
    <t>р.п. Некрасовское ул. Лесная</t>
  </si>
  <si>
    <t>78 226 551 ОП МН Н- 0136</t>
  </si>
  <si>
    <t xml:space="preserve">р.п. Некрасовское ул. Цветочная </t>
  </si>
  <si>
    <t>78 226 551 ОП МН Н- 0137</t>
  </si>
  <si>
    <t>р.п. Некрасовское ул. Сиреневая</t>
  </si>
  <si>
    <t>78 226 551 ОП МН Н- 0138</t>
  </si>
  <si>
    <t>р.п. Некрасовское ул. Весенняя</t>
  </si>
  <si>
    <t>78 226 551 ОП МН Н- 0139</t>
  </si>
  <si>
    <t>Проезд между Советской и ул. Нагорной</t>
  </si>
  <si>
    <t>78 226 551 ОП МН Н- 0140</t>
  </si>
  <si>
    <t>Проезд между д.с. "Сказка"ул. Строителей</t>
  </si>
  <si>
    <t>78 226 551 ОП МН Н- 0141</t>
  </si>
  <si>
    <t>д. Берестенки</t>
  </si>
  <si>
    <t>78 226 551 ОП МН Н- 0142</t>
  </si>
  <si>
    <t>д. Алексино Климовский с.о.</t>
  </si>
  <si>
    <t>78 226 551 ОП МН Н- 0143</t>
  </si>
  <si>
    <t>д. Алексино Левашовский с.о.</t>
  </si>
  <si>
    <t>78 226 551 ОП МН Н- 0144</t>
  </si>
  <si>
    <t>д. Орловки</t>
  </si>
  <si>
    <t>78 226 551 ОП МН Н- 0145</t>
  </si>
  <si>
    <t>д. Михалево</t>
  </si>
  <si>
    <t>78 226 551 ОП МН Н- 0146</t>
  </si>
  <si>
    <t>п. Золотой Колос</t>
  </si>
  <si>
    <t>78 226 551 ОП МН Н- 0147</t>
  </si>
  <si>
    <t>д. Харино</t>
  </si>
  <si>
    <t>78 226 551 ОП МН Н- 0148</t>
  </si>
  <si>
    <t>д. Кренево</t>
  </si>
  <si>
    <t>78 226 551 ОП МН Н- 0149</t>
  </si>
  <si>
    <t>СП НЕКРАСОВСКОЕ</t>
  </si>
  <si>
    <t>Всего по СП Некрасовское</t>
  </si>
  <si>
    <t>р.п. Некрасовское ул. Кооперативная включая мост через реку Солоница протяженностью 0,1 км</t>
  </si>
  <si>
    <t>Постановление главы ГО г. Рыбинск от 02.06.2009 г. № 1737</t>
  </si>
  <si>
    <t>Магистральные улицы общегородского значения, класс - дорога обычного типа (не скоростная дорога)</t>
  </si>
  <si>
    <t>по 1-ой Выборгской улице</t>
  </si>
  <si>
    <t>78-415 ОП МГ 001</t>
  </si>
  <si>
    <t>по улице 50 лет ВЛКСМ</t>
  </si>
  <si>
    <t>78-415 ОП МГ 002</t>
  </si>
  <si>
    <t>по проспекту 50 лет Октября</t>
  </si>
  <si>
    <t>78-415 ОП МГ 003</t>
  </si>
  <si>
    <t xml:space="preserve">по улице 9 Мая с путепроводом </t>
  </si>
  <si>
    <t>78-415 ОП МГ 004</t>
  </si>
  <si>
    <t>по улице Академика Губкина</t>
  </si>
  <si>
    <t>78-415 ОП МГ 005</t>
  </si>
  <si>
    <t>по Александровской улице с мостом</t>
  </si>
  <si>
    <t>78-415 ОП МГ 006</t>
  </si>
  <si>
    <t>по улице Блюхера</t>
  </si>
  <si>
    <t>78-415 ОП МГ 007</t>
  </si>
  <si>
    <t>по Большой Казанской улице</t>
  </si>
  <si>
    <t>78-415 ОП МГ 008</t>
  </si>
  <si>
    <t>по Вокзальной улице</t>
  </si>
  <si>
    <t>78-415 ОП МГ 009</t>
  </si>
  <si>
    <t>по Волочаевской улице</t>
  </si>
  <si>
    <t>78-415 ОП МГ 010</t>
  </si>
  <si>
    <t>по улице Ворошилова</t>
  </si>
  <si>
    <t>78-415 ОП МГ 011</t>
  </si>
  <si>
    <t>по проспекту Генерала Батова</t>
  </si>
  <si>
    <t>78-415 ОП МГ 012</t>
  </si>
  <si>
    <t>по улице Герцена</t>
  </si>
  <si>
    <t>78-415 ОП МГ 013</t>
  </si>
  <si>
    <t>по Гражданской улице</t>
  </si>
  <si>
    <t>78-415 ОП МГ 014</t>
  </si>
  <si>
    <t>по улице Захарова</t>
  </si>
  <si>
    <t>78-415 ОП МГ 015</t>
  </si>
  <si>
    <t>по Кладовой улице</t>
  </si>
  <si>
    <t>78-415 ОП МГ 016</t>
  </si>
  <si>
    <t>по Крестовой улице</t>
  </si>
  <si>
    <t>78-415 ОП МГ 017</t>
  </si>
  <si>
    <t>по проспекту Ленина</t>
  </si>
  <si>
    <t>78-415 ОП МГ 018</t>
  </si>
  <si>
    <t>по улице Максима Горького</t>
  </si>
  <si>
    <t>78-415 ОП МГ 019</t>
  </si>
  <si>
    <t>по Переборскому тракту с мостом</t>
  </si>
  <si>
    <t>78-415 ОП МГ 020</t>
  </si>
  <si>
    <t>по улице Плеханова</t>
  </si>
  <si>
    <t>78-415 ОП МГ 021</t>
  </si>
  <si>
    <t>по улице Расторгуева</t>
  </si>
  <si>
    <t>78-415 ОП МГ 022</t>
  </si>
  <si>
    <t>по проспекту Революции</t>
  </si>
  <si>
    <t>78-415 ОП МГ 023</t>
  </si>
  <si>
    <t>по улице Свободы</t>
  </si>
  <si>
    <t>78-415 ОП МГ 024</t>
  </si>
  <si>
    <t>по проспекту Серова</t>
  </si>
  <si>
    <t>78-415 ОП МГ 025</t>
  </si>
  <si>
    <t xml:space="preserve">по Софийской улице с мостом </t>
  </si>
  <si>
    <t>78-415 ОП МГ 026</t>
  </si>
  <si>
    <t>по улице Фурманова с путепроводом</t>
  </si>
  <si>
    <t>78-415 ОП МГ 027</t>
  </si>
  <si>
    <t>по улице Черепанова</t>
  </si>
  <si>
    <t>78-415 ОП МГ 028</t>
  </si>
  <si>
    <t>78-415 ОП МГ 029</t>
  </si>
  <si>
    <t>78-415 ОП МГ 030</t>
  </si>
  <si>
    <t>Окружная с мостом</t>
  </si>
  <si>
    <t>78-415 ОП МГ 031</t>
  </si>
  <si>
    <t>III</t>
  </si>
  <si>
    <t>II</t>
  </si>
  <si>
    <t>Магистральные улицы районного значения, класс - дорога обычного типа (не скоростная дорога)</t>
  </si>
  <si>
    <t>по улице Алябьева</t>
  </si>
  <si>
    <t>78-415 ОП МГ 032</t>
  </si>
  <si>
    <t>по улице Бабушкина</t>
  </si>
  <si>
    <t>78-415 ОП МГ 033</t>
  </si>
  <si>
    <t>по Больничной улице</t>
  </si>
  <si>
    <t>78-415 ОП МГ 034</t>
  </si>
  <si>
    <t>по Буксирной улице</t>
  </si>
  <si>
    <t>78-415 ОП МГ 035</t>
  </si>
  <si>
    <t>по улице Гагарина</t>
  </si>
  <si>
    <t>78-415 ОП МГ 036</t>
  </si>
  <si>
    <t>по улице Димитрова</t>
  </si>
  <si>
    <t>78-415 ОП МГ 037</t>
  </si>
  <si>
    <t>по улице Зои Космодемьянской</t>
  </si>
  <si>
    <t>78-415 ОП МГ 038</t>
  </si>
  <si>
    <t>по улице Каляева</t>
  </si>
  <si>
    <t>78-415 ОП МГ 039</t>
  </si>
  <si>
    <t>по Катерской улице</t>
  </si>
  <si>
    <t>78-415 ОП МГ 040</t>
  </si>
  <si>
    <t>по улице Коллективизации</t>
  </si>
  <si>
    <t>78-415 ОП МГ 041</t>
  </si>
  <si>
    <t>по улице Кораблестроителей</t>
  </si>
  <si>
    <t>78-415 ОП МГ 042</t>
  </si>
  <si>
    <t>по Костромской улице</t>
  </si>
  <si>
    <t>78-415 ОП МГ 043</t>
  </si>
  <si>
    <t>по улице Куйбышева</t>
  </si>
  <si>
    <t>78-415 ОП МГ 044</t>
  </si>
  <si>
    <t>по улице Кулибина</t>
  </si>
  <si>
    <t>78-415 ОП МГ 045</t>
  </si>
  <si>
    <t>по улице Лизы Чайкиной</t>
  </si>
  <si>
    <t>78-415 ОП МГ 046</t>
  </si>
  <si>
    <t>по улице Луначарского</t>
  </si>
  <si>
    <t>78-415 ОП МГ 047</t>
  </si>
  <si>
    <t>по улице Моторостроителей</t>
  </si>
  <si>
    <t>78-415 ОП МГ 048</t>
  </si>
  <si>
    <t>по Волжской набережной</t>
  </si>
  <si>
    <t>78-415 ОП МГ 049</t>
  </si>
  <si>
    <t>по улице Орджоникидзе</t>
  </si>
  <si>
    <t>78-415 ОП МГ 050</t>
  </si>
  <si>
    <t>по Ошурковской улице</t>
  </si>
  <si>
    <t>78-415 ОП МГ 051</t>
  </si>
  <si>
    <t>по Полиграфской улице</t>
  </si>
  <si>
    <t>78-415 ОП МГ 052</t>
  </si>
  <si>
    <t>по  Пошехонскому тракту</t>
  </si>
  <si>
    <t>78-415 ОП МГ 053</t>
  </si>
  <si>
    <t>по улице Правды</t>
  </si>
  <si>
    <t>78-415 ОП МГ 054</t>
  </si>
  <si>
    <t>по улице Приборостроителей</t>
  </si>
  <si>
    <t>78-415 ОП МГ 055</t>
  </si>
  <si>
    <t>по улице Пушкина</t>
  </si>
  <si>
    <t>78-415 ОП МГ 056</t>
  </si>
  <si>
    <t>по улице Пятилетки</t>
  </si>
  <si>
    <t>78-415 ОП МГ 057</t>
  </si>
  <si>
    <t>по Перекатной улице 3-й проезд</t>
  </si>
  <si>
    <t>78-415 ОП МГ 058</t>
  </si>
  <si>
    <t>по Румянцевской улице</t>
  </si>
  <si>
    <t>78-415 ОП МГ 059</t>
  </si>
  <si>
    <t>по Рыбинской улице с мостом</t>
  </si>
  <si>
    <t>78-415 ОП МГ 060</t>
  </si>
  <si>
    <t>по  Советской улице</t>
  </si>
  <si>
    <t>78-415 ОП МГ 061</t>
  </si>
  <si>
    <t>по  Солнечной улице</t>
  </si>
  <si>
    <t>78-415 ОП МГ 062</t>
  </si>
  <si>
    <t xml:space="preserve">по Софьи Перовской улице </t>
  </si>
  <si>
    <t>78-415 ОП МГ 063</t>
  </si>
  <si>
    <t>по Социалистической улице</t>
  </si>
  <si>
    <t>78-415 ОП МГ 064</t>
  </si>
  <si>
    <t>по Стоялой улице</t>
  </si>
  <si>
    <t>78-415 ОП МГ 065</t>
  </si>
  <si>
    <t>по улице Суркова</t>
  </si>
  <si>
    <t>78-415 ОП МГ 066</t>
  </si>
  <si>
    <t>по улице Танкистов</t>
  </si>
  <si>
    <t>78-415 ОП МГ 067</t>
  </si>
  <si>
    <t>по улице Тарасова</t>
  </si>
  <si>
    <t>78-415 ОП МГ 068</t>
  </si>
  <si>
    <t>по улице Труда с мостом</t>
  </si>
  <si>
    <t>78-415 ОП МГ 069</t>
  </si>
  <si>
    <t>по Целинной улице</t>
  </si>
  <si>
    <t>78-415 ОП МГ 070</t>
  </si>
  <si>
    <t>по Шекснинскому шоссе</t>
  </si>
  <si>
    <t>78-415 ОП МГ 071</t>
  </si>
  <si>
    <t>по Юбилейной улице</t>
  </si>
  <si>
    <t>78-415 ОП МГ 072</t>
  </si>
  <si>
    <t>по Ярославскому тракту</t>
  </si>
  <si>
    <t>78-415 ОП МГ 073</t>
  </si>
  <si>
    <t>78-415 ОП МГ 074</t>
  </si>
  <si>
    <t xml:space="preserve">по Козловской улице </t>
  </si>
  <si>
    <t>78-415 ОП МГ 075</t>
  </si>
  <si>
    <t>Участок от улицы Ворошилова до Пузыревской улицы</t>
  </si>
  <si>
    <t>78-415 ОП МГ 076</t>
  </si>
  <si>
    <t>по Пошехонскому тракту</t>
  </si>
  <si>
    <t>78-415 ОП МГ 077</t>
  </si>
  <si>
    <t>По дамбе ГЭС 14</t>
  </si>
  <si>
    <t>78-415 ОП МГ 078</t>
  </si>
  <si>
    <t>78-415 ОП МГ 079</t>
  </si>
  <si>
    <t>78-415 ОП МГ 080</t>
  </si>
  <si>
    <t>78-415 ОП МГ 081</t>
  </si>
  <si>
    <t>Улицы в жилой застройке, класс - дорога обычного типа (не скоростная дорога)</t>
  </si>
  <si>
    <t>по 1-я Катерской улице</t>
  </si>
  <si>
    <t>78-415 ОП МГ 082</t>
  </si>
  <si>
    <t>по 1-ой Короткой улице</t>
  </si>
  <si>
    <t>78-415 ОП МГ 083</t>
  </si>
  <si>
    <t>по 1-ой Тарнопольской улице</t>
  </si>
  <si>
    <t>78-415 ОП МГ 084</t>
  </si>
  <si>
    <t>по 1-ой Товарищеской улице</t>
  </si>
  <si>
    <t>78-415 ОП МГ 085</t>
  </si>
  <si>
    <t>по 1-ой Элеваторной улице</t>
  </si>
  <si>
    <t>78-415 ОП МГ 086</t>
  </si>
  <si>
    <t>по бульвару 200 Лет Рыбинска</t>
  </si>
  <si>
    <t>78-415 ОП МГ 087</t>
  </si>
  <si>
    <t>по 2-ой Выборгской улице</t>
  </si>
  <si>
    <t>78-415 ОП МГ 088</t>
  </si>
  <si>
    <t>по 2-ой Катерской улице</t>
  </si>
  <si>
    <t>78-415 ОП МГ 089</t>
  </si>
  <si>
    <t>по 2-ой Короткой улице</t>
  </si>
  <si>
    <t>78-415 ОП МГ 090</t>
  </si>
  <si>
    <t>по 2-ой Тарнопольской улице</t>
  </si>
  <si>
    <t>78-415 ОП МГ 091</t>
  </si>
  <si>
    <t>по 2-ой Товарищеской улице</t>
  </si>
  <si>
    <t>78-415 ОП МГ 092</t>
  </si>
  <si>
    <t>по 2-ой Элеваторной улице</t>
  </si>
  <si>
    <t>78-415 ОП МГ 093</t>
  </si>
  <si>
    <t>по 3-ей Катерской улице</t>
  </si>
  <si>
    <t>78-415 ОП МГ 094</t>
  </si>
  <si>
    <t>по 3-ей Короткой улице</t>
  </si>
  <si>
    <t>78-415 ОП МГ 095</t>
  </si>
  <si>
    <t>по  3-ей Осиповской улице</t>
  </si>
  <si>
    <t>78-415 ОП МГ 096</t>
  </si>
  <si>
    <t>по 3-ей Тарнопольской улице</t>
  </si>
  <si>
    <t>78-415 ОП МГ 097</t>
  </si>
  <si>
    <t>по улице 40 Лет Октября</t>
  </si>
  <si>
    <t>78-415 ОП МГ 098</t>
  </si>
  <si>
    <t>по 4-ой Тарнопольской улице</t>
  </si>
  <si>
    <t>78-415 ОП МГ 099</t>
  </si>
  <si>
    <t>по  5-ой Тарнопольской улице</t>
  </si>
  <si>
    <t>78-415 ОП МГ 100</t>
  </si>
  <si>
    <t>по улице 8 Марта</t>
  </si>
  <si>
    <t>78-415 ОП МГ 101</t>
  </si>
  <si>
    <t>по улице 9 Января</t>
  </si>
  <si>
    <t>78-415 ОП МГ 102</t>
  </si>
  <si>
    <t>по Аббакумовской улице</t>
  </si>
  <si>
    <t>78-415 ОП МГ 103</t>
  </si>
  <si>
    <t>по улице Авдеева</t>
  </si>
  <si>
    <t>78-415 ОП МГ 104</t>
  </si>
  <si>
    <t>по Авиационной улице</t>
  </si>
  <si>
    <t>78-415 ОП МГ 105</t>
  </si>
  <si>
    <t>по улице Айвазовского</t>
  </si>
  <si>
    <t>78-415 ОП МГ 106</t>
  </si>
  <si>
    <t>по улице Академика Павлова</t>
  </si>
  <si>
    <t>78-415 ОП МГ 107</t>
  </si>
  <si>
    <t>по улице Аксакова</t>
  </si>
  <si>
    <t>78-415 ОП МГ 108</t>
  </si>
  <si>
    <t>по Алмазной улице</t>
  </si>
  <si>
    <t>78-415 ОП МГ 109</t>
  </si>
  <si>
    <t>по Арефинскому тракту</t>
  </si>
  <si>
    <t>78-415 ОП МГ 110</t>
  </si>
  <si>
    <t>по Архитектурной улице</t>
  </si>
  <si>
    <t>78-415 ОП МГ 111</t>
  </si>
  <si>
    <t>по улице Бадаева</t>
  </si>
  <si>
    <t>78-415 ОП МГ 112</t>
  </si>
  <si>
    <t>по улице Баженова</t>
  </si>
  <si>
    <t>78-415 ОП МГ 113</t>
  </si>
  <si>
    <t>по улице Бажова</t>
  </si>
  <si>
    <t>78-415 ОП МГ 114</t>
  </si>
  <si>
    <t>по  Балобановской улице</t>
  </si>
  <si>
    <t>78-415 ОП МГ 115</t>
  </si>
  <si>
    <t>по Баррикадной улице</t>
  </si>
  <si>
    <t>78-415 ОП МГ 116</t>
  </si>
  <si>
    <t>по улице Батова</t>
  </si>
  <si>
    <t>78-415 ОП МГ 117</t>
  </si>
  <si>
    <t>по улице Баумана</t>
  </si>
  <si>
    <t>78-415 ОП МГ 118</t>
  </si>
  <si>
    <t>по Башаровской улице</t>
  </si>
  <si>
    <t>78-415 ОП МГ 119</t>
  </si>
  <si>
    <t>по Бежецкой улице</t>
  </si>
  <si>
    <t>78-415 ОП МГ 120</t>
  </si>
  <si>
    <t>по Безымянному переулку</t>
  </si>
  <si>
    <t>78-415 ОП МГ 121</t>
  </si>
  <si>
    <t>по улице Белинского</t>
  </si>
  <si>
    <t>78-415 ОП МГ 122</t>
  </si>
  <si>
    <t>по Береговой улице</t>
  </si>
  <si>
    <t>78-415 ОП МГ 123</t>
  </si>
  <si>
    <t>по Березовой улице</t>
  </si>
  <si>
    <t>78-415 ОП МГ 124</t>
  </si>
  <si>
    <t>по Березовому переулку</t>
  </si>
  <si>
    <t>78-415 ОП МГ 125</t>
  </si>
  <si>
    <t>по улице Бехтерева</t>
  </si>
  <si>
    <t>78-415 ОП МГ 126</t>
  </si>
  <si>
    <t>по  Большой Вольской улице</t>
  </si>
  <si>
    <t>78-415 ОП МГ 127</t>
  </si>
  <si>
    <t>по Большой Вонговской улице</t>
  </si>
  <si>
    <t>78-415 ОП МГ 128</t>
  </si>
  <si>
    <t>по Большой Октябрьской улице</t>
  </si>
  <si>
    <t>78-415 ОП МГ 129</t>
  </si>
  <si>
    <t>по Большой Тоговщинской улице</t>
  </si>
  <si>
    <t>78-415 ОП МГ 130</t>
  </si>
  <si>
    <t>по улице Бори Новикова</t>
  </si>
  <si>
    <t>78-415 ОП МГ 131</t>
  </si>
  <si>
    <t>по улице Бори Рукавицына</t>
  </si>
  <si>
    <t>78-415 ОП МГ 132</t>
  </si>
  <si>
    <t>по улице Бородина</t>
  </si>
  <si>
    <t>78-415 ОП МГ 133</t>
  </si>
  <si>
    <t>по улице Бородулина</t>
  </si>
  <si>
    <t>78-415 ОП МГ 134</t>
  </si>
  <si>
    <t>по улице Боткина с мостом</t>
  </si>
  <si>
    <t>78-415 ОП МГ 135</t>
  </si>
  <si>
    <t>по Братской улице</t>
  </si>
  <si>
    <t>78-415 ОП МГ 136</t>
  </si>
  <si>
    <t>по улице Братьев Орловых</t>
  </si>
  <si>
    <t>78-415 ОП МГ 137</t>
  </si>
  <si>
    <t>по Брейтовской улице</t>
  </si>
  <si>
    <t>78-415 ОП МГ 138</t>
  </si>
  <si>
    <t>по Бригадной улице</t>
  </si>
  <si>
    <t>78-415 ОП МГ 139</t>
  </si>
  <si>
    <t>по улице Бугорок</t>
  </si>
  <si>
    <t>78-415 ОП МГ 140</t>
  </si>
  <si>
    <t>по  Буйской улице</t>
  </si>
  <si>
    <t>78-415 ОП МГ 141</t>
  </si>
  <si>
    <t>по Бульварной улице</t>
  </si>
  <si>
    <t>78-415 ОП МГ 142</t>
  </si>
  <si>
    <t>по Бурлацкой улице</t>
  </si>
  <si>
    <t>78-415 ОП МГ 143</t>
  </si>
  <si>
    <t>по Вагонной улице</t>
  </si>
  <si>
    <t>78-415 ОП МГ 144</t>
  </si>
  <si>
    <t>по  Васильевской улице</t>
  </si>
  <si>
    <t>78-415 ОП МГ 145</t>
  </si>
  <si>
    <t>по Введенской улице</t>
  </si>
  <si>
    <t>78-415 ОП МГ 146</t>
  </si>
  <si>
    <t>по улице Веденеева</t>
  </si>
  <si>
    <t>78-415 ОП МГ 147</t>
  </si>
  <si>
    <t>по Веретьевской улице</t>
  </si>
  <si>
    <t>78-415 ОП МГ 148</t>
  </si>
  <si>
    <t>по улице Верещагина</t>
  </si>
  <si>
    <t>78-415 ОП МГ 149</t>
  </si>
  <si>
    <t xml:space="preserve">по Верной улице </t>
  </si>
  <si>
    <t>78-415 ОП МГ 150</t>
  </si>
  <si>
    <t>по Весенней улице</t>
  </si>
  <si>
    <t>78-415 ОП МГ 151</t>
  </si>
  <si>
    <t xml:space="preserve">по Весьегонской улице </t>
  </si>
  <si>
    <t>78-415 ОП МГ 152</t>
  </si>
  <si>
    <t>по улице Вихарева</t>
  </si>
  <si>
    <t>78-415 ОП МГ 153</t>
  </si>
  <si>
    <t>по улице Владимирского</t>
  </si>
  <si>
    <t>78-415 ОП МГ 154</t>
  </si>
  <si>
    <t>по Вознесенскому переулку</t>
  </si>
  <si>
    <t>78-415 ОП МГ 155</t>
  </si>
  <si>
    <t>по улице Возрождения</t>
  </si>
  <si>
    <t>78-415 ОП МГ 156</t>
  </si>
  <si>
    <t>по Волгостроевской улице</t>
  </si>
  <si>
    <t>78-415 ОП МГ 157</t>
  </si>
  <si>
    <t>по улице Волкова</t>
  </si>
  <si>
    <t>78-415 ОП МГ 158</t>
  </si>
  <si>
    <t xml:space="preserve">по Волжской набережной </t>
  </si>
  <si>
    <t>78-415 ОП МГ 159</t>
  </si>
  <si>
    <t>по Волочильной улице</t>
  </si>
  <si>
    <t>78-415 ОП МГ 160</t>
  </si>
  <si>
    <t>по Восточной улице</t>
  </si>
  <si>
    <t>78-415 ОП МГ 161</t>
  </si>
  <si>
    <t>по  Высоковольтной улице</t>
  </si>
  <si>
    <t>78-415 ОП МГ 162</t>
  </si>
  <si>
    <t>по улице Вяземского</t>
  </si>
  <si>
    <t>78-415 ОП МГ 163</t>
  </si>
  <si>
    <t>по Гаванской улице</t>
  </si>
  <si>
    <t>78-415 ОП МГ 164</t>
  </si>
  <si>
    <t>по улице Гайдара</t>
  </si>
  <si>
    <t>78-415 ОП МГ 165</t>
  </si>
  <si>
    <t>по Галичской улице</t>
  </si>
  <si>
    <t>78-415 ОП МГ 166</t>
  </si>
  <si>
    <t>по улице Гарибальди</t>
  </si>
  <si>
    <t>78-415 ОП МГ 167</t>
  </si>
  <si>
    <t>по улице Гастелло</t>
  </si>
  <si>
    <t>78-415 ОП МГ 168</t>
  </si>
  <si>
    <t>по Гвоздильной улице</t>
  </si>
  <si>
    <t>78-415 ОП МГ 169</t>
  </si>
  <si>
    <t>по улице Глаголь</t>
  </si>
  <si>
    <t>78-415 ОП МГ 170</t>
  </si>
  <si>
    <t>по улице Глеба Успенского</t>
  </si>
  <si>
    <t>78-415 ОП МГ 171</t>
  </si>
  <si>
    <t>по Глебовской улице</t>
  </si>
  <si>
    <t>78-415 ОП МГ 172</t>
  </si>
  <si>
    <t>по Глубокой улице</t>
  </si>
  <si>
    <t>78-415 ОП МГ 173</t>
  </si>
  <si>
    <t>по улице Гоголя</t>
  </si>
  <si>
    <t>78-415 ОП МГ 174</t>
  </si>
  <si>
    <t>по улице Гончарова</t>
  </si>
  <si>
    <t>78-415 ОП МГ 175</t>
  </si>
  <si>
    <t>по Граничной улице</t>
  </si>
  <si>
    <t>78-415 ОП МГ 176</t>
  </si>
  <si>
    <t>по улице Грекова</t>
  </si>
  <si>
    <t>78-415 ОП МГ 177</t>
  </si>
  <si>
    <t>по улице Грибоедова</t>
  </si>
  <si>
    <t>78-415 ОП МГ 178</t>
  </si>
  <si>
    <t>по Гэсовской улице</t>
  </si>
  <si>
    <t>78-415 ОП МГ 179</t>
  </si>
  <si>
    <t>по улице Дарвина</t>
  </si>
  <si>
    <t>78-415 ОП МГ 180</t>
  </si>
  <si>
    <t>по Дачной улице</t>
  </si>
  <si>
    <t>78-415 ОП МГ 181</t>
  </si>
  <si>
    <t xml:space="preserve">по Депутатской улице </t>
  </si>
  <si>
    <t>78-415 ОП МГ 182</t>
  </si>
  <si>
    <t xml:space="preserve">по Деревообделочной улице </t>
  </si>
  <si>
    <t>78-415 ОП МГ 183</t>
  </si>
  <si>
    <t>по улице Добролюбова</t>
  </si>
  <si>
    <t>78-415 ОП МГ 184</t>
  </si>
  <si>
    <t>по Дорожной улице</t>
  </si>
  <si>
    <t>78-415 ОП МГ 185</t>
  </si>
  <si>
    <t>по улице Доронина</t>
  </si>
  <si>
    <t>78-415 ОП МГ 186</t>
  </si>
  <si>
    <t>по Ермаковской улице</t>
  </si>
  <si>
    <t>78-415 ОП МГ 187</t>
  </si>
  <si>
    <t xml:space="preserve">по Железнодорожной улице </t>
  </si>
  <si>
    <t>78-415 ОП МГ 188</t>
  </si>
  <si>
    <t>по улице Желябова</t>
  </si>
  <si>
    <t>78-415 ОП МГ 189</t>
  </si>
  <si>
    <t xml:space="preserve">по улице Жуковского </t>
  </si>
  <si>
    <t>78-415 ОП МГ 190</t>
  </si>
  <si>
    <t>по улице Жуковского</t>
  </si>
  <si>
    <t>78-415 ОП МГ 191</t>
  </si>
  <si>
    <t>по Журнальной улице</t>
  </si>
  <si>
    <t>78-415 ОП МГ 192</t>
  </si>
  <si>
    <t>по Загородной улице</t>
  </si>
  <si>
    <t>78-415 ОП МГ 193</t>
  </si>
  <si>
    <t>по Западной улице</t>
  </si>
  <si>
    <t>78-415 ОП МГ 194</t>
  </si>
  <si>
    <t xml:space="preserve">по Заречной улице </t>
  </si>
  <si>
    <t>78-415 ОП МГ 195</t>
  </si>
  <si>
    <t xml:space="preserve">по Звездной улице </t>
  </si>
  <si>
    <t>78-415 ОП МГ 196</t>
  </si>
  <si>
    <t>по Зеленой  улице</t>
  </si>
  <si>
    <t>78-415 ОП МГ 197</t>
  </si>
  <si>
    <t>по Змановской улице</t>
  </si>
  <si>
    <t>78-415 ОП МГ 198</t>
  </si>
  <si>
    <t>по Индустриальной улице</t>
  </si>
  <si>
    <t>78-415 ОП МГ 199</t>
  </si>
  <si>
    <t>по Инженерной улице</t>
  </si>
  <si>
    <t>78-415 ОП МГ 200</t>
  </si>
  <si>
    <t>по Кабельной  улице</t>
  </si>
  <si>
    <t>78-415 ОП МГ 201</t>
  </si>
  <si>
    <t xml:space="preserve">по Календарной улице </t>
  </si>
  <si>
    <t>78-415 ОП МГ 202</t>
  </si>
  <si>
    <t>по Калининской улице</t>
  </si>
  <si>
    <t>78-415 ОП МГ 203</t>
  </si>
  <si>
    <t xml:space="preserve">по Каменниковской улице </t>
  </si>
  <si>
    <t>78-415 ОП МГ 204</t>
  </si>
  <si>
    <t>по Каменниковскому тракту</t>
  </si>
  <si>
    <t>78-415 ОП МГ 205</t>
  </si>
  <si>
    <t>по улице Карла Либкнехта</t>
  </si>
  <si>
    <t>78-415 ОП МГ 206</t>
  </si>
  <si>
    <t>по улице Карла Маркса</t>
  </si>
  <si>
    <t>78-415 ОП МГ 207</t>
  </si>
  <si>
    <t>по Карпунинской улице</t>
  </si>
  <si>
    <t>78-415 ОП МГ 208</t>
  </si>
  <si>
    <t>по Картонному переулку</t>
  </si>
  <si>
    <t>78-415 ОП МГ 209</t>
  </si>
  <si>
    <t>по Карякинской улице</t>
  </si>
  <si>
    <t>78-415 ОП МГ 210</t>
  </si>
  <si>
    <t xml:space="preserve">по Каскадной улице </t>
  </si>
  <si>
    <t>78-415 ОП МГ 211</t>
  </si>
  <si>
    <t>по Каховской улице</t>
  </si>
  <si>
    <t>78-415 ОП МГ 212</t>
  </si>
  <si>
    <t>по улице Качалова</t>
  </si>
  <si>
    <t>78-415 ОП МГ 213</t>
  </si>
  <si>
    <t xml:space="preserve">по Кимовской улице </t>
  </si>
  <si>
    <t>78-415 ОП МГ 214</t>
  </si>
  <si>
    <t>по Кинешемской улице</t>
  </si>
  <si>
    <t>78-415 ОП МГ 215</t>
  </si>
  <si>
    <t>по улице Кипячевская</t>
  </si>
  <si>
    <t>78-415 ОП МГ 216</t>
  </si>
  <si>
    <t>по улице Кирова</t>
  </si>
  <si>
    <t>78-415 ОП МГ 217</t>
  </si>
  <si>
    <t>по Ключевой улице</t>
  </si>
  <si>
    <t>78-415 ОП МГ 218</t>
  </si>
  <si>
    <t>по Кожевенной улице</t>
  </si>
  <si>
    <t>78-415 ОП МГ 219</t>
  </si>
  <si>
    <t>по улице Козлова</t>
  </si>
  <si>
    <t>78-415 ОП МГ 220</t>
  </si>
  <si>
    <t>78-415 ОП МГ 221</t>
  </si>
  <si>
    <t>по улице Колышкина</t>
  </si>
  <si>
    <t>78-415 ОП МГ 222</t>
  </si>
  <si>
    <t>по улице Кольцова</t>
  </si>
  <si>
    <t>78-415 ОП МГ 223</t>
  </si>
  <si>
    <t>по улице Коминтерна</t>
  </si>
  <si>
    <t>78-415 ОП МГ 224</t>
  </si>
  <si>
    <t>по Коммунальной улице</t>
  </si>
  <si>
    <t>78-415 ОП МГ 225</t>
  </si>
  <si>
    <t>по улице Коммунистов</t>
  </si>
  <si>
    <t>78-415 ОП МГ 226</t>
  </si>
  <si>
    <t xml:space="preserve">по Комсомольской улице </t>
  </si>
  <si>
    <t>78-415 ОП МГ 227</t>
  </si>
  <si>
    <t>по Кооперативной улице</t>
  </si>
  <si>
    <t>78-415 ОП МГ 228</t>
  </si>
  <si>
    <t>по Копаевской улице</t>
  </si>
  <si>
    <t>78-415 ОП МГ 229</t>
  </si>
  <si>
    <t>по улице Корнева</t>
  </si>
  <si>
    <t>78-415 ОП МГ 230</t>
  </si>
  <si>
    <t>по набережной Космонавтов</t>
  </si>
  <si>
    <t>78-415 ОП МГ 231</t>
  </si>
  <si>
    <t xml:space="preserve">по Костовецкой улице </t>
  </si>
  <si>
    <t>78-415 ОП МГ 232</t>
  </si>
  <si>
    <t>по улице Костычева</t>
  </si>
  <si>
    <t>78-415 ОП МГ 233</t>
  </si>
  <si>
    <t xml:space="preserve">по Котельной улице </t>
  </si>
  <si>
    <t>78-415 ОП МГ 234</t>
  </si>
  <si>
    <t>по улице Крамского</t>
  </si>
  <si>
    <t>78-415 ОП МГ 235</t>
  </si>
  <si>
    <t>по Красносельской улице</t>
  </si>
  <si>
    <t>78-415 ОП МГ 236</t>
  </si>
  <si>
    <t>по улице Кренкеля</t>
  </si>
  <si>
    <t>78-415 ОП МГ 237</t>
  </si>
  <si>
    <t>по Крестьянской улице</t>
  </si>
  <si>
    <t>78-415 ОП МГ 238</t>
  </si>
  <si>
    <t>по улице Крупской</t>
  </si>
  <si>
    <t>78-415 ОП МГ 239</t>
  </si>
  <si>
    <t>по Крутецкой улице</t>
  </si>
  <si>
    <t>78-415 ОП МГ 240</t>
  </si>
  <si>
    <t>по улице Крылова</t>
  </si>
  <si>
    <t>78-415 ОП МГ 241</t>
  </si>
  <si>
    <t>по Кузнецкой улице</t>
  </si>
  <si>
    <t>78-415 ОП МГ 242</t>
  </si>
  <si>
    <t>по улице Кустова</t>
  </si>
  <si>
    <t>78-415 ОП МГ 243</t>
  </si>
  <si>
    <t>по улице Кутузова</t>
  </si>
  <si>
    <t>78-415 ОП МГ 244</t>
  </si>
  <si>
    <t>по улице Леваневского</t>
  </si>
  <si>
    <t>78-415 ОП МГ 245</t>
  </si>
  <si>
    <t>по улице Левитана</t>
  </si>
  <si>
    <t>78-415 ОП МГ 246</t>
  </si>
  <si>
    <t xml:space="preserve">по Ленинградской улице </t>
  </si>
  <si>
    <t>78-415 ОП МГ 247</t>
  </si>
  <si>
    <t>по улице Лермонтова</t>
  </si>
  <si>
    <t>78-415 ОП МГ 248</t>
  </si>
  <si>
    <t xml:space="preserve">по Лесной улице </t>
  </si>
  <si>
    <t>78-415 ОП МГ 249</t>
  </si>
  <si>
    <t>по Лесопильной улице</t>
  </si>
  <si>
    <t>78-415 ОП МГ 250</t>
  </si>
  <si>
    <t>по Линейной улице</t>
  </si>
  <si>
    <t>78-415 ОП МГ 251</t>
  </si>
  <si>
    <t>по улице Лобачевского</t>
  </si>
  <si>
    <t>78-415 ОП МГ 252</t>
  </si>
  <si>
    <t>по улице Ломоносова</t>
  </si>
  <si>
    <t>78-415 ОП МГ 253</t>
  </si>
  <si>
    <t>по Лосевской улице</t>
  </si>
  <si>
    <t>78-415 ОП МГ 254</t>
  </si>
  <si>
    <t xml:space="preserve">по Лоцманской улице </t>
  </si>
  <si>
    <t>78-415 ОП МГ 255</t>
  </si>
  <si>
    <t>по Луговой улице</t>
  </si>
  <si>
    <t>78-415 ОП МГ 256</t>
  </si>
  <si>
    <t>по улице Льва Толстого</t>
  </si>
  <si>
    <t>78-415 ОП МГ 257</t>
  </si>
  <si>
    <t>по Львовской улице</t>
  </si>
  <si>
    <t>78-415 ОП МГ 258</t>
  </si>
  <si>
    <t xml:space="preserve">по Льговецкой улице </t>
  </si>
  <si>
    <t>78-415 ОП МГ 259</t>
  </si>
  <si>
    <t xml:space="preserve">по Любимцевской  улице </t>
  </si>
  <si>
    <t>78-415 ОП МГ 260</t>
  </si>
  <si>
    <t>по улице Ляпидевского</t>
  </si>
  <si>
    <t>78-415 ОП МГ 261</t>
  </si>
  <si>
    <t>по Майскому переулку</t>
  </si>
  <si>
    <t>78-415 ОП МГ 262</t>
  </si>
  <si>
    <t>по улице Макаренко</t>
  </si>
  <si>
    <t>78-415 ОП МГ 263</t>
  </si>
  <si>
    <t xml:space="preserve">по Макаровской улице </t>
  </si>
  <si>
    <t>78-415 ОП МГ 264</t>
  </si>
  <si>
    <t xml:space="preserve">по Малаховской улице </t>
  </si>
  <si>
    <t>78-415 ОП МГ 265</t>
  </si>
  <si>
    <t xml:space="preserve">по Малой улице </t>
  </si>
  <si>
    <t>78-415 ОП МГ 266</t>
  </si>
  <si>
    <t>по Малой Вольской улице</t>
  </si>
  <si>
    <t>78-415 ОП МГ 267</t>
  </si>
  <si>
    <t>по Малой Вонговской улице</t>
  </si>
  <si>
    <t>78-415 ОП МГ 268</t>
  </si>
  <si>
    <t xml:space="preserve">по Малой Иверской улице </t>
  </si>
  <si>
    <t>78-415 ОП МГ 269</t>
  </si>
  <si>
    <t xml:space="preserve">по Малой Казанской улице </t>
  </si>
  <si>
    <t>78-415 ОП МГ 270</t>
  </si>
  <si>
    <t xml:space="preserve">по Малой Кипячевской улице </t>
  </si>
  <si>
    <t>78-415 ОП МГ 271</t>
  </si>
  <si>
    <t>по  Малой Октябрьской улице</t>
  </si>
  <si>
    <t>78-415 ОП МГ 272</t>
  </si>
  <si>
    <t xml:space="preserve">по Малиновской улице </t>
  </si>
  <si>
    <t>78-415 ОП МГ 273</t>
  </si>
  <si>
    <t xml:space="preserve">по Малярной улице </t>
  </si>
  <si>
    <t>78-415 ОП МГ 274</t>
  </si>
  <si>
    <t>по улице Матросова</t>
  </si>
  <si>
    <t>78-415 ОП МГ 275</t>
  </si>
  <si>
    <t>по Мелкой улице</t>
  </si>
  <si>
    <t>78-415 ОП МГ 276</t>
  </si>
  <si>
    <t xml:space="preserve">по Мельничной улице </t>
  </si>
  <si>
    <t>78-415 ОП МГ 277</t>
  </si>
  <si>
    <t>по улице Менжинского</t>
  </si>
  <si>
    <t>78-415 ОП МГ 278</t>
  </si>
  <si>
    <t>по улице Механизации</t>
  </si>
  <si>
    <t>78-415 ОП МГ 279</t>
  </si>
  <si>
    <t>по улице Мечникова</t>
  </si>
  <si>
    <t>78-415 ОП МГ 280</t>
  </si>
  <si>
    <t>по Милюшинской улице</t>
  </si>
  <si>
    <t>78-415 ОП МГ 281</t>
  </si>
  <si>
    <t xml:space="preserve">по проспекту Мира </t>
  </si>
  <si>
    <t>78-415 ОП МГ 282</t>
  </si>
  <si>
    <t>по улице Моисеенко</t>
  </si>
  <si>
    <t>78-415 ОП МГ 283</t>
  </si>
  <si>
    <t xml:space="preserve">по Мологской улице </t>
  </si>
  <si>
    <t>78-415 ОП МГ 284</t>
  </si>
  <si>
    <t xml:space="preserve">по Молодежной улице </t>
  </si>
  <si>
    <t>78-415 ОП МГ 285</t>
  </si>
  <si>
    <t>по улице Молодогвардейцев</t>
  </si>
  <si>
    <t>78-415 ОП МГ 286</t>
  </si>
  <si>
    <t>по Моховой улице</t>
  </si>
  <si>
    <t>78-415 ОП МГ 287</t>
  </si>
  <si>
    <t>по Муниципальной улице</t>
  </si>
  <si>
    <t>78-415 ОП МГ 288</t>
  </si>
  <si>
    <t>по улице Муравьева</t>
  </si>
  <si>
    <t>78-415 ОП МГ 289</t>
  </si>
  <si>
    <t xml:space="preserve">по Мышкинской улице </t>
  </si>
  <si>
    <t>78-415 ОП МГ 290</t>
  </si>
  <si>
    <t>по Набережной улице</t>
  </si>
  <si>
    <t>78-415 ОП МГ 291</t>
  </si>
  <si>
    <t>по улице Наволоки</t>
  </si>
  <si>
    <t>78-415 ОП МГ 292</t>
  </si>
  <si>
    <t>по Рабкоровской улице</t>
  </si>
  <si>
    <t>78-415 ОП МГ 293</t>
  </si>
  <si>
    <t>по Нагорному переулку</t>
  </si>
  <si>
    <t>78-415 ОП МГ 294</t>
  </si>
  <si>
    <t>по улице Нансена</t>
  </si>
  <si>
    <t>78-415 ОП МГ 295</t>
  </si>
  <si>
    <t xml:space="preserve">по Народной улице </t>
  </si>
  <si>
    <t>78-415 ОП МГ 296</t>
  </si>
  <si>
    <t>по улице Нахимова</t>
  </si>
  <si>
    <t>78-415 ОП МГ 297</t>
  </si>
  <si>
    <t xml:space="preserve">по Некоузской улице </t>
  </si>
  <si>
    <t>78-415 ОП МГ 298</t>
  </si>
  <si>
    <t xml:space="preserve">по Нерехтской улице </t>
  </si>
  <si>
    <t>78-415 ОП МГ 299</t>
  </si>
  <si>
    <t>по улице Нестерова</t>
  </si>
  <si>
    <t>78-415 ОП МГ 300</t>
  </si>
  <si>
    <t>по Никитинскому переулку</t>
  </si>
  <si>
    <t>78-415 ОП МГ 301</t>
  </si>
  <si>
    <t>по улице Николая Невского</t>
  </si>
  <si>
    <t>78-415 ОП МГ 302</t>
  </si>
  <si>
    <t xml:space="preserve">по Никольской улице </t>
  </si>
  <si>
    <t>78-415 ОП МГ 303</t>
  </si>
  <si>
    <t xml:space="preserve">по Нобелевской улице </t>
  </si>
  <si>
    <t>78-415 ОП МГ 304</t>
  </si>
  <si>
    <t xml:space="preserve">по Новой улице </t>
  </si>
  <si>
    <t>78-415 ОП МГ 305</t>
  </si>
  <si>
    <t xml:space="preserve">по Новоершовской улице </t>
  </si>
  <si>
    <t>78-415 ОП МГ 306</t>
  </si>
  <si>
    <t>по  Новолосевской улице</t>
  </si>
  <si>
    <t>78-415 ОП МГ 307</t>
  </si>
  <si>
    <t>по улице Новоселов</t>
  </si>
  <si>
    <t>78-415 ОП МГ 308</t>
  </si>
  <si>
    <t>по Оборонной улице</t>
  </si>
  <si>
    <t>78-415 ОП МГ 309</t>
  </si>
  <si>
    <t>по улице Огарева</t>
  </si>
  <si>
    <t>78-415 ОП МГ 310</t>
  </si>
  <si>
    <t>по улице Одоевского</t>
  </si>
  <si>
    <t>78-415 ОП МГ 311</t>
  </si>
  <si>
    <t>по улице Олега Кошевого</t>
  </si>
  <si>
    <t>78-415 ОП МГ 312</t>
  </si>
  <si>
    <t xml:space="preserve">по Оленинской улице </t>
  </si>
  <si>
    <t>78-415 ОП МГ 313</t>
  </si>
  <si>
    <t>по улице Осипенко</t>
  </si>
  <si>
    <t>78-415 ОП МГ 314</t>
  </si>
  <si>
    <t>по Осташевскому переулку</t>
  </si>
  <si>
    <t>78-415 ОП МГ 315</t>
  </si>
  <si>
    <t>по улице Островского</t>
  </si>
  <si>
    <t>78-415 ОП МГ 316</t>
  </si>
  <si>
    <t>по улице Ошанина</t>
  </si>
  <si>
    <t>78-415 ОП МГ 317</t>
  </si>
  <si>
    <t>по улице Павлика Морозова</t>
  </si>
  <si>
    <t>78-415 ОП МГ 318</t>
  </si>
  <si>
    <t xml:space="preserve">по Панфиловской улице </t>
  </si>
  <si>
    <t>78-415 ОП МГ 319</t>
  </si>
  <si>
    <t>по улице Папанина</t>
  </si>
  <si>
    <t>78-415 ОП МГ 320</t>
  </si>
  <si>
    <t>по улице Парижской Коммуны</t>
  </si>
  <si>
    <t>78-415 ОП МГ 321</t>
  </si>
  <si>
    <t xml:space="preserve">по Паровозной улице </t>
  </si>
  <si>
    <t>78-415 ОП МГ 322</t>
  </si>
  <si>
    <t>по Пароходной улице</t>
  </si>
  <si>
    <t>78-415 ОП МГ 323</t>
  </si>
  <si>
    <t xml:space="preserve">по Партизанской улице </t>
  </si>
  <si>
    <t>78-415 ОП МГ 324</t>
  </si>
  <si>
    <t>по Пархинской улице</t>
  </si>
  <si>
    <t>78-415 ОП МГ 325</t>
  </si>
  <si>
    <t xml:space="preserve">по Пассажирской  улице </t>
  </si>
  <si>
    <t>78-415 ОП МГ 326</t>
  </si>
  <si>
    <t>по Переборской улице</t>
  </si>
  <si>
    <t>78-415 ОП МГ 327</t>
  </si>
  <si>
    <t>по  Перекатной улице 1-й проезд</t>
  </si>
  <si>
    <t>78-415 ОП МГ 328</t>
  </si>
  <si>
    <t>по Перекатной улице 2-й  проезд</t>
  </si>
  <si>
    <t>78-415 ОП МГ 329</t>
  </si>
  <si>
    <t>по Перекатной улице 4-й  проезд</t>
  </si>
  <si>
    <t>78-415 ОП МГ 330</t>
  </si>
  <si>
    <t>по Перекатной улице 5-й проезд</t>
  </si>
  <si>
    <t>78-415 ОП МГ 331</t>
  </si>
  <si>
    <t>по Перекатной улице 6-й проезд</t>
  </si>
  <si>
    <t>78-415 ОП МГ 332</t>
  </si>
  <si>
    <t xml:space="preserve">по Переселенческой улице </t>
  </si>
  <si>
    <t>78-415 ОП МГ 333</t>
  </si>
  <si>
    <t>по Песочному переулку</t>
  </si>
  <si>
    <t>78-415 ОП МГ 334</t>
  </si>
  <si>
    <t>по улице Пестеля</t>
  </si>
  <si>
    <t>78-415 ОП МГ 335</t>
  </si>
  <si>
    <t>по улице Петра Крюкова</t>
  </si>
  <si>
    <t>78-415 ОП МГ 336</t>
  </si>
  <si>
    <t>по Пилоставной улице</t>
  </si>
  <si>
    <t>78-415 ОП МГ 337</t>
  </si>
  <si>
    <t>по улице Пирогова</t>
  </si>
  <si>
    <t>78-415 ОП МГ 338</t>
  </si>
  <si>
    <t>по улице Писарева</t>
  </si>
  <si>
    <t>78-415 ОП МГ 339</t>
  </si>
  <si>
    <t>по улице Пищевиков</t>
  </si>
  <si>
    <t>78-415 ОП МГ 340</t>
  </si>
  <si>
    <t xml:space="preserve">по Планировочной улице </t>
  </si>
  <si>
    <t>78-415 ОП МГ 341</t>
  </si>
  <si>
    <t>по улице Победы</t>
  </si>
  <si>
    <t>78-415 ОП МГ 342</t>
  </si>
  <si>
    <t xml:space="preserve">по бульвару Победы </t>
  </si>
  <si>
    <t>78-415 ОП МГ 343</t>
  </si>
  <si>
    <t xml:space="preserve">по Полевой улице </t>
  </si>
  <si>
    <t>78-415 ОП МГ 344</t>
  </si>
  <si>
    <t xml:space="preserve">по Полтининской улице </t>
  </si>
  <si>
    <t>78-415 ОП МГ 345</t>
  </si>
  <si>
    <t>по улице Попова с мостом</t>
  </si>
  <si>
    <t>78-415 ОП МГ 346</t>
  </si>
  <si>
    <t>по улице Поречье</t>
  </si>
  <si>
    <t>78-415 ОП МГ 347</t>
  </si>
  <si>
    <t>по Поселковой улице</t>
  </si>
  <si>
    <t>78-415 ОП МГ 348</t>
  </si>
  <si>
    <t xml:space="preserve">по Почтовой улице </t>
  </si>
  <si>
    <t>78-415 ОП МГ 349</t>
  </si>
  <si>
    <t>по Преображенскому переулку</t>
  </si>
  <si>
    <t>78-415 ОП МГ 350</t>
  </si>
  <si>
    <t xml:space="preserve">по Пригородной улице </t>
  </si>
  <si>
    <t>78-415 ОП МГ 351</t>
  </si>
  <si>
    <t>по Пришкольному переулку</t>
  </si>
  <si>
    <t>78-415 ОП МГ 352</t>
  </si>
  <si>
    <t>по Проектной улице</t>
  </si>
  <si>
    <t>78-415 ОП МГ 353</t>
  </si>
  <si>
    <t xml:space="preserve">по Прокатной улице </t>
  </si>
  <si>
    <t>78-415 ОП МГ 354</t>
  </si>
  <si>
    <t xml:space="preserve">по Профсоюзной улице </t>
  </si>
  <si>
    <t>78-415 ОП МГ 355</t>
  </si>
  <si>
    <t>по улице Пугачева</t>
  </si>
  <si>
    <t>78-415 ОП МГ 356</t>
  </si>
  <si>
    <t xml:space="preserve">по Пузыревской улице </t>
  </si>
  <si>
    <t>78-415 ОП МГ 357</t>
  </si>
  <si>
    <t xml:space="preserve">по Путейной улице </t>
  </si>
  <si>
    <t>78-415 ОП МГ 358</t>
  </si>
  <si>
    <t>по  Рабочей улице</t>
  </si>
  <si>
    <t>78-415 ОП МГ 359</t>
  </si>
  <si>
    <t>по улице Радио</t>
  </si>
  <si>
    <t>78-415 ОП МГ 360</t>
  </si>
  <si>
    <t>по улице Радищева</t>
  </si>
  <si>
    <t>78-415 ОП МГ 361</t>
  </si>
  <si>
    <t xml:space="preserve">по Ракетной улице </t>
  </si>
  <si>
    <t>78-415 ОП МГ 362</t>
  </si>
  <si>
    <t>по улице Рапова</t>
  </si>
  <si>
    <t>78-415 ОП МГ 363</t>
  </si>
  <si>
    <t>по улице Расплетина</t>
  </si>
  <si>
    <t>78-415 ОП МГ 364</t>
  </si>
  <si>
    <t xml:space="preserve">по Ремонтной улице </t>
  </si>
  <si>
    <t>78-415 ОП МГ 365</t>
  </si>
  <si>
    <t>по Ржевской улице</t>
  </si>
  <si>
    <t>78-415 ОП МГ 366</t>
  </si>
  <si>
    <t>по Родниковскому переулку</t>
  </si>
  <si>
    <t>78-415 ОП МГ 367</t>
  </si>
  <si>
    <t>по улице Рокоссовского</t>
  </si>
  <si>
    <t>78-415 ОП МГ 368</t>
  </si>
  <si>
    <t>по Ростовской улице</t>
  </si>
  <si>
    <t>78-415 ОП МГ 369</t>
  </si>
  <si>
    <t>по Рулонному переулку</t>
  </si>
  <si>
    <t>78-415 ОП МГ 370</t>
  </si>
  <si>
    <t>по улице Садовских</t>
  </si>
  <si>
    <t>78-415 ОП МГ 371</t>
  </si>
  <si>
    <t>по улице Сакко и Ванцетти</t>
  </si>
  <si>
    <t>78-415 ОП МГ 372</t>
  </si>
  <si>
    <t>по улице Свердлова</t>
  </si>
  <si>
    <t>78-415 ОП МГ 373</t>
  </si>
  <si>
    <t>по Светлой улице</t>
  </si>
  <si>
    <t>78-415 ОП МГ 374</t>
  </si>
  <si>
    <t>по улице Связи</t>
  </si>
  <si>
    <t>78-415 ОП МГ 375</t>
  </si>
  <si>
    <t>по Севастопольской улице</t>
  </si>
  <si>
    <t>78-415 ОП МГ 376</t>
  </si>
  <si>
    <t xml:space="preserve">по Северной Товарной улице </t>
  </si>
  <si>
    <t>78-415 ОП МГ 377</t>
  </si>
  <si>
    <t>по улице Северный переулок</t>
  </si>
  <si>
    <t>78-415 ОП МГ 378</t>
  </si>
  <si>
    <t>по Северному проезду</t>
  </si>
  <si>
    <t>78-415 ОП МГ 379</t>
  </si>
  <si>
    <t>по Сельскохозяйственной улице</t>
  </si>
  <si>
    <t>78-415 ОП МГ 380</t>
  </si>
  <si>
    <t xml:space="preserve">по Семеновской улице </t>
  </si>
  <si>
    <t>78-415 ОП МГ 381</t>
  </si>
  <si>
    <t>по улице Серафимовича</t>
  </si>
  <si>
    <t>78-415 ОП МГ 382</t>
  </si>
  <si>
    <t>по улице Сеченова</t>
  </si>
  <si>
    <t>78-415 ОП МГ 383</t>
  </si>
  <si>
    <t xml:space="preserve">по Сибирской улице </t>
  </si>
  <si>
    <t>78-415 ОП МГ 384</t>
  </si>
  <si>
    <t xml:space="preserve">по Сигнальной улице </t>
  </si>
  <si>
    <t>78-415 ОП МГ 385</t>
  </si>
  <si>
    <t xml:space="preserve">по Силовой улице </t>
  </si>
  <si>
    <t>78-415 ОП МГ 386</t>
  </si>
  <si>
    <t>по улице Славского</t>
  </si>
  <si>
    <t>78-415 ОП МГ 387</t>
  </si>
  <si>
    <t>по улице Смирнова</t>
  </si>
  <si>
    <t>78-415 ОП МГ 388</t>
  </si>
  <si>
    <t>по улице Собинова</t>
  </si>
  <si>
    <t>78-415 ОП МГ 389</t>
  </si>
  <si>
    <t>по улице Солидарности</t>
  </si>
  <si>
    <t>78-415 ОП МГ 390</t>
  </si>
  <si>
    <t>по Сосновому переулку</t>
  </si>
  <si>
    <t>78-415 ОП МГ 391</t>
  </si>
  <si>
    <t>по Сплавной улице</t>
  </si>
  <si>
    <t>78-415 ОП МГ 392</t>
  </si>
  <si>
    <t xml:space="preserve">по Спортивной улице </t>
  </si>
  <si>
    <t>78-415 ОП МГ 393</t>
  </si>
  <si>
    <t>по Средней Казанской улице</t>
  </si>
  <si>
    <t>78-415 ОП МГ 394</t>
  </si>
  <si>
    <t>по улице Станиславского</t>
  </si>
  <si>
    <t>78-415 ОП МГ 395</t>
  </si>
  <si>
    <t xml:space="preserve">по Староершовской улице </t>
  </si>
  <si>
    <t>78-415 ОП МГ 396</t>
  </si>
  <si>
    <t>по улице Стасова</t>
  </si>
  <si>
    <t>78-415 ОП МГ 397</t>
  </si>
  <si>
    <t>по улице Стаханова</t>
  </si>
  <si>
    <t>78-415 ОП МГ 398</t>
  </si>
  <si>
    <t>по улице Стачечников</t>
  </si>
  <si>
    <t>78-415 ОП МГ 399</t>
  </si>
  <si>
    <t>по улице Степана Разина</t>
  </si>
  <si>
    <t>78-415 ОП МГ 400</t>
  </si>
  <si>
    <t>по улице Столярному переулку</t>
  </si>
  <si>
    <t>78-415 ОП МГ 401</t>
  </si>
  <si>
    <t xml:space="preserve">по Строгальной улице </t>
  </si>
  <si>
    <t>78-415 ОП МГ 402</t>
  </si>
  <si>
    <t>по Строительной улице</t>
  </si>
  <si>
    <t>78-415 ОП МГ 403</t>
  </si>
  <si>
    <t>по улице Суворова</t>
  </si>
  <si>
    <t>78-415 ОП МГ 404</t>
  </si>
  <si>
    <t>по улице Сурикова</t>
  </si>
  <si>
    <t>78-415 ОП МГ 405</t>
  </si>
  <si>
    <t>по Сырневской улице</t>
  </si>
  <si>
    <t>78-415 ОП МГ 406</t>
  </si>
  <si>
    <t xml:space="preserve">по Сысоевской улице </t>
  </si>
  <si>
    <t>78-415 ОП МГ 407</t>
  </si>
  <si>
    <t xml:space="preserve">по Телеграфной улице </t>
  </si>
  <si>
    <t>78-415 ОП МГ 408</t>
  </si>
  <si>
    <t>по Телефонной улице</t>
  </si>
  <si>
    <t>78-415 ОП МГ 409</t>
  </si>
  <si>
    <t>по улице Тельмана</t>
  </si>
  <si>
    <t>78-415 ОП МГ 410</t>
  </si>
  <si>
    <t>по улице Тимирязева</t>
  </si>
  <si>
    <t>78-415 ОП МГ 411</t>
  </si>
  <si>
    <t xml:space="preserve">по Тихменевской улице </t>
  </si>
  <si>
    <t>78-415 ОП МГ 412</t>
  </si>
  <si>
    <t xml:space="preserve">по Токарной улице </t>
  </si>
  <si>
    <t>78-415 ОП МГ 413</t>
  </si>
  <si>
    <t>по улице Толбухина</t>
  </si>
  <si>
    <t>78-415 ОП МГ 414</t>
  </si>
  <si>
    <t xml:space="preserve">по Тракторной улице </t>
  </si>
  <si>
    <t>78-415 ОП МГ 415</t>
  </si>
  <si>
    <t xml:space="preserve">по Турбинной улице </t>
  </si>
  <si>
    <t>78-415 ОП МГ 416</t>
  </si>
  <si>
    <t>по улице Тургенева</t>
  </si>
  <si>
    <t>78-415 ОП МГ 417</t>
  </si>
  <si>
    <t xml:space="preserve">по Угличской улице </t>
  </si>
  <si>
    <t>78-415 ОП МГ 418</t>
  </si>
  <si>
    <t xml:space="preserve">по Угловой улице </t>
  </si>
  <si>
    <t>78-415 ОП МГ 419</t>
  </si>
  <si>
    <t xml:space="preserve">по Уральской улице </t>
  </si>
  <si>
    <t>78-415 ОП МГ 420</t>
  </si>
  <si>
    <t>по улице Ухтомского</t>
  </si>
  <si>
    <t>78-415 ОП МГ 421</t>
  </si>
  <si>
    <t>по Фабричной улице</t>
  </si>
  <si>
    <t>78-415 ОП МГ 422</t>
  </si>
  <si>
    <t>по Фанерному переулку</t>
  </si>
  <si>
    <t>78-415 ОП МГ 423</t>
  </si>
  <si>
    <t xml:space="preserve">по Фасадной улице </t>
  </si>
  <si>
    <t>78-415 ОП МГ 424</t>
  </si>
  <si>
    <t xml:space="preserve">по Февральской  улице </t>
  </si>
  <si>
    <t>78-415 ОП МГ 425</t>
  </si>
  <si>
    <t>по улице Федорова</t>
  </si>
  <si>
    <t>78-415 ОП МГ 426</t>
  </si>
  <si>
    <t xml:space="preserve">по Федоровской улице </t>
  </si>
  <si>
    <t>78-415 ОП МГ 427</t>
  </si>
  <si>
    <t>по Фестивальной улице</t>
  </si>
  <si>
    <t>78-415 ОП МГ 428</t>
  </si>
  <si>
    <t xml:space="preserve">по Фроловской улице </t>
  </si>
  <si>
    <t>78-415 ОП МГ 429</t>
  </si>
  <si>
    <t>по улице Халтурина</t>
  </si>
  <si>
    <t>78-415 ОП МГ 430</t>
  </si>
  <si>
    <t>по улице Харитонова</t>
  </si>
  <si>
    <t>78-415 ОП МГ 431</t>
  </si>
  <si>
    <t xml:space="preserve">по Хасановской улице </t>
  </si>
  <si>
    <t>78-415 ОП МГ 432</t>
  </si>
  <si>
    <t>по Хвойному переулку</t>
  </si>
  <si>
    <t>78-415 ОП МГ 433</t>
  </si>
  <si>
    <t xml:space="preserve">по Художественной улице </t>
  </si>
  <si>
    <t>78-415 ОП МГ 434</t>
  </si>
  <si>
    <t xml:space="preserve">по Цветочной улице </t>
  </si>
  <si>
    <t>78-415 ОП МГ 435</t>
  </si>
  <si>
    <t xml:space="preserve">по Цимлянской улице </t>
  </si>
  <si>
    <t>78-415 ОП МГ 436</t>
  </si>
  <si>
    <t>по улице Чаплыгина</t>
  </si>
  <si>
    <t>78-415 ОП МГ 437</t>
  </si>
  <si>
    <t>по улице Чебышева</t>
  </si>
  <si>
    <t>78-415 ОП МГ 438</t>
  </si>
  <si>
    <t xml:space="preserve">по Чегской улице </t>
  </si>
  <si>
    <t>78-415 ОП МГ 439</t>
  </si>
  <si>
    <t>по улице Чекистов</t>
  </si>
  <si>
    <t>78-415 ОП МГ 440</t>
  </si>
  <si>
    <t xml:space="preserve">по Череповецкой улице </t>
  </si>
  <si>
    <t>78-415 ОП МГ 441</t>
  </si>
  <si>
    <t>по улице Черкасова</t>
  </si>
  <si>
    <t>78-415 ОП МГ 442</t>
  </si>
  <si>
    <t>по улице Чернышевского</t>
  </si>
  <si>
    <t>78-415 ОП МГ 443</t>
  </si>
  <si>
    <t>по улице Черняховского</t>
  </si>
  <si>
    <t>78-415 ОП МГ 444</t>
  </si>
  <si>
    <t>по улице Чехова</t>
  </si>
  <si>
    <t>78-415 ОП МГ 445</t>
  </si>
  <si>
    <t>по улице Чкалова</t>
  </si>
  <si>
    <t>78-415 ОП МГ 446</t>
  </si>
  <si>
    <t xml:space="preserve">по Чухломской улице </t>
  </si>
  <si>
    <t>78-415 ОП МГ 447</t>
  </si>
  <si>
    <t>по улице Шевченко</t>
  </si>
  <si>
    <t>78-415 ОП МГ 448</t>
  </si>
  <si>
    <t xml:space="preserve">по Шекснинской улице </t>
  </si>
  <si>
    <t>78-415 ОП МГ 449</t>
  </si>
  <si>
    <t>по улице Ширшова</t>
  </si>
  <si>
    <t>78-415 ОП МГ 450</t>
  </si>
  <si>
    <t>по Школьному переулку</t>
  </si>
  <si>
    <t>78-415 ОП МГ 451</t>
  </si>
  <si>
    <t>по Шлюзовой улице</t>
  </si>
  <si>
    <t>78-415 ОП МГ 452</t>
  </si>
  <si>
    <t>по улице Шолохова</t>
  </si>
  <si>
    <t>78-415 ОП МГ 453</t>
  </si>
  <si>
    <t>по Шоссейному переулку</t>
  </si>
  <si>
    <t>78-415 ОП МГ 454</t>
  </si>
  <si>
    <t>по улице Штепенко</t>
  </si>
  <si>
    <t>78-415 ОП МГ 455</t>
  </si>
  <si>
    <t xml:space="preserve">по Шуйской улице </t>
  </si>
  <si>
    <t>78-415 ОП МГ 456</t>
  </si>
  <si>
    <t>по улице Щепкина</t>
  </si>
  <si>
    <t>78-415 ОП МГ 457</t>
  </si>
  <si>
    <t xml:space="preserve">по Эмалевой улице </t>
  </si>
  <si>
    <t>78-415 ОП МГ 458</t>
  </si>
  <si>
    <t>по улице Энгельса</t>
  </si>
  <si>
    <t>78-415 ОП МГ 459</t>
  </si>
  <si>
    <t>по улице Энергетиков</t>
  </si>
  <si>
    <t>78-415 ОП МГ 460</t>
  </si>
  <si>
    <t>по Южной улице</t>
  </si>
  <si>
    <t>78-415 ОП МГ 461</t>
  </si>
  <si>
    <t>по улице Юности</t>
  </si>
  <si>
    <t>78-415 ОП МГ 462</t>
  </si>
  <si>
    <t>по улице Яблочкина</t>
  </si>
  <si>
    <t>78-415 ОП МГ 463</t>
  </si>
  <si>
    <t xml:space="preserve">по Якорной улице </t>
  </si>
  <si>
    <t>78-415 ОП МГ 464</t>
  </si>
  <si>
    <t>по улице Яна Гуса</t>
  </si>
  <si>
    <t>78-415 ОП МГ 465</t>
  </si>
  <si>
    <t xml:space="preserve">по Ясельной улице </t>
  </si>
  <si>
    <t>78-415 ОП МГ 466</t>
  </si>
  <si>
    <t>78-415 ОП МГ 467</t>
  </si>
  <si>
    <t>по улице Максима Горького с мостом</t>
  </si>
  <si>
    <t>78-415 ОП МГ 468</t>
  </si>
  <si>
    <t>78-415 ОП МГ 469</t>
  </si>
  <si>
    <t>Улицы и дороги в производственных, промышленных и коммунально-складских зонах, класс - дорога обычного типа (не скоростная дорога)</t>
  </si>
  <si>
    <t>Подъездная дорога к "Западному"</t>
  </si>
  <si>
    <t>78-415 ОП МГ 470</t>
  </si>
  <si>
    <t>кладбищу с мостом</t>
  </si>
  <si>
    <t>подъездная дорога к ТБО в деревне</t>
  </si>
  <si>
    <t>78-415 ОП МГ 471</t>
  </si>
  <si>
    <t>Выдрино</t>
  </si>
  <si>
    <t>Постановление администрации ГО г. Рыбинск от 05.08.2011 № 2530</t>
  </si>
  <si>
    <t>Автомобильная дорога, соединяющая</t>
  </si>
  <si>
    <t>76:20:00:000 422 477</t>
  </si>
  <si>
    <t>Волжскую Набережную и ул.Академика</t>
  </si>
  <si>
    <t>Губкина ( участок от ул. Свободы до ул.</t>
  </si>
  <si>
    <t>Лизы Чайкина).</t>
  </si>
  <si>
    <t>76:20:00:000 422 478</t>
  </si>
  <si>
    <t>Всего:      </t>
  </si>
  <si>
    <t>Свидетельство о государственной регистрации права от 15.12.2011 г. 76-АБ № 473708</t>
  </si>
  <si>
    <t>76:20:00:000 422 479</t>
  </si>
  <si>
    <t>Постановление администрации ГО г. Рыбинск от 17.10.2012 № 3996</t>
  </si>
  <si>
    <t>Автомобильная дорога по ул. Суркова</t>
  </si>
  <si>
    <t>76:20:00:000 404 372</t>
  </si>
  <si>
    <t>Разрешение на ввод объекта в эксплуатацию № RU 76303000-62/2013</t>
  </si>
  <si>
    <t>78-415ОП МГ 476</t>
  </si>
  <si>
    <t>Разрешение на ввод объекта в эксплуатацию № RU 76303000-43/2014</t>
  </si>
  <si>
    <t>Автомобильная дорога. Ярославская область, г. Рыбинск, вдоль южной стороны участка, Сысоевская улица, дом 28</t>
  </si>
  <si>
    <t>78-415ОП МГ 477</t>
  </si>
  <si>
    <t>Постановление администрации ГО г. Рыбинск от 04.04.2014 № 944</t>
  </si>
  <si>
    <t>Автомобильная дорога. Ярославская область, г. Рыбинск, улица от перекрестка ул. 50 лет ВЛКСМ / Перекатная улица 6-ой проезд до перекрестка Гражданская улица / ул. Бабушкина</t>
  </si>
  <si>
    <t>78-415ОП МГ 478</t>
  </si>
  <si>
    <t>Постановление администрации ГО г. Рыбинск от 30.12.2015 №  3991</t>
  </si>
  <si>
    <t>Автомобильная дорога. Ярославская область, г. Рыбинск, Волочаевская ул., от Юбилейной ул. до ул. Николая Невского</t>
  </si>
  <si>
    <t>76:20:00:000 429 090</t>
  </si>
  <si>
    <t>76-76-08/045/2011-630</t>
  </si>
  <si>
    <t>Автомобильная дорога в районе д. Вараксино, лит. А</t>
  </si>
  <si>
    <t>Автомобильная дорога. Ярославская область,городской округ г. Рыбинск, восточная промышленная зона, участок 1, участок 2</t>
  </si>
  <si>
    <t>Автомобильный проезд между ул. Кулибина и ул. Суркова</t>
  </si>
  <si>
    <r>
      <t>Реестровый номер ЕГР</t>
    </r>
    <r>
      <rPr>
        <sz val="9"/>
        <rFont val="Calibri"/>
        <family val="2"/>
        <charset val="204"/>
      </rPr>
      <t xml:space="preserve"> </t>
    </r>
    <r>
      <rPr>
        <sz val="8"/>
        <rFont val="Calibri"/>
        <family val="2"/>
        <charset val="204"/>
      </rPr>
      <t>(единого гос.реестра)</t>
    </r>
  </si>
  <si>
    <r>
      <t xml:space="preserve">     </t>
    </r>
    <r>
      <rPr>
        <b/>
        <sz val="14"/>
        <rFont val="Times New Roman"/>
        <family val="1"/>
        <charset val="204"/>
      </rPr>
      <t>Итого:</t>
    </r>
  </si>
  <si>
    <t>Итого</t>
  </si>
  <si>
    <t>Участок от Переборского тракта до улицы Смирнова</t>
  </si>
  <si>
    <t>от улицы Рокоссовского до улицы Моисеенко</t>
  </si>
  <si>
    <t>Участок от Юбилейной улицы  до Окружной дороги</t>
  </si>
  <si>
    <t>от улицы Труда до до путепровода в створе улицы 9 Мая</t>
  </si>
  <si>
    <t>Участок от улицы Максима Горького до Рыбинской улицы</t>
  </si>
  <si>
    <t xml:space="preserve"> от улицы Смирнова до Балобановской улицы</t>
  </si>
  <si>
    <t>п. Октябрьский</t>
  </si>
  <si>
    <t>78 240 865 ОП МП Н-034</t>
  </si>
  <si>
    <t>д. Дюдьково</t>
  </si>
  <si>
    <t>78 240 865 ОП МП Н-014</t>
  </si>
  <si>
    <t>78 240 865 ОП МП Н-001</t>
  </si>
  <si>
    <t>д. Антипино</t>
  </si>
  <si>
    <t>78 240 865 ОП МП Н-002</t>
  </si>
  <si>
    <t>д. Антоново</t>
  </si>
  <si>
    <t>78 240 865 ОП МП Н-003</t>
  </si>
  <si>
    <t>д. Барханово</t>
  </si>
  <si>
    <t>78 240 865 ОП МП Н-004</t>
  </si>
  <si>
    <t>д. Березники</t>
  </si>
  <si>
    <t>78 240 865 ОП МП Н-005</t>
  </si>
  <si>
    <t>д. Букриново</t>
  </si>
  <si>
    <t>78 240 865 ОП МП Н-006</t>
  </si>
  <si>
    <t>д. Вандышево 31км</t>
  </si>
  <si>
    <t>78 240 865 ОП МП Н-007</t>
  </si>
  <si>
    <t>д. Вандышево 47км</t>
  </si>
  <si>
    <t>78 240 865 ОП МП Н-008</t>
  </si>
  <si>
    <t>д. Войново</t>
  </si>
  <si>
    <t>78 240 865 ОП МП Н-009</t>
  </si>
  <si>
    <t>д. Гармоново</t>
  </si>
  <si>
    <t>78 240 865 ОП МП Н-010</t>
  </si>
  <si>
    <t>д. Гришенино</t>
  </si>
  <si>
    <t>78 240 865 ОП МП Н-011</t>
  </si>
  <si>
    <t>д. Дор</t>
  </si>
  <si>
    <t>78 240 865 ОП МП Н-012</t>
  </si>
  <si>
    <t>д. Дьяковское</t>
  </si>
  <si>
    <t>78 240 865 ОП МП Н-013</t>
  </si>
  <si>
    <t>78 240 865 ОП МП Н-015</t>
  </si>
  <si>
    <t>д. Запрудново</t>
  </si>
  <si>
    <t>78 240 865 ОП МП Н-016</t>
  </si>
  <si>
    <t>д. Ивакино</t>
  </si>
  <si>
    <t>78 240 865 ОП МП Н-017</t>
  </si>
  <si>
    <t>д. Ильинское (Ломовский с/о)</t>
  </si>
  <si>
    <t>78 240 865 ОП МП Н-018</t>
  </si>
  <si>
    <t>д. Ильинское (Октябрьскийс/о)</t>
  </si>
  <si>
    <t>78240 865 ОП МП Н-019</t>
  </si>
  <si>
    <t>д. Киселево</t>
  </si>
  <si>
    <t>78240 865 ОП МП Н-020</t>
  </si>
  <si>
    <t>78 240 865 ОП МП Н-021</t>
  </si>
  <si>
    <t>д. Купалино</t>
  </si>
  <si>
    <t>78 240 865 ОП МП Н-022</t>
  </si>
  <si>
    <t>д. Лаврово</t>
  </si>
  <si>
    <t>78240 865 ОП МП Н-023</t>
  </si>
  <si>
    <t>д. Ламаница</t>
  </si>
  <si>
    <t>78 240 865 ОП МП Н-024</t>
  </si>
  <si>
    <t>78 240 865 ОП МП Н-025</t>
  </si>
  <si>
    <t>д. Левино</t>
  </si>
  <si>
    <t>78 240 865 ОП МП Н-026</t>
  </si>
  <si>
    <t>д. Лом</t>
  </si>
  <si>
    <t>78240 865 ОП МП Н-027</t>
  </si>
  <si>
    <t>п. Лом</t>
  </si>
  <si>
    <t>78240 865 ОП МП Н-028</t>
  </si>
  <si>
    <t>д. Мартьяновское</t>
  </si>
  <si>
    <t>78 240 865 ОП МП Н-029</t>
  </si>
  <si>
    <t>д. Менчиково</t>
  </si>
  <si>
    <t>78240 865 ОП МП Н-030</t>
  </si>
  <si>
    <t>78 240 865 ОП МП Н-031</t>
  </si>
  <si>
    <t>д. Новое</t>
  </si>
  <si>
    <t>78 240 865 ОП МП Н-032</t>
  </si>
  <si>
    <t>д. Новосёлки</t>
  </si>
  <si>
    <t>78 240 865 ОП МП Н-033</t>
  </si>
  <si>
    <t>д. Палкино</t>
  </si>
  <si>
    <t>78 240 865 ОП МП Н-035</t>
  </si>
  <si>
    <t>с. Панфилово</t>
  </si>
  <si>
    <t>78240 865 ОП МП Н-036</t>
  </si>
  <si>
    <t>д. Панфилки</t>
  </si>
  <si>
    <t>78 240 865 ОП МП Н-037</t>
  </si>
  <si>
    <t>д. Пиняги</t>
  </si>
  <si>
    <t>78 240 865 ОП МП Н-038</t>
  </si>
  <si>
    <t>д. Подносково</t>
  </si>
  <si>
    <t>78 240 865 ОП МП Н-039</t>
  </si>
  <si>
    <t>д. Потыпкино</t>
  </si>
  <si>
    <t>78 240 865 ОП МП Н-040</t>
  </si>
  <si>
    <t>д. Приволжье</t>
  </si>
  <si>
    <t>78 240 865 ОП МП Н-041</t>
  </si>
  <si>
    <t>д. Рютово</t>
  </si>
  <si>
    <t>78 240 865 ОП МП Н-042</t>
  </si>
  <si>
    <t>д. Сельцо</t>
  </si>
  <si>
    <t>78 240 865 ОП МП Н-043</t>
  </si>
  <si>
    <t>д. Сидорово</t>
  </si>
  <si>
    <t>78 240 865 ОП МП Н-044</t>
  </si>
  <si>
    <t>д. Тамонки</t>
  </si>
  <si>
    <t>78 240 865 ОП МП Н-045</t>
  </si>
  <si>
    <t>д. Терюханово</t>
  </si>
  <si>
    <t>78 240 865   ОП МП Н-046</t>
  </si>
  <si>
    <t>с. Тихвинское</t>
  </si>
  <si>
    <t>78 240 865 ОП МП Н-047</t>
  </si>
  <si>
    <t>д. Шишланово</t>
  </si>
  <si>
    <t>78 240 865 ОП МП Н-048</t>
  </si>
  <si>
    <t>д. Якушево</t>
  </si>
  <si>
    <t>78 240 865 ОП МП Н-049</t>
  </si>
  <si>
    <t>ОКТЯБРЬСКОЕ СП</t>
  </si>
  <si>
    <t>ВСЕГО по Октябрьскому с/п</t>
  </si>
  <si>
    <t>улица д. Рыково</t>
  </si>
  <si>
    <t>78 243 805 ОП МЗ Н-001</t>
  </si>
  <si>
    <t>улица д.Мартыново</t>
  </si>
  <si>
    <t>78 243 805 ОП МЗ Н-002</t>
  </si>
  <si>
    <t>улица д. Красинское</t>
  </si>
  <si>
    <t>78 243 805 ОП МЗ Н-003</t>
  </si>
  <si>
    <t>улица д. Кузилово</t>
  </si>
  <si>
    <t>78 243 805 ОП МЗ Н-004</t>
  </si>
  <si>
    <t>улица д. Шеломки</t>
  </si>
  <si>
    <t>78 243 805 ОП МЗ Н-005</t>
  </si>
  <si>
    <t>улица д. Артемьево</t>
  </si>
  <si>
    <t>78 243 805 ОП МЗ Н-006</t>
  </si>
  <si>
    <t>улица д. Подлесное</t>
  </si>
  <si>
    <t>78 243 805 ОП МЗ Н-007</t>
  </si>
  <si>
    <t>улица д. Есюки</t>
  </si>
  <si>
    <t>78 243 805 ОП МЗ Н-008</t>
  </si>
  <si>
    <t>улица Цветочная д. Емишево</t>
  </si>
  <si>
    <t>78 243 805 ОП МЗ Н-009</t>
  </si>
  <si>
    <t>улица Центральная д. Емишево</t>
  </si>
  <si>
    <t>78 243 805 ОП МЗ Н-010</t>
  </si>
  <si>
    <t>улица Староемишевская д. Емишево</t>
  </si>
  <si>
    <t>78 243 805 ОП МЗ Н-011</t>
  </si>
  <si>
    <t>улица д. Никифорово</t>
  </si>
  <si>
    <t>78 243 805 ОП МЗ Н-012</t>
  </si>
  <si>
    <t>улица д. Новоселки</t>
  </si>
  <si>
    <t>78 243 805 ОП МЗ Н-013</t>
  </si>
  <si>
    <t>б /к</t>
  </si>
  <si>
    <t>улица д. Шелково</t>
  </si>
  <si>
    <t>78 243 805 ОП МЗ Н-014</t>
  </si>
  <si>
    <t>улица Центральная д. Мишаки</t>
  </si>
  <si>
    <t>78 243 805 ОП МЗ Н-015</t>
  </si>
  <si>
    <t>улица Богословская д. Мишаки</t>
  </si>
  <si>
    <t>78 243 805 ОП МЗ Н-016</t>
  </si>
  <si>
    <t>улица Зелёная д. Мишаки</t>
  </si>
  <si>
    <t>78 243 805 ОП МЗ Н-017</t>
  </si>
  <si>
    <t>улица Овражья д. Мишаки</t>
  </si>
  <si>
    <t>78 243 805 ОП МЗ Н-018</t>
  </si>
  <si>
    <t>улица Волжская д. Мишаки</t>
  </si>
  <si>
    <t>78 243 805 ОП МЗ Н-019</t>
  </si>
  <si>
    <t>улица Запрудная д. Мишаки</t>
  </si>
  <si>
    <t>78 243 805 ОП МЗ Н-020</t>
  </si>
  <si>
    <t>улица д. Лазарцево</t>
  </si>
  <si>
    <t>78 243 805 ОП МЗ Н-021</t>
  </si>
  <si>
    <t>улица д.Лыкошино</t>
  </si>
  <si>
    <t>78 243 805 ОП МЗ Н-022</t>
  </si>
  <si>
    <t>улица д. Антифьево</t>
  </si>
  <si>
    <t>78 243 805 ОП МЗ Н-023</t>
  </si>
  <si>
    <t>улица д. Безмино</t>
  </si>
  <si>
    <t>78 243 805 ОП МЗ Н-024</t>
  </si>
  <si>
    <t>улица д.Ильинское</t>
  </si>
  <si>
    <t>78 243 805 ОП МЗ Н-025</t>
  </si>
  <si>
    <t>улица д. Калошино</t>
  </si>
  <si>
    <t>78 243 805 ОП МЗ Н-026</t>
  </si>
  <si>
    <t>улица д. Манцурово</t>
  </si>
  <si>
    <t>78 243 805 ОП МЗ Н-027</t>
  </si>
  <si>
    <t>улица д. Олешково</t>
  </si>
  <si>
    <t>78 243 805 ОП МЗ Н-028</t>
  </si>
  <si>
    <t>улица д. Парфёнково</t>
  </si>
  <si>
    <t>78 243 805 ОП МЗ Н-029</t>
  </si>
  <si>
    <t>улица д. Вышницы</t>
  </si>
  <si>
    <t>78 243 805 ОП МЗ Н-030</t>
  </si>
  <si>
    <t>улица д. Погост</t>
  </si>
  <si>
    <t>78 243 805 ОП МЗ Н-031</t>
  </si>
  <si>
    <t>улица д.Сущёво</t>
  </si>
  <si>
    <t>78 243 805 ОП МЗ Н-032</t>
  </si>
  <si>
    <t>улица д.Уварово</t>
  </si>
  <si>
    <t>78 243 805 ОП МЗ Н-033</t>
  </si>
  <si>
    <t>улица д. Голенищево</t>
  </si>
  <si>
    <t>78 243 805 ОП МЗ Н-034</t>
  </si>
  <si>
    <t>улица д. Большое Титовское</t>
  </si>
  <si>
    <t>78 243 805 ОП МЗ Н-035</t>
  </si>
  <si>
    <t>улица  д. Малое Титовское</t>
  </si>
  <si>
    <t>78 243 805 ОП МЗ Н-036</t>
  </si>
  <si>
    <t>улица д. Новенькое</t>
  </si>
  <si>
    <t>78 243 805 ОП МЗ Н-037</t>
  </si>
  <si>
    <t>улица д. Ваулово</t>
  </si>
  <si>
    <t>78 243 805 ОП МЗ Н-038</t>
  </si>
  <si>
    <t>улица д.Рождественное</t>
  </si>
  <si>
    <t>78 243 805 ОП МЗ Н-039</t>
  </si>
  <si>
    <t>улица д. Холм</t>
  </si>
  <si>
    <t>78 243 805 ОП МЗ Н-040</t>
  </si>
  <si>
    <t>улица д.Митинское</t>
  </si>
  <si>
    <t>78 243 805 ОП МЗ Н-041</t>
  </si>
  <si>
    <t>улица д. Митюшино</t>
  </si>
  <si>
    <t>78 243 805 ОП МЗ Н-042</t>
  </si>
  <si>
    <t>улица Молодёжная д. Столбищи</t>
  </si>
  <si>
    <t>78 243 805 ОП МЗ Н-043</t>
  </si>
  <si>
    <t>улица Центральная д. Столбищи</t>
  </si>
  <si>
    <t>78 243 805 ОП МЗ Н-044</t>
  </si>
  <si>
    <t>улица Колхозная д. Столбищи</t>
  </si>
  <si>
    <t>78 243 805 ОП МЗ Н-045</t>
  </si>
  <si>
    <t>улица д. Омелино</t>
  </si>
  <si>
    <t>78 243 805 ОП МЗ Н-046</t>
  </si>
  <si>
    <t>улица д.Ионовское</t>
  </si>
  <si>
    <t>78 243 805 ОП МЗ Н-047</t>
  </si>
  <si>
    <t>улица д. Сельцо</t>
  </si>
  <si>
    <t>78 243 805 ОП МЗ Н-048</t>
  </si>
  <si>
    <t>улица д. Николо-Эдома</t>
  </si>
  <si>
    <t>78 243 805 ОП МЗ Н-049</t>
  </si>
  <si>
    <t>улица д. Баскаково</t>
  </si>
  <si>
    <t>78 243 805 ОП МЗ Н-050</t>
  </si>
  <si>
    <t>улица с. Ваулово</t>
  </si>
  <si>
    <t>78 243 805 ОП МЗ Н-051</t>
  </si>
  <si>
    <t>улица д. Лукинское</t>
  </si>
  <si>
    <t>78 243 805 ОП МЗ Н-052</t>
  </si>
  <si>
    <t>улица д. Ефимово</t>
  </si>
  <si>
    <t>78 243 805 ОП МЗ Н-053</t>
  </si>
  <si>
    <t>улица д.Осташево</t>
  </si>
  <si>
    <t>78 243 805 ОП МЗ Н-054</t>
  </si>
  <si>
    <t>улица д.Полуэктово</t>
  </si>
  <si>
    <t>78 243 805 ОП МЗ Н-055</t>
  </si>
  <si>
    <t>улица д. Шуино</t>
  </si>
  <si>
    <t>78 243 805 ОП МЗ Н-056</t>
  </si>
  <si>
    <t>улица посёлка Ваулово</t>
  </si>
  <si>
    <t>78 243 805 ОП МЗ Н-057</t>
  </si>
  <si>
    <t>улица д. Каменка</t>
  </si>
  <si>
    <t>78 243 805 ОП МЗ Н-058</t>
  </si>
  <si>
    <t>улица д. Ерофеево</t>
  </si>
  <si>
    <t>78 243 805 ОП МЗ Н-059</t>
  </si>
  <si>
    <t>улица д. Парняково</t>
  </si>
  <si>
    <t>78 243 805 ОП МЗ Н-060</t>
  </si>
  <si>
    <t>улица д.Юдаково</t>
  </si>
  <si>
    <t>78 243 805 ОП МЗ Н-061</t>
  </si>
  <si>
    <t>улица д. Селюнино</t>
  </si>
  <si>
    <t>78 243 805 ОП МЗ Н-062</t>
  </si>
  <si>
    <t>Всего по Артемьевскому СП</t>
  </si>
  <si>
    <t>ЗАВОЛЖСКОЕ СП</t>
  </si>
  <si>
    <t>ИВНЯКОВСКОЕ СП</t>
  </si>
  <si>
    <t>КАРАБИХСКОЕ СП</t>
  </si>
  <si>
    <t>КУРБСКОЕ СП</t>
  </si>
  <si>
    <t>д.Кобыляево - автодорога "г.Ярославль - Диево Городище"</t>
  </si>
  <si>
    <t>78 701 ОП МЗ 001</t>
  </si>
  <si>
    <t>было 1,6</t>
  </si>
  <si>
    <t>II-c-б</t>
  </si>
  <si>
    <t>РаспоряжениеЯМР от 25.11.13 №338</t>
  </si>
  <si>
    <t>НЕКРАСОВСКОЕ СП</t>
  </si>
  <si>
    <t>д. Григорьевское - Аэропорт - д. Колокуново</t>
  </si>
  <si>
    <t>78 701 ОП МЗ 002</t>
  </si>
  <si>
    <r>
      <t xml:space="preserve">Постан.Правит.ЯМР от </t>
    </r>
    <r>
      <rPr>
        <sz val="11"/>
        <color indexed="10"/>
        <rFont val="Calibri"/>
        <family val="2"/>
        <charset val="204"/>
      </rPr>
      <t>07.09.2011 №4650</t>
    </r>
  </si>
  <si>
    <t>ТУНОШЕНСКОЕ СП</t>
  </si>
  <si>
    <t>от автодороги "Ярославль-Любим"-д. Матренино</t>
  </si>
  <si>
    <t>78 701 ОП МЗ 003</t>
  </si>
  <si>
    <t>было 0,11</t>
  </si>
  <si>
    <t>д. Глухово - д. Лобаниха</t>
  </si>
  <si>
    <t>78 701 ОП МЗ 004</t>
  </si>
  <si>
    <t>от автодороги "Яковлевское - Диево-Городище - Ильинское"- д. Якушево</t>
  </si>
  <si>
    <t>78 701 ОП МЗ 005</t>
  </si>
  <si>
    <t>было 0,12км</t>
  </si>
  <si>
    <r>
      <t xml:space="preserve">Постан.Правит.ЯМР от </t>
    </r>
    <r>
      <rPr>
        <sz val="11"/>
        <color indexed="10"/>
        <rFont val="Calibri"/>
        <family val="2"/>
        <charset val="204"/>
      </rPr>
      <t xml:space="preserve">07.09.2011 №4650, </t>
    </r>
    <r>
      <rPr>
        <sz val="11"/>
        <color indexed="36"/>
        <rFont val="Calibri"/>
        <family val="2"/>
        <charset val="204"/>
      </rPr>
      <t>Постан.Правит.ЯМР от 12.03.2014 №82</t>
    </r>
  </si>
  <si>
    <t>ремонт в 2015</t>
  </si>
  <si>
    <t xml:space="preserve">От автодороги "Ярославль-Любим-д.Хмельники" - д. Лыса-Гора </t>
  </si>
  <si>
    <t>78 701 ОП МЗ 006</t>
  </si>
  <si>
    <t>д. Большое Филимоново - д. Малое Филимоново</t>
  </si>
  <si>
    <t>78 701 ОП МЗ 007</t>
  </si>
  <si>
    <t>от автодороги "Ярославль-Прусово" - д. Ларино</t>
  </si>
  <si>
    <t>78 701 ОП МЗ 008</t>
  </si>
  <si>
    <t>II-c-а</t>
  </si>
  <si>
    <r>
      <t xml:space="preserve">Постан.Правит.ЯМР от </t>
    </r>
    <r>
      <rPr>
        <sz val="11"/>
        <color indexed="10"/>
        <rFont val="Calibri"/>
        <family val="2"/>
        <charset val="204"/>
      </rPr>
      <t>06.09.2011 №4641</t>
    </r>
  </si>
  <si>
    <t>от автодороги"Яковлевское - Диево-Городище"- д. Головинское</t>
  </si>
  <si>
    <t>78 701 ОП МЗ 009</t>
  </si>
  <si>
    <t>д. Шебунино - д. Боброво</t>
  </si>
  <si>
    <t>78 701 ОП МЗ 010</t>
  </si>
  <si>
    <t>ул. Папанина г. Ярославля - ул. Мирная п. Красный Бор</t>
  </si>
  <si>
    <t>78 701 ОП МЗ 011</t>
  </si>
  <si>
    <t>от автодороги "Ярославль -Любим" - д. Юрьево</t>
  </si>
  <si>
    <t>78 701 ОП МЗ 012</t>
  </si>
  <si>
    <t>было 0,22</t>
  </si>
  <si>
    <t>РаспоряжениеЯМР от 03.03.14 №64. С1981</t>
  </si>
  <si>
    <t>от автодороги "Ярославль-Любим" до кладбища Шахова</t>
  </si>
  <si>
    <t>78 701 ОП МЗ 013</t>
  </si>
  <si>
    <t>от автодороги "Ярославль-Любим"-д.Козлятьево</t>
  </si>
  <si>
    <t>78 701 ОП МЗ 014</t>
  </si>
  <si>
    <t>от автодороги "Ярославль-Любим-д.Хмельники" - д. Точища</t>
  </si>
  <si>
    <t>78 701 ОП МЗ 015</t>
  </si>
  <si>
    <t>поворот от трассы ул. Машиностроителей г. Ярославля - п. Красный Бор</t>
  </si>
  <si>
    <t>78 701 ОП МЗ 016</t>
  </si>
  <si>
    <t>д. Головинское - д. Маньково с искусственным дорожным сооружением-мостом</t>
  </si>
  <si>
    <t>78 701 ОП МЗ 017</t>
  </si>
  <si>
    <t>было 0,35</t>
  </si>
  <si>
    <t>II-с-б</t>
  </si>
  <si>
    <t>Постан.АДМ ЯМР от 07.09.2011 №4650. Изменение в Пост: Постан.АДМ ЯМР от 22.04.2016 №586. С 1981г.</t>
  </si>
  <si>
    <t>с. Спас-Виталий - д. Давыдово</t>
  </si>
  <si>
    <t>78 701 ОП МЗ 018</t>
  </si>
  <si>
    <t>д. Маньково - д. Скородумово</t>
  </si>
  <si>
    <t>78 701 ОП МЗ 019</t>
  </si>
  <si>
    <t>было 0,36</t>
  </si>
  <si>
    <t>Постан.Правит.ЯМР от 12.03.2014 №82</t>
  </si>
  <si>
    <t>д. Черкасово - 307 км СЖД</t>
  </si>
  <si>
    <t>78 701 ОП МЗ 020</t>
  </si>
  <si>
    <t>п. Красный Бор - д. Алешково</t>
  </si>
  <si>
    <t>78 701 ОП МЗ 021</t>
  </si>
  <si>
    <t>от автодороги "с. Толбухино - д. Уткино - с. Спас-Виталий" - д. Черкасиха</t>
  </si>
  <si>
    <t>78 701 ОП МЗ 022</t>
  </si>
  <si>
    <t>от автодороги "с. Толбухино - д. Уткино - с. Спас-Виталий" - д. Курдеево</t>
  </si>
  <si>
    <t>78 701 ОП МЗ 023</t>
  </si>
  <si>
    <t>от автодороги "Ярославль-Любим-с. Григорьевское" - д. Алферово</t>
  </si>
  <si>
    <t>78 701 ОП МЗ 024</t>
  </si>
  <si>
    <t>д. Клинцево - д. Иванково</t>
  </si>
  <si>
    <t>78 701 ОП МЗ 025</t>
  </si>
  <si>
    <t>д. Корзново - д. Евстигнеево</t>
  </si>
  <si>
    <t>78 701 ОП МЗ 026</t>
  </si>
  <si>
    <t>от автодороги "Ярославль-Прусово" - д. Б.Филимоново</t>
  </si>
  <si>
    <t>78 701 ОП МЗ 027</t>
  </si>
  <si>
    <t>д. Павловское - д. Ушаково</t>
  </si>
  <si>
    <t>78 701 ОП МЗ 028</t>
  </si>
  <si>
    <t>д. Романцево - д. Корзново</t>
  </si>
  <si>
    <t>78 701 ОП МЗ 029</t>
  </si>
  <si>
    <t>д. Копытово - д. Одарьино</t>
  </si>
  <si>
    <t>78 701 ОП МЗ 030</t>
  </si>
  <si>
    <t>д. Точища - д. Сельцо</t>
  </si>
  <si>
    <t>78 701 ОП МЗ 031</t>
  </si>
  <si>
    <t>д. Полтево - д. Коломино</t>
  </si>
  <si>
    <t>78 701 ОП МЗ 032</t>
  </si>
  <si>
    <t>д. Уткино - д. Петрово</t>
  </si>
  <si>
    <t>78 701 ОП МЗ 033</t>
  </si>
  <si>
    <t>д. Маньково - д. Пенье</t>
  </si>
  <si>
    <t>78 701 ОП МЗ 034</t>
  </si>
  <si>
    <t>было 0,55</t>
  </si>
  <si>
    <t>Постан.Правит.ЯМР от 07.09.2011 №4650, Распоряж.ЯМР от 12.03.2014 №82</t>
  </si>
  <si>
    <t>д. Федорино - д. Малое Болково</t>
  </si>
  <si>
    <t>78 701 ОП МЗ 035</t>
  </si>
  <si>
    <t>д. Григорьевское - д. Русаново</t>
  </si>
  <si>
    <t>78 701 ОП МЗ 036</t>
  </si>
  <si>
    <t>д. Хмельники - с. Григорцево</t>
  </si>
  <si>
    <t>78 701 ОП МЗ 037</t>
  </si>
  <si>
    <t>д. Клинцево - д. Пучково</t>
  </si>
  <si>
    <t>78 701 ОП МЗ 038</t>
  </si>
  <si>
    <t>д. Селехово - д. Евково</t>
  </si>
  <si>
    <t>78 701 ОП МЗ 039</t>
  </si>
  <si>
    <t>от автодороги "Яковлевское - Диево-Городище"- д. Бортниково</t>
  </si>
  <si>
    <t>78 701 ОП МЗ 040</t>
  </si>
  <si>
    <t>было 0,62</t>
  </si>
  <si>
    <t>Постан.Правит.ЯМР от 07.09.2011 №4650; РаспоряжениеЯМР от 25.11.13 №336. С1961</t>
  </si>
  <si>
    <t>от автодороги "Шебунино -Красный Профинтерн" - д. Федорино</t>
  </si>
  <si>
    <t>78 701 ОП МЗ 041</t>
  </si>
  <si>
    <t>от автодороги "Шебунино -Красный Профинтерн" - д. Якалово</t>
  </si>
  <si>
    <t>78 701 ОП МЗ 042</t>
  </si>
  <si>
    <t>с. Григорьевское - д. Студенцы</t>
  </si>
  <si>
    <t>78 701 ОП МЗ 043</t>
  </si>
  <si>
    <t>от автодороги "Ярославль -Любим" - д. Максуры</t>
  </si>
  <si>
    <t>78 701 ОП МЗ 044</t>
  </si>
  <si>
    <t>д. Селехово - д. Ерсловское</t>
  </si>
  <si>
    <t>78 701 ОП МЗ 045</t>
  </si>
  <si>
    <t>д. Коченятино - д. Семеновское</t>
  </si>
  <si>
    <t>78 701 ОП МЗ 046</t>
  </si>
  <si>
    <t>было 0,7км</t>
  </si>
  <si>
    <t>д. Петелино - д. Пограиха</t>
  </si>
  <si>
    <t>78 701 ОП МЗ 047</t>
  </si>
  <si>
    <t>д. Павловское - д. Мамаево</t>
  </si>
  <si>
    <t>78 701 ОП МЗ 048</t>
  </si>
  <si>
    <t>от автодороги "Яковлевское - Диево Городище - Ильинское"  - д. Поленское</t>
  </si>
  <si>
    <t>78 701 ОП МЗ 049</t>
  </si>
  <si>
    <t>от автодороги "Шебунино - Красный Профинтерн" - д. Болково</t>
  </si>
  <si>
    <t>78 701 ОП МЗ 050</t>
  </si>
  <si>
    <t>д. Пестрецово - д. Дымокурцы</t>
  </si>
  <si>
    <t>78 701 ОП МЗ 051</t>
  </si>
  <si>
    <t>РаспоряжениеЯМР от 25.11.13 №340.С1961</t>
  </si>
  <si>
    <t>от автодороги "Ярославль - Любим" - 305км СЖД</t>
  </si>
  <si>
    <t>78 701 ОП МЗ 052</t>
  </si>
  <si>
    <t>д. Кузьминское - д. Худяково</t>
  </si>
  <si>
    <t>78 701 ОП МЗ 053</t>
  </si>
  <si>
    <t>д. Залужье - д. Ладыгино</t>
  </si>
  <si>
    <t>78 701 ОП МЗ 054</t>
  </si>
  <si>
    <t>д. Студенцы - д. Измайлово</t>
  </si>
  <si>
    <t>78 701 ОП МЗ 055</t>
  </si>
  <si>
    <t>д. Нечуково - д. Андреевское</t>
  </si>
  <si>
    <t>78 701 ОП МЗ 056</t>
  </si>
  <si>
    <t>от автодороги "Ярославль - Любим" - д. Давыдово</t>
  </si>
  <si>
    <t>78 701 ОП МЗ 057</t>
  </si>
  <si>
    <t>ремонт в 2016</t>
  </si>
  <si>
    <t>д. Бортниково - д. Мишуково</t>
  </si>
  <si>
    <t>78 701 ОП МЗ 058</t>
  </si>
  <si>
    <t>было 1,2</t>
  </si>
  <si>
    <t>РаспоряжениеЯМР от 03.03.14 №64. С1961г.</t>
  </si>
  <si>
    <t>д. Корзново - д. Бессмертново</t>
  </si>
  <si>
    <t>78 701 ОП МЗ 059</t>
  </si>
  <si>
    <t>д. Уткино - д. Копытово</t>
  </si>
  <si>
    <t>78 701 ОП МЗ 060</t>
  </si>
  <si>
    <t>д. Евково - д. Павловское</t>
  </si>
  <si>
    <t>78 701 ОП МЗ 061</t>
  </si>
  <si>
    <t>от автодороги "Ярославль - Диево Городище" - д. Мишуково</t>
  </si>
  <si>
    <t>78 701 ОП МЗ 062</t>
  </si>
  <si>
    <t>д. Нечуково - д. Залужье</t>
  </si>
  <si>
    <t>78 701 ОП МЗ 063</t>
  </si>
  <si>
    <t>ЯОКБ - д. Красный Бор</t>
  </si>
  <si>
    <t>78 701 ОП МЗ 064</t>
  </si>
  <si>
    <t>было 2,5</t>
  </si>
  <si>
    <t>Распоряж.ЯМР от 03.03.14 №64. С1980г.</t>
  </si>
  <si>
    <t>д. Семеново - д. Терентьевская</t>
  </si>
  <si>
    <t>78 701 ОП МЗ 065</t>
  </si>
  <si>
    <r>
      <t xml:space="preserve">Постан.Правит.ЯМР от </t>
    </r>
    <r>
      <rPr>
        <sz val="11"/>
        <color indexed="10"/>
        <rFont val="Calibri"/>
        <family val="2"/>
        <charset val="204"/>
      </rPr>
      <t>06.09.2011 №4641;  Распоряж.Правит.ЯМР от 01.03.2012 №40</t>
    </r>
  </si>
  <si>
    <t>пр. Машиностроителей г. Ярославля - д. Ляпино</t>
  </si>
  <si>
    <t>78 701 ОП МЗ 066</t>
  </si>
  <si>
    <t>от автодороги "Ярославль - Любим" - д, Хмельники</t>
  </si>
  <si>
    <t>78 701 ОП МЗ 067</t>
  </si>
  <si>
    <t>д. Мостец - п. Красный Бор</t>
  </si>
  <si>
    <t>78 701 ОП МЗ 068</t>
  </si>
  <si>
    <t>Постан.Правит.ЯМР от 05.10.2009 №7672</t>
  </si>
  <si>
    <t>от автодороги "Ярославль - Любим" - д. Ерсловское</t>
  </si>
  <si>
    <t>78 701 ОП МЗ 069</t>
  </si>
  <si>
    <t>Распоряж.Правит.ЯМР от 11.11.2011 №407</t>
  </si>
  <si>
    <t>от автодороги "Ярославль - Любим" - д. Левцово</t>
  </si>
  <si>
    <t>79 701 ОП МЗ 070</t>
  </si>
  <si>
    <t>IV-в</t>
  </si>
  <si>
    <t xml:space="preserve">Постан.Правит.ЯМР от 24.11.2010 №10191 </t>
  </si>
  <si>
    <t>от д. Вакарево до трассы</t>
  </si>
  <si>
    <t>78 701 ОП МЗ 071</t>
  </si>
  <si>
    <t>было 1,9</t>
  </si>
  <si>
    <t xml:space="preserve">Постан.Правит.ЯМР от 24.11.2010 №10191  изм.распоряжение КУМИ №68 от 15.03.2013.РаспоряжениеКУМИ ЯМР от 23.09.14 №343. </t>
  </si>
  <si>
    <t>изм. протяж-ти в 2016г.поставлена на кадастр.</t>
  </si>
  <si>
    <t>участок а/д ул.Университетская г.Ярославля -д.Полесье</t>
  </si>
  <si>
    <t>78 701 ОП МЗ 072</t>
  </si>
  <si>
    <t>Постан.Правит.ЯМР от 04.06.2014 №2054</t>
  </si>
  <si>
    <t>от а/д д.Ляпино-с.Прусово в районе 12км до д.Андреевское в границах ПК 0+000-ПК 4+500</t>
  </si>
  <si>
    <t>78 701 ОП МЗ 073</t>
  </si>
  <si>
    <t>Постан.ЯМР от 30.09.2014 №3527</t>
  </si>
  <si>
    <t>д.Петелино-д.Павлеиха</t>
  </si>
  <si>
    <t>не присвоен</t>
  </si>
  <si>
    <t>Постан.Адм.ЯМР от 05.06.2015 №2657; с 1983.</t>
  </si>
  <si>
    <t>новая в 2015г.</t>
  </si>
  <si>
    <t>от автодороги "с.Толбухино-д.Уткино-с.Спас-Виталий"до ст.Уткино к многоквартирным домам</t>
  </si>
  <si>
    <t>Постан.Адм.ЯМР от 06.05.2016 №631; с 1983.</t>
  </si>
  <si>
    <t>принята в 2016г.не поставлена на кадастр.</t>
  </si>
  <si>
    <t>"Ляпино-Прусово"-ЖК "Зелёный квартал"</t>
  </si>
  <si>
    <t>Постан.Адм.ЯМР от 29.12.2016 №1630; с 1983.</t>
  </si>
  <si>
    <t>ИТОГО</t>
  </si>
  <si>
    <t>д. Сабельницы - д. Осовые</t>
  </si>
  <si>
    <t>78 701 ОП МЗ 074</t>
  </si>
  <si>
    <t>Постан.Правит.ЯМР от 15.04.2009 №2004</t>
  </si>
  <si>
    <t>Юго-Западная окружная дорога - п. Суринский</t>
  </si>
  <si>
    <t>78 701 ОП МЗ 075</t>
  </si>
  <si>
    <t>д. Матвеевское - д. Козульки</t>
  </si>
  <si>
    <t>78 701 ОП МЗ 076</t>
  </si>
  <si>
    <t>от автодороги "Ярославль - Углич" - д. Малое Домнино</t>
  </si>
  <si>
    <t>78 701 ОП МЗ 077</t>
  </si>
  <si>
    <t>д. Скоково - д. Порошино</t>
  </si>
  <si>
    <t>78 701 ОП МЗ 078</t>
  </si>
  <si>
    <t>д. Скоково - д. Петелино</t>
  </si>
  <si>
    <t>78 701 ОП МЗ 079</t>
  </si>
  <si>
    <t>д. Ломки - д. Курилково</t>
  </si>
  <si>
    <t>78 701 ОП МЗ 080</t>
  </si>
  <si>
    <t>от автодороги "Ярославль - Углич" - д. Жуково</t>
  </si>
  <si>
    <t>78 701 ОП МЗ 081</t>
  </si>
  <si>
    <t>д. Терехово - д.Гридино</t>
  </si>
  <si>
    <t>78 701 ОП МЗ 082</t>
  </si>
  <si>
    <t>от автодороги "Ярославль - Углич" - д. Б.Домнино</t>
  </si>
  <si>
    <t>78 701 ОП МЗ 083</t>
  </si>
  <si>
    <t>д. Демково - д. Новлино</t>
  </si>
  <si>
    <t>78 701 ОП МЗ 084</t>
  </si>
  <si>
    <r>
      <rPr>
        <sz val="11"/>
        <color indexed="36"/>
        <rFont val="Calibri"/>
        <family val="2"/>
        <charset val="204"/>
      </rPr>
      <t xml:space="preserve">Постан.Правит.ЯМР от 07.09.2011 №4650. с 1974. </t>
    </r>
    <r>
      <rPr>
        <sz val="8"/>
        <color indexed="57"/>
        <rFont val="Calibri"/>
        <family val="2"/>
        <charset val="204"/>
      </rPr>
      <t>размежовано. Постан.Правит.ЯМР от 13.04.2015 №2396</t>
    </r>
  </si>
  <si>
    <t>размежовано в 2015 г.</t>
  </si>
  <si>
    <t>д. Бовыкино - д. Поповка - д. Курилово</t>
  </si>
  <si>
    <t>78 701 ОП МЗ 085</t>
  </si>
  <si>
    <t>п. Смена - д. Борисково</t>
  </si>
  <si>
    <t>78 701 ОП МЗ 086</t>
  </si>
  <si>
    <r>
      <rPr>
        <sz val="10"/>
        <color indexed="8"/>
        <rFont val="Times New Roman"/>
        <family val="1"/>
        <charset val="204"/>
      </rPr>
      <t>Постан.Правит.ЯМР от</t>
    </r>
    <r>
      <rPr>
        <sz val="10"/>
        <color indexed="10"/>
        <rFont val="Times New Roman"/>
        <family val="1"/>
        <charset val="204"/>
      </rPr>
      <t xml:space="preserve"> 12.12.2013 №4771</t>
    </r>
    <r>
      <rPr>
        <sz val="10"/>
        <color indexed="8"/>
        <rFont val="Times New Roman"/>
        <family val="1"/>
        <charset val="204"/>
      </rPr>
      <t>;  изм.распоряжение КУМИ №18/1 от 01.02.2013.</t>
    </r>
  </si>
  <si>
    <t>от автодороги "Ярославль-Рыбинск -д.Скоково- д. Красная  Горка</t>
  </si>
  <si>
    <t>78 701 ОП МЗ 087</t>
  </si>
  <si>
    <t>было 0,87</t>
  </si>
  <si>
    <t>РаспоряжениеЯМР от 03.03.14 №64.С 1970</t>
  </si>
  <si>
    <t>д. Бовыкино - д. Ананьино</t>
  </si>
  <si>
    <t>78 701 ОП МЗ 088</t>
  </si>
  <si>
    <t>д. Котельницы - д. Ларино</t>
  </si>
  <si>
    <t>78 701 ОП МЗ 089</t>
  </si>
  <si>
    <t>д. Большая Поповка - д. Пестово</t>
  </si>
  <si>
    <t>78 701 ОП МЗ 090</t>
  </si>
  <si>
    <t>от автодороги "Ярославль -Углич" - д. Городищи</t>
  </si>
  <si>
    <t>78 701 ОП МЗ 091</t>
  </si>
  <si>
    <t>от автодороги "Ярославль - Углич" - п. Садовый</t>
  </si>
  <si>
    <t>78 701 ОП МЗ 092</t>
  </si>
  <si>
    <t>СНТ "Мичуринец-1" - д. Котельницы</t>
  </si>
  <si>
    <t>78 701 ОП МЗ 093</t>
  </si>
  <si>
    <t>от автодороги "Ярославль-Углич" - д. Ефремово</t>
  </si>
  <si>
    <t>78 701 ОП МЗ 094</t>
  </si>
  <si>
    <t xml:space="preserve">было 1,73 </t>
  </si>
  <si>
    <r>
      <t xml:space="preserve">РаспоряжениеЯМР от 03.03.14 №64. С1961. размежовано. </t>
    </r>
    <r>
      <rPr>
        <sz val="8"/>
        <color indexed="57"/>
        <rFont val="Calibri"/>
        <family val="2"/>
        <charset val="204"/>
      </rPr>
      <t>Постан.Правит.ЯМР от 13.04.2015 №2396</t>
    </r>
  </si>
  <si>
    <t>размежовано в 2015г.</t>
  </si>
  <si>
    <t>от автодороги "Ярославль-Углич" - д. Ломки</t>
  </si>
  <si>
    <t>78 701 ОП МЗ 095</t>
  </si>
  <si>
    <t>было 2,0</t>
  </si>
  <si>
    <r>
      <t xml:space="preserve">РаспоряжениеЯМР от 03.03.14 №64. С1961. размежовано. </t>
    </r>
    <r>
      <rPr>
        <sz val="8"/>
        <color indexed="57"/>
        <rFont val="Calibri"/>
        <family val="2"/>
        <charset val="204"/>
      </rPr>
      <t>Постан.Правит.ЯМР от 13.04.2015 №2397</t>
    </r>
    <r>
      <rPr>
        <sz val="11"/>
        <color theme="1"/>
        <rFont val="Calibri"/>
        <family val="2"/>
        <charset val="204"/>
        <scheme val="minor"/>
      </rPr>
      <t/>
    </r>
  </si>
  <si>
    <t>д. Залесье - д. Терехово - д. Давыдовское</t>
  </si>
  <si>
    <t>78 701 ОП МЗ 096</t>
  </si>
  <si>
    <t>д. Бекренево - д. Ильино</t>
  </si>
  <si>
    <t>78 701 ОП МЗ 097</t>
  </si>
  <si>
    <t>по факту 1,6</t>
  </si>
  <si>
    <t>Юго-Западная окружная дорога - д. Раздолье</t>
  </si>
  <si>
    <t>78 701 ОП МЗ 098</t>
  </si>
  <si>
    <t>от автодороги "Ярославль-Углич" - д. Бовыкино</t>
  </si>
  <si>
    <t>78 701 ОП МЗ 099</t>
  </si>
  <si>
    <t>было 2,86</t>
  </si>
  <si>
    <t>Постан.Правит.ЯМР от 07.09.2011 №4650; РаспоряжениеЯМР от 25.11.13 №339. С1986</t>
  </si>
  <si>
    <t>от автодороги,ведущей от автострады Рыбинск-Ярославль на свалку до теплотрассы ОАО "ТГК-2"</t>
  </si>
  <si>
    <t>78 701 ОП МЗ 100</t>
  </si>
  <si>
    <t>было 1,3км</t>
  </si>
  <si>
    <r>
      <t>Постан.Правит.ЯМР от 12.12.2013 №4771;  изм.распоряжение КУМИ №301  от 12.08.14.</t>
    </r>
    <r>
      <rPr>
        <sz val="8"/>
        <color indexed="57"/>
        <rFont val="Calibri"/>
        <family val="2"/>
        <charset val="204"/>
      </rPr>
      <t>размежовано. Постан.Правит.ЯМР от 13.04.2015 №2396</t>
    </r>
  </si>
  <si>
    <t>от  автострады Рыбинск-Ярославль до свалки производственных отходов ОАО "Скоково"</t>
  </si>
  <si>
    <t>78 701 ОП МЗ 101</t>
  </si>
  <si>
    <t xml:space="preserve">Постан.Правит.ЯМР от 25.12.2013 №4997;  </t>
  </si>
  <si>
    <t>ремонт в 2015-16</t>
  </si>
  <si>
    <t>"Карачиха-Ширинье"-д.Юркино</t>
  </si>
  <si>
    <t xml:space="preserve">Постан.Адм.ЯМР от 02.06.2015 №2637;   с 1978.  </t>
  </si>
  <si>
    <t>новые 2015</t>
  </si>
  <si>
    <t>д.Сабельницы-д.Бойтово</t>
  </si>
  <si>
    <t xml:space="preserve">Постан.Адм.ЯМР от 02.06.2015 №2637;   с 1964.  </t>
  </si>
  <si>
    <t>д.Бойтово-д.Никульское</t>
  </si>
  <si>
    <t>"Ярославль-Рыбинск -д.Губцево"-д.Ильино</t>
  </si>
  <si>
    <t xml:space="preserve">Постан.Адм.ЯМР от 10.07.2015 №2810;   с 1975.  </t>
  </si>
  <si>
    <t>автодорога «от автодороги «Ярославль-Углич» - до ГБУЗ ЯО «Ярославская областная клиническая психиатрическая больница», с.Спасское»</t>
  </si>
  <si>
    <t>новая, принято в 2015г., а добавлено  вреестр в 2016 (размежовано не Адм.ЯМР)</t>
  </si>
  <si>
    <t>п. Дубки -п/л "Колосок"</t>
  </si>
  <si>
    <t>78 701 ОП МЗ 102</t>
  </si>
  <si>
    <t>Постановление ЯМР от 23.05.2014 №1936.</t>
  </si>
  <si>
    <t>п. Щедрино - с. Лучинское</t>
  </si>
  <si>
    <t>78 701 ОП МЗ 103</t>
  </si>
  <si>
    <r>
      <t xml:space="preserve">Постан.Правит.ЯМР от </t>
    </r>
    <r>
      <rPr>
        <sz val="11"/>
        <color indexed="10"/>
        <rFont val="Calibri"/>
        <family val="2"/>
        <charset val="204"/>
      </rPr>
      <t>15.04.2011 №668</t>
    </r>
  </si>
  <si>
    <t>д. Ямищи - д. Цеденево</t>
  </si>
  <si>
    <t>78 701 ОП МЗ 105</t>
  </si>
  <si>
    <t>д. Лаптево - д. Прасковьино</t>
  </si>
  <si>
    <t>78 701 ОП МЗ 106</t>
  </si>
  <si>
    <r>
      <t xml:space="preserve">Постан.Правит.ЯМР от 07.09.2011 №4650. </t>
    </r>
    <r>
      <rPr>
        <sz val="8"/>
        <color indexed="57"/>
        <rFont val="Calibri"/>
        <family val="2"/>
        <charset val="204"/>
      </rPr>
      <t>размежовано. Постан.Правит.ЯМР от 13.04.2015 №2396</t>
    </r>
  </si>
  <si>
    <t>размежовано в 2015</t>
  </si>
  <si>
    <t>автодорога М8 - ул. Дорожная п. Нагорный</t>
  </si>
  <si>
    <t>78 701 ОП МЗ 107</t>
  </si>
  <si>
    <t>д. Лаптево - д. Матьково</t>
  </si>
  <si>
    <t>78 701 ОП МЗ 108</t>
  </si>
  <si>
    <t>д. Бечихино - д. Чуркино</t>
  </si>
  <si>
    <t>78 701 ОП МЗ 109</t>
  </si>
  <si>
    <t>от автодороги "Ярославль-Заячий Холм -автодорога "Гаврилов-Ям -Иваново" - д. Корюково</t>
  </si>
  <si>
    <t>78 701 ОП МЗ 110</t>
  </si>
  <si>
    <t>от автодороги "Ярославль-Заячий Холм -автодорога "Гаврилов-Ям -Иваново" - с. Лучинское</t>
  </si>
  <si>
    <t>78 701 ОП МЗ 111</t>
  </si>
  <si>
    <t>от автодороги "Ярославль-Заячий Холм -автодорога "Гаврилов-Ям -Иваново" - с. Еремеевское</t>
  </si>
  <si>
    <t>78 701 ОП МЗ 112</t>
  </si>
  <si>
    <t>д. Борисово - д. Голенищево</t>
  </si>
  <si>
    <t>78 701 ОП МЗ 113</t>
  </si>
  <si>
    <t>п. Щедрино - д. Бегоулево</t>
  </si>
  <si>
    <t>78 701 ОП МЗ 114</t>
  </si>
  <si>
    <t xml:space="preserve">РаспоряжениеЯМР от 05.03.14 №69. </t>
  </si>
  <si>
    <r>
      <t xml:space="preserve">ремонт в 2016; </t>
    </r>
    <r>
      <rPr>
        <sz val="9"/>
        <rFont val="Times New Roman"/>
        <family val="1"/>
        <charset val="204"/>
      </rPr>
      <t>Размежовановано в 2015</t>
    </r>
  </si>
  <si>
    <t>д. Лупычево - д. Зманово</t>
  </si>
  <si>
    <t>78 701 ОП МЗ 115</t>
  </si>
  <si>
    <t>ЯРНУ - д. Руденки</t>
  </si>
  <si>
    <t>78 701 ОП МЗ 116</t>
  </si>
  <si>
    <t>от автодороги "д. Климовское - д. Ананьино - д. Волково" - д. Борисово</t>
  </si>
  <si>
    <t>78 701 ОП МЗ 118</t>
  </si>
  <si>
    <r>
      <t xml:space="preserve">Постан.Правит.ЯМР от </t>
    </r>
    <r>
      <rPr>
        <sz val="10"/>
        <color indexed="10"/>
        <rFont val="Calibri"/>
        <family val="2"/>
        <charset val="204"/>
      </rPr>
      <t>07.09.2011 №4650.Распор.КУМИ №128 от 14.04.14. С1974</t>
    </r>
  </si>
  <si>
    <t>ЯРНУ - д. Сенчугово</t>
  </si>
  <si>
    <t>78 701 ОП МЗ 119</t>
  </si>
  <si>
    <r>
      <t xml:space="preserve">Постан.Правит.ЯМР от </t>
    </r>
    <r>
      <rPr>
        <sz val="10"/>
        <color indexed="10"/>
        <rFont val="Calibri"/>
        <family val="2"/>
        <charset val="204"/>
      </rPr>
      <t>07.09.2011 №4650</t>
    </r>
  </si>
  <si>
    <t>д. Бекренево - д. Афинеево</t>
  </si>
  <si>
    <t>78 701 ОП МЗ 120</t>
  </si>
  <si>
    <t>д. Сенчугово - д. Внуково</t>
  </si>
  <si>
    <t>78 701 ОП МЗ 121</t>
  </si>
  <si>
    <t>автодорога М8 - д. Спицино</t>
  </si>
  <si>
    <t>78 701 ОП МЗ 122</t>
  </si>
  <si>
    <t>от автодороги "Ярославль-Заячий Холм -автодорога "Гаврилов-Ям -Иваново" - д. Алексеевское</t>
  </si>
  <si>
    <t>78 701 ОП МЗ 123</t>
  </si>
  <si>
    <t>было 1км</t>
  </si>
  <si>
    <t>Постан.Правит.ЯМР от 07.09.2011 №4650       Распоряж.от 29.07.14 №280</t>
  </si>
  <si>
    <t>д. Поповское д . Сергеево</t>
  </si>
  <si>
    <t>78 701 ОП МЗ 124</t>
  </si>
  <si>
    <t>д. Голенищево - д. Тимошино</t>
  </si>
  <si>
    <t>78 701 ОП МЗ 125</t>
  </si>
  <si>
    <t>от автодороги "М8 -подъезд к г. Кострома - с. Красное" - д. Алексеевское</t>
  </si>
  <si>
    <t>78 701 ОП МЗ 126</t>
  </si>
  <si>
    <t>д. Прохоровское - д. Митино</t>
  </si>
  <si>
    <t>78 701 ОП МЗ 127</t>
  </si>
  <si>
    <t>д. Лупычево - д. Королево</t>
  </si>
  <si>
    <t>78 701 ОП МЗ 128</t>
  </si>
  <si>
    <t>д. Поповское д . Ананьино</t>
  </si>
  <si>
    <t>78 701 ОП МЗ 129</t>
  </si>
  <si>
    <t>д. Петровское - д. Бекренево</t>
  </si>
  <si>
    <t>78 701 ОП МЗ 130</t>
  </si>
  <si>
    <t>д. Алексеевское - д. Ямищи</t>
  </si>
  <si>
    <t>78 701 ОП МЗ 131</t>
  </si>
  <si>
    <t>ЯРНУ - п. Щедрино</t>
  </si>
  <si>
    <t>78 701 ОП МЗ 132</t>
  </si>
  <si>
    <t>д. Бечихино - д. Лаптево</t>
  </si>
  <si>
    <t>78 701 ОП МЗ 133</t>
  </si>
  <si>
    <t>х.Еремеевский - д. Першино</t>
  </si>
  <si>
    <t>78 701 ОП МЗ 134</t>
  </si>
  <si>
    <t>д. Высоко - д. Бурмосово</t>
  </si>
  <si>
    <t>78 701 ОП МЗ 135</t>
  </si>
  <si>
    <t>автодорога М8 - д. Петровское</t>
  </si>
  <si>
    <t>78 701 ОП МЗ 136</t>
  </si>
  <si>
    <r>
      <t xml:space="preserve">Постан.Правит.ЯМР от </t>
    </r>
    <r>
      <rPr>
        <sz val="11"/>
        <color indexed="10"/>
        <rFont val="Calibri"/>
        <family val="2"/>
        <charset val="204"/>
      </rPr>
      <t>07.09.2011 №4650; Распоряж.Правит.ЯМР от 04.04.12 №70</t>
    </r>
  </si>
  <si>
    <t>с. Еремеевское - х. Еремеевский</t>
  </si>
  <si>
    <t>78 701 ОП МЗ 137</t>
  </si>
  <si>
    <t>д. Сенчугово - д. Афинеево</t>
  </si>
  <si>
    <t>78 701 ОП МЗ 138</t>
  </si>
  <si>
    <t>от автодороги "Ярославль-Заячий Холм -автодорога "Гаврилов-Ям -Иваново" - д. Поповское</t>
  </si>
  <si>
    <t>78 701 ОП МЗ 139</t>
  </si>
  <si>
    <t>д. Першино - д. Еремеевское</t>
  </si>
  <si>
    <t>78 701 ОП МЗ 140</t>
  </si>
  <si>
    <t>от автодороги "Ярославль-Заячий Холм -автодорога "Гаврилов-Ям -Иваново" - д. Худково</t>
  </si>
  <si>
    <t>78 701 ОП МЗ 141</t>
  </si>
  <si>
    <t>п. Козьмодемьянск (ул. Лесная п. Геологов) - д. Боровая</t>
  </si>
  <si>
    <t>78 701 ОП МЗ 142</t>
  </si>
  <si>
    <t>было 2,7</t>
  </si>
  <si>
    <t>РаспоряжениеЯМР от 25.11.13 №341. С1978</t>
  </si>
  <si>
    <t>д. Комарово - д. Бечихино</t>
  </si>
  <si>
    <t>78 701 ОП МЗ 143</t>
  </si>
  <si>
    <r>
      <t xml:space="preserve">Постан.Правит.ЯМР от </t>
    </r>
    <r>
      <rPr>
        <sz val="11"/>
        <color indexed="10"/>
        <rFont val="Calibri"/>
        <family val="2"/>
        <charset val="204"/>
      </rPr>
      <t>07.09.2011 №4650; Распоряж.Адм.ЯМР от 04.04.12 №70</t>
    </r>
  </si>
  <si>
    <t>пансионат "Ярославль" - с. Введенье</t>
  </si>
  <si>
    <t>78 701 ОП МЗ 144</t>
  </si>
  <si>
    <t>было 2,9</t>
  </si>
  <si>
    <t xml:space="preserve">Постан.Правит.ЯМР от 07.09.2011 №4650; Распоряжение Адм.ЯМР от 25.03.15 №57. </t>
  </si>
  <si>
    <t>изм.протяж.2015г.</t>
  </si>
  <si>
    <t>п. Дубки - ТЭЦ-3</t>
  </si>
  <si>
    <t>78 701 ОП МЗ 146</t>
  </si>
  <si>
    <t>от автодороги "Дубки - д. Зиновьвское -Никульское" - д. Большое Темерово</t>
  </si>
  <si>
    <t>78 701 ОП МЗ 147</t>
  </si>
  <si>
    <t>д. Кормилицино - д. Белкино</t>
  </si>
  <si>
    <t>78 701 ОП МЗ 148</t>
  </si>
  <si>
    <t>Постан.Правит.ЯМР от 20.03.2013 №1168</t>
  </si>
  <si>
    <t>"с.Введенье- граница с Гаврилов-Ямским районом"  ПК0+000-ПК01+100</t>
  </si>
  <si>
    <t>78 701 ОП МЗ 149</t>
  </si>
  <si>
    <t>было 0,15; потом 1,1 км</t>
  </si>
  <si>
    <t>Постан.Адм.ЯМР от 19.12.2014 №4652; Распоряжение Адм.ЯМР от 25.03.15 №56. С1961</t>
  </si>
  <si>
    <t xml:space="preserve">"с.Введенье-граница с Гаврилов-Ямским районом" до д.Зманово </t>
  </si>
  <si>
    <t>78 701 ОП МЗ 150</t>
  </si>
  <si>
    <t>было 0,150 м</t>
  </si>
  <si>
    <r>
      <rPr>
        <sz val="10"/>
        <color indexed="62"/>
        <rFont val="Calibri"/>
        <family val="2"/>
        <charset val="204"/>
      </rPr>
      <t xml:space="preserve">Постан.Адм.ЯМР от 04.03.2014 №854 </t>
    </r>
    <r>
      <rPr>
        <sz val="10"/>
        <color indexed="36"/>
        <rFont val="Calibri"/>
        <family val="2"/>
        <charset val="204"/>
      </rPr>
      <t>Постан.Адм.ЯМР от 19.12.2014 №4652,   с 1976</t>
    </r>
  </si>
  <si>
    <t>г. Ярославль "Волгострой" - д. Ракино - д. Курдумово</t>
  </si>
  <si>
    <t>78 701 ОП МЗ 151</t>
  </si>
  <si>
    <t>от автодороги М8 - д. Ям</t>
  </si>
  <si>
    <t>78 701 ОП МЗ 152</t>
  </si>
  <si>
    <t>от автодороги "Ярославль-Тутаев" - д. Дедова Гора</t>
  </si>
  <si>
    <t>78 701 ОП МЗ 153</t>
  </si>
  <si>
    <t>от автодороги "Ярославль-Тутаев" - п. Красное</t>
  </si>
  <si>
    <t>78 701 ОП МЗ 154</t>
  </si>
  <si>
    <t>от автодороги "с. Андроники-д. Еремино" - д. Сухарево</t>
  </si>
  <si>
    <t>78 701 ОП МЗ 155</t>
  </si>
  <si>
    <t>с. Сандырево - д. Мусоловка</t>
  </si>
  <si>
    <t>78 701 ОП МЗ 156</t>
  </si>
  <si>
    <t>от овтодороги "М8 - д. Сивцево" - д. Климатино</t>
  </si>
  <si>
    <t>78 701 ОП МЗ 157</t>
  </si>
  <si>
    <t>д. Нестерево - д. Шелепино</t>
  </si>
  <si>
    <t>78 701 ОП МЗ 158</t>
  </si>
  <si>
    <t>трасса М8 - с. Сандырево</t>
  </si>
  <si>
    <t>78 701 ОП МЗ 159</t>
  </si>
  <si>
    <t>с. Медягино - д. Юдово</t>
  </si>
  <si>
    <t>78 701 ОП МЗ 160</t>
  </si>
  <si>
    <t>д. Бисерево - д. Кустово</t>
  </si>
  <si>
    <t>78 701 ОП МЗ 161</t>
  </si>
  <si>
    <t>п. Ярославка - с. Пазушино</t>
  </si>
  <si>
    <t>78 701 ОП МЗ 162</t>
  </si>
  <si>
    <t>д. Ватолино - д. Рютнево</t>
  </si>
  <si>
    <t>78 701 ОП МЗ 163</t>
  </si>
  <si>
    <t>д. Ватолино - д. Филатово</t>
  </si>
  <si>
    <t>78 701 ОП МЗ 164</t>
  </si>
  <si>
    <t>было 1,4</t>
  </si>
  <si>
    <r>
      <t xml:space="preserve">РаспоряжениеЯМР от 05.03.14 №69. С1961. </t>
    </r>
    <r>
      <rPr>
        <sz val="8"/>
        <color indexed="57"/>
        <rFont val="Calibri"/>
        <family val="2"/>
        <charset val="204"/>
      </rPr>
      <t>размежовано. Постан.Правит.ЯМР от 13.04.2015 №2396</t>
    </r>
  </si>
  <si>
    <t>размежованов ано в 2015</t>
  </si>
  <si>
    <t>ДОЦ "Иволга" - д. Павловское</t>
  </si>
  <si>
    <t>78 701 ОП МЗ 165</t>
  </si>
  <si>
    <t>с. Толбухино - д. Озерки</t>
  </si>
  <si>
    <t>78 701 ОП МЗ 166</t>
  </si>
  <si>
    <t>от автодороги "Очапки - Ватолино" - д. Большие Жарки</t>
  </si>
  <si>
    <t>78 701 ОП МЗ 167</t>
  </si>
  <si>
    <t>от автодороги М8 - д. Юрятино ст.  296 км</t>
  </si>
  <si>
    <t>78 701 ОП МЗ 168</t>
  </si>
  <si>
    <t>д. Дедова Гора - д. Лопатино - с. Устье</t>
  </si>
  <si>
    <t>78 701 ОП МЗ 169</t>
  </si>
  <si>
    <t>с. Медягино - д. Чакарово</t>
  </si>
  <si>
    <t>78 701 ОП МЗ 170</t>
  </si>
  <si>
    <t>от автодороги М8 - д. Павловское</t>
  </si>
  <si>
    <t>78 701 ОП МЗ 171</t>
  </si>
  <si>
    <t>д. Шелепино - д. Большое Ноговицино</t>
  </si>
  <si>
    <t>78 701 ОП МЗ 172</t>
  </si>
  <si>
    <t>д. Кузнечиха - д. Бутрево</t>
  </si>
  <si>
    <t>78 701 ОП МЗ 173</t>
  </si>
  <si>
    <t>было 1,427</t>
  </si>
  <si>
    <r>
      <rPr>
        <i/>
        <sz val="8"/>
        <rFont val="Calibri"/>
        <family val="2"/>
        <charset val="204"/>
      </rPr>
      <t xml:space="preserve">Постан.Правит.ЯМР от 07.09.2011 №4650.              </t>
    </r>
    <r>
      <rPr>
        <sz val="11"/>
        <color indexed="36"/>
        <rFont val="Calibri"/>
        <family val="2"/>
        <charset val="204"/>
      </rPr>
      <t xml:space="preserve">С1978. Распоряж.№375 от 14.10.14. </t>
    </r>
    <r>
      <rPr>
        <sz val="9"/>
        <color indexed="57"/>
        <rFont val="Calibri"/>
        <family val="2"/>
        <charset val="204"/>
      </rPr>
      <t>размежовано. Постан.Правит.ЯМР от 13.04.2015 №2396</t>
    </r>
  </si>
  <si>
    <t>с. Медягино - д. Кузьмино</t>
  </si>
  <si>
    <t>78 701 ОП МЗ 174</t>
  </si>
  <si>
    <t>д. Глебовское - д. Нефедницино</t>
  </si>
  <si>
    <t>78 701 ОП МЗ 175</t>
  </si>
  <si>
    <t>д. Глебовское - д. Конищево</t>
  </si>
  <si>
    <t>78 701 ОП МЗ 176</t>
  </si>
  <si>
    <t>д. Дор - д. Ваулин Починок</t>
  </si>
  <si>
    <t>78 701 ОП МЗ 177</t>
  </si>
  <si>
    <t>с. Толбухино - д. Феклино</t>
  </si>
  <si>
    <t>78 701 ОП МЗ 178</t>
  </si>
  <si>
    <t>от автодороги М8 - д. Аксеновская</t>
  </si>
  <si>
    <t>78 701 ОП МЗ 179</t>
  </si>
  <si>
    <t>д. Мартьянка - д. Обухово</t>
  </si>
  <si>
    <t>78 701 ОП МЗ 180</t>
  </si>
  <si>
    <t>было 4,0</t>
  </si>
  <si>
    <t>Постан.Правит.ЯМР от 07.09.2011 №4650; Распоряж.ЯМР от 14.05.14 №170. С1968</t>
  </si>
  <si>
    <t>от автодороги М8 - д. Курманово</t>
  </si>
  <si>
    <t>78 701 ОП МЗ 181</t>
  </si>
  <si>
    <t>д. Почаево - д. Коптево</t>
  </si>
  <si>
    <t>78 701 ОП МЗ 182</t>
  </si>
  <si>
    <t>от автодороги "г. Ярославль - г. Тутаев - д. Беркайцево" - д. Васильцево</t>
  </si>
  <si>
    <t>78 701 ОП МЗ 183</t>
  </si>
  <si>
    <t>п. Ярославка - ул. Главная г. Ярославля</t>
  </si>
  <si>
    <t>78 701 ОП МЗ 184</t>
  </si>
  <si>
    <t>было 1,380 км</t>
  </si>
  <si>
    <r>
      <t xml:space="preserve">Постан.Правит.ЯМР от 13.06.2013 №2391, Распор.№129 от 14.04.14, </t>
    </r>
    <r>
      <rPr>
        <sz val="11"/>
        <color indexed="57"/>
        <rFont val="Calibri"/>
        <family val="2"/>
        <charset val="204"/>
      </rPr>
      <t xml:space="preserve"> </t>
    </r>
    <r>
      <rPr>
        <sz val="9"/>
        <color indexed="57"/>
        <rFont val="Calibri"/>
        <family val="2"/>
        <charset val="204"/>
      </rPr>
      <t>размежовано. Постан.Правит.ЯМР от 13.04.2015 №2396</t>
    </r>
  </si>
  <si>
    <t>подъезная автодорога к ДОЦ "Иволга"</t>
  </si>
  <si>
    <t>78 701 ОП МЗ 185</t>
  </si>
  <si>
    <t>д. Иванцево - д. Калачиха - д. Пуплышево</t>
  </si>
  <si>
    <t>78 701 ОП МЗ 186</t>
  </si>
  <si>
    <t>РаспоряжениеЯМР от 03.03.14 №64. С2009</t>
  </si>
  <si>
    <t>от автодороги "г. Тутаев - Шопша" - д. Скрипино</t>
  </si>
  <si>
    <t>78 701 ОП МЗ 187</t>
  </si>
  <si>
    <t>с. Курба - д. Девятово</t>
  </si>
  <si>
    <t>78 701 ОП МЗ 188</t>
  </si>
  <si>
    <t>д. Мордвиново - д. Афонино</t>
  </si>
  <si>
    <t>78 701 ОП МЗ 189</t>
  </si>
  <si>
    <t>от автодороги "д. Мордвиново - Седельницы" - д. Павлухино</t>
  </si>
  <si>
    <t>78 701 ОП МЗ 190</t>
  </si>
  <si>
    <t>с. Дегтево - д. Запрудново</t>
  </si>
  <si>
    <t>78 701 ОП МЗ 191</t>
  </si>
  <si>
    <t>от автодороги "п. Карачиха - с. Ширинье" - д. Давыдово</t>
  </si>
  <si>
    <t>78 701 ОП МЗ 193</t>
  </si>
  <si>
    <t>от автодороги "д. Кормилицино - с. Курба" - д. Семеновское</t>
  </si>
  <si>
    <t>78 701 ОП МЗ 194</t>
  </si>
  <si>
    <t>с. Курба - с. Васильевское</t>
  </si>
  <si>
    <t>78 701 ОП МЗ 195</t>
  </si>
  <si>
    <t>д. Баканово - д. Черемсаново</t>
  </si>
  <si>
    <t>78 701 ОП МЗ 196</t>
  </si>
  <si>
    <t>д. Новоселки - д. Лопырево - д. Белягино</t>
  </si>
  <si>
    <t>78 701 ОП МЗ 197</t>
  </si>
  <si>
    <t>было 1,8 км</t>
  </si>
  <si>
    <t>Постан.Правит.ЯМР от 07.09.11 №4650 №1169; Распоряж.о внесен.изм. от 14.05.14 №168. С1968</t>
  </si>
  <si>
    <t>д. Меленки - д. Макарово - д. Починки - д. Вощино - д. Плотинки</t>
  </si>
  <si>
    <t>78 701 ОП МЗ 198</t>
  </si>
  <si>
    <t>д. Барское - д. Юрково - д. Писцово</t>
  </si>
  <si>
    <t>78 701 ОП МЗ 199</t>
  </si>
  <si>
    <t>д. Седельницы - д. Ермольцево - с. Дмитриевское</t>
  </si>
  <si>
    <t>78 701 ОП МЗ 200</t>
  </si>
  <si>
    <t>д. Каблуково - д. Старово</t>
  </si>
  <si>
    <t>78 701 ОП МЗ 201</t>
  </si>
  <si>
    <t>д. Гаврицы - д. Щеколдино</t>
  </si>
  <si>
    <t>78 701 ОП МЗ 202</t>
  </si>
  <si>
    <t>Внутрихозяйственная дорога к телятнику двор №6 с. Ширинье, МУСХП "Мир"</t>
  </si>
  <si>
    <t>78 701 ОП МЗ 203</t>
  </si>
  <si>
    <t>Внутрихозяйственная дорога к зернотоку с. Ширинье, МУСХП "Мир"</t>
  </si>
  <si>
    <t>78 701 ОП МЗ 204</t>
  </si>
  <si>
    <t>Подъездная дорога к двору № 1 с. Ширинье, МУСХП "Мир"</t>
  </si>
  <si>
    <t>78 701 ОП МЗ 205</t>
  </si>
  <si>
    <t>Подъездная дорога ккомплексу двор № 4 с. Ширинье, МУСХП "Мир"</t>
  </si>
  <si>
    <t>78 701 ОП МЗ 206</t>
  </si>
  <si>
    <t>Подъездная дорога к откормочной площадке двор № 5 с. Ширинье МУСХП "Мир"</t>
  </si>
  <si>
    <t>78 701 ОП МЗ 207</t>
  </si>
  <si>
    <t>д. Иванцево - д. Красково</t>
  </si>
  <si>
    <t>78 701 ОП МЗ 208</t>
  </si>
  <si>
    <t>Подъезная дорога к складу ГСМ с. Ширинье МУСХП "Мир"</t>
  </si>
  <si>
    <t>78 701 ОП МЗ 209</t>
  </si>
  <si>
    <t xml:space="preserve">с.Ширинье - д.Марковское </t>
  </si>
  <si>
    <t>78 701 ОП МЗ 210</t>
  </si>
  <si>
    <t>было 3,2 км</t>
  </si>
  <si>
    <t xml:space="preserve">Постан.Адм.ЯМР от 30.06.11 №34; Распоряж.КУМИ №135 от 15.04.14,  </t>
  </si>
  <si>
    <t>от а/д с.Новленское-д.Иванищево до д.Крюково</t>
  </si>
  <si>
    <t>78 701 ОП МЗ 211</t>
  </si>
  <si>
    <t>Постан.Адм.ЯМР от 18.11.14 №3997 ;       С 1979</t>
  </si>
  <si>
    <t>новая, 2015г.</t>
  </si>
  <si>
    <t>д. Щеглевское - д. Хабарово</t>
  </si>
  <si>
    <t>было 0,3</t>
  </si>
  <si>
    <t>РаспоряжениеЯМР от 05.03.14 №69. С1973</t>
  </si>
  <si>
    <t>п. Красный Холм - п. Красный Волгарь</t>
  </si>
  <si>
    <t>от автодороги "п. Красный Волгарь - СНТ "Волгарь" - СНТ "Строитель"</t>
  </si>
  <si>
    <t>д. Турыгино - п. Красный Волгарь</t>
  </si>
  <si>
    <t xml:space="preserve"> </t>
  </si>
  <si>
    <r>
      <t xml:space="preserve">Постан.Правит.ЯМР от </t>
    </r>
    <r>
      <rPr>
        <sz val="11"/>
        <color indexed="10"/>
        <rFont val="Calibri"/>
        <family val="2"/>
        <charset val="204"/>
      </rPr>
      <t>07.09.2011 №4650; от 06.09.2011 №4641</t>
    </r>
  </si>
  <si>
    <t>с. Григорьевское, ул. Дачная - д. Щеглевское</t>
  </si>
  <si>
    <t>д. Турыгино - п. Красный Холм</t>
  </si>
  <si>
    <t>Постан.Правит.ЯМР от 06.09.2011 №4641</t>
  </si>
  <si>
    <t>от автодороги "г. Ярославль - г. Рыбинск" - д. Крюковское</t>
  </si>
  <si>
    <t>было 0,9</t>
  </si>
  <si>
    <r>
      <rPr>
        <sz val="10"/>
        <color indexed="36"/>
        <rFont val="Calibri"/>
        <family val="2"/>
        <charset val="204"/>
      </rPr>
      <t>Постан.Правит.ЯМР от 07.09.2011 №4650. (</t>
    </r>
    <r>
      <rPr>
        <b/>
        <sz val="10"/>
        <color indexed="10"/>
        <rFont val="Calibri"/>
        <family val="2"/>
        <charset val="204"/>
      </rPr>
      <t>0,345</t>
    </r>
    <r>
      <rPr>
        <sz val="10"/>
        <color indexed="36"/>
        <rFont val="Calibri"/>
        <family val="2"/>
        <charset val="204"/>
      </rPr>
      <t>-</t>
    </r>
    <r>
      <rPr>
        <b/>
        <sz val="10"/>
        <color indexed="10"/>
        <rFont val="Calibri"/>
        <family val="2"/>
        <charset val="204"/>
      </rPr>
      <t xml:space="preserve">Расп.КУМИ №75 от 06.03.14.) </t>
    </r>
    <r>
      <rPr>
        <sz val="10"/>
        <color indexed="10"/>
        <rFont val="Calibri"/>
        <family val="2"/>
        <charset val="204"/>
      </rPr>
      <t>С1972.</t>
    </r>
    <r>
      <rPr>
        <sz val="11"/>
        <color indexed="10"/>
        <rFont val="Calibri"/>
        <family val="2"/>
        <charset val="204"/>
      </rPr>
      <t xml:space="preserve"> </t>
    </r>
    <r>
      <rPr>
        <sz val="9"/>
        <color indexed="57"/>
        <rFont val="Calibri"/>
        <family val="2"/>
        <charset val="204"/>
      </rPr>
      <t>размежовано. Постан.Правит.ЯМР от 13.04.2015 №2396</t>
    </r>
  </si>
  <si>
    <t>ремонт в 2015г., размежовано.</t>
  </si>
  <si>
    <t>от автодороги "с. Григорьевское - п. Михайловский - п. Норское" - СНТ "Труженик"</t>
  </si>
  <si>
    <t>от автодороги "п. Норское - с. Григорьевское" - д. Патерево</t>
  </si>
  <si>
    <t>от автодороги "с. Григорьевское - п. Михайловский п. Норское" - п. Затон</t>
  </si>
  <si>
    <t>Постан.Правит.ЯМР от 07.09.2011 №4650; Распоряжение ЯМР от 14.05.14 №171. С1974</t>
  </si>
  <si>
    <t>с.Григорьевское, ул. Новая - д. Дулово - д. Кипелки</t>
  </si>
  <si>
    <t>РаспоряжениеЯМР от 25.11.13 №337. С 2009</t>
  </si>
  <si>
    <t>Красное-крахмалопаточный завод, участок Усково-крахмалопаточный завод</t>
  </si>
  <si>
    <t>от автодороги "с. Лютово - д. Мокеевское - д. Софряково - ст. Лютово" - д. Торговцево</t>
  </si>
  <si>
    <t>от автодороги "с. Лютово - д. Мокеевское - д. Софряково - ст. Лютово" - д. Облесцево</t>
  </si>
  <si>
    <t>от автодороги " с. Туношна - Бурмакино" - д. Мутовки</t>
  </si>
  <si>
    <t>от автодороги " с. Туношна - Бурмакино" - д. Скородумки</t>
  </si>
  <si>
    <t>от автодороги "с. Лютово - д. Мокеевское - д. Софряково - ст. Лютово" - д. Жабино</t>
  </si>
  <si>
    <t>от автодороги " с. Туношна - Бурмакино" - д. Семеновское</t>
  </si>
  <si>
    <t>от автодороги "с. Лютово - д. Бердицино" - д. Ушаково</t>
  </si>
  <si>
    <t>от автодороги "с. Лютово - д. Мокеевское - д. Софряково - ст. Лютово" - д. Исаково</t>
  </si>
  <si>
    <t>с. Красное - д. Юрьевское</t>
  </si>
  <si>
    <t>д. Твердино - д. Ключи</t>
  </si>
  <si>
    <t>от автодороги "М8 - подъезд к г. Кострома - д. Исаково" - д. Мигачево</t>
  </si>
  <si>
    <t>(0,4 по смете) было 0,6</t>
  </si>
  <si>
    <t>Постан.Правит.ЯМР от 07.09.2011 №4651 Распоряж.от 22.07.14 №268. С1978</t>
  </si>
  <si>
    <t>от автодороги "с. Лютово - д. Мокеевское - д. Софряково - ст. Лютово" - д. Росляково</t>
  </si>
  <si>
    <t>от автодороги "М8 - подъезд к г. Кострома" до реки Великая</t>
  </si>
  <si>
    <t xml:space="preserve">Постан.Правит.ЯМР от 07.06.2012 №12140 </t>
  </si>
  <si>
    <t>д. Росляково - д. Погорелки</t>
  </si>
  <si>
    <t>от автодороги "М8 - подъезд к г. Кострома" - п. Волга</t>
  </si>
  <si>
    <t>от автодороги "с. Лютово - д. Мокеевское - д. Софряково - ст. Лютово" - д. Студеново</t>
  </si>
  <si>
    <t>было 0,8</t>
  </si>
  <si>
    <t>Постан.Правит.ЯМР от 07.09.2011 №4650, Распоряж. КУМИ №305 от 18.08.14</t>
  </si>
  <si>
    <t>от автодороги "с. Туношна - Бурмакино" - с. Лютово</t>
  </si>
  <si>
    <t>РаспоряжениеЯМР от 05.03.14 №69. с 1968</t>
  </si>
  <si>
    <t>от автодороги "с. Лютово - д. Мокеевское - д. Софряково - ст. Лютово" - д. Акишино</t>
  </si>
  <si>
    <t>от автодороги "с. Лютово - д. Мокеевское - д. Софряково - ст. Лютово" - д. Пашино</t>
  </si>
  <si>
    <t>д. Семеновское - д. Рохма</t>
  </si>
  <si>
    <t>от автодороги "с. Лютово - д. Мокеевское - д. Софряково - ст. Лютово" - д. Анискино</t>
  </si>
  <si>
    <t>с. Красное - д. Узково</t>
  </si>
  <si>
    <t>отворот от дороги на д. Когаево - д. Акишино</t>
  </si>
  <si>
    <t>от автодороги "с. Лютово - д. Мокеевское - д. Софряково - ст. Лютово" - с. Высоцкое</t>
  </si>
  <si>
    <t>от автодороги "М8 - подъезд к г. Кострома" - д. Бреховская</t>
  </si>
  <si>
    <t>от границ с. Сопелки до кладбища</t>
  </si>
  <si>
    <t xml:space="preserve">Постан.Правит.ЯМР от 07.06.2012 №2140 </t>
  </si>
  <si>
    <t>от автодороги "с. Туношна - Бурмакино" - д. Приволье</t>
  </si>
  <si>
    <t>с. Лютово - д. Щипцово</t>
  </si>
  <si>
    <t>д. Дмитриево - д. Сорокино</t>
  </si>
  <si>
    <t>РаспоряжениеЯМР от 03.03.14 №64</t>
  </si>
  <si>
    <t>от автодороги "М8 - подъезд к г. Кострома" - д. Образцово</t>
  </si>
  <si>
    <t>от автодороги "М8 - подъезд к г. Кострома" - д. Исаково</t>
  </si>
  <si>
    <t>а дорога то не грунтовая, а на половину  асфальтовая</t>
  </si>
  <si>
    <t>было 2,5 км</t>
  </si>
  <si>
    <t>Постан.Правит.ЯМР от 06.09.11 №4641 №1169; Распоряж.о внесен.изм. от 23.07.14 №185. С1974</t>
  </si>
  <si>
    <t>от автодороги "с. Лютово - д. Мокеевское - д. Софряково - ст. Лютово" - д. Палутино</t>
  </si>
  <si>
    <t>от автодороги "с. Лютово - д. Мокеевское - д. Софряково - ст. Лютово" - д. Яковлево</t>
  </si>
  <si>
    <t>от автодороги "с. Лютово - д. Мокеевское - д. Софряково - ст. Лютово" - д. Куричьево</t>
  </si>
  <si>
    <t>с. Красное - д. Большая</t>
  </si>
  <si>
    <t>от автодороги "с. Лютово - д. Мокеевское - д. Софряково - ст. Лютово" - д. Мальгино</t>
  </si>
  <si>
    <t>от автодороги "с. Лютово - д. Мокеевское - д. Софряково - ст. Лютово" - д. Васильево</t>
  </si>
  <si>
    <t>от автодороги "М8 - подъезд к г. Кострома" - д. Дмитриево</t>
  </si>
  <si>
    <t>было 5</t>
  </si>
  <si>
    <t>Постан.Правит.ЯМР от 06.09.2011 №4641 Распоряж.от 22.07.14 №269. С1978</t>
  </si>
  <si>
    <t>от автодороги "с. Лютово - д. Мокеевское - д. Софряково - ст. Лютово" - д. Харлово</t>
  </si>
  <si>
    <t>от автодороги "М8 - подъезд к г. Кострома" - ст. Телищево</t>
  </si>
  <si>
    <t>от автодороги "с. Туношна - Бурмакино" - д. Алексеевское</t>
  </si>
  <si>
    <t>д. Коргиш - поворот на д. Мужево</t>
  </si>
  <si>
    <t>было 2,3</t>
  </si>
  <si>
    <t>Постан.Правит.ЯМР от 06.09.2011 №4641; Распоряж.от 20.04.15 №65.       С1978</t>
  </si>
  <si>
    <t>изм. протяж.2015г.</t>
  </si>
  <si>
    <t>д. Сопелки - д. Орлово</t>
  </si>
  <si>
    <r>
      <t xml:space="preserve">Постан.Правит.ЯМР от </t>
    </r>
    <r>
      <rPr>
        <sz val="11"/>
        <color indexed="10"/>
        <rFont val="Calibri"/>
        <family val="2"/>
        <charset val="204"/>
      </rPr>
      <t>15.04.2009 №2004</t>
    </r>
  </si>
  <si>
    <t>д.Малышево-СНТ "Мечта"</t>
  </si>
  <si>
    <t>Постан.Правит.ЯМР от 13.04.2015 №2394;  1993 г.постройки</t>
  </si>
  <si>
    <r>
      <t xml:space="preserve">Постан.Правит.ЯМР от 07.09.2011 №4650; </t>
    </r>
    <r>
      <rPr>
        <sz val="9"/>
        <color rgb="FFFF0000"/>
        <rFont val="Calibri"/>
        <family val="2"/>
        <charset val="204"/>
      </rPr>
      <t xml:space="preserve">Постан.Адм.ЯМР от 03.11.2016 №1400.  С 1974г. </t>
    </r>
  </si>
  <si>
    <r>
      <t>в</t>
    </r>
    <r>
      <rPr>
        <b/>
        <sz val="10"/>
        <color rgb="FFFF0000"/>
        <rFont val="Times New Roman"/>
        <family val="1"/>
        <charset val="204"/>
      </rPr>
      <t xml:space="preserve"> 2016г. </t>
    </r>
    <r>
      <rPr>
        <sz val="10"/>
        <color rgb="FFFF0000"/>
        <rFont val="Times New Roman"/>
        <family val="1"/>
        <charset val="204"/>
      </rPr>
      <t>изменение протяженности</t>
    </r>
  </si>
  <si>
    <r>
      <t xml:space="preserve">добавился мост в 2016.      </t>
    </r>
    <r>
      <rPr>
        <b/>
        <sz val="11"/>
        <color rgb="FF00642D"/>
        <rFont val="Calibri"/>
        <family val="2"/>
        <charset val="204"/>
      </rPr>
      <t xml:space="preserve">Ремонт в </t>
    </r>
    <r>
      <rPr>
        <b/>
        <u/>
        <sz val="11"/>
        <color rgb="FF00642D"/>
        <rFont val="Calibri"/>
        <family val="2"/>
        <charset val="204"/>
      </rPr>
      <t>2016</t>
    </r>
    <r>
      <rPr>
        <b/>
        <sz val="11"/>
        <color rgb="FF00642D"/>
        <rFont val="Calibri"/>
        <family val="2"/>
        <charset val="204"/>
      </rPr>
      <t xml:space="preserve"> году.</t>
    </r>
  </si>
  <si>
    <r>
      <t xml:space="preserve">Постан.Правит.ЯМР от </t>
    </r>
    <r>
      <rPr>
        <sz val="11"/>
        <color rgb="FF00642D"/>
        <rFont val="Calibri"/>
        <family val="2"/>
        <charset val="204"/>
      </rPr>
      <t>06.09.2011 №4641</t>
    </r>
  </si>
  <si>
    <r>
      <t xml:space="preserve">Постан.Правит.ЯМР от </t>
    </r>
    <r>
      <rPr>
        <sz val="11"/>
        <color rgb="FF00642D"/>
        <rFont val="Calibri"/>
        <family val="2"/>
        <charset val="204"/>
      </rPr>
      <t>07.09.2011 №4650</t>
    </r>
  </si>
  <si>
    <t>78218810 ОПМПН-079</t>
  </si>
  <si>
    <t>д.Семенково Малое ул.Северная</t>
  </si>
  <si>
    <t>78218810 ОПМПН-078</t>
  </si>
  <si>
    <t>д.Семенково ул.Заовражная</t>
  </si>
  <si>
    <t>78218810 ОПМПН-077</t>
  </si>
  <si>
    <t>д.Семенково Большое ул.Кудрявцева</t>
  </si>
  <si>
    <t>78218810 ОПМПН-076</t>
  </si>
  <si>
    <t>д.Родники ул.Заовражная</t>
  </si>
  <si>
    <t>78218810 ОПМПН-075</t>
  </si>
  <si>
    <t>д.Родники ул.Придорожная</t>
  </si>
  <si>
    <t>78218810 ОПМПН-074</t>
  </si>
  <si>
    <t>д.Палагино ул.Заводская</t>
  </si>
  <si>
    <t>78218810 ОПМПН-073</t>
  </si>
  <si>
    <t>д.Зубово ул.Полевая</t>
  </si>
  <si>
    <t>78218810 ОПМПН-072</t>
  </si>
  <si>
    <t>д.Зубово ул.Громова</t>
  </si>
  <si>
    <t>78218810 ОПМПН-071</t>
  </si>
  <si>
    <t>д.Железово ул.Набережная р.Пеноус</t>
  </si>
  <si>
    <t>78218810 ОПМПН-070</t>
  </si>
  <si>
    <t>д.Бряково ул.Набережная</t>
  </si>
  <si>
    <t>78218810 ОПМПН-069</t>
  </si>
  <si>
    <t>с.Покров ул.Любимская</t>
  </si>
  <si>
    <t>78218810 ОПМПН-068</t>
  </si>
  <si>
    <t>с.Покров ул.Школьная</t>
  </si>
  <si>
    <t>24м</t>
  </si>
  <si>
    <t>78218810 ОПМПН-067</t>
  </si>
  <si>
    <t>с.Покров ул.Полевая</t>
  </si>
  <si>
    <t>78218810 ОПМПН-066</t>
  </si>
  <si>
    <t>с.Покров ул.Молодежная</t>
  </si>
  <si>
    <t>78218810 ОПМПН-065</t>
  </si>
  <si>
    <t>с.Покров ул.Заречная</t>
  </si>
  <si>
    <t>78218810 ОПМПН-064</t>
  </si>
  <si>
    <t>с.Покров ул.Сельская</t>
  </si>
  <si>
    <t>78218810 ОПМПН-063</t>
  </si>
  <si>
    <t>с.Покров ул.Покровская</t>
  </si>
  <si>
    <t>78218810 ОПМПН-062</t>
  </si>
  <si>
    <t>с.Покров ул.Центральная</t>
  </si>
  <si>
    <t>78218810 ОПМПН-061</t>
  </si>
  <si>
    <t>д.Пальцево ул.Солнечная</t>
  </si>
  <si>
    <t>78218810 ОПМПН-060</t>
  </si>
  <si>
    <t>д.Прокунино ул.Садовая</t>
  </si>
  <si>
    <t>78218810 ОПМПН-059</t>
  </si>
  <si>
    <t>д.Поторочино ул.Нагорная</t>
  </si>
  <si>
    <t>78218810 ОПМПН-058</t>
  </si>
  <si>
    <t>д.Наумово ул.Линейная</t>
  </si>
  <si>
    <t>78218810 ОПМПН-057</t>
  </si>
  <si>
    <t>д.Лучкино ул.Лесная</t>
  </si>
  <si>
    <t>78218810 ОПМПН-054</t>
  </si>
  <si>
    <t>д.Кощеево ул.Полевая</t>
  </si>
  <si>
    <t>78218810 ОПМПН-053</t>
  </si>
  <si>
    <t>д.Кинтаново ул.Центральная</t>
  </si>
  <si>
    <t>78218810 ОПМПН-052</t>
  </si>
  <si>
    <t>д.Кинтаново ул.Цветочная</t>
  </si>
  <si>
    <t>78218810 ОПМПН-051</t>
  </si>
  <si>
    <t>д.Зиново ул.Береговая</t>
  </si>
  <si>
    <t>78218810 ОПМПН-050</t>
  </si>
  <si>
    <t>д.Зиново ул.Круговая</t>
  </si>
  <si>
    <t>78218810 ОПМПН-049</t>
  </si>
  <si>
    <t>д.Ченцево ул.Придорожная</t>
  </si>
  <si>
    <t>78218810 ОПМПН-048</t>
  </si>
  <si>
    <t>д.Ермолино ул.Береговая</t>
  </si>
  <si>
    <t>78218810 ОПМПН-047</t>
  </si>
  <si>
    <t>д.Гиганово ул.Песочная</t>
  </si>
  <si>
    <t>78218810 ОПМПН-046</t>
  </si>
  <si>
    <t>д.Митино ул.Луговая</t>
  </si>
  <si>
    <t>78218810 ОПМПН-045</t>
  </si>
  <si>
    <t>д.Кириллово ул.Заречная</t>
  </si>
  <si>
    <t>78218810 ОПМПН-044</t>
  </si>
  <si>
    <t>д.Кириллово ул.Центральная</t>
  </si>
  <si>
    <t>78218810 ОПМПН-043</t>
  </si>
  <si>
    <t>д.Чернышево ул.Костромская</t>
  </si>
  <si>
    <t>78218810 ОПМПН-042</t>
  </si>
  <si>
    <t>д.Починок-Усанов ул.Лесная</t>
  </si>
  <si>
    <t>78218810 ОПМПН-041</t>
  </si>
  <si>
    <t>д.Починок-Шумилов ул.Заречная</t>
  </si>
  <si>
    <t>78218810 ОПМПН-040</t>
  </si>
  <si>
    <t>х.Заповедник ул.Полевая</t>
  </si>
  <si>
    <t>78218810 ОПМПН-039</t>
  </si>
  <si>
    <t>х.Исполино ул.Речная</t>
  </si>
  <si>
    <t>78218810 ОПМПН-038</t>
  </si>
  <si>
    <t>д.Слобода ул.Монастырская</t>
  </si>
  <si>
    <t>78218810 ОПМПН-037</t>
  </si>
  <si>
    <t>д.Починок-Ананьев ул.Набережная</t>
  </si>
  <si>
    <t>78218810 ОПМПН-036</t>
  </si>
  <si>
    <t>д.Пигалево ул.Заречная</t>
  </si>
  <si>
    <t>78218810 ОПМПН-035</t>
  </si>
  <si>
    <t>д.Пигалево ул.Центральная</t>
  </si>
  <si>
    <t>78218810 ОПМПН-034</t>
  </si>
  <si>
    <t>д.Павловка ул.Введенская</t>
  </si>
  <si>
    <t>78218810 ОПМПН-033</t>
  </si>
  <si>
    <t>д.Тимонино ул.Набережная</t>
  </si>
  <si>
    <t>78218810 ОПМПН-032</t>
  </si>
  <si>
    <t>д.Обнорское пер.Полевой</t>
  </si>
  <si>
    <t>78218810 ОПМПН-031</t>
  </si>
  <si>
    <t>д.Обнорская ул.Набережная</t>
  </si>
  <si>
    <t>78218810 ОПМПН-030</t>
  </si>
  <si>
    <t>д.Обнорское ул.Молодежная</t>
  </si>
  <si>
    <t>78218810 ОПМПН-029</t>
  </si>
  <si>
    <t>д.Обнорское ул.Сельская</t>
  </si>
  <si>
    <t>78218810 ОПМПН-028</t>
  </si>
  <si>
    <t>д.Картополово ул.Полевая</t>
  </si>
  <si>
    <t>78218810 ОПМПН-027</t>
  </si>
  <si>
    <t>д.Настасьино ул.Садовая</t>
  </si>
  <si>
    <t>78218810 ОПМПН-026</t>
  </si>
  <si>
    <t>д.Тимино ул.Молодежная</t>
  </si>
  <si>
    <t>78218810 ОПМПН-025</t>
  </si>
  <si>
    <t>д.тимино ул.Родниковая</t>
  </si>
  <si>
    <t>78218810 ОПМПН-024</t>
  </si>
  <si>
    <t>д.Журавлево ул.Зеленая</t>
  </si>
  <si>
    <t>78218810 ОПМПН-023</t>
  </si>
  <si>
    <t>д.Кипино ул.Заречная</t>
  </si>
  <si>
    <t>78218810 ОПМПН-022</t>
  </si>
  <si>
    <t>д.Дор ул.Дорская</t>
  </si>
  <si>
    <t>78218810 ОПМПН-021</t>
  </si>
  <si>
    <t>д.Филиппово ул.Давыдовская</t>
  </si>
  <si>
    <t>78218810 ОПМПН-020</t>
  </si>
  <si>
    <t>д.Филиппово ул.Марьинская</t>
  </si>
  <si>
    <t>7 м</t>
  </si>
  <si>
    <t>78218810 ОПМПН-019</t>
  </si>
  <si>
    <t>д.Тетерино ул.Луговая</t>
  </si>
  <si>
    <t>78218810 ОПМПН-018</t>
  </si>
  <si>
    <t>д.Минино ул.Молодежная</t>
  </si>
  <si>
    <t>78218810 ОПМПН-017</t>
  </si>
  <si>
    <t>д.Минино ул.Центральная</t>
  </si>
  <si>
    <t>78218810 ОПМПН-016</t>
  </si>
  <si>
    <t>д.Василево ул.Полевая</t>
  </si>
  <si>
    <t>78218810 ОПМПН-015</t>
  </si>
  <si>
    <t>д.Панфилово ул.Северная</t>
  </si>
  <si>
    <t>78218810 ОПМПН-014</t>
  </si>
  <si>
    <t>д.Болваново ул.Луговая</t>
  </si>
  <si>
    <t>78218810 ОПМПН-013</t>
  </si>
  <si>
    <t>д.Сумароково ул.Полевая</t>
  </si>
  <si>
    <t>78218810 ОПМПН-012</t>
  </si>
  <si>
    <t>д.Пустынь ул.Дачная</t>
  </si>
  <si>
    <t>78218810 ОПМПН-011</t>
  </si>
  <si>
    <t>д.Пустынь ул.Береговая</t>
  </si>
  <si>
    <t>78218810 ОПМПН-009</t>
  </si>
  <si>
    <t>д. Ключевая ул. Элнотская</t>
  </si>
  <si>
    <t>д.Харино ул.Садовая</t>
  </si>
  <si>
    <t>78218810 ОПМПН-008</t>
  </si>
  <si>
    <t>д.Починок ул.Запольная</t>
  </si>
  <si>
    <t>78218810 ОПМПН-007</t>
  </si>
  <si>
    <t>д.Починок ул.Подгорная</t>
  </si>
  <si>
    <t>78218810 ОПМПН-006</t>
  </si>
  <si>
    <t>д.Ермаково ул.Полевая</t>
  </si>
  <si>
    <t>78218810 ОПМПН-005</t>
  </si>
  <si>
    <t>д.Ермаково ул.Солнечная</t>
  </si>
  <si>
    <t>78218810 ОПМПН-004</t>
  </si>
  <si>
    <t>д.Ермаково ул.Школьная</t>
  </si>
  <si>
    <t>78218810 ОПМПН-003</t>
  </si>
  <si>
    <t>д.Ермаково ул.Луговая</t>
  </si>
  <si>
    <t>78218810 ОПМПН-002</t>
  </si>
  <si>
    <t>д.Ермаково ул.Заречная</t>
  </si>
  <si>
    <t>78218810 ОПМПН-001</t>
  </si>
  <si>
    <t>д.Ермаково ул.Победы</t>
  </si>
  <si>
    <t>ЕРМАКОВСКОЕ СП</t>
  </si>
  <si>
    <t>дер. Аниковка</t>
  </si>
  <si>
    <t>ОГРН 78221845 ОП МП Н-001</t>
  </si>
  <si>
    <t xml:space="preserve">не присвоен </t>
  </si>
  <si>
    <t>дер. Куракино</t>
  </si>
  <si>
    <t>ОГРН 78221845 ОП МП Н-002</t>
  </si>
  <si>
    <t>дер. Киселево (старое)</t>
  </si>
  <si>
    <t>ОГРН 78221845 ОП МП Н-003</t>
  </si>
  <si>
    <t>дер. Киселево (новое)</t>
  </si>
  <si>
    <t>ОГРН 78221845 ОП МП Н-004</t>
  </si>
  <si>
    <t>дер. Высоково</t>
  </si>
  <si>
    <t>ОГРН 78221845 ОП МП Н-005</t>
  </si>
  <si>
    <t>дер. Языково</t>
  </si>
  <si>
    <t>ОГРН 78221845 ОП МП Н-006</t>
  </si>
  <si>
    <t>дер. Бурдуково</t>
  </si>
  <si>
    <t>ОГРН 78221845 ОП МП Н-007</t>
  </si>
  <si>
    <t>дер. Осташево</t>
  </si>
  <si>
    <t>ОГРН 78221845 ОП МП Н-008</t>
  </si>
  <si>
    <t>дер. Коптюшка</t>
  </si>
  <si>
    <t>ОГРН 78221845 ОП МП Н-009</t>
  </si>
  <si>
    <t>дер. Лагуново</t>
  </si>
  <si>
    <t>ОГРН 78221845 ОП МП Н-010</t>
  </si>
  <si>
    <t>с. Поводнево</t>
  </si>
  <si>
    <t>ОГРН 78221845 ОП МП Н-011</t>
  </si>
  <si>
    <t>дер. Мошнинская</t>
  </si>
  <si>
    <t>ОГРН 78221845 ОП МП Н-012</t>
  </si>
  <si>
    <t>дер. Палкино</t>
  </si>
  <si>
    <t>ОГРН 78221845 ОП МП Н-013</t>
  </si>
  <si>
    <t>дер. Костенево</t>
  </si>
  <si>
    <t>ОГРН 78221845 ОП МП Н-014</t>
  </si>
  <si>
    <t>дер. Крутец</t>
  </si>
  <si>
    <t>ОГРН 78221845 ОП МП Н-015</t>
  </si>
  <si>
    <t>дер. Марьино</t>
  </si>
  <si>
    <t>ОГРН 78221845 ОП МП Н-016</t>
  </si>
  <si>
    <t>дер. Кизнево</t>
  </si>
  <si>
    <t>ОГРН 78221845 ОП МП Н-017</t>
  </si>
  <si>
    <t>дер. Варваринская</t>
  </si>
  <si>
    <t>ОГРН 78221845 ОП МП Н-018</t>
  </si>
  <si>
    <t>дер. Васильевская</t>
  </si>
  <si>
    <t>ОГРН 78221845 ОП МП Н-019</t>
  </si>
  <si>
    <t>дер. Федюково</t>
  </si>
  <si>
    <t>ОГРН 78221845 ОП МП Н-020</t>
  </si>
  <si>
    <t>с. Сера</t>
  </si>
  <si>
    <t>ОГРН 78221845 ОП МП Н-021</t>
  </si>
  <si>
    <t>дер. Рябинино</t>
  </si>
  <si>
    <t>ОГРН 78221845 ОП МП Н-022</t>
  </si>
  <si>
    <t>дер. Наумово</t>
  </si>
  <si>
    <t>ОГРН 78221845 ОП МП Н-023</t>
  </si>
  <si>
    <t>дер. Гусево</t>
  </si>
  <si>
    <t>ОГРН 78221845 ОП МП Н-024</t>
  </si>
  <si>
    <t>дер. Корчмино</t>
  </si>
  <si>
    <t>ОГРН 78221845 ОП МП Н-025</t>
  </si>
  <si>
    <t>дер. Оносово</t>
  </si>
  <si>
    <t>ОГРН 78221845 ОП МП Н-026</t>
  </si>
  <si>
    <t>дер. Старово</t>
  </si>
  <si>
    <t>ОГРН 78221845 ОП МП Н-027</t>
  </si>
  <si>
    <t>пос. Заря</t>
  </si>
  <si>
    <t>ОГРН 78221845 ОП МП Н-028</t>
  </si>
  <si>
    <t>дер. Зиновская</t>
  </si>
  <si>
    <t>ОГРН 78221845 ОП МП Н-029</t>
  </si>
  <si>
    <t>дер. Петровское</t>
  </si>
  <si>
    <t>ОГРН 78221845 ОП МП Н-030</t>
  </si>
  <si>
    <t>дер. Коплино</t>
  </si>
  <si>
    <t>ОГРН 78221845 ОП МП Н-031</t>
  </si>
  <si>
    <t>дер. Починок</t>
  </si>
  <si>
    <t>ОГРН 78221845 ОП МП Н-032</t>
  </si>
  <si>
    <t>дер. Папоротная</t>
  </si>
  <si>
    <t>ОГРН 78221845 ОП МП Н-033</t>
  </si>
  <si>
    <t>дер. Синицино</t>
  </si>
  <si>
    <t>ОГРН 78221845 ОП МП Н-034</t>
  </si>
  <si>
    <t>дер. Хохловка</t>
  </si>
  <si>
    <t>ОГРН 78221845 ОП МП Н-035</t>
  </si>
  <si>
    <t>дер. Серково</t>
  </si>
  <si>
    <t>ОГРН 78221845 ОП МП Н-036</t>
  </si>
  <si>
    <t>дер. Тараканово</t>
  </si>
  <si>
    <t>ОГРН 78221845 ОП МП Н-037</t>
  </si>
  <si>
    <t>дер. Коптево</t>
  </si>
  <si>
    <t>ОГРН 78221845 ОП МП Н-038</t>
  </si>
  <si>
    <t>дер. Антипово</t>
  </si>
  <si>
    <t>ОГРН 78221845 ОП МП Н-039</t>
  </si>
  <si>
    <t>дер. Муракино</t>
  </si>
  <si>
    <t>ОГРН 78221845 ОП МП Н-040</t>
  </si>
  <si>
    <t>дер. Лукьяново</t>
  </si>
  <si>
    <t>ОГРН 78221845 ОП МП Н-041</t>
  </si>
  <si>
    <t>дер. Казаково</t>
  </si>
  <si>
    <t>ОГРН 78221845 ОП МП Н-042</t>
  </si>
  <si>
    <t>дер. Третьяковка</t>
  </si>
  <si>
    <t>ОГРН 78221845 ОП МП Н-043</t>
  </si>
  <si>
    <t>дер. Дворково</t>
  </si>
  <si>
    <t>ОГРН 78221845 ОП МП Н-044</t>
  </si>
  <si>
    <t>дер. Тимонино</t>
  </si>
  <si>
    <t>ОГРН 78221845 ОП МП Н-045</t>
  </si>
  <si>
    <t>с. Кривец</t>
  </si>
  <si>
    <t>ОГРН 78221845 ОП МП Н-046</t>
  </si>
  <si>
    <t>дер. Зарубино</t>
  </si>
  <si>
    <t>ОГРН 78221845 ОП МП Н-0047</t>
  </si>
  <si>
    <t>дер. Кузьминская</t>
  </si>
  <si>
    <t>ОГРН 78221845 ОП МП Н-048</t>
  </si>
  <si>
    <t>дер. Галачевская</t>
  </si>
  <si>
    <t>ОГРН 78221845 ОП МП Н-049</t>
  </si>
  <si>
    <t>дер. Чебыхино</t>
  </si>
  <si>
    <t>ОГРН 78221845 ОП МП Н-050</t>
  </si>
  <si>
    <t>дер. Лодыгино</t>
  </si>
  <si>
    <t>ОГРН 78221845 ОП МП Н-051</t>
  </si>
  <si>
    <t>дер. Шелухино</t>
  </si>
  <si>
    <t>ОГРН 78221845 ОП МП Н-052</t>
  </si>
  <si>
    <t>дер. Гордеевка</t>
  </si>
  <si>
    <t>ОГРН 78221845 ОП МП Н-053</t>
  </si>
  <si>
    <t>дер. Ананьино</t>
  </si>
  <si>
    <t>ОГРН 78221845 ОП МП Н-054</t>
  </si>
  <si>
    <t>дер. Романовка</t>
  </si>
  <si>
    <t>ОГРН 78221845 ОП МП Н-055</t>
  </si>
  <si>
    <t>дер. Тетерюхино</t>
  </si>
  <si>
    <t>ОГРН 78221845 ОП МП Н-056</t>
  </si>
  <si>
    <t>дер. Шамино</t>
  </si>
  <si>
    <t>ОГРН 78221845 ОП МП Н-057</t>
  </si>
  <si>
    <t>дер. Пятинское</t>
  </si>
  <si>
    <t>ОГРН 78221845 ОП МП Н-058</t>
  </si>
  <si>
    <t>дер. Нефино</t>
  </si>
  <si>
    <t>ОГРН 78221845 ОП МП Н-059</t>
  </si>
  <si>
    <t>дер. Дьяконовка</t>
  </si>
  <si>
    <t>ОГРН 78221845 ОП МП Н-060</t>
  </si>
  <si>
    <t>дер. Чернево</t>
  </si>
  <si>
    <t>ОГРН 78221845 ОП МП Н-061</t>
  </si>
  <si>
    <t>дер. Парфенево</t>
  </si>
  <si>
    <t>ОГРН 78221845 ОП МП Н-062</t>
  </si>
  <si>
    <t>дер. Киндяково</t>
  </si>
  <si>
    <t>ОГРН 78221845 ОП МП Н-063</t>
  </si>
  <si>
    <t>дер. Владышино</t>
  </si>
  <si>
    <t>ОГРН 78221845 ОП МП Н-064</t>
  </si>
  <si>
    <t>с. Юрьевское</t>
  </si>
  <si>
    <t>ОГРН 78221845 ОП МП Н-065</t>
  </si>
  <si>
    <t>дер. Мартыново</t>
  </si>
  <si>
    <t>ОГРН 78221845 ОП МП Н-066</t>
  </si>
  <si>
    <t>дер. Хороброво</t>
  </si>
  <si>
    <t>ОГРН 78221845 ОП МП Н-067</t>
  </si>
  <si>
    <t>дер. Игнатово</t>
  </si>
  <si>
    <t>ОГРН 78221845 ОП МП Н-068</t>
  </si>
  <si>
    <t>дер. Борисовка</t>
  </si>
  <si>
    <t>ОГРН 78221845 ОП МП Н-069</t>
  </si>
  <si>
    <t>с. Богородское</t>
  </si>
  <si>
    <t>ОГРН 78221845 ОП МП Н-070</t>
  </si>
  <si>
    <t>дер. Климово</t>
  </si>
  <si>
    <t>ОГРН 78221845 ОП МП Н-071</t>
  </si>
  <si>
    <t>дер. Пасынково</t>
  </si>
  <si>
    <t>ОГРН 78221845 ОП МП Н-072</t>
  </si>
  <si>
    <t>дер. Горлово</t>
  </si>
  <si>
    <t>ОГРН 78221845 ОП МП Н-073</t>
  </si>
  <si>
    <t>дер. Толпыгино</t>
  </si>
  <si>
    <t>ОГРН 78221845 ОП МП Н-074</t>
  </si>
  <si>
    <t>дер. Федорково</t>
  </si>
  <si>
    <t>ОГРН 78221845 ОП МП Н-075</t>
  </si>
  <si>
    <t>дер. Курово</t>
  </si>
  <si>
    <t>ОГРН 78221845 ОП МП Н-076</t>
  </si>
  <si>
    <t>дер. Красново</t>
  </si>
  <si>
    <t>ОГРН 78221845 ОП МП Н-077</t>
  </si>
  <si>
    <t>дер. Голодово</t>
  </si>
  <si>
    <t>ОГРН 78221845 ОП МП Н-078</t>
  </si>
  <si>
    <t>с. Рождествено</t>
  </si>
  <si>
    <t>ОГРН 78221845 ОП МП Н-079</t>
  </si>
  <si>
    <t>дер. Балакирево</t>
  </si>
  <si>
    <t>ОГРН 78221845 ОП МП Н-080</t>
  </si>
  <si>
    <t>дер. Алфёрово</t>
  </si>
  <si>
    <t>ОГРН 78221845 ОП МП Н-081</t>
  </si>
  <si>
    <t>дер. Боково</t>
  </si>
  <si>
    <t>ОГРН 78221845 ОП МП Н-082</t>
  </si>
  <si>
    <t>дер. Глазово</t>
  </si>
  <si>
    <t>ОГРН 78221845 ОП МП Н-083</t>
  </si>
  <si>
    <t>дер. Кривцово</t>
  </si>
  <si>
    <t>ОГРН 78221845 ОП МП Н-084</t>
  </si>
  <si>
    <t>дер. Сопино</t>
  </si>
  <si>
    <t>ОГРН 78221845 ОП МП Н-085</t>
  </si>
  <si>
    <t>дер. Кологривцево</t>
  </si>
  <si>
    <t>ОГРН 78221845 ОП МП Н-086</t>
  </si>
  <si>
    <t xml:space="preserve"> дер. Жуково</t>
  </si>
  <si>
    <t>ОГРН 78221845 ОП МП Н-087</t>
  </si>
  <si>
    <t>дер. Маурино</t>
  </si>
  <si>
    <t>ОГРН 78221845 ОП МП Н-088</t>
  </si>
  <si>
    <t>дер. Антеплево</t>
  </si>
  <si>
    <t>ОГРН 78221845 ОП МП Н-089</t>
  </si>
  <si>
    <t>дер. Малое Поповичево</t>
  </si>
  <si>
    <t>ОГРН 78221845 ОП МП Н-090</t>
  </si>
  <si>
    <t>дер. Большое Поповичево</t>
  </si>
  <si>
    <t>ОГРН 78221845 ОП МП Н-091</t>
  </si>
  <si>
    <t>дер. Бибиково</t>
  </si>
  <si>
    <t>ОГРН 78221845 ОП МП Н-092</t>
  </si>
  <si>
    <t>дер. Черноусово</t>
  </si>
  <si>
    <t>ОГРН 78221845 ОП МП Н-093</t>
  </si>
  <si>
    <t>дер. Аристово</t>
  </si>
  <si>
    <t>ОГРН 78221845 ОП МП Н-094</t>
  </si>
  <si>
    <t>с. Воскресенское</t>
  </si>
  <si>
    <t>ОГРН 78221845 ОП МП Н-095</t>
  </si>
  <si>
    <t>дер. Говитаново</t>
  </si>
  <si>
    <t>ОГРН 78221845 ОП МП Н-096</t>
  </si>
  <si>
    <t>дер. Дмитриевка</t>
  </si>
  <si>
    <t>ОГРН 78221845 ОП МП Н-097</t>
  </si>
  <si>
    <t>дер. Кувшиново</t>
  </si>
  <si>
    <t>ОГРН 78221845 ОП МП Н-098</t>
  </si>
  <si>
    <t>дер. Зобово</t>
  </si>
  <si>
    <t>ОГРН 78221845 ОП МП Н-099</t>
  </si>
  <si>
    <t>дер. Максаково</t>
  </si>
  <si>
    <t>ОГРН 78221845 ОП МП Н-100</t>
  </si>
  <si>
    <t>дер. Муханово</t>
  </si>
  <si>
    <t>ОГРН 78221845 ОП МП Н-101</t>
  </si>
  <si>
    <t>дер. Чириково</t>
  </si>
  <si>
    <t>ОГРН 78221845 ОП МП Н-102</t>
  </si>
  <si>
    <t>пос. Мерга</t>
  </si>
  <si>
    <t>ОГРН 78221845 ОП МП Н-103</t>
  </si>
  <si>
    <t>дер. Шибалово</t>
  </si>
  <si>
    <t>ОГРН 78221845 ОП МП Н-104</t>
  </si>
  <si>
    <t>дер. Бобойки</t>
  </si>
  <si>
    <t>ОГРН 78221845 ОП МП Н-105</t>
  </si>
  <si>
    <t>дер. Карпово</t>
  </si>
  <si>
    <t>ОГРН 78221845 ОП МП Н-106</t>
  </si>
  <si>
    <t>дер. Буньково</t>
  </si>
  <si>
    <t>ОГРН 78221845 ОП МП Н-107</t>
  </si>
  <si>
    <t>с. Харинское</t>
  </si>
  <si>
    <t>ОГРН 78221845 ОП МП Н-108</t>
  </si>
  <si>
    <t>дер. Брагино</t>
  </si>
  <si>
    <t>ОГРН 78221845 ОП МП Н-109</t>
  </si>
  <si>
    <t>дер. Крюково</t>
  </si>
  <si>
    <t>ОГРН 78221845 ОП МП Н-110</t>
  </si>
  <si>
    <t>дер. Гляденки</t>
  </si>
  <si>
    <t>ОГРН 78221845 ОП МП Н-111</t>
  </si>
  <si>
    <t>дер. Заглядкино</t>
  </si>
  <si>
    <t>ОГРН 78221845 ОП МП Н-112</t>
  </si>
  <si>
    <t>дер. Борисовская</t>
  </si>
  <si>
    <t>ОГРН 78221845 ОП МП Н-113</t>
  </si>
  <si>
    <t xml:space="preserve"> дер. Василисино</t>
  </si>
  <si>
    <t>ОГРН 78221845 ОП МП Н-114</t>
  </si>
  <si>
    <t xml:space="preserve"> дер. Ларионовская</t>
  </si>
  <si>
    <t>ОГРН 78221845 ОП МП Н-115</t>
  </si>
  <si>
    <t>дер. Новоселки</t>
  </si>
  <si>
    <t>ОГРН 78221845 ОП МП Н-116</t>
  </si>
  <si>
    <t>дер. Ободаево</t>
  </si>
  <si>
    <t>ОГРН 78221845 ОП МП Н-117</t>
  </si>
  <si>
    <t>дер. Пшеничниково</t>
  </si>
  <si>
    <t>ОГРН 78221845 ОП МП Н-118</t>
  </si>
  <si>
    <t>дер. Савелово (Архангельский с/о)</t>
  </si>
  <si>
    <t>ОГРН 78221845 ОП МП Н-119</t>
  </si>
  <si>
    <t>дер. Сумароково</t>
  </si>
  <si>
    <t>ОГРН 78221845 ОП МП Н-120</t>
  </si>
  <si>
    <t>дер. Манушино</t>
  </si>
  <si>
    <t>ОГРН 78221845 ОП МП Н-121</t>
  </si>
  <si>
    <t>дер. Семаксино</t>
  </si>
  <si>
    <t>ОГРН 78221845 ОП МП Н-122</t>
  </si>
  <si>
    <t>дер. Хохли</t>
  </si>
  <si>
    <t>ОГРН 78221845 ОП МП Н-123</t>
  </si>
  <si>
    <t>пос. Бобойковского льнозавода</t>
  </si>
  <si>
    <t>ОГРН 78221845 ОП МП Н-124</t>
  </si>
  <si>
    <t>дер. Иваново</t>
  </si>
  <si>
    <t>ОГРН 78221845 ОП МП Н-125</t>
  </si>
  <si>
    <t>дер. Калинкино</t>
  </si>
  <si>
    <t>ОГРН 78221845 ОП МП Н-126</t>
  </si>
  <si>
    <t>дер. Крутцы</t>
  </si>
  <si>
    <t>ОГРН 78221845 ОП МП Н-127</t>
  </si>
  <si>
    <t>дер. Кустово</t>
  </si>
  <si>
    <t>ОГРН 78221845 ОП МП Н-128</t>
  </si>
  <si>
    <t>дер. Мартнево</t>
  </si>
  <si>
    <t>ОГРН 78221845 ОП МП Н-129</t>
  </si>
  <si>
    <t>дер. Нефедово</t>
  </si>
  <si>
    <t>ОГРН 78221845 ОП МП Н-130</t>
  </si>
  <si>
    <t>дер. Петряево</t>
  </si>
  <si>
    <t>ОГРН 78221845 ОП МП Н-131</t>
  </si>
  <si>
    <t>дер. Шипилово</t>
  </si>
  <si>
    <t>ОГРН 78221845 ОП МП Н-132</t>
  </si>
  <si>
    <t>дер. Лысовская</t>
  </si>
  <si>
    <t>ОГРН 78221845 ОП МП Н-133</t>
  </si>
  <si>
    <t>дер. Дружининская</t>
  </si>
  <si>
    <t>ОГРН 78221845 ОП МП Н-134</t>
  </si>
  <si>
    <t>дер. Дубровы</t>
  </si>
  <si>
    <t>ОГРН 78221845 ОП МП Н-135</t>
  </si>
  <si>
    <t>ОГРН 78221845 ОП МП Н-136</t>
  </si>
  <si>
    <t>с. Ново-Александровское</t>
  </si>
  <si>
    <t>ОГРН 78221845 ОП МП Н-137</t>
  </si>
  <si>
    <t>дер. Речково</t>
  </si>
  <si>
    <t>ОГРН 78221845 ОП МП Н-138</t>
  </si>
  <si>
    <t>дер. Андреевская</t>
  </si>
  <si>
    <t>ОГРН 78221845 ОП МП Н-139</t>
  </si>
  <si>
    <t>дер. Митинская</t>
  </si>
  <si>
    <t>ОГРН 78221845 ОП МП Н-140</t>
  </si>
  <si>
    <t>дер. Шестихино</t>
  </si>
  <si>
    <t>ОГРН 78221845 ОП МП Н-141</t>
  </si>
  <si>
    <t>дер. Горбыли</t>
  </si>
  <si>
    <t>ОГРН 78221845 ОП МП Н-142</t>
  </si>
  <si>
    <t>дер. Кулышево</t>
  </si>
  <si>
    <t>ОГРН 78221845 ОП МП Н-143</t>
  </si>
  <si>
    <t>дер. Власовская</t>
  </si>
  <si>
    <t>ОГРН 78221845 ОП МП Н-144</t>
  </si>
  <si>
    <t>дер. Савелово (Флоровский с/о)</t>
  </si>
  <si>
    <t>ОГРН 78221845 ОП МП Н-145</t>
  </si>
  <si>
    <t>дер. Ташлыки</t>
  </si>
  <si>
    <t>ОГРН 78221845 ОП МП Н-146</t>
  </si>
  <si>
    <t>дер. Блохонка</t>
  </si>
  <si>
    <t>ОГРН 78221845 ОП МП Н-147</t>
  </si>
  <si>
    <t>дер. Марганово</t>
  </si>
  <si>
    <t>ОГРН 78221845 ОП МП Н-148</t>
  </si>
  <si>
    <t>с. Флоровское</t>
  </si>
  <si>
    <t>ОГРН 78221845 ОП МП Н-149</t>
  </si>
  <si>
    <t>дер. Кокошилово</t>
  </si>
  <si>
    <t>ОГРН 78221845 ОП МП Н-150</t>
  </si>
  <si>
    <t>ОГРН 78221845 ОП МП Н-151</t>
  </si>
  <si>
    <t>дер. Ивановская</t>
  </si>
  <si>
    <t>ОГРН 78221845 ОП МП Н-152</t>
  </si>
  <si>
    <t>дер. Нечаевская</t>
  </si>
  <si>
    <t>ОГРН 78221845 ОП МП Н-153</t>
  </si>
  <si>
    <t>дер. Гуляевская</t>
  </si>
  <si>
    <t>ОГРН 78221845 ОП МП Н-154</t>
  </si>
  <si>
    <t>дер. Спирдово</t>
  </si>
  <si>
    <t>ОГРН 78221845 ОП МП Н-155</t>
  </si>
  <si>
    <t>дер. Цикалово</t>
  </si>
  <si>
    <t>ОГРН 78221845 ОП МП Н-156</t>
  </si>
  <si>
    <t>дер. Макаровская</t>
  </si>
  <si>
    <t>ОГРН 78221845 ОП МП Н-157</t>
  </si>
  <si>
    <t>дер. Афанасово</t>
  </si>
  <si>
    <t>ОГРН 78221845 ОП МП Н-158</t>
  </si>
  <si>
    <t>дер. Новинки</t>
  </si>
  <si>
    <t>ОГРН 78221845 ОП МП Н-159</t>
  </si>
  <si>
    <t>дер. Туворово</t>
  </si>
  <si>
    <t>ОГРН 78221845 ОП МП Н-160</t>
  </si>
  <si>
    <t>ПРИВОЛЖСКОЕ СП</t>
  </si>
  <si>
    <t>ИТОГО Приволжскому СП</t>
  </si>
  <si>
    <t>АРЕФИНСКОЕ СП</t>
  </si>
  <si>
    <t>с. Арефино – д. Харино  – д. Гончарово – д. Патрикеево - д. Вослома</t>
  </si>
  <si>
    <t>78-240 ОП МР Н 0001</t>
  </si>
  <si>
    <t>с.Арефино- д.Кожевниково</t>
  </si>
  <si>
    <t>78-240 ОП МР Н 0002</t>
  </si>
  <si>
    <t>с.Арефино- д.Наволоки</t>
  </si>
  <si>
    <t>78-240 ОП МР Н 0003</t>
  </si>
  <si>
    <t>д. Коняево  – д. Простино</t>
  </si>
  <si>
    <t>78-240 ОП МР Н 0004</t>
  </si>
  <si>
    <t>V             б/к</t>
  </si>
  <si>
    <t>д. Хламово - д. Кишатино –д. Кузовлево</t>
  </si>
  <si>
    <t>78-240 ОП МР Н 0005</t>
  </si>
  <si>
    <t xml:space="preserve"> д. Залужнево - д. Овинища – д.Коняево</t>
  </si>
  <si>
    <t>78-240 ОП МР Н 0006</t>
  </si>
  <si>
    <t>д. Ананьино – (д. д.Княжево ,Саха,Бакуново) – д.Бобылёво</t>
  </si>
  <si>
    <t>78-240 ОП МР Н 0007</t>
  </si>
  <si>
    <t>д. Саха – д. Борисково –  д. Кузнецово</t>
  </si>
  <si>
    <t>78-240 ОП МР Н 0008</t>
  </si>
  <si>
    <t>д. Заднево – (д. д.Седлово,Тимошино,Ивановское,Скоково,Починок- Слепущий) – д. Починок- Болотово</t>
  </si>
  <si>
    <t>78-240 ОП МР Н 0009</t>
  </si>
  <si>
    <t>с. Арефино – д. Ивановское</t>
  </si>
  <si>
    <t>78-240 ОП МР Н 0010</t>
  </si>
  <si>
    <t>д. Наволоки - д. Креково</t>
  </si>
  <si>
    <t>78-240 ОП МР Н 0011</t>
  </si>
  <si>
    <t>с. Арефино – д. Воронково</t>
  </si>
  <si>
    <t>78-240 ОП МР Н 0012</t>
  </si>
  <si>
    <t>с. Арефино – д. Бутакино</t>
  </si>
  <si>
    <t>78-240 ОП МР Н 0013</t>
  </si>
  <si>
    <t>д. Дор – д. Чернышкино</t>
  </si>
  <si>
    <t>78-240 ОП МР Н 0014</t>
  </si>
  <si>
    <t xml:space="preserve"> «Арефино-Вослома» - д.Гончарово – д. Олехово</t>
  </si>
  <si>
    <t>78-240 ОП МР Н 0015</t>
  </si>
  <si>
    <t xml:space="preserve">д. Починок-Болотово – д. Илюхино </t>
  </si>
  <si>
    <t>78-240 ОП МР Н 0016</t>
  </si>
  <si>
    <t>д. Починок- Болотово-д. Веретеново</t>
  </si>
  <si>
    <t>78-240 ОП МР Н 0017</t>
  </si>
  <si>
    <t>«Ананьино –Поповское» - д. Починок</t>
  </si>
  <si>
    <t>78-240 ОП МР Н 0018</t>
  </si>
  <si>
    <t>«Ананьино –Поповское» - д. Пелевино</t>
  </si>
  <si>
    <t>78-240 ОП МР Н 0019</t>
  </si>
  <si>
    <t>д. Васильково – д. Большое Черняево – д. Малое Черняево</t>
  </si>
  <si>
    <t>78-240 ОП МР Н 0020</t>
  </si>
  <si>
    <t>д. Оболтино – д. Прошино</t>
  </si>
  <si>
    <t>78-240 ОП МР Н 0021</t>
  </si>
  <si>
    <t>д. Болтино – д. Бунёво</t>
  </si>
  <si>
    <t>78-240 ОП МР Н 0022</t>
  </si>
  <si>
    <t>«Коняево- Простино» - д. Корелино</t>
  </si>
  <si>
    <t>78-240 ОП МР Н 0023</t>
  </si>
  <si>
    <t>«Васильково-Коняево» - д. Николо-Тропа</t>
  </si>
  <si>
    <t>78-240 ОП МР Н 0024</t>
  </si>
  <si>
    <t>«Рыбинск-Арефино» - д. Суриново</t>
  </si>
  <si>
    <t>78-240 ОП МР Н 0025</t>
  </si>
  <si>
    <t>«Арефино–Ананьино» - д. Дерягино</t>
  </si>
  <si>
    <t>78-240 ОП МР Н 0026</t>
  </si>
  <si>
    <t>«Коняево- Простино»- д. Козицино</t>
  </si>
  <si>
    <t>78-240 ОП МР Н 0027</t>
  </si>
  <si>
    <t>«Коняево- Простино» - д. Афремово</t>
  </si>
  <si>
    <t>78-240 ОП МР Н 0028</t>
  </si>
  <si>
    <t>«Коняево- Простино» - д. Рассохино</t>
  </si>
  <si>
    <t>78-240 ОП МР Н 0029</t>
  </si>
  <si>
    <t>д.Седлово- д. Черемушки</t>
  </si>
  <si>
    <t>78-240 ОП МР Н 0030</t>
  </si>
  <si>
    <t>д. Локтево- д. Поздняково</t>
  </si>
  <si>
    <t>78-240 ОП МР Н 0031</t>
  </si>
  <si>
    <t>"Арефино-Ананьино" - д. Спас-Ухра</t>
  </si>
  <si>
    <t>78-240 ОП МР Н 0032</t>
  </si>
  <si>
    <t>"Арефино - Мартюнино" - СТ "Луч", СТ"Ухра"</t>
  </si>
  <si>
    <t>78-240 ОП МР Н 0033</t>
  </si>
  <si>
    <t>Коняево - Простино - СНТ "Автомобилист"</t>
  </si>
  <si>
    <t>78-240 ОП МР Н 0034</t>
  </si>
  <si>
    <t xml:space="preserve">  </t>
  </si>
  <si>
    <t xml:space="preserve">   </t>
  </si>
  <si>
    <t>ВОЛЖСКОЕ СП</t>
  </si>
  <si>
    <t>п. Ермаково – д. Котовка</t>
  </si>
  <si>
    <t>78-240 ОП МР Н 0035</t>
  </si>
  <si>
    <t>п. Ермаково - д. Ламоново – д.Паршино</t>
  </si>
  <si>
    <t>78-240 ОП МР Н 0036</t>
  </si>
  <si>
    <t xml:space="preserve">п. Ермаково –д. Левино-Волжское - д.Степановское </t>
  </si>
  <si>
    <t>78-240 ОП МР Н 0037</t>
  </si>
  <si>
    <t>д. Забава – д. Черменино</t>
  </si>
  <si>
    <t>78-240 ОП МР Н 0038</t>
  </si>
  <si>
    <t>д. Забава – д. Семеновское</t>
  </si>
  <si>
    <t>78-240 ОП МР Н 0039</t>
  </si>
  <si>
    <t>"Окружная дорога г. Рыбинск" - д.Забава" – д. Митино</t>
  </si>
  <si>
    <t>78-240 ОП МР Н 0040</t>
  </si>
  <si>
    <t xml:space="preserve"> д. Демидовское - д.Левино-Волжское</t>
  </si>
  <si>
    <t>78-240 ОП МР Н 0041</t>
  </si>
  <si>
    <t>"Окружная дорога г.Рыбинск- с.Аксеново" – д. Кузино</t>
  </si>
  <si>
    <t>78-240 ОП МР Н 0042</t>
  </si>
  <si>
    <t>"Окружная дорога г. Рыбинск- Аксеново"–д. Сысоевское</t>
  </si>
  <si>
    <t>78-240 ОП МР Н 0043</t>
  </si>
  <si>
    <t>д.Красный Пахарь -д.Фоминское - д.Никольское - д.Кирилловское -д.Гавриловское -д. Левино лесное - д.Костерино -д.Лысково</t>
  </si>
  <si>
    <t>78-240 ОП МР Н 0044</t>
  </si>
  <si>
    <t>с.Аксеново – д.Малое Давыдовское</t>
  </si>
  <si>
    <t>78-240 ОП МР Н 0045</t>
  </si>
  <si>
    <t>д.Акулинское- д. Ивановское - д.Михалево- д. Орловское</t>
  </si>
  <si>
    <t>78-240 ОП МР Н 0046</t>
  </si>
  <si>
    <t>"Рыбинск - Большое Село" – д. Мологино</t>
  </si>
  <si>
    <t>78-240 ОП МР Н 0047</t>
  </si>
  <si>
    <t>с. Сретенье –д. Лабунино-д.Коломенское</t>
  </si>
  <si>
    <t>78-240 ОП МР Н 0049</t>
  </si>
  <si>
    <t>"г.Рыбинск - Большое Село"  –д. Прокунино - д. Михалево</t>
  </si>
  <si>
    <t>78-240 ОП МР Н 0050</t>
  </si>
  <si>
    <t>"г.Рыбинск - Большое Село" –д. Лопаткино</t>
  </si>
  <si>
    <t>78-240 ОП МР Н 0051</t>
  </si>
  <si>
    <t>д. Чудиново –д.Горки (22 км)</t>
  </si>
  <si>
    <t>78-240 ОП МР Н 0052</t>
  </si>
  <si>
    <t>"г.Рыбинск - БольшоеСело" –д. Сайгатово</t>
  </si>
  <si>
    <t>78-240 ОП МР Н 0053</t>
  </si>
  <si>
    <t>с. Сретенье –д. Куретниково</t>
  </si>
  <si>
    <t>78-240 ОП МР Н 0054</t>
  </si>
  <si>
    <t>с. Сретенье –д. Серково</t>
  </si>
  <si>
    <t>78-240 ОП МР Н 0055</t>
  </si>
  <si>
    <t>"г.Рыбинск - Большое Село" –д. Кондырево</t>
  </si>
  <si>
    <t>78-240 ОП МР Н 0056</t>
  </si>
  <si>
    <t>д.Фелисово - д.Говядово -д. Кирилловское-д. Григорьевское- д. Ромашково- д.Чудиново</t>
  </si>
  <si>
    <t>78-240 ОП МР Н 0057</t>
  </si>
  <si>
    <t>д. Михайловское - ДОЛ им.Александра Матросова</t>
  </si>
  <si>
    <t>78-240 ОП МР Н 0058</t>
  </si>
  <si>
    <t>"Рыбинск-Ал.Пустынь" – д. Шалково- д. Б.Короваево–д.Михеево –д.Рахово –д. Коровинское</t>
  </si>
  <si>
    <t>78-240 ОП МР Н 0059</t>
  </si>
  <si>
    <t>"Рыбинск - Ал. Пустынь"-д. Бесово –д. Мокеевское –д. Гридино - д. Брыково- д. Борисовское</t>
  </si>
  <si>
    <t>78-240 ОП МР Н 0060</t>
  </si>
  <si>
    <t xml:space="preserve">д.Конюшино - д.Солыгаево </t>
  </si>
  <si>
    <t>78-240 ОП МР Н 0061</t>
  </si>
  <si>
    <t xml:space="preserve">"Рыбинск-Ал.Пустынь" -д. Брыково-д.Борисовское-д.Торопово </t>
  </si>
  <si>
    <t>78-240 ОП МР Н 0062</t>
  </si>
  <si>
    <t xml:space="preserve">"Рыбинск-Ал.Пустынь" - д.Софроново– д.Горки (24 км), </t>
  </si>
  <si>
    <t>78-240 ОП МР Н 0063</t>
  </si>
  <si>
    <t xml:space="preserve">"Рыбинск-Ал.Пустынь"- д. Якшино </t>
  </si>
  <si>
    <t>78-240 ОП МР Н 0064</t>
  </si>
  <si>
    <t>д. Подсосенье – д. Савинское</t>
  </si>
  <si>
    <t>78-240 ОП МР Н 0065</t>
  </si>
  <si>
    <t>"Рыбинск-Ал.Пустынь"– д. Каликино - д. Сарево</t>
  </si>
  <si>
    <t>78-240 ОП МР Н 0066</t>
  </si>
  <si>
    <t>д. Ал. Пустынь – д. Поповское(19 км)</t>
  </si>
  <si>
    <t>78-240 ОП МР Н 0067</t>
  </si>
  <si>
    <t>д. Мелехово – д. Легки - д.Леонтьевское- д. Губино –д. Михеевка</t>
  </si>
  <si>
    <t>78-240 ОП МР Н 0068</t>
  </si>
  <si>
    <t>"Рыбинск-Ал. Пустынь"- д. Николо-Задубровье</t>
  </si>
  <si>
    <t>78-240 ОП МР Н 0069</t>
  </si>
  <si>
    <t>"Окружная г. Рыбинск" -д. Воронино</t>
  </si>
  <si>
    <t>78-240 ОП МР Н 0070</t>
  </si>
  <si>
    <t>"Окружная г. Рыбинск" - д.Скородумово - д. Денисьево</t>
  </si>
  <si>
    <t>78-240 ОП МР Н 0071</t>
  </si>
  <si>
    <t>"Рыбинск-Ал.Пустынь" - СНТ "Медик", СНТ "Черемушки" (на км 2+400)</t>
  </si>
  <si>
    <t>78-240 ОП МР Н 0072</t>
  </si>
  <si>
    <t>"Рыбинск-Ал.Пустынь" - СНТ "Станкостроитель" (на км 12+800)</t>
  </si>
  <si>
    <t>78-240 ОП МР Н 0073</t>
  </si>
  <si>
    <t>"Рыбинск-Ал.Пустынь"- СНТ"Связист"  в районе д. Якшино</t>
  </si>
  <si>
    <t>78-240 ОП МР Н 0074</t>
  </si>
  <si>
    <t>"Рыбинск-Ал.Пустынь"- СНТ "Забава" в районе д. Якшино</t>
  </si>
  <si>
    <t>78-240 ОП МР Н 0082</t>
  </si>
  <si>
    <t>"Рыбинск-Ал.Пустынь"- СНТ "Горки-1" в районе д. Горки (  24 км)</t>
  </si>
  <si>
    <t>78-240 ОП МР Н 0075</t>
  </si>
  <si>
    <t>"Рыбинск-Ал.Пустынь" - СНТ "Горки-2"  в районе д. Горки 24 км</t>
  </si>
  <si>
    <t>78-240 ОП МР Н 0076</t>
  </si>
  <si>
    <t>"Рыбинск-Ал.Пустынь" - СНТ "Маяк"  в районе д. Горки 24 км</t>
  </si>
  <si>
    <t>78-240 ОП МР Н 0077</t>
  </si>
  <si>
    <t>"Рыбинск-Ал.Пустынь" - СНТ "Родник"  в районе д. Горки 24 км</t>
  </si>
  <si>
    <t>78-240 ОП МР Н 0078</t>
  </si>
  <si>
    <t>"Рыбинск-Ал.Пустынь" - СНТ "Селиваново"  в районе д. Горки 24 км</t>
  </si>
  <si>
    <t>78-240 ОП МР Н 0079</t>
  </si>
  <si>
    <t>"Рыбинск-Ал.Пустынь" - СНТ "Подсосенье"  в районе д. Горки 24 км</t>
  </si>
  <si>
    <t>78-240 ОП МР Н 0080</t>
  </si>
  <si>
    <t>"Окружная дорога г.Рыбинск" - СНТ "Незабудка"</t>
  </si>
  <si>
    <t>78-240 ОП МР Н 0081</t>
  </si>
  <si>
    <t>"Окружная дорога г.Рыбинск" - СНТ "Йода" в районе д. Юркино</t>
  </si>
  <si>
    <t>78-240 ОП МР Н 0083</t>
  </si>
  <si>
    <t>"Окружная дорога г.Рыбинск" - СНТ "Юркино"</t>
  </si>
  <si>
    <t>78-240 ОП МР Н 0084</t>
  </si>
  <si>
    <t>"Окружная дорога г.Рыбинск" - СНТ "Нива"</t>
  </si>
  <si>
    <t>78-240 ОП МР Н 0085</t>
  </si>
  <si>
    <t>"Окружная дорога г.Рыбинск" - СПК "Возрождение" в район д. Юркино</t>
  </si>
  <si>
    <t>78-240 ОП МР Н 0086</t>
  </si>
  <si>
    <t>"Окружная дорога г.Рыбинск" - СНТ "Призма"</t>
  </si>
  <si>
    <t>78-240 ОП МР Н 0087</t>
  </si>
  <si>
    <t>"Окружная дорога г.Рыбинск" - СНТ "Нефтяник"</t>
  </si>
  <si>
    <t>78-240 ОП МР Н 0088</t>
  </si>
  <si>
    <t>"Окружная дорога г.Рыбинск" - СНТ "Васильки"</t>
  </si>
  <si>
    <t>78-240 ОП МР Н 0089</t>
  </si>
  <si>
    <t>"Окружная дорога г.Рыбинск" - СНТ "Возрождение"</t>
  </si>
  <si>
    <t>78-240 ОП МР Н 0090</t>
  </si>
  <si>
    <t>д.Аксеново - СНТ "Рябинушка"</t>
  </si>
  <si>
    <t>78-240 ОП МР Н 0091</t>
  </si>
  <si>
    <t>д.Аксеново - СНТ "Тюльпан" в районе д. Аксеново</t>
  </si>
  <si>
    <t>78-240 ОП МР Н 0092</t>
  </si>
  <si>
    <t>"Окружная дорога г.Рыбинск-полигон д.Выдрино" - СНТ "Локомотив", СНТ "Луч", СНТ "Моторостроитель-1" в районе д. Костерино</t>
  </si>
  <si>
    <t>78-240 ОП МР Н 0093</t>
  </si>
  <si>
    <t>"Рыбинск - А. Пустынь" (19 км) - КФХ "Русское поле"</t>
  </si>
  <si>
    <t>78-240 ОП МР Н 0094</t>
  </si>
  <si>
    <t>д. Поповское (газопровод) - КФХ "Хуторок"</t>
  </si>
  <si>
    <t>78-240 ОП МР Н 0095</t>
  </si>
  <si>
    <t>ГЛЕБОВСКОЕ СП</t>
  </si>
  <si>
    <t>с.Погорелка-(д.д. Калита, Истомино, Дорогушино, Барбино, Угольница ) – д. Тереньтьевская</t>
  </si>
  <si>
    <t>78-240 ОП МР Н 0096</t>
  </si>
  <si>
    <t>д. Гришино (д.д.Лютново, Гальчино,Заречье, Барбино)- д.Лисино</t>
  </si>
  <si>
    <t>78-240 ОП МР Н 0097</t>
  </si>
  <si>
    <t>д.Истомино - (д.д. Горели, Шилово, Малое Займище) – д.Бараново</t>
  </si>
  <si>
    <t>78-240 ОП МР Н 0098</t>
  </si>
  <si>
    <t>с.Погорелка – д. Мартьяново - д. Ясенево</t>
  </si>
  <si>
    <t>78-240 ОП МР Н 0099</t>
  </si>
  <si>
    <t>с.Погорелка  – (д.д.Минино, Коровниково, Ягодино, Мухино, Петраково, Подольское, Плоское) - д.Бараново</t>
  </si>
  <si>
    <t>78-240 ОП МР Н 0100</t>
  </si>
  <si>
    <t xml:space="preserve">д. Ларионово -  д.Легково, </t>
  </si>
  <si>
    <t>78-240 ОП МР Н 0101</t>
  </si>
  <si>
    <t>д.Стригино – д.Усково</t>
  </si>
  <si>
    <t>78-240 ОП МР Н 0102</t>
  </si>
  <si>
    <t>д.Большое Займище - д.Починок- д.Могильца -д.Обухово</t>
  </si>
  <si>
    <t>78-240 ОП МР Н 0103</t>
  </si>
  <si>
    <t>с.Погорелка - д.Овинчища- д.Петрицево - д.Малое Семино</t>
  </si>
  <si>
    <t>78-240 ОП МР Н 0104</t>
  </si>
  <si>
    <t>д.Гришино-д.Санино</t>
  </si>
  <si>
    <t>78-240 ОП МР Н 0105</t>
  </si>
  <si>
    <t>"Глебово-Ларионово" - д. Тебениха</t>
  </si>
  <si>
    <t>78-240 ОП МР Н 0106</t>
  </si>
  <si>
    <t>"Глебово-Ларионово" - д.Петраково</t>
  </si>
  <si>
    <t>78-240 ОП МР Н 0107</t>
  </si>
  <si>
    <t>д. Ясенево –д.Мухино</t>
  </si>
  <si>
    <t>78-240 ОП МР Н 0108</t>
  </si>
  <si>
    <t>"Глебово-Ларионово" - д.Ивановское</t>
  </si>
  <si>
    <t>78-240 ОП МР Н 0109</t>
  </si>
  <si>
    <t>"Глебово-Ларионово" - д.Захарино</t>
  </si>
  <si>
    <t>78-240 ОП МР Н 0110</t>
  </si>
  <si>
    <t>"Глебово-Ларионово" - д.Горохово -д.Мостово</t>
  </si>
  <si>
    <t>78-240 ОП МР Н 0111</t>
  </si>
  <si>
    <t>"Глебово-Ларионово" - д.Василево - д.Селехово - д.Коткино</t>
  </si>
  <si>
    <t>78-240 ОП МР Н 0112</t>
  </si>
  <si>
    <t xml:space="preserve">"Глебово-Ларионово" -д.Тверево </t>
  </si>
  <si>
    <t>78-240 ОП МР Н 0113</t>
  </si>
  <si>
    <t xml:space="preserve">"Глебово-Ларионово" - д. Селиваново </t>
  </si>
  <si>
    <t>78-240 ОП МР Н 0114</t>
  </si>
  <si>
    <t>"Глебово-Ларионово"- д.Текунино</t>
  </si>
  <si>
    <t>78-240 ОП МР Н 0115</t>
  </si>
  <si>
    <t>д.Тверево-д.Кудрино</t>
  </si>
  <si>
    <t>78-240 ОП МР Н 0116</t>
  </si>
  <si>
    <t>"Рыбинск-Глебово"-д.Ольшаки</t>
  </si>
  <si>
    <t>78-240 ОП МР Н 0117</t>
  </si>
  <si>
    <t>"Рыбинск-Глебово"- д.Ефремцево</t>
  </si>
  <si>
    <t>78-240 ОП МР Н 0118</t>
  </si>
  <si>
    <t>"Рыбинск-Глебово"- д.Горки</t>
  </si>
  <si>
    <t>78-240 ОП МР Н 0119</t>
  </si>
  <si>
    <t>"Рыбинск - Глебово"-д. Раздумово</t>
  </si>
  <si>
    <t>78-240 ОП МР Н 0120</t>
  </si>
  <si>
    <t>"Рыбинск-Глебово"- д.Подорожная</t>
  </si>
  <si>
    <t>78-240 ОП МР Н 0121</t>
  </si>
  <si>
    <t>"Мархачево-Кабатово" - д.Починок (5км)</t>
  </si>
  <si>
    <t>78-240 ОП МР Н 0122</t>
  </si>
  <si>
    <t>д. Истомино- д. Дуброво</t>
  </si>
  <si>
    <t>78-240 ОП МР Н 0123</t>
  </si>
  <si>
    <t>"д. Малая Белева-д.Новинки" -д.Торхово</t>
  </si>
  <si>
    <t>78-240 ОП МР Н 0124</t>
  </si>
  <si>
    <t>д.Новинки-д.Крячково</t>
  </si>
  <si>
    <t>78-240 ОП МР Н 0125</t>
  </si>
  <si>
    <t>"Мархачево-Осорино"-д.Заднево</t>
  </si>
  <si>
    <t>78-240 ОП МР Н 0127</t>
  </si>
  <si>
    <t>"Карелино - Тихменево" - д.Осники</t>
  </si>
  <si>
    <t>78-240 ОП МР Н 0128</t>
  </si>
  <si>
    <t>п.Тихменево - д.Чудиново</t>
  </si>
  <si>
    <t>78-240 ОП МР Н 0129</t>
  </si>
  <si>
    <t>п.Тихменево - д.Пономарицы - д.Раменье</t>
  </si>
  <si>
    <t>78-240 ОП МР Н 0130</t>
  </si>
  <si>
    <t>"Мархачево-Кабатово"- д.Ковыкино (5км)</t>
  </si>
  <si>
    <t>78-240 ОП МР Н 0131</t>
  </si>
  <si>
    <t>"Мархачево-Кабатово"-д. Добрино</t>
  </si>
  <si>
    <t>78-240 ОП МР Н 0132</t>
  </si>
  <si>
    <t>"Мархачево-Кабатово"- д.Починок (7км)</t>
  </si>
  <si>
    <t>78-240 ОП МР Н 0133</t>
  </si>
  <si>
    <t>"Мархачево-Кабатово"-д.Хомяково</t>
  </si>
  <si>
    <t>78-240 ОП МР Н 0134</t>
  </si>
  <si>
    <t>"Мархачево-Кабатово"-д.Драчево</t>
  </si>
  <si>
    <t>78-240 ОП МР Н 0135</t>
  </si>
  <si>
    <t>"Мархачево-Кабатово"- д.Петрицево - д.Подвиталово</t>
  </si>
  <si>
    <t>78-240 ОП МР Н 0136</t>
  </si>
  <si>
    <t>"Н.Корма-Глебово"- д.Щепетники</t>
  </si>
  <si>
    <t>78-240 ОП МР Н 0137</t>
  </si>
  <si>
    <t>"Н.Корма-Глебово"- д.Лаврентьево</t>
  </si>
  <si>
    <t>78-240 ОП МР Н 0138</t>
  </si>
  <si>
    <t xml:space="preserve"> "Н.Корма-Глебово"- д.Беглецово</t>
  </si>
  <si>
    <t>78-240 ОП МР Н 0139</t>
  </si>
  <si>
    <t>"Н.Корма-Глебово"- д.Мартынцево</t>
  </si>
  <si>
    <t>78-240 ОП МР Н 0140</t>
  </si>
  <si>
    <t>"Н.Корма-Глебово"- д.Юрино</t>
  </si>
  <si>
    <t>78-240 ОП МР Н 0141</t>
  </si>
  <si>
    <t>"Н.Корма-Глебово"- д.Бабурино</t>
  </si>
  <si>
    <t>78-240 ОП МР Н 0142</t>
  </si>
  <si>
    <t>"Н.Корма-Глебово"- п. Кобостово</t>
  </si>
  <si>
    <t>78-240 ОП МР Н 0143</t>
  </si>
  <si>
    <t>"Н.Корма-Глебово"- д.Подвиталово</t>
  </si>
  <si>
    <t>78-240 ОП МР Н 0144</t>
  </si>
  <si>
    <t>"Н.Корма-Глебово"- д.Березники</t>
  </si>
  <si>
    <t>78-240 ОП МР Н 0145</t>
  </si>
  <si>
    <t>"Н.Корма-Глебово"- д.Головино</t>
  </si>
  <si>
    <t>78-240 ОП МР Н 0146</t>
  </si>
  <si>
    <t>"Мархачево-Терентьевское" -д. Окатово</t>
  </si>
  <si>
    <t>78-240 ОП МР Н 0147</t>
  </si>
  <si>
    <t>"Мархачево-Терентьевское" - д.Заболотье</t>
  </si>
  <si>
    <t>78-240 ОП МР Н 0148</t>
  </si>
  <si>
    <t>"Мархачево-Терентьевская" - д.Погорелка</t>
  </si>
  <si>
    <t>78-240 ОП МР Н 0149</t>
  </si>
  <si>
    <t>"Карелино-Тихменево"-СНТ "Надежда-96"</t>
  </si>
  <si>
    <t>78-240 ОП МР Н 0150</t>
  </si>
  <si>
    <t>п.Тихменево-СНТ "Торфяник"</t>
  </si>
  <si>
    <t>78-240 ОП МР Н 0151</t>
  </si>
  <si>
    <t>с.Погорелка -СНТ "Приморский"</t>
  </si>
  <si>
    <t>78-240 ОП МР Н 0152</t>
  </si>
  <si>
    <t>"Глебово-Ларионово" - СНТ "Василево" в район д. Василево</t>
  </si>
  <si>
    <t>78-240 ОП МР Н 0153</t>
  </si>
  <si>
    <t>"Н-Корма - Глебово" - СНТ "Флора"</t>
  </si>
  <si>
    <t>78-240 ОП МР Н 0154</t>
  </si>
  <si>
    <t>"Н-Корма - Глебово" - СНТ "Кобостово-1", СНТ "Кобостово-2" в районе д. Лаврентьево</t>
  </si>
  <si>
    <t>78-240 ОП МР Н 0155</t>
  </si>
  <si>
    <t>"Н-Корма - Глебово" - СНТ "Кобостово-3" в район д. Лаврентьево</t>
  </si>
  <si>
    <t>78-240 ОП МР Н 0156</t>
  </si>
  <si>
    <t>"Н-Корма - Глебово" - СНТ "Юбилейный"</t>
  </si>
  <si>
    <t>78-240 ОП МР Н 0157</t>
  </si>
  <si>
    <t>"Н-Корма - Глебово" - СНТ "Чайка"</t>
  </si>
  <si>
    <t>78-240 ОП МР Н 0158</t>
  </si>
  <si>
    <t>"Н-Корма - Глебово" - СНТ "Утёс"</t>
  </si>
  <si>
    <t>78-240 ОП МР Н 0159</t>
  </si>
  <si>
    <t>"Н-Корма - Глебово" - СНТ "Молодиловский ручей"</t>
  </si>
  <si>
    <t>78-240 ОП МР Н 0160</t>
  </si>
  <si>
    <t>"Н-Корма - Глебово" - СНТ "Росток" в районе д. Березники</t>
  </si>
  <si>
    <t>78-240 ОП МР Н 0161</t>
  </si>
  <si>
    <t>КАМЕННИКОВСКОЕ СП</t>
  </si>
  <si>
    <t xml:space="preserve">п.Каменники - д.Юркино -д. Вараксино </t>
  </si>
  <si>
    <t>78-240 ОП МР Н 0162</t>
  </si>
  <si>
    <t>п.Каменники - д.Долгий Мох - д.Починок</t>
  </si>
  <si>
    <t>78-240 ОП МР Н 0163</t>
  </si>
  <si>
    <t xml:space="preserve">"Рыбинск- Каменники" - д.Угол </t>
  </si>
  <si>
    <t>78-240 ОП МР Н 0164</t>
  </si>
  <si>
    <t>д.Юршино- д.Антоново- д.Липняги-д.Быково- д.Обухово</t>
  </si>
  <si>
    <t>78-240 ОП МР Н 0165</t>
  </si>
  <si>
    <t>п.Каменники- СНТ "Волна", СНТ "Волна-3"</t>
  </si>
  <si>
    <t>78-240 ОП МР Н 0167</t>
  </si>
  <si>
    <t>п.Каменники -д. Вараксино - СНТ"Борок" районе  д. Юркино</t>
  </si>
  <si>
    <t>78-240 ОП МР Н 0168</t>
  </si>
  <si>
    <t>п.Каменники - д.Вараксино - СНТ"Хуторок" в районе д. Вараксино</t>
  </si>
  <si>
    <t>78-240 ОП МР Н 0169</t>
  </si>
  <si>
    <t>п.Каменники- СНТ "Дружба", СНТ "Поляна", СНТ"Ручеек"</t>
  </si>
  <si>
    <t>78-240 ОП МР Н 0170</t>
  </si>
  <si>
    <t>"Рыбинск-Каменники" - СНТ "Каскад", СНТ "Лето"</t>
  </si>
  <si>
    <t>78-240 ОП МР Н 0171</t>
  </si>
  <si>
    <t>"Рыбинск-Каменники" - СНТ "Антей"</t>
  </si>
  <si>
    <t>78-240 ОП МР Н 0172</t>
  </si>
  <si>
    <t>Рыбинск-Приморский хуторок - СНТ "Лесное-6", СНТ "Лесное-7" в районе д. Вараксино</t>
  </si>
  <si>
    <t>78-240 ОП МР Н 0173</t>
  </si>
  <si>
    <t>НАЗАРОВСКОЕ СП</t>
  </si>
  <si>
    <t>"Рыбинск-Тутаев" -д. Назарово</t>
  </si>
  <si>
    <t>78-240 ОП МР Н 0174</t>
  </si>
  <si>
    <t>"Рыбинск-Тутаев"- д.Борок</t>
  </si>
  <si>
    <t>78-240 ОП МР Н 0175</t>
  </si>
  <si>
    <t>"Рыбинск-Тутаев"- д.Протасово</t>
  </si>
  <si>
    <t>78-240 ОП МР Н 0176</t>
  </si>
  <si>
    <t>"Рыбинск-Тутаев"- д.Галзаково</t>
  </si>
  <si>
    <t>78-240 ОП МР Н 0177</t>
  </si>
  <si>
    <t>"Рыбинск-Тутаев"- д.Кушляево</t>
  </si>
  <si>
    <t>78-240 ОП МР Н 0178</t>
  </si>
  <si>
    <t>"Рыбинск-Тутаев"- д.Ханютино</t>
  </si>
  <si>
    <t>78-240 ОП МР Н 0179</t>
  </si>
  <si>
    <t>"Рыбинск-Тутаев"- д.Фалилеево</t>
  </si>
  <si>
    <t>78-240 ОП МР Н 0180</t>
  </si>
  <si>
    <t>п.Майский-д.Малое Троицкое-д.Большое Троицкое</t>
  </si>
  <si>
    <t>78-240 ОП МР Н 0181</t>
  </si>
  <si>
    <t>"Рыбинск-Сельцо"- д.Селишки- д.Ивашево- д.Ермолино</t>
  </si>
  <si>
    <t>78-240 ОП МР Н 0182</t>
  </si>
  <si>
    <t>"Рыбинск-Тутаев" - д.Дьяковское</t>
  </si>
  <si>
    <t>78-240 ОП МР Н 0183</t>
  </si>
  <si>
    <t>"Рыбинск-Тутаев"- д.Рыжиково</t>
  </si>
  <si>
    <t>78-240 ОП МР Н 0184</t>
  </si>
  <si>
    <t>"Рыбинск-Тутаев"- с.Спасс</t>
  </si>
  <si>
    <t>78-240 ОП МР Н 0185</t>
  </si>
  <si>
    <t>"Рыбинск - Тутаев" - д. Артюкино</t>
  </si>
  <si>
    <t>78-240 ОП МР Н 0186</t>
  </si>
  <si>
    <t>д.Протасово-д.Хорошилово-д.Маурино</t>
  </si>
  <si>
    <t>78-240 ОП МР Н 0187</t>
  </si>
  <si>
    <t>д.Назарово-д.Ивановское- д.Оборино</t>
  </si>
  <si>
    <t>78-240 ОП МР Н 0188</t>
  </si>
  <si>
    <t>д.Галзаково-д.Капустино</t>
  </si>
  <si>
    <t>78-240 ОП МР Н 0189</t>
  </si>
  <si>
    <t>д.Галзаково-д.Федоровское</t>
  </si>
  <si>
    <t>78-240 ОП МР Н 0190</t>
  </si>
  <si>
    <t>д.Гаврилово-д.Борисовка-д.Быково</t>
  </si>
  <si>
    <t>78-240 ОП МР Н 0191</t>
  </si>
  <si>
    <t>д.Алексеевское - д.Фоминское -д.Гаютино</t>
  </si>
  <si>
    <t>78-240 ОП МР Н 0192</t>
  </si>
  <si>
    <t>"Рыбинск - Тутаев" - д.Кушляево-д.Митянино- д.Головичино- д.Алексеевское</t>
  </si>
  <si>
    <t xml:space="preserve">78-240 ОП МР Н0 365 </t>
  </si>
  <si>
    <t>д.Староселье- д.Инопаж - д.Шишкино-д.Филиппово</t>
  </si>
  <si>
    <t>78-240 ОП МР Н 0193</t>
  </si>
  <si>
    <t>«Рыбинск-Тутаев» - д.Тимново</t>
  </si>
  <si>
    <t>78-240 ОП МР Н 0194</t>
  </si>
  <si>
    <t>«Рыбинск-Тутаев» - д.Вокшерино</t>
  </si>
  <si>
    <t>78-240 ОП МР Н 0195</t>
  </si>
  <si>
    <t>«Рыбинск-Тутаев» - д.Федоровское</t>
  </si>
  <si>
    <t>78-240 ОП МР Н 0197</t>
  </si>
  <si>
    <t>«Рыбинск-Тутаев» - д.Демино</t>
  </si>
  <si>
    <t>78-240 ОП МР Н 0196</t>
  </si>
  <si>
    <t>«Рыбинск-Тутаев» - д.Новый поселок</t>
  </si>
  <si>
    <t>78-240 ОП МР Н 0198</t>
  </si>
  <si>
    <t>«Рыбинск-Тутаев» -д.Мокеевское</t>
  </si>
  <si>
    <t>78-240 ОП МР Н 0199</t>
  </si>
  <si>
    <t>«Рыбинск-Тутаев» - д.Погорелка</t>
  </si>
  <si>
    <t>78-240 ОП МР Н 0200</t>
  </si>
  <si>
    <t>«Рыбинск-Тутаев» -д. Болоново - д. Пирогово</t>
  </si>
  <si>
    <t>78-240 ОП МР Н 201</t>
  </si>
  <si>
    <t>«Рыбинск-Тутаев» -д.Кузьминское</t>
  </si>
  <si>
    <t>78-240 ОП МР Н 0202</t>
  </si>
  <si>
    <t>«Рыбинск-Тутаев» - д.Починок</t>
  </si>
  <si>
    <t>78-240 ОП МР Н 0203</t>
  </si>
  <si>
    <t>«Рыбинск-Тутаев» - д.Паздеринское</t>
  </si>
  <si>
    <t>78-240 ОП МР Н 0204</t>
  </si>
  <si>
    <t>«Рыбинск-Тутаев» - п.Кирова</t>
  </si>
  <si>
    <t>78-240 ОП МР Н 0205</t>
  </si>
  <si>
    <t>«Рыбинск-Тутаев» -д.Глинино</t>
  </si>
  <si>
    <t>78-240 ОП МР Н 0206</t>
  </si>
  <si>
    <t>«Рыбинск-Тутаев» - д.Петреево</t>
  </si>
  <si>
    <t>78-240 ОП МР Н 0207</t>
  </si>
  <si>
    <t>«Рыбинск-Тутаев» - д.Деревенька</t>
  </si>
  <si>
    <t>78-240 ОП МР Н 0208</t>
  </si>
  <si>
    <t>«Рыбинск-Тутаев» -д. Алексеевское</t>
  </si>
  <si>
    <t>78-240 ОП МР Н 0209</t>
  </si>
  <si>
    <t>«Рыбинск-Тутаев» - д.Мошково</t>
  </si>
  <si>
    <t>78-240 ОП МР Н 0210</t>
  </si>
  <si>
    <t xml:space="preserve"> «Рыбинск-Тутаев»- Демино Спорткомплекс</t>
  </si>
  <si>
    <t>78-240 ОП МР Н 0211</t>
  </si>
  <si>
    <t>д.Нескучное-д.Боково-д.Бавленка</t>
  </si>
  <si>
    <t>78-240 ОП МР Н 0212</t>
  </si>
  <si>
    <t>д.Нескучное-д.Пеньково</t>
  </si>
  <si>
    <t>78-240 ОП МР Н 0213</t>
  </si>
  <si>
    <t>п.Кирова-д. Хопылево</t>
  </si>
  <si>
    <t>78-240 ОП МР Н 0214</t>
  </si>
  <si>
    <t>д.Дроздово- д.Губино (34км)</t>
  </si>
  <si>
    <t>78-240 ОП МР Н 0215</t>
  </si>
  <si>
    <t>д. Болоново - д. Пирогово</t>
  </si>
  <si>
    <t>78-240 ОП МР Н 0216</t>
  </si>
  <si>
    <t>д.Федоровское-д.Борзово-д.Варварино-д.Раменье</t>
  </si>
  <si>
    <t>78-240 ОП МР Н 0217</t>
  </si>
  <si>
    <t>д.Демино-д.Седлово-д.Василево-д.Беловское</t>
  </si>
  <si>
    <t>78-240 ОП МР Н 0218</t>
  </si>
  <si>
    <t>д.Тимново-д.Губино( 19 км)- д.Олешково</t>
  </si>
  <si>
    <t>78-240 ОП МР Н 0219</t>
  </si>
  <si>
    <t>д.Новый Поселок-д.Федюшино-д.Титовское - д.Сыроежино-д.Чернышево-д.Селезнево</t>
  </si>
  <si>
    <t>78-240 ОП МР Н 0220</t>
  </si>
  <si>
    <t>«Рыбинск-Тутаев» - д.Петряево-д. Демидово-д.Куликово-д.Паулино-д.Чернышево-д.Дроздово- "Арефино-Мартюнино"</t>
  </si>
  <si>
    <t>78-240 ОП МР Н 0221</t>
  </si>
  <si>
    <t>«Рыбинск-Тутаев» - п.Песочное(ул.Красногорская)</t>
  </si>
  <si>
    <t>78-240 ОП МР Н 0222</t>
  </si>
  <si>
    <t xml:space="preserve">"Сергиев Посад-Калязин - Рыбинск-Череповец" - д.Староселье </t>
  </si>
  <si>
    <t>78-240 ОП МР Н 0223</t>
  </si>
  <si>
    <t>"Рыбинск - Тутаев " - д.Хопылево</t>
  </si>
  <si>
    <t>78-240 ОП МР Н 0364</t>
  </si>
  <si>
    <t>п. Песочное - д. Пирогово</t>
  </si>
  <si>
    <t>78-240 ОП МР Н 0224</t>
  </si>
  <si>
    <t>"Сергиев Посад-Калязин - Рыбинск- Череповец"- СНТ "Селишки" (2км)</t>
  </si>
  <si>
    <t>78-240 ОП МР Н 0226</t>
  </si>
  <si>
    <t>"Сергиев Посад - Калязин-Рыбинск-Череповец" - СНТ "Весна", СНТ"Родничек", СНТ "Тихая пристань" в районе д. Староселье</t>
  </si>
  <si>
    <t>78-240 ОП МР Н 0225</t>
  </si>
  <si>
    <t>"Рыбинск-Сельцо" - СНТ "Купячевский ручей", СНТ "Парадиз", СНТ"Ручеёк" в районе д. Ивашево</t>
  </si>
  <si>
    <t>78-240 ОП МР Н 0227</t>
  </si>
  <si>
    <t>"Рыбинск-Сельцо"- СНТ"Лотос", СНТ"Деревенька"</t>
  </si>
  <si>
    <t>78-240 ОП МР Н 0228</t>
  </si>
  <si>
    <t>"Рыбинск-Тутаев" - СНТ"Рыжиково", СНТ"Горелая гряда", СНТ"Речник", СНТ"Приборист" в районе д. Рыжиково</t>
  </si>
  <si>
    <t>78-240 ОП МР Н 0229</t>
  </si>
  <si>
    <t>ОГАРКОВСКОЕ СП</t>
  </si>
  <si>
    <t xml:space="preserve"> "Сергиев Посад - Калязин - Рыбинск – Череповец" -д Григорово</t>
  </si>
  <si>
    <t>78-240 ОП МР Н 0230</t>
  </si>
  <si>
    <t>"Сергиев Посад - Калязин - Рыбинск – Череповец" -д.Пахонино</t>
  </si>
  <si>
    <t>78-240 ОП МР Н 0231</t>
  </si>
  <si>
    <t>д.Милюшино - д. Старово  - д.Кузнецово</t>
  </si>
  <si>
    <t>78-240 ОП МР Н 0232</t>
  </si>
  <si>
    <t>д.Старово - д.Бабино</t>
  </si>
  <si>
    <t>78-240 ОП МР Н 0233</t>
  </si>
  <si>
    <t>д.Лаврентьево- д.Торхово</t>
  </si>
  <si>
    <t>78-240 ОП МР Н 0234</t>
  </si>
  <si>
    <t>с.Огарково- д.Косково</t>
  </si>
  <si>
    <t>78-240 ОП МР Н 0235</t>
  </si>
  <si>
    <t>д.Дымовское- д.Сидорково</t>
  </si>
  <si>
    <t>78-240 ОП МР Н 0236</t>
  </si>
  <si>
    <t>д.Волково - д.Макарово</t>
  </si>
  <si>
    <t>78-240 ОП МР Н 0237</t>
  </si>
  <si>
    <t xml:space="preserve">д.Антоново – д.Киверники </t>
  </si>
  <si>
    <t>78-240 ОП МР Н 0238</t>
  </si>
  <si>
    <t>д.Антоново - д.Досугово</t>
  </si>
  <si>
    <t>78-240 ОП МР Н 0239</t>
  </si>
  <si>
    <t>д.Ольгино -д.Степаньково –д.Грибово</t>
  </si>
  <si>
    <t>78-240 ОП МР Н 0240</t>
  </si>
  <si>
    <t>д.Ольгино - д.Барщинка</t>
  </si>
  <si>
    <t>78-240 ОП МР Н 0241</t>
  </si>
  <si>
    <t>"Сергиев Посад - Калязин - Рыбинск – Череповец" - д.Середнево</t>
  </si>
  <si>
    <t>78-240 ОП МР Н 0242</t>
  </si>
  <si>
    <t>д.Середнево - д.Морушкино</t>
  </si>
  <si>
    <t>78-240 ОП МР Н 0243</t>
  </si>
  <si>
    <t>д.Шлыково - д.Курганово</t>
  </si>
  <si>
    <t>78-240 ОП МР Н 0244</t>
  </si>
  <si>
    <t>"Сергиев Посад-Калязин - Рыбинск-Череповец" - пос. ГЭС (до границы с г.Рыбинск)</t>
  </si>
  <si>
    <t>78-240 ОП МР Н 0366</t>
  </si>
  <si>
    <t>"Сергиев Посад - Калязин-Рыбинск- Череповец" - СНТ "Грабежево" в районе д. Пачеболка</t>
  </si>
  <si>
    <t>78-240 ОП МР Н 0245</t>
  </si>
  <si>
    <t>"Сергиев Посад - Калязин-Рыбинск-Череповец" - СНТ "Полиграфист" в районе д. Волково</t>
  </si>
  <si>
    <t>78-240 ОП МР Н 0246</t>
  </si>
  <si>
    <t>"Рыбинск-Арефино" - СНТ "Петушки", СНТ "Возрождение" в районе д. Большие Мхи</t>
  </si>
  <si>
    <t>78-240 ОП МР Н 0247</t>
  </si>
  <si>
    <t>"Рыбинск-Арефино" - СНТ "Харинец" в районе д. Соловьевское</t>
  </si>
  <si>
    <t>78-240 ОП МР Н 0248</t>
  </si>
  <si>
    <t>"Антоново - Ольгино" - д. Власьево</t>
  </si>
  <si>
    <t>78-240 ОП МР Н 0371</t>
  </si>
  <si>
    <t>"Рыбинск-Арефино" - СНТ "Тектон" в районе д. Соловьевское</t>
  </si>
  <si>
    <t>78-240 ОП МР Н 0249</t>
  </si>
  <si>
    <t>с.Панфилово-д.Мартьяновское</t>
  </si>
  <si>
    <t>78-240 ОП МР Н 0250</t>
  </si>
  <si>
    <t>с.Панфилово- (д.д.Новое,Антоново,Ивакино)- д. Новая</t>
  </si>
  <si>
    <t>78-240 ОП МР Н 0251</t>
  </si>
  <si>
    <t>д.Новое-д.Ламаница</t>
  </si>
  <si>
    <t>78-240 ОП МР Н 0252</t>
  </si>
  <si>
    <t>д.Новая-до ж/д станции Пиняги</t>
  </si>
  <si>
    <t>78-240 ОП МР Н 0253</t>
  </si>
  <si>
    <t>"Ярославль - Рыбинск" - д. Андреевское</t>
  </si>
  <si>
    <t>78-240 ОП МР Н 0254</t>
  </si>
  <si>
    <t xml:space="preserve">п. Октябрьский-д.Потыпкино- с.Красное- д.Рютово- с. Тихвинское </t>
  </si>
  <si>
    <t xml:space="preserve">78-240 ОП МР Н 0255  </t>
  </si>
  <si>
    <t>«Ярославль-Рыбинск»-д.Ильинское</t>
  </si>
  <si>
    <t>78-240 ОП МР Н 0256</t>
  </si>
  <si>
    <t>п. Песочное -д.Гришенино</t>
  </si>
  <si>
    <t>78-240 ОП МР Н 0257</t>
  </si>
  <si>
    <t>п. Песочное -д.Новоселки</t>
  </si>
  <si>
    <t>78-240 ОП МР Н 0258</t>
  </si>
  <si>
    <t>д.Новоселки-д.Тамонки</t>
  </si>
  <si>
    <t>78-240 ОП МР Н 0259</t>
  </si>
  <si>
    <t>д.Лаврово-д.Антипино</t>
  </si>
  <si>
    <t>78-240 ОП МР Н 0260</t>
  </si>
  <si>
    <t>д.Лаврово - д.Якушово- д.Сидорово - д.Лапино</t>
  </si>
  <si>
    <t>78-240 ОП МР Н 0261</t>
  </si>
  <si>
    <t>д.Запрудново- д.Менчиково - д.Вандышево – д.Ескино - д.Подносково – д.Шишланово- д.Ильинское</t>
  </si>
  <si>
    <t>78-240 ОП МР Н 0263</t>
  </si>
  <si>
    <t>"Киндяки- станция Лом-Большое Село" – д.Левино</t>
  </si>
  <si>
    <t>78-240 ОП МР Н 0264</t>
  </si>
  <si>
    <t>д. Терюханово - д.Пиняги - д.Палкино– д.Вандышево 31км</t>
  </si>
  <si>
    <t>78-240 ОП МР Н 0262</t>
  </si>
  <si>
    <t>"Киндяки-станция Лом-Большое Село" - д.Киселево</t>
  </si>
  <si>
    <t>78-240 ОП МР Н 0367</t>
  </si>
  <si>
    <t>д.Панфилки -д.Березники -пос. Песочное</t>
  </si>
  <si>
    <t>78-240 ОП МР Н 0368</t>
  </si>
  <si>
    <t>д.Дюдьково-(д.д.Купалино-Калинкино)-д.Приволжье</t>
  </si>
  <si>
    <t>78-240 ОП МР Н 0369</t>
  </si>
  <si>
    <t>ПОКРОВСКОЕ СП</t>
  </si>
  <si>
    <t>д.Сидорово - д.Прокошево - д.Сухино - д.Раменье - д.Великий Мох</t>
  </si>
  <si>
    <t>78-240 ОП МР Н 0266</t>
  </si>
  <si>
    <t>"Никольское- Великий Мох" - д.Полуево</t>
  </si>
  <si>
    <t>78-240 ОП МР Н 0268</t>
  </si>
  <si>
    <t>"Никольское-Великий Мох" - д.Арефино</t>
  </si>
  <si>
    <t>78-240 ОП МР Н 0269</t>
  </si>
  <si>
    <t>д.Выездкино - д.Мешково - д.Мартино - д.Мильково</t>
  </si>
  <si>
    <t>78-240 ОП МР Н 0270</t>
  </si>
  <si>
    <t>"Никольское-Великий Мох"- д.Чайлово</t>
  </si>
  <si>
    <t>78-240 ОП МР Н 0271</t>
  </si>
  <si>
    <t>"Никольское-Великий Мох" - д.Погорелка</t>
  </si>
  <si>
    <t>78-240 ОП МР Н 0272</t>
  </si>
  <si>
    <t>"Сергиев Посад -Калязин - Рыбинск - Череповец" -  д.Михалево - д.Коржавино -д. Пчелье -д.Заболотье</t>
  </si>
  <si>
    <t>78-240 ОП МР Н 0273</t>
  </si>
  <si>
    <t>д.Сидорово -д. Поселок 1 - д.Малыгино</t>
  </si>
  <si>
    <t>78-240 ОП МР Н 0274</t>
  </si>
  <si>
    <t>д.Соколово - д.Лебедево</t>
  </si>
  <si>
    <t>78-240 ОП МР Н 0275</t>
  </si>
  <si>
    <t>д.Мостовица - д.Кочевка 1 - д.Тепляково</t>
  </si>
  <si>
    <t>78-240 ОП МР Н 0276</t>
  </si>
  <si>
    <t>"Сергиев Посад-Калязин - Рыбинск  - Череповец" - д.Тяпкино</t>
  </si>
  <si>
    <t>78-240 ОП МР Н 0277</t>
  </si>
  <si>
    <t>"Сергиев Посад-Калязин - Рыбинск  - Череповец" -  д.Кочевка 2</t>
  </si>
  <si>
    <t>78-240 ОП МР Н 0278</t>
  </si>
  <si>
    <t>"Никольское- Великий Мох" -д.Калинкино</t>
  </si>
  <si>
    <t>78-240 ОП МР Н 0279</t>
  </si>
  <si>
    <t>д.Крутец - д.Полежаево</t>
  </si>
  <si>
    <t>78-240 ОП МР Н 0280</t>
  </si>
  <si>
    <t>"Сергиев Посад-Калязин - Рыбинск  - Череповец"- д.Липовка</t>
  </si>
  <si>
    <t>78-240 ОП МР Н 0281</t>
  </si>
  <si>
    <t xml:space="preserve"> "Сергиев Посад-Калязин - Рыбинск  - Череповец"- д.Максимовское</t>
  </si>
  <si>
    <t>78-240 ОП МР Н 0282</t>
  </si>
  <si>
    <t>п.Костино-д.Хвощевка</t>
  </si>
  <si>
    <t>78-240 ОП МР Н 0283</t>
  </si>
  <si>
    <t>v</t>
  </si>
  <si>
    <t>п.Красная Горка - д.Максимовское</t>
  </si>
  <si>
    <t>78-240 ОП МР Н 0284</t>
  </si>
  <si>
    <t xml:space="preserve">д. Малое Кстово - д.Большое Кстово - д.Окулово </t>
  </si>
  <si>
    <t>78-240 ОП МР Н 0285</t>
  </si>
  <si>
    <t>"Окружная дорога г. Рыбинск" - д.Узково</t>
  </si>
  <si>
    <t>78-240 ОП МР Н 0286</t>
  </si>
  <si>
    <t>д.Дружба- д.Глазатово</t>
  </si>
  <si>
    <t>78-240 ОП МР Н 0287</t>
  </si>
  <si>
    <t>д.Дорожная - д.Овсянниково- д.Ларинское-д.Гурьево</t>
  </si>
  <si>
    <t>78-240 ОП МР Н 0288</t>
  </si>
  <si>
    <t xml:space="preserve">п.Красная Горка - д.Бараниха -д.Шелепино </t>
  </si>
  <si>
    <t>78-240 ОП МР Н 0289</t>
  </si>
  <si>
    <t>д.Воробьевка - д.Сонино</t>
  </si>
  <si>
    <t>78-240 ОП МР Н 0290</t>
  </si>
  <si>
    <t>"Окружная дорога г. Рыбинск" - д.Якунники</t>
  </si>
  <si>
    <t>78-240 ОП МР Н 0291</t>
  </si>
  <si>
    <t>с.Никольское - д.Петрунино</t>
  </si>
  <si>
    <t>78-240 ОП МР Н 0292</t>
  </si>
  <si>
    <t xml:space="preserve">д.Дружба - д.Демихово </t>
  </si>
  <si>
    <t>78-240 ОП МР Н 0293</t>
  </si>
  <si>
    <t>"Сергиев Посад - Калязин -Рыбинск- Череповец" - СНТ "Роса"  (на км 2+400)</t>
  </si>
  <si>
    <t>78-240 ОП МР Н 0294</t>
  </si>
  <si>
    <t>"Сергиев Посад - Калязин-Рыбинск- Череповец" - СНТ"Искорка" (на км 4+500)</t>
  </si>
  <si>
    <t>78-240 ОП МР Н 0295</t>
  </si>
  <si>
    <t>"Сергиев Посад- Калязин-Рыбинск- Череповец" - СНТ"Русь"  в районе д. Исанино</t>
  </si>
  <si>
    <t>78-240 ОП МР Н 0296</t>
  </si>
  <si>
    <t>"Сергиев Посад - Калязин-Рыбинск-Череповец" - СНТ"Исанино"  в районе д. Исанино</t>
  </si>
  <si>
    <t>78-240 ОП МР Н 0297</t>
  </si>
  <si>
    <t>"Сергиев Посад - Калязин -Рыбинск-Череповец" - СНТ"Магма", СНТ"Прохлада", СНТ"Райпотребсоюз"  в районе д. Дурдино</t>
  </si>
  <si>
    <t>78-240 ОП МР Н 0298</t>
  </si>
  <si>
    <t>"Сергиев Посад - Калязин -Рыбинск-Череповец" - СНТ"Вымпел"  в районе д. Дурдино</t>
  </si>
  <si>
    <t>78-240 ОП МР Н 0299</t>
  </si>
  <si>
    <t>" Сергиев Посад - Калязин -Рыбинск- Череповец" - СНТ"Радуга"  в районе д. Дурдино</t>
  </si>
  <si>
    <t>78-240 ОП МР Н 0300</t>
  </si>
  <si>
    <t>"Сергиев Посад - Калязин - Рыбинск- Череповец" - СНТ"Надежда-5"  (на км 15+400)</t>
  </si>
  <si>
    <t>78-240 ОП МР Н 0301</t>
  </si>
  <si>
    <t>"Сергиев Посад - Калязин -Рыбинск-Череповец" - СНТ"Черная речка" в районе д. Гладышево</t>
  </si>
  <si>
    <t>78-240 ОП МР Н 0302</t>
  </si>
  <si>
    <t>"Сергиев Посад - Калязин -Рыбинск-Череповец" - СНТ"Чудное"  в районе д. Юркино</t>
  </si>
  <si>
    <t>78-240 ОП МР Н 0303</t>
  </si>
  <si>
    <t>п.Красная Горка - СНТ"Надежда-3" в районе д. Шелепино</t>
  </si>
  <si>
    <t>78-240 ОП МР Н 0304</t>
  </si>
  <si>
    <t>п.Красная Горка - СНТ "Луч" в районе д. Шелепино</t>
  </si>
  <si>
    <t>78-240 ОП МР Н 0305</t>
  </si>
  <si>
    <t>п.Красная Горка - СНТ"Полет" в районе п. Красная Горка</t>
  </si>
  <si>
    <t>78-240 ОП МР Н 0306</t>
  </si>
  <si>
    <t>п.Красная Горка - СНТ"Полет-2" в районе п. Красная Горка</t>
  </si>
  <si>
    <t>78-240 ОП МР Н 0307</t>
  </si>
  <si>
    <t>п.Красная Горка - СНТ"Ивушка" в районе д. Бараниха</t>
  </si>
  <si>
    <t>78-240 ОП МР Н 0308</t>
  </si>
  <si>
    <t>п.Красная Горка - СНТ"Березка" в районе д. Бараниха</t>
  </si>
  <si>
    <t>78-240 ОП МР Н 0309</t>
  </si>
  <si>
    <t>п.Красная Горка - СНТ"Оптик" в районе д. Бараниха</t>
  </si>
  <si>
    <t>78-240 ОП МР Н 0310</t>
  </si>
  <si>
    <t>п.Красная Горка - СНТ"Мирное",СНТ"Мирное-2"в районе д. Бараниха</t>
  </si>
  <si>
    <t>78-240 ОП МР Н 0311</t>
  </si>
  <si>
    <t>п.Красная Горка - СНТ"Калинка"в районе д. Бараниха</t>
  </si>
  <si>
    <t>78-240 ОП МР Н 0312</t>
  </si>
  <si>
    <t>п.Красная Горка - СНТ "Красная Горка"</t>
  </si>
  <si>
    <t>78-240 ОП МР Н 0313</t>
  </si>
  <si>
    <t>"Сергиев Посад - Калязин - Рыбинск - Череповец" (13 км) - КФХ "Березка", КФХ "Ромашка"</t>
  </si>
  <si>
    <t>78-240 ОП МР Н 0314</t>
  </si>
  <si>
    <t>"Сергиев Посад - Калязин - Рыбинск - Череповец" (25 км) - КФХ "Чеботарево"</t>
  </si>
  <si>
    <t>78-240 ОП МР Н 0315</t>
  </si>
  <si>
    <t>"Сергиев Посад - Калязин - Рыбинск - Череповец" (18,8 км) - КФХ "Пчеловодство"</t>
  </si>
  <si>
    <t>78-240 ОП МР Н 0316</t>
  </si>
  <si>
    <t>д. Стрижево - КФХ "Стриж"</t>
  </si>
  <si>
    <t>78-240 ОП МР Н 0317</t>
  </si>
  <si>
    <t>д. Овсянниково - КФХ "Новый путь"</t>
  </si>
  <si>
    <t>78-240 ОП МР Н 0328</t>
  </si>
  <si>
    <t>д. Лебедево - КФХ "Начало"</t>
  </si>
  <si>
    <t>78-240 ОП МР Н 0319</t>
  </si>
  <si>
    <t>д. Сидорово - КФХ "Полынцево"</t>
  </si>
  <si>
    <t>78-240 ОП МР Н 0320</t>
  </si>
  <si>
    <t>д. Максимовское- д. Акулинское</t>
  </si>
  <si>
    <t>"Окружная дорога г. Рыбинск"- д. Глазатово - д.Демихово - д.Стрижово- д.Бараниха</t>
  </si>
  <si>
    <t>78-240 ОП МР Н 0374</t>
  </si>
  <si>
    <t>"Сергиев Посад-Калязин-Рыбинск-Череповец" -санаторий "Черная речка"</t>
  </si>
  <si>
    <t>78-240 ОП МР Н 0372</t>
  </si>
  <si>
    <t>с.Покров - д.Ивановское</t>
  </si>
  <si>
    <t>78-240 ОП МР Н 0375</t>
  </si>
  <si>
    <t>СУДОВЕРФСКОЕ СП</t>
  </si>
  <si>
    <t>"Переборы - Судоверфь" - д.Мешково</t>
  </si>
  <si>
    <t>78-240 ОП МР Н 0321</t>
  </si>
  <si>
    <t>"Переборы - Судоверфь" - д.Диково</t>
  </si>
  <si>
    <t>78-240 ОП МР Н 0322</t>
  </si>
  <si>
    <t>п.Тихменево - д.Башарово</t>
  </si>
  <si>
    <t>78-240 ОП МР Н 0323</t>
  </si>
  <si>
    <t xml:space="preserve">д.Завражье - д.Копосово - д.Израили - д.Пруды - д.Мешково - д.Малый Дор </t>
  </si>
  <si>
    <t>78-240 ОП МР Н 0324</t>
  </si>
  <si>
    <t>д.Пригородная - д.Куклино</t>
  </si>
  <si>
    <t>78-240 ОП МР Н 0325</t>
  </si>
  <si>
    <t>г.Рыбинск - д.Почесновики - д.Юрино - д.Харитоново</t>
  </si>
  <si>
    <t>78-240 ОП МР Н 0326</t>
  </si>
  <si>
    <t>д.Макарово - д.Починок</t>
  </si>
  <si>
    <t>78-240 ОП МР Н 0327</t>
  </si>
  <si>
    <t>"Дятлово - Копосово" - д.Артюшино - д.Савино - д.Спешино</t>
  </si>
  <si>
    <t>д.Макарово - д.Стерлядьево</t>
  </si>
  <si>
    <t>78-240 ОП МР Н 0329</t>
  </si>
  <si>
    <t>д.Александровка - д.Коркино</t>
  </si>
  <si>
    <t>78-240 ОП МР Н 0330</t>
  </si>
  <si>
    <t>д.Харитоново - д.Банино - д.Гаврилково</t>
  </si>
  <si>
    <t>78-240 ОП МР Н 0332</t>
  </si>
  <si>
    <t>д.Большое  Андрейково - д.Кошелево - д.Большое Паленово - д.Малое Паленово</t>
  </si>
  <si>
    <t>78-240 ОП МР Н 0333</t>
  </si>
  <si>
    <t>д.Харинская - д.Рябухино</t>
  </si>
  <si>
    <t>78-240 ОП МР Н 0334</t>
  </si>
  <si>
    <t>п.Тихменево - д.Волково</t>
  </si>
  <si>
    <t>78-240 ОП МР Н 0335</t>
  </si>
  <si>
    <t>д.Пригородная - д.Ильино</t>
  </si>
  <si>
    <t>78-240 ОП МР Н 0336</t>
  </si>
  <si>
    <t xml:space="preserve">д.Малинники - д.Шишкино </t>
  </si>
  <si>
    <t>78-240 ОП МР Н 0337</t>
  </si>
  <si>
    <t>д.Макарово - д.Ануфреево</t>
  </si>
  <si>
    <t>78-240 ОП МР Н 0338</t>
  </si>
  <si>
    <t>п.Юбилейный - д.Скорода</t>
  </si>
  <si>
    <t>78-240 ОП МР Н 0339</t>
  </si>
  <si>
    <t>д.Залужье - д.Новый Поселок</t>
  </si>
  <si>
    <t>78-240 ОП МР Н 0340</t>
  </si>
  <si>
    <t xml:space="preserve">"Дятлово - Копосово" - д.Крохино </t>
  </si>
  <si>
    <t>78-240 ОП МР Н 0341</t>
  </si>
  <si>
    <t>д.Савино - д.Колосово</t>
  </si>
  <si>
    <t>78-240 ОП МР Н 0342</t>
  </si>
  <si>
    <t>"Переборы - Судоверфь" - д.Залужье</t>
  </si>
  <si>
    <t>78-240 ОП МР Н 0343</t>
  </si>
  <si>
    <t>"Переборы-Судоверфь" - СНТ"Судостроитель-1"</t>
  </si>
  <si>
    <t>78-240 ОП МР Н 0344</t>
  </si>
  <si>
    <t>"Переборы-Судоверфь" - СНТ"Судостроитель-2"</t>
  </si>
  <si>
    <t>78-240 ОП МР Н 0345</t>
  </si>
  <si>
    <t>"Переборы-Судоверфь" - СНТ"Надежда-2"</t>
  </si>
  <si>
    <t>78-240 ОП МР Н 0346</t>
  </si>
  <si>
    <t>"Рыбинск - Переборы" - СНТ"Пригорки" в районе д. Пригорки</t>
  </si>
  <si>
    <t>78-240 ОП МР Н 0347</t>
  </si>
  <si>
    <t>Глушицы - Харитоново - СНТ "Поляна"</t>
  </si>
  <si>
    <t>78-240 ОП МР Н 0348</t>
  </si>
  <si>
    <t>д.Почесновики- СНТ"Заря", СНТ"Мечта"</t>
  </si>
  <si>
    <t>78-240 ОП МР Н 0349</t>
  </si>
  <si>
    <t>д.Почесновики - СНТ"Мечта-2"</t>
  </si>
  <si>
    <t>78-240 ОП МР Н 0350</t>
  </si>
  <si>
    <t>г.Рыбинск-СНТ"Механизатор", СНТ"Вперед"</t>
  </si>
  <si>
    <t>78-240 ОП МР Н 0351</t>
  </si>
  <si>
    <t>"Рыбинск -Почесновики-Юрино- Харитоново" - СНТ "Старт"</t>
  </si>
  <si>
    <t>78-240 ОП МР Н 0352</t>
  </si>
  <si>
    <t>"Рыбинск-Почесновики-Юрино-Харитоново" - СНТ "Импульс"</t>
  </si>
  <si>
    <t>78-240 ОП МР Н 0353</t>
  </si>
  <si>
    <t>"Рыбинск-Почесновики-Юрино- Харитоново" - СНТ "Волна"</t>
  </si>
  <si>
    <t>78-240 ОП МР Н 0354</t>
  </si>
  <si>
    <t>"Рыбинск -Почесновики-Юрино- Харитоново" - СНТ "Мичуринец"</t>
  </si>
  <si>
    <t>78-240 ОП МР Н 0355</t>
  </si>
  <si>
    <t>"Рыбинск-Почесновики-Юрино-Харитоново" - СНТ "Березка"</t>
  </si>
  <si>
    <t>78-240 ОП МР Н 0356</t>
  </si>
  <si>
    <t>"Рыбинск -Почесновики-Юрино-Харитоново" - СНТ "Автомобилист"</t>
  </si>
  <si>
    <t>78-240 ОП МР Н 0357</t>
  </si>
  <si>
    <t>"Рыбинск -Почесновики-Юрино-Харитоново" - СНТ "Строитель-2"</t>
  </si>
  <si>
    <t>78-240 ОП МР Н 0358</t>
  </si>
  <si>
    <t>"Рыбинск -Почесновики-Юрино- Харитоново" - СНТ "Вперед", СНТ "Строитель-3"</t>
  </si>
  <si>
    <t>78-240 ОП МР Н 0359</t>
  </si>
  <si>
    <t xml:space="preserve">"Рыбинск -Почесновики-Юрино-Харитоново" - СНТ "Корабел" </t>
  </si>
  <si>
    <t>78-240 ОП МР Н 0360</t>
  </si>
  <si>
    <t>"Рыбинск-Почесновики-Юрино-Харитоново" - СНТ "Рябинушка", СНТ "Моторостроитель-2"</t>
  </si>
  <si>
    <t>78-240 ОП МР Н 0361</t>
  </si>
  <si>
    <t>"Завражье-Большое  Андрейково" -СНТ"Андрейково"в районе д. Малое Андрейково</t>
  </si>
  <si>
    <t>78-240 ОП МР Н 0362</t>
  </si>
  <si>
    <t>д. Макарово - КФХ "Фиалка"</t>
  </si>
  <si>
    <t>78-240 ОП МР Н 0363</t>
  </si>
  <si>
    <t>д. Свингино- д.Большой Дор"</t>
  </si>
  <si>
    <t>78-240 ОП МР Н 0373</t>
  </si>
  <si>
    <t>ул. Ананьинская</t>
  </si>
  <si>
    <t>78 221 501 ОП МП Н-002214</t>
  </si>
  <si>
    <t>IV-V</t>
  </si>
  <si>
    <t>78 221 501 ОП МП Н-002213</t>
  </si>
  <si>
    <t>ул. Загородная</t>
  </si>
  <si>
    <t>78 221 501 ОП МП Н-002217</t>
  </si>
  <si>
    <t>ул. К.Либкнехта</t>
  </si>
  <si>
    <t>78 221 501 ОП МП Н-002211</t>
  </si>
  <si>
    <t>78 221 501 ОП МП Н-002219</t>
  </si>
  <si>
    <t>78 221 501 ОП МП Н-002220</t>
  </si>
  <si>
    <t>ул. Мелиораторов</t>
  </si>
  <si>
    <t>78 221 501 ОП МП Н-002224</t>
  </si>
  <si>
    <t>ул. Мира</t>
  </si>
  <si>
    <t>78 221 501 ОП МП Н-002209</t>
  </si>
  <si>
    <t>ул. Мологская</t>
  </si>
  <si>
    <t>78 221 501 ОП МП Н-002225</t>
  </si>
  <si>
    <t>78 221 501 ОП МП Н-002210</t>
  </si>
  <si>
    <t>пл. Никольская</t>
  </si>
  <si>
    <t>78 221 501 ОП МП Н-002205</t>
  </si>
  <si>
    <t>ул. Никольская</t>
  </si>
  <si>
    <t>78 221 501 ОП МП Н-002203</t>
  </si>
  <si>
    <t>ул. Орджоникидзе</t>
  </si>
  <si>
    <t>78 221 501 ОП МП Н-002212</t>
  </si>
  <si>
    <t>78 221 501 ОП МП Н-002233</t>
  </si>
  <si>
    <t>ул. Угличская</t>
  </si>
  <si>
    <t>78 221 501 ОП МП Н-002207</t>
  </si>
  <si>
    <t>78 221 501 ОП МП Н-002204</t>
  </si>
  <si>
    <t>пл. Успенская</t>
  </si>
  <si>
    <t>78 221 501 ОП МП Н-002208</t>
  </si>
  <si>
    <t>ул. Фурманова</t>
  </si>
  <si>
    <t>78 221 501 ОП МП Н-002206</t>
  </si>
  <si>
    <t>ул. Штабская</t>
  </si>
  <si>
    <t>78 221 501 ОП МП Н -002201</t>
  </si>
  <si>
    <t>ул. Энергетиков</t>
  </si>
  <si>
    <t>ул. Гагарина</t>
  </si>
  <si>
    <t>78 221 501 ОП МП Н-002215</t>
  </si>
  <si>
    <t>ул. Демьяна Бедного</t>
  </si>
  <si>
    <t>78 221 501 ОП МП Н-002216</t>
  </si>
  <si>
    <t>ул. Ковалева</t>
  </si>
  <si>
    <t>78 221 501 ОП МП Н-002218</t>
  </si>
  <si>
    <t xml:space="preserve">78 221 501 ОП МП Н-002202 </t>
  </si>
  <si>
    <t>78 221 501 ОП МП Н-002221</t>
  </si>
  <si>
    <t>ул. Льва Толстого</t>
  </si>
  <si>
    <t>78 221 501 ОП МП Н-002222</t>
  </si>
  <si>
    <t>ул. Максима Горького</t>
  </si>
  <si>
    <t>78 221 501 ОП МП Н-002223</t>
  </si>
  <si>
    <t>78 221 501 ОП МП Н-002226</t>
  </si>
  <si>
    <t>ул. Никольский ручей</t>
  </si>
  <si>
    <t>78 221 501 ОП МП Н-002227</t>
  </si>
  <si>
    <t>78 221 501 ОП МП Н-002228</t>
  </si>
  <si>
    <t>ул. Рыболовка</t>
  </si>
  <si>
    <t>78 221 501 ОП МП Н-002229</t>
  </si>
  <si>
    <t>ул. Окружная</t>
  </si>
  <si>
    <t>78 221 501 ОП МП Н-002230</t>
  </si>
  <si>
    <t>ул. Самкова</t>
  </si>
  <si>
    <t>78 221 501 ОП МП Н-002231</t>
  </si>
  <si>
    <t>78 221 501 ОП МП Н-002232</t>
  </si>
  <si>
    <t>78 221 501 ОП МП Н-002234</t>
  </si>
  <si>
    <t>от ул. К.Либкнехта до ул. Строителей</t>
  </si>
  <si>
    <t>78 221 501 ОП МП Н-002236</t>
  </si>
  <si>
    <t>пер. Волжский</t>
  </si>
  <si>
    <t>78 221 501 ОП МП Н-002237</t>
  </si>
  <si>
    <t>пер. Дорожный</t>
  </si>
  <si>
    <t>78 221 501 ОП МП Н-002238</t>
  </si>
  <si>
    <t>пер. Дружбы</t>
  </si>
  <si>
    <t>78 221 501 ОП МП Н-002239</t>
  </si>
  <si>
    <t>пер. Кирпичный</t>
  </si>
  <si>
    <t>78 221 501 ОП МП Н-002240</t>
  </si>
  <si>
    <t>78 221 501 ОП МП Н-002241</t>
  </si>
  <si>
    <t>пер. Стадионовский</t>
  </si>
  <si>
    <t>78 221 501 ОП МП Н-002242</t>
  </si>
  <si>
    <t>пер. Школьный</t>
  </si>
  <si>
    <t>78 221 501 ОП МП Н-002243</t>
  </si>
  <si>
    <t>пл. 60 летия Победы</t>
  </si>
  <si>
    <t>78 221 501 ОП МП Н-002244</t>
  </si>
  <si>
    <t>г.п. МЫШКИН</t>
  </si>
  <si>
    <t>ИТОГО по г.п. Мышкин</t>
  </si>
  <si>
    <t>от д. Куракино до автодороги "Куракино-Шестихино"</t>
  </si>
  <si>
    <t>78 221 ОП МР Н-01</t>
  </si>
  <si>
    <t>от д. Киселёво (старое) до автодороги "Мышкин-Морское-Киселёво"</t>
  </si>
  <si>
    <t>78 221 ОП МР Н-02</t>
  </si>
  <si>
    <t>от д. Высоково до д. Киселёво</t>
  </si>
  <si>
    <t>78 221 ОП МР Н-03</t>
  </si>
  <si>
    <t>от д. Языково до автодороги "Поводнево-Языково"</t>
  </si>
  <si>
    <t>78 221 ОП МР Н-04</t>
  </si>
  <si>
    <t>от д. Бурдуково до автодороги "Поводнево-Языково"</t>
  </si>
  <si>
    <t>78 221 ОП МР Н-05</t>
  </si>
  <si>
    <t>от д. Осташево до автодороги "Поводнево-Языково"</t>
  </si>
  <si>
    <t>78 221 ОП МР Н-06</t>
  </si>
  <si>
    <t>от д. Коптюшка до автодороги "Мышкин-Сера"</t>
  </si>
  <si>
    <t>78 221 ОП МР Н-07</t>
  </si>
  <si>
    <t>от д. Лагуново до автодороги "Мышкин-Сера"</t>
  </si>
  <si>
    <t>78 221 ОП МР Н-08</t>
  </si>
  <si>
    <t>от д. Мошнинская до автодороги "Мышкин-Сера"</t>
  </si>
  <si>
    <t>78 221 ОП МР Н-09</t>
  </si>
  <si>
    <t>от д. Костенево до д. Палкино</t>
  </si>
  <si>
    <t>78 221 ОП МР Н-10</t>
  </si>
  <si>
    <t>от д. Крутец до автодороги "Мышкин-Сера"</t>
  </si>
  <si>
    <t>78 221 ОП МР Н-11</t>
  </si>
  <si>
    <t>от д. Марьино до автодороги "Мышкин-Сера"</t>
  </si>
  <si>
    <t>78 221 ОП МР Н-12</t>
  </si>
  <si>
    <t>от д. Кизнево до автодороги "Мышкин-Сера"</t>
  </si>
  <si>
    <t>78 221 ОП МР Н-13</t>
  </si>
  <si>
    <t>от д. Варваринская до автодороги "Мышкин-Сера"</t>
  </si>
  <si>
    <t>78 221 ОП МР Н-14</t>
  </si>
  <si>
    <t>от д. Василевская до автодороги "Мышкин-Сера"</t>
  </si>
  <si>
    <t>78 221 ОП МР Н-15</t>
  </si>
  <si>
    <t>от д. Настасьино до автодороги "Кузьминское-Федюково"</t>
  </si>
  <si>
    <t>78 221 ОП МР Н-16</t>
  </si>
  <si>
    <t>от с. Ивановское до автодороги "Мышкин-Рождествено-Богородское-Морское"</t>
  </si>
  <si>
    <t>78 221 ОП МР Н-17</t>
  </si>
  <si>
    <t>от д. Рябинино до автодороги "Углич-Некоуз-Брейтово"</t>
  </si>
  <si>
    <t>78 221 ОП МР Н-18</t>
  </si>
  <si>
    <t>от д. Оленино до автодороги "Углич-Некоуз-Брейтово"</t>
  </si>
  <si>
    <t>78 221 ОП МР Н-19</t>
  </si>
  <si>
    <t>от д. Наумово до д. Старово</t>
  </si>
  <si>
    <t>78 221 ОП МР Н-20</t>
  </si>
  <si>
    <t>от д. Гусево до автодороги "Углич-Некоуз-Брейтово"</t>
  </si>
  <si>
    <t>78 221 ОП МР Н-21</t>
  </si>
  <si>
    <t>от д. Корчмино до автодороги "Углич-Некоуз-Брейтово"</t>
  </si>
  <si>
    <t>78 221 ОП МР Н-22</t>
  </si>
  <si>
    <t>от д. Оносово до автодороги "Углич-Некоуз-Брейтово"</t>
  </si>
  <si>
    <t>78 221 ОП МР Н-23</t>
  </si>
  <si>
    <t>от д. Заря до автодороги "Мышкин-ст. Волга-Шестихино"</t>
  </si>
  <si>
    <t>78 221 ОП МР Н-24</t>
  </si>
  <si>
    <t>от д. Зиновская до автодороги "Мышкин-ст. Волга-Шестихино"</t>
  </si>
  <si>
    <t>78 221 ОП МР Н-25</t>
  </si>
  <si>
    <t>от д. Коплино до автодороги "Мышкин-ст. Волга-Шестихино"</t>
  </si>
  <si>
    <t>78 221 ОП МР Н-26</t>
  </si>
  <si>
    <t>от д. Хохловка до автодороги "Мышкин-ст. Волга-Шестихино"</t>
  </si>
  <si>
    <t>78 221 ОП МР Н-27</t>
  </si>
  <si>
    <t>от д. Карасово до автодороги "Мышкин-ст. Волга-Шестихино"</t>
  </si>
  <si>
    <t>78 221 ОП МР Н-28</t>
  </si>
  <si>
    <t>от д. Муракино до автодороги "Мышкин-ст. Волга-Шестихино"</t>
  </si>
  <si>
    <t>78 221 ОП МР Н-29</t>
  </si>
  <si>
    <t>от д. Лукьяново до д. Коптево</t>
  </si>
  <si>
    <t>78 221 ОП МР Н-30</t>
  </si>
  <si>
    <t>от д. Казаково до д. Коптево</t>
  </si>
  <si>
    <t>78 221 ОП МР Н-31</t>
  </si>
  <si>
    <t>от д. Дворково до автодороги "Мышкин-ст. Волга-Шестихино"</t>
  </si>
  <si>
    <t>78 221 ОП МР Н-32</t>
  </si>
  <si>
    <t>от с. Кривец до автодороги "Мышкин-ст. Волга-Шестихино"</t>
  </si>
  <si>
    <t>78 221 ОП МР Н-33</t>
  </si>
  <si>
    <t>от д. Кузьминская до автодороги "Мышкин-ст. Волга-Шестихино"</t>
  </si>
  <si>
    <t>78 221 ОП МР Н-34</t>
  </si>
  <si>
    <t>от д. Чебыхино до автодороги "Мышкин-ст. Волга-Шестихино"</t>
  </si>
  <si>
    <t>78 221 ОП МР Н-35</t>
  </si>
  <si>
    <t>от д. Лодыгино до д. Галачевская</t>
  </si>
  <si>
    <t>78 221 ОП МР Н-36</t>
  </si>
  <si>
    <t>от д. Шелухино до д. Галачевская</t>
  </si>
  <si>
    <t>78 221 ОП МР Н-37</t>
  </si>
  <si>
    <t>от д. Гордеевка до автодороги "Мышкин-ст. Волга-Шестихино"</t>
  </si>
  <si>
    <t>78 221 ОП МР Н-38</t>
  </si>
  <si>
    <t>от д.Ананьино до автодороги "Мышкин-ст. Волга-Шестихино"</t>
  </si>
  <si>
    <t>78 221 ОП МР Н-39</t>
  </si>
  <si>
    <t>от д.Романовка до автодороги обход г.Мышкин</t>
  </si>
  <si>
    <t>78 221 ОП МР Н-40</t>
  </si>
  <si>
    <t>от д.Тетерюхино до автодороги обход г.Мышкин</t>
  </si>
  <si>
    <t>78 221 ОП МР Н-41</t>
  </si>
  <si>
    <t>от д. Пятинское до автодороги "Мышкин-Рождествено-Богородское-Морское"</t>
  </si>
  <si>
    <t>78 221 ОП МР Н-42</t>
  </si>
  <si>
    <t>от д. Голодово до д. Пасынково</t>
  </si>
  <si>
    <t>78 221 ОП МР Н-58</t>
  </si>
  <si>
    <t>от д. Пасынково до д. Климово</t>
  </si>
  <si>
    <t>78 221 ОП МР Н-59</t>
  </si>
  <si>
    <t>от с. Богородское до д. Федорково</t>
  </si>
  <si>
    <t>78 221 ОП МР Н-60</t>
  </si>
  <si>
    <t>от д. Курово до д. Федосьино</t>
  </si>
  <si>
    <t>78 221 ОП МР Н-61</t>
  </si>
  <si>
    <t>от д. Федосьино до д. Красново</t>
  </si>
  <si>
    <t>78 221 ОП МР Н-62</t>
  </si>
  <si>
    <t>от д. Красново до с. Богородское</t>
  </si>
  <si>
    <t>78 221 ОП МР Н-63</t>
  </si>
  <si>
    <t>от д. Мартыново до д. Владышино</t>
  </si>
  <si>
    <t>78 221 ОП МР Н-64</t>
  </si>
  <si>
    <t>от д. Мартыново до д. Киндяково</t>
  </si>
  <si>
    <t>78 221 ОП МР Н-65</t>
  </si>
  <si>
    <t>от д. Киндяково до д. Парфеново</t>
  </si>
  <si>
    <t>78 221 ОП МР Н-66</t>
  </si>
  <si>
    <t>от д. Дьяконовка до дороги Нефино-Апраксино</t>
  </si>
  <si>
    <t>78 221 ОП МР Н-67</t>
  </si>
  <si>
    <t>от д. Алферово до дороги на с. Богородское</t>
  </si>
  <si>
    <t>78 221 ОП МР Н-68</t>
  </si>
  <si>
    <t>от д. Говитаново до дороги на Воскресенское</t>
  </si>
  <si>
    <t>78 221 ОП МР Н-69</t>
  </si>
  <si>
    <t>от д. Кологривцево до дороги на Мышкин</t>
  </si>
  <si>
    <t>78 221 ОП МР Н-70</t>
  </si>
  <si>
    <t>от д. Кологривцево до д. Маурино</t>
  </si>
  <si>
    <t>78 221 ОП МР Н-71</t>
  </si>
  <si>
    <t>от д. Маурино до д. Б-Поповичево</t>
  </si>
  <si>
    <t>78 221 ОП МР Н-72</t>
  </si>
  <si>
    <t>от д. Б-Поповичево до д. Муханово</t>
  </si>
  <si>
    <t>78 221 ОП МР Н-73</t>
  </si>
  <si>
    <t>от д. Антеплево до д. М-Поповичево</t>
  </si>
  <si>
    <t>78 221 ОП МР Н-74</t>
  </si>
  <si>
    <t>от д. М-Поповичево до дороги на Мышкин</t>
  </si>
  <si>
    <t>78 221 ОП МР Н-75</t>
  </si>
  <si>
    <t>от д. Жуково до д. Черноусово</t>
  </si>
  <si>
    <t>78 221 ОП МР Н-76</t>
  </si>
  <si>
    <t>от д. Зобово до д. Дмитриевка</t>
  </si>
  <si>
    <t>78 221 ОП МР Н-77</t>
  </si>
  <si>
    <t>от д. Дмитриевка до д. Кувшиново</t>
  </si>
  <si>
    <t>78 221 ОП МР Н-78</t>
  </si>
  <si>
    <t>от д. Кувшиново до д. Песочное</t>
  </si>
  <si>
    <t>78 221 ОП МР Н-79</t>
  </si>
  <si>
    <t>д. Карпово до а/д Глотово-Карпово-Куство</t>
  </si>
  <si>
    <t>78 221 ОП МР Н-80</t>
  </si>
  <si>
    <t>от с. Шипилово до пос. Шипиловского молокозавода</t>
  </si>
  <si>
    <t>78 221 ОП МР Н-81</t>
  </si>
  <si>
    <t>с. Шипилово-д. Иваново-д. Нефедово</t>
  </si>
  <si>
    <t>78 221 ОП МР Н-82</t>
  </si>
  <si>
    <t>с. Шипилово - д. Мартнево</t>
  </si>
  <si>
    <t>78 221 ОП МР Н-83</t>
  </si>
  <si>
    <t>д. Бобойки - д. Шибалово</t>
  </si>
  <si>
    <t>78 221 ОП МР Н-84</t>
  </si>
  <si>
    <t>с. Шипилово - д. Калинкино</t>
  </si>
  <si>
    <t>78 221 ОП МР Н-85</t>
  </si>
  <si>
    <t>д. Ташлыки-д. Цикалово-д. Шестихино</t>
  </si>
  <si>
    <t>78 221 ОП МР Н-86</t>
  </si>
  <si>
    <t>д. Мокейцево - д. Горбыли</t>
  </si>
  <si>
    <t>78 221 ОП МР Н-87</t>
  </si>
  <si>
    <t>д. Власовская - д. Афанасово</t>
  </si>
  <si>
    <t>78 221 ОП МР Н-88</t>
  </si>
  <si>
    <t>д. Цикалово-д. Туворово - д. Андреевская</t>
  </si>
  <si>
    <t>78 221 ОП МР Н-89</t>
  </si>
  <si>
    <t>д. Шестихино - д. Кулышево</t>
  </si>
  <si>
    <t>78 221 ОП МР Н-90</t>
  </si>
  <si>
    <t>д. Андреевская - д. Юринская</t>
  </si>
  <si>
    <t>78 221 ОП МР Н-91</t>
  </si>
  <si>
    <t>д. Афанасово - д. Грибаниха</t>
  </si>
  <si>
    <t>78 221 ОП МР Н-92</t>
  </si>
  <si>
    <t>д. Ташлыки - д. Савелово</t>
  </si>
  <si>
    <t>78 221 ОП МР Н-93</t>
  </si>
  <si>
    <t>д. Кокошилово-д. Василисино -д. Борисовская</t>
  </si>
  <si>
    <t>78 221 ОП МР Н-94</t>
  </si>
  <si>
    <t>д. Ободаево-д.Заглядкино-д. Семаксино</t>
  </si>
  <si>
    <t>78 221 ОП МР Н-95</t>
  </si>
  <si>
    <t>д. Пшеничниково -д. Ларионовское -д. Сумароково</t>
  </si>
  <si>
    <t>78 221 ОП МР Н-96</t>
  </si>
  <si>
    <t>д. Левинская - д. Манушино</t>
  </si>
  <si>
    <t>78 221 ОП МР Н-97</t>
  </si>
  <si>
    <t>д. Левинская - д. Новоселки</t>
  </si>
  <si>
    <t>78 221 ОП МР Н-98</t>
  </si>
  <si>
    <t>д. Крюково -д. Кривцово -д. Дубровы</t>
  </si>
  <si>
    <t>78 221 ОП МР Н-99</t>
  </si>
  <si>
    <t>д. Речково -д. Лысовская -д. Починок</t>
  </si>
  <si>
    <t>78 221 ОП МР Н-100</t>
  </si>
  <si>
    <t>д. Шабальцево - с. Ново-Александровское -д. Ивановское</t>
  </si>
  <si>
    <t>78 221 ОП МР Н-101</t>
  </si>
  <si>
    <t>с. Харинское - д. Дружининская</t>
  </si>
  <si>
    <t>78 221 ОП МР Н-102</t>
  </si>
  <si>
    <t>д. Буньково - д. Шабальцево</t>
  </si>
  <si>
    <t>78 221 ОП МР Н-103</t>
  </si>
  <si>
    <t>дорога от д. Володино до д. Ломки</t>
  </si>
  <si>
    <t>78 221 ОП МР Н-43</t>
  </si>
  <si>
    <t>дорога до д. Сосновец</t>
  </si>
  <si>
    <t>78 221 ОП МР Н-44</t>
  </si>
  <si>
    <t>дорога до д. Позиралки</t>
  </si>
  <si>
    <t>78 221 ОП МР Н-45</t>
  </si>
  <si>
    <t>дорога от д. Костюрино до д. Раменье</t>
  </si>
  <si>
    <t>78 221 ОП МР Н-46</t>
  </si>
  <si>
    <t>дорога от д. Костюрино до д. Терпилово</t>
  </si>
  <si>
    <t>78 221 ОП МР Н-47</t>
  </si>
  <si>
    <t>дорога от д. Старово до д. Семенково</t>
  </si>
  <si>
    <t>78 221 ОП МР Н-48</t>
  </si>
  <si>
    <t>дорога от д. Старово до д. Бабайки</t>
  </si>
  <si>
    <t>78 221 ОП МР Н-49</t>
  </si>
  <si>
    <t>дорога от д. Охотино до д. Погорелки</t>
  </si>
  <si>
    <t>78 221 ОП МР Н-50</t>
  </si>
  <si>
    <t>дорога от д. Коровино до д. Неверово</t>
  </si>
  <si>
    <t>78 221 ОП МР Н-51</t>
  </si>
  <si>
    <t>дорога от д. Порхачи до д. Петровское</t>
  </si>
  <si>
    <t>78 221 ОП МР Н-52</t>
  </si>
  <si>
    <t>дорога от д. Порхачи до д. Угольники</t>
  </si>
  <si>
    <t>78 221 ОП МР Н-53</t>
  </si>
  <si>
    <t>дорога от д. Кирьяново до д. Белозерово</t>
  </si>
  <si>
    <t>78 221 ОП МР Н-54</t>
  </si>
  <si>
    <t>дорога от д. Учма до д. Верхние Плостки</t>
  </si>
  <si>
    <t>78 221 ОП МР Н-55</t>
  </si>
  <si>
    <t>дорога от д. Костюрино до д. Володиино</t>
  </si>
  <si>
    <t>78 221 ОП МР Н-56</t>
  </si>
  <si>
    <t>дорога до д. Шалимово</t>
  </si>
  <si>
    <t>78 221 ОП МР Н-57</t>
  </si>
  <si>
    <t>автомобильных дорог общего пользования местного значения  Мышкинского муниципального района по состоянию на 01.01.2017</t>
  </si>
  <si>
    <t>ИТОГО по Охотинскому СП</t>
  </si>
  <si>
    <t>ИТОГО по Приволжскому СП</t>
  </si>
  <si>
    <t>ВСЕГО по району</t>
  </si>
  <si>
    <t>автомобильных дорог общего пользования местного значения по Гаврилов-Ямскому муниципальному району по состоянию на 01.01.2017</t>
  </si>
  <si>
    <t>ВЕЛИКОСЕЛЬСКОЕ СП</t>
  </si>
  <si>
    <t>а/д «Плещеево-Романцево» - д.Кундринское</t>
  </si>
  <si>
    <t>78-212 ОП МР 1-001</t>
  </si>
  <si>
    <t>78-212 ОП МР Н-001</t>
  </si>
  <si>
    <t>а/д «Поляна-Репьевка» -д.Степанцево-«Лесной родник»</t>
  </si>
  <si>
    <t>78-212 ОП МР 1-003</t>
  </si>
  <si>
    <t>78-212 ОП МР Н-003</t>
  </si>
  <si>
    <t xml:space="preserve">а/д «Поляна-Поповка» -д.Кузьминское  (шир-3м)                                                                                                                                                                                                                                                                                                                                                                                                                                                                                                                                         </t>
  </si>
  <si>
    <t>78-212 ОП МР 1-004</t>
  </si>
  <si>
    <t>78-212 ОП МР Н-004</t>
  </si>
  <si>
    <t>а/д «Поляна-Поповка»-д.Кондратово</t>
  </si>
  <si>
    <t>78-212 П МР 1 - 005</t>
  </si>
  <si>
    <t>1Р79 -д.Ярково (шир.-3-м)</t>
  </si>
  <si>
    <t>78-212 ОП МР 1-006</t>
  </si>
  <si>
    <t>78-212 ОП МР Н-006</t>
  </si>
  <si>
    <t>а/д «Плещеево-Дровнино-Воехта»  -Нарядово</t>
  </si>
  <si>
    <t>78-212 ОП МР 1-007</t>
  </si>
  <si>
    <t>78-212 ОП МР Н-007</t>
  </si>
  <si>
    <t>а/д «Плещеево-Дровнино-Воехта»  -д.Есипцево (шир.3м)</t>
  </si>
  <si>
    <t>78-212 ОП МР 1-008</t>
  </si>
  <si>
    <t>78-212 ОП МР Н-008</t>
  </si>
  <si>
    <t>а/д «Плещеево-Дровнино-Воехта»  -д.Акалово (шир-3м)</t>
  </si>
  <si>
    <t>78-212 ОП МР 1-009</t>
  </si>
  <si>
    <t>78-212 ОП МР Н-009</t>
  </si>
  <si>
    <t>от ж/д переезда -д.Дровнино(шир.6м)</t>
  </si>
  <si>
    <t>78-212 ОП МР 1-010</t>
  </si>
  <si>
    <t>78-212 ОП МР  Н-010</t>
  </si>
  <si>
    <t>с. Плещеево- д.Дровнино</t>
  </si>
  <si>
    <t>78-212 ОП МР 1-011</t>
  </si>
  <si>
    <t>78-212 ОП МР Н-011</t>
  </si>
  <si>
    <t>а/д «Плещеево-Романцево»- д.Турово (шир.-3м)</t>
  </si>
  <si>
    <t>78-212 ОП МР 1-012</t>
  </si>
  <si>
    <t>78-212 ОП МР Н-012</t>
  </si>
  <si>
    <t>а/д «Плещеево-Романцево»-д.Кундринское</t>
  </si>
  <si>
    <t>78-212 ОП МР 1-013</t>
  </si>
  <si>
    <t>78-212 ОП МР Н-013</t>
  </si>
  <si>
    <t>а/д"Плещево-Романцево"-д.Кощеево</t>
  </si>
  <si>
    <t>78-212 ОП МР 1-014</t>
  </si>
  <si>
    <t>г.Гаврилов-Ям-д.Осташкино(шир.3м)</t>
  </si>
  <si>
    <t>78-212 ОП МР 1-015</t>
  </si>
  <si>
    <t>д.Осташкино-Милитино (шир.-3м)</t>
  </si>
  <si>
    <t>78-212 ОП МР 1-016</t>
  </si>
  <si>
    <t>78-212 ОП МР Н-016</t>
  </si>
  <si>
    <t>с.Плещеево-д.Круглово</t>
  </si>
  <si>
    <t>78-212 ОП МР 1-017</t>
  </si>
  <si>
    <t>78-212 ОП МР Н-017</t>
  </si>
  <si>
    <t>д.Круглово-пос.Дружный</t>
  </si>
  <si>
    <t>78-212 ОП МР 1-018</t>
  </si>
  <si>
    <t>78-212 ОП МР Н-018</t>
  </si>
  <si>
    <t>а/д «Иваново-Шопша»-д. Плотина</t>
  </si>
  <si>
    <t>78-212 ОП МР 1-019</t>
  </si>
  <si>
    <t>78-212 ОП МР Н-019</t>
  </si>
  <si>
    <t>д.Прилесье-д.Улыбино</t>
  </si>
  <si>
    <t>78-212 ОП МР 1-022</t>
  </si>
  <si>
    <t>78-212 ОП МР Н-022</t>
  </si>
  <si>
    <t>д.Прилесье-д.Вострицево</t>
  </si>
  <si>
    <t>78-212 ОП МР 1-023</t>
  </si>
  <si>
    <t>78-212 ОП МР Н-023</t>
  </si>
  <si>
    <t>а/д «д.Шалава-д.При-лесье»-д.Седельница</t>
  </si>
  <si>
    <t>78-212 ОП МР 1-024</t>
  </si>
  <si>
    <t>78-212 ОП МР Н-024</t>
  </si>
  <si>
    <t>д.Бели-д. Романцево</t>
  </si>
  <si>
    <t>78-212 ОП МР 1-025</t>
  </si>
  <si>
    <t>78-212 ОП МР Н-025</t>
  </si>
  <si>
    <t>Гагарино-д.Ханькино</t>
  </si>
  <si>
    <t>78-212 ОП МР 1-026</t>
  </si>
  <si>
    <t>78-212 ОП МР Н-026</t>
  </si>
  <si>
    <t xml:space="preserve">«с.Лахость – д.Кузовково» </t>
  </si>
  <si>
    <t>78-212 ОП МР 1-027</t>
  </si>
  <si>
    <t>78-212 ОП МР Н-027</t>
  </si>
  <si>
    <t>д.Кузовково-д.Никулино</t>
  </si>
  <si>
    <t>78-212 ОП МР 1-028</t>
  </si>
  <si>
    <t>78-212 ОП МР Н-028</t>
  </si>
  <si>
    <t>д.Кузовково-д.Пурлево</t>
  </si>
  <si>
    <t>78-212 ОП МР 1-029</t>
  </si>
  <si>
    <t>78-212 ОП МР Н-029</t>
  </si>
  <si>
    <t xml:space="preserve">д.Кузовково-д.Черная </t>
  </si>
  <si>
    <t>78-212 ОП МР 1-030</t>
  </si>
  <si>
    <t>78-212 ОП МР Н-030</t>
  </si>
  <si>
    <t xml:space="preserve">д.Черная-д.Цыбаки </t>
  </si>
  <si>
    <t>78-212 ОП МР 1-031</t>
  </si>
  <si>
    <t>78-212 ОП МР Н-031</t>
  </si>
  <si>
    <t>с. Лахость-д.Рохмала</t>
  </si>
  <si>
    <t>78-212 ОП МР 1-032</t>
  </si>
  <si>
    <t>78-212 ОП МР Н-032</t>
  </si>
  <si>
    <t xml:space="preserve">а/д «Иваново-Шопша» - д.Кундринское                              </t>
  </si>
  <si>
    <t>78-212 ОП МР 1-033</t>
  </si>
  <si>
    <t>78-212 ОП МР Н-0</t>
  </si>
  <si>
    <t>«Милитино-Романцево-Дубиково»</t>
  </si>
  <si>
    <t>78-212 ОП МР 1-034</t>
  </si>
  <si>
    <t>«Гаврилов-Ям-д.Петрунино»</t>
  </si>
  <si>
    <t>78-212 ОП МР 1-035</t>
  </si>
  <si>
    <t>«Прилесье-б/о «Лакокраска»</t>
  </si>
  <si>
    <t>78-212 ОП МР 1-036</t>
  </si>
  <si>
    <t>Селифонтово-Прохоровское»-д.Кузьминское</t>
  </si>
  <si>
    <t>78-212 ОП МР 1-021</t>
  </si>
  <si>
    <t>78-212 ОП МР Н-021</t>
  </si>
  <si>
    <t>Лахость –Кузовково (схема движ.№2)</t>
  </si>
  <si>
    <t>78-212 ОП МР 1-0120</t>
  </si>
  <si>
    <t>78-212 ОП МР Н-0120</t>
  </si>
  <si>
    <t>а/д к санаторию "Сосновый бор"</t>
  </si>
  <si>
    <t>78-212 ОП МР 1-039</t>
  </si>
  <si>
    <t>д.Степанцево-д.Вострицево</t>
  </si>
  <si>
    <t>78-212 ОП МР 1-040</t>
  </si>
  <si>
    <t>ЗАЯЧЬЕ-ХОЛМСКОЕ СП</t>
  </si>
  <si>
    <t>г. Гаврилов-Ям- ур.Бочевка (шир.-5м)</t>
  </si>
  <si>
    <t>78-212 ОП МР 2-001</t>
  </si>
  <si>
    <t>78-212 ОП МР Н-033</t>
  </si>
  <si>
    <t>а/д «Гаврилов-Ям-Милочево»-д.Константиново (шир.-3м)</t>
  </si>
  <si>
    <t>78-212 ОП МР 2-002</t>
  </si>
  <si>
    <t>78-212 ОП МР Н-034</t>
  </si>
  <si>
    <t>д.Константиново-д.Калинино</t>
  </si>
  <si>
    <t>78-212 ОП МР 2-003</t>
  </si>
  <si>
    <t>78-212 ОП МР Н-035</t>
  </si>
  <si>
    <t>а/д «Гаврилов-Ям-Мило-чево»-Юцкое</t>
  </si>
  <si>
    <t>78-212 ОП МР 2-004</t>
  </si>
  <si>
    <t>78-212 ОП МР Н-036</t>
  </si>
  <si>
    <t>с.Милочево-д. Овсянниково</t>
  </si>
  <si>
    <t>78-212 ОП МР 2-005</t>
  </si>
  <si>
    <t>78-212 ОП МР Н-037</t>
  </si>
  <si>
    <t>1Р79-д.Петраково (шир.-3м)</t>
  </si>
  <si>
    <t>78-212 ОП МР 2-006</t>
  </si>
  <si>
    <t>78-212 ОП МР Н-038</t>
  </si>
  <si>
    <t>1Р79-д.Немерово (шир.-3м)</t>
  </si>
  <si>
    <t>78-212 ОП МР 2-007</t>
  </si>
  <si>
    <t>78-212 ОП МР Н-039</t>
  </si>
  <si>
    <t>д. «Заячий-Холм- Раменье-Спасс»-д.Заморино (шир.-3м)</t>
  </si>
  <si>
    <t>78-212 ОП МР 2-008</t>
  </si>
  <si>
    <t>78-212 ОП МР Н-040</t>
  </si>
  <si>
    <t>а/д Заморино-д.Андрюшино (шир.-3м)</t>
  </si>
  <si>
    <t>78-212 ОП МР 2-009</t>
  </si>
  <si>
    <t>78-212 ОП МР Н-041</t>
  </si>
  <si>
    <t>д.Андрюшино-д.Зманово</t>
  </si>
  <si>
    <t>78-212 ОП МР 2-010</t>
  </si>
  <si>
    <t>78-212 ОП МР Н-042</t>
  </si>
  <si>
    <t>с.Заячий-Холм-д.Даниловка</t>
  </si>
  <si>
    <t>78-212 ОП МР 2-011</t>
  </si>
  <si>
    <t>78-212 ОП МР Н-043</t>
  </si>
  <si>
    <t>д.Даниловка-д.Смалево</t>
  </si>
  <si>
    <t>78-212 ОП МР 2-012</t>
  </si>
  <si>
    <t>78-212 ОП МР Н-044</t>
  </si>
  <si>
    <t>д.Михалево-д.Борисово (шир.-3м)</t>
  </si>
  <si>
    <t>78-212 ОП МР 2-013</t>
  </si>
  <si>
    <t>78-212 ОП МР Н-045</t>
  </si>
  <si>
    <t>1К10 – д.Хохлево-д.Тарусино</t>
  </si>
  <si>
    <t>78-212 ОП МР 2-014</t>
  </si>
  <si>
    <t>78-212 ОП МР Н-046</t>
  </si>
  <si>
    <t>1К10-д.Кобыльское (шир.-3м)</t>
  </si>
  <si>
    <t>78-212 ОП МР 2-015</t>
  </si>
  <si>
    <t>78-212 ОП МР Н-047</t>
  </si>
  <si>
    <t xml:space="preserve">а/д «Унимерь-Шильково» - д.Головино   (шир.-3м)                                                                                                                                                                                                                                                                                                                                                                                                                                                                        </t>
  </si>
  <si>
    <t>78-212 ОП МР 2-016</t>
  </si>
  <si>
    <t>78-212 ОП МР Н-048</t>
  </si>
  <si>
    <t>д.Головино-д.Чурилово (шир.-3м)</t>
  </si>
  <si>
    <t>78-212 ОП МР 2-017</t>
  </si>
  <si>
    <t>78-212 ОП МР Н-049</t>
  </si>
  <si>
    <t>а/д «Унимерь-Шильково» до д. Маурино (шир-3м)</t>
  </si>
  <si>
    <t>78-212 ОП МР 2-018</t>
  </si>
  <si>
    <t>78-212 ОП МР Н-050</t>
  </si>
  <si>
    <t>с.Вышеславское-д.Илькино ( шир.-3м)</t>
  </si>
  <si>
    <t>78-212 ОП МР 2-019</t>
  </si>
  <si>
    <t>78-212 ОП МР Н-051</t>
  </si>
  <si>
    <t>1К10-д.Федоровское (шир.-3м)</t>
  </si>
  <si>
    <t>78-212 ОП МР 2-020</t>
  </si>
  <si>
    <t>78-212 ОП МР Н-052</t>
  </si>
  <si>
    <t>1К10-д.Тарасино (шир.-6м)</t>
  </si>
  <si>
    <t>78-212 ОП МР 2-021</t>
  </si>
  <si>
    <t>78-212 ОП МР Н-053</t>
  </si>
  <si>
    <t>д.Тарасино-д.Гора (шир.-6м)</t>
  </si>
  <si>
    <t>78-212 ОП МР 2-022</t>
  </si>
  <si>
    <t>78-212 ОП МР Н-054</t>
  </si>
  <si>
    <t>а/д «Гаврилов-Ям-Пружинино» -д.Павлово</t>
  </si>
  <si>
    <t>78-212 ОП МР 2-023</t>
  </si>
  <si>
    <t>78-212 ОП МР Н-055</t>
  </si>
  <si>
    <t>а/д «Гаврилов-Ям-Пружинино» -д.Паньково (шир.-3м)</t>
  </si>
  <si>
    <t>78-212 ОП МР 2-024</t>
  </si>
  <si>
    <t>78-212 ОП МР Н-056</t>
  </si>
  <si>
    <t>а/д «Гаврилов-Ям-Пружинино» -д.Горбово (шир-3м)</t>
  </si>
  <si>
    <t>78-212 ОП МР 2-025</t>
  </si>
  <si>
    <t>78-212 ОП МР Н-057</t>
  </si>
  <si>
    <t>а/д «Гаврилов-Ям-Пружинино» -д.Волчково</t>
  </si>
  <si>
    <t>78-212 ОП МР 2-026</t>
  </si>
  <si>
    <t>78-212 ОП МР Н-058</t>
  </si>
  <si>
    <t>г. Гаврило-Ям – Дедово</t>
  </si>
  <si>
    <t>78-212 ОП МР 2-027</t>
  </si>
  <si>
    <t>78-212 ОП МР Н-</t>
  </si>
  <si>
    <t>д. Овсянниково – Дедово</t>
  </si>
  <si>
    <t>78-212 ОП МР 2-028</t>
  </si>
  <si>
    <t>д. Грудцино – д.Ескино</t>
  </si>
  <si>
    <t>78-212 ОП МР 2-029</t>
  </si>
  <si>
    <t>«Прислон-Заморино»</t>
  </si>
  <si>
    <t>78-212 ОП МР 2-030</t>
  </si>
  <si>
    <t xml:space="preserve">от пос.Заря  до ул.Заречной     г.п. Гаврилов-Ям </t>
  </si>
  <si>
    <t>78-212 ОП МР 2-031</t>
  </si>
  <si>
    <t>МИТИНСКОЕ СП</t>
  </si>
  <si>
    <t>1Р79-д.Панино (шир.-3м)</t>
  </si>
  <si>
    <t>78-212 ОП МР 3-001</t>
  </si>
  <si>
    <t>78-212 ОП МР Н-059</t>
  </si>
  <si>
    <t>а/д «Стогинское-Федчиха-утилово» -д. Илькино (шир.-3м)</t>
  </si>
  <si>
    <t>78-212 ОП МР 3-002</t>
  </si>
  <si>
    <t>78-212 ОП МР Н-060</t>
  </si>
  <si>
    <t>а/д «Ульяново-Пасынково»-д.Исаково (шир-03)</t>
  </si>
  <si>
    <t>78-212 ОП МР 3-003</t>
  </si>
  <si>
    <t>78-212 ОП МР Н-061</t>
  </si>
  <si>
    <t>д.Ульяново-д.Матвейка (шир-5м)</t>
  </si>
  <si>
    <t>78-212 ОП МР 3-004</t>
  </si>
  <si>
    <t>78-212 ОП МР Н-062</t>
  </si>
  <si>
    <t>д.Ульяново- д.Чайкино (шир.3м)</t>
  </si>
  <si>
    <t>78-212 ОП МР 3-005</t>
  </si>
  <si>
    <t>78-212 ОП МР Н-063</t>
  </si>
  <si>
    <t>д.Чайкино-д.Высоцкое (шир.-3м)</t>
  </si>
  <si>
    <t>78-212 ОП МР 3-006</t>
  </si>
  <si>
    <t>78-212 ОП МР Н-064</t>
  </si>
  <si>
    <t>от а/д "Ульяново-Чайкино"- д.Листопадка</t>
  </si>
  <si>
    <t>78-212 ОП МР 3-007</t>
  </si>
  <si>
    <t>78-212 ОП МР Н-065</t>
  </si>
  <si>
    <t>1Р79-д.Никола-Пенье (шир.3м)</t>
  </si>
  <si>
    <t>78-212 ОП МР 3-008</t>
  </si>
  <si>
    <t>78-212 ОП МР Н-066</t>
  </si>
  <si>
    <t>д.Никола-Пенье-д.Тарусино (шир-3м)</t>
  </si>
  <si>
    <t>78-212 ОП МР 3-009</t>
  </si>
  <si>
    <t>78-212 ОП МР Н-067</t>
  </si>
  <si>
    <t>д.Тарусино-д.Калюбаиха (шир.3м)</t>
  </si>
  <si>
    <t>78-212 ОП МР 3-010</t>
  </si>
  <si>
    <t>78-212 ОП МР Н-068</t>
  </si>
  <si>
    <t>1Р79-д.Вакуриха (шир.-3м)</t>
  </si>
  <si>
    <t>78-212 ОП МР 3-011</t>
  </si>
  <si>
    <t>78-212 ОП МР Н-069</t>
  </si>
  <si>
    <t>1Р79-д.Абращиха (шир.-3м)</t>
  </si>
  <si>
    <t>78-212 ОП МР 3-012</t>
  </si>
  <si>
    <t>78-212 ОП МР Н-070</t>
  </si>
  <si>
    <t>а/д «Ульяново-Митино» от д.Артемиха-д.Пыполово (шир.-3м)</t>
  </si>
  <si>
    <t>78-212 ОП МР 3-013</t>
  </si>
  <si>
    <t>78-212 ОП МР Н-071</t>
  </si>
  <si>
    <t>д.Попылово-д.Дружиниха (шир3м)</t>
  </si>
  <si>
    <t>78-212 ОП МР 3-014</t>
  </si>
  <si>
    <t>78-212 ОП МР Н-072</t>
  </si>
  <si>
    <t>1Р79- д.Меленки (шир.-3м)</t>
  </si>
  <si>
    <t>78-212 ОП МР 3-015</t>
  </si>
  <si>
    <t>78-212 ОП МР Н-073</t>
  </si>
  <si>
    <t>а/д «Ульяново-Митино»-.д.Алешково</t>
  </si>
  <si>
    <t>78-212 ОП МР 3-016</t>
  </si>
  <si>
    <t>78-212 ОП МР Н-074</t>
  </si>
  <si>
    <t>а/д «Ульяново-Митино»-д.Максимка</t>
  </si>
  <si>
    <t>78-212 ОП МР 3-017</t>
  </si>
  <si>
    <t>78-212 ОП МР Н-075</t>
  </si>
  <si>
    <t>д. Матвейка-д. Жманка</t>
  </si>
  <si>
    <t>78-212 ОП МР 3-018</t>
  </si>
  <si>
    <t>78-212 ОП МР Н-076</t>
  </si>
  <si>
    <t>а/д «Ульяново-Митино»-д.Внуково(шир.-3м)</t>
  </si>
  <si>
    <t>78-212 ОП МР 3-019</t>
  </si>
  <si>
    <t>78-212 ОП МР Н-077</t>
  </si>
  <si>
    <t>д.Сеньково-д.Семендяево (шир.-3м)</t>
  </si>
  <si>
    <t>78-212 ОП МР 3-020</t>
  </si>
  <si>
    <t>78-212 ОП МР Н-078</t>
  </si>
  <si>
    <t>д.Сеньково-д.Холычево (шир3м)</t>
  </si>
  <si>
    <t>78-212 ОП МР 3-021</t>
  </si>
  <si>
    <t>78-212 ОП МР Н-079</t>
  </si>
  <si>
    <t>д.Сеньково-д.Бараки</t>
  </si>
  <si>
    <t>78-212 ОП МР 3-022</t>
  </si>
  <si>
    <t>78-212 ОП МР Н-080</t>
  </si>
  <si>
    <t>Остров-Слобода</t>
  </si>
  <si>
    <t>78-212 ОП МР 3-023</t>
  </si>
  <si>
    <t>78-212 ОП МР Н-081</t>
  </si>
  <si>
    <t>а/д «Остров-Слобода»- д.Мякишево</t>
  </si>
  <si>
    <t>78-212 ОП МР 3-024</t>
  </si>
  <si>
    <t>78-212 ОП МР Н-082</t>
  </si>
  <si>
    <t>а/д «Остров-Слобода»-д.Гришино</t>
  </si>
  <si>
    <t>78-212 ОП МР 3-025</t>
  </si>
  <si>
    <t>78-212 ОП МР Н-083</t>
  </si>
  <si>
    <t>с.Остров-д.Насакино</t>
  </si>
  <si>
    <t>78-212 ОП МР 3-026</t>
  </si>
  <si>
    <t>78-212 ОП МР Н-084</t>
  </si>
  <si>
    <t>с.Митино-д.Большое Панино</t>
  </si>
  <si>
    <t>78-212 ОП МР 3-027</t>
  </si>
  <si>
    <t>78-212 ОП МР Н-085</t>
  </si>
  <si>
    <t>д.Большое Панино-д.Воронино</t>
  </si>
  <si>
    <t>78-212 ОП МР 3-028</t>
  </si>
  <si>
    <t>78-212 ОП МР Н-086</t>
  </si>
  <si>
    <t>а/д «Гаврилов-Ям-Пружинино»-д.Балахнино</t>
  </si>
  <si>
    <t>78-212 ОП МР 3-029</t>
  </si>
  <si>
    <t>78-212 ОП МР Н-087</t>
  </si>
  <si>
    <t>а/д Большае Панино-д.Новоселки.</t>
  </si>
  <si>
    <t>78-212 ОП МР 3-030</t>
  </si>
  <si>
    <t>78-212 ОП МР Н-088</t>
  </si>
  <si>
    <t>д.Грудцино – д.Ескино</t>
  </si>
  <si>
    <t>78-212 ОП МР 3-031</t>
  </si>
  <si>
    <t>от а/д «Ульяново-Пасынково» (регионального значения») до  пос. «Малиновые Рассветы»</t>
  </si>
  <si>
    <t>78-212 ОП МР 3-032</t>
  </si>
  <si>
    <t>ШОПШИНСКОЕ СП</t>
  </si>
  <si>
    <t>1Р79-д.Хватково (шир.-3м)</t>
  </si>
  <si>
    <t>78-212 ОП МР 4-001</t>
  </si>
  <si>
    <t>78-212 ОП МР Н-089</t>
  </si>
  <si>
    <t>1Р79- д.Талица (шир.-3м)</t>
  </si>
  <si>
    <t>78-212 ОП МР 4-002</t>
  </si>
  <si>
    <t>78-212 ОП МР Н-090</t>
  </si>
  <si>
    <t>д.Лычево-д.Творино (шир.- 4 м)</t>
  </si>
  <si>
    <t>78-212 ОП МР 4-003</t>
  </si>
  <si>
    <t>78-212 ОП МР Н-091</t>
  </si>
  <si>
    <t>д.Творино-д.Харнево (шир.-3м)</t>
  </si>
  <si>
    <t>78-212 ОП МР 4-004</t>
  </si>
  <si>
    <t>78-212 ОП МР Н-092</t>
  </si>
  <si>
    <t>д.Творино-д.Филатово</t>
  </si>
  <si>
    <t>78-212 ОП МР 4-005</t>
  </si>
  <si>
    <t>78-212 ОП МР Н-093</t>
  </si>
  <si>
    <t>М8-д.Чаново  (шир.- 4м)</t>
  </si>
  <si>
    <t>78-212 ОП МР 4-006</t>
  </si>
  <si>
    <t>78-212 ОП МР Н-094</t>
  </si>
  <si>
    <t>а/д «М8-Холм-Огарев» -д.Чернево( шир.-3м)</t>
  </si>
  <si>
    <t>78-212 ОП МР 4-007</t>
  </si>
  <si>
    <t>78-212 ОП МР Н-095</t>
  </si>
  <si>
    <t>М8-д.Голузиново (шир.-6м)</t>
  </si>
  <si>
    <t>78-212 ОП МР 4-008</t>
  </si>
  <si>
    <t>78-212 ОП МР Н-096</t>
  </si>
  <si>
    <t>М8-д.Овинищи</t>
  </si>
  <si>
    <t>78-212 ОП МР 4-009</t>
  </si>
  <si>
    <t>78-212 ОП МР Н-097</t>
  </si>
  <si>
    <t>а/д «Шалаево-Цибирино» -д.Ратислово (шир.-3м)</t>
  </si>
  <si>
    <t>78-212 ОП МР 4-010</t>
  </si>
  <si>
    <t>78-212 ОП МР Н-098</t>
  </si>
  <si>
    <t>а/д «Шалаево-Цибирино» -д.Сотьма (шир.-3м)</t>
  </si>
  <si>
    <t>78-212 ОП МР 4-011</t>
  </si>
  <si>
    <t>78-212 ОП МР Н-099</t>
  </si>
  <si>
    <t>От ж/д переезда  до ст.Цибирино (шир.-4м)</t>
  </si>
  <si>
    <t>78-212 ОП МР 4-012</t>
  </si>
  <si>
    <t>78-212 ОП МР Н-100</t>
  </si>
  <si>
    <t>М8- ст.Коромыслово (шир.-4м)</t>
  </si>
  <si>
    <t>78-212 ОП МР 4-013</t>
  </si>
  <si>
    <t>78-212 ОП МР Н-101</t>
  </si>
  <si>
    <t>М8-п.Мичуриха (шир.-3м)</t>
  </si>
  <si>
    <t>78-212 ОП МР 4-014</t>
  </si>
  <si>
    <t>78-212 ОП МР Н-102</t>
  </si>
  <si>
    <t>а/д «Коромыслово-Степанчиково» -Лихачево (шир.-3м)</t>
  </si>
  <si>
    <t>78-212 ОП МР 4-015</t>
  </si>
  <si>
    <t>78-212 ОП МР Н-103</t>
  </si>
  <si>
    <t>1К11-д.Лисицино ( шир.-6м)</t>
  </si>
  <si>
    <t>78-212 ОП МР 4-016</t>
  </si>
  <si>
    <t>78-212 ОП МР Н-104</t>
  </si>
  <si>
    <t>д.Лисицино-д.Величково</t>
  </si>
  <si>
    <t>78-212 ОП МР 4-017</t>
  </si>
  <si>
    <t>78-212 ОП МР Н-105</t>
  </si>
  <si>
    <t>1К11-д.Никульцино (шир-5м)</t>
  </si>
  <si>
    <t>78-212 ОП МР 4-018</t>
  </si>
  <si>
    <t>78-212 ОП МР Н-106</t>
  </si>
  <si>
    <t>1К11-д.Воронково (шир.-3м)</t>
  </si>
  <si>
    <t>78-212 ОП МР 4-019</t>
  </si>
  <si>
    <t>78-212 ОП МР Н-107</t>
  </si>
  <si>
    <t>а/д «Шопша-Кудрявцево-Щекотово»- д.Феденино (шир.-5м)</t>
  </si>
  <si>
    <t>78-212 ОП МР 4-020</t>
  </si>
  <si>
    <t>78-212 ОП МР Н-108</t>
  </si>
  <si>
    <t>а/д «Коромыслово-Ильинское-Степанчиково» - д.Ильцино</t>
  </si>
  <si>
    <t>78-212 ОП МР 4-021</t>
  </si>
  <si>
    <t>78-212 ОП МР Н-109</t>
  </si>
  <si>
    <t>а/д «Коромыслово-Ильинское-Степанчиково» -д.Стараселово</t>
  </si>
  <si>
    <t>78-212 ОП МР 4-022</t>
  </si>
  <si>
    <t>78-212 ОП МР Н-110</t>
  </si>
  <si>
    <t>а/д «Коромыслово-Степанчиково -Ершовка»-д.Зелендеево</t>
  </si>
  <si>
    <t>78-212 ОП МР 4-023</t>
  </si>
  <si>
    <t>78-212 ОП МР Н-111</t>
  </si>
  <si>
    <t>а/д «Коромыслово-Степанчиково- Ершовка»- д.Калитниково (шир.-3м)</t>
  </si>
  <si>
    <t>78-212 ОП МР 4-024</t>
  </si>
  <si>
    <t>78-212 ОП МР Н-112</t>
  </si>
  <si>
    <t>а/д «Коромыслово- -Стеапнчиково-Ершовка»- д.Воронино (шир.-3м)</t>
  </si>
  <si>
    <t>78-212 ОП МР 4-025</t>
  </si>
  <si>
    <t>78-212 ОП МР Н-113</t>
  </si>
  <si>
    <t>д.Маланино до д.Новодубное (шир.-3м)</t>
  </si>
  <si>
    <t>78-212 ОП МР 4-026</t>
  </si>
  <si>
    <t>78-212 ОП МР Н-114</t>
  </si>
  <si>
    <t>а/д «Коромыслово-Ильинское-Степанчиково»-д.Гаврецово</t>
  </si>
  <si>
    <t>78-212 ОП МР 4-027</t>
  </si>
  <si>
    <t>78-212 ОП МР Н-115</t>
  </si>
  <si>
    <t>а/д «Коромыслово-Ильинское-Степанчиково»- с.Заречье(шир.-5м)</t>
  </si>
  <si>
    <t>78-212 ОП МР 4-028</t>
  </si>
  <si>
    <t>78-212 ОП МР Н-116</t>
  </si>
  <si>
    <t>а/д»Коромыслово-Ильинское-Степанчиково»-от д.Яковлевс-кое-с.Берлюково (шир.-3м)</t>
  </si>
  <si>
    <t>78-212 ОП МР 4-029</t>
  </si>
  <si>
    <t>78-212 ОП МР Н-117</t>
  </si>
  <si>
    <t>с.Берлюково-д.Нечайка</t>
  </si>
  <si>
    <t>78-212 ОП МР 4-030</t>
  </si>
  <si>
    <t>78-212 ОП МР Н-122</t>
  </si>
  <si>
    <t>а/д»Коромыслово-Ильинское-Степанчиково»-д.Кощеево</t>
  </si>
  <si>
    <t>78-212 ОП МР 4-031</t>
  </si>
  <si>
    <t>78-212 ОП МР Н-118</t>
  </si>
  <si>
    <t>а/д «Коромыслово-Ильинское-Степанчиково»-д.Митьково</t>
  </si>
  <si>
    <t>78-212 ОП МР 4-032</t>
  </si>
  <si>
    <t>78-212 ОП МР Н-119</t>
  </si>
  <si>
    <t>а/д «Коромыслово-Ильинское-Степанчиково»-д.Настасьино</t>
  </si>
  <si>
    <t>78-212 ОП МР 4-033</t>
  </si>
  <si>
    <t>78-212 ОП МР Н-120</t>
  </si>
  <si>
    <t>д. Талица – д. Конопляново</t>
  </si>
  <si>
    <t>78-212 ОП МР 4-034</t>
  </si>
  <si>
    <t>78-212 ОП МР Н-121</t>
  </si>
  <si>
    <t>отд.Цибирино-до кладбища "Пустынь"</t>
  </si>
  <si>
    <t>78-212 ОП МР 4-035</t>
  </si>
  <si>
    <t>от д.Цибирино до СНТ "Швейник"</t>
  </si>
  <si>
    <t>78-212 ОП МР 4-036</t>
  </si>
  <si>
    <t>от а/д"Берлюково-Яковлевскок" до д.Кощеево</t>
  </si>
  <si>
    <t>78-212 ОП МР 4-037</t>
  </si>
  <si>
    <t>Итого по Великосельскому СП</t>
  </si>
  <si>
    <t>Итого по Заяч.-Холмскому СП</t>
  </si>
  <si>
    <t>Итого по Митинскому СП</t>
  </si>
  <si>
    <t>Итого по Шопшинкому СП</t>
  </si>
  <si>
    <t>ОХОТИНСКОЕ СП</t>
  </si>
  <si>
    <t>с.Охотино</t>
  </si>
  <si>
    <t>78-221-830 ОП МН 78Н-01</t>
  </si>
  <si>
    <t>78-221-830 ОП МН 78Н-02</t>
  </si>
  <si>
    <t>78-221-830 ОП МН 78Н-03</t>
  </si>
  <si>
    <t>ул.Вознесенская</t>
  </si>
  <si>
    <t>78-221-830 ОП МН 78Н-04</t>
  </si>
  <si>
    <t xml:space="preserve">ул.Молодежная </t>
  </si>
  <si>
    <t>78-221-830 ОП МН 78Н-05</t>
  </si>
  <si>
    <t>78-221-830 ОП МН 78Н-06</t>
  </si>
  <si>
    <t>ул. Плиговская</t>
  </si>
  <si>
    <t>78-221-830 ОП МН 78Н-07</t>
  </si>
  <si>
    <t>д.Антеплево</t>
  </si>
  <si>
    <t>78-221-830 ОП МН 78Н-08</t>
  </si>
  <si>
    <t>д.Бабайки</t>
  </si>
  <si>
    <t>78-221-830 ОП МН 78Н-09</t>
  </si>
  <si>
    <t>д.Белозёрово</t>
  </si>
  <si>
    <t>78-221-830 ОП МН 78Н-10</t>
  </si>
  <si>
    <t>д.Борок</t>
  </si>
  <si>
    <t>78-221-830 ОП МН 78Н-11</t>
  </si>
  <si>
    <t>д.Бурцево</t>
  </si>
  <si>
    <t>78-221-830 ОП МН 78Н-12</t>
  </si>
  <si>
    <t>д.Верхние-Плостки</t>
  </si>
  <si>
    <t>78-221-830 ОП МН 78Н-13</t>
  </si>
  <si>
    <t>д.Володино</t>
  </si>
  <si>
    <t>78-221-830 ОП МН 78Н-14</t>
  </si>
  <si>
    <t>78-221-830 ОП МН 78Н-15</t>
  </si>
  <si>
    <t>д.Дегтярево</t>
  </si>
  <si>
    <t>78-221-830 ОП МН 78Н-16</t>
  </si>
  <si>
    <t>д.Дубровки</t>
  </si>
  <si>
    <t>78-221-830 ОП МН 78Н-17</t>
  </si>
  <si>
    <t>д.Золотуха</t>
  </si>
  <si>
    <t>78-221-830 ОП МН 78Н-18</t>
  </si>
  <si>
    <t>д.Ивцино</t>
  </si>
  <si>
    <t>78-221-830 ОП МН 78Н-19</t>
  </si>
  <si>
    <t>д.Кадочник</t>
  </si>
  <si>
    <t>78-221-830 ОП МН 78Н-20</t>
  </si>
  <si>
    <t>д.Кирьяново</t>
  </si>
  <si>
    <t>78-221-830 ОП МН 78Н-21</t>
  </si>
  <si>
    <t>д.Костюрино</t>
  </si>
  <si>
    <t>ул.Береговая (нижняя)</t>
  </si>
  <si>
    <t>78-221-830 ОП МН 78Н-22</t>
  </si>
  <si>
    <t>ул. Садовая (верхняя)</t>
  </si>
  <si>
    <t>78-221-830 ОП МН 78Н-23</t>
  </si>
  <si>
    <t>д.Кулдычево</t>
  </si>
  <si>
    <t>78-221-830 ОП МН 78Н-24</t>
  </si>
  <si>
    <t>д.Курзино</t>
  </si>
  <si>
    <t>78-221-830 ОП МН 78Н-25</t>
  </si>
  <si>
    <t>д.Ломки</t>
  </si>
  <si>
    <t>78-221-830 ОП МН 78Н-26</t>
  </si>
  <si>
    <t>д.Могилицы</t>
  </si>
  <si>
    <t>78-221-830 ОП МН 78Н-27</t>
  </si>
  <si>
    <t>д.Неверово</t>
  </si>
  <si>
    <t>78-221-830 ОП МН 78Н-28</t>
  </si>
  <si>
    <t>д.Нижние-Плостки</t>
  </si>
  <si>
    <t>78-221-830 ОП МН 78Н-29</t>
  </si>
  <si>
    <t>д.Палюшино</t>
  </si>
  <si>
    <t>78-221-830 ОП МН 78Н-30</t>
  </si>
  <si>
    <t>д.Пашково</t>
  </si>
  <si>
    <t>78-221-830 ОП МН 78Н-31</t>
  </si>
  <si>
    <t>д.Петровское</t>
  </si>
  <si>
    <t>78-221-830 ОП МН 78Н-32</t>
  </si>
  <si>
    <t>д.Погорелки</t>
  </si>
  <si>
    <t>78-221-830 ОП МН 78Н-33</t>
  </si>
  <si>
    <t>д.Позиралки</t>
  </si>
  <si>
    <t>78-221-830 ОП МН 78Н-34</t>
  </si>
  <si>
    <t>д.Порхачи</t>
  </si>
  <si>
    <t>78-221-830 ОП МН 78Н-35</t>
  </si>
  <si>
    <t>д.Раменье</t>
  </si>
  <si>
    <t>78-221-830 ОП МН 78Н-36</t>
  </si>
  <si>
    <t>д.Речная</t>
  </si>
  <si>
    <t>78-221-830 ОП МН 78Н-37</t>
  </si>
  <si>
    <t>д.Рыпы</t>
  </si>
  <si>
    <t>78-221-830 ОП МН 78Н-38</t>
  </si>
  <si>
    <t>д.Семенково</t>
  </si>
  <si>
    <t>78-221-830 ОП МН 78Н-39</t>
  </si>
  <si>
    <t>д.Сосновец</t>
  </si>
  <si>
    <t>78-221-830 ОП МН 78Н-40</t>
  </si>
  <si>
    <t>78-221-830 ОП МН 78Н-41</t>
  </si>
  <si>
    <t>д.Терпилово</t>
  </si>
  <si>
    <t>78-221-830 ОП МН 78Н-42</t>
  </si>
  <si>
    <t>д.Угольники</t>
  </si>
  <si>
    <t>78-221-830 ОП МН 78Н-43</t>
  </si>
  <si>
    <t>д.Учма</t>
  </si>
  <si>
    <t>78-221-830 ОП МН 78Н-44</t>
  </si>
  <si>
    <t>д.Шалимово</t>
  </si>
  <si>
    <t>78-221-830 ОП МН 78Н-45</t>
  </si>
  <si>
    <t>д.Юхоть</t>
  </si>
  <si>
    <t>ВСЕГО по Охотинскому СП</t>
  </si>
  <si>
    <r>
      <t>Реестровый номер ЕГР</t>
    </r>
    <r>
      <rPr>
        <sz val="9"/>
        <color indexed="8"/>
        <rFont val="Times New Roman"/>
        <family val="1"/>
        <charset val="204"/>
      </rPr>
      <t xml:space="preserve"> (единого гос.реестра)</t>
    </r>
  </si>
  <si>
    <t>ИТОГО по Ермаковскому СП</t>
  </si>
  <si>
    <t>ВОСКРЕСЕНСКОЕ СП</t>
  </si>
  <si>
    <t>Ярославская область, Любимский район, д.Антушово, улица нет названия</t>
  </si>
  <si>
    <t>78 218 805 ОП МП Н-105</t>
  </si>
  <si>
    <t>Ярославскачя область, Любимский район, д.Аристово, ул.Обнорская</t>
  </si>
  <si>
    <t>78 218 805 ОП МП Н-106</t>
  </si>
  <si>
    <t>Ярославская область, лЛюбимский район, д.Афанасьевское, ул.Совхозная</t>
  </si>
  <si>
    <t>78 218 805 ОП МП Н-030</t>
  </si>
  <si>
    <t>Ярослпвская область, Любимский район, д.Баринцево, ул.Дачная</t>
  </si>
  <si>
    <t>78 218 805 ОП МП Н-031</t>
  </si>
  <si>
    <t>Ярославская область, любимский район, д.Барское, ул.Труда</t>
  </si>
  <si>
    <t>78 218 805 ОП МП Н-032</t>
  </si>
  <si>
    <t>Ярославская область, Любимский район, д.Благуново, ул.Зеленая</t>
  </si>
  <si>
    <t>78 218 805 ОП МП Н-034</t>
  </si>
  <si>
    <t>Ярославская область, Любимский район, д.Благуново, ул.Рябиновая</t>
  </si>
  <si>
    <t>78 218 805 ОП МП Н-033</t>
  </si>
  <si>
    <t>Ярославская область, Любимский район, д.Бородино, ул.Железнодорожная</t>
  </si>
  <si>
    <t>78 218 805 ОП МП Н-035</t>
  </si>
  <si>
    <t>Ярославская область, Любимский район, д.Будаково, ул.Крайняя</t>
  </si>
  <si>
    <t>78 218 805 ОП МП Н-038</t>
  </si>
  <si>
    <t>Ярославская область, Любимский район, д.Будаково, ул.Рабочая</t>
  </si>
  <si>
    <t>78 218 805 ОП МП Н-037</t>
  </si>
  <si>
    <t>Ярославская область, Любимский район, д.Будаково, ул.Хлебная</t>
  </si>
  <si>
    <t>78 218 805 ОП МП Н-036</t>
  </si>
  <si>
    <t>Ярославская область, Любимский район, д.Бурдуково, ул.Подгорная</t>
  </si>
  <si>
    <t>78 218 805 ОП МП Н-107</t>
  </si>
  <si>
    <t>Ярославская область, Любимский район, д.Бутрево, ул.Солнечная</t>
  </si>
  <si>
    <t>78 218 805 ОП МП Н-108</t>
  </si>
  <si>
    <t>Ярославская область, Любимский район, д.Василево, ул.Луговая</t>
  </si>
  <si>
    <t>Ярославская область, Любимский район, д.Вахромейка, ул.Молодежная</t>
  </si>
  <si>
    <t>78 218 805 ОП МП Н-040</t>
  </si>
  <si>
    <t>Ярославская область, Любимский район, д.Вахромейка, ул.Новая</t>
  </si>
  <si>
    <t>78 218 805 ОП МП Н-039</t>
  </si>
  <si>
    <t>Ярославская область, Любимский район, д.Вахромейка, ул.Почтовая</t>
  </si>
  <si>
    <t>78 218 805 ОП МП Н-041</t>
  </si>
  <si>
    <t>Ярославская область, Любимскай район, д.ВерхнийЖар, ул.Народная</t>
  </si>
  <si>
    <t>78 218 805 ОП МП Н-043</t>
  </si>
  <si>
    <t>Ярославская область, Любимский район, д.Вознесение, ул.Дачная</t>
  </si>
  <si>
    <t>78 218 805 ОП МП Н-109</t>
  </si>
  <si>
    <t>Ярославская область, Любимский район, с.Воскресенское, ул.Кооперативная</t>
  </si>
  <si>
    <t>78 218 805 ОП МП Н-044</t>
  </si>
  <si>
    <t>Ярославская область, Любимский район, с.Воскресенское, ул.Лесная</t>
  </si>
  <si>
    <t>78 218 805 ОП МП Н-045</t>
  </si>
  <si>
    <t>Ярославская область, Любимский район, д.Вязниково, ул.Строителей</t>
  </si>
  <si>
    <t>78 218 805 ОП МП Н-046</t>
  </si>
  <si>
    <t>Ярославская область, Любимский район, д.Глазково, ул.Крестьянская</t>
  </si>
  <si>
    <t>78 218 805 ОП МП Н-047</t>
  </si>
  <si>
    <t>Ярославская область, Любимский район, д.Губино, ул.Луговая</t>
  </si>
  <si>
    <t>78 218 805 ОП МП Н-048</t>
  </si>
  <si>
    <t>Ярославская область, Любимский район, д.Гузыцино, ул.Центральная</t>
  </si>
  <si>
    <t>78 218 805 ОП МП Н-027</t>
  </si>
  <si>
    <t>Ярославская область, Любимский район, д.Гузыцино, ул.Родная</t>
  </si>
  <si>
    <t>78 218 805 ОП МП Н-028</t>
  </si>
  <si>
    <t>Ярославская область, Любимский район, д.Гузыцино, проезд к ул.Родная</t>
  </si>
  <si>
    <t>78 218 805 ОП МП Н-126</t>
  </si>
  <si>
    <t>Ярославская область, Любимский район, д.Демково, ул.Лесная</t>
  </si>
  <si>
    <t>78 218 805 ОП МП Н-110</t>
  </si>
  <si>
    <t>Ярославская область, Любимский район, д.Дмитриково, ул.Речная</t>
  </si>
  <si>
    <t>78 218 805 ОП МП Н-052</t>
  </si>
  <si>
    <t>Ярославская область, Любимский район, д.Добродеево, ул.Липовая</t>
  </si>
  <si>
    <t>78 218 805 ОП МП Н-112</t>
  </si>
  <si>
    <t>Ярославская область, Любимский район, д.Добродеево, ул.Ранняя</t>
  </si>
  <si>
    <t>78 218 805 ОП МП Н-111</t>
  </si>
  <si>
    <t>Ярославская область, Любимский район, д.Дорское, ул.Водяное</t>
  </si>
  <si>
    <t>78 218 805 ОП МП Н-051</t>
  </si>
  <si>
    <t>78 218 805 ОП МП Н-050</t>
  </si>
  <si>
    <t>Ярославская область, Любимский район, д.Дорское, ул.Новая</t>
  </si>
  <si>
    <t>78 218 805 ОП МП Н-049</t>
  </si>
  <si>
    <t>Ярославская область, Любимский район, разъезд Жарок, улица 1-ая нет</t>
  </si>
  <si>
    <t>78 218 805 ОП МП Н-124</t>
  </si>
  <si>
    <t>Ярославская область, Любимский район, разъезд Жарок, улица 2-ая нет</t>
  </si>
  <si>
    <t>78 218 805 ОП МП Н-125</t>
  </si>
  <si>
    <t>Ярославская область, Любимский район, д.Зубово, ул.Первомайская</t>
  </si>
  <si>
    <t>78 218 805 ОП МП Н-113</t>
  </si>
  <si>
    <t>Ярославская область, Любимский район, д.Ивановское, ул.Березовая</t>
  </si>
  <si>
    <t>78 218 805 ОП МП Н-053</t>
  </si>
  <si>
    <t>Ярославская область, Любимский район, д.Илькино, ул.Полевая</t>
  </si>
  <si>
    <t>78 218 805 ОП МП Н-054</t>
  </si>
  <si>
    <t>Ярославская область, Любимский район, д.Илькино, ул.Тихая</t>
  </si>
  <si>
    <t>78 218 805 ОП МП Н-055</t>
  </si>
  <si>
    <t>Ярославская область, Любимский район, д.Клепиково, ул.Безымянная</t>
  </si>
  <si>
    <t>78 218 805 ОП МП Н-156</t>
  </si>
  <si>
    <t>Ярославская область, Любимский район, д.Кобылино, ул.Московская</t>
  </si>
  <si>
    <t>78 218 805 ОП МП Н-114</t>
  </si>
  <si>
    <t>Ярославская область, Любимский район, д.Конеево, ул.Береговая</t>
  </si>
  <si>
    <t>78 218 805 ОП МП Н-057</t>
  </si>
  <si>
    <t>Ярославская область, Любимский район, д.Кузовлево, ул.Широкая</t>
  </si>
  <si>
    <t>78 218 805 ОП МП Н-058</t>
  </si>
  <si>
    <t>Ярославская область, Любимский район, д.Леонтьево, ул.Цветочная</t>
  </si>
  <si>
    <t>78 218 805 ОП МП Н-059</t>
  </si>
  <si>
    <t>Ярославская область, Любимский район, д.Мартьяново, л.Полевая</t>
  </si>
  <si>
    <t>78 218 805 ОП МП Н-060</t>
  </si>
  <si>
    <t>Ярославская область, Любимский район, д.Маслово, ул.Алексеевская</t>
  </si>
  <si>
    <t>78 218 805 ОП МП Н-061</t>
  </si>
  <si>
    <t>Ярославская область, Любимский район, д.Мельцево, ул.Придорожная</t>
  </si>
  <si>
    <t>78 218 805 ОП МП Н-062</t>
  </si>
  <si>
    <t>Ярославская область, Любимский район, д.Михаил-Архангел, ул.Заречная</t>
  </si>
  <si>
    <t>78 218 805 ОП МП Н-063</t>
  </si>
  <si>
    <t>Ярославская область, Любимский район, д.Михалево, ул.Дальняя</t>
  </si>
  <si>
    <t>78 218 805 ОП МП Н-115</t>
  </si>
  <si>
    <t>78 218 805 ОП МП Н-064</t>
  </si>
  <si>
    <t>Ярославская область, Любимский район, д.Нестерково, ул.Дружная</t>
  </si>
  <si>
    <t>78 218 805 ОП МП Н-065</t>
  </si>
  <si>
    <t>Ярославская область, Любимский район, д.Несерово, ул.Летняя</t>
  </si>
  <si>
    <t>78 218 805 ОП МП Н-066</t>
  </si>
  <si>
    <t>Ярославская область, Любимский район, д.Нижний Жар, ул.Вольная</t>
  </si>
  <si>
    <t>78 218 805 ОП МП Н-067</t>
  </si>
  <si>
    <t>Ярославская область, Любимский район, д.Новоселки, ул.Главная</t>
  </si>
  <si>
    <t>78 218 805 ОП МП Н-068</t>
  </si>
  <si>
    <t>Ярославская область, Любимский район, д.овсянниково, ул.Береговапя</t>
  </si>
  <si>
    <t>78 218 805 ОП МП Н-069</t>
  </si>
  <si>
    <t>Ярославская область, юбимский район, д.павловское, ул.Цветочная</t>
  </si>
  <si>
    <t>78 218 805 ОП МП Н-070</t>
  </si>
  <si>
    <t>Ярославская область, Любимский район, д.Парфеньево, ул.Тихая</t>
  </si>
  <si>
    <t>78 218 805 ОП МП Н-116</t>
  </si>
  <si>
    <t>Ярославская область, Любимский район, д.пархачево, ул.Светлая</t>
  </si>
  <si>
    <t>78 218 805 ОП МП Н-117</t>
  </si>
  <si>
    <t>Ярославская область, Любимский район, д.Петрово, ул.Широкая</t>
  </si>
  <si>
    <t>78 218 805 ОП МП Н-071</t>
  </si>
  <si>
    <t>Ярославская область, Любимский район, д.Первожино, ул.Зеленая</t>
  </si>
  <si>
    <t>78 218 805 ОП МП Н-072</t>
  </si>
  <si>
    <t>Ярославскачя область, Любимский район, д.Плетенево, ул.Дачная</t>
  </si>
  <si>
    <t>78 218 805 ОП МП Н-074</t>
  </si>
  <si>
    <t>Ярославская область, Любимский район, д.Плещаево, ул.Вологодская</t>
  </si>
  <si>
    <t>78 218 805 ОП МП Н-073</t>
  </si>
  <si>
    <t>Ярославская область, Любимский район .Поляна, ул.Безводная</t>
  </si>
  <si>
    <t>78 218 805 ОП МП Н-075</t>
  </si>
  <si>
    <t>Ярославская область, Любимский район, д.Починок, ул.Заречная</t>
  </si>
  <si>
    <t>78 218 805 ОП МП Н-118</t>
  </si>
  <si>
    <t>Ярославская область, Любимский район, д.Пошевино, ул.Садовая</t>
  </si>
  <si>
    <t>78 218 805 ОП МП Н-076</t>
  </si>
  <si>
    <t>Ярославская область, Любимский район, д.Ретивцево, ул.Садовая</t>
  </si>
  <si>
    <t>78 218 805 ОП МП Н-081</t>
  </si>
  <si>
    <t>Ярославская область, Любимский район, д.Рождественская Слободка, ул.Луговая</t>
  </si>
  <si>
    <t>78 218 805 ОП МП Н-077</t>
  </si>
  <si>
    <t>Ярославская область, Любимский район, д.Романцево, ул.Заовинная</t>
  </si>
  <si>
    <t>78 218 805 ОП МП Н-080</t>
  </si>
  <si>
    <t>Ярославская область, Любимский район, д.Романцево, ул.Придорожная</t>
  </si>
  <si>
    <t>78 218 805 ОП МП Н-078</t>
  </si>
  <si>
    <t>Ярославская область, Любимский район, д.Романцево, ул.Юности</t>
  </si>
  <si>
    <t>78 218 805 ОП МП Н-079</t>
  </si>
  <si>
    <t>Ярославская область, Любимский район, д.Рухтово, ул.Лесная</t>
  </si>
  <si>
    <t>78 218 805 ОП МП Н-119</t>
  </si>
  <si>
    <t>Ярославская область, Любимский район, д.Сельцо, ул.Алмазная</t>
  </si>
  <si>
    <t>78 218 805 ОП МП Н-091</t>
  </si>
  <si>
    <t>Ярославская область, Любимский район, д.Сельцо, ул.Северная</t>
  </si>
  <si>
    <t>78 218 805 ОП МП Н-090</t>
  </si>
  <si>
    <t>Ярославская область, Любимский район, д.Семенцево-1, ул.Заовражная</t>
  </si>
  <si>
    <t>78 218 805 ОП МП Н-087</t>
  </si>
  <si>
    <t>Ярославская область, Любимский район, д.Семенцево-2, ул.Заовражная</t>
  </si>
  <si>
    <t>78 218 805 ОП МП Н-120</t>
  </si>
  <si>
    <t>Ярославская область, Любимский район, д.Слободка, пер.Охотничий</t>
  </si>
  <si>
    <t>78 218 805 ОП МП Н-089</t>
  </si>
  <si>
    <t>Ярославская область, Любимский район, д.Слободка, ул.Придорожная</t>
  </si>
  <si>
    <t>78 218 805 ОП МП Н-088</t>
  </si>
  <si>
    <t>Ярославская область, Любимский район, д.Соболево, ул.Нагорная</t>
  </si>
  <si>
    <t>78 218 805 ОП МП Н-121</t>
  </si>
  <si>
    <t>Ярославская область, Любимский район, п.Соть, ул.Набережная</t>
  </si>
  <si>
    <t>78 218 805 ОП МП Н-082</t>
  </si>
  <si>
    <t>Ярославская область, Любимский район, д.Страшево, ул.Родниковая</t>
  </si>
  <si>
    <t>78 218 805 ОП МП Н-083</t>
  </si>
  <si>
    <t>Ярославская область, Любимский район, д.Страшево, проезд к ул.Садовая</t>
  </si>
  <si>
    <t>78 218 805 ОП МП Н-127</t>
  </si>
  <si>
    <t>Ярославская область, Любимский район, д.Страшево, ул.Садовая</t>
  </si>
  <si>
    <t>78 218 805 ОП МП Н-085</t>
  </si>
  <si>
    <t>Ярославская область, Любимский район, д.Страшево, ул.трудовая</t>
  </si>
  <si>
    <t>78 218 805 ОП МП Н-084</t>
  </si>
  <si>
    <t>Ярославская область, Любимский район, д.Стряпово, ул.Высокая</t>
  </si>
  <si>
    <t>78 218 805 ОП МП Н-086</t>
  </si>
  <si>
    <t>Ярославская область, Любимский район, д.Стряпово, ул.Новоармейская</t>
  </si>
  <si>
    <t>78 218 805 ОП МП Н-128</t>
  </si>
  <si>
    <t>Ярославская область, Любимский район, с.Троица, ул.Заовражная</t>
  </si>
  <si>
    <t>78 218 805 ОП МП Н-096</t>
  </si>
  <si>
    <t>Ярославская область, Любимский район, с.Троица, ул.Зеленая</t>
  </si>
  <si>
    <t>78 218 805 ОП МП Н-095</t>
  </si>
  <si>
    <t>Ярославская область, Любимский район, с.Троица, пер.Молодежный</t>
  </si>
  <si>
    <t>78 218 805 ОП МП Н-130</t>
  </si>
  <si>
    <t>Ярославская область, Любимский район, с.Троица, проезд к ул.Заовражная</t>
  </si>
  <si>
    <t>78 218 805 ОП МП Н-129</t>
  </si>
  <si>
    <t>Ярославская область, Любимский район, с.Троица, ул.Молодежная</t>
  </si>
  <si>
    <t>78 218 805 ОП МП Н-097</t>
  </si>
  <si>
    <t>Ярославская область, Любимский район, с.Троица, ул.Центральная</t>
  </si>
  <si>
    <t>78 218 805 ОП МП Н-094</t>
  </si>
  <si>
    <t>Ярославская область, Любимскаий район, д.Тюриково, ул.Заречная</t>
  </si>
  <si>
    <t>78 218 805 ОП МП Н-092</t>
  </si>
  <si>
    <t>Ярославская область, Любимский район, д.Тюриково, ул.Хуторская</t>
  </si>
  <si>
    <t>78 218 805 ОП МП Н-093</t>
  </si>
  <si>
    <t>Ярославская область, Любимский район, д.Уварово, ул.Набережная</t>
  </si>
  <si>
    <t>78 218 805 ОП МП Н-098</t>
  </si>
  <si>
    <t>Ярославская область, Любимский район, д.Фрольцево, ул.Полевая</t>
  </si>
  <si>
    <t>78 218 805 ОП МП Н-100</t>
  </si>
  <si>
    <t>Ярославская область, Любимский район, д.Фрольцево, ул.Центральная</t>
  </si>
  <si>
    <t>78 218 805 ОП МП Н-101</t>
  </si>
  <si>
    <t>Ярославская область, Любимский район, д.Фрольцево, ул.Школьная</t>
  </si>
  <si>
    <t>78 218 805 ОП МП Н-099</t>
  </si>
  <si>
    <t>Ярославская область, Любимский район, д.Часовенка, ул.Солнечная</t>
  </si>
  <si>
    <t>78 218 805 ОП МП Н-122</t>
  </si>
  <si>
    <t>Ярославская область, Любимский район, д.Чирково, ул.Весенняя</t>
  </si>
  <si>
    <t>78 218 805 ОП МП Н-102</t>
  </si>
  <si>
    <t>Ярославская область, Любимский район, д.Шашково, ул.Мира</t>
  </si>
  <si>
    <t>78 218 805 ОП МП Н-123</t>
  </si>
  <si>
    <t>Ярославская область, Любимский район, д.Язвицево, ул.Медовая</t>
  </si>
  <si>
    <t>78 218 805 ОП МП Н-103</t>
  </si>
  <si>
    <t>Ярославская область, Любимский район, д.Язвицево, ул.Овинная</t>
  </si>
  <si>
    <t>78 218 805 ОП МП Н-104</t>
  </si>
  <si>
    <t>Итого по Воскресенскому СП</t>
  </si>
  <si>
    <t>д.Михеево</t>
  </si>
  <si>
    <t>д.Савинское</t>
  </si>
  <si>
    <t>д.Горка</t>
  </si>
  <si>
    <t>д.Петраково</t>
  </si>
  <si>
    <t>д.Дмитриево</t>
  </si>
  <si>
    <t>д.Княжево</t>
  </si>
  <si>
    <t>д.Фоминское</t>
  </si>
  <si>
    <t>д.Окатово</t>
  </si>
  <si>
    <t>д.Хмельники</t>
  </si>
  <si>
    <t>д.Ларионово</t>
  </si>
  <si>
    <t>д.Пеньково</t>
  </si>
  <si>
    <t>д.Торопово</t>
  </si>
  <si>
    <t>д.Оборино</t>
  </si>
  <si>
    <t>д.Климовское</t>
  </si>
  <si>
    <t>д.Коробово</t>
  </si>
  <si>
    <t>д.Никитино</t>
  </si>
  <si>
    <t>д.Плишкино</t>
  </si>
  <si>
    <t>д.Горохово</t>
  </si>
  <si>
    <t>с.Красное</t>
  </si>
  <si>
    <t>д.Софроново</t>
  </si>
  <si>
    <t>д.Семенцево</t>
  </si>
  <si>
    <t>д.Борщевка</t>
  </si>
  <si>
    <t>д.Терехово</t>
  </si>
  <si>
    <t>д.Ильинское</t>
  </si>
  <si>
    <t>д.Высоково</t>
  </si>
  <si>
    <t>д.Ежово</t>
  </si>
  <si>
    <t>д.Михалково</t>
  </si>
  <si>
    <t>д.Новосёлка</t>
  </si>
  <si>
    <t>д.Петелино</t>
  </si>
  <si>
    <t>д.Скоково</t>
  </si>
  <si>
    <t>д.Тимошино</t>
  </si>
  <si>
    <t>д.Якушево</t>
  </si>
  <si>
    <t>б\к</t>
  </si>
  <si>
    <t>д. Бажутино</t>
  </si>
  <si>
    <t>78 223 804 ОП МП Н 10103159</t>
  </si>
  <si>
    <t>д. Беликово</t>
  </si>
  <si>
    <t>78 223 804 ОП МП Н 10103105</t>
  </si>
  <si>
    <t xml:space="preserve">д. Ванинская </t>
  </si>
  <si>
    <t>78 223 804 ОП МП Н 10103161</t>
  </si>
  <si>
    <t>д. Варжино</t>
  </si>
  <si>
    <t xml:space="preserve"> 78 223 804 ОП МП Н 10103092</t>
  </si>
  <si>
    <t>д. Верховина</t>
  </si>
  <si>
    <t xml:space="preserve"> 78 223 804 ОП МП Н 10103090</t>
  </si>
  <si>
    <t>д. Волково</t>
  </si>
  <si>
    <t>78 223 804 ОП МП Н 10103113</t>
  </si>
  <si>
    <t>д. Высоково</t>
  </si>
  <si>
    <t xml:space="preserve"> 78 223 804 ОП МП Н 10103038</t>
  </si>
  <si>
    <t>д. Голбино</t>
  </si>
  <si>
    <t>78 223 804 ОП МП Н 10103133</t>
  </si>
  <si>
    <t>78 223 804 ОП МП Н 10103043</t>
  </si>
  <si>
    <t>д. Каплино</t>
  </si>
  <si>
    <t xml:space="preserve"> 78 223 804 ОП МП Н 10103111</t>
  </si>
  <si>
    <t>д. Кашино</t>
  </si>
  <si>
    <t xml:space="preserve"> 78 223 804 ОП МП Н 10103142</t>
  </si>
  <si>
    <t>д. Клабуково</t>
  </si>
  <si>
    <t xml:space="preserve"> 78 223 804 ОП МП Н 10103138</t>
  </si>
  <si>
    <t>д. Клыково</t>
  </si>
  <si>
    <t xml:space="preserve"> 78 223 804 ОП МП Н 10103118</t>
  </si>
  <si>
    <t>д. Комарово</t>
  </si>
  <si>
    <t>78 223 804 ОП МП Н 10103126</t>
  </si>
  <si>
    <t>д. Лесканово</t>
  </si>
  <si>
    <t>78 223 804 ОП МП Н 10103124</t>
  </si>
  <si>
    <t>д. Липняги</t>
  </si>
  <si>
    <t xml:space="preserve"> 78 223 804 ОП МП Н 10103128</t>
  </si>
  <si>
    <t>д. Луговая</t>
  </si>
  <si>
    <t xml:space="preserve"> 78 223 804 ОП МП Н 10103094</t>
  </si>
  <si>
    <t>д. Лямино</t>
  </si>
  <si>
    <t xml:space="preserve"> 78 223 804 ОП МП Н 10103057</t>
  </si>
  <si>
    <t>д. Марьино</t>
  </si>
  <si>
    <t xml:space="preserve"> 78 223 804 ОП МП Н 10103153</t>
  </si>
  <si>
    <t>д. Матуково</t>
  </si>
  <si>
    <t xml:space="preserve"> 78 223 804 ОП МП Н 10103155</t>
  </si>
  <si>
    <t>78 223 804 ОП МП Н 10103140</t>
  </si>
  <si>
    <t>д. Мясниково</t>
  </si>
  <si>
    <t xml:space="preserve"> 78 223 804 ОП МП Н 10103122</t>
  </si>
  <si>
    <t>д. Нивы</t>
  </si>
  <si>
    <t xml:space="preserve"> 78 223 804 ОП МП Н 10103065</t>
  </si>
  <si>
    <t>д. Никулкино</t>
  </si>
  <si>
    <t xml:space="preserve"> 78 223 804 ОП МП Н 10103067</t>
  </si>
  <si>
    <t>д. Обрубово</t>
  </si>
  <si>
    <t>78 223 804 ОП МП Н 10103072</t>
  </si>
  <si>
    <t>д. Обуховцево</t>
  </si>
  <si>
    <t>78 223 804 ОП МП Н 10103075</t>
  </si>
  <si>
    <t>д. Пасеново</t>
  </si>
  <si>
    <t>78 223 804 ОП МП Н 10103078</t>
  </si>
  <si>
    <t>д. Посошниково</t>
  </si>
  <si>
    <t>78 223 804 ОП МП Н 10103107</t>
  </si>
  <si>
    <t>д. Пустошка</t>
  </si>
  <si>
    <t>78 223 804 ОП МП Н 10103116</t>
  </si>
  <si>
    <t>д. Раево</t>
  </si>
  <si>
    <t>78 223 804 ОП МП Н 10103130</t>
  </si>
  <si>
    <t>д. Родионово</t>
  </si>
  <si>
    <t>78 223 804 ОП МП Н 10103109</t>
  </si>
  <si>
    <t>д. Серёдка</t>
  </si>
  <si>
    <t xml:space="preserve"> 78 223 804 ОП МП Н 10103103</t>
  </si>
  <si>
    <t>д. Федотьево</t>
  </si>
  <si>
    <t>78 223 804 ОП МП Н 10103085</t>
  </si>
  <si>
    <t>д. Царёво</t>
  </si>
  <si>
    <t xml:space="preserve"> 78 223 804 ОП МП Н 10103136</t>
  </si>
  <si>
    <t>д. Шахаево</t>
  </si>
  <si>
    <t xml:space="preserve"> 78 223 804 ОП МП Н 10103120</t>
  </si>
  <si>
    <t>с. Кузьма-Демьян</t>
  </si>
  <si>
    <t>78 223 804 ОП МП Н 10103053</t>
  </si>
  <si>
    <t>с. Лацкое</t>
  </si>
  <si>
    <t>78 223 804 ОП МП Н 10103088</t>
  </si>
  <si>
    <t>4. д. Большие Заломы</t>
  </si>
  <si>
    <t>78 223 804 ОП МП Н 10103028</t>
  </si>
  <si>
    <t>д. Большие Столбища</t>
  </si>
  <si>
    <t>78 223 804 ОП МП Н 10103030</t>
  </si>
  <si>
    <t>д. Бор</t>
  </si>
  <si>
    <t xml:space="preserve"> 78 223 804 ОП МП Н 10103034</t>
  </si>
  <si>
    <t>д. Григорево</t>
  </si>
  <si>
    <t>78 223 804 ОП МП Н 10103026</t>
  </si>
  <si>
    <t xml:space="preserve"> д. Горки</t>
  </si>
  <si>
    <t>78 223 804 ОП МП Н 10103039</t>
  </si>
  <si>
    <t>д. Горки Покровские</t>
  </si>
  <si>
    <t>78 223 804 ОП МП Н 10103157</t>
  </si>
  <si>
    <t>д. Ефаново</t>
  </si>
  <si>
    <t>78 223 804 ОП МП Н 10103046</t>
  </si>
  <si>
    <t>д. Заручье (Лацкое)</t>
  </si>
  <si>
    <t>78 223 804 ОП МП Н 10103151</t>
  </si>
  <si>
    <t xml:space="preserve">  д. Иконино</t>
  </si>
  <si>
    <t xml:space="preserve"> 78 223 804 ОП МП Н 10103096</t>
  </si>
  <si>
    <t xml:space="preserve">  д. Кожевниково</t>
  </si>
  <si>
    <t xml:space="preserve"> 78 223 804 ОП МП Н 10103051</t>
  </si>
  <si>
    <t>д. Кулотино</t>
  </si>
  <si>
    <t>78 223 804 ОП МП Н 10103055</t>
  </si>
  <si>
    <t>д. Малые Ченцы</t>
  </si>
  <si>
    <t>78 223 804 ОП МП Н 10103101</t>
  </si>
  <si>
    <t>д. Никольское</t>
  </si>
  <si>
    <t>78 223 804 ОП МП Н 10103145</t>
  </si>
  <si>
    <t>д. Новинка Горняя</t>
  </si>
  <si>
    <t xml:space="preserve"> 78 223 804 ОП МП Н 10103070</t>
  </si>
  <si>
    <t>д. Переслегино</t>
  </si>
  <si>
    <t>78 223 804 ОП МП Н 10103041</t>
  </si>
  <si>
    <t xml:space="preserve"> д. Полежаево</t>
  </si>
  <si>
    <t>78 223 804 ОП МП Н 10103063</t>
  </si>
  <si>
    <t>д. Пропасть</t>
  </si>
  <si>
    <t>78 223 804 ОП МП Н 10103022</t>
  </si>
  <si>
    <t xml:space="preserve"> д. Рой</t>
  </si>
  <si>
    <t>78 223 804 ОП МП Н 10103149</t>
  </si>
  <si>
    <t>д. Угол</t>
  </si>
  <si>
    <t>78 223 804 ОП МП Н 10103083</t>
  </si>
  <si>
    <t>с.Вехне-Никульское</t>
  </si>
  <si>
    <t>78 223 804 ОП МП Н 10103024</t>
  </si>
  <si>
    <t xml:space="preserve">с. Марьино ул. Центральная </t>
  </si>
  <si>
    <t xml:space="preserve">с. Марьино ул. Речная </t>
  </si>
  <si>
    <t>с. Марьино ул. Сельская</t>
  </si>
  <si>
    <t>с. Веретея проезд Клубный</t>
  </si>
  <si>
    <t>с. Веретея проезд Прямиковский</t>
  </si>
  <si>
    <t>с. Веретея ул. Новая</t>
  </si>
  <si>
    <t>улица д. Пропасть</t>
  </si>
  <si>
    <t>78 223 804 ОП МП Н 10103021</t>
  </si>
  <si>
    <t>улица с.Вехне-Никульское</t>
  </si>
  <si>
    <t>78 223 804 ОП МП Н 10103025</t>
  </si>
  <si>
    <t>улица д. Григорево</t>
  </si>
  <si>
    <t>улица д. Большие Заломы</t>
  </si>
  <si>
    <t>78 223 804 ОП МП Н 10103029</t>
  </si>
  <si>
    <t>улица д. Большие Столбища</t>
  </si>
  <si>
    <t>78 223 804 ОП МП Н 10103031</t>
  </si>
  <si>
    <t>улица д. Бор</t>
  </si>
  <si>
    <t>78 223 804 ОП МП Н 10103035</t>
  </si>
  <si>
    <t>улица д. Горки</t>
  </si>
  <si>
    <t>78 223 804 ОП МП Н 10103040</t>
  </si>
  <si>
    <t>улица д. Переслегино</t>
  </si>
  <si>
    <t>78 223 804 ОП МП Н 10103042</t>
  </si>
  <si>
    <t>улица д. Дор</t>
  </si>
  <si>
    <t>78 223 804 ОП МП Н 10103044</t>
  </si>
  <si>
    <t>улица д. Ефаново</t>
  </si>
  <si>
    <t>78 223 804 ОП МП Н 10103047</t>
  </si>
  <si>
    <t>улица д. Кашино</t>
  </si>
  <si>
    <t>78 223 804 ОП МП Н 10103050</t>
  </si>
  <si>
    <t>улица д. Кожевниково</t>
  </si>
  <si>
    <t>78 223 804 ОП МП Н 10103052</t>
  </si>
  <si>
    <t>улица с. Кузьма-Демьян</t>
  </si>
  <si>
    <t xml:space="preserve"> 78 223 804 ОП МП Н 10103054</t>
  </si>
  <si>
    <t>улица д. Лямино</t>
  </si>
  <si>
    <t>78 223 804 ОП МП Н 10103058</t>
  </si>
  <si>
    <t>улица д. Малое Дьяконово</t>
  </si>
  <si>
    <t>78 223 804 ОП МП Н 10103060</t>
  </si>
  <si>
    <t>улица д. Полежаево</t>
  </si>
  <si>
    <t>78 223 804 ОП МП Н 10103064</t>
  </si>
  <si>
    <t>улица д. Нивы</t>
  </si>
  <si>
    <t xml:space="preserve"> 78 223 804 ОП МП Н 10103066</t>
  </si>
  <si>
    <t>улица д. Никулкино</t>
  </si>
  <si>
    <t>78 223 804 ОП МП Н 10103068</t>
  </si>
  <si>
    <t>улица д. Новинка Горняя</t>
  </si>
  <si>
    <t>78 223 804 ОП МП Н 10103071</t>
  </si>
  <si>
    <t>улица д. Обрубово</t>
  </si>
  <si>
    <t>78 223 804 ОП МП Н 10103073</t>
  </si>
  <si>
    <t>улица д. Обуховцево</t>
  </si>
  <si>
    <t xml:space="preserve"> 78 223 804 ОП МП Н 10103076</t>
  </si>
  <si>
    <t>улица д. Пасеново</t>
  </si>
  <si>
    <t>78 223 804 ОП МП Н 10103079</t>
  </si>
  <si>
    <t>улица д. Федотьево</t>
  </si>
  <si>
    <t>78 223 804 ОП МП Н 10103086</t>
  </si>
  <si>
    <t>улица д. Верховина</t>
  </si>
  <si>
    <t>78 223 804 ОП МП Н 10103091</t>
  </si>
  <si>
    <t>улица д. Варжино</t>
  </si>
  <si>
    <t>78 223 804 ОП МП Н 10103093</t>
  </si>
  <si>
    <t>улица д. Луговая</t>
  </si>
  <si>
    <t>78 223 804 ОП МП Н 10103095</t>
  </si>
  <si>
    <t>улица д. Иконино</t>
  </si>
  <si>
    <t>78 223 804 ОП МП Н 10103097</t>
  </si>
  <si>
    <t>улица д. Грезное</t>
  </si>
  <si>
    <t>78 223 804 ОП МП Н 10103099</t>
  </si>
  <si>
    <t>улица д. Малые Ченцы</t>
  </si>
  <si>
    <t>78 223 804 ОП МП Н 10103102</t>
  </si>
  <si>
    <t>улица д. Середка</t>
  </si>
  <si>
    <t>78 223 804 ОП МП Н 10103104</t>
  </si>
  <si>
    <t>улица д. Беликово</t>
  </si>
  <si>
    <t>78 223 804 ОП МП Н 10103106</t>
  </si>
  <si>
    <t>улица д. Посошниково</t>
  </si>
  <si>
    <t>78 223 804 ОП МП Н 10103108</t>
  </si>
  <si>
    <t>улица д. Родионово</t>
  </si>
  <si>
    <t>78 223 804 ОП МП Н 10103110</t>
  </si>
  <si>
    <t>улица д. Каплино</t>
  </si>
  <si>
    <t>78 223 804 ОП МП Н 10103112</t>
  </si>
  <si>
    <t>улица д. Волково</t>
  </si>
  <si>
    <t>78 223 804 ОП МП Н 10103114</t>
  </si>
  <si>
    <t>улица д. Пустошка</t>
  </si>
  <si>
    <t>78 223 804 ОП МП Н 10103117</t>
  </si>
  <si>
    <t>улица д. Клыково</t>
  </si>
  <si>
    <t>78 223 804 ОП МП Н 10103119</t>
  </si>
  <si>
    <t>улица д. Шахаево</t>
  </si>
  <si>
    <t>78 223 804 ОП МП Н 10103121</t>
  </si>
  <si>
    <t>улица д. Мясниково</t>
  </si>
  <si>
    <t>78 223 804 ОП МП Н 10103123</t>
  </si>
  <si>
    <t>улица д. Комарово</t>
  </si>
  <si>
    <t>78 223 804 ОП МП Н 10103127</t>
  </si>
  <si>
    <t>улица д. Липняги</t>
  </si>
  <si>
    <t>78 223 804 ОП МП Н 10103129</t>
  </si>
  <si>
    <t>улица д. Раево</t>
  </si>
  <si>
    <t>78 223 804 ОП МП Н 10103131</t>
  </si>
  <si>
    <t>улица д. Голбино</t>
  </si>
  <si>
    <t>78 223 804 ОП МП Н 10103134</t>
  </si>
  <si>
    <t>улица д. Царево</t>
  </si>
  <si>
    <t>78 223 804 ОП МП Н 10103137</t>
  </si>
  <si>
    <t>улица д. Клабуково</t>
  </si>
  <si>
    <t>78 223 804 ОП МП Н 10103139</t>
  </si>
  <si>
    <t>улица д. Маурино</t>
  </si>
  <si>
    <t xml:space="preserve"> 78 223 804 ОП МП Н 10103141</t>
  </si>
  <si>
    <t xml:space="preserve"> улица  д. Никольское</t>
  </si>
  <si>
    <t>78 223 804 ОП МП Н 10103146</t>
  </si>
  <si>
    <t>улица  д. Рой</t>
  </si>
  <si>
    <t>78 223 804 ОП МП Н 10103150</t>
  </si>
  <si>
    <t>улица д. Заручье (Лацкое)</t>
  </si>
  <si>
    <t>78 223 804 ОП МП Н 10103152</t>
  </si>
  <si>
    <t>улица д. Марьино</t>
  </si>
  <si>
    <t>78 223 804 ОП МП Н 10103154</t>
  </si>
  <si>
    <t>улица  д. Матуково</t>
  </si>
  <si>
    <t>78 223 804 ОП МП Н 10103156</t>
  </si>
  <si>
    <t xml:space="preserve"> улица д. Горки Покровские</t>
  </si>
  <si>
    <t>78 223 804 ОП МП Н 10103158</t>
  </si>
  <si>
    <t>улица  д. Бажутино</t>
  </si>
  <si>
    <t>78 223 804 ОП МП Н 10103160</t>
  </si>
  <si>
    <t>улица  д. Ванинское</t>
  </si>
  <si>
    <t>78 223 804 ОП МП Н 10103162</t>
  </si>
  <si>
    <t>улица д. Кашино (Лацкое)</t>
  </si>
  <si>
    <t>78 223 804 ОП МП Н 10103143</t>
  </si>
  <si>
    <t>улица  с. Веретея</t>
  </si>
  <si>
    <t>78 223 804 ОП МП Н 10103037</t>
  </si>
  <si>
    <t>улица д. Большие Ченцы</t>
  </si>
  <si>
    <t>78 223 804 ОП МП Н 10103100</t>
  </si>
  <si>
    <t>улица д. Дуброва</t>
  </si>
  <si>
    <t>78 223 804 ОП МП Н 10103045</t>
  </si>
  <si>
    <t>улица д. Заручье</t>
  </si>
  <si>
    <t>78 223 804 ОП МП Н 10103048</t>
  </si>
  <si>
    <t>улица д. Иванцево</t>
  </si>
  <si>
    <t>78 223 804 ОП МП Н 10103049</t>
  </si>
  <si>
    <t>улица  д. Кальтино</t>
  </si>
  <si>
    <t>78 223 804 ОП МП Н 10103147</t>
  </si>
  <si>
    <t>улица д. Кулотино</t>
  </si>
  <si>
    <t xml:space="preserve"> 78 223 804 ОП МП Н 10103056</t>
  </si>
  <si>
    <t>улица д. Лесканово</t>
  </si>
  <si>
    <t>78 223 804 ОП МП Н 10103125</t>
  </si>
  <si>
    <t>улица д. Малые Заломы</t>
  </si>
  <si>
    <t>78 223 804 ОП МП Н 10103061</t>
  </si>
  <si>
    <t>улица д. Маслово</t>
  </si>
  <si>
    <t>78 223 804 ОП МП Н 10103115</t>
  </si>
  <si>
    <t>улица д. Новинка-Алферова</t>
  </si>
  <si>
    <t>78 223 804 ОП МП Н 10103069</t>
  </si>
  <si>
    <t>улица д. Обухово</t>
  </si>
  <si>
    <t xml:space="preserve"> 78 223 804 ОП МП Н 10103074</t>
  </si>
  <si>
    <t>улица д. Остроги</t>
  </si>
  <si>
    <t xml:space="preserve"> 78 223 804 ОП МП Н 10103077</t>
  </si>
  <si>
    <t>улица д. Погорелка</t>
  </si>
  <si>
    <t>78 223 804 ОП МП Н 10103062</t>
  </si>
  <si>
    <t>улица д. Прямик</t>
  </si>
  <si>
    <t>78 223 804 ОП МП Н 10103076</t>
  </si>
  <si>
    <t>улица д. Пушкино</t>
  </si>
  <si>
    <t>78 223 804 ОП МП Н 10103132</t>
  </si>
  <si>
    <t>улица д. Споротково</t>
  </si>
  <si>
    <t>78 223 804 ОП МП Н 10103081</t>
  </si>
  <si>
    <t>улица д. Сысоево</t>
  </si>
  <si>
    <t>78 223 804 ОП МП Н 10103082</t>
  </si>
  <si>
    <t>улица д. Угол</t>
  </si>
  <si>
    <t xml:space="preserve"> 78 223 804 ОП МП Н 10103084</t>
  </si>
  <si>
    <t>улица д. Чеснава</t>
  </si>
  <si>
    <t>улица д. Чурилово</t>
  </si>
  <si>
    <t>78 223 804 ОП МП Н 10103087</t>
  </si>
  <si>
    <t>улица с. Воскресенское</t>
  </si>
  <si>
    <t xml:space="preserve"> 78 223 804 ОП МП Н 10103144</t>
  </si>
  <si>
    <t>улица Солнечная с. Лацкое</t>
  </si>
  <si>
    <t>78 223 804 ОП МП Н 10103089</t>
  </si>
  <si>
    <t>д. Большое Дьяконово ул. Центральная</t>
  </si>
  <si>
    <t>д. Большое Дьяконово ул. Подгорная</t>
  </si>
  <si>
    <t>д. Большое Дьяконово ул. Зеленая</t>
  </si>
  <si>
    <t>улица  с. Покров-Раменье</t>
  </si>
  <si>
    <t>ул.Речная</t>
  </si>
  <si>
    <t xml:space="preserve">автомобильные дороги общего пользования местного значения в населенных пунктах в границах сельских поселений </t>
  </si>
  <si>
    <t xml:space="preserve">автомобильные дороги общего пользования местного значения до населенных пунктах в границах сельских поселений </t>
  </si>
  <si>
    <t>а/д с.К.Демьян-д.Пропасть</t>
  </si>
  <si>
    <t>а/д Ярославль-Брейтово-д.Большие Заломы</t>
  </si>
  <si>
    <t>а/д Веретея-Аниково-д.Большие Столбища</t>
  </si>
  <si>
    <t>а/д Ярославль-Брейтово-д.Бор</t>
  </si>
  <si>
    <t>а/д Ярославль-Брейтово-д.Высоково</t>
  </si>
  <si>
    <t>а/д Крест-Андреевское-д.Горки</t>
  </si>
  <si>
    <t>а/д Ярославль-Брейтово-д.Переслегино</t>
  </si>
  <si>
    <t>а/д Ярославль-Брейтово-д.Дор</t>
  </si>
  <si>
    <t>а/д Ярославль-Брейтово-д.Ефаново</t>
  </si>
  <si>
    <t>а/д Марьино-Кулотино-д.Кожевниково</t>
  </si>
  <si>
    <t>а/д Ярославль-Брейтово-с. Кузьма-Демьян</t>
  </si>
  <si>
    <t>а/д Марьино-Кулотино-д.Кулотино</t>
  </si>
  <si>
    <t>д.Ефаново-д.Лямино</t>
  </si>
  <si>
    <t>а/д Погорелка-Великово-д.Полежаево</t>
  </si>
  <si>
    <t>а/д Ярославль-Брейтово-д.Нивы</t>
  </si>
  <si>
    <t>д.Угол-д.Никулкино</t>
  </si>
  <si>
    <t>а/д Ярославль-Брейтово-д. Новинка Горняя</t>
  </si>
  <si>
    <t>а/д Ярославль-Брейтово-д. Обрубово</t>
  </si>
  <si>
    <t>а/д Ярославль-Брейтово-д. Обуховцево</t>
  </si>
  <si>
    <t>а/д Марьино-Кулотино-д.Пасеново</t>
  </si>
  <si>
    <t>а/д Марьино-Кулотино-д.Угол</t>
  </si>
  <si>
    <t>а/д Ярославль-Брейтово-д. Федотьево</t>
  </si>
  <si>
    <t>а/д Лацкое-Маслово-д.Верховина</t>
  </si>
  <si>
    <t>д.Луговая-д.Варжино</t>
  </si>
  <si>
    <t>д.Иконино-д.Луговая</t>
  </si>
  <si>
    <t>а/д М.Заломы-Лацкое-д.Иконино</t>
  </si>
  <si>
    <t>а/д на молокозавод-д.Малые Ченцы</t>
  </si>
  <si>
    <t>а/д Лацкое-Спас-д.Середка</t>
  </si>
  <si>
    <t>а/д Лацкое-Спас-д.Беликово</t>
  </si>
  <si>
    <t>а/д Лацкое-Спас-д.Посошниково</t>
  </si>
  <si>
    <t>а/д Лацкое-Спас-д.Родионово</t>
  </si>
  <si>
    <t>а/д Лацкое-Спас-д.Каплино</t>
  </si>
  <si>
    <t>д.Каплино-д.Волково</t>
  </si>
  <si>
    <t>д.Маслово-д.Пустошка</t>
  </si>
  <si>
    <t>д.Маслово-д.Клыково</t>
  </si>
  <si>
    <t>д.Дмитрехово-д.Шахаево</t>
  </si>
  <si>
    <t>а/д Лацкое-Маслово-д.Мясниково</t>
  </si>
  <si>
    <t>д.Мясниково-д.Лесканово</t>
  </si>
  <si>
    <t>д.Маслово-д.Комарово</t>
  </si>
  <si>
    <t>д.Раёво-д.Липняги</t>
  </si>
  <si>
    <t>а/д д.Маслово-с.Раево</t>
  </si>
  <si>
    <t>а/д Воскресенское-Пушкино-д.Голбино</t>
  </si>
  <si>
    <t>а/д Воскресенское-П.Раменье-д.Царево</t>
  </si>
  <si>
    <t>а/д с.Лацкое-Воскресенское-д.Клабуково</t>
  </si>
  <si>
    <t>а/д с.Лацкое-Воскресенское-д.Маурино</t>
  </si>
  <si>
    <t>а/д с.Воскресенское-д.Кашино</t>
  </si>
  <si>
    <t>а/д с.Воскресенское-д.Никольское</t>
  </si>
  <si>
    <t>а/д с.П.Раменье-д.Рой</t>
  </si>
  <si>
    <t>а/д с.П.Раменье-д.Заручье</t>
  </si>
  <si>
    <t>п.Раменье-д.Марьино</t>
  </si>
  <si>
    <t>а/д с.Воскресенское-П.Раменье-д.Матуково</t>
  </si>
  <si>
    <t>а/д с.Воскресенское-П.Раменье-д.Горки Покровские</t>
  </si>
  <si>
    <t>а/д с.Воскресенское-П.Раменье-д.Бажутино</t>
  </si>
  <si>
    <t>а/д с.Воскресенское-П.Раменье-д.Ванинское</t>
  </si>
  <si>
    <t>ВСЕГО по Веретейскому СП</t>
  </si>
  <si>
    <t xml:space="preserve">ВЕРЕТЕЙСКОЕ СП </t>
  </si>
  <si>
    <t>с.Арефино, ул.Первомайская</t>
  </si>
  <si>
    <t>78-240-810 ОП МП Н 001</t>
  </si>
  <si>
    <t>с.Арефино, ул.Механизации</t>
  </si>
  <si>
    <t>78-240-810 ОП МП Н 003</t>
  </si>
  <si>
    <t xml:space="preserve">с.Арефино, ул.Советская      </t>
  </si>
  <si>
    <t>78-240-810 ОП МП Н 005</t>
  </si>
  <si>
    <t>с.Арефино, пер.Кооперативный</t>
  </si>
  <si>
    <t>78-240-810 ОП МП Н 006</t>
  </si>
  <si>
    <t>с.Арефино,ул.Набережная</t>
  </si>
  <si>
    <t>78-240-810 ОП МП Н 007</t>
  </si>
  <si>
    <t>с.Арефино, ул.Новая</t>
  </si>
  <si>
    <t>78-240-810 ОП МП Н 0012</t>
  </si>
  <si>
    <t>с.Арефино, ул.Молодежная</t>
  </si>
  <si>
    <t>78-240-810 ОП МП Н 0014</t>
  </si>
  <si>
    <t>с.Арефино, пер.Молодежный</t>
  </si>
  <si>
    <t>78-240-810 ОП МП Н 0015</t>
  </si>
  <si>
    <t xml:space="preserve"> с.Арефино,  ул. Ручейная</t>
  </si>
  <si>
    <t>78-240-810 ОП МП Н 002</t>
  </si>
  <si>
    <t>с.Арефино, ул.Новоселов</t>
  </si>
  <si>
    <t>78-240-810 ОП МП Н 004</t>
  </si>
  <si>
    <t>с.Арефино, ул.Нагорная</t>
  </si>
  <si>
    <t>78-240-810 ОП МП Н 008</t>
  </si>
  <si>
    <t>с.Арефино, ул.Береговая</t>
  </si>
  <si>
    <t>78-240-810 ОП МП Н 009</t>
  </si>
  <si>
    <t>с.Арефино, ул.Заречная</t>
  </si>
  <si>
    <t>78-240-810 ОП МП Н 010</t>
  </si>
  <si>
    <t>с.Арефино, ул.Полевая</t>
  </si>
  <si>
    <t>78-240-810 ОП МП Н 011</t>
  </si>
  <si>
    <t>с.Арефино, ул.Лесная</t>
  </si>
  <si>
    <t>78-240-810 ОП МП Н 013</t>
  </si>
  <si>
    <t>с.Арефино, Окружная дорога с.Арефино</t>
  </si>
  <si>
    <t>78-240-810 ОП МП Н 016</t>
  </si>
  <si>
    <t>д.Ананьино</t>
  </si>
  <si>
    <t>78-240-810 ОП МП Н 017</t>
  </si>
  <si>
    <t>д.Афремово</t>
  </si>
  <si>
    <t>78-240-810 ОП МП Н 018</t>
  </si>
  <si>
    <t>д.Бакуново</t>
  </si>
  <si>
    <t>78-240-810 ОП МП Н 019</t>
  </si>
  <si>
    <t>д.Бобылево</t>
  </si>
  <si>
    <t>78-240-810 ОП МП Н 020</t>
  </si>
  <si>
    <t>д.Болтино</t>
  </si>
  <si>
    <t>78-240-810 ОП МП Н 021</t>
  </si>
  <si>
    <t>д.Большое-Черняево</t>
  </si>
  <si>
    <t>78-240-810 ОП МП Н 022</t>
  </si>
  <si>
    <t>д.Борисково</t>
  </si>
  <si>
    <t>78-240-810 ОП МП Н 023</t>
  </si>
  <si>
    <t>78-240-810 ОП МП Н 024</t>
  </si>
  <si>
    <t>д.Бунево</t>
  </si>
  <si>
    <t>78-240-810 ОП МП Н 025</t>
  </si>
  <si>
    <t>д.Бутакино</t>
  </si>
  <si>
    <t>78-240-810 ОП МП Н 026</t>
  </si>
  <si>
    <t>д.Веретеново</t>
  </si>
  <si>
    <t>78-240-810 ОП МП Н 027</t>
  </si>
  <si>
    <t>д.Воронково</t>
  </si>
  <si>
    <t>78-240-810 ОП МП Н 028</t>
  </si>
  <si>
    <t>д.Вослома</t>
  </si>
  <si>
    <t>78-240-810 ОП МП Н 029</t>
  </si>
  <si>
    <t>78-240-810 ОП МП Н 030</t>
  </si>
  <si>
    <t>д.Гончарово(с д.Нестерово)</t>
  </si>
  <si>
    <t>78-240-810 ОП МП Н 031</t>
  </si>
  <si>
    <t>д.Городишка</t>
  </si>
  <si>
    <t>78-240-810 ОП МП Н 032</t>
  </si>
  <si>
    <t>д. Дерягино</t>
  </si>
  <si>
    <t>78-240-810 ОП МП Н 033</t>
  </si>
  <si>
    <t>д.Долгий Луг</t>
  </si>
  <si>
    <t>78-240-810 ОП МП Н 034</t>
  </si>
  <si>
    <t>78-240-810 ОП МП Н 035</t>
  </si>
  <si>
    <t>д.Заднево</t>
  </si>
  <si>
    <t>78-240-810 ОП МП Н 036</t>
  </si>
  <si>
    <t>д.Залужнево</t>
  </si>
  <si>
    <t>78-240-810 ОП МП Н 037</t>
  </si>
  <si>
    <t>д.Ивановское (38 км)</t>
  </si>
  <si>
    <t>78-240-810 ОП МП Н 038</t>
  </si>
  <si>
    <t>д.Илюхино</t>
  </si>
  <si>
    <t>78-240-810 ОП МП Н 039</t>
  </si>
  <si>
    <t>д.Карелино</t>
  </si>
  <si>
    <t>78-240-810 ОП МП Н 040</t>
  </si>
  <si>
    <t>д.Кисимово</t>
  </si>
  <si>
    <t>78-240-810 ОП МП Н 041</t>
  </si>
  <si>
    <t>д.Кишатино</t>
  </si>
  <si>
    <t>78-240-810 ОП МП Н 042</t>
  </si>
  <si>
    <t>78-240-810 ОП МП Н 043</t>
  </si>
  <si>
    <t>д.Кожевниково</t>
  </si>
  <si>
    <t>78-240-810 ОП МП Н 044</t>
  </si>
  <si>
    <t>д.Козицино</t>
  </si>
  <si>
    <t>78-240-810 ОП МП Н 045</t>
  </si>
  <si>
    <t>д.Коняево</t>
  </si>
  <si>
    <t>78-240-810 ОП МП Н 046</t>
  </si>
  <si>
    <t>д.Креково</t>
  </si>
  <si>
    <t>78-240-810 ОП МП Н 047</t>
  </si>
  <si>
    <t>д.Крохино</t>
  </si>
  <si>
    <t>78-240-810 ОП МП Н 048</t>
  </si>
  <si>
    <t>д.Крутогорово</t>
  </si>
  <si>
    <t>78-240-810 ОП МП Н 049</t>
  </si>
  <si>
    <t>д.Кузнецово</t>
  </si>
  <si>
    <t>78-240-810 ОП МП Н 050</t>
  </si>
  <si>
    <t>д.Кузовлево</t>
  </si>
  <si>
    <t>78-240-810 ОП МП Н 051</t>
  </si>
  <si>
    <t>д.Локтево</t>
  </si>
  <si>
    <t>78-240-810 ОП МП Н 052</t>
  </si>
  <si>
    <t>д.Малое Черняево</t>
  </si>
  <si>
    <t>78-240-810 ОП МП Н 053</t>
  </si>
  <si>
    <t>д.Наволоки</t>
  </si>
  <si>
    <t>78-240-810 ОП МП Н 054</t>
  </si>
  <si>
    <t>д.Николо-Тропа</t>
  </si>
  <si>
    <t>78-240-810 ОП МП Н 055</t>
  </si>
  <si>
    <t>д.Новая Горка</t>
  </si>
  <si>
    <t>78-240-810 ОП МП Н 056</t>
  </si>
  <si>
    <t>д.Оболтино</t>
  </si>
  <si>
    <t>78-240-810 ОП МП Н 057</t>
  </si>
  <si>
    <t>д.Овинища</t>
  </si>
  <si>
    <t>78-240-810 ОП МП Н 058</t>
  </si>
  <si>
    <t>78-240-810 ОП МП Н 059</t>
  </si>
  <si>
    <t>д.Патрикеево</t>
  </si>
  <si>
    <t>78-240-810 ОП МП Н 060</t>
  </si>
  <si>
    <t>д.Пелевино</t>
  </si>
  <si>
    <t>78-240-810 ОП МП Н 061</t>
  </si>
  <si>
    <t>д.Поздняково</t>
  </si>
  <si>
    <t>78-240-810 ОП МП Н 062</t>
  </si>
  <si>
    <t>78-240-810 ОП МП Н 063</t>
  </si>
  <si>
    <t>д.Починок</t>
  </si>
  <si>
    <t>78-240-810 ОП МП Н 064</t>
  </si>
  <si>
    <t>д.Починок-Болотово</t>
  </si>
  <si>
    <t>78-240-810 ОП МП Н 065</t>
  </si>
  <si>
    <t>д.Починок - Слепущий</t>
  </si>
  <si>
    <t>78-240-810 ОП МП Н 066</t>
  </si>
  <si>
    <t>д.Простино</t>
  </si>
  <si>
    <t>78-240-810 ОП МП Н 067</t>
  </si>
  <si>
    <t>д.Прошино</t>
  </si>
  <si>
    <t>78-240-810 ОП МП Н 068</t>
  </si>
  <si>
    <t>д.Рассошино</t>
  </si>
  <si>
    <t>78-240-810 ОП МП Н 069</t>
  </si>
  <si>
    <t>д.Саха</t>
  </si>
  <si>
    <t>78-240-810 ОП МП Н 070</t>
  </si>
  <si>
    <t>д.Седлово</t>
  </si>
  <si>
    <t>78-240-810 ОП МП Н 071</t>
  </si>
  <si>
    <t>78-240-810 ОП МП Н 072</t>
  </si>
  <si>
    <t>д.Спас-Ухра</t>
  </si>
  <si>
    <t>78-240-810 ОП МП Н 073</t>
  </si>
  <si>
    <t>д.Субботино</t>
  </si>
  <si>
    <t>78-240-810 ОП МП Н 074</t>
  </si>
  <si>
    <t>д.Суриново</t>
  </si>
  <si>
    <t>78-240-810 ОП МП Н 075</t>
  </si>
  <si>
    <t>78-240-810 ОП МП Н 076</t>
  </si>
  <si>
    <t>д.Ушаково</t>
  </si>
  <si>
    <t>78-240-810 ОП МП Н 077</t>
  </si>
  <si>
    <t>д.Харино</t>
  </si>
  <si>
    <t>78-240-810 ОП МП Н 078</t>
  </si>
  <si>
    <t>д.Чашково</t>
  </si>
  <si>
    <t>78-240-810 ОП МП Н 079</t>
  </si>
  <si>
    <t>д.Черемушки</t>
  </si>
  <si>
    <t>78-240-810 ОП МП Н 080</t>
  </si>
  <si>
    <t>д.Чернышкино</t>
  </si>
  <si>
    <t>78-240-810 ОП МП Н 081</t>
  </si>
  <si>
    <t>д.Шатино</t>
  </si>
  <si>
    <t>78-240-810 ОП МП Н 082</t>
  </si>
  <si>
    <t>ВСЕГО по Арефинскому СП</t>
  </si>
  <si>
    <t>автомобильных дорог общего пользования местного значения БОРИСОГЛЕБСКОГО МР</t>
  </si>
  <si>
    <t>Протяженность автодороги, км</t>
  </si>
  <si>
    <t>мосты</t>
  </si>
  <si>
    <t xml:space="preserve"> усовершенствованный</t>
  </si>
  <si>
    <t>каменые мостовые</t>
  </si>
  <si>
    <t>из грунтов и местных малопрочных материалов,обраб.вяжущ.материалами</t>
  </si>
  <si>
    <t>металические</t>
  </si>
  <si>
    <t>автомобильные дороги общего пользования между населенными пунктами</t>
  </si>
  <si>
    <t>ИНАЛЬЦИНСКОЕ СП</t>
  </si>
  <si>
    <t>«Борисоглеб-Зачатье» - Спас-Подгорье</t>
  </si>
  <si>
    <t>78 206 ОП МЗ Н-83</t>
  </si>
  <si>
    <t>«Борисоглеб-Зачатье» -Старово</t>
  </si>
  <si>
    <t>78 206 ОП МЗ Н-84</t>
  </si>
  <si>
    <t>«Борисоглеб-Зачатье» -Андреевское-Гавино</t>
  </si>
  <si>
    <t>78 206 ОП МЗ Н-85</t>
  </si>
  <si>
    <t>«Борисоглеб-Зачатье» -Кузяево</t>
  </si>
  <si>
    <t>78 206 ОП МЗ Н-86</t>
  </si>
  <si>
    <t>Сущево-Рождествено</t>
  </si>
  <si>
    <t>78 206 ОП МЗ Н-87</t>
  </si>
  <si>
    <t>Щурово-Стройцино</t>
  </si>
  <si>
    <t>78 206 ОП МЗ Н-88</t>
  </si>
  <si>
    <t>«Борисоглеб-Зачатье» -Александрово</t>
  </si>
  <si>
    <t>78 206 ОП МЗ Н-89</t>
  </si>
  <si>
    <t>«Борисоглеб-Зачатье»  - Коробцово</t>
  </si>
  <si>
    <t>78 206 ОП МЗ Н-90</t>
  </si>
  <si>
    <t>Никиткино-Оносово-Афонасово</t>
  </si>
  <si>
    <t>78 206 ОП МЗ Н-91</t>
  </si>
  <si>
    <t>Никиткино-Лодыгино-Староселье-Кузьминское</t>
  </si>
  <si>
    <t>78 206 ОП МЗ Н-92</t>
  </si>
  <si>
    <t>Инальцино-Маклоково</t>
  </si>
  <si>
    <t>78 206 ОП МЗ Н-93</t>
  </si>
  <si>
    <t>Покровское-Кузьмадино-Тархово</t>
  </si>
  <si>
    <t>78 206 ОП МЗ Н-94</t>
  </si>
  <si>
    <t>Землево-Стрижово-Троицкое</t>
  </si>
  <si>
    <t>78 206 ОП МЗ Н-95</t>
  </si>
  <si>
    <t>Губино-Дорки</t>
  </si>
  <si>
    <t>78 206 ОП МЗ Н-96</t>
  </si>
  <si>
    <t>«Борисоглеб-Зачатье» -Новоселка</t>
  </si>
  <si>
    <t>78 206 ОП МЗ Н-97</t>
  </si>
  <si>
    <t>Инальцино - Ильково</t>
  </si>
  <si>
    <t>78 206 ОП МЗ Н-98</t>
  </si>
  <si>
    <t>Березники-Брюхово</t>
  </si>
  <si>
    <t>78 206 ОП МЗ Н-99</t>
  </si>
  <si>
    <t>Фролово-Костьяново</t>
  </si>
  <si>
    <t>78 206 ОП МЗ Н-100</t>
  </si>
  <si>
    <t>Березники-Легково</t>
  </si>
  <si>
    <t>78 206 ОП МЗ Н-101</t>
  </si>
  <si>
    <t>Фролово-Дергалово</t>
  </si>
  <si>
    <t>78 206 ОП МЗ Н-102</t>
  </si>
  <si>
    <t>Верзино-Монастырское-Иверцево</t>
  </si>
  <si>
    <t>78 206 ОП МЗ Н-103</t>
  </si>
  <si>
    <t>Верзино-Зубово</t>
  </si>
  <si>
    <t>78 206 ОП МЗ Н-104</t>
  </si>
  <si>
    <t xml:space="preserve">  «Покровское-Козлово»</t>
  </si>
  <si>
    <t>78 206 ОП МЗ Н- 001</t>
  </si>
  <si>
    <t xml:space="preserve">   «Покровское-Маурино»</t>
  </si>
  <si>
    <t>78 206 ОП МЗ Н- 002</t>
  </si>
  <si>
    <t xml:space="preserve">  «Губино-Домнино»</t>
  </si>
  <si>
    <t>78 206 ОП МЗ Н- 003</t>
  </si>
  <si>
    <t xml:space="preserve">  «Долгополово-Лужки»</t>
  </si>
  <si>
    <t>78 206 ОП МЗ Н- 004</t>
  </si>
  <si>
    <t xml:space="preserve">  «Березники-Иваново-Рудаково»</t>
  </si>
  <si>
    <t>78 206 ОП МЗ Н- 005</t>
  </si>
  <si>
    <t xml:space="preserve">  «Проезд ч/р с.Андреевское»</t>
  </si>
  <si>
    <t>78 206 ОП МЗ Н- 006</t>
  </si>
  <si>
    <t xml:space="preserve">   «Сущево—Сипягина Гора»</t>
  </si>
  <si>
    <t>78 206 ОП МЗ Н- 007</t>
  </si>
  <si>
    <t xml:space="preserve">  «Борисоглеб-Зачатье-Лавреньково»</t>
  </si>
  <si>
    <t>78 206 ОП МЗ Н- 008</t>
  </si>
  <si>
    <t xml:space="preserve">   «Ивашево-Псарево»</t>
  </si>
  <si>
    <t>78 206 ОП МЗ Н- 009</t>
  </si>
  <si>
    <t xml:space="preserve"> «Сущево-Сипягина Гора –Боловино»</t>
  </si>
  <si>
    <t>78 206 ОП МЗ Н- 010</t>
  </si>
  <si>
    <t xml:space="preserve"> «Борисоглеб-Зачатье-Маклоково</t>
  </si>
  <si>
    <t>78 206 ОП МЗ Н- 011</t>
  </si>
  <si>
    <t>«Инальцино-Прудищи»</t>
  </si>
  <si>
    <t>78 206 ОП МЗ Н- 012</t>
  </si>
  <si>
    <t xml:space="preserve"> «Борисоглеб-Зачатье»-Волосово»</t>
  </si>
  <si>
    <t>78 206 ОП МЗ Н- 013</t>
  </si>
  <si>
    <t xml:space="preserve"> «Б-З»-Степаново-Якшино</t>
  </si>
  <si>
    <t>78 206 ОП МЗ Н- 014</t>
  </si>
  <si>
    <t xml:space="preserve"> «Борисоглеб-Зачатье»-Дорки</t>
  </si>
  <si>
    <t>78 206 ОП МЗ Н- 015</t>
  </si>
  <si>
    <t xml:space="preserve"> «Прудищи-Стойцино»</t>
  </si>
  <si>
    <t>78 206 ОП МЗ Н- 016</t>
  </si>
  <si>
    <t xml:space="preserve"> «Борисоглеб-Зачатье»-Трепарево</t>
  </si>
  <si>
    <t>78 206 ОП МЗ Н- 017</t>
  </si>
  <si>
    <t xml:space="preserve">  «Щурово-Баскачи»</t>
  </si>
  <si>
    <t>78 206 ОП МЗ Н- 018</t>
  </si>
  <si>
    <t xml:space="preserve"> «Борисоглеб-Зачатье»-Александрово-Оносово</t>
  </si>
  <si>
    <t>78 206 ОП МЗ Н- 019</t>
  </si>
  <si>
    <t xml:space="preserve"> «Борисоглеб-Зачатье»-Лодыгино-Кузьминское</t>
  </si>
  <si>
    <t>78 206 ОП МЗ Н- 020</t>
  </si>
  <si>
    <t xml:space="preserve"> «Борисоглеб-Зачатье»-Бородино-Зубцово</t>
  </si>
  <si>
    <t>78 206 ОП МЗ Н- 021</t>
  </si>
  <si>
    <t xml:space="preserve">  «Зачатье-НовоПавловское»</t>
  </si>
  <si>
    <t>78 206 ОП МЗ Н- 022</t>
  </si>
  <si>
    <t>ВОЩАЖНИКОВСКОЕ СП</t>
  </si>
  <si>
    <t>Борисоглеб-Яковцево-Внуково</t>
  </si>
  <si>
    <t>78 206 ОП МЗ Н-105</t>
  </si>
  <si>
    <t>«Борисоглеб-Буйкино»-Никола- Березники</t>
  </si>
  <si>
    <t>78 206 ОП МЗ Н-106</t>
  </si>
  <si>
    <t>Вощажниково-Тумаково</t>
  </si>
  <si>
    <t>78 206 ОП МЗ Н-107</t>
  </si>
  <si>
    <t>«Борисоглеб-Буйкино»-Высочково</t>
  </si>
  <si>
    <t>78 206 ОП МЗ Н-108</t>
  </si>
  <si>
    <t>«Борисоглеб-Раменье» -Мартемьяново</t>
  </si>
  <si>
    <t>78 206 ОП МЗ Н-109</t>
  </si>
  <si>
    <t>«Борисоглеб-Раменье»-Аверково</t>
  </si>
  <si>
    <t>78 206 ОП МЗ Н-110</t>
  </si>
  <si>
    <t>«Борисоглеб-Раменье»-Холманы-Старово</t>
  </si>
  <si>
    <t>78 206 ОП МЗ Н-111</t>
  </si>
  <si>
    <t>Раменье-ур.Спасс-Раменское</t>
  </si>
  <si>
    <t>78 206 ОП МЗ Н-112</t>
  </si>
  <si>
    <t>Задубровье-Душилово</t>
  </si>
  <si>
    <t>78 206 ОП МЗ Н-113</t>
  </si>
  <si>
    <t>Высочково-Борисовское</t>
  </si>
  <si>
    <t>78 206 ОП МЗ Н-114</t>
  </si>
  <si>
    <t>Раменье-Тчаново</t>
  </si>
  <si>
    <t>78 206 ОП МЗ Н-115</t>
  </si>
  <si>
    <t xml:space="preserve"> «Архипово-Семеновское»</t>
  </si>
  <si>
    <t>78 206 ОП МЗ Н- 023</t>
  </si>
  <si>
    <t xml:space="preserve"> «Архипово-Закедье»</t>
  </si>
  <si>
    <t>78 206 ОП МЗ Н- 024</t>
  </si>
  <si>
    <t xml:space="preserve"> «Малахово-Юренино</t>
  </si>
  <si>
    <t>78 206 ОП МЗ Н- 025</t>
  </si>
  <si>
    <t>«Юркино-Раменье»-Ларионцево</t>
  </si>
  <si>
    <t>78 206 ОП МЗ Н- 026</t>
  </si>
  <si>
    <t>«Юркино-Раменье»-Покровское</t>
  </si>
  <si>
    <t>78 206 ОП МЗ Н- 027</t>
  </si>
  <si>
    <t>«Юркино-Раменье»-Марково-Покромитово</t>
  </si>
  <si>
    <t>78 206 ОП МЗ Н- 028</t>
  </si>
  <si>
    <t>«Юркино-Раменье»-Дьяконцево</t>
  </si>
  <si>
    <t>78 206 ОП МЗ Н- 029</t>
  </si>
  <si>
    <t>«Юркино-Раменье»-Звяничево-Старово</t>
  </si>
  <si>
    <t>78 206 ОП МЗ Н- 030</t>
  </si>
  <si>
    <t xml:space="preserve"> «Юркино-Раменье»-Высоково-Ратышево</t>
  </si>
  <si>
    <t>78 206 ОП МЗ Н- 031</t>
  </si>
  <si>
    <t>«Юркино-Раменье»-Цимово-Краснораменье</t>
  </si>
  <si>
    <t>78 206 ОП МЗ Н- 032</t>
  </si>
  <si>
    <t>«Клинцево-Мостищи»</t>
  </si>
  <si>
    <t>78 206 ОП МЗ Н- 034</t>
  </si>
  <si>
    <t xml:space="preserve"> «Вощажниково-Уславцево»</t>
  </si>
  <si>
    <t>78 206 ОП МЗ Н- 035</t>
  </si>
  <si>
    <t xml:space="preserve"> «Борисоглеб-Буйкино»-Латка</t>
  </si>
  <si>
    <t>78 206 ОП МЗ Н- 036</t>
  </si>
  <si>
    <t xml:space="preserve"> «Борисоглеб-Буйкино»-Тарасово</t>
  </si>
  <si>
    <t>78 206 ОП МЗ Н- 037</t>
  </si>
  <si>
    <t xml:space="preserve"> «Борисоглеб-Буйкино»-Раменка</t>
  </si>
  <si>
    <t>78 206 ОП МЗ Н- 038</t>
  </si>
  <si>
    <t xml:space="preserve"> «Клинцево-Мясниково»</t>
  </si>
  <si>
    <t>78 206 ОП МЗ Н- 039</t>
  </si>
  <si>
    <t xml:space="preserve"> «Неверково-Камешково»</t>
  </si>
  <si>
    <t>78 206 ОП МЗ Н- 040</t>
  </si>
  <si>
    <t xml:space="preserve"> «Малахово-Новинки»</t>
  </si>
  <si>
    <t>78 206 ОП МЗ Н- 041</t>
  </si>
  <si>
    <t xml:space="preserve"> «Борисоглеб-Буйкино»-Бережки</t>
  </si>
  <si>
    <t>78 206 ОП МЗ Н- 042</t>
  </si>
  <si>
    <t>ВЫСОКОВСКОЕ СП</t>
  </si>
  <si>
    <t xml:space="preserve"> «Высоково-Хмельники»- Поповское</t>
  </si>
  <si>
    <t>78 206 ОП МЗ Н-116</t>
  </si>
  <si>
    <t xml:space="preserve"> «Углич-Ростов» - Звягино-Поповское</t>
  </si>
  <si>
    <t>78 206 ОП МЗ Н-117</t>
  </si>
  <si>
    <t>Звягино-Титово</t>
  </si>
  <si>
    <t>78 206 ОП МЗ Н-118</t>
  </si>
  <si>
    <t>Алешкино-Чернятино</t>
  </si>
  <si>
    <t>78 206 ОП МЗ Н-119</t>
  </si>
  <si>
    <t>Алешкино-Резанка</t>
  </si>
  <si>
    <t>78 206 ОП МЗ Н-120</t>
  </si>
  <si>
    <t xml:space="preserve"> «Переславцево-Домнино» - Старково-Иевцево</t>
  </si>
  <si>
    <t>78 206 ОП МЗ Н-121</t>
  </si>
  <si>
    <t>Деревеньки - Булдырица</t>
  </si>
  <si>
    <t>78 206 ОП МЗ Н-122</t>
  </si>
  <si>
    <t>Деревеньки-Марьинское</t>
  </si>
  <si>
    <t>78 206 ОП МЗ Н-123</t>
  </si>
  <si>
    <t>«Емельяниково-Горки» - Никульское</t>
  </si>
  <si>
    <t>78 206 ОП МЗ Н-124</t>
  </si>
  <si>
    <t>Давыдово-Миново</t>
  </si>
  <si>
    <t>78 206 ОП МЗ Н-125</t>
  </si>
  <si>
    <t>«Углич-Ростов» - Казариново</t>
  </si>
  <si>
    <t>78 206 ОП МЗ Н-126</t>
  </si>
  <si>
    <t>Переславцево-Тимофейково</t>
  </si>
  <si>
    <t>78 206 ОП МЗ Н-127</t>
  </si>
  <si>
    <t xml:space="preserve"> «Высоково-Хмельники» - Рагуйлово</t>
  </si>
  <si>
    <t>78 206 ОП МЗ Н-128</t>
  </si>
  <si>
    <t xml:space="preserve"> «Высоково-Хмельники» - Ременники</t>
  </si>
  <si>
    <t>78 206 ОП МЗ Н-129</t>
  </si>
  <si>
    <t>«Высоково-Деревеньки» -Труфанцево</t>
  </si>
  <si>
    <t>78 206 ОП МЗ Н-130</t>
  </si>
  <si>
    <t xml:space="preserve">  «Углич-Ростов»-Усолово</t>
  </si>
  <si>
    <t>78 206 ОП МЗ Н- 053</t>
  </si>
  <si>
    <t xml:space="preserve"> «Углич-Ростов»-Заболотье</t>
  </si>
  <si>
    <t>78 206 ОП МЗ Н- 054</t>
  </si>
  <si>
    <t>«Углич-Ростов»-Казариново</t>
  </si>
  <si>
    <t>78 206 ОП МЗ Н- 055</t>
  </si>
  <si>
    <t>«Новоселка-Щурово»-Зманово-Лекино</t>
  </si>
  <si>
    <t>78 206 ОП МЗ Н- 056</t>
  </si>
  <si>
    <t xml:space="preserve"> «Кондаково-Большое Хвастово»</t>
  </si>
  <si>
    <t>78 206 ОП МЗ Н- 057</t>
  </si>
  <si>
    <t xml:space="preserve"> «Кондаково-Малое Хвастово»</t>
  </si>
  <si>
    <t>78 206 ОП МЗ Н- 058</t>
  </si>
  <si>
    <t>«Горки-Зубарево-Кушниково»</t>
  </si>
  <si>
    <t>78 206 ОП МЗ Н- 059</t>
  </si>
  <si>
    <t xml:space="preserve"> «Георгиевское-Лянино»</t>
  </si>
  <si>
    <t>78 206 ОП МЗ Н- 060</t>
  </si>
  <si>
    <t xml:space="preserve"> «Алешкино-Петряево»</t>
  </si>
  <si>
    <t>78 206 ОП МЗ Н- 061</t>
  </si>
  <si>
    <t xml:space="preserve"> «Алешкино-Коротылево»</t>
  </si>
  <si>
    <t>78 206 ОП МЗ Н- 062</t>
  </si>
  <si>
    <t xml:space="preserve"> «Емельяниково-Горки-Георгиевское</t>
  </si>
  <si>
    <t>78 206 ОП МЗ Н- 063</t>
  </si>
  <si>
    <t xml:space="preserve"> «Высоково-Петрилово»</t>
  </si>
  <si>
    <t>78 206 ОП МЗ Н- 064</t>
  </si>
  <si>
    <t>«Высоково-Хмельники»-Яшкурово</t>
  </si>
  <si>
    <t>78 206 ОП МЗ Н- 065</t>
  </si>
  <si>
    <t>«Алексино-Бечмерово»-Старово</t>
  </si>
  <si>
    <t>78 206 ОП МЗ Н- 066</t>
  </si>
  <si>
    <t xml:space="preserve"> «Хмельники-Русиново»</t>
  </si>
  <si>
    <t>78 206 ОП МЗ Н- 067</t>
  </si>
  <si>
    <t>«Переславцево-Погорелка»</t>
  </si>
  <si>
    <t>78 206 ОП МЗ Н- 068</t>
  </si>
  <si>
    <t>«Хмельники-Мичково»</t>
  </si>
  <si>
    <t>78 206 ОП МЗ Н- 069</t>
  </si>
  <si>
    <t>"Переславцево-Домнино»-Попово-Сосновка</t>
  </si>
  <si>
    <t>78 206 ОП МЗ Н- 070</t>
  </si>
  <si>
    <t>«Новоселка-Щурово»-Тюфеево-Савинское</t>
  </si>
  <si>
    <t>78 206 ОП МЗ Н- 071</t>
  </si>
  <si>
    <t>АНДРЕЕВСКОЕ СП</t>
  </si>
  <si>
    <t>Заречье-Куземино</t>
  </si>
  <si>
    <t>78 206 ОП МЗ Н-131</t>
  </si>
  <si>
    <t>Титово 2-Сносы</t>
  </si>
  <si>
    <t>78 206 ОП МЗ Н-132</t>
  </si>
  <si>
    <t>Титово 2 –Басино-Копытово</t>
  </si>
  <si>
    <t>78 206 ОП МЗ Н-133</t>
  </si>
  <si>
    <t>Никола-Бой-Тарандаево-Костенчугово</t>
  </si>
  <si>
    <t>78 206 ОП МЗ Н-134</t>
  </si>
  <si>
    <t>«Борисоглеб-Титово-2» до Родионова</t>
  </si>
  <si>
    <t>78 206 ОП МЗ Н-135</t>
  </si>
  <si>
    <t>Андреевское-Федосьино</t>
  </si>
  <si>
    <t>78 206 ОП МЗ Н-136</t>
  </si>
  <si>
    <t>«Борисоглеб-Титово 2» - Стеблево</t>
  </si>
  <si>
    <t>78 206 ОП МЗ Н-137</t>
  </si>
  <si>
    <t>Заречье-Добрынское</t>
  </si>
  <si>
    <t>78 206 ОП МЗ Н-138</t>
  </si>
  <si>
    <t>«Добрынское-Куземино»</t>
  </si>
  <si>
    <t>78 206 ОП МЗ Н- 072</t>
  </si>
  <si>
    <t xml:space="preserve"> «Борисоглеб-Титово-2»-Протасьево</t>
  </si>
  <si>
    <t>78 206 ОП МЗ Н- 073</t>
  </si>
  <si>
    <t xml:space="preserve"> «Протасьево-Сытино»-Кондитово</t>
  </si>
  <si>
    <t>78 206 ОП МЗ Н- 074</t>
  </si>
  <si>
    <t xml:space="preserve"> Подъезд к школе в д.Андреевское</t>
  </si>
  <si>
    <t>78 206 ОП МЗ Н- 075</t>
  </si>
  <si>
    <t>«Борисоглеб-Титово-2»-Беглицево</t>
  </si>
  <si>
    <t>78 206 ОП МЗ Н- 076</t>
  </si>
  <si>
    <t>«Николо-Бой-Тарандаево»</t>
  </si>
  <si>
    <t>78 206 ОП МЗ Н- 077</t>
  </si>
  <si>
    <t xml:space="preserve"> «Борисоглеб-Титово-2»-Куклино</t>
  </si>
  <si>
    <t>78 206 ОП МЗ Н- 078</t>
  </si>
  <si>
    <t>«Борисоглеб-Титово-2» -Булаково -Козлово</t>
  </si>
  <si>
    <t>78 206 ОП МЗ Н- 079</t>
  </si>
  <si>
    <t xml:space="preserve"> Яковцево-Новоселка-Таковая</t>
  </si>
  <si>
    <t>78 206 ОП МЗ Н- 080</t>
  </si>
  <si>
    <t>Николо-Бой-Чудиново</t>
  </si>
  <si>
    <t>78 206 ОП МЗ Н- 081</t>
  </si>
  <si>
    <t xml:space="preserve"> Булаково-Техтемерово</t>
  </si>
  <si>
    <t>78 206 ОП МЗ Н- 082</t>
  </si>
  <si>
    <t>Бекренево-савинское</t>
  </si>
  <si>
    <t>78 206 ОП МЗ Н- 158</t>
  </si>
  <si>
    <t>БОРИСОГЛЕБСКОЕ СП</t>
  </si>
  <si>
    <t>Красново-Борушка</t>
  </si>
  <si>
    <t>78 206 ОП МЗ Н-139</t>
  </si>
  <si>
    <t>Паникарово-Коскино</t>
  </si>
  <si>
    <t>78 206 ОП МЗ Н-140</t>
  </si>
  <si>
    <t>Глинка- Коскино</t>
  </si>
  <si>
    <t>78 206 ОП МЗ Н-141</t>
  </si>
  <si>
    <t>Красново-Старово-Подборное</t>
  </si>
  <si>
    <t>78 206 ОП МЗ Н-142</t>
  </si>
  <si>
    <t>Старово-Подбороное-Дядьково</t>
  </si>
  <si>
    <t>78 206 ОП МЗ Н-143</t>
  </si>
  <si>
    <t>Дядьково-Опальнево</t>
  </si>
  <si>
    <t>78 206 ОП МЗ Н-144</t>
  </si>
  <si>
    <t>Борисоглеб-Опальнево</t>
  </si>
  <si>
    <t>78 206 ОП МЗ Н-145</t>
  </si>
  <si>
    <t>Селище -Шипино</t>
  </si>
  <si>
    <t>78 206 ОП МЗ Н-146</t>
  </si>
  <si>
    <t>Новоселка-Реброво</t>
  </si>
  <si>
    <t>78 206 ОП МЗ Н-147</t>
  </si>
  <si>
    <t>Осипово-Редкошово</t>
  </si>
  <si>
    <t>78 206 ОП МЗ Н-148</t>
  </si>
  <si>
    <t>Фоминское-Ильинское</t>
  </si>
  <si>
    <t>78 206 ОП МЗ Н-149</t>
  </si>
  <si>
    <t>Ильинское-Горшково</t>
  </si>
  <si>
    <t>78 206 ОП МЗ Н-150</t>
  </si>
  <si>
    <t>Горшково-Никола-Пенье</t>
  </si>
  <si>
    <t>78 206 ОП МЗ Н-151</t>
  </si>
  <si>
    <t>Турово-Глазково</t>
  </si>
  <si>
    <t>78 206 ОП МЗ Н-152</t>
  </si>
  <si>
    <t>Есеплево-Пестово</t>
  </si>
  <si>
    <t>78 206 ОП МЗ Н-153</t>
  </si>
  <si>
    <t>Пестово-Горшково</t>
  </si>
  <si>
    <t>78 206 ОП МЗ Н-154</t>
  </si>
  <si>
    <t>Реброво-Вахрево</t>
  </si>
  <si>
    <t>78 206 ОП МЗ Н-155</t>
  </si>
  <si>
    <t>Красный Октябрь-Фоминское</t>
  </si>
  <si>
    <t>78 206 ОП МЗ Н-156</t>
  </si>
  <si>
    <t>Коскино-Карачуны</t>
  </si>
  <si>
    <t>78 206 ОП МЗ Н-157</t>
  </si>
  <si>
    <t>Проезд по ц.у. Красный Октябрь</t>
  </si>
  <si>
    <t>78 206 ОП МЗ Н- 043</t>
  </si>
  <si>
    <t>«Углич-Ростов»-Редкошово-Новоселка-Реброво</t>
  </si>
  <si>
    <t>78 206 ОП МЗ Н- 044</t>
  </si>
  <si>
    <t xml:space="preserve"> «Углич-Ростов»-Павлово</t>
  </si>
  <si>
    <t>78 206 ОП МЗ Н- 045</t>
  </si>
  <si>
    <t xml:space="preserve"> Языково-Жадимирово</t>
  </si>
  <si>
    <t>78 206 ОП МЗ Н- 046</t>
  </si>
  <si>
    <t>Пестово-НиколоПенье</t>
  </si>
  <si>
    <t>78 206 ОП МЗ Н- 047</t>
  </si>
  <si>
    <t xml:space="preserve"> Турово-Подлесново</t>
  </si>
  <si>
    <t>78 206 ОП МЗ Н- 048</t>
  </si>
  <si>
    <t>Объездная п.Борисоглеб</t>
  </si>
  <si>
    <t>78 206 ОП МЗ Н- 049</t>
  </si>
  <si>
    <t>«Углич-Ростов»-Шипино</t>
  </si>
  <si>
    <t>78 206 ОП МЗ Н- 050</t>
  </si>
  <si>
    <t>"Углич-Ростов"-Красново-Коскино-Хаурово</t>
  </si>
  <si>
    <t>78 206 ОП МЗ Н- 051</t>
  </si>
  <si>
    <t>"Углич-Ростов"-Свагуново-Иевлево</t>
  </si>
  <si>
    <t>78 206 ОП МЗ Н- 052</t>
  </si>
  <si>
    <t>"Углич-Ростов"-д.Селище</t>
  </si>
  <si>
    <t>78 206 ОП МЗ Н-159</t>
  </si>
  <si>
    <t>"Углич-Ростов" -д.Старостино</t>
  </si>
  <si>
    <t>78 206 ОП МЗ Н-160</t>
  </si>
  <si>
    <t>Хаурово-Паникарово</t>
  </si>
  <si>
    <t>78 206 ОП МЗ Н-161</t>
  </si>
  <si>
    <t>"Углич-Ростов" Борушка</t>
  </si>
  <si>
    <t>78 206 ОП МЗ Н-162</t>
  </si>
  <si>
    <t>Дядьково-Глинка</t>
  </si>
  <si>
    <t>78 206 ОП МЗ Н-163</t>
  </si>
  <si>
    <t>автомобильные дороги общего пользования в границах населенных пунктов поселения</t>
  </si>
  <si>
    <t>с.Вошажниково</t>
  </si>
  <si>
    <t>с.Вощажниково ул.Советская</t>
  </si>
  <si>
    <t>78 206 810 ОП МЗ Н-001</t>
  </si>
  <si>
    <t> 1,650</t>
  </si>
  <si>
    <t>с.Вощажниково ул.Дачная</t>
  </si>
  <si>
    <t>78 206 810 ОП МЗ Н-002</t>
  </si>
  <si>
    <t>с.Вощажниково ул.Новая</t>
  </si>
  <si>
    <t>78 206 810 ОП МЗ Н-003</t>
  </si>
  <si>
    <t>0,450 </t>
  </si>
  <si>
    <t>с.Вощажниково ул.Лесная</t>
  </si>
  <si>
    <t>78 206 810 ОП МЗ Н-004</t>
  </si>
  <si>
    <t>с.Вощажниково ул.Луговая</t>
  </si>
  <si>
    <t>78 206 810 ОП МЗ Н-005</t>
  </si>
  <si>
    <t>с.Вощажниково ул.Почтовая</t>
  </si>
  <si>
    <t>78 206 810 ОП МЗ Н-006</t>
  </si>
  <si>
    <t>с.Вощажниково ул.Красная</t>
  </si>
  <si>
    <t>78 206 810 ОП МЗ Н-007</t>
  </si>
  <si>
    <t>д.Юркино ул.Новая</t>
  </si>
  <si>
    <t>78 206 810 ОП МЗ Н-008</t>
  </si>
  <si>
    <t>1,450 </t>
  </si>
  <si>
    <r>
      <t xml:space="preserve"> </t>
    </r>
    <r>
      <rPr>
        <sz val="12"/>
        <color indexed="8"/>
        <rFont val="Times New Roman"/>
        <family val="1"/>
        <charset val="204"/>
      </rPr>
      <t>д.Юркино ул.Лесная</t>
    </r>
  </si>
  <si>
    <t>78 206 810 ОП МЗ Н-009</t>
  </si>
  <si>
    <t>д.Юркино ул.Транспортная</t>
  </si>
  <si>
    <t>78 206 810 ОП МЗ Н-010</t>
  </si>
  <si>
    <t>д.Юркино ул.Деревенская</t>
  </si>
  <si>
    <t>78 206 810 ОП МЗ Н-011</t>
  </si>
  <si>
    <t>0,250 </t>
  </si>
  <si>
    <t>д.Юркино  ул.Центральная</t>
  </si>
  <si>
    <t>78 206 810 ОП МЗ Н-012</t>
  </si>
  <si>
    <t>0,350 </t>
  </si>
  <si>
    <t>д.Сигорь ул.Лесная</t>
  </si>
  <si>
    <t>78 206 810 ОП МЗ Н-013</t>
  </si>
  <si>
    <t>д.Сигорь ул.Речная</t>
  </si>
  <si>
    <t>78 206 810 ОП МЗ Н-014</t>
  </si>
  <si>
    <t>д.Сигорь ул.Садовая</t>
  </si>
  <si>
    <t>78 206 810 ОП МЗ Н-015</t>
  </si>
  <si>
    <t>с.Неверково ул.Центральная</t>
  </si>
  <si>
    <t>78 206 810 ОП МЗ Н-016</t>
  </si>
  <si>
    <t>с.Неверково ул.Школьная</t>
  </si>
  <si>
    <t>78 206 810 ОП МЗ Н-017</t>
  </si>
  <si>
    <t>с.Неверково ул.Почтовая</t>
  </si>
  <si>
    <t>78 206 810 ОП МЗ Н-018</t>
  </si>
  <si>
    <t>с.Неверково ул.Кооперативная</t>
  </si>
  <si>
    <t>78 206 810 ОП МЗ Н-019</t>
  </si>
  <si>
    <t>с.Неверково ул.Садовая</t>
  </si>
  <si>
    <t>78 206 810 ОП МЗ Н-020</t>
  </si>
  <si>
    <t xml:space="preserve">д.Высоково </t>
  </si>
  <si>
    <t>78 206 810 ОП МЗ Н-021</t>
  </si>
  <si>
    <t xml:space="preserve">с.Покровское </t>
  </si>
  <si>
    <t>78 206 810 ОП МЗ Н-022</t>
  </si>
  <si>
    <t>д.Ларионцево</t>
  </si>
  <si>
    <t>78 206 810 ОП МЗ Н-023</t>
  </si>
  <si>
    <t>д.Дьяконцево</t>
  </si>
  <si>
    <t>78 206 810 ОП МЗ Н-024</t>
  </si>
  <si>
    <t>д.Поповка</t>
  </si>
  <si>
    <t>78 206 810 ОП МЗ Н-025</t>
  </si>
  <si>
    <t>д.Мартемьяново</t>
  </si>
  <si>
    <t>78 206 810 ОП МЗ Н-026</t>
  </si>
  <si>
    <t>78 206 810 ОП МЗ Н-027</t>
  </si>
  <si>
    <t>д. Супорганово</t>
  </si>
  <si>
    <t>78 206 810 ОП МЗ Н-028</t>
  </si>
  <si>
    <t>д.Труфанцево</t>
  </si>
  <si>
    <t>78 206 810 ОП МЗ Н-029</t>
  </si>
  <si>
    <t>д.Аверково</t>
  </si>
  <si>
    <t>78 206 810 ОП МЗ Н-030</t>
  </si>
  <si>
    <t>с.Звенячево</t>
  </si>
  <si>
    <t>78 206 810 ОП МЗ Н-031</t>
  </si>
  <si>
    <t>с.Марково</t>
  </si>
  <si>
    <t>78 206 810 ОП МЗ Н-032</t>
  </si>
  <si>
    <t>с.Уславцево</t>
  </si>
  <si>
    <t>78 206 810 ОП МЗ Н-033</t>
  </si>
  <si>
    <t>д.Тумаково</t>
  </si>
  <si>
    <t>78 206 810 ОП МЗ Н-034</t>
  </si>
  <si>
    <t xml:space="preserve">с.Малахово </t>
  </si>
  <si>
    <t>78 206 810 ОП МЗ Н-035</t>
  </si>
  <si>
    <t>д.Никифорцево</t>
  </si>
  <si>
    <t>78 206 810 ОП МЗ Н-036</t>
  </si>
  <si>
    <t>д.Задубровье</t>
  </si>
  <si>
    <t>78 206 810 ОП МЗ Н-037</t>
  </si>
  <si>
    <t xml:space="preserve">с.Вёска </t>
  </si>
  <si>
    <t>78 206 810 ОП МЗ Н-038</t>
  </si>
  <si>
    <t xml:space="preserve">с.Семёновское </t>
  </si>
  <si>
    <t>78 206 810 ОП МЗ Н-039</t>
  </si>
  <si>
    <t>п.Латка</t>
  </si>
  <si>
    <t>78 206 810 ОП МЗ Н-040</t>
  </si>
  <si>
    <t>п.Мостищи</t>
  </si>
  <si>
    <t>78 206 810 ОП МЗ Н-041</t>
  </si>
  <si>
    <t>с.Мясниково</t>
  </si>
  <si>
    <t>78 206 810 ОП МЗ Н-042</t>
  </si>
  <si>
    <t>д.Погорелка</t>
  </si>
  <si>
    <t>78 206 810 ОП МЗ Н-043</t>
  </si>
  <si>
    <t>д.Камешково</t>
  </si>
  <si>
    <t>78 206 810 ОП МЗ Н-044</t>
  </si>
  <si>
    <t>д. Раменка</t>
  </si>
  <si>
    <t>78 206 810 ОП МЗ Н-045</t>
  </si>
  <si>
    <t>78 206 810 ОП МЗ Н-046</t>
  </si>
  <si>
    <t>с.Никола-Березники</t>
  </si>
  <si>
    <t>78 206 810 ОП МЗ Н-047</t>
  </si>
  <si>
    <t>д.Денисьево</t>
  </si>
  <si>
    <t>78 206 810 ОП МЗ Н-048</t>
  </si>
  <si>
    <t>д.Архипово</t>
  </si>
  <si>
    <t>78 206 810 ОП МЗ Н-049</t>
  </si>
  <si>
    <t>д.Кедское</t>
  </si>
  <si>
    <t>78 206 810 ОП МЗ Н-050</t>
  </si>
  <si>
    <t>д.Бережки</t>
  </si>
  <si>
    <t>78 206 810 ОП МЗ Н-051</t>
  </si>
  <si>
    <t>д.Высочково</t>
  </si>
  <si>
    <t>78 206 810 ОП МЗ Н-052</t>
  </si>
  <si>
    <t>д.Новинки</t>
  </si>
  <si>
    <t>78 206 810 ОП МЗ Н-053</t>
  </si>
  <si>
    <t>д.Холманы</t>
  </si>
  <si>
    <t>78 206 810 ОП МЗ Н-054</t>
  </si>
  <si>
    <t xml:space="preserve">д.Старово </t>
  </si>
  <si>
    <t>78 206 810 ОП МЗ Н-055</t>
  </si>
  <si>
    <t xml:space="preserve">с.Покромитово </t>
  </si>
  <si>
    <t>78 206 810 ОП МЗ Н-056</t>
  </si>
  <si>
    <t>д.Внуково</t>
  </si>
  <si>
    <t>78 206 810 ОП МЗ Н-057</t>
  </si>
  <si>
    <t>д.Бурмакино</t>
  </si>
  <si>
    <t>78 206 810 ОП МЗ Н-058</t>
  </si>
  <si>
    <t>с.Вощажниково, тротуары ул.Советская</t>
  </si>
  <si>
    <t>78 206 810 ОП МЗ Н-059</t>
  </si>
  <si>
    <t>дер.Сигорь ул.Луговая</t>
  </si>
  <si>
    <t>78 206 810 ОП МЗ Н-060</t>
  </si>
  <si>
    <t>дер.Юренино</t>
  </si>
  <si>
    <t>78 206 810 ОП МЗ Н-061</t>
  </si>
  <si>
    <t>дер.Голубково</t>
  </si>
  <si>
    <t>78 206 810 ОП МЗ Н-062</t>
  </si>
  <si>
    <t>дер.Душилово</t>
  </si>
  <si>
    <t>78 206 810 ОП МЗ Н-063</t>
  </si>
  <si>
    <t>с.Закедье</t>
  </si>
  <si>
    <t>78 206 810 ОП МЗ Н-064</t>
  </si>
  <si>
    <t>дер.Цымово</t>
  </si>
  <si>
    <t>78 206 810 ОП МЗ Н-065</t>
  </si>
  <si>
    <t>дер.Деревеньки</t>
  </si>
  <si>
    <t>78 206 810 ОП МЗ Н-066</t>
  </si>
  <si>
    <t>дер.Буйкино</t>
  </si>
  <si>
    <t>78 206 810 ОП МЗ Н-067</t>
  </si>
  <si>
    <t>дер.Каликино</t>
  </si>
  <si>
    <t>78 206 810 ОП МЗ Н-068</t>
  </si>
  <si>
    <t>Дер.Андрейцево</t>
  </si>
  <si>
    <t>78 206 810 ОП МЗ Н-069</t>
  </si>
  <si>
    <t>д.Инальцино</t>
  </si>
  <si>
    <t>78 206 805 ОП МЗ Н-001</t>
  </si>
  <si>
    <t>78 206 805 ОП МЗ Н-002</t>
  </si>
  <si>
    <t>78 206 805 ОП МЗ Н-003</t>
  </si>
  <si>
    <t>78 206 805 ОП МЗ Н-004</t>
  </si>
  <si>
    <t>78 206 805 ОП МЗ Н-005</t>
  </si>
  <si>
    <t>78 206 805 ОП МЗ Н-006</t>
  </si>
  <si>
    <t>ул. Светлая</t>
  </si>
  <si>
    <t>78 206 805 ОП МЗ Н-007</t>
  </si>
  <si>
    <t>ул. Транспортная</t>
  </si>
  <si>
    <t>78 206 805 ОП МЗ Н-008</t>
  </si>
  <si>
    <t>пер. Полевой</t>
  </si>
  <si>
    <t>78 206 805 ОП МЗ Н-009</t>
  </si>
  <si>
    <t>78 206 805 ОП МЗ Н-010</t>
  </si>
  <si>
    <t>78 206 805 ОП МЗ Н-011</t>
  </si>
  <si>
    <t>ул. Городская</t>
  </si>
  <si>
    <t>78 206 805 ОП МЗ Н-012</t>
  </si>
  <si>
    <t>78 206 805 ОП МЗ Н-013</t>
  </si>
  <si>
    <t>ул. Нижняя</t>
  </si>
  <si>
    <t>78 206 805 ОП МЗ Н-014</t>
  </si>
  <si>
    <t>ул. Северная</t>
  </si>
  <si>
    <t>78 206 805 ОП МЗ Н-015</t>
  </si>
  <si>
    <t>78 206 805 ОП МЗ Н-016</t>
  </si>
  <si>
    <t>д. Гора Сипягина</t>
  </si>
  <si>
    <t>ул. Красный Посад</t>
  </si>
  <si>
    <t>78 206 805 ОП МЗ Н-017</t>
  </si>
  <si>
    <t>ул. Мыза</t>
  </si>
  <si>
    <t>78 206 805 ОП МЗ Н-018</t>
  </si>
  <si>
    <t>с. Зачатье</t>
  </si>
  <si>
    <t>ул Центральная</t>
  </si>
  <si>
    <t>78 206 805 ОП МЗ Н-019</t>
  </si>
  <si>
    <t>78 206 805 ОП МЗ Н-020</t>
  </si>
  <si>
    <t>78 206 805 ОП МЗ Н-021</t>
  </si>
  <si>
    <t>78 206 805 ОП МЗ Н-022</t>
  </si>
  <si>
    <t>ул. Верхняя</t>
  </si>
  <si>
    <t>78 206 805 ОП МЗ Н-023</t>
  </si>
  <si>
    <t>78 206 805 ОП МЗ Н-024</t>
  </si>
  <si>
    <t>с. Покровское</t>
  </si>
  <si>
    <t>ул.Транспортная</t>
  </si>
  <si>
    <t>78 206 805 ОП МЗ Н-025</t>
  </si>
  <si>
    <t>78 206 805 ОП МЗ Н-026</t>
  </si>
  <si>
    <t>ул. Ранняя</t>
  </si>
  <si>
    <t>78 206 805 ОП МЗ Н-027</t>
  </si>
  <si>
    <t>ул. Клубная</t>
  </si>
  <si>
    <t>78 206 805 ОП МЗ Н-028</t>
  </si>
  <si>
    <t>пер. Запрудный</t>
  </si>
  <si>
    <t>78 206 805 ОП МЗ Н-029</t>
  </si>
  <si>
    <t>д. Пысково</t>
  </si>
  <si>
    <t>78 206 805 ОП МЗ Н-030</t>
  </si>
  <si>
    <t>78 206 805 ОП МЗ Н-031</t>
  </si>
  <si>
    <t>с. Сущево</t>
  </si>
  <si>
    <t>78 206 805 ОП МЗ Н-032</t>
  </si>
  <si>
    <t>78 206 805 ОП МЗ Н-033</t>
  </si>
  <si>
    <t>78 206 805 ОП МЗ Н-034</t>
  </si>
  <si>
    <t>с. Щурово</t>
  </si>
  <si>
    <t>78 206 805 ОП МЗ Н-035</t>
  </si>
  <si>
    <t>78 206 805 ОП МЗ Н-036</t>
  </si>
  <si>
    <t>ул.Северная</t>
  </si>
  <si>
    <t>78 206 805 ОП МЗ Н-037</t>
  </si>
  <si>
    <t>с. Верзино</t>
  </si>
  <si>
    <t>78 206 805 ОП МЗ Н-038</t>
  </si>
  <si>
    <t>д. Долгополово</t>
  </si>
  <si>
    <t>78 206 805 ОП МЗ Н-039</t>
  </si>
  <si>
    <t>д. Землево</t>
  </si>
  <si>
    <t>78 206 805 ОП МЗ Н-040</t>
  </si>
  <si>
    <t>д. Козлово</t>
  </si>
  <si>
    <t>78 206 805 ОП МЗ Н-041</t>
  </si>
  <si>
    <t>78 206 805 ОП МЗ Н-042</t>
  </si>
  <si>
    <t>с. Андреевское</t>
  </si>
  <si>
    <t>78 206 805 ОП МЗ Н-043</t>
  </si>
  <si>
    <t>д. Волосово</t>
  </si>
  <si>
    <t>78 206 805 ОП МЗ Н-044</t>
  </si>
  <si>
    <t>д. Ермолино</t>
  </si>
  <si>
    <t>78 206 805 ОП МЗ Н-045</t>
  </si>
  <si>
    <t>д. Ивашево</t>
  </si>
  <si>
    <t>78 206 805 ОП МЗ Н-046</t>
  </si>
  <si>
    <t>д. Лавреньково</t>
  </si>
  <si>
    <t>78 206 805 ОП МЗ Н-047</t>
  </si>
  <si>
    <t>д. Маклоково</t>
  </si>
  <si>
    <t>78 206 805 ОП МЗ Н-048</t>
  </si>
  <si>
    <t>с. Спас-Подгорье</t>
  </si>
  <si>
    <t>78 206 805 ОП МЗ Н-049</t>
  </si>
  <si>
    <t>д. Старово</t>
  </si>
  <si>
    <t>78 206 805 ОП МЗ Н-050</t>
  </si>
  <si>
    <t>д. Степаново</t>
  </si>
  <si>
    <t>78 206 805 ОП МЗ Н-051</t>
  </si>
  <si>
    <t>д. Туксаново</t>
  </si>
  <si>
    <t>78 206 805 ОП МЗ Н-052</t>
  </si>
  <si>
    <t>д. Якшино</t>
  </si>
  <si>
    <t>78 206 805 ОП МЗ Н-053</t>
  </si>
  <si>
    <t>д. Александрово</t>
  </si>
  <si>
    <t>78 206 805 ОП МЗ Н-054</t>
  </si>
  <si>
    <t>д. Антониха</t>
  </si>
  <si>
    <t>78 206 805 ОП МЗ Н-055</t>
  </si>
  <si>
    <t>д. Баскачи</t>
  </si>
  <si>
    <t>78 206 805 ОП МЗ Н-056</t>
  </si>
  <si>
    <t>д. Бородино</t>
  </si>
  <si>
    <t>78 206 805 ОП МЗ Н-057</t>
  </si>
  <si>
    <t>78 206 805 ОП МЗ Н-058</t>
  </si>
  <si>
    <t>д. Никиткино</t>
  </si>
  <si>
    <t>78 206 805 ОП МЗ Н-059</t>
  </si>
  <si>
    <t>д. Трепарево</t>
  </si>
  <si>
    <t>78 206 805 ОП МЗ Н-060</t>
  </si>
  <si>
    <t>д. Прудищи</t>
  </si>
  <si>
    <t>78 206 805 ОП МЗ Н-061</t>
  </si>
  <si>
    <t>п.Борисоглебский</t>
  </si>
  <si>
    <t>ул. Транспортная ( Углич-Ростов)</t>
  </si>
  <si>
    <t>78 206 551 ОП МЗ Н-001</t>
  </si>
  <si>
    <t>ул. Красноармейская</t>
  </si>
  <si>
    <t>78 206 551 ОП МЗ Н-002</t>
  </si>
  <si>
    <t>78 206 551 ОП МЗ Н-003</t>
  </si>
  <si>
    <t>Советская площадь</t>
  </si>
  <si>
    <t>78 206 551 ОП МЗ Н-004</t>
  </si>
  <si>
    <t>78 206 551 ОП МЗ Н-005</t>
  </si>
  <si>
    <t>ул. Чуркина</t>
  </si>
  <si>
    <t>78 206 551 ОП МЗ Н-006</t>
  </si>
  <si>
    <t>ул. Вощажниковская</t>
  </si>
  <si>
    <t>78 206 551 ОП МЗ Н-007</t>
  </si>
  <si>
    <t>78 206 551 ОП МЗ Н-008</t>
  </si>
  <si>
    <t>78 206 551 ОП МЗ Н-009</t>
  </si>
  <si>
    <t>ул. Мичурина</t>
  </si>
  <si>
    <t>78 206 551 ОП МЗ Н-010</t>
  </si>
  <si>
    <t>78 206 551 ОП МЗ Н-011</t>
  </si>
  <si>
    <t>ул. Ленинская</t>
  </si>
  <si>
    <t>78 206 551 ОП МЗ Н-012</t>
  </si>
  <si>
    <t>78 206 551 ОП МЗ Н-013</t>
  </si>
  <si>
    <t>ул. Лермонтова</t>
  </si>
  <si>
    <t>78 206 551 ОП МЗ Н-014</t>
  </si>
  <si>
    <t>ул. Гоголя</t>
  </si>
  <si>
    <t>78 206 551 ОП МЗ Н-015</t>
  </si>
  <si>
    <t>ул. Тургенева</t>
  </si>
  <si>
    <t>78 206 551 ОП МЗ Н-016</t>
  </si>
  <si>
    <t>78 206 551 ОП МЗ Н-017</t>
  </si>
  <si>
    <t>78 206 551 ОП МЗ Н-018</t>
  </si>
  <si>
    <t>ул. Щитовая</t>
  </si>
  <si>
    <t>78 206 551 ОП МЗ Н-019</t>
  </si>
  <si>
    <t>78 206 551 ОП МЗ Н-020</t>
  </si>
  <si>
    <t>78 206 551 ОП МЗ Н-021</t>
  </si>
  <si>
    <t>ул. Юбилейная  (д.1-д.7)</t>
  </si>
  <si>
    <t>78 206 551 ОП МЗ Н-022</t>
  </si>
  <si>
    <t>78 206 551 ОП МЗ Н-023</t>
  </si>
  <si>
    <t>Подъезд к школе № 2</t>
  </si>
  <si>
    <t>78 206 551 ОП МЗ Н-024</t>
  </si>
  <si>
    <t>78 206 551 ОП МЗ Н-025</t>
  </si>
  <si>
    <t>ул. Монтажников</t>
  </si>
  <si>
    <t>78 206 551 ОП МЗ Н-026</t>
  </si>
  <si>
    <t>78 206 551 ОП МЗ Н-027</t>
  </si>
  <si>
    <t>78 206 551 ОП МЗ Н-028</t>
  </si>
  <si>
    <t>ул. Юбилейная (от д.8- до д. 25)</t>
  </si>
  <si>
    <t>78 206 551 ОП МЗ Н-029</t>
  </si>
  <si>
    <t>78 206 551 ОП МЗ Н-030</t>
  </si>
  <si>
    <t>Проезд от ул. Победа до ул. Комсомольской</t>
  </si>
  <si>
    <t>78 206 551 ОП МЗ Н-031</t>
  </si>
  <si>
    <t>78 206 551 ОП МЗ Н-032</t>
  </si>
  <si>
    <t>Проезд до очистных сооружений</t>
  </si>
  <si>
    <t>78 206 551 ОП МЗ Н-033</t>
  </si>
  <si>
    <t>Проезд до д/с "Светлячок"</t>
  </si>
  <si>
    <t>78 206 551 ОП МЗ Н-034</t>
  </si>
  <si>
    <t>ул. Лагерная</t>
  </si>
  <si>
    <t>78 206 551 ОП МЗ Н-035</t>
  </si>
  <si>
    <t>ул. Белевцева</t>
  </si>
  <si>
    <t>78 206 551 ОП МЗ Н-036</t>
  </si>
  <si>
    <t>ул. Устьенская</t>
  </si>
  <si>
    <t>78 206 551 ОП МЗ Н-037</t>
  </si>
  <si>
    <t>ул. Допризывная</t>
  </si>
  <si>
    <t>78 206 551 ОП МЗ Н-038</t>
  </si>
  <si>
    <t>ул. Боровая от д.1 до д. 22</t>
  </si>
  <si>
    <t>78 206 551 ОП МЗ Н-039</t>
  </si>
  <si>
    <t>Проезд до гаражей администрации  района</t>
  </si>
  <si>
    <t>78 206 551 ОП МЗ Н-040</t>
  </si>
  <si>
    <t>1-й Мебельный переулок</t>
  </si>
  <si>
    <t>78 206 551 ОП МЗ Н-041</t>
  </si>
  <si>
    <t>2-й Мебельный переулок</t>
  </si>
  <si>
    <t>78 206 551 ОП МЗ Н-042</t>
  </si>
  <si>
    <t>ул. Троица-Бор</t>
  </si>
  <si>
    <t>78 206 551 ОП МЗ Н-043</t>
  </si>
  <si>
    <t>78 206 551 ОП МЗ Н-044</t>
  </si>
  <si>
    <t>78 206 551 ОП МЗ Н-045</t>
  </si>
  <si>
    <t>ул. Пушкинская</t>
  </si>
  <si>
    <t>78 206 551 ОП МЗ Н-046</t>
  </si>
  <si>
    <t>ул. Профессиональная</t>
  </si>
  <si>
    <t>78 206 551 ОП МЗ Н-047</t>
  </si>
  <si>
    <t>78 206 551 ОП МЗ Н-048</t>
  </si>
  <si>
    <t>ул. Физкультурная</t>
  </si>
  <si>
    <t>78 206 551 ОП МЗ Н-049</t>
  </si>
  <si>
    <t>78 206 551 ОП МЗ Н-050</t>
  </si>
  <si>
    <t>ул. Некрасовская- кладбище</t>
  </si>
  <si>
    <t>78 206 551 ОП МЗ Н-051</t>
  </si>
  <si>
    <t>ул. Автовокзальная</t>
  </si>
  <si>
    <t>78 206 551 ОП МЗ Н-052</t>
  </si>
  <si>
    <t>78 206 551 ОП МЗ Н-053</t>
  </si>
  <si>
    <t>ул. Боровая (д.23-д.33)</t>
  </si>
  <si>
    <t>78 206 551 ОП МЗ Н-054</t>
  </si>
  <si>
    <t>Проезд от ХДСУ до ул. Троица-Бор</t>
  </si>
  <si>
    <t>78 206 551 ОП МЗ Н-055</t>
  </si>
  <si>
    <t>Проезд от ГУП "Автодор" до ул. Профессиональная</t>
  </si>
  <si>
    <t>78 206 551 ОП МЗ Н-056</t>
  </si>
  <si>
    <t>Проезд от магазина на ул. Красноармейская до ул. Профессиональная</t>
  </si>
  <si>
    <t>78 206 551 ОП МЗ Н-057</t>
  </si>
  <si>
    <t>ул. Советская (проезд)</t>
  </si>
  <si>
    <t>78 206 551 ОП МЗ Н-058</t>
  </si>
  <si>
    <t>ул. Залесная</t>
  </si>
  <si>
    <t>78 206 551 ОП МЗ Н-115</t>
  </si>
  <si>
    <t>ул. Яблочная</t>
  </si>
  <si>
    <t>78 206 551 ОП МЗ Н-116</t>
  </si>
  <si>
    <t>ул. Ковалова</t>
  </si>
  <si>
    <t>78 206 551 ОП МЗ Н-117</t>
  </si>
  <si>
    <t>ул. 65 лет Победы</t>
  </si>
  <si>
    <t>78 206 551 ОП МЗ Н-118</t>
  </si>
  <si>
    <t>ул. Ясная</t>
  </si>
  <si>
    <t>78 206 551 ОП МЗ Н-119</t>
  </si>
  <si>
    <t>ул. Сиреневая</t>
  </si>
  <si>
    <t>78 206 551 ОП МЗ Н-120</t>
  </si>
  <si>
    <t>ул. Восточная</t>
  </si>
  <si>
    <t>78 206 551 ОП МЗ Н-121</t>
  </si>
  <si>
    <t>78 206 551 ОП МЗ Н-122</t>
  </si>
  <si>
    <t>78 206 551 ОП МЗ Н-123</t>
  </si>
  <si>
    <t>78 206 551 ОП МЗ Н-124</t>
  </si>
  <si>
    <t>ул. Ольховая</t>
  </si>
  <si>
    <t>78 206 551 ОП МЗ Н-125</t>
  </si>
  <si>
    <t>ул. Земляничная</t>
  </si>
  <si>
    <t>78 206 551 ОП МЗ Н-126</t>
  </si>
  <si>
    <t>ул. Генерал-лейтенанта Калинина</t>
  </si>
  <si>
    <t>78 206 551 ОП МЗ Н-127</t>
  </si>
  <si>
    <t>ул. Заповедная</t>
  </si>
  <si>
    <t>78 206 551 ОП МЗ Н-128</t>
  </si>
  <si>
    <t>Проезд к ул. Заповедной</t>
  </si>
  <si>
    <t>78 206 551 ОП МЗ Н-129</t>
  </si>
  <si>
    <t>Проезд  к ул. Земляничной</t>
  </si>
  <si>
    <t>78 206 551 ОП МЗ Н-130</t>
  </si>
  <si>
    <t>Проезд к ул. Цветочной</t>
  </si>
  <si>
    <t>78 206 551 ОП МЗ Н-131</t>
  </si>
  <si>
    <t>ул. Горячева</t>
  </si>
  <si>
    <t>78 206 551 ОП МЗ Н-132</t>
  </si>
  <si>
    <t>Проезд ул. Солнечная- ул. Горячева</t>
  </si>
  <si>
    <t>78 206 551 ОП МЗ Н-133</t>
  </si>
  <si>
    <t>Проезд ул. Ковалова- ул. Горячева</t>
  </si>
  <si>
    <t>78 206 551 ОП МЗ Н-134</t>
  </si>
  <si>
    <t>Проезд ул. 65 лет Победы до ул. Вишневой</t>
  </si>
  <si>
    <t>78 206 551 ОП МЗ Н-135</t>
  </si>
  <si>
    <t>Проезд от ул. 65 лет Победы до ул. Восточной</t>
  </si>
  <si>
    <t>78 206 551 ОП МЗ Н-136</t>
  </si>
  <si>
    <t>Проезд ул. Первомайская - ул. Лесная</t>
  </si>
  <si>
    <t>78 206 551 ОП МЗ Н-137</t>
  </si>
  <si>
    <t>Проезд ул. Красноармейская- ул. Октябрьская</t>
  </si>
  <si>
    <t>78 206 551 ОП МЗ Н-138</t>
  </si>
  <si>
    <t>Проезд ул. Первомайская- ул. Некрасовская</t>
  </si>
  <si>
    <t>78 206 551 ОП МЗ Н-139</t>
  </si>
  <si>
    <t>Проезд ул. Транспортная- ул. Допризывная</t>
  </si>
  <si>
    <t>78 206 551 ОП МЗ Н-140</t>
  </si>
  <si>
    <t>78 206 551 ОП МЗ Н-141</t>
  </si>
  <si>
    <t>Проезд ул. Победы - ул. Строителей</t>
  </si>
  <si>
    <t>78 206 551 ОП МЗ Н-142</t>
  </si>
  <si>
    <t>Проезд ул. Победы- ул. Ленинская</t>
  </si>
  <si>
    <t>78 206 551 ОП МЗ Н-143</t>
  </si>
  <si>
    <t>Проезд ул. Тургенева- ул. Строителей</t>
  </si>
  <si>
    <t>78 206 551 ОП МЗ Н-144</t>
  </si>
  <si>
    <t>Проезд от ул. Луговой до гаражей ул. Мира</t>
  </si>
  <si>
    <t>78 206 551 ОП МЗ Н-145</t>
  </si>
  <si>
    <t>Проезд ул. Комсомольская- ул. Чуркина</t>
  </si>
  <si>
    <t>78 206 551 ОП МЗ Н-146</t>
  </si>
  <si>
    <t>Проезд ул. Троица-Бор - 2-й Мебельный переулок</t>
  </si>
  <si>
    <t>78 206 551 ОП МЗ Н-147</t>
  </si>
  <si>
    <t>Проезд 2-й Мебельный переулок - 1-й Мебельный переулок</t>
  </si>
  <si>
    <t>78 206 551 ОП МЗ Н-148</t>
  </si>
  <si>
    <t>Проезд ул. Октябрьская- ул. Лагерная</t>
  </si>
  <si>
    <t>78 206 551 ОП МЗ Н-149</t>
  </si>
  <si>
    <t xml:space="preserve">Проезд ул. Белевцева- ул. Профессиональная </t>
  </si>
  <si>
    <t>78 206 551 ОП МЗ Н-150</t>
  </si>
  <si>
    <t>Проезд ул. Пушкинская- ул. Профессиональная</t>
  </si>
  <si>
    <t>78 206 551 ОП МЗ Н-151</t>
  </si>
  <si>
    <t>Проезд до гаражей ул. Вощажниковская</t>
  </si>
  <si>
    <t>78 206 551 ОП МЗ Н-152</t>
  </si>
  <si>
    <t>п. Красный Октябрь</t>
  </si>
  <si>
    <t>78 206 551 ОП МЗ Н-059</t>
  </si>
  <si>
    <t>78 206 551 ОП МЗ Н-060</t>
  </si>
  <si>
    <t>ул.Набережная</t>
  </si>
  <si>
    <t>78 206 551 ОП МЗ Н-061</t>
  </si>
  <si>
    <t>78 206 551 ОП МЗ Н-062</t>
  </si>
  <si>
    <t>78 206 551 ОП МЗ Н-063</t>
  </si>
  <si>
    <t>78 206 551 ОП МЗ Н-064</t>
  </si>
  <si>
    <t>д. Селище</t>
  </si>
  <si>
    <t>ул. Парковая</t>
  </si>
  <si>
    <t>78 206 551 ОП МЗ Н-065</t>
  </si>
  <si>
    <t>ул. верхняя</t>
  </si>
  <si>
    <t>78 206 551 ОП МЗ Н-066</t>
  </si>
  <si>
    <t>78 206 551 ОП МЗ Н-067</t>
  </si>
  <si>
    <t>78 206 551 ОП МЗ Н-068</t>
  </si>
  <si>
    <t>Презд между улиц</t>
  </si>
  <si>
    <t>78  206 551 ОП МЗ Н-153</t>
  </si>
  <si>
    <t>78 206 551 ОП МЗ Н-069</t>
  </si>
  <si>
    <t>78 206 551 ОП МЗ Н-070</t>
  </si>
  <si>
    <t>78 206 551 ОП МЗ Н-071</t>
  </si>
  <si>
    <t>пер.Садовый</t>
  </si>
  <si>
    <t>78 206 551 ОП МЗ Н-072</t>
  </si>
  <si>
    <t>с. Красново</t>
  </si>
  <si>
    <t>78 206 551 ОП МЗ Н-073</t>
  </si>
  <si>
    <t>78 206 551 ОП МЗ Н-076</t>
  </si>
  <si>
    <t>78 206 551 ОП МЗ Н-074</t>
  </si>
  <si>
    <t>78 206 551 ОП МЗ Н-075</t>
  </si>
  <si>
    <t>д. Опальнево</t>
  </si>
  <si>
    <t>78 206 551 ОП МЗ Н-114</t>
  </si>
  <si>
    <t>ул. Старая</t>
  </si>
  <si>
    <t>78 206 551 ОП МЗ Н-087</t>
  </si>
  <si>
    <t>д. Есиплево</t>
  </si>
  <si>
    <t>78 206 551 ОП МЗ Н-097</t>
  </si>
  <si>
    <t>д. Кишкино</t>
  </si>
  <si>
    <t>78 206 551 ОП МЗ Н-082</t>
  </si>
  <si>
    <t>д. Кузнечиха</t>
  </si>
  <si>
    <t>78 206 551 ОП МЗ Н-085</t>
  </si>
  <si>
    <t>д. Новоселка</t>
  </si>
  <si>
    <t>78 206 551 ОП МЗ Н-101</t>
  </si>
  <si>
    <t>д. Пестово</t>
  </si>
  <si>
    <t>78 206 551 ОП МЗ Н-104</t>
  </si>
  <si>
    <t>д. Редкошово</t>
  </si>
  <si>
    <t>78 206 551 ОП МЗ Н-108</t>
  </si>
  <si>
    <t>78 206 551 ОП МЗ Н-111</t>
  </si>
  <si>
    <t>д. языково</t>
  </si>
  <si>
    <t>78 206 551 ОП МЗ Н-113</t>
  </si>
  <si>
    <t>д. акулово</t>
  </si>
  <si>
    <t>78 206 551 ОП МЗ Н-077</t>
  </si>
  <si>
    <t>д. Борушка</t>
  </si>
  <si>
    <t>78 206 551 ОП МЗ Н-078</t>
  </si>
  <si>
    <t>д. Хаурово</t>
  </si>
  <si>
    <t>78 206 551 ОП МЗ Н-092</t>
  </si>
  <si>
    <t xml:space="preserve"> д. Свагуново</t>
  </si>
  <si>
    <t>78 206 551 ОП МЗ Н-089</t>
  </si>
  <si>
    <t>д. Иевлево</t>
  </si>
  <si>
    <t>78 206 551 ОП МЗ Н-081</t>
  </si>
  <si>
    <t>д. Шипино</t>
  </si>
  <si>
    <t>78 206 551 ОП МЗ Н-093</t>
  </si>
  <si>
    <t>с. Павлово</t>
  </si>
  <si>
    <t>78 206 551 ОП МЗ Н-103</t>
  </si>
  <si>
    <t>д. Жадимирово</t>
  </si>
  <si>
    <t>78 206 551 ОП МЗ Н-098</t>
  </si>
  <si>
    <t>д. Пукесово</t>
  </si>
  <si>
    <t>78 206 551 ОП МЗ Н-106</t>
  </si>
  <si>
    <t>д. Николо - Пенье</t>
  </si>
  <si>
    <t>78 206 551 ОП МЗ Н-100</t>
  </si>
  <si>
    <t>д. фоминское</t>
  </si>
  <si>
    <t>78 206 551 ОП МЗ Н-112</t>
  </si>
  <si>
    <t>78 206 551 ОП МЗ Н-099</t>
  </si>
  <si>
    <t>д. Дубойково</t>
  </si>
  <si>
    <t>78 206 551 ОП МЗ Н-096</t>
  </si>
  <si>
    <t>д. Горшково</t>
  </si>
  <si>
    <t>78 206 551 ОП МЗ Н-095</t>
  </si>
  <si>
    <t>д. Подлесново</t>
  </si>
  <si>
    <t>78 206 551 ОП МЗ Н-105</t>
  </si>
  <si>
    <t>д. Реброво</t>
  </si>
  <si>
    <t>78 206 551 ОП МЗ Н-107</t>
  </si>
  <si>
    <t>78 206 551 ОП МЗ Н-083</t>
  </si>
  <si>
    <t>д. Глинка</t>
  </si>
  <si>
    <t>78 206 551 ОП МЗ Н-079</t>
  </si>
  <si>
    <t>Д. НОВо</t>
  </si>
  <si>
    <t>78 206 551 ОП МЗ Н-086</t>
  </si>
  <si>
    <t>д. Сторово-Подборное</t>
  </si>
  <si>
    <t>78 206 551 ОП МЗ Н-090</t>
  </si>
  <si>
    <t>д. Теперское</t>
  </si>
  <si>
    <t>78 206 551 ОП МЗ Н-091</t>
  </si>
  <si>
    <t>д. Дядьково</t>
  </si>
  <si>
    <t>78 206 551 ОП МЗ Н-080</t>
  </si>
  <si>
    <t>д.Коскино</t>
  </si>
  <si>
    <t>78 206 551 ОП МЗ Н-084</t>
  </si>
  <si>
    <t>д. сильники</t>
  </si>
  <si>
    <t>78 206 551 ОП МЗ Н-109</t>
  </si>
  <si>
    <t>д. Старостино</t>
  </si>
  <si>
    <t>78 206 551 ОП МЗ Н-110</t>
  </si>
  <si>
    <t>д. Осипово</t>
  </si>
  <si>
    <t>78 206 551 ОП МЗ Н-102</t>
  </si>
  <si>
    <t>д. Вертлово</t>
  </si>
  <si>
    <t>78 206 551 ОП МЗ Н-094</t>
  </si>
  <si>
    <t>д. Паникарово</t>
  </si>
  <si>
    <t>78 206 551 ОП МЗ Н-088</t>
  </si>
  <si>
    <t>с.Высоково</t>
  </si>
  <si>
    <t xml:space="preserve"> ул.Центральная </t>
  </si>
  <si>
    <t>78 206 815 ОП МЗ Н-001</t>
  </si>
  <si>
    <t>ул.Садовая</t>
  </si>
  <si>
    <t>78 206 815 ОП МЗ Н-002</t>
  </si>
  <si>
    <t>78 206 815 ОП МЗ Н-003</t>
  </si>
  <si>
    <t>78 206 815 ОП МЗ Н-004</t>
  </si>
  <si>
    <t>78 206 815 ОП МЗ Н-005</t>
  </si>
  <si>
    <t>78 206 815 ОП МЗ Н-006</t>
  </si>
  <si>
    <t xml:space="preserve"> ул.Липовая</t>
  </si>
  <si>
    <t>78 206 815 ОП МЗ Н-007</t>
  </si>
  <si>
    <t>д.Козино</t>
  </si>
  <si>
    <t>ул.Почтовая</t>
  </si>
  <si>
    <t>78 206 815 ОП МЗ Н-008</t>
  </si>
  <si>
    <t>78 206 815 ОП МЗ Н-009</t>
  </si>
  <si>
    <t>ул.Красная</t>
  </si>
  <si>
    <t>78 206 815 ОП МЗ Н-010</t>
  </si>
  <si>
    <t>78 206 815 ОП МЗ Н-011</t>
  </si>
  <si>
    <t>д.Бечмерово</t>
  </si>
  <si>
    <t>78 206 815 ОП МЗ Н-012</t>
  </si>
  <si>
    <t>д.Булдырица</t>
  </si>
  <si>
    <t>78 206 815 ОП МЗ Н-013</t>
  </si>
  <si>
    <t>с.Деревеньки</t>
  </si>
  <si>
    <t>78 206 815 ОП МЗ Н-014</t>
  </si>
  <si>
    <t>д.Иевцево</t>
  </si>
  <si>
    <t>78 206 815 ОП МЗ Н-015</t>
  </si>
  <si>
    <t>д.Мичково</t>
  </si>
  <si>
    <t>78 206 815 ОП МЗ Н-016</t>
  </si>
  <si>
    <t>д.Момотово</t>
  </si>
  <si>
    <t>78 206 815 ОП МЗ Н-017</t>
  </si>
  <si>
    <t>с.Переславцево</t>
  </si>
  <si>
    <t>78 206 815 ОП МЗ Н-018</t>
  </si>
  <si>
    <t>д.Петрилово</t>
  </si>
  <si>
    <t>78 206 815 ОП МЗ Н-019</t>
  </si>
  <si>
    <t>д.Петровка</t>
  </si>
  <si>
    <t>78 206 815 ОП МЗ Н-020</t>
  </si>
  <si>
    <t>д.Попово</t>
  </si>
  <si>
    <t>78 206 815 ОП МЗ Н-021</t>
  </si>
  <si>
    <t>д.Поповское ( Выс. с./а.)</t>
  </si>
  <si>
    <t>78 206 815 ОП МЗ Н-022</t>
  </si>
  <si>
    <t>д.Рагуйлово</t>
  </si>
  <si>
    <t>78 206 815 ОП МЗ Н-023</t>
  </si>
  <si>
    <t>д.Ременники</t>
  </si>
  <si>
    <t>78 206 815 ОП МЗ Н-024</t>
  </si>
  <si>
    <t>с.Савинское</t>
  </si>
  <si>
    <t>78 206 815 ОП МЗ Н-025</t>
  </si>
  <si>
    <t>78 206 815 ОП МЗ Н-026</t>
  </si>
  <si>
    <t>д.Старково</t>
  </si>
  <si>
    <t>78 206 815 ОП МЗ Н-027</t>
  </si>
  <si>
    <t>д.Тимофейково</t>
  </si>
  <si>
    <t>78 206 815 ОП МЗ Н-028</t>
  </si>
  <si>
    <t>78 206 815 ОП МЗ Н-029</t>
  </si>
  <si>
    <t>д.Титово</t>
  </si>
  <si>
    <t>78 206 815 ОП МЗ Н-030</t>
  </si>
  <si>
    <t>д.Тюфеево</t>
  </si>
  <si>
    <t>78 206 815 ОП МЗ Н-031</t>
  </si>
  <si>
    <t>с.Хмельники</t>
  </si>
  <si>
    <t>78 206 815 ОП МЗ Н-033</t>
  </si>
  <si>
    <t>д.Шаньково</t>
  </si>
  <si>
    <t>78 206 815 ОП МЗ Н-034</t>
  </si>
  <si>
    <t>д.Яшкурово</t>
  </si>
  <si>
    <t>78 206 815 ОП МЗ Н-035</t>
  </si>
  <si>
    <t>с.Давыдово</t>
  </si>
  <si>
    <t>78 206 815 ОП МЗ Н-036</t>
  </si>
  <si>
    <t>д.Алешкино</t>
  </si>
  <si>
    <t>78 206 815 ОП МЗ Н-037</t>
  </si>
  <si>
    <t>д.Большое Хвастово</t>
  </si>
  <si>
    <t>78 206 815 ОП МЗ Н-038</t>
  </si>
  <si>
    <t>с.Георгиевское</t>
  </si>
  <si>
    <t>78 206 815 ОП МЗ Н-039</t>
  </si>
  <si>
    <t>д.Горки</t>
  </si>
  <si>
    <t>78 206 815 ОП МЗ Н-040</t>
  </si>
  <si>
    <t>д.Городище</t>
  </si>
  <si>
    <t>78 206 815 ОП МЗ Н-041</t>
  </si>
  <si>
    <t>д.Емельянниково</t>
  </si>
  <si>
    <t>78 206 815 ОП МЗ Н-042</t>
  </si>
  <si>
    <t>д.Заболотье</t>
  </si>
  <si>
    <t>78 206 815 ОП МЗ Н-043</t>
  </si>
  <si>
    <t>д.Звягино</t>
  </si>
  <si>
    <t>78 206 815 ОП МЗ Н-044</t>
  </si>
  <si>
    <t>д.Зманово</t>
  </si>
  <si>
    <t>78 206 815 ОП МЗ Н-045</t>
  </si>
  <si>
    <t>с.Зубарево</t>
  </si>
  <si>
    <t>78 206 815 ОП МЗ Н-046</t>
  </si>
  <si>
    <t>с.Ивановское</t>
  </si>
  <si>
    <t>78 206 815 ОП МЗ Н-047</t>
  </si>
  <si>
    <t>д.Казариново</t>
  </si>
  <si>
    <t>78 206 815 ОП МЗ Н-048</t>
  </si>
  <si>
    <t xml:space="preserve">с.Кондаково </t>
  </si>
  <si>
    <t>78 206 815 ОП МЗ Н-049</t>
  </si>
  <si>
    <t>д.Коротылево</t>
  </si>
  <si>
    <t>78 206 815 ОП МЗ Н-050</t>
  </si>
  <si>
    <t>д.Кучеры</t>
  </si>
  <si>
    <t>78 206 815 ОП МЗ Н-051</t>
  </si>
  <si>
    <t>д.Кушниково</t>
  </si>
  <si>
    <t>78 206 815 ОП МЗ Н-052</t>
  </si>
  <si>
    <t>д.Лянино</t>
  </si>
  <si>
    <t>78 206 815 ОП МЗ Н-053</t>
  </si>
  <si>
    <t>д.Малое Хвастово</t>
  </si>
  <si>
    <t>78 206 815 ОП МЗ Н-054</t>
  </si>
  <si>
    <t>д.Никульское</t>
  </si>
  <si>
    <t>78 206 815 ОП МЗ Н-055</t>
  </si>
  <si>
    <t>д.Петряево</t>
  </si>
  <si>
    <t>78 206 815 ОП МЗ Н-056</t>
  </si>
  <si>
    <t>д.Поповское (Дав.с./а.)</t>
  </si>
  <si>
    <t>78 206 815 ОП МЗ Н-057</t>
  </si>
  <si>
    <t>д.Усолово</t>
  </si>
  <si>
    <t>78 206 815 ОП МЗ Н-032</t>
  </si>
  <si>
    <t>78 206 815 ОП МЗ Н-058</t>
  </si>
  <si>
    <t>д.Чухолза</t>
  </si>
  <si>
    <t>78 206 815 ОП МЗ Н-059</t>
  </si>
  <si>
    <t>д.Резанка</t>
  </si>
  <si>
    <t>78 206 815 ОП МЗ Н-060</t>
  </si>
  <si>
    <t>д.Андреевское</t>
  </si>
  <si>
    <t>78206805 ОП МЗН-001</t>
  </si>
  <si>
    <t>ул.Мира</t>
  </si>
  <si>
    <t>78206805 ОП МЗН-003</t>
  </si>
  <si>
    <t>ул.Крестьянская</t>
  </si>
  <si>
    <t>78206805 ОП МЗН-004</t>
  </si>
  <si>
    <t>78206805 ОП МЗН-005</t>
  </si>
  <si>
    <t>ул.Комсомольская</t>
  </si>
  <si>
    <t>78206805 ОП МЗН-006</t>
  </si>
  <si>
    <t>д.Демьяны</t>
  </si>
  <si>
    <t>ул.Колхозная</t>
  </si>
  <si>
    <t>78206805 ОП МЗН-007</t>
  </si>
  <si>
    <t>78206805 ОП МЗН-008</t>
  </si>
  <si>
    <t>с.Протасьево</t>
  </si>
  <si>
    <t>78206805 ОП МЗН-009</t>
  </si>
  <si>
    <t>78206805 ОП МЗН-010</t>
  </si>
  <si>
    <t>д.Старово-Смолино</t>
  </si>
  <si>
    <t>78206805 ОП МЗН-011</t>
  </si>
  <si>
    <t>ул.Южная</t>
  </si>
  <si>
    <t>78206805 ОП МЗН-012</t>
  </si>
  <si>
    <t>д.Беглицево</t>
  </si>
  <si>
    <t>78206805 ОП МЗН-013</t>
  </si>
  <si>
    <t>д.Бекренево</t>
  </si>
  <si>
    <t>78206805 ОП МЗН-014</t>
  </si>
  <si>
    <t>д.Добрынское</t>
  </si>
  <si>
    <t>78206805 ОП МЗН-015</t>
  </si>
  <si>
    <t>д.Кондитово</t>
  </si>
  <si>
    <t>78206805 ОП МЗН-016</t>
  </si>
  <si>
    <t>д.Куземино</t>
  </si>
  <si>
    <t>78206805 ОП МЗН-017</t>
  </si>
  <si>
    <t>д.Сабурово</t>
  </si>
  <si>
    <t>78206805 ОП МЗН-018</t>
  </si>
  <si>
    <t>д.Федосьино</t>
  </si>
  <si>
    <t>78206805 ОП МЗН-019</t>
  </si>
  <si>
    <t>с.Яковцево</t>
  </si>
  <si>
    <t>ул.Светлая</t>
  </si>
  <si>
    <t>78206805 ОП МЗН-020</t>
  </si>
  <si>
    <t>78206805 ОП МЗН-021</t>
  </si>
  <si>
    <t>ул.Елисеевская</t>
  </si>
  <si>
    <t>78206805 ОП МЗН-022</t>
  </si>
  <si>
    <t>пер.Елисеевский</t>
  </si>
  <si>
    <t>78206805 ОП МЗН-023</t>
  </si>
  <si>
    <t>пер.Школьный</t>
  </si>
  <si>
    <t>78206805 ОП МЗН-024</t>
  </si>
  <si>
    <t>78206805 ОП МЗН-025</t>
  </si>
  <si>
    <t>ул.Новая</t>
  </si>
  <si>
    <t>78206805 ОП МЗН-026</t>
  </si>
  <si>
    <t>ул.Родниковая</t>
  </si>
  <si>
    <t>78206805 ОП МЗН-027</t>
  </si>
  <si>
    <t>д.Булаково</t>
  </si>
  <si>
    <t>ул.Сиреневая</t>
  </si>
  <si>
    <t>78206805 ОП МЗН-028</t>
  </si>
  <si>
    <t>78206805 ОП МЗН-029</t>
  </si>
  <si>
    <t>с.Титово</t>
  </si>
  <si>
    <t>78206805 ОП МЗН-030</t>
  </si>
  <si>
    <t>78206805 ОП МЗН-031</t>
  </si>
  <si>
    <t>78206805 ОП МЗН-032</t>
  </si>
  <si>
    <t>ул.Вишневая</t>
  </si>
  <si>
    <t>78206805 ОП МЗН-033</t>
  </si>
  <si>
    <t>ул.Князя Урусова</t>
  </si>
  <si>
    <t>78206805 ОП МЗН-034</t>
  </si>
  <si>
    <t>78206805 ОП МЗН-035</t>
  </si>
  <si>
    <t>78206805 ОП МЗН-036</t>
  </si>
  <si>
    <t>д.Куклино</t>
  </si>
  <si>
    <t>78206805 ОП МЗН-037</t>
  </si>
  <si>
    <t>с.Никола-Бой</t>
  </si>
  <si>
    <t>78206805 ОП МЗН-038</t>
  </si>
  <si>
    <t>78206805 ОП МЗН-039</t>
  </si>
  <si>
    <t>д.Павлово</t>
  </si>
  <si>
    <t>78206805 ОП МЗН-040</t>
  </si>
  <si>
    <t>д.Тарандаеево</t>
  </si>
  <si>
    <t>78206805 ОП МЗН-041</t>
  </si>
  <si>
    <t>д.Басино</t>
  </si>
  <si>
    <t>78206805 ОП МЗН-042</t>
  </si>
  <si>
    <t>д.Заречье</t>
  </si>
  <si>
    <t>78206805 ОП МЗН-043</t>
  </si>
  <si>
    <t>д.Копытово</t>
  </si>
  <si>
    <t>78206805 ОП МЗН-044</t>
  </si>
  <si>
    <t>д.Костенчугово</t>
  </si>
  <si>
    <t>78206805 ОП МЗН-045</t>
  </si>
  <si>
    <t>д.Неньково</t>
  </si>
  <si>
    <t>78206805 ОП МЗН-046</t>
  </si>
  <si>
    <t>78206805 ОП МЗН-047</t>
  </si>
  <si>
    <t>д.Стеблево</t>
  </si>
  <si>
    <t>78206805 ОП МЗН-048</t>
  </si>
  <si>
    <t>д.Сытино</t>
  </si>
  <si>
    <t>78206805 ОП МЗН-049</t>
  </si>
  <si>
    <t>д.Сносы</t>
  </si>
  <si>
    <t>78206805 ОП МЗН-050</t>
  </si>
  <si>
    <t>д.Таковая</t>
  </si>
  <si>
    <t>78206805 ОП МЗН-051</t>
  </si>
  <si>
    <t>д.Техтемерево</t>
  </si>
  <si>
    <t>78206805 ОП МЗН-052</t>
  </si>
  <si>
    <t>д.Черницы</t>
  </si>
  <si>
    <t>78206805 ОП МЗН-053</t>
  </si>
  <si>
    <t>д.Чудиново</t>
  </si>
  <si>
    <t>78206805 ОП МЗН-054</t>
  </si>
  <si>
    <t>Итого по Инальцинскому СП</t>
  </si>
  <si>
    <t>Итого по Вощажниковскому СП</t>
  </si>
  <si>
    <t>Итого по Высоковскому СП</t>
  </si>
  <si>
    <t>Итого по Андреевскому СП</t>
  </si>
  <si>
    <t>Итого по Борисоглебскому СП</t>
  </si>
  <si>
    <t xml:space="preserve">Всего по району </t>
  </si>
  <si>
    <t>Всего по Вощажниковскому СП</t>
  </si>
  <si>
    <t>Всего по Инальцинскому СП</t>
  </si>
  <si>
    <t>ВСЕГО по Борисоглебскому СП</t>
  </si>
  <si>
    <t>ВСЕГО по Высоковскому СП</t>
  </si>
  <si>
    <t>Всего по Андреевскому СП</t>
  </si>
  <si>
    <t xml:space="preserve">КОНСТАНТИНОВСКОЕ СП </t>
  </si>
  <si>
    <t>пос. Микляиха, внутрикварт.проезд</t>
  </si>
  <si>
    <t>*</t>
  </si>
  <si>
    <t xml:space="preserve">пос. Микляиха, (окружная дорога), ул. Калинина,ул. Юбилейная, ул. Волжская Набережная                </t>
  </si>
  <si>
    <t>пос. Константиновский, ул. Волжская Набережная</t>
  </si>
  <si>
    <t>пос. Константиновский, ул. Чапаева</t>
  </si>
  <si>
    <t>пос. Константиновский, ул. 1 Мая</t>
  </si>
  <si>
    <t>пос. Константиновский, ул. Свободы</t>
  </si>
  <si>
    <t>п.Константиновский ул. Ленина</t>
  </si>
  <si>
    <t>пос. Константиновский, ул. Депутатская</t>
  </si>
  <si>
    <t>пос. Константиновский, ул. Старостина</t>
  </si>
  <si>
    <t>пос. Константиновский, ул. Ветеранов войны</t>
  </si>
  <si>
    <t>пос. Константиновский, ул. Пионерская</t>
  </si>
  <si>
    <t>пос. Константиновский, ул. Крестьянская</t>
  </si>
  <si>
    <t>пос. Константиновский, ул. Кирова</t>
  </si>
  <si>
    <t>пос. Константиновский, ул. Чкалова</t>
  </si>
  <si>
    <t>пос. Константиновский, ул. Орджоникидзе</t>
  </si>
  <si>
    <t>пос. Константиновский, ул. Новая</t>
  </si>
  <si>
    <t>пос. Константиновский, ул. Гражданская</t>
  </si>
  <si>
    <t>пос. Константиновский, ул. Осиновская</t>
  </si>
  <si>
    <t>пос. Константиновский, ул. Папанина</t>
  </si>
  <si>
    <t>пос. Константиновский, ул. Красноармейская</t>
  </si>
  <si>
    <t xml:space="preserve"> пос. Константиновский, ул. 20 лет Октября</t>
  </si>
  <si>
    <t>пос. Константиновский, ул. Речная</t>
  </si>
  <si>
    <t>пос. Константиновский, ул. Победы</t>
  </si>
  <si>
    <t>пос. Константиновский, ул. Садовая</t>
  </si>
  <si>
    <t>пос. Константиновский, ул. Некрасовская</t>
  </si>
  <si>
    <t>пос. Фоминское, ул. Центральная</t>
  </si>
  <si>
    <t>пос. Фоминское, окружная дорога</t>
  </si>
  <si>
    <t>ЯО Тутаевский район, пос. Фоминское, ул. Волжская Набережная</t>
  </si>
  <si>
    <t>пос. Фоминское, внутриквартальный проезд на ул. Центральная</t>
  </si>
  <si>
    <t>д. Карачарово, ул. Лесная</t>
  </si>
  <si>
    <t>д. Панфилово</t>
  </si>
  <si>
    <t>д. Белавино, ул. Луговая</t>
  </si>
  <si>
    <t>д. Белавино, ул. Дорожная</t>
  </si>
  <si>
    <t>д. Ковалево, ул. Центральная</t>
  </si>
  <si>
    <t>д. Михальцево, ул. Центральная</t>
  </si>
  <si>
    <t>д. Михальцево, ул. Овражная</t>
  </si>
  <si>
    <t>д. Пустово, ул. Дорожная</t>
  </si>
  <si>
    <t>д. Пустово, ул. Луговая</t>
  </si>
  <si>
    <t>ст.Пустово, ул. Лесная</t>
  </si>
  <si>
    <t>ст. Пустово, ул. Зеленая</t>
  </si>
  <si>
    <t>ст. Пустово, ул. Дорожная</t>
  </si>
  <si>
    <t>д. Баскачево, ул. Центральная</t>
  </si>
  <si>
    <t>д. Баскачево, ул. Солнечная</t>
  </si>
  <si>
    <t>д. Новое, ул.Лесная</t>
  </si>
  <si>
    <t>д. Копнинское, ул.Солнечная</t>
  </si>
  <si>
    <t>д. Копнинское, ул.Центральная</t>
  </si>
  <si>
    <t>д. Борисовское, ул.Зеленая</t>
  </si>
  <si>
    <t>д. Борисовское, ул.Полевая</t>
  </si>
  <si>
    <t>д. Дорожаево</t>
  </si>
  <si>
    <t>д. Щетино</t>
  </si>
  <si>
    <t>д. Павловское</t>
  </si>
  <si>
    <t>д. Брянцево, ул. Зеленая</t>
  </si>
  <si>
    <t>д. Брянцево, ул. Волжская</t>
  </si>
  <si>
    <t>д. Яковлево</t>
  </si>
  <si>
    <t>д. Фарисеево</t>
  </si>
  <si>
    <t>д. Панино, ул. Солнечная</t>
  </si>
  <si>
    <t>д. Панино, ул. Дорожная</t>
  </si>
  <si>
    <t>д. Панино, ул.Центральная</t>
  </si>
  <si>
    <t>д.Аксентьево</t>
  </si>
  <si>
    <t>д.Коромыслово, ул. Зеленая</t>
  </si>
  <si>
    <t>д.Коромыслово, ул. Центральная</t>
  </si>
  <si>
    <t>д.Коромыслово, ул. Овражная</t>
  </si>
  <si>
    <t>д.Олюнино, ул.Лесная</t>
  </si>
  <si>
    <t>д.Олюнино, ул. Заречная</t>
  </si>
  <si>
    <t>д.Саблуково.</t>
  </si>
  <si>
    <t>д.Шишкино, ул. Лесная.</t>
  </si>
  <si>
    <t>д.Шишкино, ул. Дорожная.</t>
  </si>
  <si>
    <t>д. Федорково.</t>
  </si>
  <si>
    <t>д. Зарницыно</t>
  </si>
  <si>
    <t>д. Мотово</t>
  </si>
  <si>
    <t xml:space="preserve">пос. Ивняки </t>
  </si>
  <si>
    <t xml:space="preserve">Дорога к ТЦ (ул. Светлая д. 5) </t>
  </si>
  <si>
    <t>78-250-855 ОП МП-001</t>
  </si>
  <si>
    <t>Дорога вдоль ТЦ к дому № 1</t>
  </si>
  <si>
    <t>78-250-855 ОП МП-002</t>
  </si>
  <si>
    <t>Ул. Светлая (к д. № 6)</t>
  </si>
  <si>
    <t>78-250-855 ОП МП -003</t>
  </si>
  <si>
    <t>Вдоль домов  № 6,7,8</t>
  </si>
  <si>
    <t>78-250-855 ОП МП-004</t>
  </si>
  <si>
    <t>Дорожка вдоль дома № 8 ул. Светлая</t>
  </si>
  <si>
    <t>78-250-855 ОП МП 005</t>
  </si>
  <si>
    <t>Ул. Центральная д. 1 + площадка</t>
  </si>
  <si>
    <t>78-250-855 ОП МП-006</t>
  </si>
  <si>
    <t>Дорожка от дома № 1 до ТЦ</t>
  </si>
  <si>
    <t>78-250-855 ОП МП-007</t>
  </si>
  <si>
    <t>Ул. Центральная д. 2</t>
  </si>
  <si>
    <t>78-250-855 ОП МП-008</t>
  </si>
  <si>
    <t>Ул. Центральная д. 3</t>
  </si>
  <si>
    <t>78-250-855 ОП МП-009</t>
  </si>
  <si>
    <t>Ул. Центральная д. 4</t>
  </si>
  <si>
    <t>78-250-855 ОП МП -010</t>
  </si>
  <si>
    <t>Дорожка от дома № 4 к дому № 1</t>
  </si>
  <si>
    <t>78-250-855-ОП МП -011</t>
  </si>
  <si>
    <t>Дорога между д. 2 и д. 3</t>
  </si>
  <si>
    <t>78-250-855 ОП МП -012</t>
  </si>
  <si>
    <t>Дорожка между домом 3 и 5</t>
  </si>
  <si>
    <t>78-250-855 ОП МП -013</t>
  </si>
  <si>
    <t>Дорожка от торца дома  № 3 к Часовне</t>
  </si>
  <si>
    <t>78-250-855 ОП МП -014</t>
  </si>
  <si>
    <t>Дорожка внутри поселка от д. 3 к д. 6б</t>
  </si>
  <si>
    <t>78-250-855 ОП МП -015</t>
  </si>
  <si>
    <t>Дорога ул. Центральная между зданием Администрацией и  домом № 4</t>
  </si>
  <si>
    <t>78-250-855 ОП МП -029</t>
  </si>
  <si>
    <t>Ул. Центральная д. 5, 6</t>
  </si>
  <si>
    <t>78-250-855 ОП МП-016</t>
  </si>
  <si>
    <t>Между домом № 6 и № 6б</t>
  </si>
  <si>
    <t>78-250-855 ОП МП-017</t>
  </si>
  <si>
    <t>Ул. Центральная д. 6б</t>
  </si>
  <si>
    <t>78-250-855 ОП МП-018</t>
  </si>
  <si>
    <t>Ул. Центральная д. 7</t>
  </si>
  <si>
    <t>78-250-855 ОП МП-019</t>
  </si>
  <si>
    <t>Ул. Центральная д. 8</t>
  </si>
  <si>
    <t>78-250-855 ОП МП-020</t>
  </si>
  <si>
    <t>Ул. Центральная д. 9</t>
  </si>
  <si>
    <t>78-250-855 ОП МП-021</t>
  </si>
  <si>
    <t>От д. 8 к д. 7 по ул. Центральная</t>
  </si>
  <si>
    <t>78-250-855 ОП МП-022</t>
  </si>
  <si>
    <t>Между домами № 9 и  6б по ул. Центральная</t>
  </si>
  <si>
    <t>78-250-855 ОП МП-023</t>
  </si>
  <si>
    <t>Тротуар вдоль домов по ул. Центральная</t>
  </si>
  <si>
    <t>78-250-855 ОП МП-024</t>
  </si>
  <si>
    <t>Дорога от ул. Центральная к  д/ саду</t>
  </si>
  <si>
    <t>78-250-855 ОП МП-025</t>
  </si>
  <si>
    <t>Дорога от дома № 6 ул. Механизаторов к школе</t>
  </si>
  <si>
    <t>78-250-855 ОП МП -026</t>
  </si>
  <si>
    <t>Дорога от ул. Центральная до конца ул. Луговая</t>
  </si>
  <si>
    <t>78-250-855 ОП МП-027</t>
  </si>
  <si>
    <t>Дорога от дома № 11 по ул. Строителей к школе</t>
  </si>
  <si>
    <t>78-250-855 ОП МП-028</t>
  </si>
  <si>
    <t>Ул. Светлая дорога к д. 4а</t>
  </si>
  <si>
    <t>78-250-855 ОПМП-030</t>
  </si>
  <si>
    <t>Ул. Светлая от дороги к д. № 3</t>
  </si>
  <si>
    <t>78-250-855 ОП  МП-031</t>
  </si>
  <si>
    <t>Ул. Строителей от д. № 1 к д. № 6</t>
  </si>
  <si>
    <t>78-250-855 ОП МП-032</t>
  </si>
  <si>
    <t xml:space="preserve">ул. Строителей от д. №11  к д. 13 </t>
  </si>
  <si>
    <t>78-250-855 ОП МП-033</t>
  </si>
  <si>
    <t>пер. Механизаторов</t>
  </si>
  <si>
    <t>78-250-855 ОП МП-034</t>
  </si>
  <si>
    <t>ул. Луговая от д. 14  к д. 19</t>
  </si>
  <si>
    <t>78-250-855 ОП МП-035</t>
  </si>
  <si>
    <t>от школы до пер. Механизаторов</t>
  </si>
  <si>
    <t>78-250-855 ОП МП-036</t>
  </si>
  <si>
    <t>между д. 7 и д. 8</t>
  </si>
  <si>
    <t>78-250-855 ОП МП-037</t>
  </si>
  <si>
    <t xml:space="preserve">село. Сарафоново  </t>
  </si>
  <si>
    <t>Дома 26-27</t>
  </si>
  <si>
    <t>78-250-805 ОП МП-001</t>
  </si>
  <si>
    <t>Дома 28-29</t>
  </si>
  <si>
    <t>78-250-805 ОП МП-002</t>
  </si>
  <si>
    <t>Между 29 и 30 до конца дома 31</t>
  </si>
  <si>
    <t>78-250-805 ОП МП-003</t>
  </si>
  <si>
    <t>Дом 32</t>
  </si>
  <si>
    <t>78-250-805 ОП МП-004</t>
  </si>
  <si>
    <t>Дорога между 30 и 31 домами</t>
  </si>
  <si>
    <t>78-250-805 ОП МП-005</t>
  </si>
  <si>
    <t>Ул. Фестивальная</t>
  </si>
  <si>
    <t>78-250-805 ОП МП-006</t>
  </si>
  <si>
    <t>От ул. Фестивальная до ул. Кооперативная</t>
  </si>
  <si>
    <t>78-250-805 ОП МП-007</t>
  </si>
  <si>
    <t>Ул. Кооперативная</t>
  </si>
  <si>
    <t>78-250-805 ОП МП-008</t>
  </si>
  <si>
    <t>От ул. Кооперативная до ул. Фестивальная</t>
  </si>
  <si>
    <t>78-250-805 ОП МП-009</t>
  </si>
  <si>
    <t>От ул. Фестивальная до ДК</t>
  </si>
  <si>
    <t>78-250-805 ОП МП-010</t>
  </si>
  <si>
    <t>От ДК до дома № 59</t>
  </si>
  <si>
    <t>78-250-805 ОП МП-011</t>
  </si>
  <si>
    <t>От школы до ул. Зеленая</t>
  </si>
  <si>
    <t>78-250-805 ОП МП-012</t>
  </si>
  <si>
    <t>Между 26 и 27 домом</t>
  </si>
  <si>
    <t>78-250-805 ОП МП-013</t>
  </si>
  <si>
    <t>Ул. Зеленая от д. 8 до дороги</t>
  </si>
  <si>
    <t>78-250-805 ОП МП-014</t>
  </si>
  <si>
    <t>От церкви до дома № 1</t>
  </si>
  <si>
    <t>78-250-805 ОП МП-015</t>
  </si>
  <si>
    <t>От церкви до дома № 40</t>
  </si>
  <si>
    <t>78-250-805 ОП МП-016</t>
  </si>
  <si>
    <t>От дома 28 к контейнерной площадке</t>
  </si>
  <si>
    <t>78-250-805 ОП МП-017</t>
  </si>
  <si>
    <t>От контейнерной площадки до дома № 47</t>
  </si>
  <si>
    <t>78-250-805 ОП МП-018</t>
  </si>
  <si>
    <t>Между 12-47 до дома № 22</t>
  </si>
  <si>
    <t>78-250-805  ОП МП-019</t>
  </si>
  <si>
    <t>От почты до магазина</t>
  </si>
  <si>
    <t>78-250-805 ОП МП-0020</t>
  </si>
  <si>
    <t>От ДК вдоль школы до конторы</t>
  </si>
  <si>
    <t>78-250-805 ОП МП-021</t>
  </si>
  <si>
    <t>От остановки до угла д. 36</t>
  </si>
  <si>
    <t>78-250-805 ОП МП-022</t>
  </si>
  <si>
    <t>Дом 52</t>
  </si>
  <si>
    <t>78-250-805 ОП МП-023</t>
  </si>
  <si>
    <t>Площадь за домом 52</t>
  </si>
  <si>
    <t>78-250-805 ОП МП-024</t>
  </si>
  <si>
    <t>От дороги до дома № 46</t>
  </si>
  <si>
    <t>78-250-805 ОП МП-025</t>
  </si>
  <si>
    <t>Дом 33</t>
  </si>
  <si>
    <t>78-250-805 ОП МП-026</t>
  </si>
  <si>
    <t>Дом 34</t>
  </si>
  <si>
    <t>78-250-805 ОП МП-027</t>
  </si>
  <si>
    <t>Дом 35</t>
  </si>
  <si>
    <t>78-250-805 ОП МП-028</t>
  </si>
  <si>
    <t>Дорога к дому №51</t>
  </si>
  <si>
    <t>78-250-805 ОП МП-029</t>
  </si>
  <si>
    <t>Дорожка к контейнерной площадке</t>
  </si>
  <si>
    <t>78-250-805 ОП МП-030</t>
  </si>
  <si>
    <t>Дом 51</t>
  </si>
  <si>
    <t>78-250-805 ОП МП-031</t>
  </si>
  <si>
    <t xml:space="preserve">пос. Карачиха </t>
  </si>
  <si>
    <t>Ул. Садовая от 1 до 1а</t>
  </si>
  <si>
    <t>78-250-855 ОП МП-038</t>
  </si>
  <si>
    <t>Ул. Садовая (от 1а до Магистральной)</t>
  </si>
  <si>
    <t>78-250-855 ОП МП-039</t>
  </si>
  <si>
    <t>Ул. Садовая д. 1</t>
  </si>
  <si>
    <t>78-250-855 ОП МП -040</t>
  </si>
  <si>
    <t>Ул. Садовая между домом 1а и 2</t>
  </si>
  <si>
    <t>78-250-855 ОП МП-041</t>
  </si>
  <si>
    <t>Ул. Садовая д. 2,3</t>
  </si>
  <si>
    <t>78-250-855 ОП МП-042</t>
  </si>
  <si>
    <t>Ул. Садовая между 3 и 4</t>
  </si>
  <si>
    <t>78-250-855 ОП МП -043</t>
  </si>
  <si>
    <t>Ул. Садовая д. 4</t>
  </si>
  <si>
    <t>78-250-855 ОП МП-044</t>
  </si>
  <si>
    <t>Ул. Садовая 5,6,7</t>
  </si>
  <si>
    <t>78-250-855 ОП МП-045</t>
  </si>
  <si>
    <t>Ул. Садовая вдоль д.7</t>
  </si>
  <si>
    <t>78-250-855 ОП МП-046</t>
  </si>
  <si>
    <t>Ул. Садовая д. 7а</t>
  </si>
  <si>
    <t>78-250-855 ОП МП-047</t>
  </si>
  <si>
    <t>Ул. Садовая д. 9, 10</t>
  </si>
  <si>
    <t>78-250-855 ОП МП-048</t>
  </si>
  <si>
    <t>Ул. Садовая д. 11,12а</t>
  </si>
  <si>
    <t>78-250-855 ОП МП-049</t>
  </si>
  <si>
    <t>Ул. Садовая д. 12,13</t>
  </si>
  <si>
    <t>78-250-855 ОП МП-050</t>
  </si>
  <si>
    <t>Ул. Садовая д. 14</t>
  </si>
  <si>
    <t>78-250-855 ОП МП-051</t>
  </si>
  <si>
    <t>Ул. Садовая д. 15</t>
  </si>
  <si>
    <t>78-250-855 ОП МП-052</t>
  </si>
  <si>
    <t>Ул. Садовая д. 16,17</t>
  </si>
  <si>
    <t>78-250-855 ОП МП-053</t>
  </si>
  <si>
    <t>Ул. Садовая д. 18</t>
  </si>
  <si>
    <t>78-250-855 ОП МП-054</t>
  </si>
  <si>
    <t>Дорога вдоль домов 16,17,18</t>
  </si>
  <si>
    <t>78-250-855 ОП МП-055</t>
  </si>
  <si>
    <t>Ул. Садовая д. 19</t>
  </si>
  <si>
    <t>78-250-855 ОП МП-056</t>
  </si>
  <si>
    <t>Ул. Садовая д. 20</t>
  </si>
  <si>
    <t>78-250-855 ОП МП-057</t>
  </si>
  <si>
    <t>Ул. Садовая д. 21</t>
  </si>
  <si>
    <t>78-250-855 ОП МП-058</t>
  </si>
  <si>
    <t>Ул. Садовая д. 22</t>
  </si>
  <si>
    <t>78-250-855 ОП МП-059</t>
  </si>
  <si>
    <t>Ул. Садовая д. 23</t>
  </si>
  <si>
    <t>78-250-855 ОП МП-060</t>
  </si>
  <si>
    <t>Ул. Садовая д. 24</t>
  </si>
  <si>
    <t>78-250-855 ОП МП-061</t>
  </si>
  <si>
    <t>Дорога от магазина до дома № 15</t>
  </si>
  <si>
    <t>78-250-855 ОП МП-062</t>
  </si>
  <si>
    <t>Ул. Авиационная</t>
  </si>
  <si>
    <t>78-250-855 ОП МП-063</t>
  </si>
  <si>
    <t>Ул. Мира</t>
  </si>
  <si>
    <t>78-250-855 ОП МП-064</t>
  </si>
  <si>
    <t>Ул. Зеленая</t>
  </si>
  <si>
    <t>78-250-855 ОП МП-065</t>
  </si>
  <si>
    <t>Ул. Сельская</t>
  </si>
  <si>
    <t>78-250-855 ОП МП -066</t>
  </si>
  <si>
    <t>Ул. Огородная</t>
  </si>
  <si>
    <t>78-250-855 ОП МП-067</t>
  </si>
  <si>
    <t>Ул. Школьная</t>
  </si>
  <si>
    <t>78-250-855 ОП МП-068</t>
  </si>
  <si>
    <t>д. Б. Домнино</t>
  </si>
  <si>
    <t>78-250-805 ОП МП-035</t>
  </si>
  <si>
    <t>д. М. Домнино</t>
  </si>
  <si>
    <t>78-250-805 ОП МП -036</t>
  </si>
  <si>
    <t xml:space="preserve"> д.Костяево</t>
  </si>
  <si>
    <t>78-250-805 ОП МП-037</t>
  </si>
  <si>
    <t xml:space="preserve"> д.Подберезново</t>
  </si>
  <si>
    <t>78-250-805 ОП МП -038</t>
  </si>
  <si>
    <t>д. Ефремово</t>
  </si>
  <si>
    <t>78-250-805 ОП МП -039</t>
  </si>
  <si>
    <t>д. Бузаркино</t>
  </si>
  <si>
    <t>78-250-805 ОП МП-040</t>
  </si>
  <si>
    <t>д. Михальцево</t>
  </si>
  <si>
    <t>78-250-805 ОПМП-041</t>
  </si>
  <si>
    <t xml:space="preserve"> д.Пестово</t>
  </si>
  <si>
    <t>78-250-805 ОП МП-042</t>
  </si>
  <si>
    <t>д.Б.Поповка</t>
  </si>
  <si>
    <t>78-250-805 ОП МП-043</t>
  </si>
  <si>
    <t xml:space="preserve">д.Дорожаево   </t>
  </si>
  <si>
    <t>78-250-805 ОП МП-044</t>
  </si>
  <si>
    <t>д.Спасское</t>
  </si>
  <si>
    <t>78-250-805 ОП МП-045</t>
  </si>
  <si>
    <t>д.Трубенинское</t>
  </si>
  <si>
    <t>78-250-805 ОП МП-046</t>
  </si>
  <si>
    <t>д.Васюково</t>
  </si>
  <si>
    <t>78-250-805 ОП МП-047</t>
  </si>
  <si>
    <t>д.Демково</t>
  </si>
  <si>
    <t>78-250-805 ОП МП-048</t>
  </si>
  <si>
    <t>д.Новлино</t>
  </si>
  <si>
    <t>78-250-805 ОП МП-049</t>
  </si>
  <si>
    <t>д.Пажа</t>
  </si>
  <si>
    <t>78-250-805 ОП МП-050</t>
  </si>
  <si>
    <t>д.Козульки</t>
  </si>
  <si>
    <t>78-250-805 ОП МП-051</t>
  </si>
  <si>
    <t>д.Матвеевское</t>
  </si>
  <si>
    <t>78-250-805 ОП МП-052</t>
  </si>
  <si>
    <t>д.Городищи</t>
  </si>
  <si>
    <t>78-250-805 ОП МП-053</t>
  </si>
  <si>
    <t>д.Микшино</t>
  </si>
  <si>
    <t>78-250-805 ОП МП -054</t>
  </si>
  <si>
    <t>д.Смена</t>
  </si>
  <si>
    <t>78-250-805 ОП МП-055</t>
  </si>
  <si>
    <t>78-250-805 ОП МП-056</t>
  </si>
  <si>
    <t>д.Молозиново</t>
  </si>
  <si>
    <t>78-250-805 ОП МП-057</t>
  </si>
  <si>
    <t>д.Жуково</t>
  </si>
  <si>
    <t>78-250-805 ОП МП-058</t>
  </si>
  <si>
    <t>д.Зяблицы</t>
  </si>
  <si>
    <t>78-250-805 ОП МП-059</t>
  </si>
  <si>
    <t>д.Першино</t>
  </si>
  <si>
    <t>78-250-805 ОП МП-060</t>
  </si>
  <si>
    <t>д.Тенино</t>
  </si>
  <si>
    <t>78-250-805 ОП МП-061</t>
  </si>
  <si>
    <t>д.Залесье</t>
  </si>
  <si>
    <t>78-250-805 ОП МП-062</t>
  </si>
  <si>
    <t>78-250-805 ОП Мп-063</t>
  </si>
  <si>
    <t>д.Гридино</t>
  </si>
  <si>
    <t>78-250-805 ОП МП-064</t>
  </si>
  <si>
    <t>д.Давыдовское</t>
  </si>
  <si>
    <t>78-250-805 ОП МП-065</t>
  </si>
  <si>
    <t>78-250-805 ОП МП-066</t>
  </si>
  <si>
    <t>д.Губцево</t>
  </si>
  <si>
    <t>78-250-805 ОП МП-067</t>
  </si>
  <si>
    <t>78-250-805 ОП МП-068</t>
  </si>
  <si>
    <t>д.Порошино</t>
  </si>
  <si>
    <t>78-250-805 ОП МП-069</t>
  </si>
  <si>
    <t>78-250-805 ОП МП-070</t>
  </si>
  <si>
    <t>д.Ченцы</t>
  </si>
  <si>
    <t>78-250-805 ОП МП-071</t>
  </si>
  <si>
    <t>д.Красная Горка</t>
  </si>
  <si>
    <t>78-250-805 ОП МП-072</t>
  </si>
  <si>
    <t>д.Ильино</t>
  </si>
  <si>
    <t>78-250-805 ОП МП-073</t>
  </si>
  <si>
    <t>д.Бардуково</t>
  </si>
  <si>
    <t>78-250-805 ОП МП-074</t>
  </si>
  <si>
    <t>д.Котельницы</t>
  </si>
  <si>
    <t>78-250-805 ОП МП-075</t>
  </si>
  <si>
    <t>с. Сарафоново ул. Заречная</t>
  </si>
  <si>
    <t>78-250-805 ОП МП-034</t>
  </si>
  <si>
    <t>д.Ларино</t>
  </si>
  <si>
    <t>78-250-805 ОП МП-076</t>
  </si>
  <si>
    <t>д.Хозницы</t>
  </si>
  <si>
    <t>78-250-805 ОП МП-077</t>
  </si>
  <si>
    <t>д.Бовыкино</t>
  </si>
  <si>
    <t>78-250-805 ОП МП-078</t>
  </si>
  <si>
    <t>78-250-805 ОП МП-079</t>
  </si>
  <si>
    <t>д.Курилово</t>
  </si>
  <si>
    <t>78-250-805 ОП МП-080</t>
  </si>
  <si>
    <t>78-250-805 ОП МП-081</t>
  </si>
  <si>
    <t>д.Садовый</t>
  </si>
  <si>
    <t>78-250-805 ОП МП-082</t>
  </si>
  <si>
    <t>д.Чурилково</t>
  </si>
  <si>
    <t>78-250-805 ОП МП-083</t>
  </si>
  <si>
    <t>д.Курилково</t>
  </si>
  <si>
    <t>78-250-805 ОП МП-084</t>
  </si>
  <si>
    <t>д.Суринское</t>
  </si>
  <si>
    <t>78-250-805 ОП МП-086</t>
  </si>
  <si>
    <t>д.Суринский</t>
  </si>
  <si>
    <t>78-250-855 ОП МП-070</t>
  </si>
  <si>
    <t>д.Молот</t>
  </si>
  <si>
    <t>78-250-805 ОП МП-087</t>
  </si>
  <si>
    <t>д.Осовые</t>
  </si>
  <si>
    <t>78-250-855 ОП МП-071</t>
  </si>
  <si>
    <t>д. Пеньки</t>
  </si>
  <si>
    <t>78-250-855 ОП МП-072</t>
  </si>
  <si>
    <t>с. Пахна</t>
  </si>
  <si>
    <t>78-250-855 ОП МП-073</t>
  </si>
  <si>
    <t>с. Пахна пер. Овражный</t>
  </si>
  <si>
    <t>78-250-855 ОП МП-074</t>
  </si>
  <si>
    <t>д.Антроповское</t>
  </si>
  <si>
    <t>78-250-855 ОП МП-075</t>
  </si>
  <si>
    <t>д.Бельково</t>
  </si>
  <si>
    <t>78-250-855 ОП МП -076</t>
  </si>
  <si>
    <t>д.Богослов</t>
  </si>
  <si>
    <t>78-250-855 ОП МП-077</t>
  </si>
  <si>
    <t>д.Бойтово</t>
  </si>
  <si>
    <t>78-250-855 ОП МП-078</t>
  </si>
  <si>
    <t>д.Воробьево</t>
  </si>
  <si>
    <t>78-250-855 ОП МП-079</t>
  </si>
  <si>
    <t>д.Горбуново</t>
  </si>
  <si>
    <t>78-250-855 ОП МП -080</t>
  </si>
  <si>
    <t>д.Зверинцы</t>
  </si>
  <si>
    <t>78-250-855 ОП МП-081</t>
  </si>
  <si>
    <t>д.Ивановский Перевоз</t>
  </si>
  <si>
    <t>78-250-855 ОП МП-082</t>
  </si>
  <si>
    <t>д.Коровайцево</t>
  </si>
  <si>
    <t>78-250-855- ОП МП- 083</t>
  </si>
  <si>
    <t>д.Костино</t>
  </si>
  <si>
    <t>78-250-855 ОП МП-084</t>
  </si>
  <si>
    <t>д.Леонтьевское</t>
  </si>
  <si>
    <t>78-250-855 ОП МП-085</t>
  </si>
  <si>
    <t>д.Медведково</t>
  </si>
  <si>
    <t>78-250-855 ОП МП -086</t>
  </si>
  <si>
    <t>78-250-855 ОП МП-087</t>
  </si>
  <si>
    <t>д.Прикалитки</t>
  </si>
  <si>
    <t>78-250-855 ОП МП-088</t>
  </si>
  <si>
    <t>д.Раздолье</t>
  </si>
  <si>
    <t>78-250-855 ОП МП-089</t>
  </si>
  <si>
    <t>д.Ременицы</t>
  </si>
  <si>
    <t>78-250-855 ОП МП 090</t>
  </si>
  <si>
    <t>д.Сабельницы</t>
  </si>
  <si>
    <t>78-250-855 ОП МП -091</t>
  </si>
  <si>
    <t>д.Юркино</t>
  </si>
  <si>
    <t>78-250-855 ОП МП-092</t>
  </si>
  <si>
    <t>с.Сарафоново д. 56 -  площадь у дома культуры</t>
  </si>
  <si>
    <t>78-250-805 ОП МП-032</t>
  </si>
  <si>
    <t>с.Сарафоново от д. 64 до д. 54</t>
  </si>
  <si>
    <t>78-250-805 ОП МП-033</t>
  </si>
  <si>
    <t>п.Карачиха от ул. Садовая, д. 2 до перекрестка ул. Магистральной и ул. Садовой</t>
  </si>
  <si>
    <t>78-250-855 ОП МП-069</t>
  </si>
  <si>
    <t>ВСЕГО по  Ивняков.СП</t>
  </si>
  <si>
    <t xml:space="preserve">ЗАВОЛЖСКОЕ СП </t>
  </si>
  <si>
    <t>д.Красный Бор</t>
  </si>
  <si>
    <t>Не присвоен</t>
  </si>
  <si>
    <t>п.Красный Бор (хутор)</t>
  </si>
  <si>
    <t>д.Мостец</t>
  </si>
  <si>
    <t>п.Красный Бор</t>
  </si>
  <si>
    <t>д.Алешково</t>
  </si>
  <si>
    <t>ул.Мирная п.Красный Бор</t>
  </si>
  <si>
    <t>пр.Сосновый п.Красный Бор</t>
  </si>
  <si>
    <t>295 км СЖД</t>
  </si>
  <si>
    <t>п.Заволжье</t>
  </si>
  <si>
    <t>д.Бор</t>
  </si>
  <si>
    <t>д.Федорино</t>
  </si>
  <si>
    <t>д.Малое Болково</t>
  </si>
  <si>
    <t>д.Якалово</t>
  </si>
  <si>
    <t>д.Болково</t>
  </si>
  <si>
    <t>д.Шебунино</t>
  </si>
  <si>
    <t>д.Ботово</t>
  </si>
  <si>
    <t>д.Боброво</t>
  </si>
  <si>
    <t>д.Кобыляево</t>
  </si>
  <si>
    <t>д.Дымокурцы</t>
  </si>
  <si>
    <t>д.Пестрецово</t>
  </si>
  <si>
    <t>д.Глухово</t>
  </si>
  <si>
    <t>д.Лобаниха</t>
  </si>
  <si>
    <t>д.Кульнево</t>
  </si>
  <si>
    <t>д.Поленское</t>
  </si>
  <si>
    <t>д.Павлеиха</t>
  </si>
  <si>
    <t>д.Браташино</t>
  </si>
  <si>
    <t>д.Тереховское</t>
  </si>
  <si>
    <t>д.Головинское</t>
  </si>
  <si>
    <t>д.Маньково</t>
  </si>
  <si>
    <t>д.Пограиха</t>
  </si>
  <si>
    <t>д.Скородумово</t>
  </si>
  <si>
    <t>д.Пенье</t>
  </si>
  <si>
    <t>д.Бортниково</t>
  </si>
  <si>
    <t>д.Мишуково</t>
  </si>
  <si>
    <t>д.Подосениха</t>
  </si>
  <si>
    <t>д.Боярское</t>
  </si>
  <si>
    <t>с.Аристово</t>
  </si>
  <si>
    <t>д.Богословка</t>
  </si>
  <si>
    <t>д.Колокуново</t>
  </si>
  <si>
    <t>д.Григорьевское</t>
  </si>
  <si>
    <t>д.Русаново</t>
  </si>
  <si>
    <t>д.Матренино</t>
  </si>
  <si>
    <t>д.Коченятино</t>
  </si>
  <si>
    <t>д.Медведево</t>
  </si>
  <si>
    <t>д.Семеновское</t>
  </si>
  <si>
    <t>д.Юрьево</t>
  </si>
  <si>
    <t>д.Язвицево</t>
  </si>
  <si>
    <t>д.Левцово</t>
  </si>
  <si>
    <t>д.Поречье</t>
  </si>
  <si>
    <t>д.Никиткино</t>
  </si>
  <si>
    <t>д.Черкасово</t>
  </si>
  <si>
    <t>д.Липовицы</t>
  </si>
  <si>
    <t>д.Гаврилово</t>
  </si>
  <si>
    <t>д.Б.Филимоново</t>
  </si>
  <si>
    <t>д.М.Филимоново</t>
  </si>
  <si>
    <t>д.Семеново</t>
  </si>
  <si>
    <t>д.Калинтьевская</t>
  </si>
  <si>
    <t>д.Сентьевская</t>
  </si>
  <si>
    <t>д.Терентьевская</t>
  </si>
  <si>
    <t>с.Прусово</t>
  </si>
  <si>
    <t>д.Шехнино</t>
  </si>
  <si>
    <t>д.Ляпино</t>
  </si>
  <si>
    <t>с.Полтево</t>
  </si>
  <si>
    <t>д.Козлятево</t>
  </si>
  <si>
    <t>д.Росторопово</t>
  </si>
  <si>
    <t>д.Ново</t>
  </si>
  <si>
    <t>д.Уткино</t>
  </si>
  <si>
    <t>пос. при ж.д. ст.Уткино</t>
  </si>
  <si>
    <t>д.Петрово</t>
  </si>
  <si>
    <t>д.Одарино</t>
  </si>
  <si>
    <t>д.Фатьяново</t>
  </si>
  <si>
    <t>д.Клинцево</t>
  </si>
  <si>
    <t>д.Иванково</t>
  </si>
  <si>
    <t>ст.Пучковский</t>
  </si>
  <si>
    <t>д.Пучково</t>
  </si>
  <si>
    <t>д.Курдеево</t>
  </si>
  <si>
    <t>д.Черкасиха</t>
  </si>
  <si>
    <t>с.Спас-Виталий</t>
  </si>
  <si>
    <t>д.Михайловское</t>
  </si>
  <si>
    <t>д.Давыдово</t>
  </si>
  <si>
    <t>д.Максуры</t>
  </si>
  <si>
    <t>д.Нечуково</t>
  </si>
  <si>
    <t>д.Залужье</t>
  </si>
  <si>
    <t>д.Ладыгино</t>
  </si>
  <si>
    <t>д.Селехово</t>
  </si>
  <si>
    <t>д.Евково</t>
  </si>
  <si>
    <t>д.Мамаево</t>
  </si>
  <si>
    <t>с.Ушаково</t>
  </si>
  <si>
    <t>д.Ерсловское</t>
  </si>
  <si>
    <t>д.Лыса Гора</t>
  </si>
  <si>
    <t>д.Точища</t>
  </si>
  <si>
    <t>д.Сельцо</t>
  </si>
  <si>
    <t>с.Григорцево</t>
  </si>
  <si>
    <t>д.Худяково</t>
  </si>
  <si>
    <t>с.Григорьевское</t>
  </si>
  <si>
    <t>д.Алферово</t>
  </si>
  <si>
    <t>д.Студенцы</t>
  </si>
  <si>
    <t>д.Измайлово</t>
  </si>
  <si>
    <t>д.Романцево</t>
  </si>
  <si>
    <t>д.Корзново</t>
  </si>
  <si>
    <t>д.Евстигнеево</t>
  </si>
  <si>
    <t>д.Бессмертново</t>
  </si>
  <si>
    <t>Всего по Заволжскому СП</t>
  </si>
  <si>
    <t>автомобильных дорог общего пользования местного значения в городе  Переславле-Залесском  по состоянию на 01.01.2017</t>
  </si>
  <si>
    <t>Автодорога (ул. Фалелеевская)</t>
  </si>
  <si>
    <t>78 232 ОП МЗ Н-002</t>
  </si>
  <si>
    <t>Не присвоен *</t>
  </si>
  <si>
    <t>Автодорога (пер. Подгорный)</t>
  </si>
  <si>
    <t>78 232 ОП МЗ Н-003</t>
  </si>
  <si>
    <t>Автодорога (ул. Никитская)</t>
  </si>
  <si>
    <t>78 232 ОП МЗ Н-004</t>
  </si>
  <si>
    <t>Автодорога (ул. Северная)</t>
  </si>
  <si>
    <t>78 232 ОП МЗ Н-005</t>
  </si>
  <si>
    <t>Автодорога (ул. 50 лет Комсомола)</t>
  </si>
  <si>
    <t>78 232 ОП МЗ Н-006</t>
  </si>
  <si>
    <t>lV</t>
  </si>
  <si>
    <t>Автодорога (ул. Брембольская)</t>
  </si>
  <si>
    <t>78 232 ОП МЗ Н-007</t>
  </si>
  <si>
    <t>Автодорога (ул. Кирпичная)</t>
  </si>
  <si>
    <t>78 232 ОП МЗ Н-008</t>
  </si>
  <si>
    <t>Автодорога (ул. Тихонравова)</t>
  </si>
  <si>
    <t>78 232 ОП МЗ Н-009</t>
  </si>
  <si>
    <t>Автодорога (ул. Гагарина)</t>
  </si>
  <si>
    <t>78 232 ОП МЗ Н-010</t>
  </si>
  <si>
    <t>Автодорога (ул. Мира)</t>
  </si>
  <si>
    <t>78 232 ОП МЗ Н-011</t>
  </si>
  <si>
    <t>Автодорога (ул. Ярославская)</t>
  </si>
  <si>
    <t>78 232 ОП МЗ Н-012</t>
  </si>
  <si>
    <t>Автодорога (пер. 1-й, 2-й Слободской)</t>
  </si>
  <si>
    <t>78 232 ОП МЗ Н-013</t>
  </si>
  <si>
    <t>Автодорога (проезд Никитский)</t>
  </si>
  <si>
    <t>78 232 ОП МЗ Н-016</t>
  </si>
  <si>
    <t>Автодорога (пер. Горсоветский)</t>
  </si>
  <si>
    <t>78 232 ОП МЗ Н-018</t>
  </si>
  <si>
    <t>Автодорога (пер. Московский)</t>
  </si>
  <si>
    <t>78 232 ОП МЗ Н-020</t>
  </si>
  <si>
    <t>Автодорога (пер. Менделеева)</t>
  </si>
  <si>
    <t>78 232 ОП МЗ Н-023</t>
  </si>
  <si>
    <t>Автодорога (пер. Красный)</t>
  </si>
  <si>
    <t>78 232 ОП МЗ Н-038</t>
  </si>
  <si>
    <t>Автодорога (пер. Трудовой)</t>
  </si>
  <si>
    <t>78 232 ОП МЗ Н-039</t>
  </si>
  <si>
    <t>Автодорога (пер. Берендеевский)</t>
  </si>
  <si>
    <t>78 232 ОП МЗ Н-040</t>
  </si>
  <si>
    <t>Автодорога (пер. 4-ый Плещеевский)</t>
  </si>
  <si>
    <t>78 232 ОП МЗ Н-042</t>
  </si>
  <si>
    <t>Автодорога (ул. Зеленая)</t>
  </si>
  <si>
    <t>78 232 ОП МЗ Н-043</t>
  </si>
  <si>
    <t>Автодорога (ул. Кошелевская)</t>
  </si>
  <si>
    <t>78 232 ОП МЗ Н-044</t>
  </si>
  <si>
    <t>Автодорога (пер. Кривоколенный)</t>
  </si>
  <si>
    <t>78 232 ОП МЗ Н-049</t>
  </si>
  <si>
    <t>Автодорога (пер. Северный)</t>
  </si>
  <si>
    <t>78 232 ОП МЗ Н-050</t>
  </si>
  <si>
    <t>Автодорога (пер. Казаковский)</t>
  </si>
  <si>
    <t>78 232 ОП МЗ Н-052</t>
  </si>
  <si>
    <t>Автодорога (ул. Пионерская)</t>
  </si>
  <si>
    <t>78 232 ОП МЗ Н-053</t>
  </si>
  <si>
    <t>Автодорога (ул. Ямская)</t>
  </si>
  <si>
    <t>78 232 ОП МЗ Н-055</t>
  </si>
  <si>
    <t>Автодорога (пр-д 1-й Веськовский)</t>
  </si>
  <si>
    <t>78 232 ОП МЗ Н-056</t>
  </si>
  <si>
    <t>Автодорога (ул. Даниловская)</t>
  </si>
  <si>
    <t>78 232 ОП МЗ Н-057</t>
  </si>
  <si>
    <t>Автодорога (ул. Борисоглебская)</t>
  </si>
  <si>
    <t>78 232 ОП МЗ Н-058</t>
  </si>
  <si>
    <t>Автодорога (ул. Пролетарская)</t>
  </si>
  <si>
    <t>78 232 ОП МЗ Н-059</t>
  </si>
  <si>
    <t>Автодорога (ул. Новый Быт)</t>
  </si>
  <si>
    <t>78 232 ОП МЗ Н-060</t>
  </si>
  <si>
    <t>Автодорога (ул. Подгорная)</t>
  </si>
  <si>
    <t>78 232 ОП МЗ Н-063</t>
  </si>
  <si>
    <t>Автодорога (Разворотная площадка остановки "Застава")</t>
  </si>
  <si>
    <t>78 232 ОП МЗ Н-064</t>
  </si>
  <si>
    <t>Автодорога (ул. Селитровская)</t>
  </si>
  <si>
    <t>78 232 ОП МЗ Н-065</t>
  </si>
  <si>
    <t>Автодорога (ул. Разведчика Петрова)</t>
  </si>
  <si>
    <t>78 232 ОП МЗ Н-066</t>
  </si>
  <si>
    <t>Автодорога (пер. Флотский)</t>
  </si>
  <si>
    <t>78 232 ОП МЗ Н-067</t>
  </si>
  <si>
    <t>Автодорога (ул. Речная)</t>
  </si>
  <si>
    <t>78 232 ОП МЗ Н-068</t>
  </si>
  <si>
    <t>Автодорога (ул. 2-я Ямская)</t>
  </si>
  <si>
    <t>78 232 ОП МЗ Н-069</t>
  </si>
  <si>
    <t>Автодорога (пер. Ветеринарный)</t>
  </si>
  <si>
    <t>78 232 ОП МЗ Н-070</t>
  </si>
  <si>
    <t>Автодорога (ул. Берендеевская)</t>
  </si>
  <si>
    <t>78 232 ОП МЗ Н-071</t>
  </si>
  <si>
    <t>Автодорога (пер. Фабричный, пер. Школьный)</t>
  </si>
  <si>
    <t>78 232 ОП МЗ Н-072</t>
  </si>
  <si>
    <t>Автодорога (ул. Депутатская)</t>
  </si>
  <si>
    <t>78 232 ОП МЗ Н-082</t>
  </si>
  <si>
    <t>Автодорога (ул.3-я Гражданская)</t>
  </si>
  <si>
    <t>78 232 ОП МЗ Н-087</t>
  </si>
  <si>
    <t>Автодорога (ул. Парковая)</t>
  </si>
  <si>
    <t>78 232 ОП МЗ Н-090</t>
  </si>
  <si>
    <t>Автодорога (ул. Луговая)</t>
  </si>
  <si>
    <t>78 232 ОП МЗ Н-092</t>
  </si>
  <si>
    <t>Автодорога (проезд Плановый)</t>
  </si>
  <si>
    <t>78 232 ОП МЗ Н-096</t>
  </si>
  <si>
    <t>Автодорога (ул. Лабазная)</t>
  </si>
  <si>
    <t>78 232 ОП МЗ Н-101</t>
  </si>
  <si>
    <t>Автодорога (пер. Совхозный)</t>
  </si>
  <si>
    <t>78 232 ОП МЗ Н-104</t>
  </si>
  <si>
    <t>Автодорога (ул. Южная 1,2,3 проезд)</t>
  </si>
  <si>
    <t>78 232 ОП МЗ Н-107</t>
  </si>
  <si>
    <t>Автодорога (ул. Кооперативная)</t>
  </si>
  <si>
    <t>78 232 ОП МЗ Н-108</t>
  </si>
  <si>
    <t>Автодорога (ул. Журавлева)</t>
  </si>
  <si>
    <t>78 232 ОП МЗ Н-110</t>
  </si>
  <si>
    <t>Автодорога (ул. Белинского)</t>
  </si>
  <si>
    <t>78 232 ОП МЗ Н-111</t>
  </si>
  <si>
    <t>Автодорога (ул. Воргушинская)</t>
  </si>
  <si>
    <t>78 232 ОП МЗ Н-113</t>
  </si>
  <si>
    <t>Автодорога (ул. Трудовая)</t>
  </si>
  <si>
    <t>78 232 ОП МЗ Н-114</t>
  </si>
  <si>
    <t>Автодорога (ул. Гоголя)</t>
  </si>
  <si>
    <t>78 232 ОП МЗ Н-115</t>
  </si>
  <si>
    <t>Автодорога (ул. Черниговская)</t>
  </si>
  <si>
    <t>78 232 ОП МЗ Н-116</t>
  </si>
  <si>
    <t>Автодорога (пер. Тайницкий)</t>
  </si>
  <si>
    <t>78 232 ОП МЗ Н-117</t>
  </si>
  <si>
    <t>Автодорога (ул. Новосельская)</t>
  </si>
  <si>
    <t>78 232 ОП МЗ Н-118</t>
  </si>
  <si>
    <t>Автодорога (ул. Трубежная)</t>
  </si>
  <si>
    <t>78 232 ОП МЗ Н-119</t>
  </si>
  <si>
    <t>Автодорога (ул. Восточная)</t>
  </si>
  <si>
    <t>78 232 ОП МЗ Н-121</t>
  </si>
  <si>
    <t>Автодорога (пер. 2-ой Плещеевский)</t>
  </si>
  <si>
    <t>78 232 ОП МЗ Н-123</t>
  </si>
  <si>
    <t>Автодорога (ул. Весенняя)</t>
  </si>
  <si>
    <t>78 232 ОП МЗ Н-124</t>
  </si>
  <si>
    <t>Автодорога (ул. Невского)</t>
  </si>
  <si>
    <t>78 232 ОП МЗ Н-125</t>
  </si>
  <si>
    <t>Автодорога (ул. Строителей)</t>
  </si>
  <si>
    <t>78 232 ОП МЗ Н-126</t>
  </si>
  <si>
    <t>Автодорога (ул. 40 лет ВЛКСМ)</t>
  </si>
  <si>
    <t>78 232 ОП МЗ Н-127</t>
  </si>
  <si>
    <t>Автодорога (пер. Лесной)</t>
  </si>
  <si>
    <t>78 232 ОП МЗ Н-130</t>
  </si>
  <si>
    <t>Автодорога (ул. Александровская)</t>
  </si>
  <si>
    <t>78 232 ОП МЗ Н-131</t>
  </si>
  <si>
    <t>Автодорога (ул. Маяковского)</t>
  </si>
  <si>
    <t>78 232 ОП МЗ Н-132</t>
  </si>
  <si>
    <t>Автодорога (пер. Пришвина)</t>
  </si>
  <si>
    <t>78 232 ОП МЗ Н-133</t>
  </si>
  <si>
    <t>Автодорога (ул. Красный Текстильщик)</t>
  </si>
  <si>
    <t>78 232 ОП МЗ Н-135</t>
  </si>
  <si>
    <t>Автодорога (ул. Кузнечная)</t>
  </si>
  <si>
    <t>78 232 ОП МЗ Н-136</t>
  </si>
  <si>
    <t>Автодорога (ул. Заводская)</t>
  </si>
  <si>
    <t>78 232 ОП МЗ Н-139</t>
  </si>
  <si>
    <t>Автодорога (ул. Правая Набережная)</t>
  </si>
  <si>
    <t>78 232 ОП МЗ Н-140</t>
  </si>
  <si>
    <t>Автодорога (ул. Большая Протечная)</t>
  </si>
  <si>
    <t>78 232 ОП МЗ Н-141</t>
  </si>
  <si>
    <t>Автодорога (ул. Московская)</t>
  </si>
  <si>
    <t>78 232 ОП МЗ Н-142</t>
  </si>
  <si>
    <t>Автодорога (ул. Полевая)</t>
  </si>
  <si>
    <t>78 232 ОП МЗ Н-143</t>
  </si>
  <si>
    <t>Автодорога (ул. Проездная)</t>
  </si>
  <si>
    <t>78 232 ОП МЗ Н-137</t>
  </si>
  <si>
    <t>Автодорога (ул. Пришвина)</t>
  </si>
  <si>
    <t>78 232 ОП МЗ Н-086</t>
  </si>
  <si>
    <t xml:space="preserve">Автодорога (ул. Валовое кольцо) </t>
  </si>
  <si>
    <t>78 232 ОП МЗ Н-106</t>
  </si>
  <si>
    <t>Автодорога (ул. Казаковская)</t>
  </si>
  <si>
    <t>78 232 ОП МЗ Н-091</t>
  </si>
  <si>
    <t>Автодорога (ул. Сокольская)</t>
  </si>
  <si>
    <t>78 232 ОП МЗ Н-083</t>
  </si>
  <si>
    <t>Автодорога (ул. Володарского)</t>
  </si>
  <si>
    <t>78 232 ОП МЗ Н-112</t>
  </si>
  <si>
    <t>Автодорога (пер. Музейный)</t>
  </si>
  <si>
    <t>78 232 ОП МЗ Н-089</t>
  </si>
  <si>
    <t>Автодорога (ул. 2-я Гражданская)</t>
  </si>
  <si>
    <t>78 232 ОП МЗ Н-088</t>
  </si>
  <si>
    <t>Автодорога (пер. Почтовый)</t>
  </si>
  <si>
    <t>78 232 ОП МЗ Н-103</t>
  </si>
  <si>
    <t>Автодорога (пер. Призывной)</t>
  </si>
  <si>
    <t>78 232 ОП МЗ Н-95</t>
  </si>
  <si>
    <t>Автодорога (ул. Новая)</t>
  </si>
  <si>
    <t>78 232 ОП МЗ Н-120</t>
  </si>
  <si>
    <t>Автодорога (ул. 4-я Ямская)</t>
  </si>
  <si>
    <t>78 232 ОП МЗ Н-85</t>
  </si>
  <si>
    <t>Автодорога (ул. Первомайская)</t>
  </si>
  <si>
    <t>78 232 ОП МЗ Н-109</t>
  </si>
  <si>
    <t>Автодорога (пер. 2-й Сокольский)</t>
  </si>
  <si>
    <t>78 232 ОП МЗ Н-94</t>
  </si>
  <si>
    <t>Автодорога (ул. Каретная)</t>
  </si>
  <si>
    <t>78 232 ОП МЗ Н-93</t>
  </si>
  <si>
    <t>Автодорога (ул. 3-я Ямская)</t>
  </si>
  <si>
    <t>78 232 ОП МЗ Н-84</t>
  </si>
  <si>
    <t>Автодорога (ул. Нагорная, 1-ый Нагорный проезд, 2-ой Нагорный проезд, 3-ий Нагорный проезд)</t>
  </si>
  <si>
    <t>78 232 ОП МЗ Н-150</t>
  </si>
  <si>
    <t>Автодорога ( пер. Пионерский, пер. Пионерский, 1-ый проезд; пер. Пионерский, 2-ой проезд; пер. Пионерский, 3-ий проезд)</t>
  </si>
  <si>
    <t>78 232 ОП МЗ Н-048</t>
  </si>
  <si>
    <t>Автодорога (ул. Найдышева,1-ый проезд, ул. Найдышева, 2-ой проезд)</t>
  </si>
  <si>
    <t>78 232 ОП МЗ Н-159</t>
  </si>
  <si>
    <t>Автодорога (проезд 1-ый Галев)</t>
  </si>
  <si>
    <t>78 232 ОП МЗ Н-014</t>
  </si>
  <si>
    <t>Автодорога (проезд 2-й Веськовский)</t>
  </si>
  <si>
    <t>78 232 ОП МЗ Н-025</t>
  </si>
  <si>
    <t>Автодорога (проезд 2-й Галев)</t>
  </si>
  <si>
    <t>78 232 ОП МЗ Н-047</t>
  </si>
  <si>
    <t>Автодорога (проезд 3-й Галев)</t>
  </si>
  <si>
    <t>78 232 ОП МЗ Н-015</t>
  </si>
  <si>
    <t>Автодорога (пос. Брембольский)</t>
  </si>
  <si>
    <t>78 232 ОП МЗ Н-154</t>
  </si>
  <si>
    <t>Автодорога (ул. Вокзальная)</t>
  </si>
  <si>
    <t>78 232 ОП МЗ Н-161</t>
  </si>
  <si>
    <t>Автодорога (пер. Горицкий)</t>
  </si>
  <si>
    <t>78 232 ОП МЗ Н-051</t>
  </si>
  <si>
    <t>Автодорога (пер. Грачковский)</t>
  </si>
  <si>
    <t>78 232 ОП МЗ Н-163</t>
  </si>
  <si>
    <t>Автодорога (пер. Дорожный)</t>
  </si>
  <si>
    <t>78 232 ОП МЗ Н-078</t>
  </si>
  <si>
    <t>Автодорога (ул. Дорожная)</t>
  </si>
  <si>
    <t>78 232 ОП МЗ Н-128</t>
  </si>
  <si>
    <t>Автодорога (ул. Железнодорожная)</t>
  </si>
  <si>
    <t>78 232 ОП МЗ Н-076</t>
  </si>
  <si>
    <t>Автодорога (пер. Западный)</t>
  </si>
  <si>
    <t>78 232 ОП МЗ Н-046</t>
  </si>
  <si>
    <t>Автодорога (ул. Калининская)</t>
  </si>
  <si>
    <t>78 232 ОП МЗ Н-155</t>
  </si>
  <si>
    <t>Автодорога (ул. Комитетская)</t>
  </si>
  <si>
    <t>78 232 ОП МЗ Н-074</t>
  </si>
  <si>
    <t>Автодорога (ул. Коммунальная)</t>
  </si>
  <si>
    <t>78 232 ОП МЗ Н-105</t>
  </si>
  <si>
    <t>Автодорога (ул. Комсомольская)</t>
  </si>
  <si>
    <t>78 232 ОП МЗ Н-157</t>
  </si>
  <si>
    <t>Автодорога (ул. Конная)</t>
  </si>
  <si>
    <t>78 232 ОП МЗ Н-151</t>
  </si>
  <si>
    <t>Автодорога (пер. Красноармейский)</t>
  </si>
  <si>
    <t>78 232 ОП МЗ Н-035</t>
  </si>
  <si>
    <t>Автодорога (пер. Красноэховский)</t>
  </si>
  <si>
    <t>78 232 ОП МЗ Н-036</t>
  </si>
  <si>
    <t>Автодорога (ул. Красноэховская)</t>
  </si>
  <si>
    <t>78 232 ОП МЗ Н-129</t>
  </si>
  <si>
    <t>Автодорога (ул. Кузнецова)</t>
  </si>
  <si>
    <t>78 232 ОП МЗ Н-075</t>
  </si>
  <si>
    <t>Автодорога (ул. Левая Набережная)</t>
  </si>
  <si>
    <t>78 232 ОП МЗ Н-153</t>
  </si>
  <si>
    <t>Автодорога (ул. Магистральная)</t>
  </si>
  <si>
    <t>78 232 ОП МЗ Н-162</t>
  </si>
  <si>
    <t>Автодорога (пер.Майский)</t>
  </si>
  <si>
    <t>78 232 ОП МЗ Н-029</t>
  </si>
  <si>
    <t>Автодорога (ул. Мауринская)</t>
  </si>
  <si>
    <t>78 232 ОП МЗ Н-032</t>
  </si>
  <si>
    <t>Автодорога (пл. Менделеева)</t>
  </si>
  <si>
    <t>78 232 ОП МЗ Н-145</t>
  </si>
  <si>
    <t>Автодорога (ул. Менделеева)</t>
  </si>
  <si>
    <t>78 232 ОП МЗ Н-062</t>
  </si>
  <si>
    <t>Автодорога (ул. Нагорная Крестьянка)</t>
  </si>
  <si>
    <t>78 232 ОП МЗ Н-100</t>
  </si>
  <si>
    <t>Автодорога (ул. Найдышева)</t>
  </si>
  <si>
    <t>78 232 ОП МЗ Н-164</t>
  </si>
  <si>
    <t>Автодорога (пер. Неглинный)</t>
  </si>
  <si>
    <t>78 232 ОП МЗ Н-054</t>
  </si>
  <si>
    <t>Автодорога (пер. Некрасова)</t>
  </si>
  <si>
    <t>78 232 ОП МЗ Н-017</t>
  </si>
  <si>
    <t>Автодорога (ул. Некрасова)</t>
  </si>
  <si>
    <t>78 232 ОП МЗ Н-021</t>
  </si>
  <si>
    <t>Автодорога (пер. Овражный)</t>
  </si>
  <si>
    <t>78 232 ОП МЗ Н-027</t>
  </si>
  <si>
    <t>Автодорога (ул. Овражная)</t>
  </si>
  <si>
    <t>Автодорога (ул. Озерная)</t>
  </si>
  <si>
    <t>78 232 ОП МЗ Н-158</t>
  </si>
  <si>
    <t>Автодорога (ул. Октябрьская)</t>
  </si>
  <si>
    <t>78 232 ОП МЗ Н-033</t>
  </si>
  <si>
    <t>Автодорога (пер. Оптимистов)</t>
  </si>
  <si>
    <t>78 232 ОП МЗ Н-077</t>
  </si>
  <si>
    <t>Автодорога (ул. Плещеевская)</t>
  </si>
  <si>
    <t>78 232 ОП МЗ Н-152</t>
  </si>
  <si>
    <t>Автодорога (ул. Пушкина)</t>
  </si>
  <si>
    <t>78 232 ОП МЗ Н-045</t>
  </si>
  <si>
    <t>Автодорога (ул. Пыряева)</t>
  </si>
  <si>
    <t>78 232 ОП МЗ Н-147</t>
  </si>
  <si>
    <t>Автодорога (ул. Республиканская)</t>
  </si>
  <si>
    <t>78 232 ОП МЗ Н-081</t>
  </si>
  <si>
    <t>Автодорога (пер. Родниковый)</t>
  </si>
  <si>
    <t>78 232 ОП МЗ Н-041</t>
  </si>
  <si>
    <t>Автодорога (пер. Ручейный)</t>
  </si>
  <si>
    <t>78 232 ОП МЗ Н-030</t>
  </si>
  <si>
    <t>Автодорога (пер. Рябиновый, Харитонова, Дальний)</t>
  </si>
  <si>
    <t>78 232 ОП МЗ Н-031</t>
  </si>
  <si>
    <t>Автодорога (ул. Садовая)</t>
  </si>
  <si>
    <t>78 232 ОП МЗ Н-001</t>
  </si>
  <si>
    <t>Автодорога (ул. Светлая)</t>
  </si>
  <si>
    <t>78 232 ОП МЗ Н-080</t>
  </si>
  <si>
    <t>Автодорога (ул. Свободы)</t>
  </si>
  <si>
    <t>78 232 ОП МЗ Н-146</t>
  </si>
  <si>
    <t>Автодорога (пер. Сокольский)</t>
  </si>
  <si>
    <t>78 232 ОП МЗ Н-073</t>
  </si>
  <si>
    <t>Автодорога (пер. Строительный, Малоозерный)</t>
  </si>
  <si>
    <t>78 232 ОП МЗ Н-026</t>
  </si>
  <si>
    <t>Автодорога (ул. Тихая)</t>
  </si>
  <si>
    <t>78 232 ОП МЗ Н-079</t>
  </si>
  <si>
    <t>Автодорога (пер. Троицкий)</t>
  </si>
  <si>
    <t>78 232 ОП МЗ Н-019</t>
  </si>
  <si>
    <t>Автодорога (пер. Усадебный)</t>
  </si>
  <si>
    <t>78 232 ОП МЗ Н-022</t>
  </si>
  <si>
    <t>Автодорога (пер. Федоровский)</t>
  </si>
  <si>
    <t>78 232 ОП МЗ Н-102</t>
  </si>
  <si>
    <t>Автодорога (пер. Чернореченский)</t>
  </si>
  <si>
    <t>78 232 ОП МЗ Н-156</t>
  </si>
  <si>
    <t>Автодорога (пер. Ямской)</t>
  </si>
  <si>
    <t>78 232 ОП МЗ Н-028</t>
  </si>
  <si>
    <t>Автодорога (ул. 2-я Южная)</t>
  </si>
  <si>
    <t>Автодорога (ул. Большая Крестьянка)</t>
  </si>
  <si>
    <t>78 232 ОП МЗ Н-099</t>
  </si>
  <si>
    <t>Автодорога (ул. Гражданская)</t>
  </si>
  <si>
    <t>78 232 ОП МЗ Н-134</t>
  </si>
  <si>
    <t>Автодорога ( пл. Комсомольская)</t>
  </si>
  <si>
    <t>78 232 ОП МЗ Н-122</t>
  </si>
  <si>
    <t>Автодорога (ул. Кошкина)</t>
  </si>
  <si>
    <t>78 232 ОП МЗ Н-148</t>
  </si>
  <si>
    <t>Автодорога (ул. Малая Крестьянка)</t>
  </si>
  <si>
    <t>78 232 ОП МЗ Н-098</t>
  </si>
  <si>
    <t>Автодорога ( ул. Малая Протечная)</t>
  </si>
  <si>
    <t>78 232 ОП МЗ Н-160</t>
  </si>
  <si>
    <t>Автодорога (ул. Молодежная)</t>
  </si>
  <si>
    <t>78 232 ОП МЗ Н-149</t>
  </si>
  <si>
    <t>Автодорога (пер. Новомирский)</t>
  </si>
  <si>
    <t>78 232 ОП МЗ Н-024</t>
  </si>
  <si>
    <t>Автодорога (ул. Новоплещеевская)</t>
  </si>
  <si>
    <t>78 232 ОП МЗ Н-097</t>
  </si>
  <si>
    <t>Автодорога (пер. Соловеновский)</t>
  </si>
  <si>
    <t>78 232 ОП МЗ Н-061</t>
  </si>
  <si>
    <t>Автодорога (пер. Старо-Борисоглебский)</t>
  </si>
  <si>
    <t>78 232 ОП МЗ Н-037</t>
  </si>
  <si>
    <t>Автодорога (мкрн. Чкаловский)</t>
  </si>
  <si>
    <t>78 232 ОП МЗ Н-144</t>
  </si>
  <si>
    <t>Автодорога (пер. Южный)</t>
  </si>
  <si>
    <t>Автодорога (ул. Южная)</t>
  </si>
  <si>
    <t>Автодорога (ул. 1-ая Ямская, ул. 5-ая Ямская)</t>
  </si>
  <si>
    <t>78 232 ОП МЗ Н-138</t>
  </si>
  <si>
    <t>Автодорога (пер. Володарского)</t>
  </si>
  <si>
    <t>Автодорога (ул.Угличская)</t>
  </si>
  <si>
    <t>Дорога от ул.Фалелеевской до границы ПМР</t>
  </si>
  <si>
    <t>Подъездная дорога от ул.Магистральной до ул.Фалелеевской в районе д.2</t>
  </si>
  <si>
    <t>Подъездная дорога от ул.Магистральной до д.36 по ул.Магистральной</t>
  </si>
  <si>
    <t>Дорожный проезд от пос.Молодежного до пересечения с подъездной дорогой от ул.Магистральной до д.36 по ул.Магистральной</t>
  </si>
  <si>
    <t>Подъездная дорога от ул.Магистральной к д.18А по ул.Магистральной</t>
  </si>
  <si>
    <t>Подъездная дорога от ул.Магистральной к д.21 по ул.Магистральной</t>
  </si>
  <si>
    <t>Подъездная дорога от ул.Магистральной к д.7, 9, 15, 17, 19 по ул.Магистральной</t>
  </si>
  <si>
    <t>Подъездная дорога от ул.Магистральной к д.10г по ул.Магистральной</t>
  </si>
  <si>
    <t>Подъездная дорога от ул.Магистральной к д.2б по ул.Магистральной</t>
  </si>
  <si>
    <t>Подъездная дорога  от ул.Свободы к д.122 по ул.Свободы</t>
  </si>
  <si>
    <t>Дорога  от ул.Воргушинской до границы ПМР</t>
  </si>
  <si>
    <t>Дорожный проезд от ул.Речной до пл.Комсомольская в районе д.8</t>
  </si>
  <si>
    <t>Дорога от ул.Речной в районе д,1 до границы ПМР</t>
  </si>
  <si>
    <t>Дорожный проезд от ул.Берендеевской в районе д.26 до ул.Красный текстильщик</t>
  </si>
  <si>
    <t xml:space="preserve">Дорожный проезд от ул.Пушкина в районе д.24 до ул.40 лет ВЛКСМ </t>
  </si>
  <si>
    <t>Подъездная дорога от ул.Пушкина до ПМК-11</t>
  </si>
  <si>
    <t>Подъездная дорога от ул.Вокзальная к д.1 по ул.Вокзальная</t>
  </si>
  <si>
    <t xml:space="preserve">Дорожный проезд от ул.Свободы в районе д.74 к пер.Берендеевскому </t>
  </si>
  <si>
    <t xml:space="preserve">Дорожный проезд от ул.Пролетарская в районе д.25 к пл.Комсомольской </t>
  </si>
  <si>
    <t xml:space="preserve">Дорожный проезд от ул.Пролетарская в районе д.40а до ул.Свободы </t>
  </si>
  <si>
    <t>Подъездная дорога от ул.Свободы в районе д.46 к д.16  ул.Красный текстильщик</t>
  </si>
  <si>
    <t>Подъездная дорога от ул.Свободы к д.48  ул.Свободы</t>
  </si>
  <si>
    <t>Дорожный проезд от ул.Маяковского в районе д.1 до ул.Менделеева в районе д.8</t>
  </si>
  <si>
    <t>Подъездная дорога от ул.Маяковского до д.3 ул.Маяковского</t>
  </si>
  <si>
    <t>Подъездная дорога от ул.Маяковского до д.9 ул.Маяковского</t>
  </si>
  <si>
    <t>Подъездная дорога от ул.Маяковского до д.11 ул.Маяковского</t>
  </si>
  <si>
    <t>Подъездная дорога от ул.Маяковского до д.13,17 ул.Маяковского</t>
  </si>
  <si>
    <t>Подъездная дорога от ул.Маяковского до д.19 ул.Маяковского</t>
  </si>
  <si>
    <t>Подъездная дорога от ул.Менделеева к школе № 6</t>
  </si>
  <si>
    <t xml:space="preserve">Подъездная дорога от ул.Менделеева к д.14  ул.Менделеева </t>
  </si>
  <si>
    <t>Подъездная дорога от ул.50 лет Комсомола к д.20  ул.Менделеева</t>
  </si>
  <si>
    <t>Подъездная дорога от ул.50 лет Комсомола к д.21  ул.50 лет Комсомола</t>
  </si>
  <si>
    <t>Подъездная дорога  от ул.50 лет Комсомола к д.13  ул.Маяковского</t>
  </si>
  <si>
    <t xml:space="preserve">Подъездная дорога от д.17  ул.50 лет Комсомола к д.15  ул.Маяковского </t>
  </si>
  <si>
    <t>Подъездная дорога от ул.50 лет Комсомола до ЦТП-1</t>
  </si>
  <si>
    <t>Дорожный проезд от ул.50 лет Комсомола в районе д.20 до ул.Менделеева в районе д.40А</t>
  </si>
  <si>
    <t xml:space="preserve">Дорожный проезд от ул.50 лет Комсомола в районе д.16 до д.42 ул.Менделеева </t>
  </si>
  <si>
    <t>Дорожный проезд от ул.Кооперативной в районе д.62А до ул.Менделеева в районе д.44</t>
  </si>
  <si>
    <t>Подъездная дорога от ул.Строителей в районе д.31 до  д.68а  ул.Кооперативная</t>
  </si>
  <si>
    <t>Подъездная дорога от ул.Строителей к д.43  ул.Строителей</t>
  </si>
  <si>
    <t>Дорожный проезд от ул.Строителей в районе д.38 до  ул.Октябрьской</t>
  </si>
  <si>
    <t>Подъездная дорога  от ул.Строителей в районе д.36 до школы № 4</t>
  </si>
  <si>
    <t>Дорожный проезд от ул.Строителей в районе д.30А к ул.Октябрьской</t>
  </si>
  <si>
    <t>Подъездная дорога  от ул.Разведчика Петрова к д.6 ул.Разведчика Петрова</t>
  </si>
  <si>
    <t>Подъездная дорога от ул.Октябрьской к д.39а ул.Октябрьская</t>
  </si>
  <si>
    <t>Подъездная дорога  от ул.Октябрьской в районе д.30 к ТП-102</t>
  </si>
  <si>
    <t>Подъездная дорога  от ул.Разведчика Петрова в районе д.1 к д.35 по ул.Октябрьской</t>
  </si>
  <si>
    <t>Подъездная дорога  от ул.Брембольская к д.28 по ул.Брембольская</t>
  </si>
  <si>
    <t>Подъездная дорога от ул.Кооперативная до д.14 ул.Кооперативная</t>
  </si>
  <si>
    <t>Подъездная дорога от ул.Кооперативная к д.27 ул.Октябрьская</t>
  </si>
  <si>
    <t>Подъездная дорога от ул.Разведчика Петрова к д.31  ул.Октябрьская</t>
  </si>
  <si>
    <t>Дорожный проезд от д.4 по ул.50 лет Комсомола до  д.16Б по ул.50 лет Комсомола</t>
  </si>
  <si>
    <t>Автодорога (пл. Народная)</t>
  </si>
  <si>
    <t>Дорожный проезд от д.96 по ул.Московская до  д.120 по ул.Московская</t>
  </si>
  <si>
    <t>Дорожный проезд от д.72 по ул.Московская до пересечения с пер.Федоровским  вблизи  д.13</t>
  </si>
  <si>
    <t>Дорожный проезд от д.64 по ул.Московская до пересечения с пер.Федоровским  вблизи  д.55</t>
  </si>
  <si>
    <t>Дорожный проезд от д.56 по ул.Московская до пересечения с пер.Федоровским  вблизи  д.9</t>
  </si>
  <si>
    <t>Дорожный проезд от д.48 по ул.Московская до пересечения с пер.Федоровским,  вблизи  д.46 микрорайона Чкаловский</t>
  </si>
  <si>
    <t>Дорожный проезд от д.3 до  д.6А  микрорайон Чкаловский</t>
  </si>
  <si>
    <t xml:space="preserve">Дорожный проезд от д.20 до  д.26 по пер.Московскому </t>
  </si>
  <si>
    <t>Дорожный проезд от д.43А  (детсад) микрорайон Чкаловский до пересечения с пер.Федоровским,  вблизи  д.46 микрорайон Чкаловский</t>
  </si>
  <si>
    <t>Дорожный проезд от д.28  до  д.27Б (Гарнизонного офицерского клуба)  микрорайон Чкаловский</t>
  </si>
  <si>
    <t>Дорожный проезд от д.35А  с северной стороны  д.27Б  (Гарнизонного офицерского клуба)  микрорайон Чкаловский</t>
  </si>
  <si>
    <t>Дорожный проезд от д.24  до  д.35А  микрорайон Чкаловский</t>
  </si>
  <si>
    <t>Дорожный проезд от д.34  микрорайон Чкаловский до пересечения с пер.Федоровским  вблизи  д.46 микрорайон Чкаловский</t>
  </si>
  <si>
    <t>Дорожный проезд от д.26 до  д.40  микрорайон Чкаловский</t>
  </si>
  <si>
    <t>Дорожный проезд от д.36 до  д.39  микрорайон Чкаловский</t>
  </si>
  <si>
    <t>Дорожный проезд от д.36 до  Бани  микрорайон Чкаловский</t>
  </si>
  <si>
    <t>Дорожный проезд от  Пруда  микрорайон Чкаловский до пересечения с пер. Федоровским,  вблизи  д.46А</t>
  </si>
  <si>
    <t>Дорожный проезд от  д.49  микрорайон Чкаловский до пересечения с пер. Федоровским  вблизи  д.9</t>
  </si>
  <si>
    <t>Дорожный проезд от д.49 до  д.52  микрорайон Чкаловский</t>
  </si>
  <si>
    <t>Дорожный проезд от д.27  микрорайон Чкаловский вдоль забора воинской части до ул.Подгорная</t>
  </si>
  <si>
    <t>Дорожный проезд от д.35В  микрорайон Чкаловский до ул.Подгорная</t>
  </si>
  <si>
    <t>Дорожный проезд от д.122 по ул.Московская вдоль гаражного кооператива до пересечения с границей Переславского муниципального района</t>
  </si>
  <si>
    <t>Дорожный проезд от гаражного кооператива до пересечения с дорогой вблизи д.53 (школа №2)  микрорайон Чкаловский</t>
  </si>
  <si>
    <t>Дорожный проезд от д.25  микрорайон Чкаловский вдоль забора воинской части до пересечения с дорогой вблизи гаражного кооператива</t>
  </si>
  <si>
    <t>Дорожный проезд от д.143 по ул.Московская вдоль границы Переславского муниципального района до участка 122 по ул.Московская</t>
  </si>
  <si>
    <t>Дорожный проезд от д.1 по ул. Ямская до  д.115 пос.Сельхозтехника</t>
  </si>
  <si>
    <t xml:space="preserve">Дорожный проезд от д.5 до д.3 по ул. Ямская </t>
  </si>
  <si>
    <t xml:space="preserve">Дорожный проезд от д.3  до д.9 по ул. Ямская </t>
  </si>
  <si>
    <t>Дорожный проезд от д.5 по ул.Ямская до  д.117 (детский сад) по ул.Московская</t>
  </si>
  <si>
    <t>Дорожный проезд от д.10А Брембольский поселок до пересечения с ул.Свободы вблизи д.61 (школа-интернат №4)</t>
  </si>
  <si>
    <t>Дорожный проезд от д.36А Брембольский поселок до пересечения с ул.Свободы вблизи д.69</t>
  </si>
  <si>
    <t xml:space="preserve">Дорожный проезд от д.31  до д.69 по ул.Полевой </t>
  </si>
  <si>
    <t>Дорожный проезд вблизи д.10 по ул. Октябрьской</t>
  </si>
  <si>
    <t>Дорожный проезд от д.5 до д.12 по ул. Октябрьской</t>
  </si>
  <si>
    <t xml:space="preserve">Дорожный проезд  от д.29 до д.37 по ул. Журавлева  </t>
  </si>
  <si>
    <t xml:space="preserve">Дорожный проезд  от д.31 до д.35 по ул. Журавлева  </t>
  </si>
  <si>
    <t xml:space="preserve">Дорожный проезд  от д.35 по ул. Большая Крестьянка до пересечения с ул. Дорожной, вблизи д.1 по ул.Луговая  </t>
  </si>
  <si>
    <t>Дорожный проезд  от д.3 по ул Луговой до пересечения с ул.Республиканская вблизи д.16</t>
  </si>
  <si>
    <t>Автомобильная стоянка по ул Садовая вблизи д.6</t>
  </si>
  <si>
    <t>Автомобильная стоянка по ул Советская вблизи д.2</t>
  </si>
  <si>
    <t>Автомобильная стоянка площадь Народная вблизи д.8</t>
  </si>
  <si>
    <t>Автомобильная стоянка по ул Кооперативная вблизи д.62 (ЗАГС)</t>
  </si>
  <si>
    <t>Автомобильная стоянка площадь Менделеева вблизи д.4 (КЦ "Славич")</t>
  </si>
  <si>
    <t>Автомобильная стоянка по ул Менделеева вблизи д.25 (м-н "Авоська")</t>
  </si>
  <si>
    <t>Автомобильная стоянка по ул Магистральная вблизи д.24 (Проходная ОАО "Компания "Славич")</t>
  </si>
  <si>
    <t>Автомобильная стоянка по ул Магистральная вблизи д.18А (конечная остановка автобуса)</t>
  </si>
  <si>
    <t>Автомобильная стоянка по ул Менделеева вблизи д.47 (Проходная ОАО "Компания "Славич")</t>
  </si>
  <si>
    <t>ВСЕГО:</t>
  </si>
  <si>
    <t>Постановление Администрации г.Переславля-Залесского №ПОС.03-1103/15  от 20.07.2015</t>
  </si>
  <si>
    <r>
      <t xml:space="preserve">исп. </t>
    </r>
    <r>
      <rPr>
        <sz val="9"/>
        <rFont val="Calibri"/>
        <family val="2"/>
        <charset val="204"/>
        <scheme val="minor"/>
      </rPr>
      <t>Нина Валентиновна Куликова (535) 3-13-11 [kylikova5991@mail.ru]</t>
    </r>
  </si>
  <si>
    <r>
      <t>Реестровый номер ЕГР</t>
    </r>
    <r>
      <rPr>
        <sz val="9"/>
        <color indexed="8"/>
        <rFont val="Calibri"/>
        <family val="2"/>
        <charset val="204"/>
        <scheme val="minor"/>
      </rPr>
      <t xml:space="preserve"> (единого гос.реестра)</t>
    </r>
  </si>
  <si>
    <t>Ярославская область, Любимский район, д.Дорское, ул.Медовая</t>
  </si>
  <si>
    <t>Ярославская область, Любимский район, д.Вахромейка, ул.Ярославская</t>
  </si>
  <si>
    <t>Ярославская область, Любимский район, д.Накоступово, ул.Береговая</t>
  </si>
  <si>
    <t>Пригородное сельское поселение</t>
  </si>
  <si>
    <t>Автодорога до подсобного хозяйства вблизи д. Чашницы</t>
  </si>
  <si>
    <t>78 232 ОП МР 001</t>
  </si>
  <si>
    <t>Антуфьево-Дядькино</t>
  </si>
  <si>
    <t>78 232 ОП МР 002</t>
  </si>
  <si>
    <t>Антуфьево-Семендяйка</t>
  </si>
  <si>
    <t>78 232 ОП МР 003</t>
  </si>
  <si>
    <t>Бибирево-Добрилово</t>
  </si>
  <si>
    <t>78 232 ОП МР 004</t>
  </si>
  <si>
    <t>Болшево-Бакшеево</t>
  </si>
  <si>
    <t>78 232 ОП МР 005</t>
  </si>
  <si>
    <t>Б.Брембола-Скулино</t>
  </si>
  <si>
    <t>78 232 ОП МР 006</t>
  </si>
  <si>
    <t>Большие Сокольники- Веськово</t>
  </si>
  <si>
    <t>78 232 ОП МР 007</t>
  </si>
  <si>
    <t>Б. Пальцино-Воскресенское</t>
  </si>
  <si>
    <t>78 232 ОП МР 008</t>
  </si>
  <si>
    <t>Бутаково-Ивановское</t>
  </si>
  <si>
    <t>78 232 ОП МР 009</t>
  </si>
  <si>
    <t>Воскресенское-Головино</t>
  </si>
  <si>
    <t>78 232 ОП МР 010</t>
  </si>
  <si>
    <t>Гагаринская Новоселка - Яропольцы</t>
  </si>
  <si>
    <t>78 232 ОП МР 011</t>
  </si>
  <si>
    <t>Глебовское-Голоперово до Подраменье</t>
  </si>
  <si>
    <t>78 232 ОП МР 012</t>
  </si>
  <si>
    <t>Голоперово - Ивкино</t>
  </si>
  <si>
    <t>78 232 ОП МР 013</t>
  </si>
  <si>
    <t>Голоперово-Романка</t>
  </si>
  <si>
    <t>78 232 ОП МР 014</t>
  </si>
  <si>
    <t>Горки-Красногорский</t>
  </si>
  <si>
    <t>78 232 ОП МР 015</t>
  </si>
  <si>
    <t>Городище-Ягренево</t>
  </si>
  <si>
    <t>78 232 ОП МР 016</t>
  </si>
  <si>
    <t>Дубовицы - Большие Cокольники</t>
  </si>
  <si>
    <t>78 232 ОП МР 017</t>
  </si>
  <si>
    <t>Дубовицы-Веськово</t>
  </si>
  <si>
    <t>78 232 ОП МР 018</t>
  </si>
  <si>
    <t>Дубовицы-Дядькино</t>
  </si>
  <si>
    <t>78 232 ОП МР 019</t>
  </si>
  <si>
    <t>Елизарка-Городище</t>
  </si>
  <si>
    <t>78 232 ОП МР 020</t>
  </si>
  <si>
    <t>Елизарка-Кружково</t>
  </si>
  <si>
    <t>78 232 ОП МР 021</t>
  </si>
  <si>
    <t>78 232 ОП МР 022</t>
  </si>
  <si>
    <t>Заладьевская автодорога  (через м.Кухмарь, д.Хмельники, с.Гора-Новоселка, д.Жупеево)</t>
  </si>
  <si>
    <t>78 232 ОП МР 023</t>
  </si>
  <si>
    <t>Ивкино-Первушино</t>
  </si>
  <si>
    <t>78 232 ОП МР 024</t>
  </si>
  <si>
    <t>Ильинское-Новоалексеевка</t>
  </si>
  <si>
    <t>78 232 ОП МР 025</t>
  </si>
  <si>
    <t>Кичибухино - Загорье</t>
  </si>
  <si>
    <t>78 232 ОП МР 026</t>
  </si>
  <si>
    <t>Климово-Пожарское</t>
  </si>
  <si>
    <t>78 232 ОП МР 027</t>
  </si>
  <si>
    <t>2+480 км лево от 42 км а/д Нагорье -Берендеево - Новоселье  до д. Евсеево</t>
  </si>
  <si>
    <t>78 232 ОП МР 028</t>
  </si>
  <si>
    <t>2+980 право а/д Глебовское - Голоперово до д. Подраменье</t>
  </si>
  <si>
    <t>78 232 ОП МР 029</t>
  </si>
  <si>
    <t>3+600 а/д Глебовское - Самарово до с. Пожарское</t>
  </si>
  <si>
    <t>78 232 ОП МР 030</t>
  </si>
  <si>
    <t>3+800 право а/д М8 - Красная деревня - Городище до д. Княжево</t>
  </si>
  <si>
    <t>78 232 ОП МР 031</t>
  </si>
  <si>
    <t>км 60 лево а/д Нагорье-Берендеево до Бакшеево</t>
  </si>
  <si>
    <t>78 232 ОП МР 032</t>
  </si>
  <si>
    <t>Княжево-Криушкино</t>
  </si>
  <si>
    <t>78 232 ОП МР 033</t>
  </si>
  <si>
    <t>Княжево - Милитино</t>
  </si>
  <si>
    <t>78 232 ОП МР 034</t>
  </si>
  <si>
    <t>Конюцкое - Бутаково</t>
  </si>
  <si>
    <t>78 232 ОП МР 035</t>
  </si>
  <si>
    <t>Красная Деревня-Маурино</t>
  </si>
  <si>
    <t>78 232 ОП МР 036</t>
  </si>
  <si>
    <t>Криушкино - Городище</t>
  </si>
  <si>
    <t>78 232 ОП МР 037</t>
  </si>
  <si>
    <t>Кружково-Ильинское</t>
  </si>
  <si>
    <t>78 232 ОП МР 038</t>
  </si>
  <si>
    <t>Купанское - Купань</t>
  </si>
  <si>
    <t>78 232 ОП МР 039</t>
  </si>
  <si>
    <t>Купанское - Талицы</t>
  </si>
  <si>
    <t>78 232 ОП МР 040</t>
  </si>
  <si>
    <t>Леонтьево-Савельево</t>
  </si>
  <si>
    <t>78 232 ОП МР 041</t>
  </si>
  <si>
    <t>М8 Холмогоры-Бол.Сокольники</t>
  </si>
  <si>
    <t>78 232 ОП МР 042</t>
  </si>
  <si>
    <t>М8 Холмогоры- Елизарка</t>
  </si>
  <si>
    <t>78 232 ОП МР 043</t>
  </si>
  <si>
    <t>М8 Холмогоры - Конюцкое</t>
  </si>
  <si>
    <t>78 232 ОП МР 044</t>
  </si>
  <si>
    <t>М8 "Холмогоры"-Красногор</t>
  </si>
  <si>
    <t>78 232 ОП МР 045</t>
  </si>
  <si>
    <t>М8 Холмогоры-Маурино</t>
  </si>
  <si>
    <t>78 232 ОП МР 046</t>
  </si>
  <si>
    <t>М8 Холмогоры-Милитино</t>
  </si>
  <si>
    <t>78 232 ОП МР 047</t>
  </si>
  <si>
    <t>М8 Холмогоры - Рогозинино</t>
  </si>
  <si>
    <t>78 232 ОП МР 048</t>
  </si>
  <si>
    <t>М8 Холмогоры-Слободка</t>
  </si>
  <si>
    <t>78 232 ОП МР 049</t>
  </si>
  <si>
    <t>М8 Холмогоры-Яропольцы</t>
  </si>
  <si>
    <t>78 232 ОП МР 050</t>
  </si>
  <si>
    <t>Мал.Пальцино-Воскресенское</t>
  </si>
  <si>
    <t>78 232 ОП МР 051</t>
  </si>
  <si>
    <t>Мартыновская автодорога (через д.Соломидино, пос.Релинский, д.Первушино)</t>
  </si>
  <si>
    <t>78 232 ОП МР 052</t>
  </si>
  <si>
    <t>Милитино-Ягренево</t>
  </si>
  <si>
    <t>78 232 ОП МР 053</t>
  </si>
  <si>
    <t>Нагорье-Берендеево-Новоселье до Дубовицы</t>
  </si>
  <si>
    <t>78 232 ОП МР 054</t>
  </si>
  <si>
    <t>Нагорье-Берендеево до Коровино</t>
  </si>
  <si>
    <t>78 232 ОП МР 055</t>
  </si>
  <si>
    <t>Новоалексеевка-Ильинское</t>
  </si>
  <si>
    <t>78 232 ОП МР 056</t>
  </si>
  <si>
    <t>Новое - Деревково</t>
  </si>
  <si>
    <t>78 232 ОП МР 057</t>
  </si>
  <si>
    <t>Новое - Леонтьево - Ченцы</t>
  </si>
  <si>
    <t>78 232 ОП МР 058</t>
  </si>
  <si>
    <t>Новоселье - Дядькино</t>
  </si>
  <si>
    <t>78 232 ОП МР 059</t>
  </si>
  <si>
    <t>Новоселье-Евсеево</t>
  </si>
  <si>
    <t>78 232 ОП МР 060</t>
  </si>
  <si>
    <t>Окружная дорога г. Переславля - Б.Брембола</t>
  </si>
  <si>
    <t>78 232 ОП МР 061</t>
  </si>
  <si>
    <t>Окружная дорога г.Переславля - Грачковская Слобода</t>
  </si>
  <si>
    <t>78 232 ОП МР 062</t>
  </si>
  <si>
    <t xml:space="preserve">Окружная дорога г. Переславля - Луговая Слобода </t>
  </si>
  <si>
    <t>78 232 ОП МР 063</t>
  </si>
  <si>
    <t>Перелески-Щербинино-Одерихино до Щербинино</t>
  </si>
  <si>
    <t>78 232 ОП МР 064</t>
  </si>
  <si>
    <t>Перцево-Болшево</t>
  </si>
  <si>
    <t>78 232 ОП МР 065</t>
  </si>
  <si>
    <t>Плечево-Одерихино</t>
  </si>
  <si>
    <t>78 232 ОП МР 066</t>
  </si>
  <si>
    <t>Подъездная дорога к полигону ТБО (Купанское)</t>
  </si>
  <si>
    <t>78 232 ОП МР 067</t>
  </si>
  <si>
    <t>Соловено - Фалелеево</t>
  </si>
  <si>
    <t>78 232 ОП МР 068</t>
  </si>
  <si>
    <t>Соловеново-Нила</t>
  </si>
  <si>
    <t>78 232 ОП МР 069</t>
  </si>
  <si>
    <t>Соломидино-Евсеево</t>
  </si>
  <si>
    <t>78 232 ОП МР 070</t>
  </si>
  <si>
    <t xml:space="preserve">Соломидино-Новая  </t>
  </si>
  <si>
    <t>78 232 ОП МР 071</t>
  </si>
  <si>
    <t>Тараскино-Подберезье</t>
  </si>
  <si>
    <t>78 232 ОП МР 072</t>
  </si>
  <si>
    <t>Троицкая Слобода-Кухмарь до Криушкино</t>
  </si>
  <si>
    <t>78 232 ОП МР 073</t>
  </si>
  <si>
    <t>Участок №1 "Говырино - Дмитриевское -Нагорье - Студенец"</t>
  </si>
  <si>
    <t>78 232 ОП МР 074</t>
  </si>
  <si>
    <t>Фалелеево - Нила</t>
  </si>
  <si>
    <t>78 232 ОП МР 075</t>
  </si>
  <si>
    <t>Щербинино-Плечево</t>
  </si>
  <si>
    <t>78 232 ОП МР 076</t>
  </si>
  <si>
    <t>Рязанцевское сельское поселение</t>
  </si>
  <si>
    <t>Алексино-Борисово</t>
  </si>
  <si>
    <t>78 232 ОП МР 077</t>
  </si>
  <si>
    <t>Алексино-Никулинка</t>
  </si>
  <si>
    <t>78 232 ОП МР 078</t>
  </si>
  <si>
    <t>Алексино-Новоселка</t>
  </si>
  <si>
    <t>78 232 ОП МР 079</t>
  </si>
  <si>
    <t>Аниково-Борисово</t>
  </si>
  <si>
    <t>78 232 ОП МР 080</t>
  </si>
  <si>
    <t>Берендеево-Лаврово</t>
  </si>
  <si>
    <t>78 232 ОП МР 081</t>
  </si>
  <si>
    <t>Берендеево-Милославка</t>
  </si>
  <si>
    <t>78 232 ОП МР 082</t>
  </si>
  <si>
    <t>Берендеево-Петровское</t>
  </si>
  <si>
    <t>78 232 ОП МР 083</t>
  </si>
  <si>
    <t>Боронуково-Внуково</t>
  </si>
  <si>
    <t>78 232 ОП МР 084</t>
  </si>
  <si>
    <t>Внуково-Вилино</t>
  </si>
  <si>
    <t>78 232 ОП МР 085</t>
  </si>
  <si>
    <t>Дубровицы-Никольское</t>
  </si>
  <si>
    <t>78 232 ОП МР 086</t>
  </si>
  <si>
    <t>Дубровицы-Ново-Беклемишево</t>
  </si>
  <si>
    <t>78 232 ОП МР 087</t>
  </si>
  <si>
    <t>Ефимьево-Икрино</t>
  </si>
  <si>
    <t>78 232 ОП МР 088</t>
  </si>
  <si>
    <t>Ефимьево-Корсаково</t>
  </si>
  <si>
    <t>78 232 ОП МР 089</t>
  </si>
  <si>
    <t>Киучер-Стаищи</t>
  </si>
  <si>
    <t>78 232 ОП МР 090</t>
  </si>
  <si>
    <t>км 3+960 лево от км 68 а/д Нагорье-Берендеево-Скоболево до Богородское</t>
  </si>
  <si>
    <t>78 232 ОП МР 091</t>
  </si>
  <si>
    <t>км 4+000 право а/д Рязанцево-Веска-Высоково до Богородское</t>
  </si>
  <si>
    <t>78 232 ОП МР 092</t>
  </si>
  <si>
    <t>5-ый км а/д Владимир - Переславль до Ильинка</t>
  </si>
  <si>
    <t>78 232 ОП МР 093</t>
  </si>
  <si>
    <t>5-ый км а/д Владимир - Переславль до Клины</t>
  </si>
  <si>
    <t>78 232 ОП МР 094</t>
  </si>
  <si>
    <t>км 62+300 лево а/д Нагорье-Берендеево до Иванисово</t>
  </si>
  <si>
    <t>78 232 ОП МР 095</t>
  </si>
  <si>
    <t>69-ый км а/д Нагорье-Берендеево-Петровское</t>
  </si>
  <si>
    <t>78 232 ОП МР 096</t>
  </si>
  <si>
    <t>км от 2+500 лево а/д Нагорье-Берендеево-Скоблево до Василисино</t>
  </si>
  <si>
    <t>78 232 ОП МР 097</t>
  </si>
  <si>
    <t>Любимцево-Рокша</t>
  </si>
  <si>
    <t>78 232 ОП МР 098</t>
  </si>
  <si>
    <t>Петрищево - Стаищи</t>
  </si>
  <si>
    <t>78 232 ОП МР 099</t>
  </si>
  <si>
    <t>Рязанцево-Аниково</t>
  </si>
  <si>
    <t>78 232 ОП МР 100</t>
  </si>
  <si>
    <t>Сарево-Боронуково</t>
  </si>
  <si>
    <t>78 232 ОП МР 101</t>
  </si>
  <si>
    <t>Скоблево - Архангельское</t>
  </si>
  <si>
    <t>78 232 ОП МР102</t>
  </si>
  <si>
    <t>Скоблево - Багримово</t>
  </si>
  <si>
    <t>78 232 ОП МР 103</t>
  </si>
  <si>
    <t>Скоблево-Самарово</t>
  </si>
  <si>
    <t>78 232 ОП МР 104</t>
  </si>
  <si>
    <t>Славитино-Ильинка</t>
  </si>
  <si>
    <t>78 232 ОП МР 105</t>
  </si>
  <si>
    <t xml:space="preserve">ИТОГО </t>
  </si>
  <si>
    <t>Нагорьевское сельское поселение</t>
  </si>
  <si>
    <t>Ананкино-Калинкино-Тукаленка</t>
  </si>
  <si>
    <t>78 232 ОП МР 106</t>
  </si>
  <si>
    <t>Ананкино-Маринкино</t>
  </si>
  <si>
    <t>78 232 ОП МР 107</t>
  </si>
  <si>
    <t>Березнеки - Липовцы</t>
  </si>
  <si>
    <t>78 232 ОП МР 108</t>
  </si>
  <si>
    <t>Сараево-Воскресенка-Кишкино</t>
  </si>
  <si>
    <t>78 232 ОП МР 109</t>
  </si>
  <si>
    <t>Ботогово - Лучинское</t>
  </si>
  <si>
    <t>78 232 ОП МР 110</t>
  </si>
  <si>
    <t>Головинское - Ананкино</t>
  </si>
  <si>
    <t>78 232 ОП МР 111</t>
  </si>
  <si>
    <t>Головинское-Панское-Ананкино</t>
  </si>
  <si>
    <t>78 232 ОП МР 112</t>
  </si>
  <si>
    <t>Даратники - Бережки</t>
  </si>
  <si>
    <t>78 232 ОП МР 113</t>
  </si>
  <si>
    <t>Дмитриевское-Николо Царевна</t>
  </si>
  <si>
    <t>78 232 ОП МР 114</t>
  </si>
  <si>
    <t>Дмитровское - Пешково</t>
  </si>
  <si>
    <t>78 232 ОП МР 115</t>
  </si>
  <si>
    <t>Дреплево-Горицы</t>
  </si>
  <si>
    <t>78 232 ОП МР 116</t>
  </si>
  <si>
    <t>Загорье - Старово</t>
  </si>
  <si>
    <t>78 232 ОП МР 117</t>
  </si>
  <si>
    <t>Загорье - Степанцево</t>
  </si>
  <si>
    <t>78 232 ОП МР 118</t>
  </si>
  <si>
    <t>Камышево-Гаврилково</t>
  </si>
  <si>
    <t>78 232 ОП МР 119</t>
  </si>
  <si>
    <t>Климово-Жупеево</t>
  </si>
  <si>
    <t>78 232 ОП МР 120</t>
  </si>
  <si>
    <t>км 2 а/д Дмитриевское-Пешково до Пешково</t>
  </si>
  <si>
    <t>78 232 ОП МР 121</t>
  </si>
  <si>
    <t xml:space="preserve">км 2 право а/д  Сараево-коргашино до Малое Ильинское </t>
  </si>
  <si>
    <t>78 232 ОП МР 122</t>
  </si>
  <si>
    <t>км 2+800  право а/д  Дмитриевское-Микляево-Тархов Холм до Нестерово</t>
  </si>
  <si>
    <t>78 232 ОП МР 123</t>
  </si>
  <si>
    <t>км 3 а/д Андрианово-Хмельники лево до Поповское</t>
  </si>
  <si>
    <t>78 232 ОП МР 124</t>
  </si>
  <si>
    <t>км 38 а/д Говырино - Дмитриевское - Нагорье до д. Иванцево</t>
  </si>
  <si>
    <t>78 232 ОП МР 125</t>
  </si>
  <si>
    <t>км 39 а/д Говырино - Дмитриевское - Нагорье до д. Лосниково (ч/з д. Гулино, д. Тощебылово)</t>
  </si>
  <si>
    <t>78 232 ОП МР 126</t>
  </si>
  <si>
    <t>км 5 а/д Колокарево - Починки до Кормолиха</t>
  </si>
  <si>
    <t>78 232 ОП МР 127</t>
  </si>
  <si>
    <t>км 5 а/д Колокарево - Починки до Паньково</t>
  </si>
  <si>
    <t>78 232 ОП МР 128</t>
  </si>
  <si>
    <t>км 5 а/д Остапково - Заозерье - Колокарево - Ст. Волино до д. Горбаново (ч/з д. Матвеевка д.Дреплево, д. Горицы)</t>
  </si>
  <si>
    <t>78 232 ОП МР 129</t>
  </si>
  <si>
    <t>км 50 а/д Говырино-Дмитриевское-Нагорье до кордона Вороново</t>
  </si>
  <si>
    <t>78 232 ОП МР 130</t>
  </si>
  <si>
    <t>км 51+850 лево а/д Говырино-Дмитриевское-Нагорье до Гаврилково</t>
  </si>
  <si>
    <t>78 232 ОП МР 131</t>
  </si>
  <si>
    <t>км 54  а/д Говырино-Дмитриевское-Нагорье до кордона Овчинники</t>
  </si>
  <si>
    <t>78 232 ОП МР 132</t>
  </si>
  <si>
    <t>км 63+200 лево  а/д Говырино-Дмитриевское-Нагорье до Огорельцево</t>
  </si>
  <si>
    <t>78 232 ОП МР 133</t>
  </si>
  <si>
    <t>км 7+800 лево а/д Кудрино-Загорье-Березники до Березники</t>
  </si>
  <si>
    <t>78 232 ОП МР 134</t>
  </si>
  <si>
    <t xml:space="preserve">км 8+500 право а/д Кудрино - Загорье - Березники до Сараево </t>
  </si>
  <si>
    <t>78 232 ОП МР 135</t>
  </si>
  <si>
    <t>Конюцкое - Выползово</t>
  </si>
  <si>
    <t>78 232 ОП МР 136</t>
  </si>
  <si>
    <t>Конюцкое - Горбаново</t>
  </si>
  <si>
    <t>78 232 ОП МР 137</t>
  </si>
  <si>
    <t>Колокарево-Дреплево</t>
  </si>
  <si>
    <t>78 232 ОП МР 138</t>
  </si>
  <si>
    <t>Копнино-Старое Селезнево</t>
  </si>
  <si>
    <t>78 232 ОП МР 139</t>
  </si>
  <si>
    <t>Копнино-Федосово</t>
  </si>
  <si>
    <t>78 232 ОП МР 140</t>
  </si>
  <si>
    <t>Лихарево-Елпатьево</t>
  </si>
  <si>
    <t>78 232 ОП МР 141</t>
  </si>
  <si>
    <t>Лосниково-Коргашино</t>
  </si>
  <si>
    <t>78 232 ОП МР 142</t>
  </si>
  <si>
    <t>Маншино-Мишутино</t>
  </si>
  <si>
    <t>78 232 ОП МР 143</t>
  </si>
  <si>
    <t>Маншино-Нагорье</t>
  </si>
  <si>
    <t>78 232 ОП МР 144</t>
  </si>
  <si>
    <t>Меленки-Михальцево</t>
  </si>
  <si>
    <t>78 232 ОП МР 145</t>
  </si>
  <si>
    <t>Михеево-Жданово</t>
  </si>
  <si>
    <t>78 232 ОП МР 146</t>
  </si>
  <si>
    <t>Нагорье-Вехово</t>
  </si>
  <si>
    <t>78 232 ОП МР 147</t>
  </si>
  <si>
    <t>Нагорье -Евстигнеево - Елпатьево - Слепцово</t>
  </si>
  <si>
    <t>78 232 ОП МР 148</t>
  </si>
  <si>
    <t>Нагорье - Меленки</t>
  </si>
  <si>
    <t>78 232 ОП МР 149</t>
  </si>
  <si>
    <t>км 2 право а/д Нагорье-Берендеево до Торчиново</t>
  </si>
  <si>
    <t>78 232 ОП МР 150</t>
  </si>
  <si>
    <t>Огорельцево - Коробово</t>
  </si>
  <si>
    <t>78 232 ОП МР 151</t>
  </si>
  <si>
    <t>Паньково - Высокуша</t>
  </si>
  <si>
    <t>78 232 ОП МР 152</t>
  </si>
  <si>
    <t>Паньково - Горбанцево</t>
  </si>
  <si>
    <t>78 232 ОП МР 153</t>
  </si>
  <si>
    <t>Петрилово - Малое Ильинское</t>
  </si>
  <si>
    <t>78 232 ОП МР 154</t>
  </si>
  <si>
    <t>Петрилово - Местилово</t>
  </si>
  <si>
    <t>78 232 ОП МР 155</t>
  </si>
  <si>
    <t>Починки - Высокуша</t>
  </si>
  <si>
    <t>78 232 ОП МР 156</t>
  </si>
  <si>
    <t>Пылайха-Ермово</t>
  </si>
  <si>
    <t>78 232 ОП МР 157</t>
  </si>
  <si>
    <t>Родионово - Воронкино</t>
  </si>
  <si>
    <t>78 232 ОП МР 158</t>
  </si>
  <si>
    <t>исключено 25.04.16 Постановление №444 от 25.04.16г.</t>
  </si>
  <si>
    <t>Рахманово-Фомино</t>
  </si>
  <si>
    <t>78 232 ОП МР 159</t>
  </si>
  <si>
    <t>Сараево-Коргашино</t>
  </si>
  <si>
    <t>78 232 ОП МР 160</t>
  </si>
  <si>
    <t>Свечино-Измайлово</t>
  </si>
  <si>
    <t>78 232 ОП МР 161</t>
  </si>
  <si>
    <t>Святово-Ананьино</t>
  </si>
  <si>
    <t>78 232 ОП МР 162</t>
  </si>
  <si>
    <t>Святово - Камышево</t>
  </si>
  <si>
    <t>78 232 ОП МР 163</t>
  </si>
  <si>
    <t>Святово - Мясоедово</t>
  </si>
  <si>
    <t>78 232 ОП МР 164</t>
  </si>
  <si>
    <t>Ситницы-Евстигнеево</t>
  </si>
  <si>
    <t>78 232 ОП МР 165</t>
  </si>
  <si>
    <t>Ситницы-Нагорье</t>
  </si>
  <si>
    <t>78 232 ОП МР 166</t>
  </si>
  <si>
    <t>Старово-Степанцево</t>
  </si>
  <si>
    <t>78 232 ОП МР 167</t>
  </si>
  <si>
    <t>Тощебылово-Малое Ильинское</t>
  </si>
  <si>
    <t>78 232 ОП МР 168</t>
  </si>
  <si>
    <t>Тощебылово-Пешково</t>
  </si>
  <si>
    <t>78 232 ОП МР 169</t>
  </si>
  <si>
    <t>Тощебылово-Чильчаги-Тархов Холм</t>
  </si>
  <si>
    <t>78 232 ОП МР 170</t>
  </si>
  <si>
    <t>Фалисово-Мясоедово</t>
  </si>
  <si>
    <t>78 232 ОП МР 171</t>
  </si>
  <si>
    <t>Фонинское-Боняково</t>
  </si>
  <si>
    <t>78 232 ОП МР 172</t>
  </si>
  <si>
    <t>Фонинское-Воронкино</t>
  </si>
  <si>
    <t>78 232 ОП МР 173</t>
  </si>
  <si>
    <t>Хмельники-Пылайха</t>
  </si>
  <si>
    <t>78 232 ОП МР 174</t>
  </si>
  <si>
    <t>Хмельники-Хоробово</t>
  </si>
  <si>
    <t>78 232 ОП МР 175</t>
  </si>
  <si>
    <t xml:space="preserve">Пригородное сельское поселение </t>
  </si>
  <si>
    <t>Рязанцевское селськое поселение</t>
  </si>
  <si>
    <t>п. Рязанцево</t>
  </si>
  <si>
    <t>ул. Большая Октябрьская</t>
  </si>
  <si>
    <t>78-232-868 ОП МП 001</t>
  </si>
  <si>
    <t>ул. Николаева</t>
  </si>
  <si>
    <t>78-232-868 ОП МП 002</t>
  </si>
  <si>
    <t>78-232-868 ОП МП 003</t>
  </si>
  <si>
    <t>ул. Садовая пер. Садовый</t>
  </si>
  <si>
    <t>78-232-868 ОП МП 004</t>
  </si>
  <si>
    <t>78-232-868 ОП МП 005</t>
  </si>
  <si>
    <t>пер. Октябрьский</t>
  </si>
  <si>
    <t>78-232-868 ОП МП 006</t>
  </si>
  <si>
    <t>ул. Совхозная пер. Совхозный</t>
  </si>
  <si>
    <t>78-232-868 ОП МП 007</t>
  </si>
  <si>
    <t>78-232-868 ОП МП 008</t>
  </si>
  <si>
    <t>пер. Республиканский</t>
  </si>
  <si>
    <t>78-232-868 ОП МП 009</t>
  </si>
  <si>
    <t>ул.Железнодорожные Дома</t>
  </si>
  <si>
    <t>78-232-868 ОП МП 127</t>
  </si>
  <si>
    <t xml:space="preserve">д. Богородское </t>
  </si>
  <si>
    <t>78-232-868 ОП МП 010</t>
  </si>
  <si>
    <t>д. Вилино</t>
  </si>
  <si>
    <t>78-232-868 ОП МП 011</t>
  </si>
  <si>
    <t>78-232-868 ОП МП 012</t>
  </si>
  <si>
    <t>ул. Старорусская</t>
  </si>
  <si>
    <t>78-232-868 ОП МП 013</t>
  </si>
  <si>
    <t xml:space="preserve"> д. Клины </t>
  </si>
  <si>
    <t>ул. Сосновая  пер. Сосновый</t>
  </si>
  <si>
    <t>78-232-868 ОП МП 014</t>
  </si>
  <si>
    <t>д. Сарево</t>
  </si>
  <si>
    <t>ул. Озерная</t>
  </si>
  <si>
    <t>78-232-868 ОП МП 015</t>
  </si>
  <si>
    <t>д. Аниково</t>
  </si>
  <si>
    <t>78-232-868 ОП МП 016</t>
  </si>
  <si>
    <t>д. Боронуково</t>
  </si>
  <si>
    <t>78-232-868 ОП МП 017</t>
  </si>
  <si>
    <t>д. Веска</t>
  </si>
  <si>
    <t>78-232-868 ОП МП 018</t>
  </si>
  <si>
    <t>д. Внуково</t>
  </si>
  <si>
    <t>78-232-868 ОП МП 019</t>
  </si>
  <si>
    <t xml:space="preserve"> д. Ильинка</t>
  </si>
  <si>
    <t>78-232-868 ОП МП 020</t>
  </si>
  <si>
    <t>с. Елизарово</t>
  </si>
  <si>
    <t>78-232-868 ОП МП 021</t>
  </si>
  <si>
    <t>с. Берендеево</t>
  </si>
  <si>
    <t>78-232-810 ОП МП 022</t>
  </si>
  <si>
    <t>ул. Горького</t>
  </si>
  <si>
    <t>78-232-810 ОП МП 023</t>
  </si>
  <si>
    <t>ул. Республиканская</t>
  </si>
  <si>
    <t>78-232-810 ОП МП 024</t>
  </si>
  <si>
    <t>ул. Пушкина</t>
  </si>
  <si>
    <t>78-232-810 ОП МП 025</t>
  </si>
  <si>
    <t>пер. Клубный</t>
  </si>
  <si>
    <t>78-232-810 ОП МП 026</t>
  </si>
  <si>
    <t>пер. Центральный</t>
  </si>
  <si>
    <t>78-232-810 ОП МП 027</t>
  </si>
  <si>
    <t>ул. Стадионная</t>
  </si>
  <si>
    <t>78-232-810 ОП МП 028</t>
  </si>
  <si>
    <t>ул. Некрасова</t>
  </si>
  <si>
    <t>78-232-810 ОП МП 029</t>
  </si>
  <si>
    <t>ул. Подозерная</t>
  </si>
  <si>
    <t>78-232-810 ОП МП 030</t>
  </si>
  <si>
    <t>78-232-810 ОП МП 031</t>
  </si>
  <si>
    <t>ул. Пролетарская</t>
  </si>
  <si>
    <t>78-232-810 ОП МП 032</t>
  </si>
  <si>
    <t>подстанция МОСЭНЕРГО</t>
  </si>
  <si>
    <t>78-232-810 ОП МП 033</t>
  </si>
  <si>
    <t>78-232-810 ОП МП 034</t>
  </si>
  <si>
    <t>ул. Просвещения</t>
  </si>
  <si>
    <t>78-232-810 ОП МП 035</t>
  </si>
  <si>
    <t>ул. Лесосклад</t>
  </si>
  <si>
    <t>78-232-810 ОП МП 036</t>
  </si>
  <si>
    <t>78-232-810 ОП МП 037</t>
  </si>
  <si>
    <t>ул. Профсоюзная</t>
  </si>
  <si>
    <t>78-232-810 ОП МП 038</t>
  </si>
  <si>
    <t>78-232-810 ОП МП 039</t>
  </si>
  <si>
    <t>78-232-810 ОП МП 040</t>
  </si>
  <si>
    <t>78-232-810 ОП МП 041</t>
  </si>
  <si>
    <t>пер. Ветеринарный</t>
  </si>
  <si>
    <t>78-232-810 ОП МП 042</t>
  </si>
  <si>
    <t>ул. Философова</t>
  </si>
  <si>
    <t>78-232-810 ОП МП 043</t>
  </si>
  <si>
    <t>78-232-810 ОП МП 044</t>
  </si>
  <si>
    <t>78-232-810 ОП МП 045</t>
  </si>
  <si>
    <t>78-232-810 ОП МП 046</t>
  </si>
  <si>
    <t>78-232-810 ОП МП 047</t>
  </si>
  <si>
    <t>78-232-810 ОП МП 048</t>
  </si>
  <si>
    <t>участок 1 дома №№1-43</t>
  </si>
  <si>
    <t>78-232-810 ОП МП 049</t>
  </si>
  <si>
    <t>участок 2 дома торфопредприятия №№1,2,3,6,8,17,18,19,1а,2а,3а,3б,4а,5а,6а</t>
  </si>
  <si>
    <t>78-232-810 ОП МП 050</t>
  </si>
  <si>
    <t>финские дома №№1,2,4,5,6</t>
  </si>
  <si>
    <t>78-232-810 ОП МП 051</t>
  </si>
  <si>
    <t>ул. Гражданская</t>
  </si>
  <si>
    <t>78-232-810 ОП МП 052</t>
  </si>
  <si>
    <t>78-232-810 ОП МП 053</t>
  </si>
  <si>
    <t>78-232-810 ОП МП 054</t>
  </si>
  <si>
    <t>78-232-810 ОП МП 055</t>
  </si>
  <si>
    <t>ул. Торфяная</t>
  </si>
  <si>
    <t>78-232-810 ОП МП 056</t>
  </si>
  <si>
    <t>78-232-810 ОП МП 057</t>
  </si>
  <si>
    <t>78-232-810 ОП МП 058</t>
  </si>
  <si>
    <t>участок 1- участок 2</t>
  </si>
  <si>
    <t>78-232-810 ОП МП 059</t>
  </si>
  <si>
    <t xml:space="preserve">п. Дубки </t>
  </si>
  <si>
    <t>78-232-804 ОП МП 061</t>
  </si>
  <si>
    <t>78-232-804 ОП МП 062</t>
  </si>
  <si>
    <t>ул. Тимирязевская</t>
  </si>
  <si>
    <t>78-232-804 ОП МП 063</t>
  </si>
  <si>
    <t>ул. Старый переулок</t>
  </si>
  <si>
    <t>78-232-804 ОП МП 064</t>
  </si>
  <si>
    <t>ул. Лиственная</t>
  </si>
  <si>
    <t>78-232-804 ОП МП 065</t>
  </si>
  <si>
    <t>78-232-804 ОП МП 066</t>
  </si>
  <si>
    <t>78-232-804 ОП МП 067</t>
  </si>
  <si>
    <t>с. Алексино</t>
  </si>
  <si>
    <t>ул. Большая</t>
  </si>
  <si>
    <t>78-232-804 ОП МП 068</t>
  </si>
  <si>
    <t>ул.  Малая</t>
  </si>
  <si>
    <t>78-232-804 ОП МП 069</t>
  </si>
  <si>
    <t xml:space="preserve">д. Новоселка </t>
  </si>
  <si>
    <t>78-232-804 ОП МП 070</t>
  </si>
  <si>
    <t xml:space="preserve"> ул. Придорожная</t>
  </si>
  <si>
    <t>78-232-804 ОП МП 071</t>
  </si>
  <si>
    <t>с. Перцево</t>
  </si>
  <si>
    <t>78-232-804 ОП МП 072</t>
  </si>
  <si>
    <t>д. Семеновка</t>
  </si>
  <si>
    <t>78-232-804 ОП МП 073</t>
  </si>
  <si>
    <t>с. Дубровицы</t>
  </si>
  <si>
    <t>ул. Крутец</t>
  </si>
  <si>
    <t>78-232-828 ОП МП 074</t>
  </si>
  <si>
    <t>ул. Щековицы</t>
  </si>
  <si>
    <t>78-232-828 ОП МП 075</t>
  </si>
  <si>
    <t>ул. Скородумка</t>
  </si>
  <si>
    <t>78-232-828 ОП МП 076</t>
  </si>
  <si>
    <t xml:space="preserve">д. Никольское </t>
  </si>
  <si>
    <t>78-232-828 ОП МП 077</t>
  </si>
  <si>
    <t>д. Забелино</t>
  </si>
  <si>
    <t>78-232-828 ОП МП 078</t>
  </si>
  <si>
    <t>с. Твердилково</t>
  </si>
  <si>
    <t>78-232-828 ОП МП 079</t>
  </si>
  <si>
    <t>с. Кабанское</t>
  </si>
  <si>
    <t>78-232-828 ОП МП 080</t>
  </si>
  <si>
    <t>с. Лучинское</t>
  </si>
  <si>
    <t>78-232-828 ОП МП 081</t>
  </si>
  <si>
    <t xml:space="preserve">с. Никульское </t>
  </si>
  <si>
    <t>78-232-828 ОП МП 082</t>
  </si>
  <si>
    <t>с. Филимоново</t>
  </si>
  <si>
    <t>78-232-828 ОП МП 083</t>
  </si>
  <si>
    <t>78-232-828 ОП МП 084</t>
  </si>
  <si>
    <t>78-232-828 ОП МП 085</t>
  </si>
  <si>
    <t xml:space="preserve">с. Филипповское </t>
  </si>
  <si>
    <t>78-232-828 ОП МП 086</t>
  </si>
  <si>
    <t>с. Насакино</t>
  </si>
  <si>
    <t>78-232-848 ОП МП 087</t>
  </si>
  <si>
    <t>78-232-848 ОП МП 089</t>
  </si>
  <si>
    <t>пер. Совхозный</t>
  </si>
  <si>
    <t>78-232-848 ОП МП 090</t>
  </si>
  <si>
    <t>пер. Учительский</t>
  </si>
  <si>
    <t>78-232-848 ОП МП 091</t>
  </si>
  <si>
    <t>пер. Производственный</t>
  </si>
  <si>
    <t>78-232-848 ОП МП 092</t>
  </si>
  <si>
    <t>ул. Старая деревня</t>
  </si>
  <si>
    <t>78-232-848 ОП МП 093</t>
  </si>
  <si>
    <t>с. Славитино</t>
  </si>
  <si>
    <t>78-232-848 ОП МП 094</t>
  </si>
  <si>
    <t>ул. Комынка</t>
  </si>
  <si>
    <t>78-232-848 ОП МП 095</t>
  </si>
  <si>
    <t>с. Петрищево</t>
  </si>
  <si>
    <t>78-232-848 ОП МП 096</t>
  </si>
  <si>
    <t>78-232-848 ОП МП 136</t>
  </si>
  <si>
    <t>д. Стаищи</t>
  </si>
  <si>
    <t>78-232-848 ОП МП 097</t>
  </si>
  <si>
    <t>ул. Приозерная</t>
  </si>
  <si>
    <t>78-232-848 ОП МП 098</t>
  </si>
  <si>
    <t>д. Любимцево</t>
  </si>
  <si>
    <t>78-232-848 ОП МП 099</t>
  </si>
  <si>
    <t>78-232-848 ОП МП 100</t>
  </si>
  <si>
    <t>с. Ефимьево</t>
  </si>
  <si>
    <t>78-232-872 ОП МП 101</t>
  </si>
  <si>
    <t>78-232-872 ОП МП 102</t>
  </si>
  <si>
    <t>78-232-872 ОП МП 103</t>
  </si>
  <si>
    <t>с. Багримово</t>
  </si>
  <si>
    <t>ул. Александровская</t>
  </si>
  <si>
    <t>78-232-872 ОП МП 104</t>
  </si>
  <si>
    <t>д. Василисино</t>
  </si>
  <si>
    <t>ул. Тихая</t>
  </si>
  <si>
    <t>78-232-872 ОП МП 105</t>
  </si>
  <si>
    <t>с. Иваносиво</t>
  </si>
  <si>
    <t>78-232-872 ОП МП 106</t>
  </si>
  <si>
    <t>д. Икрино</t>
  </si>
  <si>
    <t>78-232-872 ОП МП 107</t>
  </si>
  <si>
    <t>д. Карсаково</t>
  </si>
  <si>
    <t>78-232-872 ОП МП 108</t>
  </si>
  <si>
    <t xml:space="preserve">д. Милославка </t>
  </si>
  <si>
    <t>78-232-872 ОП МП 109</t>
  </si>
  <si>
    <t>с. Петровское</t>
  </si>
  <si>
    <t>78-232-872 ОП МП 110</t>
  </si>
  <si>
    <t xml:space="preserve">с. Скоблево </t>
  </si>
  <si>
    <t>с. Смоленское</t>
  </si>
  <si>
    <t>ул. Свистовка</t>
  </si>
  <si>
    <t>78-232-876 ОП МП 112</t>
  </si>
  <si>
    <t>ул. Смоленка</t>
  </si>
  <si>
    <t>78-232-876 ОП МП 113</t>
  </si>
  <si>
    <t>78-232-876 ОП МП 114</t>
  </si>
  <si>
    <t>78-232-876 ОП МП 115</t>
  </si>
  <si>
    <t xml:space="preserve">с. Романово </t>
  </si>
  <si>
    <t>78-232-876 ОП МП 117</t>
  </si>
  <si>
    <t>ул. Беляй</t>
  </si>
  <si>
    <t>78-232-876 ОП МП 118</t>
  </si>
  <si>
    <t>с. Нестерово</t>
  </si>
  <si>
    <t>78-232-876 ОП МП 119</t>
  </si>
  <si>
    <t>78-232-876 ОП МП 120</t>
  </si>
  <si>
    <t>д. Шушково</t>
  </si>
  <si>
    <t>78-232-876 ОП МП 121</t>
  </si>
  <si>
    <t>с. Давыдово</t>
  </si>
  <si>
    <t>ул. Сельская</t>
  </si>
  <si>
    <t>78-232-876 ОП МП 122</t>
  </si>
  <si>
    <t>78-232-876 ОП МП 131</t>
  </si>
  <si>
    <t>с. Бектышево</t>
  </si>
  <si>
    <t>78-232-876 ОП МП 123</t>
  </si>
  <si>
    <t>ул. Магаданская</t>
  </si>
  <si>
    <t>78-232-876 ОП МП 124</t>
  </si>
  <si>
    <t>78-232-876 ОП МП 125</t>
  </si>
  <si>
    <t>78-232-876 ОП МП 132</t>
  </si>
  <si>
    <t>ул.Банная</t>
  </si>
  <si>
    <t>78-232-876 ОП МП 133</t>
  </si>
  <si>
    <t>ул.Камынская</t>
  </si>
  <si>
    <t>78-232-876 ОП МП 134</t>
  </si>
  <si>
    <t>ул.Первомайская</t>
  </si>
  <si>
    <t>78-232-876 ОП МП 135</t>
  </si>
  <si>
    <t>д. Киучер</t>
  </si>
  <si>
    <t>78-232-876 ОП МП 126</t>
  </si>
  <si>
    <t>д.Соболево</t>
  </si>
  <si>
    <t>78-232-876 ОП МП 128</t>
  </si>
  <si>
    <t>д.Куряниново</t>
  </si>
  <si>
    <t>ул.Тихая</t>
  </si>
  <si>
    <t>78-232-876 ОП МП 129</t>
  </si>
  <si>
    <t>ул.Сельская</t>
  </si>
  <si>
    <t>78-232-876 ОП МП 130</t>
  </si>
  <si>
    <t>с. Андрианово</t>
  </si>
  <si>
    <t>1.1</t>
  </si>
  <si>
    <t>1.2</t>
  </si>
  <si>
    <t>1.3</t>
  </si>
  <si>
    <t>1.4</t>
  </si>
  <si>
    <t>переулок Новый</t>
  </si>
  <si>
    <t>2</t>
  </si>
  <si>
    <t>д. Ананкино</t>
  </si>
  <si>
    <t>2.1</t>
  </si>
  <si>
    <t>ул. Тополиная</t>
  </si>
  <si>
    <t>3</t>
  </si>
  <si>
    <t>д. Головинское</t>
  </si>
  <si>
    <t>3.1</t>
  </si>
  <si>
    <t>ул. М.Г.Дорикова</t>
  </si>
  <si>
    <t>4</t>
  </si>
  <si>
    <t>4.1</t>
  </si>
  <si>
    <t>5</t>
  </si>
  <si>
    <t>д. Захарово</t>
  </si>
  <si>
    <t>5.1</t>
  </si>
  <si>
    <t>6</t>
  </si>
  <si>
    <t>с. Ермово</t>
  </si>
  <si>
    <t>6.1</t>
  </si>
  <si>
    <t>ул. Ермовская</t>
  </si>
  <si>
    <t>7</t>
  </si>
  <si>
    <t>д. Калинкино</t>
  </si>
  <si>
    <t>7.1</t>
  </si>
  <si>
    <t>8</t>
  </si>
  <si>
    <t>п. Лось</t>
  </si>
  <si>
    <t>8.1</t>
  </si>
  <si>
    <t>ул. Моховая</t>
  </si>
  <si>
    <t>8.2</t>
  </si>
  <si>
    <t>ул. Охотничья</t>
  </si>
  <si>
    <t>9</t>
  </si>
  <si>
    <t>д. Лисавы</t>
  </si>
  <si>
    <t>9.1</t>
  </si>
  <si>
    <t>9.2</t>
  </si>
  <si>
    <t>ул. Листвяная</t>
  </si>
  <si>
    <t>10</t>
  </si>
  <si>
    <t>д. Панское</t>
  </si>
  <si>
    <t>10.1</t>
  </si>
  <si>
    <t>11</t>
  </si>
  <si>
    <t>11.1</t>
  </si>
  <si>
    <t>12</t>
  </si>
  <si>
    <t>д. Тукаленка</t>
  </si>
  <si>
    <t>12.1</t>
  </si>
  <si>
    <t>13</t>
  </si>
  <si>
    <t>д. Пылайха</t>
  </si>
  <si>
    <t>13.1</t>
  </si>
  <si>
    <t>14</t>
  </si>
  <si>
    <t>д. Хороброво</t>
  </si>
  <si>
    <t>14.1</t>
  </si>
  <si>
    <t>14.2</t>
  </si>
  <si>
    <t>Хорбровская ГЭС</t>
  </si>
  <si>
    <t>15</t>
  </si>
  <si>
    <t>с. Хмельники</t>
  </si>
  <si>
    <t>15.1</t>
  </si>
  <si>
    <t>15.2</t>
  </si>
  <si>
    <t>15.3</t>
  </si>
  <si>
    <t>ул. Слободская</t>
  </si>
  <si>
    <t>16</t>
  </si>
  <si>
    <t>д. Маринкино</t>
  </si>
  <si>
    <t>16.1</t>
  </si>
  <si>
    <t>17</t>
  </si>
  <si>
    <t>п. Кубрянское лесничество</t>
  </si>
  <si>
    <t>17.1</t>
  </si>
  <si>
    <t>17.2</t>
  </si>
  <si>
    <t>18</t>
  </si>
  <si>
    <t>с. Нагорье</t>
  </si>
  <si>
    <t>18.1</t>
  </si>
  <si>
    <t>18.2</t>
  </si>
  <si>
    <t>Колхозный переулок</t>
  </si>
  <si>
    <t>18.3</t>
  </si>
  <si>
    <t>18.4</t>
  </si>
  <si>
    <t>18.5</t>
  </si>
  <si>
    <t>18.6</t>
  </si>
  <si>
    <t>ул. Калязинская</t>
  </si>
  <si>
    <t>18.7</t>
  </si>
  <si>
    <t>18.8</t>
  </si>
  <si>
    <t>18.9</t>
  </si>
  <si>
    <t>18.10</t>
  </si>
  <si>
    <t>0</t>
  </si>
  <si>
    <t>18.11</t>
  </si>
  <si>
    <t>18.12</t>
  </si>
  <si>
    <t>18.13</t>
  </si>
  <si>
    <t>18.14</t>
  </si>
  <si>
    <t>18.15</t>
  </si>
  <si>
    <t>ул. Западная</t>
  </si>
  <si>
    <t>18.16</t>
  </si>
  <si>
    <t>ул. Спортивная</t>
  </si>
  <si>
    <t>18.17</t>
  </si>
  <si>
    <t>ул. Болотная</t>
  </si>
  <si>
    <t>18.18</t>
  </si>
  <si>
    <t>18.19</t>
  </si>
  <si>
    <t>18.20</t>
  </si>
  <si>
    <t>18.21</t>
  </si>
  <si>
    <t>18.22</t>
  </si>
  <si>
    <t>19</t>
  </si>
  <si>
    <t>д. Боняково</t>
  </si>
  <si>
    <t>19.1</t>
  </si>
  <si>
    <t>20</t>
  </si>
  <si>
    <t>д. Вехово</t>
  </si>
  <si>
    <t>20.1</t>
  </si>
  <si>
    <t>21</t>
  </si>
  <si>
    <t>д. Воронкино</t>
  </si>
  <si>
    <t>21.1</t>
  </si>
  <si>
    <t>22</t>
  </si>
  <si>
    <t>д. Евстигнеево</t>
  </si>
  <si>
    <t>22.1</t>
  </si>
  <si>
    <t>23</t>
  </si>
  <si>
    <t>д. Елпатьево</t>
  </si>
  <si>
    <t>23.1</t>
  </si>
  <si>
    <t>ул. Нарышкина</t>
  </si>
  <si>
    <t>24</t>
  </si>
  <si>
    <t>д. Коробово</t>
  </si>
  <si>
    <t>24.1</t>
  </si>
  <si>
    <t>25</t>
  </si>
  <si>
    <t>д. Лихарево</t>
  </si>
  <si>
    <t>25.1</t>
  </si>
  <si>
    <t>ул. Гончарная</t>
  </si>
  <si>
    <t>26</t>
  </si>
  <si>
    <t>д. Маншино</t>
  </si>
  <si>
    <t>26.1</t>
  </si>
  <si>
    <t>27</t>
  </si>
  <si>
    <t>д. Меленки</t>
  </si>
  <si>
    <t>27.1</t>
  </si>
  <si>
    <t>28</t>
  </si>
  <si>
    <t>д. Михальцово</t>
  </si>
  <si>
    <t>28.1</t>
  </si>
  <si>
    <t>29</t>
  </si>
  <si>
    <t>д. Мишутино</t>
  </si>
  <si>
    <t>29.1</t>
  </si>
  <si>
    <t>30</t>
  </si>
  <si>
    <t>д. Огорельцево</t>
  </si>
  <si>
    <t>30.1</t>
  </si>
  <si>
    <t>31</t>
  </si>
  <si>
    <t>31.1</t>
  </si>
  <si>
    <t>32</t>
  </si>
  <si>
    <t>д. Сидорково</t>
  </si>
  <si>
    <t>32.1</t>
  </si>
  <si>
    <t>32.2</t>
  </si>
  <si>
    <t>32.3</t>
  </si>
  <si>
    <t>ул. Проездная</t>
  </si>
  <si>
    <t>33</t>
  </si>
  <si>
    <t>д. Ситницы</t>
  </si>
  <si>
    <t>33.1</t>
  </si>
  <si>
    <t>ул. Широкая</t>
  </si>
  <si>
    <t>34</t>
  </si>
  <si>
    <t>д. Слепцово</t>
  </si>
  <si>
    <t>34.1</t>
  </si>
  <si>
    <t>35</t>
  </si>
  <si>
    <t>д. Торчиново</t>
  </si>
  <si>
    <t>35.1</t>
  </si>
  <si>
    <t>36</t>
  </si>
  <si>
    <t>д. Фонинское</t>
  </si>
  <si>
    <t>36.1</t>
  </si>
  <si>
    <t>36.2</t>
  </si>
  <si>
    <t>ул. Данковская</t>
  </si>
  <si>
    <t>37</t>
  </si>
  <si>
    <t>с. Копнино</t>
  </si>
  <si>
    <t>37.1</t>
  </si>
  <si>
    <t>37.2</t>
  </si>
  <si>
    <t>38</t>
  </si>
  <si>
    <t>д. Мериново</t>
  </si>
  <si>
    <t>38.1</t>
  </si>
  <si>
    <t>39</t>
  </si>
  <si>
    <t>д. Желтиково</t>
  </si>
  <si>
    <t>39.1</t>
  </si>
  <si>
    <t>л. Центральная</t>
  </si>
  <si>
    <t>39.2</t>
  </si>
  <si>
    <t>39.3</t>
  </si>
  <si>
    <t>ул. Строительная</t>
  </si>
  <si>
    <t>39.4</t>
  </si>
  <si>
    <t>40</t>
  </si>
  <si>
    <t>д. Свечино</t>
  </si>
  <si>
    <t>40.1</t>
  </si>
  <si>
    <t>ул. Урожайная</t>
  </si>
  <si>
    <t>40.2</t>
  </si>
  <si>
    <t>ул. Родничек</t>
  </si>
  <si>
    <t>41</t>
  </si>
  <si>
    <t>д. Измайлово</t>
  </si>
  <si>
    <t>41.1</t>
  </si>
  <si>
    <t>42</t>
  </si>
  <si>
    <t>д. Фёдосово</t>
  </si>
  <si>
    <t>42.1</t>
  </si>
  <si>
    <t>ул. Просторная</t>
  </si>
  <si>
    <t>43</t>
  </si>
  <si>
    <t>д. Новое Селезенево</t>
  </si>
  <si>
    <t>43.2</t>
  </si>
  <si>
    <t>44</t>
  </si>
  <si>
    <t>д. Старое Селезенево</t>
  </si>
  <si>
    <t>44.1</t>
  </si>
  <si>
    <t>44.2</t>
  </si>
  <si>
    <t>45</t>
  </si>
  <si>
    <t>д. Фалисово</t>
  </si>
  <si>
    <t>45.1</t>
  </si>
  <si>
    <t>45.2</t>
  </si>
  <si>
    <t>ул. Проселочная</t>
  </si>
  <si>
    <t>46</t>
  </si>
  <si>
    <t>д. Святово</t>
  </si>
  <si>
    <t>46.1</t>
  </si>
  <si>
    <t>46.2</t>
  </si>
  <si>
    <t>46.3</t>
  </si>
  <si>
    <t>ул. Станичная</t>
  </si>
  <si>
    <t>47</t>
  </si>
  <si>
    <t>д. Камышево</t>
  </si>
  <si>
    <t>47.1</t>
  </si>
  <si>
    <t>48</t>
  </si>
  <si>
    <t>д. Мясоедово</t>
  </si>
  <si>
    <t>48.1</t>
  </si>
  <si>
    <t>49</t>
  </si>
  <si>
    <t>п. Мшарово</t>
  </si>
  <si>
    <t>49.1</t>
  </si>
  <si>
    <t>ул. Шоссейная</t>
  </si>
  <si>
    <t>49.2</t>
  </si>
  <si>
    <t>49.3</t>
  </si>
  <si>
    <t>49.4</t>
  </si>
  <si>
    <t>49.5</t>
  </si>
  <si>
    <t>49.6</t>
  </si>
  <si>
    <t>49.7</t>
  </si>
  <si>
    <t>49.8</t>
  </si>
  <si>
    <t>49.9</t>
  </si>
  <si>
    <t>50</t>
  </si>
  <si>
    <t>д. Гаврилково</t>
  </si>
  <si>
    <t>50.1</t>
  </si>
  <si>
    <t>51</t>
  </si>
  <si>
    <t>д. Ананьино</t>
  </si>
  <si>
    <t>51.1</t>
  </si>
  <si>
    <t>51.2</t>
  </si>
  <si>
    <t>52</t>
  </si>
  <si>
    <t>мест. Климово</t>
  </si>
  <si>
    <t>53</t>
  </si>
  <si>
    <t>с. Загорье</t>
  </si>
  <si>
    <t>53.1</t>
  </si>
  <si>
    <t>53.2</t>
  </si>
  <si>
    <t>54</t>
  </si>
  <si>
    <t>д. Бережки</t>
  </si>
  <si>
    <t>54.1</t>
  </si>
  <si>
    <t>55</t>
  </si>
  <si>
    <t>55.1</t>
  </si>
  <si>
    <t>56</t>
  </si>
  <si>
    <t>д. Бурцево</t>
  </si>
  <si>
    <t>56.1</t>
  </si>
  <si>
    <t>57</t>
  </si>
  <si>
    <t>д. Воскресенка</t>
  </si>
  <si>
    <t>57.1</t>
  </si>
  <si>
    <t>ул. Малая</t>
  </si>
  <si>
    <t>58</t>
  </si>
  <si>
    <t>д. Выползово</t>
  </si>
  <si>
    <t>58.1</t>
  </si>
  <si>
    <t>59</t>
  </si>
  <si>
    <t>д. Высокуша</t>
  </si>
  <si>
    <t>59.1</t>
  </si>
  <si>
    <t>60</t>
  </si>
  <si>
    <t>д. Горбаново</t>
  </si>
  <si>
    <t>60.1</t>
  </si>
  <si>
    <t>61</t>
  </si>
  <si>
    <t>д. Горбанцево</t>
  </si>
  <si>
    <t>61.1</t>
  </si>
  <si>
    <t>62</t>
  </si>
  <si>
    <t>д. Даратники</t>
  </si>
  <si>
    <t>62.1</t>
  </si>
  <si>
    <t>63</t>
  </si>
  <si>
    <t>д. Горицы</t>
  </si>
  <si>
    <t>63.1</t>
  </si>
  <si>
    <t>д. Оражная</t>
  </si>
  <si>
    <t>64</t>
  </si>
  <si>
    <t>д. Дреплево</t>
  </si>
  <si>
    <t>64.1</t>
  </si>
  <si>
    <t>65</t>
  </si>
  <si>
    <t>д. Жданово</t>
  </si>
  <si>
    <t>65.1</t>
  </si>
  <si>
    <t>66</t>
  </si>
  <si>
    <t>д. Кисьма</t>
  </si>
  <si>
    <t>66.1</t>
  </si>
  <si>
    <t>67</t>
  </si>
  <si>
    <t>67.1</t>
  </si>
  <si>
    <t>68</t>
  </si>
  <si>
    <t>д. Колокарёво</t>
  </si>
  <si>
    <t>68.1</t>
  </si>
  <si>
    <t>69</t>
  </si>
  <si>
    <t>д. Кормолиха</t>
  </si>
  <si>
    <t>69.1</t>
  </si>
  <si>
    <t>ул. Крестян</t>
  </si>
  <si>
    <t>70</t>
  </si>
  <si>
    <t>д. Липовцы</t>
  </si>
  <si>
    <t>70.1</t>
  </si>
  <si>
    <t>71</t>
  </si>
  <si>
    <t>д. Матвеевка</t>
  </si>
  <si>
    <t>71.1</t>
  </si>
  <si>
    <t>72</t>
  </si>
  <si>
    <t>д. Михеево</t>
  </si>
  <si>
    <t>72.1</t>
  </si>
  <si>
    <t>73</t>
  </si>
  <si>
    <t>д. Паньково</t>
  </si>
  <si>
    <t>73.1</t>
  </si>
  <si>
    <t>74</t>
  </si>
  <si>
    <t>д. Петухово</t>
  </si>
  <si>
    <t>74.1</t>
  </si>
  <si>
    <t>75</t>
  </si>
  <si>
    <t>д. Починки</t>
  </si>
  <si>
    <t>75.1</t>
  </si>
  <si>
    <t>ул. Кузнечная</t>
  </si>
  <si>
    <t>76</t>
  </si>
  <si>
    <t>д. Сараево</t>
  </si>
  <si>
    <t>76.1</t>
  </si>
  <si>
    <t>ул. Ветеранов</t>
  </si>
  <si>
    <t>77</t>
  </si>
  <si>
    <t>77.1</t>
  </si>
  <si>
    <t>78</t>
  </si>
  <si>
    <t>д. Степанцево</t>
  </si>
  <si>
    <t>78.1</t>
  </si>
  <si>
    <t>79</t>
  </si>
  <si>
    <t>с. Дмитриевское</t>
  </si>
  <si>
    <t>79.2</t>
  </si>
  <si>
    <t>80</t>
  </si>
  <si>
    <t>д. Гулино</t>
  </si>
  <si>
    <t>80.1</t>
  </si>
  <si>
    <t>81</t>
  </si>
  <si>
    <t>д. Иванцево</t>
  </si>
  <si>
    <t>81.1</t>
  </si>
  <si>
    <t>82</t>
  </si>
  <si>
    <t>д. Местилово</t>
  </si>
  <si>
    <t>82.1</t>
  </si>
  <si>
    <t>83</t>
  </si>
  <si>
    <t>местечко Сольба</t>
  </si>
  <si>
    <t>83.1</t>
  </si>
  <si>
    <t>84</t>
  </si>
  <si>
    <t>д. Чильчаги</t>
  </si>
  <si>
    <t>84.1</t>
  </si>
  <si>
    <t>85</t>
  </si>
  <si>
    <t>д. Пешково</t>
  </si>
  <si>
    <t>85.1</t>
  </si>
  <si>
    <t>86</t>
  </si>
  <si>
    <t>д. Тощебылово</t>
  </si>
  <si>
    <t>86.1</t>
  </si>
  <si>
    <t>87</t>
  </si>
  <si>
    <t>д. Лосниково</t>
  </si>
  <si>
    <t>87.1</t>
  </si>
  <si>
    <t>88</t>
  </si>
  <si>
    <t>д. Коргашино</t>
  </si>
  <si>
    <t>88.1</t>
  </si>
  <si>
    <t>89</t>
  </si>
  <si>
    <t>с. Малое Ильинское</t>
  </si>
  <si>
    <t>89.1</t>
  </si>
  <si>
    <t>ул. Сараевская</t>
  </si>
  <si>
    <t>89.2</t>
  </si>
  <si>
    <t>90</t>
  </si>
  <si>
    <t>д. Микляево</t>
  </si>
  <si>
    <t>90.1</t>
  </si>
  <si>
    <t>91</t>
  </si>
  <si>
    <t>д. Нестерово</t>
  </si>
  <si>
    <t>91.1</t>
  </si>
  <si>
    <t>92</t>
  </si>
  <si>
    <t>с. Рахманово</t>
  </si>
  <si>
    <t>92.1</t>
  </si>
  <si>
    <t>92.3</t>
  </si>
  <si>
    <t>93</t>
  </si>
  <si>
    <t>д. Горохово</t>
  </si>
  <si>
    <t>93.1</t>
  </si>
  <si>
    <t>93.2</t>
  </si>
  <si>
    <t>94</t>
  </si>
  <si>
    <t>д. Мясищево</t>
  </si>
  <si>
    <t>94.1</t>
  </si>
  <si>
    <t>94.2</t>
  </si>
  <si>
    <t>94.3</t>
  </si>
  <si>
    <t xml:space="preserve"> ул. Весенняя</t>
  </si>
  <si>
    <t>95</t>
  </si>
  <si>
    <t>д. Дубнево</t>
  </si>
  <si>
    <t>95.1</t>
  </si>
  <si>
    <t>95.2</t>
  </si>
  <si>
    <t>95.3</t>
  </si>
  <si>
    <t>96</t>
  </si>
  <si>
    <t>д. Лучинское</t>
  </si>
  <si>
    <t>96.1</t>
  </si>
  <si>
    <t>97</t>
  </si>
  <si>
    <t>д. Ботогово</t>
  </si>
  <si>
    <t>97.1</t>
  </si>
  <si>
    <t>98</t>
  </si>
  <si>
    <t>с. Брынчаги</t>
  </si>
  <si>
    <t>98.1</t>
  </si>
  <si>
    <t>ул. М.И. Кошкина</t>
  </si>
  <si>
    <t>99</t>
  </si>
  <si>
    <t>д. Фомино</t>
  </si>
  <si>
    <t>99.1</t>
  </si>
  <si>
    <t>100</t>
  </si>
  <si>
    <t>д. Тархов Холм</t>
  </si>
  <si>
    <t>100.1</t>
  </si>
  <si>
    <t>101</t>
  </si>
  <si>
    <t>с. Ноколо-Царевна</t>
  </si>
  <si>
    <t>101.1</t>
  </si>
  <si>
    <t>ул. Свобода</t>
  </si>
  <si>
    <t>102</t>
  </si>
  <si>
    <t>д. Вороново</t>
  </si>
  <si>
    <t>102.1</t>
  </si>
  <si>
    <t>103</t>
  </si>
  <si>
    <t>с. Кубринск</t>
  </si>
  <si>
    <t>103.1</t>
  </si>
  <si>
    <t>ул. Петрова</t>
  </si>
  <si>
    <t>103.2</t>
  </si>
  <si>
    <t>103.3</t>
  </si>
  <si>
    <t>103.4</t>
  </si>
  <si>
    <t>103.5</t>
  </si>
  <si>
    <t>переулок Строительный</t>
  </si>
  <si>
    <t>103.6</t>
  </si>
  <si>
    <t>103.7</t>
  </si>
  <si>
    <t>103.8</t>
  </si>
  <si>
    <t>переулок Петрова</t>
  </si>
  <si>
    <t>103.9</t>
  </si>
  <si>
    <t>переулок Пионерский</t>
  </si>
  <si>
    <t>103.10</t>
  </si>
  <si>
    <t>переулок Школьный</t>
  </si>
  <si>
    <t>103.11</t>
  </si>
  <si>
    <t>переулок Советский</t>
  </si>
  <si>
    <t>103.12</t>
  </si>
  <si>
    <t>103.13</t>
  </si>
  <si>
    <t>103.14</t>
  </si>
  <si>
    <t>103.15</t>
  </si>
  <si>
    <t>103.16</t>
  </si>
  <si>
    <t>ул. Батьковсая</t>
  </si>
  <si>
    <t>103.17</t>
  </si>
  <si>
    <t>ул. Ольховская</t>
  </si>
  <si>
    <t>103.18</t>
  </si>
  <si>
    <t>103.19</t>
  </si>
  <si>
    <t>ул. Соловьевская</t>
  </si>
  <si>
    <t>103.20</t>
  </si>
  <si>
    <t>ул. Ведомшевская</t>
  </si>
  <si>
    <t>104</t>
  </si>
  <si>
    <t>д. Ширяйка</t>
  </si>
  <si>
    <t>104.1</t>
  </si>
  <si>
    <t>104.2</t>
  </si>
  <si>
    <t>ул. Прибрежная</t>
  </si>
  <si>
    <t>104.3</t>
  </si>
  <si>
    <t>104.4</t>
  </si>
  <si>
    <t>ВСЕГО по Рязанцевскому СП</t>
  </si>
  <si>
    <t>ул. Авиаторов</t>
  </si>
  <si>
    <t>78 212501 ОП МП Н 134</t>
  </si>
  <si>
    <t>3001</t>
  </si>
  <si>
    <t>ул. Администрация</t>
  </si>
  <si>
    <t>78 212501 ОП МП Н 135</t>
  </si>
  <si>
    <t>3002</t>
  </si>
  <si>
    <t>ул. Бебеля</t>
  </si>
  <si>
    <t>78 212501 ОП МП Н 004</t>
  </si>
  <si>
    <t>3003</t>
  </si>
  <si>
    <t>ул. Белинского</t>
  </si>
  <si>
    <t>78 212501 ОП МП Н 005</t>
  </si>
  <si>
    <t>3004</t>
  </si>
  <si>
    <t>ул. Блюхера</t>
  </si>
  <si>
    <t>78 212501 ОП МП Н 006</t>
  </si>
  <si>
    <t>3005</t>
  </si>
  <si>
    <t>ул. Войкова</t>
  </si>
  <si>
    <t>78 212501 ОП МП Н 007</t>
  </si>
  <si>
    <t>3006</t>
  </si>
  <si>
    <t>ул. Вокзальная</t>
  </si>
  <si>
    <t>78 212501 ОП МП Н 008</t>
  </si>
  <si>
    <t>3007</t>
  </si>
  <si>
    <t>ул. Володарского</t>
  </si>
  <si>
    <t>78 212501 ОП МП Н 009</t>
  </si>
  <si>
    <t>3008</t>
  </si>
  <si>
    <t>78 212501 ОП МП Н 010</t>
  </si>
  <si>
    <t>3009</t>
  </si>
  <si>
    <t>ул. Гайдара</t>
  </si>
  <si>
    <t>78 212501 ОП МП Н 011</t>
  </si>
  <si>
    <t>3010</t>
  </si>
  <si>
    <t>ул. Герцена</t>
  </si>
  <si>
    <t>78 212501 ОП МП Н 012</t>
  </si>
  <si>
    <t>3011</t>
  </si>
  <si>
    <t>78 212501 ОП МП Н 013</t>
  </si>
  <si>
    <t>3012</t>
  </si>
  <si>
    <t>78 212501 ОП МП Н 014</t>
  </si>
  <si>
    <t>3013</t>
  </si>
  <si>
    <t>78 212501 ОП МП Н 015</t>
  </si>
  <si>
    <t>3014</t>
  </si>
  <si>
    <t>ул. Д. Бедного</t>
  </si>
  <si>
    <t>78 212501 ОП МП Н 016</t>
  </si>
  <si>
    <t>3015</t>
  </si>
  <si>
    <t>ул. Декабристов</t>
  </si>
  <si>
    <t>78 212501 ОП МП Н 017</t>
  </si>
  <si>
    <t>3016</t>
  </si>
  <si>
    <t>78 212501 ОП МП Н 018</t>
  </si>
  <si>
    <t>3017</t>
  </si>
  <si>
    <t>ул. Дзержинского</t>
  </si>
  <si>
    <t>78 212501 ОП МП Н 019</t>
  </si>
  <si>
    <t>3018</t>
  </si>
  <si>
    <t>ул. Добролюбова</t>
  </si>
  <si>
    <t>78 212501 ОП МП Н 020</t>
  </si>
  <si>
    <t>3019</t>
  </si>
  <si>
    <t>Дорожный переулок</t>
  </si>
  <si>
    <t>78 212501 ОП МП Н 021</t>
  </si>
  <si>
    <t>3020</t>
  </si>
  <si>
    <t>ул. Достоевского</t>
  </si>
  <si>
    <t>78 212501 ОП МП Н 022</t>
  </si>
  <si>
    <t>3021</t>
  </si>
  <si>
    <t>78 212501 ОП МП Н 023</t>
  </si>
  <si>
    <t>3022</t>
  </si>
  <si>
    <t>78 212501 ОП МП Н 024</t>
  </si>
  <si>
    <t>3023</t>
  </si>
  <si>
    <t>78 212501 ОП МП Н 025</t>
  </si>
  <si>
    <t>3024</t>
  </si>
  <si>
    <t>78 212501 ОП МП Н 026</t>
  </si>
  <si>
    <t>3025</t>
  </si>
  <si>
    <t>ул. З. Зубрицкой</t>
  </si>
  <si>
    <t>78 212501 ОП МП Н 027</t>
  </si>
  <si>
    <t>3026</t>
  </si>
  <si>
    <t>ул. 12-го июня</t>
  </si>
  <si>
    <t>78 212501 ОП МП Н 002</t>
  </si>
  <si>
    <t>3027</t>
  </si>
  <si>
    <t>ул. Калинина</t>
  </si>
  <si>
    <t>3028</t>
  </si>
  <si>
    <t>ул. Карбышева</t>
  </si>
  <si>
    <t>78 212501 ОП МП Н 029</t>
  </si>
  <si>
    <t>3029</t>
  </si>
  <si>
    <t>ул. Карла Маркса</t>
  </si>
  <si>
    <t>78 212501 ОП МП Н 031</t>
  </si>
  <si>
    <t>3030</t>
  </si>
  <si>
    <t>ул. Кирова</t>
  </si>
  <si>
    <t>78 212501 ОП МП Н 032</t>
  </si>
  <si>
    <t>3031</t>
  </si>
  <si>
    <t>ул. К. Либкнехта</t>
  </si>
  <si>
    <t>78 212501 ОП МП Н 030</t>
  </si>
  <si>
    <t>3032</t>
  </si>
  <si>
    <t>78 212501 ОП МП Н 033</t>
  </si>
  <si>
    <t>3033</t>
  </si>
  <si>
    <t>ул. Кольцова</t>
  </si>
  <si>
    <t>78 212501 ОП МП Н 034</t>
  </si>
  <si>
    <t>3034</t>
  </si>
  <si>
    <t>ул. Комарова</t>
  </si>
  <si>
    <t>78 212501 ОП МП Н 035</t>
  </si>
  <si>
    <t>3035</t>
  </si>
  <si>
    <t>ул. Коминтерна</t>
  </si>
  <si>
    <t>78 212501 ОП МП Н 036</t>
  </si>
  <si>
    <t>3036</t>
  </si>
  <si>
    <t>ул. Коммунистическая</t>
  </si>
  <si>
    <t>78 212501 ОП МП Н 037</t>
  </si>
  <si>
    <t>3037</t>
  </si>
  <si>
    <t>78 212501 ОП МП Н 038</t>
  </si>
  <si>
    <t>3038</t>
  </si>
  <si>
    <t>ул. Конституции</t>
  </si>
  <si>
    <t>78 212501 ОП МП Н 039</t>
  </si>
  <si>
    <t>3039</t>
  </si>
  <si>
    <t>ул. Космонавтов</t>
  </si>
  <si>
    <t>78 212501 ОП МП Н 040</t>
  </si>
  <si>
    <t>3040</t>
  </si>
  <si>
    <t>ул. Которосльная</t>
  </si>
  <si>
    <t>78 212501 ОП МП Н 041</t>
  </si>
  <si>
    <t>3041</t>
  </si>
  <si>
    <t>ул. Красина</t>
  </si>
  <si>
    <t>78 212501 ОП МП Н 042</t>
  </si>
  <si>
    <t>3042</t>
  </si>
  <si>
    <t>78 212501 ОП МП Н 043</t>
  </si>
  <si>
    <t>3043</t>
  </si>
  <si>
    <t>78 212501 ОП МП Н 044</t>
  </si>
  <si>
    <t>3044</t>
  </si>
  <si>
    <t>ул. Крылова</t>
  </si>
  <si>
    <t>78 212501 ОП МП Н 045</t>
  </si>
  <si>
    <t>3045</t>
  </si>
  <si>
    <t>78 212501 ОП МП Н 046</t>
  </si>
  <si>
    <t>3046</t>
  </si>
  <si>
    <t>78 212501 ОП МП Н 047</t>
  </si>
  <si>
    <t>3047</t>
  </si>
  <si>
    <t>78 212501 ОП МП Н 048</t>
  </si>
  <si>
    <t>3048</t>
  </si>
  <si>
    <t>ул. Ломоносова</t>
  </si>
  <si>
    <t>78 212501 ОП МП Н 049</t>
  </si>
  <si>
    <t>3049</t>
  </si>
  <si>
    <t>ул. Л. Толстого</t>
  </si>
  <si>
    <t>78 212501 ОП МП Н 052</t>
  </si>
  <si>
    <t>3050</t>
  </si>
  <si>
    <t>ул. Луначарского</t>
  </si>
  <si>
    <t>78 212501 ОП МП Н 050</t>
  </si>
  <si>
    <t>3051</t>
  </si>
  <si>
    <t>ул. Лунная</t>
  </si>
  <si>
    <t>78 212501 ОП МП Н 051</t>
  </si>
  <si>
    <t>3052</t>
  </si>
  <si>
    <t>ул. Малиновского</t>
  </si>
  <si>
    <t>78 212501 ОП МП Н 053</t>
  </si>
  <si>
    <t>3053</t>
  </si>
  <si>
    <t>ул. 8 Марта</t>
  </si>
  <si>
    <t>78 212501 ОП МП Н 001</t>
  </si>
  <si>
    <t>3054</t>
  </si>
  <si>
    <t>ул. Матросова</t>
  </si>
  <si>
    <t>78 212501 ОП МП Н 054</t>
  </si>
  <si>
    <t>3055</t>
  </si>
  <si>
    <t>ул. Машиностроителей</t>
  </si>
  <si>
    <t>78 212501 ОП МП Н 055</t>
  </si>
  <si>
    <t>3056</t>
  </si>
  <si>
    <t>ул. Маяковского</t>
  </si>
  <si>
    <t>78 212501 ОП МП Н 056</t>
  </si>
  <si>
    <t>3057</t>
  </si>
  <si>
    <t>ул. Менжинского</t>
  </si>
  <si>
    <t>78 212501 ОП МП Н 057</t>
  </si>
  <si>
    <t>3058</t>
  </si>
  <si>
    <t>78 212501 ОП МП Н 058</t>
  </si>
  <si>
    <t>3059</t>
  </si>
  <si>
    <t>78 212501 ОП МП Н 059</t>
  </si>
  <si>
    <t>3060</t>
  </si>
  <si>
    <t>78 212501 ОП МП Н 060</t>
  </si>
  <si>
    <t>3061</t>
  </si>
  <si>
    <t>78 212501 ОП МП Н 061</t>
  </si>
  <si>
    <t>3062</t>
  </si>
  <si>
    <t>78 212501 ОП МП Н 062</t>
  </si>
  <si>
    <t>3063</t>
  </si>
  <si>
    <t>78 212501 ОП МП Н 063</t>
  </si>
  <si>
    <t>3064</t>
  </si>
  <si>
    <t>ул. Ногина</t>
  </si>
  <si>
    <t>78 212501 ОП МП Н 064</t>
  </si>
  <si>
    <t>3065</t>
  </si>
  <si>
    <t>78 212501 ОП МП Н 065</t>
  </si>
  <si>
    <t>3066</t>
  </si>
  <si>
    <t>ул. 1-я Овражная</t>
  </si>
  <si>
    <t>78 212501 ОП МП Н 003</t>
  </si>
  <si>
    <t>3067</t>
  </si>
  <si>
    <t>78 212501 ОП МП Н 066</t>
  </si>
  <si>
    <t>3068</t>
  </si>
  <si>
    <t>ул. Островского</t>
  </si>
  <si>
    <t>78 212501 ОП МП Н 067</t>
  </si>
  <si>
    <t>3069</t>
  </si>
  <si>
    <t>ул. Павлова</t>
  </si>
  <si>
    <t>78 212501 ОП МП Н 068</t>
  </si>
  <si>
    <t>3070</t>
  </si>
  <si>
    <t>ул. Панфилова</t>
  </si>
  <si>
    <t>78 212501 ОП МП Н 069</t>
  </si>
  <si>
    <t>3071</t>
  </si>
  <si>
    <t>ул. Паншина</t>
  </si>
  <si>
    <t>78 212501 ОП МП Н 070</t>
  </si>
  <si>
    <t>3072</t>
  </si>
  <si>
    <t>ул. Патова</t>
  </si>
  <si>
    <t>78 212501 ОП МП Н 071</t>
  </si>
  <si>
    <t>3073</t>
  </si>
  <si>
    <t>ул. Пескова</t>
  </si>
  <si>
    <t>78 212501 ОП МП Н 073</t>
  </si>
  <si>
    <t>3074</t>
  </si>
  <si>
    <t>78 212501 ОП МП Н 072</t>
  </si>
  <si>
    <t>3075</t>
  </si>
  <si>
    <t>78 212501 ОП МП Н 074</t>
  </si>
  <si>
    <t>3076</t>
  </si>
  <si>
    <t>ул. Пирогова</t>
  </si>
  <si>
    <t>78 212501 ОП МП Н 075</t>
  </si>
  <si>
    <t>3077</t>
  </si>
  <si>
    <t>ул. Плеханова</t>
  </si>
  <si>
    <t>78 212501 ОП МП Н 076</t>
  </si>
  <si>
    <t>3078</t>
  </si>
  <si>
    <t>78 212501 ОП МП Н 077</t>
  </si>
  <si>
    <t>3079</t>
  </si>
  <si>
    <t>ул. Попова</t>
  </si>
  <si>
    <t>78 212501 ОП МП Н 078</t>
  </si>
  <si>
    <t>3080</t>
  </si>
  <si>
    <t>ул. Почтовая</t>
  </si>
  <si>
    <t>78 212501 ОП МП Н 079</t>
  </si>
  <si>
    <t>3081</t>
  </si>
  <si>
    <t>78 212501 ОП МП Н 080</t>
  </si>
  <si>
    <t>3082</t>
  </si>
  <si>
    <t>78 212501 ОП МП Н 081</t>
  </si>
  <si>
    <t>3083</t>
  </si>
  <si>
    <t>ул. Пугачева</t>
  </si>
  <si>
    <t>78 212501 ОП МП Н 082</t>
  </si>
  <si>
    <t>3084</t>
  </si>
  <si>
    <t>78 212501 ОП МП Н 083</t>
  </si>
  <si>
    <t>3085</t>
  </si>
  <si>
    <t>ул. Рабочая</t>
  </si>
  <si>
    <t>78 212501 ОП МП Н 084</t>
  </si>
  <si>
    <t>3086</t>
  </si>
  <si>
    <t>ул.Радищева</t>
  </si>
  <si>
    <t>78 212501 ОП МП Н 085</t>
  </si>
  <si>
    <t>3087</t>
  </si>
  <si>
    <t>78 212501 ОП МП Н 086</t>
  </si>
  <si>
    <t>3089</t>
  </si>
  <si>
    <t>78 212501 ОП МП Н 087</t>
  </si>
  <si>
    <t>3090</t>
  </si>
  <si>
    <t>ул. Р. Люксембург</t>
  </si>
  <si>
    <t>78 212501 ОП МП Н 088</t>
  </si>
  <si>
    <t>3091</t>
  </si>
  <si>
    <t>ул. Рыбинская</t>
  </si>
  <si>
    <t>78 212501 ОП МП Н 089</t>
  </si>
  <si>
    <t>3092</t>
  </si>
  <si>
    <t>78 212501 ОП МП Н 090</t>
  </si>
  <si>
    <t>3093</t>
  </si>
  <si>
    <t>ул. Свердлова</t>
  </si>
  <si>
    <t>78 212501 ОП МП Н 091</t>
  </si>
  <si>
    <t>3094</t>
  </si>
  <si>
    <t>78 212501 ОП МП Н 092</t>
  </si>
  <si>
    <t>3095</t>
  </si>
  <si>
    <t>78 212501 ОП МП Н 093</t>
  </si>
  <si>
    <t>3096</t>
  </si>
  <si>
    <t>ул. Седова</t>
  </si>
  <si>
    <t>78 212501 ОП МП Н 094</t>
  </si>
  <si>
    <t>3097</t>
  </si>
  <si>
    <t>ул. Семашко</t>
  </si>
  <si>
    <t>78 212501 ОП МП Н 095</t>
  </si>
  <si>
    <t>3098</t>
  </si>
  <si>
    <t>ул. Сидорова</t>
  </si>
  <si>
    <t>78 212501 ОП МП Н 096</t>
  </si>
  <si>
    <t>3099</t>
  </si>
  <si>
    <t>78 212501 ОП МП Н 097</t>
  </si>
  <si>
    <t>3100</t>
  </si>
  <si>
    <t>78 212501 ОП МП Н 098</t>
  </si>
  <si>
    <t>3101</t>
  </si>
  <si>
    <t>ул. Сосновый бор</t>
  </si>
  <si>
    <t>78 212501 ОП МП Н 099</t>
  </si>
  <si>
    <t>3102</t>
  </si>
  <si>
    <t>ул. Социалистическая</t>
  </si>
  <si>
    <t>78 212501 ОП МП Н 100</t>
  </si>
  <si>
    <t>3103</t>
  </si>
  <si>
    <t>ул. Союзная</t>
  </si>
  <si>
    <t>78 212501 ОП МП Н 101</t>
  </si>
  <si>
    <t>3104</t>
  </si>
  <si>
    <t>78 212501 ОП МП Н 102</t>
  </si>
  <si>
    <t>3105</t>
  </si>
  <si>
    <t>ул. С. Разина</t>
  </si>
  <si>
    <t>78 212501 ОП МП Н 103</t>
  </si>
  <si>
    <t>3106</t>
  </si>
  <si>
    <t>78 212501 ОП МП Н 104</t>
  </si>
  <si>
    <t>3107</t>
  </si>
  <si>
    <t>ул. Суворова</t>
  </si>
  <si>
    <t>78 212501 ОП МП Н 105</t>
  </si>
  <si>
    <t>3108</t>
  </si>
  <si>
    <t>ул. Текстильная</t>
  </si>
  <si>
    <t>78 212501 ОП МП Н 106</t>
  </si>
  <si>
    <t>3109</t>
  </si>
  <si>
    <t>ул. Тимирязева</t>
  </si>
  <si>
    <t>78 212501 ОП МП Н 107</t>
  </si>
  <si>
    <t>3110</t>
  </si>
  <si>
    <t>ул. Толбухина</t>
  </si>
  <si>
    <t>78 212501 ОП МП Н 108</t>
  </si>
  <si>
    <t>3111</t>
  </si>
  <si>
    <t>78 212501 ОП МП Н 109</t>
  </si>
  <si>
    <t>3112</t>
  </si>
  <si>
    <t>ул. Труфанова</t>
  </si>
  <si>
    <t>78 212501 ОП МП Н 110</t>
  </si>
  <si>
    <t>3113</t>
  </si>
  <si>
    <t>ул. Трясунова</t>
  </si>
  <si>
    <t>78 212501 ОП МП Н 111</t>
  </si>
  <si>
    <t>3114</t>
  </si>
  <si>
    <t>78 212501 ОП МП Н 112</t>
  </si>
  <si>
    <t>3115</t>
  </si>
  <si>
    <t>ул. Урицкого</t>
  </si>
  <si>
    <t>78 212501 ОП МП Н 113</t>
  </si>
  <si>
    <t>3116</t>
  </si>
  <si>
    <t>ул. Фабричная</t>
  </si>
  <si>
    <t>78 212501 ОП МП Н 114</t>
  </si>
  <si>
    <t>3117</t>
  </si>
  <si>
    <t>ул. Февральская</t>
  </si>
  <si>
    <t>78 212501 ОП МП Н 115</t>
  </si>
  <si>
    <t>3118</t>
  </si>
  <si>
    <t>ул. Фрунзе</t>
  </si>
  <si>
    <t>78 212501 ОП МП Н 116</t>
  </si>
  <si>
    <t>3119</t>
  </si>
  <si>
    <t>78 212501 ОП МП Н 117</t>
  </si>
  <si>
    <t>3120</t>
  </si>
  <si>
    <t>ул. Халтурина</t>
  </si>
  <si>
    <t>78 212501 ОП МП Н 118</t>
  </si>
  <si>
    <t>3121</t>
  </si>
  <si>
    <t>ул. Царевского</t>
  </si>
  <si>
    <t>78 212501 ОП МП Н 119</t>
  </si>
  <si>
    <t>3122</t>
  </si>
  <si>
    <t>ул.Чайковского</t>
  </si>
  <si>
    <t>78 212501 ОП МП Н 120</t>
  </si>
  <si>
    <t>3123</t>
  </si>
  <si>
    <t>ул. Чапаева</t>
  </si>
  <si>
    <t>78 212501 ОП МП Н 121</t>
  </si>
  <si>
    <t>3124</t>
  </si>
  <si>
    <t>ул. Челюскина</t>
  </si>
  <si>
    <t>78 212501 ОП МП Н 122</t>
  </si>
  <si>
    <t>3125</t>
  </si>
  <si>
    <t>ул. Чернышевского</t>
  </si>
  <si>
    <t>78 212501 ОП МП Н 123</t>
  </si>
  <si>
    <t>3126</t>
  </si>
  <si>
    <t>ул. Чехова</t>
  </si>
  <si>
    <t>78 212501 ОП МП Н 124</t>
  </si>
  <si>
    <t>3127</t>
  </si>
  <si>
    <t>ул. Чкалова</t>
  </si>
  <si>
    <t>78 212501 ОП МП Н 125</t>
  </si>
  <si>
    <t>3128</t>
  </si>
  <si>
    <t>ул. Шишкина</t>
  </si>
  <si>
    <t>78 212501 ОП МП Н 126</t>
  </si>
  <si>
    <t>3129</t>
  </si>
  <si>
    <t>Школьный проезд</t>
  </si>
  <si>
    <t>78 212501 ОП МП Н 127</t>
  </si>
  <si>
    <t>3130</t>
  </si>
  <si>
    <t>ул. Шлыкова</t>
  </si>
  <si>
    <t>78 212501 ОП МП Н 128</t>
  </si>
  <si>
    <t>3131</t>
  </si>
  <si>
    <t>ул. Энгельса</t>
  </si>
  <si>
    <t>78 212501 ОП МП Н 129</t>
  </si>
  <si>
    <t>3132</t>
  </si>
  <si>
    <t>Юбилейный проезд</t>
  </si>
  <si>
    <t>78 212501 ОП МП Н 130</t>
  </si>
  <si>
    <t>3133</t>
  </si>
  <si>
    <t>ул. Ю. Гагарина</t>
  </si>
  <si>
    <t>78 212501 ОП МП Н 132</t>
  </si>
  <si>
    <t>3134</t>
  </si>
  <si>
    <t>78 212501 ОП МП Н 131</t>
  </si>
  <si>
    <t>3135</t>
  </si>
  <si>
    <t>ул. Ярославская</t>
  </si>
  <si>
    <t>78 212501 ОП МП Н 133</t>
  </si>
  <si>
    <t>3136</t>
  </si>
  <si>
    <t>ул. Булгакова</t>
  </si>
  <si>
    <t>3149</t>
  </si>
  <si>
    <t>ул. Есенина</t>
  </si>
  <si>
    <t>3150</t>
  </si>
  <si>
    <t>ул. Цветаевой</t>
  </si>
  <si>
    <t>3151</t>
  </si>
  <si>
    <t>от ул. Декабристов до ул. Мичурина</t>
  </si>
  <si>
    <t>78 212501 ОП МП Н 136</t>
  </si>
  <si>
    <t>3137</t>
  </si>
  <si>
    <t>78 212501 ОП МП Н 137</t>
  </si>
  <si>
    <t>3138</t>
  </si>
  <si>
    <t>от ул. Депутатской до ул. Чайковского</t>
  </si>
  <si>
    <t>78 212501 ОП МП Н 138</t>
  </si>
  <si>
    <t>3139</t>
  </si>
  <si>
    <t>от ул. Клубной до                ул. Свердлова</t>
  </si>
  <si>
    <t>78 212501 ОП МП Н 139</t>
  </si>
  <si>
    <t>3140</t>
  </si>
  <si>
    <t>от ул. Набережной до ул. Красноармейская</t>
  </si>
  <si>
    <t>78 212501 ОП МП Н 140</t>
  </si>
  <si>
    <t>3141</t>
  </si>
  <si>
    <t>от ул. Пирогова до             ул. Южной</t>
  </si>
  <si>
    <t>78 212501 ОП МП Н 141</t>
  </si>
  <si>
    <t>3142</t>
  </si>
  <si>
    <t>от ул. Пирогова до               ул. Южной</t>
  </si>
  <si>
    <t>78 212501 ОП МП Н 142</t>
  </si>
  <si>
    <t>3143</t>
  </si>
  <si>
    <t>от ул. Северной до                   ул. Менжинского</t>
  </si>
  <si>
    <t>78 212501 ОП МП Н 143</t>
  </si>
  <si>
    <t>3144</t>
  </si>
  <si>
    <t>от ул. Северной до                  ул. Чапаева</t>
  </si>
  <si>
    <t>78 212501 ОП МП Н 144</t>
  </si>
  <si>
    <t>3145</t>
  </si>
  <si>
    <t>от ул.Фурманова до               ул. Которосльная</t>
  </si>
  <si>
    <t>78 212501 ОП МП Н 145</t>
  </si>
  <si>
    <t>3146</t>
  </si>
  <si>
    <t>х</t>
  </si>
  <si>
    <t>г.п. ГАВРИЛОВ-ЯМ</t>
  </si>
  <si>
    <t>ВСЕГО по г.п. Гаврилов-Ям</t>
  </si>
  <si>
    <t>Колкино – Безверхово</t>
  </si>
  <si>
    <t>76-231-ОП-МР-001</t>
  </si>
  <si>
    <t>д.Спирево – д.Халитово</t>
  </si>
  <si>
    <t>76-231-ОП-МР-002</t>
  </si>
  <si>
    <t>76-76-16/005/2013-371</t>
  </si>
  <si>
    <t>Колкино – Радково (от дороги на Безверхово)</t>
  </si>
  <si>
    <t>76-231-ОП-МР-003</t>
  </si>
  <si>
    <t>76-76-16/002/2013-892</t>
  </si>
  <si>
    <t>подъезд к д. Самылово</t>
  </si>
  <si>
    <t>76-231-ОП-МР-004</t>
  </si>
  <si>
    <t>76-76-16/005/2013-372</t>
  </si>
  <si>
    <t>до д. Иванчино</t>
  </si>
  <si>
    <t>76-231-ОП-МР-005</t>
  </si>
  <si>
    <t>до д. Радикино</t>
  </si>
  <si>
    <t>76-231-ОП-МР-006</t>
  </si>
  <si>
    <t>76-76-16/002/2013-077</t>
  </si>
  <si>
    <t>Колкино – Чертово (от дороги на Безверхово)</t>
  </si>
  <si>
    <t>76-231-ОП-МР-007</t>
  </si>
  <si>
    <t>Колкино–Хмелевица (от дороги на Безверхово)</t>
  </si>
  <si>
    <t>76-231-ОП-МР-008</t>
  </si>
  <si>
    <t>Овинища – Мартыново</t>
  </si>
  <si>
    <t>76-231-ОП-МР-009</t>
  </si>
  <si>
    <t>Радково – Плишкино - Заречнево</t>
  </si>
  <si>
    <t>76-231-ОП-МР-127</t>
  </si>
  <si>
    <t>76-76-16/004/2014-651</t>
  </si>
  <si>
    <t>Милково – Чертово - Дресвянка</t>
  </si>
  <si>
    <t>76-231-ОП-МР-128</t>
  </si>
  <si>
    <t>Иванчино - Полхово</t>
  </si>
  <si>
    <t>76-231-ОП-МР-129</t>
  </si>
  <si>
    <t>Закопылье - Спирево</t>
  </si>
  <si>
    <t>76-231-ОП-МР-175</t>
  </si>
  <si>
    <t>до д. Миндюкино (от ФД М-8)</t>
  </si>
  <si>
    <t>76-231-ОП-МР-010</t>
  </si>
  <si>
    <t>76-76-16/004/2014-652</t>
  </si>
  <si>
    <t>до д. Тимонино (от ФД М-8)</t>
  </si>
  <si>
    <t>76-231-ОП-МР-011</t>
  </si>
  <si>
    <t>до д. Ракульское (от ФД М-8)</t>
  </si>
  <si>
    <t>76-231-ОП-МР-012</t>
  </si>
  <si>
    <t>76-76-16/004/2014-697</t>
  </si>
  <si>
    <t>до д. Кудрино (от ФД М-8)</t>
  </si>
  <si>
    <t>76-231-ОП-МР-013</t>
  </si>
  <si>
    <t>до д. Лапшино (от ФД М-8)</t>
  </si>
  <si>
    <t>76-231-ОП-МР-014</t>
  </si>
  <si>
    <t>76-76-16/002/2013-082</t>
  </si>
  <si>
    <t>до д. Бабицино (от д. на Лапшино)</t>
  </si>
  <si>
    <t>76-231-ОП-МР-015</t>
  </si>
  <si>
    <t>76-76-76/005/2013-084</t>
  </si>
  <si>
    <t>Павловское - Васильевское</t>
  </si>
  <si>
    <t>76-231-ОП-МР-016</t>
  </si>
  <si>
    <t>76-76-16/004/2014-655</t>
  </si>
  <si>
    <t>Шильпухово - Нестерово</t>
  </si>
  <si>
    <t>76-231-ОП-МР-017</t>
  </si>
  <si>
    <t>76-76-16/004/2014-694</t>
  </si>
  <si>
    <t>до д. Княщина (от д. на Кузнечиково)</t>
  </si>
  <si>
    <t>76-231-ОП-МР-018</t>
  </si>
  <si>
    <t>76-76-16/004/2014-656</t>
  </si>
  <si>
    <t>до д. Ферезево (от дороги на Любим)</t>
  </si>
  <si>
    <t>76-231-ОП-МР-019</t>
  </si>
  <si>
    <t>до д. Амелькино (от ФД М-8)</t>
  </si>
  <si>
    <t>76-231-ОП-МР-020</t>
  </si>
  <si>
    <t>76-76-16/002/2013-089</t>
  </si>
  <si>
    <t>до д. Качалка (от ФД М-8)</t>
  </si>
  <si>
    <t>76-231-ОП-МР-021</t>
  </si>
  <si>
    <t>76-76-16/004/2014-653</t>
  </si>
  <si>
    <t>до д. Дор-Луконино (от д. на Азарино)</t>
  </si>
  <si>
    <t>76-231-ОП-МР-022</t>
  </si>
  <si>
    <t>76-76-16/005/2013-087</t>
  </si>
  <si>
    <t>до д. Инюшино (от д. на Азарино)</t>
  </si>
  <si>
    <t>76-231-ОП-МР-023</t>
  </si>
  <si>
    <t>76-76-16/005/2013-086</t>
  </si>
  <si>
    <t>до д. Ефимьево (от д. на Азарино)</t>
  </si>
  <si>
    <t>76-231-ОП-МР-024</t>
  </si>
  <si>
    <t>76-76-16/005/2013-090</t>
  </si>
  <si>
    <t>до д. Багряники (от д. на Азарино)</t>
  </si>
  <si>
    <t>76-231-ОП-МР-025</t>
  </si>
  <si>
    <t>76-76-16/005/2013-089</t>
  </si>
  <si>
    <t>до д. Крупухино (от д. на Азарино)</t>
  </si>
  <si>
    <t>76-231-ОП-МР-026</t>
  </si>
  <si>
    <t>76-76-16/005/2013-088</t>
  </si>
  <si>
    <t>до д. Ильинское (от д. на Азарино)</t>
  </si>
  <si>
    <t>76-231-ОП-МР-027</t>
  </si>
  <si>
    <t>76-76-16/005/2013-092</t>
  </si>
  <si>
    <t>до д. Азарино (от д. на Азарино)</t>
  </si>
  <si>
    <t>76-231-ОП-МР-028</t>
  </si>
  <si>
    <t>76-76-16/005/2013-360</t>
  </si>
  <si>
    <t>до д. Богданово (от д. на Азарино)</t>
  </si>
  <si>
    <t>76-231-ОП-МР-029</t>
  </si>
  <si>
    <t>76-76-16/005/2013-363</t>
  </si>
  <si>
    <t>Кузнецово - Лучинское</t>
  </si>
  <si>
    <t>76-231-ОП-МР-030</t>
  </si>
  <si>
    <t>Дор-Луконино - Лихобритка</t>
  </si>
  <si>
    <t>76-231-ОП-МР-031</t>
  </si>
  <si>
    <t>76-76-16/005/2013-085</t>
  </si>
  <si>
    <t>Ильинское - Волосово</t>
  </si>
  <si>
    <t>76-231-ОП-МР-032</t>
  </si>
  <si>
    <t>Ефимьево - Гридино</t>
  </si>
  <si>
    <t>76-231-ОП-МР-033</t>
  </si>
  <si>
    <t>Подъезд к д. Марфино</t>
  </si>
  <si>
    <t>76-231-ОП-МР-130</t>
  </si>
  <si>
    <t>Заречнево – Дор Спасский</t>
  </si>
  <si>
    <t>76-231-ОП-МР-168</t>
  </si>
  <si>
    <t>Подъезд к д. Холм</t>
  </si>
  <si>
    <t>76-231-ОП-МР-132</t>
  </si>
  <si>
    <t>Подъезд к  Шолошево</t>
  </si>
  <si>
    <t>76-231-ОП-МР-133</t>
  </si>
  <si>
    <t>76-76-16/002/2013-087</t>
  </si>
  <si>
    <t>Васильевское - Зубово</t>
  </si>
  <si>
    <t>76-231-ОП-МР-135</t>
  </si>
  <si>
    <t>Амелькино - Федино</t>
  </si>
  <si>
    <t>76-231-ОП-МР-136</t>
  </si>
  <si>
    <t>76-76-16/002/2013-088</t>
  </si>
  <si>
    <t>Подъезд к д. Михалево</t>
  </si>
  <si>
    <t>76-231-ОП-МР-137</t>
  </si>
  <si>
    <t>Подъезд к д. Ананьино</t>
  </si>
  <si>
    <t>76-231-ОП-МР-138</t>
  </si>
  <si>
    <t>Кузнецово - Качалка</t>
  </si>
  <si>
    <t>76-231-ОП-МР-139</t>
  </si>
  <si>
    <t>Ивановское - Пуршево</t>
  </si>
  <si>
    <t>76-231-ОП-МР-140</t>
  </si>
  <si>
    <t>76-76-16/002/2013-081</t>
  </si>
  <si>
    <t>Подъезд к д. Праунино</t>
  </si>
  <si>
    <t>76-231-ОП-МР-142</t>
  </si>
  <si>
    <t>Пречистое - Федино</t>
  </si>
  <si>
    <t>76-231-ОП-МР-143</t>
  </si>
  <si>
    <t>Подъезд к д. Гуреево</t>
  </si>
  <si>
    <t>76-231-ОП-МР-144</t>
  </si>
  <si>
    <t>Подъезд к д. Панино</t>
  </si>
  <si>
    <t>76-231-ОП-МР-159</t>
  </si>
  <si>
    <t>Подъезд к д. Дор</t>
  </si>
  <si>
    <t>76-231-ОП-МР-134</t>
  </si>
  <si>
    <t>Высоково - Дешино</t>
  </si>
  <si>
    <t>76-231-ОП-МР-034</t>
  </si>
  <si>
    <t>до д. Рубеженка (от автодороги Пречистое-Коза-Семеновское)</t>
  </si>
  <si>
    <t>76-231-ОП-МР-046</t>
  </si>
  <si>
    <t>Подъезд к д. Степаниха</t>
  </si>
  <si>
    <t>76-231-ОП-МР-145</t>
  </si>
  <si>
    <t>Подъезд к д. Митино</t>
  </si>
  <si>
    <t>76-231-ОП-МР-146</t>
  </si>
  <si>
    <t>Подъезд к д. Высоково</t>
  </si>
  <si>
    <t>76-231-ОП-МР-147</t>
  </si>
  <si>
    <t>Подъезд к д. Сосновка</t>
  </si>
  <si>
    <t>76-231-ОП-МР-149</t>
  </si>
  <si>
    <t>Подъезд к д. Гусево</t>
  </si>
  <si>
    <t>76-231-ОП-МР-150</t>
  </si>
  <si>
    <t>76-76-16/004/2014-654</t>
  </si>
  <si>
    <t>Подъезд к д. Черепаново</t>
  </si>
  <si>
    <t>76-231-ОП-МР-151</t>
  </si>
  <si>
    <t>Подъезд к д. Киево</t>
  </si>
  <si>
    <t>76-231-ОП-МР-152</t>
  </si>
  <si>
    <t>М. Кузьминское - Куритьево</t>
  </si>
  <si>
    <t>76-231-ОП-МР-153</t>
  </si>
  <si>
    <t>Старое село – Окульцево - Перехожево</t>
  </si>
  <si>
    <t>76-231-ОП-МР-158</t>
  </si>
  <si>
    <t>Заречье - Путрево</t>
  </si>
  <si>
    <t>76-231-ОП-МР-173</t>
  </si>
  <si>
    <t>до с. Новое (от автодороги Пречистое-Коза-Семеновское)</t>
  </si>
  <si>
    <t>76-231-ОП-МР-036</t>
  </si>
  <si>
    <t>76-76-16/005/2013-370</t>
  </si>
  <si>
    <t>до д. Марьино (от автодороги Пречистое-Коза-Семеновское)</t>
  </si>
  <si>
    <t>76-231-ОП-МР-037</t>
  </si>
  <si>
    <t>д. на Семеновское – д. Поляниново</t>
  </si>
  <si>
    <t>76-231-ОП-МР-038</t>
  </si>
  <si>
    <t>76-76-16/002/2013-075</t>
  </si>
  <si>
    <t>до д. Семенцево (от автодороги Пречистое-Коза-Семеновское)</t>
  </si>
  <si>
    <t>76-231-ОП-МР-039</t>
  </si>
  <si>
    <t>Завражье - Семенцево</t>
  </si>
  <si>
    <t>76-231-ОП-МР-154</t>
  </si>
  <si>
    <t>Подъезд к д. Серково</t>
  </si>
  <si>
    <t>76-231-ОП-МР-155</t>
  </si>
  <si>
    <t>Серково - Меленка</t>
  </si>
  <si>
    <t>76-231-ОП-МР-156</t>
  </si>
  <si>
    <t>Новое - Митрошино</t>
  </si>
  <si>
    <t>76-231-ОП-МР-157</t>
  </si>
  <si>
    <t>Тюхтедамово - Захарьино</t>
  </si>
  <si>
    <t>76-231-ОП-МР-051</t>
  </si>
  <si>
    <t>до д. Афанасово (от автодороги  Пречистое-Коза-Семеновское)</t>
  </si>
  <si>
    <t>76-231-ОП-МР-041</t>
  </si>
  <si>
    <t>до д. Добраново (от автодороги Пречистое-Коза-Семеновское)</t>
  </si>
  <si>
    <t>76-231-ОП-МР-042</t>
  </si>
  <si>
    <t>д. на Семеновское – д. Ильинское</t>
  </si>
  <si>
    <t>76-231-ОП-МР-043</t>
  </si>
  <si>
    <t>76-76-16/002/2013-076</t>
  </si>
  <si>
    <t>до д. Савинское (от автодороги Пречистое-Коза-Семеновское)</t>
  </si>
  <si>
    <t>76-231-ОП-МР-044</t>
  </si>
  <si>
    <t>76-76-16/005/2013-369</t>
  </si>
  <si>
    <t>до д. Тюхтедамово (от автодороги Пречистое-Коза-Семеновское)</t>
  </si>
  <si>
    <t>76-231-ОП-МР-045</t>
  </si>
  <si>
    <t>Подъезд к д.Захарьино</t>
  </si>
  <si>
    <t>76-231-ОП-МР-048</t>
  </si>
  <si>
    <t>ФД М-8 – д. Бородинское</t>
  </si>
  <si>
    <t>76-231-ОП-МР-047</t>
  </si>
  <si>
    <t>76-76-16/005/2013-091</t>
  </si>
  <si>
    <t>ФД М-8 – д. Еременское</t>
  </si>
  <si>
    <t>76-231-ОП-МР-049</t>
  </si>
  <si>
    <t>Павлицево - Захарьино</t>
  </si>
  <si>
    <t>76-231-ОП-МР-050</t>
  </si>
  <si>
    <t>Перемилово - Горка</t>
  </si>
  <si>
    <t>76-231-ОП-МР-141</t>
  </si>
  <si>
    <t>Захарьино – Тюхтедамово - Григорьевское</t>
  </si>
  <si>
    <t>76-231-ОП-МР-160</t>
  </si>
  <si>
    <t>Подъезд к д. Бочкино</t>
  </si>
  <si>
    <t>76-231-ОП-МР-161</t>
  </si>
  <si>
    <t>до д. Оленинское (от ФД М-8)</t>
  </si>
  <si>
    <t>76-231-ОП-МР-120</t>
  </si>
  <si>
    <t>76-76-16/002/2013-893</t>
  </si>
  <si>
    <t>Подъезд к д. Добраново</t>
  </si>
  <si>
    <t>76-231-ОП-МР-162</t>
  </si>
  <si>
    <t>Григорьевское - Филинское</t>
  </si>
  <si>
    <t>76-231-ОП-МР-163</t>
  </si>
  <si>
    <t>Николо-Гора - Василево</t>
  </si>
  <si>
    <t>76-231-ОП-МР-165</t>
  </si>
  <si>
    <t>Василево - Старово</t>
  </si>
  <si>
    <t>76-231-ОП-МР-166</t>
  </si>
  <si>
    <t>Афанасово – Дор Ваганский – Починок</t>
  </si>
  <si>
    <t>76-231-ОП-МР-164</t>
  </si>
  <si>
    <t>Подъезд к д. Бородинское</t>
  </si>
  <si>
    <t>76-231-ОП-МР-171</t>
  </si>
  <si>
    <t>76-76-16/004/2014-696</t>
  </si>
  <si>
    <t>Подъезд к д. Савинское</t>
  </si>
  <si>
    <t>76-231-ОП-МР-167</t>
  </si>
  <si>
    <t>Пустынь - Григорково</t>
  </si>
  <si>
    <t>76-231-ОП-МР-169</t>
  </si>
  <si>
    <t>Подъезд к д. Фенево</t>
  </si>
  <si>
    <t>76-231-ОП-МР-170</t>
  </si>
  <si>
    <t>Кривцово – Малое Кузьминское</t>
  </si>
  <si>
    <t>76-231-ОП-МР-172</t>
  </si>
  <si>
    <t>Путреево - Тюхтедамово</t>
  </si>
  <si>
    <t>76-231-ОП-МР-174</t>
  </si>
  <si>
    <t>Подъезд к д. Федяево</t>
  </si>
  <si>
    <t>76-231-ОП-МР-176</t>
  </si>
  <si>
    <t>Подъезд к д. Шильшиново</t>
  </si>
  <si>
    <t>76-231-ОП-МР-177</t>
  </si>
  <si>
    <t>Сондолово – Малое Кузьминское</t>
  </si>
  <si>
    <t>76-231-ОП-МР-052</t>
  </si>
  <si>
    <t>до д. Шульгино</t>
  </si>
  <si>
    <t>76-231-ОП-МР-053</t>
  </si>
  <si>
    <t>до д. Вертково</t>
  </si>
  <si>
    <t>76-231-ОП-МР-054</t>
  </si>
  <si>
    <t>до д. Дыланово</t>
  </si>
  <si>
    <t>76-231-ОП-МР-055</t>
  </si>
  <si>
    <t>к п. Ухтомский</t>
  </si>
  <si>
    <t>76-231-ОП-МР-056</t>
  </si>
  <si>
    <t>76-76-16/005/2013-368</t>
  </si>
  <si>
    <t>до д. Малое Фоминское</t>
  </si>
  <si>
    <t>76-231-ОП-МР-057</t>
  </si>
  <si>
    <t>Подъезд к д. Летнево</t>
  </si>
  <si>
    <t>76-231-ОП-МР-109</t>
  </si>
  <si>
    <t>Подъезд к д. Дыланово</t>
  </si>
  <si>
    <t>76-231-ОП-МР-108</t>
  </si>
  <si>
    <t>Подъезд к д. Коровино</t>
  </si>
  <si>
    <t>76-231-ОП-МР-121</t>
  </si>
  <si>
    <t>Хлестово - Меленка</t>
  </si>
  <si>
    <t>76-231-ОП-МР-122</t>
  </si>
  <si>
    <t>Княжий Починок</t>
  </si>
  <si>
    <t>76-231-ОП-МР-058</t>
  </si>
  <si>
    <t>76-76-16/002/2013-086</t>
  </si>
  <si>
    <t>до д. Терехово (от автодороги на Оносово)</t>
  </si>
  <si>
    <t>76-231-ОП-МР-059</t>
  </si>
  <si>
    <t>76-76-16/005/2013-361</t>
  </si>
  <si>
    <t>до д. Ескино</t>
  </si>
  <si>
    <t>76-231-ОП-МР-060</t>
  </si>
  <si>
    <t>Тимово</t>
  </si>
  <si>
    <t>76-231-ОП-МР-061</t>
  </si>
  <si>
    <t>76-76-16/002/2013-079</t>
  </si>
  <si>
    <t>до д. Барышка</t>
  </si>
  <si>
    <t>76-231-ОП-МР-062</t>
  </si>
  <si>
    <t>Балуйки</t>
  </si>
  <si>
    <t>76-231-ОП-МР-063</t>
  </si>
  <si>
    <t>76-76-16/002/2013-074</t>
  </si>
  <si>
    <t>Ухтомский Починок</t>
  </si>
  <si>
    <t>76-231-ОП-МР-064</t>
  </si>
  <si>
    <t>76-76-16/002/2013-085</t>
  </si>
  <si>
    <t>до д. Кобылино</t>
  </si>
  <si>
    <t>76-231-ОП-МР-065</t>
  </si>
  <si>
    <t>до д. Федорино</t>
  </si>
  <si>
    <t>76-231-ОП-МР-066</t>
  </si>
  <si>
    <t>Подъезд к д. Ошомово</t>
  </si>
  <si>
    <t>76-231-ОП-МР-067</t>
  </si>
  <si>
    <t>до д. Зогзино</t>
  </si>
  <si>
    <t>76-231-ОП-МР-068</t>
  </si>
  <si>
    <t>до д. Долгоруково</t>
  </si>
  <si>
    <t>76-231-ОП-МР-069</t>
  </si>
  <si>
    <t>Подъезд к д. Заречное</t>
  </si>
  <si>
    <t>76-231-ОП-МР-124</t>
  </si>
  <si>
    <t>76-76-16/004/2014-698</t>
  </si>
  <si>
    <t>Подъезд к д. Парфеньево</t>
  </si>
  <si>
    <t>76-231-ОП-МР-110</t>
  </si>
  <si>
    <t>Кобылино - Менчаково</t>
  </si>
  <si>
    <t>76-231-ОП-МР-111</t>
  </si>
  <si>
    <t>Подъезд к д. Юрьевское</t>
  </si>
  <si>
    <t>76-231-ОП-МР-112</t>
  </si>
  <si>
    <t>Менчаково-Савкино</t>
  </si>
  <si>
    <t>76-231-ОП-МР-113</t>
  </si>
  <si>
    <t>Подъезд к д. Кузьмищево</t>
  </si>
  <si>
    <t>76-231-ОП-МР-114</t>
  </si>
  <si>
    <t>Кузьмищево - Долгоруково</t>
  </si>
  <si>
    <t>76-231-ОП-МР-115</t>
  </si>
  <si>
    <t>Подъезд к с. Николо-Ухтома</t>
  </si>
  <si>
    <t>76-231-ОП-МР-123</t>
  </si>
  <si>
    <t>до д. Матвейцево</t>
  </si>
  <si>
    <t>76-231-ОП-МР-070</t>
  </si>
  <si>
    <t>до д. Алексино</t>
  </si>
  <si>
    <t>76-231-ОП-МР-071</t>
  </si>
  <si>
    <t>76-76-16/005/2013-362</t>
  </si>
  <si>
    <t>Паршино-Тарасово</t>
  </si>
  <si>
    <t>76-231-ОП-МР-072</t>
  </si>
  <si>
    <t>Паршино-Игумново</t>
  </si>
  <si>
    <t>76-231-ОП-МР-073</t>
  </si>
  <si>
    <t>Паршино-Кривцово</t>
  </si>
  <si>
    <t>76-231-ОП-МР-074</t>
  </si>
  <si>
    <t>до д. Денисово</t>
  </si>
  <si>
    <t>76-231-ОП-МР-075</t>
  </si>
  <si>
    <t>Игумново-Старое Село</t>
  </si>
  <si>
    <t>76-231-ОП-МР-076</t>
  </si>
  <si>
    <t>Кульсеево-Старое село</t>
  </si>
  <si>
    <t>76-231-ОП-МР-077</t>
  </si>
  <si>
    <t>до д. Карповское</t>
  </si>
  <si>
    <t>76-231-ОП-МР-078</t>
  </si>
  <si>
    <t>Ефимовское - Горилец</t>
  </si>
  <si>
    <t>76-231-ОП-МР-079</t>
  </si>
  <si>
    <t>76-76-16/004/2014-695</t>
  </si>
  <si>
    <t>до д. Нофринское</t>
  </si>
  <si>
    <t>76-231-ОП-МР-080</t>
  </si>
  <si>
    <t>76-76-16/005/2013-373</t>
  </si>
  <si>
    <t>Подъезд к д. Новинка</t>
  </si>
  <si>
    <t>76-231-ОП-МР-082</t>
  </si>
  <si>
    <t>Данилов Починок</t>
  </si>
  <si>
    <t>76-231-ОП-МР-083</t>
  </si>
  <si>
    <t>76-76-16/002/2013-083</t>
  </si>
  <si>
    <t>до д. Карамышево</t>
  </si>
  <si>
    <t>76-231-ОП-МР-085</t>
  </si>
  <si>
    <t>до д. Надеево</t>
  </si>
  <si>
    <t>76-231-ОП-МР-086</t>
  </si>
  <si>
    <t>Кульсеево - Абрамовское</t>
  </si>
  <si>
    <t>76-231-ОП-МР-117</t>
  </si>
  <si>
    <t>Подъезд к д. Карповское</t>
  </si>
  <si>
    <t>76-231-ОП-МР-118</t>
  </si>
  <si>
    <t>Подъезд к д. Кубье</t>
  </si>
  <si>
    <t>76-231-ОП-МР-119</t>
  </si>
  <si>
    <t>Горилец-Белое</t>
  </si>
  <si>
    <t>76-231-ОП-МР-087</t>
  </si>
  <si>
    <t>Ефимовское - Нофринское</t>
  </si>
  <si>
    <t>76-231-ОП-МР-092</t>
  </si>
  <si>
    <t>Ивановское - Юшково</t>
  </si>
  <si>
    <t>76-231-ОП-МР-088</t>
  </si>
  <si>
    <t>76-76-16/002/2013-084</t>
  </si>
  <si>
    <t>Кукобой - Рябинки</t>
  </si>
  <si>
    <t>76-231-ОП-МР-089</t>
  </si>
  <si>
    <t>76-11/016-76/016/001/2015-123/1</t>
  </si>
  <si>
    <t>Рябинки - Токарево</t>
  </si>
  <si>
    <t>76-231-ОП-МР-090</t>
  </si>
  <si>
    <t>Подъезд к д. Тютрюмово</t>
  </si>
  <si>
    <t>76-231-ОП-МР-091</t>
  </si>
  <si>
    <t>76-11/016-76/016/001/2015-124/1</t>
  </si>
  <si>
    <t>Подъезд к д. Токарево</t>
  </si>
  <si>
    <t>76-231-ОП-МР-035</t>
  </si>
  <si>
    <t>76-11/016-76/016/001/2015-122/1</t>
  </si>
  <si>
    <t>Малино - Вараково</t>
  </si>
  <si>
    <t>76-231-ОП-МР-094</t>
  </si>
  <si>
    <t>76-76-16/005/2013-367</t>
  </si>
  <si>
    <t>Кукобой - Титово</t>
  </si>
  <si>
    <t>76-231-ОП-МР-100</t>
  </si>
  <si>
    <t>76-76-16/002/2013-891</t>
  </si>
  <si>
    <t>Ватолино - Дор</t>
  </si>
  <si>
    <t>76-231-ОП-МР-101</t>
  </si>
  <si>
    <t>76-11/016-76/016/001/2015-125/1</t>
  </si>
  <si>
    <t>Вараково – Дубасово</t>
  </si>
  <si>
    <t>76-231-ОП-МР-102</t>
  </si>
  <si>
    <t>76-76-16/002/2013-078</t>
  </si>
  <si>
    <t>Вараково - Дресвянка</t>
  </si>
  <si>
    <t>76-231-ОП-МР-103</t>
  </si>
  <si>
    <t>76-76-16/002/2013-080</t>
  </si>
  <si>
    <t>Дресвянка - Аниково</t>
  </si>
  <si>
    <t>76-231-ОП-МР-104</t>
  </si>
  <si>
    <t>76-11/016-76/016/001/2015-119/1</t>
  </si>
  <si>
    <t>до д. Яшканово</t>
  </si>
  <si>
    <t>76-231-ОП-МР-105</t>
  </si>
  <si>
    <t>76-76-16/005/2013-365</t>
  </si>
  <si>
    <t>Вараково - Кузьминское</t>
  </si>
  <si>
    <t>76-231-ОП-МР-106</t>
  </si>
  <si>
    <t>76-11/016-76/016/001/2015-120/1</t>
  </si>
  <si>
    <t>Подъезд к д. Тетеря</t>
  </si>
  <si>
    <t>76-231-ОП-МР-148</t>
  </si>
  <si>
    <t>Подъезд к д. Захарьино</t>
  </si>
  <si>
    <t>76-231-ОП-МР-125</t>
  </si>
  <si>
    <t>Малино - Грибунино</t>
  </si>
  <si>
    <t>76-231-ОП-МР-093</t>
  </si>
  <si>
    <t>Малино - Сальково</t>
  </si>
  <si>
    <t>76-231-ОП-МР-095</t>
  </si>
  <si>
    <t>Малино - Ченково</t>
  </si>
  <si>
    <t>76-231-ОП-МР-096</t>
  </si>
  <si>
    <t>Ченково - Мятлево</t>
  </si>
  <si>
    <t>76-231-ОП-МР-097</t>
  </si>
  <si>
    <t>Мятлево - Пустынь</t>
  </si>
  <si>
    <t>76-231-ОП-МР-098</t>
  </si>
  <si>
    <t>Пустынь - Исаково</t>
  </si>
  <si>
    <t>76-231-ОП-МР-099</t>
  </si>
  <si>
    <t>Малино – Алешино - Беляевское</t>
  </si>
  <si>
    <t>76-231-ОП-МР-107</t>
  </si>
  <si>
    <t>ул.Кооперативная от пер-ка
с ул. Советской до д/с 
«Березка» включая территорию автостанции</t>
  </si>
  <si>
    <t>76-454-ОП-МП-001</t>
  </si>
  <si>
    <t>ул. Ленина от начала улицы 
до ул. Советской включая подъезд к ПЧ-46</t>
  </si>
  <si>
    <t>76-454-ОП-МП-002</t>
  </si>
  <si>
    <t>ул. Любимская от начала улицы до пересечения с федеральной объездной дорогой</t>
  </si>
  <si>
    <t>76-454-ОП-МП-003</t>
  </si>
  <si>
    <t>ул. Привокзальная от начала улицы до пересечения с ул. Любимской</t>
  </si>
  <si>
    <t>76-454-ОП-МП-004</t>
  </si>
  <si>
    <t>ул. Советская на всем протяжении</t>
  </si>
  <si>
    <t>76-454-ОП-МП-005</t>
  </si>
  <si>
    <t xml:space="preserve">Фестивальная на всем протяжении </t>
  </si>
  <si>
    <t>76-454-ОП-МП-006</t>
  </si>
  <si>
    <t>ул. Ярославская от отворотки «ГУП Автодор» до федеральной трассы, включая: - подъезд к Пречистенской СОШ;  - дорога до м-на "Дикси"; - дорога до «Пекарни»;  - подъезд к бане</t>
  </si>
  <si>
    <t>76-454-ОП-МП-007</t>
  </si>
  <si>
    <t>ул. Первомайская на всем  протяжении</t>
  </si>
  <si>
    <t>76-454-ОП-МП-008</t>
  </si>
  <si>
    <t>Стоянка напротив администрации Первомайского МР</t>
  </si>
  <si>
    <t>76-454-ОП-МП-009</t>
  </si>
  <si>
    <t>ул. Аристархова от дороги на г. Любим до границы Пречистенского сельского поселения</t>
  </si>
  <si>
    <t>76-454-ОП-МП-010</t>
  </si>
  <si>
    <t>ул. Б. Октябрьская 
(по заявке)</t>
  </si>
  <si>
    <t>76-454-ОП-МП-011</t>
  </si>
  <si>
    <t>ул. Вологодская
от начала до соединения с Мелиоративной
от дома №23 до дома №49 с выездом на ул. Ярославскую</t>
  </si>
  <si>
    <t>76-454-ОП-МП-012</t>
  </si>
  <si>
    <t>ул. Железнодорожная на всем протяжении</t>
  </si>
  <si>
    <t>76-454-ОП-МП-013</t>
  </si>
  <si>
    <t>ул. Заводская на всем протяжении</t>
  </si>
  <si>
    <t>76-454-ОП-МП-014</t>
  </si>
  <si>
    <t>ул. Заречная на всем протяжении</t>
  </si>
  <si>
    <t>76-454-ОП-МП-015</t>
  </si>
  <si>
    <t>ул. К. Маркса на всем протяжении</t>
  </si>
  <si>
    <t>76-454-ОП-МП-016</t>
  </si>
  <si>
    <t xml:space="preserve">ул. Комсомольская на всем протяжении </t>
  </si>
  <si>
    <t>76-454-ОП-МП-017</t>
  </si>
  <si>
    <t>ул. Ленина  от ул. Советской до Луговой</t>
  </si>
  <si>
    <t>76-454-ОП-МП-018</t>
  </si>
  <si>
    <t>ул. Лесная до отворотки на Молодежную</t>
  </si>
  <si>
    <t>76-454-ОП-МП-019</t>
  </si>
  <si>
    <t>ул. Луговая на всем протяжении</t>
  </si>
  <si>
    <t>76-454-ОП-МП-020</t>
  </si>
  <si>
    <t>ул. Мелиоративная включая проезд от федеральной трассы до ул. Ярославской</t>
  </si>
  <si>
    <t>76-454-ОП-МП-021</t>
  </si>
  <si>
    <t>ул. Мира на всем протяжении</t>
  </si>
  <si>
    <t>76-454-ОП-МП-022</t>
  </si>
  <si>
    <t>ул. Молодежная на всем протяжении</t>
  </si>
  <si>
    <t>76-454-ОП-МП-023</t>
  </si>
  <si>
    <t>ул. Некрасова на всем протяжении включая дорогу до ЦРБ</t>
  </si>
  <si>
    <t>76-454-ОП-МП-024</t>
  </si>
  <si>
    <t>ул. Новая на всем протяжении</t>
  </si>
  <si>
    <t>76-454-ОП-МП-025</t>
  </si>
  <si>
    <t>ул. М. Октябрьская на всем протяжении</t>
  </si>
  <si>
    <t>76-454-ОП-МП-026</t>
  </si>
  <si>
    <t>ул. Олимпийская на всем протяжении</t>
  </si>
  <si>
    <t>76-454-ОП-МП-027</t>
  </si>
  <si>
    <t>Кооперативный переулок на всем протяжении</t>
  </si>
  <si>
    <t>76-454-ОП-МП-028</t>
  </si>
  <si>
    <t>ул. 30-лет Победы на всем протяжении</t>
  </si>
  <si>
    <t>76-454-ОП-МП-029</t>
  </si>
  <si>
    <t>ул. Полевая на всем протяжении</t>
  </si>
  <si>
    <t>76-454-ОП-МП-030</t>
  </si>
  <si>
    <t>ул. Привокзальная от пересечения с ул. Любимской до конца улицы</t>
  </si>
  <si>
    <t>76-454-ОП-МП-031</t>
  </si>
  <si>
    <t xml:space="preserve">ул. Пушкина на всем протяжении      </t>
  </si>
  <si>
    <t>76-454-ОП-МП-032</t>
  </si>
  <si>
    <t>ул. Совхозная на всем протяжении</t>
  </si>
  <si>
    <t>76-454-ОП-МП-033</t>
  </si>
  <si>
    <t>ул. Чапаева на всем протяжении</t>
  </si>
  <si>
    <t>76-454-ОП-МП-034</t>
  </si>
  <si>
    <t>ул. Чкалова на всем протяжении</t>
  </si>
  <si>
    <t>76-454-ОП-МП-035</t>
  </si>
  <si>
    <t xml:space="preserve">ул. Школьная на всем протяжении </t>
  </si>
  <si>
    <t>76-454-ОП-МП-036</t>
  </si>
  <si>
    <t>ул. Энергетиков на всем протяжении</t>
  </si>
  <si>
    <t>76-454-ОП-МП-037</t>
  </si>
  <si>
    <t>ул. Юбилейная на всем протяжении</t>
  </si>
  <si>
    <t>76-454-ОП-МП-038</t>
  </si>
  <si>
    <t xml:space="preserve">Ярославская 
от  гаражей РАЙПО  до дома №96
от дома №89 до дома №101
от ул. Ярославской (переход к школе) до ул. Вологодской дом №33 
стоянка автотранспорта напротив здания №88 </t>
  </si>
  <si>
    <t>76-454-ОП-МП-039</t>
  </si>
  <si>
    <t>ул. Любимский карьер и переулки на всем протяжении</t>
  </si>
  <si>
    <t>76-454-ОП-МП-040</t>
  </si>
  <si>
    <t>Первомайский переулок на всем протяжении</t>
  </si>
  <si>
    <t>Фестивальный переулок на всем протяжении</t>
  </si>
  <si>
    <t>Школьный переулок на всем протяжении</t>
  </si>
  <si>
    <t>Проезды многоквартирных домов улиц Ярославской, Вологодской</t>
  </si>
  <si>
    <t>Участок дороги около здания администрации (расположенного по адресу ул. Ярославская, д. 90 до стадиона)</t>
  </si>
  <si>
    <t>Комсомольский переулок на всем протяжении</t>
  </si>
  <si>
    <t>Привокзальный переулок на всем протяжении</t>
  </si>
  <si>
    <t>ул. Камышовая на всем протяжении</t>
  </si>
  <si>
    <t>ул. Садовая на всем протяжении</t>
  </si>
  <si>
    <t>ул. Парковая на всем протяжении</t>
  </si>
  <si>
    <t>КУКОБОЙСКОЕ СП</t>
  </si>
  <si>
    <t>по ул. Пролетарская    с. Кукобой</t>
  </si>
  <si>
    <t>76-453-ОП-МП-001</t>
  </si>
  <si>
    <t xml:space="preserve">по  пер. Пролетарский  с. Кукобой </t>
  </si>
  <si>
    <t>76-453-ОП-МП-002</t>
  </si>
  <si>
    <t>по  ул. Новая  с. Кукобой</t>
  </si>
  <si>
    <t>76-453-ОП-МП-003</t>
  </si>
  <si>
    <t xml:space="preserve">по ул. Школьная  с. Кукобой  </t>
  </si>
  <si>
    <t>76-453-ОП-МП-004</t>
  </si>
  <si>
    <t xml:space="preserve">по   пер. Школьный с. Кукобой </t>
  </si>
  <si>
    <t>76-453-ОП-МП-127</t>
  </si>
  <si>
    <t xml:space="preserve">по ул. Нагорная  с. Кукобой  </t>
  </si>
  <si>
    <t>76-453-ОП-МП-005</t>
  </si>
  <si>
    <t>по  ул. Луговая  с. Кукобой</t>
  </si>
  <si>
    <t>76-453-ОП-МП-006</t>
  </si>
  <si>
    <t>по  ул. Строителей с. Кукобой</t>
  </si>
  <si>
    <t>76-453-ОП-МП-007</t>
  </si>
  <si>
    <t>по  ул. Комсомольская  с. Кукобой</t>
  </si>
  <si>
    <t>76-453-ОП-МП-008</t>
  </si>
  <si>
    <t xml:space="preserve">по  ул. Красный Бор, с.Кукобой </t>
  </si>
  <si>
    <t>76-453-ОП-МП-009</t>
  </si>
  <si>
    <t>по пер. Советский с. Кукобой</t>
  </si>
  <si>
    <t>76-453-ОП-МП-010</t>
  </si>
  <si>
    <t>по  ул. Октябрьская с. Кукобой</t>
  </si>
  <si>
    <t>76-453-ОП-МП-011</t>
  </si>
  <si>
    <t>по ул. Запрудная с. Кукобой</t>
  </si>
  <si>
    <t>76-453-ОП-МП-012</t>
  </si>
  <si>
    <t xml:space="preserve">по ул. Береговая с. Кукобой  </t>
  </si>
  <si>
    <t>76-453-ОП-МП-013</t>
  </si>
  <si>
    <t>по  ул. Щитовая с. Кукобой</t>
  </si>
  <si>
    <t>76-453-ОП-МП-014</t>
  </si>
  <si>
    <t xml:space="preserve">по  ул. Набережная с. Кукобой </t>
  </si>
  <si>
    <t>76-453-ОП-МП-015</t>
  </si>
  <si>
    <t>по ул. Заречная  с. Кукобой</t>
  </si>
  <si>
    <t>76-453-ОП-МП-016</t>
  </si>
  <si>
    <t>по  д. Хабарово</t>
  </si>
  <si>
    <t>76-453-ОП-МП-017</t>
  </si>
  <si>
    <t>по   ул. Лесная  с. Кукобой</t>
  </si>
  <si>
    <t>76-453-ОП-МП-018</t>
  </si>
  <si>
    <t xml:space="preserve">по  ул. Полевая с. Кукобой  </t>
  </si>
  <si>
    <t>76-453-ОП-МП-019</t>
  </si>
  <si>
    <t>по д. Большое Ивановское</t>
  </si>
  <si>
    <t>76-453-ОП-МП-126</t>
  </si>
  <si>
    <t>по  д. Рябинки</t>
  </si>
  <si>
    <t>76-453-ОП-МП-020</t>
  </si>
  <si>
    <t>по  д. Токарёво</t>
  </si>
  <si>
    <t>76-453-ОП-МП-021</t>
  </si>
  <si>
    <t>по  д. Титово</t>
  </si>
  <si>
    <t>76-453-ОП-МП-022</t>
  </si>
  <si>
    <t>по  д. Тетеря</t>
  </si>
  <si>
    <t>76-453-ОП-МП-023</t>
  </si>
  <si>
    <t>по  д. Тютрюмово</t>
  </si>
  <si>
    <t>76-453-ОП-МП-024</t>
  </si>
  <si>
    <t>по  д. Юшково</t>
  </si>
  <si>
    <t>76-453-ОП-МП-025</t>
  </si>
  <si>
    <t>по  д. Яшканово</t>
  </si>
  <si>
    <t>76-453-ОП-МП-026</t>
  </si>
  <si>
    <t>по  д. Вараково</t>
  </si>
  <si>
    <t>76-453-ОП-МП-027</t>
  </si>
  <si>
    <t>по  д. Дубасово</t>
  </si>
  <si>
    <t>76-453-ОП-МП-028</t>
  </si>
  <si>
    <t>по д. Дресвянка</t>
  </si>
  <si>
    <t>76-453-ОП-МП-029</t>
  </si>
  <si>
    <t>по  д.  Дор</t>
  </si>
  <si>
    <t>76-453-ОП-МП-030</t>
  </si>
  <si>
    <t>по д. Аниково</t>
  </si>
  <si>
    <t>76-453-ОП-МП-031</t>
  </si>
  <si>
    <t xml:space="preserve">по ул. Центральная д. Малино </t>
  </si>
  <si>
    <t>76-453-ОП-МП-032</t>
  </si>
  <si>
    <t>по  ул. Полевая д. Малино</t>
  </si>
  <si>
    <t>76-453-ОП-МП-033</t>
  </si>
  <si>
    <t>Пешеходный мост через р. Людинка д. Малино (ширина 3м)</t>
  </si>
  <si>
    <t>Пешеходный мост через р. Людинка д. Малино (ширина 5м)</t>
  </si>
  <si>
    <t>Пешеходный мост через р. Людинка д. Малино (ширина 2м)</t>
  </si>
  <si>
    <t>по  д. Алешино</t>
  </si>
  <si>
    <t>76-453-ОП-МП-034</t>
  </si>
  <si>
    <t>по  д. Сальково</t>
  </si>
  <si>
    <t>76-453-ОП-МП-035</t>
  </si>
  <si>
    <t>по д. Погорелка</t>
  </si>
  <si>
    <t>76-453-ОП-МП-036</t>
  </si>
  <si>
    <t>по д. Вараково</t>
  </si>
  <si>
    <t>76-453-ОП-МП-037</t>
  </si>
  <si>
    <t>по  д. Грибунино</t>
  </si>
  <si>
    <t>76-453-ОП-МП-038</t>
  </si>
  <si>
    <t>по  д. Пустынь</t>
  </si>
  <si>
    <t>76-453-ОП-МП-039</t>
  </si>
  <si>
    <t>по  д. Исаково</t>
  </si>
  <si>
    <t>76-453-ОП-МП-040</t>
  </si>
  <si>
    <t>по  д. Мятлево</t>
  </si>
  <si>
    <t>76-453-ОП-МП-041</t>
  </si>
  <si>
    <t>по д. Васьянка</t>
  </si>
  <si>
    <t>76-453-ОП-МП-042</t>
  </si>
  <si>
    <t>по пос. Ухтомский</t>
  </si>
  <si>
    <t>76-453-ОП-МП-043</t>
  </si>
  <si>
    <t>по д. Новинка</t>
  </si>
  <si>
    <t>76-453-ОП-МП-044</t>
  </si>
  <si>
    <t>по д. Решетники</t>
  </si>
  <si>
    <t>76-453-ОП-МП-045</t>
  </si>
  <si>
    <t>по д. Красново</t>
  </si>
  <si>
    <t>76-453-ОП-МП-046</t>
  </si>
  <si>
    <t>по д. Воронцово</t>
  </si>
  <si>
    <t>76-453-ОП-МП-047</t>
  </si>
  <si>
    <t>по д. Плосково</t>
  </si>
  <si>
    <t>76-453-ОП-МП-048</t>
  </si>
  <si>
    <t>по д. Коровино</t>
  </si>
  <si>
    <t>76-453-ОП-МП-049</t>
  </si>
  <si>
    <t xml:space="preserve">  по ул. Лесная с. Всехсвятское</t>
  </si>
  <si>
    <t>76-453-ОП-МП-050</t>
  </si>
  <si>
    <t>по ул. Заречная с. Всехсвятское</t>
  </si>
  <si>
    <t>76-453-ОП-МП-051</t>
  </si>
  <si>
    <t xml:space="preserve"> по ул. Береговая с. Всехсвятское</t>
  </si>
  <si>
    <t>76-453-ОП-МП-052</t>
  </si>
  <si>
    <t>по пер.Школьный  с. Всехсвятское</t>
  </si>
  <si>
    <t>76-453-ОП-МП-053</t>
  </si>
  <si>
    <t>Пешеходный мост через р. Шелекша с. Всехсвятское (ширина 4м)</t>
  </si>
  <si>
    <t>по ул. Набережная с. Семеновское</t>
  </si>
  <si>
    <t>76-453-ОП-МП-054</t>
  </si>
  <si>
    <t>по ул. Полевая с. Семеновское</t>
  </si>
  <si>
    <t>76-453-ОП-МП-055</t>
  </si>
  <si>
    <t>по ул. Фестивальная с. Семеновское</t>
  </si>
  <si>
    <t>76-453-ОП-МП-056</t>
  </si>
  <si>
    <t>по ул. Луговая с. Семеновское</t>
  </si>
  <si>
    <t>76-453-ОП-МП-057</t>
  </si>
  <si>
    <t>по ул. Цветочная с. Семеновское</t>
  </si>
  <si>
    <t>76-453-ОП-МП-058</t>
  </si>
  <si>
    <t>по д. Шульгино</t>
  </si>
  <si>
    <t>76-453-ОП-МП-059</t>
  </si>
  <si>
    <t>по  д. Вертково</t>
  </si>
  <si>
    <t>76-453-ОП-МП-060</t>
  </si>
  <si>
    <t>по  д. Душилово</t>
  </si>
  <si>
    <t>76-453-ОП-МП-061</t>
  </si>
  <si>
    <t>по  д. Дмитриевка</t>
  </si>
  <si>
    <t>76-453-ОП-МП-062</t>
  </si>
  <si>
    <t>по д. Малое Фоминское</t>
  </si>
  <si>
    <t>76-453-ОП-МП-063</t>
  </si>
  <si>
    <t>по д. Большое Фоминское</t>
  </si>
  <si>
    <t>76-453-ОП-МП-064</t>
  </si>
  <si>
    <t>по д. Дыланово</t>
  </si>
  <si>
    <t>76-453-ОП-МП-065</t>
  </si>
  <si>
    <t>по д. Летнево</t>
  </si>
  <si>
    <t>76-453-ОП-МП-066</t>
  </si>
  <si>
    <t>по д. Демидково</t>
  </si>
  <si>
    <t>76-453-ОП-МП-067</t>
  </si>
  <si>
    <t>по д. Хлестово</t>
  </si>
  <si>
    <t>76-453-ОП-МП-068</t>
  </si>
  <si>
    <t>по д. Евлашево</t>
  </si>
  <si>
    <t>76-453-ОП-МП-069</t>
  </si>
  <si>
    <t>по д. Меленка</t>
  </si>
  <si>
    <t>76-453-ОП-МП-070</t>
  </si>
  <si>
    <t>по д. Ушаково</t>
  </si>
  <si>
    <t>76-453-ОП-МП-071</t>
  </si>
  <si>
    <t>по ул. Заречная с. Николо-Ухтома</t>
  </si>
  <si>
    <t>76-453-ОП-МП-072</t>
  </si>
  <si>
    <t xml:space="preserve"> по ул. Набережная  с. Николо-Ухтома</t>
  </si>
  <si>
    <t>76-453-ОП-МП-073</t>
  </si>
  <si>
    <t>по д. Балуйки</t>
  </si>
  <si>
    <t>76-453-ОП-МП-074</t>
  </si>
  <si>
    <t>по д. Барышка</t>
  </si>
  <si>
    <t>76-453-ОП-МП-075</t>
  </si>
  <si>
    <t>по д. Вязовка</t>
  </si>
  <si>
    <t>76-453-ОП-МП-076</t>
  </si>
  <si>
    <t>по д. Долгоруково</t>
  </si>
  <si>
    <t>76-453-ОП-МП-077</t>
  </si>
  <si>
    <t>по д. Ескино</t>
  </si>
  <si>
    <t>76-453-ОП-МП-078</t>
  </si>
  <si>
    <t>по д. Заемье</t>
  </si>
  <si>
    <t>76-453-ОП-МП-079</t>
  </si>
  <si>
    <t>по д. Займа</t>
  </si>
  <si>
    <t>76-453-ОП-МП-080</t>
  </si>
  <si>
    <t>по д. Заречное</t>
  </si>
  <si>
    <t>76-453-ОП-МП-081</t>
  </si>
  <si>
    <t>по д. Звягино</t>
  </si>
  <si>
    <t>76-453-ОП-МП-082</t>
  </si>
  <si>
    <t>по д. Зогзино</t>
  </si>
  <si>
    <t>76-453-ОП-МП-083</t>
  </si>
  <si>
    <t>по  д. Ивановское</t>
  </si>
  <si>
    <t>76-453-ОП-МП-084</t>
  </si>
  <si>
    <t>по  д. Княжий Починок</t>
  </si>
  <si>
    <t>76-453-ОП-МП-085</t>
  </si>
  <si>
    <t>по д. Кобылино</t>
  </si>
  <si>
    <t>76-453-ОП-МП-086</t>
  </si>
  <si>
    <t>по  д. Костромка</t>
  </si>
  <si>
    <t>76-453-ОП-МП-087</t>
  </si>
  <si>
    <t>по д. Красный Холм</t>
  </si>
  <si>
    <t>76-453-ОП-МП-088</t>
  </si>
  <si>
    <t>по  д. Кузьмищево</t>
  </si>
  <si>
    <t>76-453-ОП-МП-089</t>
  </si>
  <si>
    <t>по  д. Медведково</t>
  </si>
  <si>
    <t>76-453-ОП-МП-090</t>
  </si>
  <si>
    <t>по  д. Менчаково</t>
  </si>
  <si>
    <t>76-453-ОП-МП-091</t>
  </si>
  <si>
    <t>по  д. Савкино</t>
  </si>
  <si>
    <t>76-453-ОП-МП-092</t>
  </si>
  <si>
    <t>по  д. Оносово</t>
  </si>
  <si>
    <t>76-453-ОП-МП-093</t>
  </si>
  <si>
    <t>по д. Ошомово</t>
  </si>
  <si>
    <t>76-453-ОП-МП-094</t>
  </si>
  <si>
    <t>по д. Парфеньево</t>
  </si>
  <si>
    <t>76-453-ОП-МП-095</t>
  </si>
  <si>
    <t>по д. Погорелово</t>
  </si>
  <si>
    <t>76-453-ОП-МП-096</t>
  </si>
  <si>
    <t>по д. Терехово</t>
  </si>
  <si>
    <t>76-453-ОП-МП-097</t>
  </si>
  <si>
    <t>по д. Тимово</t>
  </si>
  <si>
    <t>76-453-ОП-МП-098</t>
  </si>
  <si>
    <t>по д. Ухтомский Починок</t>
  </si>
  <si>
    <t>76-453-ОП-МП-099</t>
  </si>
  <si>
    <t>по д. Федорино</t>
  </si>
  <si>
    <t>76-453-ОП-МП-100</t>
  </si>
  <si>
    <t>по д. Хохраково</t>
  </si>
  <si>
    <t>76-453-ОП-МП-101</t>
  </si>
  <si>
    <t>по д. Юрьевское</t>
  </si>
  <si>
    <t>76-453-ОП-МП-102</t>
  </si>
  <si>
    <t>по  д. Старое Село</t>
  </si>
  <si>
    <t>76-453-ОП-МП-103</t>
  </si>
  <si>
    <t>по  д. Спицино</t>
  </si>
  <si>
    <t>76-453-ОП-МП-104</t>
  </si>
  <si>
    <t>по  д. Кульсеево</t>
  </si>
  <si>
    <t>76-453-ОП-МП-105</t>
  </si>
  <si>
    <t>по  д. Игумново</t>
  </si>
  <si>
    <t>76-453-ОП-МП-106</t>
  </si>
  <si>
    <t>по  д. Денисово</t>
  </si>
  <si>
    <t>76-453-ОП-МП-107</t>
  </si>
  <si>
    <t>по д. Тарасово</t>
  </si>
  <si>
    <t>76-453-ОП-МП-108</t>
  </si>
  <si>
    <t>по д. Алексино</t>
  </si>
  <si>
    <t>76-453-ОП-МП-109</t>
  </si>
  <si>
    <t>по д. Кривцово</t>
  </si>
  <si>
    <t>76-453-ОП-МП-110</t>
  </si>
  <si>
    <t>по д. Паршино</t>
  </si>
  <si>
    <t>76-453-ОП-МП-111</t>
  </si>
  <si>
    <t>по д. Надеево</t>
  </si>
  <si>
    <t>76-453-ОП-МП-112</t>
  </si>
  <si>
    <t>по  д. Карамышево</t>
  </si>
  <si>
    <t>76-453-ОП-МП-113</t>
  </si>
  <si>
    <t>по  д.  Кубье</t>
  </si>
  <si>
    <t>76-453-ОП-МП-114</t>
  </si>
  <si>
    <t>по  д. Пеньково</t>
  </si>
  <si>
    <t>76-453-ОП-МП-115</t>
  </si>
  <si>
    <t>по  д. Дор-Крюки</t>
  </si>
  <si>
    <t>76-453-ОП-МП-116</t>
  </si>
  <si>
    <t>д. Данилов-Починок</t>
  </si>
  <si>
    <t>76-453-ОП-МП-117</t>
  </si>
  <si>
    <t>76-453-ОП-МП-118</t>
  </si>
  <si>
    <t>по д. Большое Ескино</t>
  </si>
  <si>
    <t>76-453-ОП-МП-119</t>
  </si>
  <si>
    <t>по  д. Нофринское</t>
  </si>
  <si>
    <t>76-453-ОП-МП-120</t>
  </si>
  <si>
    <t>по  д. Ефимовское</t>
  </si>
  <si>
    <t>76-453-ОП-МП-121</t>
  </si>
  <si>
    <t>по  д. Ивандино</t>
  </si>
  <si>
    <t>76-453-ОП-МП-122</t>
  </si>
  <si>
    <t>по  д. Горилец</t>
  </si>
  <si>
    <t>76-453-ОП-МП-123</t>
  </si>
  <si>
    <t>по д. Белое</t>
  </si>
  <si>
    <t>76-453-ОП-МП-124</t>
  </si>
  <si>
    <t>по д. Карповское</t>
  </si>
  <si>
    <t>76-453-ОП-МП-125</t>
  </si>
  <si>
    <t>Пешеходный мост через р. Шелекшу д. Трофимовское (ширина 2,5м)</t>
  </si>
  <si>
    <t>ИТОГО:</t>
  </si>
  <si>
    <t xml:space="preserve">ПРЕЧИСТЕНСКОЕ СП  </t>
  </si>
  <si>
    <t xml:space="preserve"> д. Холм</t>
  </si>
  <si>
    <t>76-452-ОП-МП-ОО1</t>
  </si>
  <si>
    <t>д.Кудрино</t>
  </si>
  <si>
    <t>76-452-ОП-МП-002</t>
  </si>
  <si>
    <t>д.Ракульское</t>
  </si>
  <si>
    <t>76-452-ОП-МП-003</t>
  </si>
  <si>
    <t>д.Тимонино</t>
  </si>
  <si>
    <t>76-452-ОП-МП-004</t>
  </si>
  <si>
    <t>76-452-ОП-МП-005</t>
  </si>
  <si>
    <t>д.Шолошево</t>
  </si>
  <si>
    <t>76-452-ОП-МП-006</t>
  </si>
  <si>
    <t>д.Миндюкино</t>
  </si>
  <si>
    <t>76-452-ОП-МП-007</t>
  </si>
  <si>
    <t>д.Стародворское</t>
  </si>
  <si>
    <t>76-452-ОП-МП-008</t>
  </si>
  <si>
    <t>д.Слобода</t>
  </si>
  <si>
    <t>76-452-ОП-МП-009</t>
  </si>
  <si>
    <t>д.Лихобритка</t>
  </si>
  <si>
    <t>76-452-ОП-МП-010</t>
  </si>
  <si>
    <t>д.Корхово</t>
  </si>
  <si>
    <t>76-452-ОП-МП-011</t>
  </si>
  <si>
    <t>76-452-ОП-МП-012</t>
  </si>
  <si>
    <t>д.Ферезево</t>
  </si>
  <si>
    <t>76-452-ОП-МП-013</t>
  </si>
  <si>
    <t>д.Княщина</t>
  </si>
  <si>
    <t>76-452-ОП-МП-014</t>
  </si>
  <si>
    <t>76-452-ОП-МП-015</t>
  </si>
  <si>
    <t>76-452-ОП-МП-016</t>
  </si>
  <si>
    <t>76-452-ОП-МП-017</t>
  </si>
  <si>
    <t>д.Кузнечиково</t>
  </si>
  <si>
    <t>76-452-ОП-МП-018</t>
  </si>
  <si>
    <t>д.Нестерово</t>
  </si>
  <si>
    <t>76-452-ОП-МП-019</t>
  </si>
  <si>
    <t>76-452-ОП-МП-020</t>
  </si>
  <si>
    <t>76-452-ОП-МП-021</t>
  </si>
  <si>
    <t>д.Щеколдино</t>
  </si>
  <si>
    <t>76-452-ОП-МП-022</t>
  </si>
  <si>
    <t>д.Бабицино</t>
  </si>
  <si>
    <t>76-452-ОП-МП-023</t>
  </si>
  <si>
    <t>д.Лапшино</t>
  </si>
  <si>
    <t>76-452-ОП-МП-024</t>
  </si>
  <si>
    <t>д.Путятино</t>
  </si>
  <si>
    <t>76-452-ОП-МП-025</t>
  </si>
  <si>
    <t>д.Малачугово</t>
  </si>
  <si>
    <t>76-452-ОП-МП-026</t>
  </si>
  <si>
    <t>д.Качалка</t>
  </si>
  <si>
    <t>76-452-ОП-МП-027</t>
  </si>
  <si>
    <t>д.Азарино</t>
  </si>
  <si>
    <t>76-452-ОП-МП-028</t>
  </si>
  <si>
    <t>д.Волосово</t>
  </si>
  <si>
    <t>76-452-ОП-МП-029</t>
  </si>
  <si>
    <t>д.Лучинское</t>
  </si>
  <si>
    <t>76-452-ОП-МП-030</t>
  </si>
  <si>
    <t>д.Пуршево</t>
  </si>
  <si>
    <t>76-452-ОП-МП-031</t>
  </si>
  <si>
    <t>д.Богданово</t>
  </si>
  <si>
    <t>76-452-ОП-МП-032</t>
  </si>
  <si>
    <t>76-452-ОП-МП-033</t>
  </si>
  <si>
    <t>76-452-ОП-МП-034</t>
  </si>
  <si>
    <t>д.Крупухино</t>
  </si>
  <si>
    <t>76-452-ОП-МП-035</t>
  </si>
  <si>
    <t>д.Инюшино</t>
  </si>
  <si>
    <t>76-452-ОП-МП-036</t>
  </si>
  <si>
    <t>76-452-ОП-МП-037</t>
  </si>
  <si>
    <t>д.Ефимьево</t>
  </si>
  <si>
    <t>76-452-ОП-МП-038</t>
  </si>
  <si>
    <t>76-452-ОП-МП-039</t>
  </si>
  <si>
    <t>д.Михалево</t>
  </si>
  <si>
    <t>76-452-ОП-МП-040</t>
  </si>
  <si>
    <t>д.Дор-Луконино</t>
  </si>
  <si>
    <t>76-452-ОП-МП-041</t>
  </si>
  <si>
    <t>д.Амелькино</t>
  </si>
  <si>
    <t>76-452-ОП-МП-042</t>
  </si>
  <si>
    <t>д.Мулинское</t>
  </si>
  <si>
    <t>76-452-ОП-ОМ-043</t>
  </si>
  <si>
    <t>д.Легково</t>
  </si>
  <si>
    <t>76-452-ОП-ОМ-045</t>
  </si>
  <si>
    <t>д.Спирево</t>
  </si>
  <si>
    <t>76-452-ОП-ОМ-046</t>
  </si>
  <si>
    <t>д.Безверхово</t>
  </si>
  <si>
    <t>76-452-ОП-ОМ-047</t>
  </si>
  <si>
    <t>д.Халитово</t>
  </si>
  <si>
    <t>76-452-ОП-ОМ-048</t>
  </si>
  <si>
    <t>д.Радково</t>
  </si>
  <si>
    <t>76-452-ОП-ОМ-049</t>
  </si>
  <si>
    <t>76-452-ОП-ОМ-050</t>
  </si>
  <si>
    <t>д.Заречнево</t>
  </si>
  <si>
    <t>76-452-ОП-ОМ-051</t>
  </si>
  <si>
    <t>д.Хмелевица</t>
  </si>
  <si>
    <t>76-452-ОП-ОМ-052</t>
  </si>
  <si>
    <t xml:space="preserve">дер.Овинища </t>
  </si>
  <si>
    <t>76-452-ОП-ОМ-0523</t>
  </si>
  <si>
    <t>д.Захарово</t>
  </si>
  <si>
    <t>76-452-ОП-ОМ-054</t>
  </si>
  <si>
    <t>д.Мартыново</t>
  </si>
  <si>
    <t>76-452-ОП-ОМ-055</t>
  </si>
  <si>
    <t>с..Милково</t>
  </si>
  <si>
    <t>76-452-ОП-ОМ-056</t>
  </si>
  <si>
    <t>д.Кобылкино</t>
  </si>
  <si>
    <t>76-452-ОП-ОМ-057</t>
  </si>
  <si>
    <t>д.Сосновка</t>
  </si>
  <si>
    <t>76-452-ОП-ОМ-058</t>
  </si>
  <si>
    <t>д.Шадрино</t>
  </si>
  <si>
    <t>76-452-ОП-ОМ-059</t>
  </si>
  <si>
    <t>д.Будилово</t>
  </si>
  <si>
    <t>76-452-ОП-ОМ-060</t>
  </si>
  <si>
    <t>д.Радикино</t>
  </si>
  <si>
    <t>76-452-ОП-ОМ-061</t>
  </si>
  <si>
    <t>ст. Скалино, ул.Школьная</t>
  </si>
  <si>
    <t>76-452-ОП-МП-062</t>
  </si>
  <si>
    <t>ст. Скалино, ул.Первомайская</t>
  </si>
  <si>
    <t>76-452-ОП-ОМ-063</t>
  </si>
  <si>
    <t>ст. Скалиино, ул. Заречная</t>
  </si>
  <si>
    <t>76-452-ОП-ОМ-064</t>
  </si>
  <si>
    <t>ст. Скалиино, ул. Заречная мост</t>
  </si>
  <si>
    <t>ст.Скалино  ул.Железнодорожная</t>
  </si>
  <si>
    <t>76-452-ОП-МП-065</t>
  </si>
  <si>
    <t>ст.Скалино  ул. Советская</t>
  </si>
  <si>
    <t>76-452-ОП-МП-066</t>
  </si>
  <si>
    <t>ст. Скалино ул. Советская мост</t>
  </si>
  <si>
    <t xml:space="preserve">ст.Cкалино  ул. Лесная </t>
  </si>
  <si>
    <t>76-452-ОП-МП-067</t>
  </si>
  <si>
    <t>ст.Скалино,ул.Ярославская</t>
  </si>
  <si>
    <t>76-452-ОП-МП-068</t>
  </si>
  <si>
    <t>ст.Скалино ул. Энергетиков</t>
  </si>
  <si>
    <t>76-452-ОП-МП-069</t>
  </si>
  <si>
    <t>ст.Скалино ул.Лесоучастка</t>
  </si>
  <si>
    <t>76-452-ОП-МП-070</t>
  </si>
  <si>
    <t>д.Колкино</t>
  </si>
  <si>
    <t>76-452-ОП-МП-114</t>
  </si>
  <si>
    <t>д.Самылово</t>
  </si>
  <si>
    <t>76-452-ОП-МП-115</t>
  </si>
  <si>
    <t>д.Климово</t>
  </si>
  <si>
    <t>76-452-ОП-МП-116</t>
  </si>
  <si>
    <t>д.Иванчино</t>
  </si>
  <si>
    <t>76-452-ОП-МП-117</t>
  </si>
  <si>
    <t>д.Марфино</t>
  </si>
  <si>
    <t>76-452-ОП-МП-118</t>
  </si>
  <si>
    <t>д.Чертово</t>
  </si>
  <si>
    <t>76-452-ОП-МП-119</t>
  </si>
  <si>
    <t>76-452-ОП-МП-071</t>
  </si>
  <si>
    <t>д.Завражье</t>
  </si>
  <si>
    <t>76-452-ОП-МП-072</t>
  </si>
  <si>
    <t>д.Тутаново</t>
  </si>
  <si>
    <t>76-452-ОП-МП-073</t>
  </si>
  <si>
    <t>д.Поляниново</t>
  </si>
  <si>
    <t>76-452-ОП-МП-074</t>
  </si>
  <si>
    <t>д.Серково</t>
  </si>
  <si>
    <t>76-452-ОП-МП-075</t>
  </si>
  <si>
    <t>с.Новое</t>
  </si>
  <si>
    <t>76-452-ОП-МП-076</t>
  </si>
  <si>
    <t>76-452-ОП-МП-077</t>
  </si>
  <si>
    <t>д.Марьино</t>
  </si>
  <si>
    <t>76-452-ОП-МП-078</t>
  </si>
  <si>
    <t>д.Телешово</t>
  </si>
  <si>
    <t>76-452-ОП-МП-079</t>
  </si>
  <si>
    <t>76-452-ОП-МП-080</t>
  </si>
  <si>
    <t>76-452-ОП-МП-081</t>
  </si>
  <si>
    <t>д.Бочкино</t>
  </si>
  <si>
    <t>76-452-ОП-МП-082</t>
  </si>
  <si>
    <t>д.Бородинское</t>
  </si>
  <si>
    <t>76-452-ОП-МП-083</t>
  </si>
  <si>
    <t>д.Ереминское</t>
  </si>
  <si>
    <t>76-452-ОП-МП-084</t>
  </si>
  <si>
    <t>д.Оленинское</t>
  </si>
  <si>
    <t>76-452-ОП-МП-085</t>
  </si>
  <si>
    <t>д.Шильшиново</t>
  </si>
  <si>
    <t>76-452-ОП-МП-086</t>
  </si>
  <si>
    <t>д.Добраново</t>
  </si>
  <si>
    <t>76-452-ОП-МП-087</t>
  </si>
  <si>
    <t>д.Захарино</t>
  </si>
  <si>
    <t>76-452-ОП-МП-088</t>
  </si>
  <si>
    <t>д.Павлицево</t>
  </si>
  <si>
    <t>76-452-ОП-МП-089</t>
  </si>
  <si>
    <t>д.Пустынь</t>
  </si>
  <si>
    <t>76-452-ОП-МП-090</t>
  </si>
  <si>
    <t>76-452-ОП-МП-091</t>
  </si>
  <si>
    <t>д.Дор-Спасский</t>
  </si>
  <si>
    <t>76-452-ОП-МП-092</t>
  </si>
  <si>
    <t>д.Афанасово</t>
  </si>
  <si>
    <t>76-452-ОП-МП-093</t>
  </si>
  <si>
    <t>д.Голосово</t>
  </si>
  <si>
    <t>76-452-ОП-МП-094</t>
  </si>
  <si>
    <t>76-452-ОП-МП-095</t>
  </si>
  <si>
    <t>76-452-ОП-МП-096</t>
  </si>
  <si>
    <t>с.Николо-Гора</t>
  </si>
  <si>
    <t>76-452-ОП-МП-097</t>
  </si>
  <si>
    <t>д.Федяево</t>
  </si>
  <si>
    <t>76-452-ОП-МП-098</t>
  </si>
  <si>
    <t>д.Тюхтедамово</t>
  </si>
  <si>
    <t>76-452-ОП-МП-099</t>
  </si>
  <si>
    <t>д.Большое Кузьминское</t>
  </si>
  <si>
    <t>76-452-ОП-МП-100</t>
  </si>
  <si>
    <t>д.Фенево</t>
  </si>
  <si>
    <t>76-452-ОП-МП-101</t>
  </si>
  <si>
    <t>с.Коза, ул. Центральная</t>
  </si>
  <si>
    <t>76-452-ОП-МП-102</t>
  </si>
  <si>
    <t>с.Коза ул. Заречная</t>
  </si>
  <si>
    <t>76-452-ОП-МП-103</t>
  </si>
  <si>
    <t>д.Сондолово</t>
  </si>
  <si>
    <t>76-452-ОП-МП-104</t>
  </si>
  <si>
    <t>д.Гусево</t>
  </si>
  <si>
    <t>76-452-ОП-МП-105</t>
  </si>
  <si>
    <t>д.Рубеженка</t>
  </si>
  <si>
    <t>76-452-ОП-МП-106</t>
  </si>
  <si>
    <t>76-452-ОП-МП-107</t>
  </si>
  <si>
    <t>д.Митино</t>
  </si>
  <si>
    <t>76-452-ОП-МП-108</t>
  </si>
  <si>
    <t>76-452-ОП-МП-109</t>
  </si>
  <si>
    <t>с.Киево</t>
  </si>
  <si>
    <t>76-452-ОП-МП-110</t>
  </si>
  <si>
    <t>д.Малое Кузьминское</t>
  </si>
  <si>
    <t>76-452-ОП-МП-111</t>
  </si>
  <si>
    <t>д.Черепаново</t>
  </si>
  <si>
    <t>76-452-ОП-МП-112</t>
  </si>
  <si>
    <t>д.Левинское</t>
  </si>
  <si>
    <t>76-452-ОП-МП-113</t>
  </si>
  <si>
    <t>д.Игнатцево ул.Луговая</t>
  </si>
  <si>
    <t>д.Игнатцево  ул.Новая</t>
  </si>
  <si>
    <t>д.Шильпухово</t>
  </si>
  <si>
    <t xml:space="preserve">д.Игнатцево  к  школе </t>
  </si>
  <si>
    <t>ИТОГО по Кукобойск. СП</t>
  </si>
  <si>
    <t>ИТОГО по Пречистенскому МР</t>
  </si>
  <si>
    <t>ПРЕЧИСТЕНСКОЕ СП</t>
  </si>
  <si>
    <t>г.п. Пречистое</t>
  </si>
  <si>
    <t>Митинской округ</t>
  </si>
  <si>
    <t>д.Большое Панино</t>
  </si>
  <si>
    <t>78 212850 ОП МП Н-018</t>
  </si>
  <si>
    <t>д.Балахнино</t>
  </si>
  <si>
    <t>78 212850 ОП МП Н-016</t>
  </si>
  <si>
    <t>д.Бараки</t>
  </si>
  <si>
    <t>78 212850 ОП МП Н-017</t>
  </si>
  <si>
    <t>д.Вакуриха,ул. Центральная</t>
  </si>
  <si>
    <t>78 212850 ОП МП Н-034</t>
  </si>
  <si>
    <t>78 212850 ОП МП Н-019</t>
  </si>
  <si>
    <t>д.Абращиха,ул.Южная</t>
  </si>
  <si>
    <t>78 212850 ОП МП Н-033</t>
  </si>
  <si>
    <t>д.Алешково,ул.Дачная</t>
  </si>
  <si>
    <t>78 212850 ОП МП Н-031</t>
  </si>
  <si>
    <t>д.Артёмиха,ул.Северная</t>
  </si>
  <si>
    <t>78 212850 ОП МП Н-032</t>
  </si>
  <si>
    <t>д.Воронино</t>
  </si>
  <si>
    <t>78 212850 ОП МП Н-020</t>
  </si>
  <si>
    <t>д.Высоцкое,ул.Дачная</t>
  </si>
  <si>
    <t>78 212850 ОП МП Н-035</t>
  </si>
  <si>
    <t>д.Гришино</t>
  </si>
  <si>
    <t>78 212850 ОП МП Н-021</t>
  </si>
  <si>
    <t>д.Ескино</t>
  </si>
  <si>
    <t>д.М.Панино</t>
  </si>
  <si>
    <t>д.Дружиниха,ул.Дачная</t>
  </si>
  <si>
    <t>78 212850 ОП МП Н-036</t>
  </si>
  <si>
    <t>д.Калюбаиха,ул Набережная</t>
  </si>
  <si>
    <t>78 212850 ОП МП Н-045</t>
  </si>
  <si>
    <t>д.Листопадка,ул.Лесная</t>
  </si>
  <si>
    <t>78 212850 ОП МП Н-046</t>
  </si>
  <si>
    <t>д.Максимка,ул. Богородская</t>
  </si>
  <si>
    <t>78 212850 ОП МП Н-049</t>
  </si>
  <si>
    <t>д.Матвейка,ул.Новая</t>
  </si>
  <si>
    <t>78 212850 ОП МП Н-047</t>
  </si>
  <si>
    <t>д.Меленки,ул.Залесная</t>
  </si>
  <si>
    <t>78 212850 ОП МП Н-048</t>
  </si>
  <si>
    <t>78 212850 ОП МП Н-022</t>
  </si>
  <si>
    <t>д.Мякшево</t>
  </si>
  <si>
    <t>78 212850 ОП МП Н-023</t>
  </si>
  <si>
    <t>д.Насакино</t>
  </si>
  <si>
    <t>78 212850 ОП МП Н-024</t>
  </si>
  <si>
    <t>д.Никитское</t>
  </si>
  <si>
    <t>78 212850 ОП МП Н-025</t>
  </si>
  <si>
    <t>с.Никола-Пенье,ул.Набережная</t>
  </si>
  <si>
    <t>78 212850 ОП МП Н-050</t>
  </si>
  <si>
    <t>д.Новосёлки</t>
  </si>
  <si>
    <t>78 212850 ОП МП Н-026</t>
  </si>
  <si>
    <t>д.Пыполово,ул.Солнечная</t>
  </si>
  <si>
    <t>78 212850 ОП МП Н-063</t>
  </si>
  <si>
    <t>д.Путилово,ул.Речная</t>
  </si>
  <si>
    <t>78 212850 ОП МП Н-064</t>
  </si>
  <si>
    <t>78 212850 ОП МП Н-029</t>
  </si>
  <si>
    <t>д.Тарусино,ул.Весёлая</t>
  </si>
  <si>
    <t>78 212850 ОП МП Н-073</t>
  </si>
  <si>
    <t>д.Тарусино,ул.Центральная</t>
  </si>
  <si>
    <t>78 212850 ОП МП Н-072</t>
  </si>
  <si>
    <t>д.Федчиха,ул.Дачная</t>
  </si>
  <si>
    <t>78 212850 ОП МП Н-075</t>
  </si>
  <si>
    <t>д.Холычево</t>
  </si>
  <si>
    <t>78 212850 ОП МП Н-030</t>
  </si>
  <si>
    <t>д.Чайкино,ул.Набережная</t>
  </si>
  <si>
    <t>78 212850 ОП МП Н-076</t>
  </si>
  <si>
    <t>78 212850 ОП МП Н-037</t>
  </si>
  <si>
    <t>д.Жманка,ул.Лесная</t>
  </si>
  <si>
    <t>78 212850 ОП МП Н-038</t>
  </si>
  <si>
    <t>д.Илькино,ул.Подгорная</t>
  </si>
  <si>
    <t>78 212850 ОП МП Н-041</t>
  </si>
  <si>
    <t>д.Илькино,ул.Центральная</t>
  </si>
  <si>
    <t>78 212850 ОП МП Н-040</t>
  </si>
  <si>
    <t>д.Исаково,ул.Речная</t>
  </si>
  <si>
    <t>78 212850 ОП МП Н-039</t>
  </si>
  <si>
    <t>д.Кадищи,ул.Зелёная</t>
  </si>
  <si>
    <t>78 212850 ОП МП Н-043</t>
  </si>
  <si>
    <t>д.Кадищи,ул.Клубная</t>
  </si>
  <si>
    <t>78 212850 ОП МП Н-044</t>
  </si>
  <si>
    <t>д.Кадищи, ул.Светлая</t>
  </si>
  <si>
    <t>78 212850 ОП МП Н-042</t>
  </si>
  <si>
    <t>с.Митино,ул.Дружная</t>
  </si>
  <si>
    <t>78 212850 ОП МП Н-007</t>
  </si>
  <si>
    <t>с.Митино,ул.Почтовая</t>
  </si>
  <si>
    <t>78 212850 ОП МП Н-005</t>
  </si>
  <si>
    <t>с.Митино,ул.Садовая</t>
  </si>
  <si>
    <t>78 212850 ОП МП Н-006</t>
  </si>
  <si>
    <t>с.Митино,ул.Запрудная</t>
  </si>
  <si>
    <t>78 212850 ОП МП Н-010</t>
  </si>
  <si>
    <t>с.Митино,ул.Клубная</t>
  </si>
  <si>
    <t>78 212850 ОП МП Н-009</t>
  </si>
  <si>
    <t>с.Митино,ул.Колхозная</t>
  </si>
  <si>
    <t>78 212850 ОП МП Н-002</t>
  </si>
  <si>
    <t>с.Митино,ул. Им Рыбачкова</t>
  </si>
  <si>
    <t>78 212850 ОП МП Н-004</t>
  </si>
  <si>
    <t>с.Митино,ул.Цветочная</t>
  </si>
  <si>
    <t>78 212850 ОП МП Н-003</t>
  </si>
  <si>
    <t>с.Митино,ул.Школьная</t>
  </si>
  <si>
    <t>78 212850 ОП МП Н-008</t>
  </si>
  <si>
    <t>с.Митино,ул.Центральная</t>
  </si>
  <si>
    <t>78 212850 ОП МП Н-001</t>
  </si>
  <si>
    <t>с.Осенево,ул.Зелёная</t>
  </si>
  <si>
    <t>78 212850 ОП МП Н-056</t>
  </si>
  <si>
    <t>с.Осенево,ул.Светлая</t>
  </si>
  <si>
    <t>78 212850 ОП МП Н-052</t>
  </si>
  <si>
    <t>с.Осенево,ул.Южная</t>
  </si>
  <si>
    <t>78 212850 ОП МП Н-058</t>
  </si>
  <si>
    <t>с.Осенево,ул.Клубная</t>
  </si>
  <si>
    <t>78 212850 ОП МП Н-057</t>
  </si>
  <si>
    <t>с.Осенево,Восточный переулок</t>
  </si>
  <si>
    <t>78 212850 ОП МП Н-054</t>
  </si>
  <si>
    <t>с.Осенево,ул.Набережная</t>
  </si>
  <si>
    <t>78 212850 ОП МП Н-059</t>
  </si>
  <si>
    <t>с.Осенево,ул.Подгорная</t>
  </si>
  <si>
    <t>78 212850 ОП МП Н-055</t>
  </si>
  <si>
    <t>с.Осенево,ул.Молодёжная</t>
  </si>
  <si>
    <t>78 212850 ОП МП Н-060</t>
  </si>
  <si>
    <t>с.Осенево,Торговый переулок</t>
  </si>
  <si>
    <t>78 212850 ОП МП Н-053</t>
  </si>
  <si>
    <t>78 212850 ОП МП Н-79</t>
  </si>
  <si>
    <t>78 212850 ОП МП Н-011</t>
  </si>
  <si>
    <t>с.Остров,ул.Школьная</t>
  </si>
  <si>
    <t>78 212850 ОП МП Н-012</t>
  </si>
  <si>
    <t>с.Осенево,ул.Новая</t>
  </si>
  <si>
    <t>78 212850 ОП МП Н-051</t>
  </si>
  <si>
    <t>д.Панино,ул.Светлая</t>
  </si>
  <si>
    <t>78 212850 ОП МП Н-062</t>
  </si>
  <si>
    <t>д.Пасынково,ул.Лесная</t>
  </si>
  <si>
    <t>78 212850 ОП МП Н-061</t>
  </si>
  <si>
    <t>с.Пружинино,ул.Механизаторов</t>
  </si>
  <si>
    <t>78 212850 ОП МП Н-015</t>
  </si>
  <si>
    <t>с.Пружинино,ул.Молодёжная</t>
  </si>
  <si>
    <t>78 212850 ОП МП Н-014</t>
  </si>
  <si>
    <t>с.Пружинино,ул.Центральная</t>
  </si>
  <si>
    <t>78 212850 ОП МП Н-013</t>
  </si>
  <si>
    <t>д.Селищи,ул.Лесная</t>
  </si>
  <si>
    <t>78 212850 ОП МП Н-065</t>
  </si>
  <si>
    <t>с.Стогинское,ул.Мологская</t>
  </si>
  <si>
    <t>78 212850 ОП МП Н-067</t>
  </si>
  <si>
    <t>д.Семендяево</t>
  </si>
  <si>
    <t>78 212850 ОП МП Н-027</t>
  </si>
  <si>
    <t>д.Сеньково</t>
  </si>
  <si>
    <t>78 212850 ОП МП Н-028</t>
  </si>
  <si>
    <t>с.Стогинское,ул.Южная</t>
  </si>
  <si>
    <t>78 212850 ОП МП Н-068</t>
  </si>
  <si>
    <t>с.Стогинское,ул.Набережная</t>
  </si>
  <si>
    <t>78 212850 ОП МП Н-069</t>
  </si>
  <si>
    <t>с.Стогинское,ул.Зелёная</t>
  </si>
  <si>
    <t>78 212850 ОП МП Н-071</t>
  </si>
  <si>
    <t>с.Стогинское,ул.Липовая</t>
  </si>
  <si>
    <t>78 212850 ОП МП Н-070</t>
  </si>
  <si>
    <t>с.Стогинское,ул.Центральная</t>
  </si>
  <si>
    <t>78 212850 ОП МП Н-066</t>
  </si>
  <si>
    <t>д.Ульяново,ул.Центральная</t>
  </si>
  <si>
    <t>78 212850 ОП МП Н-074</t>
  </si>
  <si>
    <t>д.Стрельниково</t>
  </si>
  <si>
    <t>78 212850 ОП МП Н-078</t>
  </si>
  <si>
    <t>с.Пружинино,ул.Южная</t>
  </si>
  <si>
    <t>78 212850 ОП МП Н-77</t>
  </si>
  <si>
    <t>Стогинский округ</t>
  </si>
  <si>
    <t>с. Заячий-Холм, ул. Центральная</t>
  </si>
  <si>
    <t xml:space="preserve">78 212810 ОП МП Н 001 </t>
  </si>
  <si>
    <t>с. Заячий-Холм, ул. Овражная</t>
  </si>
  <si>
    <t xml:space="preserve">78 212810 ОП МП Н 002 </t>
  </si>
  <si>
    <t>с. Заячий-Холм, ул. Школьная</t>
  </si>
  <si>
    <t xml:space="preserve">78 212810 ОП МП Н 003 </t>
  </si>
  <si>
    <t>с. Заячий-Холм, ул. Луговая</t>
  </si>
  <si>
    <t xml:space="preserve">78 212810 ОП МП Н 004 </t>
  </si>
  <si>
    <t>с. Заячий-Холм, ул. Колхозная</t>
  </si>
  <si>
    <t xml:space="preserve">78 212810 ОП МП Н 005 </t>
  </si>
  <si>
    <t>с. Заячий-Холм, ул. Молодежная</t>
  </si>
  <si>
    <t xml:space="preserve">78 212810 ОП МП Н 006 </t>
  </si>
  <si>
    <t>с. Заячий-Холм, ул.Белянкина</t>
  </si>
  <si>
    <t xml:space="preserve">78 212810 ОП МП Н 007 </t>
  </si>
  <si>
    <t>с. Заячий-Холм, ул. Парковая</t>
  </si>
  <si>
    <t xml:space="preserve">78 212810 ОП МП Н 008 </t>
  </si>
  <si>
    <t>с. Заячий-Холм, ул. Казанская</t>
  </si>
  <si>
    <t xml:space="preserve">78 212810 ОП МП Н 009 </t>
  </si>
  <si>
    <t>д. Прошенино, ул. Школьная</t>
  </si>
  <si>
    <t xml:space="preserve">78 212810 ОП МП Н 010 </t>
  </si>
  <si>
    <t>д. Прошенино, ул. Солнечная</t>
  </si>
  <si>
    <t xml:space="preserve">78 212810 ОП МП Н 011 </t>
  </si>
  <si>
    <t>д. Прошенино, ул. Черемуховая</t>
  </si>
  <si>
    <t xml:space="preserve">78 212810 ОП МП Н 012 </t>
  </si>
  <si>
    <t>д. Прошенино, ул. Центральная</t>
  </si>
  <si>
    <t xml:space="preserve">78 212810 ОП МП Н 013 </t>
  </si>
  <si>
    <t>д. Прошенино, ул. Совхозная</t>
  </si>
  <si>
    <t xml:space="preserve">78 212810 ОП МП Н 014 </t>
  </si>
  <si>
    <t>с. Унимерь, ул. Троицкая</t>
  </si>
  <si>
    <t xml:space="preserve">78 212810 ОП МП Н 015 </t>
  </si>
  <si>
    <t>с. Унимерь, ул. Красная</t>
  </si>
  <si>
    <t xml:space="preserve">78 212810 ОП МП Н 016 </t>
  </si>
  <si>
    <t>с. Унимерь, ул. Новая</t>
  </si>
  <si>
    <t xml:space="preserve">78 212810 ОП МП Н 017 </t>
  </si>
  <si>
    <t>с. Унимерь, ул. Луговая</t>
  </si>
  <si>
    <t>78 212810 ОП МП Н 087</t>
  </si>
  <si>
    <t>с. Унимерь, ул. Северная</t>
  </si>
  <si>
    <t xml:space="preserve">78 212810 ОП МП Н 018 </t>
  </si>
  <si>
    <t>д. Раменье, ул. Лесная</t>
  </si>
  <si>
    <t xml:space="preserve">78 212810 ОП МП Н 019 </t>
  </si>
  <si>
    <t>д. Раменье, ул. Которослевая</t>
  </si>
  <si>
    <t xml:space="preserve">78 212810 ОП МП Н 020 </t>
  </si>
  <si>
    <t>д. Раменье, ул. Спасская</t>
  </si>
  <si>
    <t xml:space="preserve">78 212810 ОП МП Н 021 </t>
  </si>
  <si>
    <t>с. Вышеславское, ул. Светлая</t>
  </si>
  <si>
    <t xml:space="preserve">78 212810 ОП МП Н 022 </t>
  </si>
  <si>
    <t>с. Вышеславское, ул. Майская</t>
  </si>
  <si>
    <t xml:space="preserve">78 212810 ОП МП Н 023 </t>
  </si>
  <si>
    <t>с. Вышеславское, ул. Липовая</t>
  </si>
  <si>
    <t xml:space="preserve">78 212810 ОП МП Н 024 </t>
  </si>
  <si>
    <t>д. Иляково, ул. Липовая</t>
  </si>
  <si>
    <t xml:space="preserve">78 212810 ОП МП Н 025 </t>
  </si>
  <si>
    <t>д. Иляково, ул. Красная</t>
  </si>
  <si>
    <t xml:space="preserve">78 212810 ОП МП Н 026 </t>
  </si>
  <si>
    <t>д. Иляково, ул. Зеленая</t>
  </si>
  <si>
    <t xml:space="preserve">78 212810 ОП МП Н 088  </t>
  </si>
  <si>
    <t>с. Спасс, ул. Зеленая</t>
  </si>
  <si>
    <t xml:space="preserve">78 212810 ОП МП Н 027 </t>
  </si>
  <si>
    <t>с. Спасс, ул. Парковая</t>
  </si>
  <si>
    <t xml:space="preserve">78 212810 ОП МП Н 028 </t>
  </si>
  <si>
    <t>д. Илькино, ул. Рябиновая</t>
  </si>
  <si>
    <t xml:space="preserve">78 212810 ОП МП Н 029 </t>
  </si>
  <si>
    <t>д. Илькино, ул. Дачная</t>
  </si>
  <si>
    <t xml:space="preserve">78 212810 ОП МП Н 030 </t>
  </si>
  <si>
    <t>д. Тарусино, ул. Вишневая</t>
  </si>
  <si>
    <t xml:space="preserve">78 212810 ОП МП Н 031 </t>
  </si>
  <si>
    <t>д. Тарусино, ул. Майская</t>
  </si>
  <si>
    <t xml:space="preserve">78 212810 ОП МП Н 032 </t>
  </si>
  <si>
    <t>д. Смалево, ул. Луговая</t>
  </si>
  <si>
    <t xml:space="preserve">78 212810 ОП МП Н 033 </t>
  </si>
  <si>
    <t>д. Смалево, ул. Садовая</t>
  </si>
  <si>
    <t xml:space="preserve">78 212810 ОП МП Н 034 </t>
  </si>
  <si>
    <t>д. Междуречье, ул. Центральная</t>
  </si>
  <si>
    <t>78 212810 ОП МП Н 035</t>
  </si>
  <si>
    <t>д. Междуречье</t>
  </si>
  <si>
    <t>78 212810 ОП МП Н 089</t>
  </si>
  <si>
    <t>д. Междуречье, ул. Дачная</t>
  </si>
  <si>
    <t xml:space="preserve">78 212810 ОП МП Н 037 </t>
  </si>
  <si>
    <t>д. Даниловка, ул. Соловьиная</t>
  </si>
  <si>
    <t xml:space="preserve">78 212810 ОП МП Н 038 </t>
  </si>
  <si>
    <t>д. Даниловка, ул. Сиреневая</t>
  </si>
  <si>
    <t xml:space="preserve">78 212810 ОП МП Н 039 </t>
  </si>
  <si>
    <t>д. Андрюшино</t>
  </si>
  <si>
    <t xml:space="preserve">78 212810 ОП МП Н 040 </t>
  </si>
  <si>
    <t xml:space="preserve">78 212810 ОП МП Н 041 </t>
  </si>
  <si>
    <t>д. Головино</t>
  </si>
  <si>
    <t xml:space="preserve">78 212810 ОП МП Н 042 </t>
  </si>
  <si>
    <t>д. Заморино</t>
  </si>
  <si>
    <t xml:space="preserve">78 212810 ОП МП Н 043 </t>
  </si>
  <si>
    <t xml:space="preserve">78 212810 ОП МП Н 044 </t>
  </si>
  <si>
    <t xml:space="preserve">78 212810 ОП МП Н 045 </t>
  </si>
  <si>
    <t>д. Позобово</t>
  </si>
  <si>
    <t xml:space="preserve">78 212810 ОП МП Н 046 </t>
  </si>
  <si>
    <t xml:space="preserve">78 212810 ОП МП Н 047 </t>
  </si>
  <si>
    <t>д. Федоровское</t>
  </si>
  <si>
    <t xml:space="preserve">78 212810 ОП МП Н 048 </t>
  </si>
  <si>
    <t>д. Чурилово</t>
  </si>
  <si>
    <t xml:space="preserve">78 212810 ОП МП Н 049 </t>
  </si>
  <si>
    <t>д. Шильково</t>
  </si>
  <si>
    <t xml:space="preserve">78 212810 ОП МП Н 050 </t>
  </si>
  <si>
    <t>д. Прислон</t>
  </si>
  <si>
    <t xml:space="preserve">78 212810 ОП МП Н 051 </t>
  </si>
  <si>
    <t>с. Ставотино, ул. Садовая</t>
  </si>
  <si>
    <t xml:space="preserve">78 212810 ОП МП Н 052 </t>
  </si>
  <si>
    <t>с. Ставотино, ул.Лесная</t>
  </si>
  <si>
    <t xml:space="preserve">78 212810 ОП МП Н 053 </t>
  </si>
  <si>
    <t>с. Ставотино, ул. Школьная</t>
  </si>
  <si>
    <t xml:space="preserve">78 212810 ОП МП Н 054 </t>
  </si>
  <si>
    <t>с. Ставотино, ул. Молодежная</t>
  </si>
  <si>
    <t xml:space="preserve">78 212810 ОП МП Н 055 </t>
  </si>
  <si>
    <t>с. Ставотино, ул. Дружная</t>
  </si>
  <si>
    <t>п. Заря, ул. Ленина</t>
  </si>
  <si>
    <t xml:space="preserve">78 212810 ОП МП Н 056 </t>
  </si>
  <si>
    <t>п. Заря, ул. Совхозная</t>
  </si>
  <si>
    <t xml:space="preserve">78 212810 ОП МП Н 057 </t>
  </si>
  <si>
    <t>п. Заря, ул. Новая</t>
  </si>
  <si>
    <t xml:space="preserve">78 212810 ОП МП Н 058 </t>
  </si>
  <si>
    <t>п. Заря, ул. Заречная</t>
  </si>
  <si>
    <t xml:space="preserve">78 212810 ОП МП Н 059 </t>
  </si>
  <si>
    <t>п. Заря, ул. Цветочная</t>
  </si>
  <si>
    <t>78 212810 ОП МП Н 090</t>
  </si>
  <si>
    <t>п. Заря, ул. Дачная</t>
  </si>
  <si>
    <t xml:space="preserve">78 212810 ОП МП Н 061 </t>
  </si>
  <si>
    <t>д. Курдумово, ул. Молодежная</t>
  </si>
  <si>
    <t xml:space="preserve">78 212810 ОП МП Н 062 </t>
  </si>
  <si>
    <t>д. Курдумово, ул. Речная</t>
  </si>
  <si>
    <t xml:space="preserve">78 212810 ОП МП Н 063 </t>
  </si>
  <si>
    <t>д. Курдумово, ул. Дорожная</t>
  </si>
  <si>
    <t xml:space="preserve">78 212810 ОП МП Н 064 </t>
  </si>
  <si>
    <t>д. Курдумово, ул. Новая</t>
  </si>
  <si>
    <t xml:space="preserve">78 212810 ОП МП Н 065 </t>
  </si>
  <si>
    <t>д. Гора, ул. Первая</t>
  </si>
  <si>
    <t xml:space="preserve">78 212810 ОП МП Н 066 </t>
  </si>
  <si>
    <t>д. Гора, ул. Вторая</t>
  </si>
  <si>
    <t xml:space="preserve">78 212810 ОП МП Н 067 </t>
  </si>
  <si>
    <t>д. Кобыльское, ул. Первая</t>
  </si>
  <si>
    <t xml:space="preserve">78 212810 ОП МП Н 068 </t>
  </si>
  <si>
    <t>д. Кобыльское, ул. Вторая</t>
  </si>
  <si>
    <t xml:space="preserve">78 212810 ОП МП Н 069 </t>
  </si>
  <si>
    <t xml:space="preserve">78 212810 ОП МП Н 070 </t>
  </si>
  <si>
    <t>д. Бочевка</t>
  </si>
  <si>
    <t xml:space="preserve">78 212810 ОП МП Н 071 </t>
  </si>
  <si>
    <t>д. Волчково</t>
  </si>
  <si>
    <t xml:space="preserve">78 212810 ОП МП Н 072 </t>
  </si>
  <si>
    <t>д. Горбово</t>
  </si>
  <si>
    <t xml:space="preserve">78 212810 ОП МП Н 073 </t>
  </si>
  <si>
    <t>д. Грудцино</t>
  </si>
  <si>
    <t xml:space="preserve">78 212810 ОП МП Н 074 </t>
  </si>
  <si>
    <t>д. Калинино</t>
  </si>
  <si>
    <t xml:space="preserve">78 212810 ОП МП Н 075 </t>
  </si>
  <si>
    <t>д. Константиново</t>
  </si>
  <si>
    <t xml:space="preserve">78 212810 ОП МП Н 076 </t>
  </si>
  <si>
    <t>д. Милочево, ул. Первая</t>
  </si>
  <si>
    <t>78 212810 ОП МП Н 078</t>
  </si>
  <si>
    <t>д. Милочево, ул. Вторая</t>
  </si>
  <si>
    <t xml:space="preserve">78 212810 ОП МП Н 091 </t>
  </si>
  <si>
    <t>д. Немерово</t>
  </si>
  <si>
    <t xml:space="preserve">78 212810 ОП МП Н 079 </t>
  </si>
  <si>
    <t>д. Овсяниково</t>
  </si>
  <si>
    <t xml:space="preserve">78 212810 ОП МП Н 080 </t>
  </si>
  <si>
    <t>д. Павлово</t>
  </si>
  <si>
    <t xml:space="preserve">78 212810 ОП МП Н 081 </t>
  </si>
  <si>
    <t xml:space="preserve">78 212810 ОП МП Н 082 </t>
  </si>
  <si>
    <t>д. Петраково</t>
  </si>
  <si>
    <t xml:space="preserve">78 212810 ОП МП Н 083 </t>
  </si>
  <si>
    <t>д. Плетилово</t>
  </si>
  <si>
    <t xml:space="preserve">78 212810 ОП МП Н 084 </t>
  </si>
  <si>
    <t>д. Тарасино</t>
  </si>
  <si>
    <t xml:space="preserve">78 212810 ОП МП Н 085 </t>
  </si>
  <si>
    <t>с. Юцкое</t>
  </si>
  <si>
    <t xml:space="preserve">78 212810 ОП МП Н 086 </t>
  </si>
  <si>
    <r>
      <t>Реестровый номер ЕГР</t>
    </r>
    <r>
      <rPr>
        <sz val="9"/>
        <color indexed="8"/>
        <rFont val="Calibri"/>
        <family val="2"/>
        <charset val="204"/>
        <scheme val="minor"/>
      </rPr>
      <t xml:space="preserve"> </t>
    </r>
    <r>
      <rPr>
        <sz val="8"/>
        <color indexed="8"/>
        <rFont val="Calibri"/>
        <family val="2"/>
        <charset val="204"/>
        <scheme val="minor"/>
      </rPr>
      <t>(единого гос.реестра)</t>
    </r>
  </si>
  <si>
    <t>с. Великое</t>
  </si>
  <si>
    <t>78212805ОПМП Н-006</t>
  </si>
  <si>
    <t>ул.Советская</t>
  </si>
  <si>
    <t>78212805ОПМП Н-007</t>
  </si>
  <si>
    <t>ул. Моругина</t>
  </si>
  <si>
    <t>78212805ОПМП Н-016</t>
  </si>
  <si>
    <t>ул. Октябрьская     песч-грав</t>
  </si>
  <si>
    <t>78212805ОПМП Н-015</t>
  </si>
  <si>
    <t>78212805ОПМП Н-014</t>
  </si>
  <si>
    <t>78212805ОПМП Н-009</t>
  </si>
  <si>
    <t>78212805ОПМП Н-004</t>
  </si>
  <si>
    <t>78212805ОПМП Н-018</t>
  </si>
  <si>
    <t>78212805ОПМП Н-012</t>
  </si>
  <si>
    <t>78212805ОПМП Н-005</t>
  </si>
  <si>
    <t>ул. Труда</t>
  </si>
  <si>
    <t>78212805ОПМП Н-008</t>
  </si>
  <si>
    <t>78212805ОПМП Н-011</t>
  </si>
  <si>
    <t>ул. Сведлова</t>
  </si>
  <si>
    <t>78212805ОПМП Н-010</t>
  </si>
  <si>
    <t>ул. Ленинская            песч-грав</t>
  </si>
  <si>
    <t>78212805ОПМП Н-017</t>
  </si>
  <si>
    <t>ул. 2-я Красная           песч-грав</t>
  </si>
  <si>
    <t>78212805ОПМП Н-021</t>
  </si>
  <si>
    <t>ул. Розы Люксембург</t>
  </si>
  <si>
    <t>78212805ОПМП Н-013</t>
  </si>
  <si>
    <t>ул. Гражданская        песч-грав</t>
  </si>
  <si>
    <t>78212805ОПМП Н-019</t>
  </si>
  <si>
    <t>ул. Гагаринская          песч-грав</t>
  </si>
  <si>
    <t>78212805ОПМП Н-020</t>
  </si>
  <si>
    <t>ул. Советская - ул. Гражданская МТФ</t>
  </si>
  <si>
    <t>78212805ОПМП Н-001</t>
  </si>
  <si>
    <t xml:space="preserve">ул. Советская - техникум- ул. Гражданская </t>
  </si>
  <si>
    <t>78212805ОПМП Н-003</t>
  </si>
  <si>
    <t>Советская пл.- ул. Ленинская</t>
  </si>
  <si>
    <t>78212805ОПМП Н-002</t>
  </si>
  <si>
    <t>Меж. уличные проезды</t>
  </si>
  <si>
    <t>78212805ОПМП Н-</t>
  </si>
  <si>
    <t>д. Поляна</t>
  </si>
  <si>
    <t>78212805ОПМП Н-022</t>
  </si>
  <si>
    <t>78212805ОПМП Н-023</t>
  </si>
  <si>
    <t>78212805ОПМП Н-024</t>
  </si>
  <si>
    <t>ул. Офиминская</t>
  </si>
  <si>
    <t>78212805ОПМП Н-025</t>
  </si>
  <si>
    <t>д. Плотина</t>
  </si>
  <si>
    <t>78212805ОПМП Н-073</t>
  </si>
  <si>
    <t>78212805ОПМП Н-074</t>
  </si>
  <si>
    <t>д. Осташкино</t>
  </si>
  <si>
    <t>78212805ОПМП Н-063</t>
  </si>
  <si>
    <t>д. Ханькино</t>
  </si>
  <si>
    <t>78212805ОПМП Н-071</t>
  </si>
  <si>
    <t>д. Бели</t>
  </si>
  <si>
    <t>78212805ОПМП Н-053</t>
  </si>
  <si>
    <t>д. Шалава</t>
  </si>
  <si>
    <t>78212805ОПМП Н-072</t>
  </si>
  <si>
    <t>78212805ОПМП Н-068</t>
  </si>
  <si>
    <t>д. Поповка</t>
  </si>
  <si>
    <t>78212805ОПМП Н-031</t>
  </si>
  <si>
    <t>с. Горе-Грязь</t>
  </si>
  <si>
    <t>78212805ОПМП Н-034</t>
  </si>
  <si>
    <t>д. Губино</t>
  </si>
  <si>
    <t>78212805ОПМП Н-026</t>
  </si>
  <si>
    <t>78212805ОПМП Н-030</t>
  </si>
  <si>
    <t>п. Новый</t>
  </si>
  <si>
    <t>78212805ОПМП Н-033</t>
  </si>
  <si>
    <t>д. Ярково</t>
  </si>
  <si>
    <t>78212805ОПМП Н-032</t>
  </si>
  <si>
    <t>с. Лахость</t>
  </si>
  <si>
    <t>78212805ОПМП Н-036</t>
  </si>
  <si>
    <t>78212805ОПМП Н-037</t>
  </si>
  <si>
    <t>78212805ОПМП Н-035</t>
  </si>
  <si>
    <t>78212805ОПМП Н-038</t>
  </si>
  <si>
    <t>78212805ОПМП Н-039</t>
  </si>
  <si>
    <t>д. Кузовково</t>
  </si>
  <si>
    <t>78212805ОПМП Н-042</t>
  </si>
  <si>
    <t>д. Никулино</t>
  </si>
  <si>
    <t>78212805ОПМП Н-043</t>
  </si>
  <si>
    <t>д. Пурлево</t>
  </si>
  <si>
    <t>78212805ОПМП Н-044</t>
  </si>
  <si>
    <t>д. Черная</t>
  </si>
  <si>
    <t>78212805ОПМП Н-048</t>
  </si>
  <si>
    <t>д. Цибакии</t>
  </si>
  <si>
    <t>78212805ОПМП Н-047</t>
  </si>
  <si>
    <t>д. Котово</t>
  </si>
  <si>
    <t>78212805ОПМП Н-040</t>
  </si>
  <si>
    <t>д. Строково</t>
  </si>
  <si>
    <t>78212805ОПМП Н-046</t>
  </si>
  <si>
    <t>д. Рохмала</t>
  </si>
  <si>
    <t>78212805ОПМП Н-045</t>
  </si>
  <si>
    <t>с. Плещеево</t>
  </si>
  <si>
    <t>78212805ОПМП Н-051</t>
  </si>
  <si>
    <t>ул. Механизаторов</t>
  </si>
  <si>
    <t>78212805ОПМП Н-050</t>
  </si>
  <si>
    <t>78212805ОПМП Н-049</t>
  </si>
  <si>
    <t>ул. Центральная от д. 1 до д. 9</t>
  </si>
  <si>
    <t xml:space="preserve">д. Дровнино </t>
  </si>
  <si>
    <t>78212805ОПМП Н-056</t>
  </si>
  <si>
    <t>д. Аколово</t>
  </si>
  <si>
    <t>78212805ОПМП Н-052</t>
  </si>
  <si>
    <t>д. Есипцево</t>
  </si>
  <si>
    <t>78212805ОПМП Н-058</t>
  </si>
  <si>
    <t>д. Нарядово</t>
  </si>
  <si>
    <t>78212805ОПМП Н-062</t>
  </si>
  <si>
    <t>д. Круглово</t>
  </si>
  <si>
    <t>78212805ОПМП Н-059</t>
  </si>
  <si>
    <t>78212805ОПМП Н-069</t>
  </si>
  <si>
    <t>д. Кундринское</t>
  </si>
  <si>
    <t>78212805ОПМП Н-060</t>
  </si>
  <si>
    <t>д. Милитино</t>
  </si>
  <si>
    <t>78212805ОПМП Н-061</t>
  </si>
  <si>
    <t>д. Кощеево</t>
  </si>
  <si>
    <t>78212805ОПМП Н-041</t>
  </si>
  <si>
    <t>д. Кузьминское</t>
  </si>
  <si>
    <t>78212805ОПМП Н-029</t>
  </si>
  <si>
    <t>д. Кондратово</t>
  </si>
  <si>
    <t>78212805ОПМП Н-027</t>
  </si>
  <si>
    <t>д. Петрунино</t>
  </si>
  <si>
    <t>78212805ОПМП Н-064</t>
  </si>
  <si>
    <t>д. Сидельница</t>
  </si>
  <si>
    <t>78212805ОПМП Н-067</t>
  </si>
  <si>
    <t>д. Вострицево</t>
  </si>
  <si>
    <t>78212805ОПМП Н-055</t>
  </si>
  <si>
    <t>д. Прилесье              песч-грав</t>
  </si>
  <si>
    <t>78212805ОПМП Н-065</t>
  </si>
  <si>
    <t>д. Дружная</t>
  </si>
  <si>
    <t>78212805ОПМП Н-057</t>
  </si>
  <si>
    <t>д. Воехта</t>
  </si>
  <si>
    <t>78212805ОПМП Н-054</t>
  </si>
  <si>
    <t>д. Улыбино</t>
  </si>
  <si>
    <t>78212805ОПМП Н-070</t>
  </si>
  <si>
    <t>д. Романцево</t>
  </si>
  <si>
    <t>78212805ОПМП Н-066</t>
  </si>
  <si>
    <t>ВСЕГО по Великосел.СП</t>
  </si>
  <si>
    <t>ВСЕГО по Заяч-Холм СП</t>
  </si>
  <si>
    <t>ВСЕГО по Митин.СП</t>
  </si>
  <si>
    <r>
      <t xml:space="preserve">ул. Ростовская            </t>
    </r>
    <r>
      <rPr>
        <sz val="10"/>
        <color rgb="FFFF0000"/>
        <rFont val="Calibri"/>
        <family val="2"/>
        <charset val="204"/>
        <scheme val="minor"/>
      </rPr>
      <t>песч-грав</t>
    </r>
  </si>
  <si>
    <t>с.Шопша</t>
  </si>
  <si>
    <t>78 212890 ОП МП Н 001</t>
  </si>
  <si>
    <t>3008/1</t>
  </si>
  <si>
    <t>ул.Старосельская</t>
  </si>
  <si>
    <t>78 212890 ОП МП Н 005</t>
  </si>
  <si>
    <t>3008/5</t>
  </si>
  <si>
    <t>ул.Строителей</t>
  </si>
  <si>
    <t>78 212890 ОП МП Н 003</t>
  </si>
  <si>
    <t>3008/3</t>
  </si>
  <si>
    <t>78 212890 ОП МП Н 004</t>
  </si>
  <si>
    <t>3008/4</t>
  </si>
  <si>
    <t>78 212890 ОП МП Н 002</t>
  </si>
  <si>
    <t>3008/2</t>
  </si>
  <si>
    <t>ул.Святых Тимофея и Ксении</t>
  </si>
  <si>
    <t>д.Шалаево</t>
  </si>
  <si>
    <t>78 212890 ОП МП Н 047</t>
  </si>
  <si>
    <t>3041/2</t>
  </si>
  <si>
    <t>ул.Хуторская</t>
  </si>
  <si>
    <t>78 212890 ОП МП Н 046</t>
  </si>
  <si>
    <t>3041/1</t>
  </si>
  <si>
    <t>с.Ильинское-Урусово</t>
  </si>
  <si>
    <t>78 212890 ОП МП Н 008</t>
  </si>
  <si>
    <t>3053/3</t>
  </si>
  <si>
    <t>78 212890 ОП МП Н 007</t>
  </si>
  <si>
    <t>3053/2</t>
  </si>
  <si>
    <t>78 212890 ОП МП Н 009</t>
  </si>
  <si>
    <t>3054/4</t>
  </si>
  <si>
    <t>78 212890 ОП МП Н 010</t>
  </si>
  <si>
    <t>3053/5</t>
  </si>
  <si>
    <t>78 212890 ОП МП Н 011</t>
  </si>
  <si>
    <t>3053/6</t>
  </si>
  <si>
    <t>ул.Тенистая</t>
  </si>
  <si>
    <t>78 212890 ОП МП Н 012</t>
  </si>
  <si>
    <t>3053/7</t>
  </si>
  <si>
    <t>78 212890 ОП МП Н 006</t>
  </si>
  <si>
    <t>3053/1</t>
  </si>
  <si>
    <t>с.Заречье, ул.Центральная</t>
  </si>
  <si>
    <t>78 212890 ОП МП Н 013</t>
  </si>
  <si>
    <t>####</t>
  </si>
  <si>
    <t>д.Аморково</t>
  </si>
  <si>
    <t>78 212890 ОП МП Н 059</t>
  </si>
  <si>
    <t>д.Берлюково</t>
  </si>
  <si>
    <t>78 212890 ОП МП Н 033</t>
  </si>
  <si>
    <t>с.Величково</t>
  </si>
  <si>
    <t>78 212890 ОП МП Н 024</t>
  </si>
  <si>
    <t>78 212890 ОП МП Н 021</t>
  </si>
  <si>
    <t>78 212890 ОП МП Н 019</t>
  </si>
  <si>
    <t>д.Гаврецово</t>
  </si>
  <si>
    <t>78 212890 ОП МП Н 036</t>
  </si>
  <si>
    <t>д.Гаврилково</t>
  </si>
  <si>
    <t>78 212890 ОП МП Н 058</t>
  </si>
  <si>
    <t>78 212890 ОП МП Н 018</t>
  </si>
  <si>
    <t>д.Голузиново</t>
  </si>
  <si>
    <t>78 212890 ОП МП Н 043</t>
  </si>
  <si>
    <t>д.Ершовка</t>
  </si>
  <si>
    <t>78 212890 ОП МП Н 030</t>
  </si>
  <si>
    <t>д.Жабино</t>
  </si>
  <si>
    <t>78 212890 ОП МП Н 044</t>
  </si>
  <si>
    <t>д.Зелендеево</t>
  </si>
  <si>
    <t>78 212890 ОП МП Н 029</t>
  </si>
  <si>
    <t>д.Ильцино</t>
  </si>
  <si>
    <t>78 212890 ОП МП Н 027</t>
  </si>
  <si>
    <t>д.Калитниково</t>
  </si>
  <si>
    <t>78 212890 ОП МП Н 031</t>
  </si>
  <si>
    <t>д.Коркино</t>
  </si>
  <si>
    <t>78 212890 ОП МП Н 023</t>
  </si>
  <si>
    <t>ст.Коромыслово</t>
  </si>
  <si>
    <t>78 212890 ОП МП Н 039</t>
  </si>
  <si>
    <t>д.Кощеево</t>
  </si>
  <si>
    <t>78 212890 ОП МП Н 032</t>
  </si>
  <si>
    <t>п.Кудрявцево</t>
  </si>
  <si>
    <t>78 212890 ОП МП Н 016</t>
  </si>
  <si>
    <t>д.Лисицино</t>
  </si>
  <si>
    <t>78 212890 ОП МП Н 025</t>
  </si>
  <si>
    <t>78 212890 ОП МП Н 026</t>
  </si>
  <si>
    <t>д.Лычево</t>
  </si>
  <si>
    <t>78 212890 ОП МП Н 054</t>
  </si>
  <si>
    <t>д.Маланино</t>
  </si>
  <si>
    <t>78 212890 ОП МП Н 034</t>
  </si>
  <si>
    <t>п.Мичуриха</t>
  </si>
  <si>
    <t>78 212890 ОП МП Н 052</t>
  </si>
  <si>
    <t>д.Настасьино</t>
  </si>
  <si>
    <t>78 212890 ОП МП Н 037</t>
  </si>
  <si>
    <t>д.Никульцино</t>
  </si>
  <si>
    <t>78 212890 ОП МП Н 022</t>
  </si>
  <si>
    <t>д.Новодубное</t>
  </si>
  <si>
    <t>78 212890 ОП МП Н 035</t>
  </si>
  <si>
    <t>д.Овинищи</t>
  </si>
  <si>
    <t>78 212890 ОП МП Н 042</t>
  </si>
  <si>
    <t>д.Ратислово</t>
  </si>
  <si>
    <t>78 212890 ОП МП Н 045</t>
  </si>
  <si>
    <t>с.Сотьма</t>
  </si>
  <si>
    <t>78 212890 ОП МП Н 041</t>
  </si>
  <si>
    <t>д.Староселово</t>
  </si>
  <si>
    <t>78 212890 ОП МП Н 028</t>
  </si>
  <si>
    <t>д.Ступкино</t>
  </si>
  <si>
    <t>78 212890 ОП МП Н 053</t>
  </si>
  <si>
    <t>д.Талица</t>
  </si>
  <si>
    <t>78 212890 ОП МП Н 055</t>
  </si>
  <si>
    <t>д.Творино</t>
  </si>
  <si>
    <t>78 212890 ОП МП Н 060</t>
  </si>
  <si>
    <t>д.Феденино</t>
  </si>
  <si>
    <t>78 212890 ОП МП Н 015</t>
  </si>
  <si>
    <t>78 212890 ОП МП Н 057</t>
  </si>
  <si>
    <t>д.Харнево</t>
  </si>
  <si>
    <t>78 212890 ОП МП Н 056</t>
  </si>
  <si>
    <t>д.Хватково</t>
  </si>
  <si>
    <t>78 212890 ОП МП Н 050</t>
  </si>
  <si>
    <t>с.Холм-Огарев</t>
  </si>
  <si>
    <t>78 212890 ОП МП Н 048</t>
  </si>
  <si>
    <t>д.Цибирино</t>
  </si>
  <si>
    <t>78 212890 ОП МП Н 040</t>
  </si>
  <si>
    <t>д.Чаново</t>
  </si>
  <si>
    <t>78 212890 ОП МП Н 014</t>
  </si>
  <si>
    <t>д.Чернево</t>
  </si>
  <si>
    <t>78 212890 ОП МП Н 049</t>
  </si>
  <si>
    <t>с.Щекотово</t>
  </si>
  <si>
    <t>78 212890 ОП МП Н 017</t>
  </si>
  <si>
    <t>д.Яковлевское</t>
  </si>
  <si>
    <t>78 212890 ОП МП Н 038</t>
  </si>
  <si>
    <t>п.Ясеневка</t>
  </si>
  <si>
    <t>78 212890 ОП МП Н 051</t>
  </si>
  <si>
    <t>ВСЕГО по Шопшинск.СП</t>
  </si>
  <si>
    <t>д.Нечайка</t>
  </si>
  <si>
    <t xml:space="preserve">ПЕРЕЧЕНЬ   </t>
  </si>
  <si>
    <t>автомобильных дорог общего пользования местного значения ДАНИЛОВСКОГО МР</t>
  </si>
  <si>
    <t>по состоянию на 12.2013</t>
  </si>
  <si>
    <t>Мосты (шт/п.м)</t>
  </si>
  <si>
    <t>Трубы (шт/пог.м)</t>
  </si>
  <si>
    <t xml:space="preserve"> по типу покрытия, км</t>
  </si>
  <si>
    <t>гравийное не обраб. вяжущ. матер.</t>
  </si>
  <si>
    <t>грунтовое</t>
  </si>
  <si>
    <t>Всего</t>
  </si>
  <si>
    <t xml:space="preserve">из них капитальные (ж/б, бетонные и каменные) </t>
  </si>
  <si>
    <t>ДАНИЛОВСКОЕ СП</t>
  </si>
  <si>
    <t>ДОП - Стонятино</t>
  </si>
  <si>
    <t>78-215-835-ОП-МР-0002</t>
  </si>
  <si>
    <t>ДОП – Волшня</t>
  </si>
  <si>
    <t>78-215-835-ОП-МР-0004</t>
  </si>
  <si>
    <t>76-76-03/005/2014-686</t>
  </si>
  <si>
    <t>3/20,44</t>
  </si>
  <si>
    <t>Волшня – Ново - Ивановское</t>
  </si>
  <si>
    <t>78-215-835-ОП-МР-0005</t>
  </si>
  <si>
    <t>76-76-03/005/2014-682</t>
  </si>
  <si>
    <t>1/10,22</t>
  </si>
  <si>
    <t>ДОП – Иванники</t>
  </si>
  <si>
    <t>78-215-835-ОП-МР-0006</t>
  </si>
  <si>
    <t>ДОП – Востриково</t>
  </si>
  <si>
    <t>78-215-835-ОП-МР-0007</t>
  </si>
  <si>
    <t xml:space="preserve">ДОП – Конищево  </t>
  </si>
  <si>
    <t>78-215-835-ОП-МР-0008</t>
  </si>
  <si>
    <t>ДОП – Ушаки</t>
  </si>
  <si>
    <t>78-215-835-ОП-МР-0009</t>
  </si>
  <si>
    <t>ДОП - Коряково</t>
  </si>
  <si>
    <t>78-215-835-ОП-МР-0010</t>
  </si>
  <si>
    <t>76-76-03/005/2014-688</t>
  </si>
  <si>
    <t>2/15,22</t>
  </si>
  <si>
    <t xml:space="preserve">ДОП – Шолохово </t>
  </si>
  <si>
    <t>78-215-835-ОП-МР-0011</t>
  </si>
  <si>
    <t>1 / 15</t>
  </si>
  <si>
    <t>ДОП - Усеимово</t>
  </si>
  <si>
    <t>78-215-835-ОП-МР-0012</t>
  </si>
  <si>
    <t>1 / 6</t>
  </si>
  <si>
    <t>ДОП - Сосновка</t>
  </si>
  <si>
    <t>78-215-835-ОП-МР-0013</t>
  </si>
  <si>
    <t>"Данилов-Пошехонье" - Булатово</t>
  </si>
  <si>
    <t>78-215-835-ОП-МР-0014</t>
  </si>
  <si>
    <t>"Данилов-Пошехонье"- Серково</t>
  </si>
  <si>
    <t>78-215-835-ОП-МР-0015</t>
  </si>
  <si>
    <t>Серково – Богатиново</t>
  </si>
  <si>
    <t>78-215-835-ОП-МР-0016</t>
  </si>
  <si>
    <t>ДОП - Мутыкалово</t>
  </si>
  <si>
    <t>78-215-835-ОП-МР-0017</t>
  </si>
  <si>
    <t>ДОП - Алексеево</t>
  </si>
  <si>
    <t>78-215-835-ОП-МР-0018</t>
  </si>
  <si>
    <t>76-76/003-76/003/001/2015-229/1</t>
  </si>
  <si>
    <t>Усеимово - Аксенцево</t>
  </si>
  <si>
    <t>78-215-835-ОП-МР-0019</t>
  </si>
  <si>
    <t>Усеимово - Базарово</t>
  </si>
  <si>
    <t>78-215-835-ОП-МР-0020</t>
  </si>
  <si>
    <t>"Москва-Архангельск" - Яксайка</t>
  </si>
  <si>
    <t>78-215-835-ОП-МР-0021</t>
  </si>
  <si>
    <t>Гужово - Дитино</t>
  </si>
  <si>
    <t>78-215-835-ОП-МР-0023</t>
  </si>
  <si>
    <t xml:space="preserve"> 1 / 21</t>
  </si>
  <si>
    <t xml:space="preserve">ДОП – Агафоново </t>
  </si>
  <si>
    <t>78-215-835-ОП-МР-0025</t>
  </si>
  <si>
    <t xml:space="preserve">Станово – Симаново </t>
  </si>
  <si>
    <t>78-215-835-ОП-МР-0026</t>
  </si>
  <si>
    <t>Омелино - Берлюково</t>
  </si>
  <si>
    <t>78-215-835-ОП-МР-0027</t>
  </si>
  <si>
    <t xml:space="preserve">Омелино – Тетерино </t>
  </si>
  <si>
    <t>78-215-835-ОП-МР-0028</t>
  </si>
  <si>
    <t>Тетерино - Георгиевское</t>
  </si>
  <si>
    <t>78-215-835-ОП-МР-0029</t>
  </si>
  <si>
    <t>Омелино - Чернево</t>
  </si>
  <si>
    <t>78-215-835-ОП-МР-0030</t>
  </si>
  <si>
    <t>ДОП - Бабино</t>
  </si>
  <si>
    <t>78-215-835-ОП-МР-0031</t>
  </si>
  <si>
    <t>ДОП - Великово</t>
  </si>
  <si>
    <t>78-215-835-ОП-МР-0032</t>
  </si>
  <si>
    <t>"Данилов-Пошехонье"-  Шеметово</t>
  </si>
  <si>
    <t>78-215-835-ОП-МР-0033</t>
  </si>
  <si>
    <t>ДОП - Кондратово</t>
  </si>
  <si>
    <t>78-215-835-ОП-МР-0034</t>
  </si>
  <si>
    <t>Хабарово - Зуево</t>
  </si>
  <si>
    <t>78-215-835-ОП-МР-0036</t>
  </si>
  <si>
    <t>Хабарово - Корякино</t>
  </si>
  <si>
    <t>78-215-835-ОП-МР-0037</t>
  </si>
  <si>
    <t xml:space="preserve">ДОП – Волосово </t>
  </si>
  <si>
    <t>78-215-835-ОП-МР-0038</t>
  </si>
  <si>
    <t>76-76-03/007/2014-288</t>
  </si>
  <si>
    <t xml:space="preserve">ДОП – д. Хабарово </t>
  </si>
  <si>
    <t>78-215-835-ОП-МР-0039</t>
  </si>
  <si>
    <t>76-76/003-76/003/001/2015-260/1</t>
  </si>
  <si>
    <t xml:space="preserve">ДОП – Зубово </t>
  </si>
  <si>
    <t>78-215-835-ОП-МР-0040</t>
  </si>
  <si>
    <t>76-76/003-76/003/001/2015-227/1</t>
  </si>
  <si>
    <t xml:space="preserve">"Якунино-Сондолово" – Березники </t>
  </si>
  <si>
    <t>78-215-835-ОП-МР-0041</t>
  </si>
  <si>
    <t xml:space="preserve">Волосово – Запесье </t>
  </si>
  <si>
    <t>78-215-835-ОП-МР-0042</t>
  </si>
  <si>
    <t xml:space="preserve">Слобода – Угодье </t>
  </si>
  <si>
    <t>78-215-835-ОП-МР-0043</t>
  </si>
  <si>
    <t xml:space="preserve">Б. Дор – М. Дор </t>
  </si>
  <si>
    <t>78-215-835-ОП-МР-0044</t>
  </si>
  <si>
    <t>76-76/003-76/003/001/2015-5263/1</t>
  </si>
  <si>
    <t>Макарово - Шапкино</t>
  </si>
  <si>
    <t>78-215-835-ОП-МР-0045</t>
  </si>
  <si>
    <t>Макарово - Мускулино</t>
  </si>
  <si>
    <t>78-215-835-ОП-МР-0046</t>
  </si>
  <si>
    <t xml:space="preserve">Пасхалино – Лагерево </t>
  </si>
  <si>
    <t>78-215-835-ОП-МР-0047</t>
  </si>
  <si>
    <t xml:space="preserve">Ртищево – Пасхалино </t>
  </si>
  <si>
    <t>78-215-835-ОП-МР-00148</t>
  </si>
  <si>
    <t>1 / 10</t>
  </si>
  <si>
    <t>Угодье - Раи</t>
  </si>
  <si>
    <t>78-215-835-ОП-МР-0049</t>
  </si>
  <si>
    <t xml:space="preserve">Сосновка – Евсюково </t>
  </si>
  <si>
    <t>78-215-835-ОП-МР-0052</t>
  </si>
  <si>
    <t>ДОП - Рощино</t>
  </si>
  <si>
    <t>78-215-835-ОП-МР-0053</t>
  </si>
  <si>
    <t>76-76-03/006/2011-209</t>
  </si>
  <si>
    <t>ж/д переезд - Дворяниново</t>
  </si>
  <si>
    <t>78-215-835-ОП-МР-0054</t>
  </si>
  <si>
    <t>ДОП – Никольское Нальяново</t>
  </si>
  <si>
    <t>78-215-835-ОП-МР-0055</t>
  </si>
  <si>
    <t xml:space="preserve">Мишутино – Зазирки </t>
  </si>
  <si>
    <t>78-215-835-ОП-МР-0056</t>
  </si>
  <si>
    <t xml:space="preserve">Зазирки – Шевлягино </t>
  </si>
  <si>
    <t>78-215-835-ОП-МР-0057</t>
  </si>
  <si>
    <t xml:space="preserve">Борисково – Маурино </t>
  </si>
  <si>
    <t>78-215-835-ОП-МР-0058</t>
  </si>
  <si>
    <t xml:space="preserve">ДОП – Лукино </t>
  </si>
  <si>
    <t>78-215-835-ОП-МР-0059</t>
  </si>
  <si>
    <t>76-76/003-76/003/001/2015-241/1</t>
  </si>
  <si>
    <t>"Данилов-Мишутино" -подъезд к д. Подольново</t>
  </si>
  <si>
    <t>78-215-835-ОП-МР-0060</t>
  </si>
  <si>
    <t xml:space="preserve">"Подольново-Пантелейки"-подъезд к д. Щетниково </t>
  </si>
  <si>
    <t>78-215-835-ОП-МР-0061</t>
  </si>
  <si>
    <t xml:space="preserve">Елково – Покров </t>
  </si>
  <si>
    <t>78-215-835-ОП-МР-0062</t>
  </si>
  <si>
    <t>Покров - Ивановское</t>
  </si>
  <si>
    <t>78-215-835-ОП-МР-0063</t>
  </si>
  <si>
    <t>Покров - Кузнецово</t>
  </si>
  <si>
    <t>78-215-835-ОП-МР-0064</t>
  </si>
  <si>
    <t>4/33,05</t>
  </si>
  <si>
    <t xml:space="preserve">Кузнецово – Исаево </t>
  </si>
  <si>
    <t>78-215-835-ОП-МР-0065</t>
  </si>
  <si>
    <t>Подъезд к д.Ахматово</t>
  </si>
  <si>
    <t>78-215-835-ОП-МР-0066</t>
  </si>
  <si>
    <t>"Гасниково-Антоново-Шишкино"- подъезд к д.Антоново</t>
  </si>
  <si>
    <t>78-215-835-ОП-МР-0067</t>
  </si>
  <si>
    <t>ДОП - Глездево</t>
  </si>
  <si>
    <t>78-215-835-ОП-МР-0068</t>
  </si>
  <si>
    <t xml:space="preserve">Соть – Демьянки </t>
  </si>
  <si>
    <t>78-215-835-ОП-МР-0070</t>
  </si>
  <si>
    <t xml:space="preserve">Шишкино  – Дьяконово </t>
  </si>
  <si>
    <t>78-215-835-ОП-МР-0072</t>
  </si>
  <si>
    <t>3/22,5</t>
  </si>
  <si>
    <t xml:space="preserve">Матвейково – Киндерево </t>
  </si>
  <si>
    <t>78-215-835-ОП-МР-0075</t>
  </si>
  <si>
    <t xml:space="preserve">Антоново – Китаево </t>
  </si>
  <si>
    <t>78-215-835-ОП-МР-0076</t>
  </si>
  <si>
    <t xml:space="preserve">Ченцы – Кишманово </t>
  </si>
  <si>
    <t>78-215-835-ОП-МР-0077</t>
  </si>
  <si>
    <t xml:space="preserve">Шишкино –Курилово-Гудово </t>
  </si>
  <si>
    <t>78-215-835-ОП-МР-0078</t>
  </si>
  <si>
    <t>1/7,5</t>
  </si>
  <si>
    <t xml:space="preserve">"Гасниково-Антоново-Шишкино"– Матвейково </t>
  </si>
  <si>
    <t>78-215-835-ОП-МР-0080</t>
  </si>
  <si>
    <t xml:space="preserve">"Гасниково-Антоново-Шишкино" – Распутьево </t>
  </si>
  <si>
    <t>78-215-835-ОП-МР-0081</t>
  </si>
  <si>
    <t>Иваники-Мутыкалово-Ново-Ивановское</t>
  </si>
  <si>
    <t>78-215-835-ОП-МР-0083</t>
  </si>
  <si>
    <t>76-76/003-76/003/002/2016-283/1</t>
  </si>
  <si>
    <t xml:space="preserve">ДОП – Ченцы </t>
  </si>
  <si>
    <t>78-215-835-ОП-МР-0084</t>
  </si>
  <si>
    <t>76-76-03/007/2014-286</t>
  </si>
  <si>
    <t>Покров – Шишкино Б.</t>
  </si>
  <si>
    <t>78-215-835-ОП-МР-0085</t>
  </si>
  <si>
    <t xml:space="preserve">"Гасниково-Антоново-Шишкино" – подъезд к д.Шишкино </t>
  </si>
  <si>
    <t>78-215-835-ОП-МР-0086</t>
  </si>
  <si>
    <t>Плетенево – Троица - Калясники</t>
  </si>
  <si>
    <t>78-215-835-ОП-МР-0087</t>
  </si>
  <si>
    <t xml:space="preserve">ДОП – Барлово </t>
  </si>
  <si>
    <t>78-215-835-ОП-МР-0088</t>
  </si>
  <si>
    <t xml:space="preserve">ДОП – Раменье </t>
  </si>
  <si>
    <t>78-215-835-ОП-МР-0089</t>
  </si>
  <si>
    <t xml:space="preserve">ДОП – Воронино </t>
  </si>
  <si>
    <t>78-215-835-ОП-МР-0090</t>
  </si>
  <si>
    <t>76-76/003-76/003/001/2015-222/1</t>
  </si>
  <si>
    <t xml:space="preserve">"Данилов-Середа"–Павловское </t>
  </si>
  <si>
    <t>78-215-835-ОП-МР-0091</t>
  </si>
  <si>
    <t xml:space="preserve">М. Марьино – Косово </t>
  </si>
  <si>
    <t>78-215-835-ОП-МР-0092</t>
  </si>
  <si>
    <t xml:space="preserve">"Данилов-Середа" – Потешкино </t>
  </si>
  <si>
    <t>78-215-835-ОП-МР-0093</t>
  </si>
  <si>
    <t xml:space="preserve">"Данилов-Середа" – Калитино </t>
  </si>
  <si>
    <t>78-215-835-ОП-МР-0094</t>
  </si>
  <si>
    <t xml:space="preserve">ДОП – Плетенево </t>
  </si>
  <si>
    <t>78-215-835-ОП-МР-0095</t>
  </si>
  <si>
    <t xml:space="preserve">ДОП – Пшеничново </t>
  </si>
  <si>
    <t>78-215-835-ОП-МР-0096</t>
  </si>
  <si>
    <t xml:space="preserve">ДОП – Таранино </t>
  </si>
  <si>
    <t>78-215-835-ОП-МР-0097</t>
  </si>
  <si>
    <t xml:space="preserve">Кузьмино – Шухобино </t>
  </si>
  <si>
    <t>78-215-835-ОП-МР-0098</t>
  </si>
  <si>
    <t xml:space="preserve">Шухобино – Шихарево </t>
  </si>
  <si>
    <t>78-215-835-ОП-МР-0099</t>
  </si>
  <si>
    <t xml:space="preserve">Селезенево – Кузьмино </t>
  </si>
  <si>
    <t>78-215-835-ОП-МР-0100</t>
  </si>
  <si>
    <t xml:space="preserve">ГКС – Селезенево </t>
  </si>
  <si>
    <t>78-215-835-ОП-МР-0101</t>
  </si>
  <si>
    <t>76-76/003-76/003/002/2016-284/1</t>
  </si>
  <si>
    <t xml:space="preserve">Починок – Свистуново </t>
  </si>
  <si>
    <t>78-215-835-ОП-МР-0102</t>
  </si>
  <si>
    <t>76-76-03/005/2014-966</t>
  </si>
  <si>
    <t xml:space="preserve">Свистуново – Юрьево  </t>
  </si>
  <si>
    <t>78-215-835-ОП-МР-0103</t>
  </si>
  <si>
    <t xml:space="preserve">Хорь – Алексейцево </t>
  </si>
  <si>
    <t>78-215-835-ОП-МР-0104</t>
  </si>
  <si>
    <t xml:space="preserve">Алексейцево – Харино </t>
  </si>
  <si>
    <t>78-215-835-ОП-МР-0105</t>
  </si>
  <si>
    <t>Алексейцево – Сергейцево</t>
  </si>
  <si>
    <t>78-215-835-ОП-МР-0106</t>
  </si>
  <si>
    <t xml:space="preserve">Сергейцево – Б. Бякишево </t>
  </si>
  <si>
    <t>78-215-835-ОП-МР-0107</t>
  </si>
  <si>
    <t xml:space="preserve">Б. Бякишево – М. Бякишево </t>
  </si>
  <si>
    <t>78-215-835-ОП-МР-0108</t>
  </si>
  <si>
    <t xml:space="preserve">М. Бякишево – Федорково </t>
  </si>
  <si>
    <t>78-215-835-ОП-МР-0109</t>
  </si>
  <si>
    <t xml:space="preserve">Свистуново – Никиткино </t>
  </si>
  <si>
    <t>78-215-835-ОП-МР-0110</t>
  </si>
  <si>
    <t xml:space="preserve"> Кузьмино-Шевнино  </t>
  </si>
  <si>
    <t>78-215-835-ОП-МР-0111</t>
  </si>
  <si>
    <t xml:space="preserve">Шевнино – Ивники </t>
  </si>
  <si>
    <t>78-215-835-ОП-МР-0112</t>
  </si>
  <si>
    <t xml:space="preserve">Фоминское – Кишкино </t>
  </si>
  <si>
    <t>78-215-835-ОП-МР-0113</t>
  </si>
  <si>
    <t xml:space="preserve">ДОП – Солониково </t>
  </si>
  <si>
    <t>78-215-835-ОП-МР-0114</t>
  </si>
  <si>
    <t>76-76/003-76/003/002/2016-282/1</t>
  </si>
  <si>
    <t xml:space="preserve">ДОП – Захарово </t>
  </si>
  <si>
    <t>78-215-835-ОП-МР-0115</t>
  </si>
  <si>
    <t>76-76-03/005/2014-669</t>
  </si>
  <si>
    <t>4/33,27</t>
  </si>
  <si>
    <t xml:space="preserve">Вологдино – Панино </t>
  </si>
  <si>
    <t>78-215-835-ОП-МР-0116</t>
  </si>
  <si>
    <t xml:space="preserve">Ачкасово – Дор </t>
  </si>
  <si>
    <t>78-215-835-ОП-МР-0117</t>
  </si>
  <si>
    <t>76-76-03/005/2014-684</t>
  </si>
  <si>
    <t>11/50</t>
  </si>
  <si>
    <t xml:space="preserve">Дор – Измайлово </t>
  </si>
  <si>
    <t>78-215-835-ОП-МР-0118</t>
  </si>
  <si>
    <t xml:space="preserve">Дор – Федино </t>
  </si>
  <si>
    <t>78-215-835-ОП-МР-0119</t>
  </si>
  <si>
    <t xml:space="preserve">Шаготь – Взглядово </t>
  </si>
  <si>
    <t>78-215-835-ОП-МР-0120</t>
  </si>
  <si>
    <t>9/68,49</t>
  </si>
  <si>
    <t xml:space="preserve">Шерстнево – Ладейки </t>
  </si>
  <si>
    <t>78-215-835-ОП-МР-0121</t>
  </si>
  <si>
    <t>ДОП - Замково</t>
  </si>
  <si>
    <t>78-215-835-ОП-МР-0122</t>
  </si>
  <si>
    <t>76-76/003-76/003/001/2015-5465/1</t>
  </si>
  <si>
    <t>ДОП - Гаврилищево</t>
  </si>
  <si>
    <t>78-215-835-ОП-МР-0123</t>
  </si>
  <si>
    <t>76-76/003-76/003/001/2015-5270/1</t>
  </si>
  <si>
    <t xml:space="preserve">Взглядово-Шерстнево </t>
  </si>
  <si>
    <t>78-215-835-ОП-МР-0124</t>
  </si>
  <si>
    <t xml:space="preserve">Тонково – Праулино </t>
  </si>
  <si>
    <t>78-215-835-ОП-МР-0125</t>
  </si>
  <si>
    <t xml:space="preserve">Горепатово – Труднево </t>
  </si>
  <si>
    <t>78-215-835-ОП-МР-0126</t>
  </si>
  <si>
    <t xml:space="preserve">Горепатово – Григорево </t>
  </si>
  <si>
    <t>78-215-835-ОП-МР-0127</t>
  </si>
  <si>
    <t xml:space="preserve">Шаготь – Леушино </t>
  </si>
  <si>
    <t>78-215-835-ОП-МР-0129</t>
  </si>
  <si>
    <t xml:space="preserve">Стряпково – Страшево </t>
  </si>
  <si>
    <t>78-215-835-ОП-МР-0130</t>
  </si>
  <si>
    <t xml:space="preserve">"Родионцево-Новобогородское"– подъезд к д.Герасимово </t>
  </si>
  <si>
    <t>78-215-835-ОП-МР-0133</t>
  </si>
  <si>
    <t xml:space="preserve"> Вологдино-Страшево</t>
  </si>
  <si>
    <t>78-215-835-ОП-МР-0134</t>
  </si>
  <si>
    <t>Козлово – Извалки</t>
  </si>
  <si>
    <t>78-215-835-ОП-МР-0135</t>
  </si>
  <si>
    <t xml:space="preserve">Взглядово  - Понамарево </t>
  </si>
  <si>
    <t>78-215-835-ОП-МР-0136</t>
  </si>
  <si>
    <t xml:space="preserve">ДОП – Демидково </t>
  </si>
  <si>
    <t>78-215-835-ОП-МР-0137</t>
  </si>
  <si>
    <t>76-76-03/007/2014-303</t>
  </si>
  <si>
    <t xml:space="preserve">Ачкасово – Кишкино </t>
  </si>
  <si>
    <t>78-215-835-ОП-МР-0138</t>
  </si>
  <si>
    <t xml:space="preserve">Спас – Скулепово </t>
  </si>
  <si>
    <t>78-215-835-ОП-МР-0139</t>
  </si>
  <si>
    <t xml:space="preserve">ДОП – Вологдино </t>
  </si>
  <si>
    <t>78-215-835-ОП-МР-0140</t>
  </si>
  <si>
    <t xml:space="preserve">ДОП – Клочково </t>
  </si>
  <si>
    <t>78-215-835-ОП-МР-0141</t>
  </si>
  <si>
    <t xml:space="preserve">ДОП – Брыкатино </t>
  </si>
  <si>
    <t>78-215-835-ОП-МР-0142</t>
  </si>
  <si>
    <t xml:space="preserve">ДОП – Фоминское </t>
  </si>
  <si>
    <t>78-215-835-ОП-МР-0143</t>
  </si>
  <si>
    <t>76-76-03/009/2014-224</t>
  </si>
  <si>
    <t xml:space="preserve">"Малое Сартово-Взвоз"–подъезд к д.Тонково </t>
  </si>
  <si>
    <t>78-215-835-ОП-МР-0144</t>
  </si>
  <si>
    <t xml:space="preserve">ДОП – Шуклино </t>
  </si>
  <si>
    <t>78-215-835-ОП-МР-0146</t>
  </si>
  <si>
    <t>76-76-03/007/2014-276</t>
  </si>
  <si>
    <t xml:space="preserve">ДОП – Скулепово </t>
  </si>
  <si>
    <t>78-215-835-ОП-МР-0147</t>
  </si>
  <si>
    <t>76-76-03/005/2014-674</t>
  </si>
  <si>
    <t>1/7,61</t>
  </si>
  <si>
    <t xml:space="preserve">"Данилов-Шаготь – Михалево </t>
  </si>
  <si>
    <t>78-215-835-ОП-МР-0148</t>
  </si>
  <si>
    <t xml:space="preserve">Вахтино – Ачкасово </t>
  </si>
  <si>
    <t>78-215-835-ОП-МР-0149</t>
  </si>
  <si>
    <t>Спас – Ивановское лесничество (кордон)</t>
  </si>
  <si>
    <t>78-215-835-ОП-МР-0150</t>
  </si>
  <si>
    <t>Шаготь- Пономарево</t>
  </si>
  <si>
    <t>78-215-835-ОП-МР-0151</t>
  </si>
  <si>
    <t>76-76-03/005/2014-968</t>
  </si>
  <si>
    <t>5/45,88</t>
  </si>
  <si>
    <t>Ерденево- Ристово- Деревеньки- ст.Соть</t>
  </si>
  <si>
    <t>78-215-835-ОП-МР-0152</t>
  </si>
  <si>
    <t>5 / 72</t>
  </si>
  <si>
    <t>3 / 22</t>
  </si>
  <si>
    <t>46/326,18</t>
  </si>
  <si>
    <t>ДМИТРИЕВСКОЕ СП</t>
  </si>
  <si>
    <t>ДОП-Ольховка</t>
  </si>
  <si>
    <t>78-215-820-ОП-МР-0001</t>
  </si>
  <si>
    <t>76-76/003-76/003/001/2015-256/1</t>
  </si>
  <si>
    <t>2/20</t>
  </si>
  <si>
    <t>Ольховка-Холм</t>
  </si>
  <si>
    <t>78-215-820-ОП-МР-0002</t>
  </si>
  <si>
    <t>ДОП-Хрипуново</t>
  </si>
  <si>
    <t>78-215-820-ОП-МР-0003</t>
  </si>
  <si>
    <t>76-76/003-76/003/001/2015-248/1</t>
  </si>
  <si>
    <t>Миглеево-Никиткино</t>
  </si>
  <si>
    <t>78-215-820-ОП-МР-0004</t>
  </si>
  <si>
    <t>76-76-03/005/2014-652</t>
  </si>
  <si>
    <t>5/45</t>
  </si>
  <si>
    <t>Миглеево-Юркино</t>
  </si>
  <si>
    <t>78-215-820-ОП-МР-0005</t>
  </si>
  <si>
    <t>76-76-03/005/2014-656</t>
  </si>
  <si>
    <t>3/25</t>
  </si>
  <si>
    <t>Миглеево-Подольново</t>
  </si>
  <si>
    <t>78-215-820-ОП-МР-0006</t>
  </si>
  <si>
    <t>Подольново-Захарово</t>
  </si>
  <si>
    <t>78-215-820-ОП-МР-0007</t>
  </si>
  <si>
    <t>ДОП-Богданово</t>
  </si>
  <si>
    <t>78-215-820-ОП-МР-0008</t>
  </si>
  <si>
    <t>76-76/003-76/003/001/2015-231/1</t>
  </si>
  <si>
    <t>ДОП-Богородское</t>
  </si>
  <si>
    <t>78-215-820-ОП-МР-0009</t>
  </si>
  <si>
    <t>76-76/003-76/003/001/2015-250/1</t>
  </si>
  <si>
    <t>2/15</t>
  </si>
  <si>
    <t>ДОП-Пономарево</t>
  </si>
  <si>
    <t>78-215-820-ОП-МР-0010</t>
  </si>
  <si>
    <t>76-76-03/005/2014-972</t>
  </si>
  <si>
    <t>Глуховки-Хорупино</t>
  </si>
  <si>
    <t>78-215-820-ОП-МР-0011</t>
  </si>
  <si>
    <t>ДОП-Глуховки-Григорково</t>
  </si>
  <si>
    <t>78-215-820-ОП-МР-0012</t>
  </si>
  <si>
    <t>76-76-03/001/2012-990</t>
  </si>
  <si>
    <t>Григорково-Голики</t>
  </si>
  <si>
    <t>78-215-820-ОП-МР-0013</t>
  </si>
  <si>
    <t>Голики-Сырнево</t>
  </si>
  <si>
    <t>78-215-820-ОП-МР-0014</t>
  </si>
  <si>
    <t>ДОП-Коптево</t>
  </si>
  <si>
    <t>78-215-820-ОП-МР-0015</t>
  </si>
  <si>
    <t>76-76/003-76/003/001/2015-252/1</t>
  </si>
  <si>
    <t>Коптево-Зименки</t>
  </si>
  <si>
    <t>78-215-820-ОП-МР-0016</t>
  </si>
  <si>
    <t>76-76/003-76/003/001/2015-254/1</t>
  </si>
  <si>
    <t>Алексейцево-Пирютино</t>
  </si>
  <si>
    <t>78-215-820-ОП-МР-0017</t>
  </si>
  <si>
    <t>ДОП-Корчегино</t>
  </si>
  <si>
    <t>78-215-820-ОП-МР-0018</t>
  </si>
  <si>
    <t>Корчегино-Глухарево</t>
  </si>
  <si>
    <t>78-215-820-ОП-МР-0019</t>
  </si>
  <si>
    <t>Алексейцево-Блудово</t>
  </si>
  <si>
    <t>78-215-820-ОП-МР-0020</t>
  </si>
  <si>
    <t>Блудово-Шахонино</t>
  </si>
  <si>
    <t>78-215-820-ОП-МР-0021</t>
  </si>
  <si>
    <t>Блудово-Михалево</t>
  </si>
  <si>
    <t>78-215-820-ОП-МР-0022</t>
  </si>
  <si>
    <t>Блудово-Рязаново</t>
  </si>
  <si>
    <t>78-215-820-ОП-МР-0023</t>
  </si>
  <si>
    <t>Рязаново-Андроново</t>
  </si>
  <si>
    <t>78-215-820-ОП-МР-0024</t>
  </si>
  <si>
    <t>Дмитриевское-Шалахино</t>
  </si>
  <si>
    <t>78-215-820-ОП-МР-0025</t>
  </si>
  <si>
    <t>76-76-03/005/2014-660</t>
  </si>
  <si>
    <t>4/35,88</t>
  </si>
  <si>
    <t>Шалахино-Чебаково</t>
  </si>
  <si>
    <t>78-215-820-ОП-МР-0026</t>
  </si>
  <si>
    <t>76-76-03/005/2014-664</t>
  </si>
  <si>
    <t>4/35</t>
  </si>
  <si>
    <t>Чебаково-Башенки</t>
  </si>
  <si>
    <t>78-215-820-ОП-МР-0027</t>
  </si>
  <si>
    <t>76-76-03/005/2014-647</t>
  </si>
  <si>
    <t>6/57,5</t>
  </si>
  <si>
    <t>Подъезд к ст.Путятино  (пос. Кирпичного завода)</t>
  </si>
  <si>
    <t>78-215-820-ОП-МР-0028</t>
  </si>
  <si>
    <t>5/40</t>
  </si>
  <si>
    <t>Бокарево-Вяцково</t>
  </si>
  <si>
    <t>78-215-820-ОП-МР-0029</t>
  </si>
  <si>
    <t>Аголинское-Очково</t>
  </si>
  <si>
    <t>78-215-820-ОП-МР-0030</t>
  </si>
  <si>
    <t>Левашово-Верхний Починок</t>
  </si>
  <si>
    <t>78-215-820-ОП-МР-0031</t>
  </si>
  <si>
    <t>Долгуши-Марьино</t>
  </si>
  <si>
    <t>78-215-820-ОП-МР-0032</t>
  </si>
  <si>
    <t>Левашово-Вокшерино</t>
  </si>
  <si>
    <t>78-215-820-ОП-МР-0033</t>
  </si>
  <si>
    <t>ДОП-Каликино</t>
  </si>
  <si>
    <t>78-215-820-ОП-МР-0034</t>
  </si>
  <si>
    <t>ДОП-Маслятино</t>
  </si>
  <si>
    <t>78-215-820-ОП-МР-0035</t>
  </si>
  <si>
    <t>ДОП-В.Двор</t>
  </si>
  <si>
    <t>78-215-820-ОП-МР-0036</t>
  </si>
  <si>
    <t>Сендерево-Федяково</t>
  </si>
  <si>
    <t>78-215-820-ОП-МР-0037</t>
  </si>
  <si>
    <t>76-76-03/005/2014-650</t>
  </si>
  <si>
    <t>ДОП-Антоново</t>
  </si>
  <si>
    <t>78-215-820-ОП-МР-0038</t>
  </si>
  <si>
    <t>76-76/003-76/003/001/2015-237/1</t>
  </si>
  <si>
    <t>ДОП-Кузнецово</t>
  </si>
  <si>
    <t>78-215-820-ОП-МР-0039</t>
  </si>
  <si>
    <t>76-76/003-76/003/001/2015-258/1</t>
  </si>
  <si>
    <t>ДОП-Красново</t>
  </si>
  <si>
    <t>78-215-820-ОП-МР-0040</t>
  </si>
  <si>
    <t>Красново-Власово</t>
  </si>
  <si>
    <t>78-215-820-ОП-МР-0041</t>
  </si>
  <si>
    <t>Красново-Выползово</t>
  </si>
  <si>
    <t>78-215-820-ОП-МР-0042</t>
  </si>
  <si>
    <t>ДОП-Вокшеры</t>
  </si>
  <si>
    <t>78-215-820-ОП-МР-0043</t>
  </si>
  <si>
    <t>76-76-03/001/2012-991</t>
  </si>
  <si>
    <t>Пасынково-Марково</t>
  </si>
  <si>
    <t>78-215-820-ОП-МР-0044</t>
  </si>
  <si>
    <t>Усолкино-Апышево</t>
  </si>
  <si>
    <t>78-215-820-ОП-МР-0045</t>
  </si>
  <si>
    <t>76-76/003-76/003/001/2015-239/1</t>
  </si>
  <si>
    <t>Бабаево-Мичкулово</t>
  </si>
  <si>
    <t>78-215-820-ОП-МР-0046</t>
  </si>
  <si>
    <t>Бабаево-Дворянинцево</t>
  </si>
  <si>
    <t>78-215-820-ОП-МР-0047</t>
  </si>
  <si>
    <t>Звонкая-Карповске</t>
  </si>
  <si>
    <t>78-215-820-ОП-МР-0048</t>
  </si>
  <si>
    <t>76-76/003-76/003/001/2015-233/1</t>
  </si>
  <si>
    <t>Звонкая-Токовое</t>
  </si>
  <si>
    <t>78-215-820-ОП-МР-0049</t>
  </si>
  <si>
    <t>Починок-Новинькое</t>
  </si>
  <si>
    <t>78-215-820-ОП-МР-0050</t>
  </si>
  <si>
    <t>Волково-Пантелеево</t>
  </si>
  <si>
    <t>78-215-820-ОП-МР-0051</t>
  </si>
  <si>
    <t>76-76-03/009/2014-160</t>
  </si>
  <si>
    <t>Веденское-Баскаково</t>
  </si>
  <si>
    <t>78-215-820-ОП-МР-0052</t>
  </si>
  <si>
    <t>Красиково-Шибаново</t>
  </si>
  <si>
    <t>78-215-820-ОП-МР-0053</t>
  </si>
  <si>
    <t>Кузьмино-Молоково</t>
  </si>
  <si>
    <t>78-215-820-ОП-МР-0054</t>
  </si>
  <si>
    <t>Кузьмино-Турбицы</t>
  </si>
  <si>
    <t>78-215-820-ОП-МР-0055</t>
  </si>
  <si>
    <t>Калитино-Каблуково</t>
  </si>
  <si>
    <t>78-215-820-ОП-МР-0056</t>
  </si>
  <si>
    <t>ДОП-Самсоново</t>
  </si>
  <si>
    <t>78-215-820-ОП-МР-0057</t>
  </si>
  <si>
    <t>76-76/003-76/003/001/2015-235/1</t>
  </si>
  <si>
    <t>ДОП-Осташево</t>
  </si>
  <si>
    <t>78-215-820-ОП-МР-0058</t>
  </si>
  <si>
    <t>76-76-03/001/2012-989</t>
  </si>
  <si>
    <t>Рыжиково-Назарово</t>
  </si>
  <si>
    <t>78-215-820-ОП-МР-0059</t>
  </si>
  <si>
    <t>Рыжиково-Савкино</t>
  </si>
  <si>
    <t>78-215-820-ОП-МР-0060</t>
  </si>
  <si>
    <t>Рыжиково-Ивановское</t>
  </si>
  <si>
    <t>78-215-820-ОП-МР-0061</t>
  </si>
  <si>
    <t>Рыжиково-Крохино</t>
  </si>
  <si>
    <t>78-215-820-ОП-МР-0062</t>
  </si>
  <si>
    <t>Рыжиково-Малахово</t>
  </si>
  <si>
    <t>78-215-820-ОП-МР-0063</t>
  </si>
  <si>
    <t>Рыжиково-Кирехоть</t>
  </si>
  <si>
    <t>78-215-820-ОП-МР-0064</t>
  </si>
  <si>
    <t>Рыжиково-Шелованиха</t>
  </si>
  <si>
    <t>78-215-820-ОП-МР-0065</t>
  </si>
  <si>
    <t>Рыжиково-Новоселки</t>
  </si>
  <si>
    <t>78-215-820-ОП-МР-0066</t>
  </si>
  <si>
    <t>Большое Старово-Малое Старово</t>
  </si>
  <si>
    <t>78-215-820-ОП-МР-0067</t>
  </si>
  <si>
    <t>76-76-03/001/2012-988</t>
  </si>
  <si>
    <t>ДОП- ст.Путятино</t>
  </si>
  <si>
    <t>78-215-820-ОП-МР-0068</t>
  </si>
  <si>
    <t>76-76-03/005/2014-970</t>
  </si>
  <si>
    <t>3/20,33</t>
  </si>
  <si>
    <t>Большое Старово-Веденское (через Свистуново</t>
  </si>
  <si>
    <t>78-215-820-ОП-МР-0069</t>
  </si>
  <si>
    <t>Дубровки-Остроносово</t>
  </si>
  <si>
    <t>78-215-820-ОП-МР-0070</t>
  </si>
  <si>
    <t>76-76/003-76/003/001/2015-243/1</t>
  </si>
  <si>
    <t>5/37,5</t>
  </si>
  <si>
    <t>ДОП -Дубровки</t>
  </si>
  <si>
    <t>78-215-820-ОП-МР-0071</t>
  </si>
  <si>
    <t>76-76-03/005/2014-667</t>
  </si>
  <si>
    <t>ДОП-Вокшеры 2</t>
  </si>
  <si>
    <t>78-215-820-ОП-МР-0072</t>
  </si>
  <si>
    <t>Сендерево-Федяково до д.Назарово</t>
  </si>
  <si>
    <t>78-215-820-ОП-МР-0073</t>
  </si>
  <si>
    <t>Сендерево-Федяково 2</t>
  </si>
  <si>
    <t>78-215-820-ОП-МР-0074</t>
  </si>
  <si>
    <t>ИТОГО в границах Дмитриевского сельского поселения</t>
  </si>
  <si>
    <t>3 / 18</t>
  </si>
  <si>
    <t>46/394,15</t>
  </si>
  <si>
    <t>СЕРЕДСКОЕ СП</t>
  </si>
  <si>
    <t>Спирково-Бисерово</t>
  </si>
  <si>
    <t>78-215-870-ОП-МР-0001</t>
  </si>
  <si>
    <t>Федурино-Курилово</t>
  </si>
  <si>
    <t>78-215-870-ОП-МР-0002</t>
  </si>
  <si>
    <t>"Данилов-Середа"- Курилово</t>
  </si>
  <si>
    <t>78-215-870-ОП-МР-0003</t>
  </si>
  <si>
    <t>76-76-03/009/2014-222</t>
  </si>
  <si>
    <t>"Данилов-Середа"- Курилово-Юркино</t>
  </si>
  <si>
    <t>78-215-870-ОП-МР-0004</t>
  </si>
  <si>
    <t>76-76/003-76/003/002/2016-285/1</t>
  </si>
  <si>
    <t>Копнинское-Мыс</t>
  </si>
  <si>
    <t>78-215-870-ОП-МР-0005</t>
  </si>
  <si>
    <t>76-76/003-76/003/001/2016-286/1</t>
  </si>
  <si>
    <t>Копнинское-Орехово</t>
  </si>
  <si>
    <t>78-215-870-ОП-МР-0006</t>
  </si>
  <si>
    <t>76-76/003-76/003/001/2016-287/1</t>
  </si>
  <si>
    <t>Федурино -Теперское-Корягино</t>
  </si>
  <si>
    <t>78-215-870-ОП-МР-0007</t>
  </si>
  <si>
    <t>Федурино-Теперское -Горбово</t>
  </si>
  <si>
    <t>78-215-870-ОП-МР-0008</t>
  </si>
  <si>
    <t>"Данилов-Середа"-Троица</t>
  </si>
  <si>
    <t>78-215-870-ОП-МР-0009</t>
  </si>
  <si>
    <t>76-76-03/001/2014-127</t>
  </si>
  <si>
    <t>"Данилов-Середа"- Петрилово</t>
  </si>
  <si>
    <t>78-215-870-ОП-МР-0010</t>
  </si>
  <si>
    <t>76-76-03/001/2014-1270</t>
  </si>
  <si>
    <t>1 / 5</t>
  </si>
  <si>
    <t>"Данилов-Середа"-Скипино</t>
  </si>
  <si>
    <t>78-215-870-ОП-МР-0011</t>
  </si>
  <si>
    <t>76-76/003-76/003/001/2016-3708/1</t>
  </si>
  <si>
    <t>Филипповское-Бисерово</t>
  </si>
  <si>
    <t>78-215-870-ОП-МР-0012</t>
  </si>
  <si>
    <t>76-76-03/001/2014-132</t>
  </si>
  <si>
    <t>Бисерово-Спицино</t>
  </si>
  <si>
    <t>78-215-870-ОП-МР-0013</t>
  </si>
  <si>
    <t>Ломки-Беклюшки</t>
  </si>
  <si>
    <t>78-215-870-ОП-МР-0014</t>
  </si>
  <si>
    <t>Ломки-Романцево</t>
  </si>
  <si>
    <t>78-215-870-ОП-МР-0015</t>
  </si>
  <si>
    <t>"Данилов-Середа"- Марково</t>
  </si>
  <si>
    <t>78-215-870-ОП-МР-0016</t>
  </si>
  <si>
    <t>76-76/003-76/003/001/2016-3704/1</t>
  </si>
  <si>
    <t>"Данилов-Середа"-Серково</t>
  </si>
  <si>
    <t>78-215-870-ОП-МР-0017</t>
  </si>
  <si>
    <t>76-76-03/001/2014-129</t>
  </si>
  <si>
    <t>"Данилов-Середа"--Псарёво</t>
  </si>
  <si>
    <t>78-215-870-ОП-МР-0018</t>
  </si>
  <si>
    <t>76-76/003-76/003/001/2016-3706/1</t>
  </si>
  <si>
    <t>"Данилов-Середа"-Титово-Косково</t>
  </si>
  <si>
    <t>78-215-870-ОП-МР-0019</t>
  </si>
  <si>
    <t>"Данилов-Середа"-Диделево</t>
  </si>
  <si>
    <t>78-215-870-ОП-МР-0020</t>
  </si>
  <si>
    <t>"Данилов-Середа"- Серково-Гридино</t>
  </si>
  <si>
    <t>78-215-870-ОП-МР-0021</t>
  </si>
  <si>
    <t>Титово-Дмитриевкое</t>
  </si>
  <si>
    <t>78-215-870-ОП-МР-0022</t>
  </si>
  <si>
    <t>Дмитриевское-Токарево</t>
  </si>
  <si>
    <t>78-215-870-ОП-МР-0023</t>
  </si>
  <si>
    <t>Токарево-Максимово</t>
  </si>
  <si>
    <t>78-215-870-ОП-МР-0024</t>
  </si>
  <si>
    <t>1 / 8</t>
  </si>
  <si>
    <t>Токарево-Евсевьево</t>
  </si>
  <si>
    <t>78-215-870-ОП-МР-0025</t>
  </si>
  <si>
    <t>Токарево-Красниково</t>
  </si>
  <si>
    <t>78-215-870-ОП-МР-0026</t>
  </si>
  <si>
    <t>Ломки-Починок</t>
  </si>
  <si>
    <t>78-215-870-ОП-МР-0027</t>
  </si>
  <si>
    <t>Титово-Качаево</t>
  </si>
  <si>
    <t>78-215-870-ОП-МР-0028</t>
  </si>
  <si>
    <t>Качаево-Романцево</t>
  </si>
  <si>
    <t>78-215-870-ОП-МР-0029</t>
  </si>
  <si>
    <t>Качаево-Ивановское</t>
  </si>
  <si>
    <t>78-215-870-ОП-МР-0030</t>
  </si>
  <si>
    <t>Ивановское-Поповское</t>
  </si>
  <si>
    <t>78-215-870-ОП-МР-0031</t>
  </si>
  <si>
    <t>1 /6</t>
  </si>
  <si>
    <t>Поповское-Баскаково</t>
  </si>
  <si>
    <t>78-215-870-ОП-МР-0032</t>
  </si>
  <si>
    <t>Поповское-Ильинское</t>
  </si>
  <si>
    <t>78-215-870-ОП-МР-0033</t>
  </si>
  <si>
    <t>Поповское-Спицино</t>
  </si>
  <si>
    <t>78-215-870-ОП-МР-0034</t>
  </si>
  <si>
    <t>Ивановское-Сафроново</t>
  </si>
  <si>
    <t>78-215-870-ОП-МР-0035</t>
  </si>
  <si>
    <t>"Ярославль-Любим"-Нефедово -Посирово-Поддубново</t>
  </si>
  <si>
    <t>78-215-870-ОП-МР-0036</t>
  </si>
  <si>
    <t>76-76/003-76/003/002/2016-288/1</t>
  </si>
  <si>
    <t>"Ярославль-Любим"- Василёво- Завражново</t>
  </si>
  <si>
    <t>78-215-870-ОП-МР-0037</t>
  </si>
  <si>
    <t>76-76/003-76/003/002/2016-289/1</t>
  </si>
  <si>
    <t>Чурьяково-Слоново-Привалово-Сошкино</t>
  </si>
  <si>
    <t>78-215-870-ОП-МР-0038</t>
  </si>
  <si>
    <t>Чурьяково-Тиманово-Шиловское-Татарское-Рудлево-Мохоньково</t>
  </si>
  <si>
    <t>78-215-870-ОП-МР-0039</t>
  </si>
  <si>
    <t>"Ярославль-Любим"-Бухалово-Владычново-Стокшино-Сидорово</t>
  </si>
  <si>
    <t>78-215-870-ОП-МР-0040</t>
  </si>
  <si>
    <t>76-76-03/007/2014-278</t>
  </si>
  <si>
    <t>2 / 20</t>
  </si>
  <si>
    <t>"Ярославль-Любим"- Бухалово-Бологово</t>
  </si>
  <si>
    <t>78-215-870-ОП-МР-0041</t>
  </si>
  <si>
    <t>«Ярославль-Любим-Бухалово» -Никольское</t>
  </si>
  <si>
    <t>78-215-870-ОП-МР-0042</t>
  </si>
  <si>
    <t>76-76-03/017/2011-021</t>
  </si>
  <si>
    <t>Терехино-Коровино</t>
  </si>
  <si>
    <t>78-215-870-ОП-МР-0043</t>
  </si>
  <si>
    <t>76-76-03/007/2014-293</t>
  </si>
  <si>
    <t>Коровино-Фоминское</t>
  </si>
  <si>
    <t>78-215-870-ОП-МР-0044</t>
  </si>
  <si>
    <t>"Ярославль-Любим"- Бабурино</t>
  </si>
  <si>
    <t>78-215-870-ОП-МР-0045</t>
  </si>
  <si>
    <t>76-76-03/017/2011-019</t>
  </si>
  <si>
    <t>"Ярослаль-Любим"- Копанцы</t>
  </si>
  <si>
    <t>78-215-870-ОП-МР-0046</t>
  </si>
  <si>
    <t>76-76/003-76/003/001/2015-5264/1</t>
  </si>
  <si>
    <t>"Ярослаль-Любим"-Неклюдцево</t>
  </si>
  <si>
    <t>78-215-870-ОП-МР-0047</t>
  </si>
  <si>
    <t>76-76-03/007/2014-301</t>
  </si>
  <si>
    <t>Ярославль-Любим"-Хмельничново</t>
  </si>
  <si>
    <t>78-215-870-ОП-МР-0048</t>
  </si>
  <si>
    <t>76-76/003-76/003/001/2015-5260/1</t>
  </si>
  <si>
    <t>Ярославль-Любим"-Бухтарицы</t>
  </si>
  <si>
    <t>78-215-870-ОП-МР-0049</t>
  </si>
  <si>
    <t>76-76/003-76/003/002/2016-290/1</t>
  </si>
  <si>
    <t>"Ярославль-Любим"-Лучицево</t>
  </si>
  <si>
    <t>78-215-870-ОП-МР-0050</t>
  </si>
  <si>
    <t>76-76/003-76/003/002/2016-291/1</t>
  </si>
  <si>
    <t>Лучицево-Таганово</t>
  </si>
  <si>
    <t>78-215-870-ОП-МР-0051</t>
  </si>
  <si>
    <t>Высоково-Меленки</t>
  </si>
  <si>
    <t>78-215-870-ОП-МР-0052</t>
  </si>
  <si>
    <t>Ярославль-Любим"-Терехино-Высоково</t>
  </si>
  <si>
    <t>78-215-870-ОП-МР-0053</t>
  </si>
  <si>
    <t>76-76/003-76/003/002/2016-52/1</t>
  </si>
  <si>
    <t>"Ярославль-Любим"-Хорошавино</t>
  </si>
  <si>
    <t>78-215-870-ОП-МР-0054</t>
  </si>
  <si>
    <t>"Ярославль-Любим"-Зимёнки</t>
  </si>
  <si>
    <t>78-215-870-ОП-МР-0055</t>
  </si>
  <si>
    <t>76-76/003-76/003/002/2016-292/1</t>
  </si>
  <si>
    <t>"Середа-Путятино"-Будилово</t>
  </si>
  <si>
    <t>78-215-870-ОП-МР-0056</t>
  </si>
  <si>
    <t>76-76-03/001/2014-135</t>
  </si>
  <si>
    <t>"Ярославль-Любим"-Путятино-Борщёвки</t>
  </si>
  <si>
    <t>78-215-870-ОП-МР-0057</t>
  </si>
  <si>
    <t>Копанцы-Поташево</t>
  </si>
  <si>
    <t>78-215-870-ОП-МР-0058</t>
  </si>
  <si>
    <t>76-76-03/007/2014-271</t>
  </si>
  <si>
    <t>Неклюдцево-Великодворье</t>
  </si>
  <si>
    <t>78-215-870-ОП-МР-0059</t>
  </si>
  <si>
    <t>76-76/003-76/003/002/2016-293/1</t>
  </si>
  <si>
    <t>"Ярославль-Любим"-Бухалово-Кузнецово</t>
  </si>
  <si>
    <t>78-215-870-ОП-МР-0060</t>
  </si>
  <si>
    <t>"Ярославль-Любим"-Вороново</t>
  </si>
  <si>
    <t>78-215-870-ОП-МР-0061</t>
  </si>
  <si>
    <t>"Ярославль-Любим"-Щербины</t>
  </si>
  <si>
    <t>78-215-870-ОП-МР-0062</t>
  </si>
  <si>
    <t>76-76-03/001/2014-117</t>
  </si>
  <si>
    <t>Орехово - Любимцево</t>
  </si>
  <si>
    <t>78-215-870-ОП-МР-0063</t>
  </si>
  <si>
    <t>Щербины-Юрилы</t>
  </si>
  <si>
    <t>78-215-870-ОП-МР-0064</t>
  </si>
  <si>
    <t>"Ярославль-Любим"-Верховины</t>
  </si>
  <si>
    <t>78-215-870-ОП-МР-0065</t>
  </si>
  <si>
    <t>"Середа-Путятино"-Чурьяково</t>
  </si>
  <si>
    <t>78-215-870-ОП-МР-0066</t>
  </si>
  <si>
    <t>"Данилов-Середа"-Дякино</t>
  </si>
  <si>
    <t>78-215-870-ОП-МР-0067</t>
  </si>
  <si>
    <t>"Ярославль-Любим"-Слободищи</t>
  </si>
  <si>
    <t>78-215-870-ОП-МР-0068</t>
  </si>
  <si>
    <t>Дякино-Ездино</t>
  </si>
  <si>
    <t>78-215-870-ОП-МР-0069</t>
  </si>
  <si>
    <t>76-76-03/005/2014-672</t>
  </si>
  <si>
    <t>Ездино-Марьино</t>
  </si>
  <si>
    <t>78-215-870-ОП-МР-0070</t>
  </si>
  <si>
    <t>Ездино-Стратилат</t>
  </si>
  <si>
    <t>78-215-870-ОП-МР-0071</t>
  </si>
  <si>
    <t>76-76/003-76/003/001/2016-3201/1</t>
  </si>
  <si>
    <t>Лупачево-Севастьяново</t>
  </si>
  <si>
    <t>78-215-870-ОП-МР-0072</t>
  </si>
  <si>
    <t>76-76-03/007/2014-284</t>
  </si>
  <si>
    <t>"Ярославль-Любим"-Бухалово-Хотеново</t>
  </si>
  <si>
    <t>78-215-870-ОП-МР-0073</t>
  </si>
  <si>
    <t>76-76-03/007/2014-295</t>
  </si>
  <si>
    <t>Середа-Рылово</t>
  </si>
  <si>
    <t>78-215-870-ОП-МР-0074</t>
  </si>
  <si>
    <t>76-76-03/007/2014-299</t>
  </si>
  <si>
    <t>"Ярославль-Любим"-Лытино</t>
  </si>
  <si>
    <t>78-215-870-ОП-МР-0075</t>
  </si>
  <si>
    <t>76-76-03/007/2014-265</t>
  </si>
  <si>
    <t>"Ярославль-Любим"-Баскаково</t>
  </si>
  <si>
    <t>78-215-870-ОП-МР-0076</t>
  </si>
  <si>
    <t>"Данилов-Середа"-Старово</t>
  </si>
  <si>
    <t>78-215-870-ОП-МР-0077</t>
  </si>
  <si>
    <t>"Данилов-Середа"-Хохлово</t>
  </si>
  <si>
    <t>78-215-870-ОП-МР-0078</t>
  </si>
  <si>
    <t>Окружная дорога(сырзавод-ферма д.Щербины)</t>
  </si>
  <si>
    <t>78-215-870-ОП-МР-0079</t>
  </si>
  <si>
    <t>Павликово-Частилово</t>
  </si>
  <si>
    <t>78-215-870-ОП-МР-0080</t>
  </si>
  <si>
    <t>Павликово-Октябрёво</t>
  </si>
  <si>
    <t>78-215-870-ОП-МР-0081</t>
  </si>
  <si>
    <t>Павликово-Илькино</t>
  </si>
  <si>
    <t>78-215-870-ОП-МР-0082</t>
  </si>
  <si>
    <t>"Данилов-Середа" - Починок -Павликово</t>
  </si>
  <si>
    <t>78-215-870-ОП-МР-0083</t>
  </si>
  <si>
    <t>76-76-03/001/2014-122</t>
  </si>
  <si>
    <t>"Данилов-Середа" -Починок-Коровино</t>
  </si>
  <si>
    <t>78-215-870-ОП-МР-0084</t>
  </si>
  <si>
    <t>"Данилов-Середа" - Починок-Высоково</t>
  </si>
  <si>
    <t>78-215-870-ОП-МР-0085</t>
  </si>
  <si>
    <t>"Данилов-Середа" - Починок-Абрамово</t>
  </si>
  <si>
    <t>78-215-870-ОП-МР-0086</t>
  </si>
  <si>
    <t>"Данилов-Середа" - Починок-Каликино</t>
  </si>
  <si>
    <t>78-215-870-ОП-МР-0087</t>
  </si>
  <si>
    <t>"Данилов-Середа" - Починок-Исаево</t>
  </si>
  <si>
    <t>78-215-870-ОП-МР-0088</t>
  </si>
  <si>
    <t>"Данилов-Середа" - Починок-Стройково</t>
  </si>
  <si>
    <t>78-215-870-ОП-МР-0089</t>
  </si>
  <si>
    <t>76-76-03/001/2014-134</t>
  </si>
  <si>
    <t>"Данилов-Середа" - Починок-Михальцево</t>
  </si>
  <si>
    <t>78-215-870-ОП-МР-0090</t>
  </si>
  <si>
    <t>Козлово-Кондраково</t>
  </si>
  <si>
    <t>78-215-870-ОП-МР-0091</t>
  </si>
  <si>
    <t>Козлово-с.Озёрки</t>
  </si>
  <si>
    <t>78-215-870-ОП-МР-0092</t>
  </si>
  <si>
    <t>Кондраково-Севастьяново</t>
  </si>
  <si>
    <t>78-215-870-ОП-МР-0093</t>
  </si>
  <si>
    <t>76-76-03/007/2014-267</t>
  </si>
  <si>
    <t>"Ярославль-Любим"-Берелёво</t>
  </si>
  <si>
    <t>78-215-870-ОП-МР-0094</t>
  </si>
  <si>
    <t>76-76/003-76/003/002/2016-294/1</t>
  </si>
  <si>
    <t>Манжаково-Бурцево</t>
  </si>
  <si>
    <t>78-215-870-ОП-МР-0095</t>
  </si>
  <si>
    <t>"Ярославль-Любим"-Еремеево</t>
  </si>
  <si>
    <t>78-215-870-ОП-МР-0096</t>
  </si>
  <si>
    <t>76-76-03/007/2014-280</t>
  </si>
  <si>
    <t>Маурино-Захарьино</t>
  </si>
  <si>
    <t>78-215-870-ОП-МР-0097</t>
  </si>
  <si>
    <t>"Ярославль-Любим"-Избино</t>
  </si>
  <si>
    <t>78-215-870-ОП-МР-0098</t>
  </si>
  <si>
    <t>"Ярославль-Любим"-Кабачарово</t>
  </si>
  <si>
    <t>78-215-870-ОП-МР-0099</t>
  </si>
  <si>
    <t>Маурино-Карачино</t>
  </si>
  <si>
    <t>78-215-870-ОП-МР-0100</t>
  </si>
  <si>
    <t>"Трофимово-Телицино"-Кишаново</t>
  </si>
  <si>
    <t>78-215-870-ОП-МР-0101</t>
  </si>
  <si>
    <t>"Ярославль-Любим"-Клоково</t>
  </si>
  <si>
    <t>78-215-870-ОП-МР-0102</t>
  </si>
  <si>
    <t>"Ярославль-Любим"-Косково</t>
  </si>
  <si>
    <t>78-215-870-ОП-МР-0103</t>
  </si>
  <si>
    <t>"Ярославль-Любим"-Малыгино</t>
  </si>
  <si>
    <t>78-215-870-ОП-МР-0104</t>
  </si>
  <si>
    <t>"Трофимово-Телицино"-Манжаково</t>
  </si>
  <si>
    <t>78-215-870-ОП-МР-0105</t>
  </si>
  <si>
    <t>"Трофимово-Телицино"- Напрудское</t>
  </si>
  <si>
    <t>78-215-870-ОП-МР-0106</t>
  </si>
  <si>
    <t>Погорелки-Кишаново</t>
  </si>
  <si>
    <t>78-215-870-ОП-МР-0107</t>
  </si>
  <si>
    <t>Погорелки-Полтинино</t>
  </si>
  <si>
    <t>78-215-870-ОП-МР-0108</t>
  </si>
  <si>
    <t>"Ярославль-Любим"-Прудищи</t>
  </si>
  <si>
    <t>78-215-870-ОП-МР-0109</t>
  </si>
  <si>
    <t>Морщихино-Свиткино</t>
  </si>
  <si>
    <t>78-215-870-ОП-МР-0110</t>
  </si>
  <si>
    <t>76-76-03/007/2014-273</t>
  </si>
  <si>
    <t>"Трофимово-Телицино"-Николо-Отводное</t>
  </si>
  <si>
    <t>78-215-870-ОП-МР-0111</t>
  </si>
  <si>
    <t>76-76/003-76/003/001/2015-5268/1</t>
  </si>
  <si>
    <t>Костюшино-Перекладово-Акуловское</t>
  </si>
  <si>
    <t>78-215-870-ОП-МР-0112</t>
  </si>
  <si>
    <t>"Трофимово-Телицино"-Баглаево</t>
  </si>
  <si>
    <t>78-215-870-ОП-МР-0113</t>
  </si>
  <si>
    <t>Б.Левашово-Николо-Отводное</t>
  </si>
  <si>
    <t>78-215-870-ОП-МР-0114</t>
  </si>
  <si>
    <t>"Трофимово-Телицино"-Волосово</t>
  </si>
  <si>
    <t>78-215-870-ОП-МР-0115</t>
  </si>
  <si>
    <t>"Трофимово-Телицино"-Гаврильцево</t>
  </si>
  <si>
    <t>78-215-870-ОП-МР-0116</t>
  </si>
  <si>
    <t>Заречье-Жолнино</t>
  </si>
  <si>
    <t>78-215-870-ОП-МР-0117</t>
  </si>
  <si>
    <t>"Трофимово-Телицино"-Заречье</t>
  </si>
  <si>
    <t>78-215-870-ОП-МР-0118</t>
  </si>
  <si>
    <t>Трофимово-Телицино"-М.Левашово</t>
  </si>
  <si>
    <t>78-215-870-ОП-МР-0119</t>
  </si>
  <si>
    <t>Гаврильцево-Марково</t>
  </si>
  <si>
    <t>78-215-870-ОП-МР-0120</t>
  </si>
  <si>
    <t>Лычёво-Ильинское-Петровское</t>
  </si>
  <si>
    <t>78-215-870-ОП-МР-0121</t>
  </si>
  <si>
    <t>Лычёво-Семёновское-Терентьево</t>
  </si>
  <si>
    <t>78-215-870-ОП-МР-0122</t>
  </si>
  <si>
    <t>Перекладово-Марково-Шубино-Федчино</t>
  </si>
  <si>
    <t>78-215-870-ОП-МР-0123</t>
  </si>
  <si>
    <t>Черницыно-Голодяево</t>
  </si>
  <si>
    <t>78-215-870-ОП-МР-0124</t>
  </si>
  <si>
    <t>"Ярославль-Любим"-Н.Починок</t>
  </si>
  <si>
    <t>78-215-870-ОП-МР-0125</t>
  </si>
  <si>
    <t>Голодяево-с.Новое</t>
  </si>
  <si>
    <t>78-215-870-ОП-МР-0126</t>
  </si>
  <si>
    <t>Марково-Ямушино- Акуловское</t>
  </si>
  <si>
    <t>78-215-870-ОП-МР-0127</t>
  </si>
  <si>
    <t>Догадцево-Язвицево</t>
  </si>
  <si>
    <t>78-215-870-ОП-МР-0128</t>
  </si>
  <si>
    <t>«Ярославль –Любим» -Маурино</t>
  </si>
  <si>
    <t>78-215-870-ОП-МР-0129</t>
  </si>
  <si>
    <t>76-76/003-76/003/002/2016-328/1</t>
  </si>
  <si>
    <t>«Ярославль –Любим» -Калиты</t>
  </si>
  <si>
    <t>78-215-870-ОП-МР-0130</t>
  </si>
  <si>
    <t>76-76-03/001/2014-125</t>
  </si>
  <si>
    <t>Глазово -Поддубново</t>
  </si>
  <si>
    <t>78-215-870-ОП-МР-0131</t>
  </si>
  <si>
    <t>76-76/003-76/003/001/2015-6080/1</t>
  </si>
  <si>
    <t>«Ярославль –Любим» - Никиткино</t>
  </si>
  <si>
    <t>78-215-870-ОП-МР-0132</t>
  </si>
  <si>
    <t>76-76/003-76/003/001/2015-5266/1</t>
  </si>
  <si>
    <t>Бабурино - Поташево</t>
  </si>
  <si>
    <t>78-215-870-ОП-МР-0133</t>
  </si>
  <si>
    <t>76-76/003-76/003/001/2015-5272/1</t>
  </si>
  <si>
    <t>Бухалово - Махоньково   до р.Касть</t>
  </si>
  <si>
    <t>78-215-870-ОП-МР-0134</t>
  </si>
  <si>
    <t>76-76/003-76/003/001/2016-3702/1</t>
  </si>
  <si>
    <t>"Ярославль-Любим"-Окунево 2</t>
  </si>
  <si>
    <t>78-215-870-ОП-МР-0135</t>
  </si>
  <si>
    <t>76-76/003-76/003/001/2016-3710/1</t>
  </si>
  <si>
    <t>д.Статилат-д.Лупачево</t>
  </si>
  <si>
    <t>78-215-870-ОП-МР-0136</t>
  </si>
  <si>
    <t>76-76/003-76/003/001/2016-4004/1</t>
  </si>
  <si>
    <t>"Данилов-Середа"-Дубня</t>
  </si>
  <si>
    <t>78-215-870-ОП-МР-0137</t>
  </si>
  <si>
    <t>"Марьино-Титово"-Богородское</t>
  </si>
  <si>
    <t>78-215-870-ОП-МР-0138</t>
  </si>
  <si>
    <t>"Данилов-Середа"-Гридино</t>
  </si>
  <si>
    <t>78-215-870-ОП-МР-0139</t>
  </si>
  <si>
    <t>ИТОГО в границах Середского сельского поселения</t>
  </si>
  <si>
    <t>5 / 32</t>
  </si>
  <si>
    <t>9 /72</t>
  </si>
  <si>
    <t>9/72</t>
  </si>
  <si>
    <t xml:space="preserve">Всего по Даниловскому муниципальному району </t>
  </si>
  <si>
    <t>6 / 78</t>
  </si>
  <si>
    <t>11 / 72</t>
  </si>
  <si>
    <t>101/792,33</t>
  </si>
  <si>
    <t>ИТОГО в границах Даниловского СП</t>
  </si>
  <si>
    <r>
      <t xml:space="preserve">г.п. </t>
    </r>
    <r>
      <rPr>
        <b/>
        <sz val="11"/>
        <rFont val="Calibri"/>
        <family val="2"/>
        <charset val="204"/>
        <scheme val="minor"/>
      </rPr>
      <t>Данилов</t>
    </r>
  </si>
  <si>
    <t>Переезд Раменский</t>
  </si>
  <si>
    <t>78-215-501-МП 1</t>
  </si>
  <si>
    <t>76-76-03/001/2013-786</t>
  </si>
  <si>
    <t>78-215-501-МП 2</t>
  </si>
  <si>
    <t>76-76-03/001/2013-620</t>
  </si>
  <si>
    <t>пер. Вологодский</t>
  </si>
  <si>
    <t>78-215-501-МП 3</t>
  </si>
  <si>
    <t>76-76-03/001/2013-707</t>
  </si>
  <si>
    <t>4, б/к</t>
  </si>
  <si>
    <t>пер. Володарского</t>
  </si>
  <si>
    <t>78-215-501-МП 4</t>
  </si>
  <si>
    <t>76-76-03/001/2013-684</t>
  </si>
  <si>
    <t>пер. Восточный</t>
  </si>
  <si>
    <t>78-215-501-МП 5</t>
  </si>
  <si>
    <t>76-76-03/001/2013-687</t>
  </si>
  <si>
    <t>пер. Деповской</t>
  </si>
  <si>
    <t>78-215-501-МП 6</t>
  </si>
  <si>
    <t>76-76-03/001/2013-700</t>
  </si>
  <si>
    <t>пер. Депутатский</t>
  </si>
  <si>
    <t>78-215-501-МП 7</t>
  </si>
  <si>
    <t>76-76-03/001/2013-693</t>
  </si>
  <si>
    <t>78-215-501-МП 08</t>
  </si>
  <si>
    <t>76-76-03/001/2013-783</t>
  </si>
  <si>
    <t>пер. Заводской</t>
  </si>
  <si>
    <t>78-215-501-МП 09</t>
  </si>
  <si>
    <t>76-76-03/001/2013-718</t>
  </si>
  <si>
    <t>пер. Ивана Купича</t>
  </si>
  <si>
    <t>78-215-501-МП 10</t>
  </si>
  <si>
    <t>76-76-01/001/2013-603</t>
  </si>
  <si>
    <t>пер. Любимский</t>
  </si>
  <si>
    <t>78-215-501-МП 11</t>
  </si>
  <si>
    <t>76-76-03/001/2013-696</t>
  </si>
  <si>
    <t>пер. Некрасовский</t>
  </si>
  <si>
    <t>78-215-501-МП 13</t>
  </si>
  <si>
    <t>76-76-03/001/2013-788</t>
  </si>
  <si>
    <t>78-215-501-МП 14</t>
  </si>
  <si>
    <t>пер. Садовый</t>
  </si>
  <si>
    <t>78-215-501-МП 15</t>
  </si>
  <si>
    <t>не зарегистрирован</t>
  </si>
  <si>
    <t>пер. Сенной</t>
  </si>
  <si>
    <t>78-215-501-МП 16</t>
  </si>
  <si>
    <t>76-76-03/001/2013-723</t>
  </si>
  <si>
    <t>пер. Тутаевский</t>
  </si>
  <si>
    <t>78-215-501-МП 17</t>
  </si>
  <si>
    <t>76-76-03/001/2013-699</t>
  </si>
  <si>
    <t>78-215-501-МП 18</t>
  </si>
  <si>
    <t>76-76-03/001/2013-726</t>
  </si>
  <si>
    <t>ул. Вологодская</t>
  </si>
  <si>
    <t>78-215-501-МП 19</t>
  </si>
  <si>
    <t>76-76-03/001/2013-724</t>
  </si>
  <si>
    <t>78-215-501-МП 20</t>
  </si>
  <si>
    <t>76-76-03/015/2011-401</t>
  </si>
  <si>
    <t>78-215-501-МП 21</t>
  </si>
  <si>
    <t>76-76-03/001/2013-597</t>
  </si>
  <si>
    <t>ул. Вятская</t>
  </si>
  <si>
    <t>78-215-501-МП 22</t>
  </si>
  <si>
    <t>76-76-03/001/2013-709</t>
  </si>
  <si>
    <t>78-215-501-МП 23</t>
  </si>
  <si>
    <t>76-76-03/001/2013-767</t>
  </si>
  <si>
    <t>ул. Деповская</t>
  </si>
  <si>
    <t>78-215-501-МП 24</t>
  </si>
  <si>
    <t>76-76-03/001/2013-695</t>
  </si>
  <si>
    <t>78-215-501-МП 25</t>
  </si>
  <si>
    <t>76-76-03/001/2013-789</t>
  </si>
  <si>
    <t>78-215-501-МП 26</t>
  </si>
  <si>
    <t>76-76-03/001/2013-641</t>
  </si>
  <si>
    <t>ул. Дубравная</t>
  </si>
  <si>
    <t>78-215-501-МП 27</t>
  </si>
  <si>
    <t>76-76-03/001/2013-784</t>
  </si>
  <si>
    <t>78-215-501-МП 28</t>
  </si>
  <si>
    <t>76-76-03/001/2013-714</t>
  </si>
  <si>
    <t>78-215-501-МП 29</t>
  </si>
  <si>
    <t>76-76-03/001/2013-776</t>
  </si>
  <si>
    <t>78-215-501-МП 30</t>
  </si>
  <si>
    <t>76-76-03/001/2013-691</t>
  </si>
  <si>
    <t>78-215-501-МП 31</t>
  </si>
  <si>
    <t>76-76-03/001/2013-683</t>
  </si>
  <si>
    <t>78-215-501-МП 32</t>
  </si>
  <si>
    <t>76-76-03/001/2013-717</t>
  </si>
  <si>
    <t>78-215-501-МП 33</t>
  </si>
  <si>
    <t>76-76-03/001/2013-721</t>
  </si>
  <si>
    <t>ул. Земляной вал</t>
  </si>
  <si>
    <t>78-215-501-МП 34</t>
  </si>
  <si>
    <t>76-76-03/001/2013-711</t>
  </si>
  <si>
    <t>ул. Ивановская</t>
  </si>
  <si>
    <t>78-215-501-МП 35</t>
  </si>
  <si>
    <t>76-76-03/001/2013-689</t>
  </si>
  <si>
    <t>78-215-501-МП 36</t>
  </si>
  <si>
    <t>76-76-03/001/2013-601</t>
  </si>
  <si>
    <t>78-215-501-МП 37</t>
  </si>
  <si>
    <t>76-76-03/001/2013-677</t>
  </si>
  <si>
    <t>78-215-501-МП 38</t>
  </si>
  <si>
    <t>76-76-03/001/2013-729</t>
  </si>
  <si>
    <t>ул. Коммунальная</t>
  </si>
  <si>
    <t>78-215-501-МП 39</t>
  </si>
  <si>
    <t>76-76-03/003/2013-593</t>
  </si>
  <si>
    <t>78-215-501-МП 40</t>
  </si>
  <si>
    <t>76-76-03/001/2013-782</t>
  </si>
  <si>
    <t>78-215-501-МП 41</t>
  </si>
  <si>
    <t>76-76-03/001/2013-774</t>
  </si>
  <si>
    <t>78-215-501-МП 42</t>
  </si>
  <si>
    <t>76-76-03/001/2013-595</t>
  </si>
  <si>
    <t>78-215-501-МП 43</t>
  </si>
  <si>
    <t>76-76-03/001/2013-599</t>
  </si>
  <si>
    <t>78-215-501-МП 44</t>
  </si>
  <si>
    <t>76-76-03/001/2013-713</t>
  </si>
  <si>
    <t>ул. Любимская</t>
  </si>
  <si>
    <t>78-215-501-МП 45</t>
  </si>
  <si>
    <t>76-76-03/001/2013-607</t>
  </si>
  <si>
    <t>78-215-501-МП 46</t>
  </si>
  <si>
    <t>76-76-03/001/2013-609</t>
  </si>
  <si>
    <t>ул. Менделеева</t>
  </si>
  <si>
    <t>78-215-501-МП 47</t>
  </si>
  <si>
    <t>76-76-03/001/2013-737</t>
  </si>
  <si>
    <t>78-215-501-МП 48</t>
  </si>
  <si>
    <t>76-76-03/001/2013-735</t>
  </si>
  <si>
    <t>78-215-501-МП 49</t>
  </si>
  <si>
    <t>76-76-03/001/2013-756</t>
  </si>
  <si>
    <t>78-215-501-МП 50</t>
  </si>
  <si>
    <t>76-76-03/001/2013-772</t>
  </si>
  <si>
    <t>78-215-501-МП 51</t>
  </si>
  <si>
    <t>76-76-03/001/2013-703</t>
  </si>
  <si>
    <t>78-215-501-МП 52</t>
  </si>
  <si>
    <t>76-76-03/001/2013-636</t>
  </si>
  <si>
    <t>ул. Новокузнечная</t>
  </si>
  <si>
    <t>78-215-501-МП 53</t>
  </si>
  <si>
    <t>76-76-03/001/2013-638</t>
  </si>
  <si>
    <t>ул. Новорыбинская</t>
  </si>
  <si>
    <t>78-215-501-МП 54</t>
  </si>
  <si>
    <t>76-76-03/001/2013-704</t>
  </si>
  <si>
    <t>78-215-501-МП 55</t>
  </si>
  <si>
    <t>76-76-03/001/2013-761</t>
  </si>
  <si>
    <t>78-215-501-МП 56</t>
  </si>
  <si>
    <t>76-76-03/001/2013-758</t>
  </si>
  <si>
    <t>78-215-501-МП 57</t>
  </si>
  <si>
    <t>76-76-03/001/2013-733</t>
  </si>
  <si>
    <t>ул. Петербургская</t>
  </si>
  <si>
    <t>78-215-501-МП 58</t>
  </si>
  <si>
    <t>76-76-03/001/2013-745</t>
  </si>
  <si>
    <t>ул. Петровская</t>
  </si>
  <si>
    <t>78-215-501-МП 59</t>
  </si>
  <si>
    <t>76-76-03/001/2013-630</t>
  </si>
  <si>
    <t>78-215-501-МП 60</t>
  </si>
  <si>
    <t>76-76-03/001/2013-742</t>
  </si>
  <si>
    <t>78-215-501-МП 61</t>
  </si>
  <si>
    <t>76-76-03/001/2013-763</t>
  </si>
  <si>
    <t>ул. Привокзальная</t>
  </si>
  <si>
    <t>78-215-501-МП 62</t>
  </si>
  <si>
    <t>76-76-03/001/2013-754</t>
  </si>
  <si>
    <t>ул. Путейская</t>
  </si>
  <si>
    <t>78-215-501-МП 63</t>
  </si>
  <si>
    <t>76-76-03/001/2013-752</t>
  </si>
  <si>
    <t>78-215-501-МП 64</t>
  </si>
  <si>
    <t>76-76-03/001/2013-748</t>
  </si>
  <si>
    <t>ул. Раменская</t>
  </si>
  <si>
    <t>78-215-501-МП 65</t>
  </si>
  <si>
    <t>76-76-03/001/2013-781</t>
  </si>
  <si>
    <t>78-215-501-МП 66</t>
  </si>
  <si>
    <t>76-76-03/001/2013-681</t>
  </si>
  <si>
    <t>78-215-501-МП 67</t>
  </si>
  <si>
    <t>76-76-03/001/2013-632</t>
  </si>
  <si>
    <t>78-215-501-МП 68</t>
  </si>
  <si>
    <t>не зарегистрирована</t>
  </si>
  <si>
    <t>78-215-501-МП 69</t>
  </si>
  <si>
    <t>76-76-03/001/2013-780</t>
  </si>
  <si>
    <t>78-215-501-МП 70</t>
  </si>
  <si>
    <t>76-76-03/001/2013-785</t>
  </si>
  <si>
    <t>78-215-501-МП 71</t>
  </si>
  <si>
    <t>76-76-03/001/2013-634</t>
  </si>
  <si>
    <t>ул. Тутаевская</t>
  </si>
  <si>
    <t>78-215-501-МП 72</t>
  </si>
  <si>
    <t>76-76-03/001/2013-657</t>
  </si>
  <si>
    <t>78-215-501-МП 73</t>
  </si>
  <si>
    <t>76-76-03/001/2013-769</t>
  </si>
  <si>
    <t>ул. Циммервальда</t>
  </si>
  <si>
    <t>78-215-501-МП 74</t>
  </si>
  <si>
    <t>76-76-03/001/2013-679</t>
  </si>
  <si>
    <t>ул. Шарохина</t>
  </si>
  <si>
    <t>78-215-501-МП 75</t>
  </si>
  <si>
    <t>76-76-03/001/2013-626</t>
  </si>
  <si>
    <t>ул. Щелокова</t>
  </si>
  <si>
    <t>78-215-501-МП 76</t>
  </si>
  <si>
    <t>76-76-03/001/2013-628</t>
  </si>
  <si>
    <t>78-215-501-МП 77</t>
  </si>
  <si>
    <t>76-76-03/001/2013-739</t>
  </si>
  <si>
    <t>78-215-501-МП 78</t>
  </si>
  <si>
    <t>76-76-03/001/2013-878</t>
  </si>
  <si>
    <t>Проезды к МКД</t>
  </si>
  <si>
    <t>ИТОГО по городскому поселению Данилов</t>
  </si>
  <si>
    <t>2/23</t>
  </si>
  <si>
    <t>63/480</t>
  </si>
  <si>
    <t>с. Спас</t>
  </si>
  <si>
    <t>78 215 835 ОП МП Н-001</t>
  </si>
  <si>
    <t>78 215 835 ОП МП Н-002</t>
  </si>
  <si>
    <t>78 215 835 ОП МП Н-003</t>
  </si>
  <si>
    <t>78 215 835 ОП МП Н-004</t>
  </si>
  <si>
    <t>78 215 835 ОП МП Н-005</t>
  </si>
  <si>
    <t>78 215 835 ОП МП Н-006</t>
  </si>
  <si>
    <t>ул. Староспасская</t>
  </si>
  <si>
    <t>78 215 835 ОП МП Н-007</t>
  </si>
  <si>
    <t>д. Ачкасово</t>
  </si>
  <si>
    <t>ул. Ачкасовская</t>
  </si>
  <si>
    <t>78 215 835 ОП МП Н-018</t>
  </si>
  <si>
    <t>ул. Кишкинская</t>
  </si>
  <si>
    <t>78 215 835 ОП МП Н-019</t>
  </si>
  <si>
    <t>д. Шуклино</t>
  </si>
  <si>
    <t>ул. Шуклинская</t>
  </si>
  <si>
    <t>78 215 835 ОП МП Н-020</t>
  </si>
  <si>
    <t>д. Фоминское</t>
  </si>
  <si>
    <t>ул. Фоминская</t>
  </si>
  <si>
    <t>78 215 835 ОП МП Н-021</t>
  </si>
  <si>
    <t>д. Солониково</t>
  </si>
  <si>
    <t>ул. Солониковская</t>
  </si>
  <si>
    <t>78 215 835 ОП МП Н-022</t>
  </si>
  <si>
    <t>д. Скулепово</t>
  </si>
  <si>
    <t>ул. Скулеповская</t>
  </si>
  <si>
    <t>78 215 835 ОП МП Н-023</t>
  </si>
  <si>
    <t>с. Вахтино</t>
  </si>
  <si>
    <t>ул. Мирная</t>
  </si>
  <si>
    <t>78 215 835 ОП МП Н-024</t>
  </si>
  <si>
    <t>78 215 835 ОП МП Н-025</t>
  </si>
  <si>
    <t>ул. Тетевинская</t>
  </si>
  <si>
    <t>78 215 835 ОП МП Н-026</t>
  </si>
  <si>
    <t>ул. Вахтинская</t>
  </si>
  <si>
    <t>78 215 835 ОП МП Н-292</t>
  </si>
  <si>
    <t xml:space="preserve"> 1 / 10</t>
  </si>
  <si>
    <t>д. Клочково</t>
  </si>
  <si>
    <t>ул. Клочковская</t>
  </si>
  <si>
    <t>78 215 835 ОП МП Н-027</t>
  </si>
  <si>
    <t>ул. Захаровская</t>
  </si>
  <si>
    <t>78 215 835 ОП МП Н-028</t>
  </si>
  <si>
    <t>д. Ладыгино</t>
  </si>
  <si>
    <t>ул. Ладыгинская</t>
  </si>
  <si>
    <t>78 215 835 ОП МП Н-029</t>
  </si>
  <si>
    <t>д. Вологдино</t>
  </si>
  <si>
    <t>ул. Вологдинская</t>
  </si>
  <si>
    <t>78 215 835 ОП МП Н-030</t>
  </si>
  <si>
    <t>д. Панино</t>
  </si>
  <si>
    <t>ул. Панинская</t>
  </si>
  <si>
    <t>78 215 835 ОП МП Н-031</t>
  </si>
  <si>
    <t>ул. Дорская</t>
  </si>
  <si>
    <t>78 215 835 ОП МП Н-032</t>
  </si>
  <si>
    <t>д. Брыкатино</t>
  </si>
  <si>
    <t>ул. Брыкатинская</t>
  </si>
  <si>
    <t>78 215 835 ОП МП Н-033</t>
  </si>
  <si>
    <t>ул. Михалёвская</t>
  </si>
  <si>
    <t>78 215 835 ОП МП Н-034</t>
  </si>
  <si>
    <t>ул. Измайловская</t>
  </si>
  <si>
    <t>78 215 835 ОП МП Н-155</t>
  </si>
  <si>
    <t>д. Федино</t>
  </si>
  <si>
    <t>ул. Фединская</t>
  </si>
  <si>
    <t>78 215 835 ОП МП Н-156</t>
  </si>
  <si>
    <t>с. Горинское</t>
  </si>
  <si>
    <t>78 215 835 ОП МП Н-008</t>
  </si>
  <si>
    <t>78 215 835 ОП МП Н-009</t>
  </si>
  <si>
    <t>78 215 835 ОП МП Н-010</t>
  </si>
  <si>
    <t>уд. Запрудная</t>
  </si>
  <si>
    <t>78 215 835 ОП МП Н-011</t>
  </si>
  <si>
    <t>д. Вожерошь</t>
  </si>
  <si>
    <t>ул. Любимая</t>
  </si>
  <si>
    <t>78 215 835 ОП МП Н-036</t>
  </si>
  <si>
    <t>д. Ворошилки</t>
  </si>
  <si>
    <t>78 215 835 ОП МП Н-037</t>
  </si>
  <si>
    <t>д. Демидково</t>
  </si>
  <si>
    <t>78 215 835 ОП МП Н-038</t>
  </si>
  <si>
    <t>д. Колотово</t>
  </si>
  <si>
    <t>78 215 835 ОП МП Н-039</t>
  </si>
  <si>
    <t>д. Соснево</t>
  </si>
  <si>
    <t>78 215 835 ОП МП Н-040</t>
  </si>
  <si>
    <t>д. Стряпково</t>
  </si>
  <si>
    <t>78 215 835 ОП МП Н-041</t>
  </si>
  <si>
    <t>д. Страшево</t>
  </si>
  <si>
    <t>78 215 835 ОП МП Н-042</t>
  </si>
  <si>
    <t>д. Усово</t>
  </si>
  <si>
    <t>ул. Снежная</t>
  </si>
  <si>
    <t>78 215 835 ОП МП Н-043</t>
  </si>
  <si>
    <t>д. Артюково</t>
  </si>
  <si>
    <t>78 215 835 ОП МП Н-035</t>
  </si>
  <si>
    <t>с. Шаготь</t>
  </si>
  <si>
    <t>78 215 835 ОП МП Н-012</t>
  </si>
  <si>
    <t>78 215 835 ОП МП Н-013</t>
  </si>
  <si>
    <t>78 215 835 ОП МП Н-014</t>
  </si>
  <si>
    <t>78 215 835 ОП МП Н-015</t>
  </si>
  <si>
    <t>д. Пономарево</t>
  </si>
  <si>
    <t>78 215 835 ОП МП Н-044</t>
  </si>
  <si>
    <t>д. Извалки</t>
  </si>
  <si>
    <t>78 215 835 ОП МП Н-045</t>
  </si>
  <si>
    <t>д. Герасимово</t>
  </si>
  <si>
    <t>78 215 835 ОП МП Н-046</t>
  </si>
  <si>
    <t>д. Родионцево</t>
  </si>
  <si>
    <t>78 215 835 ОП МП Н-047</t>
  </si>
  <si>
    <t>78 215 835 ОП МП Н-048</t>
  </si>
  <si>
    <t>ул. Береговая</t>
  </si>
  <si>
    <t>78 215 835 ОП МП Н-049</t>
  </si>
  <si>
    <t>д. Дулягино</t>
  </si>
  <si>
    <t>78 215 835 ОП МП Н-050</t>
  </si>
  <si>
    <t>д. Замково</t>
  </si>
  <si>
    <t>ул. Замковская</t>
  </si>
  <si>
    <t>78 215 835 ОП МП Н-051</t>
  </si>
  <si>
    <t>д. Ладейки</t>
  </si>
  <si>
    <t>78 215 835 ОП МП Н-052</t>
  </si>
  <si>
    <t>д. Шерстнево</t>
  </si>
  <si>
    <t>ул. Связистов</t>
  </si>
  <si>
    <t>78 215 835 ОП МП Н-053</t>
  </si>
  <si>
    <t>д. Взглядово</t>
  </si>
  <si>
    <t>78 215 835 ОП МП Н-054</t>
  </si>
  <si>
    <t>д. Ищейки</t>
  </si>
  <si>
    <t>78 215 835 ОП МП Н-055</t>
  </si>
  <si>
    <t>д. Взвоз</t>
  </si>
  <si>
    <t>78 215 835 ОП МП Н-056</t>
  </si>
  <si>
    <t>д. Труденево</t>
  </si>
  <si>
    <t>ул. Рыбная</t>
  </si>
  <si>
    <t>78 215 835 ОП МП Н-057</t>
  </si>
  <si>
    <t>д. Медведки</t>
  </si>
  <si>
    <t>78 215 835 ОП МП Н-058</t>
  </si>
  <si>
    <t>д. Гаврилищево</t>
  </si>
  <si>
    <t>78 215 835 ОП МП Н-059</t>
  </si>
  <si>
    <t>д. Тонково</t>
  </si>
  <si>
    <t>78 215 835 ОП МП Н-060</t>
  </si>
  <si>
    <t>д. Большое Сартово</t>
  </si>
  <si>
    <t>ул. Кленовая</t>
  </si>
  <si>
    <t>78 215 835 ОП МП Н-061</t>
  </si>
  <si>
    <t>ул. Тенистая</t>
  </si>
  <si>
    <t>78 215 835 ОП МП Н-062</t>
  </si>
  <si>
    <t>д. Горепатово</t>
  </si>
  <si>
    <t>78 215 835 ОП МП Н-063</t>
  </si>
  <si>
    <t>д. Праулино</t>
  </si>
  <si>
    <t>78 215 835 ОП МП Н-064</t>
  </si>
  <si>
    <t>д. Кузминское</t>
  </si>
  <si>
    <t>78 215 835 ОП МП Н-065</t>
  </si>
  <si>
    <t>78 215 835 ОП МП Н-066</t>
  </si>
  <si>
    <t>д. Рёкша</t>
  </si>
  <si>
    <t>78 215 835 ОП МП Н-067</t>
  </si>
  <si>
    <t xml:space="preserve">д. Ново-Богородское </t>
  </si>
  <si>
    <t>78 215 835 ОП МП Н-068</t>
  </si>
  <si>
    <t>д. Леушино</t>
  </si>
  <si>
    <t>ул. Леушинская</t>
  </si>
  <si>
    <t>78 215 835 ОП МП Н-069</t>
  </si>
  <si>
    <t>д. Нефедьево</t>
  </si>
  <si>
    <t>78 215 835 ОП МП Н-016</t>
  </si>
  <si>
    <t>д. Малое Марьино</t>
  </si>
  <si>
    <t>78 215 835 ОП МП Н-076</t>
  </si>
  <si>
    <t>78 215 835 ОП МП Н-077</t>
  </si>
  <si>
    <t>78 215 835 ОП МП Н-078</t>
  </si>
  <si>
    <t>78 215 835 ОП МП Н-079</t>
  </si>
  <si>
    <t>78 215 835 ОП МП Н-080</t>
  </si>
  <si>
    <t>78 215 835 ОП МП Н-081</t>
  </si>
  <si>
    <t>д. Займа</t>
  </si>
  <si>
    <t>78 215 835 ОП МП Н-074</t>
  </si>
  <si>
    <t>78 215 835 ОП МП Н-075</t>
  </si>
  <si>
    <t>78 215 835 ОП МП Н-082</t>
  </si>
  <si>
    <t>д. Хорь</t>
  </si>
  <si>
    <t>ул. Новосёлов</t>
  </si>
  <si>
    <t>78 215 835 ОП МП Н-083</t>
  </si>
  <si>
    <t>д. Воронино</t>
  </si>
  <si>
    <t>ул. Раздольная</t>
  </si>
  <si>
    <t>78 215 835 ОП МП Н-084</t>
  </si>
  <si>
    <t>д. Раменье</t>
  </si>
  <si>
    <t>78 215 835 ОП МП Н-085</t>
  </si>
  <si>
    <t>д. Барлово</t>
  </si>
  <si>
    <t>ул. Даниловская</t>
  </si>
  <si>
    <t>78 215 835 ОП МП Н-086</t>
  </si>
  <si>
    <t>д. Плетенево</t>
  </si>
  <si>
    <t>78 215 835 ОП МП Н-087</t>
  </si>
  <si>
    <t>78 215 835 ОП МП Н-088</t>
  </si>
  <si>
    <t>д. Пшеничново</t>
  </si>
  <si>
    <t>78 215 835 ОП МП Н-089</t>
  </si>
  <si>
    <t>д. Потешкино</t>
  </si>
  <si>
    <t>78 215 835 ОП МП Н-157</t>
  </si>
  <si>
    <t>д. Калитино</t>
  </si>
  <si>
    <t>78 215 835 ОП МП Н-158</t>
  </si>
  <si>
    <t>д. Таранино</t>
  </si>
  <si>
    <t>78 215 835 ОП МП Н-159</t>
  </si>
  <si>
    <t>д. Алексейцево</t>
  </si>
  <si>
    <t>78 215 835 ОП МП Н-160</t>
  </si>
  <si>
    <t>д. Большое Бякишево</t>
  </si>
  <si>
    <t>78 215 835 ОП МП Н-161</t>
  </si>
  <si>
    <t>д. Малое Бякишево</t>
  </si>
  <si>
    <t>78 215 835 ОП МП Н-162</t>
  </si>
  <si>
    <t>д. Фёдорково</t>
  </si>
  <si>
    <t>78 215 835 ОП МП Н-163</t>
  </si>
  <si>
    <t>д. Юрьево</t>
  </si>
  <si>
    <t>ул. Вишнёвая</t>
  </si>
  <si>
    <t>78 215 835 ОП МП Н-164</t>
  </si>
  <si>
    <t>д. Свистуново</t>
  </si>
  <si>
    <t>ул. Черёмуховая</t>
  </si>
  <si>
    <t>78 215 835 ОП МП Н-165</t>
  </si>
  <si>
    <t>ул. Берёзовая</t>
  </si>
  <si>
    <t>78 215 835 ОП МП Н-166</t>
  </si>
  <si>
    <t>д. Ивники</t>
  </si>
  <si>
    <t>78 215 835 ОП МП Н-167</t>
  </si>
  <si>
    <t>д. Шевнино</t>
  </si>
  <si>
    <t>78 215 835 ОП МП Н-168</t>
  </si>
  <si>
    <t>д. Кузьмино</t>
  </si>
  <si>
    <t>78 215 835 ОП МП Н-169</t>
  </si>
  <si>
    <t>ул. Свистуновская</t>
  </si>
  <si>
    <t>78 215 835 ОП МП Н-170</t>
  </si>
  <si>
    <t>д. Селезенево</t>
  </si>
  <si>
    <t>78 215 835 ОП МП Н-171</t>
  </si>
  <si>
    <t>д. Сергейцево</t>
  </si>
  <si>
    <t>ул. Хуторская -1</t>
  </si>
  <si>
    <t>78 215 835 ОП МП Н-172</t>
  </si>
  <si>
    <t>ул. Хуторская -2</t>
  </si>
  <si>
    <t>78 215 835 ОП МП Н-173</t>
  </si>
  <si>
    <t>д. Мышкарово</t>
  </si>
  <si>
    <t>78 215 835 ОП МП Н-174</t>
  </si>
  <si>
    <t>д. Хламотино</t>
  </si>
  <si>
    <t>78 215 835 ОП МП Н-175</t>
  </si>
  <si>
    <t>д. Троица - Калясники</t>
  </si>
  <si>
    <t>78 215 835 ОП МП Н-176</t>
  </si>
  <si>
    <t>д. Косово</t>
  </si>
  <si>
    <t>ул. Приручейная</t>
  </si>
  <si>
    <t>78 215 835 ОП МП Н-177</t>
  </si>
  <si>
    <t>д. Елгинино</t>
  </si>
  <si>
    <t>ул. Косовская</t>
  </si>
  <si>
    <t>78 215 835 ОП МП Н-178</t>
  </si>
  <si>
    <t>д. Шухобино</t>
  </si>
  <si>
    <t>ул. Заручейная</t>
  </si>
  <si>
    <t>78 215 835 ОП МП Н-179</t>
  </si>
  <si>
    <t>д. Шихирёво</t>
  </si>
  <si>
    <t>78 215 835 ОП МП Н-180</t>
  </si>
  <si>
    <t>д. Заворотково</t>
  </si>
  <si>
    <t>78 215 835 ОП МП Н-181</t>
  </si>
  <si>
    <t>п. Горушка</t>
  </si>
  <si>
    <t>78 215 835 ОП МП Н-144</t>
  </si>
  <si>
    <t>ул. Вахтинское шоссе</t>
  </si>
  <si>
    <t>78 215 835 ОП МП Н-145</t>
  </si>
  <si>
    <t>78 215 835 ОП МП Н-146</t>
  </si>
  <si>
    <t>78 215 835 ОП МП Н-147</t>
  </si>
  <si>
    <t>78 215 835 ОП МП Н-148</t>
  </si>
  <si>
    <t>78 215 835 ОП МП Н-149</t>
  </si>
  <si>
    <t>ул. Тупиковая</t>
  </si>
  <si>
    <t>78 215 835 ОП МП Н-150</t>
  </si>
  <si>
    <t>д. Богатиново</t>
  </si>
  <si>
    <t>ул. Журавлиная</t>
  </si>
  <si>
    <t>78 215 835 ОП МП Н-151</t>
  </si>
  <si>
    <t>д. Коряково</t>
  </si>
  <si>
    <t>ул. Малиновая</t>
  </si>
  <si>
    <t>78 215 835 ОП МП Н-152</t>
  </si>
  <si>
    <t>д. Ушаки</t>
  </si>
  <si>
    <t>78 215 835 ОП МП Н-153</t>
  </si>
  <si>
    <t>д. Конищево</t>
  </si>
  <si>
    <t>78 215 835 ОП МП Н-154</t>
  </si>
  <si>
    <t>д. Попково</t>
  </si>
  <si>
    <t>78 215 835 ОП МП Н-090</t>
  </si>
  <si>
    <t>78 215 835 ОП МП Н-091</t>
  </si>
  <si>
    <t>78 215 835 ОП МП Н-092</t>
  </si>
  <si>
    <t>д. Шолохово</t>
  </si>
  <si>
    <t>78 215 835 ОП МП Н-093</t>
  </si>
  <si>
    <t>78 215 835 ОП МП Н-094</t>
  </si>
  <si>
    <t>д. Ивановское</t>
  </si>
  <si>
    <t>78 215 835 ОП МП Н-095</t>
  </si>
  <si>
    <t>д. Стонятино</t>
  </si>
  <si>
    <t>78 215 835 ОП МП Н-096</t>
  </si>
  <si>
    <t>д. Погорелка</t>
  </si>
  <si>
    <t>78 215 835 ОП МП Н-097</t>
  </si>
  <si>
    <t xml:space="preserve">д. Волшня </t>
  </si>
  <si>
    <t>78 215 835 ОП МП Н-098</t>
  </si>
  <si>
    <t>д. Ново – Ивановская</t>
  </si>
  <si>
    <t>78 215 835 ОП МП Н-099</t>
  </si>
  <si>
    <t>д. Иваники</t>
  </si>
  <si>
    <t>78 215 835 ОП МП Н-100</t>
  </si>
  <si>
    <t>д. Востриково</t>
  </si>
  <si>
    <t>ул. Купеческая</t>
  </si>
  <si>
    <t>78 215 835 ОП МП Н-101</t>
  </si>
  <si>
    <t>д. Алексеево</t>
  </si>
  <si>
    <t>78 215 835 ОП МП Н-182</t>
  </si>
  <si>
    <t>д. Аксинино</t>
  </si>
  <si>
    <t>ул. Черемуховая</t>
  </si>
  <si>
    <t>78 215 835 ОП МП Н-183</t>
  </si>
  <si>
    <t>д. Аксенцево</t>
  </si>
  <si>
    <t>ул. Дружная</t>
  </si>
  <si>
    <t>78 215 835 ОП МП Н-184</t>
  </si>
  <si>
    <t>д. Базарово</t>
  </si>
  <si>
    <t>78 215 835 ОП МП Н-185</t>
  </si>
  <si>
    <t>д. Булаково</t>
  </si>
  <si>
    <t>78 215 835 ОП МП Н-186</t>
  </si>
  <si>
    <t>д. Мутыкалово</t>
  </si>
  <si>
    <t>ул. Грибная</t>
  </si>
  <si>
    <t>78 215 835 ОП МП Н-188</t>
  </si>
  <si>
    <t>д. Серково</t>
  </si>
  <si>
    <t>78 215 835 ОП МП Н-189</t>
  </si>
  <si>
    <t>д. Сосновка</t>
  </si>
  <si>
    <t>78 215 835 ОП МП Н-190</t>
  </si>
  <si>
    <t>78 215 835 ОП МП Н-191</t>
  </si>
  <si>
    <t>д. Усеимово</t>
  </si>
  <si>
    <t>78 215 835 ОП МП Н-192</t>
  </si>
  <si>
    <t>д. Яксайка</t>
  </si>
  <si>
    <t>ул. Хуторок</t>
  </si>
  <si>
    <t>78 215 835 ОП МП Н-193</t>
  </si>
  <si>
    <t>д. Ермаково</t>
  </si>
  <si>
    <t>78 215 835 ОП МП Н-070</t>
  </si>
  <si>
    <t>78 215 835 ОП МП Н-071</t>
  </si>
  <si>
    <t>78 215 835 ОП МП Н-294</t>
  </si>
  <si>
    <t>78 215 835 ОП МП Н-295</t>
  </si>
  <si>
    <t>д. Омелино</t>
  </si>
  <si>
    <t>78 215 835 ОП МП Н-102</t>
  </si>
  <si>
    <t>д. Станово</t>
  </si>
  <si>
    <t>78 215 835 ОП МП Н-103</t>
  </si>
  <si>
    <t>78 215 835 ОП МП Н-104</t>
  </si>
  <si>
    <t>с. Хабарово</t>
  </si>
  <si>
    <t>78 215 835 ОП МП Н-105</t>
  </si>
  <si>
    <t>ул. Пошехонская</t>
  </si>
  <si>
    <t>78 215 835 ОП МП Н-106</t>
  </si>
  <si>
    <t>78 215 835 ОП МП Н-107</t>
  </si>
  <si>
    <t>78 215 835 ОП МП Н-108</t>
  </si>
  <si>
    <t>78 215 835 ОП МП Н-109</t>
  </si>
  <si>
    <t>78 215 835 ОП МП Н-194</t>
  </si>
  <si>
    <t>д. Агафоново</t>
  </si>
  <si>
    <t>78 215 835 ОП МП Н-195</t>
  </si>
  <si>
    <t>д. Бабино</t>
  </si>
  <si>
    <t>78 215 835 ОП МП Н-196</t>
  </si>
  <si>
    <t>д. Берлюково</t>
  </si>
  <si>
    <t>78 215 835 ОП МП Н-197</t>
  </si>
  <si>
    <t>78 215 835 ОП МП Н-198</t>
  </si>
  <si>
    <t>д. Великово</t>
  </si>
  <si>
    <t>78 215 835 ОП МП Н-199</t>
  </si>
  <si>
    <t>78 215 835 ОП МП Н-200</t>
  </si>
  <si>
    <t>с. Георгиевское</t>
  </si>
  <si>
    <t>78 215 835 ОП МП Н-201</t>
  </si>
  <si>
    <t>д. Дитино</t>
  </si>
  <si>
    <t>78 215 835 ОП МП Н-202</t>
  </si>
  <si>
    <t>д. Зубово</t>
  </si>
  <si>
    <t>78 215 835 ОП МП Н-203</t>
  </si>
  <si>
    <t>д. Зуево</t>
  </si>
  <si>
    <t>78 215 835 ОП МП Н-204</t>
  </si>
  <si>
    <t>д. Запесье</t>
  </si>
  <si>
    <t>78 215 835 ОП МП Н-205</t>
  </si>
  <si>
    <t>д. Корякино</t>
  </si>
  <si>
    <t>78 215 835 ОП МП Н-206</t>
  </si>
  <si>
    <t>д. Мунькино</t>
  </si>
  <si>
    <t>78 215 835 ОП МП Н-207</t>
  </si>
  <si>
    <t>д. Симаново</t>
  </si>
  <si>
    <t>ул. Охотников</t>
  </si>
  <si>
    <t>78 215 835 ОП МП Н-208</t>
  </si>
  <si>
    <t>д. Слегино</t>
  </si>
  <si>
    <t>78 215 835 ОП МП Н-209</t>
  </si>
  <si>
    <t>д. Тетерино</t>
  </si>
  <si>
    <t>78 215 835 ОП МП Н-210</t>
  </si>
  <si>
    <t>д. Хабарово</t>
  </si>
  <si>
    <t>78 215 835 ОП МП Н-211</t>
  </si>
  <si>
    <t>д. Чернево</t>
  </si>
  <si>
    <t>ул. Черневская</t>
  </si>
  <si>
    <t>78 215 835 ОП МП Н-212</t>
  </si>
  <si>
    <t>с. Шеметово</t>
  </si>
  <si>
    <t>ул. Заболотная</t>
  </si>
  <si>
    <t>78 215 835 ОП МП Н-213</t>
  </si>
  <si>
    <t>д. Макарово</t>
  </si>
  <si>
    <t>78 215 835 ОП МП Н-110</t>
  </si>
  <si>
    <t>78 215 835 ОП МП Н-111</t>
  </si>
  <si>
    <t>78 215 835 ОП МП Н-112</t>
  </si>
  <si>
    <t>д. Мошково</t>
  </si>
  <si>
    <t>78 215 835 ОП МП Н-113</t>
  </si>
  <si>
    <t>п. Рощино</t>
  </si>
  <si>
    <t>78 215 835 ОП МП Н-114</t>
  </si>
  <si>
    <t>78 215 835 ОП МП Н-115</t>
  </si>
  <si>
    <t>78 215 835 ОП МП Н-116</t>
  </si>
  <si>
    <t>78 215 835 ОП МП Н-214</t>
  </si>
  <si>
    <t>78 215 835 ОП МП Н-215</t>
  </si>
  <si>
    <t>д. Слобода</t>
  </si>
  <si>
    <t>78 215 835 ОП МП Н-117</t>
  </si>
  <si>
    <t>Казарма 366 км.</t>
  </si>
  <si>
    <t>ул. Бережная</t>
  </si>
  <si>
    <t>78 215 835 ОП МП Н-216</t>
  </si>
  <si>
    <t>д. Лагерево</t>
  </si>
  <si>
    <t>78 215 835 ОП МП Н-217</t>
  </si>
  <si>
    <t>д. Пасхалино</t>
  </si>
  <si>
    <t>78 215 835 ОП МП Н-218</t>
  </si>
  <si>
    <t>д. Ртищево</t>
  </si>
  <si>
    <t>78 215 835 ОП МП Н-219</t>
  </si>
  <si>
    <t>д. Малый Дор</t>
  </si>
  <si>
    <t>78 215 835 ОП МП Н-220</t>
  </si>
  <si>
    <t>д. Салово</t>
  </si>
  <si>
    <t>ул. Звонкая</t>
  </si>
  <si>
    <t>78 215 835 ОП МП Н-221</t>
  </si>
  <si>
    <t>д. Угодье</t>
  </si>
  <si>
    <t>78 215 835 ОП МП Н-222</t>
  </si>
  <si>
    <t>д. Раи</t>
  </si>
  <si>
    <t>78 215 835 ОП МП Н-223</t>
  </si>
  <si>
    <t>д. Кукуйка</t>
  </si>
  <si>
    <t>78 215 835 ОП МП Н-224</t>
  </si>
  <si>
    <t>д. Евсюково</t>
  </si>
  <si>
    <t>78 215 835 ОП МП Н-225</t>
  </si>
  <si>
    <t>д. Шапкино</t>
  </si>
  <si>
    <t>ул. Залинейная</t>
  </si>
  <si>
    <t>78 215 835 ОП МП Н-226</t>
  </si>
  <si>
    <t>д. Мускулино</t>
  </si>
  <si>
    <t>ул. Дальняя</t>
  </si>
  <si>
    <t>78 215 835 ОП МП Н-227</t>
  </si>
  <si>
    <t>д. Княщина</t>
  </si>
  <si>
    <t>78 215 835 ОП МП Н-228</t>
  </si>
  <si>
    <t>д. Юрино</t>
  </si>
  <si>
    <t>ул. Радужная</t>
  </si>
  <si>
    <t>78 215 835 ОП МП Н-229</t>
  </si>
  <si>
    <t>д. Дворяниново</t>
  </si>
  <si>
    <t>78 215 835 ОП МП Н-230</t>
  </si>
  <si>
    <t>д. Лукино</t>
  </si>
  <si>
    <t>78 215 835 ОП МП Н-118</t>
  </si>
  <si>
    <t>78 215 835 ОП МП Н-119</t>
  </si>
  <si>
    <t>78 215 835 ОП МП Н-120</t>
  </si>
  <si>
    <t>ул. Хутор Болковой</t>
  </si>
  <si>
    <t>78 215 835 ОП МП Н-121</t>
  </si>
  <si>
    <t>д. Гулаково</t>
  </si>
  <si>
    <t>78 215 835 ОП МП Н-122</t>
  </si>
  <si>
    <t>78 215 835 ОП МП Н-123</t>
  </si>
  <si>
    <t>д. Пантелейки</t>
  </si>
  <si>
    <t>78 215 835 ОП МП Н-124</t>
  </si>
  <si>
    <t>с. Торопово</t>
  </si>
  <si>
    <t>78 215 835 ОП МП Н-127</t>
  </si>
  <si>
    <t>78 215 835 ОП МП Н-128</t>
  </si>
  <si>
    <t>78 215 835 ОП МП Н-129</t>
  </si>
  <si>
    <t>78 215 835 ОП МП Н-130</t>
  </si>
  <si>
    <t>ул. Хутор Культурный</t>
  </si>
  <si>
    <t>78 215 835 ОП МП Н-131</t>
  </si>
  <si>
    <t>78 215 835 ОП МП Н-125</t>
  </si>
  <si>
    <t>78 215 835 ОП МП Н-126</t>
  </si>
  <si>
    <t>78 215 835 ОП МП Н-231</t>
  </si>
  <si>
    <t>78 215 835 ОП МП Н-232</t>
  </si>
  <si>
    <t>78 215 835 ОП МП Н-132</t>
  </si>
  <si>
    <t>ул. Торговая</t>
  </si>
  <si>
    <t>78 215 835 ОП МП Н-133</t>
  </si>
  <si>
    <t>78 215 835 ОП МП Н-134</t>
  </si>
  <si>
    <t>78 215 835 ОП МП Н-135</t>
  </si>
  <si>
    <t>с. Николо – Нальяново</t>
  </si>
  <si>
    <t>ул. Барская</t>
  </si>
  <si>
    <t>78 215 835 ОП МП Н-136</t>
  </si>
  <si>
    <t>д. Подольново</t>
  </si>
  <si>
    <t>78 215 835 ОП МП Н-233</t>
  </si>
  <si>
    <t>78 215 835 ОП МП Н-234</t>
  </si>
  <si>
    <t>д. Зазирки</t>
  </si>
  <si>
    <t>78 215 835 ОП МП Н-235</t>
  </si>
  <si>
    <t>д. Борисково</t>
  </si>
  <si>
    <t>78 215 835 ОП МП Н-236</t>
  </si>
  <si>
    <t>д. Щетниково</t>
  </si>
  <si>
    <t>78 215 835 ОП МП Н-237</t>
  </si>
  <si>
    <t>78 215 835 ОП МП Н-238</t>
  </si>
  <si>
    <t>д. Шевлягино</t>
  </si>
  <si>
    <t>78 215 835 ОП МП Н-239</t>
  </si>
  <si>
    <t>с. Покров</t>
  </si>
  <si>
    <t>78 215 835 ОП МП Н-137</t>
  </si>
  <si>
    <t>78 215 835 ОП МП Н-138</t>
  </si>
  <si>
    <t>78 215 835 ОП МП Н-139</t>
  </si>
  <si>
    <t>78 215 835 ОП МП Н-140</t>
  </si>
  <si>
    <t>78 215 835 ОП МП Н-141</t>
  </si>
  <si>
    <t>78 215 835 ОП МП Н-142</t>
  </si>
  <si>
    <t>78 215 835 ОП МП Н-143</t>
  </si>
  <si>
    <t>78 215 835 ОП МП Н-240</t>
  </si>
  <si>
    <t>ул. Петрушинская</t>
  </si>
  <si>
    <t>78 215 835 ОП МП Н-241</t>
  </si>
  <si>
    <t>78 215 835 ОП МП Н-242</t>
  </si>
  <si>
    <t>78 215 835 ОП МП Н-243</t>
  </si>
  <si>
    <t>д. Ахматово</t>
  </si>
  <si>
    <t>78 215 835 ОП МП Н-072</t>
  </si>
  <si>
    <t>78 215 835 ОП МП Н-073</t>
  </si>
  <si>
    <t>д. Демьянки</t>
  </si>
  <si>
    <t>78 215 835 ОП МП Н-244</t>
  </si>
  <si>
    <t>78 215 835 ОП МП Н-245</t>
  </si>
  <si>
    <t>д. Деревеньки</t>
  </si>
  <si>
    <t>78 215 835 ОП МП Н-246</t>
  </si>
  <si>
    <t>д. Дьяконово</t>
  </si>
  <si>
    <t>78 215 835 ОП МП Н-247</t>
  </si>
  <si>
    <t>78 215 835 ОП МП Н-248</t>
  </si>
  <si>
    <t>ст. Лунка</t>
  </si>
  <si>
    <t>78 215 835 ОП МП Н-249</t>
  </si>
  <si>
    <t>78 215 835 ОП МП Н-250</t>
  </si>
  <si>
    <t>78 215 835 ОП МП Н-251</t>
  </si>
  <si>
    <t>д. Матвейково</t>
  </si>
  <si>
    <t>78 215 835 ОП МП Н-252</t>
  </si>
  <si>
    <t>д. Китаево</t>
  </si>
  <si>
    <t>78 215 835 ОП МП Н-253</t>
  </si>
  <si>
    <t>д. Кузнецово</t>
  </si>
  <si>
    <t>78 215 835 ОП МП Н-254</t>
  </si>
  <si>
    <t>78 215 835 ОП МП Н-255</t>
  </si>
  <si>
    <t>78 215 835 ОП МП Н-256</t>
  </si>
  <si>
    <t>д. Курилово</t>
  </si>
  <si>
    <t>ул. Народная</t>
  </si>
  <si>
    <t>78 215 835 ОП МП Н-257</t>
  </si>
  <si>
    <t>д. Кишманово</t>
  </si>
  <si>
    <t>ул. Прияная</t>
  </si>
  <si>
    <t>78 215 835 ОП МП Н-258</t>
  </si>
  <si>
    <t>д. Киндерево</t>
  </si>
  <si>
    <t>78 215 835 ОП МП Н-259</t>
  </si>
  <si>
    <t>78 215 835 ОП МП Н-260</t>
  </si>
  <si>
    <t>д. Тополёво</t>
  </si>
  <si>
    <t>78 215 835 ОП МП Н-261</t>
  </si>
  <si>
    <t>д. Шилово</t>
  </si>
  <si>
    <t>78 215 835 ОП МП Н-262</t>
  </si>
  <si>
    <t>д. Шишкино</t>
  </si>
  <si>
    <t>ул. Ромашковая</t>
  </si>
  <si>
    <t>78 215 835 ОП МП Н-263</t>
  </si>
  <si>
    <t>д. Шишкино - Дальнее</t>
  </si>
  <si>
    <t>78 215 835 ОП МП Н-264</t>
  </si>
  <si>
    <t>78 215 835 ОП МП Н-265</t>
  </si>
  <si>
    <t>ст. Соть</t>
  </si>
  <si>
    <t>ул. Станционная</t>
  </si>
  <si>
    <t>78 215 835 ОП МП Н-266</t>
  </si>
  <si>
    <t>78 215 835 ОП МП Н-267</t>
  </si>
  <si>
    <t>ул. Надежды</t>
  </si>
  <si>
    <t>78 215 835 ОП МП Н-268</t>
  </si>
  <si>
    <t>ул. Хуторская</t>
  </si>
  <si>
    <t>78 215 835 ОП МП Н-269</t>
  </si>
  <si>
    <t>78 215 835 ОП МП Н-270</t>
  </si>
  <si>
    <t>78 215 835 ОП МП Н-271</t>
  </si>
  <si>
    <t>д. Исаево</t>
  </si>
  <si>
    <t>78 215 835 ОП МП Н-272</t>
  </si>
  <si>
    <t>ул. Ореховая</t>
  </si>
  <si>
    <t>78 215 835 ОП МП Н-273</t>
  </si>
  <si>
    <t>д. Распутьево</t>
  </si>
  <si>
    <t>78 215 835 ОП МП Н-274</t>
  </si>
  <si>
    <t>ул. Благовещенская</t>
  </si>
  <si>
    <t>78 215 835 ОП МП Н-275</t>
  </si>
  <si>
    <t>д. Ристово</t>
  </si>
  <si>
    <t>78 215 835 ОП МП Н-276</t>
  </si>
  <si>
    <t>78 215 835 ОП МП Н-277</t>
  </si>
  <si>
    <t>д. Глездево</t>
  </si>
  <si>
    <t>78 215 835 ОП МП Н-278</t>
  </si>
  <si>
    <t>78 215 835 ОП МП Н-279</t>
  </si>
  <si>
    <t>д. Гудово</t>
  </si>
  <si>
    <t xml:space="preserve">ул. Гладкая </t>
  </si>
  <si>
    <t>78 215 835 ОП МП Н-280</t>
  </si>
  <si>
    <t>д. Деменское</t>
  </si>
  <si>
    <t>78 215 835 ОП МП Н-281</t>
  </si>
  <si>
    <t>д. Ярухино</t>
  </si>
  <si>
    <t xml:space="preserve">ул. Зеленая </t>
  </si>
  <si>
    <t>78 215 835 ОП МП Н-282</t>
  </si>
  <si>
    <t>д. Ясельник</t>
  </si>
  <si>
    <t>78 215 835 ОП МП Н-283</t>
  </si>
  <si>
    <t>78 215 835 ОП МП Н-284</t>
  </si>
  <si>
    <t>ул. Тополевая</t>
  </si>
  <si>
    <t>78 215 835 ОП МП Н-285</t>
  </si>
  <si>
    <t>78 215 835 ОП МП Н-286</t>
  </si>
  <si>
    <t>д. Белебино</t>
  </si>
  <si>
    <t>ул. Розовая</t>
  </si>
  <si>
    <t>78 215 835 ОП МП Н-287</t>
  </si>
  <si>
    <t>д. Гасниково</t>
  </si>
  <si>
    <t>ул. Антоновская</t>
  </si>
  <si>
    <t>78 215 835 ОП МП Н-288</t>
  </si>
  <si>
    <t>д. Елково</t>
  </si>
  <si>
    <t>ул. Лунковская</t>
  </si>
  <si>
    <t>78 215 835 ОП МП Н-289</t>
  </si>
  <si>
    <t>д. Ерденево</t>
  </si>
  <si>
    <t>78 215 835 ОП МП Н-290</t>
  </si>
  <si>
    <t>д. Завражье</t>
  </si>
  <si>
    <t>78 215 835 ОП МП Н-291</t>
  </si>
  <si>
    <t>ИТОГО по Даниловскому сельскому поселению</t>
  </si>
  <si>
    <t>68 / 437,9</t>
  </si>
  <si>
    <t>ул. Молодежная с. Дмитриевское</t>
  </si>
  <si>
    <t>78 215 820 ОП МП Н-001</t>
  </si>
  <si>
    <t>ул. Луговая с. Дмитриевское</t>
  </si>
  <si>
    <t>78 215 820 ОП МП Н-002</t>
  </si>
  <si>
    <t>ул. Южная  с. Дмитриевское</t>
  </si>
  <si>
    <t>78 215 820 ОП МП Н-003</t>
  </si>
  <si>
    <t>ул. Холмогорская д. Холм</t>
  </si>
  <si>
    <t>78 215 820 ОП МП Н-004</t>
  </si>
  <si>
    <t>ул. Привокзальная ст. Путятино</t>
  </si>
  <si>
    <t>78 215 820 ОП МП Н-005</t>
  </si>
  <si>
    <t>ул. Дачная д. Остроносово</t>
  </si>
  <si>
    <t>78 215 820 ОП МП Н-006</t>
  </si>
  <si>
    <t>ул. Цветочная д. Дубровки</t>
  </si>
  <si>
    <t>78 215 820 ОП МП Н-007</t>
  </si>
  <si>
    <t>ул. Ветеранов д. Погорелки</t>
  </si>
  <si>
    <t>78 215 820 ОП МП Н-008</t>
  </si>
  <si>
    <t>ул. Памяти Ветеранов д. Шалахино</t>
  </si>
  <si>
    <t>78 215 820 ОП МП Н-009</t>
  </si>
  <si>
    <t>ул. Огородная д. Чебаково</t>
  </si>
  <si>
    <t>78 215 820 ОП МП Н-010</t>
  </si>
  <si>
    <t>ул. ул. Запрудная д. Башенки</t>
  </si>
  <si>
    <t>78 215 820 ОП МП Н-011</t>
  </si>
  <si>
    <t>ул. Светлая д. Ольховка</t>
  </si>
  <si>
    <t>78 215 820 ОП МП Н-012</t>
  </si>
  <si>
    <t>ул. Памяти Ветеранов д. Хрипуново</t>
  </si>
  <si>
    <t>78 215 820 ОП МП Н-013</t>
  </si>
  <si>
    <t>ул. Заречная д. Никиткино</t>
  </si>
  <si>
    <t>78 215 820 ОП МП Н-014</t>
  </si>
  <si>
    <t>ул. Придорожная д. Миглеево</t>
  </si>
  <si>
    <t>78 215 820 ОП МП Н-015</t>
  </si>
  <si>
    <t>ул. Нагорная д. Юркино</t>
  </si>
  <si>
    <t>78 215 820 ОП МП Н-016</t>
  </si>
  <si>
    <t>ул. Мирная д. Суетино</t>
  </si>
  <si>
    <t>78 215 820 ОП МП Н-017</t>
  </si>
  <si>
    <t>ул. Луговая д. Богданово</t>
  </si>
  <si>
    <t>78 215 820 ОП МП Н-018</t>
  </si>
  <si>
    <t>ул. Дружная д. Новенькое</t>
  </si>
  <si>
    <t>78 215 820 ОП МП Н-019</t>
  </si>
  <si>
    <t>ул. Кедровая д. Богородское</t>
  </si>
  <si>
    <t>78 215 820 ОП МП Н-020</t>
  </si>
  <si>
    <t>ул. Придорожная д. Глуховки</t>
  </si>
  <si>
    <t>78 215 820 ОП МП Н-021</t>
  </si>
  <si>
    <t>ул. Береговая д. Хорупино</t>
  </si>
  <si>
    <t>78 215 820 ОП МП Н-022</t>
  </si>
  <si>
    <t>ул. Луговая д. Григорково</t>
  </si>
  <si>
    <t>78 215 820 ОП МП Н-023</t>
  </si>
  <si>
    <t>ул. Запрудная д. Голики</t>
  </si>
  <si>
    <t>78 215 820 ОП МП Н-024</t>
  </si>
  <si>
    <t>ул. Веселая горка д. Пономарево</t>
  </si>
  <si>
    <t>78 215 820 ОП МП Н-025</t>
  </si>
  <si>
    <t>ул. Речная д. Сырнево</t>
  </si>
  <si>
    <t>78 215 820 ОП МП Н-026</t>
  </si>
  <si>
    <t>ул. Дачная д. Зименки</t>
  </si>
  <si>
    <t>78 215 820 ОП МП Н-027</t>
  </si>
  <si>
    <t>ул. Лесная д. Коптево</t>
  </si>
  <si>
    <t>78 215 820 ОП МП Н-028</t>
  </si>
  <si>
    <t>ул. Родниковая д. Пирютино</t>
  </si>
  <si>
    <t>78 215 820 ОП МП Н-029</t>
  </si>
  <si>
    <t>ул. Садовая д. Алексейцево</t>
  </si>
  <si>
    <t>78 215 820 ОП МП Н-030</t>
  </si>
  <si>
    <t>ул. Заречная д. Корчагино</t>
  </si>
  <si>
    <t>78 215 820 ОП МП Н-031</t>
  </si>
  <si>
    <t>ул. Залесная д. Глухарево</t>
  </si>
  <si>
    <t>78 215 820 ОП МП Н-032</t>
  </si>
  <si>
    <t>ул. Церковная  д. Шахонино</t>
  </si>
  <si>
    <t>78 215 820 ОП МП Н-033</t>
  </si>
  <si>
    <t>ул. Речная д. Михалево</t>
  </si>
  <si>
    <t>78 215 820 ОП МП Н-034</t>
  </si>
  <si>
    <t>ул. Сенная  д. Рязаново</t>
  </si>
  <si>
    <t>78 215 820 ОП МП Н-035</t>
  </si>
  <si>
    <t>ул. Полесская д. Андроново</t>
  </si>
  <si>
    <t>78 215 820 ОП МП Н-036</t>
  </si>
  <si>
    <t>ул. Солнечная д. Подольново</t>
  </si>
  <si>
    <t>78 215 820 ОП МП Н-037</t>
  </si>
  <si>
    <t>ул. Зеленая д. Захарово</t>
  </si>
  <si>
    <t>78 215 820 ОП МП Н-038</t>
  </si>
  <si>
    <t>ул. Черемушки д. Бабаево</t>
  </si>
  <si>
    <t>78 215 820 ОП МП Н-039</t>
  </si>
  <si>
    <t>ул. Лесная д. Бабаево</t>
  </si>
  <si>
    <t>78 215 820 ОП МП Н-040</t>
  </si>
  <si>
    <t>ул. Садовая д. Есиплево</t>
  </si>
  <si>
    <t>78 215 820 ОП МП Н-041</t>
  </si>
  <si>
    <t>ул. Цветочная д. Карповское</t>
  </si>
  <si>
    <t>78 215 820 ОП МП Н-042</t>
  </si>
  <si>
    <t>ул. Полевая д. Токовое</t>
  </si>
  <si>
    <t>78 215 820 ОП МП Н-043</t>
  </si>
  <si>
    <t>ул. Дубравная д. Григорково</t>
  </si>
  <si>
    <t>78 215 820 ОП МП Н-044</t>
  </si>
  <si>
    <t>ул. Зеленая д. Григорково</t>
  </si>
  <si>
    <t>78 215 820 ОП МП Н-045</t>
  </si>
  <si>
    <t>ул. Тополиная д. Чистополье</t>
  </si>
  <si>
    <t>78 215 820 ОП МП Н-046</t>
  </si>
  <si>
    <t>ул. Мира д. Апышево</t>
  </si>
  <si>
    <t>78 215 820 ОП МП Н-047</t>
  </si>
  <si>
    <t>ул. Липовая д. Соркино</t>
  </si>
  <si>
    <t>78 215 820 ОП МП Н-048</t>
  </si>
  <si>
    <t>ул. Прудная д. Дворянинцево</t>
  </si>
  <si>
    <t>78 215 820 ОП МП Н-049</t>
  </si>
  <si>
    <t>ул. Мира д. Хмельничное</t>
  </si>
  <si>
    <t>78 215 820 ОП МП Н-050</t>
  </si>
  <si>
    <t>ул. Школьная д. Мичкулово</t>
  </si>
  <si>
    <t>78 215 820 ОП МП Н-051</t>
  </si>
  <si>
    <t>ул. Дачная д. Марково</t>
  </si>
  <si>
    <t>78 215 820 ОП МП Н-052</t>
  </si>
  <si>
    <t>ул. Ярославская д. Кузьмино</t>
  </si>
  <si>
    <t>78 215 820 ОП МП Н-053</t>
  </si>
  <si>
    <t>ул. Запрудная д. Кузьмино</t>
  </si>
  <si>
    <t>78 215 820 ОП МП Н-054</t>
  </si>
  <si>
    <t>ул. Лесная д. Кузьмино</t>
  </si>
  <si>
    <t>78 215 820 ОП МП Н-055</t>
  </si>
  <si>
    <t>ул. Заречная д. Калитино</t>
  </si>
  <si>
    <t>78 215 820 ОП МП Н-056</t>
  </si>
  <si>
    <t>ул. Полевая д. Каблуково</t>
  </si>
  <si>
    <t>78 215 820 ОП МП Н-057</t>
  </si>
  <si>
    <t>ул. Свободы д. Ростилово</t>
  </si>
  <si>
    <t>78 215 820 ОП МП Н-058</t>
  </si>
  <si>
    <t>ул. Хуторная д. Турбицы</t>
  </si>
  <si>
    <t>78 215 820 ОП МП Н-059</t>
  </si>
  <si>
    <t>ул. Свободы д. Жирово</t>
  </si>
  <si>
    <t>78 215 820 ОП МП Н-060</t>
  </si>
  <si>
    <t>ул. Луговая д. Степаниково</t>
  </si>
  <si>
    <t>78 215 820 ОП МП Н-061</t>
  </si>
  <si>
    <t>ул. Волковская д. Волково</t>
  </si>
  <si>
    <t>78 215 820 ОП МП Н-062</t>
  </si>
  <si>
    <t>ул. Залинейная ст. Пантелеево</t>
  </si>
  <si>
    <t>78 215 820 ОП МП Н-063</t>
  </si>
  <si>
    <t>ул. Привокзальная ст. Пантелеево</t>
  </si>
  <si>
    <t>78 215 820 ОП МП Н-064</t>
  </si>
  <si>
    <t>ул. Молодежная д. Починок</t>
  </si>
  <si>
    <t>78 215 820 ОП МП Н-065</t>
  </si>
  <si>
    <t>ул. Мира д. Починок</t>
  </si>
  <si>
    <t>78 215 820 ОП МП Н-066</t>
  </si>
  <si>
    <t>ул. Заручейная д. Большое Старово</t>
  </si>
  <si>
    <t>78 215 820 ОП МП Н-067</t>
  </si>
  <si>
    <t>ул. Земляная д. Малое Старово</t>
  </si>
  <si>
    <t>78 215 820 ОП МП Н-068</t>
  </si>
  <si>
    <t>ул. Дачная д. Веденское</t>
  </si>
  <si>
    <t>78 215 820 ОП МП Н-069</t>
  </si>
  <si>
    <t>ул. Лесная д. Баскаково</t>
  </si>
  <si>
    <t>78 215 820 ОП МП Н-070</t>
  </si>
  <si>
    <t>ул. Новая д. Новенькое</t>
  </si>
  <si>
    <t>78 215 820 ОП МП Н-071</t>
  </si>
  <si>
    <t>ул. Липовая д. Красниково</t>
  </si>
  <si>
    <t>78 215 820 ОП МП Н-072</t>
  </si>
  <si>
    <t>ул. Полевая д. Жаденово</t>
  </si>
  <si>
    <t>78 215 820 ОП МП Н-073</t>
  </si>
  <si>
    <t>ул. Дачная д. Чубарово</t>
  </si>
  <si>
    <t>78 215 820 ОП МП Н-074</t>
  </si>
  <si>
    <t>ул. Щеблакова д. Шибаново</t>
  </si>
  <si>
    <t>78 215 820 ОП МП Н-075</t>
  </si>
  <si>
    <t>ул. Полевая д. Молоково</t>
  </si>
  <si>
    <t>78 215 820 ОП МП Н-076</t>
  </si>
  <si>
    <t>ул. Строителей с. Рыжиково</t>
  </si>
  <si>
    <t>78 215 820 ОП МП Н-077</t>
  </si>
  <si>
    <t>ул. Зеленая с. Рыжиково</t>
  </si>
  <si>
    <t>78 215 820 ОП МП Н-078</t>
  </si>
  <si>
    <t>ул. Почтовая с. Рыжиково</t>
  </si>
  <si>
    <t>78 215 820 ОП МП Н-079</t>
  </si>
  <si>
    <t>ул. Дачная с. Рыжиково</t>
  </si>
  <si>
    <t>78 215 820 ОП МП Н-080</t>
  </si>
  <si>
    <t>ул. Луговая с. Рыжиково</t>
  </si>
  <si>
    <t>78 215 820 ОП МП Н-081</t>
  </si>
  <si>
    <t>ул. Цветочная с. Рыжиково</t>
  </si>
  <si>
    <t>78 215 820 ОП МП Н-082</t>
  </si>
  <si>
    <t>ул. Школьная с. Рыжиково</t>
  </si>
  <si>
    <t>78 215 820 ОП МП Н-083</t>
  </si>
  <si>
    <t>ул. Садовая с. Рыжиково</t>
  </si>
  <si>
    <t>78 215 820 ОП МП Н-084</t>
  </si>
  <si>
    <t>ул. Центральная с. Рыжиково</t>
  </si>
  <si>
    <t>78 215 820 ОП МП Н-085</t>
  </si>
  <si>
    <t>ул. Дружная д. Осташево</t>
  </si>
  <si>
    <t>78 215 820 ОП МП Н-086</t>
  </si>
  <si>
    <t>ул. Рябиновая д. Самсоново</t>
  </si>
  <si>
    <t>78 215 820 ОП МП Н-087</t>
  </si>
  <si>
    <t>ул. Лесная д. Крохино</t>
  </si>
  <si>
    <t>78 215 820 ОП МП Н-088</t>
  </si>
  <si>
    <t>ул. Яблоневая д. Малахово</t>
  </si>
  <si>
    <t>78 215 820 ОП МП Н-089</t>
  </si>
  <si>
    <t>ул. Дубовая д. Ивановское</t>
  </si>
  <si>
    <t>78 215 820 ОП МП Н-090</t>
  </si>
  <si>
    <t>ул. Вишневая д. Савкино</t>
  </si>
  <si>
    <t>78 215 820 ОП МП Н-091</t>
  </si>
  <si>
    <t>ул. Тополиная д. Назарово</t>
  </si>
  <si>
    <t>78 215 820 ОП МП Н-092</t>
  </si>
  <si>
    <t>ул. Медовая д. Новоселки</t>
  </si>
  <si>
    <t>78 215 820 ОП МП Н-093</t>
  </si>
  <si>
    <t>ул. Новая д. Кирехоть</t>
  </si>
  <si>
    <t>78 215 820 ОП МП Н-094</t>
  </si>
  <si>
    <t>ул. Молодежная д. Скоково</t>
  </si>
  <si>
    <t>78 215 820 ОП МП Н-095</t>
  </si>
  <si>
    <t>ул. Запрудная д. Аголинское</t>
  </si>
  <si>
    <t>78 215 820 ОП МП Н-096</t>
  </si>
  <si>
    <t>ул. Зеленая д. Акулово</t>
  </si>
  <si>
    <t>78 215 820 ОП МП Н-097</t>
  </si>
  <si>
    <t>ул. Дачная д. Алексеевское</t>
  </si>
  <si>
    <t>78 215 820 ОП МП Н-098</t>
  </si>
  <si>
    <t>ул. Калиновая д. Антоново</t>
  </si>
  <si>
    <t>78 215 820 ОП МП Н-099</t>
  </si>
  <si>
    <t>ул. Западная д. Бокарево</t>
  </si>
  <si>
    <t>78 215 820 ОП МП Н-100</t>
  </si>
  <si>
    <t>ул. Центральная д. Бокарево</t>
  </si>
  <si>
    <t>78 215 820 ОП МП Н-101</t>
  </si>
  <si>
    <t>ул. Дубравная д. Борисово</t>
  </si>
  <si>
    <t>78 215 820 ОП МП Н-102</t>
  </si>
  <si>
    <t>ул. Звездная д. Великий Двор</t>
  </si>
  <si>
    <t>78 215 820 ОП МП Н-103</t>
  </si>
  <si>
    <t>ул. Октябрьская д. Верхний Починок</t>
  </si>
  <si>
    <t>78 215 820 ОП МП Н-104</t>
  </si>
  <si>
    <t>ул. Заповедная д. Власово</t>
  </si>
  <si>
    <t>78 215 820 ОП МП Н-105</t>
  </si>
  <si>
    <t>ул. Терновая д. Вокшерино</t>
  </si>
  <si>
    <t>78 215 820 ОП МП Н-106</t>
  </si>
  <si>
    <t>ул. Садовая д. Вокшеры</t>
  </si>
  <si>
    <t>78 215 820 ОП МП Н-107</t>
  </si>
  <si>
    <t>ул. Южная д. Гридкино</t>
  </si>
  <si>
    <t>78 215 820 ОП МП Н-108</t>
  </si>
  <si>
    <t>ул. Горная д. Долгуши</t>
  </si>
  <si>
    <t>78 215 820 ОП МП Н-109</t>
  </si>
  <si>
    <t>ул. Дорожная д. Захарцево</t>
  </si>
  <si>
    <t>78 215 820 ОП МП Н-110</t>
  </si>
  <si>
    <t>ул. Главная д. Захарцево</t>
  </si>
  <si>
    <t>78 215 820 ОП МП Н-111</t>
  </si>
  <si>
    <t>ул. Старосельская д. Калитино</t>
  </si>
  <si>
    <t>78 215 820 ОП МП Н-112</t>
  </si>
  <si>
    <t>ул. Рабочая д. Кожевники</t>
  </si>
  <si>
    <t>78 215 820 ОП МП Н-113</t>
  </si>
  <si>
    <t>ул. Молодежная д. Костюшино</t>
  </si>
  <si>
    <t>78 215 820 ОП МП Н-114</t>
  </si>
  <si>
    <t>ул. Комсомольская д. Костюшино</t>
  </si>
  <si>
    <t>78 215 820 ОП МП Н-115</t>
  </si>
  <si>
    <t>ул. Лесная д. Костюшино</t>
  </si>
  <si>
    <t>78 215 820 ОП МП Н-116</t>
  </si>
  <si>
    <t>ул. Ярославская д. Костюшино</t>
  </si>
  <si>
    <t>78 215 820 ОП МП Н-117</t>
  </si>
  <si>
    <t>ул. Спасская д. Красново</t>
  </si>
  <si>
    <t>78 215 820 ОП МП Н-118</t>
  </si>
  <si>
    <t>ул. Сиреневая д. Левашово</t>
  </si>
  <si>
    <t>78 215 820 ОП МП Н-119</t>
  </si>
  <si>
    <t>ул. Романовская д. Марково</t>
  </si>
  <si>
    <t>78 215 820 ОП МП Н-120</t>
  </si>
  <si>
    <t>ул. Сенная д. Марьино</t>
  </si>
  <si>
    <t>78 215 820 ОП МП Н-121</t>
  </si>
  <si>
    <t>ул. Городская д. Маслятино</t>
  </si>
  <si>
    <t>78 215 820 ОП МП Н-122</t>
  </si>
  <si>
    <t>д. Назарово ул. Юбилейная</t>
  </si>
  <si>
    <t>78 215 820 ОП МП Н-123</t>
  </si>
  <si>
    <t>ул. Мира д. Очкасово</t>
  </si>
  <si>
    <t>78 215 820 ОП МП Н-124</t>
  </si>
  <si>
    <t>ул. Раменская д. Перекладово</t>
  </si>
  <si>
    <t>78 215 820 ОП МП Н-125</t>
  </si>
  <si>
    <t>ул. Осенняя д. Путятино</t>
  </si>
  <si>
    <t>78 215 820 ОП МП Н-126</t>
  </si>
  <si>
    <t>ул. Александровская д. Решетники</t>
  </si>
  <si>
    <t>78 215 820 ОП МП Н-127</t>
  </si>
  <si>
    <t>ул. Луговая д. Семивраги</t>
  </si>
  <si>
    <t>78 215 820 ОП МП Н-128</t>
  </si>
  <si>
    <t>ул. Школьная д. Сендерево</t>
  </si>
  <si>
    <t>78 215 820 ОП МП Н-129</t>
  </si>
  <si>
    <t>ул. Песочная д. Соркино</t>
  </si>
  <si>
    <t>78 215 820 ОП МП Н-130</t>
  </si>
  <si>
    <t>ул. Новая д. Туфаново</t>
  </si>
  <si>
    <t>78 215 820 ОП МП Н-131</t>
  </si>
  <si>
    <t>ул. Воскресенская д. Федяково</t>
  </si>
  <si>
    <t>78 215 820 ОП МП Н-132</t>
  </si>
  <si>
    <t>ул. Липовая д. Шелованиха</t>
  </si>
  <si>
    <t>78 215 820 ОП МП Н-133</t>
  </si>
  <si>
    <t>ИТОГО по Дмитриевскому сельскому поселению:</t>
  </si>
  <si>
    <t>1/10</t>
  </si>
  <si>
    <t>40/281,65</t>
  </si>
  <si>
    <t>д.Семлово,ул. Школьная</t>
  </si>
  <si>
    <t>78-215-870-ОП-МП-Н-001</t>
  </si>
  <si>
    <t>д.Семлово,ул. Зеленая</t>
  </si>
  <si>
    <t>78-215-870-ОП-МП-Н-002</t>
  </si>
  <si>
    <t>№ 76-76-03/005/2013-023</t>
  </si>
  <si>
    <t>д.Семлово,ул. Центральная</t>
  </si>
  <si>
    <t>78-215-870-ОП-МП-Н-003</t>
  </si>
  <si>
    <t>д.Семлово, ул. Новая</t>
  </si>
  <si>
    <t>78-215-870-ОП-МП-Н-004</t>
  </si>
  <si>
    <t>№ 76-76-03/005/2013-022</t>
  </si>
  <si>
    <t>д.Баскаково,ул. Победы</t>
  </si>
  <si>
    <t>78-215-870-ОП-МП-Н-005</t>
  </si>
  <si>
    <t>д.Беклюшки,ул. Полевая</t>
  </si>
  <si>
    <t>78-215-870-ОП-МП-Н-006</t>
  </si>
  <si>
    <t>д.Б.Марьино,ул. Новая</t>
  </si>
  <si>
    <t>78-215-870-ОП-МП-Н-007</t>
  </si>
  <si>
    <t>д.Б.Марьино, ул.Полевая</t>
  </si>
  <si>
    <t>78-215-870-ОП-МП-Н-008</t>
  </si>
  <si>
    <t>д.Б.Марьино,ул. Дорожная</t>
  </si>
  <si>
    <t>78-215-870-ОП-МП-Н-009</t>
  </si>
  <si>
    <t>д.Богородское,ул. Садовая</t>
  </si>
  <si>
    <t>78-215-870-ОП-МП-Н-010</t>
  </si>
  <si>
    <t>д.Гридино,ул. Луговая</t>
  </si>
  <si>
    <t>78-215-870-ОП-МП-Н-011</t>
  </si>
  <si>
    <t>д.Диделово,ул. Заречная</t>
  </si>
  <si>
    <t>78-215-870-ОП-МП-Н-012</t>
  </si>
  <si>
    <t>д.Дмитриевское,ул. Садовая</t>
  </si>
  <si>
    <t>78-215-870-ОП-МП-Н-013</t>
  </si>
  <si>
    <t>д.Евсевьево,ул. Лесная</t>
  </si>
  <si>
    <t>78-215-870-ОП-МП-Н-014</t>
  </si>
  <si>
    <t>д.Ивановское,ул. Ивановская</t>
  </si>
  <si>
    <t>78-215-870-ОП-МП-Н-015</t>
  </si>
  <si>
    <t>д.Красниково,ул. Раздольная</t>
  </si>
  <si>
    <t>78-215-870-ОП-МП-Н-016</t>
  </si>
  <si>
    <t>д.Косково,ул. Набережная</t>
  </si>
  <si>
    <t>78-215-870-ОП-МП-Н-017</t>
  </si>
  <si>
    <t>д.Качаевоул. Зеленая</t>
  </si>
  <si>
    <t>78-215-870-ОП-МП-Н-018</t>
  </si>
  <si>
    <t>д.Ломки,ул. Восточная</t>
  </si>
  <si>
    <t>78-215-870-ОП-МП-Н-019</t>
  </si>
  <si>
    <t>д.Марково,ул. Садовая</t>
  </si>
  <si>
    <t>78-215-870-ОП-МП-Н-020</t>
  </si>
  <si>
    <t>д.Марково,ул. Даниловская</t>
  </si>
  <si>
    <t>78-215-870-ОП-МП-Н-021</t>
  </si>
  <si>
    <t>д.Максимово,ул. Светлая</t>
  </si>
  <si>
    <t>78-215-870-ОП-МП-Н-022</t>
  </si>
  <si>
    <t>д.Починок,ул. Лесная</t>
  </si>
  <si>
    <t>78-215-870-ОП-МП-Н-023</t>
  </si>
  <si>
    <t>д.Псарево,ул. Свободы</t>
  </si>
  <si>
    <t>78-215-870-ОП-МП-Н-024</t>
  </si>
  <si>
    <t>д.Попадьино,ул. Дачная</t>
  </si>
  <si>
    <t>78-215-870-ОП-МП-Н-025</t>
  </si>
  <si>
    <t>д.Поповское,ул. Ильинская</t>
  </si>
  <si>
    <t>78-215-870-ОП-МП-Н-026</t>
  </si>
  <si>
    <t>д.Романцево-1,ул. Речная</t>
  </si>
  <si>
    <t>78-215-870-ОП-МП-Н-027</t>
  </si>
  <si>
    <t>д.Романцево-2,ул. Песочная</t>
  </si>
  <si>
    <t>78-215-870-ОП-МП-Н-028</t>
  </si>
  <si>
    <t>д.Скипино,ул. Дачная</t>
  </si>
  <si>
    <t>78-215-870-ОП-МП-Н-029</t>
  </si>
  <si>
    <t>д.Серково,ул. Садовая</t>
  </si>
  <si>
    <t>78-215-870-ОП-МП-Н-030</t>
  </si>
  <si>
    <t>д.Спицино,ул. Северная</t>
  </si>
  <si>
    <t>78-215-870-ОП-МП-Н-031</t>
  </si>
  <si>
    <t>д.Сафроново,ул. Набережная</t>
  </si>
  <si>
    <t>78-215-870-ОП-МП-Н-032</t>
  </si>
  <si>
    <t>д.Ташаново,ул. Молодежная</t>
  </si>
  <si>
    <t>78-215-870-ОП-МП-Н-033</t>
  </si>
  <si>
    <t>д.Ташаново,ул. Тихая</t>
  </si>
  <si>
    <t>78-215-870-ОП-МП-Н-034</t>
  </si>
  <si>
    <t>д.Титово,ул. Лесная</t>
  </si>
  <si>
    <t>78-215-870-ОП-МП-Н-035</t>
  </si>
  <si>
    <t>№ 76-76-03/005/2013-019</t>
  </si>
  <si>
    <t>д.Титово, ул. Мира</t>
  </si>
  <si>
    <t>78-215-870-ОП-МП-Н-036</t>
  </si>
  <si>
    <t>№ 76-76-03/005/2013-014</t>
  </si>
  <si>
    <t>д.Титово,ул. Набережная</t>
  </si>
  <si>
    <t>78-215-870-ОП-МП-Н-037</t>
  </si>
  <si>
    <t>д.Титово,переулок Речной</t>
  </si>
  <si>
    <t>78-215-870-ОП-МП-Н-038</t>
  </si>
  <si>
    <t>д.Токарево,ул. Мира</t>
  </si>
  <si>
    <t>78-215-870-ОП-МП-Н-039</t>
  </si>
  <si>
    <t>с.Середа,ул. Свободы</t>
  </si>
  <si>
    <t>78-215-870-ОП-МП-Н-040</t>
  </si>
  <si>
    <t>с.Середа, ул. Заводская</t>
  </si>
  <si>
    <t>78-215-870-ОП-МП-Н-041</t>
  </si>
  <si>
    <t>с.Середа,ул. Юбилейная</t>
  </si>
  <si>
    <t>78-215-870-ОП-МП-Н-042</t>
  </si>
  <si>
    <t>с.Середа,ул. Октябрьская</t>
  </si>
  <si>
    <t>78-215-870-ОП-МП-Н-043</t>
  </si>
  <si>
    <t>с.Середа,ул. Победы</t>
  </si>
  <si>
    <t>78-215-870-ОП-МП-Н-044</t>
  </si>
  <si>
    <t>с.Середа, ул. Садовая</t>
  </si>
  <si>
    <t>78-215-870-ОП-МП-Н-045</t>
  </si>
  <si>
    <t>с.Середа,ул. Ленина</t>
  </si>
  <si>
    <t>78-215-870-ОП-МП-Н-046</t>
  </si>
  <si>
    <t>с.Середа,ул. Горького</t>
  </si>
  <si>
    <t>78-215-870-ОП-МП-Н-047</t>
  </si>
  <si>
    <t>с.Середа,ул. Мира</t>
  </si>
  <si>
    <t>78-215-870-ОП-МП-Н-048</t>
  </si>
  <si>
    <t>с.Середа,ул. Даниловская</t>
  </si>
  <si>
    <t>78-215-870-ОП-МП-Н-049</t>
  </si>
  <si>
    <t>с.Середа,ул. Ярославская</t>
  </si>
  <si>
    <t>78-215-870-ОП-МП-Н-050</t>
  </si>
  <si>
    <t>с.Середа,ул. Школьная</t>
  </si>
  <si>
    <t>78-215-870-ОП-МП-Н-051</t>
  </si>
  <si>
    <t>с.Середа,ул. Любимская</t>
  </si>
  <si>
    <t>78-215-870-ОП-МП-Н-052</t>
  </si>
  <si>
    <t>с.Середа,ул. Молодежная</t>
  </si>
  <si>
    <t>78-215-870-ОП-МП-Н-053</t>
  </si>
  <si>
    <t>с.Середа,ул. Дзержинского</t>
  </si>
  <si>
    <t>78-215-870-ОП-МП-Н-054</t>
  </si>
  <si>
    <t>с.Середа,ул. Дачная</t>
  </si>
  <si>
    <t>78-215-870-ОП-МП-Н-055</t>
  </si>
  <si>
    <t>с.Середа,ул. Романова</t>
  </si>
  <si>
    <t>78-215-870-ОП-МП-Н-056</t>
  </si>
  <si>
    <t>д.Никиткиноул. Прудовая</t>
  </si>
  <si>
    <t>78-215-870-ОП-МП-Н-057</t>
  </si>
  <si>
    <t>д.Высоково,ул. Путятинская</t>
  </si>
  <si>
    <t>78-215-870-ОП-МП-Н-058</t>
  </si>
  <si>
    <t>д.Степаново,ул. Колхозная</t>
  </si>
  <si>
    <t>78-215-870-ОП-МП-Н-059</t>
  </si>
  <si>
    <t>д.Старово,ул. Новая</t>
  </si>
  <si>
    <t>78-215-870-ОП-МП-Н-060</t>
  </si>
  <si>
    <t>д.Матвейцево,ул. Ремесленная</t>
  </si>
  <si>
    <t>78-215-870-ОП-МП-Н-061</t>
  </si>
  <si>
    <t>д.Марьино,ул. Заручейная</t>
  </si>
  <si>
    <t>78-215-870-ОП-МП-Н-062</t>
  </si>
  <si>
    <t>д.Рылово,ул. Дачная</t>
  </si>
  <si>
    <t>78-215-870-ОП-МП-Н-063</t>
  </si>
  <si>
    <t>д.Лытино,ул. Набережная</t>
  </si>
  <si>
    <t>78-215-870-ОП-МП-Н-064</t>
  </si>
  <si>
    <t>д.Слободищи,ул. Живописная</t>
  </si>
  <si>
    <t>78-215-870-ОП-МП-Н-065</t>
  </si>
  <si>
    <t>д.Дякино,ул. Вологодская</t>
  </si>
  <si>
    <t>78-215-870-ОП-МП-Н-066</t>
  </si>
  <si>
    <t>д.Ездино,ул. Марьинская</t>
  </si>
  <si>
    <t>78-215-870-ОП-МП-Н-067</t>
  </si>
  <si>
    <t>д.Баскаково,ул. Городищенская</t>
  </si>
  <si>
    <t>78-215-870-ОП-МП-Н-068</t>
  </si>
  <si>
    <t>д.Воробьево,ул. Низинная</t>
  </si>
  <si>
    <t>78-215-870-ОП-МП-Н-069</t>
  </si>
  <si>
    <t>д.Хотеново,ул. Луговая</t>
  </si>
  <si>
    <t>78-215-870-ОП-МП-Н-070</t>
  </si>
  <si>
    <t>д.Щербины,ул. Источная</t>
  </si>
  <si>
    <t>78-215-870-ОП-МП-Н-071</t>
  </si>
  <si>
    <t>д.Юрилы,ул. Рыбинская</t>
  </si>
  <si>
    <t>78-215-870-ОП-МП-Н-072</t>
  </si>
  <si>
    <t>д.Хохлово,ул. Середская</t>
  </si>
  <si>
    <t>78-215-870-ОП-МП-Н-073</t>
  </si>
  <si>
    <t>д.Чурьяково,ул. Медовая</t>
  </si>
  <si>
    <t>78-215-870-ОП-МП-Н-074</t>
  </si>
  <si>
    <t>д.Рахманово,ул. Урожайная</t>
  </si>
  <si>
    <t>78-215-870-ОП-МП-Н-075</t>
  </si>
  <si>
    <t>д.Окунево,ул. Дорожная</t>
  </si>
  <si>
    <t>78-215-870-ОП-МП-Н-076</t>
  </si>
  <si>
    <t>д.Окунево,ул. Заречная</t>
  </si>
  <si>
    <t>78-215-870-ОП-МП-Н-077</t>
  </si>
  <si>
    <t>д.Вороново,ул. Точенская</t>
  </si>
  <si>
    <t>78-215-870-ОП-МП-Н-078</t>
  </si>
  <si>
    <t>д.Зубцово,ул. Окружная</t>
  </si>
  <si>
    <t>78-215-870-ОП-МП-Н-079</t>
  </si>
  <si>
    <t>д.Кузнецово,ул. Родниковая</t>
  </si>
  <si>
    <t>78-215-870-ОП-МП-Н-080</t>
  </si>
  <si>
    <t>д.Задорино,ул. Луговая</t>
  </si>
  <si>
    <t>78-215-870-ОП-МП-Н-081</t>
  </si>
  <si>
    <t>д.Выгарь,ул.</t>
  </si>
  <si>
    <t>78-215-870-ОП-МП-Н-082</t>
  </si>
  <si>
    <t>д.Абрамово,ул. Заречная</t>
  </si>
  <si>
    <t>78-215-870-ОП-МП-Н-083</t>
  </si>
  <si>
    <t>д.Исаево,ул. Магистральная</t>
  </si>
  <si>
    <t>78-215-870-ОП-МП-Н-084</t>
  </si>
  <si>
    <t>д.Высоково,ул. Склонная</t>
  </si>
  <si>
    <t>78-215-870-ОП-МП-Н-085</t>
  </si>
  <si>
    <t>д.Михальцево,ул. Обводная</t>
  </si>
  <si>
    <t>78-215-870-ОП-МП-Н-086</t>
  </si>
  <si>
    <t>д.Павликово,ул. Нагорная</t>
  </si>
  <si>
    <t>78-215-870-ОП-МП-Н-087</t>
  </si>
  <si>
    <t>д.Илькино,ул. Родниковая</t>
  </si>
  <si>
    <t>78-215-870-ОП-МП-Н-088</t>
  </si>
  <si>
    <t>д.Частилово,ул. Дальная</t>
  </si>
  <si>
    <t>78-215-870-ОП-МП-Н-089</t>
  </si>
  <si>
    <t>д.Октябрево,ул. Образцовая</t>
  </si>
  <si>
    <t>78-215-870-ОП-МП-Н-090</t>
  </si>
  <si>
    <t>78-215-870-ОП-МП-Н-091</t>
  </si>
  <si>
    <t>д.Коровино,ул. Ясная</t>
  </si>
  <si>
    <t>78-215-870-ОП-МП-Н-092</t>
  </si>
  <si>
    <t>д.Каликино,ул. Залесная</t>
  </si>
  <si>
    <t>78-215-870-ОП-МП-Н-093</t>
  </si>
  <si>
    <t>д.Стратилат,ул. Сосновая</t>
  </si>
  <si>
    <t>78-215-870-ОП-МП-Н-094</t>
  </si>
  <si>
    <t>д.Стройково,ул. Северная</t>
  </si>
  <si>
    <t>78-215-870-ОП-МП-Н-095</t>
  </si>
  <si>
    <t>д.Севастьяново,ул. Широкая</t>
  </si>
  <si>
    <t>78-215-870-ОП-МП-Н-096</t>
  </si>
  <si>
    <t>д.Кондраково,ул. Светлая</t>
  </si>
  <si>
    <t>78-215-870-ОП-МП-Н-097</t>
  </si>
  <si>
    <t>д.Лупачево,ул. Огородная</t>
  </si>
  <si>
    <t>78-215-870-ОП-МП-Н-098</t>
  </si>
  <si>
    <t>с.Озерки,ул. Парковая</t>
  </si>
  <si>
    <t>78-215-870-ОП-МП-Н-099</t>
  </si>
  <si>
    <t>д.Озерки,ул. Полевая</t>
  </si>
  <si>
    <t>78-215-870-ОП-МП-Н-100</t>
  </si>
  <si>
    <t>д.Верховины,ул. Родниковая</t>
  </si>
  <si>
    <t>78-215-870-ОП-МП-Н-101</t>
  </si>
  <si>
    <t>д.Козлово,ул. Южная</t>
  </si>
  <si>
    <t>78-215-870-ОП-МП-Н-102</t>
  </si>
  <si>
    <t>№ 76-76-03/005/2013-013</t>
  </si>
  <si>
    <t>д.Козлово,ул. Лесная</t>
  </si>
  <si>
    <t>78-215-870-ОП-МП-Н-103</t>
  </si>
  <si>
    <t>№ 76-76-03/005/2013-020</t>
  </si>
  <si>
    <t>д.Лыкошино,ул. Центральная</t>
  </si>
  <si>
    <t>78-215-870-ОП-МП-Н-104</t>
  </si>
  <si>
    <t>д.Бабурино,ул. Церковная</t>
  </si>
  <si>
    <t>78-215-870-ОП-МП-Н-105</t>
  </si>
  <si>
    <t>д.Борщевки,ул. Хуторская</t>
  </si>
  <si>
    <t>78-215-870-ОП-МП-Н-106</t>
  </si>
  <si>
    <t>д.Будилово,ул. Ветеранов</t>
  </si>
  <si>
    <t>78-215-870-ОП-МП-Н-107</t>
  </si>
  <si>
    <t>д.Бухтарицы,ул. Молодежная</t>
  </si>
  <si>
    <t>78-215-870-ОП-МП-Н-108</t>
  </si>
  <si>
    <t>д.Раздольная,ул. Раздольная</t>
  </si>
  <si>
    <t>78-215-870-ОП-МП-Н-109</t>
  </si>
  <si>
    <t>д.Высоково,ул. Светлая</t>
  </si>
  <si>
    <t>78-215-870-ОП-МП-Н-110</t>
  </si>
  <si>
    <t>д.Меленки,ул. Приречная</t>
  </si>
  <si>
    <t>78-215-870-ОП-МП-Н-111</t>
  </si>
  <si>
    <t>д.Калиты,ул. Южная</t>
  </si>
  <si>
    <t>78-215-870-ОП-МП-Н-112</t>
  </si>
  <si>
    <t>д.Копанцы,ул. Придорожная</t>
  </si>
  <si>
    <t>78-215-870-ОП-МП-Н-113</t>
  </si>
  <si>
    <t>д.Коровино,ул. Широкая</t>
  </si>
  <si>
    <t>78-215-870-ОП-МП-Н-114</t>
  </si>
  <si>
    <t>д.Лучицево,ул. Алмазная</t>
  </si>
  <si>
    <t>78-215-870-ОП-МП-Н-115</t>
  </si>
  <si>
    <t>д.Лучицево,ул. Радужная</t>
  </si>
  <si>
    <t>78-215-870-ОП-МП-Н-116</t>
  </si>
  <si>
    <t>д.Малые Дворишки,ул. Ранняя</t>
  </si>
  <si>
    <t>78-215-870-ОП-МП-Н-117</t>
  </si>
  <si>
    <t>д.Зименки,ул. Ясеневая</t>
  </si>
  <si>
    <t>78-215-870-ОП-МП-Н-118</t>
  </si>
  <si>
    <t>д.Неклюдцево,ул. Ямская</t>
  </si>
  <si>
    <t>78-215-870-ОП-МП-Н-119</t>
  </si>
  <si>
    <t>д.Никиткино,ул. Зеленая</t>
  </si>
  <si>
    <t>78-215-870-ОП-МП-Н-120</t>
  </si>
  <si>
    <t>д.Новополево,ул. Розовая</t>
  </si>
  <si>
    <t>78-215-870-ОП-МП-Н-121</t>
  </si>
  <si>
    <t>д.Подольново,ул. Нагорная</t>
  </si>
  <si>
    <t>78-215-870-ОП-МП-Н-122</t>
  </si>
  <si>
    <t>д.Поташево,ул. Цветочная</t>
  </si>
  <si>
    <t>78-215-870-ОП-МП-Н-123</t>
  </si>
  <si>
    <t>д.Самсоново,ул. Привольная</t>
  </si>
  <si>
    <t>78-215-870-ОП-МП-Н-124</t>
  </si>
  <si>
    <t>д.Таганово,ул. Кедровая</t>
  </si>
  <si>
    <t>78-215-870-ОП-МП-Н-125</t>
  </si>
  <si>
    <t>д.Терехино,ул. Ромашковая</t>
  </si>
  <si>
    <t>78-215-870-ОП-МП-Н-126</t>
  </si>
  <si>
    <t>д.Фоминское,ул. Лесная</t>
  </si>
  <si>
    <t>78-215-870-ОП-МП-Н-127</t>
  </si>
  <si>
    <t>д.Хмельничново,ул. Садовая</t>
  </si>
  <si>
    <t>78-215-870-ОП-МП-Н-128</t>
  </si>
  <si>
    <t>д.Хорошавино,ул. Березовая</t>
  </si>
  <si>
    <t>78-215-870-ОП-МП-Н-129</t>
  </si>
  <si>
    <t>д.Тесы,ул. Овражная</t>
  </si>
  <si>
    <t>78-215-870-ОП-МП-Н-130</t>
  </si>
  <si>
    <t>д.Язово,ул. Просторная</t>
  </si>
  <si>
    <t>78-215-870-ОП-МП-Н-131</t>
  </si>
  <si>
    <t>д.Чурьяково,ул. Молодежная</t>
  </si>
  <si>
    <t>78-215-870-ОП-МП-Н-132</t>
  </si>
  <si>
    <t>д.Чурьяково,ул. Старая</t>
  </si>
  <si>
    <t>78-215-870-ОП-МП-Н-133</t>
  </si>
  <si>
    <t>д.Чурьяково,ул. Зеленая</t>
  </si>
  <si>
    <t>78-215-870-ОП-МП-Н-134</t>
  </si>
  <si>
    <t>д.Бологово,ул. Бологовская</t>
  </si>
  <si>
    <t>78-215-870-ОП-МП-Н-135</t>
  </si>
  <si>
    <t>д.Борисцево,ул. Борисцевская</t>
  </si>
  <si>
    <t>78-215-870-ОП-МП-Н-136</t>
  </si>
  <si>
    <t>д.Бреднево,ул. Бредневская</t>
  </si>
  <si>
    <t>78-215-870-ОП-МП-Н-137</t>
  </si>
  <si>
    <t>д.Бухалово,ул. Приморская</t>
  </si>
  <si>
    <t>78-215-870-ОП-МП-Н-138</t>
  </si>
  <si>
    <t>д.Бухалово,ул. Бабинская</t>
  </si>
  <si>
    <t>78-215-870-ОП-МП-Н-139</t>
  </si>
  <si>
    <t>д.Быкуши,ул. Заливная</t>
  </si>
  <si>
    <t>78-215-870-ОП-МП-Н-140</t>
  </si>
  <si>
    <t>д.Васильево,ул. Васильевская</t>
  </si>
  <si>
    <t>78-215-870-ОП-МП-Н-141</t>
  </si>
  <si>
    <t>д.Данилково,ул. Торфяная</t>
  </si>
  <si>
    <t>78-215-870-ОП-МП-Н-142</t>
  </si>
  <si>
    <t>д.Завражново,ул. Завражная</t>
  </si>
  <si>
    <t>78-215-870-ОП-МП-Н-143</t>
  </si>
  <si>
    <t>д.Ломки,ул. Ломковская</t>
  </si>
  <si>
    <t>78-215-870-ОП-МП-Н-144</t>
  </si>
  <si>
    <t>д.Мохоньково, ул.Мохоньковская</t>
  </si>
  <si>
    <t>78-215-870-ОП-МП-Н-145</t>
  </si>
  <si>
    <t>д.Нефедово,ул. Нефедовская</t>
  </si>
  <si>
    <t>78-215-870-ОП-МП-Н-146</t>
  </si>
  <si>
    <t>д.Никольское,ул. Никольская</t>
  </si>
  <si>
    <t>78-215-870-ОП-МП-Н-147</t>
  </si>
  <si>
    <t>д.Плосково,ул. Плосковская</t>
  </si>
  <si>
    <t>78-215-870-ОП-МП-Н-148</t>
  </si>
  <si>
    <t>д.Поддубново,ул. Поддубновская</t>
  </si>
  <si>
    <t>78-215-870-ОП-МП-Н-149</t>
  </si>
  <si>
    <t>д.Посирово,ул. Посировская</t>
  </si>
  <si>
    <t>78-215-870-ОП-МП-Н-150</t>
  </si>
  <si>
    <t>д.Привалово,ул. Приваловская</t>
  </si>
  <si>
    <t>78-215-870-ОП-МП-Н-151</t>
  </si>
  <si>
    <t>д.Рудлево,ул. Полевая</t>
  </si>
  <si>
    <t>78-215-870-ОП-МП-Н-152</t>
  </si>
  <si>
    <t>д.Сидорово,ул. Школьная</t>
  </si>
  <si>
    <t>78-215-870-ОП-МП-Н-153</t>
  </si>
  <si>
    <t>д.Козлово,ул. Молодежная</t>
  </si>
  <si>
    <t>78-215-870-ОП-МП-Н-154</t>
  </si>
  <si>
    <t>№ 76-76-03/005/2013-021</t>
  </si>
  <si>
    <t>д.Старово,ул. Старосельская</t>
  </si>
  <si>
    <t>78-215-870-ОП-МП-Н-155</t>
  </si>
  <si>
    <t>д.Слоново,ул. Слоновская</t>
  </si>
  <si>
    <t>78-215-870-ОП-МП-Н-156</t>
  </si>
  <si>
    <t>д.Сошкино,ул. Рыбацкая</t>
  </si>
  <si>
    <t>78-215-870-ОП-МП-Н-157</t>
  </si>
  <si>
    <t>д.Стокшино,ул. Садовая</t>
  </si>
  <si>
    <t>78-215-870-ОП-МП-Н-158</t>
  </si>
  <si>
    <t>д.Татарское,ул. Лесная</t>
  </si>
  <si>
    <t>78-215-870-ОП-МП-Н-159</t>
  </si>
  <si>
    <t>д.Тиманово,ул. Овражная</t>
  </si>
  <si>
    <t>78-215-870-ОП-МП-Н-160</t>
  </si>
  <si>
    <t>д.Филинское,ул. Филинская</t>
  </si>
  <si>
    <t>78-215-870-ОП-МП-Н-161</t>
  </si>
  <si>
    <t>д.Шиловское,ул. Заречная</t>
  </si>
  <si>
    <t>78-215-870-ОП-МП-Н-162</t>
  </si>
  <si>
    <t>д.Трофимово,ул. Набережная</t>
  </si>
  <si>
    <t>78-215-870-ОП-МП-Н-163</t>
  </si>
  <si>
    <t>д.Алексеево,ул. Алексеевская</t>
  </si>
  <si>
    <t>78-215-870-ОП-МП-Н-164</t>
  </si>
  <si>
    <t>д.Берелево,ул. Берелевская</t>
  </si>
  <si>
    <t>78-215-870-ОП-МП-Н-165</t>
  </si>
  <si>
    <t>д.Бурцево,ул. Зеленая</t>
  </si>
  <si>
    <t>78-215-870-ОП-МП-Н-166</t>
  </si>
  <si>
    <t>д.Еремеево,ул. Дорожная</t>
  </si>
  <si>
    <t>78-215-870-ОП-МП-Н-167</t>
  </si>
  <si>
    <t>д.Захарьино,ул. Сосновская</t>
  </si>
  <si>
    <t>78-215-870-ОП-МП-Н-168</t>
  </si>
  <si>
    <t>д.Избино,ул. Избинская</t>
  </si>
  <si>
    <t>78-215-870-ОП-МП-Н-169</t>
  </si>
  <si>
    <t>д.Кабачарово,ул. Родниковая</t>
  </si>
  <si>
    <t>78-215-870-ОП-МП-Н-170</t>
  </si>
  <si>
    <t>д.Карачино,ул. Дачная</t>
  </si>
  <si>
    <t>78-215-870-ОП-МП-Н-171</t>
  </si>
  <si>
    <t>д.Кишаново,ул. Родниковая</t>
  </si>
  <si>
    <t>78-215-870-ОП-МП-Н-172</t>
  </si>
  <si>
    <t>д.Клоково,ул. Луговая</t>
  </si>
  <si>
    <t>78-215-870-ОП-МП-Н-173</t>
  </si>
  <si>
    <t>д. Косково,ул. Большая крестьянская</t>
  </si>
  <si>
    <t>78-215-870-ОП-МП-Н-174</t>
  </si>
  <si>
    <t>д.Малыгино,ул. Малая Крестьянская</t>
  </si>
  <si>
    <t>78-215-870-ОП-МП-Н-175</t>
  </si>
  <si>
    <t>д.Маурино,ул. Центральная</t>
  </si>
  <si>
    <t>78-215-870-ОП-МП-Н-176</t>
  </si>
  <si>
    <t>д.Морщихино,ул. Крестьянская</t>
  </si>
  <si>
    <t>78-215-870-ОП-МП-Н-177</t>
  </si>
  <si>
    <t>д.Манжаково,ул. Солнечная</t>
  </si>
  <si>
    <t>78-215-870-ОП-МП-Н-178</t>
  </si>
  <si>
    <t>д.Манжаково,ул. Молодежная</t>
  </si>
  <si>
    <t>78-215-870-ОП-МП-Н-179</t>
  </si>
  <si>
    <t>д.Манжаково,ул. Хуторская</t>
  </si>
  <si>
    <t>78-215-870-ОП-МП-Н-180</t>
  </si>
  <si>
    <t>д.Напрудское,ул. Никольская</t>
  </si>
  <si>
    <t>78-215-870-ОП-МП-Н-181</t>
  </si>
  <si>
    <t>д.Погорелки,ул. Дачная</t>
  </si>
  <si>
    <t>78-215-870-ОП-МП-Н-182</t>
  </si>
  <si>
    <t>д.Полтинино,ул. Светлая</t>
  </si>
  <si>
    <t>78-215-870-ОП-МП-Н-183</t>
  </si>
  <si>
    <t>д.Починок,ул. Заречная</t>
  </si>
  <si>
    <t>78-215-870-ОП-МП-Н-184</t>
  </si>
  <si>
    <t>д.Починок,ул. Луговая</t>
  </si>
  <si>
    <t>78-215-870-ОП-МП-Н-185</t>
  </si>
  <si>
    <t>д.Прудищи,ул. Запрудная</t>
  </si>
  <si>
    <t>78-215-870-ОП-МП-Н-186</t>
  </si>
  <si>
    <t>д.Свиткино,ул. Богословская</t>
  </si>
  <si>
    <t>78-215-870-ОП-МП-Н-187</t>
  </si>
  <si>
    <t>д.Филино,ул. Дорожная</t>
  </si>
  <si>
    <t>78-215-870-ОП-МП-Н-188</t>
  </si>
  <si>
    <t>д.Николо-Отводное,ул. Лесная</t>
  </si>
  <si>
    <t>78-215-870-ОП-МП-Н-189</t>
  </si>
  <si>
    <t>д.Сосновки,ул. Сосновая</t>
  </si>
  <si>
    <t>78-215-870-ОП-МП-Н-190</t>
  </si>
  <si>
    <t>д.Акуловское,ул. Лесная</t>
  </si>
  <si>
    <t>78-215-870-ОП-МП-Н-191</t>
  </si>
  <si>
    <t>д.Акуловское,ул. Садовая</t>
  </si>
  <si>
    <t>78-215-870-ОП-МП-Н-192</t>
  </si>
  <si>
    <t>д.Баглаево,ул. Крестьянская</t>
  </si>
  <si>
    <t>78-215-870-ОП-МП-Н-193</t>
  </si>
  <si>
    <t>д.Б.Левашово,ул. Левашовская</t>
  </si>
  <si>
    <t>78-215-870-ОП-МП-Н-194</t>
  </si>
  <si>
    <t>д.Волосово,ул. Лесная</t>
  </si>
  <si>
    <t>78-215-870-ОП-МП-Н-195</t>
  </si>
  <si>
    <t>д.Волосово,ул. Строителей</t>
  </si>
  <si>
    <t>78-215-870-ОП-МП-Н-196</t>
  </si>
  <si>
    <t>д.Гаврильцево,ул. Зеленая</t>
  </si>
  <si>
    <t>78-215-870-ОП-МП-Н-197</t>
  </si>
  <si>
    <t>д.Голодяево,ул. Садовая</t>
  </si>
  <si>
    <t>78-215-870-ОП-МП-Н-198</t>
  </si>
  <si>
    <t>ст.Догадцево,ул. Железнодорожная</t>
  </si>
  <si>
    <t>78-215-870-ОП-МП-Н-199</t>
  </si>
  <si>
    <t>ст.Догадцево,ул. Привокзальная</t>
  </si>
  <si>
    <t>78-215-870-ОП-МП-Н-200</t>
  </si>
  <si>
    <t>ст.Догадцево,ул. Лесная</t>
  </si>
  <si>
    <t>78-215-870-ОП-МП-Н-201</t>
  </si>
  <si>
    <t>ст.Догадцево,ул. Луговая</t>
  </si>
  <si>
    <t>78-215-870-ОП-МП-Н-202</t>
  </si>
  <si>
    <t>д.Жолнино,ул. Жолнинская</t>
  </si>
  <si>
    <t>78-215-870-ОП-МП-Н-203</t>
  </si>
  <si>
    <t>д.Заречье,ул. Магистральная</t>
  </si>
  <si>
    <t>78-215-870-ОП-МП-Н-204</t>
  </si>
  <si>
    <t>д.Заречье,ул. Дачная</t>
  </si>
  <si>
    <t>78-215-870-ОП-МП-Н-205</t>
  </si>
  <si>
    <t>д.Заречье,ул. Совхозная</t>
  </si>
  <si>
    <t>78-215-870-ОП-МП-Н-206</t>
  </si>
  <si>
    <t>д.Заречье,ул. Заречная</t>
  </si>
  <si>
    <t>78-215-870-ОП-МП-Н-207</t>
  </si>
  <si>
    <t>д.Ильинское,ул. Ильинская</t>
  </si>
  <si>
    <t>78-215-870-ОП-МП-Н-208</t>
  </si>
  <si>
    <t>д.Лычево,ул. Лесная</t>
  </si>
  <si>
    <t>78-215-870-ОП-МП-Н-209</t>
  </si>
  <si>
    <t>д.Малое Левашово,ул. Дачная</t>
  </si>
  <si>
    <t>78-215-870-ОП-МП-Н-210</t>
  </si>
  <si>
    <t>д.Марково,ул. Дорожная</t>
  </si>
  <si>
    <t>78-215-870-ОП-МП-Н-211</t>
  </si>
  <si>
    <t>д.Петровское,ул. Луговая</t>
  </si>
  <si>
    <t>78-215-870-ОП-МП-Н-212</t>
  </si>
  <si>
    <t>д.Семеновское,ул. Речная</t>
  </si>
  <si>
    <t>78-215-870-ОП-МП-Н-213</t>
  </si>
  <si>
    <t>д.Терентьево,ул. Лесная</t>
  </si>
  <si>
    <t>78-215-870-ОП-МП-Н-214</t>
  </si>
  <si>
    <t>д.Телицино,ул. Дорожная</t>
  </si>
  <si>
    <t>78-215-870-ОП-МП-Н-215</t>
  </si>
  <si>
    <t>д.Телицино,ул. Мира</t>
  </si>
  <si>
    <t>78-215-870-ОП-МП-Н-216</t>
  </si>
  <si>
    <t>д.Телицино,ул. Лесная</t>
  </si>
  <si>
    <t>78-215-870-ОП-МП-Н-217</t>
  </si>
  <si>
    <t>д.Телицино,ул. Строителей</t>
  </si>
  <si>
    <t>78-215-870-ОП-МП-Н-218</t>
  </si>
  <si>
    <t>д.Федчино,ул. Лесная</t>
  </si>
  <si>
    <t>78-215-870-ОП-МП-Н-219</t>
  </si>
  <si>
    <t>д.Черницино,ул. Луговая</t>
  </si>
  <si>
    <t>78-215-870-ОП-МП-Н-220</t>
  </si>
  <si>
    <t>д.Шубино,ул. Речная</t>
  </si>
  <si>
    <t>78-215-870-ОП-МП-Н-221</t>
  </si>
  <si>
    <t>д.Нижний Починок,ул. Дачная</t>
  </si>
  <si>
    <t>78-215-870-ОП-МП-Н-222</t>
  </si>
  <si>
    <t>с.Новое,ул. Дачная</t>
  </si>
  <si>
    <t>78-215-870-ОП-МП-Н-223</t>
  </si>
  <si>
    <t>д.Ямушино,ул. Лесная</t>
  </si>
  <si>
    <t>78-215-870-ОП-МП-Н-224</t>
  </si>
  <si>
    <t>д.Язвицево,ул. Дачная</t>
  </si>
  <si>
    <t>78-215-870-ОП-МП-Н-225</t>
  </si>
  <si>
    <t>д.Язвицево,ул. Заречная</t>
  </si>
  <si>
    <t>78-215-870-ОП-МП-Н-226</t>
  </si>
  <si>
    <t>д.Яскино,ул. Центральная</t>
  </si>
  <si>
    <t>78-215-870-ОП-МП-Н-227</t>
  </si>
  <si>
    <t>д.Федурино,ул. Покровская</t>
  </si>
  <si>
    <t>78-215-870-ОП-МП-Н-228</t>
  </si>
  <si>
    <t>№76-76-03/005/2013-016</t>
  </si>
  <si>
    <t>д.Федурино,ул. Дубенская</t>
  </si>
  <si>
    <t>78-215-870-ОП-МП-Н-229</t>
  </si>
  <si>
    <t>д.Федурино,ул. Нижняя</t>
  </si>
  <si>
    <t>78-215-870-ОП-МП-Н-230</t>
  </si>
  <si>
    <t>д.Федурино,ул. Молодежная</t>
  </si>
  <si>
    <t>78-215-870-ОП-МП-Н-231</t>
  </si>
  <si>
    <t>д.Федурино,ул. Куриловская</t>
  </si>
  <si>
    <t>78-215-870-ОП-МП-Н-232</t>
  </si>
  <si>
    <t>№76-76-03/005/2013-017</t>
  </si>
  <si>
    <t>д.Федурино,ул. Орлова</t>
  </si>
  <si>
    <t>78-215-870-ОП-МП-Н-233</t>
  </si>
  <si>
    <t>д.Федурино,ул. Полевая</t>
  </si>
  <si>
    <t>78-215-870-ОП-МП-Н-234</t>
  </si>
  <si>
    <t>№ 76-76-03/005/2013-018</t>
  </si>
  <si>
    <t>д.Акуловское,ул. Покровская</t>
  </si>
  <si>
    <t>78-215-870-ОП-МП-Н-235</t>
  </si>
  <si>
    <t>д.Баловино,ул. Ильйцинская</t>
  </si>
  <si>
    <t>78-215-870-ОП-МП-Н-236</t>
  </si>
  <si>
    <t>д.Баловино,ул. Владимировская</t>
  </si>
  <si>
    <t>78-215-870-ОП-МП-Н-237</t>
  </si>
  <si>
    <t>д.Бисерово,ул. Лесная</t>
  </si>
  <si>
    <t>78-215-870-ОП-МП-Н-238</t>
  </si>
  <si>
    <t>д.Варганово,ул. Дачная</t>
  </si>
  <si>
    <t>78-215-870-ОП-МП-Н-239</t>
  </si>
  <si>
    <t>д.Вернево,ул. Дачная</t>
  </si>
  <si>
    <t>78-215-870-ОП-МП-Н-240</t>
  </si>
  <si>
    <t>д.Бедниково,ул. Покровская</t>
  </si>
  <si>
    <t>78-215-870-ОП-МП-Н-241</t>
  </si>
  <si>
    <t>с.Глазово,ул. Никольская</t>
  </si>
  <si>
    <t>78-215-870-ОП-МП-Н-242</t>
  </si>
  <si>
    <t>с.Глазово,ул. Троицкая</t>
  </si>
  <si>
    <t>78-215-870-ОП-МП-Н-243</t>
  </si>
  <si>
    <t>с.Глазово,ул. Лесная</t>
  </si>
  <si>
    <t>78-215-870-ОП-МП-Н-244</t>
  </si>
  <si>
    <t>д.Горбово,ул. Ильинская</t>
  </si>
  <si>
    <t>78-215-870-ОП-МП-Н-245</t>
  </si>
  <si>
    <t>д.Дубня,ул. Куриловская</t>
  </si>
  <si>
    <t>78-215-870-ОП-МП-Н-246</t>
  </si>
  <si>
    <t>д.Давыдовское,ул. Лесная</t>
  </si>
  <si>
    <t>78-215-870-ОП-МП-Н-247</t>
  </si>
  <si>
    <t>д.Курилово,ул. Дубенская</t>
  </si>
  <si>
    <t>78-215-870-ОП-МП-Н-248</t>
  </si>
  <si>
    <t>д.Копнинское,ул. Петровская</t>
  </si>
  <si>
    <t>78-215-870-ОП-МП-Н-249</t>
  </si>
  <si>
    <t>д.Косково,ул. Ивановская</t>
  </si>
  <si>
    <t>78-215-870-ОП-МП-Н-250</t>
  </si>
  <si>
    <t>д.Корягино,ул. Дачная</t>
  </si>
  <si>
    <t>78-215-870-ОП-МП-Н-251</t>
  </si>
  <si>
    <t>д.Любимцево,ул. Казанская</t>
  </si>
  <si>
    <t>78-215-870-ОП-МП-Н-252</t>
  </si>
  <si>
    <t>д.Мыс,ул. Троицкая</t>
  </si>
  <si>
    <t>78-215-870-ОП-МП-Н-253</t>
  </si>
  <si>
    <t>д.Максимцево,ул. Ильинская</t>
  </si>
  <si>
    <t>78-215-870-ОП-МП-Н-254</t>
  </si>
  <si>
    <t>д.Маликово,ул. Черемушки</t>
  </si>
  <si>
    <t>78-215-870-ОП-МП-Н-255</t>
  </si>
  <si>
    <t>д.Орехово,ул. Луговая</t>
  </si>
  <si>
    <t>78-215-870-ОП-МП-Н-256</t>
  </si>
  <si>
    <t>д.Петухово,ул. Садовая</t>
  </si>
  <si>
    <t>78-215-870-ОП-МП-Н-257</t>
  </si>
  <si>
    <t>д.Покров,ул. Покровская</t>
  </si>
  <si>
    <t>78-215-870-ОП-МП-Н-258</t>
  </si>
  <si>
    <t>д.Петрилово,ул. Надежды</t>
  </si>
  <si>
    <t>78-215-870-ОП-МП-Н-259</t>
  </si>
  <si>
    <t>д.Спирково,ул. Луговая</t>
  </si>
  <si>
    <t>78-215-870-ОП-МП-Н-260</t>
  </si>
  <si>
    <t>д.Сухарево,ул. Ильинская</t>
  </si>
  <si>
    <t>78-215-870-ОП-МП-Н-261</t>
  </si>
  <si>
    <t>д.Сухарево,ул. Завражная</t>
  </si>
  <si>
    <t>78-215-870-ОП-МП-Н-262</t>
  </si>
  <si>
    <t>д.Семенцево,ул. Южная</t>
  </si>
  <si>
    <t>78-215-870-ОП-МП-Н-263</t>
  </si>
  <si>
    <t>д.Семенцево,ул. Заречная</t>
  </si>
  <si>
    <t>78-215-870-ОП-МП-Н-264</t>
  </si>
  <si>
    <t xml:space="preserve"> 1 / 12</t>
  </si>
  <si>
    <t>д.Теперское,ул. Зеленая</t>
  </si>
  <si>
    <t>78-215-870-ОП-МП-Н-265</t>
  </si>
  <si>
    <t>д.Троица,ул. Покровская</t>
  </si>
  <si>
    <t>78-215-870-ОП-МП-Н-266</t>
  </si>
  <si>
    <t>д.Троица,ул. Луговая</t>
  </si>
  <si>
    <t>78-215-870-ОП-МП-Н-267</t>
  </si>
  <si>
    <t>д.Троица,ул. Никольская</t>
  </si>
  <si>
    <t>78-215-870-ОП-МП-Н-268</t>
  </si>
  <si>
    <t>д.Тюляфтино,ул. Петровская</t>
  </si>
  <si>
    <t>78-215-870-ОП-МП-Н-269</t>
  </si>
  <si>
    <t>д.Тюляфтино,ул. Никольская</t>
  </si>
  <si>
    <t>78-215-870-ОП-МП-Н-270</t>
  </si>
  <si>
    <t>д.Филиповское,ул. Ильинская</t>
  </si>
  <si>
    <t>78-215-870-ОП-МП-Н-271</t>
  </si>
  <si>
    <t>д.Юркино,ул. Дачная</t>
  </si>
  <si>
    <t>78-215-870-ОП-МП-Н-272</t>
  </si>
  <si>
    <t>д.Фетинкино,ул. Дачная</t>
  </si>
  <si>
    <t>78-215-870-ОП-МП-Н-273</t>
  </si>
  <si>
    <t>ИТОГО по Середскому сельскому поселению</t>
  </si>
  <si>
    <t>1/12</t>
  </si>
  <si>
    <t>49/397,39</t>
  </si>
  <si>
    <t>п.Волга переулок Базарный</t>
  </si>
  <si>
    <t>78223806ОПМЗН-001</t>
  </si>
  <si>
    <t>п.Волга переулок Больничный</t>
  </si>
  <si>
    <t>78223806ОПМЗН-002</t>
  </si>
  <si>
    <t>п.Волга переулок Волжский</t>
  </si>
  <si>
    <t>78223806ОПМЗН-003</t>
  </si>
  <si>
    <t>п.Волга переулок Герцена</t>
  </si>
  <si>
    <t>78223806ОПМЗН-004</t>
  </si>
  <si>
    <t>п.Волга переулок Глинки</t>
  </si>
  <si>
    <t>78223806ОПМЗН-005</t>
  </si>
  <si>
    <t>п.Волга улица Гоголя</t>
  </si>
  <si>
    <t>78223806ОПМЗН-006</t>
  </si>
  <si>
    <t>п.Волга переулок Грибоедова</t>
  </si>
  <si>
    <t>78223806ОПМЗН-007</t>
  </si>
  <si>
    <t>п.Волга улица Дружбы</t>
  </si>
  <si>
    <t>78223806ОПМЗН-008</t>
  </si>
  <si>
    <t>п.Волга переулок Жуковского</t>
  </si>
  <si>
    <t>78223806ОПМЗН-009</t>
  </si>
  <si>
    <t>п.Волга переулок Земнухова</t>
  </si>
  <si>
    <t>78223806ОПМЗН-010</t>
  </si>
  <si>
    <t>п.Волга переулок Западный</t>
  </si>
  <si>
    <t>78223806ОПМЗН-011</t>
  </si>
  <si>
    <t>п.Волга улица Зеленая</t>
  </si>
  <si>
    <t>78223806ОПМЗН-012</t>
  </si>
  <si>
    <t>п.Волга улица Олега Кошевого</t>
  </si>
  <si>
    <t>78223806ОПМЗН-013</t>
  </si>
  <si>
    <t>п.Волга улица Крупской</t>
  </si>
  <si>
    <t>78223806ОПМЗН-014</t>
  </si>
  <si>
    <t>п.Волга  улица Комсомольская</t>
  </si>
  <si>
    <t>78223806ОПМЗН-015</t>
  </si>
  <si>
    <t>п.Волга улица Кирова</t>
  </si>
  <si>
    <t>78223806ОПМЗН-016</t>
  </si>
  <si>
    <t>п.Волга переулок Куйбышева</t>
  </si>
  <si>
    <t>78223806ОПМЗН-017</t>
  </si>
  <si>
    <t>п.Волга улица Крылова</t>
  </si>
  <si>
    <t>78223806ОПМЗН-018</t>
  </si>
  <si>
    <t>п.Волга переулок Калинина</t>
  </si>
  <si>
    <t>78223806ОПМЗН-019</t>
  </si>
  <si>
    <t>п.Волга улица Калинина</t>
  </si>
  <si>
    <t>78223806ОПМЗН-020</t>
  </si>
  <si>
    <t>п.Волга переулок Красина</t>
  </si>
  <si>
    <t>78223806ОПМЗН-021</t>
  </si>
  <si>
    <t>п.Волга улица Кутузова</t>
  </si>
  <si>
    <t>78223806ОПМЗН-022</t>
  </si>
  <si>
    <t>п.Волга улица Красноармейская</t>
  </si>
  <si>
    <t>78223806ОПМЗН-023</t>
  </si>
  <si>
    <t>п.Волга улица Лесная</t>
  </si>
  <si>
    <t>78223806ОПМЗН-024</t>
  </si>
  <si>
    <t>п.Волга улица Ленина</t>
  </si>
  <si>
    <t>78223806ОПМЗН-025</t>
  </si>
  <si>
    <t>п.Волга улица Лихачева</t>
  </si>
  <si>
    <t>78223806ОПМЗН-026</t>
  </si>
  <si>
    <t>п.Волга улица Линейная</t>
  </si>
  <si>
    <t>78223806ОПМЗН-027</t>
  </si>
  <si>
    <t>п.Волга улица Ломоносова</t>
  </si>
  <si>
    <t>78223806ОПМЗН-028</t>
  </si>
  <si>
    <t>п.Волга улица Лазо</t>
  </si>
  <si>
    <t>78223806ОПМЗН-029</t>
  </si>
  <si>
    <t>п.Волга улица Мира</t>
  </si>
  <si>
    <t>78223806ОПМЗН-030</t>
  </si>
  <si>
    <t>п.Волга переулок Маяковского</t>
  </si>
  <si>
    <t>78223806ОПМЗН-031</t>
  </si>
  <si>
    <t>п.Волга улица Чайковского</t>
  </si>
  <si>
    <t>78223806ОПМЗН-032</t>
  </si>
  <si>
    <t>п.Волга переулок Матросова</t>
  </si>
  <si>
    <t>78223806ОПМЗН-033</t>
  </si>
  <si>
    <t>п.Волга переулок Мирный</t>
  </si>
  <si>
    <t>78223806ОПМЗН-034</t>
  </si>
  <si>
    <t>п.Волга переулок Некрасова</t>
  </si>
  <si>
    <t>78223806ОПМЗН-035</t>
  </si>
  <si>
    <t>п.Волга улица Набережная</t>
  </si>
  <si>
    <t>78223806ОПМЗН-036</t>
  </si>
  <si>
    <t>п.Волга улица Орджоникидзе</t>
  </si>
  <si>
    <t>78223806ОПМЗН-037</t>
  </si>
  <si>
    <t>п.Волга улица Октябрьская</t>
  </si>
  <si>
    <t>78223806ОПМЗН-038</t>
  </si>
  <si>
    <t>п.Волга улица Островского</t>
  </si>
  <si>
    <t>78223806ОПМЗН-039</t>
  </si>
  <si>
    <t>п.Волга улица Осипенко</t>
  </si>
  <si>
    <t>78223806ОПМЗН-040</t>
  </si>
  <si>
    <t>п.Волга улица Пушкина</t>
  </si>
  <si>
    <t>78223806ОПМЗН-041</t>
  </si>
  <si>
    <t>п.Волга Улица Пролетарская</t>
  </si>
  <si>
    <t>78223806ОПМЗН-042</t>
  </si>
  <si>
    <t>п.Волга улица Попова</t>
  </si>
  <si>
    <t>78223806ОПМЗН-043</t>
  </si>
  <si>
    <t>п.Волга улица Пионерская</t>
  </si>
  <si>
    <t>78223806ОПМЗН-044</t>
  </si>
  <si>
    <t>п.Волга переулок Пугачева</t>
  </si>
  <si>
    <t>78223806ОПМЗН-045</t>
  </si>
  <si>
    <t>п.Волга улица Полевая</t>
  </si>
  <si>
    <t>78223806ОПМЗН-046</t>
  </si>
  <si>
    <t>п.Волга улица Победы</t>
  </si>
  <si>
    <t>78223806ОПМЗН-047</t>
  </si>
  <si>
    <t>п.Волга улица Почтовая</t>
  </si>
  <si>
    <t>78223806ОПМЗН-048</t>
  </si>
  <si>
    <t>п.Волга улица Свободы</t>
  </si>
  <si>
    <t>78223806ОПМЗН-049</t>
  </si>
  <si>
    <t>п.Волга улица Серова</t>
  </si>
  <si>
    <t>78223806ОПМЗН-050</t>
  </si>
  <si>
    <t>п.Волга улица Спортивная</t>
  </si>
  <si>
    <t>78223806ОПМЗН-051</t>
  </si>
  <si>
    <t>п.Волга переулок Советский</t>
  </si>
  <si>
    <t>78223806ОПМЗН-052</t>
  </si>
  <si>
    <t>п.Волга улица Суворова</t>
  </si>
  <si>
    <t>78223806ОПМЗН-053</t>
  </si>
  <si>
    <t>п.Волга улица Садовая</t>
  </si>
  <si>
    <t>78223806ОПМЗН-054</t>
  </si>
  <si>
    <t>п.Волга переулок Северный</t>
  </si>
  <si>
    <t>78223806ОПМЗН-055</t>
  </si>
  <si>
    <t>п.Волга улица Толстого</t>
  </si>
  <si>
    <t>78223806ОПМЗН-056</t>
  </si>
  <si>
    <t>п.Волга переулок Труда</t>
  </si>
  <si>
    <t>78223806ОПМЗН-057</t>
  </si>
  <si>
    <t>п.Волга улица Урицкого</t>
  </si>
  <si>
    <t>78223806ОПМЗН-058</t>
  </si>
  <si>
    <t>п.Волга  переулок Фабричный</t>
  </si>
  <si>
    <t>78223806ОПМЗН-059</t>
  </si>
  <si>
    <t>п.Волга улица Фрунзе</t>
  </si>
  <si>
    <t>78223806ОПМЗН-060</t>
  </si>
  <si>
    <t>п.Волга переулок Чайкиной</t>
  </si>
  <si>
    <t>78223806ОПМЗН-061</t>
  </si>
  <si>
    <t>п.Волга улица Чапаева</t>
  </si>
  <si>
    <t>78223806ОПМЗН-062</t>
  </si>
  <si>
    <t>п.Волга улица Чкалова</t>
  </si>
  <si>
    <t>78223806ОПМЗН-063</t>
  </si>
  <si>
    <t>п.Волга улица Чехова</t>
  </si>
  <si>
    <t>78223806ОПМЗН-064</t>
  </si>
  <si>
    <t>п.Волга улица Школьная</t>
  </si>
  <si>
    <t>78223806ОПМЗН-065</t>
  </si>
  <si>
    <t>п.Волга улица Шевченко</t>
  </si>
  <si>
    <t>78223806ОПМЗН-066</t>
  </si>
  <si>
    <t>п.Волга улица Энгельса</t>
  </si>
  <si>
    <t>78223806ОПМЗН-067</t>
  </si>
  <si>
    <t>п.Волга Дорога от ул.Орджоникидзе до д.Гладышево</t>
  </si>
  <si>
    <t>78223806ОПМЗН-068</t>
  </si>
  <si>
    <t>п.Волга Дорога от ж/д переезда до территории  В/ч</t>
  </si>
  <si>
    <t>78223806ОПМЗН-069</t>
  </si>
  <si>
    <t>187.п.Волга Проезд на хлебозавод от ул.Калинина до ул.Мира</t>
  </si>
  <si>
    <t>78223806ОПМЗН-070</t>
  </si>
  <si>
    <t>78223806ОПМЗН-071</t>
  </si>
  <si>
    <t>п.Шестихино улица Озерная</t>
  </si>
  <si>
    <t>78223806ОПМЗН-072</t>
  </si>
  <si>
    <t>п.Шестихино улица Поселковая</t>
  </si>
  <si>
    <t>78223806ОПМЗН-073</t>
  </si>
  <si>
    <t>.п.Шестихино улица Заводская</t>
  </si>
  <si>
    <t>78223806ОПМЗН-074</t>
  </si>
  <si>
    <t>п.Шестихино улица Заречная</t>
  </si>
  <si>
    <t>78223806ОПМЗН-075</t>
  </si>
  <si>
    <t>п.Шестихино переулок Сосновый</t>
  </si>
  <si>
    <t>78223806ОПМЗН-076</t>
  </si>
  <si>
    <t>78223806ОПМЗН-077</t>
  </si>
  <si>
    <t>п.Шестихино переулок Клубный</t>
  </si>
  <si>
    <t>78223806ОПМЗН-078</t>
  </si>
  <si>
    <t>деревня Новая Ура улица Полевая</t>
  </si>
  <si>
    <t>78223806ОПМЗН-079</t>
  </si>
  <si>
    <t>деревня Новая Ура улица Центральная</t>
  </si>
  <si>
    <t>78223806ОПМЗН-080</t>
  </si>
  <si>
    <t>деревня Новая Ура улица Колхозная</t>
  </si>
  <si>
    <t>78223806ОПМЗН-081</t>
  </si>
  <si>
    <t>деревня Ажерово</t>
  </si>
  <si>
    <t>78223806ОПМЗН-082</t>
  </si>
  <si>
    <t>деревня  Азаркино</t>
  </si>
  <si>
    <t>78223806ОПМЗН-083</t>
  </si>
  <si>
    <t xml:space="preserve">деревня  Аристово  </t>
  </si>
  <si>
    <t>78223806ОПМЗН-084</t>
  </si>
  <si>
    <t xml:space="preserve">деревня  Бабаево  </t>
  </si>
  <si>
    <t>78223806ОПМЗН-085</t>
  </si>
  <si>
    <t>деревня  Боровики</t>
  </si>
  <si>
    <t>78223806ОПМЗН-086</t>
  </si>
  <si>
    <t>деревня  Бурдуково</t>
  </si>
  <si>
    <t>78223806ОПМЗН-087</t>
  </si>
  <si>
    <t>деревня  Васильково</t>
  </si>
  <si>
    <t>78223806ОПМЗН-088</t>
  </si>
  <si>
    <t>.деревня  Ветренка</t>
  </si>
  <si>
    <t>78223806ОПМЗН-089</t>
  </si>
  <si>
    <t>деревня Ветчаково</t>
  </si>
  <si>
    <t>78223806ОПМЗН-090</t>
  </si>
  <si>
    <t>деревня  Гармоновская</t>
  </si>
  <si>
    <t>78223806ОПМЗН-091</t>
  </si>
  <si>
    <t>деревня  Гладышево</t>
  </si>
  <si>
    <t>78223806ОПМЗН-092</t>
  </si>
  <si>
    <t>деревня Глазки</t>
  </si>
  <si>
    <t>78223806ОПМЗН-093</t>
  </si>
  <si>
    <t>деревня  Горемыкино</t>
  </si>
  <si>
    <t>78223806ОПМЗН-094</t>
  </si>
  <si>
    <t>деревня Горки</t>
  </si>
  <si>
    <t>78223806ОПМЗН-095</t>
  </si>
  <si>
    <t>деревня  Горохово</t>
  </si>
  <si>
    <t>78223806ОПМЗН-096</t>
  </si>
  <si>
    <t>деревня  Грибаново</t>
  </si>
  <si>
    <t>78223806ОПМЗН-097</t>
  </si>
  <si>
    <t>деревня  Григорьевская</t>
  </si>
  <si>
    <t>78223806ОПМЗН-098</t>
  </si>
  <si>
    <t>деревня Гузеево</t>
  </si>
  <si>
    <t>78223806ОПМЗН-099</t>
  </si>
  <si>
    <t>деревня  Жилкино</t>
  </si>
  <si>
    <t>78223806ОПМЗН-100</t>
  </si>
  <si>
    <t>деревня  Журавлево</t>
  </si>
  <si>
    <t>78223806ОПМЗН-101</t>
  </si>
  <si>
    <t>деревня  Задние Горки</t>
  </si>
  <si>
    <t>78223806ОПМЗН-102</t>
  </si>
  <si>
    <t>деревня  Знамово</t>
  </si>
  <si>
    <t>78223806ОПМЗН-103</t>
  </si>
  <si>
    <t>деревня  Золотково</t>
  </si>
  <si>
    <t>78223806ОПМЗН-104</t>
  </si>
  <si>
    <t>деревня  Игнатцево</t>
  </si>
  <si>
    <t>78223806ОПМЗН-105</t>
  </si>
  <si>
    <t>деревня  Ильинское</t>
  </si>
  <si>
    <t>78223806ОПМЗН-106</t>
  </si>
  <si>
    <t>деревня  Карповская</t>
  </si>
  <si>
    <t>78223806ОПМЗН-107</t>
  </si>
  <si>
    <t>село Козлово</t>
  </si>
  <si>
    <t>78223806ОПМЗН-108</t>
  </si>
  <si>
    <t>деревня  Конурино</t>
  </si>
  <si>
    <t>78223806ОПМЗН-109</t>
  </si>
  <si>
    <t>деревня Коркино</t>
  </si>
  <si>
    <t>78223806ОПМЗН-110</t>
  </si>
  <si>
    <t>поселок Красный Рыбак</t>
  </si>
  <si>
    <t>78223806ОПМЗН-111</t>
  </si>
  <si>
    <t>деревня Кужлево</t>
  </si>
  <si>
    <t>78223806ОПМЗН-112</t>
  </si>
  <si>
    <t>деревня  Макаровская</t>
  </si>
  <si>
    <t>78223806ОПМЗН-113</t>
  </si>
  <si>
    <t>деревня Дубровы</t>
  </si>
  <si>
    <t>78223806ОПМЗН-114</t>
  </si>
  <si>
    <t>деревня Матренинская</t>
  </si>
  <si>
    <t>78223806ОПМЗН-115</t>
  </si>
  <si>
    <t>.местечко Нескучное</t>
  </si>
  <si>
    <t>78223806ОПМЗН-116</t>
  </si>
  <si>
    <t>деревня Никольское</t>
  </si>
  <si>
    <t>78223806ОПМЗН-117</t>
  </si>
  <si>
    <t>деревня Новики</t>
  </si>
  <si>
    <t>78223806ОПМЗН-118</t>
  </si>
  <si>
    <t>деревня Новоселки</t>
  </si>
  <si>
    <t>78223806ОПМЗН-119</t>
  </si>
  <si>
    <t>деревня Ожогино</t>
  </si>
  <si>
    <t>78223806ОПМЗН-120</t>
  </si>
  <si>
    <t>деревня Орехово</t>
  </si>
  <si>
    <t>78223806ОПМЗН-121</t>
  </si>
  <si>
    <t>деревня Петрушино</t>
  </si>
  <si>
    <t>78223806ОПМЗН-122</t>
  </si>
  <si>
    <t>деревня Печенки</t>
  </si>
  <si>
    <t>78223806ОПМЗН-123</t>
  </si>
  <si>
    <t>деревня Плишкино</t>
  </si>
  <si>
    <t>78223806ОПМЗН-124</t>
  </si>
  <si>
    <t>деревня Поздеевка</t>
  </si>
  <si>
    <t>78223806ОПМЗН-125</t>
  </si>
  <si>
    <t>деревня Прошино</t>
  </si>
  <si>
    <t>78223806ОПМЗН-126</t>
  </si>
  <si>
    <t>деревня Русиновская</t>
  </si>
  <si>
    <t>78223806ОПМЗН-127</t>
  </si>
  <si>
    <t>деревня Скимино</t>
  </si>
  <si>
    <t>78223806ОПМЗН-128</t>
  </si>
  <si>
    <t>село Сменцево</t>
  </si>
  <si>
    <t>78223806ОПМЗН-129</t>
  </si>
  <si>
    <t>деревня Сопино</t>
  </si>
  <si>
    <t>78223806ОПМЗН-130</t>
  </si>
  <si>
    <t>78223806ОПМЗН-131</t>
  </si>
  <si>
    <t>деревня Ура</t>
  </si>
  <si>
    <t>78223806ОПМЗН-132</t>
  </si>
  <si>
    <t>деревня Урежи</t>
  </si>
  <si>
    <t>78223806ОПМЗН-133</t>
  </si>
  <si>
    <t>деревня Усово</t>
  </si>
  <si>
    <t>78223806ОПМЗН-134</t>
  </si>
  <si>
    <t>деревня Фатеево</t>
  </si>
  <si>
    <t>78223806ОПМЗН-135</t>
  </si>
  <si>
    <t>деревня Федосово</t>
  </si>
  <si>
    <t>78223806ОПМЗН-136</t>
  </si>
  <si>
    <t>деревня Ченцы</t>
  </si>
  <si>
    <t>78223806ОПМЗН-137</t>
  </si>
  <si>
    <t>деревня Чепасово</t>
  </si>
  <si>
    <t>78223806ОПМЗН-138</t>
  </si>
  <si>
    <t>деревня Шестовская</t>
  </si>
  <si>
    <t>78223806ОПМЗН-139</t>
  </si>
  <si>
    <t>деревня Яскино</t>
  </si>
  <si>
    <t>78223806ОПМЗН-140</t>
  </si>
  <si>
    <t>от д.Гладышево до дер.Ильинское</t>
  </si>
  <si>
    <t>78223806ОПМЗН-141</t>
  </si>
  <si>
    <t>-</t>
  </si>
  <si>
    <t>с. Н. Некоуз пер. Агрохимиков</t>
  </si>
  <si>
    <t>78-223-815-ОП-МП-Н-002</t>
  </si>
  <si>
    <t>с. Н. Некоуз пер. Библиотечный</t>
  </si>
  <si>
    <t>78-223-815-ОП-МП-Н-003</t>
  </si>
  <si>
    <t>с. Н. Некоуз пер. Больничный</t>
  </si>
  <si>
    <t>78-223-815-ОП-МП-Н-004</t>
  </si>
  <si>
    <t>с. Н. Некоуз ул. Вокзальная</t>
  </si>
  <si>
    <t>78-223-815-ОП-МП-Н-005</t>
  </si>
  <si>
    <t>с. Н. Некоуз ул. Депутатская</t>
  </si>
  <si>
    <t>78-223-815-ОП-МП-Н-009</t>
  </si>
  <si>
    <t>с. Н. Некоуз пер. Дорожный</t>
  </si>
  <si>
    <t>78-223-815-ОП-МП-Н-012</t>
  </si>
  <si>
    <t>с. Н. Некоуз пер. Исаковский</t>
  </si>
  <si>
    <t>78-223-815-ОП-МП-Н-015</t>
  </si>
  <si>
    <t>с. Н. Некоуз ул. Кооперативная</t>
  </si>
  <si>
    <t>78-223-815-ОП-МП-Н-019</t>
  </si>
  <si>
    <t>с. Н. Некоуз ул. Колхозная</t>
  </si>
  <si>
    <t>78-223-815-ОП-МП-Н-016</t>
  </si>
  <si>
    <t>с. Н. Некоуз ул. Комсомольская</t>
  </si>
  <si>
    <t>78-223-815-ОП-МП-Н-018</t>
  </si>
  <si>
    <t>с. Н. Некоуз ул. Ленина</t>
  </si>
  <si>
    <t>78-223-815-ОП-МП-Н-020</t>
  </si>
  <si>
    <t>с. Н. Некоуз ул. Лесная</t>
  </si>
  <si>
    <t>78-223-815-ОП-МП-Н-021</t>
  </si>
  <si>
    <t>с. Н. Некоуз ул. 30 лет Победы</t>
  </si>
  <si>
    <t>78-223-815-ОП-МП-Н-001</t>
  </si>
  <si>
    <t>с. Н. Некоуз ул. Мелиораторов</t>
  </si>
  <si>
    <t>78-223-815-ОП-МП-Н-022</t>
  </si>
  <si>
    <t>с. Н. Некоуз ул. Новая</t>
  </si>
  <si>
    <t>78-223-815-ОП-МП-Н-024</t>
  </si>
  <si>
    <t>с. Н. Некоуз ул. Некоузская</t>
  </si>
  <si>
    <t>с. Н. Некоуз пер. Нефтебазы</t>
  </si>
  <si>
    <t>78-223-815-ОП-МП-Н-023</t>
  </si>
  <si>
    <t>с. Н. Некоуз ул. Пионерская</t>
  </si>
  <si>
    <t>78-223-815-ОП-МП-Н-025</t>
  </si>
  <si>
    <t>с. Н. Некоуз пер. Почтовый</t>
  </si>
  <si>
    <t>78-223-815-ОП-МП-Н-026</t>
  </si>
  <si>
    <t>с. Н. Некоуз ул.Сельскохозяйственная</t>
  </si>
  <si>
    <t>78-223-815-ОП-МП-Н-028</t>
  </si>
  <si>
    <t>с. Н. Некоуз ул. Свободы</t>
  </si>
  <si>
    <t>78-223-815-ОП-МП-Н-135</t>
  </si>
  <si>
    <t>с. Н. Некоуз ул. Советская</t>
  </si>
  <si>
    <t>78-223-815-ОП-МП-Н-029</t>
  </si>
  <si>
    <t>с. Н. Некоуз ул. Северная</t>
  </si>
  <si>
    <t>78-223-815-ОП-МП-Н-027</t>
  </si>
  <si>
    <t>с. Н. Некоуз пер. Тракторный</t>
  </si>
  <si>
    <t>78-223-815-ОП-МП-Н-032</t>
  </si>
  <si>
    <t>с. Н. Некоуз пер. Фабричный</t>
  </si>
  <si>
    <t>78-223-815-ОП-МП-Н-033</t>
  </si>
  <si>
    <t>с. Н. Некоуз ул. Юбилейная</t>
  </si>
  <si>
    <t>78-223-815-ОП-МП-Н-034</t>
  </si>
  <si>
    <t>с. Н. Некоуз от ул.Некоузская до завода травяной муки</t>
  </si>
  <si>
    <t>78-223-815-ОП-МП-Н-013</t>
  </si>
  <si>
    <t>с. Некоуз от ул. Комсомольская до леса Кадниковский мох</t>
  </si>
  <si>
    <t>78-223-815-ОП-МП-Н-017</t>
  </si>
  <si>
    <t>с. Некоуз ул.Советская</t>
  </si>
  <si>
    <t>с. Некоуз ул.Комсомольская</t>
  </si>
  <si>
    <t>с. Некоуз ул. Тракторная</t>
  </si>
  <si>
    <t>78-223-815-ОП-МП-Н-031</t>
  </si>
  <si>
    <t>с. Некоуз ул. Колхозная</t>
  </si>
  <si>
    <t>с. Некоуз ул. Заречная</t>
  </si>
  <si>
    <t>78-223-815-ОП-МП-Н-014</t>
  </si>
  <si>
    <t>дорога в деревне Сусловка</t>
  </si>
  <si>
    <t>78-223-815-ОП-МП-Н-077</t>
  </si>
  <si>
    <t>дорога в деревне Усово</t>
  </si>
  <si>
    <t>78-223-815-ОП-МП-Н-138</t>
  </si>
  <si>
    <t>дорога в деревне Федосово</t>
  </si>
  <si>
    <t>78-223-815-ОП-МП-Н-099</t>
  </si>
  <si>
    <t>дорога в деревне Харинская</t>
  </si>
  <si>
    <t>78-223-815-ОП-МП-Н-100</t>
  </si>
  <si>
    <t>дорога в деревне Панкратово</t>
  </si>
  <si>
    <t>78-223-815-ОП-МП-Н-078</t>
  </si>
  <si>
    <t>дорога в деревне Рубцово</t>
  </si>
  <si>
    <t>78-223-815-ОП-МП-Н-090</t>
  </si>
  <si>
    <t>дорога в деревне Солоцково</t>
  </si>
  <si>
    <t>78-223-815-ОП-МП-Н-091</t>
  </si>
  <si>
    <t>дорога в деревне Судбища</t>
  </si>
  <si>
    <t>78-223-815-ОП-МП-Н-008</t>
  </si>
  <si>
    <t>дорога в деревне Топорищево</t>
  </si>
  <si>
    <t>78-223-815-ОП-МП-Н-139</t>
  </si>
  <si>
    <t>дорога в деревне Турабово</t>
  </si>
  <si>
    <t>78-223-815-ОП-МП-Н-097</t>
  </si>
  <si>
    <t>дорога в деревне Ушаково</t>
  </si>
  <si>
    <t>78-223-815-ОП-МП-Н-098</t>
  </si>
  <si>
    <t>дорога в деревне Турабцево</t>
  </si>
  <si>
    <t>78-223-815-ОП-МП-Н-140</t>
  </si>
  <si>
    <t>дорога в деревне Щетинкино</t>
  </si>
  <si>
    <t>78-223-815-ОП-МП-Н-041</t>
  </si>
  <si>
    <t>дорога в деревне Этаулово</t>
  </si>
  <si>
    <t>78-223-815-ОП-МП-Н-093</t>
  </si>
  <si>
    <t>дорога в деревне Юрьевское</t>
  </si>
  <si>
    <t>78-223-815-ОП-МП-Н-104</t>
  </si>
  <si>
    <t>дорога в деревне Чирики</t>
  </si>
  <si>
    <t>дорога в деревне Щербинино</t>
  </si>
  <si>
    <t>78-223-815-ОП-МП-Н-102</t>
  </si>
  <si>
    <t>дорога в деревне Беловская</t>
  </si>
  <si>
    <t>78-223-815-ОП-МП-Н-047</t>
  </si>
  <si>
    <t>дорога в деревне Голицино</t>
  </si>
  <si>
    <t>78-223-815-ОП-МП-Н-142</t>
  </si>
  <si>
    <t>дорога в селе Новинское</t>
  </si>
  <si>
    <t>78-223-815-ОП-МП-Н-143</t>
  </si>
  <si>
    <t>дорога в деревне Агафоново</t>
  </si>
  <si>
    <t>78-223-815-ОП-МП-Н-144</t>
  </si>
  <si>
    <t>78-223-815-ОП-МП-Н-046</t>
  </si>
  <si>
    <t>дорога в деревне Григорево</t>
  </si>
  <si>
    <t>78-223-815-ОП-МП-Н-145</t>
  </si>
  <si>
    <t>дорога в деревне Гусево</t>
  </si>
  <si>
    <t>78-223-815-ОП-МП-Н-146</t>
  </si>
  <si>
    <t>дорога в деревне Жарки</t>
  </si>
  <si>
    <t>78-223-815-ОП-МП-Н-147</t>
  </si>
  <si>
    <t>дорога в деревне Желнино</t>
  </si>
  <si>
    <t>78-223-815-ОП-МП-Н-148</t>
  </si>
  <si>
    <t>дорога в деревне Ивановкое</t>
  </si>
  <si>
    <t>78-223-815-ОП-МП-Н-060</t>
  </si>
  <si>
    <t>дорога в деревне Каменки</t>
  </si>
  <si>
    <t>78-223-815-ОП-МП-Н-065</t>
  </si>
  <si>
    <t>дорога в деревне Караваевское</t>
  </si>
  <si>
    <t>78-223-815-ОП-МП-Н-111</t>
  </si>
  <si>
    <t>дорога в деревне Горохово</t>
  </si>
  <si>
    <t>78-223-815-ОП-МП-Н-149</t>
  </si>
  <si>
    <t>дорога в деревне Пахомово</t>
  </si>
  <si>
    <t>78-223-815-ОП-МП-Н-079</t>
  </si>
  <si>
    <t>дорога в деревне Холопово</t>
  </si>
  <si>
    <t>78-223-815-ОП-МП-Н-137</t>
  </si>
  <si>
    <t>дорога в деревне Голенищево</t>
  </si>
  <si>
    <t>78-223-815-ОП-МП-Н-150</t>
  </si>
  <si>
    <t>дорога в деревне Елгузово</t>
  </si>
  <si>
    <t>78-223-815-ОП-МП-Н-059</t>
  </si>
  <si>
    <t>дорога в деревне Большое Фролово</t>
  </si>
  <si>
    <t>78-223-815-ОП-МП-Н-107</t>
  </si>
  <si>
    <t>дорога в деревне Бутовская</t>
  </si>
  <si>
    <t>78-223-815-ОП-МП-Н-049</t>
  </si>
  <si>
    <t>дорога в деревне Васино</t>
  </si>
  <si>
    <t>78-223-815-ОП-МП-Н-050</t>
  </si>
  <si>
    <t>дорога в деревне Волохово</t>
  </si>
  <si>
    <t>78-223-815-ОП-МП-Н-052</t>
  </si>
  <si>
    <t>дорога в деревне Гулебино</t>
  </si>
  <si>
    <t>78-223-815-ОП-МП-Н-151</t>
  </si>
  <si>
    <t>дорога в деревне Добрецы</t>
  </si>
  <si>
    <t>78-223-815-ОП-МП-Н-057</t>
  </si>
  <si>
    <t>дорога в деревне Евлановская</t>
  </si>
  <si>
    <t>78-223-815-ОП-МП-Н-038</t>
  </si>
  <si>
    <t>дорога в деревне Ерохово</t>
  </si>
  <si>
    <t>78-223-815-ОП-МП-Н-152</t>
  </si>
  <si>
    <t>дорога в деревне Жуково</t>
  </si>
  <si>
    <t>78-223-815-ОП-МП-Н-153</t>
  </si>
  <si>
    <t>дорога в деревне Игнашинская</t>
  </si>
  <si>
    <t>78-223-815-ОП-МП-Н-062</t>
  </si>
  <si>
    <t>дорога в деревне Ильинское</t>
  </si>
  <si>
    <t>78-223-815-ОП-МП-Н-007</t>
  </si>
  <si>
    <t>дорога в деревне Коплино</t>
  </si>
  <si>
    <t>78-223-815-ОП-МП-Н-154</t>
  </si>
  <si>
    <t>дорога в деревне Кудреватовская</t>
  </si>
  <si>
    <t>78-223-815-ОП-МП-Н-039</t>
  </si>
  <si>
    <t>дорога в деревне Лемеховка</t>
  </si>
  <si>
    <t>78-223-815-ОП-МП-Н-068</t>
  </si>
  <si>
    <t>дорога в деревне Лемятовская</t>
  </si>
  <si>
    <t>78-223-815-ОП-МП-Н-040</t>
  </si>
  <si>
    <t>дорога в деревне Логашино</t>
  </si>
  <si>
    <t>78-223-815-ОП-МП-Н-114</t>
  </si>
  <si>
    <t>дорога в деревне Лукино</t>
  </si>
  <si>
    <t>78-223-815-ОП-МП-Н-115</t>
  </si>
  <si>
    <t>дорога в деревне Максимовка</t>
  </si>
  <si>
    <t>78-223-815-ОП-МП-Н-070</t>
  </si>
  <si>
    <t>дорога в деревне Малое Фролово</t>
  </si>
  <si>
    <t>78-223-815-ОП-МП-Н-155</t>
  </si>
  <si>
    <t>дорога в деревне Махаево</t>
  </si>
  <si>
    <t>78-223-815-ОП-МП-Н-072</t>
  </si>
  <si>
    <t>дорога в деревне Мокеево</t>
  </si>
  <si>
    <t>78-223-815-ОП-МП-Н-156</t>
  </si>
  <si>
    <t>дорога в деревне Мышкино</t>
  </si>
  <si>
    <t>78-223-815-ОП-МП-Н-076</t>
  </si>
  <si>
    <t>дорога в деревне Овсяниково</t>
  </si>
  <si>
    <t>78-223-815-ОП-МП-Н-157</t>
  </si>
  <si>
    <t>дорога в деревне Перхулово</t>
  </si>
  <si>
    <t>78-223-815-ОП-МП-Н-158</t>
  </si>
  <si>
    <t>дорога в деревне Подольское</t>
  </si>
  <si>
    <t>78-223-815-ОП-МП-Н-159</t>
  </si>
  <si>
    <t>дорога в деревне Порохово</t>
  </si>
  <si>
    <t>78-223-815-ОП-МП-Н-083</t>
  </si>
  <si>
    <t>дорога в деревне Правдино</t>
  </si>
  <si>
    <t>78-223-815-ОП-МП-Н-085</t>
  </si>
  <si>
    <t>дорога в селе Правдино</t>
  </si>
  <si>
    <t>78-223-815-ОП-МП-Н-084</t>
  </si>
  <si>
    <t>дорога в деревне Раково</t>
  </si>
  <si>
    <t>78-223-815-ОП-МП-Н-086</t>
  </si>
  <si>
    <t>дорога в деревне Роговец</t>
  </si>
  <si>
    <t>78-223-815-ОП-МП-Н-160</t>
  </si>
  <si>
    <t>дорога в деревне Семенцево</t>
  </si>
  <si>
    <t>78-223-815-ОП-МП-Н-161</t>
  </si>
  <si>
    <t>дорога в деревне Старково</t>
  </si>
  <si>
    <t>78-223-815-ОП-МП-Н-095</t>
  </si>
  <si>
    <t>дорога в селе Ковезино</t>
  </si>
  <si>
    <t>78-223-815-ОП-МП-Н-162</t>
  </si>
  <si>
    <t>дорога в селе Колегаево</t>
  </si>
  <si>
    <t>78-223-815-ОП-МП-Н-066</t>
  </si>
  <si>
    <t>дорога в селе Кузяево</t>
  </si>
  <si>
    <t>78-223-815-ОП-МП-Н-163</t>
  </si>
  <si>
    <t>дорога в деревне Лебевцово</t>
  </si>
  <si>
    <t>78-223-815-ОП-МП-Н-035</t>
  </si>
  <si>
    <t>дорога в деревне Леоново</t>
  </si>
  <si>
    <t>78-223-815-ОП-МП-Н-113</t>
  </si>
  <si>
    <t>дорога в селе Маслово</t>
  </si>
  <si>
    <t>78-223-815-ОП-МП-Н-132</t>
  </si>
  <si>
    <t>дорога в ж/д ст. Маслово</t>
  </si>
  <si>
    <t>78-223-815-ОП-МП-Н-133</t>
  </si>
  <si>
    <t>дорога в деревне Мирная</t>
  </si>
  <si>
    <t>78-223-815-ОП-МП-Н-164</t>
  </si>
  <si>
    <t>дорога в деревне Новинки</t>
  </si>
  <si>
    <t>78-223-815-ОП-МП-Н-165</t>
  </si>
  <si>
    <t>дорога в деревне Пенье</t>
  </si>
  <si>
    <t>78-223-815-ОП-МП-Н-080</t>
  </si>
  <si>
    <t>дорога в деревне Плишкино</t>
  </si>
  <si>
    <t>78-223-815-ОП-МП-Н-166</t>
  </si>
  <si>
    <t>дорога в деревне Победа</t>
  </si>
  <si>
    <t>78-223-815-ОП-МП-Н-167</t>
  </si>
  <si>
    <t>дорога в деревне Погорелка</t>
  </si>
  <si>
    <t>78-223-815-ОП-МП-Н-168</t>
  </si>
  <si>
    <t>дорога в деревне Поддубное</t>
  </si>
  <si>
    <t>78-223-815-ОП-МП-Н-081</t>
  </si>
  <si>
    <t>дорога в деревне Реутово</t>
  </si>
  <si>
    <t>78-223-815-ОП-МП-Н-087</t>
  </si>
  <si>
    <t>дорога в деревне Родная</t>
  </si>
  <si>
    <t>78-223-815-ОП-МП-Н-089</t>
  </si>
  <si>
    <t>дорога в деревне Соломеино</t>
  </si>
  <si>
    <t>78-223-815-ОП-МП-Н-169</t>
  </si>
  <si>
    <t>дорога в деревне Чашково</t>
  </si>
  <si>
    <t>78-223-815-ОП-МП-Н-101</t>
  </si>
  <si>
    <t>дорога в деревне Чижово</t>
  </si>
  <si>
    <t>78-223-815-ОП-МП-Н-199</t>
  </si>
  <si>
    <t>дорога в деревне Щелпово</t>
  </si>
  <si>
    <t>78-223-815-ОП-МП-Н-036</t>
  </si>
  <si>
    <t>дорога в деревне Щетинино</t>
  </si>
  <si>
    <t>78-223-815-ОП-МП-Н-103</t>
  </si>
  <si>
    <t>дорога в деревне Юркино</t>
  </si>
  <si>
    <t>78-223-815-ОП-МП-Н-170</t>
  </si>
  <si>
    <t>дорога в деревне Яксаево</t>
  </si>
  <si>
    <t>78-223-815-ОП-МП-Н-171</t>
  </si>
  <si>
    <t>дорога в деревне Якшино</t>
  </si>
  <si>
    <t>78-223-815-ОП-МП-Н-105</t>
  </si>
  <si>
    <t>дорога в селе Парфеньево</t>
  </si>
  <si>
    <t>78-223-815-ОП-МП-Н-172</t>
  </si>
  <si>
    <t>дорога в деревне Афонино</t>
  </si>
  <si>
    <t>78-223-815-ОП-МП-Н-106</t>
  </si>
  <si>
    <t>дорога в деревне Большие Сокольники</t>
  </si>
  <si>
    <t>78-223-815-ОП-МП-Н-122</t>
  </si>
  <si>
    <t>дорога в деревне Васенино</t>
  </si>
  <si>
    <t>78-223-815-ОП-МП-Н-108</t>
  </si>
  <si>
    <t>дорога в деревне Власиха</t>
  </si>
  <si>
    <t>78-223-815-ОП-МП-Н-173</t>
  </si>
  <si>
    <t>дорога в деревне Вьюково</t>
  </si>
  <si>
    <t>78-223-815-ОП-МП-Н-123</t>
  </si>
  <si>
    <t>дорога в деревне Долгишево</t>
  </si>
  <si>
    <t>78-223-815-ОП-МП-Н-058</t>
  </si>
  <si>
    <t>дорога в деревне Ивановское</t>
  </si>
  <si>
    <t>78-223-815-ОП-МП-Н-061</t>
  </si>
  <si>
    <t>дорога в деревне Колобово</t>
  </si>
  <si>
    <t>78-223-815-ОП-МП-Н-174</t>
  </si>
  <si>
    <t>дорога в деревне Колодеево</t>
  </si>
  <si>
    <t>78-223-815-ОП-МП-Н-175</t>
  </si>
  <si>
    <t>дорога в деревне Кузьма - Демьян</t>
  </si>
  <si>
    <t>78-223-815-ОП-МП-Н-124</t>
  </si>
  <si>
    <t>дорога в деревне Курьяки</t>
  </si>
  <si>
    <t>78-223-815-ОП-МП-Н-176</t>
  </si>
  <si>
    <t>дорога в деревне Марково</t>
  </si>
  <si>
    <t>78-223-815-ОП-МП-Н-116</t>
  </si>
  <si>
    <t>дорога в деревне Мосеево</t>
  </si>
  <si>
    <t>78-223-815-ОП-МП-Н-117</t>
  </si>
  <si>
    <t>дорога в деревне Нечесуха</t>
  </si>
  <si>
    <t>78-223-815-ОП-МП-Н-177</t>
  </si>
  <si>
    <t>дорога в деревне Подлинная</t>
  </si>
  <si>
    <t>78-223-815-ОП-МП-Н-178</t>
  </si>
  <si>
    <t>дорога в деревне Поляна</t>
  </si>
  <si>
    <t>78-223-815-ОП-МП-Н-082</t>
  </si>
  <si>
    <t>дорога в селе Рожалово</t>
  </si>
  <si>
    <t>78-223-815-ОП-МП-Н-120</t>
  </si>
  <si>
    <t>дорога в деревне Сафроново</t>
  </si>
  <si>
    <t>дорога в деревне Середка</t>
  </si>
  <si>
    <t>78-223-815-ОП-МП-Н-179</t>
  </si>
  <si>
    <t>дорога в деревне Сивцево</t>
  </si>
  <si>
    <t>78-223-815-ОП-МП-Н-180</t>
  </si>
  <si>
    <t>дорога в деревне Старово</t>
  </si>
  <si>
    <t>78-223-815-ОП-МП-Н-096</t>
  </si>
  <si>
    <t>дорога в деревне Тиханово</t>
  </si>
  <si>
    <t>78-223-815-ОП-МП-Н-181</t>
  </si>
  <si>
    <t>дорога в деревне Шамары</t>
  </si>
  <si>
    <t>дорога в деревне Алферово</t>
  </si>
  <si>
    <t>78-223-815-ОП-МП-Н-043</t>
  </si>
  <si>
    <t>дорога в деревне Аниково</t>
  </si>
  <si>
    <t>78-223-815-ОП-МП-Н-092</t>
  </si>
  <si>
    <t>дорога в деревне Аринкино</t>
  </si>
  <si>
    <t>78-223-815-ОП-МП-Н-045</t>
  </si>
  <si>
    <t>78-223-815-ОП-МП-Н-182</t>
  </si>
  <si>
    <t>дорога в деревне Бовыкино</t>
  </si>
  <si>
    <t>78-223-815-ОП-МП-Н-048</t>
  </si>
  <si>
    <t>дорога в деревне Большое Дубинино</t>
  </si>
  <si>
    <t>78-223-815-ОП-МП-Н-183</t>
  </si>
  <si>
    <t>дорога в местечке Быково</t>
  </si>
  <si>
    <t>78-223-815-ОП-МП-Н-131</t>
  </si>
  <si>
    <t>дорога в деревне Васьки</t>
  </si>
  <si>
    <t>78-223-815-ОП-МП-Н-109</t>
  </si>
  <si>
    <t>дорога в деревне Гаврильцево</t>
  </si>
  <si>
    <t>78-223-815-ОП-МП-Н-110</t>
  </si>
  <si>
    <t>дорога в деревне Гнетнево</t>
  </si>
  <si>
    <t>78-223-815-ОП-МП-Н-136</t>
  </si>
  <si>
    <t>дорога в деревне Горшиха</t>
  </si>
  <si>
    <t>78-223-815-ОП-МП-Н-184</t>
  </si>
  <si>
    <t>дорога в деревне Данилово</t>
  </si>
  <si>
    <t>78-223-815-ОП-МП-Н-125</t>
  </si>
  <si>
    <t>дорога в деревне Калистово</t>
  </si>
  <si>
    <t>78-223-815-ОП-МП-Н-064</t>
  </si>
  <si>
    <t>дорога в деревне Коровишино</t>
  </si>
  <si>
    <t>78-223-815-ОП-МП-Н-185</t>
  </si>
  <si>
    <t>дорога в деревне Котово</t>
  </si>
  <si>
    <t>78-223-815-ОП-МП-Н-112</t>
  </si>
  <si>
    <t>дорога в деревне Малеево</t>
  </si>
  <si>
    <t>78-223-815-ОП-МП-Н-073</t>
  </si>
  <si>
    <t>дорога в деревне Малое Дубинино</t>
  </si>
  <si>
    <t>78-223-815-ОП-МП-Н-071</t>
  </si>
  <si>
    <t>дорога в деревне Микишево</t>
  </si>
  <si>
    <t>78-223-815-ОП-МП-Н-186</t>
  </si>
  <si>
    <t>дорога в местечке Мольково</t>
  </si>
  <si>
    <t>78-223-815-ОП-МП-Н-187</t>
  </si>
  <si>
    <t>дорога в деревне Мошники</t>
  </si>
  <si>
    <t>78-223-815-ОП-МП-Н-188</t>
  </si>
  <si>
    <t>дорога в деревне Ново - Першино</t>
  </si>
  <si>
    <t>78-223-815-ОП-МП-Н-189</t>
  </si>
  <si>
    <t>дорога в деревне Ново - Радомское</t>
  </si>
  <si>
    <t>78-223-815-ОП-МП-Н-118</t>
  </si>
  <si>
    <t>дорога в деревне Обрезково</t>
  </si>
  <si>
    <t>78-223-815-ОП-МП-Н-190</t>
  </si>
  <si>
    <t>дорога в деревне Павлицево</t>
  </si>
  <si>
    <t>78-223-815-ОП-МП-Н-119</t>
  </si>
  <si>
    <t>дорога в деревне Первовская</t>
  </si>
  <si>
    <t>78-223-815-ОП-МП-Н-191</t>
  </si>
  <si>
    <t>дорога в деревне Притыкино</t>
  </si>
  <si>
    <t>78-223-815-ОП-МП-Н-192</t>
  </si>
  <si>
    <t>дорога в деревне Рогопивец</t>
  </si>
  <si>
    <t>78-223-815-ОП-МП-Н-088</t>
  </si>
  <si>
    <t>дорога в деревне Сартуково</t>
  </si>
  <si>
    <t>78-223-815-ОП-МП-Н-121</t>
  </si>
  <si>
    <t>дорога в деревне Ханинка</t>
  </si>
  <si>
    <t>78-223-815-ОП-МП-Н-193</t>
  </si>
  <si>
    <t>дорога в деревне Чурлаки</t>
  </si>
  <si>
    <t>78-223-815-ОП-МП-Н-074</t>
  </si>
  <si>
    <t>дорога в деревне Ярцево</t>
  </si>
  <si>
    <t>дорога в селе Станилово</t>
  </si>
  <si>
    <t>78-223-815-ОП-МП-Н-094</t>
  </si>
  <si>
    <t>дорога в деревне Алексееиха</t>
  </si>
  <si>
    <t>78-223-815-ОП-МП-Н-042</t>
  </si>
  <si>
    <t>дорога в деревне Араново</t>
  </si>
  <si>
    <t>78-223-815-ОП-МП-Н-044</t>
  </si>
  <si>
    <t>дорога в деревне Бабья Гора</t>
  </si>
  <si>
    <t>78-223-815-ОП-МП-Н-006</t>
  </si>
  <si>
    <t>дорога в деревне Власово</t>
  </si>
  <si>
    <t>78-223-815-ОП-МП-Н-051</t>
  </si>
  <si>
    <t>дорога в деревне Горлово</t>
  </si>
  <si>
    <t>78-223-815-ОП-МП-Н-194</t>
  </si>
  <si>
    <t>дорога в деревне Давыдовское</t>
  </si>
  <si>
    <t>78-223-815-ОП-МП-Н-056</t>
  </si>
  <si>
    <t>дорога в деревне Игнатово</t>
  </si>
  <si>
    <t>78-223-815-ОП-МП-Н-195</t>
  </si>
  <si>
    <t>дорога в деревне Илькино</t>
  </si>
  <si>
    <t>78-223-815-ОП-МП-Н-063</t>
  </si>
  <si>
    <t>дорога в селе Красное</t>
  </si>
  <si>
    <t>78-223-815-ОП-МП-Н-067</t>
  </si>
  <si>
    <t>дорога в деревне Лопатино</t>
  </si>
  <si>
    <t>78-223-815-ОП-МП-Н-069</t>
  </si>
  <si>
    <t>дорога в деревне Михалково</t>
  </si>
  <si>
    <t>78-223-815-ОП-МП-Н-075</t>
  </si>
  <si>
    <t>дорога в деревне Назарово</t>
  </si>
  <si>
    <t>78-223-815-ОП-МП-Н-196</t>
  </si>
  <si>
    <t>дорога в деревне Назарьево</t>
  </si>
  <si>
    <t>78-223-815-ОП-МП-Н-197</t>
  </si>
  <si>
    <t>дорога в селе Спас  - Ильдь</t>
  </si>
  <si>
    <t>78-223-815-ОП-МП-Н-198</t>
  </si>
  <si>
    <t>Всего по Некоузскому с/п</t>
  </si>
  <si>
    <t>НЕКОУЗСКОЕ СП</t>
  </si>
  <si>
    <t>ВСЕГО по Волжскому СП</t>
  </si>
  <si>
    <t>Некоузское сельское поселение</t>
  </si>
  <si>
    <t>автомобильная дорога подъезд к д. Ильинское</t>
  </si>
  <si>
    <t>78-223-ОП-МР-Н-001</t>
  </si>
  <si>
    <t>автомобильная дорога подъезд к д. Бабья Гора</t>
  </si>
  <si>
    <t>78-223-ОП-МР-Н-002</t>
  </si>
  <si>
    <t>подъезд д. Судбища</t>
  </si>
  <si>
    <t>78-223-ОП-МР-Н-003</t>
  </si>
  <si>
    <t>подъезд к д. Беловская</t>
  </si>
  <si>
    <t>78-223-ОП-МР-Н-004</t>
  </si>
  <si>
    <t>подъезд д. Мышкино</t>
  </si>
  <si>
    <t>78-223-ОП-МР-Н-005</t>
  </si>
  <si>
    <t>подъезд д. Б.Фролово</t>
  </si>
  <si>
    <t>78-223-ОП-МР-Н-006</t>
  </si>
  <si>
    <t>подъезд д. Логашино</t>
  </si>
  <si>
    <t>78-223-ОП-МР-Н-007</t>
  </si>
  <si>
    <t>подъезд д. Лукино</t>
  </si>
  <si>
    <t>78-223-ОП-МР-Н-008</t>
  </si>
  <si>
    <t>подъезд дорога д. Плишкино</t>
  </si>
  <si>
    <t>78-223-ОП-МР-Н-009</t>
  </si>
  <si>
    <t>подъезд д. Федосово</t>
  </si>
  <si>
    <t>78-223-ОП-МР-Н-010</t>
  </si>
  <si>
    <t>подъезд д. Старково</t>
  </si>
  <si>
    <t>78-223-ОП-МР-Н-011</t>
  </si>
  <si>
    <t>автомобильная дорога подъезд к д. Харинская</t>
  </si>
  <si>
    <t>78-223-ОП-МР-Н-012</t>
  </si>
  <si>
    <t>подъезд д. Волохово</t>
  </si>
  <si>
    <t>78-223-ОП-МР-Н-013</t>
  </si>
  <si>
    <t>подъезд д. Махаево</t>
  </si>
  <si>
    <t>78-223-ОП-МР-Н-014</t>
  </si>
  <si>
    <t>подъезд д. Игнашинская</t>
  </si>
  <si>
    <t>78-223-ОП-МР-Н-015</t>
  </si>
  <si>
    <t>подъезд д. Пахомово</t>
  </si>
  <si>
    <t>78-223-ОП-МР-Н-016</t>
  </si>
  <si>
    <t>подъезд д. Елгузово</t>
  </si>
  <si>
    <t>78-223-ОП-МР-Н-017</t>
  </si>
  <si>
    <t>подъезд дорога д. Жуково</t>
  </si>
  <si>
    <t>78-223-ОП-МР-Н-018</t>
  </si>
  <si>
    <t>подъезд дорога д. Мокеево</t>
  </si>
  <si>
    <t>78-223-ОП-МР-Н-019</t>
  </si>
  <si>
    <t>подъезд д. Максимовка</t>
  </si>
  <si>
    <t>78-223-ОП-МР-Н-020</t>
  </si>
  <si>
    <t>автомобильная дорога подъезд к д. Правдино</t>
  </si>
  <si>
    <t>78-223-ОП-МР-Н-021</t>
  </si>
  <si>
    <t>подъезд д. Роговец</t>
  </si>
  <si>
    <t>78-223-ОП-МР-Н-022</t>
  </si>
  <si>
    <t>автомобильная дорога подъезд к д. Добрецы</t>
  </si>
  <si>
    <t>78-223-ОП-МР-Н-023</t>
  </si>
  <si>
    <t>подъезд д. Бутовская</t>
  </si>
  <si>
    <t>78-223-ОП-МР-Н-024</t>
  </si>
  <si>
    <t>автомобильная дорога подъезд к д. Лемеховка</t>
  </si>
  <si>
    <t>78-223-ОП-МР-Н-025</t>
  </si>
  <si>
    <t>автомобильная дорога подъезд к д. Порохово</t>
  </si>
  <si>
    <t>78-223-ОП-МР-Н-026</t>
  </si>
  <si>
    <t>подъезд д. Щербинино</t>
  </si>
  <si>
    <t>78-223-ОП-МР-Н-027</t>
  </si>
  <si>
    <t>автомобильная дорога подъезд к д. Родная</t>
  </si>
  <si>
    <t>78-223-ОП-МР-Н-028</t>
  </si>
  <si>
    <t>подъезд д. Якшино</t>
  </si>
  <si>
    <t>78-223-ОП-МР-Н-029</t>
  </si>
  <si>
    <t>подъезд д. Колегаево</t>
  </si>
  <si>
    <t>78-223-ОП-МР-Н-030</t>
  </si>
  <si>
    <t>автомобильная дорога подъезд к д. Реутово</t>
  </si>
  <si>
    <t>78-223-ОП-МР-Н-032</t>
  </si>
  <si>
    <t>автомобильная дорога подъезд к д. Пенье</t>
  </si>
  <si>
    <t>78-223-ОП-МР-Н-033</t>
  </si>
  <si>
    <t>автомобильная дорога подъезд к  д. Щетинино</t>
  </si>
  <si>
    <t>78-223-ОП-МР-Н-034</t>
  </si>
  <si>
    <t>подъезд д. Караваевское</t>
  </si>
  <si>
    <t>78-223-ОП-МР-Н-035</t>
  </si>
  <si>
    <t>автомобильная дорога подъезд к д. Леоново</t>
  </si>
  <si>
    <t>78-223-ОП-МР-Н-036</t>
  </si>
  <si>
    <t>подъезд ст. Маслово</t>
  </si>
  <si>
    <t>78-223-ОП-МР-Н-037</t>
  </si>
  <si>
    <t>автомобильная дорога подъезд к с. Маслово</t>
  </si>
  <si>
    <t>78-223-ОП-МР-Н-038</t>
  </si>
  <si>
    <t>автомобильная дорога подъезд к д. Чашково</t>
  </si>
  <si>
    <t>78-223-ОП-МР-Н-039</t>
  </si>
  <si>
    <t>подъезд д. Каменки</t>
  </si>
  <si>
    <t>78-223-ОП-МР-Н-040</t>
  </si>
  <si>
    <t>подъезд д. Ивановская</t>
  </si>
  <si>
    <t>78-223-ОП-МР-Н-041</t>
  </si>
  <si>
    <t>Маслово- Щелпово</t>
  </si>
  <si>
    <t>78-223-ОП-МР-Н-042</t>
  </si>
  <si>
    <t>автомобильная дорога Ивановскоя - Лебевцово</t>
  </si>
  <si>
    <t>78-223-ОП-МР-Н-043</t>
  </si>
  <si>
    <t>подъезд д .Калистово</t>
  </si>
  <si>
    <t>78-223-ОП-МР-Н-044</t>
  </si>
  <si>
    <t>подъезд д. Аринкино</t>
  </si>
  <si>
    <t>78-223-ОП-МР-Н-045</t>
  </si>
  <si>
    <t>подъезд д. Бовыкино</t>
  </si>
  <si>
    <t>78-223-ОП-МР-Н-046</t>
  </si>
  <si>
    <t>автомобильная дорога подъезд к д. М. Дубинино</t>
  </si>
  <si>
    <t>78-223-ОП-МР-Н-048</t>
  </si>
  <si>
    <t>автомобильная дорога подъезд к д. Васьки</t>
  </si>
  <si>
    <t>78-223-ОП-МР-Н-049</t>
  </si>
  <si>
    <t>подъезд д. Павлицево</t>
  </si>
  <si>
    <t>78-223-ОП-МР-Н-050</t>
  </si>
  <si>
    <t>подъезд д. Сартуково</t>
  </si>
  <si>
    <t>78-223-ОП-МР-Н-051</t>
  </si>
  <si>
    <t>подъезд д. Ново-Радомское</t>
  </si>
  <si>
    <t>78-223-ОП-МР-Н-052</t>
  </si>
  <si>
    <t>подъезд д.Котово</t>
  </si>
  <si>
    <t>78-223-ОП-МР-Н-053</t>
  </si>
  <si>
    <t>автомобильная дорога подъезд к д. Гаврильцево - д. Афонино</t>
  </si>
  <si>
    <t>78-223-ОП-МР-Н-055</t>
  </si>
  <si>
    <t>подъезд м.Быково</t>
  </si>
  <si>
    <t>78-223-ОП-МР-Н-056</t>
  </si>
  <si>
    <t>подъезд Данилово-Ярцево</t>
  </si>
  <si>
    <t>78-223-ОП-МР-Н-057</t>
  </si>
  <si>
    <t>подъезд д.Холопово</t>
  </si>
  <si>
    <t>78-223-ОП-МР-Н-058</t>
  </si>
  <si>
    <t>подъезд д. Гнетнево</t>
  </si>
  <si>
    <t>78-223-ОП-МР-Н-059</t>
  </si>
  <si>
    <t>Микишево - Малеево</t>
  </si>
  <si>
    <t>78-223-ОП-МР-Н-060</t>
  </si>
  <si>
    <t>д. Горшиха- Первовская</t>
  </si>
  <si>
    <t>78-223-ОП-МР-Н-061</t>
  </si>
  <si>
    <t>Микишево- Чурлаки</t>
  </si>
  <si>
    <t>78-223-ОП-МР-Н-062</t>
  </si>
  <si>
    <t>Спасс –Ильдь- Аниково</t>
  </si>
  <si>
    <t>78-223-ОП-МР-Н-063</t>
  </si>
  <si>
    <t>подъезд д.Раково</t>
  </si>
  <si>
    <t>78-223-ОП-МР-Н-064</t>
  </si>
  <si>
    <t>подъезд с.Станилово</t>
  </si>
  <si>
    <t>78-223-ОП-МР-Н-065</t>
  </si>
  <si>
    <t>подъезд д. Алексеиха</t>
  </si>
  <si>
    <t>78-223-ОП-МР-Н-066</t>
  </si>
  <si>
    <t>подъезд д. Давыдовское</t>
  </si>
  <si>
    <t>78-223-ОП-МР-Н-067</t>
  </si>
  <si>
    <t>подъезд д. Лопатино</t>
  </si>
  <si>
    <t>78-223-ОП-МР-Н-068</t>
  </si>
  <si>
    <t>подъезд село Красное</t>
  </si>
  <si>
    <t>78-223-ОП-МР-Н-069</t>
  </si>
  <si>
    <t>подъезд д. Панкратово</t>
  </si>
  <si>
    <t>78-223-ОП-МР-Н-070</t>
  </si>
  <si>
    <t>подсъезд д. Рубцово</t>
  </si>
  <si>
    <t>78-223-ОП-МР-Н-071</t>
  </si>
  <si>
    <t>подъезд д. Солоцково</t>
  </si>
  <si>
    <t>78-223-ОП-МР-Н-072</t>
  </si>
  <si>
    <t>подъезд д. Власово</t>
  </si>
  <si>
    <t>78-223-ОП-МР-Н-073</t>
  </si>
  <si>
    <t>подъезд д. Юрьевское</t>
  </si>
  <si>
    <t>78-223-ОП-МР-Н-074</t>
  </si>
  <si>
    <t>Станилово - Этаулово</t>
  </si>
  <si>
    <t>78-223-ОП-МР-Н-075</t>
  </si>
  <si>
    <t>подъезд д. Лопотьево</t>
  </si>
  <si>
    <t>78-223-ОП-МР-Н-076</t>
  </si>
  <si>
    <t>подъезд с. Правдино</t>
  </si>
  <si>
    <t>78-223-ОП-МР-Н-077</t>
  </si>
  <si>
    <t>подъезд д. Васино</t>
  </si>
  <si>
    <t>78-223-ОП-МР-Н-078</t>
  </si>
  <si>
    <t>Гусево - Мирное</t>
  </si>
  <si>
    <t>78-223-ОП-МР-Н-079</t>
  </si>
  <si>
    <t>автомобильная дорога Пенье - Поддубное</t>
  </si>
  <si>
    <t>78-223-ОП-МР-Н-080</t>
  </si>
  <si>
    <t>Подъезд д. Сусловка</t>
  </si>
  <si>
    <t>78-223-ОП-МР-Н-082</t>
  </si>
  <si>
    <t>автомобильная дорога от д. Горлово до д.Назарьево</t>
  </si>
  <si>
    <t>78-223-ОП-МР-Н-083</t>
  </si>
  <si>
    <t>подъезд Турабово</t>
  </si>
  <si>
    <t>78-223-ОП-МР-Н-084</t>
  </si>
  <si>
    <t>подъезд д. Араново</t>
  </si>
  <si>
    <t>78-223-ОП-МР-Н-085</t>
  </si>
  <si>
    <t>подъезд д. Михалково</t>
  </si>
  <si>
    <t>78-223-ОП-МР-Н-086</t>
  </si>
  <si>
    <t>подъезд д. Илькино</t>
  </si>
  <si>
    <t>78-223-ОП-МР-Н-087</t>
  </si>
  <si>
    <t>подъезд д. Ушаково</t>
  </si>
  <si>
    <t>78-223-ОП-МР-Н-088</t>
  </si>
  <si>
    <t>подъезд д. Старово</t>
  </si>
  <si>
    <t>78-223-ОП-МР-Н-089</t>
  </si>
  <si>
    <t>подъезд д. Поляна</t>
  </si>
  <si>
    <t>78-223-ОП-МР-Н-090</t>
  </si>
  <si>
    <t>подъезд д. Долгишево</t>
  </si>
  <si>
    <t>78-223-ОП-МР-Н-091</t>
  </si>
  <si>
    <t>подъезд д. Ивановское</t>
  </si>
  <si>
    <t>78-223-ОП-МР-Н-092</t>
  </si>
  <si>
    <t>Середка – Б.Сокольники</t>
  </si>
  <si>
    <t>78-223-ОП-МР-Н-093</t>
  </si>
  <si>
    <t>Рожалово - Курьяки</t>
  </si>
  <si>
    <t>78-223-ОП-МР-Н-094</t>
  </si>
  <si>
    <t>улица д. Марково</t>
  </si>
  <si>
    <t>78-223-ОП-МР-Н-096</t>
  </si>
  <si>
    <t>улица д. Афонино</t>
  </si>
  <si>
    <t>78-223-ОП-МР-Н-097</t>
  </si>
  <si>
    <t>подъезд д. Васенино</t>
  </si>
  <si>
    <t>78-223-ОП-МР-Н-098</t>
  </si>
  <si>
    <t>подъезд д. Мосеево</t>
  </si>
  <si>
    <t>78-223-ОП-МР-Н-099</t>
  </si>
  <si>
    <t>Шамары – Кузьма Демьян</t>
  </si>
  <si>
    <t>78-223-ОП-МР-Н-100</t>
  </si>
  <si>
    <t>Шамары- Вьюково</t>
  </si>
  <si>
    <t>78-223-ОП-МР-Н-101</t>
  </si>
  <si>
    <t>подъезд д. Евлановская</t>
  </si>
  <si>
    <t>78-223-ОП-МР-Н-102</t>
  </si>
  <si>
    <t>подъезд д. Лемятовская</t>
  </si>
  <si>
    <t>78-223-ОП-МР-Н-103</t>
  </si>
  <si>
    <t>подъезд д. Кудреватовская</t>
  </si>
  <si>
    <t>78-223-ОП-МР-Н-104</t>
  </si>
  <si>
    <t>подъезд д. Чирики</t>
  </si>
  <si>
    <t>78-223-ОП-МР-Н-105</t>
  </si>
  <si>
    <t>подъезд к базе мелиораторов</t>
  </si>
  <si>
    <t>78-223-ОП-МР-Н-106</t>
  </si>
  <si>
    <t>подъезд к садовому товариществу «Дружба»</t>
  </si>
  <si>
    <t>78-223-ОП-МР-Н-107</t>
  </si>
  <si>
    <t>подъезд д. Данилово-Дмитриевка</t>
  </si>
  <si>
    <t>78-223-ОП-МР-Н-108</t>
  </si>
  <si>
    <t>подъезд к кладбищу с.Н.Некоуз</t>
  </si>
  <si>
    <t>78-223-ОП-МР-Н-109</t>
  </si>
  <si>
    <t xml:space="preserve">д. Гнетнево подъезды к мосту </t>
  </si>
  <si>
    <t>78-223-ОП-МР-Н-110</t>
  </si>
  <si>
    <t>объездная дорога с.Н.Некоуз (северная часть)</t>
  </si>
  <si>
    <t>78-223-ОП-МР-Н-111</t>
  </si>
  <si>
    <t>Подъезд д. Щетинки</t>
  </si>
  <si>
    <t>78-223-ОП-МР-Н-203</t>
  </si>
  <si>
    <t>подъезд д. Мольково</t>
  </si>
  <si>
    <t>78-223-ОП-МР-Н-204</t>
  </si>
  <si>
    <t>Улица в д. Максимовка</t>
  </si>
  <si>
    <t>78-223-ОП-МР-Н-205</t>
  </si>
  <si>
    <t>Улица в д. Пахомово</t>
  </si>
  <si>
    <t>78-223-ОП-МР-Н-206</t>
  </si>
  <si>
    <t>улица в д. Харинская</t>
  </si>
  <si>
    <t>78-223-ОП-МР-Н-207</t>
  </si>
  <si>
    <t>улица в д. Старково</t>
  </si>
  <si>
    <t>78-223-ОП-МР-Н-208</t>
  </si>
  <si>
    <t>Улица в д. Власово</t>
  </si>
  <si>
    <t>78-223-ОП-МР-Н-209</t>
  </si>
  <si>
    <t>Улица в д. Алексеиха</t>
  </si>
  <si>
    <t>78-223-ОП-МР-Н-210</t>
  </si>
  <si>
    <t>подъезд д. Сафроново</t>
  </si>
  <si>
    <t>78-223-ОП-МР-Н-211</t>
  </si>
  <si>
    <t>подъезд д. Горохово</t>
  </si>
  <si>
    <t>78-223-ОП-МР-Н-212</t>
  </si>
  <si>
    <t>подъезд д. Топорищево</t>
  </si>
  <si>
    <t>78-223-ОП-МР-Н-213</t>
  </si>
  <si>
    <t>подъезд д. Голенищево</t>
  </si>
  <si>
    <t>78-223-ОП-МР-Н-214</t>
  </si>
  <si>
    <t>подъезд д. Микишево</t>
  </si>
  <si>
    <t>78-223-ОП-МР-Н-215</t>
  </si>
  <si>
    <t>подъезд д. Середка</t>
  </si>
  <si>
    <t>78-223-ОП-МР-Н-216</t>
  </si>
  <si>
    <t>а/д Марково-Боброво</t>
  </si>
  <si>
    <t>78-223-ОП-МР-Н-217</t>
  </si>
  <si>
    <t>автомобильная дорога подъезд к д. Подольское</t>
  </si>
  <si>
    <t>78-223-ОП-МР-Н-219</t>
  </si>
  <si>
    <t>автомобильная дорога подъезд к д. Погорелка</t>
  </si>
  <si>
    <t>улица д. Беловская</t>
  </si>
  <si>
    <t>итого Некоузское сельское поселение</t>
  </si>
  <si>
    <t>Волжское сельское поселение</t>
  </si>
  <si>
    <t>Сменцево - Азаркино-Урежи</t>
  </si>
  <si>
    <t>78-223-ОП-МР-Н-113</t>
  </si>
  <si>
    <t>Красный Рыбак-Азаркино</t>
  </si>
  <si>
    <t>78-223-ОП-МР-Н-114</t>
  </si>
  <si>
    <t>Урежи-Горемыкино</t>
  </si>
  <si>
    <t>78-223-ОП-МР-Н-116</t>
  </si>
  <si>
    <t>автомобильная дорога подъезд к д. Поздеевка</t>
  </si>
  <si>
    <t>78-223-ОП-МР-Н-117</t>
  </si>
  <si>
    <t>Журавлёво-Гузеево</t>
  </si>
  <si>
    <t>78-223-ОП-МР-Н-118</t>
  </si>
  <si>
    <t>Ура-Боровики</t>
  </si>
  <si>
    <t>78-223-ОП-МР-Н-120</t>
  </si>
  <si>
    <t>Автомобильная дорога Подъезд к д. Новики</t>
  </si>
  <si>
    <t>78-223-ОП-МР-Н-121</t>
  </si>
  <si>
    <t>Журавлёво-Коркино</t>
  </si>
  <si>
    <t>78-223-ОП-МР-Н-122</t>
  </si>
  <si>
    <t>автомобильная дорога Задняя Река-Аристово</t>
  </si>
  <si>
    <t>78-223-ОП-МР-Н-125</t>
  </si>
  <si>
    <t>подъезд д. Ажерово</t>
  </si>
  <si>
    <t>78-223-ОП-МР-Н-126</t>
  </si>
  <si>
    <t>Золотково-Жилкино</t>
  </si>
  <si>
    <t>78-223-ОП-МР-Н-127</t>
  </si>
  <si>
    <t>Золотково-Ветренка</t>
  </si>
  <si>
    <t>78-223-ОП-МР-Н-128</t>
  </si>
  <si>
    <t>Нескучное-Ветренка</t>
  </si>
  <si>
    <t>78-223-ОП-МР-Н-131</t>
  </si>
  <si>
    <t>подъезд д. Бабаево</t>
  </si>
  <si>
    <t>78-223-ОП-МР-Н-132</t>
  </si>
  <si>
    <t>Яскино-Макаровская- Ченцы-Ожогино</t>
  </si>
  <si>
    <t>78-223-ОП-МР-Н-133</t>
  </si>
  <si>
    <t>автомобильная дорога Толмачевка -Новоселки</t>
  </si>
  <si>
    <t>78-223-ОП-МР-Н-137</t>
  </si>
  <si>
    <t>Автомобильная дорога Плдъезд к д. Толмачевка</t>
  </si>
  <si>
    <t>78-223-ОП-МР-Н-138</t>
  </si>
  <si>
    <t>подъезд Чепасово</t>
  </si>
  <si>
    <t>78-223-ОП-МР-Н-140</t>
  </si>
  <si>
    <t>автомобильная дорога подъезд к д. Скимино</t>
  </si>
  <si>
    <t>78-223-ОП-МР-Н-141</t>
  </si>
  <si>
    <t>автодорога Задняя река-Задние Горки</t>
  </si>
  <si>
    <t>78-223-ОП-МР-Н-143</t>
  </si>
  <si>
    <t>автомобильная дорога Задние Горки-Грибаново</t>
  </si>
  <si>
    <t>78-223-ОП-МР-Н-144</t>
  </si>
  <si>
    <t>автомобильная дорога  Задние Горки-Фатеево-Федосово</t>
  </si>
  <si>
    <t>78-223-ОП-МР-Н-146</t>
  </si>
  <si>
    <t>Фатеево-Знамово</t>
  </si>
  <si>
    <t>78-223-ОП-МР-Н-147</t>
  </si>
  <si>
    <t>Шестихино-Григорьевская</t>
  </si>
  <si>
    <t>78-223-ОП-МР-Н-149</t>
  </si>
  <si>
    <t>автомобильная дорога подъезд от д. Горки до д.Гармановская</t>
  </si>
  <si>
    <t>78-223-ОП-МР-Н-150</t>
  </si>
  <si>
    <t>дорога м. Андреевское-с. Марьино</t>
  </si>
  <si>
    <t>78-223-ОП-МР-Н-154</t>
  </si>
  <si>
    <t>м. Мурзино</t>
  </si>
  <si>
    <t>78-223-ОП-МР-Н-155</t>
  </si>
  <si>
    <t>Ветчаково -Карповская</t>
  </si>
  <si>
    <t>78-223-ОП-МР-Н-156</t>
  </si>
  <si>
    <t>Автомобильная дорога Подъезд к с. Кузьма-Демьян</t>
  </si>
  <si>
    <t>78-223-ОП-МР-Н-157</t>
  </si>
  <si>
    <t>автомобильная дорога подъезд к д. Русиновская</t>
  </si>
  <si>
    <t>78-223-ОП-МР-Н-220</t>
  </si>
  <si>
    <t>а/д подъезд к д. Кужлево</t>
  </si>
  <si>
    <t>78-223-ОП-МР-Н-221</t>
  </si>
  <si>
    <t>автомобильная дорога подъезд к д. Коркино</t>
  </si>
  <si>
    <t>автомобильная дорога подъезд к д. Журавлево</t>
  </si>
  <si>
    <t>автомобильная дорога подъезд к д. Горемыкино</t>
  </si>
  <si>
    <t>Подъездная дорога п. Волга, ул. Лесная</t>
  </si>
  <si>
    <t>Итого Волжское сельское поселение</t>
  </si>
  <si>
    <t>Октябрьское сельское поселение</t>
  </si>
  <si>
    <t>д.Адамово-д.Дружба</t>
  </si>
  <si>
    <t>78-223-ОП-МР-Н-158</t>
  </si>
  <si>
    <t>д.Адамово-д.Карпово</t>
  </si>
  <si>
    <t>78-223-ОП-МР-Н-159</t>
  </si>
  <si>
    <t>д.Акарново-д.Рогозино</t>
  </si>
  <si>
    <t>78-223-ОП-МР-Н-160</t>
  </si>
  <si>
    <t>д.Алешино-д.Гаврилово</t>
  </si>
  <si>
    <t>78-223-ОП-МР-Н-161</t>
  </si>
  <si>
    <t>д.Башково-д.Олисавино</t>
  </si>
  <si>
    <t>78-223-ОП-МР-Н-162</t>
  </si>
  <si>
    <t>д.Боброково-д.Паптелеево</t>
  </si>
  <si>
    <t>78-223-ОП-МР-Н-163</t>
  </si>
  <si>
    <t>д.Болдино (Октябрь-Некоуз)</t>
  </si>
  <si>
    <t>78-223-ОП-МР-Н-164</t>
  </si>
  <si>
    <t>д.Ботовицы-д.Шелдомеж</t>
  </si>
  <si>
    <t>78-223-ОП-МР-Н-165</t>
  </si>
  <si>
    <t>д.Воронково (Октябрь-Некоуз)</t>
  </si>
  <si>
    <t>78-223-ОП-МР-Н-166</t>
  </si>
  <si>
    <t>д.Гаврилово-д.Гоголи</t>
  </si>
  <si>
    <t>78-223-ОП-МР-Н-167</t>
  </si>
  <si>
    <t>д.Глебени (Октябрь-Некоуз)</t>
  </si>
  <si>
    <t>78-223-ОП-МР-Н-168</t>
  </si>
  <si>
    <t>д.Глебени-д.Мошная</t>
  </si>
  <si>
    <t>78-223-ОП-МР-Н-170</t>
  </si>
  <si>
    <t>д.Гоголи-д.Сергеево</t>
  </si>
  <si>
    <t>78-223-ОП-МР-Н-171</t>
  </si>
  <si>
    <t>д.Горшково (Октябрь-Некоуз)</t>
  </si>
  <si>
    <t>78-223-ОП-МР-Н-172</t>
  </si>
  <si>
    <t>д.Григорово (Октябрь-Некоуз)</t>
  </si>
  <si>
    <t>78-223-ОП-МР-Н-173</t>
  </si>
  <si>
    <t>д.Дружба (Октябрь-Некоуз)</t>
  </si>
  <si>
    <t>78-223-ОП-МР-Н-174</t>
  </si>
  <si>
    <t>д.Зайцево-д.Шелдомеж</t>
  </si>
  <si>
    <t>78-223-ОП-МР-Н-175</t>
  </si>
  <si>
    <t>д.Зманово-д.Мельниково</t>
  </si>
  <si>
    <t>78-223-ОП-МР-Н-176</t>
  </si>
  <si>
    <t>д.Зобцы (Октябрь-Некоуз)</t>
  </si>
  <si>
    <t>78-223-ОП-МР-Н-177</t>
  </si>
  <si>
    <t>д.Игнатово (Октябрь-Некоуз)</t>
  </si>
  <si>
    <t>78-223-ОП-МР-Н-178</t>
  </si>
  <si>
    <t>д.Калиновцы (Октябрь-Некоуз)</t>
  </si>
  <si>
    <t>78-223-ОП-МР-Н-179</t>
  </si>
  <si>
    <t>д.Карпово-д.Боброково</t>
  </si>
  <si>
    <t>78-223-ОП-МР-Н-180</t>
  </si>
  <si>
    <t>д.Ковырево-д.Боброково</t>
  </si>
  <si>
    <t>78-223-ОП-МР-Н-181</t>
  </si>
  <si>
    <t>д.Красово-д.Бибяки</t>
  </si>
  <si>
    <t>78-223-ОП-МР-Н-182</t>
  </si>
  <si>
    <t>д.Кулешиво-д.Мельниково</t>
  </si>
  <si>
    <t>78-223-ОП-МР-Н-183</t>
  </si>
  <si>
    <t>д.Мельниково-д.Башково</t>
  </si>
  <si>
    <t>78-223-ОП-МР-Н-184</t>
  </si>
  <si>
    <t>д.Мошная-д.Болдино</t>
  </si>
  <si>
    <t>78-223-ОП-МР-Н-185</t>
  </si>
  <si>
    <t>д.Никитино-д.Дружба</t>
  </si>
  <si>
    <t>78-223-ОП-МР-Н-186</t>
  </si>
  <si>
    <t>д.Николо-свечено-д.Мельниково</t>
  </si>
  <si>
    <t>78-223-ОП-МР-Н-187</t>
  </si>
  <si>
    <t>д.Олисавино-д.Фатьяново</t>
  </si>
  <si>
    <t>78-223-ОП-МР-Н-188</t>
  </si>
  <si>
    <t>д.Павлово (Октябрь-Некоуз)</t>
  </si>
  <si>
    <t>78-223-ОП-МР-Н-189</t>
  </si>
  <si>
    <t>д.Починки-д.Зманово</t>
  </si>
  <si>
    <t>78-223-ОП-МР-Н-190</t>
  </si>
  <si>
    <t>д.Рогозино-д.Никитино</t>
  </si>
  <si>
    <t>78-223-ОП-МР-Н-191</t>
  </si>
  <si>
    <t>д.Рудеиха-д.Ботовицы</t>
  </si>
  <si>
    <t>78-223-ОП-МР-Н-192</t>
  </si>
  <si>
    <t>д.Русиново-д.Ковырево</t>
  </si>
  <si>
    <t>78-223-ОП-МР-Н-193</t>
  </si>
  <si>
    <t>д.Семлево (Октябрь-Некоуз)</t>
  </si>
  <si>
    <t>78-223-ОП-МР-Н-194</t>
  </si>
  <si>
    <t>д.Сергеево-д.Болдино</t>
  </si>
  <si>
    <t>78-223-ОП-МР-Н-195</t>
  </si>
  <si>
    <t>д.Соловцы-д.Алешино</t>
  </si>
  <si>
    <t>78-223-ОП-МР-Н-196</t>
  </si>
  <si>
    <t>д.Соловцы-д.Шелдомеж</t>
  </si>
  <si>
    <t>78-223-ОП-МР-Н-197</t>
  </si>
  <si>
    <t>д.Солодиха-д.Адамово</t>
  </si>
  <si>
    <t>78-223-ОП-МР-Н-198</t>
  </si>
  <si>
    <t>д.Спасское (Октябрь-Некоуз)</t>
  </si>
  <si>
    <t>78-223-ОП-МР-Н-199</t>
  </si>
  <si>
    <t>д.Сысоево (Октябрь-Некоуз)</t>
  </si>
  <si>
    <t>78-223-ОП-МР-Н-200</t>
  </si>
  <si>
    <t>д.Филлипово-д.Гоголи</t>
  </si>
  <si>
    <t>78-223-ОП-МР-Н-201</t>
  </si>
  <si>
    <t>Итого Октябрьское сельское поселение</t>
  </si>
  <si>
    <t>Всего по Некоузскому М.Р.</t>
  </si>
  <si>
    <t>Октябрьское сп</t>
  </si>
  <si>
    <t>п.Октябрь ул.Советская площадь Юбилейная</t>
  </si>
  <si>
    <t>п.Октябрь  ул.Ленина</t>
  </si>
  <si>
    <t>78-223-827 ОП МП 19</t>
  </si>
  <si>
    <t>п.Октябрь ул.Транспортная</t>
  </si>
  <si>
    <t>78-223-827 ОП МП 1</t>
  </si>
  <si>
    <t>п.Октябрь ул.Техническая</t>
  </si>
  <si>
    <t>78-223-827 ОП МП 2</t>
  </si>
  <si>
    <t>п.Октябрь ул.Советская</t>
  </si>
  <si>
    <t>78-223-827 ОП МП 3</t>
  </si>
  <si>
    <t>п.Октябрь ул.Садовая</t>
  </si>
  <si>
    <t>78-223-827 ОП МП 4</t>
  </si>
  <si>
    <t>п.Октябрь ул.Комсомольская</t>
  </si>
  <si>
    <t>78-223-827 ОП МП 5</t>
  </si>
  <si>
    <t>п.Октябрь ул.Октябрьская</t>
  </si>
  <si>
    <t>78-223-827 ОП МП 6</t>
  </si>
  <si>
    <t>п.Октябрь ул.Строительная</t>
  </si>
  <si>
    <t>78-223-827 ОП МП 7</t>
  </si>
  <si>
    <t>п.Октябрь ул.Мичуринская</t>
  </si>
  <si>
    <t>78-223-827 ОП МП 8</t>
  </si>
  <si>
    <t>п.Октябрь ул.Пионерская</t>
  </si>
  <si>
    <t>78-223-827 ОП МП 9</t>
  </si>
  <si>
    <t>п.Октябрь ул.Кирпичная</t>
  </si>
  <si>
    <t>78-223-827 ОП МП 10</t>
  </si>
  <si>
    <t>п.Октябрь ул.Первомайская</t>
  </si>
  <si>
    <t>78-223-827 ОП МП 11</t>
  </si>
  <si>
    <t>с.Мокеиха ул.Вокзальная</t>
  </si>
  <si>
    <t>78-223-827 ОП МП 12</t>
  </si>
  <si>
    <t>с.Мокеиха ул.Школьная</t>
  </si>
  <si>
    <t>78-223-827 ОП МП 13</t>
  </si>
  <si>
    <t>с.Мокеиха ул.Центральная</t>
  </si>
  <si>
    <t>78-223-827 ОП МП 14</t>
  </si>
  <si>
    <t>с.Мокеиха ул.Железнодорожная</t>
  </si>
  <si>
    <t>78-223-827 ОП МП 15</t>
  </si>
  <si>
    <t>с.Мокеиха ул.Механическая</t>
  </si>
  <si>
    <t>78-223-827 ОП МП 16</t>
  </si>
  <si>
    <t>с.Мокеиха ул.Полевая</t>
  </si>
  <si>
    <t>78-223-827 ОП МП 17</t>
  </si>
  <si>
    <t>с.Мокеиха ул.Новая</t>
  </si>
  <si>
    <t>78-223-827 ОП МП 18</t>
  </si>
  <si>
    <t>с.Воскресенское ул.Центральная</t>
  </si>
  <si>
    <t>78-223-830 ОП МП 1</t>
  </si>
  <si>
    <t>с.Воскресенское ул.Солнечная</t>
  </si>
  <si>
    <t>78-223-830 ОП МП 2</t>
  </si>
  <si>
    <t>с.Воскресенское ул.Полевая</t>
  </si>
  <si>
    <t>78-223-830 ОП МП 3</t>
  </si>
  <si>
    <t>с.Воскресенское ул.Лесная</t>
  </si>
  <si>
    <t>78-223-830 ОП МП 4</t>
  </si>
  <si>
    <t>с.Воскресенское ул.Луговая</t>
  </si>
  <si>
    <t>78-223-830 ОП МП 5</t>
  </si>
  <si>
    <t>с.Воскресенское ул.Новая</t>
  </si>
  <si>
    <t>78-223-830 ОП МП 6</t>
  </si>
  <si>
    <t>с.Воскресенское ул.Школьная</t>
  </si>
  <si>
    <t>78-223-830 ОП МП 7</t>
  </si>
  <si>
    <t>с.Воскресенское ул.Береговая</t>
  </si>
  <si>
    <t>78-223-830 ОП МП 8</t>
  </si>
  <si>
    <t>78-223-830 ОП МП 9</t>
  </si>
  <si>
    <t>ст.Родионово</t>
  </si>
  <si>
    <t>78-223-830 ОП МП 10</t>
  </si>
  <si>
    <t>78-223-830 ОП МП 11</t>
  </si>
  <si>
    <t>д.Григорово</t>
  </si>
  <si>
    <t>78-223-830 ОП МП 12</t>
  </si>
  <si>
    <t>78-223-830 ОП МП 13</t>
  </si>
  <si>
    <t>д.Сысоево</t>
  </si>
  <si>
    <t>д.Рогозино</t>
  </si>
  <si>
    <t>п.Дружба</t>
  </si>
  <si>
    <t>д.Сергеево</t>
  </si>
  <si>
    <t>78-223-830 ОП МП 14</t>
  </si>
  <si>
    <t>п.Солодиха</t>
  </si>
  <si>
    <t>д.Гоголи</t>
  </si>
  <si>
    <t>д.Филиппово</t>
  </si>
  <si>
    <t>78-223-830 ОП МП 15</t>
  </si>
  <si>
    <t>д.Боброково</t>
  </si>
  <si>
    <t>78-223-830 ОП МП 16</t>
  </si>
  <si>
    <t>д.Адамово</t>
  </si>
  <si>
    <t>д.Калиновцы</t>
  </si>
  <si>
    <t>78-223-830 ОП МП 17</t>
  </si>
  <si>
    <t>д.Ковырево</t>
  </si>
  <si>
    <t>д.Русиново</t>
  </si>
  <si>
    <t>д.Мошная</t>
  </si>
  <si>
    <t>д.Зобцы</t>
  </si>
  <si>
    <t>78-223-830 ОП МП 18</t>
  </si>
  <si>
    <t>д.Рудеиха</t>
  </si>
  <si>
    <t>д.Горшково</t>
  </si>
  <si>
    <t>д.Глебени</t>
  </si>
  <si>
    <t>д.Зайцево</t>
  </si>
  <si>
    <t>д.Ботавицы</t>
  </si>
  <si>
    <t>с.Шелдомеж</t>
  </si>
  <si>
    <t>78-223-830 ОП МП 19</t>
  </si>
  <si>
    <t>д.Соловцы</t>
  </si>
  <si>
    <t>д.Алешино</t>
  </si>
  <si>
    <t>д.Акарново</t>
  </si>
  <si>
    <t>78-223-830 ОП МП 20</t>
  </si>
  <si>
    <t>д.Бибяки</t>
  </si>
  <si>
    <t>д.Бышнёво</t>
  </si>
  <si>
    <t>д.Башково</t>
  </si>
  <si>
    <t>78-223-830 ОП МП 21</t>
  </si>
  <si>
    <t>д.Кулешево</t>
  </si>
  <si>
    <t>78-223-830 ОП МП 22</t>
  </si>
  <si>
    <t>д.Мельниково</t>
  </si>
  <si>
    <t>78-223-830 ОП МП 23</t>
  </si>
  <si>
    <t>д.Николо-Свечино</t>
  </si>
  <si>
    <t>78-223-830 ОП МП 24</t>
  </si>
  <si>
    <t>78-223-830 ОП МП 25</t>
  </si>
  <si>
    <t>78-223-830 ОП МП 26</t>
  </si>
  <si>
    <t>д.Красово</t>
  </si>
  <si>
    <t>Всего по Октябрьскому с/п</t>
  </si>
  <si>
    <t>Д. Ананьино ул. Школьная</t>
  </si>
  <si>
    <t>78-250-885 ОП МП 001</t>
  </si>
  <si>
    <t>Д. Ананьино ул. Садовая</t>
  </si>
  <si>
    <t>78-250-885 ОП МП 002</t>
  </si>
  <si>
    <t>Д. Ананьино ул. Молодежная</t>
  </si>
  <si>
    <t>78-250-885 ОП МП 003</t>
  </si>
  <si>
    <t>Д. Подолино</t>
  </si>
  <si>
    <t>78-250-885 ОП МП 004</t>
  </si>
  <si>
    <t>Д. Поповское</t>
  </si>
  <si>
    <t>78-250-885 ОП МП 005</t>
  </si>
  <si>
    <t>Д. Руденки</t>
  </si>
  <si>
    <t>78-250-885 ОП МП 006</t>
  </si>
  <si>
    <t xml:space="preserve">Д. Сарафоново </t>
  </si>
  <si>
    <t>78-250-885 ОП МП 007</t>
  </si>
  <si>
    <t>Д. Сенчугово</t>
  </si>
  <si>
    <t>78-250-885 ОП МП 008</t>
  </si>
  <si>
    <t>Д. Телегино</t>
  </si>
  <si>
    <t>78-250-885 ОП МП 009</t>
  </si>
  <si>
    <t>Д. Тимошино</t>
  </si>
  <si>
    <t>78-250-885 ОП МП 010</t>
  </si>
  <si>
    <t>Д. Худково</t>
  </si>
  <si>
    <t>78-250-885 ОП МП 011</t>
  </si>
  <si>
    <t>Д. Цеденево</t>
  </si>
  <si>
    <t>78-250-885 ОП МП 012</t>
  </si>
  <si>
    <t xml:space="preserve">Д. Ямищи </t>
  </si>
  <si>
    <t>78-250-885 ОП МП 013</t>
  </si>
  <si>
    <t>Д. Алексеевское</t>
  </si>
  <si>
    <t>78-250-885 ОП МП 014</t>
  </si>
  <si>
    <t>Д. Бегоулево</t>
  </si>
  <si>
    <t>78-250-885 ОП МП 015</t>
  </si>
  <si>
    <t xml:space="preserve">Д. Борисово </t>
  </si>
  <si>
    <t>78-250-885 ОП МП 016</t>
  </si>
  <si>
    <t xml:space="preserve">Д. Внуково </t>
  </si>
  <si>
    <t>78-250-885 ОП МП 017</t>
  </si>
  <si>
    <t>Д. Волково</t>
  </si>
  <si>
    <t>78-250-885 ОП МП 018</t>
  </si>
  <si>
    <t xml:space="preserve">Д. Голенищево </t>
  </si>
  <si>
    <t>78-250-885 ОП МП 019</t>
  </si>
  <si>
    <t xml:space="preserve">Д. Ерихово </t>
  </si>
  <si>
    <t>78-250-885 ОП МП 020</t>
  </si>
  <si>
    <t>Д. Климовское</t>
  </si>
  <si>
    <t>78-250-885 ОП МП 021</t>
  </si>
  <si>
    <t>Д. Корюково</t>
  </si>
  <si>
    <t>78-250-885 ОП МП 022</t>
  </si>
  <si>
    <t xml:space="preserve">С. Лучинское </t>
  </si>
  <si>
    <t>78-250-885 ОП МП 023</t>
  </si>
  <si>
    <t>Д. Першино</t>
  </si>
  <si>
    <t>78-250-885 ОП МП 024</t>
  </si>
  <si>
    <t>Д. Еремеевское ул. Дорожная</t>
  </si>
  <si>
    <t>78-250-885 ОП МП 025</t>
  </si>
  <si>
    <t>Д. Еремеевское ул. Лесная</t>
  </si>
  <si>
    <t>78-250-885 ОП МП 026</t>
  </si>
  <si>
    <t>Д. Еремеевское ул. Хуторская</t>
  </si>
  <si>
    <t>78-250-885 ОП МП 027</t>
  </si>
  <si>
    <t>Д. Сергеево ул. Центральная</t>
  </si>
  <si>
    <t>78-250-885 ОП МП 028</t>
  </si>
  <si>
    <t>Д. Сергеево ул. Луговая</t>
  </si>
  <si>
    <t>78-250-885 ОП МП 029</t>
  </si>
  <si>
    <t>Д. Сергеево ул. Дорожная</t>
  </si>
  <si>
    <t>78-250-885 ОП МП 030</t>
  </si>
  <si>
    <t>П. Щедрино ул. Московская</t>
  </si>
  <si>
    <t>78-250-885 ОП МП 031</t>
  </si>
  <si>
    <t>П. Щедрино ул. Запрудная</t>
  </si>
  <si>
    <t>78-250-885 ОП МП 032</t>
  </si>
  <si>
    <t>П. Щедрино ул. Больничная</t>
  </si>
  <si>
    <t>78-250-885 ОП МП 033</t>
  </si>
  <si>
    <t>П. Щедрино ул. Полевая</t>
  </si>
  <si>
    <t>78-250-885 ОП МП 034</t>
  </si>
  <si>
    <t>П. Щедрино ул. Молодежная</t>
  </si>
  <si>
    <t>78-250-885 ОП МП 035</t>
  </si>
  <si>
    <t>П. Щедрино ул. Центральная</t>
  </si>
  <si>
    <t>78-250-885 ОП МП 036</t>
  </si>
  <si>
    <t>П. Щедрино ул. Садовая</t>
  </si>
  <si>
    <t>78-250-885 ОП МП 037</t>
  </si>
  <si>
    <t>П. Щедрино ул. Парковая</t>
  </si>
  <si>
    <t>78-250-885 ОП МП 038</t>
  </si>
  <si>
    <t>П. Нагорный ул. Огородная</t>
  </si>
  <si>
    <t>78-250-885 ОП МП 039</t>
  </si>
  <si>
    <t>П. Нагорный ул. Школьная</t>
  </si>
  <si>
    <t>78-250-885 ОП МП 040</t>
  </si>
  <si>
    <t>П. Нагорный ул. Магистральная</t>
  </si>
  <si>
    <t>78-250-885 ОП МП 041</t>
  </si>
  <si>
    <t>П. Нагорный ул. Главная</t>
  </si>
  <si>
    <t>78-250-885 ОП МП 042</t>
  </si>
  <si>
    <t>П. Нагорный ул. Дачная</t>
  </si>
  <si>
    <t>78-250-885 ОП МП 043</t>
  </si>
  <si>
    <t>П. Нагорный ул. Дорожная</t>
  </si>
  <si>
    <t>78-250-885 ОП МП 044</t>
  </si>
  <si>
    <t>П. Нагорный, Автомобильная дорога от п. Нагорный до федеральной дороги М8</t>
  </si>
  <si>
    <t>78-250-885 ОП МП 045</t>
  </si>
  <si>
    <t>П. Нагорный, Проезжая часть</t>
  </si>
  <si>
    <t>78-250-885 ОП МП 046</t>
  </si>
  <si>
    <t>Д. Корюково ул. Костромская</t>
  </si>
  <si>
    <t>78-250-885 ОП МП 047</t>
  </si>
  <si>
    <t>Д. Петровское</t>
  </si>
  <si>
    <t>78-250-830 ОП МП 001</t>
  </si>
  <si>
    <t>Д. п-т «Ярославль»</t>
  </si>
  <si>
    <t>78-250-830 ОП МП 002</t>
  </si>
  <si>
    <t>Д. Прасковьино</t>
  </si>
  <si>
    <t>78-250-830 ОП МП 003</t>
  </si>
  <si>
    <t xml:space="preserve">Д. Селифонтово </t>
  </si>
  <si>
    <t>78-250-830 ОП МП 004</t>
  </si>
  <si>
    <t>Д. Спицино</t>
  </si>
  <si>
    <t>78-250-830 ОП МП 005</t>
  </si>
  <si>
    <t>Д. Черелисино</t>
  </si>
  <si>
    <t>78-250-830 ОП МП 006</t>
  </si>
  <si>
    <t>Д. Чуркино</t>
  </si>
  <si>
    <t>78-250-830 ОП МП 007</t>
  </si>
  <si>
    <t>Д. Шепелево</t>
  </si>
  <si>
    <t>78-250-830 ОП МП 008</t>
  </si>
  <si>
    <t>Д. Зиновское</t>
  </si>
  <si>
    <t>78-250-830 ОП МП 009</t>
  </si>
  <si>
    <t>Д. Зманово</t>
  </si>
  <si>
    <t>78-250-830 ОП МП 010</t>
  </si>
  <si>
    <t>Д. Комарово</t>
  </si>
  <si>
    <t>78-250-830 ОП МП 011</t>
  </si>
  <si>
    <t>Д. Королево</t>
  </si>
  <si>
    <t>78-250-830 ОП МП 012</t>
  </si>
  <si>
    <t>Д. Лаптево</t>
  </si>
  <si>
    <t>78-250-830 ОП МП 013</t>
  </si>
  <si>
    <t>Д. Лупычево</t>
  </si>
  <si>
    <t>78-250-830 ОП МП 014</t>
  </si>
  <si>
    <t>Д. Матьково</t>
  </si>
  <si>
    <t>78-250-830 ОП МП 015</t>
  </si>
  <si>
    <t>Д. Митино</t>
  </si>
  <si>
    <t>78-250-830 ОП МП 016</t>
  </si>
  <si>
    <t>Д. Опарино</t>
  </si>
  <si>
    <t>78-250-830 ОП МП 017</t>
  </si>
  <si>
    <t>Д. Афинеево</t>
  </si>
  <si>
    <t>78-250-830 ОП МП 018</t>
  </si>
  <si>
    <t>Д. Бекренево</t>
  </si>
  <si>
    <t>78-250-830 ОП МП 019</t>
  </si>
  <si>
    <t>Д. Бечихино</t>
  </si>
  <si>
    <t>78-250-830 ОП МП 020</t>
  </si>
  <si>
    <t>Д. Б. Темерево</t>
  </si>
  <si>
    <t>78-250-830 ОП МП 021</t>
  </si>
  <si>
    <t>Д. Боровая</t>
  </si>
  <si>
    <t>78-250-830 ОП МП 022</t>
  </si>
  <si>
    <t xml:space="preserve">Д. Бурмосово </t>
  </si>
  <si>
    <t>78-250-830 ОП МП 023</t>
  </si>
  <si>
    <t xml:space="preserve">Д. Василево </t>
  </si>
  <si>
    <t>78-250-830 ОП МП 024</t>
  </si>
  <si>
    <t>С. Введенье</t>
  </si>
  <si>
    <t>78-250-830 ОП МП 025</t>
  </si>
  <si>
    <t xml:space="preserve">Д. Высоко </t>
  </si>
  <si>
    <t>78-250-830 ОП МП 026</t>
  </si>
  <si>
    <t>Д. Гончарово</t>
  </si>
  <si>
    <t>78-250-830 ОП МП 027</t>
  </si>
  <si>
    <t>П. Речной ул. Набережная</t>
  </si>
  <si>
    <t>78-250-830 ОП МП 028</t>
  </si>
  <si>
    <t>П. Речной ул. Овражная</t>
  </si>
  <si>
    <t>78-250-830 ОП МП 029</t>
  </si>
  <si>
    <t>П. Речной ул. Заводская</t>
  </si>
  <si>
    <t>78-250-830 ОП МП 030</t>
  </si>
  <si>
    <t>П. Речной ул. Некрасова</t>
  </si>
  <si>
    <t>78-250-830 ОП МП 031</t>
  </si>
  <si>
    <t>П. Речной ул. Садовая</t>
  </si>
  <si>
    <t>78-250-830 ОП МП 032</t>
  </si>
  <si>
    <t>П. Речной ул. Полевая</t>
  </si>
  <si>
    <t>78-250-830 ОП МП 033</t>
  </si>
  <si>
    <t>П. Речной ул. Солнечная</t>
  </si>
  <si>
    <t>78-250-830 ОП МП 034</t>
  </si>
  <si>
    <t>П. Речной ул. Центральная</t>
  </si>
  <si>
    <t>78-250-830 ОП МП 035</t>
  </si>
  <si>
    <t>П. Речной ул. 3-я линия</t>
  </si>
  <si>
    <t>78-250-830 ОП МП 036</t>
  </si>
  <si>
    <t>П. Речной ул. 2-я линия</t>
  </si>
  <si>
    <t>78-250-830 ОП МП 037</t>
  </si>
  <si>
    <t>П. Речной ул. 1-я линия</t>
  </si>
  <si>
    <t>78-250-830 ОП МП 038</t>
  </si>
  <si>
    <t>П. Дубки ул. Ленина</t>
  </si>
  <si>
    <t>78-250-830 ОП МП 039</t>
  </si>
  <si>
    <t>П. Дубки ул. Спортивная</t>
  </si>
  <si>
    <t>78-250-830 ОП МП 040</t>
  </si>
  <si>
    <t>П. Дубки ул. Некрасова</t>
  </si>
  <si>
    <t>78-250-830 ОП МП 041</t>
  </si>
  <si>
    <t>П. Дубки ул. Огородная</t>
  </si>
  <si>
    <t>78-250-830 ОП МП 042</t>
  </si>
  <si>
    <t>П. Дубки ул. Строителей</t>
  </si>
  <si>
    <t>78-250-830 ОП МП 043</t>
  </si>
  <si>
    <t>П. Дубки ул. Молодежная</t>
  </si>
  <si>
    <t>78-250-830 ОП МП 044</t>
  </si>
  <si>
    <t>П. Дубки ул. Октябрьская</t>
  </si>
  <si>
    <t>78-250-830 ОП МП 045</t>
  </si>
  <si>
    <t>П. Дубки ул. Гагарина</t>
  </si>
  <si>
    <t>78-250-830 ОП МП 046</t>
  </si>
  <si>
    <t>П. Дубки ул. Фестивальная</t>
  </si>
  <si>
    <t>78-250-830 ОП МП 047</t>
  </si>
  <si>
    <t>П. Дубки ул. Садовая</t>
  </si>
  <si>
    <t>78-250-830 ОП МП 048</t>
  </si>
  <si>
    <t>П. Дубки ул. Школьная</t>
  </si>
  <si>
    <t>78-250-830 ОП МП 049</t>
  </si>
  <si>
    <t>П. Дубки ул. Труда</t>
  </si>
  <si>
    <t>78-250-830 ОП МП 050</t>
  </si>
  <si>
    <t>78-250-830 ОП МП 051</t>
  </si>
  <si>
    <t xml:space="preserve">Дорога в д. Ершово </t>
  </si>
  <si>
    <t>78-250-830 ОП МП 052</t>
  </si>
  <si>
    <t>Д. Ершово ул. Хивинская</t>
  </si>
  <si>
    <t>78-250-830 ОП МП 053</t>
  </si>
  <si>
    <t>Д. Ершово ул. Школьная</t>
  </si>
  <si>
    <t>78-250-830 ОП МП 054</t>
  </si>
  <si>
    <t>Д. Прохоровское ул. Центральная</t>
  </si>
  <si>
    <t>78-250-830 ОП МП 055</t>
  </si>
  <si>
    <t>Д. Прохоровское ул. Лесная</t>
  </si>
  <si>
    <t>78-250-830 ОП МП 056</t>
  </si>
  <si>
    <t>Д. Прохоровское ул. Дачная</t>
  </si>
  <si>
    <t>78-250-830 ОП МП 057</t>
  </si>
  <si>
    <t>Д. Кормилицино ул. Зеленая</t>
  </si>
  <si>
    <t>78-250-830 ОП МП 058</t>
  </si>
  <si>
    <t>Д. Кормилицино ул. Лесная</t>
  </si>
  <si>
    <t>78-250-830 ОП МП 059</t>
  </si>
  <si>
    <t>Д. Кормилицино ул. Молодежная</t>
  </si>
  <si>
    <t>78-250-830 ОП МП 060</t>
  </si>
  <si>
    <t>Д. Карабиха ул. Полевая</t>
  </si>
  <si>
    <t>78-250-830 ОП МП 061</t>
  </si>
  <si>
    <t>Д. Карабиха ул. Школьная</t>
  </si>
  <si>
    <t>78-250-830 ОП МП 062</t>
  </si>
  <si>
    <t>Д. Карабиха ул. Горького</t>
  </si>
  <si>
    <t>78-250-830 ОП МП 063</t>
  </si>
  <si>
    <t>Д. Карабиха ул. Нагорная</t>
  </si>
  <si>
    <t>78-250-830 ОП МП 064</t>
  </si>
  <si>
    <t>Д. Карабиха ул. Юбилейная</t>
  </si>
  <si>
    <t>78-250-830 ОП МП 065</t>
  </si>
  <si>
    <t>Д. Карабиха Больничный городок</t>
  </si>
  <si>
    <t>78-250-830 ОП МП 066</t>
  </si>
  <si>
    <t>Дорога в д. Ноготино</t>
  </si>
  <si>
    <t>78-250-830 ОП МП 067</t>
  </si>
  <si>
    <t>Д. Ноготино ул. Цветочная</t>
  </si>
  <si>
    <t>78-250-830 ОП МП 068</t>
  </si>
  <si>
    <t>Д. Ноготино, Автомобильная дорога от д. Ноготино до ул. Красный Бор р.п. Красные Ткачи</t>
  </si>
  <si>
    <t>78-250-830 ОП МП 069</t>
  </si>
  <si>
    <t>Д. Дубки ул. Ленина (Основная)</t>
  </si>
  <si>
    <t>78-250-830 ОП МП 070</t>
  </si>
  <si>
    <t>Д. т/б Белкино</t>
  </si>
  <si>
    <t>78-250-830 ОП МП 071</t>
  </si>
  <si>
    <t>Д. Лупычево ул. Кленовая</t>
  </si>
  <si>
    <t>78-250-830 ОП МП 072</t>
  </si>
  <si>
    <t>Д. Черелисино ул. Солнечная</t>
  </si>
  <si>
    <t>78-250-830 ОП МП 073</t>
  </si>
  <si>
    <t>Д. Черелисино ул. Лесная</t>
  </si>
  <si>
    <t>78-250-830 ОП МП 074</t>
  </si>
  <si>
    <t>Д. Кормилицино ул. Солнечная</t>
  </si>
  <si>
    <t>78-250-830 ОП МП 075</t>
  </si>
  <si>
    <t>Д. Кормилицино ул. Ямская</t>
  </si>
  <si>
    <t>78-250-830 ОП МП 076</t>
  </si>
  <si>
    <t>Д. Карабиха ул. Луговая</t>
  </si>
  <si>
    <t>78-250-830 ОП МП 077</t>
  </si>
  <si>
    <t>Д. Карабиха ул. Цветочная</t>
  </si>
  <si>
    <t>78-250-830 ОП МП 078</t>
  </si>
  <si>
    <t>Д. Карабиха ул. Кленовая</t>
  </si>
  <si>
    <t>78-250-830 ОП МП 079</t>
  </si>
  <si>
    <t>Д. Карабиха ул. Алмазная</t>
  </si>
  <si>
    <t>78-250-830 ОП МП 080</t>
  </si>
  <si>
    <t>78-250-553 ОП МП 001</t>
  </si>
  <si>
    <t>78-250-553 ОП МП 002</t>
  </si>
  <si>
    <t>Д. Красные Ткачи ул. Б. Октябрьская (у домов)</t>
  </si>
  <si>
    <t>78-250-553 ОП МП 003</t>
  </si>
  <si>
    <t>Д. Красные Ткачи ул. Малая Октябрьская</t>
  </si>
  <si>
    <t>78-250-553 ОП МП 004</t>
  </si>
  <si>
    <t>Д. Красные Ткачи ул. Советская</t>
  </si>
  <si>
    <t>78-250-553 ОП МП 005</t>
  </si>
  <si>
    <t>Д. Красные Ткачи ул. Запрудная</t>
  </si>
  <si>
    <t>78-250-553 ОП МП 006</t>
  </si>
  <si>
    <t>Д. Красные Ткачи ул. Лесная</t>
  </si>
  <si>
    <t>78-250-553 ОП МП 007</t>
  </si>
  <si>
    <t>Д. Красные Ткачи ул. Чапаева</t>
  </si>
  <si>
    <t>78-250-553 ОП МП 008</t>
  </si>
  <si>
    <t>Д. Красные Ткачи ул. Конькова</t>
  </si>
  <si>
    <t>78-250-553 ОП МП 009</t>
  </si>
  <si>
    <t>Д. Красные Ткачи ул. Ем. Ярославского</t>
  </si>
  <si>
    <t>78-250-553 ОП МП 010</t>
  </si>
  <si>
    <t>Д. Красные Ткачи ул. Труда</t>
  </si>
  <si>
    <t>78-250-553 ОП МП 011</t>
  </si>
  <si>
    <t>Д. Красные Ткачи ул. Дзержинского</t>
  </si>
  <si>
    <t>78-250-553 ОП МП 012</t>
  </si>
  <si>
    <t>Д. Красные Ткачи ул. Гоголя</t>
  </si>
  <si>
    <t>78-250-553 ОП МП 013</t>
  </si>
  <si>
    <t>Д. Красные Ткачи ул. Чехова</t>
  </si>
  <si>
    <t>78-250-553 ОП МП 014</t>
  </si>
  <si>
    <t>Д. Красные Ткачи ул. Ленина</t>
  </si>
  <si>
    <t>78-250-553 ОП МП 015</t>
  </si>
  <si>
    <t>Д. Красные Ткачи ул. Мира</t>
  </si>
  <si>
    <t>78-250-553 ОП МП 016</t>
  </si>
  <si>
    <t>Д. Красные Ткачи ул. Калинина</t>
  </si>
  <si>
    <t>78-250-553 ОП МП 017</t>
  </si>
  <si>
    <t>Д. Красные Ткачи ул. Свердлова</t>
  </si>
  <si>
    <t>78-250-553 ОП МП 018</t>
  </si>
  <si>
    <t>Д. Красные Ткачи ул. Комсомольская</t>
  </si>
  <si>
    <t>78-250-553 ОП МП 019</t>
  </si>
  <si>
    <t>Д. Красные Ткачи ул. Зеленая</t>
  </si>
  <si>
    <t>78-250-553 ОП МП 020</t>
  </si>
  <si>
    <t>Д. Красные Ткачи ул. Светлая</t>
  </si>
  <si>
    <t>78-250-553 ОП МП 021</t>
  </si>
  <si>
    <t>Д. Красные Ткачи ул. Промышленный</t>
  </si>
  <si>
    <t>78-250-553 ОП МП 022</t>
  </si>
  <si>
    <t>Д. Красные Ткачи Октябрьский переулок</t>
  </si>
  <si>
    <t>78-250-553 ОП МП 023</t>
  </si>
  <si>
    <t>Д. Красные Ткачи ул. 8 Марта</t>
  </si>
  <si>
    <t>78-250-553 ОП МП 024</t>
  </si>
  <si>
    <t>Д. Красные Ткачи ул. К. Набережная</t>
  </si>
  <si>
    <t>78-250-553 ОП МП 025</t>
  </si>
  <si>
    <t>Д. Красные Ткачи ул. Красная</t>
  </si>
  <si>
    <t>78-250-553 ОП МП 026</t>
  </si>
  <si>
    <t>Д. Красные Ткачи ул. Революции</t>
  </si>
  <si>
    <t>78-250-553 ОП МП 027</t>
  </si>
  <si>
    <t>Д. Красные Ткачи ул. Крупской</t>
  </si>
  <si>
    <t>78-250-553 ОП МП 028</t>
  </si>
  <si>
    <t>Д. Красные Ткачи ул. Пионерская</t>
  </si>
  <si>
    <t>78-250-553 ОП МП 029</t>
  </si>
  <si>
    <t>Д. Красные Ткачи Садовый пер.</t>
  </si>
  <si>
    <t>78-250-553 ОП МП 030</t>
  </si>
  <si>
    <t>Д. Красные Ткачи ул. Пушкина</t>
  </si>
  <si>
    <t>78-250-553 ОП МП 031</t>
  </si>
  <si>
    <t>Д. Красные Ткачи ул. Некрасова</t>
  </si>
  <si>
    <t>78-250-553 ОП МП 032</t>
  </si>
  <si>
    <t>Д. Красные Ткачи ул. Пролетарская</t>
  </si>
  <si>
    <t>78-250-553 ОП МП 033</t>
  </si>
  <si>
    <t>Д. Красные Ткачи Пролетарский пер.</t>
  </si>
  <si>
    <t>78-250-553 ОП МП 034</t>
  </si>
  <si>
    <t>Д. Красные Ткачи ул. Горького</t>
  </si>
  <si>
    <t>78-250-553 ОП МП 035</t>
  </si>
  <si>
    <t>Д. Красные Ткачи ул. Кирова</t>
  </si>
  <si>
    <t>78-250-553 ОП МП 036</t>
  </si>
  <si>
    <t>Д. Красные Ткачи ул. Б. Набережная</t>
  </si>
  <si>
    <t>78-250-553 ОП МП 037</t>
  </si>
  <si>
    <t>Д. Красные Ткачи ул. Текстильщиков</t>
  </si>
  <si>
    <t>78-250-553 ОП МП 038</t>
  </si>
  <si>
    <t>Д. Красные Ткачи ул. Московская</t>
  </si>
  <si>
    <t>78-250-553 ОП МП 039</t>
  </si>
  <si>
    <t xml:space="preserve">Д. Красные Ткачи переулок Парковый </t>
  </si>
  <si>
    <t>78-250-553 ОП МП 040</t>
  </si>
  <si>
    <t>Д. Красные Ткачи ул. Красный Бор</t>
  </si>
  <si>
    <t>78-250-553 ОП МП 041</t>
  </si>
  <si>
    <t>Д. Красные Ткачи проезд 9 Мая</t>
  </si>
  <si>
    <t>78-250-553 ОП МП 042</t>
  </si>
  <si>
    <t>Д. Красные Ткачи проезд 1 Мая</t>
  </si>
  <si>
    <t>78-250-553 ОП МП 043</t>
  </si>
  <si>
    <t>Д. Красные Ткачи проезд 8 Марта</t>
  </si>
  <si>
    <t>78-250-553 ОП МП 044</t>
  </si>
  <si>
    <t>д. Сергеево – д. Подолино</t>
  </si>
  <si>
    <t>78-250-885 ОП МП 048</t>
  </si>
  <si>
    <t>р.п. Красные Ткачи –  д. Ершово</t>
  </si>
  <si>
    <t>78-250-830 ОП МП 081</t>
  </si>
  <si>
    <r>
      <t>П. Дубки,</t>
    </r>
    <r>
      <rPr>
        <sz val="10"/>
        <color indexed="8"/>
        <rFont val="Calibri"/>
        <family val="2"/>
        <charset val="204"/>
        <scheme val="minor"/>
      </rPr>
      <t xml:space="preserve"> Площадь</t>
    </r>
  </si>
  <si>
    <r>
      <t>Р.п. Красные Ткачи</t>
    </r>
    <r>
      <rPr>
        <sz val="10"/>
        <color indexed="8"/>
        <rFont val="Calibri"/>
        <family val="2"/>
        <charset val="204"/>
        <scheme val="minor"/>
      </rPr>
      <t xml:space="preserve"> ул. Первомайская</t>
    </r>
  </si>
  <si>
    <r>
      <t>Р.п. Красные Ткачи</t>
    </r>
    <r>
      <rPr>
        <sz val="10"/>
        <color indexed="8"/>
        <rFont val="Calibri"/>
        <family val="2"/>
        <charset val="204"/>
        <scheme val="minor"/>
      </rPr>
      <t xml:space="preserve"> ул. Свободы</t>
    </r>
  </si>
  <si>
    <t>ВСЕГО по КАРАБИХСК. СП</t>
  </si>
  <si>
    <t>Садовая</t>
  </si>
  <si>
    <t>001</t>
  </si>
  <si>
    <t>от д. 1 ул. Садовая до ул. Пушкина</t>
  </si>
  <si>
    <t>002</t>
  </si>
  <si>
    <t>Мологская</t>
  </si>
  <si>
    <t>003</t>
  </si>
  <si>
    <t>Пушкина</t>
  </si>
  <si>
    <t>004</t>
  </si>
  <si>
    <t>Дачная</t>
  </si>
  <si>
    <t>005</t>
  </si>
  <si>
    <t>Фуманова</t>
  </si>
  <si>
    <t>006</t>
  </si>
  <si>
    <t>Щорса</t>
  </si>
  <si>
    <t>007</t>
  </si>
  <si>
    <t>Юбилейная</t>
  </si>
  <si>
    <t>008</t>
  </si>
  <si>
    <t>Вокзальная</t>
  </si>
  <si>
    <t>009</t>
  </si>
  <si>
    <t>Тургенева</t>
  </si>
  <si>
    <t>010</t>
  </si>
  <si>
    <t>от Тургенева до ж.д. вокзала</t>
  </si>
  <si>
    <t>011</t>
  </si>
  <si>
    <t>от ул. Тургенева между домами 4; 6 к ул. Центральная</t>
  </si>
  <si>
    <t>012</t>
  </si>
  <si>
    <t>Красных Партизан</t>
  </si>
  <si>
    <t>013</t>
  </si>
  <si>
    <t>Герцена</t>
  </si>
  <si>
    <t>014</t>
  </si>
  <si>
    <t>Ломоносова</t>
  </si>
  <si>
    <t>015</t>
  </si>
  <si>
    <t>Белинского</t>
  </si>
  <si>
    <t>016</t>
  </si>
  <si>
    <t>от Белинского на очистные сооружения</t>
  </si>
  <si>
    <t>017</t>
  </si>
  <si>
    <t>от ул. Белинского до дороги на кладбище (часть окружной дороги)</t>
  </si>
  <si>
    <t>018</t>
  </si>
  <si>
    <t>Молодежная</t>
  </si>
  <si>
    <t>019</t>
  </si>
  <si>
    <t>Светлая</t>
  </si>
  <si>
    <t>020</t>
  </si>
  <si>
    <t>Фрунзе</t>
  </si>
  <si>
    <t>021</t>
  </si>
  <si>
    <t>от дома 2 ул. Фрунзе до дома 9 ул. Центральная</t>
  </si>
  <si>
    <t>022</t>
  </si>
  <si>
    <t>023</t>
  </si>
  <si>
    <t>от ул. Центральная до ул. Тугаринова</t>
  </si>
  <si>
    <t>024</t>
  </si>
  <si>
    <t>025</t>
  </si>
  <si>
    <t>ул.  Тугаринова</t>
  </si>
  <si>
    <t>026</t>
  </si>
  <si>
    <t>от ул. Тугаринова до Центра досуга</t>
  </si>
  <si>
    <t>027</t>
  </si>
  <si>
    <t>межу домами 4 и 6 и домами 3 и 5 ул. Тугаринова</t>
  </si>
  <si>
    <t>028</t>
  </si>
  <si>
    <t>029</t>
  </si>
  <si>
    <t>от ул. Гоголя до ул. Клубная (между 4 и 6 домами ул. Клубная)</t>
  </si>
  <si>
    <t>030</t>
  </si>
  <si>
    <t>031</t>
  </si>
  <si>
    <t>от ул. Клубная до ул. Тугаринова (у аптеки)</t>
  </si>
  <si>
    <t>032</t>
  </si>
  <si>
    <t>033</t>
  </si>
  <si>
    <t>ул. Производственная</t>
  </si>
  <si>
    <t>034</t>
  </si>
  <si>
    <t>035</t>
  </si>
  <si>
    <t>от ул. Свердлова до ул. Транспортная (мимо д. 17)</t>
  </si>
  <si>
    <t>036</t>
  </si>
  <si>
    <t>037</t>
  </si>
  <si>
    <t>038</t>
  </si>
  <si>
    <t>039</t>
  </si>
  <si>
    <t>от ул. Некрасова до ул. Производственная (окружная дорога)</t>
  </si>
  <si>
    <t>040</t>
  </si>
  <si>
    <t>041</t>
  </si>
  <si>
    <t>042</t>
  </si>
  <si>
    <t>043</t>
  </si>
  <si>
    <t>от ул. Кирова к ул. Цветочная</t>
  </si>
  <si>
    <t>044</t>
  </si>
  <si>
    <t>045</t>
  </si>
  <si>
    <t>046</t>
  </si>
  <si>
    <t>047</t>
  </si>
  <si>
    <t>ул. Ключевая</t>
  </si>
  <si>
    <t>048</t>
  </si>
  <si>
    <t>049</t>
  </si>
  <si>
    <t>050</t>
  </si>
  <si>
    <t>на свалку (от ул. Производственная)</t>
  </si>
  <si>
    <t>051</t>
  </si>
  <si>
    <t xml:space="preserve">на дачный массив (от ул. Производственная) </t>
  </si>
  <si>
    <t>052</t>
  </si>
  <si>
    <t>на д. Раменье</t>
  </si>
  <si>
    <t>053</t>
  </si>
  <si>
    <t>на д. Пономарицы (от ул. Производственная)</t>
  </si>
  <si>
    <t>054</t>
  </si>
  <si>
    <t>на д. Барашарово</t>
  </si>
  <si>
    <t>055</t>
  </si>
  <si>
    <t>ТИХМЕНЕВСКОЕ СП</t>
  </si>
  <si>
    <t>автомобильные дороги общего пользования местного значения в границах  Ильинского сельского поселения по состоянию на 01.01.2017г.</t>
  </si>
  <si>
    <t>с.Ильинское</t>
  </si>
  <si>
    <t>в том числе:</t>
  </si>
  <si>
    <t>Ул.Василёвская</t>
  </si>
  <si>
    <t>Ул.Молодежная</t>
  </si>
  <si>
    <t>Ул.Полевая</t>
  </si>
  <si>
    <t>Ул.Лесная</t>
  </si>
  <si>
    <t>Ул.Северная</t>
  </si>
  <si>
    <t>Ул.Светлая</t>
  </si>
  <si>
    <t>Ул.Садовая</t>
  </si>
  <si>
    <t>Ул.Цветочная</t>
  </si>
  <si>
    <t>Ул.Пос. Сельхозтехники</t>
  </si>
  <si>
    <t>Д.Андрейцово</t>
  </si>
  <si>
    <t>Д.Алексино</t>
  </si>
  <si>
    <t>Д.Бабаево</t>
  </si>
  <si>
    <t>Д.Березники</t>
  </si>
  <si>
    <t>Д.Борисовское</t>
  </si>
  <si>
    <t>Д.Болшнево</t>
  </si>
  <si>
    <t>Д.Борушка</t>
  </si>
  <si>
    <t>Д.Вальцово</t>
  </si>
  <si>
    <t>Д.Владычня</t>
  </si>
  <si>
    <t xml:space="preserve"> С.Воскресенское</t>
  </si>
  <si>
    <t>Д.Вотчицево</t>
  </si>
  <si>
    <t>Д.Высоково</t>
  </si>
  <si>
    <t>С.Губачево</t>
  </si>
  <si>
    <t>Д.Епихарка</t>
  </si>
  <si>
    <t>Д.Жабня</t>
  </si>
  <si>
    <t>Д.Замыслово</t>
  </si>
  <si>
    <t>Д.Зимницы</t>
  </si>
  <si>
    <t>Д.Иванцево</t>
  </si>
  <si>
    <t>Д.Козлицы</t>
  </si>
  <si>
    <t>Д.Корбово</t>
  </si>
  <si>
    <t>Д.Костяново</t>
  </si>
  <si>
    <t>с.Курышино</t>
  </si>
  <si>
    <t>Д.Ларюково</t>
  </si>
  <si>
    <t>Д.Лопаткино</t>
  </si>
  <si>
    <t>Д.Лядихово</t>
  </si>
  <si>
    <t>Д.Милодино</t>
  </si>
  <si>
    <t>Д.Мокрово</t>
  </si>
  <si>
    <t>Д.Негодяйка</t>
  </si>
  <si>
    <t xml:space="preserve">Д.Ново </t>
  </si>
  <si>
    <t>Ул.Магистральная</t>
  </si>
  <si>
    <t>Ул.Центральная</t>
  </si>
  <si>
    <t>Ул.Верхняя</t>
  </si>
  <si>
    <t>Ул.Зелёная</t>
  </si>
  <si>
    <t>Ул.Малая</t>
  </si>
  <si>
    <t>Д.Озорнино</t>
  </si>
  <si>
    <t>Д.Оксово</t>
  </si>
  <si>
    <t>Д.Опухово</t>
  </si>
  <si>
    <t>Д.Остапково</t>
  </si>
  <si>
    <t>Д.Петрищево</t>
  </si>
  <si>
    <t>Д.Петухово</t>
  </si>
  <si>
    <t>С.Погорелка</t>
  </si>
  <si>
    <t>Д.Резанино</t>
  </si>
  <si>
    <t>Д.Скоково</t>
  </si>
  <si>
    <t>Д.Скорбёжево</t>
  </si>
  <si>
    <t>Д.Слобода</t>
  </si>
  <si>
    <t>Д.Судилово</t>
  </si>
  <si>
    <t>Д.Сысоево</t>
  </si>
  <si>
    <t>Д.Теренькино</t>
  </si>
  <si>
    <t>Д.Третьяковка</t>
  </si>
  <si>
    <t>С.Троицкое</t>
  </si>
  <si>
    <t>Д.Тяпигино</t>
  </si>
  <si>
    <t>Д.Угрюмово</t>
  </si>
  <si>
    <t>Д.Фалелеево</t>
  </si>
  <si>
    <t>Д.Усолово</t>
  </si>
  <si>
    <t>Д.Хмельники</t>
  </si>
  <si>
    <t>Д.Хохлово</t>
  </si>
  <si>
    <t>Д.Цибеево</t>
  </si>
  <si>
    <t>Д.Цилино</t>
  </si>
  <si>
    <t>Д.Шипилово</t>
  </si>
  <si>
    <t>Д.Щербово</t>
  </si>
  <si>
    <t>Д.Щукино</t>
  </si>
  <si>
    <t>Д.Аверинская</t>
  </si>
  <si>
    <t>Д. Черепенино</t>
  </si>
  <si>
    <t>Д.Лисьи Ямы</t>
  </si>
  <si>
    <t>Д.Осиновка</t>
  </si>
  <si>
    <t>Д.Иваново</t>
  </si>
  <si>
    <t>Д.Отрубнево</t>
  </si>
  <si>
    <t>Д.Вёска</t>
  </si>
  <si>
    <t>Д.Андреевка</t>
  </si>
  <si>
    <t>Д.Держилово</t>
  </si>
  <si>
    <t>Д.Монарево</t>
  </si>
  <si>
    <t>Д.Стройково</t>
  </si>
  <si>
    <t>Д.Больш.Губино</t>
  </si>
  <si>
    <t>Д.Губино</t>
  </si>
  <si>
    <t>Д.Будьково</t>
  </si>
  <si>
    <t>Д.Орешково</t>
  </si>
  <si>
    <t>С.Иванково</t>
  </si>
  <si>
    <t>Д.Хребтово</t>
  </si>
  <si>
    <t>Д.Федяково</t>
  </si>
  <si>
    <t>Д.Терпенка</t>
  </si>
  <si>
    <t>Д.Кунино</t>
  </si>
  <si>
    <t xml:space="preserve"> Д.Есипово</t>
  </si>
  <si>
    <t>Д.Харлово</t>
  </si>
  <si>
    <t>Д.Вяльково</t>
  </si>
  <si>
    <t>Д.Новое село</t>
  </si>
  <si>
    <t>Д.Черногрязка</t>
  </si>
  <si>
    <t>Д.Бронники</t>
  </si>
  <si>
    <t>С.Заозерье</t>
  </si>
  <si>
    <t>Ул.Калязинская</t>
  </si>
  <si>
    <t>Ул.Ваганьковская</t>
  </si>
  <si>
    <t>Ул.Валы</t>
  </si>
  <si>
    <t>Ул.Ермаковская</t>
  </si>
  <si>
    <t>Ул.Заворотка</t>
  </si>
  <si>
    <t>Ул.1-я Кузнечная</t>
  </si>
  <si>
    <t>Ул.2-я Кузнечная</t>
  </si>
  <si>
    <t>Ул.3-я Кузнечная</t>
  </si>
  <si>
    <t>Ул. 1-я Бутырская</t>
  </si>
  <si>
    <t>Ул. 2-я Бутырская</t>
  </si>
  <si>
    <t>Ул.Волхонка</t>
  </si>
  <si>
    <t>Ул.Революционная</t>
  </si>
  <si>
    <t>Ул.Новослободская</t>
  </si>
  <si>
    <t>Ул.Мельничная</t>
  </si>
  <si>
    <t>Ул.Учительская</t>
  </si>
  <si>
    <t>Ул.Ильинка</t>
  </si>
  <si>
    <t>Д.Вякирево</t>
  </si>
  <si>
    <t>Д.Алексеево</t>
  </si>
  <si>
    <t>Д.Белоусово</t>
  </si>
  <si>
    <t>Д.Богатиново</t>
  </si>
  <si>
    <t>Д.Б.Лопаткино</t>
  </si>
  <si>
    <t>Д.Васильцево</t>
  </si>
  <si>
    <t>Д.Ворошилово</t>
  </si>
  <si>
    <t>Д.Гнездилово</t>
  </si>
  <si>
    <t>Д.Деревеньки</t>
  </si>
  <si>
    <t>Д.Дуброво</t>
  </si>
  <si>
    <t>Д.Каравайцево</t>
  </si>
  <si>
    <t>Д.Каташево</t>
  </si>
  <si>
    <t>Д.Кривцово</t>
  </si>
  <si>
    <t>Д.Макарово</t>
  </si>
  <si>
    <t>Д.М.Лопаткино</t>
  </si>
  <si>
    <t>Д.Овинцево</t>
  </si>
  <si>
    <t>Д.Полеткино</t>
  </si>
  <si>
    <t>Д.Путчино</t>
  </si>
  <si>
    <t>Д.Ростовцево</t>
  </si>
  <si>
    <t>Д.Сальково</t>
  </si>
  <si>
    <t>Д.Семёнково</t>
  </si>
  <si>
    <t>Д.Станки</t>
  </si>
  <si>
    <t>С.Старово</t>
  </si>
  <si>
    <t>Д.Чаданово</t>
  </si>
  <si>
    <t>Д.Юрьево</t>
  </si>
  <si>
    <t>С.Василево</t>
  </si>
  <si>
    <t>Ул.Южная</t>
  </si>
  <si>
    <t>Ул.Школьная</t>
  </si>
  <si>
    <t>Ул.Спортивная</t>
  </si>
  <si>
    <t>Пер.Торговый</t>
  </si>
  <si>
    <t>Ул.Окружная</t>
  </si>
  <si>
    <t>С.Горки</t>
  </si>
  <si>
    <t>Д.Бровцино</t>
  </si>
  <si>
    <t>Д.Ратилово</t>
  </si>
  <si>
    <t>Д.Старо-Раево</t>
  </si>
  <si>
    <t>Д.Горбово</t>
  </si>
  <si>
    <t>Д.Новое Алексино</t>
  </si>
  <si>
    <t>Д.Головизино</t>
  </si>
  <si>
    <t>Д.Мертвигино</t>
  </si>
  <si>
    <t>Д.Подол</t>
  </si>
  <si>
    <t>Д.Фоминка</t>
  </si>
  <si>
    <t>Д.Поцелуево</t>
  </si>
  <si>
    <t>Д.Старое Алексино</t>
  </si>
  <si>
    <t>Д.Рычково</t>
  </si>
  <si>
    <t>Д.Ясюнино</t>
  </si>
  <si>
    <t>Д.Головково</t>
  </si>
  <si>
    <t>Д.Знатново</t>
  </si>
  <si>
    <t>Д.Каблуково</t>
  </si>
  <si>
    <t>Д.Ивановское</t>
  </si>
  <si>
    <t>Д.Щипнево</t>
  </si>
  <si>
    <t>Д.Добросилово</t>
  </si>
  <si>
    <t>Д.Порошниково</t>
  </si>
  <si>
    <t>ИЛЬИНСКОЕ СП</t>
  </si>
  <si>
    <t>Всего по Ильинскому СП</t>
  </si>
  <si>
    <t>Автодорога Большие Ночёвки - Малые Ночёвки</t>
  </si>
  <si>
    <t>78-234- ОП МР 1</t>
  </si>
  <si>
    <t>Автодорога Юдино - Назарково</t>
  </si>
  <si>
    <t>78-234- ОП МР 2</t>
  </si>
  <si>
    <t>Автодорога Ермаково — Баркино</t>
  </si>
  <si>
    <t>78-234- ОП МР 3</t>
  </si>
  <si>
    <t>Автодорога Кременево — Никулино</t>
  </si>
  <si>
    <t>78-234- ОП МР 4</t>
  </si>
  <si>
    <t>Автодорога Зубарево - Глухарёво</t>
  </si>
  <si>
    <t>78-234- ОП МР 5</t>
  </si>
  <si>
    <t>Автодорога Васильевское - Красный Яр</t>
  </si>
  <si>
    <t>78-234- ОП МР 6</t>
  </si>
  <si>
    <t>Автодорога  Федорково- Пенье</t>
  </si>
  <si>
    <t>78-234- ОП МР 7</t>
  </si>
  <si>
    <t>Автодорога Кладово — Починок</t>
  </si>
  <si>
    <t>78-234- ОП МР 8</t>
  </si>
  <si>
    <t>Автодорога Никулино — Криково</t>
  </si>
  <si>
    <t>78-234- ОП МР 9</t>
  </si>
  <si>
    <t>Автодорога "Сергиев Посад - Череповец" -
д. Орда</t>
  </si>
  <si>
    <t>78-234- ОП МР 11</t>
  </si>
  <si>
    <t>Автодорога "Сергиев Посад - Череповец" -
д. Ескино</t>
  </si>
  <si>
    <t>78-234- ОП МР 12</t>
  </si>
  <si>
    <t>Автодорога "Красное - Колодино" -
Савинское — Косьминское</t>
  </si>
  <si>
    <t>78-234- ОП МР 13</t>
  </si>
  <si>
    <t>Автодорога Надокса — Коворкино</t>
  </si>
  <si>
    <t>78-234- ОП МР 14</t>
  </si>
  <si>
    <t>Автодорога "Сергиев Посад - Череповец" -
д. Поповка</t>
  </si>
  <si>
    <t>78-234- ОП МР 15</t>
  </si>
  <si>
    <t>Автодорога Колодино - Келарево</t>
  </si>
  <si>
    <t>78-234- ОП МР 16</t>
  </si>
  <si>
    <t>Автодорога Кардинское - Козицино</t>
  </si>
  <si>
    <t>78-234- ОП МР 17</t>
  </si>
  <si>
    <t>Автодорога Вощиково - Ильинское</t>
  </si>
  <si>
    <t>78-234- ОП МР 18</t>
  </si>
  <si>
    <t>Автодорога Колодино - Петраково -
Репино</t>
  </si>
  <si>
    <t>78-234- ОП МР 19</t>
  </si>
  <si>
    <t>Автодорога Ермаково - Григорово</t>
  </si>
  <si>
    <t>78-234- ОП МР 20</t>
  </si>
  <si>
    <t>Автодорога "Сергиев Посад - Череповец" -
д. Юркино</t>
  </si>
  <si>
    <t>78-234- ОП МР 21</t>
  </si>
  <si>
    <t xml:space="preserve">Автодорога д. Глухарево - д. Колобово
</t>
  </si>
  <si>
    <t>78-234- ОП МР 22</t>
  </si>
  <si>
    <t>Автодорога "Сергиев Посад - Череповец" -
д. Плосково</t>
  </si>
  <si>
    <t>78-234- ОП МР 23</t>
  </si>
  <si>
    <t>Автодорога "Сергиев Посад - Череповец" -
д. Шаховка</t>
  </si>
  <si>
    <t>78-234- ОП МР 24</t>
  </si>
  <si>
    <t>Автодорога с. Старо-Петровское - д.
Лысково</t>
  </si>
  <si>
    <t>78-234- ОП МР 25</t>
  </si>
  <si>
    <t>Автодорога д. Поповка - д. Фалалейка</t>
  </si>
  <si>
    <t>78-234- ОП МР 26</t>
  </si>
  <si>
    <t xml:space="preserve">Автодорога "Сергиев Посад - Череповец" -
д. Каменка
</t>
  </si>
  <si>
    <t>78-234- ОП МР 27</t>
  </si>
  <si>
    <t>Автодорога "Сергиев Посад - Череповец" -
д. Каменка-1</t>
  </si>
  <si>
    <t>78-234- ОП МР 28</t>
  </si>
  <si>
    <t>Автодорога "Сергиев Посад - Череповец" -
д. Каменка-2</t>
  </si>
  <si>
    <t>78-234- ОП МР 29</t>
  </si>
  <si>
    <t>Автодорога д. Измайлово-1 - д.
Измайлово-2</t>
  </si>
  <si>
    <t>78-234- ОП МР 30</t>
  </si>
  <si>
    <t>Автодорога "Сергиев Посад - Череповец" -
д. Лыткино</t>
  </si>
  <si>
    <t>78-234- ОП МР 31</t>
  </si>
  <si>
    <t>Автодорога "Сергиев Посад - Череповец" -
д. Рождествено</t>
  </si>
  <si>
    <t>78-234- ОП МР 32</t>
  </si>
  <si>
    <t>Автодорога "Гаютино - Зинкино" - д.
Вахрамеево</t>
  </si>
  <si>
    <t>78-234- ОП МР 33</t>
  </si>
  <si>
    <t xml:space="preserve">Автодорога "Сергиев Посад - Череповец -
Ермаково" -  д. Бродово
</t>
  </si>
  <si>
    <t>78-234- ОП МР 34</t>
  </si>
  <si>
    <t>Автодорога "Сергиев Посад - Череповец -
Ермаково" -  д. Селянино</t>
  </si>
  <si>
    <t>78-234- ОП МР 35</t>
  </si>
  <si>
    <t>Автодорога "Сергиев Посад - Череповец" -
д. Хмелёвка</t>
  </si>
  <si>
    <t>78-234- ОП МР 36</t>
  </si>
  <si>
    <t>Автодорога с. Ермаково -  д. Подрелино</t>
  </si>
  <si>
    <t>78-234- ОП МР 37</t>
  </si>
  <si>
    <t xml:space="preserve">Автодорога "Сергиев Посад - Череповец" -
д. Надокса
</t>
  </si>
  <si>
    <t>78-234- ОП МР 38</t>
  </si>
  <si>
    <t xml:space="preserve">Автодорога "Сергиев Посад - Череповец" -
д. Шигуй
</t>
  </si>
  <si>
    <t>78-234- ОП МР 39</t>
  </si>
  <si>
    <t>Автодорога д. Баркино - д. Соколово</t>
  </si>
  <si>
    <t>78-234- ОП МР 40</t>
  </si>
  <si>
    <t xml:space="preserve">Автодорога "Гаютино - Зинкино" - д.
Корино
</t>
  </si>
  <si>
    <t>78-234- ОП МР 41</t>
  </si>
  <si>
    <t>Автодорога "Сергиев Посад - Череповец" -
д. Матрьяново</t>
  </si>
  <si>
    <t>78-234- ОП МР 42</t>
  </si>
  <si>
    <t>Автодорога "Сергиев Посад - Череповец" -
д. Прислонь</t>
  </si>
  <si>
    <t>78-234- ОП МР 43</t>
  </si>
  <si>
    <t xml:space="preserve">Автодорога "Гаютино - Зинкино" - д.
Гаврилково
</t>
  </si>
  <si>
    <t>78-234- ОП МР 44</t>
  </si>
  <si>
    <t xml:space="preserve">Автодорога "Зинкино - Патрино" - д.
Колодкино
</t>
  </si>
  <si>
    <t>78-234- ОП МР 45</t>
  </si>
  <si>
    <t>Автодорога "Зинкино - Патрино" - д.
Кувырдайково</t>
  </si>
  <si>
    <t>78-234- ОП МР 46</t>
  </si>
  <si>
    <t xml:space="preserve">Автодорога "Зинкино - Патрино" - д.
Подвязное
</t>
  </si>
  <si>
    <t>78-234- ОП МР 47</t>
  </si>
  <si>
    <t>Автодорога д. Патрино - д. Никиткино</t>
  </si>
  <si>
    <t>78-234- ОП МР 48</t>
  </si>
  <si>
    <t xml:space="preserve">Автодорога с. Ермаково - д. Копнинское -
д. Андреевское
</t>
  </si>
  <si>
    <t>78-234- ОП МР 49</t>
  </si>
  <si>
    <t>Автодорога с. Владычное - д. Желонка</t>
  </si>
  <si>
    <t>78-234- ОП МР 50</t>
  </si>
  <si>
    <t xml:space="preserve">Автодорога с. Владычное - д. Маслово - д.
Ламанцево - д. Гора
</t>
  </si>
  <si>
    <t>78-234- ОП МР 51</t>
  </si>
  <si>
    <t>Автодорога д. Ламанцево - д.
Починок-Врагов - д. Зиновка</t>
  </si>
  <si>
    <t>78-234- ОП МР 52</t>
  </si>
  <si>
    <t xml:space="preserve">Автодорога с. Владычное - д.Федулово
</t>
  </si>
  <si>
    <t>78-234- ОП МР 53</t>
  </si>
  <si>
    <t>Автодорога с. Владычное - д. Красково</t>
  </si>
  <si>
    <t>78-234- ОП МР 54</t>
  </si>
  <si>
    <t>Автодорога с. Владычное - д. Малиновка</t>
  </si>
  <si>
    <t>78-234- ОП МР 55</t>
  </si>
  <si>
    <t>Автодорога д. Красково - д. Семенцово</t>
  </si>
  <si>
    <t>78-234- ОП МР 56</t>
  </si>
  <si>
    <t>Автодорога д. Ларионово - д. Поповское -
д. Коротыгино</t>
  </si>
  <si>
    <t>78-234- ОП МР 57</t>
  </si>
  <si>
    <t xml:space="preserve">Автодорога д. Ларионово - д. Крутово
</t>
  </si>
  <si>
    <t>78-234- ОП МР 58</t>
  </si>
  <si>
    <t xml:space="preserve">Автодорога д. Ларионово - д. Липовка - д.
Семенцево
</t>
  </si>
  <si>
    <t>78-234- ОП МР 59</t>
  </si>
  <si>
    <t>Автодорога д. Ширяйка - д. Медведка</t>
  </si>
  <si>
    <t>78-234- ОП МР 60</t>
  </si>
  <si>
    <t>Автодорога д. Займа - д. Браниха</t>
  </si>
  <si>
    <t>78-234- ОП МР 61</t>
  </si>
  <si>
    <t>Автодорога д. Починок - д. Берендяки</t>
  </si>
  <si>
    <t>78-234- ОП МР 62</t>
  </si>
  <si>
    <t>Автодорога с. Ракоболь - д. Дорок - д.
Черепаниха - д. Терехово</t>
  </si>
  <si>
    <t>78-234- ОП МР 63</t>
  </si>
  <si>
    <t>Автодорога д. Дорок - д. Клин - д.
Голодяйка</t>
  </si>
  <si>
    <t>78-234- ОП МР 64</t>
  </si>
  <si>
    <t>Автодорога д. Юдино - д. Поповское</t>
  </si>
  <si>
    <t>78-234- ОП МР 65</t>
  </si>
  <si>
    <t>Автодорога д. Юдино - д. Займа - п.
Калининский</t>
  </si>
  <si>
    <t>78-234- ОП МР 66</t>
  </si>
  <si>
    <t xml:space="preserve">Автодорога д. Назарково - д.
Починок-Юрнев - д. Водогино
</t>
  </si>
  <si>
    <t>78-234- ОП МР 67</t>
  </si>
  <si>
    <t xml:space="preserve">Автодорога д. Назарково - д.
Овиничищево
</t>
  </si>
  <si>
    <t>78-234- ОП МР 68</t>
  </si>
  <si>
    <t>Автодорога д. Юрнево - д. Тарсипово</t>
  </si>
  <si>
    <t>78-234- ОП МР 69</t>
  </si>
  <si>
    <t xml:space="preserve">Автодорога д. Юрнево - д. Опрячково
</t>
  </si>
  <si>
    <t>78-234- ОП МР 70</t>
  </si>
  <si>
    <t>Автодорога д. Патрехово - д. Полтинкино</t>
  </si>
  <si>
    <t>78-234- ОП МР 71</t>
  </si>
  <si>
    <t>Автодорога д. Николо-Лисино - д. Паново</t>
  </si>
  <si>
    <t>78-234- ОП МР 72</t>
  </si>
  <si>
    <t>Автодорога д. Окатово - д. Борщёвка</t>
  </si>
  <si>
    <t>78-234- ОП МР 73</t>
  </si>
  <si>
    <t xml:space="preserve">Автодорога "г. Пошехонье - с. Владычное"
- д. Селино - Рюмки
</t>
  </si>
  <si>
    <t>78-234- ОП МР 74</t>
  </si>
  <si>
    <t xml:space="preserve">Автодорога "г. Пошехонье - с. Владычное"
- д. Хмельники
</t>
  </si>
  <si>
    <t>78-234- ОП МР 75</t>
  </si>
  <si>
    <t xml:space="preserve">Автодорога "г. Пошехонье - с. Владычное"
- д. Патрехово
</t>
  </si>
  <si>
    <t>78-234- ОП МР 76</t>
  </si>
  <si>
    <t>Автодорога "г. Пошехонье - с. Владычное"
- д. Николо-Лисино</t>
  </si>
  <si>
    <t>78-234- ОП МР 77</t>
  </si>
  <si>
    <t xml:space="preserve">Автодорога "г. Пошехонье - с. Владычное"
- д. Аниково
</t>
  </si>
  <si>
    <t>78-234- ОП МР 78</t>
  </si>
  <si>
    <t>Автодорога "г. Пошехонье - с. Владычное"
- д. Волоково</t>
  </si>
  <si>
    <t>78-234- ОП МР 79</t>
  </si>
  <si>
    <t>Автодорога с. Ракоболь - д. Окатово</t>
  </si>
  <si>
    <t>78-234- ОП МР 80</t>
  </si>
  <si>
    <t>Автодорога "д. Пеньково -д. Большие
Тышные" - (подъезд к д. Большие Тышные)</t>
  </si>
  <si>
    <t>78-234- ОП МР 81</t>
  </si>
  <si>
    <t>78-234- ОП МР 82</t>
  </si>
  <si>
    <t xml:space="preserve">Автодорога "Сергиев Посад - Череповец" -
д. Бошарово
</t>
  </si>
  <si>
    <t>78-234- ОП МР 83</t>
  </si>
  <si>
    <t xml:space="preserve">Автодорога с. Князёво - д. Малые Ямы
</t>
  </si>
  <si>
    <t>78-234- ОП МР 84</t>
  </si>
  <si>
    <t>Автодорога с. Никольское - д. Торопово</t>
  </si>
  <si>
    <t>78-234- ОП МР 85</t>
  </si>
  <si>
    <t>Автодорога г. Пошехонье - д. Аркино</t>
  </si>
  <si>
    <t>78-234- ОП МР 86</t>
  </si>
  <si>
    <t xml:space="preserve">Автодорога "Пошехонье - Кукобой -
Бакланка" - д. Бабка
</t>
  </si>
  <si>
    <t>78-234- ОП МР 87</t>
  </si>
  <si>
    <t xml:space="preserve">Автодорога "Пошехонье - Кукобой -
Бакланка" - д. Дор-Согожа
</t>
  </si>
  <si>
    <t>78-234- ОП МР 88</t>
  </si>
  <si>
    <t xml:space="preserve">Автодорога "Пошехонье - Кукобой
Бакланка" - д. Красная Гора
</t>
  </si>
  <si>
    <t>78-234- ОП МР 89</t>
  </si>
  <si>
    <t xml:space="preserve">Автодорога "Пошехонье - Кукобой
-Бакланка" - д. Маклаково
</t>
  </si>
  <si>
    <t>78-234- ОП МР 90</t>
  </si>
  <si>
    <t>Автодорога д. Верещагино - д. Выползово
- д. Большие Ветхи - д. Малые Ветхи</t>
  </si>
  <si>
    <t>78-234- ОП МР 91</t>
  </si>
  <si>
    <t>Автодорога д. Красное - д. Глинник</t>
  </si>
  <si>
    <t>78-234- ОП МР 92</t>
  </si>
  <si>
    <t>Автодорога "Красное - Колодино" - д.
Петелино</t>
  </si>
  <si>
    <t>78-234- ОП МР 93</t>
  </si>
  <si>
    <t>Автодорога "Пошехонье - Владычное" - д.
Харламово</t>
  </si>
  <si>
    <t>78-234- ОП МР 94</t>
  </si>
  <si>
    <t>Автодорога д. Матюшкино - д. Новосёлка</t>
  </si>
  <si>
    <t>78-234- ОП МР 96</t>
  </si>
  <si>
    <t>Автодорога д. Мстишино - д. Скоково</t>
  </si>
  <si>
    <t>78-234- ОП МР 97</t>
  </si>
  <si>
    <t xml:space="preserve">Автодорога д. Ильинское - д. Старово - д.
Евсьево - д. Середнево
</t>
  </si>
  <si>
    <t>78-234- ОП МР 98</t>
  </si>
  <si>
    <t>Автодорога д. Сырнево - д. Кардинское -
д. Тиманово</t>
  </si>
  <si>
    <t>78-234- ОП МР 99</t>
  </si>
  <si>
    <t>Автодорога "Окулово -Вощиково" - д.
Таргобино</t>
  </si>
  <si>
    <t>78-234- ОП МР 100</t>
  </si>
  <si>
    <t>Автодорога "Вощиково - Кардинское" - д.
Кладово</t>
  </si>
  <si>
    <t>78-234- ОП МР 101</t>
  </si>
  <si>
    <t>Автодорога "Сергиев Посад - Череповец" -
д. Лапушка</t>
  </si>
  <si>
    <t>78-234- ОП МР 102</t>
  </si>
  <si>
    <t>Автодорога "Сергиев Посад - Череповец" -
д. Бабкино</t>
  </si>
  <si>
    <t>78-234- ОП МР 103</t>
  </si>
  <si>
    <t xml:space="preserve">Автодорога с. Кременево - д. Бабарино -
д. Вахтино
</t>
  </si>
  <si>
    <t>78-234- ОП МР 104</t>
  </si>
  <si>
    <t>Автодорога д. Никулино - д. Ульяновское -
д. Нагинское - с. Покров-Кештома</t>
  </si>
  <si>
    <t>78-234- ОП МР 105</t>
  </si>
  <si>
    <t xml:space="preserve">Автодорога "Сергиев Посад - Череповец" -
д. Демихово
</t>
  </si>
  <si>
    <t>78-234- ОП МР 106</t>
  </si>
  <si>
    <t>Автодорога "Белое - Благодать" (подъезд
к д. Благодать)</t>
  </si>
  <si>
    <t>78-234- ОП МР 107</t>
  </si>
  <si>
    <t xml:space="preserve">Автодорога "Пошехонье - Данилов" - д.
Большая Гарь
</t>
  </si>
  <si>
    <t>78-234- ОП МР 108</t>
  </si>
  <si>
    <t>Автодорога д. Голубково - д. Никитино</t>
  </si>
  <si>
    <t>78-234- ОП МР 109</t>
  </si>
  <si>
    <t>Автодорога с. Белое - д. Софино</t>
  </si>
  <si>
    <t>78-234- ОП МР 110</t>
  </si>
  <si>
    <t>Автодорога с. Холм - д. Самоново</t>
  </si>
  <si>
    <t>78-234- ОП МР 111</t>
  </si>
  <si>
    <t>Автодорога д. Починок - д. Ширяевское</t>
  </si>
  <si>
    <t>78-234- ОП МР 112</t>
  </si>
  <si>
    <t>Автодорога д. Благодать - д. Смильково -
д. Новая Стройка - д. Сосновец</t>
  </si>
  <si>
    <t>78-234- ОП МР 113</t>
  </si>
  <si>
    <t xml:space="preserve">Автодорога "Пошехонье - Данилов" - д
.Меледино
</t>
  </si>
  <si>
    <t>78-234- ОП МР 114</t>
  </si>
  <si>
    <t xml:space="preserve">Автодорога д. Васильевское - д. Курово -
д. Софроново
</t>
  </si>
  <si>
    <t>78-234- ОП МР 115</t>
  </si>
  <si>
    <t>Автодорога д. Васильевское - д. Байново</t>
  </si>
  <si>
    <t>78-234- ОП МР 116</t>
  </si>
  <si>
    <t xml:space="preserve">Автодорога "Васильевское - Андрюшино"
- д. Шомино
</t>
  </si>
  <si>
    <t>78-234- ОП МР 117</t>
  </si>
  <si>
    <t>Автодорога д. Шомино - д. Княжево</t>
  </si>
  <si>
    <t>78-234- ОП МР 118</t>
  </si>
  <si>
    <t>Автодорога д. Княжево - д. Воскресенское</t>
  </si>
  <si>
    <t>78-234- ОП МР 119</t>
  </si>
  <si>
    <t xml:space="preserve">Автодорога "Васильевское - Андрюшино"
- д. Дмитриево
</t>
  </si>
  <si>
    <t>78-234- ОП МР 120</t>
  </si>
  <si>
    <t xml:space="preserve">Автодорога с. Колодино - д. Ночкино -д.
Александрово
</t>
  </si>
  <si>
    <t>78-234- ОП МР 121</t>
  </si>
  <si>
    <t>Автодорога д. Петраково - д. Юрилово</t>
  </si>
  <si>
    <t>78-234- ОП МР 122</t>
  </si>
  <si>
    <t xml:space="preserve">Автодорога "Красное - Колодино" - д.
Горка
</t>
  </si>
  <si>
    <t>78-234- ОП МР 123</t>
  </si>
  <si>
    <t>Автодорога д. Яковцево - д. Щипцово</t>
  </si>
  <si>
    <t>78-234- ОП МР 124</t>
  </si>
  <si>
    <t>Подъезд к полигону твёрдых бытовых отходов</t>
  </si>
  <si>
    <t>78-234- ОП МР 125</t>
  </si>
  <si>
    <t>«Пошехонье — Данилов» - городское кладбище и дорожная сеть на территории кладбища</t>
  </si>
  <si>
    <t>78-234- ОП МР 126</t>
  </si>
  <si>
    <t>Подъезд к источнику (роднику) вблизи д. Заднево</t>
  </si>
  <si>
    <t>78-234- ОП МР 127</t>
  </si>
  <si>
    <t>«г.Данилов-г.Пошехонье»-д.Негановское</t>
  </si>
  <si>
    <t>78-234- ОП МР 130</t>
  </si>
  <si>
    <t>79-234- ОП МР 131</t>
  </si>
  <si>
    <t>80-234- ОП МР 132</t>
  </si>
  <si>
    <t>81-234- ОП МР 133</t>
  </si>
  <si>
    <t>БК</t>
  </si>
  <si>
    <t xml:space="preserve"> Автодорога   «г.Данилов — г. Пошехонье» - с.Холм  -  д.Фоминское  </t>
  </si>
  <si>
    <t>Автодорога  д.Желудково  -д.Артюково</t>
  </si>
  <si>
    <t>78-234- ОП МР 128                          Не присвоен</t>
  </si>
  <si>
    <t>78-234- ОП МР 129                        Не присвоен</t>
  </si>
  <si>
    <t xml:space="preserve">Не присвоен *                </t>
  </si>
  <si>
    <t xml:space="preserve">Соловьевское </t>
  </si>
  <si>
    <t>Середнево</t>
  </si>
  <si>
    <t>Морушкино</t>
  </si>
  <si>
    <t>Антоново</t>
  </si>
  <si>
    <t>Досугово</t>
  </si>
  <si>
    <t>Степаньково</t>
  </si>
  <si>
    <t>Ольгино</t>
  </si>
  <si>
    <t>Грибово</t>
  </si>
  <si>
    <t xml:space="preserve">д. Ивановское </t>
  </si>
  <si>
    <t>подъезд  к  д. № 64</t>
  </si>
  <si>
    <t>подъезд  к  д. № 41</t>
  </si>
  <si>
    <t>подъезд  к  д. № 164</t>
  </si>
  <si>
    <t>подъезд  к  д. № 142</t>
  </si>
  <si>
    <t>подъезд  к  д. № 192</t>
  </si>
  <si>
    <t>подъезд  к  д. № 244</t>
  </si>
  <si>
    <t>Барщинка</t>
  </si>
  <si>
    <t>Семенково</t>
  </si>
  <si>
    <t>Волково</t>
  </si>
  <si>
    <t>ул. В.А. Лапшина</t>
  </si>
  <si>
    <t>ул.Заречная</t>
  </si>
  <si>
    <r>
      <t>ул.Молодежная</t>
    </r>
    <r>
      <rPr>
        <sz val="10"/>
        <color rgb="FFFF0000"/>
        <rFont val="Arial"/>
        <family val="2"/>
        <charset val="204"/>
      </rPr>
      <t xml:space="preserve"> </t>
    </r>
  </si>
  <si>
    <t>ул.Шеванинская</t>
  </si>
  <si>
    <t>Макарово</t>
  </si>
  <si>
    <t>Дымовское</t>
  </si>
  <si>
    <t>Сидорково</t>
  </si>
  <si>
    <t>Огарково</t>
  </si>
  <si>
    <t>ул. Казанская</t>
  </si>
  <si>
    <t>78-240 ОП МР Н 0048</t>
  </si>
  <si>
    <t>подъезд к  д. №  26</t>
  </si>
  <si>
    <t>подъезд к  д. №  47</t>
  </si>
  <si>
    <t>подъезд к  д. №  49</t>
  </si>
  <si>
    <t>подъезд к  д. №  33</t>
  </si>
  <si>
    <t>подъезд к  д. №  93</t>
  </si>
  <si>
    <t>подъезд к  д. №  52</t>
  </si>
  <si>
    <t>подъезд к  д. №  76</t>
  </si>
  <si>
    <t xml:space="preserve">Косково  </t>
  </si>
  <si>
    <t>Торхово</t>
  </si>
  <si>
    <t>Лаврентьево</t>
  </si>
  <si>
    <t>Милюшино</t>
  </si>
  <si>
    <t>ул.Приморская</t>
  </si>
  <si>
    <t>подъезд  к  стадиону</t>
  </si>
  <si>
    <t>Старово</t>
  </si>
  <si>
    <t>Бабино</t>
  </si>
  <si>
    <t>Кузнецово</t>
  </si>
  <si>
    <t>Б. Погорелово</t>
  </si>
  <si>
    <t>Костино</t>
  </si>
  <si>
    <t>Пахонино</t>
  </si>
  <si>
    <t>Ляга</t>
  </si>
  <si>
    <t>Григорово</t>
  </si>
  <si>
    <t>Курганово</t>
  </si>
  <si>
    <t>Киверники</t>
  </si>
  <si>
    <t>Власьево</t>
  </si>
  <si>
    <t>Савинское</t>
  </si>
  <si>
    <t>подъезд к  д. №  13В</t>
  </si>
  <si>
    <t>подъезд к  д. №  16А</t>
  </si>
  <si>
    <t>подъезд к  д. №  23А</t>
  </si>
  <si>
    <t>подъезд к  д. №  20А</t>
  </si>
  <si>
    <t>подъезд к  д. №  32А</t>
  </si>
  <si>
    <t>Роканово</t>
  </si>
  <si>
    <t>ВСЕГО по ТИХМЕНЕВСКОМУ СП</t>
  </si>
  <si>
    <t>ВСЕГО по Огарковскому СП</t>
  </si>
  <si>
    <t>с.Глебово</t>
  </si>
  <si>
    <t>78240815 ОП МП Н - 001</t>
  </si>
  <si>
    <t>78240815 ОП МП Н - 002</t>
  </si>
  <si>
    <t>78240815 ОП МП Н - 003</t>
  </si>
  <si>
    <t>78240815 ОП МП Н - 004</t>
  </si>
  <si>
    <t>ул.Спортивная</t>
  </si>
  <si>
    <t>78240815 ОП МП Н - 005</t>
  </si>
  <si>
    <t>ул.Октябрьская</t>
  </si>
  <si>
    <t>78240815 ОП МП Н - 006</t>
  </si>
  <si>
    <t>ул.Кузнецкая</t>
  </si>
  <si>
    <t>78240815 ОП МП Н - 007</t>
  </si>
  <si>
    <t>78240815 ОП МП Н - 008</t>
  </si>
  <si>
    <t>78240815 ОП МП Н - 009</t>
  </si>
  <si>
    <t>78240815 ОП МП Н - 0010</t>
  </si>
  <si>
    <t>д.Тверево</t>
  </si>
  <si>
    <t>78240815 ОП МП Н - 0011</t>
  </si>
  <si>
    <t>78240815 ОП МП Н - 0012</t>
  </si>
  <si>
    <t>д.Селиваново</t>
  </si>
  <si>
    <t>78240815 ОП МП Н - 0013</t>
  </si>
  <si>
    <t>78240815 ОП МП Н - 0014</t>
  </si>
  <si>
    <t>78240815 ОП МП Н - 0015</t>
  </si>
  <si>
    <t>д.Мостово</t>
  </si>
  <si>
    <t>78240815 ОП МП Н - 0016</t>
  </si>
  <si>
    <t>78240815 ОП МП Н - 0017</t>
  </si>
  <si>
    <t>78240815 ОП МП Н - 0018</t>
  </si>
  <si>
    <t>д.Коткино</t>
  </si>
  <si>
    <t>78240815 ОП МП Н - 0019</t>
  </si>
  <si>
    <t>д.Ковыкино (6 км)</t>
  </si>
  <si>
    <t>78240815 ОП МП Н - 0020</t>
  </si>
  <si>
    <t>78240815 ОП МП Н - 0021</t>
  </si>
  <si>
    <t>д.Осорино</t>
  </si>
  <si>
    <t>78240815 ОП МП Н - 0022</t>
  </si>
  <si>
    <t>78240815 ОП МП Н - 0023</t>
  </si>
  <si>
    <t>78240815 ОП МП Н - 0024</t>
  </si>
  <si>
    <t>78240815 ОП МП Н - 0025</t>
  </si>
  <si>
    <t>д.Головино</t>
  </si>
  <si>
    <t>78240815 ОП МП Н - 0026</t>
  </si>
  <si>
    <t>д.Березники</t>
  </si>
  <si>
    <t>78240815 ОП МП Н - 0027</t>
  </si>
  <si>
    <t>п.Кобостово</t>
  </si>
  <si>
    <t>78240815 ОП МП Н - 0028</t>
  </si>
  <si>
    <t>д.Хомяково</t>
  </si>
  <si>
    <t>78240815 ОП МП Н - 0029</t>
  </si>
  <si>
    <t>д.Добрино</t>
  </si>
  <si>
    <t>78240815 ОП МП Н - 0030</t>
  </si>
  <si>
    <t>д.Починок (7 км)</t>
  </si>
  <si>
    <t>78240815 ОП МП Н - 0031</t>
  </si>
  <si>
    <t>д.Ковыкино (5 км)</t>
  </si>
  <si>
    <t>78240815 ОП МП Н - 0032</t>
  </si>
  <si>
    <t>д.Будихино</t>
  </si>
  <si>
    <t>78240815 ОП МП Н - 0033</t>
  </si>
  <si>
    <t>д.Осники</t>
  </si>
  <si>
    <t>78240815 ОП МП Н - 0034</t>
  </si>
  <si>
    <t>78240815 ОП МП Н - 0035</t>
  </si>
  <si>
    <t>д.Ефремцево</t>
  </si>
  <si>
    <t>78240815 ОП МП Н - 0036</t>
  </si>
  <si>
    <t>78240815 ОП МП Н - 0037</t>
  </si>
  <si>
    <t>д.Б.Белева</t>
  </si>
  <si>
    <t>78240815 ОП МП Н - 0038</t>
  </si>
  <si>
    <t>78240815 ОП МП Н - 0039</t>
  </si>
  <si>
    <t>д.Крячково</t>
  </si>
  <si>
    <t>78240815 ОП МП Н - 0040</t>
  </si>
  <si>
    <t>д.Торхово</t>
  </si>
  <si>
    <t>78240815 ОП МП Н - 0041</t>
  </si>
  <si>
    <t>д.Пономарицы</t>
  </si>
  <si>
    <t>78240815 ОП МП Н - 0042</t>
  </si>
  <si>
    <t>78240815 ОП МП Н - 0043</t>
  </si>
  <si>
    <t>д.Ольшаки</t>
  </si>
  <si>
    <t>78240815 ОП МП Н - 0044</t>
  </si>
  <si>
    <t>д.Починок (5 км)</t>
  </si>
  <si>
    <t>78240815 ОП МП Н - 0045</t>
  </si>
  <si>
    <t>с.Раздумово</t>
  </si>
  <si>
    <t>78240815 ОП МП Н - 0046</t>
  </si>
  <si>
    <t>д.Текунино</t>
  </si>
  <si>
    <t>78240815 ОП МП Н - 0047</t>
  </si>
  <si>
    <t>д.Подорожная</t>
  </si>
  <si>
    <t>78240815 ОП МП Н - 0048</t>
  </si>
  <si>
    <t>с. Погорелка</t>
  </si>
  <si>
    <t>78240815 ОП МП Н - 0049</t>
  </si>
  <si>
    <t>ул.Малинников</t>
  </si>
  <si>
    <t>78240815 ОП МП Н - 0050</t>
  </si>
  <si>
    <t>ул.Копринская</t>
  </si>
  <si>
    <t>78240815 ОП МП Н - 0051</t>
  </si>
  <si>
    <t>ул.Новоселов</t>
  </si>
  <si>
    <t>78240815 ОП МП Н - 0052</t>
  </si>
  <si>
    <t>д.Бараново</t>
  </si>
  <si>
    <t>78240815 ОП МП Н - 0053</t>
  </si>
  <si>
    <t>д.Барбино</t>
  </si>
  <si>
    <t>78240815 ОП МП Н - 0054</t>
  </si>
  <si>
    <t>д.Большое Займище</t>
  </si>
  <si>
    <t>78240815 ОП МП Н - 0055</t>
  </si>
  <si>
    <t>д.Большое Семино</t>
  </si>
  <si>
    <t>78240815 ОП МП Н - 0056</t>
  </si>
  <si>
    <t>д.Гальчино</t>
  </si>
  <si>
    <t>78240815 ОП МП Н - 0057</t>
  </si>
  <si>
    <t>д.Горели</t>
  </si>
  <si>
    <t>78240815 ОП МП Н - 0058</t>
  </si>
  <si>
    <t>78240815 ОП МП Н - 0059</t>
  </si>
  <si>
    <t>д.Дорогушино</t>
  </si>
  <si>
    <t>78240815 ОП МП Н - 0060</t>
  </si>
  <si>
    <t>д.Дуброво</t>
  </si>
  <si>
    <t>78240815 ОП МП Н - 0061</t>
  </si>
  <si>
    <t>78240815 ОП МП Н - 0062</t>
  </si>
  <si>
    <t>д.Истомино</t>
  </si>
  <si>
    <t>78240815 ОП МП Н - 0063</t>
  </si>
  <si>
    <t>д.Калита</t>
  </si>
  <si>
    <t>78240815 ОП МП Н - 0064</t>
  </si>
  <si>
    <t>д.Коровниково</t>
  </si>
  <si>
    <t>78240815 ОП МП Н - 0065</t>
  </si>
  <si>
    <t>78240815 ОП МП Н - 0066</t>
  </si>
  <si>
    <t>78240815 ОП МП Н - 0067</t>
  </si>
  <si>
    <t>д.Лисино</t>
  </si>
  <si>
    <t>78240815 ОП МП Н - 0068</t>
  </si>
  <si>
    <t>д.Лютново</t>
  </si>
  <si>
    <t>78240815 ОП МП Н - 0069</t>
  </si>
  <si>
    <t>д.М.Займище</t>
  </si>
  <si>
    <t>78240815 ОП МП Н - 0070</t>
  </si>
  <si>
    <t>д.М.Семино</t>
  </si>
  <si>
    <t>78240815 ОП МП Н - 0071</t>
  </si>
  <si>
    <t>д.Мартьяново</t>
  </si>
  <si>
    <t>78240815 ОП МП Н - 0072</t>
  </si>
  <si>
    <t>д.Минино</t>
  </si>
  <si>
    <t>78240815 ОП МП Н - 0073</t>
  </si>
  <si>
    <t>д.Могильца</t>
  </si>
  <si>
    <t>78240815 ОП МП Н - 0074</t>
  </si>
  <si>
    <t>78240815 ОП МП Н - 0075</t>
  </si>
  <si>
    <t>д.Обухово</t>
  </si>
  <si>
    <t>78240815 ОП МП Н - 0076</t>
  </si>
  <si>
    <t>д.Овинчища</t>
  </si>
  <si>
    <t>78240815 ОП МП Н - 0077</t>
  </si>
  <si>
    <t>д.Палкино</t>
  </si>
  <si>
    <t>78240815 ОП МП Н - 0078</t>
  </si>
  <si>
    <t>78240815 ОП МП Н - 0079</t>
  </si>
  <si>
    <t>д.Петрицево</t>
  </si>
  <si>
    <t>78240815 ОП МП Н - 0080</t>
  </si>
  <si>
    <t>д.Плоское</t>
  </si>
  <si>
    <t>78240815 ОП МП Н - 0081</t>
  </si>
  <si>
    <t>д.Подольское</t>
  </si>
  <si>
    <t>78240815 ОП МП Н - 0082</t>
  </si>
  <si>
    <t>78240815 ОП МП Н - 0083</t>
  </si>
  <si>
    <t>д.Санино</t>
  </si>
  <si>
    <t>78240815 ОП МП Н - 0084</t>
  </si>
  <si>
    <t>д.Стригино</t>
  </si>
  <si>
    <t>78240815 ОП МП Н - 0085</t>
  </si>
  <si>
    <t>д.Тебениха</t>
  </si>
  <si>
    <t>78240815 ОП МП Н - 0086</t>
  </si>
  <si>
    <t>д.Угольница</t>
  </si>
  <si>
    <t>78240815 ОП МП Н - 0087</t>
  </si>
  <si>
    <t>д.Усково</t>
  </si>
  <si>
    <t>78240815 ОП МП Н - 0088</t>
  </si>
  <si>
    <t>д.Шилово</t>
  </si>
  <si>
    <t>78240815 ОП МП Н - 0089</t>
  </si>
  <si>
    <t>д.Ягодино</t>
  </si>
  <si>
    <t>78240815 ОП МП Н - 0090</t>
  </si>
  <si>
    <t>д.Ясенево</t>
  </si>
  <si>
    <t>78240815 ОП МП Н - 0091</t>
  </si>
  <si>
    <t>д.Бабурино</t>
  </si>
  <si>
    <t>78240815 ОП МП Н - 0092</t>
  </si>
  <si>
    <t>д.Юрино</t>
  </si>
  <si>
    <t>78240815 ОП МП Н - 0093</t>
  </si>
  <si>
    <t>д.Лаврентьево</t>
  </si>
  <si>
    <t>78240815 ОП МП Н - 0094</t>
  </si>
  <si>
    <t>д.Мартынцево</t>
  </si>
  <si>
    <t>78240815 ОП МП Н - 0095</t>
  </si>
  <si>
    <t>д.Беглецово</t>
  </si>
  <si>
    <t>78240815 ОП МП Н - 0096</t>
  </si>
  <si>
    <t>д.Щепетники</t>
  </si>
  <si>
    <t>78240815 ОП МП Н - 0097</t>
  </si>
  <si>
    <t>д.Драчёво</t>
  </si>
  <si>
    <t>78240815 ОП МП Н - 0098</t>
  </si>
  <si>
    <t>д.Мархачево</t>
  </si>
  <si>
    <t>78240815 ОП МП Н - 0099</t>
  </si>
  <si>
    <t>д.Малая Белёва</t>
  </si>
  <si>
    <t>78240815 ОП МП Н - 0100</t>
  </si>
  <si>
    <t>78240815 ОП МП Н - 0101</t>
  </si>
  <si>
    <t>78240815 ОП МП Н - 0102</t>
  </si>
  <si>
    <t>д.Подвиталово</t>
  </si>
  <si>
    <t>78240815 ОП МП Н - 0103</t>
  </si>
  <si>
    <t>д.Кабатово</t>
  </si>
  <si>
    <t>78240815 ОП МП Н - 0104</t>
  </si>
  <si>
    <t>ВСЕГО по ГЛЕБОВСКОМУ СП</t>
  </si>
  <si>
    <t>нормативный документ, подтверждающий предоставленные данные:  Решение Муниципального Совета Рыбинского муниципального района от 26.02.2015 № 683.</t>
  </si>
  <si>
    <t>ИТОГО по Арефин. СП</t>
  </si>
  <si>
    <t>ИТОГО по ВОЛЖСКОМУ СП</t>
  </si>
  <si>
    <t>ИТОГО по ГЛЕБОВСКОМУ СП</t>
  </si>
  <si>
    <t>ИТОГИ по КАМЕННИКОВСК. СП</t>
  </si>
  <si>
    <t>ИТОГО по СУДОВЕРФСКОМУ СП</t>
  </si>
  <si>
    <t>ИТОГО по ПОКРОВСКОМУ СП</t>
  </si>
  <si>
    <t>ИТОГО по ОКТЯБРЬСКОМУ СП</t>
  </si>
  <si>
    <t>ИТОГО по ОГАРКОВСКОМУ СП</t>
  </si>
  <si>
    <t>ИТОГО по НАЗАРОВСКОМУ СП</t>
  </si>
  <si>
    <t>Гузыцино-Баринцево-Митино</t>
  </si>
  <si>
    <t>782180П МР Л-001</t>
  </si>
  <si>
    <t>от а/д до д.Иваньковское</t>
  </si>
  <si>
    <t>782180П МР Л-002</t>
  </si>
  <si>
    <t>от а/д Дмитриково-Будаково-Чирково</t>
  </si>
  <si>
    <t>782180П МР Л-003</t>
  </si>
  <si>
    <t>от а/д до д.Часовенка</t>
  </si>
  <si>
    <t>782180П МР Л-004</t>
  </si>
  <si>
    <t>д.Сташево-п.Соть-Клепиково-Н.Жар</t>
  </si>
  <si>
    <t>782180П МР Л-005</t>
  </si>
  <si>
    <t>п.Соть-Верхний Жар</t>
  </si>
  <si>
    <t>782180П МР Л-006</t>
  </si>
  <si>
    <t>п.Соть-Рухтово</t>
  </si>
  <si>
    <t>782180П МР Л-007</t>
  </si>
  <si>
    <t>от а/д до д.Нестерково</t>
  </si>
  <si>
    <t>782180П МР Л-008</t>
  </si>
  <si>
    <t>Страшево-Бородино</t>
  </si>
  <si>
    <t>782180П МР Л-009</t>
  </si>
  <si>
    <t>от а/д до д.Язвицево</t>
  </si>
  <si>
    <t>782180П МР Л-010</t>
  </si>
  <si>
    <t>от а/д до Илькино</t>
  </si>
  <si>
    <t>782180П МР Л-011</t>
  </si>
  <si>
    <t>Романцево-Благуново</t>
  </si>
  <si>
    <t>782180П МР Л-012</t>
  </si>
  <si>
    <t>Романцево-Леонтьево</t>
  </si>
  <si>
    <t>782180П МР Л-013</t>
  </si>
  <si>
    <t>от а/д до Барского</t>
  </si>
  <si>
    <t>782180П МР Л-014</t>
  </si>
  <si>
    <t>Барское-Ретивцево-Зубово</t>
  </si>
  <si>
    <t>782180П МР Л-015</t>
  </si>
  <si>
    <t>от а/д до Губино</t>
  </si>
  <si>
    <t>782180П МР Л-016</t>
  </si>
  <si>
    <t>д.Воскресенское-Первожино</t>
  </si>
  <si>
    <t>782180П МР Л-017</t>
  </si>
  <si>
    <t>Воскресенское-Слободка-Маслово-Глазково-Вязниково-Афанасьевское-Починок</t>
  </si>
  <si>
    <t>782180П МР Л-018</t>
  </si>
  <si>
    <t>Воскресенское-Аристово-Павловское</t>
  </si>
  <si>
    <t>782180П МР Л-019</t>
  </si>
  <si>
    <t>Маслово-Овсяниково</t>
  </si>
  <si>
    <t>782180П МР Л-020</t>
  </si>
  <si>
    <t>Маслово-Плещаево</t>
  </si>
  <si>
    <t>782180П МР Л-021</t>
  </si>
  <si>
    <t>Маслово-Сельцо</t>
  </si>
  <si>
    <t>782180П МР Л-022</t>
  </si>
  <si>
    <t>Маслово-Уварово</t>
  </si>
  <si>
    <t>782180П МР Л-023</t>
  </si>
  <si>
    <t>Тюриково-Пошевино</t>
  </si>
  <si>
    <t>782180П МР Л-024</t>
  </si>
  <si>
    <t>от а/д до д.Поляна</t>
  </si>
  <si>
    <t>782180П МР Л-025</t>
  </si>
  <si>
    <t>Троица-Конеево</t>
  </si>
  <si>
    <t>782180П МР Л-026</t>
  </si>
  <si>
    <t>от а/д Любим-Троица до Гусево</t>
  </si>
  <si>
    <t>782180П МР Л-027</t>
  </si>
  <si>
    <t>от а/д Любим-Троица до Ярыгино</t>
  </si>
  <si>
    <t>782180П МР Л-028</t>
  </si>
  <si>
    <t>от а/д Любим-Назарово доГолубково</t>
  </si>
  <si>
    <t>782180П МР Л-029</t>
  </si>
  <si>
    <t>от а/д Любим-Назарово до Иваньково</t>
  </si>
  <si>
    <t>782180П МР Л-030</t>
  </si>
  <si>
    <t>от а/д Любим-Назарово до Стан</t>
  </si>
  <si>
    <t>782180П МР Л-031</t>
  </si>
  <si>
    <t>от а/д Любим-Назарово до Шевелево</t>
  </si>
  <si>
    <t>782180П МР Л-032</t>
  </si>
  <si>
    <t>от а/д Любим-Ермаково до Шарна</t>
  </si>
  <si>
    <t>782180П МР Л-033</t>
  </si>
  <si>
    <t>от а/д Любим-Ермаково до Починок-Черепанов</t>
  </si>
  <si>
    <t>782180П МР Л-034</t>
  </si>
  <si>
    <t>от а/д Любим-Ермаково до Починок-Чечулин</t>
  </si>
  <si>
    <t>782180П МР Л-035</t>
  </si>
  <si>
    <t>от а/д Любим-Ермаково до Дворянкино</t>
  </si>
  <si>
    <t>782180П МР Л-036</t>
  </si>
  <si>
    <t>от а/д Любим-Останково до Анциферово</t>
  </si>
  <si>
    <t>782180П МР Л-037</t>
  </si>
  <si>
    <t>от а/д Любим-назарово до Сусолово</t>
  </si>
  <si>
    <t>782180П МР Л-038</t>
  </si>
  <si>
    <t>д.Харино-д.Починок</t>
  </si>
  <si>
    <t>782180П МР Л-039</t>
  </si>
  <si>
    <t>д.Починок-д.Пустынь</t>
  </si>
  <si>
    <t>782180П МР Л-040</t>
  </si>
  <si>
    <t>д.Ермаково-д.Панфилово</t>
  </si>
  <si>
    <t>782180П МР Л-041</t>
  </si>
  <si>
    <t>а/д Пречистое-Буй-д.Василево</t>
  </si>
  <si>
    <t>782180П МР Л-042</t>
  </si>
  <si>
    <t>а/д на д.Починок-урочище Секша</t>
  </si>
  <si>
    <t>782180П МР Л-043</t>
  </si>
  <si>
    <t>а/д на д.Ермаково-ст.Секша</t>
  </si>
  <si>
    <t>782180П МР Л-044</t>
  </si>
  <si>
    <t>а/д Пречистое-Буй-д.Тетерино</t>
  </si>
  <si>
    <t>782180П МР Л-045</t>
  </si>
  <si>
    <t>а/д Пречистое-Буй-д.Ключевая</t>
  </si>
  <si>
    <t>782180П МР Л-046</t>
  </si>
  <si>
    <t>д.Минино-д.Дор</t>
  </si>
  <si>
    <t>782180П МР Л-047</t>
  </si>
  <si>
    <t>д.Минино-д.Кипино</t>
  </si>
  <si>
    <t>782180П МР Л-048</t>
  </si>
  <si>
    <t>а/д Пречистое-Буй-д.Тимино</t>
  </si>
  <si>
    <t>782180П МР Л-049</t>
  </si>
  <si>
    <t>а/д Пречистое-Буй-д.Настасьино</t>
  </si>
  <si>
    <t>782180П МР Л-050</t>
  </si>
  <si>
    <t>а/д на д.Слобода-д.Картополово</t>
  </si>
  <si>
    <t>782180П МР Л-051</t>
  </si>
  <si>
    <t>д.Обнорское-д.Тимонино</t>
  </si>
  <si>
    <t>782180П МР Л-052</t>
  </si>
  <si>
    <t>д.Слобода-х.Исполино</t>
  </si>
  <si>
    <t>782180П МР Л-053</t>
  </si>
  <si>
    <t>д.Слобода-х.Заповедник</t>
  </si>
  <si>
    <t>782180П МР Л-054</t>
  </si>
  <si>
    <t>д.Слобода-д.Починок-Шумилов</t>
  </si>
  <si>
    <t>782180П МР Л-055</t>
  </si>
  <si>
    <t>д.Починок-Усанов-д.Чернышево</t>
  </si>
  <si>
    <t>782180П МР Л-056</t>
  </si>
  <si>
    <t>а/д на с.Покров-д.Кириллово</t>
  </si>
  <si>
    <t>782180П МР Л-057</t>
  </si>
  <si>
    <t>а/д на с.покров-д.митино</t>
  </si>
  <si>
    <t>782180П МР Л-058</t>
  </si>
  <si>
    <t>а/д на с.Покров-д.Ермолино</t>
  </si>
  <si>
    <t>782180П МР Л-059</t>
  </si>
  <si>
    <t>а/д на д.Кинтаново-д.Ченцево</t>
  </si>
  <si>
    <t>782180П МР Л-060</t>
  </si>
  <si>
    <t>а/д на д.Кинтаново-д.Зиново</t>
  </si>
  <si>
    <t>782180П МР Л-061</t>
  </si>
  <si>
    <t>а/д на д.Кинтаново-с.Кинтаново</t>
  </si>
  <si>
    <t>782180П МР Л-062</t>
  </si>
  <si>
    <t>а/д на д.Поторочино-д.Кощеево</t>
  </si>
  <si>
    <t>782180П МР Л-063</t>
  </si>
  <si>
    <t>а/д на д.Поторочино-д.Прокунино</t>
  </si>
  <si>
    <t>782180П МР Л-064</t>
  </si>
  <si>
    <t>а/д на д.Кинтаново-д.Пальцево</t>
  </si>
  <si>
    <t>782180П МР Л-065</t>
  </si>
  <si>
    <t>с.Покров-д.Бряково</t>
  </si>
  <si>
    <t>782180П МР Л-066</t>
  </si>
  <si>
    <t>а/д на с.покров-д.Железово</t>
  </si>
  <si>
    <t>782180П МР Л-067</t>
  </si>
  <si>
    <t>с.Покров-д.Зубово</t>
  </si>
  <si>
    <t>782180П МР Л-068</t>
  </si>
  <si>
    <t>с.Покро-д.Палагино</t>
  </si>
  <si>
    <t>782180П МР Л-069</t>
  </si>
  <si>
    <t>с.Покров-д.Родники</t>
  </si>
  <si>
    <t>782180П МР Л-070</t>
  </si>
  <si>
    <t>с.Покров-д.Большое Семенково</t>
  </si>
  <si>
    <t>782180П МР Л-071</t>
  </si>
  <si>
    <t>с.Покров-д.Малое Семенково</t>
  </si>
  <si>
    <t>782180П МР Л-072</t>
  </si>
  <si>
    <t>от а/д Любим-Ярославль до Закобякино-Лысцево-Стругуново</t>
  </si>
  <si>
    <t>782180П МР Л-073</t>
  </si>
  <si>
    <t>от а/д Любим-Ярославль до Власуново-Санино</t>
  </si>
  <si>
    <t>782180П МР Л-074</t>
  </si>
  <si>
    <t>с.Закобякино-Макарово-Петрищево-Чудиново-Деревягино</t>
  </si>
  <si>
    <t>782180П МР Л-075</t>
  </si>
  <si>
    <t>от а/д Любим-Ярослаль до д.Клюшниково</t>
  </si>
  <si>
    <t>782180П МР Л-076</t>
  </si>
  <si>
    <t>д.Андрюково-Никиткино</t>
  </si>
  <si>
    <t>782180П МР Л-077</t>
  </si>
  <si>
    <t>с.Закобякино-д.Фомино</t>
  </si>
  <si>
    <t>782180П МР Л-078</t>
  </si>
  <si>
    <t>с.Закобякино-д.Осиновец</t>
  </si>
  <si>
    <t>782180П МР Л-079</t>
  </si>
  <si>
    <t>д.Рудниково-Крутик-Скородумово-Красный Бор</t>
  </si>
  <si>
    <t>782180П МР Л-080</t>
  </si>
  <si>
    <t>д.Рузбугино-Степанково-Хлестово</t>
  </si>
  <si>
    <t>782180П МР Л-081</t>
  </si>
  <si>
    <t>от а/д Ярославль-Любим до Тильбугино</t>
  </si>
  <si>
    <t>782180П МР Л-082</t>
  </si>
  <si>
    <t>от а/д Ярославль-Любим до Долгово</t>
  </si>
  <si>
    <t>782180П МР Л-083</t>
  </si>
  <si>
    <t>д.Булаково-Яковлевское</t>
  </si>
  <si>
    <t>782180П МР Л-084</t>
  </si>
  <si>
    <t>от а/д Тильбугино-Булаково до Ившино</t>
  </si>
  <si>
    <t>782180П МР Л-085</t>
  </si>
  <si>
    <t>от а/д Тильбугино-Булаково до Андрейково</t>
  </si>
  <si>
    <t>782180П МР Л-086</t>
  </si>
  <si>
    <t>от а/дТильбугино-Булаково до Иванниково-Шигино</t>
  </si>
  <si>
    <t>782180П МР Л-087</t>
  </si>
  <si>
    <t>от а/дЛюбим-Ярослаль до Пореево-Дыбино-Бушкатово-Васильково</t>
  </si>
  <si>
    <t>782180П МР Л-088</t>
  </si>
  <si>
    <t>д.Черново-Поддубного-Антоново-Бутырки</t>
  </si>
  <si>
    <t>782180П МР Л-089</t>
  </si>
  <si>
    <t>до карьера Князево-Юрьево-Чернятино-Ченцы-Летнево</t>
  </si>
  <si>
    <t>782180П МР Л-090</t>
  </si>
  <si>
    <t>от а/д Любим-Ярославль до Фондяково-Взглядово</t>
  </si>
  <si>
    <t>782180П МР Л-091</t>
  </si>
  <si>
    <t>д.Раслово-Монастырское-Раслово-Барское-Новинки</t>
  </si>
  <si>
    <t>782180П МР Л-092</t>
  </si>
  <si>
    <t>от а/д Ярославль-Любимдо Косоногово</t>
  </si>
  <si>
    <t>782180П МР Л-093</t>
  </si>
  <si>
    <t>от а/д Ярославль-Любим до д.Гришино</t>
  </si>
  <si>
    <t>782180П МР Л-094</t>
  </si>
  <si>
    <t>от а/д ярославль-Любим до д.Анциферово</t>
  </si>
  <si>
    <t>782180П МР Л-095</t>
  </si>
  <si>
    <t>от а/д ярославль-Любим до д.Дорок-Деревеньки</t>
  </si>
  <si>
    <t>782180П МР Л-096</t>
  </si>
  <si>
    <t>от а/д Ярославль-Любим до д.Бедарево-Ларино</t>
  </si>
  <si>
    <t>782180П МР Л-097</t>
  </si>
  <si>
    <t>от а/д Ярослаль-Любим до д.ивановское-нагорское</t>
  </si>
  <si>
    <t>782180П МР Л-098</t>
  </si>
  <si>
    <t>от а/д Ярославль-Любим до д.Акулово-Митино</t>
  </si>
  <si>
    <t>782180П МР Л-099</t>
  </si>
  <si>
    <t>от а/д ярославль-Любим до д.Борисовское</t>
  </si>
  <si>
    <t>782180П МР Л-100</t>
  </si>
  <si>
    <t>от а/д Ярослпвль-Любим до д.Глебово</t>
  </si>
  <si>
    <t>782180П МР Л-101</t>
  </si>
  <si>
    <t>от а/д ярославль-Любим до д.Конанцево</t>
  </si>
  <si>
    <t>782180П МР Л-102</t>
  </si>
  <si>
    <t>от а/д Ярославль-Любим до д.платково-Заварежнево-Никольское-Каликино</t>
  </si>
  <si>
    <t>782180П МР Л-103</t>
  </si>
  <si>
    <t>д.Назимово-Сондолово</t>
  </si>
  <si>
    <t>782180П МР Л-104</t>
  </si>
  <si>
    <t>д.Радово-Деревягино</t>
  </si>
  <si>
    <t>782180П МР Л-105</t>
  </si>
  <si>
    <t>д.Горки-Чурилово-Никулино-Тяпино-Митино-Белавино</t>
  </si>
  <si>
    <t>782180П МР Л-106</t>
  </si>
  <si>
    <t>д.Филиппово-Маринино-Некрасово-Балакирево-Кошулево-Хлестово-Лисино-Мотница-Зимницыв-Ескино</t>
  </si>
  <si>
    <t>782180П МР Л-107</t>
  </si>
  <si>
    <t>д.Булаково-Лилицино</t>
  </si>
  <si>
    <t>782180П МР Л-108</t>
  </si>
  <si>
    <t>от а/дЛюбим-Ярославль до д.Высоково-Гриденино</t>
  </si>
  <si>
    <t>782180П МР Л-109</t>
  </si>
  <si>
    <t>от а/д Любим-Ярославль до пос.Зайцево</t>
  </si>
  <si>
    <t>782180П МР Л-110</t>
  </si>
  <si>
    <t>от а/д Любим-Ярославль до д.Потепеньки</t>
  </si>
  <si>
    <t>782180П МР Л-111</t>
  </si>
  <si>
    <t>от а/д Любим-Ярославль до д.Касьяново</t>
  </si>
  <si>
    <t>782180П МР Л-112</t>
  </si>
  <si>
    <t>от а/д Любим-Ярославль до д.Пречистое</t>
  </si>
  <si>
    <t>782180П МР Л-113</t>
  </si>
  <si>
    <t>от д.Стругуново до д.Починок</t>
  </si>
  <si>
    <t>782180П МР Л-114</t>
  </si>
  <si>
    <t>от д.Власуново до д.Стругуново</t>
  </si>
  <si>
    <t>782180П МР Л-115</t>
  </si>
  <si>
    <t>от а/д Ярославль-Любим до д.Чудиново</t>
  </si>
  <si>
    <t>782180П МР Л-116</t>
  </si>
  <si>
    <t>от а/д Ярославль-Любим до Семендяево</t>
  </si>
  <si>
    <t>782180П МР Л-117</t>
  </si>
  <si>
    <t>от д.Чудиново до д.Петрищево</t>
  </si>
  <si>
    <t>782180П МР Л-118</t>
  </si>
  <si>
    <t>от д.Петрищево до д.Деревягино</t>
  </si>
  <si>
    <t>782180П МР Л-119</t>
  </si>
  <si>
    <t>от а/д Ярославль-Любим до д.Никиткино</t>
  </si>
  <si>
    <t>782180П МР Л-120</t>
  </si>
  <si>
    <t xml:space="preserve"> от МТФ д.Андрюково до д.Андрюково</t>
  </si>
  <si>
    <t>782180П МР Л-121</t>
  </si>
  <si>
    <t>от д.Андрюково до д.Фомино</t>
  </si>
  <si>
    <t>782180П МР Л-122</t>
  </si>
  <si>
    <t>от д.Лысцево до д.Щелково</t>
  </si>
  <si>
    <t>782180П МР Л-123</t>
  </si>
  <si>
    <t>от д.Щелково до д.Скородумово</t>
  </si>
  <si>
    <t>782180П МР Л-124</t>
  </si>
  <si>
    <t>от д.Ившино до д.Яковлевское</t>
  </si>
  <si>
    <t>782180П МР Л-125</t>
  </si>
  <si>
    <t>от д.Дыбино до д.Бутырки</t>
  </si>
  <si>
    <t>782180П МР Л-126</t>
  </si>
  <si>
    <t>от д.Рузбугино до д.Нелюдово</t>
  </si>
  <si>
    <t>782180П МР Л-127</t>
  </si>
  <si>
    <t>от дороги д.Рузбугино-Нелюдово до кладбища</t>
  </si>
  <si>
    <t>782180П МР Л-128</t>
  </si>
  <si>
    <t xml:space="preserve"> от а/дЯрославль-Любим до д.Богородское</t>
  </si>
  <si>
    <t>782180П МР Л-129</t>
  </si>
  <si>
    <t>от д.Раслово-Монастырское до д.Косоногово</t>
  </si>
  <si>
    <t>782180П МР Л-130</t>
  </si>
  <si>
    <t>от а/д Ярославль-Любим до д.Потепеньки</t>
  </si>
  <si>
    <t>782180П МР Л-131</t>
  </si>
  <si>
    <t>от д.Взглядово до д.Батинское</t>
  </si>
  <si>
    <t>782180П МР Л-132</t>
  </si>
  <si>
    <t>от а/д Ярославль-Любим до д.Крюково</t>
  </si>
  <si>
    <t>782180П МР Л-133</t>
  </si>
  <si>
    <t>отд.Маринино до д.Кошулево</t>
  </si>
  <si>
    <t>782180П МР Л-134</t>
  </si>
  <si>
    <t>от д.Кошулево до д.Хлестово</t>
  </si>
  <si>
    <t>782180П МР Л-135</t>
  </si>
  <si>
    <t>от д.Кошулево до д.Некрасово</t>
  </si>
  <si>
    <t>782180П МР Л-136</t>
  </si>
  <si>
    <t>от д.Горки до д.Мистелово</t>
  </si>
  <si>
    <t>782180П МР Л-137</t>
  </si>
  <si>
    <t>от д.Мистелово до д.Чурилово</t>
  </si>
  <si>
    <t>782180П МР Л-138</t>
  </si>
  <si>
    <t>от д.Чурилово до д.Никулино</t>
  </si>
  <si>
    <t>782180П МР Л-139</t>
  </si>
  <si>
    <t>от д.Тяпино до р.Соть</t>
  </si>
  <si>
    <t>782180П МР Л-140</t>
  </si>
  <si>
    <t>от д.Никулино до д.Тяпино</t>
  </si>
  <si>
    <t>782180П МР Л-141</t>
  </si>
  <si>
    <t>от д.Никулино до д.Митино</t>
  </si>
  <si>
    <t>782180П МР Л-142</t>
  </si>
  <si>
    <t>от д.Никулино до д.Белавино</t>
  </si>
  <si>
    <t>782180П МР Л-143</t>
  </si>
  <si>
    <t>Некрасовское-Алферово</t>
  </si>
  <si>
    <t>78226840ОПМРН-001</t>
  </si>
  <si>
    <t>76-76-05/013/2011-414</t>
  </si>
  <si>
    <t>Некрасовское-Алферово-Климовское</t>
  </si>
  <si>
    <t>78226840ОПМРН-031</t>
  </si>
  <si>
    <t>Шишелово-Шарьево</t>
  </si>
  <si>
    <t>78226840ОПМРН-002</t>
  </si>
  <si>
    <t>76-76-05/013/2011-443</t>
  </si>
  <si>
    <t>Некрасовское-Новодашково-Черная Заводь-п.Приволжский</t>
  </si>
  <si>
    <t>78226840ОПМРН-03</t>
  </si>
  <si>
    <t>76-76-05/013/2011-410</t>
  </si>
  <si>
    <t>п. Приволжский-д. Басова</t>
  </si>
  <si>
    <t>78226840ОПМРН-032</t>
  </si>
  <si>
    <t>Некрасовское-Костино-д.Плаксино</t>
  </si>
  <si>
    <t>78226840ОПМРН-004</t>
  </si>
  <si>
    <t>76-76-05/013/2011-412</t>
  </si>
  <si>
    <t>Некрасовское-Костино-д. Плакино-Харино-Шишково</t>
  </si>
  <si>
    <t>78226840ОПМРН-051</t>
  </si>
  <si>
    <t>8*</t>
  </si>
  <si>
    <t>"289 км" Москва-Кострома-Харино-Горки-д.Новые Ченцы-подъезд к д.Новые Ченцы</t>
  </si>
  <si>
    <t>78226840ОПМРН-005</t>
  </si>
  <si>
    <t>76-76-05/013/2011-413</t>
  </si>
  <si>
    <t>Харино-Новые Ченцы-Ляхово</t>
  </si>
  <si>
    <t>78226840ОПМРН-113</t>
  </si>
  <si>
    <t>"М.Соли-Смирново"-д.Шубино</t>
  </si>
  <si>
    <t>78226840ОПМРН-06</t>
  </si>
  <si>
    <t>76-76-05/013/2011-408</t>
  </si>
  <si>
    <t>"Малые Соли-Смирново"-Елохова</t>
  </si>
  <si>
    <t>78226840ОПМРН-116</t>
  </si>
  <si>
    <t>Ярославль-Кострома-д.Ченцы</t>
  </si>
  <si>
    <t>78226855ОПМРН-07</t>
  </si>
  <si>
    <t>76-76-05/013/2011-420</t>
  </si>
  <si>
    <t>Ярославль-Кострома-д.Липовки</t>
  </si>
  <si>
    <t>78226816ОПМРН-008</t>
  </si>
  <si>
    <t>"Ярославль-Кострома"-д. Жабрево</t>
  </si>
  <si>
    <t>78226816ОПМРН-117</t>
  </si>
  <si>
    <t>"Ярославль-Кострома"-д. Лобастово</t>
  </si>
  <si>
    <t>78226816ОПМРН-118</t>
  </si>
  <si>
    <t>"Ярославль-Кострома"-с. Малые Соли</t>
  </si>
  <si>
    <t>78226816ОПМРН-011</t>
  </si>
  <si>
    <t>"Ярославль-Кострома"-Красное-Изуменово</t>
  </si>
  <si>
    <t>78226840ОПМРН-119</t>
  </si>
  <si>
    <t>Ярославль-Кострома-д.Гумнище-д.Заболотное-д.Берестянки</t>
  </si>
  <si>
    <t>78226840ОПМРН-010</t>
  </si>
  <si>
    <t>76-76-05/013/2011-415</t>
  </si>
  <si>
    <t>Ярославль-Кострома-д.Кренево</t>
  </si>
  <si>
    <t>78226840ОПМРН-011</t>
  </si>
  <si>
    <t>"Ярославль-Кострома"-Харино-д.Михалево</t>
  </si>
  <si>
    <t>78226840ОПМРН-012</t>
  </si>
  <si>
    <t>76-76-05/013/2011-445</t>
  </si>
  <si>
    <t>Левашово-Васенино</t>
  </si>
  <si>
    <t>78226855ОПМРН-013</t>
  </si>
  <si>
    <t>76-76-05/013/2011-462</t>
  </si>
  <si>
    <t>Орешки-Ескино</t>
  </si>
  <si>
    <t>78226855ОПМРН-014</t>
  </si>
  <si>
    <t>Орешки-Агеево</t>
  </si>
  <si>
    <t>78226855ОПМРН-015</t>
  </si>
  <si>
    <t>Смирново-Орешки-д.Березки</t>
  </si>
  <si>
    <t>78226855ОПМРН-016</t>
  </si>
  <si>
    <t>Ярославль-Кострома-Протасьево-Орешки</t>
  </si>
  <si>
    <t>78226855ОПМРН-017</t>
  </si>
  <si>
    <t>76-76-05/013/2011-406</t>
  </si>
  <si>
    <t>Левашово-Кокорево</t>
  </si>
  <si>
    <t>78226855ОПМРН-018</t>
  </si>
  <si>
    <t>76-76-05/013/2011-407</t>
  </si>
  <si>
    <t>Левашово-Кокорево-Ядрово-Немцовки</t>
  </si>
  <si>
    <t>78226855ОПМРН-120</t>
  </si>
  <si>
    <t>Ярославль-Кострома-Шахово-Подсосенье</t>
  </si>
  <si>
    <t>78226855ОПМРН-019</t>
  </si>
  <si>
    <t>76-76-05/013/2011-417</t>
  </si>
  <si>
    <t>Левашово-Кокарево-Орловки-Куликово-Поповки</t>
  </si>
  <si>
    <t>78226855ОПМРН-020</t>
  </si>
  <si>
    <t>д. Ченцы-д. Диково</t>
  </si>
  <si>
    <t>78226855ОПМРН-121</t>
  </si>
  <si>
    <t>Подъезд к д. Суворово</t>
  </si>
  <si>
    <t>78226855ОПМРН-123</t>
  </si>
  <si>
    <t>Осиновая Слобода-Коточижовки</t>
  </si>
  <si>
    <t>78226855ОПМРН-021</t>
  </si>
  <si>
    <t>Осиновая Слобода-Коточижовки-д.Горино-д.Буслаки</t>
  </si>
  <si>
    <t>78226850ОПМРН-022</t>
  </si>
  <si>
    <t>Лихообразово-Осиновая Слобода-Погибелки-Гуменово</t>
  </si>
  <si>
    <t>78226850ОПМРН-023</t>
  </si>
  <si>
    <t>Лихообразово-Осиновая Слобода-Степанчиково</t>
  </si>
  <si>
    <t>78226850ОПМРН-024</t>
  </si>
  <si>
    <t>Лихообразово-Осиновая Слобода-Коточижовки-Дубенки</t>
  </si>
  <si>
    <t>78226850ОПМРН-025</t>
  </si>
  <si>
    <t>Лихообразово-Осиновая Слобода-Лапино</t>
  </si>
  <si>
    <t>78226850ОПМРН-123</t>
  </si>
  <si>
    <t>Подъезд к с. Черная Заводь</t>
  </si>
  <si>
    <t>78226850ОПМРН-124</t>
  </si>
  <si>
    <t>38а</t>
  </si>
  <si>
    <t>Некрасовское-Костино-Плаксино-Харино</t>
  </si>
  <si>
    <t>78226850ОПМРН-129</t>
  </si>
  <si>
    <t>Итого по сельскому поселению Некрасовское</t>
  </si>
  <si>
    <t>СП БУРМАКИНО</t>
  </si>
  <si>
    <t>Коробиха-Титовское</t>
  </si>
  <si>
    <t>78226895ОПМРН-079</t>
  </si>
  <si>
    <t>76-76-05/010/2010-251</t>
  </si>
  <si>
    <t>Туношна-Бурмакино-д.Высоково</t>
  </si>
  <si>
    <t>78226816ОПМРН-080</t>
  </si>
  <si>
    <t>"Нерехта-Рождествено-Бурмакино"-д.Высоково</t>
  </si>
  <si>
    <t>78226816ОПМРН-81</t>
  </si>
  <si>
    <t>76-76-05/013/2011-450</t>
  </si>
  <si>
    <t>Бурмакино-Котлово-д.Яксаево</t>
  </si>
  <si>
    <t>78226811ОПМРН-082</t>
  </si>
  <si>
    <t>Котлово-Санниково-д.Перепечино</t>
  </si>
  <si>
    <t>78226811ОПМРН-083</t>
  </si>
  <si>
    <t>Котлово-Троицкое-д.Михайловское</t>
  </si>
  <si>
    <t>78226811ОПМРН-084</t>
  </si>
  <si>
    <t>д.Бараново-Колотово</t>
  </si>
  <si>
    <t>78226811ОПМРН-085</t>
  </si>
  <si>
    <t>76-76-05/013/2011-447</t>
  </si>
  <si>
    <t>Бурмакино-Котлово-д.Ежово</t>
  </si>
  <si>
    <t>78226811ОПМРН-086</t>
  </si>
  <si>
    <t>Бурмакино-Костино-д.Доманцево</t>
  </si>
  <si>
    <t>78226811ОПМРН-087</t>
  </si>
  <si>
    <t>Бурмакино-Костино-д.Фетеиха</t>
  </si>
  <si>
    <t>78226811ОПМРН-088</t>
  </si>
  <si>
    <t>д.Фетеиха-д.Тереховка</t>
  </si>
  <si>
    <t>78226811ОПМРН-089</t>
  </si>
  <si>
    <t>д.Тереховка-с.Нетребово</t>
  </si>
  <si>
    <t>78226811ОПМРН-090</t>
  </si>
  <si>
    <t>д.Тереховка-д.Колотово</t>
  </si>
  <si>
    <t>78226811ОПМРН-091</t>
  </si>
  <si>
    <t>Бурмакино-Баранова-д.Пентелево</t>
  </si>
  <si>
    <t>78226811ОПМРН-092</t>
  </si>
  <si>
    <t>Бурмакино-Бараново-д.Мещерка</t>
  </si>
  <si>
    <t>78226811ОПМРН-093</t>
  </si>
  <si>
    <t>Бурмакино-Бараново-д.Чернево</t>
  </si>
  <si>
    <t>78226811ОПМРН-094</t>
  </si>
  <si>
    <t>56*</t>
  </si>
  <si>
    <t>с.Никольское-с.Бурмакино-д.Легчаниха</t>
  </si>
  <si>
    <t>78226811ОПМРН-095</t>
  </si>
  <si>
    <t>с.Никольское-Бурмакино-д.Семеновское</t>
  </si>
  <si>
    <t>78226895ОПМРН-096</t>
  </si>
  <si>
    <t>76-76-05/013/2011-453</t>
  </si>
  <si>
    <t>Никольское-Бурмакино-д.Точижки</t>
  </si>
  <si>
    <t>78226895ОПМРН-097</t>
  </si>
  <si>
    <t>Гашки-д.Шарупино</t>
  </si>
  <si>
    <t>78226875ОПМРН-098</t>
  </si>
  <si>
    <t>76-76-05/013/2011-444</t>
  </si>
  <si>
    <t>д.Дубки-д.Борисовская-д.Меньшиково-д.Родюкино-д.Саблуково-с.Новое</t>
  </si>
  <si>
    <t>78226875ОПМРН-099</t>
  </si>
  <si>
    <t>76-76-05/013/2011-457</t>
  </si>
  <si>
    <t>Туношна-Дубки-д.Нефедово</t>
  </si>
  <si>
    <t>78226875ОПМРН-100</t>
  </si>
  <si>
    <t>76-76-05/013/2011-451</t>
  </si>
  <si>
    <t>Туношна-Дубки-д.Коурцево</t>
  </si>
  <si>
    <t>78226875ОПМРН-101</t>
  </si>
  <si>
    <t>76-76-05/013/2011-409</t>
  </si>
  <si>
    <t>Туношна-Дубки-Татариново-д.Репино</t>
  </si>
  <si>
    <t>78226875ОПМРН-102</t>
  </si>
  <si>
    <t>Никольское-Бурмакино-д.Богчино</t>
  </si>
  <si>
    <t>78226875ОПМРН-103</t>
  </si>
  <si>
    <t>76-76-05/013/2011-460</t>
  </si>
  <si>
    <t>Туношна-Бурмакино-Орлецы-с.Новое</t>
  </si>
  <si>
    <t>78226811ОПМРН-104</t>
  </si>
  <si>
    <t>76-76-05/013/2011-452</t>
  </si>
  <si>
    <t>Туношна-Бурмакино-д.Копорье</t>
  </si>
  <si>
    <t>78226811ОПМРН-105</t>
  </si>
  <si>
    <t>Бурмакино-Рождествено-д.Игумниха</t>
  </si>
  <si>
    <t>78226816ОПМРН-106</t>
  </si>
  <si>
    <t>76-76-05/013/2011-456</t>
  </si>
  <si>
    <t>Бурмакино-Рождествено-д.Гулениха</t>
  </si>
  <si>
    <t>78226816ОПМРН-107</t>
  </si>
  <si>
    <t>76-76-05/013/2011-446</t>
  </si>
  <si>
    <t>Бурмакино-Рождествено-п.Новоберезки</t>
  </si>
  <si>
    <t>78226816ОПМРН-108</t>
  </si>
  <si>
    <t>76-76-05/013/2011-418</t>
  </si>
  <si>
    <t>Бурмакино-Рождествено-д.Юрьевка</t>
  </si>
  <si>
    <t>78226816ОПМРН-109</t>
  </si>
  <si>
    <t>Рождествено-Новые Липки-Лепилово</t>
  </si>
  <si>
    <t>78226816ОПМРН-110</t>
  </si>
  <si>
    <t>76-76-05/013/2011-405</t>
  </si>
  <si>
    <t>Рождествено-Лепилово-д.Дятловка</t>
  </si>
  <si>
    <t>78226816ОПМРН111</t>
  </si>
  <si>
    <t>76-76-05/013/2011-421</t>
  </si>
  <si>
    <t>д.Коробиха-Титовское-д.Новоселки</t>
  </si>
  <si>
    <t>78226895ОПМРН-112</t>
  </si>
  <si>
    <t>Никольское-Бурмакино-Кстово-Левино-Теляково-Гридино</t>
  </si>
  <si>
    <t>78226860ОПМРН-114</t>
  </si>
  <si>
    <t>Никольское-Бурмакино-д.Лесуково</t>
  </si>
  <si>
    <t>78226860ОПМРН-115</t>
  </si>
  <si>
    <t>76*</t>
  </si>
  <si>
    <t>д.Юрьевка-д.Лом</t>
  </si>
  <si>
    <t>78226860ОПМРН-125</t>
  </si>
  <si>
    <t>Бурмакино-Бараново-с.Нетребово</t>
  </si>
  <si>
    <t>78226860ОПМРН-126</t>
  </si>
  <si>
    <t>77а</t>
  </si>
  <si>
    <t>Подъездные пути к эелезнодорожному переезду Саблуково-Новое</t>
  </si>
  <si>
    <t>78226860ОПМРН-128</t>
  </si>
  <si>
    <t>Итого по сельскому поселению Бурмакино</t>
  </si>
  <si>
    <t>СП КРАСНЫЙ ПРОФИНТЕРН</t>
  </si>
  <si>
    <t>Юроша-Заболотье-д.Петропавловское</t>
  </si>
  <si>
    <t>78226807ОПМРН-026</t>
  </si>
  <si>
    <t>Юроша-Заболотье-д.Ученжа</t>
  </si>
  <si>
    <t>78226807ОПМРН-027</t>
  </si>
  <si>
    <t>Щукино-Михалевка</t>
  </si>
  <si>
    <t>78226807ОПМРН-028</t>
  </si>
  <si>
    <t>Михалевка-Трубниково</t>
  </si>
  <si>
    <t>78226807ОПМРН-029</t>
  </si>
  <si>
    <t>Заболотье-Согожа-Ломовская-Ивановская-Михалевка</t>
  </si>
  <si>
    <t>78226807ОПМРН-30</t>
  </si>
  <si>
    <t>Шебунино-Кр.Профинтерн-д.Ермольцино</t>
  </si>
  <si>
    <t>78226802ОПМРН-033</t>
  </si>
  <si>
    <t>76-76-05/007/2011-244</t>
  </si>
  <si>
    <t>Юроша-Макарово-Тимохино</t>
  </si>
  <si>
    <t>78226807ОПМРН-034</t>
  </si>
  <si>
    <t>Искробол-Тимонино-Минино-Золотуха</t>
  </si>
  <si>
    <t>78226807ОПМРН-035</t>
  </si>
  <si>
    <t>Искробол-Золотуха-д.Стройково-Макеево</t>
  </si>
  <si>
    <t>78226807ОПМРН-036</t>
  </si>
  <si>
    <t>Макарово-Трубниково-д.Семидворы</t>
  </si>
  <si>
    <t>78226807ОПМРН-037</t>
  </si>
  <si>
    <t>Вятское-Насоново-Валино-д.Кадниково-Елохино-д.Окатово-д.Афанасово</t>
  </si>
  <si>
    <t>78226820ОПМРН-038</t>
  </si>
  <si>
    <t>Вятское-Першино-д.Сенино</t>
  </si>
  <si>
    <t>78226820ОПМРН-040</t>
  </si>
  <si>
    <t>Вятское-Красулино-Гридино</t>
  </si>
  <si>
    <t>78226820ОПМРН-041</t>
  </si>
  <si>
    <t>Ярославль-Любим-Арефино-Воронино</t>
  </si>
  <si>
    <t>78226820ОПМРН-042</t>
  </si>
  <si>
    <t>Ярославль-Любим-д.Маринино-д.Левино-д.Коромыслово</t>
  </si>
  <si>
    <t>78226820ОПМРН-043</t>
  </si>
  <si>
    <t>Красный Профинтерн-Вятское-д.Шилово</t>
  </si>
  <si>
    <t>78226820ОПМРН-044</t>
  </si>
  <si>
    <t>Красный Профинтерн-Вятское-д.Сватково-д.Чурово</t>
  </si>
  <si>
    <t>78226820ОПМРН-045</t>
  </si>
  <si>
    <t>Ярославль-Любим-Арефино-д.Клицы-д.Потягино-д.Павлинцево</t>
  </si>
  <si>
    <t>78226820ОПМРН-046</t>
  </si>
  <si>
    <t>Ярославль-Любим-д.Середки-д.Высоково</t>
  </si>
  <si>
    <t>78226820ОПМРН-047</t>
  </si>
  <si>
    <t>97*</t>
  </si>
  <si>
    <t>Шебунино-Красный Профинтерн- д. Старово съезд к д. Климатино</t>
  </si>
  <si>
    <t>78226830ОПМРН-048</t>
  </si>
  <si>
    <t>Щелканиха-Юрьево-д.Никулино</t>
  </si>
  <si>
    <t>78226830ОПМРН-049</t>
  </si>
  <si>
    <t>76-76-05/013/2011-404</t>
  </si>
  <si>
    <t>Диево-Городищи-Старово-д.Павликово</t>
  </si>
  <si>
    <t>78226830ОПМРН-050</t>
  </si>
  <si>
    <t>76-76-05/013/2011-422</t>
  </si>
  <si>
    <t>Диево-Городище-Старово-Комарово-Минино-д.Малинники</t>
  </si>
  <si>
    <t>78226830ОПМРН-052</t>
  </si>
  <si>
    <t>76-76-05/013/2011-448</t>
  </si>
  <si>
    <t>Щелканиха-Юрьево-Никулино-д.Михальцево</t>
  </si>
  <si>
    <t>78226830ОПМРН-053</t>
  </si>
  <si>
    <t>76-76-05/013/2011-455</t>
  </si>
  <si>
    <t>Грешнево-Путятино-Ново-Меленки</t>
  </si>
  <si>
    <t>78226830ОПМРН-054</t>
  </si>
  <si>
    <t>Щелканиха-Юрьево-Тугарниха-Бетегинское-д.Лагерево</t>
  </si>
  <si>
    <t>78226830ОПМРН-055</t>
  </si>
  <si>
    <t>76-76-05/013/2011-458</t>
  </si>
  <si>
    <t>Яковлевское-Диево-Городище-Неверово</t>
  </si>
  <si>
    <t>78226830ОПМРН-056</t>
  </si>
  <si>
    <t>76-76-05/013/2011-459</t>
  </si>
  <si>
    <t>Яковлевское-Диево-Городище-Домашниха</t>
  </si>
  <si>
    <t>78226830ОПМРН-058</t>
  </si>
  <si>
    <t>76-76-05/013/2011-416</t>
  </si>
  <si>
    <t>Шебунино-Красный Профинтерн-Судищи-д.Кудрино</t>
  </si>
  <si>
    <t>78226830ОПМРН-057</t>
  </si>
  <si>
    <t>76-76-05/013/2011-419</t>
  </si>
  <si>
    <t>Шебунино-Красный Профинтерн-Меленки</t>
  </si>
  <si>
    <t>78226825ОПМРН-060</t>
  </si>
  <si>
    <t>76-76-05/013/2011-449</t>
  </si>
  <si>
    <t>Грешнево-Наумиха-Путятино-д.Симоново</t>
  </si>
  <si>
    <t>78226830ОПМРН-059</t>
  </si>
  <si>
    <t>Грешнево-Наумиха-Путятино-Велютино-д.Юрино</t>
  </si>
  <si>
    <t>78226825ОПМРН-061</t>
  </si>
  <si>
    <t>Грешнево-Путятино-Стерлядьево</t>
  </si>
  <si>
    <t>78226825ОПМРН-062</t>
  </si>
  <si>
    <t>Грешнево-Путятино-Бараново-Алексеевское</t>
  </si>
  <si>
    <t>78226825ОПМР-063</t>
  </si>
  <si>
    <t>Наумиха-Суворово-Першино</t>
  </si>
  <si>
    <t>78226825ОПМРН-064</t>
  </si>
  <si>
    <t>Грешнево-Наумиха-Путятино-Ново-Саватеево</t>
  </si>
  <si>
    <t>78226825ОПМРН-065</t>
  </si>
  <si>
    <t>Грешнево-Наумиха-Путятино-Ново-Саватеево-Ильинское</t>
  </si>
  <si>
    <t>78226825ОПМРН-066</t>
  </si>
  <si>
    <t>Грешнево-Наумиха-Путятино-Ново-д.Гридино-д.Аксеново</t>
  </si>
  <si>
    <t>78226825ОПМРН-067</t>
  </si>
  <si>
    <t>Наумиха-Аринкино-Ананьино</t>
  </si>
  <si>
    <t>78226825ОПМРН-068</t>
  </si>
  <si>
    <t>Наумиха-Аринкино-д.Плоховка</t>
  </si>
  <si>
    <t>78226825ОПМРН-069</t>
  </si>
  <si>
    <t>Грешнево-Наумиха-Путятино-д.Борисово</t>
  </si>
  <si>
    <t>78226825ОПМРН-070</t>
  </si>
  <si>
    <t>Наумиха-Дъяково-д.Архипово</t>
  </si>
  <si>
    <t>78226825ОПМРН-071</t>
  </si>
  <si>
    <t>Шебунино-Кр.Профинтерн-Вахрушево</t>
  </si>
  <si>
    <t>78226802ОПМРН-072</t>
  </si>
  <si>
    <t>76-76-05/013/2011-454</t>
  </si>
  <si>
    <t>Шебунино-Красный Профинтерн-Аббакумцево-Рудеево-д.Печелки</t>
  </si>
  <si>
    <t>78226802ОПМРН-073</t>
  </si>
  <si>
    <t>122*</t>
  </si>
  <si>
    <t>Шебунино-Красный Профинтерн-Аббакумцево-д.Игумново</t>
  </si>
  <si>
    <t>78226802ОПМРН-074</t>
  </si>
  <si>
    <t>Шебунино-Красный Профинтерн-Аббакумцево-д.Теряево-Спиридово</t>
  </si>
  <si>
    <t>78226802ОПМРН-075</t>
  </si>
  <si>
    <t>Шебунино-Красный Профинтерн-Кощевка-Васильково-Сумароково</t>
  </si>
  <si>
    <t>78226802ОПМРН-076</t>
  </si>
  <si>
    <t>Ярославль-Любим-д. Кувардино</t>
  </si>
  <si>
    <t>78226802ОПМРН-077</t>
  </si>
  <si>
    <t>Красный Профинтерн-д.Филатово</t>
  </si>
  <si>
    <t>78226807ОПМРН-078</t>
  </si>
  <si>
    <t>Красный Профинтерн-Вятское-кладбище д. Бор-д. Бор</t>
  </si>
  <si>
    <t>78226807ОПМРН-127</t>
  </si>
  <si>
    <t>Диево-Городище-Старово-д. Левиново (для обустройство проезда д. Левиново Диево-Городищенский с/о)</t>
  </si>
  <si>
    <t>78226807ОПМРН-128</t>
  </si>
  <si>
    <t>76-76-05/005/2013-094</t>
  </si>
  <si>
    <t>п.77а -Постановление АНМР от 24.12.2014 №2390 "О внесении изменений в постановление АНМР от 30.07.2014 №1315</t>
  </si>
  <si>
    <t>п.108 -Постановление АНМР от 16.12.2015№1856 "О внесении изменений в постановление АНМР от 30.07.2014 №1315</t>
  </si>
  <si>
    <t>п38а Постановление АНМР от 28.03.2016№0368 "О внесении изменений в постановление АНМР от 30.07.2014 №1315</t>
  </si>
  <si>
    <t xml:space="preserve"> *           протяженность дорог уточнена после капитального ремонта</t>
  </si>
  <si>
    <t>п.107 --Постановление АНМР от 15.06.2016г №0790О внесении изменений в постановление АНМР от 30.07.2014 №1315</t>
  </si>
  <si>
    <t>п.128 -Постановление АНМР от 07.07.2016г №0916 О внесении изменений в постановление АНМР от 30.07.2014 №1315</t>
  </si>
  <si>
    <r>
      <t>Реестровый номер ЕГР</t>
    </r>
    <r>
      <rPr>
        <sz val="10"/>
        <color indexed="8"/>
        <rFont val="Calibri"/>
        <family val="2"/>
        <charset val="204"/>
      </rPr>
      <t xml:space="preserve"> (единого гос.реестра)</t>
    </r>
  </si>
  <si>
    <t>д Останково:</t>
  </si>
  <si>
    <t>78-218-823-ОП-МП-001</t>
  </si>
  <si>
    <t xml:space="preserve">ул.им.С.М. Тихомирова </t>
  </si>
  <si>
    <t>78-218-823-ОП-МП-018</t>
  </si>
  <si>
    <t>78-218-823-ОП-МП-019</t>
  </si>
  <si>
    <t>78-218-823-ОП-МП-020</t>
  </si>
  <si>
    <t>ул.Мирная</t>
  </si>
  <si>
    <t>78-218-823-ОП-МП-011</t>
  </si>
  <si>
    <t>ул.Нефтяников</t>
  </si>
  <si>
    <t>78-218-823-ОП-МП-022</t>
  </si>
  <si>
    <t xml:space="preserve"> д.Гусево ул.Дорожная</t>
  </si>
  <si>
    <t>78-218-823-ОП-МП-002</t>
  </si>
  <si>
    <t xml:space="preserve"> д. Ярыгино.ул.Прохладная</t>
  </si>
  <si>
    <t>78-218-823-ОП-МП-003</t>
  </si>
  <si>
    <t>д. Назарово, ул. Тенистая</t>
  </si>
  <si>
    <t>78-218-823-ОП-МП-004</t>
  </si>
  <si>
    <t>д. Хабалёво, ул. Береговая</t>
  </si>
  <si>
    <t>78-218-823-ОП-МП-005</t>
  </si>
  <si>
    <t>д. Голубково, ул. Дачная</t>
  </si>
  <si>
    <t>78-218-823-ОП-МП-006</t>
  </si>
  <si>
    <t>д. Иваньково, ул. Березовая</t>
  </si>
  <si>
    <t>78-218-823-ОП-МП-007</t>
  </si>
  <si>
    <t>д.  Стан, ул. Медовая</t>
  </si>
  <si>
    <t>78-218-823-ОП-МП-008</t>
  </si>
  <si>
    <t>д. Шевелёво ул. Речная</t>
  </si>
  <si>
    <t>78-218-823-ОП-МП-009</t>
  </si>
  <si>
    <t xml:space="preserve"> п.Соколиный: </t>
  </si>
  <si>
    <t>78-218-823-ОП-МП-010</t>
  </si>
  <si>
    <t>ул.Молодёжная</t>
  </si>
  <si>
    <t>78-218-823-ОП-МП-023</t>
  </si>
  <si>
    <t>ул.Степная</t>
  </si>
  <si>
    <t>78-218-823-ОП-МП-024</t>
  </si>
  <si>
    <t>д. Шарна:</t>
  </si>
  <si>
    <t>ул.Обнорская</t>
  </si>
  <si>
    <t>ул.Совхозная</t>
  </si>
  <si>
    <t>78-218-823-ОП-МП-025</t>
  </si>
  <si>
    <t>78-218-823-ОП-МП-026</t>
  </si>
  <si>
    <t>д. Починок-Черепанов, ул Лесная</t>
  </si>
  <si>
    <t>78-218-823-ОП-МП-012</t>
  </si>
  <si>
    <t>д. Починок-Чечулин, ул. Родниковая</t>
  </si>
  <si>
    <t>78-218-823-ОП-МП-013</t>
  </si>
  <si>
    <t>.д. Дворянкино , ул. Ольховая</t>
  </si>
  <si>
    <t>78-218-823-ОП-МП-014</t>
  </si>
  <si>
    <t>д. Анциферово, ул. Бужениновская</t>
  </si>
  <si>
    <t>78-218-823-ОП-МП-015</t>
  </si>
  <si>
    <t>п.Отрадный</t>
  </si>
  <si>
    <t>78-218-823-ОП-МП-016</t>
  </si>
  <si>
    <t>д. Сусолово, ул. Зеленая</t>
  </si>
  <si>
    <t>78-218-823-ОП-МП-017</t>
  </si>
  <si>
    <t>г. Любим:</t>
  </si>
  <si>
    <t>Октябрьский переулок</t>
  </si>
  <si>
    <t>78-218-823-ОП-МП-027</t>
  </si>
  <si>
    <t>ул. Заовражная</t>
  </si>
  <si>
    <t>78-218-823-ОП-МП-028</t>
  </si>
  <si>
    <t>78-218-823-ОП-МП-029</t>
  </si>
  <si>
    <t xml:space="preserve"> ул.Ленина</t>
  </si>
  <si>
    <t>78-218-823-ОП-МП-030</t>
  </si>
  <si>
    <t>ул.Карла-Маркса</t>
  </si>
  <si>
    <t>78-218-823-ОП-МП-031</t>
  </si>
  <si>
    <t xml:space="preserve"> ул.Крестьянская</t>
  </si>
  <si>
    <t>78-218-823-ОП-МП-032</t>
  </si>
  <si>
    <t xml:space="preserve"> ул.РозыЛюксембург</t>
  </si>
  <si>
    <t>78-218-823-ОП-МП-033</t>
  </si>
  <si>
    <t xml:space="preserve"> ул Набережная реки Обноры</t>
  </si>
  <si>
    <t>78-218-823-ОП-МП-034</t>
  </si>
  <si>
    <t>ул.Пригородная</t>
  </si>
  <si>
    <t>78-218-823-ОП-МП-035</t>
  </si>
  <si>
    <t>ул. Трефолева</t>
  </si>
  <si>
    <t>78-218-823-ОП-МП-036</t>
  </si>
  <si>
    <t xml:space="preserve"> ул.Карла Либкнехта</t>
  </si>
  <si>
    <t>78-218-823-ОП-МП-037</t>
  </si>
  <si>
    <t>ул.Раевского</t>
  </si>
  <si>
    <t>78-218-823-ОП-МП-038</t>
  </si>
  <si>
    <t>Торговый переулок</t>
  </si>
  <si>
    <t>78-218-823-ОП-МП-039</t>
  </si>
  <si>
    <t>ул. Воронина</t>
  </si>
  <si>
    <t>78-218-823-ОП-МП-040</t>
  </si>
  <si>
    <t>ул.Ярославская</t>
  </si>
  <si>
    <t>78-218-823-ОП-МП-041</t>
  </si>
  <si>
    <t xml:space="preserve"> ул. Пролетарская</t>
  </si>
  <si>
    <t>78-218-823-ОП-МП-042</t>
  </si>
  <si>
    <t xml:space="preserve"> ул. Республиканская</t>
  </si>
  <si>
    <t>78-218-823-ОП-МП-043</t>
  </si>
  <si>
    <t>78-218-823-ОП-МП-044</t>
  </si>
  <si>
    <t>ул.Крестьянская (новая)</t>
  </si>
  <si>
    <t>78-218-823-ОП-МП-045</t>
  </si>
  <si>
    <t xml:space="preserve"> Первомайский переулок</t>
  </si>
  <si>
    <t>78-218-823-ОП-МП-046</t>
  </si>
  <si>
    <t>78-218-823-ОП-МП-047</t>
  </si>
  <si>
    <t>ул.Мелиоративная</t>
  </si>
  <si>
    <t>78-218-823-ОП-МП-048</t>
  </si>
  <si>
    <t>78-218-823-ОП-МП-049</t>
  </si>
  <si>
    <t xml:space="preserve"> ул. Смирнова</t>
  </si>
  <si>
    <t>78-218-823-ОП-МП-050</t>
  </si>
  <si>
    <t>ул.Московская</t>
  </si>
  <si>
    <t>78-218-823-ОП-МП-051</t>
  </si>
  <si>
    <t>78-218-823-ОП-МП-052</t>
  </si>
  <si>
    <t>пер Красноармейский</t>
  </si>
  <si>
    <t>78-218-823-ОП-МП-053</t>
  </si>
  <si>
    <t>78-218-823-ОП-МП-054</t>
  </si>
  <si>
    <t>ул. Буйская</t>
  </si>
  <si>
    <t>78-218-823-ОП-МП-055</t>
  </si>
  <si>
    <t>ул. Сусанина</t>
  </si>
  <si>
    <t>78-218-823-ОП-МП-056</t>
  </si>
  <si>
    <t>ул.Луначарского</t>
  </si>
  <si>
    <t>78-218-823-ОП-МП-057</t>
  </si>
  <si>
    <t>ул.Железнодорожная</t>
  </si>
  <si>
    <t>78-218-823-ОП-МП-058</t>
  </si>
  <si>
    <t>переулок Сусанина</t>
  </si>
  <si>
    <t>78-218-823-ОП-МП-059</t>
  </si>
  <si>
    <t>ул.Вологодская</t>
  </si>
  <si>
    <t>78-218-823-ОП-МП-060</t>
  </si>
  <si>
    <t>ул.Володарского</t>
  </si>
  <si>
    <t>78-218-823-ОП-МП-061</t>
  </si>
  <si>
    <t>ул. Обнорская</t>
  </si>
  <si>
    <t>78-218-823-ОП-МП-062</t>
  </si>
  <si>
    <t>78-218-823-ОП-МП-063</t>
  </si>
  <si>
    <t>ул. Шмидта</t>
  </si>
  <si>
    <t>78-218-823-ОП-МП-064</t>
  </si>
  <si>
    <t>78-218-823-ОП-МП-065</t>
  </si>
  <si>
    <t>78-218-823-ОП-МП-066</t>
  </si>
  <si>
    <t>78-218-823-ОП-МП-067</t>
  </si>
  <si>
    <t>Вологодский переулок</t>
  </si>
  <si>
    <t>78-218-823-ОП-МП-068</t>
  </si>
  <si>
    <t>78-218-823-ОП-МП-069</t>
  </si>
  <si>
    <t>ул.Любимская</t>
  </si>
  <si>
    <t>78-218-823-ОП-МП-070</t>
  </si>
  <si>
    <t>ул. Набережная реки Учи</t>
  </si>
  <si>
    <t>78-218-823-ОП-МП-071</t>
  </si>
  <si>
    <t>ул.Новонабережная</t>
  </si>
  <si>
    <t>78-218-823-ОП-МП-072</t>
  </si>
  <si>
    <t>ул. Юбилейная</t>
  </si>
  <si>
    <t>78-218-823-ОП-МП-073</t>
  </si>
  <si>
    <t>78-218-823-ОП-МП-074</t>
  </si>
  <si>
    <t>78-218-823-ОП-МП-075</t>
  </si>
  <si>
    <t>78-218-823-ОП-МП-076</t>
  </si>
  <si>
    <t>78-218-823-ОП-МП-077</t>
  </si>
  <si>
    <t>ул.Комитетская</t>
  </si>
  <si>
    <t>78-218-823-ОП-МП-078</t>
  </si>
  <si>
    <t>78-218-823-ОП-МП-079</t>
  </si>
  <si>
    <t xml:space="preserve"> ул.Кооперативная</t>
  </si>
  <si>
    <t>78-218-823-ОП-МП-080</t>
  </si>
  <si>
    <t>г.п. ЛЮБИМ</t>
  </si>
  <si>
    <t>ВСЕГО по г.п. ЛЮБИМУ</t>
  </si>
  <si>
    <t>Постановление администрации городского поселения Любим ЯО № 101 от 30.12.2009  (с измененями) "Об утверждении реестра автомобильных дорог городского поселения Любим ЯО"</t>
  </si>
  <si>
    <t>Реестр</t>
  </si>
  <si>
    <t>автомобильных дорог общего пользования местного значения города Ярославля по состоягнию на 01.01.2016</t>
  </si>
  <si>
    <r>
      <t>Реестровый номер ЕГР</t>
    </r>
    <r>
      <rPr>
        <sz val="11"/>
        <color indexed="8"/>
        <rFont val="Calibri"/>
        <family val="2"/>
        <charset val="204"/>
        <scheme val="minor"/>
      </rPr>
      <t xml:space="preserve"> (единого гос.реестра)</t>
    </r>
  </si>
  <si>
    <t xml:space="preserve"> протяженность дорог не отвечающих нормативн. требованиям</t>
  </si>
  <si>
    <t>10-й Брейтовский пер.</t>
  </si>
  <si>
    <t>78-401-362 ОП МГ 24</t>
  </si>
  <si>
    <t>10-й пер. Маяковского</t>
  </si>
  <si>
    <t>78-401-365 ОП МГ 31</t>
  </si>
  <si>
    <t>10-й пр-д пос. Творогово</t>
  </si>
  <si>
    <t>78-401-373 ОП МГ 25</t>
  </si>
  <si>
    <t>10-я линия пос. Починки</t>
  </si>
  <si>
    <t>78-401-373 ОП МГ 26</t>
  </si>
  <si>
    <t>10-я линия пос. Творогово (2 участка)</t>
  </si>
  <si>
    <t>78-401-373 ОП МГ 27</t>
  </si>
  <si>
    <t>11-й пер. Маяковского</t>
  </si>
  <si>
    <t>78-401-365 ОП МГ 32</t>
  </si>
  <si>
    <t>11-й пр-д пос. Творогово</t>
  </si>
  <si>
    <t>78-401-373 ОП МГ 28</t>
  </si>
  <si>
    <t>11-я Железнодорожная</t>
  </si>
  <si>
    <t>78-401-387 ОП МГ 41</t>
  </si>
  <si>
    <t>11-я линия пос. Починки</t>
  </si>
  <si>
    <t>78-401-373 ОП МГ 29</t>
  </si>
  <si>
    <t>11-я линия пос. Творогово</t>
  </si>
  <si>
    <t>78-401-373 ОП МГ 30</t>
  </si>
  <si>
    <t>12-й пер. Маяковского</t>
  </si>
  <si>
    <t>78-401-365 ОП МГ 33</t>
  </si>
  <si>
    <t>12-й пр-д пос. Творогово</t>
  </si>
  <si>
    <t>78-401-373 ОП МГ 31</t>
  </si>
  <si>
    <t>12-я линия пос. Починки</t>
  </si>
  <si>
    <t>78-401-373 ОП МГ 32</t>
  </si>
  <si>
    <t>12-я линия пос. Творогово (2 участка)</t>
  </si>
  <si>
    <t>78-401-373 ОП МГ 33</t>
  </si>
  <si>
    <t>13-й пер. Маяковского</t>
  </si>
  <si>
    <t>78-401-365 ОП МГ 34</t>
  </si>
  <si>
    <t>13-й пр-д пос. Творогово</t>
  </si>
  <si>
    <t>78-401-373 ОП МГ 34</t>
  </si>
  <si>
    <t>13-я линия пос. Починки</t>
  </si>
  <si>
    <t>78-401-373 ОП МГ 35</t>
  </si>
  <si>
    <t>13-я линия пос. Творогово (2 участка)</t>
  </si>
  <si>
    <t>78-401-373 ОП МГ 36</t>
  </si>
  <si>
    <t>14-й пер. Маяковского</t>
  </si>
  <si>
    <t>78-401-365 ОП МГ 35</t>
  </si>
  <si>
    <t>14-я линия пос. Починки</t>
  </si>
  <si>
    <t>78-401-373 ОП МГ 37</t>
  </si>
  <si>
    <t>14-я линия пос. Творогово</t>
  </si>
  <si>
    <t>78-401-373 ОП МГ 38</t>
  </si>
  <si>
    <t>15-й пер. Маяковского</t>
  </si>
  <si>
    <t>78-401-365 ОП МГ 36</t>
  </si>
  <si>
    <t>15-я линия пос. Творогово</t>
  </si>
  <si>
    <t>78-401-373 ОП МГ 39</t>
  </si>
  <si>
    <t>16-й пр-д пос. Сокол</t>
  </si>
  <si>
    <t>78-401-387 ОП МГ 43</t>
  </si>
  <si>
    <t>16-я линия пос. 2-е Брагино (3 участка)</t>
  </si>
  <si>
    <t>78-401-362 ОП МГ 25</t>
  </si>
  <si>
    <t>16-я линия пос. Творогово  (2 участка)</t>
  </si>
  <si>
    <t>78-401-373 ОП МГ 40</t>
  </si>
  <si>
    <t>17-я линия пос. 2-е Брагино</t>
  </si>
  <si>
    <t>78-401-362 ОП МГ 26</t>
  </si>
  <si>
    <t xml:space="preserve"> V</t>
  </si>
  <si>
    <t>17-я линия пос. Творогово (2 участка)</t>
  </si>
  <si>
    <t>78-401-373 ОП МГ 41</t>
  </si>
  <si>
    <t>18-й пр-д пос.Творогово</t>
  </si>
  <si>
    <t>78-401-368 ОП МГ 107</t>
  </si>
  <si>
    <t>18-я линия пос. Творогово</t>
  </si>
  <si>
    <t>78-401-373 ОП МГ 42</t>
  </si>
  <si>
    <t>19-я линия пос. 2-е Брагино (3 участка)</t>
  </si>
  <si>
    <t>78-401-362 ОП МГ 28</t>
  </si>
  <si>
    <t>19-я линия пос. Творогово</t>
  </si>
  <si>
    <t>78-401-373 ОП МГ 43</t>
  </si>
  <si>
    <t>1-й Большой Московский пр-д</t>
  </si>
  <si>
    <t>78-401-387 ОП МГ 23</t>
  </si>
  <si>
    <t>1-й Боровой пер.</t>
  </si>
  <si>
    <t>78-401-365 ОП МГ 14</t>
  </si>
  <si>
    <t>1-й Брейтовский пер.</t>
  </si>
  <si>
    <t>78-401-362 ОП МГ 11</t>
  </si>
  <si>
    <t>1-й Бутырский пер.</t>
  </si>
  <si>
    <t>78-401-373 ОП МГ 12</t>
  </si>
  <si>
    <t xml:space="preserve">1-й Вокзальный пер. </t>
  </si>
  <si>
    <t>78-401-373 ОП МГ 13</t>
  </si>
  <si>
    <t>1-й Городищенский пер.</t>
  </si>
  <si>
    <t>78-401-387 ОП МГ 24</t>
  </si>
  <si>
    <t>1-й Дегтяревский пер.</t>
  </si>
  <si>
    <t>78-401-373 ОП МГ 14</t>
  </si>
  <si>
    <t>1-й Дунайский пер.</t>
  </si>
  <si>
    <t>78-401-387 ОП МГ 25</t>
  </si>
  <si>
    <t>1-й Заволжский пер.</t>
  </si>
  <si>
    <t>78-401-365 ОП МГ 15</t>
  </si>
  <si>
    <t>1-й Заречный пер.</t>
  </si>
  <si>
    <t>78-401-365 ОП МГ 16</t>
  </si>
  <si>
    <t>1-й Иваньковский пер.</t>
  </si>
  <si>
    <t>78-401-362 ОП МГ 12</t>
  </si>
  <si>
    <t>1-й Краснохолмский пер.</t>
  </si>
  <si>
    <t>78-401-362 ОП МГ 13</t>
  </si>
  <si>
    <t>1-й Луговой пер.</t>
  </si>
  <si>
    <t>78-401-387 ОП МГ 26</t>
  </si>
  <si>
    <t>1-й Московский пр-д</t>
  </si>
  <si>
    <t>78-401-387 ОП МГ 27</t>
  </si>
  <si>
    <t>1-й Овражный пер.</t>
  </si>
  <si>
    <t>78-401-365 ОП МГ 17</t>
  </si>
  <si>
    <t>1-й Окружной пер.</t>
  </si>
  <si>
    <t>78-401-373 ОП МГ 15</t>
  </si>
  <si>
    <t>1-й Парковый пр-д</t>
  </si>
  <si>
    <t>78-401-365 ОП МГ 18</t>
  </si>
  <si>
    <t>1-й пер. Достоевского</t>
  </si>
  <si>
    <t>78-401-387 ОП МГ 19</t>
  </si>
  <si>
    <t>1-й пер. Пожарского</t>
  </si>
  <si>
    <t>78-401-387 ОП МГ 20</t>
  </si>
  <si>
    <t>1-й пер. Слепнева</t>
  </si>
  <si>
    <t>78-401-387 ОП МГ 21</t>
  </si>
  <si>
    <t>1-й пер. Софьи Ковалевской</t>
  </si>
  <si>
    <t>78-401-387 ОП МГ 22</t>
  </si>
  <si>
    <t>1-й пр-д пос. Сокол</t>
  </si>
  <si>
    <t>78-401-387 ОП МГ 18</t>
  </si>
  <si>
    <t>1-й пр-д пос. Творогово</t>
  </si>
  <si>
    <t>78-401-373 ОП МГ 11</t>
  </si>
  <si>
    <t>1-й Продольный пер.</t>
  </si>
  <si>
    <t>78-401-373 ОП МГ 16</t>
  </si>
  <si>
    <t>1-й Промышленый пр-д</t>
  </si>
  <si>
    <t>78-401-362 ОП МГ 14</t>
  </si>
  <si>
    <t>1-й Пятовский пер.</t>
  </si>
  <si>
    <t>78-401-362 ОП МГ 15</t>
  </si>
  <si>
    <t>1-й Смоленский пер.</t>
  </si>
  <si>
    <t>78-401-365 ОП МГ 20</t>
  </si>
  <si>
    <t>1-й Суворовский пер.</t>
  </si>
  <si>
    <t>78-401-387 ОП МГ 28</t>
  </si>
  <si>
    <t>1-й Суздальский пер.</t>
  </si>
  <si>
    <t>78-401-387 ОП МГ 29</t>
  </si>
  <si>
    <t>1-й Тверицкий пер.</t>
  </si>
  <si>
    <t>78-401-365 ОП МГ 21</t>
  </si>
  <si>
    <t>1-й Тормозной пер.</t>
  </si>
  <si>
    <t>78-401-387 ОП МГ 30</t>
  </si>
  <si>
    <t>1-й Торфяной пер.</t>
  </si>
  <si>
    <t>78-401-373 ОП МГ 17</t>
  </si>
  <si>
    <t>1-й Транспортный пер.</t>
  </si>
  <si>
    <t>78-401-387 ОП МГ 31</t>
  </si>
  <si>
    <t>1-й Ударный пер.</t>
  </si>
  <si>
    <t>78-401-387 ОП МГ 32</t>
  </si>
  <si>
    <t>1-й Ямской пр-д</t>
  </si>
  <si>
    <t>78-401-387 ОП МГ 33</t>
  </si>
  <si>
    <t>1-я Закоторосльная наб.</t>
  </si>
  <si>
    <t>78-401-387 ОП МГ 34</t>
  </si>
  <si>
    <t xml:space="preserve">1-я линия пос. Починки  (2 участка)  </t>
  </si>
  <si>
    <t>78-401-373 ОП МГ 18</t>
  </si>
  <si>
    <t>1-я Норская наб.</t>
  </si>
  <si>
    <t>78-401-362 ОП МГ 21</t>
  </si>
  <si>
    <t>20-й пр-д пос. Сокол</t>
  </si>
  <si>
    <t>78-401-387 ОП МГ 67</t>
  </si>
  <si>
    <t>20-я линия пос. Творогово</t>
  </si>
  <si>
    <t>78-401-373 ОП МГ 62</t>
  </si>
  <si>
    <t>21-я линия пос. 2-е Брагино (2 участка)</t>
  </si>
  <si>
    <t>78-401-362 ОП МГ 46</t>
  </si>
  <si>
    <t>21-я линия пос. Творогово</t>
  </si>
  <si>
    <t>78-401-373 ОП МГ 63</t>
  </si>
  <si>
    <t>22-я линия пос. Творогово</t>
  </si>
  <si>
    <t>78-401-373 ОП МГ 64</t>
  </si>
  <si>
    <t>23-я линия пос. 2-е Брагино (3 участка)</t>
  </si>
  <si>
    <t>78-401-362 ОП МГ 47</t>
  </si>
  <si>
    <t>23-я линия пос. Творогово</t>
  </si>
  <si>
    <t>78-401-373 ОП МГ 65</t>
  </si>
  <si>
    <t>24-я линия пос. Творогово</t>
  </si>
  <si>
    <t>78-401-373 ОП МГ 66</t>
  </si>
  <si>
    <t>25-я линия пос. 2-е Брагино (3 участка)</t>
  </si>
  <si>
    <t>78-401-362 ОП МГ 48</t>
  </si>
  <si>
    <t>25-я линия пос. Творогово</t>
  </si>
  <si>
    <t>78-401-373 ОП МГ 67</t>
  </si>
  <si>
    <t>26-я линия пос. Творогово</t>
  </si>
  <si>
    <t>78-401-373 ОП МГ 68</t>
  </si>
  <si>
    <t>27-я линия пос. 2-е Брагино (3 участка)</t>
  </si>
  <si>
    <t>78-401-362 ОП МГ 49</t>
  </si>
  <si>
    <t>27-я линия пос. Творогово</t>
  </si>
  <si>
    <t>78-401-373 ОП МГ 69</t>
  </si>
  <si>
    <t>28-я линия пос. Творогово</t>
  </si>
  <si>
    <t>78-401-373 ОП МГ 70</t>
  </si>
  <si>
    <t>29-я линия пос. 2-е Брагино</t>
  </si>
  <si>
    <t>78-401-362 ОП МГ 50</t>
  </si>
  <si>
    <t>29-я линия пос. Творогово</t>
  </si>
  <si>
    <t>78-401-373 ОП МГ 71</t>
  </si>
  <si>
    <t>2-й Бондарный пер.</t>
  </si>
  <si>
    <t>78-401-387 ОП МГ 48</t>
  </si>
  <si>
    <t>2-й Боровой пер.</t>
  </si>
  <si>
    <t>78-401-365 ОП МГ 38</t>
  </si>
  <si>
    <t>2-й Брагинский пр-д</t>
  </si>
  <si>
    <t>78-401-362 ОП МГ 31</t>
  </si>
  <si>
    <t>2-й Брейтовский пер.</t>
  </si>
  <si>
    <t>78-401-362 ОП МГ 32</t>
  </si>
  <si>
    <t>2-й Бутырский пер.</t>
  </si>
  <si>
    <t>78-401-373 ОП МГ 46</t>
  </si>
  <si>
    <t>2-й Бутырский туп.</t>
  </si>
  <si>
    <t>78-401-373 ОП МГ 45</t>
  </si>
  <si>
    <t>2-й Вокзальный пер.</t>
  </si>
  <si>
    <t>78-401-373 ОП МГ 47</t>
  </si>
  <si>
    <t>2-й Городищенский пер.</t>
  </si>
  <si>
    <t>78-401-387 ОП МГ 49</t>
  </si>
  <si>
    <t>2-й Дунайский пер.</t>
  </si>
  <si>
    <t>78-401-387 ОП МГ 50</t>
  </si>
  <si>
    <t>2-й Заволжский пер.</t>
  </si>
  <si>
    <t>78-401-365 ОП МГ 39</t>
  </si>
  <si>
    <t>2-й Заречный пер.</t>
  </si>
  <si>
    <t>78-401-365 ОП МГ 40</t>
  </si>
  <si>
    <t>2-й Иваньковский пер. (2 участка)</t>
  </si>
  <si>
    <t>78-401-362 ОП МГ 33</t>
  </si>
  <si>
    <t>2-й Краснохолмский пер.</t>
  </si>
  <si>
    <t>78-401-362 ОП МГ 34</t>
  </si>
  <si>
    <t>2-й Луговой пер.</t>
  </si>
  <si>
    <t>78-401-387 ОП МГ 51</t>
  </si>
  <si>
    <t>2-й Московский пр-д</t>
  </si>
  <si>
    <t>78-401-387 ОП МГ 52</t>
  </si>
  <si>
    <t>2-й Норский пер.</t>
  </si>
  <si>
    <t>78-401-362 ОП МГ 35</t>
  </si>
  <si>
    <t>2-й Овражный пер.</t>
  </si>
  <si>
    <t>78-401-365 ОП МГ 41</t>
  </si>
  <si>
    <t>2-й Окружной пер.</t>
  </si>
  <si>
    <t>78-401-373 ОП МГ 48</t>
  </si>
  <si>
    <t>2-й Парковый пр-д</t>
  </si>
  <si>
    <t>78-401-365 ОП МГ 42</t>
  </si>
  <si>
    <t>2-й пер. Достоевского</t>
  </si>
  <si>
    <t>78-401-387 ОП МГ 44</t>
  </si>
  <si>
    <t>2-й пер. Куропаткова</t>
  </si>
  <si>
    <t>78-401-362 ОП МГ 30</t>
  </si>
  <si>
    <t>2-й пер. Маяковского</t>
  </si>
  <si>
    <t>78-401-365 ОП МГ 37</t>
  </si>
  <si>
    <t>2-й пер. Пожарского</t>
  </si>
  <si>
    <t>78-401-387 ОП МГ 45</t>
  </si>
  <si>
    <t>2-й пер. Слепнева</t>
  </si>
  <si>
    <t>78-401-387 ОП МГ 46</t>
  </si>
  <si>
    <t>2-й пер. Софьи Ковалевской</t>
  </si>
  <si>
    <t>78-401-387 ОП МГ 47</t>
  </si>
  <si>
    <t>2-й пр-д пос. Творогово</t>
  </si>
  <si>
    <t>78-401-373 ОП МГ 44</t>
  </si>
  <si>
    <t xml:space="preserve">2-й Продольный пер. </t>
  </si>
  <si>
    <t>78-401-373 ОП МГ 49</t>
  </si>
  <si>
    <t>2-й Промышленный пр-д</t>
  </si>
  <si>
    <t>78-401-362 ОП МГ 36</t>
  </si>
  <si>
    <t>2-й Пятовский пер.</t>
  </si>
  <si>
    <t>78-401-362 ОП МГ 37</t>
  </si>
  <si>
    <t>2-й Смоленский пер.</t>
  </si>
  <si>
    <t>78-401-365 ОП МГ 44</t>
  </si>
  <si>
    <t>2-й Суворовский пер.</t>
  </si>
  <si>
    <t>78-401-387 ОП МГ 53</t>
  </si>
  <si>
    <t>2-й Суздальский пер.</t>
  </si>
  <si>
    <t>78-401-387 ОП МГ 54</t>
  </si>
  <si>
    <t>2-й Тверицкий пер.</t>
  </si>
  <si>
    <t>78-401-365 ОП МГ 45</t>
  </si>
  <si>
    <t xml:space="preserve">2-й Толчковский пер. </t>
  </si>
  <si>
    <t>78-401-373 ОП МГ 50</t>
  </si>
  <si>
    <t>2-й Тормозной пер.</t>
  </si>
  <si>
    <t>78-401-387 ОП МГ 55</t>
  </si>
  <si>
    <t>2-й Торфяной пер.</t>
  </si>
  <si>
    <t>78-401-373 ОП МГ 51</t>
  </si>
  <si>
    <t>2-й Транспортный пер.</t>
  </si>
  <si>
    <t>78-401-387 ОП МГ 56</t>
  </si>
  <si>
    <t>2-й Ударный пер.</t>
  </si>
  <si>
    <t>78-401-387 ОП МГ 57</t>
  </si>
  <si>
    <t>2-й Ямской пр-д</t>
  </si>
  <si>
    <t>78-401-387 ОП МГ 58</t>
  </si>
  <si>
    <t>2-я Закоторосльная наб.  (3 участка)</t>
  </si>
  <si>
    <t>78-401-373 ОП МГ 56</t>
  </si>
  <si>
    <t>2-я лининя пос. Творогово</t>
  </si>
  <si>
    <t>78-401-373 ОП МГ 52</t>
  </si>
  <si>
    <t>2-я Норская наб.</t>
  </si>
  <si>
    <t>78-401-362 ОП МГ 42</t>
  </si>
  <si>
    <t>3-й Боровой пер.</t>
  </si>
  <si>
    <t>78-401-365 ОП МГ 59</t>
  </si>
  <si>
    <t>3-й Брейтовский пер.</t>
  </si>
  <si>
    <t>78-401-362 ОП МГ 51</t>
  </si>
  <si>
    <t>3-й Бутырский пер.</t>
  </si>
  <si>
    <t>78-401-373 ОП МГ 73</t>
  </si>
  <si>
    <t>3-й Вокзальный пер.</t>
  </si>
  <si>
    <t>78-401-373 ОП МГ 74</t>
  </si>
  <si>
    <t>3-й Дунайский пер.</t>
  </si>
  <si>
    <t>78-401-387 ОП МГ 69</t>
  </si>
  <si>
    <t>3-й Заволжский пер.</t>
  </si>
  <si>
    <t>78-401-365 ОП МГ 60</t>
  </si>
  <si>
    <t>3-й Заречный пер.</t>
  </si>
  <si>
    <t>78-401-365 ОП МГ 61</t>
  </si>
  <si>
    <t xml:space="preserve">3-й Луговой пер. </t>
  </si>
  <si>
    <t>78-401-387 ОП МГ 70</t>
  </si>
  <si>
    <t>3-й Норский пер.</t>
  </si>
  <si>
    <t>78-401-362 ОП МГ 52</t>
  </si>
  <si>
    <t>3-й Овражный пер.</t>
  </si>
  <si>
    <t>78-401-365 ОП МГ 62</t>
  </si>
  <si>
    <t>3-й Окружной пер.</t>
  </si>
  <si>
    <t>78-401-373 ОП МГ 75</t>
  </si>
  <si>
    <t>3-й Парковый пр-д</t>
  </si>
  <si>
    <t>78-401-365 ОП МГ 63</t>
  </si>
  <si>
    <t>3-й пер. Маяковского</t>
  </si>
  <si>
    <t>78-401-365 ОП МГ 58</t>
  </si>
  <si>
    <t>3-й пр-д пос. Сокол</t>
  </si>
  <si>
    <t>78-401-387 ОП МГ 68</t>
  </si>
  <si>
    <t>3-й пр-д пос. Творогово</t>
  </si>
  <si>
    <t>78-401-373 ОП МГ 72</t>
  </si>
  <si>
    <t>3-й Пятовский пер.</t>
  </si>
  <si>
    <t>78-401-362 ОП МГ 53</t>
  </si>
  <si>
    <t>3-й Суздальский</t>
  </si>
  <si>
    <t>78-401-387 ОП МГ 71</t>
  </si>
  <si>
    <t xml:space="preserve">3-й Тормозной пер. </t>
  </si>
  <si>
    <t>78-401-387 ОП МГ 72</t>
  </si>
  <si>
    <t xml:space="preserve">3-й Торфяной пер. </t>
  </si>
  <si>
    <t>78-401-373 ОП МГ 76</t>
  </si>
  <si>
    <t>3-й Ударный пер.</t>
  </si>
  <si>
    <t>78-401-387 ОП МГ 73</t>
  </si>
  <si>
    <t>3-й Ямской пр-д</t>
  </si>
  <si>
    <t>78-401-387 ОП МГ 74</t>
  </si>
  <si>
    <t>3-я линия пос. Починки      (2 участка)</t>
  </si>
  <si>
    <t>78-401-373 ОП МГ 77</t>
  </si>
  <si>
    <t>4-й Боровой пер.</t>
  </si>
  <si>
    <t>78-401-365 ОП МГ 75</t>
  </si>
  <si>
    <t>4-й Брейтовский пер.</t>
  </si>
  <si>
    <t>78-401-362 ОП МГ 57</t>
  </si>
  <si>
    <t>4-й Вокзальный пер.</t>
  </si>
  <si>
    <t>78-401-373 ОП МГ 83</t>
  </si>
  <si>
    <t>4-й Заволжский пер.</t>
  </si>
  <si>
    <t>78-401-365 ОП МГ 76</t>
  </si>
  <si>
    <t>4-й Заречный пер.</t>
  </si>
  <si>
    <t>78-401-365 ОП МГ 77</t>
  </si>
  <si>
    <t>4-й Луговой пер.</t>
  </si>
  <si>
    <t>78-401-387 ОП МГ 78</t>
  </si>
  <si>
    <t>4-й Норский пер.</t>
  </si>
  <si>
    <t>78-401-362 ОП МГ 58</t>
  </si>
  <si>
    <t>4-й Окружной пер.</t>
  </si>
  <si>
    <t>78-401-373 ОП МГ 84</t>
  </si>
  <si>
    <t>4-й Парковый пр-д</t>
  </si>
  <si>
    <t>78-401-365 ОП МГ 78</t>
  </si>
  <si>
    <t>4-й пер. Маяковского</t>
  </si>
  <si>
    <t>78-401-365 ОП МГ 74</t>
  </si>
  <si>
    <t>4-й пр-д пос. Творогово</t>
  </si>
  <si>
    <t>78-401-373 ОП МГ 82</t>
  </si>
  <si>
    <t>4-й Путевой пер.</t>
  </si>
  <si>
    <t>78-401-387 ОП МГ 79</t>
  </si>
  <si>
    <t>4-й Тормозной пер.</t>
  </si>
  <si>
    <t>78-401-387 ОП МГ 80</t>
  </si>
  <si>
    <t>4-й Торфяной пер.</t>
  </si>
  <si>
    <t>78-401-373 ОП МГ 85</t>
  </si>
  <si>
    <t>4-й Ямской пр-д</t>
  </si>
  <si>
    <t>78-401-387 ОП МГ 81</t>
  </si>
  <si>
    <t>4-я линия пос. Починки</t>
  </si>
  <si>
    <t>78-401-373 ОП МГ 86</t>
  </si>
  <si>
    <t>4-я линия пос. Творогово</t>
  </si>
  <si>
    <t>78-401-373 ОП МГ 87</t>
  </si>
  <si>
    <t>5-й Брейтовский пер.</t>
  </si>
  <si>
    <t>78-401-362 ОП МГ 61</t>
  </si>
  <si>
    <t>5-й Железнодорожный пер.</t>
  </si>
  <si>
    <t>78-401-387 ОП МГ 85</t>
  </si>
  <si>
    <t>5-й Заволжский пер.</t>
  </si>
  <si>
    <t>78-401-365 ОП МГ 90</t>
  </si>
  <si>
    <t>5-й Луговой пер.</t>
  </si>
  <si>
    <t>78-401-387 ОП МГ 86</t>
  </si>
  <si>
    <t>5-й Парковый пр-д</t>
  </si>
  <si>
    <t>78-401-365 ОП МГ 91</t>
  </si>
  <si>
    <t>5-й пер. Маяковского</t>
  </si>
  <si>
    <t>78-401-365 ОП МГ 89</t>
  </si>
  <si>
    <t>5-й Путевой пер.</t>
  </si>
  <si>
    <t>78-401-387 ОП МГ 87</t>
  </si>
  <si>
    <t>5-й Тормозной пер. (3 участка)</t>
  </si>
  <si>
    <t>78-401-387 ОП МГ 88</t>
  </si>
  <si>
    <t>5-й Торфяной пер.</t>
  </si>
  <si>
    <t>78-401-373 ОП МГ 91</t>
  </si>
  <si>
    <t>5-я линия пос. Починки</t>
  </si>
  <si>
    <t>78-401-373 ОП МГ 92</t>
  </si>
  <si>
    <t>5-я линия пос. Творогово</t>
  </si>
  <si>
    <t>78-401-373 ОП МГ 93</t>
  </si>
  <si>
    <t>6-й Брейтовский пер.</t>
  </si>
  <si>
    <t>78-401-362 ОП МГ 62</t>
  </si>
  <si>
    <t>6-й Заволжский пер.</t>
  </si>
  <si>
    <t>78-401-365 ОП МГ 101</t>
  </si>
  <si>
    <t>6-й Парковый пр-д</t>
  </si>
  <si>
    <t>78-401-365 ОП МГ 102</t>
  </si>
  <si>
    <t>6-й пер. Маяковского</t>
  </si>
  <si>
    <t>78-401-365 ОП МГ 100</t>
  </si>
  <si>
    <t>6-й Путевой пер.</t>
  </si>
  <si>
    <t>78-401-387 ОП МГ 92</t>
  </si>
  <si>
    <t>6-й Тормозной пер.</t>
  </si>
  <si>
    <t>78-401-387 ОП МГ 93</t>
  </si>
  <si>
    <t>6-я линия пос. Починки</t>
  </si>
  <si>
    <t>78-401-373 ОП МГ 96</t>
  </si>
  <si>
    <t>6-я линия пос. Творогово</t>
  </si>
  <si>
    <t>78-401-373 ОП МГ 97</t>
  </si>
  <si>
    <t>7-й Брейтовский пер.</t>
  </si>
  <si>
    <t>78-401-362 ОП МГ 63</t>
  </si>
  <si>
    <t>7-й Окружной пер.</t>
  </si>
  <si>
    <t>78-401-373 ОП МГ 99</t>
  </si>
  <si>
    <t>7-й Парковый пр-д</t>
  </si>
  <si>
    <t>78-401-365 ОП МГ 109</t>
  </si>
  <si>
    <t>7-й пер. Маяковского</t>
  </si>
  <si>
    <t>78-401-365 ОП МГ 108</t>
  </si>
  <si>
    <t>7-й Путевой пер.</t>
  </si>
  <si>
    <t>78-401-387 ОП МГ 97</t>
  </si>
  <si>
    <t>7-я линия пос. Починки</t>
  </si>
  <si>
    <t>78-401-373 ОП МГ 100</t>
  </si>
  <si>
    <t>7-я линия пос. Творогово</t>
  </si>
  <si>
    <t>78-401-373 ОП МГ 101</t>
  </si>
  <si>
    <t>8-й Брейтовский пер.</t>
  </si>
  <si>
    <t>78-401-362 ОП МГ 64</t>
  </si>
  <si>
    <t>8-й пер. Маяковского</t>
  </si>
  <si>
    <t>78-401-365 ОП МГ 112</t>
  </si>
  <si>
    <t>8-я линия пос. Починки</t>
  </si>
  <si>
    <t>78-401-373 ОП МГ 103</t>
  </si>
  <si>
    <t>8-я линия пос. Творогово</t>
  </si>
  <si>
    <t>78-401-373 ОП МГ 104</t>
  </si>
  <si>
    <t>9-й Брейтовский пер.</t>
  </si>
  <si>
    <t>78-401-362 ОП МГ 65</t>
  </si>
  <si>
    <t>9-й пер. Маяковского</t>
  </si>
  <si>
    <t>78-401-365 ОП МГ 114</t>
  </si>
  <si>
    <t>9-й пр-д пос. Творогово</t>
  </si>
  <si>
    <t>78-401-373 ОП МГ 106</t>
  </si>
  <si>
    <t>9-я линия пос. Починки</t>
  </si>
  <si>
    <t>78-401-373 ОП МГ 107</t>
  </si>
  <si>
    <t>9-я линия пос. Творогово</t>
  </si>
  <si>
    <t>78-401-373 ОП МГ 108</t>
  </si>
  <si>
    <t>автомобильная дорога  от границы города до пос. Толга</t>
  </si>
  <si>
    <t>78-401-365 ОП МГ 246</t>
  </si>
  <si>
    <t>Архангельский пр-д</t>
  </si>
  <si>
    <t>78-401-362 ОП МГ 67</t>
  </si>
  <si>
    <t>Базарный пер.</t>
  </si>
  <si>
    <t>78-401-387 ОП МГ 108</t>
  </si>
  <si>
    <t>Безымянный переулок</t>
  </si>
  <si>
    <t>78-401-373 ОП МГ 112</t>
  </si>
  <si>
    <t>Богоявленская площадь</t>
  </si>
  <si>
    <t>78-401-368 ОП МГ 1</t>
  </si>
  <si>
    <t>Больничный пер.</t>
  </si>
  <si>
    <t>78-401-380 ОП МГ 12</t>
  </si>
  <si>
    <t>Большой Московский проезд</t>
  </si>
  <si>
    <t>78-401-373 ОП МГ 115</t>
  </si>
  <si>
    <t>Волгостроевская наб.</t>
  </si>
  <si>
    <t>78-401-365 ОП МГ 131</t>
  </si>
  <si>
    <t>Волжская набережная</t>
  </si>
  <si>
    <t>78-401-368 ОП МГ 3</t>
  </si>
  <si>
    <t>Волжский спуск</t>
  </si>
  <si>
    <t>78-401-368 ОП МГ 40</t>
  </si>
  <si>
    <t>Вологодский пер.</t>
  </si>
  <si>
    <t>78-401-365 ОП МГ 132</t>
  </si>
  <si>
    <t>Гагаринский пер.</t>
  </si>
  <si>
    <t>78-401-365 ОП МГ 134</t>
  </si>
  <si>
    <t>Горный пер.</t>
  </si>
  <si>
    <t>78-401-387 ОП МГ 122</t>
  </si>
  <si>
    <t>Дачный пер.</t>
  </si>
  <si>
    <t>78-401-365 ОП МГ 139</t>
  </si>
  <si>
    <t>Демидовский пер.</t>
  </si>
  <si>
    <t>78-401-387 ОП МГ 126</t>
  </si>
  <si>
    <t>Деповский пр-д (2 участка)</t>
  </si>
  <si>
    <t>78-401-368 ОП МГ 46</t>
  </si>
  <si>
    <t>Депутатский пер.</t>
  </si>
  <si>
    <t>78-401-368 ОП МГ 47</t>
  </si>
  <si>
    <t>дер. Старое Брагино</t>
  </si>
  <si>
    <t>78-401-362 ОП МГ 80</t>
  </si>
  <si>
    <t>Заводской пер.</t>
  </si>
  <si>
    <t>78-401-387 ОП МГ 137</t>
  </si>
  <si>
    <t>Задний Продольный пер.</t>
  </si>
  <si>
    <t>78-401-373 ОП МГ 123</t>
  </si>
  <si>
    <t>Ильинский пер.</t>
  </si>
  <si>
    <t>78-401-387 ОП МГ 145</t>
  </si>
  <si>
    <t>Индустриальный переулок</t>
  </si>
  <si>
    <t>78-401-387 ОП МГ 146</t>
  </si>
  <si>
    <t>Кармановский пер.</t>
  </si>
  <si>
    <t>78-401-368 ОП МГ 52</t>
  </si>
  <si>
    <t>Ключевой переулок</t>
  </si>
  <si>
    <t>78-401-387 ОП МГ 148</t>
  </si>
  <si>
    <t>Колодезный пер.</t>
  </si>
  <si>
    <t>78-401-387 ОП МГ 149</t>
  </si>
  <si>
    <t>Комсомольская площадь</t>
  </si>
  <si>
    <t>78-401-373 ОП МГ 200</t>
  </si>
  <si>
    <t>Коровницкий пер.</t>
  </si>
  <si>
    <t>78-401-387 ОП МГ 150</t>
  </si>
  <si>
    <t>Короткий пер.</t>
  </si>
  <si>
    <t>78-401-365 ОП МГ 160</t>
  </si>
  <si>
    <t>Которосльная набережная</t>
  </si>
  <si>
    <t>78-401-368 ОП МГ 9</t>
  </si>
  <si>
    <t>II - IV</t>
  </si>
  <si>
    <t>Которосльной переулок</t>
  </si>
  <si>
    <t>78-401-373 ОП МГ 132</t>
  </si>
  <si>
    <t>Красная площадь</t>
  </si>
  <si>
    <t>78-401-368 ОП МГ 8</t>
  </si>
  <si>
    <t>Красноперевальский пер.</t>
  </si>
  <si>
    <t>78-401-362 ОП МГ 88</t>
  </si>
  <si>
    <t>Красный съезд</t>
  </si>
  <si>
    <t>78-401-368 ОП МГ 59</t>
  </si>
  <si>
    <t>Крестьянский проезд</t>
  </si>
  <si>
    <t>78-401-368 ОП МГ 60</t>
  </si>
  <si>
    <t>Крутой пер.</t>
  </si>
  <si>
    <t>78-401-387 ОП МГ 155</t>
  </si>
  <si>
    <t>Кучерской переулок</t>
  </si>
  <si>
    <t>78-401-380 ОП МГ 21</t>
  </si>
  <si>
    <t>Ленинградский просп.</t>
  </si>
  <si>
    <t>78-401-362 ОП МГ 91</t>
  </si>
  <si>
    <t xml:space="preserve">II </t>
  </si>
  <si>
    <t>Леонтьевский пер.</t>
  </si>
  <si>
    <t>78-401-380 ОП МГ 22</t>
  </si>
  <si>
    <t>Лесной пер.</t>
  </si>
  <si>
    <t>78-401-373 ОП МГ 141</t>
  </si>
  <si>
    <t>Малый Московский переулок</t>
  </si>
  <si>
    <t>78-401-373 ОП МГ 2</t>
  </si>
  <si>
    <t>Малый переулок</t>
  </si>
  <si>
    <t>78-401-373 ОП МГ 145</t>
  </si>
  <si>
    <t>Михайловский пер.</t>
  </si>
  <si>
    <t>78-401-362 ОП МГ 96</t>
  </si>
  <si>
    <t>Морозовский пер.</t>
  </si>
  <si>
    <t>78-401-387 ОП МГ 178</t>
  </si>
  <si>
    <t>Московский проспект</t>
  </si>
  <si>
    <t>78-401-387 ОП МГ 4</t>
  </si>
  <si>
    <t>Московский туп.</t>
  </si>
  <si>
    <t>78-401-373 ОП МГ 150</t>
  </si>
  <si>
    <t>Мукомольный пер.</t>
  </si>
  <si>
    <t>78-401-368 ОП МГ 72</t>
  </si>
  <si>
    <t>Мурманский проезд</t>
  </si>
  <si>
    <t>78-401-362 ОП МГ 98</t>
  </si>
  <si>
    <t>Мышкинский проезд</t>
  </si>
  <si>
    <t>78-401-368 ОП МГ 11</t>
  </si>
  <si>
    <t>II - III</t>
  </si>
  <si>
    <t>наб. реки Урочь</t>
  </si>
  <si>
    <t>78-401-365 ОП МГ 201</t>
  </si>
  <si>
    <t xml:space="preserve">Набережный пер. </t>
  </si>
  <si>
    <t>78-401-365 ОП МГ 177</t>
  </si>
  <si>
    <t>Народный пер.</t>
  </si>
  <si>
    <t>78-401-368 ОП МГ 73</t>
  </si>
  <si>
    <t xml:space="preserve">Нижний пер. </t>
  </si>
  <si>
    <t>78-401-365 ОП МГ 180</t>
  </si>
  <si>
    <t>Нововоздвиженская наб.</t>
  </si>
  <si>
    <t>78-401-365 ОП МГ 181</t>
  </si>
  <si>
    <t>Овинный проезд</t>
  </si>
  <si>
    <t>78-401-373 ОП МГ 157</t>
  </si>
  <si>
    <t>Октябрьский мост через р. Волгу</t>
  </si>
  <si>
    <t>78-401-380 ОП МГ 4</t>
  </si>
  <si>
    <t>Октябрьский пер.</t>
  </si>
  <si>
    <t>78-401-368 ОП МГ 75</t>
  </si>
  <si>
    <t>Парашютный пр-д</t>
  </si>
  <si>
    <t>78-401-387 ОП МГ 186</t>
  </si>
  <si>
    <t>Парковый пр-д</t>
  </si>
  <si>
    <t>78-401-373 ОП МГ 162</t>
  </si>
  <si>
    <t>пер. Багрицкого</t>
  </si>
  <si>
    <t>78-401-387 ОП МГ 107</t>
  </si>
  <si>
    <t>пер. Воровского</t>
  </si>
  <si>
    <t>78-401-373 ОП МГ 119</t>
  </si>
  <si>
    <t>пер. Глиняный</t>
  </si>
  <si>
    <t>78-401-365 ОП МГ 136</t>
  </si>
  <si>
    <t>пер. Гоголя</t>
  </si>
  <si>
    <t>78-401-387 ОП МГ 119</t>
  </si>
  <si>
    <t>пер. Докучалова</t>
  </si>
  <si>
    <t>78-401-365 ОП МГ 143</t>
  </si>
  <si>
    <t>пер. Доронина</t>
  </si>
  <si>
    <t>78-401-387 ОП МГ 128</t>
  </si>
  <si>
    <t>пер. Жуковского</t>
  </si>
  <si>
    <t>78-401-387 ОП МГ 134</t>
  </si>
  <si>
    <t>пер. Закгейма</t>
  </si>
  <si>
    <t>78-401-373 ОП МГ 124</t>
  </si>
  <si>
    <t>пер. Коммунаров</t>
  </si>
  <si>
    <t>78-401-362 ОП МГ 84</t>
  </si>
  <si>
    <t>пер. Критского</t>
  </si>
  <si>
    <t>78-401-368 ОП МГ 61</t>
  </si>
  <si>
    <t>пер. Крупской</t>
  </si>
  <si>
    <t>78-401-373 ОП МГ 136</t>
  </si>
  <si>
    <t>пер. Куропаткова</t>
  </si>
  <si>
    <t>78-401-362 ОП МГ 89</t>
  </si>
  <si>
    <t>пер. Леваневского</t>
  </si>
  <si>
    <t>78-401-387 ОП МГ 160</t>
  </si>
  <si>
    <t>пер. Островского (2 участка)</t>
  </si>
  <si>
    <t>78-401-387 ОП МГ 185</t>
  </si>
  <si>
    <t>пер. Петра Алексеева</t>
  </si>
  <si>
    <t>78-401-387 ОП МГ 190</t>
  </si>
  <si>
    <t>пер. Писарева</t>
  </si>
  <si>
    <t>78-401-387 ОП МГ 194</t>
  </si>
  <si>
    <t>пер. Подвойского</t>
  </si>
  <si>
    <t>78-401-373 ОП МГ 166</t>
  </si>
  <si>
    <t>пер. Разина</t>
  </si>
  <si>
    <t>78-401-387 ОП МГ 205</t>
  </si>
  <si>
    <t>пер. Софьи Перовской (3 участка)</t>
  </si>
  <si>
    <t>78-401-373 ОП МГ 183</t>
  </si>
  <si>
    <t>пер. Филинский</t>
  </si>
  <si>
    <t>78-401-365 ОП МГ 232</t>
  </si>
  <si>
    <t>пер. Шевелюха</t>
  </si>
  <si>
    <t>78-401-365 ОП МГ 240</t>
  </si>
  <si>
    <t>Первомайский переулок</t>
  </si>
  <si>
    <t>78-401-368 ОП МГ 15</t>
  </si>
  <si>
    <t>переулок Герцена</t>
  </si>
  <si>
    <t>78-401-387 ОП МГ 116</t>
  </si>
  <si>
    <t>переулок Минина</t>
  </si>
  <si>
    <t>78-401-387 ОП МГ 175</t>
  </si>
  <si>
    <t>Песочный пер.</t>
  </si>
  <si>
    <t>78-401-387 ОП МГ 188</t>
  </si>
  <si>
    <t>пл. Волкова</t>
  </si>
  <si>
    <t>78-401-368 ОП МГ 4</t>
  </si>
  <si>
    <t>пл. Октябрьская</t>
  </si>
  <si>
    <t>78-401-380 ОП МГ 3</t>
  </si>
  <si>
    <t>пл. Челюскинцев (2 участка)</t>
  </si>
  <si>
    <t>78-401-368 ОП МГ 104</t>
  </si>
  <si>
    <t>пл. Ярославль Главный</t>
  </si>
  <si>
    <t>78-401-368 ОП МГ 32</t>
  </si>
  <si>
    <t>площадь Подвойского</t>
  </si>
  <si>
    <t>78-401-373 ОП МГ 4</t>
  </si>
  <si>
    <t>Подбутырский пер.</t>
  </si>
  <si>
    <t>78-401-373 ОП МГ 165</t>
  </si>
  <si>
    <t xml:space="preserve">Подъездная дорога от развилки в районе ул.Пожарского и ул. Технопарковой до №73 по ул.Пожарского </t>
  </si>
  <si>
    <t>78-401-387 ОП МГ 247</t>
  </si>
  <si>
    <t>Портовая наб. (2 участка)</t>
  </si>
  <si>
    <t>78-401-387 ОП МГ 201</t>
  </si>
  <si>
    <t>пос. Вакарево</t>
  </si>
  <si>
    <t>78-401-365 ОП МГ 127</t>
  </si>
  <si>
    <t>пос. Дудкино</t>
  </si>
  <si>
    <t>78-401-365 ОП МГ 145</t>
  </si>
  <si>
    <t>пос. Парижская Коммуна</t>
  </si>
  <si>
    <t>78-401-362 ОП МГ 100</t>
  </si>
  <si>
    <t>пр-д Доброхотова</t>
  </si>
  <si>
    <t>78-401-365 ОП МГ 141</t>
  </si>
  <si>
    <t>пр-д Домостроителей</t>
  </si>
  <si>
    <t>78-401-365 ОП МГ 144</t>
  </si>
  <si>
    <t>пр-д Кольцова</t>
  </si>
  <si>
    <t>78-401-362 ОП МГ 83</t>
  </si>
  <si>
    <t>пр-д Моторостроителей</t>
  </si>
  <si>
    <t>78-401-362 ОП МГ 97</t>
  </si>
  <si>
    <t>пр-д Подвойского</t>
  </si>
  <si>
    <t>78-401-387 ОП МГ 196</t>
  </si>
  <si>
    <t>пр-д Связистов</t>
  </si>
  <si>
    <t>78-401-365 ОП МГ 206</t>
  </si>
  <si>
    <t>пр-д Ухтомского</t>
  </si>
  <si>
    <t>78-401-368 ОП МГ 99</t>
  </si>
  <si>
    <t>пр-д Ушакова</t>
  </si>
  <si>
    <t>78-401-387 ОП МГ 232</t>
  </si>
  <si>
    <t>пр-д Шавырина</t>
  </si>
  <si>
    <t>78-401-362 ОП МГ 113</t>
  </si>
  <si>
    <t>проезд Матросова</t>
  </si>
  <si>
    <t>78-401-387 ОП МГ 173</t>
  </si>
  <si>
    <t>Проектируемый пер.</t>
  </si>
  <si>
    <t>78-401-373 ОП МГ 168</t>
  </si>
  <si>
    <t>3-й Иваньковский пер.</t>
  </si>
  <si>
    <t>78-401-362 ОП МГ 116</t>
  </si>
  <si>
    <t>Промзона ул. Декабристов</t>
  </si>
  <si>
    <t>78-401-373 ОП МГ 169</t>
  </si>
  <si>
    <t>Промышленное шоссе</t>
  </si>
  <si>
    <t>78-401-362 ОП МГ 3</t>
  </si>
  <si>
    <t>просп. Дзержинского</t>
  </si>
  <si>
    <t>78-401-362 ОП МГ 106</t>
  </si>
  <si>
    <t>просп. Ленина</t>
  </si>
  <si>
    <t>78-401-380 ОП МГ 2</t>
  </si>
  <si>
    <t>просп. Машиностроителей</t>
  </si>
  <si>
    <t>78-401-365 ОП МГ 194</t>
  </si>
  <si>
    <t>просп. Фрунзе</t>
  </si>
  <si>
    <t>78-401-387 ОП МГ 5</t>
  </si>
  <si>
    <t>проспект Авиаторов</t>
  </si>
  <si>
    <t>78-401-364 ОП МГ 1</t>
  </si>
  <si>
    <t xml:space="preserve">II - III </t>
  </si>
  <si>
    <t>проспект Октября</t>
  </si>
  <si>
    <t>78-401-368 ОП МГ 13</t>
  </si>
  <si>
    <t>проспект Толбухина</t>
  </si>
  <si>
    <t>78-401-368 ОП МГ 25</t>
  </si>
  <si>
    <t>Пугачевский пер.</t>
  </si>
  <si>
    <t>78-401-368 ОП МГ 85</t>
  </si>
  <si>
    <t>Путейский пер.</t>
  </si>
  <si>
    <t>78-401-373 ОП МГ 170</t>
  </si>
  <si>
    <t>путепровод через ж\д пути и автодорогу по ул. Добрынина</t>
  </si>
  <si>
    <t>Пятницкий съезд</t>
  </si>
  <si>
    <t>78-401-380 ОП МГ 27</t>
  </si>
  <si>
    <t>Реактивный пр-д</t>
  </si>
  <si>
    <t>78-401-387 ОП МГ 208</t>
  </si>
  <si>
    <t xml:space="preserve">Революционый пр-д </t>
  </si>
  <si>
    <t>78-401-368 ОП МГ 86</t>
  </si>
  <si>
    <t>Республиканский пр-д</t>
  </si>
  <si>
    <t>78-401-380 ОП МГ 29</t>
  </si>
  <si>
    <t>Речной пер.</t>
  </si>
  <si>
    <t>78-401-373 ОП МГ 172</t>
  </si>
  <si>
    <t xml:space="preserve">Рыночный пер. </t>
  </si>
  <si>
    <t>78-401-365 ОП МГ 203</t>
  </si>
  <si>
    <t>Силикатное шоссе</t>
  </si>
  <si>
    <t>78-401-373 ОП МГ 179</t>
  </si>
  <si>
    <t xml:space="preserve">Сквозной пер. </t>
  </si>
  <si>
    <t>78-401-365 ОП МГ 212</t>
  </si>
  <si>
    <t>Складской переулок</t>
  </si>
  <si>
    <t>78-401-387 ОП МГ 213</t>
  </si>
  <si>
    <t>78-401-368 ОП МГ 24</t>
  </si>
  <si>
    <t>Советский переулок</t>
  </si>
  <si>
    <t>78-401-368 ОП МГ 92</t>
  </si>
  <si>
    <t>Солнечный пер. (2 участка)</t>
  </si>
  <si>
    <t>78-401-373 ОП МГ 181</t>
  </si>
  <si>
    <t>Средний пер.</t>
  </si>
  <si>
    <t>78-401-365 ОП МГ 218</t>
  </si>
  <si>
    <t>Старое Костромское шоссе</t>
  </si>
  <si>
    <t>78-401-387 ОП МГ 218</t>
  </si>
  <si>
    <t>Старый Костромской пер.</t>
  </si>
  <si>
    <t>78-401-387 ОП МГ 219</t>
  </si>
  <si>
    <t>Суздальское шоссе</t>
  </si>
  <si>
    <t>78-401-387 ОП МГ 15</t>
  </si>
  <si>
    <t xml:space="preserve">Татарский пер. </t>
  </si>
  <si>
    <t>78-401-387 ОП МГ 225</t>
  </si>
  <si>
    <t xml:space="preserve">Тверицкая наб. </t>
  </si>
  <si>
    <t>78-401-365 ОП МГ 225</t>
  </si>
  <si>
    <t xml:space="preserve">Тепловой пер. </t>
  </si>
  <si>
    <t>78-401-365 ОП МГ 227</t>
  </si>
  <si>
    <t>Торговый пер.</t>
  </si>
  <si>
    <t>78-401-368 ОП МГ 96</t>
  </si>
  <si>
    <t>Тормозное шоссе (2 участка)</t>
  </si>
  <si>
    <t>78-401-387 ОП МГ 16</t>
  </si>
  <si>
    <t>Тропинский пр-д</t>
  </si>
  <si>
    <t>78-401-387 ОП МГ 229</t>
  </si>
  <si>
    <t>туп. Емельяна Ярославского</t>
  </si>
  <si>
    <t>78-401-387 ОП МГ 133</t>
  </si>
  <si>
    <t>Тутаевский пер. (2 участка)</t>
  </si>
  <si>
    <t>78-401-362 ОП МГ 110</t>
  </si>
  <si>
    <t>Тутаевский проезд</t>
  </si>
  <si>
    <t>78-401-380 ОП МГ 33</t>
  </si>
  <si>
    <t>Тутаевское шоссе</t>
  </si>
  <si>
    <t>78-401-362 ОП МГ 5</t>
  </si>
  <si>
    <t>ул. 12-я Железнодорожная</t>
  </si>
  <si>
    <t>78-401-387 ОП МГ 42</t>
  </si>
  <si>
    <t>ул. 18 Марта</t>
  </si>
  <si>
    <t>78-401-362 ОП МГ 27</t>
  </si>
  <si>
    <t>ул. 1905 года</t>
  </si>
  <si>
    <t>78-401-362 ОП МГ 29</t>
  </si>
  <si>
    <t>ул. 1-я Арефинская</t>
  </si>
  <si>
    <t>78-401-362 ОП МГ 16</t>
  </si>
  <si>
    <t>ул. 1-я Больничная</t>
  </si>
  <si>
    <t>78-401-365 ОП МГ 23</t>
  </si>
  <si>
    <t>ул. 1-я Вокзальная</t>
  </si>
  <si>
    <t>78-401-373 ОП МГ 19</t>
  </si>
  <si>
    <t>ул. 1-я Забелицкая</t>
  </si>
  <si>
    <t>78-401-373 ОП МГ 20</t>
  </si>
  <si>
    <t xml:space="preserve">ул. 1-я Кольцова  (2 участка)          </t>
  </si>
  <si>
    <t>78-401-362 ОП МГ 18</t>
  </si>
  <si>
    <t>ул. 1-я Красноперевальская</t>
  </si>
  <si>
    <t>78-401-362 ОП МГ 19</t>
  </si>
  <si>
    <t>ул. 1-я Краснохолмская</t>
  </si>
  <si>
    <t>78-401-362 ОП МГ 20</t>
  </si>
  <si>
    <t>ул. 1-я Новостройка</t>
  </si>
  <si>
    <t>78-401-373 ОП МГ 21</t>
  </si>
  <si>
    <t>ул. 1-я Островная</t>
  </si>
  <si>
    <t>78-401-365 ОП МГ 24</t>
  </si>
  <si>
    <t>ул. 1-я Парковая</t>
  </si>
  <si>
    <t>78-401-365 ОП МГ 25</t>
  </si>
  <si>
    <t>ул. 1-я Полянская</t>
  </si>
  <si>
    <t>78-401-387 ОП МГ 35</t>
  </si>
  <si>
    <t>ул. 1-я Поперечная</t>
  </si>
  <si>
    <t>78-401-373 ОП МГ 22</t>
  </si>
  <si>
    <t>ул. 1-я Портовая</t>
  </si>
  <si>
    <t>78-401-387 ОП МГ 36</t>
  </si>
  <si>
    <t>ул. 1-я Приволжская</t>
  </si>
  <si>
    <t>78-401-387 ОП МГ 37</t>
  </si>
  <si>
    <t>ул. 1-я Приречная</t>
  </si>
  <si>
    <t>78-401-362 ОП МГ 22</t>
  </si>
  <si>
    <t>ул. 1-я Продольная</t>
  </si>
  <si>
    <t>78-401-373 ОП МГ 23</t>
  </si>
  <si>
    <t>ул. 1-я Пролетарская</t>
  </si>
  <si>
    <t>78-401-365 ОП МГ 26</t>
  </si>
  <si>
    <t>ул. 1-я Путевая</t>
  </si>
  <si>
    <t>78-401-387 ОП МГ 38</t>
  </si>
  <si>
    <t>ул. 1-я Пятовская</t>
  </si>
  <si>
    <t>78-401-362 ОП МГ 23</t>
  </si>
  <si>
    <t>ул. 1-я Рабочая (3 участка)</t>
  </si>
  <si>
    <t>78-401-373 ОП МГ 24</t>
  </si>
  <si>
    <t>ул. 1-я Смоленская</t>
  </si>
  <si>
    <t>78-401-365 ОП МГ 27</t>
  </si>
  <si>
    <t>ул. 1-я Тарная (2 участка)</t>
  </si>
  <si>
    <t>78-401-387 ОП МГ 39</t>
  </si>
  <si>
    <t>ул. 1-я Тверицкая</t>
  </si>
  <si>
    <t>78-401-365 ОП МГ 28</t>
  </si>
  <si>
    <t>ул. 1-я Тормозная</t>
  </si>
  <si>
    <t>78-401-387 ОП МГ 40</t>
  </si>
  <si>
    <t>ул. 1-я Шоссейная</t>
  </si>
  <si>
    <t>78-401-365 ОП МГ 13</t>
  </si>
  <si>
    <t>ул. 1-я Шоссейная (2 участка)</t>
  </si>
  <si>
    <t>78-401-365 ОП МГ 29</t>
  </si>
  <si>
    <t>ул. 1-я Яковлевская</t>
  </si>
  <si>
    <t>78-401-365 ОП МГ 30</t>
  </si>
  <si>
    <t>ул. 2-я Больничная</t>
  </si>
  <si>
    <t>78-401-365 ОП МГ 47</t>
  </si>
  <si>
    <t>ул. 2-я Бутырская</t>
  </si>
  <si>
    <t>78-401-373 ОП МГ 53</t>
  </si>
  <si>
    <t>ул. 2-я Вокзальная</t>
  </si>
  <si>
    <t>78-401-373 ОП МГ 54</t>
  </si>
  <si>
    <t>ул. 2-я Забелицкая</t>
  </si>
  <si>
    <t>78-401-373 ОП МГ 55</t>
  </si>
  <si>
    <t>ул. 2-я Иваньковская</t>
  </si>
  <si>
    <t>78-401-362 ОП МГ 38</t>
  </si>
  <si>
    <t>ул. 2-я Кольцова</t>
  </si>
  <si>
    <t>78-401-362 ОП МГ 39</t>
  </si>
  <si>
    <t>ул. 2-я Красноперевальская</t>
  </si>
  <si>
    <t>78-401-362 ОП МГ 40</t>
  </si>
  <si>
    <t>ул. 2-я Краснохолмская</t>
  </si>
  <si>
    <t>78-401-362 ОП МГ 41</t>
  </si>
  <si>
    <t>ул. 2-я Ляпинская</t>
  </si>
  <si>
    <t>78-401-365 ОП МГ 48</t>
  </si>
  <si>
    <t>ул. 2-я Мельничная</t>
  </si>
  <si>
    <t>78-401-387 ОП МГ 59</t>
  </si>
  <si>
    <t>ул. 2-я Новая</t>
  </si>
  <si>
    <t>78-401-365 ОП МГ 49</t>
  </si>
  <si>
    <t>ул. 2-я Новодуховская</t>
  </si>
  <si>
    <t>78-401-373 ОП МГ 57</t>
  </si>
  <si>
    <t>ул. 2-я Новостройка</t>
  </si>
  <si>
    <t>78-401-373 ОП МГ 58</t>
  </si>
  <si>
    <t>ул. 2-я Островная</t>
  </si>
  <si>
    <t>78-401-365 ОП МГ 50</t>
  </si>
  <si>
    <t>ул. 2-я Парковая</t>
  </si>
  <si>
    <t>78-401-365 ОП МГ 51</t>
  </si>
  <si>
    <t>ул. 2-я Полянская</t>
  </si>
  <si>
    <t>78-401-387 ОП МГ 60</t>
  </si>
  <si>
    <t>ул. 2-я Поперечная</t>
  </si>
  <si>
    <t>78-401-373 ОП МГ 59</t>
  </si>
  <si>
    <t>ул. 2-я Портовая</t>
  </si>
  <si>
    <t>78-401-387 ОП МГ 61</t>
  </si>
  <si>
    <t xml:space="preserve">ул. 2-я Приречная </t>
  </si>
  <si>
    <t>78-401-362 ОП МГ 43</t>
  </si>
  <si>
    <t>ул. 2-я Продольная</t>
  </si>
  <si>
    <t>78-401-373 ОП МГ 60</t>
  </si>
  <si>
    <t>ул. 2-я Пролетарская</t>
  </si>
  <si>
    <t>78-401-365 ОП МГ 52</t>
  </si>
  <si>
    <t>ул. 2-я Путевая (2 участка)</t>
  </si>
  <si>
    <t>78-401-387 ОП МГ 62</t>
  </si>
  <si>
    <t>ул. 2-я Пятовская</t>
  </si>
  <si>
    <t>78-401-362 ОП МГ 44</t>
  </si>
  <si>
    <t xml:space="preserve">ул. 2-я Рабочая   (2 участка)            </t>
  </si>
  <si>
    <t>78-401-373 ОП МГ 61</t>
  </si>
  <si>
    <t>ул. 2-я Северная</t>
  </si>
  <si>
    <t>78-401-365 ОП МГ 53</t>
  </si>
  <si>
    <t>ул. 2-я Смоленская</t>
  </si>
  <si>
    <t>78-401-365 ОП МГ 54</t>
  </si>
  <si>
    <t>ул. 2-я Суворовская</t>
  </si>
  <si>
    <t>78-401-387 ОП МГ 63</t>
  </si>
  <si>
    <t>ул. 2-я Тарная</t>
  </si>
  <si>
    <t>78-401-387 ОП МГ 64</t>
  </si>
  <si>
    <t>ул. 2-я Тверицкая</t>
  </si>
  <si>
    <t>78-401-365 ОП МГ 55</t>
  </si>
  <si>
    <t>ул. 2-я Тормозная</t>
  </si>
  <si>
    <t>78-401-387 ОП МГ 65</t>
  </si>
  <si>
    <t>ул. 2-я Транспортная (2 участка)</t>
  </si>
  <si>
    <t>78-401-387 ОП МГ 66</t>
  </si>
  <si>
    <t>ул. 2-я Тутаевская</t>
  </si>
  <si>
    <t>78-401-362 ОП МГ 45</t>
  </si>
  <si>
    <t>ул. 2-я Шоссейная</t>
  </si>
  <si>
    <t>78-401-365 ОП МГ 56</t>
  </si>
  <si>
    <t>ул. 2-я Яковлевская (2 участка)</t>
  </si>
  <si>
    <t>78-401-365 ОП МГ 57</t>
  </si>
  <si>
    <t>ул. 3-я Больничная</t>
  </si>
  <si>
    <t>78-401-365 ОП МГ 66</t>
  </si>
  <si>
    <t>ул. 3-я Вокзальная</t>
  </si>
  <si>
    <t>78-401-373 ОП МГ 78</t>
  </si>
  <si>
    <t>ул. 3-я Жилая</t>
  </si>
  <si>
    <t>78-401-380 ОП МГ 9</t>
  </si>
  <si>
    <t>ул. 3-я Иваньковская</t>
  </si>
  <si>
    <t>78-401-362 ОП МГ 54</t>
  </si>
  <si>
    <t>ул. 3-я Ляпинская</t>
  </si>
  <si>
    <t>78-401-365 ОП МГ 67</t>
  </si>
  <si>
    <t>ул. 3-я Новая</t>
  </si>
  <si>
    <t>78-401-365 ОП МГ 68</t>
  </si>
  <si>
    <t>ул. 3-я Новодуховская</t>
  </si>
  <si>
    <t>78-401-373 ОП МГ 6</t>
  </si>
  <si>
    <t>ул. 3-я Островная</t>
  </si>
  <si>
    <t>78-401-365 ОП МГ 69</t>
  </si>
  <si>
    <t>ул. 3-я Парковая</t>
  </si>
  <si>
    <t>78-401-365 ОП МГ 70</t>
  </si>
  <si>
    <t>ул. 3-я Поперечная</t>
  </si>
  <si>
    <t>78-401-373 ОП МГ 79</t>
  </si>
  <si>
    <t>ул. 3-я Портовая</t>
  </si>
  <si>
    <t>78-401-387 ОП МГ 75</t>
  </si>
  <si>
    <t>ул. 3-я Приречная</t>
  </si>
  <si>
    <t>78-401-362 ОП МГ 55</t>
  </si>
  <si>
    <t>ул. 3-я Продольная</t>
  </si>
  <si>
    <t>78-401-373 ОП МГ 80</t>
  </si>
  <si>
    <t>ул. 3-я Путевая</t>
  </si>
  <si>
    <t>78-401-387 ОП МГ 76</t>
  </si>
  <si>
    <t>ул. 3-я Пятовская</t>
  </si>
  <si>
    <t>78-401-362 ОП МГ 56</t>
  </si>
  <si>
    <t xml:space="preserve">ул. 3-я Рабочая  (2 участка)              </t>
  </si>
  <si>
    <t>78-401-373 ОП МГ 81</t>
  </si>
  <si>
    <t>ул. 3-я Сергейцевская</t>
  </si>
  <si>
    <t>78-401-365 ОП МГ 71</t>
  </si>
  <si>
    <t>ул. 3-я Смоленская</t>
  </si>
  <si>
    <t>78-401-365 ОП МГ 72</t>
  </si>
  <si>
    <t>ул. 3-я Тверицкая</t>
  </si>
  <si>
    <t>78-401-365 ОП МГ 73</t>
  </si>
  <si>
    <t>ул. 3-я Тормозная (2 участка)</t>
  </si>
  <si>
    <t>78-401-387 ОП МГ 77</t>
  </si>
  <si>
    <t>ул. 3-я Яковлевская</t>
  </si>
  <si>
    <t>78-401-364 ОП МГ 5</t>
  </si>
  <si>
    <t>ул. 4-я Вокзальная</t>
  </si>
  <si>
    <t>78-401-373 ОП МГ 88</t>
  </si>
  <si>
    <t>ул. 4-я Забелицкая</t>
  </si>
  <si>
    <t>78-401-373 ОП МГ 89</t>
  </si>
  <si>
    <t>ул. 4-я Иваньковская</t>
  </si>
  <si>
    <t>78-401-362 ОП МГ 59</t>
  </si>
  <si>
    <t>ул. 4-я Ляпинская</t>
  </si>
  <si>
    <t>78-401-365 ОП МГ 81</t>
  </si>
  <si>
    <t>ул. 4-я Новая</t>
  </si>
  <si>
    <t>78-401-365 ОП МГ 82</t>
  </si>
  <si>
    <t>ул. 4-я Новодуховская</t>
  </si>
  <si>
    <t>78-401-373 ОП МГ 90</t>
  </si>
  <si>
    <t>ул. 4-я Островная</t>
  </si>
  <si>
    <t>78-401-365 ОП МГ 83</t>
  </si>
  <si>
    <t>ул. 4-я Парковая</t>
  </si>
  <si>
    <t>78-401-365 ОП МГ 84</t>
  </si>
  <si>
    <t>ул. 4-я Портовая (2 участка)</t>
  </si>
  <si>
    <t>78-401-387 ОП МГ 82</t>
  </si>
  <si>
    <t>ул. 4-я Пролетарская (3 участка)</t>
  </si>
  <si>
    <t>78-401-365 ОП МГ 85</t>
  </si>
  <si>
    <t>ул. 4-я Путевая</t>
  </si>
  <si>
    <t>78-401-387 ОП МГ 83</t>
  </si>
  <si>
    <t>ул. 4-я Пятовская</t>
  </si>
  <si>
    <t>78-401-362 ОП МГ 60</t>
  </si>
  <si>
    <t>ул. 4-я Смоленская</t>
  </si>
  <si>
    <t>78-401-365 ОП МГ 86</t>
  </si>
  <si>
    <t>ул. 4-я Тверицкая</t>
  </si>
  <si>
    <t>78-401-365 ОП МГ 87</t>
  </si>
  <si>
    <t>ул. 4-я Тормозная</t>
  </si>
  <si>
    <t>78-401-387 ОП МГ 84</t>
  </si>
  <si>
    <t>ул. 4-я Яковевская</t>
  </si>
  <si>
    <t>78-401-365 ОП МГ 88</t>
  </si>
  <si>
    <t>ул. 50 лет ВЛКСМ (2 участка)</t>
  </si>
  <si>
    <t>78-401-365 ОП МГ 99</t>
  </si>
  <si>
    <t>ул. 5-я Вокзальная</t>
  </si>
  <si>
    <t>78-401-373 ОП МГ 94</t>
  </si>
  <si>
    <t>ул. 5-я Забелицкая</t>
  </si>
  <si>
    <t>78-401-373 ОП МГ 95</t>
  </si>
  <si>
    <t>ул. 5-я Новая</t>
  </si>
  <si>
    <t>78-401-365 ОП МГ 94</t>
  </si>
  <si>
    <t>ул. 5-я Парковая</t>
  </si>
  <si>
    <t>78-401-365 ОП МГ 95</t>
  </si>
  <si>
    <t>ул. 5-я Портовая</t>
  </si>
  <si>
    <t>78-401-387 ОП МГ 89</t>
  </si>
  <si>
    <t>ул. 5-я Путевая</t>
  </si>
  <si>
    <t>78-401-387 ОП МГ 90</t>
  </si>
  <si>
    <t>ул. 5-я Смоленская</t>
  </si>
  <si>
    <t>78-401-365 ОП МГ 96</t>
  </si>
  <si>
    <t>ул. 5-я Тверицкая</t>
  </si>
  <si>
    <t>78-401-365 ОП МГ 97</t>
  </si>
  <si>
    <t>ул. 5-я Тормозная</t>
  </si>
  <si>
    <t>78-401-387 ОП МГ 91</t>
  </si>
  <si>
    <t>ул. 5-я Яковевская</t>
  </si>
  <si>
    <t>78-401-365 ОП МГ 98</t>
  </si>
  <si>
    <t>ул. 6-я Железнодорожная</t>
  </si>
  <si>
    <t>78-401-387 ОП МГ 94</t>
  </si>
  <si>
    <t>ул. 6-я Забелицкая</t>
  </si>
  <si>
    <t>78-401-373 ОП МГ 98</t>
  </si>
  <si>
    <t>ул. 6-я Новая</t>
  </si>
  <si>
    <t>78-401-365 ОП МГ 104</t>
  </si>
  <si>
    <t>ул. 6-я Парковая</t>
  </si>
  <si>
    <t>78-401-365 ОП МГ 105</t>
  </si>
  <si>
    <t>ул. 6-я Путевая</t>
  </si>
  <si>
    <t>78-401-387 ОП МГ 95</t>
  </si>
  <si>
    <t>ул. 6-я Смоленская</t>
  </si>
  <si>
    <t>78-401-365 ОП МГ 106</t>
  </si>
  <si>
    <t>ул. 6-я Тверицкая</t>
  </si>
  <si>
    <t>78-401-365 ОП МГ 107</t>
  </si>
  <si>
    <t>ул. 6-я Тормозная</t>
  </si>
  <si>
    <t>78-401-387 ОП МГ 96</t>
  </si>
  <si>
    <t>ул. 7-я Забелицкая</t>
  </si>
  <si>
    <t>78-401-373 ОП МГ 102</t>
  </si>
  <si>
    <t>ул. 7-я Новая</t>
  </si>
  <si>
    <t>78-401-365 ОП МГ 110</t>
  </si>
  <si>
    <t>ул. 7-я Путевая</t>
  </si>
  <si>
    <t>78-401-387 ОП МГ 98</t>
  </si>
  <si>
    <t>ул. 7-я Смоленская</t>
  </si>
  <si>
    <t>78-401-365 ОП МГ 111</t>
  </si>
  <si>
    <t>ул. 7-я Тормозная</t>
  </si>
  <si>
    <t>78-401-387 ОП МГ 99</t>
  </si>
  <si>
    <t>ул. 8-е Марта</t>
  </si>
  <si>
    <t>78-401-373 ОП МГ 9</t>
  </si>
  <si>
    <t>ул. 8-я Железнодорожная</t>
  </si>
  <si>
    <t>78-401-387 ОП МГ 100</t>
  </si>
  <si>
    <t>ул. 8-я Забелицкая</t>
  </si>
  <si>
    <t>78-401-373 ОП МГ 105</t>
  </si>
  <si>
    <t>ул. 8-я Новая</t>
  </si>
  <si>
    <t>78-401-365 ОП МГ 113</t>
  </si>
  <si>
    <t>ул. 8-я Путевая</t>
  </si>
  <si>
    <t>78-401-387 ОП МГ 101</t>
  </si>
  <si>
    <t>ул. 9-я Железнодорожная</t>
  </si>
  <si>
    <t>78-401-387 ОП МГ 102</t>
  </si>
  <si>
    <t>ул. 9-я Красноборская</t>
  </si>
  <si>
    <t>78-401-365 ОП МГ 115</t>
  </si>
  <si>
    <t>ул. 9-я Новая</t>
  </si>
  <si>
    <t>78-401-365 ОП МГ 116</t>
  </si>
  <si>
    <t>ул. 9-я Парковая</t>
  </si>
  <si>
    <t>78-401-365 ОП МГ 117</t>
  </si>
  <si>
    <t>ул. Авиамоторная</t>
  </si>
  <si>
    <t>78-401-387 ОП МГ 103</t>
  </si>
  <si>
    <t>78-401-368 ОП МГ 33</t>
  </si>
  <si>
    <t>ул. Авиационная</t>
  </si>
  <si>
    <t>78-401-387 ОП МГ 104</t>
  </si>
  <si>
    <t>ул. Автозаводская</t>
  </si>
  <si>
    <t>78-401-380 ОП МГ 10</t>
  </si>
  <si>
    <t>ул. Академика Колмогорова</t>
  </si>
  <si>
    <t>78-401-387 ОП МГ 105</t>
  </si>
  <si>
    <t>ул. Александра Невского</t>
  </si>
  <si>
    <t>78-401-362 ОП МГ 66</t>
  </si>
  <si>
    <t>ул. Алмазная (2 участка)</t>
  </si>
  <si>
    <t>78-401-365 ОП МГ 118</t>
  </si>
  <si>
    <t>ул. Андропова</t>
  </si>
  <si>
    <t>78-401-368 ОП МГ 10</t>
  </si>
  <si>
    <t>ул. Антипина</t>
  </si>
  <si>
    <t>78-401-373 ОП МГ 109</t>
  </si>
  <si>
    <t>ул. Бабича</t>
  </si>
  <si>
    <t>78-401-362 ОП МГ 68</t>
  </si>
  <si>
    <t>ул. Бабушкина</t>
  </si>
  <si>
    <t>78-401-373 ОП МГ 110</t>
  </si>
  <si>
    <t>ул. Багрицкого</t>
  </si>
  <si>
    <t>78-401-387 ОП МГ 106</t>
  </si>
  <si>
    <t>ул. Базарная</t>
  </si>
  <si>
    <t>78-401-387 ОП МГ 8</t>
  </si>
  <si>
    <t>ул. Базовая</t>
  </si>
  <si>
    <t>78-401-362 ОП МГ 69</t>
  </si>
  <si>
    <t>ул. Бакуниха</t>
  </si>
  <si>
    <t>78-401-365 ОП МГ 119</t>
  </si>
  <si>
    <t>ул. Балачная</t>
  </si>
  <si>
    <t>78-401-362 ОП МГ 71</t>
  </si>
  <si>
    <t>ул. Балашова</t>
  </si>
  <si>
    <t>78-401-362 ОП МГ 70</t>
  </si>
  <si>
    <t>ул. Балтийская</t>
  </si>
  <si>
    <t>78-401-387 ОП МГ 109</t>
  </si>
  <si>
    <t>ул. Батова</t>
  </si>
  <si>
    <t>78-401-362 ОП МГ 6</t>
  </si>
  <si>
    <t>ул. Бахвалова</t>
  </si>
  <si>
    <t>78-401-373 ОП МГ 111</t>
  </si>
  <si>
    <t>ул. Беговая</t>
  </si>
  <si>
    <t>78-401-365 ОП МГ 120</t>
  </si>
  <si>
    <t>78-401-380 ОП МГ 11</t>
  </si>
  <si>
    <t>78-401-368 ОП МГ 35</t>
  </si>
  <si>
    <t>ул. Блюхера (2 участка)</t>
  </si>
  <si>
    <t>78-401-362 ОП МГ 72</t>
  </si>
  <si>
    <t>ул. Богдановича</t>
  </si>
  <si>
    <t>78-401-368 ОП МГ 36</t>
  </si>
  <si>
    <t>78-401-365 ОП МГ 121</t>
  </si>
  <si>
    <t>ул. Большая Заволжская</t>
  </si>
  <si>
    <t>78-401-365 ОП МГ 122</t>
  </si>
  <si>
    <t xml:space="preserve">ул. Большая Луговая </t>
  </si>
  <si>
    <t>78-401-387 ОП МГ 110</t>
  </si>
  <si>
    <t>ул. Большая Любимская</t>
  </si>
  <si>
    <t>78-401-362 ОП МГ 73</t>
  </si>
  <si>
    <t>ул. Большая Норская</t>
  </si>
  <si>
    <t>78-401-362 ОП МГ 1</t>
  </si>
  <si>
    <t>78-401-368 ОП МГ 2</t>
  </si>
  <si>
    <t>ул. Большая Павловская</t>
  </si>
  <si>
    <t>78-401-373 ОП МГ 7</t>
  </si>
  <si>
    <t>ул. Большая Техническая</t>
  </si>
  <si>
    <t>78-401-387 ОП МГ 111</t>
  </si>
  <si>
    <t>ул. Большая Федоровская</t>
  </si>
  <si>
    <t>78-401-373 ОП МГ 1</t>
  </si>
  <si>
    <t>II -IV</t>
  </si>
  <si>
    <t>ул. Большая Химическая</t>
  </si>
  <si>
    <t>78-401-373 ОП МГ 113</t>
  </si>
  <si>
    <t>ул. Большие Полянки</t>
  </si>
  <si>
    <t>78-401-373 ОП МГ 114</t>
  </si>
  <si>
    <t>ул. Борки</t>
  </si>
  <si>
    <t>78-401-365 ОП МГ 123</t>
  </si>
  <si>
    <t>ул. Боровая</t>
  </si>
  <si>
    <t>78-401-365 ОП МГ 124</t>
  </si>
  <si>
    <t>ул. Брагинская</t>
  </si>
  <si>
    <t>78-401-362 ОП МГ 74</t>
  </si>
  <si>
    <t>ул. Братская</t>
  </si>
  <si>
    <t>78-401-365 ОП МГ 125</t>
  </si>
  <si>
    <t>ул. Брейтовская</t>
  </si>
  <si>
    <t>78-401-362 ОП МГ 75</t>
  </si>
  <si>
    <t>ул. Брикетная</t>
  </si>
  <si>
    <t>78-401-365 ОП МГ 126</t>
  </si>
  <si>
    <t>ул. Будкина</t>
  </si>
  <si>
    <t>78-401-373 ОП МГ 116</t>
  </si>
  <si>
    <t>ул. Бульварная</t>
  </si>
  <si>
    <t>78-401-368 ОП МГ 37</t>
  </si>
  <si>
    <t>ул. Бурмакинская</t>
  </si>
  <si>
    <t>78-401-387 ОП МГ 112</t>
  </si>
  <si>
    <t>ул. Варакина</t>
  </si>
  <si>
    <t>78-401-387 ОП МГ 113</t>
  </si>
  <si>
    <t>78-401-387 ОП МГ 114</t>
  </si>
  <si>
    <t>78-401-368 ОП МГ 38</t>
  </si>
  <si>
    <t>78-401-365 ОП МГ 128</t>
  </si>
  <si>
    <t>ул. Вечерняя</t>
  </si>
  <si>
    <t>78-401-365 ОП МГ 129</t>
  </si>
  <si>
    <t>78-401-368 ОП МГ 39</t>
  </si>
  <si>
    <t>ул. Вишняки</t>
  </si>
  <si>
    <t>78-401-387 ОП МГ 115</t>
  </si>
  <si>
    <t>ул. Воздвиженская</t>
  </si>
  <si>
    <t>78-401-365 ОП МГ 130</t>
  </si>
  <si>
    <t>78-401-373 ОП МГ 117</t>
  </si>
  <si>
    <t>ул. Воинова</t>
  </si>
  <si>
    <t>78-401-380 ОП МГ 13</t>
  </si>
  <si>
    <t>ул. Волгоградская</t>
  </si>
  <si>
    <t>78-401-362 ОП МГ 76</t>
  </si>
  <si>
    <t>ул. Волкова</t>
  </si>
  <si>
    <t>78-401-368 ОП МГ 41</t>
  </si>
  <si>
    <t>78-401-368 ОП МГ 42</t>
  </si>
  <si>
    <t>ул. Вольная</t>
  </si>
  <si>
    <t>78-401-368 ОП МГ 43</t>
  </si>
  <si>
    <t>ул. Воровского</t>
  </si>
  <si>
    <t>78-401-373 ОП МГ 118</t>
  </si>
  <si>
    <t>ул. Врачебная</t>
  </si>
  <si>
    <t>78-401-368 ОП МГ 44</t>
  </si>
  <si>
    <t>ул. Вспольинское поле</t>
  </si>
  <si>
    <t>78-401-368 ОП МГ 45</t>
  </si>
  <si>
    <t>ул. Высокая</t>
  </si>
  <si>
    <t>78-401-365 ОП МГ 133</t>
  </si>
  <si>
    <t>ул. Выставочная</t>
  </si>
  <si>
    <t>78-401-362 ОП МГ 77</t>
  </si>
  <si>
    <t>78-401-373 ОП МГ 120</t>
  </si>
  <si>
    <t xml:space="preserve">III </t>
  </si>
  <si>
    <t>78-401-387 ОП МГ 117</t>
  </si>
  <si>
    <t>ул. Главная</t>
  </si>
  <si>
    <t>78-401-365 ОП МГ 135</t>
  </si>
  <si>
    <t>78-401-387 ОП МГ 118</t>
  </si>
  <si>
    <t>ул. Гончарова</t>
  </si>
  <si>
    <t>78-401-387 ОП МГ 120</t>
  </si>
  <si>
    <t>78-401-387 ОП МГ 121</t>
  </si>
  <si>
    <t>ул. Городищенская</t>
  </si>
  <si>
    <t>78-401-387 ОП МГ 123</t>
  </si>
  <si>
    <t>ул. Городской Вал</t>
  </si>
  <si>
    <t>78-401-368 ОП МГ 5</t>
  </si>
  <si>
    <t>78-401-365 ОП МГ 137</t>
  </si>
  <si>
    <t>ул. Гремяченская</t>
  </si>
  <si>
    <t>78-401-365 ОП МГ 138</t>
  </si>
  <si>
    <t>ул. Громова</t>
  </si>
  <si>
    <t>78-401-362 ОП МГ 78</t>
  </si>
  <si>
    <t>ул. Губкина</t>
  </si>
  <si>
    <t>78-401-387 ОП МГ 124</t>
  </si>
  <si>
    <t>ул. Гудованцева</t>
  </si>
  <si>
    <t>78-401-373 ОП МГ 121</t>
  </si>
  <si>
    <t>ул. Гужевая</t>
  </si>
  <si>
    <t>78-401-387 ОП МГ 125</t>
  </si>
  <si>
    <t>78-401-364 ОП МГ 2</t>
  </si>
  <si>
    <t>ул. Дворовая</t>
  </si>
  <si>
    <t>78-401-365 ОП МГ 140</t>
  </si>
  <si>
    <t>ул. Дегтяревская</t>
  </si>
  <si>
    <t>78-401-373 ОП МГ 122</t>
  </si>
  <si>
    <t>78-401-373 ОП МГ 8</t>
  </si>
  <si>
    <t>ул. Демяна Бедного</t>
  </si>
  <si>
    <t>78-401-362 ОП МГ 79</t>
  </si>
  <si>
    <t>78-401-368 ОП МГ 6</t>
  </si>
  <si>
    <t>78-401-380 ОП МГ 14</t>
  </si>
  <si>
    <t>ул. Добрынина</t>
  </si>
  <si>
    <t>78-401-380 ОП МГ 1</t>
  </si>
  <si>
    <t>ул. Докучалова</t>
  </si>
  <si>
    <t>78-401-365 ОП МГ 142</t>
  </si>
  <si>
    <t>ул. Домбровского</t>
  </si>
  <si>
    <t>78-401-362 ОП МГ 81</t>
  </si>
  <si>
    <t>78-401-368 ОП МГ 48</t>
  </si>
  <si>
    <t>ул. Доронина (2 участка)</t>
  </si>
  <si>
    <t>78-401-387 ОП МГ 127</t>
  </si>
  <si>
    <t>ул. Достоевского (2 участка)</t>
  </si>
  <si>
    <t>78-401-387 ОП МГ 129</t>
  </si>
  <si>
    <t>ул. Дружбы</t>
  </si>
  <si>
    <t>78-401-368 ОП МГ 49</t>
  </si>
  <si>
    <t>78-401-387 ОП МГ 130</t>
  </si>
  <si>
    <t>ул. Дунайская</t>
  </si>
  <si>
    <t>78-401-387 ОП МГ 131</t>
  </si>
  <si>
    <t>ул. Елены Колесовой</t>
  </si>
  <si>
    <t>78-401-362 ОП МГ 7</t>
  </si>
  <si>
    <t>ул. Житейская</t>
  </si>
  <si>
    <t>78-401-365 ОП МГ 146</t>
  </si>
  <si>
    <t>ул. Жукова (2 участка)</t>
  </si>
  <si>
    <t>78-401-380 ОП МГ 15</t>
  </si>
  <si>
    <t>ул. Жуковского</t>
  </si>
  <si>
    <t>78-401-387 ОП МГ 135</t>
  </si>
  <si>
    <t>ул. Журавлева (2 участка)</t>
  </si>
  <si>
    <t>78-401-387 ОП МГ 136</t>
  </si>
  <si>
    <t>ул. Загородный сад</t>
  </si>
  <si>
    <t>78-401-380 ОП МГ 16</t>
  </si>
  <si>
    <t>ул. Задорожная</t>
  </si>
  <si>
    <t>78-401-387 ОП МГ 138</t>
  </si>
  <si>
    <t>ул. Закгейма</t>
  </si>
  <si>
    <t>78-401-373 ОП МГ 3</t>
  </si>
  <si>
    <t>ул. Залесская</t>
  </si>
  <si>
    <t>78-401-365 ОП МГ 147</t>
  </si>
  <si>
    <t>ул. Заливная</t>
  </si>
  <si>
    <t>78-401-365 ОП МГ 148</t>
  </si>
  <si>
    <t>ул. Заовинная</t>
  </si>
  <si>
    <t>78-401-387 ОП МГ 139</t>
  </si>
  <si>
    <t>ул. Заостровка</t>
  </si>
  <si>
    <t>78-401-365 ОП МГ 149</t>
  </si>
  <si>
    <t>ул. Запольская</t>
  </si>
  <si>
    <t>78-401-387 ОП МГ 140</t>
  </si>
  <si>
    <t>78-401-387 ОП МГ 141</t>
  </si>
  <si>
    <t>78-401-365 ОП МГ 150</t>
  </si>
  <si>
    <t>ул. Захарова</t>
  </si>
  <si>
    <t>78-401-373 ОП МГ 125</t>
  </si>
  <si>
    <t>ул. Звездная</t>
  </si>
  <si>
    <t>78-401-387 ОП МГ 9</t>
  </si>
  <si>
    <t>ул. Звонкая (2 участка)</t>
  </si>
  <si>
    <t>78-401-368 ОП МГ 50</t>
  </si>
  <si>
    <t>ул. Здоровья</t>
  </si>
  <si>
    <t>78-401-365 ОП МГ 151</t>
  </si>
  <si>
    <t>78-401-387 ОП МГ 142</t>
  </si>
  <si>
    <t>ул. Зеленцовская</t>
  </si>
  <si>
    <t>78-401-373 ОП МГ 126</t>
  </si>
  <si>
    <t>ул. Зелинского</t>
  </si>
  <si>
    <t>78-401-373 ОП МГ 127</t>
  </si>
  <si>
    <t>ул. Земельная</t>
  </si>
  <si>
    <t>78-401-365 ОП МГ 152</t>
  </si>
  <si>
    <t>78-401-368 ОП МГ 51</t>
  </si>
  <si>
    <t>ул. Зимняя</t>
  </si>
  <si>
    <t>78-401-365 ОП МГ 153</t>
  </si>
  <si>
    <t>ул. Златоустинская</t>
  </si>
  <si>
    <t>78-401-387 ОП МГ 143</t>
  </si>
  <si>
    <t>ул. Зои Космодемьянской</t>
  </si>
  <si>
    <t>78-401-380 ОП МГ 17</t>
  </si>
  <si>
    <t>ул. Ильинская</t>
  </si>
  <si>
    <t>78-401-387 ОП МГ 144</t>
  </si>
  <si>
    <t>ул. Индустриальная</t>
  </si>
  <si>
    <t>78-401-387 ОП МГ 10</t>
  </si>
  <si>
    <t>ул. Институтская</t>
  </si>
  <si>
    <t>78-401-373 ОП МГ 128</t>
  </si>
  <si>
    <t>ул. Кавказская</t>
  </si>
  <si>
    <t>78-401-365 ОП МГ 154</t>
  </si>
  <si>
    <t>78-401-387 ОП МГ 1</t>
  </si>
  <si>
    <t xml:space="preserve">ул. Калмыковых </t>
  </si>
  <si>
    <t>78-401-373 ОП МГ 129</t>
  </si>
  <si>
    <t>ул. Камышовая</t>
  </si>
  <si>
    <t>78-401-365 ОП МГ 155</t>
  </si>
  <si>
    <t>ул. Карабулина</t>
  </si>
  <si>
    <t>78-401-373 ОП МГ 130</t>
  </si>
  <si>
    <t>ул. Карла Либкнехта</t>
  </si>
  <si>
    <t>78-401-380 ОП МГ 18</t>
  </si>
  <si>
    <t>ул. Карьерная</t>
  </si>
  <si>
    <t>78-401-368 ОП МГ 53</t>
  </si>
  <si>
    <t>ул. Кедрова</t>
  </si>
  <si>
    <t>78-401-368 ОП МГ 54</t>
  </si>
  <si>
    <t>ул. Керамическая</t>
  </si>
  <si>
    <t>78-401-362 ОП МГ 82</t>
  </si>
  <si>
    <t>78-401-368 ОП МГ 55</t>
  </si>
  <si>
    <t>78-401-387 ОП МГ 147</t>
  </si>
  <si>
    <t>78-401-368 ОП МГ 56</t>
  </si>
  <si>
    <t>78-401-365 ОП МГ 156</t>
  </si>
  <si>
    <t>78-401-365 ОП МГ 157</t>
  </si>
  <si>
    <t>ул. Колышкина</t>
  </si>
  <si>
    <t>78-401-365 ОП МГ 158</t>
  </si>
  <si>
    <t>ул. Кольцевая</t>
  </si>
  <si>
    <t>78-401-368 ОП МГ 57</t>
  </si>
  <si>
    <t>78-401-365 ОП МГ 159</t>
  </si>
  <si>
    <t>ул. Коммунаров</t>
  </si>
  <si>
    <t>78-401-362 ОП МГ 85</t>
  </si>
  <si>
    <t>78-401-368 ОП МГ 7</t>
  </si>
  <si>
    <t>78-401-368 ОП МГ 58</t>
  </si>
  <si>
    <t>ул. Корабельная</t>
  </si>
  <si>
    <t>78-401-387 ОП МГ 246</t>
  </si>
  <si>
    <t>ул. Короленко</t>
  </si>
  <si>
    <t>78-401-387 ОП МГ 151</t>
  </si>
  <si>
    <t>ул. Короткая (2 участка)</t>
  </si>
  <si>
    <t>78-401-373 ОП МГ 131</t>
  </si>
  <si>
    <t>ул. Косая гора</t>
  </si>
  <si>
    <t>78-401-365 ОП МГ 161</t>
  </si>
  <si>
    <t>78-401-365 ОП МГ 162</t>
  </si>
  <si>
    <t>ул. Костромская</t>
  </si>
  <si>
    <t>78-401-387 ОП МГ 152</t>
  </si>
  <si>
    <t>ул. Котовского</t>
  </si>
  <si>
    <t>78-401-362 ОП МГ 86</t>
  </si>
  <si>
    <t>78-401-362 ОП МГ 87</t>
  </si>
  <si>
    <t>ул. Красноборская</t>
  </si>
  <si>
    <t>78-401-365 ОП МГ 6</t>
  </si>
  <si>
    <t>ул. Красноперекопская</t>
  </si>
  <si>
    <t>78-401-373 ОП МГ 133</t>
  </si>
  <si>
    <t>ул. Краснофлотская (2 участка)</t>
  </si>
  <si>
    <t>78-401-387 ОП МГ 154</t>
  </si>
  <si>
    <t>ул. Крестовая гора</t>
  </si>
  <si>
    <t>78-401-373 ОП МГ 134</t>
  </si>
  <si>
    <t>ул. Кривова</t>
  </si>
  <si>
    <t>78-401-387 ОП МГ 11</t>
  </si>
  <si>
    <t>ул. Крупской</t>
  </si>
  <si>
    <t>78-401-373 ОП МГ 135</t>
  </si>
  <si>
    <t>78-401-387 ОП МГ 156</t>
  </si>
  <si>
    <t>ул. Кудрявцева</t>
  </si>
  <si>
    <t>78-401-380 ОП МГ 19</t>
  </si>
  <si>
    <t>ул. Кузнецова</t>
  </si>
  <si>
    <t>78-401-380 ОП МГ 20</t>
  </si>
  <si>
    <t>78-401-368 ОП МГ 62</t>
  </si>
  <si>
    <t>ул. Куйбышева</t>
  </si>
  <si>
    <t>78-401-387 ОП МГ 157</t>
  </si>
  <si>
    <t>ул. Куропаткова</t>
  </si>
  <si>
    <t>78-401-362 ОП МГ 90</t>
  </si>
  <si>
    <t>ул. Курчатова</t>
  </si>
  <si>
    <t>78-401-373 ОП МГ 137</t>
  </si>
  <si>
    <t>ул. Кутузова</t>
  </si>
  <si>
    <t>78-401-387 ОП МГ 158</t>
  </si>
  <si>
    <t>ул. Лебедева</t>
  </si>
  <si>
    <t>78-401-365 ОП МГ 163</t>
  </si>
  <si>
    <t>ул. Лебедевская</t>
  </si>
  <si>
    <t>78-401-387 ОП МГ 159</t>
  </si>
  <si>
    <t>ул. Леваневского</t>
  </si>
  <si>
    <t>78-401-387 ОП МГ 161</t>
  </si>
  <si>
    <t>ул. Левитана</t>
  </si>
  <si>
    <t>78-401-373 ОП МГ 138</t>
  </si>
  <si>
    <t>ул. Лекарская</t>
  </si>
  <si>
    <t>78-401-373 ОП МГ 139</t>
  </si>
  <si>
    <t>78-401-380 ОП МГ 23</t>
  </si>
  <si>
    <t>ул. Лескова</t>
  </si>
  <si>
    <t>78-401-387 ОП МГ 162</t>
  </si>
  <si>
    <t>78-401-373 ОП МГ 140</t>
  </si>
  <si>
    <t>78-401-365 ОП МГ 164</t>
  </si>
  <si>
    <t>ул. Летная (2 участка)</t>
  </si>
  <si>
    <t>78-401-387 ОП МГ 163</t>
  </si>
  <si>
    <t>ул. Лизы Чайкиной</t>
  </si>
  <si>
    <t>78-401-380 ОП МГ 24</t>
  </si>
  <si>
    <t>ул. Линейная</t>
  </si>
  <si>
    <t>78-401-365 ОП МГ 165</t>
  </si>
  <si>
    <t>ул. Лисицына</t>
  </si>
  <si>
    <t>78-401-368 ОП МГ 63</t>
  </si>
  <si>
    <t>ул. Лобачевского</t>
  </si>
  <si>
    <t>78-401-387 ОП МГ 164</t>
  </si>
  <si>
    <t>ул. Лодочная</t>
  </si>
  <si>
    <t>78-401-368 ОП МГ 64</t>
  </si>
  <si>
    <t>ул. Локомотивная</t>
  </si>
  <si>
    <t>78-401-368 ОП МГ 65</t>
  </si>
  <si>
    <t>78-401-387 ОП МГ 165</t>
  </si>
  <si>
    <t>78-401-368 ОП МГ 66</t>
  </si>
  <si>
    <t>ул. Лучезарная</t>
  </si>
  <si>
    <t>78-401-365 ОП МГ 166</t>
  </si>
  <si>
    <t>78-401-387 ОП МГ 166</t>
  </si>
  <si>
    <t>ул. Лютовская</t>
  </si>
  <si>
    <t>78-401-387 ОП МГ 167</t>
  </si>
  <si>
    <t>ул. Ляпидевского</t>
  </si>
  <si>
    <t>78-401-365 ОП МГ 167</t>
  </si>
  <si>
    <t>ул. Магистральная</t>
  </si>
  <si>
    <t>78-401-368 ОП МГ 67</t>
  </si>
  <si>
    <t>ул. Майорова</t>
  </si>
  <si>
    <t>78-401-373 ОП МГ 142</t>
  </si>
  <si>
    <t>ул. Максимова</t>
  </si>
  <si>
    <t>78-401-368 ОП МГ 68</t>
  </si>
  <si>
    <t>ул. Маланова</t>
  </si>
  <si>
    <t>78-401-373 ОП МГ 143</t>
  </si>
  <si>
    <t>ул. Малая Заречная</t>
  </si>
  <si>
    <t>78-401-365 ОП МГ 168</t>
  </si>
  <si>
    <t>ул. Малая Луговая</t>
  </si>
  <si>
    <t>78-401-387 ОП МГ 168</t>
  </si>
  <si>
    <t>ул. Малая Любимская (2 участка)</t>
  </si>
  <si>
    <t>78-401-362 ОП МГ 92</t>
  </si>
  <si>
    <t>ул. Малая Маяковского</t>
  </si>
  <si>
    <t>78-401-365 ОП МГ 169</t>
  </si>
  <si>
    <t>ул. Малая Московская</t>
  </si>
  <si>
    <t>78-401-387 ОП МГ 169</t>
  </si>
  <si>
    <t>ул. Малая Октябрьская</t>
  </si>
  <si>
    <t>78-401-368 ОП МГ 69</t>
  </si>
  <si>
    <t>ул. Малая Пролетарская</t>
  </si>
  <si>
    <t>78-401-387 ОП МГ 2</t>
  </si>
  <si>
    <t xml:space="preserve">III -IV </t>
  </si>
  <si>
    <t>ул. Малая Техническая (2 участка)</t>
  </si>
  <si>
    <t>78-401-387 ОП МГ 170</t>
  </si>
  <si>
    <t>ул. Малая Тропинская</t>
  </si>
  <si>
    <t>78-401-387 ОП МГ 171</t>
  </si>
  <si>
    <t>ул. Малая Химическая</t>
  </si>
  <si>
    <t>78-401-373 ОП МГ 144</t>
  </si>
  <si>
    <t>ул. Мамонтова</t>
  </si>
  <si>
    <t>78-401-373 ОП МГ 146</t>
  </si>
  <si>
    <t>ул. Мануфактурная</t>
  </si>
  <si>
    <t>78-401-373 ОП МГ 147</t>
  </si>
  <si>
    <t>ул. Марголина</t>
  </si>
  <si>
    <t>78-401-387 ОП МГ 172</t>
  </si>
  <si>
    <t>ул. Мастеровая</t>
  </si>
  <si>
    <t>78-401-365 ОП МГ 171</t>
  </si>
  <si>
    <t>78-401-365 ОП МГ 172</t>
  </si>
  <si>
    <t>ул. Медведевская</t>
  </si>
  <si>
    <t>78-401-365 ОП МГ 173</t>
  </si>
  <si>
    <t>ул. Межевая</t>
  </si>
  <si>
    <t>78-401-365 ОП МГ 174</t>
  </si>
  <si>
    <t>ул. Мельничная</t>
  </si>
  <si>
    <t>78-401-387 ОП МГ 3</t>
  </si>
  <si>
    <t>78-401-373 ОП МГ 148</t>
  </si>
  <si>
    <t>78-401-380 ОП МГ 25</t>
  </si>
  <si>
    <t>78-401-362 ОП МГ 94</t>
  </si>
  <si>
    <t>ул. Механическая</t>
  </si>
  <si>
    <t>78-401-368 ОП МГ 70</t>
  </si>
  <si>
    <t>ул. Минина</t>
  </si>
  <si>
    <t>78-401-387 ОП МГ 176</t>
  </si>
  <si>
    <t>ул. Михайловская</t>
  </si>
  <si>
    <t>78-401-362 ОП МГ 95</t>
  </si>
  <si>
    <t>78-401-368 ОП МГ 71</t>
  </si>
  <si>
    <t>ул. Морозовская</t>
  </si>
  <si>
    <t>78-401-387 ОП МГ 177</t>
  </si>
  <si>
    <t>ул. Московская линия</t>
  </si>
  <si>
    <t>78-401-373 ОП МГ 149</t>
  </si>
  <si>
    <t xml:space="preserve">ул. Мостецкая   (3 участка)        </t>
  </si>
  <si>
    <t>78-401-365 ОП МГ 175</t>
  </si>
  <si>
    <t>78-401-365 ОП МГ 176</t>
  </si>
  <si>
    <t>78-401-373 ОП МГ 151</t>
  </si>
  <si>
    <t>ул. Надежная</t>
  </si>
  <si>
    <t>78-401-365 ОП МГ 178</t>
  </si>
  <si>
    <t>ул. Наумова (2 участка)</t>
  </si>
  <si>
    <t>78-401-373 ОП МГ 152</t>
  </si>
  <si>
    <t>ул. Нахимсона</t>
  </si>
  <si>
    <t>78-401-368 ОП МГ 12</t>
  </si>
  <si>
    <t>ул. Национальная</t>
  </si>
  <si>
    <t>78-401-365 ОП МГ 179</t>
  </si>
  <si>
    <t>78-401-368 ОП МГ 74</t>
  </si>
  <si>
    <t>ул. Нестерова</t>
  </si>
  <si>
    <t>78-401-387 ОП МГ 179</t>
  </si>
  <si>
    <t xml:space="preserve">ул. Нефтяников   (2 участка)            </t>
  </si>
  <si>
    <t>78-401-373 ОП МГ 153</t>
  </si>
  <si>
    <t>ул. Низовая (2 участка)</t>
  </si>
  <si>
    <t>78-401-387 ОП МГ 180</t>
  </si>
  <si>
    <t>ул. Новая деревня</t>
  </si>
  <si>
    <t>78-401-387 ОП МГ 181</t>
  </si>
  <si>
    <t>ул. Новое Долматово</t>
  </si>
  <si>
    <t>78-401-365 ОП МГ 182</t>
  </si>
  <si>
    <t>ул. Новое Творогово</t>
  </si>
  <si>
    <t>78-401-373 ОП МГ 154</t>
  </si>
  <si>
    <t>ул. Новоселовская</t>
  </si>
  <si>
    <t>78-401-387 ОП МГ 182</t>
  </si>
  <si>
    <t>ул. Новые Куксенки</t>
  </si>
  <si>
    <t>78-401-365 ОП МГ 183</t>
  </si>
  <si>
    <t>ул. Носкова</t>
  </si>
  <si>
    <t>78-401-373 ОП МГ 155</t>
  </si>
  <si>
    <t>ул. Ньютона</t>
  </si>
  <si>
    <t>78-401-387 ОП МГ 12</t>
  </si>
  <si>
    <t>ул. Овинная (2 участка)</t>
  </si>
  <si>
    <t>78-401-373 ОП МГ 156</t>
  </si>
  <si>
    <t>78-401-365 ОП МГ 184</t>
  </si>
  <si>
    <t>ул. Огородная</t>
  </si>
  <si>
    <t>78-401-373 ОП МГ 158</t>
  </si>
  <si>
    <t>ул. Односторонка</t>
  </si>
  <si>
    <t>78-401-365 ОП МГ 185</t>
  </si>
  <si>
    <t>ул. Окружная (2 участка)</t>
  </si>
  <si>
    <t>78-401-373 ОП МГ 159</t>
  </si>
  <si>
    <t>ул. Опекушина</t>
  </si>
  <si>
    <t>78-401-365 ОП МГ 187</t>
  </si>
  <si>
    <t>ул. Оранжерейная</t>
  </si>
  <si>
    <t>78-401-387 ОП МГ 183</t>
  </si>
  <si>
    <t>78-401-368 ОП МГ 76</t>
  </si>
  <si>
    <t>ул. Осенняя</t>
  </si>
  <si>
    <t>78-401-368 ОП МГ 77</t>
  </si>
  <si>
    <t>ул. Осипенко (2 участка)</t>
  </si>
  <si>
    <t>78-401-373 ОП МГ 160</t>
  </si>
  <si>
    <t>ул. Осташинская</t>
  </si>
  <si>
    <t>78-401-362 ОП МГ 99</t>
  </si>
  <si>
    <t>78-401-387 ОП МГ 184</t>
  </si>
  <si>
    <t>78-401-365 ОП МГ 188</t>
  </si>
  <si>
    <t>ул. Павлика Морозова</t>
  </si>
  <si>
    <t>78-401-368 ОП МГ 78</t>
  </si>
  <si>
    <t>78-401-373 ОП МГ 161</t>
  </si>
  <si>
    <t>ул. Памятная</t>
  </si>
  <si>
    <t>78-401-365 ОП МГ 189</t>
  </si>
  <si>
    <t>ул. Панина (2 участка)</t>
  </si>
  <si>
    <t>78-401-362 ОП МГ 8</t>
  </si>
  <si>
    <t>78-401-365 ОП МГ 190</t>
  </si>
  <si>
    <t>ул. Папанина</t>
  </si>
  <si>
    <t>78-401-365 ОП МГ 7</t>
  </si>
  <si>
    <t>ул. Парижская Коммуна</t>
  </si>
  <si>
    <t>78-401-362 ОП МГ 101</t>
  </si>
  <si>
    <t>ул. Парниковая</t>
  </si>
  <si>
    <t>78-401-368 ОП МГ 79</t>
  </si>
  <si>
    <t>ул. Пархоменко</t>
  </si>
  <si>
    <t>78-401-362 ОП МГ 102</t>
  </si>
  <si>
    <t>ул. Пашуковская</t>
  </si>
  <si>
    <t>78-401-362 ОП МГ 114</t>
  </si>
  <si>
    <t>ул. Пекарская</t>
  </si>
  <si>
    <t>78-401-362 ОП МГ 103</t>
  </si>
  <si>
    <t>78-401-368 ОП МГ 14</t>
  </si>
  <si>
    <t>78-401-387 ОП МГ 187</t>
  </si>
  <si>
    <t>ул. Пестеля</t>
  </si>
  <si>
    <t>78-401-373 ОП МГ 163</t>
  </si>
  <si>
    <t>ул. Петра Алексеева</t>
  </si>
  <si>
    <t>78-401-387 ОП МГ 189</t>
  </si>
  <si>
    <t>ул. Пилотов</t>
  </si>
  <si>
    <t>78-401-387 ОП МГ 191</t>
  </si>
  <si>
    <t>78-401-362 ОП МГ 104</t>
  </si>
  <si>
    <t>78-401-387 ОП МГ 13</t>
  </si>
  <si>
    <t>ул. Писарева</t>
  </si>
  <si>
    <t>78-401-387 ОП МГ 193</t>
  </si>
  <si>
    <t>ул. Писемского</t>
  </si>
  <si>
    <t>78-401-387 ОП МГ 195</t>
  </si>
  <si>
    <t>78-401-368 ОП МГ 16</t>
  </si>
  <si>
    <t>ул. Подбутырская (2 участка)</t>
  </si>
  <si>
    <t>78-401-373 ОП МГ 164</t>
  </si>
  <si>
    <t>78-401-387 ОП МГ 197</t>
  </si>
  <si>
    <t>ул. Подзеленье</t>
  </si>
  <si>
    <t>78-401-368 ОП МГ 17</t>
  </si>
  <si>
    <t>ул. Пожарского</t>
  </si>
  <si>
    <t>78-401-387 ОП МГ 198</t>
  </si>
  <si>
    <t>ул. Ползунова</t>
  </si>
  <si>
    <t>78-401-387 ОП МГ 199</t>
  </si>
  <si>
    <t>ул. Полиграфическая</t>
  </si>
  <si>
    <t>78-401-368 ОП МГ 81</t>
  </si>
  <si>
    <t>ул. Полушкина Роща</t>
  </si>
  <si>
    <t>78-401-362 ОП МГ 2</t>
  </si>
  <si>
    <t>ул. Полярная</t>
  </si>
  <si>
    <t>78-401-368 ОП МГ 82</t>
  </si>
  <si>
    <t>78-401-387 ОП МГ 200</t>
  </si>
  <si>
    <t>ул. Посохова</t>
  </si>
  <si>
    <t>78-401-373 ОП МГ 167</t>
  </si>
  <si>
    <t>78-401-368 ОП МГ 83</t>
  </si>
  <si>
    <t>78-401-387 ОП МГ 202</t>
  </si>
  <si>
    <t>ул. Приветная</t>
  </si>
  <si>
    <t>78-401-368 ОП МГ 84</t>
  </si>
  <si>
    <t>ул. Пригородная (2 участка)</t>
  </si>
  <si>
    <t>78-401-387 ОП МГ 203</t>
  </si>
  <si>
    <t>ул. Прилужская</t>
  </si>
  <si>
    <t>78-401-365 ОП МГ 191</t>
  </si>
  <si>
    <t>ул. Проектируемая</t>
  </si>
  <si>
    <t>78-401-387 ОП МГ 204</t>
  </si>
  <si>
    <t>ул. Промышленная</t>
  </si>
  <si>
    <t>78-401-362 ОП МГ 105</t>
  </si>
  <si>
    <t>78-401-365 ОП МГ 195</t>
  </si>
  <si>
    <t>ул. Прусовская</t>
  </si>
  <si>
    <t>78-401-365 ОП МГ 196</t>
  </si>
  <si>
    <t>ул. Прямая</t>
  </si>
  <si>
    <t>78-401-365 ОП МГ 197</t>
  </si>
  <si>
    <t>78-401-368 ОП МГ 18</t>
  </si>
  <si>
    <t>ул. Пятницкая</t>
  </si>
  <si>
    <t>78-401-380 ОП МГ 26</t>
  </si>
  <si>
    <t>ул. Радищева</t>
  </si>
  <si>
    <t>78-401-380 ОП МГ 28</t>
  </si>
  <si>
    <t>ул. Разина</t>
  </si>
  <si>
    <t>78-401-387 ОП МГ 206</t>
  </si>
  <si>
    <t>ул. Районная</t>
  </si>
  <si>
    <t>78-401-365 ОП МГ 198</t>
  </si>
  <si>
    <t>78-401-365 ОП МГ 199</t>
  </si>
  <si>
    <t>ул. Расковой</t>
  </si>
  <si>
    <t>78-401-387 ОП МГ 207</t>
  </si>
  <si>
    <t>ул. Рассветная</t>
  </si>
  <si>
    <t>78-401-365 ОП МГ 200</t>
  </si>
  <si>
    <t>ул. Революционная</t>
  </si>
  <si>
    <t>78-401-368 ОП МГ 30</t>
  </si>
  <si>
    <t>ул. Редковцинская</t>
  </si>
  <si>
    <t>78-401-362 ОП МГ 107</t>
  </si>
  <si>
    <t>78-401-380 ОП МГ 7</t>
  </si>
  <si>
    <r>
      <t xml:space="preserve">III </t>
    </r>
    <r>
      <rPr>
        <sz val="8"/>
        <color theme="1"/>
        <rFont val="Times New Roman"/>
        <family val="1"/>
        <charset val="204"/>
      </rPr>
      <t/>
    </r>
  </si>
  <si>
    <t>78-401-373 ОП МГ 171</t>
  </si>
  <si>
    <t>78-401-387 ОП МГ 209</t>
  </si>
  <si>
    <t>ул. Родничиха</t>
  </si>
  <si>
    <t>78-401-365 ОП МГ 202</t>
  </si>
  <si>
    <t>78-401-380 ОП МГ 30</t>
  </si>
  <si>
    <t>ул. Ростовская</t>
  </si>
  <si>
    <t>78-401-373 ОП МГ 173</t>
  </si>
  <si>
    <t>78-401-368 ОП МГ 19</t>
  </si>
  <si>
    <t>ул. Рыкачева</t>
  </si>
  <si>
    <t>78-401-373 ОП МГ 174</t>
  </si>
  <si>
    <t>ул. Рылеева (4 участка)</t>
  </si>
  <si>
    <t>78-401-373 ОП МГ 175</t>
  </si>
  <si>
    <t>78-401-387 ОП МГ 210</t>
  </si>
  <si>
    <t>ул. Сабанеевская</t>
  </si>
  <si>
    <t>78-401-365 ОП МГ 204</t>
  </si>
  <si>
    <t>78-401-362 ОП МГ 108</t>
  </si>
  <si>
    <t>ул. Садоводческая</t>
  </si>
  <si>
    <t>78-401-368 ОП МГ 87</t>
  </si>
  <si>
    <t>ул. Салтыкова-Щедрина</t>
  </si>
  <si>
    <t>78-401-368 ОП МГ 20</t>
  </si>
  <si>
    <t>ул. Саукова</t>
  </si>
  <si>
    <t>78-401-365 ОП МГ 205</t>
  </si>
  <si>
    <t>ул. Сафронова</t>
  </si>
  <si>
    <t>78-401-387 ОП МГ 211</t>
  </si>
  <si>
    <t>ул. Сахарова</t>
  </si>
  <si>
    <t>78-401-365 ОП МГ 9</t>
  </si>
  <si>
    <t>78-401-368 ОП МГ 88</t>
  </si>
  <si>
    <t>ул. Светлая (2 участка)</t>
  </si>
  <si>
    <t>78-401-387 ОП МГ 212</t>
  </si>
  <si>
    <t>III-V</t>
  </si>
  <si>
    <t>78-401-368 ОП МГ 21</t>
  </si>
  <si>
    <t>78-401-365 ОП МГ 207</t>
  </si>
  <si>
    <t>78-401-365 ОП МГ 208</t>
  </si>
  <si>
    <t>78-401-368 ОП МГ 89</t>
  </si>
  <si>
    <t>78-401-373 ОП МГ 176</t>
  </si>
  <si>
    <t>ул. Сергейцевская</t>
  </si>
  <si>
    <t>78-401-365 ОП МГ 209</t>
  </si>
  <si>
    <t>ул. Сергея Новожилова</t>
  </si>
  <si>
    <t>78-401-373 ОП МГ 177</t>
  </si>
  <si>
    <t>ул. Серго Орджоникидзе</t>
  </si>
  <si>
    <t>78-401-365 ОП МГ 8</t>
  </si>
  <si>
    <t>II  - III</t>
  </si>
  <si>
    <t>ул. Серова (2 участка)</t>
  </si>
  <si>
    <t>78-401-373 ОП МГ 178</t>
  </si>
  <si>
    <t>ул. Сибирская</t>
  </si>
  <si>
    <t>78-401-365 ОП МГ 210</t>
  </si>
  <si>
    <t>78-401-365 ОП МГ 211</t>
  </si>
  <si>
    <t>ул. Слепнева</t>
  </si>
  <si>
    <t>78-401-387 ОП МГ 14</t>
  </si>
  <si>
    <t>78-401-387 ОП МГ 214</t>
  </si>
  <si>
    <t>78-401-368 ОП МГ 90</t>
  </si>
  <si>
    <t>ул. Смежная</t>
  </si>
  <si>
    <t>78-401-365 ОП МГ 213</t>
  </si>
  <si>
    <t>ул. Смолякова</t>
  </si>
  <si>
    <t>78-401-365 ОП МГ 214</t>
  </si>
  <si>
    <t>78-401-368 ОП МГ 91</t>
  </si>
  <si>
    <t>ул. Собинова</t>
  </si>
  <si>
    <t>78-401-368 ОП МГ 22</t>
  </si>
  <si>
    <t>78-401-368 ОП МГ 23</t>
  </si>
  <si>
    <t>78-401-365 ОП МГ 215</t>
  </si>
  <si>
    <t>ул. Согласная</t>
  </si>
  <si>
    <t>78-401-365 ОП МГ 216</t>
  </si>
  <si>
    <t>78-401-373 ОП МГ 180</t>
  </si>
  <si>
    <t>ул. Соловьева (2 участка)</t>
  </si>
  <si>
    <t>78-401-373 ОП МГ 182</t>
  </si>
  <si>
    <t>78-401-365 ОП МГ 217</t>
  </si>
  <si>
    <t>ул. Софьи Ковалевской</t>
  </si>
  <si>
    <t>78-401-387 ОП МГ 215</t>
  </si>
  <si>
    <t>ул. Софьи Перовской</t>
  </si>
  <si>
    <t>78-401-373 ОП МГ 184</t>
  </si>
  <si>
    <t>78-401-365 ОП МГ 10</t>
  </si>
  <si>
    <t>ул. Спартаковская</t>
  </si>
  <si>
    <t>78-401-365 ОП МГ 11</t>
  </si>
  <si>
    <t>78-401-387 ОП МГ 216</t>
  </si>
  <si>
    <t>ул. Средняя</t>
  </si>
  <si>
    <t>78-401-365 ОП МГ 219</t>
  </si>
  <si>
    <t>ул. Старая Костромская</t>
  </si>
  <si>
    <t>78-401-387 ОП МГ 217</t>
  </si>
  <si>
    <t>ул. Старая Московская</t>
  </si>
  <si>
    <t>78-401-373 ОП МГ 185</t>
  </si>
  <si>
    <t>ул. Старицкая</t>
  </si>
  <si>
    <t>78-401-365 ОП МГ 220</t>
  </si>
  <si>
    <t>ул. Старое Долматово</t>
  </si>
  <si>
    <t>78-401-365 ОП МГ 221</t>
  </si>
  <si>
    <t>ул. Старое Творогово</t>
  </si>
  <si>
    <t>78-401-373 ОП МГ 186</t>
  </si>
  <si>
    <t>ул. Старые Куксенки (2 участка)</t>
  </si>
  <si>
    <t>78-401-365 ОП МГ 222</t>
  </si>
  <si>
    <t>ул. Стачек</t>
  </si>
  <si>
    <t>78-401-373 ОП МГ 187</t>
  </si>
  <si>
    <t>ул. Столярная</t>
  </si>
  <si>
    <t>78-401-365 ОП МГ 223</t>
  </si>
  <si>
    <t>ул. Стопани</t>
  </si>
  <si>
    <t>78-401-365 ОП МГ 224</t>
  </si>
  <si>
    <t>ул. Сторожевая</t>
  </si>
  <si>
    <t>78-401-368 ОП МГ 93</t>
  </si>
  <si>
    <t>ул. Стрелецкая</t>
  </si>
  <si>
    <t>78-401-373 ОП МГ 188</t>
  </si>
  <si>
    <t>78-401-362 ОП МГ 4</t>
  </si>
  <si>
    <t>ул. Суворовская</t>
  </si>
  <si>
    <t>78-401-387 ОП МГ 220</t>
  </si>
  <si>
    <t>ул. Судостроителей</t>
  </si>
  <si>
    <t>78-401-387 ОП МГ 7</t>
  </si>
  <si>
    <t>ул. Суздальская</t>
  </si>
  <si>
    <t>78-401-387 ОП МГ 221</t>
  </si>
  <si>
    <t>ул. Суркова</t>
  </si>
  <si>
    <t>78-401-368 ОП МГ 94</t>
  </si>
  <si>
    <t>78-401-387 ОП МГ 222</t>
  </si>
  <si>
    <t>ул. Талалихина</t>
  </si>
  <si>
    <t>78-401-387 ОП МГ 223</t>
  </si>
  <si>
    <t>ул. Татарская</t>
  </si>
  <si>
    <t>78-401-387 ОП МГ 224</t>
  </si>
  <si>
    <t>ул. Твороговский ручей</t>
  </si>
  <si>
    <t>78-401-373 ОП МГ 189</t>
  </si>
  <si>
    <t>ул. Театральная</t>
  </si>
  <si>
    <t>78-401-387 ОП МГ 226</t>
  </si>
  <si>
    <t>ул. Тепличная</t>
  </si>
  <si>
    <t>78-401-365 ОП МГ 226</t>
  </si>
  <si>
    <t>ул. Терешковой</t>
  </si>
  <si>
    <t>78-401-368 ОП МГ 95</t>
  </si>
  <si>
    <t>ул. Титова</t>
  </si>
  <si>
    <t>78-401-373 ОП МГ 190</t>
  </si>
  <si>
    <t>78-401-365 ОП МГ 228</t>
  </si>
  <si>
    <t>ул. Ткацкая</t>
  </si>
  <si>
    <t>78-401-373 ОП МГ 191</t>
  </si>
  <si>
    <t>78-401-373 ОП МГ 192</t>
  </si>
  <si>
    <t>ул. Тракторная</t>
  </si>
  <si>
    <t>78-401-368 ОП МГ 97</t>
  </si>
  <si>
    <t>78-401-368 ОП МГ 26</t>
  </si>
  <si>
    <t>ул. Тропинская</t>
  </si>
  <si>
    <t>78-401-387 ОП МГ 228</t>
  </si>
  <si>
    <t>ул. Трофимково</t>
  </si>
  <si>
    <t>78-401-365 ОП МГ 229</t>
  </si>
  <si>
    <t>78-401-373 ОП МГ 193</t>
  </si>
  <si>
    <t>78-401-362 ОП МГ 9</t>
  </si>
  <si>
    <t>ул. Туговская</t>
  </si>
  <si>
    <t>78-401-387 ОП МГ 230</t>
  </si>
  <si>
    <t>ул. Тулупова</t>
  </si>
  <si>
    <t>78-401-373 ОП МГ 194</t>
  </si>
  <si>
    <t>ул. Туманова</t>
  </si>
  <si>
    <t>78-401-362 ОП МГ 109</t>
  </si>
  <si>
    <t>78-401-380 ОП МГ 32</t>
  </si>
  <si>
    <t>78-401-368 ОП МГ 27</t>
  </si>
  <si>
    <t xml:space="preserve">II -III </t>
  </si>
  <si>
    <t xml:space="preserve">ул. Ударная (2 участка) </t>
  </si>
  <si>
    <t>78-401-387 ОП МГ 231</t>
  </si>
  <si>
    <t>ул. Узловая</t>
  </si>
  <si>
    <t>78-401-368 ОП МГ 98</t>
  </si>
  <si>
    <t xml:space="preserve">ул. Университетская (2 участка)       </t>
  </si>
  <si>
    <t>78-401-365 ОП МГ 12</t>
  </si>
  <si>
    <t>78-401-362 ОП МГ 111</t>
  </si>
  <si>
    <t>ул. Урочская</t>
  </si>
  <si>
    <t>78-401-364 ОП МГ 3</t>
  </si>
  <si>
    <t>78-401-365 ОП МГ 230</t>
  </si>
  <si>
    <t>ул. Утренняя</t>
  </si>
  <si>
    <t>78-401-365 ОП МГ 231</t>
  </si>
  <si>
    <t>ул. Ухтомского</t>
  </si>
  <si>
    <t>78-401-368 ОП МГ 28</t>
  </si>
  <si>
    <t>ул. Ушинского</t>
  </si>
  <si>
    <t>78-401-368 ОП МГ 29</t>
  </si>
  <si>
    <t>78-401-373 ОП МГ 195</t>
  </si>
  <si>
    <t>ул. Флотская</t>
  </si>
  <si>
    <t>78-401-368 ОП МГ 100</t>
  </si>
  <si>
    <t>ул. Фруктовая</t>
  </si>
  <si>
    <t>78-401-368 ОП МГ 103</t>
  </si>
  <si>
    <t>78-401-380 ОП МГ 34</t>
  </si>
  <si>
    <t>ул. Хальзунова</t>
  </si>
  <si>
    <t>78-401-373 ОП МГ 197</t>
  </si>
  <si>
    <t>78-401-373 ОП МГ 196</t>
  </si>
  <si>
    <t>ул. Харитонова</t>
  </si>
  <si>
    <t>78-401-380 ОП МГ 35</t>
  </si>
  <si>
    <t>ул. Хвойная</t>
  </si>
  <si>
    <t>78-401-362 ОП МГ 112</t>
  </si>
  <si>
    <t>ул. Хлебная</t>
  </si>
  <si>
    <t>78-401-365 ОП МГ 233</t>
  </si>
  <si>
    <t>ул. Цветочная (2 участка)</t>
  </si>
  <si>
    <t>78-401-365 ОП МГ 235</t>
  </si>
  <si>
    <t>78-401-365 ОП МГ 236</t>
  </si>
  <si>
    <t>ул. Циолковского</t>
  </si>
  <si>
    <t>78-401-387 ОП МГ 234</t>
  </si>
  <si>
    <t>ул. Чаадаева</t>
  </si>
  <si>
    <t>78-401-373 ОП МГ 198</t>
  </si>
  <si>
    <t>ул. Чайковского</t>
  </si>
  <si>
    <t>78-401-387 ОП МГ 235</t>
  </si>
  <si>
    <t>ул. Червонная (2 участка)</t>
  </si>
  <si>
    <t>78-401-365 ОП МГ 238</t>
  </si>
  <si>
    <t>ул. Чернопрудная</t>
  </si>
  <si>
    <t>78-401-387 ОП МГ 236</t>
  </si>
  <si>
    <t>78-401-387 ОП МГ 237</t>
  </si>
  <si>
    <t>78-401-380 ОП МГ 8</t>
  </si>
  <si>
    <t>78-401-380 ОП МГ 5</t>
  </si>
  <si>
    <t>ул. Шандорная</t>
  </si>
  <si>
    <t>78-401-365 ОП МГ 239</t>
  </si>
  <si>
    <t>ул. Шевелюха</t>
  </si>
  <si>
    <t>78-401-364 ОП МГ 4</t>
  </si>
  <si>
    <t>ул. Шевченко</t>
  </si>
  <si>
    <t>78-401-387 ОП МГ 238</t>
  </si>
  <si>
    <t>ул. Шпальная</t>
  </si>
  <si>
    <t>78-401-387 ОП МГ 239</t>
  </si>
  <si>
    <t>ул. Штрауса</t>
  </si>
  <si>
    <t>78-401-387 ОП МГ 241</t>
  </si>
  <si>
    <t>ул. Щапова</t>
  </si>
  <si>
    <t>78-401-380 ОП МГ 6</t>
  </si>
  <si>
    <t>ул. Щемиловка</t>
  </si>
  <si>
    <t>78-401-373 ОП МГ 199</t>
  </si>
  <si>
    <t>ул. Щепкина</t>
  </si>
  <si>
    <t>78-401-387 ОП МГ 242</t>
  </si>
  <si>
    <t>ул. Щорса</t>
  </si>
  <si>
    <t>78-401-387 ОП МГ 243</t>
  </si>
  <si>
    <t>ул. Юдовская</t>
  </si>
  <si>
    <t>78-401-365 ОП МГ 242</t>
  </si>
  <si>
    <t>ул. Юности</t>
  </si>
  <si>
    <t>78-401-380 ОП МГ 36</t>
  </si>
  <si>
    <t>78-401-368 ОП МГ 106</t>
  </si>
  <si>
    <t>ул. Яковлевская</t>
  </si>
  <si>
    <t>78-401-365 ОП МГ 245</t>
  </si>
  <si>
    <t>ул. Ямская</t>
  </si>
  <si>
    <t>78-401-387 ОП МГ 6</t>
  </si>
  <si>
    <t>78-401-387 ОП МГ 17</t>
  </si>
  <si>
    <t>78-401-365 ОП МГ 244</t>
  </si>
  <si>
    <t>улица местного значения (без названия) от дома № 63 по ул.Стачек до ул.Красноперекопская</t>
  </si>
  <si>
    <t>78-401-373 ОП МГ 201</t>
  </si>
  <si>
    <t>участок Юго-Западной окружной автомобильной дороги в Красноперекопском районе</t>
  </si>
  <si>
    <t>78-401-373 ОП МГ 10</t>
  </si>
  <si>
    <t>участок Юго-западной окружной дороги в Дзержинском районе</t>
  </si>
  <si>
    <t>78-401-362 ОП МГ 10</t>
  </si>
  <si>
    <t>Физкультурный пер.</t>
  </si>
  <si>
    <t>78-401-387 ОП МГ 233</t>
  </si>
  <si>
    <t>Флотский пер.</t>
  </si>
  <si>
    <t>78-401-368 ОП МГ 101</t>
  </si>
  <si>
    <t>Флотский спуск</t>
  </si>
  <si>
    <t>78-401-368 ОП МГ 102</t>
  </si>
  <si>
    <t xml:space="preserve">Центральный пер. </t>
  </si>
  <si>
    <t>78-401-365 ОП МГ 237</t>
  </si>
  <si>
    <t>Школьный пр-д</t>
  </si>
  <si>
    <t>78-401-365 ОП МГ 241</t>
  </si>
  <si>
    <t>Шпальный пер.</t>
  </si>
  <si>
    <t>78-401-387 ОП МГ 240</t>
  </si>
  <si>
    <t>Южная подстанция</t>
  </si>
  <si>
    <t>78-401-387 ОП МГ 244</t>
  </si>
  <si>
    <t>Южный переулок</t>
  </si>
  <si>
    <t>78-401-368 ОП МГ 105</t>
  </si>
  <si>
    <t>Ямской пер.</t>
  </si>
  <si>
    <t>78-401-387 ОП МГ 245</t>
  </si>
  <si>
    <t>Внеплощадочная дорога</t>
  </si>
  <si>
    <t>78-401-362 ОП МГ 115</t>
  </si>
  <si>
    <t>автомобильная дорога без названия (по проезду маршрута № 27)</t>
  </si>
  <si>
    <t>78-401-365 ОП МГ 247</t>
  </si>
  <si>
    <t>ул. 1-я Жилая</t>
  </si>
  <si>
    <t>78-401-380 ОП МГ 37</t>
  </si>
  <si>
    <t>Дядьковский проезд        (1 этап)</t>
  </si>
  <si>
    <t>78-401-387 ОП МГ 248</t>
  </si>
  <si>
    <t>ул. 1-я Веткинская</t>
  </si>
  <si>
    <t>78-401-387 ОП МГ 249</t>
  </si>
  <si>
    <t>ул. 2-я Веткинская</t>
  </si>
  <si>
    <t>78-401-387 ОП МГ 250</t>
  </si>
  <si>
    <t>ул. Таборская</t>
  </si>
  <si>
    <t>78-401-380 ОП МГ 38</t>
  </si>
  <si>
    <t>ул. Большая Донская</t>
  </si>
  <si>
    <t>78-401-373 ОП МГ 202</t>
  </si>
  <si>
    <t>автомобильная дорога (без названия), пересекающая ул. Гагарина</t>
  </si>
  <si>
    <t>78-401-373 ОП МГ 203</t>
  </si>
  <si>
    <t>* Согласно письма Росавтодора от 27.11.2012 данные о категорировании автомобильных дорог в Единый Государственный реестр не вносятся</t>
  </si>
  <si>
    <t>Постановление мэра г. Ярославля от 02.10.2008 N 2689 (ред. от 06.08.2015)</t>
  </si>
  <si>
    <t>Об утверждении перечня автомобильных дорог общего пользования местного значения города Ярославля</t>
  </si>
  <si>
    <t>д. Ушаково</t>
  </si>
  <si>
    <t>д. Новоселки</t>
  </si>
  <si>
    <t>д. Погорелки</t>
  </si>
  <si>
    <t>с. Туношна</t>
  </si>
  <si>
    <t>д. Образцово</t>
  </si>
  <si>
    <t>с. Сопелки</t>
  </si>
  <si>
    <t>ст.Телищево</t>
  </si>
  <si>
    <t>Прилагаемый перечень автомобильных дорог утвержден на основании:</t>
  </si>
  <si>
    <t>постановление Администрации Туношенского СП от 31.03.2009 г. № 52</t>
  </si>
  <si>
    <t>постановление Администрации Туношенского СП от 22.11.2011 г. № 178</t>
  </si>
  <si>
    <t>постановление Администрации Туношенского СП от 07.03.2012 г. № 29</t>
  </si>
  <si>
    <t>постановление Администрации Туношенского СП от 27.02.2014 г. № 45</t>
  </si>
  <si>
    <t>постановление Администрации Туношенского СП от 11.12.2014 г. № 423</t>
  </si>
  <si>
    <t>постановление Администрации Туношенского СП от 19.01.2015 г. № 4</t>
  </si>
  <si>
    <t>от съезда с а/д "Подъезд к г.Кострома от М-8 "Хлмогоры" по ул. Центральная до д.5 ул. Центральная</t>
  </si>
  <si>
    <t>от д.5 ул. Центральная по ул. Садовая до выезда на а/д "Подъезд к г.Кострома от М-8 "Хлмогоры"</t>
  </si>
  <si>
    <t>от д.2а ул. Садовая до мемориала Локомотив</t>
  </si>
  <si>
    <t xml:space="preserve">от д.5 ул. Центральная до д.2а ул. Садовая </t>
  </si>
  <si>
    <t>от д.2а ул. Садовая до д.85  ул. Центральная</t>
  </si>
  <si>
    <t>от д.1/11 ул.Зеленая до д.26 ул.Зеленая</t>
  </si>
  <si>
    <t>от д.26 ул.Зеленая до границы п.Туношна-городок 26</t>
  </si>
  <si>
    <t>от д.1 ул.Новая до д.41 ул.Садовая</t>
  </si>
  <si>
    <t>от пруда д.3 ул.Юбилейная до д.3 ул.Школьная д.3</t>
  </si>
  <si>
    <t>от д.47 ул.Центральная до д.6 ул. Школьная Туношенская СОШ</t>
  </si>
  <si>
    <t>от д.11 ул.Новая до д.18 ул.Новая</t>
  </si>
  <si>
    <t>ул.Садовая около СНТ Мечта</t>
  </si>
  <si>
    <t>ул.Набережная от д.13 до д.37</t>
  </si>
  <si>
    <t>от съезда с а/д "Подъезд к г.Кострома от М-8 "Хлмогоры" до ул. Набережная д.42</t>
  </si>
  <si>
    <t>от д.85 ул.Центральная (садовые участки) до д.31б ул.Зеленая</t>
  </si>
  <si>
    <t>от д.31б ул.Зеленая до д.11б ул.Зеленая</t>
  </si>
  <si>
    <t>п.Туношна-городок 26</t>
  </si>
  <si>
    <t>от съезда с а/д  "Подъезд к г.Кострома от М-8 "Хлмогоры" до д.3</t>
  </si>
  <si>
    <t>от здания КПП до д.18 д/с №5 Гнездышко</t>
  </si>
  <si>
    <t>от д.18 д/с Гнездышко до здания КПП</t>
  </si>
  <si>
    <t>проезд от д.15 до д.16</t>
  </si>
  <si>
    <t>проезд от д.12 до д.5</t>
  </si>
  <si>
    <t>проезд от д.7 до д.5</t>
  </si>
  <si>
    <t>проезд от д.9 до д.11</t>
  </si>
  <si>
    <t>проезд от д.8 до д.6</t>
  </si>
  <si>
    <t>проезд от д.6 до д.16</t>
  </si>
  <si>
    <t>проезд от д.11 до д.16</t>
  </si>
  <si>
    <t>от д.18 д/с №5 Гнездышко до здания котельной</t>
  </si>
  <si>
    <t>от районной а/д " М-8 подъезд к г.Кострома"-д.Образцово до д.13</t>
  </si>
  <si>
    <t>от д.7 Образцово до д.1</t>
  </si>
  <si>
    <t>от д.7 Образцово до д.19</t>
  </si>
  <si>
    <t>от районной а/д " М-8 подъезд к г.Кострома"-д.Образцово до д.11</t>
  </si>
  <si>
    <t>от колодца д.28 до д.4</t>
  </si>
  <si>
    <t>от съезда с а/д " М-8 подъезд к г.Кострома "холмогоры" до д.4</t>
  </si>
  <si>
    <t>от д.16 до приусадебных участков</t>
  </si>
  <si>
    <t>от колодца д.28 до д.40</t>
  </si>
  <si>
    <t>от д.1 до д.35в</t>
  </si>
  <si>
    <t>от д.35 до д.18</t>
  </si>
  <si>
    <t>от д.18 до д.66</t>
  </si>
  <si>
    <t>от д.66 до д.1</t>
  </si>
  <si>
    <t>д.Ярцево</t>
  </si>
  <si>
    <t>от д.25 ул.Центральная до д.7 ул. Волжская</t>
  </si>
  <si>
    <t>от д.3 ул.Центральная до д.48 ул.Центральная</t>
  </si>
  <si>
    <t>от  д.48 ул.Центральная до д.56 ул.Центральная</t>
  </si>
  <si>
    <t>от д.4 пер.Речной до магазина ул.Набережная</t>
  </si>
  <si>
    <t>от магазина ул.Набережная до д.34 ул.Набережная</t>
  </si>
  <si>
    <t>от д.8 пер.Речной до д.31а ул.Центральная</t>
  </si>
  <si>
    <t>от д.1 ул.Николаевская до конца ул.Николаевская</t>
  </si>
  <si>
    <t>от д.7 ул.Набережная до д.2а ул.Набережная</t>
  </si>
  <si>
    <t>от д.9 ул.Центральная до д.7 ул.Волжская</t>
  </si>
  <si>
    <t>от д.35а ул.Набережная до д.42 ул.Набережная</t>
  </si>
  <si>
    <t>д.Воробино</t>
  </si>
  <si>
    <t>от д.7 до д.1а</t>
  </si>
  <si>
    <t>от д.8 до д.42</t>
  </si>
  <si>
    <t>от д.22 до д.28</t>
  </si>
  <si>
    <t>от д.52 до д.64</t>
  </si>
  <si>
    <t>от д.30 до д.38</t>
  </si>
  <si>
    <t>от д.38 до д.52</t>
  </si>
  <si>
    <t>от съезда с а/д " М-8 подъезд к г.Кострома "Холмогоры" до реки Великая</t>
  </si>
  <si>
    <t xml:space="preserve">от съезда с а/д " М-8 подъезд к г.Кострома " д.Чернеево по ул.Солнечная до д.4 ул.Солнечная д.Телищево </t>
  </si>
  <si>
    <t>д.Чернеево</t>
  </si>
  <si>
    <t>от съезда с а/д " М-8 подъезд к г.Кострома " д.2 д.Чернеево до д.26</t>
  </si>
  <si>
    <t>от д.26 до д.28</t>
  </si>
  <si>
    <t>от д.17 до д.33</t>
  </si>
  <si>
    <t>от д.40 до д.38б</t>
  </si>
  <si>
    <t>д.Коргиш</t>
  </si>
  <si>
    <t>от д.2 до д.54</t>
  </si>
  <si>
    <t>от д.5 до д.48а</t>
  </si>
  <si>
    <t>от д.1 ул.Лесная до д.5 ул.Лесная</t>
  </si>
  <si>
    <t>от д.4 ул.Лесная до д.13 ул.Лесная</t>
  </si>
  <si>
    <t>д.Мужево</t>
  </si>
  <si>
    <t>от д.8 ул.Березовая до д.30 ул.Березовая</t>
  </si>
  <si>
    <t>от д.2 пер.Солнечный до д.8 пер.Солнечный</t>
  </si>
  <si>
    <t>от д.6 пер.Сосновый до д.2 пер.Сосновый</t>
  </si>
  <si>
    <t>д.Бреховская</t>
  </si>
  <si>
    <t>д.Сорокино</t>
  </si>
  <si>
    <t>д.Поляны</t>
  </si>
  <si>
    <t>д.Мигачево</t>
  </si>
  <si>
    <t>д.Юрьевское</t>
  </si>
  <si>
    <t>д.Алексеевское</t>
  </si>
  <si>
    <t>с.Лютово</t>
  </si>
  <si>
    <t>д.Мокеевское</t>
  </si>
  <si>
    <t>д.Бердицино</t>
  </si>
  <si>
    <t>д.Пашино</t>
  </si>
  <si>
    <t>д.Когаево</t>
  </si>
  <si>
    <t>д.Акишино  от д.1 до д.26</t>
  </si>
  <si>
    <t>д.Сатыево от д.1 до д.24</t>
  </si>
  <si>
    <t>д.Сеславино  от д.2 до д.72</t>
  </si>
  <si>
    <t>д.Мальгино  от д.1 до д.29</t>
  </si>
  <si>
    <t>д.Васильево  от д.1 от д.31</t>
  </si>
  <si>
    <t>д.Харлово  от д.1 до д.16</t>
  </si>
  <si>
    <t>д.Яковлево  от д.1 до д.10</t>
  </si>
  <si>
    <t>д.Исаково  от д.1 до д.11</t>
  </si>
  <si>
    <t>д.Анискино  от д.1 до д.22</t>
  </si>
  <si>
    <t>д.Палутино от д.1 до д.11</t>
  </si>
  <si>
    <t>д.Софряково</t>
  </si>
  <si>
    <t>д.Облесцово  от д.5 до д.54</t>
  </si>
  <si>
    <t>д.Высоцкое</t>
  </si>
  <si>
    <t>д.Торговцево от областной а/д до д.31</t>
  </si>
  <si>
    <t>д.Росляково от районной а/д до д.41</t>
  </si>
  <si>
    <t>д.Федоровское от д.1 до д.29</t>
  </si>
  <si>
    <t>д.Ушаково от д.1 до д.11</t>
  </si>
  <si>
    <t>ст.Лютово от д.43 до ж/д станции</t>
  </si>
  <si>
    <t>д.Куричьево  от д.2 до д.18</t>
  </si>
  <si>
    <t>д.Скородумки от д.1 до д.24</t>
  </si>
  <si>
    <t>д.Мутовки</t>
  </si>
  <si>
    <t>д.Погорелки от д.2 до д.11</t>
  </si>
  <si>
    <t>д.Приволье  от районной а/д до р.Туношенка</t>
  </si>
  <si>
    <t>д.Ключи от ж/д путей до д.23</t>
  </si>
  <si>
    <t>д.Твердино от д.3 ул.Лесная до лесного массива</t>
  </si>
  <si>
    <t>д.Новоселки</t>
  </si>
  <si>
    <t>п.Волга</t>
  </si>
  <si>
    <t>д.Малышево от д.1 до д.37</t>
  </si>
  <si>
    <t xml:space="preserve">д.Телищево  </t>
  </si>
  <si>
    <t>с.Петрово от съезда с а/д " М-8 подъезд к г.Кострома " д.Чернеево до храма с.Петрово</t>
  </si>
  <si>
    <t>п.Дорожный от съезда с а/д " М-8 подъезд к г.Кострома " до д.4</t>
  </si>
  <si>
    <t>от д.1а ул.Крестьянская до д.66 ул.Крестьянская</t>
  </si>
  <si>
    <t>от д.48 ул.Крестьянская до д.53 ул.Крестьянская</t>
  </si>
  <si>
    <t>от д.29 ул.Крестьянская до д.15 ул.Фоминская</t>
  </si>
  <si>
    <t>от д.1 ул.Новая до д.4 ул.Новая</t>
  </si>
  <si>
    <t>от д.14 ул.Светлая до д.33 ул.Светлая</t>
  </si>
  <si>
    <t>от д.72 до д.1</t>
  </si>
  <si>
    <t>кольцевая дорога по д.Сорокино до р.Волга</t>
  </si>
  <si>
    <t>от д.45 до д.59</t>
  </si>
  <si>
    <t>от д.22 ул.Запрудная до д.1 ул.Зеленая</t>
  </si>
  <si>
    <t>от д.1 ул.Зеленая до д.21 ул.Зеленая</t>
  </si>
  <si>
    <t>от д.25 ул.Зеленая за д.31 ул.Зеленая</t>
  </si>
  <si>
    <t xml:space="preserve"> от д.1 ул.Волжская до д.53 ул.Волжская</t>
  </si>
  <si>
    <t>от д.53 ул.Волжская до пруда</t>
  </si>
  <si>
    <t xml:space="preserve">от пруда до д.15 ул.Луговая </t>
  </si>
  <si>
    <t xml:space="preserve">от пруда до д.25 ул.Волжская </t>
  </si>
  <si>
    <t>от д.30 до д.1</t>
  </si>
  <si>
    <t>от д.32 до д.68</t>
  </si>
  <si>
    <t>от д.35 до д.57</t>
  </si>
  <si>
    <t>д.Исаково (тун. Округ) от д.1 до д.37</t>
  </si>
  <si>
    <t>д.Петраково от д.2 до д.14</t>
  </si>
  <si>
    <t xml:space="preserve">д.Усково </t>
  </si>
  <si>
    <t>от д.1 до д.10а</t>
  </si>
  <si>
    <t>от д.12 до д.17</t>
  </si>
  <si>
    <t>от храма д.94а до д.52</t>
  </si>
  <si>
    <t>от д.52 до д.77</t>
  </si>
  <si>
    <t>от д.100 магазин до д.14, контора СПК Красное</t>
  </si>
  <si>
    <t>от д.13 до д.33</t>
  </si>
  <si>
    <t>от д.66 до д.54</t>
  </si>
  <si>
    <t>от д.20 до д.50</t>
  </si>
  <si>
    <t>от д.2 до д.35</t>
  </si>
  <si>
    <t>от д.47 до д.25</t>
  </si>
  <si>
    <t>д.Большая от д.2 до д.38</t>
  </si>
  <si>
    <t>от д.1 до д.19</t>
  </si>
  <si>
    <t>от д.1 до д.5б</t>
  </si>
  <si>
    <t>д.Рохма от д.1 до д.23</t>
  </si>
  <si>
    <t>д.Заборное от д.1 ул.Центральная дл ДОЛ им.Матросова</t>
  </si>
  <si>
    <t>с.Туношна Туношенский пансионат между д.2 до д.3</t>
  </si>
  <si>
    <t>от д.2 до д.28</t>
  </si>
  <si>
    <t>от д.26 до д.63</t>
  </si>
  <si>
    <t>от д.61 до д.64</t>
  </si>
  <si>
    <t>от д.29 до д.64</t>
  </si>
  <si>
    <t>от кладбища до д.2</t>
  </si>
  <si>
    <t>от д.16 до д.39</t>
  </si>
  <si>
    <t>от кладбища за д.20а</t>
  </si>
  <si>
    <t>д.Щипцово от д.1 до д.36</t>
  </si>
  <si>
    <t>д.Мужево от д.1 до д.35</t>
  </si>
  <si>
    <t>от областной дороги а/д Мокеевское-Лютово-Мокеевское до д.2а</t>
  </si>
  <si>
    <t>от д.83 до д.64</t>
  </si>
  <si>
    <t>от здания бани до здания школа</t>
  </si>
  <si>
    <t>от д.41 до д.71</t>
  </si>
  <si>
    <t>от д.24 до парка дома культуры</t>
  </si>
  <si>
    <t>от д.12 до д.5</t>
  </si>
  <si>
    <t>от д.13 до д.15</t>
  </si>
  <si>
    <t>от д.6 до д.5</t>
  </si>
  <si>
    <t>от д.4 до д.8</t>
  </si>
  <si>
    <t>от д.7 до д.9</t>
  </si>
  <si>
    <t>от д.10 до д.11</t>
  </si>
  <si>
    <t>от д.28 до д.24</t>
  </si>
  <si>
    <t>от д.9 ул.Совхозная до д.31 ул.Центральная</t>
  </si>
  <si>
    <t>от д.8 ул.Центральная до д.2 ул.Центральная</t>
  </si>
  <si>
    <t>от д.15 ул.Совхозная до д.16 ул.Центральная</t>
  </si>
  <si>
    <t>от д.1 ул.Речная до д.14 ул.Речная</t>
  </si>
  <si>
    <t>от д.24 ул.Совхозная до д.26а ул.Совхозная</t>
  </si>
  <si>
    <t xml:space="preserve">д.Студеново от д.1 до д.14 </t>
  </si>
  <si>
    <t>от д.9 до д.15</t>
  </si>
  <si>
    <t>от д.21 до д.4</t>
  </si>
  <si>
    <t>от д.1 до д.26</t>
  </si>
  <si>
    <t>от д.28 до д.48</t>
  </si>
  <si>
    <t>от д.1 до д.56</t>
  </si>
  <si>
    <t>от съезда с областной дороги до д.38</t>
  </si>
  <si>
    <t>от д.33 до д.27</t>
  </si>
  <si>
    <t>от д.33 до д.2а</t>
  </si>
  <si>
    <t>от д.2 до д.14</t>
  </si>
  <si>
    <t>от д.1 до д.37</t>
  </si>
  <si>
    <t>от д.21 до д.1</t>
  </si>
  <si>
    <t>от съезда с областной дороги до д.29</t>
  </si>
  <si>
    <t>от оврага до ул.Речная</t>
  </si>
  <si>
    <t>ул.Центральная д.2 до д.21 ул.Центральная</t>
  </si>
  <si>
    <t>от д.9 ул.Центральная до д.31 ул.Центральная</t>
  </si>
  <si>
    <t>от д.1 до д.13</t>
  </si>
  <si>
    <t>от д.14 до д.39 р.Волга</t>
  </si>
  <si>
    <t>от районной дороги до д.57а</t>
  </si>
  <si>
    <t>от районной дороги до д.1</t>
  </si>
  <si>
    <t>от районной дороги до д.7</t>
  </si>
  <si>
    <t>ВСЕГО по ТУНОШЕНСКОМУ СП</t>
  </si>
  <si>
    <t>д.Орлово</t>
  </si>
  <si>
    <t>БОЛЬШЕСЕЛЬСКОГО СП</t>
  </si>
  <si>
    <t>"Ярославль-Углич"-д.Федотово</t>
  </si>
  <si>
    <t>78 203 000 ОП МР Н -001</t>
  </si>
  <si>
    <t>"Новое село - Гари" - подъезд к д.Сереброво</t>
  </si>
  <si>
    <t>78 203 000 ОП МР Н -002</t>
  </si>
  <si>
    <t>"Ярославль-Углич"-д.Б.Совкино-д.Прокшино</t>
  </si>
  <si>
    <t>78 203 000 ОП МР Н -003</t>
  </si>
  <si>
    <t>"Ярославль-Углич"-д.Николаевское</t>
  </si>
  <si>
    <t>78 203 000 ОП МР Н -004</t>
  </si>
  <si>
    <t>"Ярославль-Углич"-д.Гаврино</t>
  </si>
  <si>
    <t>78 203 000 ОП МР Н -005</t>
  </si>
  <si>
    <t>"Ярославль-Углич"-д.Глоднево</t>
  </si>
  <si>
    <t>78 203 000 ОП МР Н -006</t>
  </si>
  <si>
    <t>"Ярославль-Углич"-д.Горки</t>
  </si>
  <si>
    <t>78 203 000 ОП МР Н -007</t>
  </si>
  <si>
    <t>д. Фофаново -д.Заручье</t>
  </si>
  <si>
    <t>78 203 000 ОП МР Н -008</t>
  </si>
  <si>
    <t>"Ярославль-Углич"-д.Кириллово</t>
  </si>
  <si>
    <t>78 203 000 ОП МР Н -009</t>
  </si>
  <si>
    <t>"Ярославль-Углич"-д.Колшево</t>
  </si>
  <si>
    <t>78 203 000 ОП МР Н -010</t>
  </si>
  <si>
    <t>"Ярославль-Углич"-д.Михали</t>
  </si>
  <si>
    <t>78 203 000 ОП МР Н -011</t>
  </si>
  <si>
    <t>"Ярославль-Углич"-д.Мытищи</t>
  </si>
  <si>
    <t>78 203 000 ОП МР Н -012</t>
  </si>
  <si>
    <t>"Большое село - Рыбинск" - подъезд к д.Демидово</t>
  </si>
  <si>
    <t>78 203 000 ОП МР Н -013</t>
  </si>
  <si>
    <t>"Ярославль-Углич"-д.Подчигарово</t>
  </si>
  <si>
    <t>78 203 000 ОП МР Н -014</t>
  </si>
  <si>
    <t>"Ярославль-Углич"-д.Прокшино</t>
  </si>
  <si>
    <t>78 203 000 ОП МР Н -015</t>
  </si>
  <si>
    <t>"Ярославль-Углич"-д.Спирово</t>
  </si>
  <si>
    <t>78 203 000 ОП МР Н -016</t>
  </si>
  <si>
    <t>"Большое Село - Волыново - Щукино" - подъезд к ул.Павлово д.Игрищи</t>
  </si>
  <si>
    <t>78 203 000 ОП МР Н -017</t>
  </si>
  <si>
    <t>с.Большое село - д. Шушкицы с примыканием к д.Труфимская</t>
  </si>
  <si>
    <t>78 203 000 ОП МР Н -018</t>
  </si>
  <si>
    <t>"Ярославль-Углич"- д.Соколино</t>
  </si>
  <si>
    <t>78 203 000 ОП МР Н -019</t>
  </si>
  <si>
    <t>"Ярославль-Углич"- д.Пестово</t>
  </si>
  <si>
    <t>78 203 000 ОП МР Н -020</t>
  </si>
  <si>
    <t>"Ярославль-Углич"-д. Матренино</t>
  </si>
  <si>
    <t>78 203 000 ОП МР Н -021</t>
  </si>
  <si>
    <t>"Большое Село-Шушкицы"-д.Бахматово</t>
  </si>
  <si>
    <t>78 203 000 ОП МР Н -022</t>
  </si>
  <si>
    <t>"Большое Село-Шушкицы"-д.Бабуково-д.Новленское</t>
  </si>
  <si>
    <t>78 203 000 ОП МР Н -023</t>
  </si>
  <si>
    <t>"Большое Село-Шушкицы"-д.Клешнино</t>
  </si>
  <si>
    <t>78 203 000 ОП МР Н -024</t>
  </si>
  <si>
    <t>"Большое Село-Волыново-Щукино"-д.Васино</t>
  </si>
  <si>
    <t>78 203 000 ОП МР Н -025</t>
  </si>
  <si>
    <t>"Девницы - Дор" - д.Устье</t>
  </si>
  <si>
    <t>78 203 000 ОП МР Н -026</t>
  </si>
  <si>
    <t>"Большое Село-Волыново-Щукино"-д.Мошнино</t>
  </si>
  <si>
    <t>78 203 000 ОП МР Н -027</t>
  </si>
  <si>
    <t>"Большое Село-Волыново-Щукино"-д.Рыгайцево</t>
  </si>
  <si>
    <t>78 203 000 ОП МР Н -028</t>
  </si>
  <si>
    <t>"Большое Село-Волыново-Щукино"-с.Герцено</t>
  </si>
  <si>
    <t>78 203 000 ОП МР Н -029</t>
  </si>
  <si>
    <t>д. Баскачи -д.Замостье</t>
  </si>
  <si>
    <t>78 203 000 ОП МР Н -030</t>
  </si>
  <si>
    <t>д. Симаново -д.Андрейцевка</t>
  </si>
  <si>
    <t>78 203 000 ОП МР Н -031</t>
  </si>
  <si>
    <t>"Большое Село-Волыново-Щукино"-д.Симоново</t>
  </si>
  <si>
    <t>78 203 000 ОП МР Н -032</t>
  </si>
  <si>
    <t>с. Герцено -д. Афанасово</t>
  </si>
  <si>
    <t>78 203 000 ОП МР Н -033</t>
  </si>
  <si>
    <t>"Большое Село-Волыново-Щукино"-д.Баскачи</t>
  </si>
  <si>
    <t>78 203 000 ОП МР Н -034</t>
  </si>
  <si>
    <t>"Большое Село-Волыново-Щукино"-д.Козлово-д.Пустынь</t>
  </si>
  <si>
    <t>78 203 000 ОП МР Н -035</t>
  </si>
  <si>
    <t>"Большое Село-Волыново-Щукино"-д.Березино</t>
  </si>
  <si>
    <t>78 203 000 ОП МР Н -036</t>
  </si>
  <si>
    <t>"Большое Село-Волыново-Щукино"-д.Широканово</t>
  </si>
  <si>
    <t>78 203 000 ОП МР Н -037</t>
  </si>
  <si>
    <t>"Большое Село-Волыново-Щукино"-д.Волыново</t>
  </si>
  <si>
    <t>78 203 000 ОП МР Н -038</t>
  </si>
  <si>
    <t>"Большое Село-Волыново-Щукино"-с.Николо-Молокша</t>
  </si>
  <si>
    <t>78 203 000 ОП МР Н -039</t>
  </si>
  <si>
    <t>"Большое Село-Волыново-Щукино"-д.Костяново</t>
  </si>
  <si>
    <t>78 203 000 ОП МР Н -040</t>
  </si>
  <si>
    <t>"Аферово-Мишенино"- д.Аферово</t>
  </si>
  <si>
    <t>78 203 000 ОП МР Н -041</t>
  </si>
  <si>
    <t>"Аферово-Мишенино"- д.Антоново</t>
  </si>
  <si>
    <t>78 203 000 ОП МР Н -042</t>
  </si>
  <si>
    <t>"Андреево-Тяжино"-д.Желудьево</t>
  </si>
  <si>
    <t>78 203 000 ОП МР Н -043</t>
  </si>
  <si>
    <t>"Андреево-Тяжино"-д.Максимово</t>
  </si>
  <si>
    <t>78 203 000 ОП МР Н -044</t>
  </si>
  <si>
    <t>"Большое Село-Дунилово"-д.Совкино</t>
  </si>
  <si>
    <t>78 203 000 ОП МР Н -045</t>
  </si>
  <si>
    <t>"Большое Село-Дунилово"-д.Деревни</t>
  </si>
  <si>
    <t>78 203 000 ОП МР Н -046</t>
  </si>
  <si>
    <t>"Киндяки-Большое Село"-с.Никольское</t>
  </si>
  <si>
    <t>78 203 000 ОП МР Н -047</t>
  </si>
  <si>
    <t>"Киндяки -Большое Село"-д.Рукавово-д.Ваулино</t>
  </si>
  <si>
    <t>78 203 000 ОП МР Н -048</t>
  </si>
  <si>
    <t>"Киндяки-Большое Село"-д.Ветрово</t>
  </si>
  <si>
    <t>78 203 000 ОП МР Н -049</t>
  </si>
  <si>
    <t>"Киндяки-Большое Село"-д.Кулыново</t>
  </si>
  <si>
    <t>78 203 000 ОП МР Н -050</t>
  </si>
  <si>
    <t>"Киндяки-Большое Село"-д.Гартово</t>
  </si>
  <si>
    <t>78 203 000 ОП МР Н -051</t>
  </si>
  <si>
    <t>"Киндяки-Большое Село"-д.Стрябково</t>
  </si>
  <si>
    <t>78 203 000 ОП МР Н -052</t>
  </si>
  <si>
    <t>"Киндяки-Большое Село"-д.Гаврильцево</t>
  </si>
  <si>
    <t>78 203 000 ОП МР Н -053</t>
  </si>
  <si>
    <t>"Киндяки-Большое Село"-д.Малое Скрылево</t>
  </si>
  <si>
    <t>78 203 000 ОП МР Н -054</t>
  </si>
  <si>
    <t>"Арефино-Федорково"- д.Алексеево</t>
  </si>
  <si>
    <t>78 203 000 ОП МР Н -055</t>
  </si>
  <si>
    <t>"Арефино-Миглино-Федорково"-д.Байково</t>
  </si>
  <si>
    <t>78 203 000 ОП МР Н -056</t>
  </si>
  <si>
    <t>"Арефино-Миглино-Федорково"- д.Новоселки</t>
  </si>
  <si>
    <t>78 203 000 ОП МР Н -057</t>
  </si>
  <si>
    <t>"Варегово-Федорково"- с.Бакунино</t>
  </si>
  <si>
    <t>78 203 000 ОП МР Н -058</t>
  </si>
  <si>
    <t>"Варегово-Федорково"-д.Доронино</t>
  </si>
  <si>
    <t>78 203 000 ОП МР Н -059</t>
  </si>
  <si>
    <t>"Варегово-Федорково"- д.Жиряки</t>
  </si>
  <si>
    <t>78 203 000 ОП МР Н -060</t>
  </si>
  <si>
    <t>"Варегово-Федорково"-ур.Карачуново</t>
  </si>
  <si>
    <t>78 203 000 ОП МР Н -061</t>
  </si>
  <si>
    <t>"Варегово-Федорково"-д.Марково</t>
  </si>
  <si>
    <t>78 203 000 ОП МР Н -062</t>
  </si>
  <si>
    <t>"Варегово-Федорково"-д.Никифорцево</t>
  </si>
  <si>
    <t>78 203 000 ОП МР Н -063</t>
  </si>
  <si>
    <t>"Варегово-Федорково"-д.Овсецовка</t>
  </si>
  <si>
    <t>78 203 000 ОП МР Н -064</t>
  </si>
  <si>
    <t>"Варегово-Федорково"-д.Половинкино</t>
  </si>
  <si>
    <t>78 203 000 ОП МР Н -065</t>
  </si>
  <si>
    <t>"Варегово-Федорково"-д.Чудиново</t>
  </si>
  <si>
    <t>78 203 000 ОП МР Н -066</t>
  </si>
  <si>
    <t>"Бакунино-Байково-Борщевка-Якимково"- д.Савкино</t>
  </si>
  <si>
    <t>78 203 000 ОП МР Н -067</t>
  </si>
  <si>
    <t>"Бакунино-Байково-Борщевка-Якимково"-д.Ченцы</t>
  </si>
  <si>
    <t>78 203 000 ОП МР Н -068</t>
  </si>
  <si>
    <t>д.Соколино-д.Леонтьевское</t>
  </si>
  <si>
    <t>78 203 000 ОП МР Н -069</t>
  </si>
  <si>
    <t>д.Леонтьевское -д.Зайково</t>
  </si>
  <si>
    <t>78 203 000 ОП МР Н -070</t>
  </si>
  <si>
    <t>д.Легково-д.Григорцево</t>
  </si>
  <si>
    <t>78 203 000 ОП МР Н -071</t>
  </si>
  <si>
    <t>"с.Новое-д.Гари"- д.Судовики</t>
  </si>
  <si>
    <t>78 203 000 ОП МР Н -072</t>
  </si>
  <si>
    <t>"с.Новое-д.Гари"- д.Калитино</t>
  </si>
  <si>
    <t>78 203 000 ОП МР Н -073</t>
  </si>
  <si>
    <t>"с.Новое-д.Гари"- д.Тешелово</t>
  </si>
  <si>
    <t>78 203 000 ОП МР Н -074</t>
  </si>
  <si>
    <t>д.Гари- д.Токарево</t>
  </si>
  <si>
    <t>78 203 000 ОП МР Н -075</t>
  </si>
  <si>
    <t>д.Павлово-ур.Никаново</t>
  </si>
  <si>
    <t>78 203 000 ОП МР Н -076</t>
  </si>
  <si>
    <t>д.Павлово- д.Ратково</t>
  </si>
  <si>
    <t>78 203 000 ОП МР Н -077</t>
  </si>
  <si>
    <t>"Ярославль-Мышкин"- д.Погорелки</t>
  </si>
  <si>
    <t>78 203 000 ОП МР Н -078</t>
  </si>
  <si>
    <t>"Ярославль-Мышкин"- ур.Кершево</t>
  </si>
  <si>
    <t>78 203 000 ОП МР Н -079</t>
  </si>
  <si>
    <t>д.Дор - д.Плескание</t>
  </si>
  <si>
    <t>78 203 000 ОП МР Н -080</t>
  </si>
  <si>
    <t>д.Плескание -д.Ромашино</t>
  </si>
  <si>
    <t>78 203 000 ОП МР Н -081</t>
  </si>
  <si>
    <t>д.Ромашино-д.Тузлыки</t>
  </si>
  <si>
    <t>78 203 000 ОП МР Н -082</t>
  </si>
  <si>
    <t>д.Тузлыки -д.Медведково</t>
  </si>
  <si>
    <t>78 203 000 ОП МР Н -083</t>
  </si>
  <si>
    <t>д.Медведково-д.Бураши</t>
  </si>
  <si>
    <t>78 203 000 ОП МР Н -084</t>
  </si>
  <si>
    <t>д.Дуброво-д.Самарино</t>
  </si>
  <si>
    <t>78 203 000 ОП МР Н -085</t>
  </si>
  <si>
    <t>д.Иванцево -д.Минтихи- д.Ботвино</t>
  </si>
  <si>
    <t>78 203 000 ОП МР Н -086</t>
  </si>
  <si>
    <t>д. Ботвино-д. Починки (автодорога Новое Село - Ботвино- Починки)</t>
  </si>
  <si>
    <t>78 203 000 ОП МР Н -087</t>
  </si>
  <si>
    <t>д. Девницы-д.Дор (Подьезд к базе отдыха "Вторчермет")</t>
  </si>
  <si>
    <t>78 203 000 ОП МР Н -088</t>
  </si>
  <si>
    <t>д.Большое Лопатино-д.Кондратово</t>
  </si>
  <si>
    <t>78 203 000 ОП МР Н -089</t>
  </si>
  <si>
    <t>"Большое Село - Волыново - Щукино" - д.Федорково</t>
  </si>
  <si>
    <t>д.Рыгайцево - с.Герцено</t>
  </si>
  <si>
    <t>д.Аферово - д.Малечкино</t>
  </si>
  <si>
    <t>д.Афанасово - д.Симоново</t>
  </si>
  <si>
    <t>"Большое Село - Волыново - Щукино" -д.Бекичево</t>
  </si>
  <si>
    <t>"д.Андреево - д.Тяжино" - д.Тупайцево</t>
  </si>
  <si>
    <t>"Большое Село - Волыново - Щукино" - д.Починки</t>
  </si>
  <si>
    <t>"д.Варегово - д.Федорково" - д.Бревино</t>
  </si>
  <si>
    <t>д.Бревино - д.Никифорцево</t>
  </si>
  <si>
    <t>"Ярославль - Углич" - д.Борисово</t>
  </si>
  <si>
    <t>д.Лыткино - д.Ивановское</t>
  </si>
  <si>
    <t>д. Уткино -д.Филипцево</t>
  </si>
  <si>
    <t>"Ярославль-Углич"-д.Новая</t>
  </si>
  <si>
    <t>"Ярославль-Углич"-д.Судаково</t>
  </si>
  <si>
    <t>"Большое Село-Волыново-Щукино"-д.Токариново</t>
  </si>
  <si>
    <t>"Большое село -Рыбинск" -д.Нестерово</t>
  </si>
  <si>
    <t>78 203 000 ОП МР Н -090</t>
  </si>
  <si>
    <t>"Большое село -Рыбинск" -д. Никитинское</t>
  </si>
  <si>
    <t>78 203 000 ОП МР Н -091</t>
  </si>
  <si>
    <t>"Большое село-Рыбинск"-д.Власово-д.Саморядово</t>
  </si>
  <si>
    <t>78 203 000 ОП МР Н -092</t>
  </si>
  <si>
    <t>"Большое село-Рыбинск"-д.Будаково</t>
  </si>
  <si>
    <t>78 203 000 ОП МР Н -093</t>
  </si>
  <si>
    <t>"Большое село-Рыбинск"-д.Петраково</t>
  </si>
  <si>
    <t>78 203 000 ОП МР Н -094</t>
  </si>
  <si>
    <t>"Большое село -Рыбинск"-д.Шишелово</t>
  </si>
  <si>
    <t>78 203 000 ОП МР Н -095</t>
  </si>
  <si>
    <t>"Большое село -Рыбинск"-д.Ильинское</t>
  </si>
  <si>
    <t>78 203 000 ОП МР Н -096</t>
  </si>
  <si>
    <t>с.Благовещенье-кладбище</t>
  </si>
  <si>
    <t>78 203 000 ОП МР Н -097</t>
  </si>
  <si>
    <t>д.Парушкино-д.Чижово</t>
  </si>
  <si>
    <t>78 203 000 ОП МР Н -098</t>
  </si>
  <si>
    <t>с.Андреевское -д.Бабаево</t>
  </si>
  <si>
    <t>78 203 000 ОП МР Н -099</t>
  </si>
  <si>
    <t>д.Тихоново-д.Синьково</t>
  </si>
  <si>
    <t>78 203 000 ОП МР Н -100</t>
  </si>
  <si>
    <t>д.Большое Муравьево-д.Никульское</t>
  </si>
  <si>
    <t>78 203 000 ОП МР Н -101</t>
  </si>
  <si>
    <t>д.Каплино-д.Подольское</t>
  </si>
  <si>
    <t>78 203 000 ОП МР Н -102</t>
  </si>
  <si>
    <t>д.Савинское-д.Вандышево</t>
  </si>
  <si>
    <t>78 203 000 ОП МР Н -103</t>
  </si>
  <si>
    <t>д.Борисовское-д.Холкино</t>
  </si>
  <si>
    <t>78 203 000 ОП МР Н -104</t>
  </si>
  <si>
    <t>д. Новое Гостилово-д.Чумжино</t>
  </si>
  <si>
    <t>78 203 000 ОП МР Н -105</t>
  </si>
  <si>
    <t>д.Климово-д.Ваулово</t>
  </si>
  <si>
    <t>78 203 000 ОП МР Н -106</t>
  </si>
  <si>
    <t>д.Абашево-д.Нерезово</t>
  </si>
  <si>
    <t>78 203 000 ОП МР Н -107</t>
  </si>
  <si>
    <t>д.Будаково-д.Ширяево</t>
  </si>
  <si>
    <t>78 203 000 ОП МР Н -108</t>
  </si>
  <si>
    <t>д.Лыткино-д.Угленское</t>
  </si>
  <si>
    <t>78 203 000 ОП МР Н -109</t>
  </si>
  <si>
    <t>д.Чудиново-д.Митенино</t>
  </si>
  <si>
    <t>78 203 000 ОП МР Н -110</t>
  </si>
  <si>
    <t>д.Петровское-д.Марково</t>
  </si>
  <si>
    <t>78 203 000 ОП МР Н -111</t>
  </si>
  <si>
    <t>д.Петраково-д.Фоминское</t>
  </si>
  <si>
    <t>78 203 000 ОП МР Н -112</t>
  </si>
  <si>
    <t>д.Петраково-д.Ваганово</t>
  </si>
  <si>
    <t>78 203 000 ОП МР Н -113</t>
  </si>
  <si>
    <t>д.Ёлохово-д.Басалаево</t>
  </si>
  <si>
    <t>78 203 000 ОП МР Н -114</t>
  </si>
  <si>
    <t>д.Петровское-д.Митенино</t>
  </si>
  <si>
    <t>"Большое Село - Рыбинск" - д.Власово</t>
  </si>
  <si>
    <t>Большое Село - Рыбинск - д.Вычесово</t>
  </si>
  <si>
    <t>Лесное Варегово(через Синьково)</t>
  </si>
  <si>
    <t>78 203 000 ОП МР Н -115</t>
  </si>
  <si>
    <t>подъезд к д. Муравьево с примыканием к автодороге с.Андреевское - д.Муравьёво</t>
  </si>
  <si>
    <t>78 203 000 ОП МР Н -116</t>
  </si>
  <si>
    <t>д.Митино-д.Кадино</t>
  </si>
  <si>
    <t>78 203 000 ОП МР Н -117</t>
  </si>
  <si>
    <t>Участок автодороги " с. Шельшедом-д. Михальцево с примыканием к автодороге д. Рублёво-Варегово"</t>
  </si>
  <si>
    <t>78 203 000 ОП МР Н -118</t>
  </si>
  <si>
    <t>подъезд к с. Шельшедом с примыканием к автодороге д. Рублёво-с. Варегово</t>
  </si>
  <si>
    <t>78 203 000 ОП МР Н -119</t>
  </si>
  <si>
    <t>с. Андреевское-Вареговские пруды</t>
  </si>
  <si>
    <t>78 203 000 ОП МР Н -120</t>
  </si>
  <si>
    <t>БОЛЬШЕСЕЛЬСКОЕ СП</t>
  </si>
  <si>
    <t xml:space="preserve">с.Большое село </t>
  </si>
  <si>
    <t>78 203 811 ОП МП Н -001</t>
  </si>
  <si>
    <t>78 203 811 ОП МП Н -002</t>
  </si>
  <si>
    <t>Первомайский пер.</t>
  </si>
  <si>
    <t>78 203 811 ОП МП Н -003</t>
  </si>
  <si>
    <t>78 203 811 ОП МП Н -004</t>
  </si>
  <si>
    <t>78 203 811 ОП МП Н-005</t>
  </si>
  <si>
    <t>78 203 811 ОП МП Н -006</t>
  </si>
  <si>
    <t>78 203 811 ОП МП Н -007</t>
  </si>
  <si>
    <t>78 203 811 ОП МП Н -008</t>
  </si>
  <si>
    <t>78 203 811 ОП МП Н -009</t>
  </si>
  <si>
    <t>ул. 1-я Строителей</t>
  </si>
  <si>
    <t>78 203 811 ОП МП Н -010</t>
  </si>
  <si>
    <t>ул. 2-я Строителей</t>
  </si>
  <si>
    <t>78 203 811 ОП МП Н -011</t>
  </si>
  <si>
    <t>ул. 3-я Строителей</t>
  </si>
  <si>
    <t>78 203 811 ОП МП Н -012</t>
  </si>
  <si>
    <t>78 203 811 ОП МП Н -013</t>
  </si>
  <si>
    <t>Ломовской пер.</t>
  </si>
  <si>
    <t>78 203 811 ОП МП Н -014</t>
  </si>
  <si>
    <t>ул. Усыскина</t>
  </si>
  <si>
    <t>78 203 811 ОП МП Н -015</t>
  </si>
  <si>
    <t>от ул. Усыскина, д.11 до кладбища</t>
  </si>
  <si>
    <t>78 203 811 ОП МП Н -016</t>
  </si>
  <si>
    <t>ул. Ломовская</t>
  </si>
  <si>
    <t>78 203 811 ОП МП Н -017</t>
  </si>
  <si>
    <t>ул. 1-я Северная</t>
  </si>
  <si>
    <t>78 203 811 ОП МП Н -018</t>
  </si>
  <si>
    <t>78 203 811 ОП МП Н -019</t>
  </si>
  <si>
    <t>78 203 811 ОП МП Н -020</t>
  </si>
  <si>
    <t>78 203 811 ОП МП Н -021</t>
  </si>
  <si>
    <t>ул. Сурикова</t>
  </si>
  <si>
    <t>78 203 811 ОП МП Н -022</t>
  </si>
  <si>
    <t>78 203 811 ОП МП Н -023</t>
  </si>
  <si>
    <t>от ул. Усыскина, д.65 до производственной базы филиала открытого акционерного общества "Межрегиональная распределительная сетевая компания Центра" - "Ярэнерго")</t>
  </si>
  <si>
    <t>78 203 811 ОП МП Н -024</t>
  </si>
  <si>
    <t>78 203 811 ОП МП Н -025</t>
  </si>
  <si>
    <t>ул. Челюскинцев</t>
  </si>
  <si>
    <t>78 203 811 ОП МП Н -026</t>
  </si>
  <si>
    <t>ул. Сурикова,(от ул. Челюскинцев, д.21)</t>
  </si>
  <si>
    <t>78 203 811 ОП МП Н -027</t>
  </si>
  <si>
    <t>78 203 811 ОП МП Н -028</t>
  </si>
  <si>
    <t>д. Бабуково</t>
  </si>
  <si>
    <t>78 203 811 ОП МП Н -029</t>
  </si>
  <si>
    <t>д. Бахматово</t>
  </si>
  <si>
    <t>78 203 811 ОП МП Н -030</t>
  </si>
  <si>
    <t>д. Бекичево</t>
  </si>
  <si>
    <t>78 203 811 ОП МП Н-031</t>
  </si>
  <si>
    <t>д. Большое Скрылево</t>
  </si>
  <si>
    <t>78 203 811 ОП МП Н -032</t>
  </si>
  <si>
    <t>78 203 811 ОП МП Н -033</t>
  </si>
  <si>
    <t>78 203 811 ОП МП Н -034</t>
  </si>
  <si>
    <t>д. Васино</t>
  </si>
  <si>
    <t>78 203 811 ОП МП Н -035</t>
  </si>
  <si>
    <t>д. Ваулино</t>
  </si>
  <si>
    <t>78 203 811 ОП МП Н -036</t>
  </si>
  <si>
    <t>д. Ветрово</t>
  </si>
  <si>
    <t>78 203 811 ОП МП Н -037</t>
  </si>
  <si>
    <t>д. Гаврильцево</t>
  </si>
  <si>
    <t>78 203 811 ОП МП Н -038</t>
  </si>
  <si>
    <t>д. Гаврино</t>
  </si>
  <si>
    <t>78 203 811 ОП МП Н -039</t>
  </si>
  <si>
    <t>д. Гартово</t>
  </si>
  <si>
    <t>78 203 811 ОП МП Н -040</t>
  </si>
  <si>
    <t>д. Глоднево</t>
  </si>
  <si>
    <t>78 203 811 ОП МП Н -041</t>
  </si>
  <si>
    <t>78 203 811 ОП МП Н -042</t>
  </si>
  <si>
    <t>д. Деревни</t>
  </si>
  <si>
    <t>78 203 811 ОП МП Н -043</t>
  </si>
  <si>
    <t>д. Желудьево</t>
  </si>
  <si>
    <t>78 203 811 ОП МП Н-044</t>
  </si>
  <si>
    <t>д. Заручье</t>
  </si>
  <si>
    <t>78 203 811 ОП МП Н -045</t>
  </si>
  <si>
    <t>д. Игрищи</t>
  </si>
  <si>
    <t>78 203 811 ОП МП Н -046</t>
  </si>
  <si>
    <t>д. Кириллово</t>
  </si>
  <si>
    <t>78 203 811 ОП МП Н -047</t>
  </si>
  <si>
    <t>д. Клешнино</t>
  </si>
  <si>
    <t>78 203 811 ОП МП Н -048</t>
  </si>
  <si>
    <t>д. Колошино</t>
  </si>
  <si>
    <t>ул. Молокшанская</t>
  </si>
  <si>
    <t>78 203 811 ОП МП Н -049</t>
  </si>
  <si>
    <t>ул. А.А. Иванова</t>
  </si>
  <si>
    <t>78 203 811 ОП МП Н -050</t>
  </si>
  <si>
    <t>д. Колшево</t>
  </si>
  <si>
    <t>78 203 811 ОП МП Н -051</t>
  </si>
  <si>
    <t>д. Кулыново</t>
  </si>
  <si>
    <t>78 203 811 ОП МП Н -052</t>
  </si>
  <si>
    <t>д. Максимово</t>
  </si>
  <si>
    <t>78 203 811 ОП МП Н -053</t>
  </si>
  <si>
    <t>д. Малое Скрылево</t>
  </si>
  <si>
    <t>78 203 811 ОП МП Н -054</t>
  </si>
  <si>
    <t>д. Митино</t>
  </si>
  <si>
    <t>78 203 811 ОП МП Н -055</t>
  </si>
  <si>
    <t>д. Михали</t>
  </si>
  <si>
    <t>78 203 811 ОП МП Н-056</t>
  </si>
  <si>
    <t>д. Мытищи</t>
  </si>
  <si>
    <t>78 203 811 ОП МП Н -057</t>
  </si>
  <si>
    <t>с. Никольское</t>
  </si>
  <si>
    <t>78 203 811 ОП МП Н -058</t>
  </si>
  <si>
    <t>78 203 811 ОП МП Н -059</t>
  </si>
  <si>
    <t>д. Новленское</t>
  </si>
  <si>
    <t>78 203 811 ОП МП Н -060</t>
  </si>
  <si>
    <t>д. Подчигарово</t>
  </si>
  <si>
    <t>78 203 811 ОП МП Н -061</t>
  </si>
  <si>
    <t>д. Поповская</t>
  </si>
  <si>
    <t>78 203 811 ОП МП Н -062</t>
  </si>
  <si>
    <t>д. Прибылово</t>
  </si>
  <si>
    <t>78 203 811 ОП МП Н -063</t>
  </si>
  <si>
    <t>д. Прокшино</t>
  </si>
  <si>
    <t>78 203 811 ОП МП Н -064</t>
  </si>
  <si>
    <t>д. Рукавово</t>
  </si>
  <si>
    <t>78 203 811 ОП МП Н -065</t>
  </si>
  <si>
    <t>78 203 811 ОП МП Н -066</t>
  </si>
  <si>
    <t>д. Серковская</t>
  </si>
  <si>
    <t>78 203 811 ОП МП Н -067</t>
  </si>
  <si>
    <t>д. Совкино (Ближнее)</t>
  </si>
  <si>
    <t>78 203 811 ОП МП Н -068</t>
  </si>
  <si>
    <t>д. Совкино (Дальнее)</t>
  </si>
  <si>
    <t>78 203 811 ОП МП Н-069</t>
  </si>
  <si>
    <t>д. Спирово</t>
  </si>
  <si>
    <t>78 203 811 ОП МП Н -070</t>
  </si>
  <si>
    <t>д. Стрябково</t>
  </si>
  <si>
    <t>78 203 811 ОП МП Н -071</t>
  </si>
  <si>
    <t>д. Судаково</t>
  </si>
  <si>
    <t>78 203 811 ОП МП Н -072</t>
  </si>
  <si>
    <t>д. Таршуково</t>
  </si>
  <si>
    <t>78 203 811 ОП МП Н -073</t>
  </si>
  <si>
    <t>д. Труфимская</t>
  </si>
  <si>
    <t>78 203 811 ОП МП Н -074</t>
  </si>
  <si>
    <t>д. Тупайцево</t>
  </si>
  <si>
    <t>78 203 811 ОП МП Н -075</t>
  </si>
  <si>
    <t>д. Тяжино</t>
  </si>
  <si>
    <t>78 203 811 ОП МП Н -076</t>
  </si>
  <si>
    <t>д. Уткино</t>
  </si>
  <si>
    <t>78 203 811 ОП МП Н -077</t>
  </si>
  <si>
    <t>78 203 811 ОП МП Н -078</t>
  </si>
  <si>
    <t>д. Федорково</t>
  </si>
  <si>
    <t>78 203 811 ОП МП Н -079</t>
  </si>
  <si>
    <t>д. Филиппово</t>
  </si>
  <si>
    <t>78 203 811 ОП МП Н -080</t>
  </si>
  <si>
    <t>д. Фофаново</t>
  </si>
  <si>
    <t>78 203 811 ОП МП Н -081</t>
  </si>
  <si>
    <t>д. Шамнино</t>
  </si>
  <si>
    <t>78 203 811 ОП МП Н-082</t>
  </si>
  <si>
    <t>д. Шушкицы</t>
  </si>
  <si>
    <t>78 203 811 ОП МП Н -083</t>
  </si>
  <si>
    <t>с. Дунилово</t>
  </si>
  <si>
    <t>78 203 811 ОП МП Н -084</t>
  </si>
  <si>
    <t>78 203 811 ОП МП Н -085</t>
  </si>
  <si>
    <t>78 203 811 ОП МП Н -086</t>
  </si>
  <si>
    <t>78 203 811 ОП МП Н -087</t>
  </si>
  <si>
    <t>78 203 811 ОП МП Н -088</t>
  </si>
  <si>
    <t>78 203 811 ОП МП Н -089</t>
  </si>
  <si>
    <t>78 203 811 ОП МП Н -090</t>
  </si>
  <si>
    <t>78 203 811 ОП МП Н -091</t>
  </si>
  <si>
    <t>ул. Мира-2</t>
  </si>
  <si>
    <t>78 203 811 ОП МП Н -092</t>
  </si>
  <si>
    <t>78 203 811 ОП МП Н -093</t>
  </si>
  <si>
    <t>78 203 811 ОП МП Н-094</t>
  </si>
  <si>
    <t>д. Андреево</t>
  </si>
  <si>
    <t>78 203 811 ОП МП Н -095</t>
  </si>
  <si>
    <t>78 203 811 ОП МП Н -096</t>
  </si>
  <si>
    <t>д. Андрейцевка</t>
  </si>
  <si>
    <t>78 203 811 ОП МП Н -097</t>
  </si>
  <si>
    <t>78 203 811 ОП МП Н -098</t>
  </si>
  <si>
    <t>д. Афанасово</t>
  </si>
  <si>
    <t>78 203 811 ОП МП Н -099</t>
  </si>
  <si>
    <t>д. Аферово</t>
  </si>
  <si>
    <t>78 203 811 ОП МП Н -100</t>
  </si>
  <si>
    <t>78 203 811 ОП МП Н -101</t>
  </si>
  <si>
    <t>д. Березино</t>
  </si>
  <si>
    <t>78 203 811 ОП МП Н -102</t>
  </si>
  <si>
    <t>д. Волыново</t>
  </si>
  <si>
    <t>78 203 811 ОП МП Н -103</t>
  </si>
  <si>
    <t>с. Герцино</t>
  </si>
  <si>
    <t>78 203 811 ОП МП Н -104</t>
  </si>
  <si>
    <t>д. Замостье</t>
  </si>
  <si>
    <t>78 203 811 ОП МП Н -105</t>
  </si>
  <si>
    <t>д. Кальяки</t>
  </si>
  <si>
    <t>78 203 811 ОП МП Н -106</t>
  </si>
  <si>
    <t>78 203 811 ОП МП Н-107</t>
  </si>
  <si>
    <t>д. Костяново</t>
  </si>
  <si>
    <t>78 203 811 ОП МП Н -108</t>
  </si>
  <si>
    <t>д. Малечкино</t>
  </si>
  <si>
    <t>78 203 811 ОП МП Н -109</t>
  </si>
  <si>
    <t>д. Мишенино</t>
  </si>
  <si>
    <t>78 203 811 ОП МП Н -110</t>
  </si>
  <si>
    <t>д. Мошнино</t>
  </si>
  <si>
    <t>78 203 811 ОП МП Н -111</t>
  </si>
  <si>
    <t>с. Николо-Молокша</t>
  </si>
  <si>
    <t>78 203 811 ОП МП Н -112</t>
  </si>
  <si>
    <t>78 203 811 ОП МП Н -113</t>
  </si>
  <si>
    <t>д. Противье</t>
  </si>
  <si>
    <t>78 203 811 ОП МП Н -114</t>
  </si>
  <si>
    <t>д. Пустынь</t>
  </si>
  <si>
    <t>78 203 811 ОП МП Н -115</t>
  </si>
  <si>
    <t>д. Рыгайцево</t>
  </si>
  <si>
    <t>78 203 811 ОП МП Н -116</t>
  </si>
  <si>
    <t>д. Симоново</t>
  </si>
  <si>
    <t>78 203 811 ОП МП Н -117</t>
  </si>
  <si>
    <t>д. Токариново</t>
  </si>
  <si>
    <t>78 203 811 ОП МП Н -118</t>
  </si>
  <si>
    <t>д. Широканово</t>
  </si>
  <si>
    <t>78 203 811 ОП МП Н -119</t>
  </si>
  <si>
    <t>. дер. Щукино</t>
  </si>
  <si>
    <t>78 203 811 ОП МП Н-120</t>
  </si>
  <si>
    <t>д. Миглино</t>
  </si>
  <si>
    <t>78 203 811 ОП МП Н -121</t>
  </si>
  <si>
    <t>78 203 811 ОП МП Н -122</t>
  </si>
  <si>
    <t>78 203 811 ОП МП Н -123</t>
  </si>
  <si>
    <t>78 203 811 ОП МП Н -124</t>
  </si>
  <si>
    <t>78 203 811 ОП МП Н -125</t>
  </si>
  <si>
    <t>78 203 811 ОП МП Н -126</t>
  </si>
  <si>
    <t>д. Артемово</t>
  </si>
  <si>
    <t>78 203 811 ОП МП Н -127</t>
  </si>
  <si>
    <t>д. Байково</t>
  </si>
  <si>
    <t>78 203 811 ОП МП Н -128</t>
  </si>
  <si>
    <t>с. Бакунино</t>
  </si>
  <si>
    <t>78 203 811 ОП МП Н -129</t>
  </si>
  <si>
    <t>д. Борщевка</t>
  </si>
  <si>
    <t>78 203 811 ОП МП Н -130</t>
  </si>
  <si>
    <t>д. Бревино</t>
  </si>
  <si>
    <t>78 203 811 ОП МП Н -131</t>
  </si>
  <si>
    <t>78 203 811 ОП МП Н-132</t>
  </si>
  <si>
    <t>д. Данильцево</t>
  </si>
  <si>
    <t>78 203 811 ОП МП Н -133</t>
  </si>
  <si>
    <t>д. Доронино</t>
  </si>
  <si>
    <t>78 203 811 ОП МП Н -134</t>
  </si>
  <si>
    <t>д. Дягилевка</t>
  </si>
  <si>
    <t>78 203 811 ОП МП Н -135</t>
  </si>
  <si>
    <t>д. Жиряки</t>
  </si>
  <si>
    <t>78 203 811 ОП МП Н -136</t>
  </si>
  <si>
    <t>78 203 811 ОП МП Н -137</t>
  </si>
  <si>
    <t>78 203 811 ОП МП Н -138</t>
  </si>
  <si>
    <t>д. Карачуново</t>
  </si>
  <si>
    <t>78 203 811 ОП МП Н -139</t>
  </si>
  <si>
    <t>д. Климатино</t>
  </si>
  <si>
    <t>78 203 811 ОП МП Н -140</t>
  </si>
  <si>
    <t>д. Кулиги</t>
  </si>
  <si>
    <t>78 203 811 ОП МП Н -141</t>
  </si>
  <si>
    <t>д. Лихинино</t>
  </si>
  <si>
    <t>78 203 811 ОП МП Н -142</t>
  </si>
  <si>
    <t>78 203 811 ОП МП Н -143</t>
  </si>
  <si>
    <t>д. Нестерково</t>
  </si>
  <si>
    <t>78 203 811 ОП МП Н -144</t>
  </si>
  <si>
    <t>д. Никифорцево</t>
  </si>
  <si>
    <t>78 203 811 ОП МП Н-145</t>
  </si>
  <si>
    <t>д. Николаевское</t>
  </si>
  <si>
    <t>78 203 811 ОП МП Н -146</t>
  </si>
  <si>
    <t>78 203 811 ОП МП Н -147</t>
  </si>
  <si>
    <t>д. Овсецовка</t>
  </si>
  <si>
    <t>78 203 811 ОП МП Н -148</t>
  </si>
  <si>
    <t>д. Подольское</t>
  </si>
  <si>
    <t>78 203 811 ОП МП Н -149</t>
  </si>
  <si>
    <t>д. Половинкино</t>
  </si>
  <si>
    <t>78 203 811 ОП МП Н -150</t>
  </si>
  <si>
    <t>д. Савкино</t>
  </si>
  <si>
    <t>78 203 811 ОП МП Н -151</t>
  </si>
  <si>
    <t>д. Фалюково</t>
  </si>
  <si>
    <t>78 203 811 ОП МП Н -152</t>
  </si>
  <si>
    <t>78 203 811 ОП МП Н -153</t>
  </si>
  <si>
    <t>д. Федотово</t>
  </si>
  <si>
    <t>78 203 811 ОП МП Н -154</t>
  </si>
  <si>
    <t>д. Филипцево</t>
  </si>
  <si>
    <t>78 203 811 ОП МП Н -155</t>
  </si>
  <si>
    <t>78 203 811 ОП МП Н -156</t>
  </si>
  <si>
    <t>д. Чудиново</t>
  </si>
  <si>
    <t>78 203 811 ОП МП Н -157</t>
  </si>
  <si>
    <t>д. Якимково</t>
  </si>
  <si>
    <t>78 203 811 ОП МП Н-158</t>
  </si>
  <si>
    <t>ул. Вавилова</t>
  </si>
  <si>
    <t>78 203 811 ОП МП Н -159</t>
  </si>
  <si>
    <t>78 203 811 ОП МП Н -160</t>
  </si>
  <si>
    <t>78 203 811 ОП МП Н -161</t>
  </si>
  <si>
    <t>78 203 811 ОП МП Н -162</t>
  </si>
  <si>
    <t>78 203 811 ОП МП Н -163</t>
  </si>
  <si>
    <t>78 203 811 ОП МП Н -164</t>
  </si>
  <si>
    <t>ул. Рециповская</t>
  </si>
  <si>
    <t>78 203 811 ОП МП Н -165</t>
  </si>
  <si>
    <t>78 203 811 ОП МП Н -166</t>
  </si>
  <si>
    <t xml:space="preserve">д. Девницы </t>
  </si>
  <si>
    <t>78 203 811 ОП МП Н -167</t>
  </si>
  <si>
    <t>78 203 811 ОП МП Н -168</t>
  </si>
  <si>
    <t>78 203 811 ОП МП Н-169</t>
  </si>
  <si>
    <t>78 203 811 ОП МП Н -170</t>
  </si>
  <si>
    <t>78 203 811 ОП МП Н -171</t>
  </si>
  <si>
    <t>д. Алексино</t>
  </si>
  <si>
    <t>78 203 811 ОП МП Н -172</t>
  </si>
  <si>
    <t>78 203 811 ОП МП Н -173</t>
  </si>
  <si>
    <t>д. Ботвино</t>
  </si>
  <si>
    <t>78 203 811 ОП МП Н -174</t>
  </si>
  <si>
    <t>д. Блины</t>
  </si>
  <si>
    <t>78 203 811 ОП МП Н -175</t>
  </si>
  <si>
    <t>д. Бураши</t>
  </si>
  <si>
    <t>78 203 811 ОП МП Н -176</t>
  </si>
  <si>
    <t>д. Ваньково</t>
  </si>
  <si>
    <t>78 203 811 ОП МП Н -177</t>
  </si>
  <si>
    <t>д. Веретея</t>
  </si>
  <si>
    <t>78 203 811 ОП МП Н -178</t>
  </si>
  <si>
    <t>д. Внучково</t>
  </si>
  <si>
    <t>78 203 811 ОП МП Н -179</t>
  </si>
  <si>
    <t>д. Гари</t>
  </si>
  <si>
    <t>78 203 811 ОП МП Н -180</t>
  </si>
  <si>
    <t>78 203 811 ОП МП Н -181</t>
  </si>
  <si>
    <t>д. Григорцево</t>
  </si>
  <si>
    <t>78 203 811 ОП МП Н-182</t>
  </si>
  <si>
    <t>78 203 811 ОП МП Н -183</t>
  </si>
  <si>
    <t>78 203 811 ОП МП Н -184</t>
  </si>
  <si>
    <t>д. Дуброво</t>
  </si>
  <si>
    <t>78 203 811 ОП МП Н -185</t>
  </si>
  <si>
    <t>д. Загарье</t>
  </si>
  <si>
    <t>78 203 811 ОП МП Н -186</t>
  </si>
  <si>
    <t>д. Зайково</t>
  </si>
  <si>
    <t>78 203 811 ОП МП Н -187</t>
  </si>
  <si>
    <t>д. Зверево</t>
  </si>
  <si>
    <t>78 203 811 ОП МП Н -188</t>
  </si>
  <si>
    <t>78 203 811 ОП МП Н -189</t>
  </si>
  <si>
    <t>78 203 811 ОП МП Н -190</t>
  </si>
  <si>
    <t>д. Кершево</t>
  </si>
  <si>
    <t>78 203 811 ОП МП Н -191</t>
  </si>
  <si>
    <t>д. Легково</t>
  </si>
  <si>
    <t>78 203 811 ОП МП Н -192</t>
  </si>
  <si>
    <t>д. Леонтьевское</t>
  </si>
  <si>
    <t>78 203 811 ОП МП Н -193</t>
  </si>
  <si>
    <t>д. Лыткино</t>
  </si>
  <si>
    <t>78 203 811 ОП МП Н -194</t>
  </si>
  <si>
    <t>д. Лучкино</t>
  </si>
  <si>
    <t>78 203 811 ОП МП Н-195</t>
  </si>
  <si>
    <t>д. Малинки</t>
  </si>
  <si>
    <t>78 203 811 ОП МП Н -196</t>
  </si>
  <si>
    <t>д. Матренино</t>
  </si>
  <si>
    <t>78 203 811 ОП МП Н -197</t>
  </si>
  <si>
    <t>д. Мелкуши</t>
  </si>
  <si>
    <t>78 203 811 ОП МП Н -198</t>
  </si>
  <si>
    <t>д. Минтихи</t>
  </si>
  <si>
    <t>78 203 811 ОП МП Н -199</t>
  </si>
  <si>
    <t>д. Никаново</t>
  </si>
  <si>
    <t>78 203 811 ОП МП Н -200</t>
  </si>
  <si>
    <t>78 203 811 ОП МП Н -201</t>
  </si>
  <si>
    <t>д. Отестово</t>
  </si>
  <si>
    <t>78 203 811 ОП МП Н -202</t>
  </si>
  <si>
    <t>78 203 811 ОП МП Н -203</t>
  </si>
  <si>
    <t>78 203 811 ОП МП Н -204</t>
  </si>
  <si>
    <t>д. Плескание</t>
  </si>
  <si>
    <t>78 203 811 ОП МП Н -205</t>
  </si>
  <si>
    <t>78 203 811 ОП МП Н -206</t>
  </si>
  <si>
    <t>д. Поткино</t>
  </si>
  <si>
    <t>78 203 811 ОП МП Н -207</t>
  </si>
  <si>
    <t>78 203 811 ОП МП Н-208</t>
  </si>
  <si>
    <t>д. Приречье</t>
  </si>
  <si>
    <t>78 203 811 ОП МП Н -209</t>
  </si>
  <si>
    <t>д. Путалово</t>
  </si>
  <si>
    <t>78 203 811 ОП МП Н -210</t>
  </si>
  <si>
    <t>д. Ратково</t>
  </si>
  <si>
    <t>78 203 811 ОП МП Н -211</t>
  </si>
  <si>
    <t>д. Ромашино</t>
  </si>
  <si>
    <t>78 203 811 ОП МП Н -212</t>
  </si>
  <si>
    <t>д. Русилово</t>
  </si>
  <si>
    <t>78 203 811 ОП МП Н -213</t>
  </si>
  <si>
    <t>д. Семенково</t>
  </si>
  <si>
    <t>78 203 811 ОП МП Н -214</t>
  </si>
  <si>
    <t>д. Семенцево</t>
  </si>
  <si>
    <t>78 203 811 ОП МП Н -215</t>
  </si>
  <si>
    <t>д. Селехово</t>
  </si>
  <si>
    <t>78 203 811 ОП МП Н -216</t>
  </si>
  <si>
    <t>д. Сереброво</t>
  </si>
  <si>
    <t>78 203 811 ОП МП Н -217</t>
  </si>
  <si>
    <t>д. Соколино</t>
  </si>
  <si>
    <t>78 203 811 ОП МП Н -218</t>
  </si>
  <si>
    <t>д. Соснино</t>
  </si>
  <si>
    <t>78 203 811 ОП МП Н -219</t>
  </si>
  <si>
    <t>д. Судовики</t>
  </si>
  <si>
    <t>78 203 811 ОП МП Н -220</t>
  </si>
  <si>
    <t>д. Самарино</t>
  </si>
  <si>
    <t>78 203 811 ОП МП Н -221</t>
  </si>
  <si>
    <t>78 203 811 ОП МП Н -222</t>
  </si>
  <si>
    <t>д. Телятово</t>
  </si>
  <si>
    <t>78 203 811 ОП МП Н -223</t>
  </si>
  <si>
    <t>д. Тешелово</t>
  </si>
  <si>
    <t>78 203 811 ОП МП Н -224</t>
  </si>
  <si>
    <t>д. Тузлыки</t>
  </si>
  <si>
    <t>78 203 811 ОП МП Н -225</t>
  </si>
  <si>
    <t>д. Терехово</t>
  </si>
  <si>
    <t>78 203 811 ОП МП Н -226</t>
  </si>
  <si>
    <t>д. Чаброво</t>
  </si>
  <si>
    <t>78 203 811 ОП МП Н -227</t>
  </si>
  <si>
    <t>78 203 811 ОП МП Н -228</t>
  </si>
  <si>
    <t>д. Устье</t>
  </si>
  <si>
    <t>78 203 811 ОП МП Н -229</t>
  </si>
  <si>
    <t>с. Фроловское</t>
  </si>
  <si>
    <t>78 203 811 ОП МП Н -230</t>
  </si>
  <si>
    <t>ВАРЕГОВСКОЕ СП</t>
  </si>
  <si>
    <t>д.Абрамово</t>
  </si>
  <si>
    <t>78 203 827 ОП МП Н -001</t>
  </si>
  <si>
    <t>78 203 827 ОП МП Н -002</t>
  </si>
  <si>
    <t>д. Барсагино</t>
  </si>
  <si>
    <t>78 203 827 ОП МП Н -003</t>
  </si>
  <si>
    <t>д.Бокарево</t>
  </si>
  <si>
    <t>78 203 827 ОП МП Н -004</t>
  </si>
  <si>
    <t>с.Большое Сайгатово</t>
  </si>
  <si>
    <t>78 203 827 ОП МП Н-005</t>
  </si>
  <si>
    <t>д.Борисцево</t>
  </si>
  <si>
    <t>78 203 827 ОП МП Н -006</t>
  </si>
  <si>
    <t>д.Борславлево</t>
  </si>
  <si>
    <t>78 203 827 ОП МП Н -007</t>
  </si>
  <si>
    <t>д.Бурдуково</t>
  </si>
  <si>
    <t>78 203 827 ОП МП Н -008</t>
  </si>
  <si>
    <t>д.Ваньково</t>
  </si>
  <si>
    <t>78 203 827 ОП МП Н -009</t>
  </si>
  <si>
    <t>ст.Ваулово</t>
  </si>
  <si>
    <t>78 203 827 ОП МП Н -010</t>
  </si>
  <si>
    <t>д.Глебово</t>
  </si>
  <si>
    <t>78 203 827 ОП МП Н -011</t>
  </si>
  <si>
    <t>78 203 827 ОП МП Н -012</t>
  </si>
  <si>
    <t>д.Ермаково</t>
  </si>
  <si>
    <t>78 203 827 ОП МП Н -013</t>
  </si>
  <si>
    <t>78 203 827 ОП МП Н -014</t>
  </si>
  <si>
    <t>д.Еськино</t>
  </si>
  <si>
    <t>78 203 827 ОП МП Н -015</t>
  </si>
  <si>
    <t>д.Жикшино</t>
  </si>
  <si>
    <t>78 203 827 ОП МП Н -016</t>
  </si>
  <si>
    <t>78 203 827 ОП МП Н -017</t>
  </si>
  <si>
    <t>78 203 827 ОП МП Н -018</t>
  </si>
  <si>
    <t>д.Кадино</t>
  </si>
  <si>
    <t>78 203 827 ОП МП Н -019</t>
  </si>
  <si>
    <t>д.Каюрово</t>
  </si>
  <si>
    <t>78 203 827 ОП МП Н -020</t>
  </si>
  <si>
    <t>д.Левино</t>
  </si>
  <si>
    <t>78 203 827 ОП МП Н -021</t>
  </si>
  <si>
    <t>д.Лягичино</t>
  </si>
  <si>
    <t>78 203 827 ОП МП Н -022</t>
  </si>
  <si>
    <t>д.Малое Сайгатово</t>
  </si>
  <si>
    <t>78 203 827 ОП МП Н -023</t>
  </si>
  <si>
    <t>78 203 827 ОП МП Н -024</t>
  </si>
  <si>
    <t>.д.Мешково</t>
  </si>
  <si>
    <t>78 203 827 ОП МП Н -025</t>
  </si>
  <si>
    <t>78 203 827 ОП МП Н -026</t>
  </si>
  <si>
    <t>д.Михальцево</t>
  </si>
  <si>
    <t>78 203 827 ОП МП Н -027</t>
  </si>
  <si>
    <t>д.Нечайки</t>
  </si>
  <si>
    <t>78 203 827 ОП МП Н -028</t>
  </si>
  <si>
    <t>78 203 827 ОП МП Н -029</t>
  </si>
  <si>
    <t>д.Пенники</t>
  </si>
  <si>
    <t>78 203 827 ОП МП Н -030</t>
  </si>
  <si>
    <t>78 203 827 ОП МП Н -031</t>
  </si>
  <si>
    <t>д.Поляна</t>
  </si>
  <si>
    <t>78 203 827 ОП МП Н -032</t>
  </si>
  <si>
    <t>д.Пронино</t>
  </si>
  <si>
    <t>78 203 827 ОП МП Н -033</t>
  </si>
  <si>
    <t>д.Противьево</t>
  </si>
  <si>
    <t>78 203 827 ОП МП Н -034</t>
  </si>
  <si>
    <t>д.Радышково</t>
  </si>
  <si>
    <t>78 203 827 ОП МП Н -035</t>
  </si>
  <si>
    <t>д.Рублево</t>
  </si>
  <si>
    <t>78 203 827 ОП МП Н -036</t>
  </si>
  <si>
    <t>д.Селиверстово</t>
  </si>
  <si>
    <t>78 203 827 ОП МП Н -037</t>
  </si>
  <si>
    <t>д.Слугинское</t>
  </si>
  <si>
    <t>78 203 827 ОП МП Н -038</t>
  </si>
  <si>
    <t>д.Шалово</t>
  </si>
  <si>
    <t>78 203 827 ОП МП Н -039</t>
  </si>
  <si>
    <t>с.Шельшедом</t>
  </si>
  <si>
    <t>Ул.Мира</t>
  </si>
  <si>
    <t>78 203 827 ОП МП Н -040</t>
  </si>
  <si>
    <t>78 203 827 ОП МП Н -041</t>
  </si>
  <si>
    <t>78 203 827 ОП МП Н -042</t>
  </si>
  <si>
    <t>Ул.Рабочая</t>
  </si>
  <si>
    <t>78 203 827 ОП МП Н -043</t>
  </si>
  <si>
    <t>Ул.Советская</t>
  </si>
  <si>
    <t>78 203 827 ОП МП Н -044</t>
  </si>
  <si>
    <t>Ул.Солнечная</t>
  </si>
  <si>
    <t>78 203 827 ОП МП Н -045</t>
  </si>
  <si>
    <t>78 203 827 ОП МП Н -046</t>
  </si>
  <si>
    <t>д.Лесное Варегово</t>
  </si>
  <si>
    <t>Ул.Комсомольская</t>
  </si>
  <si>
    <t>78 203 827 ОП МП Н -047</t>
  </si>
  <si>
    <t>78 203 827 ОП МП Н -048</t>
  </si>
  <si>
    <t>Ул.Победы</t>
  </si>
  <si>
    <t>78 203 827 ОП МП Н -049</t>
  </si>
  <si>
    <t>Ул.Пролетарская</t>
  </si>
  <si>
    <t>78 203 827 ОП МП Н -050</t>
  </si>
  <si>
    <t>Ул.Свободы</t>
  </si>
  <si>
    <t>78 203 827 ОП МП Н -051</t>
  </si>
  <si>
    <t>78 203 827 ОП МП Н -052</t>
  </si>
  <si>
    <t>78 203 827 ОП МП Н -053</t>
  </si>
  <si>
    <t>Ул.Труда</t>
  </si>
  <si>
    <t>78 203 827 ОП МП Н -054</t>
  </si>
  <si>
    <t>д.Старое Варегово</t>
  </si>
  <si>
    <t>Ул.Калинина</t>
  </si>
  <si>
    <t>78 203 827 ОП МП Н -055</t>
  </si>
  <si>
    <t>Ул.Кирова</t>
  </si>
  <si>
    <t>78 203 827 ОП МП Н -056</t>
  </si>
  <si>
    <t>78 203 827 ОП МП Н -057</t>
  </si>
  <si>
    <t>Ул.Октябрьская</t>
  </si>
  <si>
    <t>78 203 827 ОП МП Н -058</t>
  </si>
  <si>
    <t>Ул.Первомайская</t>
  </si>
  <si>
    <t>78 203 827 ОП МП Н -059</t>
  </si>
  <si>
    <t>78 203 827 ОП МП Н -060</t>
  </si>
  <si>
    <t>78 203 827 ОП МП Н -061</t>
  </si>
  <si>
    <t>ул.Подсобное хозяйство</t>
  </si>
  <si>
    <t>78 203 827 ОП МП Н -062</t>
  </si>
  <si>
    <t>д.Муравьево</t>
  </si>
  <si>
    <t>Ул.Техническая</t>
  </si>
  <si>
    <t>78 203 827 ОП МП Н -063</t>
  </si>
  <si>
    <t>78 203 827 ОП МП Н -064</t>
  </si>
  <si>
    <t>78 203 827 ОП МП Н -065</t>
  </si>
  <si>
    <t>Ул.Зеленая</t>
  </si>
  <si>
    <t>78 203 827 ОП МП Н -066</t>
  </si>
  <si>
    <t>Ул.Технический переулок</t>
  </si>
  <si>
    <t>78 203 827 ОП МП Н -067</t>
  </si>
  <si>
    <t>с.Варегово</t>
  </si>
  <si>
    <t>Ул.Февральская</t>
  </si>
  <si>
    <t>78 203 827 ОП МП Н -068</t>
  </si>
  <si>
    <t>Ул.Гражданская</t>
  </si>
  <si>
    <t>78 203 827 ОП МП Н -069</t>
  </si>
  <si>
    <t>78 203 827 ОП МП Н -070</t>
  </si>
  <si>
    <t>Ул.8 Марта</t>
  </si>
  <si>
    <t>78 203 827 ОП МП Н -071</t>
  </si>
  <si>
    <t>78 203 827 ОП МП Н -072</t>
  </si>
  <si>
    <t>78 203 827 ОП МП Н -073</t>
  </si>
  <si>
    <t>Ул.Депутатская</t>
  </si>
  <si>
    <t>78 203 827 ОП МП Н -074</t>
  </si>
  <si>
    <t>Ул.Шагвалеева</t>
  </si>
  <si>
    <t>78 203 827 ОП МП Н -075</t>
  </si>
  <si>
    <t>Каменка(от дома № 25 по ул.Мира до ул.станционная)</t>
  </si>
  <si>
    <t>78 203 827 ОП МП Н -076</t>
  </si>
  <si>
    <t>Ул.1Железнодорожная</t>
  </si>
  <si>
    <t>78 203 827 ОП МП Н -077</t>
  </si>
  <si>
    <t>Ул.2Железнодлрожная</t>
  </si>
  <si>
    <t>78 203 827 ОП МП Н -078</t>
  </si>
  <si>
    <t>Ул.зЖелезнодорожная</t>
  </si>
  <si>
    <t>78 203 827 ОП МП Н -079</t>
  </si>
  <si>
    <t>Ул.Стахановская</t>
  </si>
  <si>
    <t>78 203 827 ОП МП Н -080</t>
  </si>
  <si>
    <t>78 203 827 ОП МП Н -081</t>
  </si>
  <si>
    <t>Ул.Верный Путь</t>
  </si>
  <si>
    <t>78 203 827 ОП МП Н -082</t>
  </si>
  <si>
    <t>Ул.Новый Путь</t>
  </si>
  <si>
    <t>78 203 827 ОП МП Н -083</t>
  </si>
  <si>
    <t>78 203 827 ОП МП Н -084</t>
  </si>
  <si>
    <t>Ул.Механическая</t>
  </si>
  <si>
    <t>78 203 827 ОП МП Н -085</t>
  </si>
  <si>
    <t>Ул.Ярославская</t>
  </si>
  <si>
    <t>78 203 827 ОП МП Н -086</t>
  </si>
  <si>
    <t>Ул.Станционная</t>
  </si>
  <si>
    <t>78 203 827 ОП МП Н -087</t>
  </si>
  <si>
    <t>78 203 827 ОП МП Н -088</t>
  </si>
  <si>
    <t>78 203 827 ОП МП Н -089</t>
  </si>
  <si>
    <t>78 203 827 ОП МП Н -090</t>
  </si>
  <si>
    <t>78 203 827 ОП МП Н -091</t>
  </si>
  <si>
    <t>Ул.Чапаева</t>
  </si>
  <si>
    <t>78 203 827 ОП МП Н -092</t>
  </si>
  <si>
    <t>Итого по Вареговскому СП</t>
  </si>
  <si>
    <t>БЛАГОВЕЩЕНСКОЕ СП</t>
  </si>
  <si>
    <t>д. Абашево</t>
  </si>
  <si>
    <t xml:space="preserve"> 78 203 822 ОП МП Н-001</t>
  </si>
  <si>
    <t>д. Акулинино</t>
  </si>
  <si>
    <t>78 203 822 ОП МП Н-002</t>
  </si>
  <si>
    <t>78 203 822 ОП МП Н-003</t>
  </si>
  <si>
    <t xml:space="preserve">с. Андреевское </t>
  </si>
  <si>
    <t xml:space="preserve">ул. Декабристов </t>
  </si>
  <si>
    <t>78 203 822 ОП МП Н-004</t>
  </si>
  <si>
    <t>78 203 822 ОП МП Н-005</t>
  </si>
  <si>
    <t>ул.Вишневая.</t>
  </si>
  <si>
    <t>78 203 822 ОП МП Н-006</t>
  </si>
  <si>
    <t xml:space="preserve">д. Анкудимово </t>
  </si>
  <si>
    <t>78 203 822 ОП МП Н-007</t>
  </si>
  <si>
    <t>д. Бабаево</t>
  </si>
  <si>
    <t>78 203 822 ОП МП Н-008</t>
  </si>
  <si>
    <t>д. Бараново</t>
  </si>
  <si>
    <t>78 203 822 ОП МП Н-009</t>
  </si>
  <si>
    <t>д. Басалаево</t>
  </si>
  <si>
    <t>78 203 822 ОП МП Н-010</t>
  </si>
  <si>
    <t>д. Безгачево</t>
  </si>
  <si>
    <t>78 203 822 ОП МП Н-011</t>
  </si>
  <si>
    <t xml:space="preserve">с. Благовещенье </t>
  </si>
  <si>
    <t>78 203 822 ОП МП Н-012</t>
  </si>
  <si>
    <t>д. Большое Лопатино</t>
  </si>
  <si>
    <t>78 203 822 ОП МП Н -014</t>
  </si>
  <si>
    <t>д. Большое Муравьево</t>
  </si>
  <si>
    <t>78 203 822 ОП МП Н -016</t>
  </si>
  <si>
    <t xml:space="preserve"> ул. Пролерарская </t>
  </si>
  <si>
    <t>78 203 822 ОП МП Н-017</t>
  </si>
  <si>
    <t xml:space="preserve">ул. Никульская </t>
  </si>
  <si>
    <t>78 203 822 ОП МП Н -018</t>
  </si>
  <si>
    <t>д. Большое Семенково</t>
  </si>
  <si>
    <t>78203 822 ОП МП Н-019</t>
  </si>
  <si>
    <t>д. Борисовское</t>
  </si>
  <si>
    <t xml:space="preserve">ул. Молодежная </t>
  </si>
  <si>
    <t>78 203 822 ОП МП Н -020</t>
  </si>
  <si>
    <t>78 203 822 ОП МП Н -021</t>
  </si>
  <si>
    <t xml:space="preserve">ул. Полевая </t>
  </si>
  <si>
    <t>78 203 822 ОП МП Н -022</t>
  </si>
  <si>
    <t xml:space="preserve">ул. Солнечная </t>
  </si>
  <si>
    <t>78 203 822 ОП МП Н- 023</t>
  </si>
  <si>
    <t xml:space="preserve">ул. Заречная </t>
  </si>
  <si>
    <t>78 203 822 ОП МП Н-024</t>
  </si>
  <si>
    <t>д. Будаково</t>
  </si>
  <si>
    <t>78 203 822 ОП МП Н-025</t>
  </si>
  <si>
    <t>д. Ваганово</t>
  </si>
  <si>
    <t>78 203 822 ОП МП Н -026</t>
  </si>
  <si>
    <t>д. Вакулово</t>
  </si>
  <si>
    <t>78 203 822 ОП МП Н- 027</t>
  </si>
  <si>
    <t>д. Вандышево</t>
  </si>
  <si>
    <t>78 203 822  ОП МП Н-028</t>
  </si>
  <si>
    <t>д. Власово</t>
  </si>
  <si>
    <t>78 203 822 ОП МП Н - 029</t>
  </si>
  <si>
    <t>д. Ваулово</t>
  </si>
  <si>
    <t>78 203 822 ОП МП Н-030</t>
  </si>
  <si>
    <t>78 203 822 ОП МП Н -031</t>
  </si>
  <si>
    <t>д. Вычесово</t>
  </si>
  <si>
    <t>78 203 822 ОП МП Н- 032</t>
  </si>
  <si>
    <t>78 203 822 ОП МП Н-033</t>
  </si>
  <si>
    <t>х.Головково</t>
  </si>
  <si>
    <t>78 203 822 ОП МП Н- 034</t>
  </si>
  <si>
    <t>д. Горки (Свобода)</t>
  </si>
  <si>
    <t>78 203 822 ОП МП Н-035</t>
  </si>
  <si>
    <t>д. Горки (Родина)</t>
  </si>
  <si>
    <t>78 203 822 ОП МП Н- 036</t>
  </si>
  <si>
    <t>д. Демидово</t>
  </si>
  <si>
    <t>78 203 822 ОП МП Н-037</t>
  </si>
  <si>
    <t>с. Елохово</t>
  </si>
  <si>
    <t>78 203 822 ОП МП Н-038</t>
  </si>
  <si>
    <t>д. Зорино</t>
  </si>
  <si>
    <t>78 203 822 ОП МП Н- 039</t>
  </si>
  <si>
    <t>78 203 822 ОП МП Н -040</t>
  </si>
  <si>
    <t>д. Ивановское (Чудиновский с/о)</t>
  </si>
  <si>
    <t>78 203 822 ОП МП Н -041</t>
  </si>
  <si>
    <t>78 203 822 ОП МП Н-042</t>
  </si>
  <si>
    <t>78 203 822 ОП МП Н-043</t>
  </si>
  <si>
    <t>78 203 822 ОП МП Н-044</t>
  </si>
  <si>
    <t xml:space="preserve">д. Карповское </t>
  </si>
  <si>
    <t>78 203 822 ОП МП Н- 045</t>
  </si>
  <si>
    <t>78 203 822 ОП МП Н-046</t>
  </si>
  <si>
    <t>78 203 822 ОП МП Н-047</t>
  </si>
  <si>
    <t xml:space="preserve">д. Кузьминское </t>
  </si>
  <si>
    <t>78 203 822 ОП МП Н-048</t>
  </si>
  <si>
    <t>д. Лутошкино</t>
  </si>
  <si>
    <t>78 203 822 ОП МП Н-049</t>
  </si>
  <si>
    <t>78 203 822 ОП МП Н-050</t>
  </si>
  <si>
    <t>78 203 822 ОП МП Н-051</t>
  </si>
  <si>
    <t>78 203 822 ОП МП Н-052</t>
  </si>
  <si>
    <t xml:space="preserve">ул. Центральная </t>
  </si>
  <si>
    <t>78 203 822 ОП МП Н-053</t>
  </si>
  <si>
    <t>78 203 822 ОП МП Н-054</t>
  </si>
  <si>
    <t>д. Маслятино</t>
  </si>
  <si>
    <t>78 203 822 ОП МП Н-055</t>
  </si>
  <si>
    <t>д. Медведево</t>
  </si>
  <si>
    <t>78 203 822 ОП МП Н-056</t>
  </si>
  <si>
    <t>д. Митенино</t>
  </si>
  <si>
    <t>78 203 822 ОП МП Н-057</t>
  </si>
  <si>
    <t>078203822 ОП МП Н-058</t>
  </si>
  <si>
    <t>78 203  822 ОП МП Н-059</t>
  </si>
  <si>
    <t>д. Нерезово</t>
  </si>
  <si>
    <t>78 203 822 ОП МП Н-060</t>
  </si>
  <si>
    <t>д. Нестерево</t>
  </si>
  <si>
    <t>78 203 822 ОП МП Н-061</t>
  </si>
  <si>
    <t>д. Никитинское около д. Кузьминское</t>
  </si>
  <si>
    <t>78 203 822 ОП МП Н-062</t>
  </si>
  <si>
    <t>д.Никитинское около д. Муравьево</t>
  </si>
  <si>
    <t>78 203 822 ОП МП Н-063</t>
  </si>
  <si>
    <t>д. Никульское</t>
  </si>
  <si>
    <t>78 203 822 ОП МП Н-064</t>
  </si>
  <si>
    <t>д. Новое Гостилово</t>
  </si>
  <si>
    <t>78 203 822 ОП МП Н-065</t>
  </si>
  <si>
    <t>78 203 822 ОП МП Н-066</t>
  </si>
  <si>
    <t>78 203 822 ОП МП Н-067</t>
  </si>
  <si>
    <t>78 203 822 ОП МП Н-068</t>
  </si>
  <si>
    <t xml:space="preserve">ул. Луговая </t>
  </si>
  <si>
    <t>78 203 822 ОП МП Н-069</t>
  </si>
  <si>
    <t>78 203 822 ОП МП Н-070</t>
  </si>
  <si>
    <t>д. Окатово</t>
  </si>
  <si>
    <t>78 203 822 ОП МП Н-071</t>
  </si>
  <si>
    <t>д. Парушкино</t>
  </si>
  <si>
    <t>78 203 822 ОП МП Н-072</t>
  </si>
  <si>
    <t>д. Паршево</t>
  </si>
  <si>
    <t>78 203 822 ОП МП Н-073</t>
  </si>
  <si>
    <t>д. Пересеки</t>
  </si>
  <si>
    <t>78 203 822 ОП МП Н-074</t>
  </si>
  <si>
    <t>78 203 822 ОП МП Н-075</t>
  </si>
  <si>
    <t>д. Петровское</t>
  </si>
  <si>
    <t>78 203 822 ОП МП Н-076</t>
  </si>
  <si>
    <t>д. Печарино</t>
  </si>
  <si>
    <t>78 203 822 ОП МП Н- 077</t>
  </si>
  <si>
    <t>78 203 822 ОП МП Н-078</t>
  </si>
  <si>
    <t>д. Поздеевское</t>
  </si>
  <si>
    <t>78 203 822 ОП МП Н-079</t>
  </si>
  <si>
    <t>д. Протасово</t>
  </si>
  <si>
    <t>78 203 822 ОП МП Н-080</t>
  </si>
  <si>
    <t>д. Пуслищево</t>
  </si>
  <si>
    <t>78 203 822 ОП МП Н-081</t>
  </si>
  <si>
    <t>с. Рождество</t>
  </si>
  <si>
    <t>78 203 822 ОП МП Н-082</t>
  </si>
  <si>
    <t>д. Савинское</t>
  </si>
  <si>
    <t>78 203 822 ОП МП Н-083</t>
  </si>
  <si>
    <t>д. Саморядово</t>
  </si>
  <si>
    <t>78 203 822 ОП МП Н -084</t>
  </si>
  <si>
    <t>д. Синьково</t>
  </si>
  <si>
    <t>78 203 822 ОП МП Н-085</t>
  </si>
  <si>
    <t>д. Синьково М</t>
  </si>
  <si>
    <t>78 203 822 ОП МП Н-086</t>
  </si>
  <si>
    <t>д. Слободка</t>
  </si>
  <si>
    <t>78 203 822 ОП МП Н-087</t>
  </si>
  <si>
    <t>д. Старково</t>
  </si>
  <si>
    <t>78 203 822 ОП МП Н-088</t>
  </si>
  <si>
    <t>д. Старухино</t>
  </si>
  <si>
    <t>78 203 822 ОП МП Н-089</t>
  </si>
  <si>
    <t>д. Стрельниково</t>
  </si>
  <si>
    <t>78 203 822 ОП  МП Н -090</t>
  </si>
  <si>
    <t>д. Ступино</t>
  </si>
  <si>
    <t>78 203 822 ОП МП Н-091</t>
  </si>
  <si>
    <t>д. Тарасово</t>
  </si>
  <si>
    <t>78 203 822 ОП МП Н-092</t>
  </si>
  <si>
    <t>78 203 822 ОП МП Н-093</t>
  </si>
  <si>
    <t>д. Тимошино</t>
  </si>
  <si>
    <t>78 203 822 ОП МП Н-094</t>
  </si>
  <si>
    <t>д. Тиханово</t>
  </si>
  <si>
    <t>78 203 822  ОП МП Н-095</t>
  </si>
  <si>
    <t>д. Угленское</t>
  </si>
  <si>
    <t>78 203 822 ОП МП Н-096</t>
  </si>
  <si>
    <t>д. Улитино</t>
  </si>
  <si>
    <t>78 203 822 ОП МП Н-097</t>
  </si>
  <si>
    <t>78 203 822 ОП МП Н-098</t>
  </si>
  <si>
    <t>д. Холкино</t>
  </si>
  <si>
    <t>78 203 822 ОП МП Н-099</t>
  </si>
  <si>
    <t>д. Чижово</t>
  </si>
  <si>
    <t>78 203 822 ОП МП Н-100</t>
  </si>
  <si>
    <t>78 203 822 ОП МП Н-101</t>
  </si>
  <si>
    <t>78 203 822 ОП МП Н-102</t>
  </si>
  <si>
    <t xml:space="preserve">ул. Банная </t>
  </si>
  <si>
    <t>78 203 822 ОП МП Н-103</t>
  </si>
  <si>
    <t>д. Чумжино</t>
  </si>
  <si>
    <t>78 203 822 ОП МП Н-104</t>
  </si>
  <si>
    <t>д. Шарапово</t>
  </si>
  <si>
    <t>78 203 822 ОП МП Н-105</t>
  </si>
  <si>
    <t>д. Ширяево</t>
  </si>
  <si>
    <t>78 203 822 ОП МП Н-106</t>
  </si>
  <si>
    <t>78 203 822 ОП МП Н-107</t>
  </si>
  <si>
    <t>д. Шпилево</t>
  </si>
  <si>
    <t>78 203 822 ОП МП Н-108</t>
  </si>
  <si>
    <t>д. Шульгино</t>
  </si>
  <si>
    <t>78 203 822 ОП МП Н-109</t>
  </si>
  <si>
    <t xml:space="preserve">автомобильные дороги общего пользования между населенными пунктами в границах сельских поселений </t>
  </si>
  <si>
    <t>Итого по Большесельскому с/п</t>
  </si>
  <si>
    <t>Итого по Благовещенскому с/п</t>
  </si>
  <si>
    <t>Итого по Вареговскому с/п</t>
  </si>
  <si>
    <t>Всего по району</t>
  </si>
  <si>
    <t>Постановление администрации Большесельского МР от 16.04.2010. №367</t>
  </si>
  <si>
    <t>ВСЕГО по Большесельскому СП</t>
  </si>
  <si>
    <t>Решение Муниципального Совета Большесельского сельского поселения Большесельского района Ярославской области № 61 от 23.12.2010г.</t>
  </si>
  <si>
    <t>ВСЕГО по Благовещенскому СП</t>
  </si>
  <si>
    <t>Решение Муниципального Совета Благовещенского сельского поселения Большесельского района Ярославской области № 37 от 16.09.2010г.</t>
  </si>
  <si>
    <t>Решение Муниципального Совета Вареговского сельского поселения Большесельского района Ярославской области № 162 от 13.10.2010г.</t>
  </si>
  <si>
    <t xml:space="preserve">Наименование муниципального образования </t>
  </si>
  <si>
    <t>Кем и когда утвержден прилагаемый перечень автомобильных дорог                       (наименование документа,№, дата)</t>
  </si>
  <si>
    <t>протяженность а/д, км</t>
  </si>
  <si>
    <t>в т.ч. с тв.покр.</t>
  </si>
  <si>
    <t>не соответ. норм.требов.</t>
  </si>
  <si>
    <t xml:space="preserve">    автомобильные дороги общего пользования между населенными пунктами</t>
  </si>
  <si>
    <t>Большесельский МР из них в границах:</t>
  </si>
  <si>
    <t xml:space="preserve">         автомобильные дороги общего пользования в границах населенных пунктов поселения</t>
  </si>
  <si>
    <t xml:space="preserve">                                                                                                                                               ВСЕГО по СП</t>
  </si>
  <si>
    <t xml:space="preserve">                                                                                                                                     ВСЕГО по району</t>
  </si>
  <si>
    <t xml:space="preserve">       </t>
  </si>
  <si>
    <t>№ п/п</t>
  </si>
  <si>
    <t>78-209 ОП МР 001</t>
  </si>
  <si>
    <t>78-209 ОП МР 002</t>
  </si>
  <si>
    <t>78-209 ОП МР 003</t>
  </si>
  <si>
    <t>78-209 ОП МР 004</t>
  </si>
  <si>
    <t>78-209 ОП МР 005</t>
  </si>
  <si>
    <t>78-209 ОП МР 006</t>
  </si>
  <si>
    <t>78-209 ОП МР 007</t>
  </si>
  <si>
    <t>78-209 ОП МР 008</t>
  </si>
  <si>
    <t>78-209 ОП МР 009</t>
  </si>
  <si>
    <t>78-209 ОП МР 010</t>
  </si>
  <si>
    <t>а/д Медухово-Черный Враг-Соболево (съезд)</t>
  </si>
  <si>
    <t>78-209 ОП МР 011</t>
  </si>
  <si>
    <t>78-209 ОП МР 012</t>
  </si>
  <si>
    <t>Суминское-Живетьево</t>
  </si>
  <si>
    <t>78-209 ОП МР 013</t>
  </si>
  <si>
    <t>Лискино-Промежки</t>
  </si>
  <si>
    <t>78-209 ОП МР 014</t>
  </si>
  <si>
    <t>Филимоново-Никольское</t>
  </si>
  <si>
    <t>78-209 ОП МР 015</t>
  </si>
  <si>
    <t>Вертлюгово-Гришино-Борисовка</t>
  </si>
  <si>
    <t>78-209 ОП МР 016</t>
  </si>
  <si>
    <t>Киселево-Барыгино</t>
  </si>
  <si>
    <t>78-209 ОП МР 017</t>
  </si>
  <si>
    <t>Холопово-Ясная поляна</t>
  </si>
  <si>
    <t>78-209 ОП МР 018</t>
  </si>
  <si>
    <t>Прозорово-Льнозавод</t>
  </si>
  <si>
    <t>78-209 ОП МР 019</t>
  </si>
  <si>
    <t>Сутка-Подольское</t>
  </si>
  <si>
    <t>78-209 ОП МР 020</t>
  </si>
  <si>
    <t>Лискино-Промежки-Дубровка</t>
  </si>
  <si>
    <t>78-209 ОП МР 021</t>
  </si>
  <si>
    <t>Орлово-Брилино</t>
  </si>
  <si>
    <t>78-209 ОП МР 022</t>
  </si>
  <si>
    <t>Кривцово-Лукино</t>
  </si>
  <si>
    <t>78-209 ОП МР 023</t>
  </si>
  <si>
    <t>Орлово-Самоседово</t>
  </si>
  <si>
    <t>78-209 ОП МР 024</t>
  </si>
  <si>
    <t>Орлово-Лукино</t>
  </si>
  <si>
    <t>78-209 ОП МР 025</t>
  </si>
  <si>
    <t>Орлово-Яковлево</t>
  </si>
  <si>
    <t>78-209 ОП МР 026</t>
  </si>
  <si>
    <t>Скоркино-Абросово</t>
  </si>
  <si>
    <t>78-209 ОП МР 027</t>
  </si>
  <si>
    <t>Суминское-Живетьево-Иванцево</t>
  </si>
  <si>
    <t>78-209 ОП МР 028</t>
  </si>
  <si>
    <t>Чурилово-Иванцево</t>
  </si>
  <si>
    <t>78-209 ОП МР 029</t>
  </si>
  <si>
    <t>Брейтово-Лискино, съезхд до дер. Себельское</t>
  </si>
  <si>
    <t>78-209 ОП МР 030</t>
  </si>
  <si>
    <t>Брейтово-Лискино, съезхд до дер. Редемское</t>
  </si>
  <si>
    <t>78-209 ОП МР 031</t>
  </si>
  <si>
    <t>Брейтово-Лискино, съезд до дер. Кривцово</t>
  </si>
  <si>
    <t>78-209 ОП МР 032</t>
  </si>
  <si>
    <t>Сутка-Нивищи, съезд до дер.Нивищи</t>
  </si>
  <si>
    <t>78-209 ОП МР 033</t>
  </si>
  <si>
    <t>Суминское-Косково-Сельцо, съезд до дер. Киселево</t>
  </si>
  <si>
    <t>78-209 ОП МР 034</t>
  </si>
  <si>
    <t>с.Брейтово-дер.Набережная</t>
  </si>
  <si>
    <t>78-209 ОП МР 035</t>
  </si>
  <si>
    <t>с.Брейтово-дер.Сушева-дер. Берелево</t>
  </si>
  <si>
    <t>78-209 ОП МР 036</t>
  </si>
  <si>
    <t>"Брейтово-Покровское"-дер. Воронец</t>
  </si>
  <si>
    <t>78-209 ОП МР 037</t>
  </si>
  <si>
    <t>"Брейтово-Покровское"-дер. Базыки-дер.Губино</t>
  </si>
  <si>
    <t>78-209 ОП МР 038</t>
  </si>
  <si>
    <t>"Брейтово-Покровское"-дер. Старое Мерзлеево</t>
  </si>
  <si>
    <t>78-209 ОП МР 039</t>
  </si>
  <si>
    <t>"Брейтово-Покровское"-дер.Турбаново</t>
  </si>
  <si>
    <t>78-209 ОП МР 040</t>
  </si>
  <si>
    <t>"Брейтово-Покровское"-дер.Вышка</t>
  </si>
  <si>
    <t>78-209 ОП МР 041</t>
  </si>
  <si>
    <t>"Брейтово-Покровское"-дер.Минюшино</t>
  </si>
  <si>
    <t>78-209 ОП МР 042</t>
  </si>
  <si>
    <t>"Брейтово-Ульяниха"-дер.Глинник</t>
  </si>
  <si>
    <t>78-209 ОП МР 043</t>
  </si>
  <si>
    <t>"Брейтово-Ульяниха"-дер.Копань-дер.Рысье-дер.Строково</t>
  </si>
  <si>
    <t>78-209 ОП МР 044</t>
  </si>
  <si>
    <t>"Брейтово-Ульяниха"-дер.Семеновка</t>
  </si>
  <si>
    <t>78-209 ОП МР 045</t>
  </si>
  <si>
    <t>"Брейтово-Ульяниха"-дер.Малая Новинка</t>
  </si>
  <si>
    <t>78-209 ОП МР 046</t>
  </si>
  <si>
    <t>дер.Соколы-дер. Обухово</t>
  </si>
  <si>
    <t>78-209 ОП МР 047</t>
  </si>
  <si>
    <t>дер.Соколы-дер. Змазнево-дер. Гаврильцево</t>
  </si>
  <si>
    <t>78-209 ОП МР 048</t>
  </si>
  <si>
    <t>"Брейтово-Прозорово"-дер.Никулино</t>
  </si>
  <si>
    <t>78-209 ОП МР 049</t>
  </si>
  <si>
    <t>"Брейтово-Ульяниха-Никитинское"-дер. Гребенино</t>
  </si>
  <si>
    <t>78-209 ОП МР 050</t>
  </si>
  <si>
    <t>"Брейтово-Ульяниха-Никитинское"-дер. Халево</t>
  </si>
  <si>
    <t>78-209 ОП МР 051</t>
  </si>
  <si>
    <t>"Брейтово-Ульяниха"-дер.Игнатово</t>
  </si>
  <si>
    <t>78-209 ОП МР 052</t>
  </si>
  <si>
    <t>"Брейтово-Ульяниха"-дер.Ключики</t>
  </si>
  <si>
    <t>78-209 ОП МР 053</t>
  </si>
  <si>
    <t>"Брейтово - Покровское на Сити"-д. Семеновское-д.Михайловское-д.Яковлевское</t>
  </si>
  <si>
    <t>"Брейтово - Покровское на Сити"-д. Семеновское</t>
  </si>
  <si>
    <t>"Черкасово-Тимонино-Коростель-Яковлевское-Михайловское"</t>
  </si>
  <si>
    <t>"Покровское на Сити-Коростель-Яковлевское"-"Черкасово-Тимонино-Коростель-Яковлевское-Михайловское"</t>
  </si>
  <si>
    <t>"Черкасово-Тимонино-Коростель-Яковлевское" - Яковлевское</t>
  </si>
  <si>
    <t>Покровское на Сити-Коростель-Яковлевское-" - Семеновское</t>
  </si>
  <si>
    <t>"Черкасово-Тимонино-Коростель-Яковлевское" -Бобровник</t>
  </si>
  <si>
    <t>Трубопереезд на дороге Бор-Дорки-Дубецкая Дача</t>
  </si>
  <si>
    <t>78-209 ОП МР 054</t>
  </si>
  <si>
    <t>Яросл.обл., Брейтовский р-н, с.Брейтово, ул. Республиканская</t>
  </si>
  <si>
    <t>78-209-811 ОП МП 001</t>
  </si>
  <si>
    <t>Яросл.обл., Брейтовский р-н, с.Брейтово, ул. Советская</t>
  </si>
  <si>
    <t>78-209-811 ОП МП 002</t>
  </si>
  <si>
    <t>Яросл.обл., Брейтовский р-н, с.Брейтово, ул. Первомайская</t>
  </si>
  <si>
    <t>78-209-811 ОП МП 003</t>
  </si>
  <si>
    <t>Яросл.обл., Брейтовский р-н, с.Брейтово, ул. Память Калинина</t>
  </si>
  <si>
    <t>78-209-811 ОП МП 004</t>
  </si>
  <si>
    <t>78-209-811 ОП МП 005</t>
  </si>
  <si>
    <t>78-209-811 ОП МП 006</t>
  </si>
  <si>
    <t>78-209-811 ОП МП 007</t>
  </si>
  <si>
    <t>78-209-811 ОП МП 008</t>
  </si>
  <si>
    <t>78-209-811 ОП МП 009</t>
  </si>
  <si>
    <t>78-209-811 ОП МП 010</t>
  </si>
  <si>
    <t>76АВ№130728</t>
  </si>
  <si>
    <t>78-209-811 ОП МП 011</t>
  </si>
  <si>
    <t>Яросл.обл., Брейтовский р-н, с.Брейтово, ул. Цветочная</t>
  </si>
  <si>
    <t>78-209-811 ОП МП 012</t>
  </si>
  <si>
    <t>Яросл.обл., Брейтовский р-н, с.Брейтово, ул. Комсомольская</t>
  </si>
  <si>
    <t>78-209-811 ОП МП 013</t>
  </si>
  <si>
    <t>Яросл.обл., Брейтовский р-н, с.Брейтово, ул. Лесная</t>
  </si>
  <si>
    <t>78-209-811 ОП МП 014</t>
  </si>
  <si>
    <t>Яросл.обл., Брейтовский р-н, с.Брейтово, ул. Октябрьская</t>
  </si>
  <si>
    <t>78-209-811 ОП МП 015</t>
  </si>
  <si>
    <t>Яросл.обл., Брейтовский р-н, с.Брейтово, ул. Гагарина</t>
  </si>
  <si>
    <t>78-209-811 ОП МП 016</t>
  </si>
  <si>
    <t>78-209-811 ОП МП 017</t>
  </si>
  <si>
    <t>78-209-811 ОП МП 018</t>
  </si>
  <si>
    <t>Яросл.обл., Брейтовский р-н, с.Брейтово, ул. Крестьянская</t>
  </si>
  <si>
    <t>78-209-811 ОП МП 019</t>
  </si>
  <si>
    <t>Яросл.обл., Брейтовский р-н, с.Брейтово, ул. Красноармейская</t>
  </si>
  <si>
    <t>78-209-811 ОП МП 020</t>
  </si>
  <si>
    <t>Яросл.обл., Брейтовский р-н, с.Брейтово, ул. Луговая</t>
  </si>
  <si>
    <t>78-209-811 ОП МП 021</t>
  </si>
  <si>
    <t>Яросл.обл., Брейтовский р-н, с.Брейтово, ул. Мологская</t>
  </si>
  <si>
    <t>78-209-811 ОП МП 022</t>
  </si>
  <si>
    <t>Яросл.обл., Брейтовский р-н, с.Брейтово, ул. Молодежная</t>
  </si>
  <si>
    <t>78-209-811 ОП МП 023</t>
  </si>
  <si>
    <t>Яросл.обл., Брейтовский р-н, с.Брейтово, ул. Механизаторов</t>
  </si>
  <si>
    <t>78-209-811 ОП МП 024</t>
  </si>
  <si>
    <t>76АВ№130727</t>
  </si>
  <si>
    <t>Яросл.обл., Брейтовский р-н, с.Брейтово, ул. Мелиораторов</t>
  </si>
  <si>
    <t>78-209-811 ОП МП 025</t>
  </si>
  <si>
    <t>78-209-811 ОП МП 026</t>
  </si>
  <si>
    <t>78-209-811 ОП МП 027</t>
  </si>
  <si>
    <t>76АВ№130729</t>
  </si>
  <si>
    <t>Яросл.обл., Брейтовский р-н, с.Брейтово, ул. Полевая</t>
  </si>
  <si>
    <t>78-209-811 ОП МП 028</t>
  </si>
  <si>
    <t>76АВ№130726</t>
  </si>
  <si>
    <t>Яросл.обл., Брейтовский р-н, с.Брейтово, ул. Парковая</t>
  </si>
  <si>
    <t>78-209-811 ОП МП 029</t>
  </si>
  <si>
    <t>Яросл.обл., Брейтовский р-н, с.Брейтово, ул.Солнечная</t>
  </si>
  <si>
    <t>78-209-811 ОП МП 030</t>
  </si>
  <si>
    <t>Яросл.обл., Брейтовский р-н, с.Брейтово, ул. Строительная</t>
  </si>
  <si>
    <t>78-209-811 ОП МП 031</t>
  </si>
  <si>
    <t>76АВ№130723</t>
  </si>
  <si>
    <t>Яросл.обл., Брейтовский р-н, с.Брейтово, ул. Светлая</t>
  </si>
  <si>
    <t>78-209-811 ОП МП 032</t>
  </si>
  <si>
    <t>Яросл.обл., Брейтовский р-н, с.Брейтово, ул. Транспортная</t>
  </si>
  <si>
    <t>78-209-811 ОП МП 033</t>
  </si>
  <si>
    <t>Яросл.обл., Брейтовский р-н, с.Брейтово, ул. Юности</t>
  </si>
  <si>
    <t>78-209-811 ОП МП 034</t>
  </si>
  <si>
    <t>Яросл.обл., Брейтовский р-н, с.Брейтово, ул. Школьная</t>
  </si>
  <si>
    <t>78-209-811 ОП МП 035</t>
  </si>
  <si>
    <t>76АВ№130724</t>
  </si>
  <si>
    <t>Яросл.обл., Брейтовский р-н, с.Брейтово, ул. 60-летия Победы</t>
  </si>
  <si>
    <t>78-209-811 ОП МП 036</t>
  </si>
  <si>
    <t>78-209-811 ОП МП 037</t>
  </si>
  <si>
    <t>78-209-811 ОП МП 038</t>
  </si>
  <si>
    <t>78-209-811 ОП МП 039</t>
  </si>
  <si>
    <t>Яросл.обл., Брейтовский р-н, с.Брейтово,Больничный пер.</t>
  </si>
  <si>
    <t>78-209-811 ОП МП 040</t>
  </si>
  <si>
    <t>Яросл.обл., Брейтовский р-н, с.Брейтово, Закатный пер.</t>
  </si>
  <si>
    <t>78-209-811 ОП МП 041</t>
  </si>
  <si>
    <t>76АВ№130725</t>
  </si>
  <si>
    <t>Яросл.обл., Брейтовский р-н, с.Брейтово, Заречный пер.</t>
  </si>
  <si>
    <t>78-209-811 ОП МП 042</t>
  </si>
  <si>
    <t>Яросл.обл., Брейтовский р-н, с.Брейтово, пер.Память Ильича</t>
  </si>
  <si>
    <t>78-209-811 ОП МП 043</t>
  </si>
  <si>
    <t>Яросл.обл., Брейтовский р-н, с.Брейтово, Советский пер.</t>
  </si>
  <si>
    <t>78-209-811 ОП МП 044</t>
  </si>
  <si>
    <t>Яросл.обл., Брейтовский р-н, с.Брейтово, Лесной пер.</t>
  </si>
  <si>
    <t>78-209-811 ОП МП 045</t>
  </si>
  <si>
    <t>Яросл.обл., Брейтовский р-н, с.Брейтово,Кооперативный пер.</t>
  </si>
  <si>
    <t>78-209-811 ОП МП 046</t>
  </si>
  <si>
    <t>78-209-811 ОП МП 047</t>
  </si>
  <si>
    <t>78-209-811 ОП МП 048</t>
  </si>
  <si>
    <t>Яросл.обл., Брейтовский р-н, с.Брейтово, Пионерский пер.</t>
  </si>
  <si>
    <t>78-209-811 ОП МП 049</t>
  </si>
  <si>
    <t>Яросл.обл., Брейтовский р-н, с.Брейтово, Кирпичный завод</t>
  </si>
  <si>
    <t>78-209-811 ОП МП 050</t>
  </si>
  <si>
    <t>Яросл.обл., Брейтовский р-н, дер.Берелево</t>
  </si>
  <si>
    <t>78-209-811 ОП МП 051</t>
  </si>
  <si>
    <t>Яросл.обл., Брейтовский р-н, дер.Бреньково</t>
  </si>
  <si>
    <t>78-209-811 ОП МП 052</t>
  </si>
  <si>
    <t>78-209-811 ОП МП 053</t>
  </si>
  <si>
    <t>78-209-811 ОП МП 054</t>
  </si>
  <si>
    <t>76АВ№130722</t>
  </si>
  <si>
    <t>Яросл.обл., Брейтовский р-н, дер.Дуденево, Липовый пер.</t>
  </si>
  <si>
    <t>78-209-811 ОП МП 055</t>
  </si>
  <si>
    <t>Яросл.обл., Брейтовский р-н, дер.Логинцево, ул.Заречная</t>
  </si>
  <si>
    <t>78-209-811 ОП МП 056</t>
  </si>
  <si>
    <t>76АВ№130719</t>
  </si>
  <si>
    <t>Яросл.обл., Брейтовский р-н, дер.Логинцево, ул.Дружная</t>
  </si>
  <si>
    <t>78-209-811 ОП МП 057</t>
  </si>
  <si>
    <t>Яросл.обл., Брейтовский р-н, дер.Захарино</t>
  </si>
  <si>
    <t>78-209-811 ОП МП 058</t>
  </si>
  <si>
    <t>78-209-811 ОП МП 059</t>
  </si>
  <si>
    <t>78-209-811 ОП МП 060</t>
  </si>
  <si>
    <t>Яросл.обл., Брейтовский р-н, дер.Набережная</t>
  </si>
  <si>
    <t>78-209-811 ОП МП 061</t>
  </si>
  <si>
    <t>Яросл.обл., Брейтовский р-н, дер.Нечесово</t>
  </si>
  <si>
    <t>78-209-811 ОП МП 062</t>
  </si>
  <si>
    <t>Яросл.обл., Брейтовский р-н, дер.Никулино</t>
  </si>
  <si>
    <t>78-209-811 ОП МП 063</t>
  </si>
  <si>
    <t>Яросл.обл., Брейтовский р-н, дер.Новинка, ул.Центральная</t>
  </si>
  <si>
    <t>78-209-811 ОП МП 064</t>
  </si>
  <si>
    <t>Яросл.обл., Брейтовский р-н, дер.Новинка, ул.Садовая</t>
  </si>
  <si>
    <t>78-209-811 ОП МП 065</t>
  </si>
  <si>
    <t>Яросл.обл., Брейтовский р-н, дер.Носова</t>
  </si>
  <si>
    <t>78-209-811 ОП МП 066</t>
  </si>
  <si>
    <t>78-209-811 ОП МП 067</t>
  </si>
  <si>
    <t>78-209-811 ОП МП 068</t>
  </si>
  <si>
    <t>78-209-811 ОП МП 069</t>
  </si>
  <si>
    <t>Яросл.обл., Брейтовский р-н, дер.Балобаново</t>
  </si>
  <si>
    <t>78-209-811 ОП МП 070</t>
  </si>
  <si>
    <t>Яросл.обл., Брейтовский р-н, дер.Бобровник</t>
  </si>
  <si>
    <t>78-209-811 ОП МП 071</t>
  </si>
  <si>
    <t>Яросл.обл., Брейтовский р-н, дер.Воронец</t>
  </si>
  <si>
    <t>78-209-811 ОП МП 072</t>
  </si>
  <si>
    <t>Яросл.обл., Брейтовский р-н, дер.Высоково</t>
  </si>
  <si>
    <t>78-209-811 ОП МП 073</t>
  </si>
  <si>
    <t>Яросл.обл., Брейтовский р-н, дер.Вышка</t>
  </si>
  <si>
    <t>78-209-811 ОП МП 074</t>
  </si>
  <si>
    <t>Яросл.обл., Брейтовский р-н, дер.Губино</t>
  </si>
  <si>
    <t>78-209-811 ОП МП 075</t>
  </si>
  <si>
    <t>Яросл.обл., Брейтовский р-н, дер.Базыки</t>
  </si>
  <si>
    <t>78-209-811 ОП МП 076</t>
  </si>
  <si>
    <t>Яросл.обл., Брейтовский р-н, дер.Княгинино</t>
  </si>
  <si>
    <t>78-209-811 ОП МП 077</t>
  </si>
  <si>
    <t>78-209-811 ОП МП 078</t>
  </si>
  <si>
    <t>Яросл.обл., Брейтовский р-н, дер.Минюшино</t>
  </si>
  <si>
    <t>78-209-811 ОП МП 079</t>
  </si>
  <si>
    <t>Яросл.обл., Брейтовский р-н, дер.Михайловское</t>
  </si>
  <si>
    <t>78-209-811 ОП МП 080</t>
  </si>
  <si>
    <t>Яросл.обл., Брейтовский р-н, дер.Новое Мерзлеево</t>
  </si>
  <si>
    <t>78-209-811 ОП МП 081</t>
  </si>
  <si>
    <t>Яросл.обл., Брейтовский р-н, дер.Овинищи</t>
  </si>
  <si>
    <t>78-209-811 ОП МП 082</t>
  </si>
  <si>
    <t>Яросл.обл., Брейтовский р-н, дер.Семеновское</t>
  </si>
  <si>
    <t>78-209-811 ОП МП 083</t>
  </si>
  <si>
    <t>Яросл.обл., Брейтовский р-н, дер.Старое Мерзлеево</t>
  </si>
  <si>
    <t>78-209-811 ОП МП 084</t>
  </si>
  <si>
    <t>78-209-811 ОП МП 085</t>
  </si>
  <si>
    <t>78-209-811 ОП МП 086</t>
  </si>
  <si>
    <t>78-209-844 ОП МП 087</t>
  </si>
  <si>
    <t>Яросл.обл., Брейтовский р-н, дер.Ульяниха</t>
  </si>
  <si>
    <t>78-209-877 ОП МП 088</t>
  </si>
  <si>
    <t>78-209-877 ОП МП 089</t>
  </si>
  <si>
    <t>78-209-877 ОП МП 090</t>
  </si>
  <si>
    <t>Яросл.обл., Брейтовский р-н, дер.Глинник</t>
  </si>
  <si>
    <t>78-209-877 ОП МП 091</t>
  </si>
  <si>
    <t>Яросл.обл., Брейтовский р-н, дер.Гребенино</t>
  </si>
  <si>
    <t>78-209-877 ОП МП 092</t>
  </si>
  <si>
    <t>Яросл.обл., Брейтовский р-н, дер.Змазнево</t>
  </si>
  <si>
    <t>78-209-877 ОП МП 093</t>
  </si>
  <si>
    <t>Яросл.обл., Брейтовский р-н, дер.Ключики</t>
  </si>
  <si>
    <t>78-209-877 ОП МП 094</t>
  </si>
  <si>
    <t>78-209-877 ОП МП 095</t>
  </si>
  <si>
    <t>78-209-877 ОП МП 096</t>
  </si>
  <si>
    <t>Яросл.обл., Брейтовский р-н, дер.Малая Новинка</t>
  </si>
  <si>
    <t>78-209-877 ОП МП 097</t>
  </si>
  <si>
    <t>Яросл.обл., Брейтовский р-н, дер.Назариха</t>
  </si>
  <si>
    <t>78-209-877 ОП МП 098</t>
  </si>
  <si>
    <t>Яросл.обл., Брейтовский р-н, дер.Никитинское</t>
  </si>
  <si>
    <t>78-209-877 ОП МП 099</t>
  </si>
  <si>
    <t>Яросл.обл., Брейтовский р-н, дер.Патрюшино</t>
  </si>
  <si>
    <t>78-209-877 ОП МП 100</t>
  </si>
  <si>
    <t>78-209-877 ОП МП 101</t>
  </si>
  <si>
    <t>78-209-877 ОП МП 102</t>
  </si>
  <si>
    <t>Яросл.обл., Брейтовский р-н, дер.Соколы</t>
  </si>
  <si>
    <t>78-209-877 ОП МП 103</t>
  </si>
  <si>
    <t>78-209-822 ОП МП 301</t>
  </si>
  <si>
    <t>78-209-822 ОП МП 302</t>
  </si>
  <si>
    <t>78-209-822 ОП МП 303</t>
  </si>
  <si>
    <t>78-209-822 ОП МП 304</t>
  </si>
  <si>
    <t>78-209-822 ОП МП 305</t>
  </si>
  <si>
    <t>78-209-855 ОП МП 306</t>
  </si>
  <si>
    <t>д. Севастьянцево</t>
  </si>
  <si>
    <t>78-209-855 ОП МП 307</t>
  </si>
  <si>
    <t>78-209-855 ОП МП 308</t>
  </si>
  <si>
    <t>78-209-855 ОП МП 309</t>
  </si>
  <si>
    <t>78-209-855 ОП МП 310</t>
  </si>
  <si>
    <t>78-209-855 ОП МП 311</t>
  </si>
  <si>
    <t>78-209-855 ОП МП 312</t>
  </si>
  <si>
    <t>78-209-855 ОП МП 313</t>
  </si>
  <si>
    <t>78-209-855 ОП МП 314</t>
  </si>
  <si>
    <t>78-209-855 ОП МП 315</t>
  </si>
  <si>
    <t>78-209-855 ОП МП 316</t>
  </si>
  <si>
    <t>78-209-855 ОП МП 317</t>
  </si>
  <si>
    <t>78-209-855 ОП МП 318</t>
  </si>
  <si>
    <t>78-209-855 ОП МП 319</t>
  </si>
  <si>
    <t>78-209-855 ОП МП 320</t>
  </si>
  <si>
    <t>78-209-855 ОП МП 321</t>
  </si>
  <si>
    <t>78-209-855 ОП МП 322</t>
  </si>
  <si>
    <t>78-209-855 ОП МП 323</t>
  </si>
  <si>
    <t>78-209-855 ОП МП 324</t>
  </si>
  <si>
    <t>78-209-855 ОП МП 325</t>
  </si>
  <si>
    <t>78-209-855 ОП МП 326</t>
  </si>
  <si>
    <t>78-209-855 ОП МП 327</t>
  </si>
  <si>
    <t>78-209-855 ОП МП 328</t>
  </si>
  <si>
    <t>78-209-855 ОП МП 329</t>
  </si>
  <si>
    <t>78-209-855 ОП МП 330</t>
  </si>
  <si>
    <t>78-209-855 ОП МП 331</t>
  </si>
  <si>
    <t>78-209-855 ОП МП 332</t>
  </si>
  <si>
    <t>78-209-855 ОП МП 333</t>
  </si>
  <si>
    <t>д. Черный Враг</t>
  </si>
  <si>
    <t>78-209-855 ОП МП 334</t>
  </si>
  <si>
    <t>с.Прозорово, ул.Школьная</t>
  </si>
  <si>
    <t>78-209-833 ОП МП 501</t>
  </si>
  <si>
    <t>с.Прозорово, ул.Рождественская</t>
  </si>
  <si>
    <t>78-209-833 ОП МП 502</t>
  </si>
  <si>
    <t>с.Прозорово, ул. Мологская</t>
  </si>
  <si>
    <t>78-209-833 ОП МП 503</t>
  </si>
  <si>
    <t>с.Прозорово, ул.Новая</t>
  </si>
  <si>
    <t>78-209-833 ОП МП 504</t>
  </si>
  <si>
    <t>с.Прозорово, ул.Садовая</t>
  </si>
  <si>
    <t>78-209-833 ОП МП 505</t>
  </si>
  <si>
    <t>с.Прозорово, ул.Заводская</t>
  </si>
  <si>
    <t>78-209-833 ОП МП 506</t>
  </si>
  <si>
    <t>Яросл.обл., Брейтовский р-н, дер. Живетьево</t>
  </si>
  <si>
    <t>78-209-833 ОП МП 507</t>
  </si>
  <si>
    <t>Яросл.обл., Брейтовский р-н, дер.Петровское</t>
  </si>
  <si>
    <t>78-209-833 ОП МП 508</t>
  </si>
  <si>
    <t>Яросл.обл., Брейтовский р-н, дер. Рогозино</t>
  </si>
  <si>
    <t>78-209-833 ОП МП 509</t>
  </si>
  <si>
    <t>Яросл.обл., Брейтовский р-н, дер. Редемское</t>
  </si>
  <si>
    <t>78-209-833 ОП МП 510</t>
  </si>
  <si>
    <t>с.Сутка, ул.Церковная</t>
  </si>
  <si>
    <t>78-209-866 ОП МП 511</t>
  </si>
  <si>
    <t>с.Сутка, ул.Центральная</t>
  </si>
  <si>
    <t>78-209-866 ОП МП 512</t>
  </si>
  <si>
    <t>с.Сутка, ул. Садовая</t>
  </si>
  <si>
    <t>78-209-866 ОП МП 513</t>
  </si>
  <si>
    <t>с.Сутка, ул.Больничная</t>
  </si>
  <si>
    <t>78-209-866 ОП МП 514</t>
  </si>
  <si>
    <t>с.Сутка, ул.Речная</t>
  </si>
  <si>
    <t>78-209-866 ОП МП 515</t>
  </si>
  <si>
    <t>с.Сутка, ул.Молодежная</t>
  </si>
  <si>
    <t>78-209-866 ОП МП 516</t>
  </si>
  <si>
    <t>с.Сутка, ул. Школьная</t>
  </si>
  <si>
    <t>78-209-866 ОП МП 517</t>
  </si>
  <si>
    <t>с.Сутка, подъезд к пожарному депо</t>
  </si>
  <si>
    <t>78-209-866 ОП МП 518</t>
  </si>
  <si>
    <t>с.Косково, ул.Лесная</t>
  </si>
  <si>
    <t>78-209-888 ОП МП 519</t>
  </si>
  <si>
    <t>с.Косково, ул.Парковая</t>
  </si>
  <si>
    <t>78-209-888 ОП МП 520</t>
  </si>
  <si>
    <t>с.Косково, ул. Школьная</t>
  </si>
  <si>
    <t>78-209-888 ОП МП 521</t>
  </si>
  <si>
    <t>дер.Филимоново, ул.Звездная</t>
  </si>
  <si>
    <t>78-209-888 ОП МП 522</t>
  </si>
  <si>
    <t>дер.Филимоново, ул.Депутатская</t>
  </si>
  <si>
    <t>78-209-888 ОП МП 523</t>
  </si>
  <si>
    <t>дер. Филимоново, ул. Луговая</t>
  </si>
  <si>
    <t>78-209-888 ОП МП 524</t>
  </si>
  <si>
    <t>Яросл.обл., Брейтовский р-н, с.Горинское</t>
  </si>
  <si>
    <t>78-209-833 ОП МП 525</t>
  </si>
  <si>
    <t>Яросл.обл., Брейтовский р-н, дер.Себельское</t>
  </si>
  <si>
    <t>78-209-833 ОП МП 526</t>
  </si>
  <si>
    <t>Яросл.обл., Брейтовский р-н, дер.Холопово</t>
  </si>
  <si>
    <t>78-209-833 ОП МП 527</t>
  </si>
  <si>
    <t>Яросл.обл., Брейтовский р-н, дер.Лискино</t>
  </si>
  <si>
    <t>78-209-866  ОП МП 528</t>
  </si>
  <si>
    <t>Яросл.обл., Брейтовский р-н, дер.Мусино</t>
  </si>
  <si>
    <t>78-209-888 ОП МП 529</t>
  </si>
  <si>
    <t>Яросл.обл., Брейтовский р-н, дер.Сарабуха</t>
  </si>
  <si>
    <t>78-209-833 ОП МП 530</t>
  </si>
  <si>
    <t>Яросл.обл., Брейтовский р-н, дер.Иванцево</t>
  </si>
  <si>
    <t>78-209-833 ОП МП 531</t>
  </si>
  <si>
    <t>Яросл.обл., Брейтовский р-н, дер.Кривцово</t>
  </si>
  <si>
    <t>78-209-833 ОП МП 532</t>
  </si>
  <si>
    <t>Яросл.обл., Брейтовский р-н, дер.Вертлюгово</t>
  </si>
  <si>
    <t>78-209-888 ОП МП 533</t>
  </si>
  <si>
    <t>Яросл.обл., Брейтовский р-н, дер.Киселево</t>
  </si>
  <si>
    <t>78-209-888 ОП МП 534</t>
  </si>
  <si>
    <t>Яросл.обл., Брейтовский р-н, дер.Дорки</t>
  </si>
  <si>
    <t>78-209-888 ОП МП 535</t>
  </si>
  <si>
    <t>Яросл.обл., Брейтовский р-н, дер.Орлово</t>
  </si>
  <si>
    <t>78-209-866 ОП МП 536</t>
  </si>
  <si>
    <t>Яросл.обл., Брейтовский р-н, дер.Лукино</t>
  </si>
  <si>
    <t>78-209-866 ОП МП 537</t>
  </si>
  <si>
    <t>Яросл.обл., Брейтовский р-н, дер.Брилино</t>
  </si>
  <si>
    <t>78-209-866 ОП МП 538</t>
  </si>
  <si>
    <t>Яросл.обл., Брейтовский р-н, дер.Нивищи</t>
  </si>
  <si>
    <t>78-209-866 ОП МП 539</t>
  </si>
  <si>
    <t>Яросл.обл., Брейтовский р-н, дер.Промежки</t>
  </si>
  <si>
    <t>78-209-866 ОП МП 540</t>
  </si>
  <si>
    <t>Яросл.обл., Брейтовский р-н, дер.Самоседово</t>
  </si>
  <si>
    <t>78-209-866 ОП МП 541</t>
  </si>
  <si>
    <t xml:space="preserve">                                                автомобильных дорог общего пользования местного значения  Брейтовского муниципального района</t>
  </si>
  <si>
    <t>по состоянию на  01.01.2017</t>
  </si>
  <si>
    <t>Итого по Брейтовскому СП</t>
  </si>
  <si>
    <t>Итого по Прозоровскому СП</t>
  </si>
  <si>
    <t>Итого по Гореловскому СП</t>
  </si>
  <si>
    <t>ВСЕГО по Брейтовскому СП</t>
  </si>
  <si>
    <t>ВЕГО по Прозоровскому СП</t>
  </si>
  <si>
    <t>ВСЕГО по Гореловскому СП</t>
  </si>
  <si>
    <t>188.Дорога от ул.Пушкина до ул. Линейная</t>
  </si>
  <si>
    <r>
      <t xml:space="preserve">п.Шестихино переулок Лесной </t>
    </r>
    <r>
      <rPr>
        <b/>
        <sz val="10"/>
        <color rgb="FFFF0000"/>
        <rFont val="Calibri"/>
        <family val="2"/>
        <charset val="204"/>
        <scheme val="minor"/>
      </rPr>
      <t xml:space="preserve"> </t>
    </r>
  </si>
  <si>
    <t>улица Железнодорожная (от железнодорожного переезда до территории части</t>
  </si>
  <si>
    <t>78223806ОПМЗН-142</t>
  </si>
  <si>
    <t>п.Волга, ул. базарная</t>
  </si>
  <si>
    <t>78223806ОПМЗН-143</t>
  </si>
  <si>
    <t>Постановление Правительства ЯО от 12.08.2008 № 412-п "О разграничении имущества между Некоузским муниципальным районом и поселениями входящими в его состав</t>
  </si>
  <si>
    <r>
      <t>деревня Толмачевка</t>
    </r>
    <r>
      <rPr>
        <sz val="10"/>
        <color rgb="FFFF0000"/>
        <rFont val="Calibri"/>
        <family val="2"/>
        <charset val="204"/>
        <scheme val="minor"/>
      </rPr>
      <t xml:space="preserve"> (а участок 0,6 км а/б передан в район)</t>
    </r>
  </si>
  <si>
    <t>автомобильных дорог общего пользования местного значения по Пошехонскому муниципальному району по состоянию на 01.01.2017</t>
  </si>
  <si>
    <t>автомобильных дорог общего пользования местного значения по Ростовскому муниципальному району по состоянию на 01.01.2017</t>
  </si>
  <si>
    <t>д. Бакланово, от центральной дороги по деревне до восточной окраины, по деревне выезд на центральную дорогу</t>
  </si>
  <si>
    <t>с. Приимково</t>
  </si>
  <si>
    <t>д. Головинское, от центральной дороги к полевым участкам</t>
  </si>
  <si>
    <t>д. Полежаево, от центральной дороги по деревне, дорога к ферме и к полевым участкам</t>
  </si>
  <si>
    <t>д. Ушаково, от центральной дороги по центральной части деревни</t>
  </si>
  <si>
    <t>д. Заречье</t>
  </si>
  <si>
    <t>д. Крутой Овраг, по центральной части деревни</t>
  </si>
  <si>
    <t>д. Вахрушево</t>
  </si>
  <si>
    <t>д. Ломы, по центральной части деревни</t>
  </si>
  <si>
    <t>с. Макарово, дорога до окружной дороге на Крутой Овраг, дорога к приусадебным участкам</t>
  </si>
  <si>
    <t>с. Гвоздево, от дороги на дер. Семеновское по деревне к полевым участкам</t>
  </si>
  <si>
    <t>д. Семеновское, по центральной части деревни</t>
  </si>
  <si>
    <t>д. Малитино, по центральной части деревни от центральной дороги  полевых участков</t>
  </si>
  <si>
    <t xml:space="preserve">д. Новоселка, съезд с центральной автодороги к полевым участкам </t>
  </si>
  <si>
    <t>д. Козлово, от центральной дороги вниз до полевых участков</t>
  </si>
  <si>
    <t>д. Козлово, поворот от центральной дороги к ферме</t>
  </si>
  <si>
    <t>д. Кладовицы, от центральной дороги к полевым участкам,съезд от центральной дороги к полевым участкам, дорога к полевым участкам</t>
  </si>
  <si>
    <t>д. Курбаки, по центральной части деревни</t>
  </si>
  <si>
    <t xml:space="preserve">д. Кетоши, от центральной дороги к садовым участкам, от центральной дороги до дер. Полежаево
</t>
  </si>
  <si>
    <t>с. Ново-Никольское, от центральной дороги мимо домов №№ 1а, 1б, 1в , от д. № 1в до д. № 3 ул. Совхозная, от центральной дороги мимо кладбища к полевым участкам, по ул. Совхозная к полевым участкам</t>
  </si>
  <si>
    <t>с. Ново-Никольское, ул. Школьная, мимо пруда к ферме</t>
  </si>
  <si>
    <t>с. Ново-Никольское, ул. Совхозная</t>
  </si>
  <si>
    <t>д. Безменцево, от пруда до центральной части деревни, дорога к полевым участкам, дорога к реке, к полевым участкам</t>
  </si>
  <si>
    <t>д. Халдеево, по центральной части деревни</t>
  </si>
  <si>
    <t>д. Олебино, по центральной части деревни</t>
  </si>
  <si>
    <t>д. Назарьево, по центральной части деревни</t>
  </si>
  <si>
    <t>д. Угреша, по центральной части деревни</t>
  </si>
  <si>
    <t>д. Гаврилково, по центральной части деревни</t>
  </si>
  <si>
    <t>д. Поддубное, по центральной части деревни</t>
  </si>
  <si>
    <t>д. Остров, по центральной части деревни, выезд на центральную дорогу, дорога к лесу</t>
  </si>
  <si>
    <t>д. Ново, по центральной части деревни</t>
  </si>
  <si>
    <t>д. Кобяково, дорога по правой стороне деревни к полевым участкам, дорога по левой стороне деревни</t>
  </si>
  <si>
    <t>с. Полянки, от центральной дороги мимо церкви до д. № 51 и полевых участков, от д. № 10 мимо полевых участков к центральной дороге</t>
  </si>
  <si>
    <t>д. Глебово, дорога по деревне</t>
  </si>
  <si>
    <t>с. Ивашково, от центральной дороги мимо церкви до д. № 51 и полевых участков, от д. № 10 мимо полевых участков к центральной дороге</t>
  </si>
  <si>
    <t>с. Татищев-Погост, от д. № 10а до д. № 108, от д. № 115 до д. № 112, от д. № 31 до д. № 120 и к полевым участкам, от центральной дороги поворот налево к кладбищу, дорога по селу</t>
  </si>
  <si>
    <t>с. Сулость, от съезда с федеральной трассы Москва-Иваново у д. 26 до д. 41, от съезда с федеральной трассы у здания администрации д. 132, от съезда с федеральной трассы у здания магазина д. 87 до развилки у д. 66, от моста через р. Сулла в районе д. 42 до д. 65</t>
  </si>
  <si>
    <t>д. Хожино, от съезда с федеральной трассы у д. 26 до огородов граждан</t>
  </si>
  <si>
    <t>с. Сельцо, съезд с центральной улицы вокруг д. 39, съезд с центральной улицы к ферме фермера Сутягина Ю.М., съезд с центральной улицы у здания разрушенного храма между д. 40 и д. 42, от развилки в рацоне д. 42 до д. 52</t>
  </si>
  <si>
    <t>д. Борисовское, от здания бывшего магазина до выезда из деревни на Угодичи</t>
  </si>
  <si>
    <t>д. Нажеровка, съезд с центральной улицы у д. 43 до д. 37, съезд с центральной улицы вдоль огородов граждан, съезд с центральной улицы у д. 53 к газонасосной станции</t>
  </si>
  <si>
    <t xml:space="preserve">с. Белогостицы, от федеральной трассы на с. Николо-Перевоз, от федеральной трассы вдоль коттеджей до д. 32, съезд с федеральной трассы к детскому саду и домам 1и 2, съезд ф/т к д. 3, съезд с ф/т к д. 4 и 5, съезд с ф/т к д. 6, от д. 34 по деревне до здания магазина, от д. 66 до Дома культуры д. 81, от д. 48 до д. 72, к д. 76, между д.д. 7, 8, 9, 10, 11, 12, 13, от д.11 до дд. 30, 31, от д. 31 полевая дорога, от д. 56 полеавя дорога, от д. </t>
  </si>
  <si>
    <t>с. Николо-Перевоз, от д. 2 до развилки у разрушенной церкви, от развилки у д. 6 до реки, к базе отдыха Малыгиной, поворот у д. 13 на дер. Меленки, от развилки у здания церкви на водозабор, от развилки у здания церкви вдоль берега р. Устье</t>
  </si>
  <si>
    <t>д. Меленки, от въезда в деревню с южной стороны до дома Кулакова, по деревне от д. 7 до выезда на полевую дорогу, от д. 13 до выезда на полевую дорогу, от развилки в центре деревни до д. 25</t>
  </si>
  <si>
    <t>д. Стрелы, от здания бывшего магазина до бывшего ЛТО, центральная улица от д. 20 до д. 55, от д. 58 к ферме</t>
  </si>
  <si>
    <t>с. Васильково, центральная улица от моста на ферму до блочных домов, полевая дорога от ферм до центральной дороги по северному посаду, полевая дорога от ферм до школы, выезд на центральную улицу, от д/с вдоль коттеджей до д. 28, съезд с центральной улицы у д. 60 на кладбище, вокруг д.д. 30, 31, 32, 33, 34, 35, 36, 37, от водозабора до котельной, от поворота на котельную до очистных</t>
  </si>
  <si>
    <t>с. Юрьевское, съезд с центральной улицы до д. Стегалова А.Е.</t>
  </si>
  <si>
    <t>д. Выползово, съезд с центральной улицы у моста через р. Черная, съезд с центральной улицы у д. 3</t>
  </si>
  <si>
    <t>с. Угодичи, с угла ул. Никольская по ул. Кабацкая до границы с. Угодичи к озеру, ул. Никольская дорога до конца нас. пункта и дорога на Борисовское и к фермам, дорога с ул. Никольская по ул. Вешка до д. № 22, с ул. Вешка от д. № 22 до центральной дороги Ростов-Угодичи, по ул. Прудная вокруг ДК, поворот от ДК к новой амбулатории, с ул. Прудная от д. № 1 по ул. Вешка соединение с ул. Вешка, с ул. Никольская от д. № подъезд, с центра с. Угодичи по  Базарной площади до котельной, бани и выезд на ул. Никольская, дорога по Базарной площади подъезд к домам № 2,3,4,5, с центральной дороги на Угодичи поворот с ул. Прудная до д/с № 20, с центральной дороги по ул. Прудная до д. № 8 и 6 и тропинка на Базарную площадь, с Базарной площади до конца ул. Овинная, дорога по ул. Банная до границы нас. пункта , дорога по ул. Овражная до ул. Прудная, с центральной дороги на Угодичи с ул. Прудная до д. № 33, подъезд по ул. Прудная от д. № 33, с ул. Прудная от д. № 33 мимо здания конторы выход на центральную дорогу, подъезд к домам подъезд к школе и гаражу школы по ул. Прудная с центральной дороги, с центральной дороги к хранилищам и гаражу совхоза и выезд на окружную дорогу с. Угодичи, с ул. Прудная центральной дороги до водонапорной башни, поворот с центральной дороги Угодичи-Лазарцево на Ивановское шоссе, Ивановское шоссе дорога к старой котельной, с центральной дороги с. Угодичи по ул. Прудная поворот дорога на кладбище, от кладбища подъезд к усадьбам до границы нас. пункта, окружная дорога по с. Угодичи от дороги на Воржу и выезд на центральную дорогу, окружная дорога от центральной дороги Ростов-Угодичи к фермам, поворот с центральной дороги Ростов-Угодичи на кладжбище</t>
  </si>
  <si>
    <t>с. Воржа, от поворота на Воржу дорога по ул. Кузнецовка, дорога по ул. Плотина и выезд на каменку, от конца ул. Плотина выезд на дорогу каменка, от начала ул. Плотина д. № 1 по ул. Горуша и до границы нас. пункта, от поворота ул. Горуша на каменку, которая идет на с. Угодичи, дорога с ул. Горуша до каменки на Угодичи, дорога по ул. Слобода и по берегу реки, дорога по ул. Ваганьковская, дорога по ул. Полевка, дорога по ул. Фантанка, дорога по ул. Новый посад до начала ул. Заводская, по ул. Заводская до дороги на Воржу, дорога по ул. Заводская около ДК, библиотеки, подъезд к  домам, от перекрестка по ул. Заводская, дорога к кладбищу за нас. пунктом, поворот с центральной дороги на Воржу к подстанции, дорога за с. Воржа с асфальт. дороги к домам и усадьбам</t>
  </si>
  <si>
    <t>Ярославская область, Ростовский район, с.п. Семибратово, Угодичский с\о, д. Новоселка, по населенному пункту от границы до границы, из населенного пункта к водонапорной башне, въезд в дер. Новоселка с окружной дороги, из дер. Новоселка на дорогу Поречье-Лазарцево, подъезд к водонапорной башне от насыпной дороги, за нас. пунктом с дороги на Поречье окружная дорога</t>
  </si>
  <si>
    <t>с. Лазарцево, поворот с Ивановского шоссе на ул. Содовая до школы, с Ивановского шоссе по ул. Центральная и до границы ул. Лесная, по ул. Лесная, по ул. Малиновска, по ул. Черемушки, от конца ул. Лесная к усадьбам и выезд на центральную дорогу Ростов-Ильинское, от поселка к усадьбам, между усадьбами, с Ивановского шоссе до подстанции около школы, с Ивановского шоссе к подстанции у школы поворот к водокачке, с Ивановского шоссе к водокачке, поворот с Ивановского шоссе к совхозным фермам и подстанции у ферм, поворот с Ивановского шоссе к подстанции, с Ивановского шоссе до границы с. Лазарцево, поворот от дороги к совхозным мастерским к пожарке и подстанции, поворот к гаражу и конторе МУП «Семибратово» и бывш. совх. Мастерским, окружная дорога вокруг нас. пункта с. Лазарце</t>
  </si>
  <si>
    <t>с. Скнятиново, проселочная дорога от центральной дороги на Мосейцево до с. Скнятиново, по нас. Пункту, по с. Скнятиново до границы с дер. Заречье</t>
  </si>
  <si>
    <t>д. Заречье,дорога по нас. пункту дер. Заречье от границы с. Скнятиново, по дер. Заречье до границы нас. Пункта, от нас. пункта дер. Заречье до кладбища</t>
  </si>
  <si>
    <t>д. Филиппова Гора, по нас. пункту до пруда</t>
  </si>
  <si>
    <t>с. Якимовское, поворот с центральной дороги на с. Якимовское до магазина № 33, от магазина № 33 до усадьб, поворот с центральной дороги к почте д. № 17, поворот с центральной дороги мимо церкви на посад, с центральной дороги Ростов-Мосейцево по посаду и до границы нас. пункта,  по посаду с. Якимовское, к бывшему клубу, из нас. пункта к усадьбам, по нас. пункту, к усадьбам, за с. Якимовское к участкам, к фермам, поворот к ферме, с центральной дороги поворот к карьеру, с центральной дороги на Мосейцево поворот до кладбища, от центральной дороги вокруг нас. пункта с. Якимовское и до дороги на карьер</t>
  </si>
  <si>
    <t>д. Шестаково, с дороги на Воржу поворот к нас. Пункту, за нас. пунктом к реке Шестаковка</t>
  </si>
  <si>
    <t>с. Благовещенская гора, от дороги на Поречье до с. Благовещенская гора, по селу</t>
  </si>
  <si>
    <t>д. Уткино,поворот с центральной дороги Ростов-Ильинское по нас. пункту и до границы дер. Уткино, по дер. Уткино к усадьбам, по дер. Уткино, по посаду</t>
  </si>
  <si>
    <t>д. Гологузово, с центральной дороги Ростов-Мосейцево поворот на дер. Гологузово, по деревне</t>
  </si>
  <si>
    <t>д. Воробылово, с центральной дороги Ростов-Мосейцево поворот на дер. Воробылово и по деревне да границы, из деревни к фермам, из деревни к усадьбам и вокруг усадеб</t>
  </si>
  <si>
    <t>д. Тряслово, поворот с центральной дороги Ростов-Мосейцево на дер. Тряслово и по деревне, за дер. Тряслово к усадьбам, из дер. к усадьбам, за деревней  по границе до дороги на с. Скнятиново, к ферме</t>
  </si>
  <si>
    <t xml:space="preserve">с. Мосейцево, по ул. Чехонина,с ул. Чехонина на окружную дорогу в округ с. Мосейцево,с ул. Чехонина д. № 20 мимо столовой на центральную дорогу с. Мосейцево,по ул. Труда до окружной дороги с. Мосейцево,с центральной дороги Ростов-Мосейцево до клуба,от клуба на ул. Труда,от магазина д. № 47 до медпункта ул. Труда,от медпункта до дороги по селу мимо администрации, Дома милосердия ,от центральной дороги с. Мосейцево от конторы д. № 43 до кладбища,на ул. Труда к д. № 19,к водонапорной башне,с ул. Труда на ул. Садовая,по ул. Садовая,по ул. Комсомольская,соединение с ул. Садовая дорога на ул. Комсомольская,поворот с центральной дороги Мосейцево-Погорелово </t>
  </si>
  <si>
    <t>д. Красново, по деревне поворот с центральной дороги до границ нас. Пункта, от деревни к фермам, к пруду, от дер. Красново до кладбища</t>
  </si>
  <si>
    <t>с. Никоново,с центральной дороги на дер. Красново к церкви д. № 1 по деревне, по деревне с центральной дороги до конца деревни</t>
  </si>
  <si>
    <t>д. Биричево, поворот с дороги Мосейцево-Погорелово до дер. Биоичево, по деревне, дорога от границы нас. пункта и по деревне</t>
  </si>
  <si>
    <t>д. Скородумово, по деревне до дороги с дер. Красново на Мосейцево</t>
  </si>
  <si>
    <t>д. Федоровское, с центральной дороги Ростов-Мосейцево поворот к деревне и по деревне до границы</t>
  </si>
  <si>
    <t>д. Высоково, поворот с центральной дороги к фермам</t>
  </si>
  <si>
    <t>с. Каликино, по с. Каликино от д. № 9 до конца села, к подстанции до границы нас. Пункта</t>
  </si>
  <si>
    <t>д. Мирославка, с центральной дороги к кладбищу</t>
  </si>
  <si>
    <t>д. Ново-Иваново, по деревне</t>
  </si>
  <si>
    <t>д. Ворсница, поворот к деревне от центральной дороги,  по деревне, по деревне до дороги на дер. Ново-Иваново</t>
  </si>
  <si>
    <t>с. Погорелово, от центральной дороги от магазина до конца с. Погорелово, по селу поворот от церкви до границы с. Погорелово, по селу к усадьбам и до границы, поворот с дороги на с. Погорелово до кладбища, подъезд к д. № 15 с асфальтир. Дороги</t>
  </si>
  <si>
    <t>д. Поречки, по деревне до границы с Ивановской обл.</t>
  </si>
  <si>
    <t>р.п. Семибратово, ул. Восточная</t>
  </si>
  <si>
    <t>р.п. Семибратово, ул. Красноборская</t>
  </si>
  <si>
    <t>р.п. Семибратово, ул. Молодежная</t>
  </si>
  <si>
    <t>р.п. Семибратово, ул. Окружная</t>
  </si>
  <si>
    <t>р.п. Семибратово, ул. Спортивная</t>
  </si>
  <si>
    <t>р.п. Семибратово, ул. Суворова</t>
  </si>
  <si>
    <t>р.п. Семибратово, ул. Ломоносова</t>
  </si>
  <si>
    <t>р.п. Семибратово, ул. Мира</t>
  </si>
  <si>
    <t>р.п. Семибратово, ул. Садовая</t>
  </si>
  <si>
    <t>р.п. Семибратово, ул. Строителей</t>
  </si>
  <si>
    <t>р.п. Семибратово, ул. Павлова</t>
  </si>
  <si>
    <t>р.п. Семибратово, ул. Некрасова</t>
  </si>
  <si>
    <t>р.п. Семибратово, ул. Советская</t>
  </si>
  <si>
    <t>р.п. Семибратово, ул. Октябрьская</t>
  </si>
  <si>
    <t>р.п. Семибратово, ул. Ленинская</t>
  </si>
  <si>
    <t>р.п. Семибратово, ул. Новая</t>
  </si>
  <si>
    <t>р.п. Семибратово, ул. Пушкина</t>
  </si>
  <si>
    <t>р.п. Семибратово, ул. Комсомольская</t>
  </si>
  <si>
    <t>р.п. Семибратово, ул. Гагарина</t>
  </si>
  <si>
    <t>р.п. Семибратово, ул. Железнодорожная</t>
  </si>
  <si>
    <t>р.п. Семибратово, ул. Калинина</t>
  </si>
  <si>
    <t>р.п. Семибратово, ул. Вокзальная</t>
  </si>
  <si>
    <t>р.п. Семибратово, ул. Кирова</t>
  </si>
  <si>
    <t>р.п. Семибратово, ул. Северная</t>
  </si>
  <si>
    <t>р.п. Семибратово, ул.Чехова</t>
  </si>
  <si>
    <t>р.п. Семибратово, ул. Некрасова (частный сектор)</t>
  </si>
  <si>
    <t>р.п. Семибратово, ул. Сплавная</t>
  </si>
  <si>
    <t>д. Левково, внутри населенного пункта</t>
  </si>
  <si>
    <t>д. Хуторок (Левково), внутри населенного пункта</t>
  </si>
  <si>
    <t>СП СЕМИБРАТОВО</t>
  </si>
  <si>
    <t>ВСЕГО по СП Семибратово</t>
  </si>
  <si>
    <t>Ярославская область, Ростовский р-н, р.п. Петровское, ул. Станционная</t>
  </si>
  <si>
    <t>78 237 554000 ОП  МП  Н-0001</t>
  </si>
  <si>
    <t>076  00001 000244</t>
  </si>
  <si>
    <t>Ярославская область, Ростовский р-н, р.п. Петровское, ул.  Новая</t>
  </si>
  <si>
    <t>78 237 554000 ОП  МП  Н-0002</t>
  </si>
  <si>
    <t>076  00001 000245</t>
  </si>
  <si>
    <t>Ярославская область, Ростовский р-н, р.п. Петровское, ул.  Комсомольская</t>
  </si>
  <si>
    <t>78 237 554000 ОП  МП  Н-0003</t>
  </si>
  <si>
    <t>076  00001 000246</t>
  </si>
  <si>
    <t>Ярославская область, Ростовский р-н, р.п. Петровское, ул.  Пролетарская</t>
  </si>
  <si>
    <t>78 237 554000 ОП  МП  Н-0004</t>
  </si>
  <si>
    <t>076  00001 000247</t>
  </si>
  <si>
    <t>Ярославская область, Ростовский р-н, р.п. Петровское, ул.  Вокзальная</t>
  </si>
  <si>
    <t>78 237 554000 ОП  МП  Н-0005</t>
  </si>
  <si>
    <t>076  00001 000248</t>
  </si>
  <si>
    <t>Ярославская область, Ростовский р-н, р.п. Петровское, ул.  Сосновая</t>
  </si>
  <si>
    <t>78 237 554000 ОП  МП  Н-0006</t>
  </si>
  <si>
    <t>076  00001               000249</t>
  </si>
  <si>
    <t>Ярославская область, Ростовский р-н, р.п. Петровское, ул. Окружная</t>
  </si>
  <si>
    <t>78 237 554000 ОП  МП  Н-0007</t>
  </si>
  <si>
    <t>076  00001 000250</t>
  </si>
  <si>
    <t xml:space="preserve">Ярославская область, Ростовский р-н, р.п. Петровское, ул. Октябрьская </t>
  </si>
  <si>
    <t>78 237 554000 ОП  МП  Н-0008</t>
  </si>
  <si>
    <t>076  00001 000251</t>
  </si>
  <si>
    <t xml:space="preserve">Ярославская область, Ростовский р-н, р.п. Петровское, ул.  Подгорная </t>
  </si>
  <si>
    <t>78 237 554000 ОП  МП  Н-0009</t>
  </si>
  <si>
    <t>076  00001 000252</t>
  </si>
  <si>
    <t xml:space="preserve">Ярославская область, Ростовский р-н, р.п. Петровское, ул. Февральская </t>
  </si>
  <si>
    <t>78 237 554000 ОП  МП  Н-0010</t>
  </si>
  <si>
    <t>076  00001 000253</t>
  </si>
  <si>
    <t>Ярославская область, Ростовский р-н, р.п. Петровское, ул. Ростовская</t>
  </si>
  <si>
    <t>78 237 554000 ОП  МП  Н-0011</t>
  </si>
  <si>
    <t>076  00001 000254</t>
  </si>
  <si>
    <t xml:space="preserve">Ярославская область, Ростовский р-н, р.п. Петровское, ул.  Первомайская </t>
  </si>
  <si>
    <t>78 237 554000 ОП  МП  Н-0012</t>
  </si>
  <si>
    <t>076  00001 000255</t>
  </si>
  <si>
    <t>Ярославская область, Ростовский р-н, р.п. Петровское, ул.  Кирова</t>
  </si>
  <si>
    <t>78 237 554000 ОП  МП  Н-0013</t>
  </si>
  <si>
    <t>076  00001 000256</t>
  </si>
  <si>
    <t xml:space="preserve">Ярославская область, Ростовский р-н, р.п. Петровское, ул. Ярославская </t>
  </si>
  <si>
    <t>78 237 554000 ОП  МП  Н-0014</t>
  </si>
  <si>
    <t>076  00001 000257</t>
  </si>
  <si>
    <t>Ярославская область, Ростовский р-н, р.п. Петровское, ул.  Московская</t>
  </si>
  <si>
    <t>78 237 554000 ОП  МП  Н-0015</t>
  </si>
  <si>
    <t>076  00001 000258</t>
  </si>
  <si>
    <t>Ярославская область, Ростовский р-н, р.п. Петровское, ул. Набережная</t>
  </si>
  <si>
    <t>78 237 554000 ОП  МП  Н-0016</t>
  </si>
  <si>
    <t>076  00001 000259</t>
  </si>
  <si>
    <t>Ярославская область, Ростовский р-н, р.п. Петровское, ул.  Некрасова</t>
  </si>
  <si>
    <t>78 237 554000 ОП  МП  Н-0017</t>
  </si>
  <si>
    <t>076  00001 000260</t>
  </si>
  <si>
    <t>Ярославская область, Ростовский р-н, р.п. Петровское, ул. Железнодорожная</t>
  </si>
  <si>
    <t>78 237 554000 ОП  МП  Н-0018</t>
  </si>
  <si>
    <t>076  00001 000261</t>
  </si>
  <si>
    <t>Ярославская область, Ростовский р-н, р.п. Петровское, ул. Молодежная</t>
  </si>
  <si>
    <t>78 237 554000 ОП  МП  Н-0019</t>
  </si>
  <si>
    <t>076  00001 000262</t>
  </si>
  <si>
    <t>78 237 554000 ОП  МП  Н-0020</t>
  </si>
  <si>
    <t>076  00001 000263</t>
  </si>
  <si>
    <t>Ярославская область, Ростовский р-н, р.п. Петровское, ул. Советская площадь</t>
  </si>
  <si>
    <t>78 237 554000 ОП  МП  Н-0021</t>
  </si>
  <si>
    <t>076  00001 000264</t>
  </si>
  <si>
    <t>Ярославская область, Ростовский р-н, р.п. Петровское, ул. Ростовский переулок</t>
  </si>
  <si>
    <t>78 237 554000 ОП  МП  Н-0022</t>
  </si>
  <si>
    <t>076  00001 000265</t>
  </si>
  <si>
    <t>Ярославская область, Ростовский р-н, с.п. Петровское, д. Коленово, ул. Заводская</t>
  </si>
  <si>
    <t>78 237 554000 ОП  МП  Н-0024</t>
  </si>
  <si>
    <t>076  00001 000266</t>
  </si>
  <si>
    <t>Ярославская область, Ростовский р-н, с.п. Петровское, д. Коленово, ул. Пензенская</t>
  </si>
  <si>
    <t>78 237 554000 ОП  МП  Н-0025</t>
  </si>
  <si>
    <t>076  00001 000267</t>
  </si>
  <si>
    <t>Ярославская область, Ростовский р-н, с.п. Петровское, д. Коленово, ул. Молодежная</t>
  </si>
  <si>
    <t>78 237 554000 ОП  МП  Н-0026</t>
  </si>
  <si>
    <t>076  00001 000268</t>
  </si>
  <si>
    <t>Ярославская область, Ростовский р-н, с.п. Петровское, д. Коленово, ул. Совхозная</t>
  </si>
  <si>
    <t>78 237 554000 ОП  МП  Н-0027</t>
  </si>
  <si>
    <t>076  00001 000269</t>
  </si>
  <si>
    <t>Ярославская область, Ростовский р-н, с.п. Петровское, д. Коленово, ул. Строителей</t>
  </si>
  <si>
    <t>78 237 554000 ОП  МП  Н-0028</t>
  </si>
  <si>
    <t>076  00001 000270</t>
  </si>
  <si>
    <t>Ярославская область, Ростовский р-н, с.п. Петровское, д. Коленово, ул. Полевая</t>
  </si>
  <si>
    <t>78 237 554000 ОП  МП  Н-0029</t>
  </si>
  <si>
    <t>076  00001 000271</t>
  </si>
  <si>
    <t>Ярославская область, Ростовский р-н, р.п. Петровское, ул. Садовая</t>
  </si>
  <si>
    <t>78 237 554000 ОП  МП  Н-0030</t>
  </si>
  <si>
    <t>076  00001 000272</t>
  </si>
  <si>
    <t>Ярославская область, Ростовский р-н, р.п. Петровское, ул. Пионерская</t>
  </si>
  <si>
    <t>78 237 554000 ОП  МП  Н-0031</t>
  </si>
  <si>
    <t>076  00001 000273</t>
  </si>
  <si>
    <t>Ярославская область, Ростовский р-н, р.п. Петровское, ул. Советский переулок</t>
  </si>
  <si>
    <t>78 237 554000 ОП  МП  Н-0032</t>
  </si>
  <si>
    <t>076  00001 000274</t>
  </si>
  <si>
    <t>Ярославская область, Ростовский р-н, р.п. Петровское, ул. Лесной переулок</t>
  </si>
  <si>
    <t>78 237 554000 ОП  МП  Н-0033</t>
  </si>
  <si>
    <t>076  00001 000275</t>
  </si>
  <si>
    <t>Ярославская область, Ростовский р-н, с.п. Петровское, Любилковский с/о, д. Алешино</t>
  </si>
  <si>
    <t>78 237 554000 ОП  МП  Н-0034</t>
  </si>
  <si>
    <t>076  00001 000276</t>
  </si>
  <si>
    <t>без кат.</t>
  </si>
  <si>
    <t>Ярославская область, Ростовский р-н, с.п. Петровское, Любилковский с/о, д. Андреевское</t>
  </si>
  <si>
    <t>78 237 554000 ОП  МП  Н-0035</t>
  </si>
  <si>
    <t>076  00001 000277</t>
  </si>
  <si>
    <t>Ярославская область, Ростовский р-н, с.п. Петровское, Любилковский с/о, д. Андронеж</t>
  </si>
  <si>
    <t>78 237 554000 ОП  МП  Н-0036</t>
  </si>
  <si>
    <t>076  00001 000278</t>
  </si>
  <si>
    <t>Ярославская область, Ростовский р-н, с.п. Петровское, Любилковский с/о, д. Астрюково</t>
  </si>
  <si>
    <t>78 237 554000 ОП  МП  Н-0037</t>
  </si>
  <si>
    <t>076  00001 000279</t>
  </si>
  <si>
    <t>Ярославская область, Ростовский р-н, с.п. Петровское, Любилковский с/о, с. Вепрева Пустынь</t>
  </si>
  <si>
    <t>78 237 554000 ОП  МП  Н-0040</t>
  </si>
  <si>
    <t>076  00001 000280</t>
  </si>
  <si>
    <t>Ярославская область, Ростовский р-н, с.п. Петровское, Любилковский с/о, д. Галахово</t>
  </si>
  <si>
    <t>78 237 554000 ОП  МП  Н-0041</t>
  </si>
  <si>
    <t>076  00001 000281</t>
  </si>
  <si>
    <t>Ярославская область, Ростовский р-н, с.п. Петровское, Любилковский с/о, д. Горки</t>
  </si>
  <si>
    <t>78 237 554000 ОП  МП  Н-0042</t>
  </si>
  <si>
    <t>076  00001 000282</t>
  </si>
  <si>
    <t>78 237 554000 ОП  МП  Н-0043</t>
  </si>
  <si>
    <t>076  00001 000283</t>
  </si>
  <si>
    <t>Ярославская область, Ростовский р-н, с.п. Петровское, Любилковский с/о, п. Горный</t>
  </si>
  <si>
    <t>78 237 554000 ОП  МП  Н-0044</t>
  </si>
  <si>
    <t>076  00001 000284</t>
  </si>
  <si>
    <t>Ярославская область, Ростовский р-н, с.п. Петровское, Любилковский с/о, д. Дертники</t>
  </si>
  <si>
    <t>78 237 554000 ОП  МП  Н-0045</t>
  </si>
  <si>
    <t>076  00001 000285</t>
  </si>
  <si>
    <t>Ярославская область, Ростовский р-н, с.п. Петровское, Любилковский с/о, д. Дертники к водонапорной башне</t>
  </si>
  <si>
    <t>78 237 554000 ОП  МП  Н-0047</t>
  </si>
  <si>
    <t>076  00001 000286</t>
  </si>
  <si>
    <t>Ярославская область, Ростовский р-н, с.п. Петровское, Любилковский с/о, п. Заречный</t>
  </si>
  <si>
    <t>78 237 554000 ОП  МП  Н-0048</t>
  </si>
  <si>
    <t>076  00001 000287</t>
  </si>
  <si>
    <t>Ярославская область, Ростовский р-н, с.п. Петровское, Любилковский с/о, д. Каюрово</t>
  </si>
  <si>
    <t>78 237 554000 ОП  МП  Н-0049</t>
  </si>
  <si>
    <t>076  00001 000288</t>
  </si>
  <si>
    <t>Ярославская область, Ростовский р-н, с.п. Петровское, Любилковский с/о, д. Коленово, ул. Солнечная</t>
  </si>
  <si>
    <t>78 237 554000 ОП  МП  Н-0051</t>
  </si>
  <si>
    <t>076  00001 000289</t>
  </si>
  <si>
    <t>Ярославская область, Ростовский р-н, с.п. Петровское, Любилковский с/о, д. Коленово, ул. Северная</t>
  </si>
  <si>
    <t>78 237 554000 ОП  МП  Н-0058</t>
  </si>
  <si>
    <t>076  00001 000290</t>
  </si>
  <si>
    <t>Ярославская область, Ростовский р-н, с.п. Петровское, Любилковский с/о, д. Коленово, ул. Луговая</t>
  </si>
  <si>
    <t>78 237 554000 ОП  МП  Н-0059</t>
  </si>
  <si>
    <t>076  00001 000291</t>
  </si>
  <si>
    <t>Ярославская область, Ростовский р-н, с.п. Петровское, Любилковский с/о, д. Конюково</t>
  </si>
  <si>
    <t>78 237 554000 ОП  МП  Н-0061</t>
  </si>
  <si>
    <t>076  00001 000292</t>
  </si>
  <si>
    <t>Ярославская область, Ростовский р-н, с.п. Петровское, Любилковский с/о, д. Копорье</t>
  </si>
  <si>
    <t>78 237 554000 ОП  МП  Н-0062</t>
  </si>
  <si>
    <t>076  00001 000293</t>
  </si>
  <si>
    <t>Ярославская область, Ростовский р-н, с.п. Петровское, Любилковский с/о, д. Любилки, ул. Рождественская</t>
  </si>
  <si>
    <t>78 237 554000 ОП  МП  Н-0063</t>
  </si>
  <si>
    <t>076  00001 000294</t>
  </si>
  <si>
    <t>Ярославская область, Ростовский р-н, с.п. Петровское, Любилковский с/о, д. Любилки, ул. Лесная</t>
  </si>
  <si>
    <t>78 237 554000 ОП  МП  Н-0064</t>
  </si>
  <si>
    <t>076  00001 000295</t>
  </si>
  <si>
    <t>Ярославская область, Ростовский р-н, с.п. Петровское, Любилковский с/о, д. Любилки, ул. Сиреневая</t>
  </si>
  <si>
    <t>78 237 554000 ОП  МП  Н-0065</t>
  </si>
  <si>
    <t>076  00001 000296</t>
  </si>
  <si>
    <t>Ярославская область, Ростовский р-н, с.п. Петровское, Любилковский с/о, п. Лесной, дорога к домам</t>
  </si>
  <si>
    <t>78 237 554000 ОП  МП  Н-0068</t>
  </si>
  <si>
    <t>076  00001 000297</t>
  </si>
  <si>
    <t>Ярославская область, Ростовский р-н, с.п. Петровское, Любилковский с/о, д. Ловцы</t>
  </si>
  <si>
    <t>78 237 554000 ОП  МП  Н-0069</t>
  </si>
  <si>
    <t>076  00001 000298</t>
  </si>
  <si>
    <t>Ярославская область, Ростовский р-н, с.п. Петровское, Любилковский с/о, д. Малиновка</t>
  </si>
  <si>
    <t>78 237 554000 ОП  МП  Н-0070</t>
  </si>
  <si>
    <t>076  00001 000299</t>
  </si>
  <si>
    <t>Ярославская область, Ростовский р-н, с.п. Петровское, Любилковский с/о, д. Никитино-Барское</t>
  </si>
  <si>
    <t>78 237 554000 ОП  МП  Н-0074</t>
  </si>
  <si>
    <t>076  00001 000300</t>
  </si>
  <si>
    <t>Ярославская область, Ростовский р-н, с.п. Петровское, Любилковский с/о, д. Никитино-Троицкое</t>
  </si>
  <si>
    <t>78 237 554000 ОП  МП  Н-0075</t>
  </si>
  <si>
    <t>076  00001 000301</t>
  </si>
  <si>
    <t>Ярославская область, Ростовский р-н, с.п. Петровское, Любилковский с/о, д. Осокино дорога  к  домам</t>
  </si>
  <si>
    <t>78 237 554000 ОП  МП  Н-0076</t>
  </si>
  <si>
    <t>076  00001 000302</t>
  </si>
  <si>
    <t>Ярославская область, Ростовский р-н, с.п. Петровское, Любилковский с/о, п. Павлова Гора</t>
  </si>
  <si>
    <t>78 237 554000 ОП  МП  Н-0078</t>
  </si>
  <si>
    <t>076  00001 000303</t>
  </si>
  <si>
    <t>Ярославская область, Ростовский р-н, с.п. Петровское, Любилковский с/о, с. Павловское</t>
  </si>
  <si>
    <t>78 237 554000 ОП  МП  Н-0079</t>
  </si>
  <si>
    <t>076  00001 000304</t>
  </si>
  <si>
    <t>Ярославская область, Ростовский р-н, с.п. Петровское, Любилковский с/о, с. Первитино  дорога по  селу</t>
  </si>
  <si>
    <t>78 237 554000 ОП  МП  Н-0080</t>
  </si>
  <si>
    <t>076  00001 000305</t>
  </si>
  <si>
    <t>Ярославская область, Ростовский р-н, с.п. Петровское, Любилковский с/о, д. Романцево</t>
  </si>
  <si>
    <t>78 237 554000 ОП  МП  Н-0082</t>
  </si>
  <si>
    <t>076  00001 000306</t>
  </si>
  <si>
    <t>Ярославская область, Ростовский р-н, с.п. Петровское, Любилковский с/о, д. Рухлево</t>
  </si>
  <si>
    <t>78 237 554000 ОП  МП  Н-0083</t>
  </si>
  <si>
    <t>076  00001 000307</t>
  </si>
  <si>
    <t>Ярославская область, Ростовский р-н, с.п. Петровское, Любилковский с/о, д. Сильницы</t>
  </si>
  <si>
    <t>78 237 554000 ОП  МП  Н-0084</t>
  </si>
  <si>
    <t>076  00001 000308</t>
  </si>
  <si>
    <t>Ярославская область, Ростовский р-н, с.п. Петровское, Любилковский с/о, п. Солнечный</t>
  </si>
  <si>
    <t>78 237 554000 ОП  МП  Н-0086</t>
  </si>
  <si>
    <t>076  00001 000309</t>
  </si>
  <si>
    <t>Ярославская область, Ростовский р-н, с.п. Петровское, Любилковский с/о, д. Солоть</t>
  </si>
  <si>
    <t>78 237 554000 ОП  МП  Н-0087</t>
  </si>
  <si>
    <t>076  00001 000310</t>
  </si>
  <si>
    <t>Ярославская область, Ростовский р-н, с.п. Петровское, Любилковский с/о, д. Солоть, дорога по полю</t>
  </si>
  <si>
    <t>78 237 554000 ОП  МП  Н-0088</t>
  </si>
  <si>
    <t>076  00001 000311</t>
  </si>
  <si>
    <t>Ярославская область, Ростовский р-н, с.п. Петровское, Любилковский с/о, п. Южный</t>
  </si>
  <si>
    <t>78 237 554000 ОП  МП  Н-0089</t>
  </si>
  <si>
    <t>076  00001 000312</t>
  </si>
  <si>
    <t>Ярославская область, Ростовский р-н, с.п. Петровское, Любилковский с/о, д. Бикань</t>
  </si>
  <si>
    <t>78 237 554000 ОП  МП  Н-0038</t>
  </si>
  <si>
    <t>076  00001 000313</t>
  </si>
  <si>
    <t>Ярославская область, Ростовский р-н, с.п. Петровское, Любилковский с/о, д. Бикань, дорога на д. Конюково</t>
  </si>
  <si>
    <t>78 237 554000 ОП  МП  Н-0039</t>
  </si>
  <si>
    <t>076  00001 000314</t>
  </si>
  <si>
    <t>Ярославская область, Ростовский р-н, с.п. Петровское, Дмитриановский с/о, д. Шумилово</t>
  </si>
  <si>
    <t>78 237 554000 ОП  МП  Н-0090</t>
  </si>
  <si>
    <t>076  00001 000315</t>
  </si>
  <si>
    <t>Ярославская область, Ростовский р-н, с.п. Петровское, Дмитриановский с/о, д. Сорокино, дорога к деревне</t>
  </si>
  <si>
    <t>78 237 554000 ОП  МП  Н-0093</t>
  </si>
  <si>
    <t>076  00001 000316</t>
  </si>
  <si>
    <t>Ярославская область, Ростовский р-н, с.п. Петровское, Дмитриановский с/о, д. Соколово, дорога к арт. скважине</t>
  </si>
  <si>
    <t>78 237 554000 ОП  МП  Н-0095</t>
  </si>
  <si>
    <t>076  00001 000317</t>
  </si>
  <si>
    <t>Ярославская область, Ростовский р-н, с.п. Петровское, Дмитриановский с/о, д. Чуфарово, дорога к ферме</t>
  </si>
  <si>
    <t>78 237 554000 ОП  МП  Н-0096</t>
  </si>
  <si>
    <t>076  00001 000318</t>
  </si>
  <si>
    <t>Ярославская область, Ростовский р-н, с.п. Петровское, Дмитриановский с/о, д. Фрольцово, дорога через деревню</t>
  </si>
  <si>
    <t>78 237 554000 ОП  МП  Н-0098</t>
  </si>
  <si>
    <t>076  00001 000319</t>
  </si>
  <si>
    <t>Ярославская область, Ростовский р-н, с.п. Петровское, Дмитриановский с/о, д. Турово, дорога по деревне</t>
  </si>
  <si>
    <t>78 237 554000 ОП  МП  Н-0099</t>
  </si>
  <si>
    <t>076  00001 000320</t>
  </si>
  <si>
    <t>Ярославская область, Ростовский р-н, с.п. Петровское, Дмитриановский с/о, д. Воронино, дорога по деревне</t>
  </si>
  <si>
    <t>78 237 554000 ОП  МП  Н-0100</t>
  </si>
  <si>
    <t>076  00001 000321</t>
  </si>
  <si>
    <t>Ярославская область, Ростовский р-н, с.п. Петровское, Дмитриановский с/о, д. Воронино, дорога к кладбищу</t>
  </si>
  <si>
    <t>78 237 554000 ОП  МП  Н-0101</t>
  </si>
  <si>
    <t>076  00001 000322</t>
  </si>
  <si>
    <t>Ярославская область, Ростовский р-н, с.п. Петровское, Дмитриановский с/о, д. Дуброво, дорога по деревне</t>
  </si>
  <si>
    <t>78 237 554000 ОП  МП  Н-0102</t>
  </si>
  <si>
    <t>076  00001 000323</t>
  </si>
  <si>
    <t>Ярославская область, Ростовский р-н, с.п. Петровское, Дмитриановский с/о, д. Богородское, дорога в деревню с центральной трассы</t>
  </si>
  <si>
    <t>78 237 554000 ОП  МП  Н-0103</t>
  </si>
  <si>
    <t>076  00001 000324</t>
  </si>
  <si>
    <t>Ярославская область, Ростовский р-н, с.п. Петровское, Дмитриановский с/о, д. Богородское, дорога по деревне</t>
  </si>
  <si>
    <t>78 237 554000 ОП  МП  Н-0104</t>
  </si>
  <si>
    <t>076  00001 000325</t>
  </si>
  <si>
    <t>Ярославская область, Ростовский р-н, с.п. Петровское, Дмитриановский с/о, д. Карагачево, дорога по деревне</t>
  </si>
  <si>
    <t>78 237 554000 ОП  МП  Н-0105</t>
  </si>
  <si>
    <t>076  00001 000326</t>
  </si>
  <si>
    <t>Ярославская область, Ростовский р-н, с.п. Петровское, Дмитриановский с/о, д. Карагачево, дорога к артезианской скважине</t>
  </si>
  <si>
    <t>78 237 554000 ОП  МП  Н-0106</t>
  </si>
  <si>
    <t>076  00001 000327</t>
  </si>
  <si>
    <t>Ярославская область, Ростовский р-н, с.п. Петровское, Дмитриановский с/о, с. Дмитриановское, дорога к животноводческим объектам</t>
  </si>
  <si>
    <t>78 237 554000 ОП  МП  Н-0107</t>
  </si>
  <si>
    <t>076  00001 000328</t>
  </si>
  <si>
    <t>Ярославская область, Ростовский р-н, с.п. Петровское, Дмитриановский с/о, с. Дмитриановское, дорога квартал "В" от д. №4 до д. №8 и № 13</t>
  </si>
  <si>
    <t>78 237 554000 ОП  МП  Н-0108</t>
  </si>
  <si>
    <t>076  00001 000329</t>
  </si>
  <si>
    <t>Ярославская область, Ростовский р-н, с.п. Петровское, Дмитриановский с/о, с. Дмитриановское, дорога от конторы ЗАО "Новый путь" до молокопункта и до главной дороги.</t>
  </si>
  <si>
    <t>78 237 554000 ОП  МП  Н-0110</t>
  </si>
  <si>
    <t>076  00001 000330</t>
  </si>
  <si>
    <t>Ярославская область, Ростовский р-н, с.п. Петровское, Дмитриановский с/о, с. Дмитриановское, дорога квартал "Б" от д. №19 до д. №29 и до д. №11</t>
  </si>
  <si>
    <t>78 237 554000 ОП  МП  Н-0111</t>
  </si>
  <si>
    <t>076  00001 000331</t>
  </si>
  <si>
    <t>Ярославская область, Ростовский р-н, с.п. Петровское, Дмитриановский с/о, с. Дмитриановское, дорога квартал "А" от д. №3 до д. №14, от д. № 14  до  д. № 1, от д. № 3 до  д. № 13</t>
  </si>
  <si>
    <t>78 237 554000 ОП  МП  Н-0113</t>
  </si>
  <si>
    <t>076  00001 000332</t>
  </si>
  <si>
    <t>Ярославская область, Ростовский р-н, с.п. Петровское, Дмитриановский с/о, с. Дмитриановское,дорога  ул.Кузьмина к детскому саду, к  многоэтажным  домам</t>
  </si>
  <si>
    <t>78 237 554000 ОП  МП  Н-0116</t>
  </si>
  <si>
    <t>076  00001 000333</t>
  </si>
  <si>
    <t>Ярославская область, Ростовский р-н, с.п. Петровское, Никольский с/о, с. Талицы, дорога по селу</t>
  </si>
  <si>
    <t>78 237 554000 ОП  МП  Н-0118</t>
  </si>
  <si>
    <t>076  00001 000334</t>
  </si>
  <si>
    <t>Ярославская область, Ростовский р-н, с.п. Петровское, Никольский с/о, д. Дементьево, дорога - въезд в деревню</t>
  </si>
  <si>
    <t>78 237 554000 ОП  МП  Н-0120</t>
  </si>
  <si>
    <t>076  00001 000335</t>
  </si>
  <si>
    <t>Ярославская область, Ростовский р-н, с.п. Петровское, Никольский с/о, д. Дементьево, дорога к ручью</t>
  </si>
  <si>
    <t>78 237 554000 ОП  МП  Н-0121</t>
  </si>
  <si>
    <t>076  00001 000336</t>
  </si>
  <si>
    <t>Ярославская область, Ростовский р-н, с.п. Петровское, Никольский с/о, д. Болотово, дорога по деревне</t>
  </si>
  <si>
    <t>78 237 554000 ОП  МП  Н-0122</t>
  </si>
  <si>
    <t>076  00001 000337</t>
  </si>
  <si>
    <t>Ярославская область, Ростовский р-н, с.п. Петровское, Никольский с/о, д. Губычево, дорога по деревне (включая  дорогу  к ручью)</t>
  </si>
  <si>
    <t>78 237 554000 ОП  МП  Н-0123</t>
  </si>
  <si>
    <t>076  00001 000338</t>
  </si>
  <si>
    <t>Ярославская область, Ростовский р-н, с.п. Петровское, Никольский с/о, д. Зиновьево, дорога по деревне</t>
  </si>
  <si>
    <t>78 237 554000 ОП  МП  Н-0125</t>
  </si>
  <si>
    <t>076  00001 000339</t>
  </si>
  <si>
    <t>Ярославская область, Ростовский р-н, с.п. Петровское, Никольский с/о, д. Филимоново, дорога к водокачке</t>
  </si>
  <si>
    <t>78 237 554000 ОП  МП  Н-0127</t>
  </si>
  <si>
    <t>076  00001 000340</t>
  </si>
  <si>
    <t>Ярославская область, Ростовский р-н, с.п. Петровское, Никольский с/о, д. Бологово, дорога по деревне</t>
  </si>
  <si>
    <t>78 237 554000 ОП  МП  Н-0128</t>
  </si>
  <si>
    <t>076  00001 000341</t>
  </si>
  <si>
    <t>Ярославская область, Ростовский р-н, с.п. Петровское, Никольский с/о, д. Сорокино, дорога по деревне</t>
  </si>
  <si>
    <t>78 237 554000 ОП  МП  Н-0129</t>
  </si>
  <si>
    <t>076  00001 000342</t>
  </si>
  <si>
    <t>Ярославская область, Ростовский р-н, с.п. Петровское, Никольский с/о, д. Заиренье, дорога въезд в деревню</t>
  </si>
  <si>
    <t>78 237 554000 ОП  МП  Н-0130</t>
  </si>
  <si>
    <t>076  00001 000343</t>
  </si>
  <si>
    <t>Ярославская область, Ростовский р-н, с.п. Петровское, Никольский с/о, д. Голешево, дорога въезд в деревню со стороны фермы</t>
  </si>
  <si>
    <t>78 237 554000 ОП  МП  Н-0131</t>
  </si>
  <si>
    <t>076  00001 000344</t>
  </si>
  <si>
    <t>Ярославская область, Ростовский р-н, с.п. Петровское, Никольский с/о, д. Голешево, дорога по  деревне</t>
  </si>
  <si>
    <t>78 237 554000 ОП  МП  Н-0132</t>
  </si>
  <si>
    <t>076  00001 000345</t>
  </si>
  <si>
    <t>Ярославская область Ростовский район с.п. Петровское  Никольский с/о  д.Голешево, дорога  на с.Матвеевское</t>
  </si>
  <si>
    <t>78 237 554000 ОП  МП  Н-0133</t>
  </si>
  <si>
    <t>076  00001 000346</t>
  </si>
  <si>
    <t>Ярославская область, Ростовский р-н, с.п. Петровское, Никольский с/о, с. Деревни,  дорога  по  селу</t>
  </si>
  <si>
    <t>78 237 554000 ОП  МП  Н-0134</t>
  </si>
  <si>
    <t>076  00001 000347</t>
  </si>
  <si>
    <t>Ярославская область, Ростовский р-н, с.п. Петровское, Никольский с/о, с. Деболовское, дорога  по селу</t>
  </si>
  <si>
    <t>78 237 554000 ОП  МП  Н-0142</t>
  </si>
  <si>
    <t>076  00001 000348</t>
  </si>
  <si>
    <t>Ярославская область, Ростовский р-н, с.п. Петровское, Никольский с/о, с. Деболовское, дорога  к ЛТО</t>
  </si>
  <si>
    <t>78 237 554000 ОП  МП  Н-0143</t>
  </si>
  <si>
    <t>076  00001 000349</t>
  </si>
  <si>
    <t>Ярославская область, Ростовский р-н, с.п. Петровское, Никольский с/о, с. Деболовское, объездная дорога  с западной стороны села до д. №82</t>
  </si>
  <si>
    <t>78 237 554000 ОП  МП  Н-0144</t>
  </si>
  <si>
    <t>076  00001 000350</t>
  </si>
  <si>
    <t>Ярославская область, Ростовский р-н, с.п. Петровское, Никольский с/о, с. Подлесново, дорога  по селу</t>
  </si>
  <si>
    <t>78 237 554000 ОП  МП  Н-0145</t>
  </si>
  <si>
    <t>076  00001 000351</t>
  </si>
  <si>
    <t>Ярославская область, Ростовский р-н, с.п. Петровское, Никольский с/о, д. Шишково, дорога  по деревне</t>
  </si>
  <si>
    <t>78 237 554000 ОП  МП  Н-0147</t>
  </si>
  <si>
    <t>076  00001 000352</t>
  </si>
  <si>
    <t>Ярославская область, Ростовский р-н, с.п. Петровское, Никольский с/о, д. Скнятиново, дорога  по селу № 1</t>
  </si>
  <si>
    <t>78 237 554000 ОП  МП  Н-0148</t>
  </si>
  <si>
    <t>076  00001 000353</t>
  </si>
  <si>
    <t>Ярославская область, Ростовский р-н, с.п. Петровское, Никольский с/о, д. Скнятиново,  объездная  дорога  с  северной  окраины</t>
  </si>
  <si>
    <t>78 237 554000 ОП  МП  Н-0149</t>
  </si>
  <si>
    <t>076  00001 000354</t>
  </si>
  <si>
    <t>Ярославская область, Ростовский р-н, с.п. Петровское, Никольский с/о, д. Скнятиново,  выезд  из  села  с  северной  стороны</t>
  </si>
  <si>
    <t>78 237 554000 ОП  МП  Н-0150</t>
  </si>
  <si>
    <t>076  00001 000355</t>
  </si>
  <si>
    <t>Ярославская область, Ростовский р-н, с.п. Петровское, Никольский с/о, д. Скнятиново, выезд из села с южной  стороны</t>
  </si>
  <si>
    <t>78 237 554000 ОП  МП  Н-0151</t>
  </si>
  <si>
    <t>076  00001 000356</t>
  </si>
  <si>
    <t>Ярославская область, Ростовский р-н, с.п. Петровское, Никольский с/о, д. Скнятиново, дорога  по  селу   № 2</t>
  </si>
  <si>
    <t>78 237 554000 ОП  МП  Н-0152</t>
  </si>
  <si>
    <t>076  00001 000357</t>
  </si>
  <si>
    <t>Ярославская область, Ростовский р-н, с.п. Петровское, Никольский с/о, д. Скнятиново, объездная дорога с восточной окраины села</t>
  </si>
  <si>
    <t>78 237 554000 ОП  МП  Н-0154</t>
  </si>
  <si>
    <t>076  00001 000358</t>
  </si>
  <si>
    <t>Ярославская область, Ростовский р-н, с.п. Петровское, Никольский с/о, с. Никольское, дорога по селу</t>
  </si>
  <si>
    <t>78 237 554000 ОП  МП  Н-0156</t>
  </si>
  <si>
    <t>076  00001 000359</t>
  </si>
  <si>
    <t>Ярославская область, Ростовский р-н, с.п. Петровское, Никольский с/о, д. Теханово, дорога по деревне</t>
  </si>
  <si>
    <t>78 237 554000 ОП  МП  Н-0163</t>
  </si>
  <si>
    <t>076  00001 000360</t>
  </si>
  <si>
    <t>Ярославская область, Ростовский р-н, с.п. Петровское, Никольский с/о, с. Теханово, дорога к водокачке</t>
  </si>
  <si>
    <t>78 237 554000 ОП  МП  Н-0164</t>
  </si>
  <si>
    <t>076  00001 000361</t>
  </si>
  <si>
    <t>Ярославская область, Ростовский р-н, с.п. Петровское, Никольский с/о, с. Теханово, дорога  на  д. Няньково</t>
  </si>
  <si>
    <t>78 237 554000 ОП  МП  Н-0166</t>
  </si>
  <si>
    <t>076  00001 000362</t>
  </si>
  <si>
    <t>Ярославская область, Ростовский р-н, с.п. Петровское, Никольский с/о, с. Теханово, подъезд  к  д. 151</t>
  </si>
  <si>
    <t>78 237 554000 ОП  МП  Н-0167</t>
  </si>
  <si>
    <t>076  00001 000363</t>
  </si>
  <si>
    <t>Ярославская область, Ростовский р-н, с.п. Петровское, Никольский с/о, д. Кураково, дорога по деревне</t>
  </si>
  <si>
    <t>78 237 554000 ОП  МП  Н-0168</t>
  </si>
  <si>
    <t>076  00001 000364</t>
  </si>
  <si>
    <t>Ярославская область, Ростовский р-н, с.п. Петровское, Никольский с/о, с. Матвеевское, въезд в село до дома №13</t>
  </si>
  <si>
    <t>78 237 554000 ОП  МП  Н-0170</t>
  </si>
  <si>
    <t>076  00001 000365</t>
  </si>
  <si>
    <t>Ярославская область, Ростовский р-н, с.п. Петровское, Никольский с/о, с. Матвеевское, дорога по селу</t>
  </si>
  <si>
    <t>78 237 554000 ОП  МП  Н-0171</t>
  </si>
  <si>
    <t>076  00001 000366</t>
  </si>
  <si>
    <t>Ярославская область, Ростовский р-н, с.п. Петровское, Никольский с/о, д. Новоселка дорога  по  деревне</t>
  </si>
  <si>
    <t>78 237 554000 ОП  МП  Н-0172</t>
  </si>
  <si>
    <t>076  00001 000367</t>
  </si>
  <si>
    <t>Ярославская область, Ростовский р-н, с.п. Петровское, Никольский с/о, д. Няньково, дорога  по  деревне</t>
  </si>
  <si>
    <t>78 237 554000 ОП  МП  Н-0173</t>
  </si>
  <si>
    <t>076  00001 000368</t>
  </si>
  <si>
    <t xml:space="preserve">Ярославская область, Ростовский р-н, с.п. Петровское, Никольский с/о, д.Няньково  дорога-въезд в деревню </t>
  </si>
  <si>
    <t>78 237 554000 ОП  МП  Н-0174</t>
  </si>
  <si>
    <t>076  00001 000369</t>
  </si>
  <si>
    <t>Ярославская область, Ростовский р-н, с.п. Петровское, Никольский с/о, с. Боровицы, дорога по селу</t>
  </si>
  <si>
    <t>78 237 554000 ОП  МП  Н-0175</t>
  </si>
  <si>
    <t>076  00001 000370</t>
  </si>
  <si>
    <t>Ярославская  область  Ростовский  район с.п.Петровское  Карашский с/о  д.Борушк  адорога   по  деревне</t>
  </si>
  <si>
    <t>78023705540000ОП МП Н-0176</t>
  </si>
  <si>
    <t>076  00001 000371</t>
  </si>
  <si>
    <t>Ярославская область, Ростовский р-н, с.п. Петровское, Карашский с/о, д. Борушка, дорога по деревне на д. Сорокино</t>
  </si>
  <si>
    <t>78 237 554000 ОП  МП  Н-0177</t>
  </si>
  <si>
    <t>076  00001 000372</t>
  </si>
  <si>
    <t>Ярославская область, Ростовский р-н, с.п. Петровское, Карашский с/о, д. Борушка, дорога на с. Караш</t>
  </si>
  <si>
    <t>78 237 554000 ОП  МП  Н-0178</t>
  </si>
  <si>
    <t>076  00001 000373</t>
  </si>
  <si>
    <t>Ярославская область, Ростовский р-н, с.п. Петровское, Карашский с/о, д. Борушка, дорога на д. Пореево</t>
  </si>
  <si>
    <t>78 237 554000 ОП  МП  Н-0179</t>
  </si>
  <si>
    <t>076  00001 000374</t>
  </si>
  <si>
    <t>Ярославская область, Ростовский р-н, с.п. Петровское, Карашский с/о, д. Пореево, дорога по деревне</t>
  </si>
  <si>
    <t>78 237 554000 ОП  МП  Н-0180</t>
  </si>
  <si>
    <t>076  00001 000375</t>
  </si>
  <si>
    <t>Ярославская область, Ростовский р-н, с.п. Петровское, Карашский с/о, д. Щипачево, дорога по деревне</t>
  </si>
  <si>
    <t>78 237 554000 ОП  МП  Н-0182</t>
  </si>
  <si>
    <t>076  00001 000376</t>
  </si>
  <si>
    <t>Ярославская область, Ростовский р-н, с.п. Петровское, Карашский с/о, д. Щипачево, дорога до  железной  дороги</t>
  </si>
  <si>
    <t>78 237 554000 ОП  МП  Н-0183</t>
  </si>
  <si>
    <t>076  00001 000377</t>
  </si>
  <si>
    <t>Ярославская область, Ростовский р-н, с.п. Петровское, Карашский с/о, д. Щипачево, дорога по деревне на д. Еремейцево</t>
  </si>
  <si>
    <t>78 237 554000 ОП  МП  Н-0184</t>
  </si>
  <si>
    <t>076  00001 000378</t>
  </si>
  <si>
    <t xml:space="preserve">Ярославская область, Ростовский р-н, с.п. Петровское, Карашский с/о, д. Горки, дорога по деревне </t>
  </si>
  <si>
    <t>78 237 554000 ОП  МП  Н-0185</t>
  </si>
  <si>
    <t>076  00001 000379</t>
  </si>
  <si>
    <t>Ярославская область  Ростовский  район с.п.Петровское  Карашский с/о д.Горки дорога  на д.Сильницы  в  границах  населенного пункта</t>
  </si>
  <si>
    <t>78 237 554000 ОП  МП  Н-0186</t>
  </si>
  <si>
    <t>076  00001 000380</t>
  </si>
  <si>
    <t>Ярославская область, Ростовский р-н, с.п. Петровское, Карашский с/о, д. Горки, дорога по деревне на д. Еремейцево</t>
  </si>
  <si>
    <t>78 237 554000 ОП  МП  Н-0187</t>
  </si>
  <si>
    <t>076  00001 000381</t>
  </si>
  <si>
    <t>Ярославская область, Ростовский р-н, с.п. Петровское, Карашский с/о, д. Чашницы, дорога по деревне</t>
  </si>
  <si>
    <t>78 237 554000 ОП  МП  Н-0188</t>
  </si>
  <si>
    <t>076  00001 000382</t>
  </si>
  <si>
    <t>Ярославская область, Ростовский р-н, с.п. Петровское, Карашский с/о, д. Чашницы, дорога на д. Косорезово</t>
  </si>
  <si>
    <t>78 237 554000 ОП  МП  Н-0189</t>
  </si>
  <si>
    <t>076  00001 000383</t>
  </si>
  <si>
    <t xml:space="preserve">Ярославская область, Ростовский р-н, с.п. Петровское, Карашский с/о, д. Осник, дорога  на  д.Чашницы </t>
  </si>
  <si>
    <t>78 237 554000 ОП  МП  Н-0190</t>
  </si>
  <si>
    <t>076  00001 000384</t>
  </si>
  <si>
    <t>Ярославская область, Ростовский р-н, с.п. Петровское, Карашский с/о, д. Осник , от центральной  дороги  к домам  № 33-37-39</t>
  </si>
  <si>
    <t>78 237 554000 ОП  МП  Н-0191</t>
  </si>
  <si>
    <t>076  00001 000385</t>
  </si>
  <si>
    <t>Ярославская область, Ростовский р-н, с.п. Петровское, Карашский с/о, д. Семенково, дорога  по  деревне</t>
  </si>
  <si>
    <t>78 237 554000 ОП  МП  Н-0192</t>
  </si>
  <si>
    <t>076  00001 000386</t>
  </si>
  <si>
    <t>Ярославская область, Ростовский р-н, с.п. Петровское, Карашский с/о, д. Юрьевское, дорога по старой деревне</t>
  </si>
  <si>
    <t>78 237 554000 ОП  МП  Н-0193</t>
  </si>
  <si>
    <t>076  00001 000387</t>
  </si>
  <si>
    <t>Ярославская область, Ростовский р-н, с.п. Петровское, Карашский с/о, д. Юрьевское, дорога по новой деревне</t>
  </si>
  <si>
    <t>78 237 554000 ОП  МП  Н-0194</t>
  </si>
  <si>
    <t>076  00001 000388</t>
  </si>
  <si>
    <t>Ярославская область, Ростовский р-н, с.п. Петровское, Карашский с/о, д. Юрьевское, проезд со старой деревни на новую</t>
  </si>
  <si>
    <t>78 237 554000 ОП  МП  Н-0195</t>
  </si>
  <si>
    <t>076  00001 000389</t>
  </si>
  <si>
    <t>Ярославская область, Ростовский р-н, с.п. Петровское, Карашский с/о, д. Косорезово, дорога по деревне</t>
  </si>
  <si>
    <t>78 237 554000 ОП  МП  Н-0197</t>
  </si>
  <si>
    <t>076  00001 000390</t>
  </si>
  <si>
    <t>Ярославская область, Ростовский р-н, с.п. Петровское, Карашский с/о, д. Косорезово, дорога на с. Караш</t>
  </si>
  <si>
    <t>78 237 554000 ОП  МП  Н-0198</t>
  </si>
  <si>
    <t>076  00001 000391</t>
  </si>
  <si>
    <t>Ярославская область, Ростовский р-н, с.п. Петровское, Карашский с/о, д. Осминино, дорога по деревне</t>
  </si>
  <si>
    <t>78 237 554000 ОП  МП  Н-0200</t>
  </si>
  <si>
    <t>076  00001 000392</t>
  </si>
  <si>
    <t>Ярославская область, Ростовский р-н, с.п. Петровское, Карашский с/о, д. Корытово, дорога по деревне</t>
  </si>
  <si>
    <t>78 237 554000 ОП  МП  Н-0201</t>
  </si>
  <si>
    <t>076  00001 000393</t>
  </si>
  <si>
    <t>Ярославская область, Ростовский р-н, с.п. Петровское, Карашский с/о, д. Побычево, дорога по деревне</t>
  </si>
  <si>
    <t>78 237 554000 ОП  МП  Н-0202</t>
  </si>
  <si>
    <t>076  00001 000394</t>
  </si>
  <si>
    <t xml:space="preserve">Ярославская область, Ростовский р-н, с.п. Петровское, Карашский с/о, д. Аксенково, дорога по деревне </t>
  </si>
  <si>
    <t>78 237 554000 ОП  МП  Н-0205</t>
  </si>
  <si>
    <t>076  00001 000395</t>
  </si>
  <si>
    <t>Ярославская область, Ростовский р-н, с.п. Петровское, Карашский с/о, д. Аксенково, дорога по деревне на с. Караш</t>
  </si>
  <si>
    <t>78 237 554000 ОП  МП  Н-0206</t>
  </si>
  <si>
    <t>076  00001 000396</t>
  </si>
  <si>
    <t>Ярославская область, Ростовский р-н, с.п. Петровское, Карашский с/о, д. Аксенково, дорога по деревне на д.Пирогово Ивановской области</t>
  </si>
  <si>
    <t>78 237 554000 ОП  МП  Н-0207</t>
  </si>
  <si>
    <t>076  00001 000397</t>
  </si>
  <si>
    <t>Ярославская область, Ростовский р-н, с.п. Петровское, Карашский с/о, д. Аксенково, дорога по деревне на д. Баскач</t>
  </si>
  <si>
    <t>78 237 554000 ОП  МП  Н-0208</t>
  </si>
  <si>
    <t>076  00001 000398</t>
  </si>
  <si>
    <t>Ярославская область, Ростовский р-н, с.п. Петровское, Карашский с/о, с. Караш, дорога по селу на д. Григорово</t>
  </si>
  <si>
    <t>78 237 554000 ОП  МП  Н-0209</t>
  </si>
  <si>
    <t>076  00001 000399</t>
  </si>
  <si>
    <t>Ярославская область, Ростовский р-н, с.п. Петровское, Карашский с/о, с. Караш, дорога на технич. мастерские</t>
  </si>
  <si>
    <t>78 237 554000 ОП  МП  Н-0211</t>
  </si>
  <si>
    <t>076  00001 000400</t>
  </si>
  <si>
    <t>Ярославская область, Ростовский р-н, с.п. Петровское, Карашский с/о, с. Караш,  ул. Святославская</t>
  </si>
  <si>
    <t>78 237 554000 ОП  МП  Н-0212</t>
  </si>
  <si>
    <t>076  00001 000401</t>
  </si>
  <si>
    <t>Ярославская область, Ростовский р-н, с.п. Петровское, Карашский с/о, с. Караш, от дороги обл. значения до котельной села</t>
  </si>
  <si>
    <t>78 237 554000 ОП  МП  Н-0214</t>
  </si>
  <si>
    <t>076  00001 000402</t>
  </si>
  <si>
    <t>Ярославская область, Ростовский р-н, с.п. Петровское, Карашский с/о, с. Караш, дорога по селу ул. Молодежная от д. №1 до д. №21</t>
  </si>
  <si>
    <t>78 237 554000 ОП  МП  Н-0215</t>
  </si>
  <si>
    <t>076  00001 000403</t>
  </si>
  <si>
    <t>Ярославская область, Ростовский р-н, с.п. Петровское, Карашский с/о, с. Караш, дорога по селу на д. Григорово от дома №51 по ул. Святославская  до  ул. Молодежная</t>
  </si>
  <si>
    <t>78 237 554000 ОП  МП  Н-0216</t>
  </si>
  <si>
    <t>076  00001 000404</t>
  </si>
  <si>
    <t>Ярославская область, Ростовский р-н, с.п. Петровское, Карашский с/о, с. Караш, дорога по селу ул. Сосновая от дома №9 до д. №6,7,  от дорог  областного  значения до д.3,8,2,5,1</t>
  </si>
  <si>
    <t>78 237 554000 ОП  МП  Н-0217</t>
  </si>
  <si>
    <t>076  00001 000405</t>
  </si>
  <si>
    <t>Ярославская область, Ростовский р-н, с.п. Петровское, Карашский с/о, с. Караш, дорога от дороги  областного  значения на д. Борушка</t>
  </si>
  <si>
    <t>78 237 554000 ОП  МП  Н-0218</t>
  </si>
  <si>
    <t>076  00001 000406</t>
  </si>
  <si>
    <t>Ярославская область, Ростовский р-н, с.п. Петровское, Карашский с/о, с. Караш, дорога от спортивной  площадки  на д.Григорово</t>
  </si>
  <si>
    <t>78 237 554000 ОП  МП  Н-0219</t>
  </si>
  <si>
    <t>076  00001 000407</t>
  </si>
  <si>
    <t>Ярославская область, Ростовский р-н, с.п. Петровское, Карашский с/о, д. Еремейцево,  ул. Новая</t>
  </si>
  <si>
    <t>78 237 554000 ОП  МП  Н-0221</t>
  </si>
  <si>
    <t>076  00001 000408</t>
  </si>
  <si>
    <t>Ярославская область, Ростовский р-н, с.п. Петровское, Карашский с/о, д. Еремейцево, ул.Центральная</t>
  </si>
  <si>
    <t>78 237 554000 ОП  МП  Н-0222</t>
  </si>
  <si>
    <t>076  00001 000409</t>
  </si>
  <si>
    <t>Ярославская область, Ростовский р-н, с.п. Петровское, Карашский с/о, д. Еремейцево,  ул. Молодежная</t>
  </si>
  <si>
    <t>78 237 554000 ОП  МП  Н-0223</t>
  </si>
  <si>
    <t>076  00001 000410</t>
  </si>
  <si>
    <t>Ярославская область, Ростовский р-н, с.п. Петровское, Карашский с/о, д. Еремейцево, от дороги обл. значения до механических мастерских</t>
  </si>
  <si>
    <t>78 237 554000 ОП  МП  Н-0224</t>
  </si>
  <si>
    <t>076  00001 000411</t>
  </si>
  <si>
    <t>Ярославская область, Ростовский р-н, с.п. Петровское, Карашский с/о, д. Еремейцево, от дороги обл. значения до школы</t>
  </si>
  <si>
    <t>78 237 554000 ОП  МП  Н-0225</t>
  </si>
  <si>
    <t>076  00001 000412</t>
  </si>
  <si>
    <t>Ярославская область, Ростовский р-н, с.п. Петровское, Карашский с/о, д. Еремейцево, от дороги обл. значения на д. Горки</t>
  </si>
  <si>
    <t>78 237 554000 ОП  МП  Н-0226</t>
  </si>
  <si>
    <t>076  00001 000413</t>
  </si>
  <si>
    <t>Ярославская область, Ростовский р-н, с.п. Петровское, Фатьяновский с/о, д. Крячково, дорога по деревне и на д. Бабино</t>
  </si>
  <si>
    <t>78 237 554000 ОП  МП  Н-0228</t>
  </si>
  <si>
    <t>076  00001 000414</t>
  </si>
  <si>
    <t>Ярославская область, Ростовский р-н, с.п. Петровское, Фатьяновский с/о, д. Заречье, дорога по деревне</t>
  </si>
  <si>
    <t>78 237 554000 ОП  МП  Н-0233</t>
  </si>
  <si>
    <t>076  00001 000415</t>
  </si>
  <si>
    <t>Ярославская область, Ростовский р-н, с.п. Петровское, Фатьяновский с/о, д. Заречье,  въезд  в  деревню</t>
  </si>
  <si>
    <t>78 237 554000 ОП  МП  Н-0234</t>
  </si>
  <si>
    <t>076  00001 000416</t>
  </si>
  <si>
    <t>Ярославская область, Ростовский р-н, с.п. Петровское, Фатьяновский с/о, с. Новотроицкое,  дорога по селу</t>
  </si>
  <si>
    <t>78 237 554000 ОП  МП  Н-0235</t>
  </si>
  <si>
    <t>076  00001 000417</t>
  </si>
  <si>
    <t>Ярославская область, Ростовский р-н, с.п. Петровское, Фатьяновский с/о, с. Спас-Смердино,  дорога по селу мимо д. №28 в поле</t>
  </si>
  <si>
    <t>78 237 554000 ОП  МП  Н-0237</t>
  </si>
  <si>
    <t>076  00001 000418</t>
  </si>
  <si>
    <t>Ярославская область, Ростовский р-н, с.п. Петровское, Фатьяновский с/о, с. Спас-Смердино,  дорога между домами №28 и №32 на северо-запад</t>
  </si>
  <si>
    <t>78 237 554000 ОП  МП  Н-0238</t>
  </si>
  <si>
    <t>076  00001 000419</t>
  </si>
  <si>
    <t>Ярославская область, Ростовский р-н, с.п. Петровское, Фатьяновский с/о, с. Спас-Смердино,  дорога вокруг церкви и кладбища</t>
  </si>
  <si>
    <t>78 237 554000 ОП  МП  Н-0239</t>
  </si>
  <si>
    <t>076  00001 000420</t>
  </si>
  <si>
    <t>Ярославская область, Ростовский р-н, с.п. Петровское, Фатьяновский с/о, д. Калистово,  дорога по деревне</t>
  </si>
  <si>
    <t>78 237 554000 ОП  МП  Н-0240</t>
  </si>
  <si>
    <t>076  00001 000421</t>
  </si>
  <si>
    <t>Ярославская область, Ростовский р-н, с.п. Петровское, Фатьяновский с/о, д. Чепорово,  дорога по деревне от памятника участникам ВОВ на дорогу  "Чепорово-Заречье".</t>
  </si>
  <si>
    <t>78 237 554000 ОП  МП  Н-0242</t>
  </si>
  <si>
    <t>076  00001 000422</t>
  </si>
  <si>
    <t>Ярославская область, Ростовский р-н, с.п. Петровское, Фатьяновский с/о, д. Чепорово,  дорога от  дороги областного  значения к мастерской</t>
  </si>
  <si>
    <t>78 237 554000 ОП  МП  Н-0243</t>
  </si>
  <si>
    <t>076  00001 000423</t>
  </si>
  <si>
    <t>Ярославская область, Ростовский р-н, с.п. Петровское, Фатьяновский с/о, д. Чепорово,  дорога от  дороги  областного  значения к пожарному депо</t>
  </si>
  <si>
    <t>78 237 554000 ОП  МП  Н-0244</t>
  </si>
  <si>
    <t>076  00001 000424</t>
  </si>
  <si>
    <t>Ярославская область, Ростовский р-н, с.п. Петровское, Фатьяновский с/о, д. Чепорово,  дорога  от  дороги  областного  значения  к ферме</t>
  </si>
  <si>
    <t>78 237 554000 ОП  МП  Н-0245</t>
  </si>
  <si>
    <t>076  00001 000425</t>
  </si>
  <si>
    <t>Ярославская область, Ростовский р-н, с.п. Петровское, Фатьяновский с/о, д. Чепорово,  дорога от  дороги  областного  значения к школе , жилым   домам,к пруду,к  зданию  администрации, к  детскому саду</t>
  </si>
  <si>
    <t>78 237 554000 ОП  МП  Н-0246</t>
  </si>
  <si>
    <t>076  00001 000426</t>
  </si>
  <si>
    <t>Ярославская область, Ростовский р-н, с.п. Петровское, Фатьяновский с/о, д. Чепорово,  от  районной  дороги "Чепорово-Крячково на  северо-восток в  поле  в  границаз  населенного  пункта</t>
  </si>
  <si>
    <t>78 237 554000 ОП  МП  Н-0248</t>
  </si>
  <si>
    <t>076  00001 000427</t>
  </si>
  <si>
    <t>Ярославская область, Ростовский р-н, с.п. Петровское, Фатьяновский с/о, д. Чепорово,  объездная дорога  за  деревней  в  границах  населенного  пункта</t>
  </si>
  <si>
    <t>78 237 554000 ОП  МП  Н-0249</t>
  </si>
  <si>
    <t>076  00001 000428</t>
  </si>
  <si>
    <t xml:space="preserve">Ярославская область, Ростовский р-н, с.п. Петровское, Фатьяновский с/о, д. Медведево,  дорога по деревне </t>
  </si>
  <si>
    <t>78 237 554000 ОП  МП  Н-0250</t>
  </si>
  <si>
    <t>076  00001 000429</t>
  </si>
  <si>
    <t>Ярославская область, Ростовский р-н, с.п. Петровское, Фатьяновский с/о, д. Калинино,  въезд в деревню</t>
  </si>
  <si>
    <t>78 237 554000 ОП  МП  Н-0253</t>
  </si>
  <si>
    <t>076  00001 000430</t>
  </si>
  <si>
    <t>Ярославская область, Ростовский р-н, с.п. Петровское, Фатьяновский с/о, д. Горбынино,  дорога по деревне, въезд со стороны фермы</t>
  </si>
  <si>
    <t>78 237 554000 ОП  МП  Н-0254</t>
  </si>
  <si>
    <t>076  00001 000431</t>
  </si>
  <si>
    <t>Ярославская область, Ростовский р-н, с.п. Петровское, Фатьяновский с/о, д. Горбынино,  дорога по деревне к пруду и к реке</t>
  </si>
  <si>
    <t>78 237 554000 ОП  МП  Н-0255</t>
  </si>
  <si>
    <t>076  00001 000432</t>
  </si>
  <si>
    <t xml:space="preserve">Ярославская область, Ростовский р-н, с.п. Петровское, Фатьяновский с/о, д. Тереньково, дорога по деревне </t>
  </si>
  <si>
    <t>78 237 554000 ОП  МП  Н-0257</t>
  </si>
  <si>
    <t>076  00001 000433</t>
  </si>
  <si>
    <t>Ярославская область, Ростовский р-н, с.п. Петровское, Фатьяновский с/о, д. Перетрясово, дорога  к  дому  38А</t>
  </si>
  <si>
    <t>78 237 554000 ОП  МП  Н-0262</t>
  </si>
  <si>
    <t>076  00001 000434</t>
  </si>
  <si>
    <t>Ярославская область, Ростовский р-н, с.п. Петровское, Фатьяновский с/о, д. Уставское, дорога  по  деревне</t>
  </si>
  <si>
    <t>78 237 554000 ОП  МП  Н-0263</t>
  </si>
  <si>
    <t>076  00001 000435</t>
  </si>
  <si>
    <t xml:space="preserve">Ярославская область, Ростовский р-н, с.п. Петровское, Фатьяновский с/о, с. Троица-Нарядово, дорога по селу </t>
  </si>
  <si>
    <t>78 237 554000 ОП  МП  Н-0264</t>
  </si>
  <si>
    <t>076  00001 000436</t>
  </si>
  <si>
    <t>Ярославская область, Ростовский р-н, с.п. Петровское, Фатьяновский с/о, с. Новоселка, дорога по селу (по  селу- 0,840, к  д.25- 0,220)</t>
  </si>
  <si>
    <t>78 237 554000 ОП  МП  Н-0267</t>
  </si>
  <si>
    <t>076  00001 000437</t>
  </si>
  <si>
    <t>Ярославская область, Ростовский р-н, с.п. Петровское, Фатьяновский с/о, с. Новоселка, дорога от  дороги  областного  значенияк складу</t>
  </si>
  <si>
    <t>78 237 554000 ОП  МП  Н-0269</t>
  </si>
  <si>
    <t>076  00001 000438</t>
  </si>
  <si>
    <t xml:space="preserve">Ярославская область, Ростовский р-н, с.п. Петровское, Фатьяновский с/о, д. Ершники, дорога по деревне </t>
  </si>
  <si>
    <t>78 237 554000 ОП  МП  Н-0271</t>
  </si>
  <si>
    <t>076  00001 000439</t>
  </si>
  <si>
    <t>Ярославская область, Ростовский р-н, с.п. Петровское, Фатьяновский с/о, д. Федорково, дорога по деревне</t>
  </si>
  <si>
    <t>78 237 554000 ОП  МП  Н-0274</t>
  </si>
  <si>
    <t>076  00001 000440</t>
  </si>
  <si>
    <t>Ярославская область, Ростовский р-н, с.п. Петровское, Фатьяновский с/о, с. Филимоново, дорога по селу к  водонапорной  башне , к дому №12</t>
  </si>
  <si>
    <t>78 237 554000 ОП  МП  Н-0277</t>
  </si>
  <si>
    <t>076  00001 000441</t>
  </si>
  <si>
    <t>Ярославская область, Ростовский р-н, с.п. Петровское, Фатьяновский с/о, с. Филимоново, дорога по селу к пруду</t>
  </si>
  <si>
    <t>78 237 554000 ОП  МП  Н-0278</t>
  </si>
  <si>
    <t>076  00001 000442</t>
  </si>
  <si>
    <t>Ярославская область, Ростовский р-н, с.п. Петровское, Фатьяновский с/о, с. Фатьчново, дорога по селу  (от дороги обл. значения "Фатьяново- Филимоново мимо  дома № 37 к  магазину)</t>
  </si>
  <si>
    <t>78 237 554000 ОП  МП  Н-0282</t>
  </si>
  <si>
    <t>076  00001 000443</t>
  </si>
  <si>
    <t>Ярославская область, Ростовский р-н, с.п. Петровское, Фатьяновский с/о, с. Фатьяново дорога  к  водонапорной  башне</t>
  </si>
  <si>
    <t>78 237 554000 ОП  МП  Н-0284</t>
  </si>
  <si>
    <t>076  00001 000444</t>
  </si>
  <si>
    <t>Ярославская область, Ростовский р-н, с.п. Петровское, Фатьяновский с/о, д. Савино, дорога по деревне с севера на юг</t>
  </si>
  <si>
    <t>78 237 554000 ОП  МП  Н-0285</t>
  </si>
  <si>
    <t>076  00001 000445</t>
  </si>
  <si>
    <t xml:space="preserve">Ярославская область, Ростовский р-н, с.п. Петровское, Фатьяновский с/о, с. Краснораменье, дорога по селу </t>
  </si>
  <si>
    <t>78 237 554000 ОП  МП  Н-0288</t>
  </si>
  <si>
    <t>076  00001 000446</t>
  </si>
  <si>
    <t xml:space="preserve">Ярославская область, Ростовский р-н, с.п. Петровское, Фатьяновский с/о, д. Лазарево, дорога по деревне </t>
  </si>
  <si>
    <t>78 237 554000 ОП  МП  Н-0293</t>
  </si>
  <si>
    <t>076  00001 000447</t>
  </si>
  <si>
    <t>Ярославская область, Ростовский р-н, с.п. Петровское, Фатьяновский с/о, д. Нагая Слобода, дорога по деревне</t>
  </si>
  <si>
    <t>78 237 554000 ОП  МП  Н-0302</t>
  </si>
  <si>
    <t>076  00001 000448</t>
  </si>
  <si>
    <t>Ярославская область, Ростовский р-н, с.п. Петровское, Фатьяновский с/о, д. Рославлево, дорога по деревне</t>
  </si>
  <si>
    <t>78 237 554000 ОП  МП  Н-0303</t>
  </si>
  <si>
    <t>076  00001 000449</t>
  </si>
  <si>
    <t>Ярославская область, Ростовский р-н, с.п. Петровское, Фатьяновский с/о, д. Новолесное, дорога по деревне</t>
  </si>
  <si>
    <t>78 237 554000 ОП  МП  Н-0304</t>
  </si>
  <si>
    <t>076  00001 000450</t>
  </si>
  <si>
    <t>Ярославская область, Ростовский р-н, с.п. Петровское, Фатьяновский с/о, д. Душилово, дорога по деревне (от дороги обл. значения " Осокино-Лазарево-Новолесное"  около водокачки  на  дорогу " Душилово-Кореево")</t>
  </si>
  <si>
    <t>78 237 554000 ОП  МП  Н-0306</t>
  </si>
  <si>
    <t>076  00001 000451</t>
  </si>
  <si>
    <t>Ярославская область, Ростовский р-н, с.п. Петровское, Фатьяновский с/о, д. Муравейка, объездная дорога за деревней с выездом около пруда на дорогу "Душилово-Кореево"</t>
  </si>
  <si>
    <t>78 237 554000 ОП  МП  Н-0307</t>
  </si>
  <si>
    <t>076  00001 000452</t>
  </si>
  <si>
    <t>Ярославская область, Ростовский р-н, с.п. Петровское, Фатьяновский с/о, д. Кореево, дорога по деревне</t>
  </si>
  <si>
    <t>78 237 554000 ОП  МП  Н-0308</t>
  </si>
  <si>
    <t>076  00001 000453</t>
  </si>
  <si>
    <t>Ярославская область, Ростовский р-н, с.п. Петровское, Фатьяновский с/о, д. Тарасово, дорога по деревне</t>
  </si>
  <si>
    <t>78 237 554000 ОП  МП  Н-0309</t>
  </si>
  <si>
    <t>076  00001 000454</t>
  </si>
  <si>
    <t>Ярославская область, Ростовский р-н, с.п. Петровское, Итларский с/о, д. Любильцево, дорога по деревне</t>
  </si>
  <si>
    <t>78 237 554000 ОП  МП  Н-0310</t>
  </si>
  <si>
    <t>076  00001 000455</t>
  </si>
  <si>
    <t>Ярославская область, Ростовский р-н, с.п. Петровское, Итларский с/о, д. Старово, дорога по деревне</t>
  </si>
  <si>
    <t>78 237 554000 ОП  МП  Н-0311</t>
  </si>
  <si>
    <t>076  00001 000456</t>
  </si>
  <si>
    <t>Ярославская область, Ростовский р-н, с.п. Петровское, Итларский с/о, д. Кильгино, дорога по деревне</t>
  </si>
  <si>
    <t>78 237 554000 ОП  МП  Н-0313</t>
  </si>
  <si>
    <t>076  00001 000457</t>
  </si>
  <si>
    <t>Ярославская область, Ростовский р-н, с.п. Петровское, Итларский с/о, д. Итларь, дорога по деревне ул. Лесная</t>
  </si>
  <si>
    <t>78 237 554000 ОП  МП  Н-0314</t>
  </si>
  <si>
    <t>076  00001 000458</t>
  </si>
  <si>
    <t>Ярославская область, Ростовский р-н, с.п. Петровское, Итларский с/о, д. Итларь, дорога по деревне ул. Садовая</t>
  </si>
  <si>
    <t>78 237 554000 ОП  МП  Н-0315</t>
  </si>
  <si>
    <t>076  00001 000459</t>
  </si>
  <si>
    <t>Ярославская область, Ростовский р-н, с.п. Петровское, Итларский с/о, д. Итларь, дорога по деревне ул. Полевая</t>
  </si>
  <si>
    <t>78 237 554000 ОП  МП  Н-0316</t>
  </si>
  <si>
    <t>076  00001 000460</t>
  </si>
  <si>
    <t>Ярославская область, Ростовский р-н, с.п. Петровское, Итларский с/о, д. Итларь, дорога по деревне ул. Центральная</t>
  </si>
  <si>
    <t>78 237 554000 ОП  МП  Н-0317</t>
  </si>
  <si>
    <t>076  00001 000461</t>
  </si>
  <si>
    <t>Ярославская область, Ростовский р-н, с.п. Петровское, Итларский с/о, д. Итларь, дорога по деревне   ул. Сиреневая</t>
  </si>
  <si>
    <t>78 237 554000 ОП  МП  Н-0318</t>
  </si>
  <si>
    <t>076  00001 000462</t>
  </si>
  <si>
    <t>Ярославская область, Ростовский р-н, с.п. Петровское, Итларский с/о, д. Итларь, дорога по деревне ул. Березовая</t>
  </si>
  <si>
    <t>78 237 554000 ОП  МП  Н-0319</t>
  </si>
  <si>
    <t>076  00001 000463</t>
  </si>
  <si>
    <t>Ярославская область, Ростовский р-н, с.п. Петровское, Итларский с/о, д. Итларь, дорога по деревне  ул. Новая</t>
  </si>
  <si>
    <t>78 237 554000 ОП  МП  Н-0320</t>
  </si>
  <si>
    <t>076  00001 000464</t>
  </si>
  <si>
    <t>Ярославская   область  Ростовский р-н  с.п. Петровское Итларский  с/о д.Итларь дорога  по  деревне ул. Станционная</t>
  </si>
  <si>
    <t>78 237 554000 ОП  МП  Н-0321</t>
  </si>
  <si>
    <t>076  00001 000465</t>
  </si>
  <si>
    <t>Ярославская область, Ростовский р-н, с.п. Петровское, Итларский с/о, д. Буково, дорога по деревне</t>
  </si>
  <si>
    <t>78 237 554000 ОП  МП  Н-0322</t>
  </si>
  <si>
    <t>076  00001 000466</t>
  </si>
  <si>
    <t>Ярославская область, Ростовский р-н, с.п. Петровское, Итларский с/о, д. Яковково, дорога по деревне</t>
  </si>
  <si>
    <t>78 237 554000 ОП  МП  Н-0323</t>
  </si>
  <si>
    <t>076  00001 000467</t>
  </si>
  <si>
    <t>Ярославская область, Ростовский р-н, с.п. Петровское, Итларский с/о, д. Заозерье, дорога по деревне №1 (к  дому № 59)</t>
  </si>
  <si>
    <t>78 237 554000 ОП  МП  Н-0324</t>
  </si>
  <si>
    <t>076  00001 000468</t>
  </si>
  <si>
    <t>Ярославская область, Ростовский р-н, с.п. Петровское, Итларский с/о, д. Заозерье, дорога по деревне № 2 от бывшей конторы до д.153,  до д. 165, от д. 54 до  д.165</t>
  </si>
  <si>
    <t>78 237 554000 ОП  МП  Н-0325</t>
  </si>
  <si>
    <t>076  00001 000469</t>
  </si>
  <si>
    <t>Ярославская область, Ростовский р-н, с.п. Петровское, Итларский с/о, д. Покров, дорога  вдоль  деревни</t>
  </si>
  <si>
    <t>78 237 554000 ОП  МП  Н-0328</t>
  </si>
  <si>
    <t>076  00001 000470</t>
  </si>
  <si>
    <t xml:space="preserve">Ярославская область, Ростовский р-н, с.п. Петровское, Итларский с/о, д. Покров, дорога по деревне </t>
  </si>
  <si>
    <t>78 237 554000 ОП  МП  Н-0327</t>
  </si>
  <si>
    <t>076  00001 000471</t>
  </si>
  <si>
    <t xml:space="preserve">Ярославская область, Ростовский р-н, с.п. Петровское, Итларский с/о, с. Пречистое, дорога по селу </t>
  </si>
  <si>
    <t>78 237 554000 ОП  МП  Н-0329</t>
  </si>
  <si>
    <t>076  00001 000472</t>
  </si>
  <si>
    <t>Ярославская область, Ростовский р-н, с.п. Петровское, Итларский с/о, д. Остеево, дорога по деревне</t>
  </si>
  <si>
    <t>78 237 554000 ОП  МП  Н-0332</t>
  </si>
  <si>
    <t>076  00001 000473</t>
  </si>
  <si>
    <t xml:space="preserve">Ярославская область, Ростовский р-н, с.п. Петровское, Итларский с/о, д. Конюково, дорога по деревне </t>
  </si>
  <si>
    <t>78 237 554000 ОП  МП  Н-0336</t>
  </si>
  <si>
    <t>076  00001 000474</t>
  </si>
  <si>
    <t>Ярославская область, Ростовский р-н, с.п. Петровское, Итларский с/о, пос. при ж/д станции Беклемишево, дорога по  поселку ул.  Железнодорожная</t>
  </si>
  <si>
    <t>78 237 554000 ОП  МП  Н-0337</t>
  </si>
  <si>
    <t>076  00001 000475</t>
  </si>
  <si>
    <t>Ярославская область, Ростовский р-н, с.п. Петровское, Итларский с/о, пос. при ж/д станции Беклемишево, дорога по поселку ул. Школьная</t>
  </si>
  <si>
    <t>78 237 554000 ОП  МП  Н-0338</t>
  </si>
  <si>
    <t>076  00001 000476</t>
  </si>
  <si>
    <t>Ярославская область, Ростовский р-н, с.п. Петровское, Итларский с/о, пос. при ж/д станции Беклемишево, дорога по поселку ул.Привокзальная</t>
  </si>
  <si>
    <t>78 237 554000 ОП  МП  Н-0339</t>
  </si>
  <si>
    <t>076  00001 000477</t>
  </si>
  <si>
    <t xml:space="preserve">Ярославская область, Ростовский р-н, с.п. Петровское, Перовский с/о, д. Перово, дорога по деревне </t>
  </si>
  <si>
    <t>78 237 554000 ОП  МП  Н-0344</t>
  </si>
  <si>
    <t>076  00001 000478</t>
  </si>
  <si>
    <t xml:space="preserve">Ярославская область, Ростовский р-н, с.п. Петровское, Перовский с/о, д. Смыково, дорога по деревне </t>
  </si>
  <si>
    <t>78 237 554000 ОП  МП  Н-0347</t>
  </si>
  <si>
    <t>076  00001 000479</t>
  </si>
  <si>
    <t>Ярославская область, Ростовский р-н, с.п. Петровское, Перовский с/о, д. Булатово, дорога по деревне.</t>
  </si>
  <si>
    <t>78 237 554000 ОП  МП  Н-0350</t>
  </si>
  <si>
    <t>076  00001 000480</t>
  </si>
  <si>
    <t>Ярославская область, Ростовский р-н, с.п. Петровское, Перовский с/о, д. Войновы Горки, дорога по деревне.</t>
  </si>
  <si>
    <t>78 237 554000 ОП  МП  Н-0351</t>
  </si>
  <si>
    <t>076  00001 000481</t>
  </si>
  <si>
    <t>Ярославская область, Ростовский р-н, с.п. Петровское, Перовский с/о, д. Щипачево, дорога по деревне.</t>
  </si>
  <si>
    <t>78 237 554000 ОП  МП  Н-0352</t>
  </si>
  <si>
    <t>076  00001 000482</t>
  </si>
  <si>
    <t>Ярославская область, Ростовский р-н, с.п. Петровское, Перовский с/о, д. Гусарниково, дорога по деревне.</t>
  </si>
  <si>
    <t>78 237 554000 ОП  МП  Н-0353</t>
  </si>
  <si>
    <t>076  00001 000483</t>
  </si>
  <si>
    <t>Ярославская область, Ростовский р-н, с.п. Петровское, Перовский с/о, д. Демьянское, дорога по деревне.</t>
  </si>
  <si>
    <t>78 237 554000 ОП  МП  Н-0354</t>
  </si>
  <si>
    <t>076  00001 000484</t>
  </si>
  <si>
    <t>Ярославская область, Ростовский р-н, с.п. Петровское, Перовский с/о, д. Рюмниково, дорога по деревне.</t>
  </si>
  <si>
    <t>78 237 554000 ОП  МП  Н-0355</t>
  </si>
  <si>
    <t>076  00001 000485</t>
  </si>
  <si>
    <t>Ярославская область, Ростовский р-н, с.п. Петровское, Перовский с/о, д. Рюмниково, дорога  на въезде со стороны д. Перово</t>
  </si>
  <si>
    <t>78 237 554000 ОП  МП  Н-0356</t>
  </si>
  <si>
    <t>076  00001 000486</t>
  </si>
  <si>
    <t>Ярославская область, Ростовский р-н, с.п. Петровское, Перовский с/о, с. Годеново, дорога к церкви</t>
  </si>
  <si>
    <t>78 237 554000 ОП  МП  Н-0357</t>
  </si>
  <si>
    <t>076  00001 000487</t>
  </si>
  <si>
    <t>Ярославская область, Ростовский р-н, с.п. Петровское, Перовский с/о, с. Годеново, дорога по селу</t>
  </si>
  <si>
    <t>78 237 554000 ОП  МП  Н-0358</t>
  </si>
  <si>
    <t>076  00001 000488</t>
  </si>
  <si>
    <t>Ярославская область, Ростовский р-н, с.п. Петровское, Перовский с/о, д. Башкино, дорога по центру  деревне.</t>
  </si>
  <si>
    <t>78 237 554000 ОП  МП  Н-0359</t>
  </si>
  <si>
    <t>076  00001 000489</t>
  </si>
  <si>
    <t>Ярославская область, Ростовский р-н, с.п. Петровское, Перовский с/о, д. Башкино, дорога по деревне  № 2</t>
  </si>
  <si>
    <t>78 237 554000 ОП  МП  Н-0360</t>
  </si>
  <si>
    <t>076  00001 000490</t>
  </si>
  <si>
    <t>Ярославская область, Ростовский р-н, с.п. Петровское, Перовский с/о, д. Башкино, дорога по деревне  №3</t>
  </si>
  <si>
    <t>78 237 554000 ОП  МП  Н-0361</t>
  </si>
  <si>
    <t>076  00001 000491</t>
  </si>
  <si>
    <t>Ярославская область, Ростовский р-н, с.п. Петровское, Перовский с/о, д. Башкино, дорога по деревне  № 4</t>
  </si>
  <si>
    <t>78 237 554000 ОП  МП  Н-0362</t>
  </si>
  <si>
    <t>076  00001 000492</t>
  </si>
  <si>
    <t>Ярославская область, Ростовский р-н, с.п. Петровское, Перовский с/о, д. Баскач, дорога по деревне.</t>
  </si>
  <si>
    <t>78 237 554000 ОП  МП  Н-0363</t>
  </si>
  <si>
    <t>076  00001 000493</t>
  </si>
  <si>
    <t>Ярославская область, Ростовский р-н, с.п. Петровское, Перовский с/о, д. Захарово, дорога по деревне.</t>
  </si>
  <si>
    <t>78 237 554000 ОП  МП  Н-0364</t>
  </si>
  <si>
    <t>076  00001 000494</t>
  </si>
  <si>
    <t>1.530</t>
  </si>
  <si>
    <t>Ярославская область, Ростовский р-н, с.п. Петровское, Перовский с/о, д. Новоселка, дорога  по деревне.</t>
  </si>
  <si>
    <t>78 237 554000 ОП  МП  Н-0365</t>
  </si>
  <si>
    <t>076  00001 000495</t>
  </si>
  <si>
    <t>Ярославская область, Ростовский р-н, с.п. Петровское, Перовский с/о, п. Приозерный, дорога по поселку № 1</t>
  </si>
  <si>
    <t>78 237 554000 ОП  МП  Н-0366</t>
  </si>
  <si>
    <t>076  00001 000496</t>
  </si>
  <si>
    <t>Ярославская область, Ростовский р-н, с.п. Петровское, Перовский с/о, п. Приозерный, дорога по поселку  № 2</t>
  </si>
  <si>
    <t>78 237 554000 ОП  МП  Н-0367</t>
  </si>
  <si>
    <t>076  00001 000497</t>
  </si>
  <si>
    <t>Ярославская область, Ростовский р-н, с.п. Петровское, Перовский с/о, п. Хмельники, дорога по поселку ул. Садовая</t>
  </si>
  <si>
    <t>78 237 554000 ОП  МП  Н-0368</t>
  </si>
  <si>
    <t>076  00001 000498</t>
  </si>
  <si>
    <t>Ярославская область, Ростовский р-н, с.п. Петровское, Перовский с/о, п. Хмельники, дорога по поселку ул. Заводская</t>
  </si>
  <si>
    <t>78 237 554000 ОП  МП  Н-0369</t>
  </si>
  <si>
    <t>076  00001 000499</t>
  </si>
  <si>
    <t>Ярославская область, Ростовский р-н, р.п. Петровское, дорога ул. Островского</t>
  </si>
  <si>
    <t>78 237 554000 ОП  МП  Н-0370</t>
  </si>
  <si>
    <t>076  00001 000500</t>
  </si>
  <si>
    <t>Ярославская область, Ростовский р-н, р.п. Петровское, дорога ул. Подлесная</t>
  </si>
  <si>
    <t>78 237 554000 ОП  МП  Н-0371</t>
  </si>
  <si>
    <t>076  00001 000501</t>
  </si>
  <si>
    <t>Ярославская область, Ростовский р-н, р.п. Петровское, дорога ул. Южная</t>
  </si>
  <si>
    <t>78 237 554000 ОП  МП  Н-0053</t>
  </si>
  <si>
    <t>076  00001 000502</t>
  </si>
  <si>
    <t>Ярославская область, Ростовский р-н, р.п. Петровское, дорога ул. Спортивная</t>
  </si>
  <si>
    <t>78 237 554000 ОП  МП  Н-0054</t>
  </si>
  <si>
    <t>076  00001 000503</t>
  </si>
  <si>
    <t>Ярославская область, Ростовский р-н, р.п. Петровское, дорога ул. Восточная</t>
  </si>
  <si>
    <t>78 237 554000 ОП  МП  Н-0055</t>
  </si>
  <si>
    <t>076  00001 000504</t>
  </si>
  <si>
    <t>Ярославская область, Ростовский р-н, р.п. Петровское, дорога ул. Солнечная</t>
  </si>
  <si>
    <t>78 237 554000 ОП  МП  Н-0056</t>
  </si>
  <si>
    <t>076  00001 000505</t>
  </si>
  <si>
    <t>Ярославская область, Ростовский р-н, р.п. Петровское, дорога ул. Мелиораторов</t>
  </si>
  <si>
    <t>78 237 554000 ОП  МП  Н-0057</t>
  </si>
  <si>
    <t>076  00001 000506</t>
  </si>
  <si>
    <t>Ярославская область, Ростовский р-н, р.п. Петровское, дорога ул. Мира</t>
  </si>
  <si>
    <t>78 237 554000 ОП  МП  Н-0379</t>
  </si>
  <si>
    <t>076  00001 000507</t>
  </si>
  <si>
    <t>Ярославская область, Ростовский р-н, р.п. Петровское, дорога ул. Строителей</t>
  </si>
  <si>
    <t>78 237 554000 ОП  МП  Н-0380</t>
  </si>
  <si>
    <t>076  00001 000508</t>
  </si>
  <si>
    <t>Ярославская область, Ростовский р-н, р.п. Петровское, дорога ул. 1-я Полевая</t>
  </si>
  <si>
    <t>78 237 554000 ОП  МП  Н-0381</t>
  </si>
  <si>
    <t>076  00001 000509</t>
  </si>
  <si>
    <t>Ярославская область, Ростовский р-н, р.п. Петровское, дорога ул. 2-я Полевая</t>
  </si>
  <si>
    <t>78 237 554000 ОП  МП  Н-0382</t>
  </si>
  <si>
    <t>076  00001 000510</t>
  </si>
  <si>
    <t>Ярославская область, Ростовский р-н, р.п. Петровское, дорога ул. Луговая</t>
  </si>
  <si>
    <t>78 237 554000 ОП  МП  Н-0383</t>
  </si>
  <si>
    <t>076  00001 000511</t>
  </si>
  <si>
    <t>Ярославская область, Ростовский р-н, р.п. Петровское, дорога Вокзальный переулок</t>
  </si>
  <si>
    <t>78 237 554000 ОП  МП  Н-0384</t>
  </si>
  <si>
    <t>Ярославская область, Ростовский р-н, р.п. Петровское, дорога Подгорный переулок</t>
  </si>
  <si>
    <t>78 237 554000 ОП  МП  Н-0385</t>
  </si>
  <si>
    <t>Ярославская область, Ростовский р-н, р.п. Петровское, дорога ул. Цветочная</t>
  </si>
  <si>
    <t>78 237 554000 ОП  МП  Н-0388</t>
  </si>
  <si>
    <t>Ярославская область, Ростовский р-н, р.п. Петровское, дорога Заводской переулок</t>
  </si>
  <si>
    <t>78 237 554000 ОП  МП  Н-0389</t>
  </si>
  <si>
    <t>Ярославская область, Ростовский р-н, р.п. Петровское, дорога Первомайский переулок</t>
  </si>
  <si>
    <t>78 237 554000 ОП  МП  Н-0390</t>
  </si>
  <si>
    <t>Ярославская область, Ростовский р-н, р.п. Петровское, дорога Лесопитомник</t>
  </si>
  <si>
    <t>78 237 554000 ОП  МП  Н-0391</t>
  </si>
  <si>
    <t>СП ПЕТРОВСКОЕ</t>
  </si>
  <si>
    <t>ВСЕГО по СП Петровское</t>
  </si>
  <si>
    <t>78 243 835 ОП МП Н-001</t>
  </si>
  <si>
    <t>78 243 835 ОП МП Н-002</t>
  </si>
  <si>
    <t>78 243 835 ОП МП Н-003</t>
  </si>
  <si>
    <t>78 243 835 ОП МП Н-004</t>
  </si>
  <si>
    <t>78 243 835 ОП МП Н-005</t>
  </si>
  <si>
    <t>78 243 835 ОП МП Н-006</t>
  </si>
  <si>
    <t>0 .2</t>
  </si>
  <si>
    <t>78 243 835 ОП МП Н-007</t>
  </si>
  <si>
    <t>78 243 835 ОП МП Н-008</t>
  </si>
  <si>
    <t>78 243 835 ОП МП Н-009</t>
  </si>
  <si>
    <t>78 243 835 ОП МП Н-010</t>
  </si>
  <si>
    <t>78 243 835 ОП МП Н-011</t>
  </si>
  <si>
    <t>78 243 835 ОП МП Н-012</t>
  </si>
  <si>
    <t>78 243 835 ОП МП Н-013</t>
  </si>
  <si>
    <t>78 243 835 ОП МП Н-014</t>
  </si>
  <si>
    <t>78 243 835 ОП МП Н-015</t>
  </si>
  <si>
    <t>78 243 835 ОП МП Н-017</t>
  </si>
  <si>
    <t>78 243 835 ОП МП Н-018</t>
  </si>
  <si>
    <t>78 243 835 ОП МП Н-019</t>
  </si>
  <si>
    <t>78 243 835 ОП МП Н-020</t>
  </si>
  <si>
    <t>78 243 835 ОП МП Н-021</t>
  </si>
  <si>
    <t>78 243 835 ОП МП Н-022</t>
  </si>
  <si>
    <t>78 243 835 ОП МП Н-023</t>
  </si>
  <si>
    <t>78 243 835 ОП МП Н-024</t>
  </si>
  <si>
    <t>78 243 835 ОП МП Н-025</t>
  </si>
  <si>
    <t>78 243 835 ОП МП Н-026</t>
  </si>
  <si>
    <t>78 243 835 ОП МП Н-027</t>
  </si>
  <si>
    <t>78 243 835 ОП МП Н-028</t>
  </si>
  <si>
    <t>78 243 835 ОП МП Н-029</t>
  </si>
  <si>
    <t>78 243 835 ОП МП Н-030</t>
  </si>
  <si>
    <t>78 243 835 ОП МП Н-031</t>
  </si>
  <si>
    <t>78 243 835 ОП МП Н-032</t>
  </si>
  <si>
    <t>78 243 835 ОП МП Н-033</t>
  </si>
  <si>
    <t>78 243 835 ОП МП Н-034</t>
  </si>
  <si>
    <t>78 243 835 ОП МП Н-035</t>
  </si>
  <si>
    <t>78 243 835 ОП МП Н-036</t>
  </si>
  <si>
    <t>78 243 835 ОП МП Н-037</t>
  </si>
  <si>
    <t>78 243 835 ОП МП Н-038</t>
  </si>
  <si>
    <t>78 243 835 ОП МП Н-039</t>
  </si>
  <si>
    <t>78 243 835 ОП МП Н-040</t>
  </si>
  <si>
    <t>78 243 835 ОП МП Н-041</t>
  </si>
  <si>
    <t>78 243 835 ОП МП Н-042</t>
  </si>
  <si>
    <t>78 243 835 ОП МП Н-043</t>
  </si>
  <si>
    <t>78 243 835 ОП МП Н-044</t>
  </si>
  <si>
    <t>78 243 835 ОП МП Н-045</t>
  </si>
  <si>
    <t>78 243 835 ОП МП Н-046</t>
  </si>
  <si>
    <t>78 243 835 ОП МП Н-047</t>
  </si>
  <si>
    <t>78 243 835 ОП МП Н-048</t>
  </si>
  <si>
    <t>78 243 835 ОП МП Н-049</t>
  </si>
  <si>
    <t>78 243 835 ОП МП Н-050</t>
  </si>
  <si>
    <t>78 243 835 ОП МП Н-051</t>
  </si>
  <si>
    <t>78 243 835 ОП МП Н-052</t>
  </si>
  <si>
    <t>78 243 835 ОП МП Н-053</t>
  </si>
  <si>
    <t>78 243 835 ОП МП Н-054</t>
  </si>
  <si>
    <t>78 243 835 ОП МП Н-055</t>
  </si>
  <si>
    <t>78 243 835 ОП МП Н-056</t>
  </si>
  <si>
    <t>78 243 835 ОП МП Н-057</t>
  </si>
  <si>
    <t>78 243 835 ОП МП Н-058</t>
  </si>
  <si>
    <t>78 243 835 ОП МП Н-059</t>
  </si>
  <si>
    <t>78 243 835 ОП МП Н-060</t>
  </si>
  <si>
    <t>78 243 835 ОП МП Н-061</t>
  </si>
  <si>
    <t>78 243 835 ОП МП Н-062</t>
  </si>
  <si>
    <t>78 243 835 ОП МП Н-063</t>
  </si>
  <si>
    <t>78 243 835 ОП МП Н-064</t>
  </si>
  <si>
    <t>78 243 835 ОП МП Н-065</t>
  </si>
  <si>
    <t>78 243 835 ОП МП Н-066</t>
  </si>
  <si>
    <t>78 243 835 ОП МП Н-067</t>
  </si>
  <si>
    <t>78 243 835 ОП МП Н-068</t>
  </si>
  <si>
    <t>78 243 835 ОП МП Н-069</t>
  </si>
  <si>
    <t>78 243 835 ОП МП Н-070</t>
  </si>
  <si>
    <t>78 243 835 ОП МП Н-071</t>
  </si>
  <si>
    <t>78 243 835 ОП МП Н-072</t>
  </si>
  <si>
    <t>78 243 835 ОП МП Н-073</t>
  </si>
  <si>
    <t>ПРОВЕРИТЬ с постан.</t>
  </si>
  <si>
    <t xml:space="preserve"> село Аксеново</t>
  </si>
  <si>
    <t>д.Кузино</t>
  </si>
  <si>
    <t>д.Сысоевское</t>
  </si>
  <si>
    <t>д.Красный Пахарь</t>
  </si>
  <si>
    <t>д.Кирилловское (Волжский с.о.)</t>
  </si>
  <si>
    <t>д.Зиновьево</t>
  </si>
  <si>
    <t>д.Никольское</t>
  </si>
  <si>
    <t>д.Малое Давыдовское</t>
  </si>
  <si>
    <t>д.Гавриловское</t>
  </si>
  <si>
    <t>д.Левино-Лесное</t>
  </si>
  <si>
    <t>д.Забава</t>
  </si>
  <si>
    <t>д.Черменино</t>
  </si>
  <si>
    <t>п. Ермаково</t>
  </si>
  <si>
    <t xml:space="preserve"> Ярославский тракт –подстанция</t>
  </si>
  <si>
    <t>Подстанция - гаражи</t>
  </si>
  <si>
    <t xml:space="preserve"> Центральная дорога</t>
  </si>
  <si>
    <t>Ярославский тракт до  дома № 7-детский сад</t>
  </si>
  <si>
    <t>Улицы 1,2,3 одноэтажная застройка</t>
  </si>
  <si>
    <t>д.Наумовское</t>
  </si>
  <si>
    <t>д.Демидовское</t>
  </si>
  <si>
    <t>д.Степановское</t>
  </si>
  <si>
    <t>д.Левино-Волжское</t>
  </si>
  <si>
    <t>д.Ламоново</t>
  </si>
  <si>
    <t>д.Паршино</t>
  </si>
  <si>
    <t>д.Котовка</t>
  </si>
  <si>
    <t>д.Костерино</t>
  </si>
  <si>
    <t>д.Лысково</t>
  </si>
  <si>
    <t>д.Лопаткино</t>
  </si>
  <si>
    <t>д.Кирилловское (Михайловский с/о)</t>
  </si>
  <si>
    <t>д.Сараево</t>
  </si>
  <si>
    <t>д.Короваево</t>
  </si>
  <si>
    <t>д.Николо-Задубровье</t>
  </si>
  <si>
    <t>д.Фелисово</t>
  </si>
  <si>
    <t>д.Говядово</t>
  </si>
  <si>
    <t>д.Орловское</t>
  </si>
  <si>
    <t>д.Легки</t>
  </si>
  <si>
    <t>д.Губино</t>
  </si>
  <si>
    <t>д.Михеевка</t>
  </si>
  <si>
    <t>д.Шалково</t>
  </si>
  <si>
    <t>д.Якшино</t>
  </si>
  <si>
    <t>д.Солыгаево</t>
  </si>
  <si>
    <t>д.Карповское</t>
  </si>
  <si>
    <t>д.Бесово</t>
  </si>
  <si>
    <t>д.Михалево(14 км)</t>
  </si>
  <si>
    <t>д.Рахово</t>
  </si>
  <si>
    <t>д.Мальинское</t>
  </si>
  <si>
    <t>д.Макеевское</t>
  </si>
  <si>
    <t>д.Брыково</t>
  </si>
  <si>
    <t>д.Борисовское</t>
  </si>
  <si>
    <t>д.Семенники</t>
  </si>
  <si>
    <t>д.Поповское (19 км)</t>
  </si>
  <si>
    <t>д.Александрова Пустынь</t>
  </si>
  <si>
    <t>д.Ульяновское</t>
  </si>
  <si>
    <t xml:space="preserve"> село Сретенье</t>
  </si>
  <si>
    <t>д.Коровинское</t>
  </si>
  <si>
    <t>д.Поповское (12 км)</t>
  </si>
  <si>
    <t>д.Дмитриевка</t>
  </si>
  <si>
    <t>д.Подсосенье</t>
  </si>
  <si>
    <t>д.Горки (22 км)</t>
  </si>
  <si>
    <t>село Михайловское</t>
  </si>
  <si>
    <t>д.Конюшино</t>
  </si>
  <si>
    <t>д.Котлово</t>
  </si>
  <si>
    <t>д.Мелехово</t>
  </si>
  <si>
    <t>д.Акулинское</t>
  </si>
  <si>
    <t>д.Прокунино</t>
  </si>
  <si>
    <t>д.Кондырево</t>
  </si>
  <si>
    <t>д.Куретниково</t>
  </si>
  <si>
    <t>д.Сидоровское</t>
  </si>
  <si>
    <t>д.Сельцо-Воскресенское</t>
  </si>
  <si>
    <t>д.Коломинское</t>
  </si>
  <si>
    <t>д.Горки (24 км)</t>
  </si>
  <si>
    <t>д.Ромашково</t>
  </si>
  <si>
    <t>д.Лабунино</t>
  </si>
  <si>
    <t>д.Сайгатово</t>
  </si>
  <si>
    <t>д.Михалево (22 км)</t>
  </si>
  <si>
    <t>ИТОГО по Волжск.СП</t>
  </si>
  <si>
    <t>не идет с постановлением</t>
  </si>
  <si>
    <t>р.п. Бурмакино</t>
  </si>
  <si>
    <t>пер. Первый школьный</t>
  </si>
  <si>
    <t>пер. Второй школьный</t>
  </si>
  <si>
    <t>пер. Ленина</t>
  </si>
  <si>
    <t>пер. Лесной</t>
  </si>
  <si>
    <t>пер. Калинина</t>
  </si>
  <si>
    <t>пер. Советский</t>
  </si>
  <si>
    <t>ул. Некрасовская</t>
  </si>
  <si>
    <t>ул. Цапкова</t>
  </si>
  <si>
    <t>ул. Чеботько</t>
  </si>
  <si>
    <t>пешеходная дорожка от автобусной остановки у ж/д вокзала до ул. Советская</t>
  </si>
  <si>
    <t>пешеходная дорожка вдоль ул.Ленина от ул.Советская до ул. Садовая</t>
  </si>
  <si>
    <t>Бурмакинский сельский округ</t>
  </si>
  <si>
    <t>с. Бурмакино</t>
  </si>
  <si>
    <t xml:space="preserve">с. Нетребово </t>
  </si>
  <si>
    <t>д. Тереховка</t>
  </si>
  <si>
    <t>ул. Красная Слобода</t>
  </si>
  <si>
    <t>д. Пентелёво</t>
  </si>
  <si>
    <t>д. Доманцево</t>
  </si>
  <si>
    <t>д. Копорье</t>
  </si>
  <si>
    <t>д. Коурцево</t>
  </si>
  <si>
    <t>д. Мещёрка</t>
  </si>
  <si>
    <t>с. Михайловское</t>
  </si>
  <si>
    <t>д. Орлецы</t>
  </si>
  <si>
    <t>д. Щипцово</t>
  </si>
  <si>
    <t>д. Фетеиха</t>
  </si>
  <si>
    <t>д. Санниково</t>
  </si>
  <si>
    <t>д. Перепечино</t>
  </si>
  <si>
    <t>д. Иваньково</t>
  </si>
  <si>
    <t>д. Яксаево</t>
  </si>
  <si>
    <t>д. Кочкорово</t>
  </si>
  <si>
    <t>д. Сафрониха</t>
  </si>
  <si>
    <t>Якушевский сельский округ</t>
  </si>
  <si>
    <t>с. Поздеевское</t>
  </si>
  <si>
    <t>д. Якушиха</t>
  </si>
  <si>
    <t>д. Коробиха</t>
  </si>
  <si>
    <t>д. Пищалино</t>
  </si>
  <si>
    <t>д. Титовское</t>
  </si>
  <si>
    <t>д. Дубровки</t>
  </si>
  <si>
    <t>д. Залесная</t>
  </si>
  <si>
    <t>ст. Сахареж</t>
  </si>
  <si>
    <t>д. Харьково</t>
  </si>
  <si>
    <t xml:space="preserve"> д. Беркаиха</t>
  </si>
  <si>
    <t>д. Богчино</t>
  </si>
  <si>
    <t>д. Точижки</t>
  </si>
  <si>
    <t>Никольский сельский округ</t>
  </si>
  <si>
    <t>пер. Светлый</t>
  </si>
  <si>
    <t>д. Кстово</t>
  </si>
  <si>
    <t>д. Ченцово</t>
  </si>
  <si>
    <t>с. Павловское</t>
  </si>
  <si>
    <t>д. Семёновское</t>
  </si>
  <si>
    <t>д. Легчаниха</t>
  </si>
  <si>
    <t>п. Сосновый бор</t>
  </si>
  <si>
    <t>д.Теляково</t>
  </si>
  <si>
    <t>д.Лесуково</t>
  </si>
  <si>
    <t>д. Колодино</t>
  </si>
  <si>
    <t>д. Гридино</t>
  </si>
  <si>
    <t>Высоковский сельский округ</t>
  </si>
  <si>
    <t>д. Гулениха</t>
  </si>
  <si>
    <t>д. Новоберёзки</t>
  </si>
  <si>
    <t>с. Новые Липки</t>
  </si>
  <si>
    <t>с. Кувакино</t>
  </si>
  <si>
    <t>д. Юрьевка</t>
  </si>
  <si>
    <t>д. Лепилово</t>
  </si>
  <si>
    <t>д. Игумниха</t>
  </si>
  <si>
    <t>д. Дятловка</t>
  </si>
  <si>
    <t>д. Рябинкино</t>
  </si>
  <si>
    <t>д. Урманец</t>
  </si>
  <si>
    <t>Родюкинский сельский округ</t>
  </si>
  <si>
    <t>д. Гашки</t>
  </si>
  <si>
    <t>д. Дубки</t>
  </si>
  <si>
    <t>д. Саблуково</t>
  </si>
  <si>
    <t>д. Родюкино</t>
  </si>
  <si>
    <t>д. Борисовская</t>
  </si>
  <si>
    <t>д. Татариново</t>
  </si>
  <si>
    <t>д. Окунево</t>
  </si>
  <si>
    <t>д. Шарупино</t>
  </si>
  <si>
    <t>д. Меньшиково</t>
  </si>
  <si>
    <t>д. Репино</t>
  </si>
  <si>
    <t>д. Нефёдово</t>
  </si>
  <si>
    <t>ВСЕГО по СП БУРМАКИНО</t>
  </si>
  <si>
    <t xml:space="preserve">Дорога  ул. Бакунинская </t>
  </si>
  <si>
    <t>78-410 ОП МП Н -001</t>
  </si>
  <si>
    <t>Дорога   ул. Бебеля</t>
  </si>
  <si>
    <t>78-410 ОП МП Н -002</t>
  </si>
  <si>
    <t>Дорога   тупик  Бебеля</t>
  </si>
  <si>
    <t>78-410 ОП МП Н -003</t>
  </si>
  <si>
    <t>Дорога   ул.Безрукова</t>
  </si>
  <si>
    <t>78-410 ОП МП Н -004</t>
  </si>
  <si>
    <t>Дорога   ул.Ватутина</t>
  </si>
  <si>
    <t>78-410 ОП МП Н -005</t>
  </si>
  <si>
    <t>Дорога   ул.Вишневского</t>
  </si>
  <si>
    <t>78-410 ОП МП Н -006</t>
  </si>
  <si>
    <t>Дорога   ул.Вокзальная</t>
  </si>
  <si>
    <t>78-410 ОП МП Н -007</t>
  </si>
  <si>
    <t>Дорога   ул.Володарского</t>
  </si>
  <si>
    <t>78-410 ОП МП Н -008</t>
  </si>
  <si>
    <t>Дорога  ул.Герцена</t>
  </si>
  <si>
    <t>78-410 ОП МП Н -009</t>
  </si>
  <si>
    <t>Дорога  ул.Гладышева</t>
  </si>
  <si>
    <t>78-410 ОП МП Н -010</t>
  </si>
  <si>
    <t>Дорога  ул.Гоголя</t>
  </si>
  <si>
    <t>78-410 ОП МП Н -011</t>
  </si>
  <si>
    <t>Дорога  ул. Гражданская</t>
  </si>
  <si>
    <t>78-410 ОП МП Н -012</t>
  </si>
  <si>
    <t>Дорога   ул. Декабристов</t>
  </si>
  <si>
    <t>78-410 ОП МП Н -013</t>
  </si>
  <si>
    <t>Дорога  ул.Депутатская</t>
  </si>
  <si>
    <t>78-410 ОП МП Н -014</t>
  </si>
  <si>
    <t>Дорога   ул. Добролюбова</t>
  </si>
  <si>
    <t>78-410 ОП МП Н -015</t>
  </si>
  <si>
    <t>Дорога   ул.Дружбы</t>
  </si>
  <si>
    <t>78-410 ОП МП Н -016</t>
  </si>
  <si>
    <t>Дорога   ул. Еремина</t>
  </si>
  <si>
    <t>78-410 ОП МП Н -017</t>
  </si>
  <si>
    <t>Дорога   ул.1-я Железнодорожная</t>
  </si>
  <si>
    <t>78-410 ОП МП Н -018</t>
  </si>
  <si>
    <t>Дорога   ул. 2-я Железнодорожная</t>
  </si>
  <si>
    <t>78-410 ОП МП Н -019</t>
  </si>
  <si>
    <t>Дорога   ул.Желябовская</t>
  </si>
  <si>
    <t>78-410 ОП МП Н -020</t>
  </si>
  <si>
    <t>Дорога  ул. Каменный мост</t>
  </si>
  <si>
    <t>78-410 ОП МП Н -021</t>
  </si>
  <si>
    <t>Дорога   ул. Карла Либкнехта</t>
  </si>
  <si>
    <t>78-410 ОП МП Н -022</t>
  </si>
  <si>
    <t>Дорога  ул. Карла Маркса</t>
  </si>
  <si>
    <t>78-410 ОП МП Н -023</t>
  </si>
  <si>
    <t>Дорога   ул. 22-й квартал</t>
  </si>
  <si>
    <t>78-410 ОП МП Н -024</t>
  </si>
  <si>
    <t>Дорога   ул. Кирова</t>
  </si>
  <si>
    <t>78-410 ОП МП Н -025</t>
  </si>
  <si>
    <t>Дорога   ул.Коммунальная</t>
  </si>
  <si>
    <t>78-410 ОП МП Н -026</t>
  </si>
  <si>
    <t>Дорога   ул.Коммунаров</t>
  </si>
  <si>
    <t>78-410 ОП МП Н -027</t>
  </si>
  <si>
    <t>Дорога  ул. Комсомольская</t>
  </si>
  <si>
    <t>78-410 ОП МП Н -028</t>
  </si>
  <si>
    <t>Дорога   ул.Крылова</t>
  </si>
  <si>
    <t>78-410 ОП МП Н -029</t>
  </si>
  <si>
    <t>Дорога  ул.Курчатова</t>
  </si>
  <si>
    <t>78-410 ОП МП Н -030</t>
  </si>
  <si>
    <t>Дорога   ул.Ленинградская</t>
  </si>
  <si>
    <t>78-410 ОП МП Н -031</t>
  </si>
  <si>
    <t>Дорога  ул. Ленинская</t>
  </si>
  <si>
    <t>78-410 ОП МП Н -032</t>
  </si>
  <si>
    <t>Дорога  ул. 50 лет Октября</t>
  </si>
  <si>
    <t>78-410 ОП МП Н -033</t>
  </si>
  <si>
    <t>Дорога   ул.Лермонтова</t>
  </si>
  <si>
    <t>78-410 ОП МП Н -034</t>
  </si>
  <si>
    <t>Дорога  ул.Луначарского</t>
  </si>
  <si>
    <t>78-410 ОП МП Н -035</t>
  </si>
  <si>
    <t>Дорога   ул. Ломоносова</t>
  </si>
  <si>
    <t>78-410 ОП МП Н -036</t>
  </si>
  <si>
    <t>Дорога  ул.Луговая</t>
  </si>
  <si>
    <t>78-410 ОП МП Н -037</t>
  </si>
  <si>
    <t>Дорога  ул.Матросова</t>
  </si>
  <si>
    <t>78-410 ОП МП Н -038</t>
  </si>
  <si>
    <t>Дорога  ул.Моравского</t>
  </si>
  <si>
    <t>78-410 ОП МП Н -039</t>
  </si>
  <si>
    <t>Дорога   ул. 8 Марта</t>
  </si>
  <si>
    <t>78-410 ОП МП Н -040</t>
  </si>
  <si>
    <t>Дорога   ул. Малая Заровская</t>
  </si>
  <si>
    <t>78-410 ОП МП Н -041</t>
  </si>
  <si>
    <t>Дорога   между  МКР 1и 2</t>
  </si>
  <si>
    <t>78-410 ОП МП Н -042</t>
  </si>
  <si>
    <t>Дорога   ул. Октябрьская</t>
  </si>
  <si>
    <t>78-410 ОП МП Н -043</t>
  </si>
  <si>
    <t>Дорога   ул. Мичурина</t>
  </si>
  <si>
    <t>78-410 ОП МП Н -044</t>
  </si>
  <si>
    <t>Дорога   ул. Мира</t>
  </si>
  <si>
    <t>78-410 ОП МП Н -045</t>
  </si>
  <si>
    <t>Дорога   ул. 9 мая</t>
  </si>
  <si>
    <t>78-410 ОП МП Н -046</t>
  </si>
  <si>
    <t>Дорога   ул.Маяковского</t>
  </si>
  <si>
    <t>78-410 ОП МП Н -047</t>
  </si>
  <si>
    <t>Дорога    ул.Московская</t>
  </si>
  <si>
    <t>78-410 ОП МП Н -048</t>
  </si>
  <si>
    <t>Дорога   ул. Новая</t>
  </si>
  <si>
    <t>78-410 ОП МП Н -049</t>
  </si>
  <si>
    <t>Дорога   ул.Ново-Некрасовская</t>
  </si>
  <si>
    <t>78-410 ОП МП Н -050</t>
  </si>
  <si>
    <t>Дорога   ул. Некрасова</t>
  </si>
  <si>
    <t>78-410 ОП МП Н -051</t>
  </si>
  <si>
    <t>Дорога   ул. Окружная</t>
  </si>
  <si>
    <t>78-410 ОП МП Н -052</t>
  </si>
  <si>
    <t>Дорога   ул. Островского</t>
  </si>
  <si>
    <t>78-410 ОП МП Н -053</t>
  </si>
  <si>
    <t>Дорога   ул.Первомайская</t>
  </si>
  <si>
    <t>78-410 ОП МП Н -054</t>
  </si>
  <si>
    <t>Дорога   ул. Переславская</t>
  </si>
  <si>
    <t>78-410 ОП МП Н -055</t>
  </si>
  <si>
    <t>Дорога   ул.Петровичева</t>
  </si>
  <si>
    <t>78-410 ОП МП Н -056</t>
  </si>
  <si>
    <t>Дорога   ул. Пионерская</t>
  </si>
  <si>
    <t>78-410 ОП МП Н -057</t>
  </si>
  <si>
    <t>Дорога   ул. Подозерка</t>
  </si>
  <si>
    <t>78-410 ОП МП Н -058</t>
  </si>
  <si>
    <t>Дорога   ул. 1-я Полевая</t>
  </si>
  <si>
    <t>78-410 ОП МП Н -059</t>
  </si>
  <si>
    <t>Дорога   ул. 2-я Полевая</t>
  </si>
  <si>
    <t>78-410 ОП МП Н -060</t>
  </si>
  <si>
    <t>Дорога    ул. 3-я Полевая</t>
  </si>
  <si>
    <t>78-410 ОП МП Н -061</t>
  </si>
  <si>
    <t>Дорога   ул. 4-я  Полевая</t>
  </si>
  <si>
    <t>78-410 ОП МП Н -062</t>
  </si>
  <si>
    <t>Дорога   ул. Пролетарская</t>
  </si>
  <si>
    <t>78-410 ОП МП Н -063</t>
  </si>
  <si>
    <t>Дорога   ул. Пушкинская</t>
  </si>
  <si>
    <t>78-410 ОП МП Н -064</t>
  </si>
  <si>
    <t>Дорога   ул. Рабочая</t>
  </si>
  <si>
    <t>78-410 ОП МП Н -065</t>
  </si>
  <si>
    <t>Дорога   ул. Радищева</t>
  </si>
  <si>
    <t>78-410 ОП МП Н -066</t>
  </si>
  <si>
    <t>Дорога   ул. Революции</t>
  </si>
  <si>
    <t>78-410 ОП МП Н -067</t>
  </si>
  <si>
    <t>Дорога   ул. Ростовская</t>
  </si>
  <si>
    <t>78-410 ОП МП Н -068</t>
  </si>
  <si>
    <t>Дорога   ул.Садовая</t>
  </si>
  <si>
    <t>78-410 ОП МП Н -069</t>
  </si>
  <si>
    <t>Дорога   ул. Северная</t>
  </si>
  <si>
    <t>78-410 ОП МП Н -070</t>
  </si>
  <si>
    <t>Дорога   ул.Сосновая</t>
  </si>
  <si>
    <t>78-410 ОП МП Н -071</t>
  </si>
  <si>
    <t>Дорога   ул. Спартаковская</t>
  </si>
  <si>
    <t>78-410 ОП МП Н -072</t>
  </si>
  <si>
    <t>Дорога   ул. Спортивная</t>
  </si>
  <si>
    <t>78-410 ОП МП Н -073</t>
  </si>
  <si>
    <t>Дрога   ул. Текстильщиков</t>
  </si>
  <si>
    <t>78-410 ОП МП Н -074</t>
  </si>
  <si>
    <t>Дорога    ул. Тимирязева</t>
  </si>
  <si>
    <t>78-410 ОП МП Н -075</t>
  </si>
  <si>
    <t>Дорога   ул. Труда</t>
  </si>
  <si>
    <t>78-410 ОП МП Н -076</t>
  </si>
  <si>
    <t>Дорога   ул. Тургенева</t>
  </si>
  <si>
    <t>78-410 ОП МП Н -077</t>
  </si>
  <si>
    <t>Дорога   ул. Урицкого</t>
  </si>
  <si>
    <t>78-410 ОП МП Н -078</t>
  </si>
  <si>
    <t>Дорога   ул. Февральская</t>
  </si>
  <si>
    <t>78-410 ОП МП Н -079</t>
  </si>
  <si>
    <t>Дорога   ул. Фрунзе</t>
  </si>
  <si>
    <t>78-410 ОП МП Н -080</t>
  </si>
  <si>
    <t>Дорога   ул. Чайковского</t>
  </si>
  <si>
    <t>78-410 ОП МП Н -081</t>
  </si>
  <si>
    <t>Дорога    ул. Чехова</t>
  </si>
  <si>
    <t>78-410 ОП МП Н -082</t>
  </si>
  <si>
    <t>Дорога   ул. Чистова</t>
  </si>
  <si>
    <t>78-410 ОП МП Н -083</t>
  </si>
  <si>
    <t>Дорога   ул. Энгельса</t>
  </si>
  <si>
    <t>78-410 ОП МП Н -084</t>
  </si>
  <si>
    <t>Дорога   ул. 1-й Ленинградский переулок</t>
  </si>
  <si>
    <t>78-410 ОП МП Н -085</t>
  </si>
  <si>
    <t>Дорога   ул. 2-й Ленинградский переулок</t>
  </si>
  <si>
    <t>78-410 ОП МП Н -086</t>
  </si>
  <si>
    <t>Дорога   ул. 3-й Ленингрдский переулок</t>
  </si>
  <si>
    <t>78-410 ОП МП Н -087</t>
  </si>
  <si>
    <t>Дорога   ул. Озерный переулок</t>
  </si>
  <si>
    <t>78-410 ОП МП Н -088</t>
  </si>
  <si>
    <t>Дорога   ул. Петровский переулок</t>
  </si>
  <si>
    <t>78-410 ОП МП Н -089</t>
  </si>
  <si>
    <t>Дорога   ул. Перовский переулок</t>
  </si>
  <si>
    <t>78-410 ОП МП Н -090</t>
  </si>
  <si>
    <t>Дорога   ул. Северный переулок</t>
  </si>
  <si>
    <t>78-410 ОП МП Н -091</t>
  </si>
  <si>
    <t>Дорога   ул. Советский переулок</t>
  </si>
  <si>
    <t>78-410 ОП МП Н -092</t>
  </si>
  <si>
    <t>Дорога   ул. 2-й Ярославский переулок</t>
  </si>
  <si>
    <t>78-410 ОП МП Н -093</t>
  </si>
  <si>
    <t>Дорога   ул. 3-й Ярославский переулок</t>
  </si>
  <si>
    <t>78-410 ОП МП Н -094</t>
  </si>
  <si>
    <t>Дорога   ул. проезд Бебеля</t>
  </si>
  <si>
    <t>78-410 ОП МП Н -095</t>
  </si>
  <si>
    <t>Дорога   ул. Бакунинский проезд</t>
  </si>
  <si>
    <t>78-410 ОП МП Н -096</t>
  </si>
  <si>
    <t>Дорога    ул. Благовещенский проезд</t>
  </si>
  <si>
    <t>78-410 ОП МП Н -097</t>
  </si>
  <si>
    <t>Дорога   ул. проезд  Гоголя</t>
  </si>
  <si>
    <t>78-410 ОП МП Н -098</t>
  </si>
  <si>
    <t>Дорога   ул.Ильинский проезд</t>
  </si>
  <si>
    <t>78-410 ОП МП Н -099</t>
  </si>
  <si>
    <t>Дорога    ул. проезд Луначарского</t>
  </si>
  <si>
    <t>78-410 ОП МП Н -100</t>
  </si>
  <si>
    <t>Дорога   ул. Октябрьский проезд</t>
  </si>
  <si>
    <t>78-410 ОП МП Н -101</t>
  </si>
  <si>
    <t>Дорога   ул. Пионерский проезд</t>
  </si>
  <si>
    <t>78-410 ОП МП Н -102</t>
  </si>
  <si>
    <t>Дорога   ул. проезд Радищева</t>
  </si>
  <si>
    <t>78-410 ОП МП Н -103</t>
  </si>
  <si>
    <t>Дорога   ул. проезд  Свердлова</t>
  </si>
  <si>
    <t>78-410 ОП МП Н -104</t>
  </si>
  <si>
    <t>Дорога   ул. Спартаковский проезд</t>
  </si>
  <si>
    <t>78-410 ОП МП Н -105</t>
  </si>
  <si>
    <t>Дорога  1-й проезд Толстовской набережной</t>
  </si>
  <si>
    <t>78-410 ОП МП Н -106</t>
  </si>
  <si>
    <t>Дорога  2-й проезд Толстовской набережной</t>
  </si>
  <si>
    <t>78-410 ОП МП Н -107</t>
  </si>
  <si>
    <t>Дорога 3-й проезд Толстовской набережной</t>
  </si>
  <si>
    <t>78-410 ОП МП Н -108</t>
  </si>
  <si>
    <t>Дорога  4-й проезд Толстовской набережной</t>
  </si>
  <si>
    <t>78-410 ОП МП Н -109</t>
  </si>
  <si>
    <t>Дорога  Февральский переезд</t>
  </si>
  <si>
    <t>78-410 ОП МП Н -110</t>
  </si>
  <si>
    <t>Дорога  Колхозная площадь</t>
  </si>
  <si>
    <t>78-410 ОП МП Н -111</t>
  </si>
  <si>
    <t>Дорога  Привокзальная площадь</t>
  </si>
  <si>
    <t>78-410 ОП МП Н -112</t>
  </si>
  <si>
    <t>Дорога  Соборная площадь</t>
  </si>
  <si>
    <t>78-410 ОП МП Н -113</t>
  </si>
  <si>
    <t>Дорога  Советская площадь</t>
  </si>
  <si>
    <t>78-410 ОП МП Н -114</t>
  </si>
  <si>
    <t>Дорога  Борисоглебское шоссе</t>
  </si>
  <si>
    <t>78-410 ОП МП Н -115</t>
  </si>
  <si>
    <t xml:space="preserve">Дорога Московское шоссе </t>
  </si>
  <si>
    <t>78-410 ОП МП Н -116</t>
  </si>
  <si>
    <t>Дорога  Савинское шоссе</t>
  </si>
  <si>
    <t>78-410 ОП МП Н -117</t>
  </si>
  <si>
    <t>Дорога   Ярославское шоссе</t>
  </si>
  <si>
    <t>78-410 ОП МП Н -118</t>
  </si>
  <si>
    <t>Дорога   Спасский бульвар</t>
  </si>
  <si>
    <t>78-410 ОП МП Н -119</t>
  </si>
  <si>
    <t>Дорога  поселок Кофецикорный комбинат</t>
  </si>
  <si>
    <t>78-410 ОП МП Н -120</t>
  </si>
  <si>
    <t>Дорога   поселок фабрики "Рольма"</t>
  </si>
  <si>
    <t>78-410 ОП МП Н -121</t>
  </si>
  <si>
    <t>Дорога   Окружной проезд с с.с. МКР №1,2</t>
  </si>
  <si>
    <t>78-410 ОП МП Н -122</t>
  </si>
  <si>
    <t>Дорога Ростов-Борисоглеб</t>
  </si>
  <si>
    <t>78-410 ОП МП Н -123</t>
  </si>
  <si>
    <t>Дорога  от Ярославского шоссе до границы г. Ростова</t>
  </si>
  <si>
    <t>78-410 ОП МП Н -124</t>
  </si>
  <si>
    <t>Подъезд к придомовой территории от ул. Северная к ФОКу</t>
  </si>
  <si>
    <t>78-410 ОП МП Н -125</t>
  </si>
  <si>
    <t>Дорога   п. Варницы</t>
  </si>
  <si>
    <t>78-410 ОП МП Н -126</t>
  </si>
  <si>
    <t>Дорога от федеральной трассы "Москва-Холмогоры"до путепровода ж/д и от путепровода до водоема</t>
  </si>
  <si>
    <t>78-410 ОП МП Н -127</t>
  </si>
  <si>
    <t>Дорога г.Ростов-Марково-Савинское шоссе</t>
  </si>
  <si>
    <t>78-410 ОП МП Н -128</t>
  </si>
  <si>
    <t>г.п. РОСТОВ</t>
  </si>
  <si>
    <t>ВСЕГО по Нагорьевскому СП</t>
  </si>
  <si>
    <t>есть ошибки свести с отчетом</t>
  </si>
  <si>
    <t>Артемьевское сельское поселение</t>
  </si>
  <si>
    <t>Ярославль-Рыбинск-МРК "Молявинское поле"</t>
  </si>
  <si>
    <t>78 243 ОПМР Н-113</t>
  </si>
  <si>
    <t>Константиновское сельское поселение</t>
  </si>
  <si>
    <t>Iv</t>
  </si>
  <si>
    <t>Левобережное сельское поселение</t>
  </si>
  <si>
    <t>"Петрецово - Верещагино - Зайки" - д. Полутино</t>
  </si>
  <si>
    <t>"Ярославль-Тутаев"-д. Дмитровское-д.Мухино</t>
  </si>
  <si>
    <t>78 243 ОПМР Н -172</t>
  </si>
  <si>
    <t>"Ярославль-Тутаев"-д. Долговское</t>
  </si>
  <si>
    <t>78 243 ОПМР Н-173</t>
  </si>
  <si>
    <t>"Ярославль-Тутаев"-Логиново</t>
  </si>
  <si>
    <t>"Ярославль-Тутаев"-п. Волжский-д.Марино</t>
  </si>
  <si>
    <t>78 243 ОПМР Н-213</t>
  </si>
  <si>
    <t>"Меньшиково-Машаково-Ченцы"-д. Олехово</t>
  </si>
  <si>
    <t xml:space="preserve">78 243 ОПМР Н-214 </t>
  </si>
  <si>
    <t>"Меньшиково-Машаково-Ченцы"-д. Ермолово</t>
  </si>
  <si>
    <t>78 243 ОПМР Н-215</t>
  </si>
  <si>
    <t>д.Мазино-п.Урдома</t>
  </si>
  <si>
    <t>78 243 ОПМР Н-216</t>
  </si>
  <si>
    <t>п.Урдома-д.Никоново</t>
  </si>
  <si>
    <t>д.Никоново-д.Ивановское</t>
  </si>
  <si>
    <t>78 243 ОПМР Н-218</t>
  </si>
  <si>
    <t>Чебаковское сельское поселение</t>
  </si>
  <si>
    <t>"Ярославль-Рыбинск"-д.Судилово"-д.Сумаково</t>
  </si>
  <si>
    <t>д.Сумаково-д.михалево-д. Кривандино-д.Кобылино</t>
  </si>
  <si>
    <t>п.Кр.Профинтерн</t>
  </si>
  <si>
    <t>по ул.Набережной</t>
  </si>
  <si>
    <t>78226ОПМП051-1</t>
  </si>
  <si>
    <t>по ул.Советской</t>
  </si>
  <si>
    <t>78226ОПМП051-2</t>
  </si>
  <si>
    <t>по ул.Депутатской</t>
  </si>
  <si>
    <t>78226ОПМП051-3</t>
  </si>
  <si>
    <t>по Советскому переулку</t>
  </si>
  <si>
    <t>78226ОПМП051-4</t>
  </si>
  <si>
    <t>по ул.Луговой</t>
  </si>
  <si>
    <t>78226ОПМП051-5</t>
  </si>
  <si>
    <t>по ул.Садовой</t>
  </si>
  <si>
    <t>78226ОПМП051-6</t>
  </si>
  <si>
    <t>по ул.Вокзальной</t>
  </si>
  <si>
    <t>78226ОПМП051-7</t>
  </si>
  <si>
    <t>по ул.Пионерской</t>
  </si>
  <si>
    <t>78226ОПМП051-8</t>
  </si>
  <si>
    <t>проезд к школе</t>
  </si>
  <si>
    <t>78226ОПМП051-9</t>
  </si>
  <si>
    <t xml:space="preserve">от д.Бор </t>
  </si>
  <si>
    <t>по с.Рыбницы</t>
  </si>
  <si>
    <t>78226ОПМП336-10</t>
  </si>
  <si>
    <t>по д.Свечкино</t>
  </si>
  <si>
    <t>78226ОПМП341-11</t>
  </si>
  <si>
    <t>по п.Защитный</t>
  </si>
  <si>
    <t>78226ОПМП231-12</t>
  </si>
  <si>
    <t xml:space="preserve"> д.Яснищи</t>
  </si>
  <si>
    <t>78226ОПМП406-13</t>
  </si>
  <si>
    <t>ул.Крайная</t>
  </si>
  <si>
    <t>78226ОПМП406-14</t>
  </si>
  <si>
    <t>ул.Победы</t>
  </si>
  <si>
    <t>78226ОПМП406-15</t>
  </si>
  <si>
    <t>78226ОПМП406-16</t>
  </si>
  <si>
    <t>ул.Юбилейна</t>
  </si>
  <si>
    <t>78226ОПМП406-17</t>
  </si>
  <si>
    <t xml:space="preserve">ул.Комсомольская </t>
  </si>
  <si>
    <t>78226ОПМП406-18</t>
  </si>
  <si>
    <t>ул.1 Мая</t>
  </si>
  <si>
    <t>78226ОПМП406-19</t>
  </si>
  <si>
    <t>ул.Труда</t>
  </si>
  <si>
    <t>78226ОПМП406-20</t>
  </si>
  <si>
    <t>ул.Ветеранов</t>
  </si>
  <si>
    <t>78226ОПМП406-21</t>
  </si>
  <si>
    <t>по д.Хребтово</t>
  </si>
  <si>
    <t>78226ОПМП391-22</t>
  </si>
  <si>
    <t>по д.Ворокса</t>
  </si>
  <si>
    <t>78226ОПМП221-23</t>
  </si>
  <si>
    <t>по д.Бор</t>
  </si>
  <si>
    <t>78226ОПМП196-24</t>
  </si>
  <si>
    <t>по д.Липовицы</t>
  </si>
  <si>
    <t>78226ОПМП266-25</t>
  </si>
  <si>
    <t>по д.Шачебол</t>
  </si>
  <si>
    <t>78226ОПМП396-26</t>
  </si>
  <si>
    <t>по д.Яхробол</t>
  </si>
  <si>
    <t>78226ОПМП411-27</t>
  </si>
  <si>
    <t>по д.Исады</t>
  </si>
  <si>
    <t>78226ОПМП246-28</t>
  </si>
  <si>
    <t>по д.Куреево</t>
  </si>
  <si>
    <t>78226ОПМП261-29</t>
  </si>
  <si>
    <t>по д.Ботоково</t>
  </si>
  <si>
    <t>78226ОПМП201-30</t>
  </si>
  <si>
    <t>по д.Васильевское</t>
  </si>
  <si>
    <t>78226ОПМП211-31</t>
  </si>
  <si>
    <t>по д.Филатово</t>
  </si>
  <si>
    <t>78226ОПМП381-32</t>
  </si>
  <si>
    <t>по д.Орлово</t>
  </si>
  <si>
    <t>78226ОПМП321-33</t>
  </si>
  <si>
    <t>по д.Овсяники</t>
  </si>
  <si>
    <t>78226ОПМП316-34</t>
  </si>
  <si>
    <t>по д.Тюньба</t>
  </si>
  <si>
    <t>78226ОПМП371-35</t>
  </si>
  <si>
    <t>отд.Кресцово</t>
  </si>
  <si>
    <t>по с.Петропавловское</t>
  </si>
  <si>
    <t>78226ОПМП326-36</t>
  </si>
  <si>
    <t>по д.Ученжа</t>
  </si>
  <si>
    <t>78226ОПМП376-37</t>
  </si>
  <si>
    <t>по д.Кресцово</t>
  </si>
  <si>
    <t>78226ОПМП256-38</t>
  </si>
  <si>
    <t>по д.Веретево</t>
  </si>
  <si>
    <t>78226ОПМП216-39</t>
  </si>
  <si>
    <t>по д.Заболотье</t>
  </si>
  <si>
    <t>78226ОПМП226-40</t>
  </si>
  <si>
    <t>по д.Маркишево</t>
  </si>
  <si>
    <t>78226ОПМП281-41</t>
  </si>
  <si>
    <t>д.Согожа</t>
  </si>
  <si>
    <t>78226ОПМП351-42</t>
  </si>
  <si>
    <t>д.Ломовская</t>
  </si>
  <si>
    <t>78226ОПМП271-43</t>
  </si>
  <si>
    <t>по д.Ивановское</t>
  </si>
  <si>
    <t>78226ОПМП241-44</t>
  </si>
  <si>
    <t>по д.Михалево</t>
  </si>
  <si>
    <t>78226ОПМП296-45</t>
  </si>
  <si>
    <t xml:space="preserve">отд.Гребово  </t>
  </si>
  <si>
    <t>по д.Наумиха</t>
  </si>
  <si>
    <t>78226ОПМП626-46</t>
  </si>
  <si>
    <t>по д.Аксеново</t>
  </si>
  <si>
    <t>78226ОПМП561-47</t>
  </si>
  <si>
    <t>по д.Ананьино</t>
  </si>
  <si>
    <t>78226ОПМП571-48</t>
  </si>
  <si>
    <t>по д.Антоново</t>
  </si>
  <si>
    <t>78226ОПМП576-49</t>
  </si>
  <si>
    <t>по д.Аринкино</t>
  </si>
  <si>
    <t>78226ОПМП581-50</t>
  </si>
  <si>
    <t>по д.Архипово</t>
  </si>
  <si>
    <t>78226ОПМП586-51</t>
  </si>
  <si>
    <t>по д.Борисово</t>
  </si>
  <si>
    <t>78226ОПМП591-52</t>
  </si>
  <si>
    <t>по д.Велютино</t>
  </si>
  <si>
    <t>78226ОПМП596-53</t>
  </si>
  <si>
    <t>по д.Гридино</t>
  </si>
  <si>
    <t>78226ОПМП601-54</t>
  </si>
  <si>
    <t>по д.Дьяково</t>
  </si>
  <si>
    <t>78226ОПМП606-55</t>
  </si>
  <si>
    <t>по д.Ильинское</t>
  </si>
  <si>
    <t>78226ОПМП611-56</t>
  </si>
  <si>
    <t>по д.Матвейцево</t>
  </si>
  <si>
    <t>78226ОПМП616-57</t>
  </si>
  <si>
    <t>по д.Маленки</t>
  </si>
  <si>
    <t>78226ОПМП621-58</t>
  </si>
  <si>
    <t>по д.Першино</t>
  </si>
  <si>
    <t>78226ОПМП631-59</t>
  </si>
  <si>
    <t>по д.Плоховка</t>
  </si>
  <si>
    <t>78226ОПМП636-60</t>
  </si>
  <si>
    <t>по д.Путятино</t>
  </si>
  <si>
    <t>78226ОПМП561-61</t>
  </si>
  <si>
    <t>по д.Саватеево</t>
  </si>
  <si>
    <t>78226ОПМП646-62</t>
  </si>
  <si>
    <t>по д.Симоново</t>
  </si>
  <si>
    <t>78226ОПМП651-63</t>
  </si>
  <si>
    <t>по д.Стерлядево</t>
  </si>
  <si>
    <t>78226ОПМП656-64</t>
  </si>
  <si>
    <t>по д.Суворово</t>
  </si>
  <si>
    <t>78226ОПМП661-65</t>
  </si>
  <si>
    <t>по д.Тимонино</t>
  </si>
  <si>
    <t>78226ОПМП666-66</t>
  </si>
  <si>
    <t>по д.Федорово</t>
  </si>
  <si>
    <t>78226ОПМП671-67</t>
  </si>
  <si>
    <t>по д.Юркино</t>
  </si>
  <si>
    <t>78226ОПМП676-68</t>
  </si>
  <si>
    <t>отд.Вятское</t>
  </si>
  <si>
    <t>78226ОПМП446-69</t>
  </si>
  <si>
    <t>по д.Арефино</t>
  </si>
  <si>
    <t>78226ОПМП416-70</t>
  </si>
  <si>
    <t>по д.Афонасово</t>
  </si>
  <si>
    <t>78226ОПМП421-71</t>
  </si>
  <si>
    <t>по д.Валино</t>
  </si>
  <si>
    <t>78226ОПМП426-72</t>
  </si>
  <si>
    <t>по д.Вольная</t>
  </si>
  <si>
    <t>78226ОПМП431-73</t>
  </si>
  <si>
    <t>по д.Воронино</t>
  </si>
  <si>
    <t>78226ОПМП436-74</t>
  </si>
  <si>
    <t>по д.Высокого</t>
  </si>
  <si>
    <t>78226ОПМП441-75</t>
  </si>
  <si>
    <t>78226ОПМП451-76</t>
  </si>
  <si>
    <t>по д.Елохино</t>
  </si>
  <si>
    <t>78226ОПМП456-77</t>
  </si>
  <si>
    <t>по д.Ермаково</t>
  </si>
  <si>
    <t>78226ОПМП461-78</t>
  </si>
  <si>
    <t>по д.Ишенино</t>
  </si>
  <si>
    <t>78226ОПМП466-79</t>
  </si>
  <si>
    <t>по д.Кадниково</t>
  </si>
  <si>
    <t>78226ОПМП471-80</t>
  </si>
  <si>
    <t>по д.Клины</t>
  </si>
  <si>
    <t>78226ОПМП476-81</t>
  </si>
  <si>
    <t>по д.Кондрево</t>
  </si>
  <si>
    <t>78226ОПМП481-82</t>
  </si>
  <si>
    <t>по д.Коромыслово</t>
  </si>
  <si>
    <t>78226ОПМП486-83</t>
  </si>
  <si>
    <t>по д.Красулино</t>
  </si>
  <si>
    <t>78226ОПМП491-84</t>
  </si>
  <si>
    <t>по д.Левино</t>
  </si>
  <si>
    <t>78226ОПМП496-85</t>
  </si>
  <si>
    <t>по д.Маринино</t>
  </si>
  <si>
    <t>78226ОПМП501-86</t>
  </si>
  <si>
    <t>по д.Насоново</t>
  </si>
  <si>
    <t>78226ОПМП506-87</t>
  </si>
  <si>
    <t>по д.Окатово</t>
  </si>
  <si>
    <t>78226ОПМП511-88</t>
  </si>
  <si>
    <t>по  д.Першино</t>
  </si>
  <si>
    <t>78226ОПМП516-89</t>
  </si>
  <si>
    <t>по д.Потягино</t>
  </si>
  <si>
    <t>78226ОПМП521-90</t>
  </si>
  <si>
    <t>по д.Сватково</t>
  </si>
  <si>
    <t>78226ОПМП526-91</t>
  </si>
  <si>
    <t>по д.Сенино</t>
  </si>
  <si>
    <t>78226ОПМП531-92</t>
  </si>
  <si>
    <t>по д.Середки</t>
  </si>
  <si>
    <t>78226ОПМП536-93</t>
  </si>
  <si>
    <t>по д.Токарево</t>
  </si>
  <si>
    <t>78226ОПМП541-94</t>
  </si>
  <si>
    <t>по д.Федяево</t>
  </si>
  <si>
    <t>78226ОПМП546-95</t>
  </si>
  <si>
    <t>по д.Чурово</t>
  </si>
  <si>
    <t>78226ОПМП551-96</t>
  </si>
  <si>
    <t>по д.Шилово</t>
  </si>
  <si>
    <t>78226ОПМП556-97</t>
  </si>
  <si>
    <t>отд.Диево-Городище</t>
  </si>
  <si>
    <t xml:space="preserve">с.Диево-Городище                              </t>
  </si>
  <si>
    <t>78226ОПМП686-98</t>
  </si>
  <si>
    <t>ул.Некрасовская</t>
  </si>
  <si>
    <t>78226ОПМП686-99</t>
  </si>
  <si>
    <t xml:space="preserve">ул.Пролетарская </t>
  </si>
  <si>
    <t>78226ОПМП686-100</t>
  </si>
  <si>
    <t>99а</t>
  </si>
  <si>
    <t>78226ОПМП686-101</t>
  </si>
  <si>
    <t>ул.Гражданская</t>
  </si>
  <si>
    <t>78226ОПМП686-102</t>
  </si>
  <si>
    <t>78226ОПМП686-103</t>
  </si>
  <si>
    <t>78226ОПМП686-104</t>
  </si>
  <si>
    <t>78226ОПМП686-105</t>
  </si>
  <si>
    <t>пер.Пушкенский</t>
  </si>
  <si>
    <t>78226ОПМП686-106</t>
  </si>
  <si>
    <t>пер.Кустарский</t>
  </si>
  <si>
    <t>78226ОПМП686-107</t>
  </si>
  <si>
    <t>пер.Никитинский</t>
  </si>
  <si>
    <t>78226ОПМП686-108</t>
  </si>
  <si>
    <t xml:space="preserve">пер.Некрасовский </t>
  </si>
  <si>
    <t>78226ОПМП686-109</t>
  </si>
  <si>
    <t>108а</t>
  </si>
  <si>
    <t xml:space="preserve">ул.Васильевская </t>
  </si>
  <si>
    <t>по д.Новая</t>
  </si>
  <si>
    <t>78226ОПМП766-110</t>
  </si>
  <si>
    <t>по д.Неверово</t>
  </si>
  <si>
    <t>78226ОПМП756-111</t>
  </si>
  <si>
    <t>по д.Домашниха</t>
  </si>
  <si>
    <t>78226ОПМП691-112</t>
  </si>
  <si>
    <t>по д.Пески</t>
  </si>
  <si>
    <t>78226ОПМП766-113</t>
  </si>
  <si>
    <t>по д.Щелканиха</t>
  </si>
  <si>
    <t>78226ОПМП796-114</t>
  </si>
  <si>
    <t>по д.Юрьево</t>
  </si>
  <si>
    <t>78226ОПМП801-115</t>
  </si>
  <si>
    <t>по д.Михальцево</t>
  </si>
  <si>
    <t>78226ОПМП741-116</t>
  </si>
  <si>
    <t>по д.Кудрино</t>
  </si>
  <si>
    <t>78226ОПМП711-117</t>
  </si>
  <si>
    <t>по д.Никулино</t>
  </si>
  <si>
    <t>78226ОПМП761-118</t>
  </si>
  <si>
    <t>по д.Комарово</t>
  </si>
  <si>
    <t>78226ОПМП701-119</t>
  </si>
  <si>
    <t>по д.Минино</t>
  </si>
  <si>
    <t>78226ОПМП736-120</t>
  </si>
  <si>
    <t>по д.Малинники</t>
  </si>
  <si>
    <t>78226ОПМП726-121</t>
  </si>
  <si>
    <t>по д.Левиново</t>
  </si>
  <si>
    <t>78226ОПМП686-122</t>
  </si>
  <si>
    <t>по д.Павликово</t>
  </si>
  <si>
    <t>78226ОПМП771-123</t>
  </si>
  <si>
    <t>по д.Пьяново</t>
  </si>
  <si>
    <t>78226ОПМП781-124</t>
  </si>
  <si>
    <t>по д.Мишнево</t>
  </si>
  <si>
    <t>78226ОПМП746-125</t>
  </si>
  <si>
    <t>по д.Климатино</t>
  </si>
  <si>
    <t>78226ОПМП696-126</t>
  </si>
  <si>
    <t>по д.Меленки</t>
  </si>
  <si>
    <t>78226ОПМП731-127</t>
  </si>
  <si>
    <t>по д.Старово</t>
  </si>
  <si>
    <t>78226ОПМП786-128</t>
  </si>
  <si>
    <t>отд.Грешнево</t>
  </si>
  <si>
    <t>по д.Васильково</t>
  </si>
  <si>
    <t>78226ОПМП111-129</t>
  </si>
  <si>
    <t>по д.Вахрушево</t>
  </si>
  <si>
    <t>78226ОПМП116-130</t>
  </si>
  <si>
    <t>78226ОПМП121-131</t>
  </si>
  <si>
    <t>по д.Грешнево</t>
  </si>
  <si>
    <t>78226ОПМП126-132</t>
  </si>
  <si>
    <t>по д.Ермольцино</t>
  </si>
  <si>
    <t>78226ОПМП131-133</t>
  </si>
  <si>
    <t>по д.Игумново</t>
  </si>
  <si>
    <t>78226ОПМП136-134</t>
  </si>
  <si>
    <t>по д.Иоркино</t>
  </si>
  <si>
    <t>78226ОПМП141-135</t>
  </si>
  <si>
    <t>по д.Кочевки</t>
  </si>
  <si>
    <t>78226ОПМП146-136</t>
  </si>
  <si>
    <t>по д.Кощевка</t>
  </si>
  <si>
    <t>78226ОПМП151-137</t>
  </si>
  <si>
    <t>по д.Павлово</t>
  </si>
  <si>
    <t>78226ОПМП156-138</t>
  </si>
  <si>
    <t>по д.Рудеево</t>
  </si>
  <si>
    <t>78226ОПМП166-139</t>
  </si>
  <si>
    <t>по д.Спиридово</t>
  </si>
  <si>
    <t>78226ОПМП171-140</t>
  </si>
  <si>
    <t>по д.Судищи</t>
  </si>
  <si>
    <t>78226ОПМП176-141</t>
  </si>
  <si>
    <t>по д.Сумароково</t>
  </si>
  <si>
    <t>78226ОПМП181-142</t>
  </si>
  <si>
    <t>по д.Теряево</t>
  </si>
  <si>
    <t>78226ОПМП186-143</t>
  </si>
  <si>
    <t>по с.Аббакумцево</t>
  </si>
  <si>
    <t>78226ОПМП106-144</t>
  </si>
  <si>
    <t>по с.Печелки</t>
  </si>
  <si>
    <t>78226ОПМП161-145</t>
  </si>
  <si>
    <t>по с.Тимохино</t>
  </si>
  <si>
    <t>78226ОПМП191-146</t>
  </si>
  <si>
    <t>отд.Искробол</t>
  </si>
  <si>
    <t>по д.Бутово</t>
  </si>
  <si>
    <t>78226ОПМП206-147</t>
  </si>
  <si>
    <t>по д.Золотуха</t>
  </si>
  <si>
    <t>78226ОПМП236-148</t>
  </si>
  <si>
    <t>по д.Искробол</t>
  </si>
  <si>
    <t>78226ОПМП251-149</t>
  </si>
  <si>
    <t>по д.Макарово</t>
  </si>
  <si>
    <t>78226ОПМП276-150</t>
  </si>
  <si>
    <t>78226ОПМП286-151</t>
  </si>
  <si>
    <t>по д.Михалевка</t>
  </si>
  <si>
    <t>78226ОПМП291-152</t>
  </si>
  <si>
    <t>по д.Мокеево</t>
  </si>
  <si>
    <t>78226ОПМП301-153</t>
  </si>
  <si>
    <t>по д.Мышкино</t>
  </si>
  <si>
    <t>78226ОПМП306-154</t>
  </si>
  <si>
    <t>78226ОПМП311-155</t>
  </si>
  <si>
    <t>по д.Семидворы</t>
  </si>
  <si>
    <t>78226ОПМП346-156</t>
  </si>
  <si>
    <t>по д.Стройково</t>
  </si>
  <si>
    <t>78226ОПМП356-157</t>
  </si>
  <si>
    <t>78226ОПМП361-158</t>
  </si>
  <si>
    <t>по д.Трубниково</t>
  </si>
  <si>
    <t>78226ОПМП366-159</t>
  </si>
  <si>
    <t>по д.Филенка</t>
  </si>
  <si>
    <t>78226ОПМП386-160</t>
  </si>
  <si>
    <t>по д.Щукино</t>
  </si>
  <si>
    <t>78226ОПМП401-161</t>
  </si>
  <si>
    <t>по с.Рождественное</t>
  </si>
  <si>
    <t>78226ОПМП331-162</t>
  </si>
  <si>
    <t>ИТОГО по СП Кр.Профинтерн</t>
  </si>
  <si>
    <t>|||</t>
  </si>
  <si>
    <t>|V</t>
  </si>
  <si>
    <t>ОТРАДНОВСКОЕ СП</t>
  </si>
  <si>
    <t>П.Отрадный</t>
  </si>
  <si>
    <t>78246875 ОП МП Н-001</t>
  </si>
  <si>
    <t>76-76-10/001/2014-220</t>
  </si>
  <si>
    <t>78246875 ОП МП Н-0</t>
  </si>
  <si>
    <t>76-76-10/001/2014-253</t>
  </si>
  <si>
    <t>С.Спасское</t>
  </si>
  <si>
    <t>78246875 ОП МП Н -002</t>
  </si>
  <si>
    <t>76-76-10/001/2014-274</t>
  </si>
  <si>
    <t>Д.Базыково</t>
  </si>
  <si>
    <t>78246875 ОП МП Н -003</t>
  </si>
  <si>
    <t>76-76-10/001/2014-283</t>
  </si>
  <si>
    <t>78246875 ОП МП Н-004</t>
  </si>
  <si>
    <t>76-76-10/001/2014-275</t>
  </si>
  <si>
    <t>78246875 ОП МП Н -005</t>
  </si>
  <si>
    <t>Д.Юркино</t>
  </si>
  <si>
    <t>78246875 ОП МП Н-006</t>
  </si>
  <si>
    <t>Д.Большое Ильинское</t>
  </si>
  <si>
    <t>78246875 ОП МП Н-007</t>
  </si>
  <si>
    <t>Д.Городищи</t>
  </si>
  <si>
    <t>78246875 ОП МП Н-008</t>
  </si>
  <si>
    <t>78246875 ОП МП Н-009</t>
  </si>
  <si>
    <t>76-76-10/001/2014-263</t>
  </si>
  <si>
    <t>Д.Заручье</t>
  </si>
  <si>
    <t>78246875 ОП МП Н-010</t>
  </si>
  <si>
    <t>76-76-10/001/2014-219</t>
  </si>
  <si>
    <t>Д..Малое Ильинское</t>
  </si>
  <si>
    <t>78246875 ОП МП Н-011</t>
  </si>
  <si>
    <t>76-76-10/001/2014-218</t>
  </si>
  <si>
    <t>Д.Полино</t>
  </si>
  <si>
    <t>78246875 ОП МП Н-012</t>
  </si>
  <si>
    <t>Д.Поповское</t>
  </si>
  <si>
    <t>78246875 ОП МП Н-013</t>
  </si>
  <si>
    <t>76-76-10/001/2014-281</t>
  </si>
  <si>
    <t>Д.Савинское</t>
  </si>
  <si>
    <t>78246875 ОП МП Н-014</t>
  </si>
  <si>
    <t>Д.Турково</t>
  </si>
  <si>
    <t>78246875 ОП МП Н-015</t>
  </si>
  <si>
    <t>Д..Ульяново</t>
  </si>
  <si>
    <t>78246875 ОП МП Н-016</t>
  </si>
  <si>
    <t>Д.Харапугино</t>
  </si>
  <si>
    <t>78246875 ОП МП Н-017</t>
  </si>
  <si>
    <t>Д.Харапушки</t>
  </si>
  <si>
    <t>78246875 ОП МП Н-018</t>
  </si>
  <si>
    <t>Д..Юрчаково</t>
  </si>
  <si>
    <t>78246875 ОП МП Н-019</t>
  </si>
  <si>
    <t>76-76-10/001/2014-213</t>
  </si>
  <si>
    <t>Д.Житово</t>
  </si>
  <si>
    <t>78246875 ОП МП Н-020</t>
  </si>
  <si>
    <t>Д.Черновка</t>
  </si>
  <si>
    <t>78246875 ОП МП Н-021</t>
  </si>
  <si>
    <t>Д.Сверчково</t>
  </si>
  <si>
    <t>78246875 ОП МП Н-022</t>
  </si>
  <si>
    <t>С. Красное</t>
  </si>
  <si>
    <t>78246875 ОП МП Н-023</t>
  </si>
  <si>
    <t>С.Красное</t>
  </si>
  <si>
    <t>78246875 ОП МП Н -0</t>
  </si>
  <si>
    <t>Д.Красная Горка</t>
  </si>
  <si>
    <t>78246875 ОП МП Н-024</t>
  </si>
  <si>
    <t>76-76-10/001/2014-209</t>
  </si>
  <si>
    <t>78246874ОПМП Н-0</t>
  </si>
  <si>
    <t>78246874 ОПМП Н-0</t>
  </si>
  <si>
    <t>76-76-10/001/2014-212</t>
  </si>
  <si>
    <t>78246874 ОП МП Н-0</t>
  </si>
  <si>
    <t>76-76-10/001/2014-208</t>
  </si>
  <si>
    <t>Д.Фоминское</t>
  </si>
  <si>
    <t>78246875 ОП МП Н-025</t>
  </si>
  <si>
    <t>76-76-10/001/2014-297</t>
  </si>
  <si>
    <t>Д.Бурмасово</t>
  </si>
  <si>
    <t>78246875 ОП МП Н-026</t>
  </si>
  <si>
    <t>78246875  ОП МП Н-0</t>
  </si>
  <si>
    <t>Д.Клясово</t>
  </si>
  <si>
    <t xml:space="preserve"> 78246875 ОП МП Н-0 </t>
  </si>
  <si>
    <t>76-76-10/001/2014-287</t>
  </si>
  <si>
    <t xml:space="preserve"> 78246875 ОП МП Н -0</t>
  </si>
  <si>
    <t>Д.Еросимово</t>
  </si>
  <si>
    <t>78246875 ОП МП Н- 0</t>
  </si>
  <si>
    <t>Д.Дурасово</t>
  </si>
  <si>
    <t xml:space="preserve">78246875 ОП МП Н-0 </t>
  </si>
  <si>
    <t>Д.Юрино</t>
  </si>
  <si>
    <t>Д.Горки</t>
  </si>
  <si>
    <t>78246875 ОП МП Н-0 27</t>
  </si>
  <si>
    <t>Д.Кокаево</t>
  </si>
  <si>
    <t>78246875 ОП МП Н-0 28</t>
  </si>
  <si>
    <t>С.Воскресенское</t>
  </si>
  <si>
    <t>78246875 ОП МП Н-0 29</t>
  </si>
  <si>
    <t>76-76-10/001/2014-285</t>
  </si>
  <si>
    <t>Д.Баренцево</t>
  </si>
  <si>
    <t>78246875 ОП МП Н-0 30</t>
  </si>
  <si>
    <t>Д.Авдотьино</t>
  </si>
  <si>
    <t>78246875 ОП МП Н-03 1</t>
  </si>
  <si>
    <t>Д.Яковлевское</t>
  </si>
  <si>
    <t>78246875 ОП МП Н-03 2</t>
  </si>
  <si>
    <t>Д.Шубино в т.ч.</t>
  </si>
  <si>
    <t>Ул.Волжская</t>
  </si>
  <si>
    <t>78246875 ОП МП Н-033</t>
  </si>
  <si>
    <t>76-76-10/001/2014-304</t>
  </si>
  <si>
    <t>Ул.Соловьиная роща</t>
  </si>
  <si>
    <t>78246875 ОП МП Н-034</t>
  </si>
  <si>
    <t>76-76-10/001/2013-620</t>
  </si>
  <si>
    <t>78246875 ОП МП Н-035</t>
  </si>
  <si>
    <t>76-76-10/001/2014-289</t>
  </si>
  <si>
    <t>78246875 ОП МП Н-036</t>
  </si>
  <si>
    <t>78246875 ОП МП Н-037</t>
  </si>
  <si>
    <t>76-76-10/001/2014-299</t>
  </si>
  <si>
    <t>Ул.Совхозная</t>
  </si>
  <si>
    <t>78246875 ОП МП Н-038</t>
  </si>
  <si>
    <t>76-76-10/001/2014-286</t>
  </si>
  <si>
    <t>Ул.Канахистова</t>
  </si>
  <si>
    <t>78246875 ОП МП Н-039</t>
  </si>
  <si>
    <t>76-76-10/001/2013-617</t>
  </si>
  <si>
    <t>П.Алтыново</t>
  </si>
  <si>
    <t>76-76-10/001/2014-268</t>
  </si>
  <si>
    <t>Д.Ушаково</t>
  </si>
  <si>
    <t>Д.Савельево</t>
  </si>
  <si>
    <t>Д.Шатеево</t>
  </si>
  <si>
    <t>Д.Олифники</t>
  </si>
  <si>
    <t>д.Спирково</t>
  </si>
  <si>
    <t>78246875 ОП МП Н-040</t>
  </si>
  <si>
    <t>Д.Плюснино</t>
  </si>
  <si>
    <t>78246875 ОП МП Н-041</t>
  </si>
  <si>
    <t>78246875 ОП МП Н-042</t>
  </si>
  <si>
    <t>76-76-10/001/2014-260</t>
  </si>
  <si>
    <t>Д.Налуцкое</t>
  </si>
  <si>
    <t>78246875 ОП МП Н-043</t>
  </si>
  <si>
    <t>76-76-10/001/2014-261</t>
  </si>
  <si>
    <t>Д.Николякино</t>
  </si>
  <si>
    <t>78246875 ОП МП Н-044</t>
  </si>
  <si>
    <t>Д.Ложкино</t>
  </si>
  <si>
    <t>78246875 ОП МП Н-045</t>
  </si>
  <si>
    <t>76-76-10/001/2014-254</t>
  </si>
  <si>
    <t>Д.Большое Лисицыно</t>
  </si>
  <si>
    <t>78246875 ОП МП Н-046</t>
  </si>
  <si>
    <t>76-76-10/001/2014-266</t>
  </si>
  <si>
    <t>Д.Морозово</t>
  </si>
  <si>
    <t>78246875 ОП МП Н -047</t>
  </si>
  <si>
    <t>76-76-10/001/2014-265</t>
  </si>
  <si>
    <t>Д.Нинорово в т.ч.</t>
  </si>
  <si>
    <t>78246875 ОП МП Н-048</t>
  </si>
  <si>
    <t>76-76-10/001/2014-262</t>
  </si>
  <si>
    <t>78246875 ОП МН Н-049</t>
  </si>
  <si>
    <t>76-76-10/001/2014-215</t>
  </si>
  <si>
    <t>78246875 ОП МН Н-050</t>
  </si>
  <si>
    <t>76-76-10/001/2014-214</t>
  </si>
  <si>
    <t>Пер.Лесной</t>
  </si>
  <si>
    <t>78246875 ОП МН Н -0</t>
  </si>
  <si>
    <t>76-76-10/001/2014-264</t>
  </si>
  <si>
    <t>Пер.Волостной</t>
  </si>
  <si>
    <t>78246875 ОП МН Н - 0</t>
  </si>
  <si>
    <t>Д.Ивачево</t>
  </si>
  <si>
    <t>78246875 ОП МН Н-051</t>
  </si>
  <si>
    <t>76-76-10/001/2014-269</t>
  </si>
  <si>
    <t>Д.Ершово</t>
  </si>
  <si>
    <t>78246875 ОП МН Н-052</t>
  </si>
  <si>
    <t>Д.Кононово</t>
  </si>
  <si>
    <t>78246875 ОП МН Н-053</t>
  </si>
  <si>
    <t>76-76-10/001/2014-272</t>
  </si>
  <si>
    <t>Д.Кабаново</t>
  </si>
  <si>
    <t xml:space="preserve">78246875 ОП МН Н-054 </t>
  </si>
  <si>
    <t>76-76-10/001/2014-270</t>
  </si>
  <si>
    <t>Д.Осеево</t>
  </si>
  <si>
    <t>78246875 ОП МН Н-055</t>
  </si>
  <si>
    <t xml:space="preserve"> Д.Харилово</t>
  </si>
  <si>
    <t>78246875 ОП МН Н-0</t>
  </si>
  <si>
    <t>76-76-10/001/2014-267</t>
  </si>
  <si>
    <t xml:space="preserve"> Д.Фетеево</t>
  </si>
  <si>
    <t xml:space="preserve"> Д.Богданка</t>
  </si>
  <si>
    <t>78246875 ОП МН Н-056</t>
  </si>
  <si>
    <t xml:space="preserve"> С.Ордино</t>
  </si>
  <si>
    <t>78246875 ОП МН  Н-057</t>
  </si>
  <si>
    <t>76-76-10/001/2014-271</t>
  </si>
  <si>
    <t xml:space="preserve">  С.Ордино</t>
  </si>
  <si>
    <t>78246875 ОП МН Н-058</t>
  </si>
  <si>
    <t>Д.Гридино</t>
  </si>
  <si>
    <t>78246875 ОП МН Н-059</t>
  </si>
  <si>
    <t>Д.Дуново</t>
  </si>
  <si>
    <t>78246875 ОП МН Н-060</t>
  </si>
  <si>
    <t>Д.Дягилево</t>
  </si>
  <si>
    <t>78246875 ОП МН Н-061</t>
  </si>
  <si>
    <t>Д.Костево</t>
  </si>
  <si>
    <t>78246875 ОП МН Н-062</t>
  </si>
  <si>
    <t>Д.Крайново</t>
  </si>
  <si>
    <t>78246875 ОП МН Н-063</t>
  </si>
  <si>
    <t>Д.Мякишево</t>
  </si>
  <si>
    <t>78246875 ОП МН Н-064</t>
  </si>
  <si>
    <t>Д.Медлево</t>
  </si>
  <si>
    <t>78246875 ОП МН Н-065</t>
  </si>
  <si>
    <t>Д.Нефедьево</t>
  </si>
  <si>
    <t>78246875 ОП МН Н-066</t>
  </si>
  <si>
    <t>Д.Платуново</t>
  </si>
  <si>
    <t>78246875 ОП МН Н- 067</t>
  </si>
  <si>
    <t>76-76-10/001/2014-273</t>
  </si>
  <si>
    <t>Д.Толстиково</t>
  </si>
  <si>
    <t>78246875 ОП МН Н-068</t>
  </si>
  <si>
    <t>Д.Трухино</t>
  </si>
  <si>
    <t>78246875 ОП МН Н-069</t>
  </si>
  <si>
    <t>ВСЕГО по Отрадновскому СП</t>
  </si>
  <si>
    <t>СЛОБОДСКОЙ С/О</t>
  </si>
  <si>
    <t>с. Архангельское</t>
  </si>
  <si>
    <t>78-246-810 ОП МР Н-037</t>
  </si>
  <si>
    <t>78-246-810 ОП МР Н-044</t>
  </si>
  <si>
    <t>д. Баушовка</t>
  </si>
  <si>
    <t>78-246-810 ОП МР Н-018</t>
  </si>
  <si>
    <t>д. Буланово</t>
  </si>
  <si>
    <t>78-246-810 ОП МР Н-054</t>
  </si>
  <si>
    <t xml:space="preserve">д. Быльцыно </t>
  </si>
  <si>
    <t>78-246-810 ОП МР Н-021</t>
  </si>
  <si>
    <t>д. Б. Мельничное</t>
  </si>
  <si>
    <t>78-246-810 ОП МР Н-056</t>
  </si>
  <si>
    <t>д. Варгуново</t>
  </si>
  <si>
    <t>78-246-810 ОП МР Н-014</t>
  </si>
  <si>
    <t>78-246-810 ОП МР Н-149</t>
  </si>
  <si>
    <t>д. Васильки 1</t>
  </si>
  <si>
    <t>78-246-810 ОП МР Н-050</t>
  </si>
  <si>
    <t>д. Васильки 2</t>
  </si>
  <si>
    <t>78-246-810 ОП МР Н-051</t>
  </si>
  <si>
    <t>78-246-810 ОП МР Н-113</t>
  </si>
  <si>
    <t xml:space="preserve">д. Грибаново </t>
  </si>
  <si>
    <t>78-246-810 ОП МР Н-033</t>
  </si>
  <si>
    <t>78-246-810 ОП МР Н-150</t>
  </si>
  <si>
    <t>д. Гвоздево</t>
  </si>
  <si>
    <t>78-246-810 ОП МР Н-012</t>
  </si>
  <si>
    <t>д. Дерябино</t>
  </si>
  <si>
    <t>78-246-810 ОП МР Н-027</t>
  </si>
  <si>
    <t>78-246-810 ОП МР Н-151</t>
  </si>
  <si>
    <t>с. Дивная Гора  в т.ч.</t>
  </si>
  <si>
    <t>78-246-810 ОП МР Н-013</t>
  </si>
  <si>
    <t>д. Ермолово</t>
  </si>
  <si>
    <t>78-246-810 ОП МР Н-010</t>
  </si>
  <si>
    <t>78-246-810 ОП МР Н-060</t>
  </si>
  <si>
    <t xml:space="preserve">пос. Зеленая Роща </t>
  </si>
  <si>
    <t>78-246-810 ОП МР Н-152</t>
  </si>
  <si>
    <t>пос. Зеленая Роща</t>
  </si>
  <si>
    <t>78-246-810 ОП МР Н-153</t>
  </si>
  <si>
    <t>78-246-810 ОП МР Н-042</t>
  </si>
  <si>
    <t>с. Золоторучье в т.ч.</t>
  </si>
  <si>
    <t>ул. №1</t>
  </si>
  <si>
    <t>ул. №2</t>
  </si>
  <si>
    <t>ул. №3</t>
  </si>
  <si>
    <t>д. Иванисово</t>
  </si>
  <si>
    <t>78-246-810 ОП МР Н-005</t>
  </si>
  <si>
    <t>д. Иванищи</t>
  </si>
  <si>
    <t>78-246-810 ОП МР Н-004</t>
  </si>
  <si>
    <t>д. Криушино</t>
  </si>
  <si>
    <t>78-246-810 ОП МР Н-032</t>
  </si>
  <si>
    <t xml:space="preserve">д. Курениново </t>
  </si>
  <si>
    <t>78-246-810 ОП МР Н-036</t>
  </si>
  <si>
    <t>д. Манушкино</t>
  </si>
  <si>
    <t>78-246-810 ОП МР Н-017</t>
  </si>
  <si>
    <t>78-246-810 ОП МР Н-031</t>
  </si>
  <si>
    <t>д. Мелентьево</t>
  </si>
  <si>
    <t>78-246-810 ОП МР Н-020</t>
  </si>
  <si>
    <t>д. М. Мельничное</t>
  </si>
  <si>
    <t>78-246-810 ОП МР Н-055</t>
  </si>
  <si>
    <t>д. Модявино</t>
  </si>
  <si>
    <t>78-246-810 ОП МР Н-057</t>
  </si>
  <si>
    <t>д. Монастырская</t>
  </si>
  <si>
    <t>78-246-810 ОП МР Н-028</t>
  </si>
  <si>
    <t>д.  Мухино</t>
  </si>
  <si>
    <t>78-246-810 ОП МР Н 008</t>
  </si>
  <si>
    <t>78-246-810 ОП МР Н-047</t>
  </si>
  <si>
    <t>д. Нестерово 2</t>
  </si>
  <si>
    <t>78-246-810 ОП МР Н-048</t>
  </si>
  <si>
    <t>д. Нестерово 3</t>
  </si>
  <si>
    <t>78-246-810 ОП МР Н-049</t>
  </si>
  <si>
    <t xml:space="preserve">д. Новинки </t>
  </si>
  <si>
    <t>78-246-810 ОП МР Н-016</t>
  </si>
  <si>
    <t>д. Петрово</t>
  </si>
  <si>
    <t>78-246-810 ОП МР Н-011</t>
  </si>
  <si>
    <t>д. Петряевка</t>
  </si>
  <si>
    <t>78-246-810 ОП МР Н-019</t>
  </si>
  <si>
    <t>д. Печкино</t>
  </si>
  <si>
    <t>78-246-810 ОП МР Н-007</t>
  </si>
  <si>
    <t>д. Потопчино</t>
  </si>
  <si>
    <t>78-246-810 ОП МР Н-029</t>
  </si>
  <si>
    <t xml:space="preserve">д. Пудово </t>
  </si>
  <si>
    <t>78-246-810 ОП МР Н-034</t>
  </si>
  <si>
    <t xml:space="preserve">д. Селиваново  </t>
  </si>
  <si>
    <t>78-246-810 ОП МР Н-038</t>
  </si>
  <si>
    <t>78-246-810 ОП МР Н-002</t>
  </si>
  <si>
    <t>д. Текленево</t>
  </si>
  <si>
    <t>78-246-810 ОП МР Н-030</t>
  </si>
  <si>
    <t>д. Угловка</t>
  </si>
  <si>
    <t>78-246-810 ОП МР Н-022</t>
  </si>
  <si>
    <t>д. Челганово</t>
  </si>
  <si>
    <t>78-246-810 ОП МР Н-045</t>
  </si>
  <si>
    <t>д. Челганово 2</t>
  </si>
  <si>
    <t>78-246-810 ОП МР Н-046</t>
  </si>
  <si>
    <t>с. Чурьяково в т. ч.</t>
  </si>
  <si>
    <t>78-246-810 ОП МР Н-026</t>
  </si>
  <si>
    <t>78-246-810 ОП МР Н-023</t>
  </si>
  <si>
    <t>78-246-810 ОП МР Н-154</t>
  </si>
  <si>
    <t>с. Чурьяково</t>
  </si>
  <si>
    <t>78-246-810 ОП МР Н-025</t>
  </si>
  <si>
    <t>78-246-810 ОП МР Н-024</t>
  </si>
  <si>
    <t>д. Хуторы</t>
  </si>
  <si>
    <t>78-246-810 ОП МР Н-001</t>
  </si>
  <si>
    <t>д. Шевердино</t>
  </si>
  <si>
    <t>78-246-810 ОП МР Н-052</t>
  </si>
  <si>
    <t>д. Юсово</t>
  </si>
  <si>
    <t>78-246-810 ОП МР Н-053</t>
  </si>
  <si>
    <t xml:space="preserve">д. Яковлевское </t>
  </si>
  <si>
    <t>78-246-810 ОП МР Н-035</t>
  </si>
  <si>
    <t xml:space="preserve">д.Антухово                                                                                                                                                                                                                  </t>
  </si>
  <si>
    <t>78-246-810 ОП МР Н-082</t>
  </si>
  <si>
    <t>д. Бороушка</t>
  </si>
  <si>
    <t>78-246-810 ОП МР Н-111</t>
  </si>
  <si>
    <t>78-246-810 ОП МР Н-0123</t>
  </si>
  <si>
    <t>д. Воробьево</t>
  </si>
  <si>
    <t>78-246-810 ОП МР Н-098</t>
  </si>
  <si>
    <t>78-246-810 ОП МР Н-120</t>
  </si>
  <si>
    <t>78-246-810 ОП МР Н-003</t>
  </si>
  <si>
    <t>д. Глазово</t>
  </si>
  <si>
    <t>78-246-810 ОП МР Н-102</t>
  </si>
  <si>
    <t>д. Городищи</t>
  </si>
  <si>
    <t>78-246-810 ОП МР Н-124</t>
  </si>
  <si>
    <t>78-246-810 ОП МР Н-117</t>
  </si>
  <si>
    <t>78-246-810 ОП МР Н-099</t>
  </si>
  <si>
    <t>д. Еремейцево</t>
  </si>
  <si>
    <t>78-246-810 ОП МР Н-108</t>
  </si>
  <si>
    <t>д. Жаворонки</t>
  </si>
  <si>
    <t>78-246-810 ОП МР Н-083</t>
  </si>
  <si>
    <t>д. Загайново</t>
  </si>
  <si>
    <t>78-246-810 ОП МР Н-078</t>
  </si>
  <si>
    <t>д. Займище</t>
  </si>
  <si>
    <t>78-246-810 ОП МР Н-119</t>
  </si>
  <si>
    <t>78-246-810 ОП МР Н-097</t>
  </si>
  <si>
    <t>д. Кайлово</t>
  </si>
  <si>
    <t>78-246-810 ОП МР Н-103</t>
  </si>
  <si>
    <t>д. Кононцево</t>
  </si>
  <si>
    <t>78-246-810 ОП МР Н-084</t>
  </si>
  <si>
    <t>д. Коржево</t>
  </si>
  <si>
    <t>78-246-810 ОП МР Н-104</t>
  </si>
  <si>
    <t>78-246-810 ОП МР Н-101</t>
  </si>
  <si>
    <t>пос. Лесничество</t>
  </si>
  <si>
    <t>78-246-810 ОП МР Н-100</t>
  </si>
  <si>
    <t>д. Литвиново</t>
  </si>
  <si>
    <t>78-246-810 ОП МР Н-106</t>
  </si>
  <si>
    <t>д. Метево</t>
  </si>
  <si>
    <t>78-246-810 ОП МР Н-105</t>
  </si>
  <si>
    <t>78-246-810 ОП МР Н-088</t>
  </si>
  <si>
    <t>78-246-810 ОП МР Н-112</t>
  </si>
  <si>
    <t>д. Палы</t>
  </si>
  <si>
    <t>78-246-810 ОП МР Н-089</t>
  </si>
  <si>
    <t>д. Патрикеево</t>
  </si>
  <si>
    <t>78-246-810 ОП МР Н-116</t>
  </si>
  <si>
    <t>д. Плещеево</t>
  </si>
  <si>
    <t>78-246-810 ОП МР Н-107</t>
  </si>
  <si>
    <t>д. Полушкино</t>
  </si>
  <si>
    <t>78-246-810 ОП МР Н-086</t>
  </si>
  <si>
    <t>с.Покровское в  т. ч.</t>
  </si>
  <si>
    <t>78-246-810 ОП МР Н-095</t>
  </si>
  <si>
    <t>ул. Майская</t>
  </si>
  <si>
    <t>78-246-810 ОП МР Н-096</t>
  </si>
  <si>
    <t>78-246-810 ОП МР Н-094</t>
  </si>
  <si>
    <t>78-246-810 ОП МР Н-093</t>
  </si>
  <si>
    <t xml:space="preserve">ул. Строителей </t>
  </si>
  <si>
    <t>78-246-810 ОП МР Н-091</t>
  </si>
  <si>
    <t xml:space="preserve">ул. Цветочная </t>
  </si>
  <si>
    <t>78-246-810 ОП МР Н-092</t>
  </si>
  <si>
    <t>78-246-810 ОП МР Н-090</t>
  </si>
  <si>
    <t>д. Подсосенье</t>
  </si>
  <si>
    <t>78-246-810 ОП МР Н-122</t>
  </si>
  <si>
    <t>78-246-810 ОП МР Н-114</t>
  </si>
  <si>
    <t>78-246-810 ОП МР Н-115</t>
  </si>
  <si>
    <t>д. Савино</t>
  </si>
  <si>
    <t>78-246-810 ОП МР Н-110</t>
  </si>
  <si>
    <t>д. Становище</t>
  </si>
  <si>
    <t>78-246-810 ОП МР Н-081</t>
  </si>
  <si>
    <t>д. Стромыни</t>
  </si>
  <si>
    <t>78-246-810 ОП МР Н-118</t>
  </si>
  <si>
    <t>78-246-810 ОП МР Н-080</t>
  </si>
  <si>
    <t>78-246-810 ОП МР Н-077</t>
  </si>
  <si>
    <t>д. Харитоново</t>
  </si>
  <si>
    <t>78-246-810 ОП МР Н-087</t>
  </si>
  <si>
    <t>д. Черные</t>
  </si>
  <si>
    <t>78-246-810 ОП МР Н-085</t>
  </si>
  <si>
    <t>д. Чириково</t>
  </si>
  <si>
    <t>78-246-810 ОП МР Н-121</t>
  </si>
  <si>
    <t xml:space="preserve">д. Шемякино </t>
  </si>
  <si>
    <t>78-246-810 ОП МР Н-079</t>
  </si>
  <si>
    <t>78-246-810 ОП МР Н-109</t>
  </si>
  <si>
    <t>НИКОЛЬСКИЙ С/О</t>
  </si>
  <si>
    <t xml:space="preserve">д. Вороново </t>
  </si>
  <si>
    <t>78-246-810 ОП МР Н-136</t>
  </si>
  <si>
    <t xml:space="preserve">д. Выползово </t>
  </si>
  <si>
    <t>78-246-810 ОП МР Н-135</t>
  </si>
  <si>
    <t>д. Дуравино</t>
  </si>
  <si>
    <t>78-246-810 ОП МР Н-139</t>
  </si>
  <si>
    <t>д. Жары</t>
  </si>
  <si>
    <t>78-246-810 ОП МР Н-137</t>
  </si>
  <si>
    <t>д. Зубково</t>
  </si>
  <si>
    <t>78-246-810 ОП МР Н-125</t>
  </si>
  <si>
    <t>д. Инархово</t>
  </si>
  <si>
    <t>78-246-810 ОП МР Н-145</t>
  </si>
  <si>
    <t>д. Лопатино</t>
  </si>
  <si>
    <t>78-246-810 ОП МР Н-140</t>
  </si>
  <si>
    <t>д. М. Дуброва</t>
  </si>
  <si>
    <t>78-246-810 ОП МР Н-126</t>
  </si>
  <si>
    <t>д. Маклаково</t>
  </si>
  <si>
    <t>78-246-810 ОП МР Н-141</t>
  </si>
  <si>
    <t>78-246-810 ОП МР Н-133</t>
  </si>
  <si>
    <t>с. Никольское в т. ч.</t>
  </si>
  <si>
    <t>78-246-810 ОП МР Н-127</t>
  </si>
  <si>
    <t>78-246-810 ОП МР Н-129</t>
  </si>
  <si>
    <t xml:space="preserve">ул. Молодёжная </t>
  </si>
  <si>
    <t>78-246-810 ОП МР Н-128</t>
  </si>
  <si>
    <t>78-246-810 ОП МР Н-130</t>
  </si>
  <si>
    <t>д. Пазухино</t>
  </si>
  <si>
    <t>78-246-810 ОП МР Н-142</t>
  </si>
  <si>
    <t>д. Хомерово</t>
  </si>
  <si>
    <t>78-246-810 ОП МР Н-138</t>
  </si>
  <si>
    <t>78-246-810 ОП МР Н-143</t>
  </si>
  <si>
    <t>д. Чубуково</t>
  </si>
  <si>
    <t>78-246-810 ОП МР Н-134</t>
  </si>
  <si>
    <t>д. Ядреево</t>
  </si>
  <si>
    <t>78-246-810 ОП МР Н-144</t>
  </si>
  <si>
    <t>Клементьевский СО</t>
  </si>
  <si>
    <t>д. Абатурово</t>
  </si>
  <si>
    <t>78-246-810 ОП МР Н-062</t>
  </si>
  <si>
    <t>78-246-810 ОП МР Н-069</t>
  </si>
  <si>
    <t>78-246-810 ОП МР Н-074</t>
  </si>
  <si>
    <t>д. Добрилово</t>
  </si>
  <si>
    <t>78-246-810 ОП МР Н-067</t>
  </si>
  <si>
    <t>д. Заболотье</t>
  </si>
  <si>
    <t>78-246-810 ОП МР Н-061</t>
  </si>
  <si>
    <t>д. Катунино</t>
  </si>
  <si>
    <t>78-246-810 ОП МР Н-073</t>
  </si>
  <si>
    <t xml:space="preserve">с. Клементьево </t>
  </si>
  <si>
    <t>78-246-810 ОП МР Н-066</t>
  </si>
  <si>
    <t xml:space="preserve">д. Коншино </t>
  </si>
  <si>
    <t>78-246-810 ОП МР Н-075</t>
  </si>
  <si>
    <t>д. Кривцово</t>
  </si>
  <si>
    <t>78-246-810 ОП МР Н-059</t>
  </si>
  <si>
    <t>д. Могильцы</t>
  </si>
  <si>
    <t>78-246-810 ОП МР Н-065</t>
  </si>
  <si>
    <t>д. Миснево</t>
  </si>
  <si>
    <t>78-246-810 ОП МР Н-063</t>
  </si>
  <si>
    <t>78-246-810 ОП МР Н-072</t>
  </si>
  <si>
    <t>д. Пономарицы</t>
  </si>
  <si>
    <t>78-246-810 ОП МР Н-058</t>
  </si>
  <si>
    <t>д. Ракушино</t>
  </si>
  <si>
    <t>78-246-810 ОП МР Н-064</t>
  </si>
  <si>
    <t>д. Ременино</t>
  </si>
  <si>
    <t>78-246-810 ОП МР Н-068</t>
  </si>
  <si>
    <t>д. Спасское</t>
  </si>
  <si>
    <t>78-246-810 ОП МР Н-071</t>
  </si>
  <si>
    <t xml:space="preserve">д. Тараканово </t>
  </si>
  <si>
    <t>78-246-810 ОП МР Н-070</t>
  </si>
  <si>
    <t>д. Ямышовка</t>
  </si>
  <si>
    <t>78-246-810 ОП МР Н-076</t>
  </si>
  <si>
    <t>СЛОБОДСКОЕ СП</t>
  </si>
  <si>
    <t>Постановление Администарции Угличского муниципального района Ярославской области от 25.12.2014 №2222"О внесении изменений в постановление Администрации района от 29.05.2009 №653 "Об утверждении Перечня автомобильных дорог общего пользования местного значения Угличского муниципального района"</t>
  </si>
  <si>
    <t>Отрадновское сельское поселение</t>
  </si>
  <si>
    <t>1</t>
  </si>
  <si>
    <t>Автомобильная дорога «Воронцово-Трухино»</t>
  </si>
  <si>
    <t>номер не присвоен</t>
  </si>
  <si>
    <t>Автомобильная дорога «Ордино-Нефедьево»</t>
  </si>
  <si>
    <t>Автомобильная дорога «Богданка – Нефедьево»</t>
  </si>
  <si>
    <t xml:space="preserve">Автомобильная дорога «Платуново-Костево-Гридино» </t>
  </si>
  <si>
    <t>Условный номер 76-76-10/009/2013-326</t>
  </si>
  <si>
    <t>Автомобильная дорога «Ордино-Дягилево»</t>
  </si>
  <si>
    <t xml:space="preserve">Автомобильная дорога «Ордино-Медлево» </t>
  </si>
  <si>
    <t>Условный номер 76-76-10/015/2013-149</t>
  </si>
  <si>
    <t>Автомобильная дорога «Отрадный-Базыково»</t>
  </si>
  <si>
    <t>Автомобильная дорога «Отрадный-Монарево»</t>
  </si>
  <si>
    <t>Автомобильная дорога «Отрадный-Юрчаково»</t>
  </si>
  <si>
    <t>Автомобильная дорога «Житово-Черновка»</t>
  </si>
  <si>
    <t xml:space="preserve">Автомобильная дорога «Морозово-Воскресенское»-Авдотьино </t>
  </si>
  <si>
    <t>Автомобильная дорога общего пользования  местного значения «Углич – Мартыново» – Толстиково»</t>
  </si>
  <si>
    <t>76:16:000000:904</t>
  </si>
  <si>
    <t xml:space="preserve">Автодорога «Углич – Ордино» - Сверчково» </t>
  </si>
  <si>
    <t>76:16:020312:561</t>
  </si>
  <si>
    <t>Автодорога «Еросимово – Ульяново»</t>
  </si>
  <si>
    <t>76:16:000000923</t>
  </si>
  <si>
    <t>Автодорога «Углич-Спирково-Кокаево»</t>
  </si>
  <si>
    <t>76:16:020501:1146</t>
  </si>
  <si>
    <t>Автодорога «Углич-Плоски»-Харапугино»</t>
  </si>
  <si>
    <t>76:16:000000:987</t>
  </si>
  <si>
    <t xml:space="preserve">Автодорога «Харапугино-Харапушки» </t>
  </si>
  <si>
    <t>76:16:000000:988</t>
  </si>
  <si>
    <t>Автодорога «Харапушки-Турково»</t>
  </si>
  <si>
    <t>76:16:000000:1158</t>
  </si>
  <si>
    <t xml:space="preserve">Автодорога «М. Ильинское-Б. Ильинское» </t>
  </si>
  <si>
    <t>76:16:000000:1154</t>
  </si>
  <si>
    <t xml:space="preserve">Автодорога «Налуцкое-Спирково» </t>
  </si>
  <si>
    <t>76:16:000000:989</t>
  </si>
  <si>
    <t xml:space="preserve">Автодорога «Алексино – Красное» </t>
  </si>
  <si>
    <t>76:16:020401:418</t>
  </si>
  <si>
    <t>Автодорога «Углич-Спирково»-Горки»</t>
  </si>
  <si>
    <t>76:16:020501:1153</t>
  </si>
  <si>
    <t>Автодорога «Углич-Спирково»-Плюснино»</t>
  </si>
  <si>
    <t>76:16:000000:1236</t>
  </si>
  <si>
    <t xml:space="preserve">Автодорога «Нинорово-Харилово-Фетеево» </t>
  </si>
  <si>
    <t>нет</t>
  </si>
  <si>
    <t>Автодорога «Нинорово-Харилово-Ершово»</t>
  </si>
  <si>
    <t>76:16:020401:420</t>
  </si>
  <si>
    <t>Автодорога «Углич– Мышкин» - Ивачево»</t>
  </si>
  <si>
    <t>76:16:000000:1141</t>
  </si>
  <si>
    <t>Автодорога «Платуново-Ясково»</t>
  </si>
  <si>
    <t>76:16:000000:917</t>
  </si>
  <si>
    <t>27-1</t>
  </si>
  <si>
    <t>Автомобильная дорога «Бурмасово-Савинское»</t>
  </si>
  <si>
    <t>Улейминское сельское поселение</t>
  </si>
  <si>
    <t>Автомобильная дорога «Деревеньки с дороги Углич – Маймеры»</t>
  </si>
  <si>
    <t>76:16:000000:1125</t>
  </si>
  <si>
    <t xml:space="preserve">Автодорога «Маймеры – Гребенево» </t>
  </si>
  <si>
    <t>76:16:000000:916</t>
  </si>
  <si>
    <t>Автодорога «Маймеры – Красны»</t>
  </si>
  <si>
    <t>76:16:000000:1231</t>
  </si>
  <si>
    <t xml:space="preserve">Автодорога «Маймеры – Черкасово» </t>
  </si>
  <si>
    <t>76:16:010401:711</t>
  </si>
  <si>
    <t>Автодорога «Сергиевское-Нефтино»</t>
  </si>
  <si>
    <t>76:16:000000:1237</t>
  </si>
  <si>
    <t xml:space="preserve">Автодорога «Нефтино-Красное» </t>
  </si>
  <si>
    <t>76:16:010401:712</t>
  </si>
  <si>
    <t xml:space="preserve">Автодорога «Кулиги с а/д Маймеры – Сергиевское» </t>
  </si>
  <si>
    <t>76:16:010416:197</t>
  </si>
  <si>
    <t xml:space="preserve">Автодорога «Кулиги с а/д Углич – Калязин» </t>
  </si>
  <si>
    <t>76:16:000000:1232</t>
  </si>
  <si>
    <t>Автодорога «Новоселки с а/д «Углич-Маймеры»</t>
  </si>
  <si>
    <t>76:16:010401:728</t>
  </si>
  <si>
    <t>Автодорога «Новоселки-Камышево»</t>
  </si>
  <si>
    <t>76:16:000000:933</t>
  </si>
  <si>
    <t>Автодорога «Левайцево с а/д «Углич-Маймеры»</t>
  </si>
  <si>
    <t>76:16:000000:937</t>
  </si>
  <si>
    <t>Автодорога «Деревеньки-Черкасово»</t>
  </si>
  <si>
    <t>76:16:000000:941</t>
  </si>
  <si>
    <t>Автодорога «Коприно с а/д «Улейма-Леонтьево»</t>
  </si>
  <si>
    <t>76:16:010501:285</t>
  </si>
  <si>
    <t>Автодорога «Станы-Поповка-Сазониха»</t>
  </si>
  <si>
    <t>76:16:000000:1177</t>
  </si>
  <si>
    <t>Автодорога «Щелинка с а/д «Углич-Ростов»</t>
  </si>
  <si>
    <t>76:16:010301:493</t>
  </si>
  <si>
    <t>Бутаки с дороги Улейма-Нефедьево</t>
  </si>
  <si>
    <t>Автодорога «Новая-Панюшино-Чернятино с а/д «Углич-Маймеры»</t>
  </si>
  <si>
    <t>76:16:000000:1241</t>
  </si>
  <si>
    <t>Автодорога «Панюшино с а/д «Углич-Калязин»</t>
  </si>
  <si>
    <t>76:16:010416:198</t>
  </si>
  <si>
    <t>Автомобильная дорога «д. Выдры с дороги Маймеры-Углич»</t>
  </si>
  <si>
    <t>Автомобильная дорога «Александровка с а/д "Маймеры-Сергиевское»</t>
  </si>
  <si>
    <t>Автомобильная дорога «Маймеры-Пулохня»</t>
  </si>
  <si>
    <t xml:space="preserve">Автомобильная дорога «Маймеры-Сергиевское» </t>
  </si>
  <si>
    <t>Условный номер 76-76-10/009/2013-785</t>
  </si>
  <si>
    <t>51-1</t>
  </si>
  <si>
    <t>Автодорога "Дуброво-Леонтьево"</t>
  </si>
  <si>
    <t>Головинское сельское поселение</t>
  </si>
  <si>
    <t>Автодорога «Нетки-Семенково»</t>
  </si>
  <si>
    <t>76:16:020601:720</t>
  </si>
  <si>
    <t>Автодорога «Подольцы-Ильинское»</t>
  </si>
  <si>
    <t>76:16:020301:217</t>
  </si>
  <si>
    <t>Автодорога «Плоски-Прилуки»-урочище Ильинское»</t>
  </si>
  <si>
    <t>76:16:020101:485</t>
  </si>
  <si>
    <t xml:space="preserve">Автодорога «Ильинское-Мелехово» </t>
  </si>
  <si>
    <t>76:16:020312:555</t>
  </si>
  <si>
    <t>Автодорога «Петряево-Княжево»</t>
  </si>
  <si>
    <t>76:16:020601:722</t>
  </si>
  <si>
    <t>Автодорога «Головино-Княжево»</t>
  </si>
  <si>
    <t>76:16:020601:729</t>
  </si>
  <si>
    <t>Автодорога «Покровские Горки-Котово»</t>
  </si>
  <si>
    <t>76:16:020601:719</t>
  </si>
  <si>
    <t>Автодорога «Ложкино-Ивановское»</t>
  </si>
  <si>
    <t>76:16:020601:721</t>
  </si>
  <si>
    <t>Автодорога «Инарево-Родионово»</t>
  </si>
  <si>
    <t>76:16:020601:728</t>
  </si>
  <si>
    <t>Автодорога «Плоски-Прилуки»-Селюхино</t>
  </si>
  <si>
    <t>76:16:020101:488</t>
  </si>
  <si>
    <t xml:space="preserve">Автодорога «Мосеевское-Ошалаево» </t>
  </si>
  <si>
    <t>76:16:020101:483</t>
  </si>
  <si>
    <t>Автодорога «Мосеевское-урочище Кожевникова»</t>
  </si>
  <si>
    <t>76:16:020101:493</t>
  </si>
  <si>
    <t xml:space="preserve">Автодорога «Моисеевское-Ескино» </t>
  </si>
  <si>
    <t>76:16:000000:926</t>
  </si>
  <si>
    <t>Автодорога «Селюхино-Мосеевское»</t>
  </si>
  <si>
    <t>76:16:020101:484</t>
  </si>
  <si>
    <t>Автодорога «Ескино – урочище Кожевникова»</t>
  </si>
  <si>
    <t>76:16:000000:1118</t>
  </si>
  <si>
    <t>Автодорога «Плоски-Прилуки» - Степаново»</t>
  </si>
  <si>
    <t>76:16:000000:990</t>
  </si>
  <si>
    <t>Автодорога «Прилуки-Новое»</t>
  </si>
  <si>
    <t>76:16:020101:489</t>
  </si>
  <si>
    <t>Автодорога «Желтино-Поярки»</t>
  </si>
  <si>
    <t>76:16:000000:182</t>
  </si>
  <si>
    <t>Автодорога Поповичи с а/д «Плоски-Прилуки»</t>
  </si>
  <si>
    <t>76:16:000000:490</t>
  </si>
  <si>
    <t>Автодорога Желтино с а/д «Плоски-Прилуки»</t>
  </si>
  <si>
    <t>76:16:020101:486</t>
  </si>
  <si>
    <t>Автодорога «Суслово-Родичево»</t>
  </si>
  <si>
    <t>76:16:020101:487</t>
  </si>
  <si>
    <t xml:space="preserve">Автодорога «Федорково-Ивашево» </t>
  </si>
  <si>
    <t>76:16:020101:491</t>
  </si>
  <si>
    <t xml:space="preserve">Автодорога «Заречье – Федорково» </t>
  </si>
  <si>
    <t>76:16:020101:492</t>
  </si>
  <si>
    <t>Автодорога «Масальское – Яковлево»</t>
  </si>
  <si>
    <t>76:16:000000:992</t>
  </si>
  <si>
    <t>Автодорога «Масальское-Сумы»</t>
  </si>
  <si>
    <t>76:16:000000:924</t>
  </si>
  <si>
    <t>Автодорога «Чурилово-Коростелево»</t>
  </si>
  <si>
    <t>76:16:020201:753</t>
  </si>
  <si>
    <t>Автодорога «Масальское-Чурилово»</t>
  </si>
  <si>
    <t>76:16:020201:737</t>
  </si>
  <si>
    <t>Автодорога «Климатино-Новинки»</t>
  </si>
  <si>
    <t>76:16:000000:1153</t>
  </si>
  <si>
    <t>Автодорога «Гаврилово-Климатино»</t>
  </si>
  <si>
    <t>76:16:000000:1205</t>
  </si>
  <si>
    <t>Автодорога «Климатино-Поповичево»</t>
  </si>
  <si>
    <t>76:16:000000:1155</t>
  </si>
  <si>
    <t>Автодорога «Климатино-Филиппово»</t>
  </si>
  <si>
    <t>76:16:020201:751</t>
  </si>
  <si>
    <t>Автодорога «Филиппово-Цибино»</t>
  </si>
  <si>
    <t>76:16:000000:1212</t>
  </si>
  <si>
    <t>Автодорога «Басовка-Селеменево»</t>
  </si>
  <si>
    <t>76:16:020312:563</t>
  </si>
  <si>
    <t>Автодорога «Ульянкино-Кормилино»</t>
  </si>
  <si>
    <t>76:16:020201:754</t>
  </si>
  <si>
    <t>Автодорога «Ульянкино-Хомяково»</t>
  </si>
  <si>
    <t>76:16:000000:915</t>
  </si>
  <si>
    <t>Автодорога «Ильинское-Чернятино»</t>
  </si>
  <si>
    <t>76:16:020301:234</t>
  </si>
  <si>
    <t>Автодорога «Парфеново-Запасово»</t>
  </si>
  <si>
    <t>76:16:000000:1240</t>
  </si>
  <si>
    <t>Автодорога «Ильинское-Знаменское»</t>
  </si>
  <si>
    <t>76:16:000000:1176</t>
  </si>
  <si>
    <t>Автодорога «Шишкино-Хомутово-Нестерово»</t>
  </si>
  <si>
    <t>76:16:000000:1179</t>
  </si>
  <si>
    <t>Автомобильная дорога «Плоски-Никиткино»</t>
  </si>
  <si>
    <t>Номер не присвоен</t>
  </si>
  <si>
    <t>Автомобильная дорога «Ложкино-Терютино»</t>
  </si>
  <si>
    <t>автодорога "Хлудово с а/д "16 км. а/д 1К22-Масальское-16 км. а/д "Углич-Ульянкино"</t>
  </si>
  <si>
    <t>Слободское сельское поселение</t>
  </si>
  <si>
    <t>Автомобильная дорога "Марьино-Кривцово"</t>
  </si>
  <si>
    <t>Усл. Номер 76-76-10/015/2013-193</t>
  </si>
  <si>
    <t xml:space="preserve">Автодорога «Жаворонки с а/д Углич-Клементьево» </t>
  </si>
  <si>
    <t>76:16:010201:622</t>
  </si>
  <si>
    <t xml:space="preserve">Автодорога «Могильцы с а/д Углич - Клементьево» </t>
  </si>
  <si>
    <t>76:16:000000:920</t>
  </si>
  <si>
    <t>Автодорога «Клементьево - Добрилово»</t>
  </si>
  <si>
    <t>76:16:000000:993</t>
  </si>
  <si>
    <t xml:space="preserve">Автодорога «Бородино - Тараканово - Спасское - Новоселки с а/д Клементьево - Ямышовка» </t>
  </si>
  <si>
    <t>76:16:000000:919</t>
  </si>
  <si>
    <t xml:space="preserve">Автодорога «Грибаново - Курениново - Архангельское с а/д Углич - Ярославль»  </t>
  </si>
  <si>
    <t>76:16:000000:936</t>
  </si>
  <si>
    <t xml:space="preserve">Автодорога «Грибаново-Пудово-Криушино» </t>
  </si>
  <si>
    <t>76:16:000000:1238</t>
  </si>
  <si>
    <t xml:space="preserve">Автодорога «Яковлевское с а/д Углич-Ярославль» </t>
  </si>
  <si>
    <t>76:16:010201:621</t>
  </si>
  <si>
    <t xml:space="preserve">Автодорога «п. Лесничество-Гридино с а/д Углич-Ярославль» </t>
  </si>
  <si>
    <t>76:16:000000:939</t>
  </si>
  <si>
    <t xml:space="preserve">Автодорога «Покровское – Патрикеево»  </t>
  </si>
  <si>
    <t>76:16:000000:938</t>
  </si>
  <si>
    <t xml:space="preserve">Автодорога «Федотово с а/д Углич - Ярославль» </t>
  </si>
  <si>
    <t>76:16:000000:940</t>
  </si>
  <si>
    <t xml:space="preserve">Автодорога «Подсосенье с а/д Углич-Ярославль» </t>
  </si>
  <si>
    <t>76:16:010201:620</t>
  </si>
  <si>
    <t>Автодорога «Покровское-Займищи-Городище-Чириково»</t>
  </si>
  <si>
    <t>76:16:000000:929</t>
  </si>
  <si>
    <t>Автомобильная дорога общего пользования местного значения «Вороново – Чириково»</t>
  </si>
  <si>
    <t>Автодорога «Кузнецово с а/д Углич - Ярославль»</t>
  </si>
  <si>
    <t>76:16:000000:994</t>
  </si>
  <si>
    <t xml:space="preserve">Автодорога «Литвиново-Плещеево-Еремейцево» </t>
  </si>
  <si>
    <t>76:16:000000:1207</t>
  </si>
  <si>
    <t xml:space="preserve">Автодорога «Шубино с а/д Углич-Ярославль-Савино» </t>
  </si>
  <si>
    <t>76:16:000000:1204</t>
  </si>
  <si>
    <t>Автодорога «М. Мельничное с а/д Углич - Рыбинск»</t>
  </si>
  <si>
    <t>76:16:000000:986</t>
  </si>
  <si>
    <t xml:space="preserve">Автодорога «Модявино с а/д Углич - Рыбинск - М.Мельничное» </t>
  </si>
  <si>
    <t xml:space="preserve">Автодорога «Баскачи с а/д Углич - Рыбинск» </t>
  </si>
  <si>
    <t>76:16:000000:932</t>
  </si>
  <si>
    <t xml:space="preserve">Автодорога «Сад «Серебрянникова дача-2» с а/д «Углич - Рыбинск» </t>
  </si>
  <si>
    <t>Автодорога «Коншино с а/д Пономарицы - Ефремово - Миснево»</t>
  </si>
  <si>
    <t>76:16:000000:1117</t>
  </si>
  <si>
    <t xml:space="preserve">Автодорога «Никиткино с а/д Углич-Ярославль» </t>
  </si>
  <si>
    <t>76:16:010201:619</t>
  </si>
  <si>
    <t xml:space="preserve">Автодорога «М. Дуброва-Ченцы-Маклаково» </t>
  </si>
  <si>
    <t>Автодорога «М. Дуброва-Дуравино-Ядреево»</t>
  </si>
  <si>
    <t>76:16:000000:1127</t>
  </si>
  <si>
    <t>Автодорога «Хомерово с а/д Никольское-Хомерово»</t>
  </si>
  <si>
    <t>76:16:000000:1123</t>
  </si>
  <si>
    <t xml:space="preserve">Автодорога «Жары с а/д Никольское-Хомерово» </t>
  </si>
  <si>
    <t>76:16:000000:958</t>
  </si>
  <si>
    <t xml:space="preserve">Автодорога «Лопатино с а/д Никольское-Вороново» </t>
  </si>
  <si>
    <t>76:16:000000:973</t>
  </si>
  <si>
    <t xml:space="preserve">Автодорога «Варгуново-Кривцы» </t>
  </si>
  <si>
    <t>76:16:010301:478</t>
  </si>
  <si>
    <t>Автодорога «Высоково с а/д «Углич-Клементьево»</t>
  </si>
  <si>
    <t>76:16:010301:479</t>
  </si>
  <si>
    <t xml:space="preserve">Автодорога «Михалево с а/д «Углич-Ярославль» </t>
  </si>
  <si>
    <t>76:16:000000:1156</t>
  </si>
  <si>
    <t>Автодорога «Харитоново с а/д «Углич-Ярославль»</t>
  </si>
  <si>
    <t>76:16:000000:2355</t>
  </si>
  <si>
    <t>Автодорога «Палы с а/д «Углич-Ярославль»</t>
  </si>
  <si>
    <t>76:16:000000:2351</t>
  </si>
  <si>
    <t>Автодорога «Чубуково-Выползово»</t>
  </si>
  <si>
    <t>76:16:000000:927</t>
  </si>
  <si>
    <t>Автомобильная дорога «Гвоздево-Петрово-Ураково»</t>
  </si>
  <si>
    <t xml:space="preserve">Автомобильная дорога «Варгуново – Новинки» </t>
  </si>
  <si>
    <t>Автомобильная дорога «Быльцино-Угловка»</t>
  </si>
  <si>
    <t xml:space="preserve">Автомобильная дорога «Коншино-Заболотье-Ракушино» </t>
  </si>
  <si>
    <t>Автомобильная дорога «Ефремово-Абатурово»</t>
  </si>
  <si>
    <t xml:space="preserve">Автомобильная дорога «Жаворонки-Кононцево-Шемякино» </t>
  </si>
  <si>
    <t>Автомобильная дорога «Черные с а/д Углич-Ярославль»</t>
  </si>
  <si>
    <t xml:space="preserve">Автомобильная дорога «Полушкино с а/д Углич-Ярославль» </t>
  </si>
  <si>
    <t xml:space="preserve">Автомобильная дорога «Селиваново – с а/д Углич-Ярославль» </t>
  </si>
  <si>
    <t xml:space="preserve">Автомобильная дорога «Антухово с а/д Углич-Ярославль» </t>
  </si>
  <si>
    <t>Автомобильная дорога «Савино-Вороново»</t>
  </si>
  <si>
    <t xml:space="preserve">номер не присвоен </t>
  </si>
  <si>
    <t>Ильинское сельское поселение</t>
  </si>
  <si>
    <t>Автодорога «Путчино-Овинцево»</t>
  </si>
  <si>
    <t>76:16:000000:1211</t>
  </si>
  <si>
    <t>Автодорога «Белоусово-Васильцево»</t>
  </si>
  <si>
    <t>76:16:000000:1210</t>
  </si>
  <si>
    <t>Автодорога «Старово – Богатиново»</t>
  </si>
  <si>
    <t>76:16:000000:1116</t>
  </si>
  <si>
    <t>Автодорога «Старово – Каташево»</t>
  </si>
  <si>
    <t>76:16:000000:1115</t>
  </si>
  <si>
    <t xml:space="preserve">Автодорога «Юрьево – Макарово» </t>
  </si>
  <si>
    <t>76:16:000000:1121</t>
  </si>
  <si>
    <t>Автодорога «Юрьево – Алексеево»</t>
  </si>
  <si>
    <t>76:16:000000:1209</t>
  </si>
  <si>
    <t>Автодорога «Юрьево – Богатиново» -д.Сальково</t>
  </si>
  <si>
    <t>76:16:010801:168</t>
  </si>
  <si>
    <t>Автодорога «Сальково-Дуброво»</t>
  </si>
  <si>
    <t>Нет</t>
  </si>
  <si>
    <t>Автодорога «Каташево-Гнездилово»</t>
  </si>
  <si>
    <t>76:16:000000:1114</t>
  </si>
  <si>
    <t>Автодорога «Старово-Деревеньки»</t>
  </si>
  <si>
    <t>76:16:000000:1183</t>
  </si>
  <si>
    <t>Автодорога «Макарово – Чаданово»</t>
  </si>
  <si>
    <t>76:16:000000:1234</t>
  </si>
  <si>
    <t>Автодорога «Белоусово – Станки»</t>
  </si>
  <si>
    <t>76:16:000000:1214</t>
  </si>
  <si>
    <t>Автодорога «Белоусово – Кривцово»</t>
  </si>
  <si>
    <t>76:16:000000:961</t>
  </si>
  <si>
    <t>Автодорога «Заозерье-Вяльково»</t>
  </si>
  <si>
    <t>76:16:000000:955</t>
  </si>
  <si>
    <t>Автодорога «Заозерье-Харлово»</t>
  </si>
  <si>
    <t>76:16:000000:1134</t>
  </si>
  <si>
    <t>Автодорога «Остапково-Заозерье-Старое Волино»-Андреевка</t>
  </si>
  <si>
    <t>76:16:010801:167</t>
  </si>
  <si>
    <t>Автодорога «Заозерье-Федяково»</t>
  </si>
  <si>
    <t>76:16:010801:171</t>
  </si>
  <si>
    <t>Автодорога «Черногрязка-Кунино»</t>
  </si>
  <si>
    <t>76:16:010521:150</t>
  </si>
  <si>
    <t xml:space="preserve">Автодорога «Есипово-Черногрязка» </t>
  </si>
  <si>
    <t>76:16:010521:152</t>
  </si>
  <si>
    <t>Автодорога «Бронники-Есипово»</t>
  </si>
  <si>
    <t>76:16:010521:153</t>
  </si>
  <si>
    <t>Автодорога «Остапково – Заозерье» – Н. Село»</t>
  </si>
  <si>
    <t>76:16:010521:151</t>
  </si>
  <si>
    <t>Автодорога «Губино – Березники»</t>
  </si>
  <si>
    <t>76:16:010801:169</t>
  </si>
  <si>
    <t>Автодорога «Остапково – Заозерье» - Черепенино»</t>
  </si>
  <si>
    <t>76:16:010521:154</t>
  </si>
  <si>
    <t>Автодорога «Остапково – Заозерье» - Аверинская»</t>
  </si>
  <si>
    <t>76:16:000000:1130</t>
  </si>
  <si>
    <t>Автодорога «Иваново – Веска»</t>
  </si>
  <si>
    <t>76:16:000000:1178</t>
  </si>
  <si>
    <t>Автодорога «Иваново – Отрубнево»</t>
  </si>
  <si>
    <t>76:16:000000:1208</t>
  </si>
  <si>
    <t>Автодорога «Остапково – Заозерье» - Иваново</t>
  </si>
  <si>
    <t>76:16:010801:170</t>
  </si>
  <si>
    <t>Автодорога «Ильинское – Василево» - Шипилово»</t>
  </si>
  <si>
    <t>76:16:010701:701</t>
  </si>
  <si>
    <t>Автодорога «Иванцево – Лядихово»</t>
  </si>
  <si>
    <t>76:16:000000:1122</t>
  </si>
  <si>
    <t>Автодорога «Иванцево – Лядихово – Вальцово»</t>
  </si>
  <si>
    <t>76:16:000000:1184</t>
  </si>
  <si>
    <t>Автодорога «Ильинское – Василево» - Скорбежево»</t>
  </si>
  <si>
    <t>76:16:000000:960</t>
  </si>
  <si>
    <t>Автодорога «Остапково–Щукино»</t>
  </si>
  <si>
    <t>76:16:010701:702</t>
  </si>
  <si>
    <t>Автодорога «Троицкое – Слобода»</t>
  </si>
  <si>
    <t>76:16:000000:902</t>
  </si>
  <si>
    <t>Автодорога «Остапково-Заозерье»-Курышино»</t>
  </si>
  <si>
    <t>76:16:010509:113</t>
  </si>
  <si>
    <t>Автодорога «Остапково-Заозерье»-Высоково»</t>
  </si>
  <si>
    <t>76:16:010701:727</t>
  </si>
  <si>
    <t>Автодорога «Корбово-Петрищево»</t>
  </si>
  <si>
    <t>Автодорога «Остапково-Судилово»</t>
  </si>
  <si>
    <t>76:16:000000:1181</t>
  </si>
  <si>
    <t>Автодорога «Хмельники с а/д Судилово-Тяпигино-Зимницы»</t>
  </si>
  <si>
    <t>76:16:000000:995</t>
  </si>
  <si>
    <t>Автодорога «Негодяйка-Болшнево»</t>
  </si>
  <si>
    <t>76:16:000000:962</t>
  </si>
  <si>
    <t xml:space="preserve">Автодорога «Болшнево-Козлицы» </t>
  </si>
  <si>
    <t>76:16:000000:971</t>
  </si>
  <si>
    <t>Автодорога «Судилово–Тяпигино–Зимницы»</t>
  </si>
  <si>
    <t>76:16:000000:954</t>
  </si>
  <si>
    <t>Автодорога «Зимницы – Жабня»</t>
  </si>
  <si>
    <t>76:16:000000:1150</t>
  </si>
  <si>
    <t>Автодорога «Углич – Ростов» - Жабня»</t>
  </si>
  <si>
    <t>76:16:010509:114</t>
  </si>
  <si>
    <t>Автодорога «Углич – Ростов» - Тяпигино</t>
  </si>
  <si>
    <t>76:16:000000:1206</t>
  </si>
  <si>
    <t>Автодорога «Тяпигино – Лопаткино»</t>
  </si>
  <si>
    <t>76:16:000000:1213</t>
  </si>
  <si>
    <t>Автодорога «Щербово-Резанино»</t>
  </si>
  <si>
    <t>76:16:010601:272</t>
  </si>
  <si>
    <t xml:space="preserve">Автодорога «Резанино-Оксово» </t>
  </si>
  <si>
    <t>76:16:000000:991</t>
  </si>
  <si>
    <t>Автодорога «Владычня – Третьяковка»</t>
  </si>
  <si>
    <t>76:16:000000:963</t>
  </si>
  <si>
    <t>Автодорога «Ново-Угрюмово»</t>
  </si>
  <si>
    <t>76:16:000000:935</t>
  </si>
  <si>
    <t>Автодорога «Ново-Опухово»</t>
  </si>
  <si>
    <t>76:16:000000:934</t>
  </si>
  <si>
    <t>Автодорога «Ново – Озорнино»</t>
  </si>
  <si>
    <t>76:16:010701:699</t>
  </si>
  <si>
    <t>Автодорога «Озорнино – Мокрово»</t>
  </si>
  <si>
    <t>76:16:000000:948</t>
  </si>
  <si>
    <t>Автодорога «Углич-Ростов»-Фалелеево»</t>
  </si>
  <si>
    <t>76:16:010701:700</t>
  </si>
  <si>
    <t xml:space="preserve">Автодорога «Бабаево–Погорелка» </t>
  </si>
  <si>
    <t>76:16:010701:729</t>
  </si>
  <si>
    <t>Автодорога «Углич-Ростов»-Воскресенское»</t>
  </si>
  <si>
    <t>76:16:000000:1119</t>
  </si>
  <si>
    <t xml:space="preserve">Автодорога «Ново-Сысоево» </t>
  </si>
  <si>
    <t>76:16:010701:725</t>
  </si>
  <si>
    <t>Автодорога «Цибеево-Усолово»-Вотчицево»</t>
  </si>
  <si>
    <t>76:16:000000:1034</t>
  </si>
  <si>
    <t>Автодорога «Цибеево-Усолово»-Алексино</t>
  </si>
  <si>
    <t>76:16:000000:1157</t>
  </si>
  <si>
    <t>Автодорога «Горбово-Ратилово»</t>
  </si>
  <si>
    <t>Автодорога «Семенково-Бровцино»</t>
  </si>
  <si>
    <t>76:16:000000:1152</t>
  </si>
  <si>
    <t>Автодорога «Фоминка-Н.Алексино»</t>
  </si>
  <si>
    <t>76:16:000000:1151</t>
  </si>
  <si>
    <t>Автодорога «Щипнево-Добросилово»</t>
  </si>
  <si>
    <t>76:16:000000:901</t>
  </si>
  <si>
    <t>Автодорога «Головково-Знатново»</t>
  </si>
  <si>
    <t>Автомобильная дорога «Фоминка-Мертвигино»</t>
  </si>
  <si>
    <t>Автомобильная дорога «Воскресенское-Негодяйка»</t>
  </si>
  <si>
    <t xml:space="preserve">Автомобильная дорога «Головизино – Подол» </t>
  </si>
  <si>
    <t xml:space="preserve">Автомобильная дорога «Горки-Порошниково» </t>
  </si>
  <si>
    <t>ВСЕГО по СЛОБОДСКОМУ СП</t>
  </si>
  <si>
    <t>Итого ПО Ильинск. СП</t>
  </si>
  <si>
    <t>Итого по Слободскому сп</t>
  </si>
  <si>
    <t>Итого по Головинскому сп</t>
  </si>
  <si>
    <t>Итого по Улейминскому сп</t>
  </si>
  <si>
    <t>Итого по Отрадновскому сп</t>
  </si>
  <si>
    <t xml:space="preserve"> Постановление Администрации городского поселения Углич Ярославской области от 19.11.2013 №234 "О внесении изменений в постановление Главы городского поселения Углич от 11.04.2008 №64"                                                                                                                                                                                                                                                            Постановление Администрации городского поселения Углич Ярославской области от 30.12.2014 №249 "О внесении изменений в постановление Главы городского поселения Углич от 11.04.2008 №64"</t>
  </si>
  <si>
    <t>Ул.1-я Высоковольтная</t>
  </si>
  <si>
    <t>78-420 ОП МП 78Н-001</t>
  </si>
  <si>
    <t>00160001</t>
  </si>
  <si>
    <t>Ул.1-я Лесная</t>
  </si>
  <si>
    <t>78-420 ОП МП 78Н-002</t>
  </si>
  <si>
    <t>00160002</t>
  </si>
  <si>
    <t>1-я линия Камышевского шоссе</t>
  </si>
  <si>
    <t>78-420 ОП МП 78Н-003</t>
  </si>
  <si>
    <t>00160003</t>
  </si>
  <si>
    <t>Ул.12 Декабря</t>
  </si>
  <si>
    <t>78-420 ОП МП 78Н-004</t>
  </si>
  <si>
    <t>00160004</t>
  </si>
  <si>
    <t>1-й Пролетарский переулок</t>
  </si>
  <si>
    <t>78-420 ОП МП 78Н-005</t>
  </si>
  <si>
    <t>00160005</t>
  </si>
  <si>
    <t>1-й Ростовский переулок</t>
  </si>
  <si>
    <t>78-420 ОП МП 78Н-006</t>
  </si>
  <si>
    <t>00160006</t>
  </si>
  <si>
    <t xml:space="preserve">Ул. 2-я Боровая </t>
  </si>
  <si>
    <t>78-420 ОП МП 78Н-007</t>
  </si>
  <si>
    <t>00160007</t>
  </si>
  <si>
    <t xml:space="preserve">Ул. 2-я Высоковольтная </t>
  </si>
  <si>
    <t>78-420 ОП МП 78Н-008</t>
  </si>
  <si>
    <t>00160008</t>
  </si>
  <si>
    <t>Ул. 2-я Лесная .</t>
  </si>
  <si>
    <t>78-420 ОП МП 78Н-009</t>
  </si>
  <si>
    <t>00160009</t>
  </si>
  <si>
    <t>2-ая линия Камышевского шоссе</t>
  </si>
  <si>
    <t>78-420 ОП МП 78Н-010</t>
  </si>
  <si>
    <t>00160010</t>
  </si>
  <si>
    <t>2-й Пролетарский переулок</t>
  </si>
  <si>
    <t>78-420 ОП МП 78Н-011</t>
  </si>
  <si>
    <t>00160011</t>
  </si>
  <si>
    <t>2-я линия Рыбинского шоссе</t>
  </si>
  <si>
    <t>78-420 ОП МП 78Н-012</t>
  </si>
  <si>
    <t>00160012</t>
  </si>
  <si>
    <t>2-й Ростовский переулок</t>
  </si>
  <si>
    <t>78-420 ОП МП 78Н-013</t>
  </si>
  <si>
    <t>00160013</t>
  </si>
  <si>
    <t>4-й Вокзальный поселок</t>
  </si>
  <si>
    <t>78-420 ОП МП 78Н-014</t>
  </si>
  <si>
    <t>00160014</t>
  </si>
  <si>
    <t>Ул. 9 Января .</t>
  </si>
  <si>
    <t>78-420 ОП МП 78Н-015</t>
  </si>
  <si>
    <t>00160015</t>
  </si>
  <si>
    <t>Ул.Академика Опарина</t>
  </si>
  <si>
    <t>78-420 ОП МП 78Н-016</t>
  </si>
  <si>
    <t>00160016</t>
  </si>
  <si>
    <t>Ул.Бахарева</t>
  </si>
  <si>
    <t>78-420 ОП МП 78Н-017</t>
  </si>
  <si>
    <t>00160017</t>
  </si>
  <si>
    <t>Базарный проезд</t>
  </si>
  <si>
    <t>78-420 ОП МП 78Н-018</t>
  </si>
  <si>
    <t>00160018</t>
  </si>
  <si>
    <t>Ул.Береговая</t>
  </si>
  <si>
    <t>78-420 ОП МП 78Н-019</t>
  </si>
  <si>
    <t>00160019</t>
  </si>
  <si>
    <t>ул. 1-я Боровая</t>
  </si>
  <si>
    <t>78-420 ОП МП 78Н-020</t>
  </si>
  <si>
    <t>00160020</t>
  </si>
  <si>
    <t>Ул.Вокзальная</t>
  </si>
  <si>
    <t>78-420 ОП МП 78Н-021</t>
  </si>
  <si>
    <t>00160021</t>
  </si>
  <si>
    <t>Вн. Кв. пр-д вокруг м-на Мирный от Япославского ш-е до ул. Победы и вдоль жилых домов №19.21.29.30.10.9 м-на Мирный</t>
  </si>
  <si>
    <t>78-420 ОП МП 78Н-022</t>
  </si>
  <si>
    <t>00160022</t>
  </si>
  <si>
    <t>Вокзальный переулок</t>
  </si>
  <si>
    <t>78-420 ОП МП 78Н-023</t>
  </si>
  <si>
    <t>00160023</t>
  </si>
  <si>
    <t>78-420 ОП МП 78Н-024</t>
  </si>
  <si>
    <t>00160024</t>
  </si>
  <si>
    <t>Ул.Восточная</t>
  </si>
  <si>
    <t>78-420 ОП МП 78Н-025</t>
  </si>
  <si>
    <t>00160025</t>
  </si>
  <si>
    <t>Ул.Гоголя</t>
  </si>
  <si>
    <t>78-420 ОП МП 78Н-026</t>
  </si>
  <si>
    <t>00160026</t>
  </si>
  <si>
    <t>Ул.Голубева</t>
  </si>
  <si>
    <t>78-420 ОН МП 78Н-027</t>
  </si>
  <si>
    <t>00160027</t>
  </si>
  <si>
    <t>78-420 ОН МП 78Н-028</t>
  </si>
  <si>
    <t>00160028</t>
  </si>
  <si>
    <t>Ул.Делегатская</t>
  </si>
  <si>
    <t>78-420 ОП МП 78Н-029</t>
  </si>
  <si>
    <t>00160029</t>
  </si>
  <si>
    <t>Вн. Кв. пр-д между Ярославским ш-е и Рыбинским ш-е</t>
  </si>
  <si>
    <t>78-420-ОП МП 78Н-030</t>
  </si>
  <si>
    <t>00160030</t>
  </si>
  <si>
    <t>Внутриквартальный проезд от жилого дома №49 ул. Ярославская вдоль жилых домов №21.19.17.15.13.11.5 по ул. Нариманова</t>
  </si>
  <si>
    <t>78-420 ОП МП 78Н-031</t>
  </si>
  <si>
    <t>00160031</t>
  </si>
  <si>
    <t>Вн. Кв. пр-д между ул. Селивановский пер. и ул. Победы</t>
  </si>
  <si>
    <t>78-420 ОП МП 78Н-032</t>
  </si>
  <si>
    <t>00160032</t>
  </si>
  <si>
    <t>Вн. Кв. пр-д вдоль д №3.5.7. по ул. Победы до дома №11 по ул. Никонова(пересечение с ул.Часовая)</t>
  </si>
  <si>
    <t>78-420 ОП МП 78Н-033</t>
  </si>
  <si>
    <t>00160033</t>
  </si>
  <si>
    <t>Ул. Железнодорожная</t>
  </si>
  <si>
    <t>78-420 ОП МП 78Н-034</t>
  </si>
  <si>
    <t>00160034</t>
  </si>
  <si>
    <t>Ул.Жолудева</t>
  </si>
  <si>
    <t>78-420 ОП МП 78Н-035</t>
  </si>
  <si>
    <t>00160035</t>
  </si>
  <si>
    <t>Ул.З.Золотовой</t>
  </si>
  <si>
    <t>78-420 ОП МП 78Н-036</t>
  </si>
  <si>
    <t>00160036</t>
  </si>
  <si>
    <t>78-420 ОП МП 78Н-037</t>
  </si>
  <si>
    <t>00160037</t>
  </si>
  <si>
    <t>Заводской проезд</t>
  </si>
  <si>
    <t>78-420 ОП МП 78Н-038</t>
  </si>
  <si>
    <t>00160038</t>
  </si>
  <si>
    <t>Ул.Загородная</t>
  </si>
  <si>
    <t>78-420 ОП МП 78Н-039</t>
  </si>
  <si>
    <t>00160039</t>
  </si>
  <si>
    <t>Ул.Земляной Вал</t>
  </si>
  <si>
    <t>78-420 ОП МП 78Н-040</t>
  </si>
  <si>
    <t>00160040</t>
  </si>
  <si>
    <t>Ул.Интернациональная</t>
  </si>
  <si>
    <t>78-420 ОП МП 78Н-041</t>
  </si>
  <si>
    <t>00160041</t>
  </si>
  <si>
    <t>Ул.Калашникова</t>
  </si>
  <si>
    <t>78-420 ОП МП 78Н-042</t>
  </si>
  <si>
    <t>00160042</t>
  </si>
  <si>
    <t>Вн.кв. пр-д от Рыбинского ш-е до жилого д.№6 по ул. Никонова</t>
  </si>
  <si>
    <t>78-420 ОП МП 78Н-043</t>
  </si>
  <si>
    <t>00160043</t>
  </si>
  <si>
    <t>Ул.Каменская</t>
  </si>
  <si>
    <t>78-420 ОП МП 78Н-044</t>
  </si>
  <si>
    <t>00160044</t>
  </si>
  <si>
    <t>Каменский переулок</t>
  </si>
  <si>
    <t>78-420 ОП МП 78Н-045</t>
  </si>
  <si>
    <t>00160045</t>
  </si>
  <si>
    <t>Ул.Камневая</t>
  </si>
  <si>
    <t>78-420 ОП МП 78Н-046</t>
  </si>
  <si>
    <t>00160046</t>
  </si>
  <si>
    <t>Камышевское шоссе</t>
  </si>
  <si>
    <t>78-420 ОП МП 78Н-047</t>
  </si>
  <si>
    <t>00160047</t>
  </si>
  <si>
    <t>Кашинское шоссе.</t>
  </si>
  <si>
    <t>78-420 ОП МП 78Н-048</t>
  </si>
  <si>
    <t>00160048</t>
  </si>
  <si>
    <t>78-420 ОП МП 78Н-049</t>
  </si>
  <si>
    <t>00160049</t>
  </si>
  <si>
    <t>Ул. Козлова</t>
  </si>
  <si>
    <t>78-420 ОП МП 78Н-050</t>
  </si>
  <si>
    <t>00160050</t>
  </si>
  <si>
    <t>Ул. Кольцевая</t>
  </si>
  <si>
    <t>78-420 ОП МП 78Н-051</t>
  </si>
  <si>
    <t>00160051</t>
  </si>
  <si>
    <t>78-420 ОП МП 78Н-052</t>
  </si>
  <si>
    <t>00160052</t>
  </si>
  <si>
    <t>Красноармейский бульвар</t>
  </si>
  <si>
    <t>78-420 ОП МП 78Н-053</t>
  </si>
  <si>
    <t>00160053</t>
  </si>
  <si>
    <t>Ул.Крупской</t>
  </si>
  <si>
    <t>78-420 ОП МП 78Н-054</t>
  </si>
  <si>
    <t>00160054</t>
  </si>
  <si>
    <t>Ул.Кузнечная</t>
  </si>
  <si>
    <t>78-420 ОП МП 78Н-055</t>
  </si>
  <si>
    <t>00160055</t>
  </si>
  <si>
    <t>Ул.Ленина</t>
  </si>
  <si>
    <t>78-420 ОП МП 78Н-056</t>
  </si>
  <si>
    <t>00160056</t>
  </si>
  <si>
    <t>Ул.Ленинградская</t>
  </si>
  <si>
    <t>78-420 ОП МП 78Н-057</t>
  </si>
  <si>
    <t>00160057</t>
  </si>
  <si>
    <t>Ленинское шоссе</t>
  </si>
  <si>
    <t>78-420 ОП МП 78Н-058</t>
  </si>
  <si>
    <t>00160058</t>
  </si>
  <si>
    <t>Ул.Лермонтова</t>
  </si>
  <si>
    <t>78-420 ОП МП 78Н-059</t>
  </si>
  <si>
    <t>00160059</t>
  </si>
  <si>
    <t>Ул.Луначарского</t>
  </si>
  <si>
    <t>78-420 ОП МП 78Н-060</t>
  </si>
  <si>
    <t>00160060</t>
  </si>
  <si>
    <t>Ул.Малая Набережная</t>
  </si>
  <si>
    <t>78-420 ОП МП 78Н-061</t>
  </si>
  <si>
    <t>00160061</t>
  </si>
  <si>
    <t>Ул.Малая Рыбацкая</t>
  </si>
  <si>
    <t>78-420 ОП МП 78Н-062</t>
  </si>
  <si>
    <t>00160062</t>
  </si>
  <si>
    <t>Ул.Маяковского</t>
  </si>
  <si>
    <t>78-420 ОП МП 78Н-063</t>
  </si>
  <si>
    <t>00160063</t>
  </si>
  <si>
    <t>Пос.Мебельщиков</t>
  </si>
  <si>
    <t>78-420 ОП МП 78Н-064</t>
  </si>
  <si>
    <t>00160064</t>
  </si>
  <si>
    <t>Ул.Механизаторов</t>
  </si>
  <si>
    <t>78-420 ОП МП 78Н-065</t>
  </si>
  <si>
    <t>00160065</t>
  </si>
  <si>
    <t>Пос.Мира</t>
  </si>
  <si>
    <t>78-420 ОП МП 78Н-066</t>
  </si>
  <si>
    <t>00160066</t>
  </si>
  <si>
    <t>Ул. Набережная реки Волга</t>
  </si>
  <si>
    <t>78-420 ОП МП 78Н-067</t>
  </si>
  <si>
    <t>00160067</t>
  </si>
  <si>
    <t>Ул.Нариманова</t>
  </si>
  <si>
    <t>78-420 ОП МП 78Н-068</t>
  </si>
  <si>
    <t>00160068</t>
  </si>
  <si>
    <t>Ул.Неглинная</t>
  </si>
  <si>
    <t>78-420 ОП МП 78Н-069</t>
  </si>
  <si>
    <t>00160069</t>
  </si>
  <si>
    <t>Ул.Некрасова</t>
  </si>
  <si>
    <t>78-420 ОП МП 78Н-070</t>
  </si>
  <si>
    <t>00160070</t>
  </si>
  <si>
    <t>Ул.Никонова</t>
  </si>
  <si>
    <t>78-420 ОП МП 78Н-071</t>
  </si>
  <si>
    <t>00160071</t>
  </si>
  <si>
    <t>Новый переулок</t>
  </si>
  <si>
    <t>78-420 ОП МП 78Н-072</t>
  </si>
  <si>
    <t>00160072</t>
  </si>
  <si>
    <t>Ул.О.Берггольц</t>
  </si>
  <si>
    <t>78-420 ОП МП 78Н-073</t>
  </si>
  <si>
    <t>00160073</t>
  </si>
  <si>
    <t>Вн.кв.пр-д вдоль жилых д. №4а.6а.6б по ул. Северная до ул. Старостина</t>
  </si>
  <si>
    <t>78-420-ОП МП 78Н-074</t>
  </si>
  <si>
    <t>00160074</t>
  </si>
  <si>
    <t>Ул.Озерная</t>
  </si>
  <si>
    <t>78-420 ОП МП 78Н-075</t>
  </si>
  <si>
    <t>00160075</t>
  </si>
  <si>
    <t>78-420 ОП МП 78Н-076</t>
  </si>
  <si>
    <t>00160076</t>
  </si>
  <si>
    <t>Ул.Островского</t>
  </si>
  <si>
    <t>78-420 ОП МП 78Н-077</t>
  </si>
  <si>
    <t>00160077</t>
  </si>
  <si>
    <t>Ул.Павлова</t>
  </si>
  <si>
    <t>78-420 ОП МП 78Н-078</t>
  </si>
  <si>
    <t>00160078</t>
  </si>
  <si>
    <t>Ул.Парковая</t>
  </si>
  <si>
    <t>78-420 ОП МП 78Н-079</t>
  </si>
  <si>
    <t>00160079</t>
  </si>
  <si>
    <t>78-420 ОП МП 78Н-080</t>
  </si>
  <si>
    <t>00160080</t>
  </si>
  <si>
    <t>Ул.Песочная</t>
  </si>
  <si>
    <t>78-420 ОП МП 78Н-081</t>
  </si>
  <si>
    <t>00160081</t>
  </si>
  <si>
    <t>Пионерский переулок</t>
  </si>
  <si>
    <t>78-420 ОП МП 78Н-082</t>
  </si>
  <si>
    <t>00160082</t>
  </si>
  <si>
    <t>78-420 ОП МП 78Н-083</t>
  </si>
  <si>
    <t>00160083</t>
  </si>
  <si>
    <t>78-420 ОП МП 78Н-084</t>
  </si>
  <si>
    <t>00160084</t>
  </si>
  <si>
    <t>Ул.Портовая</t>
  </si>
  <si>
    <t>78-420 ОП МП 78Н-085</t>
  </si>
  <si>
    <t>00160085</t>
  </si>
  <si>
    <t>78-420 ОП МП 78Н-086</t>
  </si>
  <si>
    <t>00160086</t>
  </si>
  <si>
    <t>Промкомбинатский проезд</t>
  </si>
  <si>
    <t>78-420 ОП МП 78Н-087</t>
  </si>
  <si>
    <t>00160087</t>
  </si>
  <si>
    <t>Пл.Пушкина</t>
  </si>
  <si>
    <t>78-420 ОП МП 78Н-088</t>
  </si>
  <si>
    <t>00160088</t>
  </si>
  <si>
    <t>Ул.Пушкина</t>
  </si>
  <si>
    <t>78-420 ОП МП 78Н-089</t>
  </si>
  <si>
    <t>00160089</t>
  </si>
  <si>
    <t>Ул.Речная</t>
  </si>
  <si>
    <t>78-420 ОП МП 78Н-090</t>
  </si>
  <si>
    <t>00160090</t>
  </si>
  <si>
    <t>Речной проезд</t>
  </si>
  <si>
    <t>78-420 ОП МП 78Н-091</t>
  </si>
  <si>
    <t>00160091</t>
  </si>
  <si>
    <t>Ул.Романенко</t>
  </si>
  <si>
    <t>78-420 ОП МП 78Н-092</t>
  </si>
  <si>
    <t>00160092</t>
  </si>
  <si>
    <t>Ул.Ростовская</t>
  </si>
  <si>
    <t>78-420 ОП МП 78Н-093</t>
  </si>
  <si>
    <t>00160093</t>
  </si>
  <si>
    <t>Ростовский проезд</t>
  </si>
  <si>
    <t>78-420 ОП МП 78Н-094</t>
  </si>
  <si>
    <t>00160094</t>
  </si>
  <si>
    <t>Ростовское шоссе</t>
  </si>
  <si>
    <t>78-420 ОП МП 78Н-095</t>
  </si>
  <si>
    <t>00160095</t>
  </si>
  <si>
    <t>Рыбинское шоссе</t>
  </si>
  <si>
    <t>78-420 ОП МП 78Н-096</t>
  </si>
  <si>
    <t>00160096</t>
  </si>
  <si>
    <t xml:space="preserve">Ул. Садово-Кольцевая </t>
  </si>
  <si>
    <t>78-420 ОП МП 78Н-097</t>
  </si>
  <si>
    <t>00160097</t>
  </si>
  <si>
    <t>Переулок Свободы</t>
  </si>
  <si>
    <t>78-420 ОП МП 78Н-098</t>
  </si>
  <si>
    <t>00160098</t>
  </si>
  <si>
    <t>Ул. Свободы</t>
  </si>
  <si>
    <t>78-420 ОП МП 78Н-099</t>
  </si>
  <si>
    <t>00160099</t>
  </si>
  <si>
    <t>78-420 ОП МП 78Н-100</t>
  </si>
  <si>
    <t>00160100</t>
  </si>
  <si>
    <t>Селивановский переулок</t>
  </si>
  <si>
    <t>78-420 ОП МП 78Н-101</t>
  </si>
  <si>
    <t>00160101</t>
  </si>
  <si>
    <t>Ул.Селивановский ручей</t>
  </si>
  <si>
    <t>78-420 ОП МП 78Н-102</t>
  </si>
  <si>
    <t>00160102</t>
  </si>
  <si>
    <t>Вн.кв. пр-д от здания №16в по ул.Северная до Рыбинского ш-е</t>
  </si>
  <si>
    <t>78-420 ОП МП 78Н-103</t>
  </si>
  <si>
    <t>00160103</t>
  </si>
  <si>
    <t>78-420 ОП МП 78Н-104</t>
  </si>
  <si>
    <t>00160104</t>
  </si>
  <si>
    <t>Мкрн. Солнечный</t>
  </si>
  <si>
    <t>78-420 ОП МП 78Н-105</t>
  </si>
  <si>
    <t>00160105</t>
  </si>
  <si>
    <t>Ул. Сосновая</t>
  </si>
  <si>
    <t>78-420 ОП МП 78Н-106</t>
  </si>
  <si>
    <t>00160106</t>
  </si>
  <si>
    <t>Ул.Социализма</t>
  </si>
  <si>
    <t>78-420 ОП МП 78Н-107</t>
  </si>
  <si>
    <t>00160107</t>
  </si>
  <si>
    <t>Ул.Спасская</t>
  </si>
  <si>
    <t>78-420 ОП МП 78Н-108</t>
  </si>
  <si>
    <t>00160108</t>
  </si>
  <si>
    <t>78-420 ОП МП 78Н-109</t>
  </si>
  <si>
    <t>00160109</t>
  </si>
  <si>
    <t>Ул.Старостина</t>
  </si>
  <si>
    <t>78-420 ОП МП 78Н-110</t>
  </si>
  <si>
    <t>00160110</t>
  </si>
  <si>
    <t>Ул.Сурикова</t>
  </si>
  <si>
    <t>78-420 ОП МП 78Н-111</t>
  </si>
  <si>
    <t>00160111</t>
  </si>
  <si>
    <t>Ул.Трудовая</t>
  </si>
  <si>
    <t>78-420 ОП МП 78Н-112</t>
  </si>
  <si>
    <t>00160112</t>
  </si>
  <si>
    <t>Ул.Урицкого</t>
  </si>
  <si>
    <t>78-420 ОП МП 78Н-113</t>
  </si>
  <si>
    <t>00160113</t>
  </si>
  <si>
    <t>Пл.Успенская</t>
  </si>
  <si>
    <t>78-420 ОП МП 78Н-114</t>
  </si>
  <si>
    <t>00160114</t>
  </si>
  <si>
    <t>78-420 ОП МП 78Н-115</t>
  </si>
  <si>
    <t>00160115</t>
  </si>
  <si>
    <t>Ул.Часовая</t>
  </si>
  <si>
    <t>78-420 ОП МП 78Н-116</t>
  </si>
  <si>
    <t>00160116</t>
  </si>
  <si>
    <t>Ул.Чернышевского</t>
  </si>
  <si>
    <t>78-420 ОП МП 78Н-117</t>
  </si>
  <si>
    <t>00160117</t>
  </si>
  <si>
    <t>Ул.Чкалова</t>
  </si>
  <si>
    <t>78-420 ОП МП 78Н-118</t>
  </si>
  <si>
    <t>00160118</t>
  </si>
  <si>
    <t>Ул.Шаркова</t>
  </si>
  <si>
    <t>78-420 ОП МП 78Н-119</t>
  </si>
  <si>
    <t>00160119</t>
  </si>
  <si>
    <t>Ул.Шевченко</t>
  </si>
  <si>
    <t>78-420 ОП МП 78Н-120</t>
  </si>
  <si>
    <t>00160120</t>
  </si>
  <si>
    <t>78-420 ОП МП 78Н-121</t>
  </si>
  <si>
    <t>00160121</t>
  </si>
  <si>
    <t>78-420 ОП МП 78Н-122</t>
  </si>
  <si>
    <t>00160122</t>
  </si>
  <si>
    <t>Ярославский переулок</t>
  </si>
  <si>
    <t>78-420 ОП МП 78Н-123</t>
  </si>
  <si>
    <t>00160123</t>
  </si>
  <si>
    <t>Ярославское шоссе</t>
  </si>
  <si>
    <t>78-420 ОП МП 78Н-124</t>
  </si>
  <si>
    <t>00160124</t>
  </si>
  <si>
    <t>Дамба ГЭС-Шлюз</t>
  </si>
  <si>
    <t>78-420 ОП МП 78Н-125</t>
  </si>
  <si>
    <t>00160125</t>
  </si>
  <si>
    <t>78-420-ОП МП 78Н 126</t>
  </si>
  <si>
    <t>00160126</t>
  </si>
  <si>
    <t>Вн. Кв. пр-д от жилого дома №1/8 по ул. Ак. Опарина до жилого дома №6 по пл.Советская</t>
  </si>
  <si>
    <t>78-420-ОП МП 78Н 127</t>
  </si>
  <si>
    <t>00160127</t>
  </si>
  <si>
    <t>Вн. Кв. пр-д вдоль жил. д.№4.4а по ул. 2/яБоровая до жилого д. №5 по ул. Заводская</t>
  </si>
  <si>
    <t>78-420-ОП МП 78Н 128</t>
  </si>
  <si>
    <t>00160128</t>
  </si>
  <si>
    <t>Вн. Кв. пр-д вдоль д.№1а.2.3 и 10. до д. №7 и 13 в м-не Солнечный</t>
  </si>
  <si>
    <t>78-420-ОП МП 78Н 129</t>
  </si>
  <si>
    <t>00160129</t>
  </si>
  <si>
    <t>Вн. Кв. пр-д от Ростовского ш-е до воинского захоронения на гражданском кладбище при церкви Св. Димитрия "на поле"</t>
  </si>
  <si>
    <t>78-420-ОП МП 78Н 130</t>
  </si>
  <si>
    <t>00160130</t>
  </si>
  <si>
    <t>Вн. Кв. пр-д от дома №16 по 1-й линии Камышевского ш-е вдоль жилых домов №12.10.9.1.2.4 м-н Цветочный</t>
  </si>
  <si>
    <t>78-420-ОП МП 78Н 131</t>
  </si>
  <si>
    <t>00160131</t>
  </si>
  <si>
    <t>Вн.кв. пр-д вдоль жилого д. № 31 по 1-й линииКамышевского ш-е. между домом №28 по 1-й линии Камышевского ш-е. и  д. №25 по 2-й линии Камышевского ш-е</t>
  </si>
  <si>
    <t>78-420-ОП МП 78Н 132</t>
  </si>
  <si>
    <t>00160132</t>
  </si>
  <si>
    <t>Вн.пр-д от Вокзального переулка до жилых домов №36а и 36б по ул. Вокзальная через лесной массив</t>
  </si>
  <si>
    <t>78-420-ОП МП 78Н 133</t>
  </si>
  <si>
    <t>00160133</t>
  </si>
  <si>
    <t>Вн. Кв. пр-д от жилого д. №14 по Кашинскому ш-е до жилого д. №11 по ул. Павлова</t>
  </si>
  <si>
    <t>78-420-ОП-МП 78Н 134</t>
  </si>
  <si>
    <t>00160134</t>
  </si>
  <si>
    <t>Вн. Кв. пр-д от жилого д. №1по Кашинскому ш-е до жилого д. №1 по ул. Земляной вал</t>
  </si>
  <si>
    <t>78-420-ОП МП 78Н 135</t>
  </si>
  <si>
    <t>00160135</t>
  </si>
  <si>
    <t>Вн. Кв. пр-д от жилого д. №15 по Кашинскому ш-е до жилого д. №14 по ул.Земляной вал</t>
  </si>
  <si>
    <t>78-420-ОП ИП 78Н 136</t>
  </si>
  <si>
    <t>00160136</t>
  </si>
  <si>
    <t>Вн. Кв. пр-д от жилого д. № 47 по ул. Южная до жилого д. №25 по ул. Земляной вал</t>
  </si>
  <si>
    <t>78-420-ОП МП 78Н 137</t>
  </si>
  <si>
    <t>00160137</t>
  </si>
  <si>
    <t>Вн. Кв. пр-д от жилого д. №65 по Кашинскому ш-е до жилого д. №37 по ул. Земляной вал</t>
  </si>
  <si>
    <t>78-420-ОП МП 78Н 138</t>
  </si>
  <si>
    <t>00160138</t>
  </si>
  <si>
    <t>Вн.Кв. пр-д от жилого д. № 6 по ул. Февральская до жилого д. №10 Студенческого городка.</t>
  </si>
  <si>
    <t>78-420-ОП МП 78Н 139</t>
  </si>
  <si>
    <t>00160139</t>
  </si>
  <si>
    <t>Проезд от Рыбинского шоссе к ПЧ-25</t>
  </si>
  <si>
    <t>78-420-ОП МП 78Н 140</t>
  </si>
  <si>
    <t>00160140</t>
  </si>
  <si>
    <t>г.п. Углич</t>
  </si>
  <si>
    <t>Всего по г.п. Углич</t>
  </si>
  <si>
    <t>Д. Головино</t>
  </si>
  <si>
    <t>76:16:000000:1149</t>
  </si>
  <si>
    <t>Д.Якутино</t>
  </si>
  <si>
    <t>76:16:000000:1172</t>
  </si>
  <si>
    <t>Д.Семенково</t>
  </si>
  <si>
    <t>76:16:000000:1215</t>
  </si>
  <si>
    <t>Д.Нетки</t>
  </si>
  <si>
    <t>76:16:000000:1140</t>
  </si>
  <si>
    <t>Д. Копылово</t>
  </si>
  <si>
    <t>76:16:000000::1056</t>
  </si>
  <si>
    <t>Д.Варварино</t>
  </si>
  <si>
    <t>76:16:000000:1065</t>
  </si>
  <si>
    <t>Д.Княжево</t>
  </si>
  <si>
    <t>76:16:000000:1135</t>
  </si>
  <si>
    <t>Д.Петряево</t>
  </si>
  <si>
    <t>76:16:000000:1137</t>
  </si>
  <si>
    <t>Д.Баскачево</t>
  </si>
  <si>
    <t>76:16:000000:1133</t>
  </si>
  <si>
    <t>76:16:000000:1136</t>
  </si>
  <si>
    <t>Д.Муравьёво</t>
  </si>
  <si>
    <t>76:16:000000:1162</t>
  </si>
  <si>
    <t>Д.Василёво</t>
  </si>
  <si>
    <t>76:16:000000:1131</t>
  </si>
  <si>
    <t>Д.Мильцево</t>
  </si>
  <si>
    <t>76:16:000000:1166</t>
  </si>
  <si>
    <t>Д.Сельцы</t>
  </si>
  <si>
    <t>76:16:000000:1159</t>
  </si>
  <si>
    <t>Семёнцево</t>
  </si>
  <si>
    <t>76:16:000000:1138</t>
  </si>
  <si>
    <t>Парово</t>
  </si>
  <si>
    <t>76:16:000000:1160</t>
  </si>
  <si>
    <t>Покровские Горки</t>
  </si>
  <si>
    <t>76:16:000000:1147</t>
  </si>
  <si>
    <t>Котово</t>
  </si>
  <si>
    <t>76:16:000000:1143</t>
  </si>
  <si>
    <t>Итого по округу</t>
  </si>
  <si>
    <t>С.Воздвиженское</t>
  </si>
  <si>
    <t>76:16:000000:1111</t>
  </si>
  <si>
    <t>Д. Константиново</t>
  </si>
  <si>
    <t>76:16:000000:1110</t>
  </si>
  <si>
    <t>Илино</t>
  </si>
  <si>
    <t>76:16:000000:1109</t>
  </si>
  <si>
    <t>Ворожино</t>
  </si>
  <si>
    <t>76:16:020106:94</t>
  </si>
  <si>
    <t>Проплино</t>
  </si>
  <si>
    <t>76:16:000000:1039</t>
  </si>
  <si>
    <t>Васильево</t>
  </si>
  <si>
    <t>76:16:000000:1169</t>
  </si>
  <si>
    <t>Слободищи</t>
  </si>
  <si>
    <t>76:16:000000:966</t>
  </si>
  <si>
    <t>Поярки</t>
  </si>
  <si>
    <t>76:16:000000:970</t>
  </si>
  <si>
    <t>Ковшово</t>
  </si>
  <si>
    <t>76:16:000000:1053</t>
  </si>
  <si>
    <t>Инарево</t>
  </si>
  <si>
    <t>76:16:000000:968</t>
  </si>
  <si>
    <t>Родионово</t>
  </si>
  <si>
    <t>76:16:000000:1113</t>
  </si>
  <si>
    <t>Донцово</t>
  </si>
  <si>
    <t>76:16:000000:1064</t>
  </si>
  <si>
    <t xml:space="preserve">Терютино </t>
  </si>
  <si>
    <t>76:16:000000:1088</t>
  </si>
  <si>
    <t>Ложкино</t>
  </si>
  <si>
    <t>76:16:000000:1108</t>
  </si>
  <si>
    <t>Ивановское</t>
  </si>
  <si>
    <t>76:16:000000</t>
  </si>
  <si>
    <t>Павловское</t>
  </si>
  <si>
    <t>76:16:000000:1168</t>
  </si>
  <si>
    <t>Вдуля</t>
  </si>
  <si>
    <t>76:16:000000:1186</t>
  </si>
  <si>
    <t>Лучкино</t>
  </si>
  <si>
    <t>76:16:000000:1086</t>
  </si>
  <si>
    <t>Дигишево</t>
  </si>
  <si>
    <t>76:16:000000:985</t>
  </si>
  <si>
    <t>Прямиково</t>
  </si>
  <si>
    <t>76:16:020620:75</t>
  </si>
  <si>
    <t>С.Прилуки</t>
  </si>
  <si>
    <t>Новое</t>
  </si>
  <si>
    <t>76:16:000000:1087</t>
  </si>
  <si>
    <t>Селюхино</t>
  </si>
  <si>
    <t>76:16:000000:1112</t>
  </si>
  <si>
    <t>Хамино</t>
  </si>
  <si>
    <t>76:16:000000:1062</t>
  </si>
  <si>
    <t>Степаново</t>
  </si>
  <si>
    <t>76:16:000000:1079</t>
  </si>
  <si>
    <t>Ошалаево</t>
  </si>
  <si>
    <t>76:16:020123:15</t>
  </si>
  <si>
    <t>Мосеевское</t>
  </si>
  <si>
    <t>Ескино</t>
  </si>
  <si>
    <t>76:16:000000:978</t>
  </si>
  <si>
    <t>Закхеино</t>
  </si>
  <si>
    <t>76:16:000000:1167</t>
  </si>
  <si>
    <t>Струково</t>
  </si>
  <si>
    <t>76:16:000000:979</t>
  </si>
  <si>
    <t>Плоски - Заречье</t>
  </si>
  <si>
    <t>76:16:000000:1164</t>
  </si>
  <si>
    <t>Никиткино</t>
  </si>
  <si>
    <t>76:16:000000:951</t>
  </si>
  <si>
    <t>Суслово</t>
  </si>
  <si>
    <t>76:16:000000:946</t>
  </si>
  <si>
    <t>Ивашево</t>
  </si>
  <si>
    <t>76:16:000000:1185</t>
  </si>
  <si>
    <t>Родичево</t>
  </si>
  <si>
    <t>76:16:000000:956</t>
  </si>
  <si>
    <t>Шишкино</t>
  </si>
  <si>
    <t>76:16:000000:1051</t>
  </si>
  <si>
    <t>Нестерево</t>
  </si>
  <si>
    <t>76:16:000000:1173</t>
  </si>
  <si>
    <t>Хомутово</t>
  </si>
  <si>
    <t>76:16:000000:1175</t>
  </si>
  <si>
    <t>Жёлтино</t>
  </si>
  <si>
    <t>76:16:000000:1200</t>
  </si>
  <si>
    <t>Котлышкино</t>
  </si>
  <si>
    <t>76:16:000000:1096</t>
  </si>
  <si>
    <t>Горки Каменские</t>
  </si>
  <si>
    <t>76:16:000000:996</t>
  </si>
  <si>
    <t>Поповичи</t>
  </si>
  <si>
    <t>76:16:000000:1188</t>
  </si>
  <si>
    <t>Федорково</t>
  </si>
  <si>
    <t>76:16:000000:1010</t>
  </si>
  <si>
    <t>С. Масальское</t>
  </si>
  <si>
    <t>76:16:000000:1170</t>
  </si>
  <si>
    <t xml:space="preserve"> Яковлево</t>
  </si>
  <si>
    <t>76:16:000000:1048</t>
  </si>
  <si>
    <t>Сумы</t>
  </si>
  <si>
    <t>Чурилово</t>
  </si>
  <si>
    <t>76:16:000000:1052</t>
  </si>
  <si>
    <t>Коростелёво</t>
  </si>
  <si>
    <t>76:16:000000:1174</t>
  </si>
  <si>
    <t>Хлудово</t>
  </si>
  <si>
    <t>76:16:0000001189</t>
  </si>
  <si>
    <t>Лукьяново</t>
  </si>
  <si>
    <t>С.Климатино</t>
  </si>
  <si>
    <t>76:16:000000:1180</t>
  </si>
  <si>
    <t>Гаврилово</t>
  </si>
  <si>
    <t>76:16:020216:69</t>
  </si>
  <si>
    <t>Горячкино</t>
  </si>
  <si>
    <t>76:16:000000:957</t>
  </si>
  <si>
    <t>Поповичево</t>
  </si>
  <si>
    <t>76:16:000000:950</t>
  </si>
  <si>
    <t>Новинки</t>
  </si>
  <si>
    <t>76:16:000000:1055</t>
  </si>
  <si>
    <t>Забелино</t>
  </si>
  <si>
    <t>76:16:020220:63</t>
  </si>
  <si>
    <t>Горбово</t>
  </si>
  <si>
    <t>76:16:000000:1054</t>
  </si>
  <si>
    <t>Филиппово</t>
  </si>
  <si>
    <t>76:16:020212:63</t>
  </si>
  <si>
    <t>Цибино</t>
  </si>
  <si>
    <t>76:16:000000:1011</t>
  </si>
  <si>
    <t>Парфеново</t>
  </si>
  <si>
    <t>76:16:000000:1165</t>
  </si>
  <si>
    <t>Басовка</t>
  </si>
  <si>
    <t>76:16:000000:1092</t>
  </si>
  <si>
    <t>Шеино</t>
  </si>
  <si>
    <t>76:16:020209:29</t>
  </si>
  <si>
    <t>Запасово</t>
  </si>
  <si>
    <t>76:16:020321:26</t>
  </si>
  <si>
    <t>Селеменево</t>
  </si>
  <si>
    <t>76:16:020320:32</t>
  </si>
  <si>
    <t>Ульянкино</t>
  </si>
  <si>
    <t>76:16:000000:1050</t>
  </si>
  <si>
    <t>Кармалино</t>
  </si>
  <si>
    <t>76:16:000000:967</t>
  </si>
  <si>
    <t>Плишки</t>
  </si>
  <si>
    <t>76:16:000000:1014</t>
  </si>
  <si>
    <t>Подольцы</t>
  </si>
  <si>
    <t>76:16:000000:1171</t>
  </si>
  <si>
    <t>Ильинское</t>
  </si>
  <si>
    <t>76:16:000000:999</t>
  </si>
  <si>
    <t>Знаменское</t>
  </si>
  <si>
    <t>76:16:000000:1000</t>
  </si>
  <si>
    <t>Мелехово</t>
  </si>
  <si>
    <t>76:16:000000:947</t>
  </si>
  <si>
    <t>Алексино</t>
  </si>
  <si>
    <t>76:16:000000:953</t>
  </si>
  <si>
    <t>Чернятино</t>
  </si>
  <si>
    <t>76:16:000000:1060</t>
  </si>
  <si>
    <t>Каюрово</t>
  </si>
  <si>
    <t>76:16:000000:952</t>
  </si>
  <si>
    <t>Хомяково</t>
  </si>
  <si>
    <t>76:16:000000:976</t>
  </si>
  <si>
    <t>Текусеино</t>
  </si>
  <si>
    <t>БольшиеБывалищи</t>
  </si>
  <si>
    <t>Высоково</t>
  </si>
  <si>
    <t>76:16:020219:11</t>
  </si>
  <si>
    <t>Селезенцево</t>
  </si>
  <si>
    <t>ГОЛОВИНСКОЕ СП</t>
  </si>
  <si>
    <t>Всего по Головинскому сп</t>
  </si>
  <si>
    <t>Улейминский округ</t>
  </si>
  <si>
    <t xml:space="preserve">с. Улейма </t>
  </si>
  <si>
    <t>в-1</t>
  </si>
  <si>
    <t>ул. Дерюгина</t>
  </si>
  <si>
    <t>76:16:010328:583</t>
  </si>
  <si>
    <t>76:16:010328:587</t>
  </si>
  <si>
    <t>ул.Береговая</t>
  </si>
  <si>
    <t>76:16:010328:584</t>
  </si>
  <si>
    <t>76:16:010328:586</t>
  </si>
  <si>
    <t>76:16:010328:627</t>
  </si>
  <si>
    <t>76:16:010328:628</t>
  </si>
  <si>
    <t>ул.Никольская</t>
  </si>
  <si>
    <t>76:16:010328:626</t>
  </si>
  <si>
    <t>76:16:010328:585</t>
  </si>
  <si>
    <t>с.Улейма дороги без улиц</t>
  </si>
  <si>
    <t>в-2</t>
  </si>
  <si>
    <t>д. Астафьево</t>
  </si>
  <si>
    <t>76:16:010320:30</t>
  </si>
  <si>
    <t>снят с кадастрового учёта,дорога областная</t>
  </si>
  <si>
    <t>д.Астафьево</t>
  </si>
  <si>
    <t>г-1</t>
  </si>
  <si>
    <t>д. Бутаки</t>
  </si>
  <si>
    <t>76:16:000000: 1091</t>
  </si>
  <si>
    <t>д. Вахутино</t>
  </si>
  <si>
    <t>76:16:010329:136</t>
  </si>
  <si>
    <t>д.Вахутино</t>
  </si>
  <si>
    <t>76:16:010329:137</t>
  </si>
  <si>
    <t>д. Володинская</t>
  </si>
  <si>
    <t>76:16:000000: 1080</t>
  </si>
  <si>
    <t>д. Горушки</t>
  </si>
  <si>
    <t>76:16:010504:106</t>
  </si>
  <si>
    <t xml:space="preserve">в-2 </t>
  </si>
  <si>
    <t>д.Горушки</t>
  </si>
  <si>
    <t>76:16:010505:37</t>
  </si>
  <si>
    <t>д.Дядьково</t>
  </si>
  <si>
    <t>д.Земнево</t>
  </si>
  <si>
    <t>76:16:010322:64</t>
  </si>
  <si>
    <t>г-2</t>
  </si>
  <si>
    <t>д. Земнево</t>
  </si>
  <si>
    <t>д.Карповская</t>
  </si>
  <si>
    <t>76:16:010323:43</t>
  </si>
  <si>
    <t>д.Коприно</t>
  </si>
  <si>
    <t>76:16:000000:1270</t>
  </si>
  <si>
    <t>д. Кочнево</t>
  </si>
  <si>
    <t>д.Кошелица</t>
  </si>
  <si>
    <t>76:16:000000:1076</t>
  </si>
  <si>
    <t>д. Кукишково (нежилая)</t>
  </si>
  <si>
    <t>д.Леонтьево</t>
  </si>
  <si>
    <t>76:16:010507: 97</t>
  </si>
  <si>
    <t>д.Наумовка</t>
  </si>
  <si>
    <t>с.Нефедьево, ул Никольская</t>
  </si>
  <si>
    <t>76:16:010321: 225</t>
  </si>
  <si>
    <t>с.Нефедьево, ул. Молодёжная</t>
  </si>
  <si>
    <t>76:16:010321: 226</t>
  </si>
  <si>
    <t>с.Нефедьево</t>
  </si>
  <si>
    <t>д.Никифорица</t>
  </si>
  <si>
    <t>76:16:010602: 84</t>
  </si>
  <si>
    <t>д.Овинищи Никольские</t>
  </si>
  <si>
    <t>76:16:010603: 40</t>
  </si>
  <si>
    <t>пос.Партусово</t>
  </si>
  <si>
    <t>76:16:010324: 70</t>
  </si>
  <si>
    <t>76:16:010604: 65</t>
  </si>
  <si>
    <t>д.Платуново</t>
  </si>
  <si>
    <t>76:16:010608: 9</t>
  </si>
  <si>
    <t>д.Подберезье</t>
  </si>
  <si>
    <t>76:16:010607: 24</t>
  </si>
  <si>
    <t xml:space="preserve"> г-1</t>
  </si>
  <si>
    <t>д.Полуборка</t>
  </si>
  <si>
    <t>76:16:000000: 1089</t>
  </si>
  <si>
    <t>76:16:010610: 20</t>
  </si>
  <si>
    <t>д.Сазониха</t>
  </si>
  <si>
    <t>76:16:000000:1078</t>
  </si>
  <si>
    <t>с.Станы</t>
  </si>
  <si>
    <t>д.Тчаново</t>
  </si>
  <si>
    <t>д.Черницыно</t>
  </si>
  <si>
    <t>76:16:000000:1071</t>
  </si>
  <si>
    <t>д. Щелинка</t>
  </si>
  <si>
    <t>76:16:000000:1073</t>
  </si>
  <si>
    <t>д.Щелинка</t>
  </si>
  <si>
    <t xml:space="preserve"> б/к</t>
  </si>
  <si>
    <t>ИТОГО по Улейминскому округу</t>
  </si>
  <si>
    <t>Маймерский округ</t>
  </si>
  <si>
    <t>д. Маймеры</t>
  </si>
  <si>
    <t>д.Александровка</t>
  </si>
  <si>
    <t>д.Выдры</t>
  </si>
  <si>
    <t>76:16:000000:1082</t>
  </si>
  <si>
    <t>д.Гребенево</t>
  </si>
  <si>
    <t>д.Деревеньки</t>
  </si>
  <si>
    <t>76:16:010402:49</t>
  </si>
  <si>
    <t>д.Красны</t>
  </si>
  <si>
    <t>ж/д ст. Красное</t>
  </si>
  <si>
    <t>земли фед. Фонда</t>
  </si>
  <si>
    <t>76:16:000000:1077</t>
  </si>
  <si>
    <t>д.Левайцево</t>
  </si>
  <si>
    <t>д. Левайцево</t>
  </si>
  <si>
    <t>д.Куначёво</t>
  </si>
  <si>
    <t>д.Нефтино</t>
  </si>
  <si>
    <t>д.Новая</t>
  </si>
  <si>
    <t>76:16:0104027:41</t>
  </si>
  <si>
    <t>76:16:000000:1083</t>
  </si>
  <si>
    <t>д. Панюшино</t>
  </si>
  <si>
    <t>76:16:000000:43</t>
  </si>
  <si>
    <t>д.Панюшино</t>
  </si>
  <si>
    <t>б/н</t>
  </si>
  <si>
    <t>д.Пулохня</t>
  </si>
  <si>
    <t>76:16:000000:1268</t>
  </si>
  <si>
    <t>д.Ратманово</t>
  </si>
  <si>
    <t>76:16:010433:52</t>
  </si>
  <si>
    <t>д. Ратманово</t>
  </si>
  <si>
    <t>76:16:000000:1075</t>
  </si>
  <si>
    <t>с.Сергиевское</t>
  </si>
  <si>
    <t>76:16:010435:52</t>
  </si>
  <si>
    <t>пос.Сосновый</t>
  </si>
  <si>
    <t>76:16:010404: 311</t>
  </si>
  <si>
    <t>76:16:000000:1072</t>
  </si>
  <si>
    <t>д.Чернятино</t>
  </si>
  <si>
    <t>76:16:000000:1074</t>
  </si>
  <si>
    <t>ИТОГО по Маймерскому округу</t>
  </si>
  <si>
    <t>УЛЕЙМИНСКОЕ СП</t>
  </si>
  <si>
    <t>ВСЕГО по Улейминскому сп</t>
  </si>
  <si>
    <t>по с.Вятское, (в т.ч.:  ул.Ярославская                      0,3 км в асафальт.)</t>
  </si>
  <si>
    <t>с.Остров,ул.Центральная ИСКЛ нах на обл.дороге</t>
  </si>
  <si>
    <t>д.Ельчаниново,ул.Тихая ИСКЛ наход. На обл.дороге</t>
  </si>
  <si>
    <t>с.Осенево ул.Центральная  исключена на обл. дороге</t>
  </si>
  <si>
    <t>ИТОГО г.п. Пречистое</t>
  </si>
  <si>
    <t>ИТОГО Пречистинское СП</t>
  </si>
  <si>
    <t>д.Дулово</t>
  </si>
  <si>
    <t>д. Демихово</t>
  </si>
  <si>
    <t>д. Окулово</t>
  </si>
  <si>
    <t>ул.Чкалова</t>
  </si>
  <si>
    <t>ВСЕГО по г.п. РОСТОВ</t>
  </si>
  <si>
    <t xml:space="preserve"> д. Ново, центральная дорога вдоль деревни</t>
  </si>
  <si>
    <t xml:space="preserve"> д. Ново, от дома №1 к реке</t>
  </si>
  <si>
    <t xml:space="preserve"> д. Огарево, центральная дорога подеревне от д. № 1 до д. № 26</t>
  </si>
  <si>
    <t xml:space="preserve"> д. Огарево,от д. № 1 до д. № 8</t>
  </si>
  <si>
    <t xml:space="preserve"> д. Огарево, от д. №8 до д. № 11</t>
  </si>
  <si>
    <t xml:space="preserve"> д. Огарево, от д. № 11 до д. № 14</t>
  </si>
  <si>
    <t xml:space="preserve"> д. Огарево, от д. № 14 до д. № 16</t>
  </si>
  <si>
    <t xml:space="preserve"> д. Огарево, от д. № 16 до д. № 19 (центральная)</t>
  </si>
  <si>
    <t xml:space="preserve"> д. Огарево, от д. № 16 к реке</t>
  </si>
  <si>
    <t xml:space="preserve"> д. Огарево, от д. № 26 до проезда в поле</t>
  </si>
  <si>
    <t xml:space="preserve"> д. Огарево,от д. № 1 до д. № 5</t>
  </si>
  <si>
    <t xml:space="preserve"> д. Огарево,от границы до границы деревни по полю</t>
  </si>
  <si>
    <t xml:space="preserve"> с. Климатино, въезд с ул. Нагорной до д. № 2</t>
  </si>
  <si>
    <t xml:space="preserve"> с. Климатино, от д. № 2 по с. Климатино (центральная)</t>
  </si>
  <si>
    <t xml:space="preserve"> с. Климатино,въездс. Климатино до д. № 2</t>
  </si>
  <si>
    <t xml:space="preserve"> с. Климатино,от д. № 28 до земельных участков</t>
  </si>
  <si>
    <t xml:space="preserve"> с. Климатино,от центральной дороги к детскому дому</t>
  </si>
  <si>
    <t xml:space="preserve"> с. Климатино, от коттеджа № 10 до водозабора</t>
  </si>
  <si>
    <t xml:space="preserve"> с. Климатино,от центральной дороги в лес</t>
  </si>
  <si>
    <t xml:space="preserve"> с. Климатино,от центральной дороги к дому № 2</t>
  </si>
  <si>
    <t xml:space="preserve"> с. Климатино,от центральной дороги к д. № 3</t>
  </si>
  <si>
    <t xml:space="preserve"> с. Климатино,от центральной дороги к дому № 4</t>
  </si>
  <si>
    <t xml:space="preserve"> с. Климатино, от центральной дороги до кладбища</t>
  </si>
  <si>
    <t xml:space="preserve"> с. Климатино, от центральной дороги к коттеджу № 10</t>
  </si>
  <si>
    <t xml:space="preserve"> с. Климатино, от центральной дороги до коттеджа № 6</t>
  </si>
  <si>
    <t xml:space="preserve"> с. Климатино, от коттеджа № 12 до центральной дороги</t>
  </si>
  <si>
    <t xml:space="preserve"> д. Караваево, центральная дорога по дер. Караваево</t>
  </si>
  <si>
    <t xml:space="preserve"> д. Караваево, от границы нас. пункта по полю въезд в деревню</t>
  </si>
  <si>
    <t xml:space="preserve"> д. Караваево, от центральной дороги до д. №7</t>
  </si>
  <si>
    <t xml:space="preserve"> с. Филимоново, от границы нас. пункта центральная дорога </t>
  </si>
  <si>
    <t xml:space="preserve"> с. Филимоново, отд. № 11 проезд к земельным участкам</t>
  </si>
  <si>
    <t xml:space="preserve"> с. Филимоново, отд. № 4 проезд к земельным участкам</t>
  </si>
  <si>
    <t xml:space="preserve"> с. Филимоново, от дома №9 к оврагу </t>
  </si>
  <si>
    <t xml:space="preserve"> д. Липовка, от границы нас. пункта въезд в дер. Липовка до д. № 1</t>
  </si>
  <si>
    <t xml:space="preserve"> д. Липовка, отд. № 1 центральная дорога по дер. Липовка</t>
  </si>
  <si>
    <t xml:space="preserve"> д. Липовка, отд. № 9 к МТФ</t>
  </si>
  <si>
    <t xml:space="preserve"> д. Липовка, отд. № 6 к земельным участкам</t>
  </si>
  <si>
    <t xml:space="preserve"> д. Липовка, отд. № 6 к водоему</t>
  </si>
  <si>
    <t xml:space="preserve"> д. Липовка, отд. № 11 к водоему.</t>
  </si>
  <si>
    <t xml:space="preserve"> д. Липовка, от пруда до границы населенного пункта к югу.</t>
  </si>
  <si>
    <t xml:space="preserve"> д. Твердино, центральная дорога по деревне</t>
  </si>
  <si>
    <t xml:space="preserve"> д. Твердино, от д. № 9 до границы нас. пункта</t>
  </si>
  <si>
    <t xml:space="preserve"> д. Твердино, от д. № 12 до центральной дороги по деревне</t>
  </si>
  <si>
    <t xml:space="preserve"> с. Вексицы, центральная дорога по с. Вексицы</t>
  </si>
  <si>
    <t xml:space="preserve"> с. Вексицы, въезд от дороги «Поречье-Лазарцево» к жилым домам</t>
  </si>
  <si>
    <t xml:space="preserve"> д. Новая Деревенька, центральная дорога вдоль деревни</t>
  </si>
  <si>
    <t xml:space="preserve"> д. Новая Деревенька, от центральной дороги к водоему</t>
  </si>
  <si>
    <t xml:space="preserve"> ул. Мологская</t>
  </si>
  <si>
    <t xml:space="preserve"> ул. Октябрьская</t>
  </si>
  <si>
    <t xml:space="preserve"> ул. Пионерская</t>
  </si>
  <si>
    <t xml:space="preserve"> ул. Заводская</t>
  </si>
  <si>
    <t xml:space="preserve"> ул. Красноармейская</t>
  </si>
  <si>
    <t xml:space="preserve"> ул. Молодежная</t>
  </si>
  <si>
    <t xml:space="preserve"> ул. Пушкина</t>
  </si>
  <si>
    <t xml:space="preserve"> ул. Комсомольская</t>
  </si>
  <si>
    <t xml:space="preserve"> ул. Чкалова</t>
  </si>
  <si>
    <t xml:space="preserve"> ул. Чапаева</t>
  </si>
  <si>
    <t xml:space="preserve"> ул. Кирова</t>
  </si>
  <si>
    <t xml:space="preserve"> ул. Садовая</t>
  </si>
  <si>
    <t xml:space="preserve"> ул. Фрунзе</t>
  </si>
  <si>
    <t xml:space="preserve"> ул. Дальняя</t>
  </si>
  <si>
    <t xml:space="preserve"> ул. Первомайская</t>
  </si>
  <si>
    <t xml:space="preserve"> центральная площадь</t>
  </si>
  <si>
    <t xml:space="preserve"> ул. Центральная - от площади до д.№52</t>
  </si>
  <si>
    <t xml:space="preserve"> ул. Центральная – от площади дол Дома культуры</t>
  </si>
  <si>
    <t xml:space="preserve"> ул. Центральная – от ул. Чкалова до ул. Фрунзе</t>
  </si>
  <si>
    <t xml:space="preserve"> ул. Центральная –от ул. Фрунзе до поворота на ул. Кирова</t>
  </si>
  <si>
    <t xml:space="preserve"> ул. Центральная - от площади до ул. Ленинской</t>
  </si>
  <si>
    <t xml:space="preserve"> от центральной площади до ул. Пушкина</t>
  </si>
  <si>
    <t xml:space="preserve"> от центральной дороги с ул. Ленинская д.8на ул. Пушкина</t>
  </si>
  <si>
    <t xml:space="preserve"> от центральной дороги с ул. Ленинская д.14 на ул. Пушкина</t>
  </si>
  <si>
    <t xml:space="preserve"> от д. №27 ул. Булатова до ул. Октябрьской</t>
  </si>
  <si>
    <t xml:space="preserve"> от ул. Булатова до ул. Мологской д. 3-а12. </t>
  </si>
  <si>
    <t xml:space="preserve"> от ул. Кирова д.№1 до ул. Фрунзе д. №2</t>
  </si>
  <si>
    <t xml:space="preserve"> от ул.Кирова д.№17 до ул. Фрунзе </t>
  </si>
  <si>
    <t xml:space="preserve"> от ул. Кирова д. №35до ул. Фрунзе</t>
  </si>
  <si>
    <t xml:space="preserve"> от ул. Кирова д.№45 до ул. Фрунзе</t>
  </si>
  <si>
    <t xml:space="preserve"> с ул. Ленинская на ул. Молодежная</t>
  </si>
  <si>
    <t xml:space="preserve"> ул. Ленинская от д.№41 до д. №50</t>
  </si>
  <si>
    <t>ИТОГО СП Поречье-Рыбное</t>
  </si>
  <si>
    <t>Ярославская область, Ростовский р-н, р.п. Ишня, от а/д Ростов – Борисоглеб  до гаражей</t>
  </si>
  <si>
    <t>78237552000 ОП МП М 0079</t>
  </si>
  <si>
    <t>Ярославская область, Ростовский р-н, р.п. Ишня, от ул.Молодежная до д.12</t>
  </si>
  <si>
    <t>78237552000 ОП МП М 0080</t>
  </si>
  <si>
    <t>Ярославская область, Ростовский р-н, р.п. Ишня, ул.Молодежная д.12 (левая сторона)</t>
  </si>
  <si>
    <t>78237552000 ОП МП М 0081</t>
  </si>
  <si>
    <t>Ярославская область, Ростовский р-н, р.п. Ишня, ул.Молодежная д.8</t>
  </si>
  <si>
    <t>78237552000 ОП МП М 0082</t>
  </si>
  <si>
    <t xml:space="preserve">Ярославская область, Ростовский р-н, р.п. Ишня, ул.Молодежная д.10                                                                              </t>
  </si>
  <si>
    <t>78237552000 ОП МП М 0083</t>
  </si>
  <si>
    <t>Ярославская область, Ростовский р-н, р.п. Ишня, от ул. Молодежной до д.8</t>
  </si>
  <si>
    <t>78237552000 ОП МП М 0084</t>
  </si>
  <si>
    <t>Ярославская область, Ростовский р-н, р.п. Ишня,от ул. Молодёжной до д.4</t>
  </si>
  <si>
    <t>78237552000 ОП МП М 0086</t>
  </si>
  <si>
    <t>Ярославская область, Ростовский р-н, р.п. Ишня, от д.4 до конца д.2 ул. Молодежная</t>
  </si>
  <si>
    <t>78237552000 ОП МП М 0087</t>
  </si>
  <si>
    <t>Ярославская область, Ростовский р-н, р.п. Ишня, от ул.Молодежной до Спортивной, д.4</t>
  </si>
  <si>
    <t>78237552000 ОП МП М 0088</t>
  </si>
  <si>
    <t>Ярославская область, Ростовский р-н, р.п. Ишня,от ул.Молодежной до Спортивной, д.5</t>
  </si>
  <si>
    <t xml:space="preserve">78237552000 ОП МП М 0089 </t>
  </si>
  <si>
    <t>Ярославская область, Ростовский р-н, р.п. Ишня,ул.Спортивная, д.6</t>
  </si>
  <si>
    <t xml:space="preserve">78237552000 ОП МП М 0090 </t>
  </si>
  <si>
    <t>Ярославская область, Ростовский р-н, р.п. Ишня, дорога вдоль домов 1-9 ул. Молодежная</t>
  </si>
  <si>
    <t>78237552000 ОП МП М 0092</t>
  </si>
  <si>
    <t>Ярославская область, Ростовский р-н, р.п. Ишня, от д.7 ул.Коопер. до ГСПК «Светофор»</t>
  </si>
  <si>
    <t xml:space="preserve">78237552000 ОП МП М 0093 </t>
  </si>
  <si>
    <t>Ярославская область, Ростовский р-н, р.п. Ишня, от №15 до магазина Стариковой</t>
  </si>
  <si>
    <t>Ярославская область, Ростовский р-н, р.п. Ишня, от №15 до №14 (у д.6 ул. Кооперации)</t>
  </si>
  <si>
    <t>Ярославская область, Ростовский р-н, р.п. Ишня, от №17 до №19</t>
  </si>
  <si>
    <t>Ярославская область, Ростовский р-н, р.п. Ишня, от а/д Ростов-Борисоглеб до дома №10 ул.Молодёжная</t>
  </si>
  <si>
    <t>78237552000 ОП МП М 0097</t>
  </si>
  <si>
    <t>Ярославская область, Ростовский р-н, р.п. Ишня, от №19 до амбулатории</t>
  </si>
  <si>
    <t>Ярославская область, Ростовский р-н, р.п. Ишня, от №19 до д.4 ул.Чистова</t>
  </si>
  <si>
    <t>Ярославская область, Ростовский р-н, р.п. Ишня, от №19 до №25</t>
  </si>
  <si>
    <t>Ярославская область, Ростовский р-н, р.п. Ишня, от №23 до №14 ( д.1 ул.Молодежная)</t>
  </si>
  <si>
    <t>Ярославская область, Ростовский р-н, р.п. Ишня, от №23 до границы школьного   участка</t>
  </si>
  <si>
    <t>Ярославская область, Ростовский р-н, р.п. Ишня, от №25 до №30</t>
  </si>
  <si>
    <t>Ярославская область, Ростовский р-н, р.п. Ишня, от №28 до детского сада №28</t>
  </si>
  <si>
    <t>Ярославская область, Ростовский р-н, р.п. Ишня, от №25 до а/д Ростов-Борисоглеб</t>
  </si>
  <si>
    <t>Ярославская область, Ростовский р-н, р.п. Ишня, от №28 до №30</t>
  </si>
  <si>
    <t>Ярославская область, Ростовский р-н, р.п. Ишня, от №28 до бани, гаражей</t>
  </si>
  <si>
    <t>Ярославская область, Ростовский р-н, р.п. Ишня, от №32 до д.3 ул.Чистова</t>
  </si>
  <si>
    <t xml:space="preserve">Ярославская область, Ростовский р-н, р.п. Ишня, от №28 (ул.Школьная) до д.1 ул.Коопер. </t>
  </si>
  <si>
    <t>Ярославская область, Ростовский р-н, р.п. Ишня, от а/д Ростов-Борисоглеб  до пожарки</t>
  </si>
  <si>
    <t xml:space="preserve">78237552000 ОП МП М 0098 </t>
  </si>
  <si>
    <t>Ярославская область, Ростовский р-н, р.п. Ишня,от а/д Р.-Б. до конторы ЗАО «РЗКИ»</t>
  </si>
  <si>
    <t>78237552000 ОП МП М 0100</t>
  </si>
  <si>
    <t>Ярославская область, Ростовский р-н, р.п. Ишня, от а/д Р.-Б. до входа вЗАО «РЗКИ»</t>
  </si>
  <si>
    <t>78237552000 ОП МП М 0101</t>
  </si>
  <si>
    <t>Ярославская область, Ростовский р-н, р.п. Ишня, от ГСПК «Светофор» до №39</t>
  </si>
  <si>
    <t>Ярославская область, Ростовский р-н, р.п. Ишня, от №39 до ОАО «Сельхозмонтажпроект»</t>
  </si>
  <si>
    <t>Ярославская область, Ростовский р-н, р.п. Ишня, от леса у МПРЭО до ул.Ошская</t>
  </si>
  <si>
    <t>78237552000 ОП МП М 0102</t>
  </si>
  <si>
    <t xml:space="preserve">Ярославская область, Ростовский р-н, р.п. Ишня, от №39 до пруда у д.9 ул.Фрунзенская </t>
  </si>
  <si>
    <t>Ярославская область, Ростовский р-н, р.п. Ишня, от №43 до №40</t>
  </si>
  <si>
    <t>Ярославская область, Ростовский р-н, р.п. Ишня, от №39 до №40</t>
  </si>
  <si>
    <t>Ярославская область, Ростовский р-н, р.п. Ишня, от а/д Ростов-Борисоглеб до Пужб. ручья</t>
  </si>
  <si>
    <t>78237552000 ОП МП М 0103</t>
  </si>
  <si>
    <t>Ярославская область, Ростовский р-н, р.п. Ишня,от №43 до д.4а ул.Фрунз.,д.26 ул.Мелиор.</t>
  </si>
  <si>
    <t>Ярославская область, Ростовский р-н, р.п. Ишня, от №43 до мусорки и гаражей</t>
  </si>
  <si>
    <t>Ярославская область, Ростовский р-н, р.п. Ишня, от №43 до переезда через канал (старая дорога на д.Поддыбье)</t>
  </si>
  <si>
    <t>Ярославская область, Ростовский р-н, р.п. Ишня, от №43 до №46</t>
  </si>
  <si>
    <t>Ярославская область, Ростовский р-н, р.п. Ишня, проезд между д.4 и д.6 ул.Мелиораторов</t>
  </si>
  <si>
    <t>78237552000 ОП МП М 0104</t>
  </si>
  <si>
    <t>Ярославская область, Ростовский р-н, р.п. Ишня, от №43 до огородов</t>
  </si>
  <si>
    <t>Ярославская область, Ростовский р-н, р.п. Ишня, от №43 до склада МР</t>
  </si>
  <si>
    <t>Ярославская область, Ростовский р-н, р.п. Ишня, от а/д Р.-Б. до огородов</t>
  </si>
  <si>
    <t>78237552000 ОП МП М 0105</t>
  </si>
  <si>
    <t xml:space="preserve">Ярославская область, Ростовский р-н, р.п. Ишня, от а/д Р.-Б. до №54                         </t>
  </si>
  <si>
    <t>Ярославская область, Ростовский р-н, р.п. Ишня, от №54 до д.1а ул.Мелиораторов</t>
  </si>
  <si>
    <t>Ярославская область, Ростовский р-н, р.п. Ишня, от МПРЭО до №43</t>
  </si>
  <si>
    <t>Ярославская область, Ростовский р-н, р.п. Ишня, от гаражей у д.1а ул.Мелиор. до № 54 вокруг д.3а, 5а, 7а</t>
  </si>
  <si>
    <t>Ярославская область, Ростовский р-н, р.п. Ишня, проезд между д.3а и д.5а</t>
  </si>
  <si>
    <t>Ярославская область, Ростовский р-н, р.п. Ишня, от №46 до №64</t>
  </si>
  <si>
    <t>Ярославская область, Ростовский р-н, р.п. Ишня, от №46 до огородов</t>
  </si>
  <si>
    <t>Ярославская область, Ростовский р-н, р.п. Ишня, от №46 до переезда через канал (стар.дор. на д.Поддыбье)</t>
  </si>
  <si>
    <t>Ярославская область, Ростовский р-н, р.п. Ишня, от №60 до №46</t>
  </si>
  <si>
    <t>Ярославская область, Ростовский р-н, р.п. Ишня, от приюта до огородов</t>
  </si>
  <si>
    <t>78237552000 ОП МП М 0106</t>
  </si>
  <si>
    <t xml:space="preserve">Ярославская область, Ростовский р-н, р.п. Ишня, от приюта до №65         </t>
  </si>
  <si>
    <t>Ярославская область, Ростовский р-н, р.п. Ишня, Пожарный проезд от ул.Дружбы между  домами №9  и №11</t>
  </si>
  <si>
    <t>78237552000 ОП МП М 0107</t>
  </si>
  <si>
    <t>Ярославская область, Ростовский р-н, р.п. Ишня, пожарный проезд от ул. Дружбы между домами №13 и №15</t>
  </si>
  <si>
    <t>78237552000 ОП МП М 0108</t>
  </si>
  <si>
    <t>Ярославская область, Ростовский р-н, р.п. Ишня, с. Пужбол, от а/д до огородов</t>
  </si>
  <si>
    <t>78237552000 ОП МП М 0109</t>
  </si>
  <si>
    <t>Ярославская область, Ростовский р-н, р.п. Ишня, с. Пужбол, от а/д до пруда</t>
  </si>
  <si>
    <t>78237552000 ОП МП М 1010</t>
  </si>
  <si>
    <t>Ярославская область, Ростовский р-н, р.п. Ишня, с. Пужбол, от №4 до дороги</t>
  </si>
  <si>
    <t>78237552000 ОП МП М 0111</t>
  </si>
  <si>
    <t>78237552000 ОП МП М 0113</t>
  </si>
  <si>
    <t>78237552000 ОП МП М 0114</t>
  </si>
  <si>
    <t>Ярославская область, Ростовский р-н, р.п. Ишня, с. Алешково, от а/д до здания</t>
  </si>
  <si>
    <t>Ярославская область, Ростовский р-н, р.п. Ишня, д. Казарка, вдоль деревни</t>
  </si>
  <si>
    <t>78237552000 ОП МП М 0118</t>
  </si>
  <si>
    <t>Ярославская область, Ростовский р-н, р.п. Ишня, д. Черемошник, от дороги до огородов</t>
  </si>
  <si>
    <t>78237552000 ОП МП М 0119</t>
  </si>
  <si>
    <t>78237552000 ОП МП М 0120</t>
  </si>
  <si>
    <t>78237552000 ОП МП М 0121</t>
  </si>
  <si>
    <t xml:space="preserve">Ярославская область, Ростовский р-н, р.п. Ишня, д. Черемошник, от №5 вдоль деревни </t>
  </si>
  <si>
    <t>78237552000 ОП МП М 0122</t>
  </si>
  <si>
    <t>78237552000 ОП МП М 0123</t>
  </si>
  <si>
    <t>Ярославская область, Ростовский р-н, р.п. Ишня, с. Алевайцино, от а/д до конца деревни</t>
  </si>
  <si>
    <t>Ярославская область, Ростовский р-н, р.п. Ишня, с. Алевайцино, от №2 до конца деревни</t>
  </si>
  <si>
    <t>Ярославская область, Ростовский р-н, р.п. Ишня, с. Алевайцино, от №1 до жилого дома</t>
  </si>
  <si>
    <t>Ярославская область, Ростовский р-н, р.п. Ишня, с. Алевайцино, от а/д до огородов</t>
  </si>
  <si>
    <t>Ярославская область, Ростовский р-н, р.п. Ишня, с. Алевайцино, от №1 до огородов</t>
  </si>
  <si>
    <t>Ярославская область, Ростовский р-н, р.п. Ишня, с. Зверинец, вдоль села</t>
  </si>
  <si>
    <t>78237552000 ОП МП М 0032</t>
  </si>
  <si>
    <t>Ярославская область, Ростовский р-н, р.п. Ишня, с. Зверинец, от а/д до №1</t>
  </si>
  <si>
    <t>Ярославская область, Ростовский р-н, р.п. Ишня, с. Зверинец, от а/д до огородов</t>
  </si>
  <si>
    <t>Ярославская область, Ростовский р-н, р.п. Ишня, д. Дубник, от а/д до огородов</t>
  </si>
  <si>
    <t>Ярославская область, Ростовский р-н, р.п. Ишня, д. Дубник, от №1 до огородов</t>
  </si>
  <si>
    <t>Ярославская область, Ростовский р-н, р.п. Ишня, д. Дубник, от а/д до конца деревни</t>
  </si>
  <si>
    <t>Ярославская область, Ростовский р-н, р.п. Ишня, д. Дубник, от а/д до жилого дома</t>
  </si>
  <si>
    <t>Ярославская область, Ростовский р-н, р.п. Ишня, д. Ломы, от а/д до огородов</t>
  </si>
  <si>
    <t>Ярославская область, Ростовский р-н, р.п. Ишня, д. Ломы, от №3 до жилого дома</t>
  </si>
  <si>
    <t>Ярославская область, Ростовский р-н, р.п. Ишня, д. Ломы, от а/д до конца деревни</t>
  </si>
  <si>
    <t>Ярославская область, Ростовский р-н, р.п. Ишня, д. Ломы, от №3 до а/д</t>
  </si>
  <si>
    <t>Ярославская область, Ростовский р-н, р.п. Ишня, д. Ломы, от №4 до а/д</t>
  </si>
  <si>
    <t>Ярославская область, Ростовский р-н, р.п. Ишня, с. Песочное, от а/д Москва-Ярославль до дачных участков</t>
  </si>
  <si>
    <t>Ярославская область, Ростовский р-н, р.п. Ишня, с. Песочное, от а/д М.-Яр. до а/д М.-Яр.(зигзаг)</t>
  </si>
  <si>
    <t>Ярославская область, Ростовский р-н, р.п. Ишня, с. Песочное, от а/д М.-Яр. до дачн. участков</t>
  </si>
  <si>
    <t>Ярославская область, Ростовский р-н, р.п. Ишня, с. Львы, от а/д М.-Яр. до пруда</t>
  </si>
  <si>
    <t>Ярославская область, Ростовский р-н, р.п. Ишня, с. Львы, от а/д М.-Яр. до огородов</t>
  </si>
  <si>
    <t>Ярославская область, Ростовский р-н, р.п. Ишня, с. Львы, от а/д до дома №.69</t>
  </si>
  <si>
    <t>Ярославская область, Ростовский р-н, р.п. Ишня, с. Львы, от №5 до дома №63</t>
  </si>
  <si>
    <t>Ярославская область, Ростовский р-н, р.п. Ишня, д. Жеглово, от а/д до огородов</t>
  </si>
  <si>
    <t>Ярославская область, Ростовский р-н, р.п. Ишня, д. Жеглово, от а/д до конца улицы</t>
  </si>
  <si>
    <t>Ярославская область, Ростовский р-н, р.п. Ишня, д. Жеглово, от а/д до пруда</t>
  </si>
  <si>
    <t>Ярославская область, Ростовский р-н, р.п. Ишня, д. Жеглово, от а/д до д.36</t>
  </si>
  <si>
    <t>Ярославская область, Ростовский р-н, р.п. Ишня, д. Жеглово, от №11 до огородов</t>
  </si>
  <si>
    <t>Ярославская область, Ростовский р-н, р.п. Ишня, д. Жеглово, от №9 до огородов</t>
  </si>
  <si>
    <t>Ярославская область, Ростовский р-н, р.п. Ишня, д. Жеглово, от а/д до №11</t>
  </si>
  <si>
    <t>Ярославская область, Ростовский р-н, р.п. Ишня, д. Жеглово, от №12 до а/д</t>
  </si>
  <si>
    <t>Ярославская область, Ростовский р-н, р.п. Ишня, д. Пашино, вдоль деревни</t>
  </si>
  <si>
    <t>78237552000 ОП МП М 0030</t>
  </si>
  <si>
    <t>Ярославская область, Ростовский р-н, р.п. Ишня, д. Анциферово, от а/д до огородов</t>
  </si>
  <si>
    <t>Ярославская область, Ростовский р-н, р.п. Ишня, д. Анциферово, от а/д до пруда</t>
  </si>
  <si>
    <t>Ярославская область, Ростовский р-н, р.п. Ишня, д. Дом инвалидов, от а/д до огородов</t>
  </si>
  <si>
    <t>Ярославская область, Ростовский р-н, р.п. Ишня, д. Дом инвалидов, от а/д до жилого дома</t>
  </si>
  <si>
    <t>Ярославская область, Ростовский р-н, р.п. Ишня, д. Кустерь, вдоль деревни</t>
  </si>
  <si>
    <t>78237552000 ОП МП М 0029</t>
  </si>
  <si>
    <t>Ярославская область, Ростовский р-н, р.п. Ишня, д. Кустерь,от №1 до №3</t>
  </si>
  <si>
    <t>Ярославская область, Ростовский р-н, р.п. Ишня, д. Кустерь,вдоль огородов</t>
  </si>
  <si>
    <t>Ярославская область, Ростовский р-н, р.п. Ишня, д. Кустерь,от №1 до конца насел. пункта</t>
  </si>
  <si>
    <t>Ярославская область, Ростовский р-н, р.п. Ишня, д. Кустерь,от №1 до огородов</t>
  </si>
  <si>
    <t>Ярославская область, Ростовский р-н, р.п. Ишня, д. Кустерь,от №6 до огородов</t>
  </si>
  <si>
    <t>Ярославская область, Ростовский р-н, р.п. Ишня, с. Шурскол, ул. Советская</t>
  </si>
  <si>
    <t>78237552000 ОП МП М 0002</t>
  </si>
  <si>
    <t>Ярославская область, Ростовский р-н, р.п. Ишня, с. Шурскол, ул. Киргизская</t>
  </si>
  <si>
    <t>78237552000 ОП МП М 0003</t>
  </si>
  <si>
    <t>Ярославская область, Ростовский р-н, р.п. Ишня, с. Шурскол, ул.Комсомольская</t>
  </si>
  <si>
    <t>78237552000 ОП МП М 0004</t>
  </si>
  <si>
    <t>Ярославская область, Ростовский р-н, р.п. Ишня, с. Шурскол, ул. Молодёжная</t>
  </si>
  <si>
    <t>78237552000 ОП МП М 0005</t>
  </si>
  <si>
    <t>Ярославская область, Ростовский р-н, р.п. Ишня, с. Шурскол, ул. Садовая</t>
  </si>
  <si>
    <t>78237552000 ОП МП М 0006</t>
  </si>
  <si>
    <t>Ярославская область, Ростовский р-н, р.п. Ишня, с. Шурскол, ул. Школьная</t>
  </si>
  <si>
    <t>78237552000 ОП МП М 0007</t>
  </si>
  <si>
    <t>Ярославская область, Ростовский р-н, р.п. Ишня, с. Шурскол, ул. Строителей</t>
  </si>
  <si>
    <t>78237552000 ОП МП М 0008</t>
  </si>
  <si>
    <t>Ярославская область, Ростовский р-н, р.п. Ишня, с. Шурскол, ул. Парковая</t>
  </si>
  <si>
    <t>78237552000 ОП МП М 0009</t>
  </si>
  <si>
    <t>Ярославская область, Ростовский р-н, р.п. Ишня, с. Шурскол, ул. Дружбы</t>
  </si>
  <si>
    <t>78237552000 ОП МП М 0010</t>
  </si>
  <si>
    <t>Ярославская область, Ростовский р-н, р.п. Ишня, с. Шурскол, от а/д до ул.Парковая</t>
  </si>
  <si>
    <t>Ярославская область, Ростовский р-н, р.п. Ишня, с. Шурскол, от №3 до ул.Парковая</t>
  </si>
  <si>
    <t>Ярославская область, Ростовский р-н, р.п. Ишня, с. Шурскол, от №1 до ул.Строителей</t>
  </si>
  <si>
    <t>Ярославская область, Ростовский р-н, р.п. Ишня, с. Шурскол, от №17 до №20</t>
  </si>
  <si>
    <t>Ярославская область, Ростовский р-н, р.п. Ишня, с. Шурскол, от №18 до №21</t>
  </si>
  <si>
    <t>Ярославская область, Ростовский р-н, р.п. Ишня, с. Шурскол, от №21 до №29</t>
  </si>
  <si>
    <t>Ярославская область, Ростовский р-н, р.п. Ишня, с. Шурскол, от №11 до №29</t>
  </si>
  <si>
    <t>Ярославская область, Ростовский р-н, р.п. Ишня, с. Шурскол, от №21 до №24</t>
  </si>
  <si>
    <t>Ярославская область, Ростовский р-н, р.п. Ишня, с. Шурскол, от №21 до жилого дома</t>
  </si>
  <si>
    <t>Ярославская область, Ростовский р-н, р.п. Ишня, с. Шурскол, от №11 до жилого дома</t>
  </si>
  <si>
    <t>Ярославская область, Ростовский р-н, р.п. Ишня, с. Шурскол, от №22 до №29</t>
  </si>
  <si>
    <t>Ярославская область, Ростовский р-н, р.п. Ишня, с. Шурскол, от №29 до №11</t>
  </si>
  <si>
    <t>Ярославская область, Ростовский р-н, р.п. Ишня, с. Шурскол, от №14 до №32</t>
  </si>
  <si>
    <t>Ярославская область, Ростовский р-н, р.п. Ишня, с. Шурскол, ул. Сельская</t>
  </si>
  <si>
    <t>78237552000 ОП МП М 0033</t>
  </si>
  <si>
    <t>Ярославская область, Ростовский р-н, р.п. Ишня, с. Шурскол, от №32 до жилого дома</t>
  </si>
  <si>
    <t>Ярославская область, Ростовский р-н, р.п. Ишня, с. Шурскол, от №32 до огородов</t>
  </si>
  <si>
    <t>Ярославская область, Ростовский р-н, р.п. Ишня, с. Шурскол, от №34 до огородов</t>
  </si>
  <si>
    <t>Ярославская область, Ростовский р-н, р.п. Ишня, с. Шурскол, от №37 до магазина</t>
  </si>
  <si>
    <t>Ярославская область, Ростовский р-н, р.п. Ишня, с. Шурскол, от №39 до жилого дома</t>
  </si>
  <si>
    <t>Ярославская область, Ростовский р-н, р.п. Ишня, с. Шурскол, от а/д до жилого дома</t>
  </si>
  <si>
    <t>Ярославская область, Ростовский р-н, р.п. Ишня, с. Шурскол, от №32 до Дома Культуры</t>
  </si>
  <si>
    <t>Ярославская область, Ростовский р-н, р.п. Ишня, Савинский с/о, д. Бахматово, проездная дорога вдоль домов к лесу</t>
  </si>
  <si>
    <t>78237552000 ОП МП М 0124</t>
  </si>
  <si>
    <t>Ярославская область, Ростовский р-н, р.п. Ишня, Савинский с/о, д. Бахматово, проездная дорога к участкам</t>
  </si>
  <si>
    <t>78237552000 ОП МП М 0125</t>
  </si>
  <si>
    <t>Ярославская область, Ростовский р-н, р.п. Ишня, Савинский с/о, д. Бахматово,  проездная дорога в дер. Дуброво</t>
  </si>
  <si>
    <t>78237552000 ОП МП М 0126</t>
  </si>
  <si>
    <t>Ярославская область, Ростовский р-н, р.п. Ишня, Савинский с/о, д. Бахматово, проездная дорога около д. № 7, в дер. Дуброво</t>
  </si>
  <si>
    <t>78237552000 ОП МП М 0127</t>
  </si>
  <si>
    <t>Ярославская область, Ростовский р-н, р.п. Ишня, Савинский с/о, д. Бородино,  проездная дорога вдоль деревни к реке</t>
  </si>
  <si>
    <t>78237552000 ОП МП М 0128</t>
  </si>
  <si>
    <t>Ярославская область, Ростовский р-н, р.п. Ишня, Савинский с/о, д. Бородино,   проездная дорога в лес</t>
  </si>
  <si>
    <t>78237552000 ОП МП М 0129</t>
  </si>
  <si>
    <t>Ярославская область, Ростовский р-н, р.п. Ишня, Савинский с/о, д. Бородино,  к участкам</t>
  </si>
  <si>
    <t>78237552000 ОП МП М 0130</t>
  </si>
  <si>
    <t>Ярославская область, Ростовский р-н, р.п. Ишня, Савинский с/о, д. Бородино,  к д. № 11</t>
  </si>
  <si>
    <t>78237552000 ОП МП М 0131</t>
  </si>
  <si>
    <t>Ярославская область, Ростовский р-н, р.п. Ишня, Савинский с/о, д. Бородино,   к домам №№ 21, 23, 25, 27 и выезд на дорогу № 6</t>
  </si>
  <si>
    <t>78237552000 ОП МП М 0132</t>
  </si>
  <si>
    <t>Ярославская область, Ростовский р-н, р.п. Ишня, Савинский с/о, д. Бородино,  дорога в лес</t>
  </si>
  <si>
    <t>78237552000 ОП МП М 0133</t>
  </si>
  <si>
    <t>Ярославская область, Ростовский р-н, р.п. Ишня, Савинский с/о, д. Василево,  дорога к участкам</t>
  </si>
  <si>
    <t>78237552000 ОП МП М 0134</t>
  </si>
  <si>
    <t>Ярославская область, Ростовский р-н, р.п. Ишня, Савинский с/о, д. Василево,   дорога к участкам</t>
  </si>
  <si>
    <t>78237552000 ОП МП М 0135</t>
  </si>
  <si>
    <t>Ярославская область, Ростовский р-н, р.п. Ишня, Савинский с/о, д. Василево,   к электростанции</t>
  </si>
  <si>
    <t>78237552000 ОП МП М 0136</t>
  </si>
  <si>
    <t>Ярославская область, Ростовский р-н, р.п. Ишня, Савинский с/о, д. Василево,   к водонапорной башне</t>
  </si>
  <si>
    <t>78237552000 ОП МП М 0137</t>
  </si>
  <si>
    <t>78237552000 ОП МП М 0138</t>
  </si>
  <si>
    <t>Ярославская область, Ростовский р-н, р.п. Ишня, Савинский с/о, д. Василево,   к фермам СПК колхоза «Красный маяк»</t>
  </si>
  <si>
    <t>78237552000 ОП МП М 0139</t>
  </si>
  <si>
    <t xml:space="preserve">Ярославская область, Ростовский р-н, р.п. Ишня, Савинский с/о, д. Василево,   дорога к участкам </t>
  </si>
  <si>
    <t>78237552000 ОП МП М 0140</t>
  </si>
  <si>
    <t>Ярославская область, Ростовский р-н, р.п. Ишня, Савинский с/о, д. Дуброво,   дорога ведущая в д. Бахматово</t>
  </si>
  <si>
    <t>78237552000 ОП МП М 0141</t>
  </si>
  <si>
    <t>Ярославская область, Ростовский р-н, р.п. Ишня, Савинский с/о, д. Дуброво,   дорога к участкам</t>
  </si>
  <si>
    <t>78237552000 ОП МП М 0142</t>
  </si>
  <si>
    <t>Ярославская область, Ростовский р-н, р.п. Ишня, Савинский с/о, д. Дуброво,   к ферме</t>
  </si>
  <si>
    <t>78237552000 ОП МП М 0143</t>
  </si>
  <si>
    <t>78237552000 ОП МП М 0144</t>
  </si>
  <si>
    <t>78237552000 ОП МП М 0145</t>
  </si>
  <si>
    <t>Ярославская область, Ростовский р-н, р.п. Ишня, Савинский с/о, д. Дуброво,   к реке и к д. № 22</t>
  </si>
  <si>
    <t>78237552000 ОП МП М 0146</t>
  </si>
  <si>
    <t>Ярославская область, Ростовский р-н, р.п. Ишня, Савинский с/о, д. Дуброво, к домам №№ 18, 20 выезд на дорогу № 7</t>
  </si>
  <si>
    <t>78237552000 ОП МП М 0147</t>
  </si>
  <si>
    <t>Ярославская область, Ростовский р-н, р.п. Ишня, Савинский с/о, с. Марково, дорога к участкам</t>
  </si>
  <si>
    <t>78237552000 ОП МП М 0148</t>
  </si>
  <si>
    <t>78237552000 ОП МП М 0149</t>
  </si>
  <si>
    <t>Ярославская область, Ростовский р-н, р.п. Ишня, Савинский с/о, с. Марково, дорога к участку</t>
  </si>
  <si>
    <t>78237552000 ОП МП М 0150</t>
  </si>
  <si>
    <t>Ярославская область, Ростовский р-н, р.п. Ишня, Савинский с/о, с. Марково, объездная дорога соединяется с центральной дорогой</t>
  </si>
  <si>
    <t>78237552000 ОП МП М 0151</t>
  </si>
  <si>
    <t>78237552000 ОП МП М 0152</t>
  </si>
  <si>
    <t>Ярославская область, Ростовский р-н, р.п. Ишня, Савинский с/о, с. Марково, к хоз. Постройкам</t>
  </si>
  <si>
    <t>78237552000 ОП МП М 0153</t>
  </si>
  <si>
    <t>Ярославская область, Ростовский р-н, р.п. Ишня, Савинский с/о, с. Марково, дорога к д. № 5</t>
  </si>
  <si>
    <t>78237552000 ОП МП М 0154</t>
  </si>
  <si>
    <t>Ярославская область, Ростовский р-н, р.п. Ишня, Савинский с/о, д. Низово, дорога вдоль домов</t>
  </si>
  <si>
    <t>78237552000 ОП МП М 0155</t>
  </si>
  <si>
    <t>Ярославская область, Ростовский р-н, р.п. Ишня, Савинский с/о, д. Низово,  дорога к пахотным участкам</t>
  </si>
  <si>
    <t>78237552000 ОП МП М 0156</t>
  </si>
  <si>
    <t>Ярославская область, Ростовский р-н, р.п. Ишня, Савинский с/о, д. Осиновицы,   дорога к земельным участкам</t>
  </si>
  <si>
    <t>78237552000 ОП МП М 0157</t>
  </si>
  <si>
    <t>Ярославская область, Ростовский р-н, р.п. Ишня, Савинский с/о, д. Осиновицы,  дорога к ДПК «Коммунальщик»</t>
  </si>
  <si>
    <t>78237552000 ОП МП М 0158</t>
  </si>
  <si>
    <t>Ярославская область, Ростовский р-н, р.п. Ишня, Савинский с/о, д. Осиновицы,  дорога к дому № 12а</t>
  </si>
  <si>
    <t>78237552000 ОП МП М 0159</t>
  </si>
  <si>
    <t>78237552000 ОП МП М 0160</t>
  </si>
  <si>
    <t>78237552000 ОП МП М 0161</t>
  </si>
  <si>
    <t>Ярославская область, Ростовский р-н, р.п. Ишня, Савинский с/о, д. Осиновицы,   дорога к домам и к реке Устье</t>
  </si>
  <si>
    <t>78237552000 ОП МП М 0162</t>
  </si>
  <si>
    <t>Ярославская область, Ростовский р-н, р.п. Ишня, Савинский с/о, д. Осиновицы,  дорога к земельным участкам</t>
  </si>
  <si>
    <t>78237552000 ОП МП М 0163</t>
  </si>
  <si>
    <t>Ярославская область, Ростовский р-н, р.п. Ишня, Савинский с/о, д.Перевозново, дорога вдоль домов</t>
  </si>
  <si>
    <t>78237552000 ОП МП 0164</t>
  </si>
  <si>
    <t>Ярославская область, Ростовский р-н, р.п. Ишня, Савинский с/о, д.Перевозново, дорога к пахотным участкам</t>
  </si>
  <si>
    <t>78237552000 ОП МП 0165</t>
  </si>
  <si>
    <t>78237552000 ОП МП 0166</t>
  </si>
  <si>
    <t>Ярославская область, Ростовский р-н, р.п. Ишня, Савинский с/о, д.Перевозново, дорога между домами № 7 и   № 9 к реке Устье</t>
  </si>
  <si>
    <t>78237552000 ОП МП 0167</t>
  </si>
  <si>
    <t>78237552000 ОП МП 0168</t>
  </si>
  <si>
    <t>Ярославская область, Ростовский р-н, р.п. Ишня, Савинский с/о, д.Перевозново, дорога к д. № 27</t>
  </si>
  <si>
    <t>78237552000 ОП МП 0169</t>
  </si>
  <si>
    <t>Ярославская область, Ростовский р-н, р.п. Ишня, Савинский с/о, с. Савинское, дорога на с. Яковцево</t>
  </si>
  <si>
    <t>78237552000 ОП МП 0170</t>
  </si>
  <si>
    <t>Ярославская область, Ростовский р-н, р.п. Ишня, Савинский с/о, с. Савинское, дорога к земельным участкам</t>
  </si>
  <si>
    <t>78237552000 ОП МП 0171</t>
  </si>
  <si>
    <t>78237552000 ОП МП 0172</t>
  </si>
  <si>
    <t>78237552000 ОП МП 0173</t>
  </si>
  <si>
    <t>Ярославская область, Ростовский р-н, р.п. Ишня, Савинский с/о, с. Савинское, дорога к полю СПК колхоза «Красный маяк»</t>
  </si>
  <si>
    <t>78237552000 ОП МП 0174</t>
  </si>
  <si>
    <t>Ярославская область, Ростовский р-н, р.п. Ишня, Савинский с/о, с. Савинское, дорога к домам</t>
  </si>
  <si>
    <t>78237552000 ОП МП 0175</t>
  </si>
  <si>
    <t xml:space="preserve">Ярославская область, Ростовский р-н, р.п. Ишня, Савинский с/о, с. Савинское, дорога к домам № 1, 3 </t>
  </si>
  <si>
    <t>78237552000 ОП МП 0176</t>
  </si>
  <si>
    <t>Ярославская область, Ростовский р-н, р.п. Ишня, Савинский с/о, д. Солонино, дорога к д. № 7, к усадьбам и в лес</t>
  </si>
  <si>
    <t>78237552000 ОП МП 0177</t>
  </si>
  <si>
    <t>Ярославская область, Ростовский р-н, р.п. Ишня, Савинский с/о, д. Солонино, дорога около домов</t>
  </si>
  <si>
    <t>78237552000 ОП МП 0178</t>
  </si>
  <si>
    <t>Ярославская область, Ростовский р-н, р.п. Ишня, Савинский с/о, д. Солонино, дорога к дому № 4 и к огородам</t>
  </si>
  <si>
    <t>78237552000 ОП МП 0179</t>
  </si>
  <si>
    <t>Ярославская область, Ростовский р-н, р.п. Ишня, Савинский с/о, д. Солонино, дорога к пахотным участкам</t>
  </si>
  <si>
    <t>78237552000 ОП МП 0180</t>
  </si>
  <si>
    <t>Ярославская область, Ростовский р-н, р.п. Ишня, Савинский с/о, д. Спирцово, дорога к домам №№ 13, 12, 9, 8, 5</t>
  </si>
  <si>
    <t>78237552000 ОП МП 0181</t>
  </si>
  <si>
    <t>Ярославская область, Ростовский р-н, р.п. Ишня, Савинский с/о, д. Спирцово,  дорога к домам № 11 и 10</t>
  </si>
  <si>
    <t>78237552000 ОП МП 0182</t>
  </si>
  <si>
    <t>Ярославская область, Ростовский р-н, р.п. Ишня, Савинский с/о, д. Спирцово, дорога вдоль домов и соединяется с дорогой № 4</t>
  </si>
  <si>
    <t>78237552000 ОП МП 0183</t>
  </si>
  <si>
    <t>Ярославская область, Ростовский р-н, р.п. Ишня, Савинский с/о, д. Спирцово, дорога к дому № 7 и пахотным участкам</t>
  </si>
  <si>
    <t>78237552000 ОП МП 0184</t>
  </si>
  <si>
    <t xml:space="preserve">Ярославская область, Ростовский р-н, р.п. Ишня, Савинский с/о, д. Спирцово, дорога к дому № 21 </t>
  </si>
  <si>
    <t>78237552000 ОП МП 0185</t>
  </si>
  <si>
    <t>Ярославская область, Ростовский р-н, р.п. Ишня, Савинский с/о, д.Строганово, дорога к дому № 18 и к реке</t>
  </si>
  <si>
    <t>78237552000 ОП МП 0186</t>
  </si>
  <si>
    <t>Ярославская область, Ростовский р-н, р.п. Ишня, Савинский с/о, д.Строганово, дорога к домам №№ 6, 5, 8</t>
  </si>
  <si>
    <t>78237552000 ОП МП 0187</t>
  </si>
  <si>
    <t>Ярославская область, Ростовский р-н, р.п. Ишня, Савинский с/о, д.Строганово, дорога в лес</t>
  </si>
  <si>
    <t>78237552000 ОП МП 0188</t>
  </si>
  <si>
    <t>Ярославская область, Ростовский р-н, р.п. Ишня, Шугорский с/о, д. Судино, центральная дорога по деревне</t>
  </si>
  <si>
    <t>78237552000 ОП МП 0189</t>
  </si>
  <si>
    <t>Ярославская область, Ростовский р-н, р.п. Ишня, Шугорский с/о, д. Судино, дорога к пруду</t>
  </si>
  <si>
    <t>78237552000 ОП МП 0190</t>
  </si>
  <si>
    <t>Ярославская область, Ростовский р-н, р.п. Ишня, Шугорский с/о, д. Судино, дорога к школе и жилым домам</t>
  </si>
  <si>
    <t>78237552000 ОП МП 0191</t>
  </si>
  <si>
    <t>Ярославская область, Ростовский р-н, р.п. Ишня, Шугорский с/о, д. Судино, дорога к жилым домам и полевым участкам</t>
  </si>
  <si>
    <t>78237552000 ОП МП 0192</t>
  </si>
  <si>
    <t>Ярославская область, Ростовский р-н, р.п. Ишня, Шугорский с/о, д. Судино, дорога к хоз. постройкам и земельным участкам</t>
  </si>
  <si>
    <t>78237552000 ОП МП 0193</t>
  </si>
  <si>
    <t>Ярославская область, Ростовский р-н, р.п. Ишня, Шугорский с/о, д. Судино, дорога к хоз. постройкам</t>
  </si>
  <si>
    <t>78237552000 ОП МП 0194</t>
  </si>
  <si>
    <t>78237552000 ОП МП 0195</t>
  </si>
  <si>
    <t>Ярославская область, Ростовский р-н, р.п. Ишня, Шугорский с/о, д. Судино, дорога к гаражам</t>
  </si>
  <si>
    <t>78237552000 ОП МП 0196</t>
  </si>
  <si>
    <t>Ярославская область, Ростовский р-н, р.п. Ишня, Шугорский с/о, д. Судино, дорога к жилым домам и хоз. постройкам</t>
  </si>
  <si>
    <t>78237552000 ОП МП 0197</t>
  </si>
  <si>
    <t>Ярославская область, Ростовский р-н, р.п. Ишня, Шугорский с/о, д. Судино, дорога к медпункту</t>
  </si>
  <si>
    <t>78237552000 ОП МП 0198</t>
  </si>
  <si>
    <t>Ярославская область, Ростовский р-н, р.п. Ишня, Шугорский с/о, д. Судино, дорога к полевым участкам</t>
  </si>
  <si>
    <t>78237552000 ОП МП 0199</t>
  </si>
  <si>
    <t>Ярославская область, Ростовский р-н, р.п. Ишня, Шугорский с/о, д. Судино, дорога через деревню с выездом на с. Б. Шугорь</t>
  </si>
  <si>
    <t>78237552000 ОП МП 0200</t>
  </si>
  <si>
    <t>Ярославская область, Ростовский р-н, р.п. Ишня, Шугорский с/о, д. Судино, дорога вокруг магазина к памятнику</t>
  </si>
  <si>
    <t>78237552000 ОП МП 0201</t>
  </si>
  <si>
    <t>Ярославская область, Ростовский р-н, р.п. Ишня, Шугорский с/о, д. Судино, дорога к жилым домам</t>
  </si>
  <si>
    <t>78237552000 ОП МП 0202</t>
  </si>
  <si>
    <t xml:space="preserve">Ярославская область, Ростовский р-н, р.п. Ишня, Шугорский с/о, д. Судино, дорога к жилым домам </t>
  </si>
  <si>
    <t>78237552000 ОП МП 0203</t>
  </si>
  <si>
    <t>Ярославская область, Ростовский р-н, р.п. Ишня, Шугорский с/о, д. Судино, дорога к жилым домам №№ 7, 6, 5, к почте и хоз. постройкам</t>
  </si>
  <si>
    <t>78237552000 ОП МП 0204</t>
  </si>
  <si>
    <t>Ярославская область, Ростовский р-н, р.п. Ишня, Шугорский с/о, д. Судино, дорога между жилыми домами к хоз. постройкам с выездом на центральную дорогу</t>
  </si>
  <si>
    <t>78237552000 ОП МП 0205</t>
  </si>
  <si>
    <t>Ярославская область, Ростовский р-н, р.п. Ишня, Шугорский с/о, д. Судино, дорога к гаражам и хоз. постройкам</t>
  </si>
  <si>
    <t>78237552000 ОП МП 0206</t>
  </si>
  <si>
    <t>Ярославская область, Ростовский р-н, р.п. Ишня, Шугорский с/о, д. Судино, дорога к жилым домам на кладбище выезд в поле</t>
  </si>
  <si>
    <t>78237552000 ОП МП 0207</t>
  </si>
  <si>
    <t>78237552000 ОП МП 0208</t>
  </si>
  <si>
    <t>78237552000 ОП МП 0209</t>
  </si>
  <si>
    <t>Ярославская область, Ростовский р-н, р.п. Ишня, Шугорский с/о, д. Мятежево, центральная дорога по деревне</t>
  </si>
  <si>
    <t>78237552000 ОП МП 0210</t>
  </si>
  <si>
    <t>Ярославская область, Ростовский р-н, р.п. Ишня, Шугорский с/о, д. Мятежево, дорога по деревне</t>
  </si>
  <si>
    <t>78237552000 ОП МП 0211</t>
  </si>
  <si>
    <t>Ярославская область, Ростовский р-н, р.п. Ишня, Шугорский с/о, д. Мятежево, дорога к полевым участкам</t>
  </si>
  <si>
    <t>78237552000 ОП МП 0212</t>
  </si>
  <si>
    <t>Ярославская область, Ростовский р-н, р.п. Ишня, Шугорский с/о, д. Мятежево, дорога к жилым домам</t>
  </si>
  <si>
    <t>78237552000 ОП МП 0213</t>
  </si>
  <si>
    <t>Ярославская область, Ростовский р-н, р.п. Ишня, Шугорский с/о, д. Мятежево, дорога к жилому дому</t>
  </si>
  <si>
    <t>78237552000 ОП МП 0214</t>
  </si>
  <si>
    <t>Ярославская область, Ростовский р-н, р.п. Ишня, Шугорский с/о, д. Мятежево, дорога между полевыми участками</t>
  </si>
  <si>
    <t>78237552000 ОП МП 0215</t>
  </si>
  <si>
    <t>Ярославская область, Ростовский р-н, р.п. Ишня, Шугорский с/о, д. Мятежево, дорога на дер. Рельцы</t>
  </si>
  <si>
    <t>78237552000 ОП МП 0216</t>
  </si>
  <si>
    <t>Ярославская область, Ростовский р-н, р.п. Ишня, Шугорский с/о, д. Мятежево, подъезд к земельным участкам</t>
  </si>
  <si>
    <t>78237552000 ОП МП 0217</t>
  </si>
  <si>
    <t>Ярославская область, Ростовский р-н, р.п. Ишня, Шугорский с/о, д. Мятежево, дорога к жилому дому, земельным участкам и сенокосу</t>
  </si>
  <si>
    <t>78237552000 ОП МП 0218</t>
  </si>
  <si>
    <t>Ярославская область, Ростовский р-н, р.п. Ишня, Шугорский с/о, с. Демьяны, центральная дорога по деревне</t>
  </si>
  <si>
    <t>78237552000 ОП МП 0219</t>
  </si>
  <si>
    <t>Ярославская область, Ростовский р-н, р.п. Ишня, Шугорский с/о, с. Демьяны, дорога в деревню</t>
  </si>
  <si>
    <t>78237552000 ОП МП 0220</t>
  </si>
  <si>
    <t>Ярославская область, Ростовский р-н, р.п. Ишня, Шугорский с/о, с. Демьяны, дорога к полевым участкам</t>
  </si>
  <si>
    <t>78237552000 ОП МП 0221</t>
  </si>
  <si>
    <t>78237552000 ОП МП 0222</t>
  </si>
  <si>
    <t>78237552000 ОП МП 0223</t>
  </si>
  <si>
    <t>78237552000 ОП МП 0224</t>
  </si>
  <si>
    <t>Ярославская область, Ростовский р-н, р.п. Ишня, Шугорский с/о, с. Демьяны, дорога к жилому дому и полевым участкам</t>
  </si>
  <si>
    <t>78237552000 ОП МП 0225</t>
  </si>
  <si>
    <t>Ярославская область, Ростовский р-н, р.п. Ишня, Шугорский с/о, с. Демьяны, дорога в деревню и жилым домам</t>
  </si>
  <si>
    <t xml:space="preserve">78237552000 ОП МП 0226 </t>
  </si>
  <si>
    <t>78237552000 ОП МП 0227</t>
  </si>
  <si>
    <t>Ярославская область, Ростовский р-н, р.п. Ишня, Шугорский с/о, с. Демьяны, дорога между полевыми уч.</t>
  </si>
  <si>
    <t>78237552000 ОП МП 0228</t>
  </si>
  <si>
    <t>Ярославская область, Ростовский р-н, р.п. Ишня, Шугорский с/о, с. Малая Шугорь, центральная дорога по деревне</t>
  </si>
  <si>
    <t>78237552000 ОП МП 0229</t>
  </si>
  <si>
    <t>Ярославская область, Ростовский р-н, р.п. Ишня, Шугорский с/о, с. Малая Шугорь, дорога по деревне к жилым домам</t>
  </si>
  <si>
    <t>78237552000 ОП МП 0230</t>
  </si>
  <si>
    <t>Ярославская область, Ростовский р-н, р.п. Ишня, Шугорский с/о, с. Малая Шугорь, дорога к жилым домам и сенокосу</t>
  </si>
  <si>
    <t>78237552000 ОП МП 0231</t>
  </si>
  <si>
    <t>Ярославская область, Ростовский р-н, р.п. Ишня, Шугорский с/о, с. Малая Шугорь, объездная дорога по сенокосу к земельным участкам</t>
  </si>
  <si>
    <t>78237552000 ОП МП 0232</t>
  </si>
  <si>
    <t>Ярославская область, Ростовский р-н, р.п. Ишня, Шугорский с/о, с. Малая Шугорь, дорога к земельным участкам в овраг</t>
  </si>
  <si>
    <t>78237552000 ОП МП 0233</t>
  </si>
  <si>
    <t>Ярославская область, Ростовский р-н, р.п. Ишня, Шугорский с/о, с. Малая Шугорь, дорога к жилым домам к колодцу и в овраг</t>
  </si>
  <si>
    <t>78237552000 ОП МП 0234</t>
  </si>
  <si>
    <t>Ярославская область, Ростовский р-н, р.п. Ишня, Шугорский с/о, с. Малая Шугорь, к жилым домам</t>
  </si>
  <si>
    <t>78237552000 ОП МП 0235</t>
  </si>
  <si>
    <t xml:space="preserve">Ярославская область, Ростовский р-н, р.п. Ишня, Шугорский с/о, с. Малая Шугорь, к полевым участкам и сенокосу </t>
  </si>
  <si>
    <t>78237552000 ОП МП 0236</t>
  </si>
  <si>
    <t>Ярославская область, Ростовский р-н, р.п. Ишня, Шугорский с/о, с. Большая Шугорь, дорога к пруду</t>
  </si>
  <si>
    <t>78237552000 ОП МП 0237</t>
  </si>
  <si>
    <t>Ярославская область, Ростовский р-н, р.п. Ишня, Шугорский с/о, с. Большая Шугорь, к пруду и земельным участкам</t>
  </si>
  <si>
    <t>78237552000 ОП МП 0238</t>
  </si>
  <si>
    <t>Ярославская область, Ростовский р-н, р.п. Ишня, Шугорский с/о, с. Большая Шугорь, дорога к земельным участкам</t>
  </si>
  <si>
    <t>78237552000 ОП МП 0239</t>
  </si>
  <si>
    <t>Ярославская область, Ростовский р-н, р.п. Ишня, Шугорский с/о, с. Большая Шугорь, между домами с выездом к полевым участкам</t>
  </si>
  <si>
    <t>78237552000 ОП МП 0240</t>
  </si>
  <si>
    <t>Ярославская область, Ростовский р-н, р.п. Ишня, Шугорский с/о, с. Большая Шугорь, между жилыми домами к садам и полевым участкам</t>
  </si>
  <si>
    <t>78237552000 ОП МП 0241</t>
  </si>
  <si>
    <t>Ярославская область, Ростовский р-н, р.п. Ишня, Шугорский с/о, с. Большая Шугорь, к участкам в поле и садам</t>
  </si>
  <si>
    <t>78237552000 ОП МП 0242</t>
  </si>
  <si>
    <t>Ярославская область, Ростовский р-н, р.п. Ишня, Шугорский с/о, с. Большая Шугорь, к участкам в поле</t>
  </si>
  <si>
    <t>78237552000 ОП МП 0243</t>
  </si>
  <si>
    <t>78237552000 ОП МП 0244</t>
  </si>
  <si>
    <t>Ярославская область, Ростовский р-н, р.п. Ишня, Шугорский с/о, с. Большая Шугорь, объездная дорога за деревней к полевым участкам</t>
  </si>
  <si>
    <t>78237552000 ОП МП 0245</t>
  </si>
  <si>
    <t>Ярославская область, Ростовский р-н, р.п. Ишня, Шугорский с/о, с. Большая Шугорь, дорога к полевым участкам</t>
  </si>
  <si>
    <t>78237552000 ОП МП 0246</t>
  </si>
  <si>
    <t>78237552000 ОП МП 0247</t>
  </si>
  <si>
    <t>78237552000 ОП МП 0248</t>
  </si>
  <si>
    <t>Ярославская область, Ростовский р-н, р.п. Ишня, Шугорский с/о, с. Большая Шугорь, в овраг и к полевым участкам</t>
  </si>
  <si>
    <t>78237552000 ОП МП 0249</t>
  </si>
  <si>
    <t>Ярославская область, Ростовский р-н, р.п. Ишня, Шугорский с/о, с. Большая Шугорь, к реке и жилому дому в сады</t>
  </si>
  <si>
    <t>78237552000 ОП МП 0250</t>
  </si>
  <si>
    <t>Ярославская область, Ростовский р-н, р.п. Ишня, Шугорский с/о, д. Сидорково, дорога по деревне к жилым домам</t>
  </si>
  <si>
    <t>78237552000 ОП МП 0251</t>
  </si>
  <si>
    <t>Ярославская область, Ростовский р-н, р.п. Ишня, Шугорский с/о, д. Сидорково, центральная дорога по деревне</t>
  </si>
  <si>
    <t>78237552000 ОП МП 0252</t>
  </si>
  <si>
    <t>Ярославская область, Ростовский р-н, р.п. Ишня, Шугорский с/о, д. Сидорково, дорога к земельным участкам</t>
  </si>
  <si>
    <t>78237552000 ОП МП 0253</t>
  </si>
  <si>
    <t>Ярославская область, Ростовский р-н, р.п. Ишня, Шугорский с/о, д. Сидорково, объездная дорога к полевым участкам</t>
  </si>
  <si>
    <t>78237552000 ОП МП 0254</t>
  </si>
  <si>
    <t>Ярославская область, Ростовский р-н, р.п. Ишня, Шугорский с/о, д. Сидорково, дорога к жилым домам</t>
  </si>
  <si>
    <t>78237552000 ОП МП 0255</t>
  </si>
  <si>
    <t>Ярославская область, Ростовский р-н, р.п. Ишня, Шугорский с/о, д. Сидорково, дорога в Шалковские поля</t>
  </si>
  <si>
    <t>78237552000 ОП МП 0256</t>
  </si>
  <si>
    <t>Ярославская область, Ростовский р-н, р.п. Ишня, Шугорский с/о, д. Поддыбье, центральная дорога по деревне</t>
  </si>
  <si>
    <t>78237552000 ОП МП 0257</t>
  </si>
  <si>
    <t>78237552000 ОП МП 0258</t>
  </si>
  <si>
    <t>Ярославская область, Ростовский р-н, р.п. Ишня, Шугорский с/о, д. Поддыбье, дорога между земельными участками и вокруг деревни</t>
  </si>
  <si>
    <t>78237552000 ОП МП 0259</t>
  </si>
  <si>
    <t>Ярославская область, Ростовский р-н, р.п. Ишня, Шугорский с/о, д. Поддыбье, дорога к жилым домам и пруду</t>
  </si>
  <si>
    <t>78237552000 ОП МП 0260</t>
  </si>
  <si>
    <t>Ярославская область, Ростовский р-н, р.п. Ишня, Шугорский с/о, д. Поддыбье, к пруду и земельным участкам</t>
  </si>
  <si>
    <t>78237552000 ОП МП 0261</t>
  </si>
  <si>
    <t>Ярославская область, Ростовский р-н, р.п. Ишня, Шугорский с/о, д. Поддыбье, между жилыми домами</t>
  </si>
  <si>
    <t>78237552000 ОП МП 0262</t>
  </si>
  <si>
    <t>Ярославская область, Ростовский р-н, р.п. Ишня, Шугорский с/о, д. Поддыбье, к полевым участкам</t>
  </si>
  <si>
    <t>78237552000 ОП МП 0263</t>
  </si>
  <si>
    <t>Ярославская область, Ростовский р-н, р.п. Ишня, Шугорский с/о, д. Поддыбье, к полевым участкам за деревней</t>
  </si>
  <si>
    <t>78237552000 ОП МП 0264</t>
  </si>
  <si>
    <t>Ярославская область, Ростовский р-н, р.п. Ишня, Шугорский с/о, д. Поддыбье, к жилым домам и в деревню</t>
  </si>
  <si>
    <t>78237552000 ОП МП 0265</t>
  </si>
  <si>
    <t>Ярославская область, Ростовский р-н, р.п. Ишня, Шугорский с/о, д. Юрьевская Слобода, центральная дорога по деревне</t>
  </si>
  <si>
    <t>78237552000 ОП МП 0266</t>
  </si>
  <si>
    <t>Ярославская область, Ростовский р-н, р.п. Ишня, Шугорский с/о, д. Юрьевская Слобода, к сенокосу</t>
  </si>
  <si>
    <t>78237552000 ОП МП 0267</t>
  </si>
  <si>
    <t>Ярославская область, Ростовский р-н, р.п. Ишня, Шугорский с/о, д. Юрьевская Слобода, к полевым участкам</t>
  </si>
  <si>
    <t>78237552000 ОП МП 0268</t>
  </si>
  <si>
    <t>78237552000 ОП МП 0269</t>
  </si>
  <si>
    <t>78237552000 ОП МП 0270</t>
  </si>
  <si>
    <t>78237552000 ОП МП 0271</t>
  </si>
  <si>
    <t>78237552000 ОП МП 0272</t>
  </si>
  <si>
    <t>78237552000 ОП МП 0273</t>
  </si>
  <si>
    <t>Ярославская область, Ростовский р-н, р.п. Ишня, Шугорский с/о, с. Ивакино, дорога по деревне</t>
  </si>
  <si>
    <t>78237552000 ОП МП 0274</t>
  </si>
  <si>
    <t>Ярославская область, Ростовский р-н, р.п. Ишня, Шугорский с/о, с. Ивакино, к сенокосу</t>
  </si>
  <si>
    <t>78237552000 ОП МП 0275</t>
  </si>
  <si>
    <t>Ярославская область, Ростовский р-н, р.п. Ишня, Шугорский с/о, с. Ивакино, к полевым участкам</t>
  </si>
  <si>
    <t>78237552000 ОП МП 0276</t>
  </si>
  <si>
    <t>78237552000 ОП МП 0277</t>
  </si>
  <si>
    <t>78237552000 ОП МП 0278</t>
  </si>
  <si>
    <t>78237552000 ОП МП 0279</t>
  </si>
  <si>
    <t>78237552000 ОП МП 0280</t>
  </si>
  <si>
    <t xml:space="preserve">Ярославская область, Ростовский р-н, р.п. Ишня, Шугорский с/о, с. Ивакино, к полевым участкам </t>
  </si>
  <si>
    <t>78237552000 ОП МП 0281</t>
  </si>
  <si>
    <t>Ярославская область, Ростовский р-н, р.п. Ишня, Шугорский с/о, д. Дарцово, дорога к овощехранилищам</t>
  </si>
  <si>
    <t>78237552000 ОП МП 0284</t>
  </si>
  <si>
    <t>Ярославская область, Ростовский р-н, р.п. Ишня, Шугорский с/о, д. Дарцово, дорога к полевым участкам</t>
  </si>
  <si>
    <t>78237552000 ОП МП 0285</t>
  </si>
  <si>
    <t>78237552000 ОП МП 0286</t>
  </si>
  <si>
    <t>Ярославская область, Ростовский р-н, р.п. Ишня, Шугорский с/о, д. Дарцово, между полевыми участками</t>
  </si>
  <si>
    <t>78237552000 ОП МП 0287</t>
  </si>
  <si>
    <t>Ярославская область, Ростовский р-н, р.п. Ишня, Шугорский с/о, д. Дунилово, к полевым участкам и сенокосу</t>
  </si>
  <si>
    <t>78237552000 ОП МП 0288</t>
  </si>
  <si>
    <t>Ярославская область, Ростовский р-н, р.п. Ишня, Шугорский с/о, д. Дунилово,  к полевым участкам</t>
  </si>
  <si>
    <t>78237552000 ОП МП 0290</t>
  </si>
  <si>
    <t>Ярославская область, Ростовский р-н, р.п. Ишня, Шугорский с/о, д. Дунилово, к пруду и выезд в поле</t>
  </si>
  <si>
    <t>78237552000 ОП МП 0291</t>
  </si>
  <si>
    <t>Ярославская область, Ростовский р-н, р.п. Ишня, Шугорский с/о, д. Дунилово, в лес и полевым участкам</t>
  </si>
  <si>
    <t>78237552000 ОП МП 0292</t>
  </si>
  <si>
    <t>Ярославская область, Ростовский р-н, р.п. Ишня, Шугорский с/о, с. Богослов, центральная дорога по деревне</t>
  </si>
  <si>
    <t>78237552000 ОП МП 0293</t>
  </si>
  <si>
    <t>Ярославская область, Ростовский р-н, р.п. Ишня, Шугорский с/о, с. Богослов, к земельным участкам и жилым домам ЖБИ</t>
  </si>
  <si>
    <t>78237552000 ОП МП 0294</t>
  </si>
  <si>
    <t>Ярославская область, Ростовский р-н, р.п. Ишня, Шугорский с/о, д. Никово, к пруду</t>
  </si>
  <si>
    <t>78237552000 ОП МП 0295</t>
  </si>
  <si>
    <t>Ярославская область, Ростовский р-н, р.п. Ишня, Шугорский с/о, д. Никово, к земельным участкам</t>
  </si>
  <si>
    <t>78237552000 ОП МП 0296</t>
  </si>
  <si>
    <t>Ярославская область, Ростовский р-н, р.п. Ишня, Шугорский с/о, д. Никово, к жилым домам и земельным участкам</t>
  </si>
  <si>
    <t>78237552000 ОП МП 0297</t>
  </si>
  <si>
    <t>78237552000 ОП МП 0298</t>
  </si>
  <si>
    <t>Ярославская область, Ростовский р-н, р.п. Ишня, Шугорский с/о, д. Никово, к земельным участкам и сенокосу</t>
  </si>
  <si>
    <t>78237552000 ОП МП 0299</t>
  </si>
  <si>
    <t>Ярославская область, Ростовский р-н, р.п. Ишня, Шугорский с/о, д. Бабки, центральная дорога по деревне</t>
  </si>
  <si>
    <t>78237552000 ОП МП 0300</t>
  </si>
  <si>
    <t xml:space="preserve">Ярославская область, Ростовский р-н, р.п. Ишня, Шугорский с/о, д. Бабки, к реке и земельным участкам </t>
  </si>
  <si>
    <t>78237552000 ОП МП 0301</t>
  </si>
  <si>
    <t>Ярославская область, Ростовский р-н, р.п. Ишня, Шугорский с/о, д. Бабки, дорога за деревней земельным участкам</t>
  </si>
  <si>
    <t>78237552000 ОП МП 0302</t>
  </si>
  <si>
    <t>Ярославская область, Ростовский р-н, р.п. Ишня, Шугорский с/о, д. Бабки, к земельным участкам и сенокосу</t>
  </si>
  <si>
    <t>78237552000 ОП МП 0303</t>
  </si>
  <si>
    <t>Ярославская область, Ростовский р-н, р.п. Ишня, Шугорский с/о, д.Максимовицы, центральная дорога по деревне</t>
  </si>
  <si>
    <t>78237552000 ОП МП 0304</t>
  </si>
  <si>
    <t>Ярославская область, Ростовский р-н, р.п. Ишня, Шугорский с/о, д.Максимовицы, к жилым домам</t>
  </si>
  <si>
    <t>78237552000 ОП МП 0305</t>
  </si>
  <si>
    <t>78237552000 ОП МП 0306</t>
  </si>
  <si>
    <t>Ярославская область, Ростовский р-н, р.п. Ишня, Шугорский с/о, д. Чупрониха, центральная дорога по деревне</t>
  </si>
  <si>
    <t>78237552000 ОП МП 0307</t>
  </si>
  <si>
    <t>Ярославская область, Ростовский р-н, р.п. Ишня, Шугорский с/о, д. Чупрониха, к жилым домам и земельным участкам</t>
  </si>
  <si>
    <t>78237552000 ОП МП 0308</t>
  </si>
  <si>
    <t>78237552000 ОП МП 0309</t>
  </si>
  <si>
    <t>Ярославская область, Ростовский р-н, р.п. Ишня, Шугорский с/о, д. Чупрониха, к полевым участкам и жилым домам</t>
  </si>
  <si>
    <t>78237552000 ОП МП 0310</t>
  </si>
  <si>
    <t>Ярославская область, Ростовский р-н, р.п. Ишня, Шугорский с/о, д. Уваиха, центральная дорога по деревне</t>
  </si>
  <si>
    <t>78237552000 ОП МП 0311</t>
  </si>
  <si>
    <t>Ярославская область, Ростовский р-н, р.п. Ишня, Шугорский с/о, д. Уваиха, к земельным участкам</t>
  </si>
  <si>
    <t>78237552000 ОП МП 0312</t>
  </si>
  <si>
    <t>Ярославская область, Ростовский р-н, р.п. Ишня, Шугорский с/о, д. Уваиха, к жилому дому и земельным  участкам</t>
  </si>
  <si>
    <t>78237552000 ОП МП 0313</t>
  </si>
  <si>
    <t>Ярославская область, Ростовский р-н, р.п. Ишня, Шугорский с/о, д. Сажино, центральная дорога по дерев.</t>
  </si>
  <si>
    <t>78237552000 ОП МП 0314</t>
  </si>
  <si>
    <t>Ярославская область, Ростовский р-н, р.п. Ишня, Шугорский с/о, д. Сажино, к жилым домам и земельным участкам</t>
  </si>
  <si>
    <t>78237552000 ОП МП 0315</t>
  </si>
  <si>
    <t>Ярославская область, Ростовский р-н, р.п. Ишня, Шугорский с/о, д. Сажино, к жилым домам</t>
  </si>
  <si>
    <t>78237552000 ОП МП 0316</t>
  </si>
  <si>
    <t>Ярославская область, Ростовский р-н, р.п. Ишня, Шугорский с/о, д. Сажино, к полевым участкам</t>
  </si>
  <si>
    <t>78237552000 ОП МП 0317</t>
  </si>
  <si>
    <t>Ярославская область, Ростовский р-н, р.п. Ишня, Шугорский с/о, д. Сажино, дорога в деревню</t>
  </si>
  <si>
    <t>78237552000 ОП МП 0318</t>
  </si>
  <si>
    <t>Ярославская область, Ростовский р-н, р.п. Ишня, Шугорский с/о, д.Ивановское, центральная дорога по деревне</t>
  </si>
  <si>
    <t>78237552000 ОП МП 0319</t>
  </si>
  <si>
    <t>Ярославская область, Ростовский р-н, р.п. Ишня, Шугорский с/о, д.Ивановское, дорога в деревню к жилым домам</t>
  </si>
  <si>
    <t>78237552000 ОП МП 0320</t>
  </si>
  <si>
    <t>Ярославская область, Ростовский р-н, р.п. Ишня, Шугорский с/о, д.Ивановское,дорога в деревню к жилым домам</t>
  </si>
  <si>
    <t>78237552000 ОП МП 0321</t>
  </si>
  <si>
    <t>Ярославская область, Ростовский р-н, р.п. Ишня, Шугорский с/о, д. Григорьково, центральная дорога по деревне</t>
  </si>
  <si>
    <t>78237552000 ОП МП 0322</t>
  </si>
  <si>
    <t>Ярославская область, Ростовский р-н, р.п. Ишня, Шугорский с/о, д. Григорьково, дорога по деревне</t>
  </si>
  <si>
    <t>78237552000 ОП МП 0323</t>
  </si>
  <si>
    <t>78237552000 ОП МП 0324</t>
  </si>
  <si>
    <t>Ярославская область, Ростовский р-н, р.п. Ишня, Шугорский с/о, д. Григорьково, к пруду и полевым участкам</t>
  </si>
  <si>
    <t>78237552000 ОП МП 0325</t>
  </si>
  <si>
    <t>Ярославская область, Ростовский р-н, р.п. Ишня, Шугорский с/о, д. Григорьково, дорога к пруду и земельным участкам</t>
  </si>
  <si>
    <t>78237552000 ОП МП 03264</t>
  </si>
  <si>
    <t>Ярославская область, Ростовский р-н, р.п. Ишня, Шугорский с/о, д. Хонятино, дорога в деревню между участками жилых домов к полевым участкам и сенокосу</t>
  </si>
  <si>
    <t>78237552000 ОП МП 0327</t>
  </si>
  <si>
    <t>Ярославская область, Ростовский р-н, р.п. Ишня, Шугорский с/о, д. Хонятино, центральная дорога по деревне</t>
  </si>
  <si>
    <t>78237552000 ОП МП 0328</t>
  </si>
  <si>
    <t>Ярославская область, Ростовский р-н, р.п. Ишня, Шугорский с/о, д. Хонятино, от центральной дороги между домами</t>
  </si>
  <si>
    <t>78237552000 ОП МП 0329</t>
  </si>
  <si>
    <t>Ярославская область, Ростовский р-н, р.п. Ишня, Шугорский с/о, д. Хонятино, от центральной дороги между жилыми домами и полевыми земельными участками</t>
  </si>
  <si>
    <t>78237552000 ОП МП 0330</t>
  </si>
  <si>
    <t>Ярославская область, Ростовский р-н, р.п. Ишня, Шугорский с/о, д. Хонятино, к жилым домам</t>
  </si>
  <si>
    <t>78237552000 ОП МП 0331</t>
  </si>
  <si>
    <t>Ярославская область, Ростовский р-н, р.п. Ишня, Шугорский с/о, д. Хонятино,  к жилым домам</t>
  </si>
  <si>
    <t>78237552000 ОП МП 0332</t>
  </si>
  <si>
    <t>Ярославская область, Ростовский р-н, р.п. Ишня, Шугорский с/о, д. Хонятино, к полевым земельным участкам</t>
  </si>
  <si>
    <t>78237552000 ОП МП 0333</t>
  </si>
  <si>
    <t>Ярославская область, Ростовский р-н, р.п. Ишня, Шугорский с/о, д. Хонятино, к жилым домам и полевым участкам</t>
  </si>
  <si>
    <t>78237552000 ОП МП 0334</t>
  </si>
  <si>
    <t>Ярославская область, Ростовский р-н, р.п. Ишня, Шугорский с/о, с. Шулец, от центральной дороги к жилым домам и полевым уч-кам</t>
  </si>
  <si>
    <t>78237552000 ОП МП 0335</t>
  </si>
  <si>
    <t>Ярославская область, Ростовский р-н, р.п. Ишня, Шугорский с/о, с. Шулец, от центральной дороги к жилым домам</t>
  </si>
  <si>
    <t>78237552000 ОП МП 0336</t>
  </si>
  <si>
    <t>Ярославская область, Ростовский р-н, р.п. Ишня, Шугорский с/о, с. Шулец, к жилым домам</t>
  </si>
  <si>
    <t>78237552000 ОП МП 0337</t>
  </si>
  <si>
    <t>Ярославская область, Ростовский р-н, р.п. Ишня, Шугорский с/о, с. Шулец, к жилым домам и полевым участкам</t>
  </si>
  <si>
    <t>78237552000 ОП МП 0338</t>
  </si>
  <si>
    <t>Ярославская область, Ростовский р-н, р.п. Ишня, Шугорский с/о, с. Шулец, по полю к жилым домам</t>
  </si>
  <si>
    <t>78237552000 ОП МП 0339</t>
  </si>
  <si>
    <t>Ярославская область, Ростовский р-н, р.п. Ишня, Шугорский с/о, с. Шулец, дорога в поле к сенокосу и ферме</t>
  </si>
  <si>
    <t>78237552000 ОП МП 0340</t>
  </si>
  <si>
    <t>Ярославская область, Ростовский р-н, р.п. Ишня, Шугорский с/о, с. Шулец, объездная дорога к полевым участкам</t>
  </si>
  <si>
    <t>78237552000 ОП МП 0341</t>
  </si>
  <si>
    <t>Ярославская область, Ростовский р-н, р.п. Ишня, Шугорский с/о, д. Рельцы, центральная дорога по деревне</t>
  </si>
  <si>
    <t>78237552000 ОП МП 0342</t>
  </si>
  <si>
    <t>Ярославская область, Ростовский р-н, р.п. Ишня, Шугорский с/о, д. Рельцы, к полевым участкам</t>
  </si>
  <si>
    <t>78237552000 ОП МП 0343</t>
  </si>
  <si>
    <t>78237552000 ОП МП 0344</t>
  </si>
  <si>
    <t>Ярославская область, Ростовский р-н, р.п. Ишня, Шугорский с/о, д. Горбынино, центральная дорога по деревне</t>
  </si>
  <si>
    <t>78237552000 ОП МП 0345</t>
  </si>
  <si>
    <t>Ярославская область, Ростовский р-н, р.п. Ишня, Шугорский с/о, д. Горбынино,  дорога в деревню</t>
  </si>
  <si>
    <t>78237552000 ОП МП 0346</t>
  </si>
  <si>
    <t>Ярославская область, Ростовский р-н, р.п. Ишня, Шугорский с/о, д. Горбынино,  объездная дорога за деревней к сенокосу</t>
  </si>
  <si>
    <t>78237552000 ОП МП 0347</t>
  </si>
  <si>
    <t>Ярославская область, Ростовский р-н, р.п. Ишня, Шугорский с/о, д. Горбынино, к жилым домам</t>
  </si>
  <si>
    <t>78237552000 ОП МП 0348</t>
  </si>
  <si>
    <t>Ярославская область, Ростовский р-н, р.п. Ишня, Шугорский с/о, д. Горбынино,  объездная дорога к жилым домам</t>
  </si>
  <si>
    <t>78237552000 ОП МП 0349</t>
  </si>
  <si>
    <t>Ярославская область, Ростовский р-н, р.п. Ишня, Шугорский с/о, д. Горбынино, к полевым участкам, садам</t>
  </si>
  <si>
    <t>78237552000 ОП МП 0350</t>
  </si>
  <si>
    <t>Ярославская область, Ростовский р-н, р.п. Ишня, Шугорский с/о, д. Ивашово, от центральной дороги к полевым участкам</t>
  </si>
  <si>
    <t>78237552000 ОП МП 0351</t>
  </si>
  <si>
    <t>Ярославская область, Ростовский р-н, р.п. Ишня, Шугорский с/о, д. Ивашово, от центральной дороги к полевым участкам и жилым домам</t>
  </si>
  <si>
    <t>78237552000 ОП МП 0352</t>
  </si>
  <si>
    <t>Ярославская область, Ростовский р-н, р.п. Ишня, Шугорский с/о, д. Ивашово, к полевым участкам и сенок.</t>
  </si>
  <si>
    <t>78237552000 ОП МП 0353</t>
  </si>
  <si>
    <t>Ярославская область, Ростовский р-н, р.п. Ишня, Шугорский с/о, д. Ивашово, к пруду, сенокосу</t>
  </si>
  <si>
    <t>78237552000 ОП МП 0354</t>
  </si>
  <si>
    <t>Ярославская область, Ростовский р-н, р.п. Ишня, Шугорский с/о, д. Согило, дорога к полевым участкам и  оврагу</t>
  </si>
  <si>
    <t>78237552000 ОП МП 0355</t>
  </si>
  <si>
    <t>Ярославская область, Ростовский р-н, р.п. Ишня, Шугорский с/о, д. Согило, объездная дорога к полевым участкам и сенокосу</t>
  </si>
  <si>
    <t>78237552000 ОП МП 0356</t>
  </si>
  <si>
    <t>Ярославская область, Ростовский р-н, р.п. Ишня, Шугорский с/о, д. Согило, дорога по деревне и совхозным полям</t>
  </si>
  <si>
    <t>78237552000 ОП МП 0357</t>
  </si>
  <si>
    <t>Ярославская область, Ростовский р-н, р.п. Ишня, Шугорский с/о, д. Согило, дорога по деревне к жил. дом.</t>
  </si>
  <si>
    <t>78237552000 ОП МП 0358</t>
  </si>
  <si>
    <t>Ярославская область, Ростовский р-н, р.п. Ишня, Шугорский с/о, д. Согило, к полевым участкам и пруду</t>
  </si>
  <si>
    <t>78237552000 ОП МП 0359</t>
  </si>
  <si>
    <t>Ярославская область, Ростовский р-н, р.п. Ишня, Шугорский с/о, д. Подберезье, центральная дорога по деревне</t>
  </si>
  <si>
    <t>78237552000 ОП МП 0360</t>
  </si>
  <si>
    <t>Ярославская область, Ростовский р-н, р.п. Ишня, Шугорский с/о, д. Подберезье, дорога к жилым домам и земельным участкам</t>
  </si>
  <si>
    <t>78237552000 ОП МП 0361</t>
  </si>
  <si>
    <t>Ярославская область, Ростовский р-н, р.п. Ишня, Шугорский с/о, д. Подберезье, к пруду и полевым участкам</t>
  </si>
  <si>
    <t>78237552000 ОП МП 0362</t>
  </si>
  <si>
    <t>Ярославская область, Ростовский р-н, р.п. Ишня, Шугорский с/о, д. Подберезье, к жилым домам</t>
  </si>
  <si>
    <t>78237552000 ОП МП 0363</t>
  </si>
  <si>
    <t>Ярославская область, Ростовский р-н, р.п. Ишня, ул. Молодежная</t>
  </si>
  <si>
    <t>782375552000 ОП МП М 0011 </t>
  </si>
  <si>
    <t>Ярославская область, Ростовский р-н, р.п. Ишня, ул. Кооперации</t>
  </si>
  <si>
    <t>782375552000 ОП МП М 0012 </t>
  </si>
  <si>
    <t>Ярославская область, Ростовский р-н, р.п. Ишня, ул. Советская</t>
  </si>
  <si>
    <t>782375552000 ОП МП М 0013</t>
  </si>
  <si>
    <t>Ярославская область, Ростовский р-н, р.п. Ишня, ул.Школьная</t>
  </si>
  <si>
    <t>782375552000 ОП МП М 0014</t>
  </si>
  <si>
    <t>Ярославская область, Ростовский р-н, р.п. Ишня, ул. Чистова</t>
  </si>
  <si>
    <t>782375552000 ОП МП М 0015</t>
  </si>
  <si>
    <t>Ярославская область, Ростовский р-н, р.п. Ишня, ул. Спортивная</t>
  </si>
  <si>
    <t>782375552000 ОП МП М 0016</t>
  </si>
  <si>
    <t>Ярославская область, Ростовский р-н, р.п. Ишня, ул. Фрунзенская</t>
  </si>
  <si>
    <t>782375552000 ОП МП М 0017</t>
  </si>
  <si>
    <t>Ярославская область, Ростовский р-н, р.п. Ишня, ул. Мелиораторов</t>
  </si>
  <si>
    <t>782375552000 ОП МП М 0018</t>
  </si>
  <si>
    <t>Ярославская область, Ростовский р-н, р.п. Ишня, ул. Комсомольская</t>
  </si>
  <si>
    <t>782375552000 ОП МП М 0019</t>
  </si>
  <si>
    <t>Ярославская область, Ростовский р-н, р.п. Ишня, ул. Строителей</t>
  </si>
  <si>
    <t>782375552000 ОП МП М 0020</t>
  </si>
  <si>
    <t>Ярославская область, Ростовский р-н, р.п. Ишня, ул. Ростовская</t>
  </si>
  <si>
    <t>782375552000 ОП МП М 0021</t>
  </si>
  <si>
    <t>Ярославская область, Ростовский р-н, р.п. Ишня, ул. Киргизская</t>
  </si>
  <si>
    <t>782375552000 ОП МП М 0022</t>
  </si>
  <si>
    <t>Ярославская область, Ростовский р-н, р.п. Ишня, ул. Дружбы</t>
  </si>
  <si>
    <t>782375552000 ОП МП М 0023</t>
  </si>
  <si>
    <t>Ярославская область, Ростовский р-н, р.п. Ишня, ул. Ошская</t>
  </si>
  <si>
    <t>782375552000 ОП МП М 0024</t>
  </si>
  <si>
    <t>Ярославская область, Ростовский р-н, р.п. Ишня, Пер. Новоселов</t>
  </si>
  <si>
    <t>782375552000 ОП МП М 0025</t>
  </si>
  <si>
    <t>Ярославская область, Ростовский р-н, р.п. Ишня, Проезд между ул. Кооперации и ул. Советской</t>
  </si>
  <si>
    <t>782375552000 ОП МП М 0026</t>
  </si>
  <si>
    <t>Ярославская область, Ростовский р-н, р.п. Ишня, Проезд от а/д Ростов-Углич до ул. Мелиораторов</t>
  </si>
  <si>
    <t>782375552000 ОП МП М 0027</t>
  </si>
  <si>
    <t>Ярославская область, Ростовский р-н, р.п. Ишня, Проезд  к приюту</t>
  </si>
  <si>
    <t>782375552000 ОП МП М 0001</t>
  </si>
  <si>
    <t>Ярославская область, Ростовский р-н, р.п. Ишня, с. Алешково</t>
  </si>
  <si>
    <t>782375552000 ОП МП М 0028</t>
  </si>
  <si>
    <t>Ярославская область, Ростовский район, р.п. Ишня, д. Дубник</t>
  </si>
  <si>
    <t>782375552000 ОП МП М 0031</t>
  </si>
  <si>
    <t>Ярославская область, Ростовский район,р.п. Ишня,  с. Алевайцино</t>
  </si>
  <si>
    <t>782375552000 ОП МП М 0034</t>
  </si>
  <si>
    <t>Ярославская область, Ростовский район, р.п. Ишня, д. Жоглово</t>
  </si>
  <si>
    <t>782375552000 ОП МП М 0035</t>
  </si>
  <si>
    <t>Ярославская область, Ростовский район,р.п. Ишня,  д. Власьково</t>
  </si>
  <si>
    <t>782375552000 ОП МП М 0036</t>
  </si>
  <si>
    <t>Ярославская область, Ростовский район,р.п. Ишня,  д. Ломы</t>
  </si>
  <si>
    <t>782375552000 ОП МП М 0037</t>
  </si>
  <si>
    <t>Ярославская область, Ростовский район,  д. Черемошник</t>
  </si>
  <si>
    <t>782375552000 ОП МП М 0038</t>
  </si>
  <si>
    <t>Ярославская область, Ростовский район,  с. Львы</t>
  </si>
  <si>
    <t>782375552000 ОП МП М 0039</t>
  </si>
  <si>
    <t>Ярославская область, Ростовский район,  с. Песочное</t>
  </si>
  <si>
    <t>782375552000 ОП МП М 0040</t>
  </si>
  <si>
    <t>Ярославская область, Ростовский район,  д. Анциферово</t>
  </si>
  <si>
    <t>782375552000 ОП МП М 0041</t>
  </si>
  <si>
    <t>Ярославская область, Ростовский район, село Шурскол, проезд от автобусной остановки к ул. Школьная</t>
  </si>
  <si>
    <t>782375552000 ОП МП М 0042</t>
  </si>
  <si>
    <t>Ярославская область, Ростовский район, село Шурскол, проезд от а/дороги Ростов-Воронино на ул. Строителей</t>
  </si>
  <si>
    <t>782375552000 ОП МП М 0043</t>
  </si>
  <si>
    <t>Ярославская область, Ростовский район, село Шурскол, проезд от а/дороги Ростов-Воронино к пож. Депо</t>
  </si>
  <si>
    <t>782375552000 ОП МП М 0044</t>
  </si>
  <si>
    <t>Ярославская область, Ростовский район, село Шурскол, проезд пересечение от ул. Строителей к улицам: Молодежная, Садовая</t>
  </si>
  <si>
    <t>782375552000 ОП МП М 0045</t>
  </si>
  <si>
    <t>Ярославская область, Ростовский район, с. Б. Шугорь</t>
  </si>
  <si>
    <t>782375552000 ОП МП М 0059</t>
  </si>
  <si>
    <t>Ярославская область, Ростовский район, д. Строганово</t>
  </si>
  <si>
    <t>782375552000 ОП МП М 0077</t>
  </si>
  <si>
    <t xml:space="preserve">                                                  </t>
  </si>
  <si>
    <t>Ярославская область, Ростовский район, с. Марково</t>
  </si>
  <si>
    <t>782375552000 ОП МП М 0078</t>
  </si>
  <si>
    <t xml:space="preserve">ИТОГО по СП Ишня </t>
  </si>
  <si>
    <t>с.п. Ишня</t>
  </si>
  <si>
    <t>д.Максимовицы-Поддыбье</t>
  </si>
  <si>
    <t>78-273-870 ОП МР 002</t>
  </si>
  <si>
    <t>д.Рельцы-д.Мятежево</t>
  </si>
  <si>
    <t>78-273-870 ОП МР 003</t>
  </si>
  <si>
    <t>от д.Ивановское до автодороги Судино-Поддыбье</t>
  </si>
  <si>
    <t>78-273-870 ОП МР 004</t>
  </si>
  <si>
    <t>от д.Горбынино-до автодороги Судино-Шулец</t>
  </si>
  <si>
    <t>78-273-870 ОП МР 005</t>
  </si>
  <si>
    <t>от трассы Ростов-Алевайцино до Р.п. Ишня</t>
  </si>
  <si>
    <t xml:space="preserve">78-273-552 ОП МР 006 </t>
  </si>
  <si>
    <t>от трассы Ростов-Марково до д.Хонятино</t>
  </si>
  <si>
    <t>78-273-870 ОП МР 007</t>
  </si>
  <si>
    <t>д. Сидорково – д. Дунилово</t>
  </si>
  <si>
    <t>78-273-870 ОП МР 008</t>
  </si>
  <si>
    <t>от трассы Ростов-Углич до с.Демьяны</t>
  </si>
  <si>
    <t>78-273-870 ОП МР 009</t>
  </si>
  <si>
    <t xml:space="preserve">от трассы Савинское-Бородино до д.Низово </t>
  </si>
  <si>
    <t>78-237-845 ОП МР 010</t>
  </si>
  <si>
    <t>д.Перевозново-до дороги Савинское-Бородино</t>
  </si>
  <si>
    <t>78-237-845 ОП МР 011</t>
  </si>
  <si>
    <t>от автодороги Савинское-Запурье - до кладбища с. Савинское</t>
  </si>
  <si>
    <t>78-237-845 ОП МР 013</t>
  </si>
  <si>
    <t>Савинское-Бекренево (Борисоглебский район)</t>
  </si>
  <si>
    <t>78-237-845 ОП МР 014</t>
  </si>
  <si>
    <t>Ростов–Воронино-Поклоны</t>
  </si>
  <si>
    <t>78-237-875ОП МР 141</t>
  </si>
  <si>
    <t>от развилки дорог Марково-Строганово до д. Солонино</t>
  </si>
  <si>
    <t>78-237-875 ОП МР 142</t>
  </si>
  <si>
    <t>от автодороги Ростов-Марково до д.Бабки</t>
  </si>
  <si>
    <t>78-237-870 ОП МР 143</t>
  </si>
  <si>
    <t>Ростов-Марково - Сажино</t>
  </si>
  <si>
    <t>78-237-870 ОП МР 144</t>
  </si>
  <si>
    <t>от с.Шурскол до д.Кустерь</t>
  </si>
  <si>
    <t>78-237-875 ОП МР 145</t>
  </si>
  <si>
    <t>направление Шурскол-Казарка</t>
  </si>
  <si>
    <t>78-237-875 ОП МР 146</t>
  </si>
  <si>
    <t>от автодороги Шурскол-Зверинец- до д.Дубник</t>
  </si>
  <si>
    <t>д.Шугорь-ЛТО</t>
  </si>
  <si>
    <t>78-237-810 ОПМР 174</t>
  </si>
  <si>
    <t>Ростов- Углич-до разворотной площадки в сторону кладбища</t>
  </si>
  <si>
    <t>78-237-810 ОПМР 175</t>
  </si>
  <si>
    <t>Пужбол - до автодороги Шурскол-Дубник-Зверинец-М-8</t>
  </si>
  <si>
    <t>От автодороги Дубник-Пашино-Жоглово до автодороги М-8-Алевайцино-Воронино-Петровское</t>
  </si>
  <si>
    <t>Власьково-бывший населенный пункт Новоселка</t>
  </si>
  <si>
    <t>Власьково-бывший населенный пункт Глебовское</t>
  </si>
  <si>
    <t>мостовое сооружение на автодороге Шурскол-д.Зверинец-д.Казарка</t>
  </si>
  <si>
    <t>с.п.Петровское</t>
  </si>
  <si>
    <t>д.Покров-Остеево</t>
  </si>
  <si>
    <t>78-237-810 ОП МР 016</t>
  </si>
  <si>
    <t>Пречистое - действующее кладбище</t>
  </si>
  <si>
    <t>78-237-810  ОП МР 017</t>
  </si>
  <si>
    <t>Пречистое - Остеево - Конюково</t>
  </si>
  <si>
    <t>78-237-810  ОП МР 018</t>
  </si>
  <si>
    <t>Итларь-Буково</t>
  </si>
  <si>
    <t>78-237-810  ОП МР 019</t>
  </si>
  <si>
    <t>Итларь-Кильгино</t>
  </si>
  <si>
    <t>78-237-810  ОП МР 020</t>
  </si>
  <si>
    <t>Заозерье-Осминино</t>
  </si>
  <si>
    <t>78-237-810  ОП МР 021</t>
  </si>
  <si>
    <t>Заозерье - до границы с Ивановской областью</t>
  </si>
  <si>
    <t>78-237-810  ОП МР 022</t>
  </si>
  <si>
    <t>Заозерье-Конюково</t>
  </si>
  <si>
    <t>78-237-810 ОП МР 023</t>
  </si>
  <si>
    <t>Яковково-до дороги областного значения</t>
  </si>
  <si>
    <t>78-237-810  ОП МР 024</t>
  </si>
  <si>
    <t>Покров - до дороги областного значения</t>
  </si>
  <si>
    <t>78-237-810  ОП МР 025</t>
  </si>
  <si>
    <t>Осник - Чашницы</t>
  </si>
  <si>
    <t>78-237-815 ОП МР 026</t>
  </si>
  <si>
    <t>Караш-Борушка</t>
  </si>
  <si>
    <t>78-237-815 ОП МР 027</t>
  </si>
  <si>
    <t>Караш-Аксенково</t>
  </si>
  <si>
    <t>78-237-815 ОП МР 028</t>
  </si>
  <si>
    <t>Косорезово- до дороги на Аксенково</t>
  </si>
  <si>
    <t>78-237-815 ОП МР 029</t>
  </si>
  <si>
    <t>Побычево-Корытово</t>
  </si>
  <si>
    <t>78-237-815 ОП МР 030</t>
  </si>
  <si>
    <t>Побычево-Сильницы</t>
  </si>
  <si>
    <t>78-237-815 ОП МР 031</t>
  </si>
  <si>
    <t>Корытово-до дороги обл. значения</t>
  </si>
  <si>
    <t>78-237-815 ОП МР 032</t>
  </si>
  <si>
    <t>Чашницы-Юрьевское</t>
  </si>
  <si>
    <t>78-237-815 ОП МР 033</t>
  </si>
  <si>
    <t>Косорезово-Аксенково</t>
  </si>
  <si>
    <t>78-237-815 ОП МР 034</t>
  </si>
  <si>
    <t>Осник-Косорезово</t>
  </si>
  <si>
    <t>78-237-815 ОП МР 035</t>
  </si>
  <si>
    <t>от дороги на Аксенково до границы с Ивановской обл.</t>
  </si>
  <si>
    <t>78-237-815 ОП МР 036</t>
  </si>
  <si>
    <t>Корытово-ж/дорога</t>
  </si>
  <si>
    <t>78-237-815 ОП МР 037</t>
  </si>
  <si>
    <t>Пореево-до дороги обл. значения</t>
  </si>
  <si>
    <t>78-237-815 ОП МР 038</t>
  </si>
  <si>
    <t>Борушка-до дороги обл. значения</t>
  </si>
  <si>
    <t>78-237-815 ОП МР 039</t>
  </si>
  <si>
    <t>Борушка-Сорокино</t>
  </si>
  <si>
    <t>78-237-815 ОП МР 040</t>
  </si>
  <si>
    <t>Караш - до дороги обл.значения, идущей на Григорово</t>
  </si>
  <si>
    <t>78-237-815 ОП МР 041</t>
  </si>
  <si>
    <t>Осминино - Еремейцево</t>
  </si>
  <si>
    <t>78-237-815 ОП МР 042</t>
  </si>
  <si>
    <t>Еремейцево - Щипачево</t>
  </si>
  <si>
    <t>78-237-815 ОП МР 043</t>
  </si>
  <si>
    <t>Щипачево - Итларь</t>
  </si>
  <si>
    <t>78-237-815 ОП МР 044</t>
  </si>
  <si>
    <t>Щипачево-Горки</t>
  </si>
  <si>
    <t>78-237-815 ОП МР 045</t>
  </si>
  <si>
    <t>Еремейцево-Горки</t>
  </si>
  <si>
    <t>78-237-815 ОП МР 046</t>
  </si>
  <si>
    <t>Горки-ж/дорога</t>
  </si>
  <si>
    <t>78-237-815 ОП МР 047</t>
  </si>
  <si>
    <t>Горки-Побычево</t>
  </si>
  <si>
    <t>78-237-815 ОП МР 048</t>
  </si>
  <si>
    <t>Галахово-Ершово (Переславский район)</t>
  </si>
  <si>
    <t>78-237-820 ОП МР 049</t>
  </si>
  <si>
    <t>Косорезово-Чашницы</t>
  </si>
  <si>
    <t>78-237-815 ОП МР 050</t>
  </si>
  <si>
    <t>Дертники-Ершово(Переславский р-н)</t>
  </si>
  <si>
    <t>78-237-820 ОП МР 051</t>
  </si>
  <si>
    <t>Косорезово-Баскач</t>
  </si>
  <si>
    <t>78-237-815 ОП МР 052</t>
  </si>
  <si>
    <t>Аксенково-Баскач</t>
  </si>
  <si>
    <t>78-237-815 ОП МР 053</t>
  </si>
  <si>
    <t>Юрьевское-Войновы Горки</t>
  </si>
  <si>
    <t>78-237-815 ОП МР 054</t>
  </si>
  <si>
    <t>Семенково (кладбище)- Хмельники (Перовского с/о)</t>
  </si>
  <si>
    <t>78-237-815 ОП МР 055</t>
  </si>
  <si>
    <t>Григорово до границы с Ивановской областью</t>
  </si>
  <si>
    <t>78-237-815 ОП МР 056</t>
  </si>
  <si>
    <t>Аксенково до дороги на Лазарцево (Ивановской области)</t>
  </si>
  <si>
    <t>78-237-815 ОП МР 057</t>
  </si>
  <si>
    <t>Перово-Смыково</t>
  </si>
  <si>
    <t>78-237-840 ОП МР 058</t>
  </si>
  <si>
    <t>Башкино-до дороги областного значения</t>
  </si>
  <si>
    <t>78-237-840 ОП МР 059</t>
  </si>
  <si>
    <t>Новоселка-Захарово</t>
  </si>
  <si>
    <t>78-237-840 ОП МР 060</t>
  </si>
  <si>
    <t>Перово-Осоево (кладбище)</t>
  </si>
  <si>
    <t>78-237-840 ОП МР 061</t>
  </si>
  <si>
    <t>Перово - Войновы Горки</t>
  </si>
  <si>
    <t>78-237-840 ОП МР 062</t>
  </si>
  <si>
    <t>Перово-Рюмниково</t>
  </si>
  <si>
    <t>78-237-840 ОП МР 063</t>
  </si>
  <si>
    <t>Перово-Башкино</t>
  </si>
  <si>
    <t>78-237-840 ОП МР 064</t>
  </si>
  <si>
    <t>Щипачево-Гусарниково</t>
  </si>
  <si>
    <t>78-237-840 ОП МР 065</t>
  </si>
  <si>
    <t>Войновы Горки до дороги областного значения</t>
  </si>
  <si>
    <t>78-237-840 ОП МР 066</t>
  </si>
  <si>
    <t>Годеново-Новоселка</t>
  </si>
  <si>
    <t>78-237-840 ОП МР 067</t>
  </si>
  <si>
    <t>Захарово - Баскач</t>
  </si>
  <si>
    <t>78-237-840 ОП МР 068</t>
  </si>
  <si>
    <t>Хмельники - ст. Сильницы</t>
  </si>
  <si>
    <t>78-237-840 ОП МР 069</t>
  </si>
  <si>
    <t>Перово-Щипачево</t>
  </si>
  <si>
    <t>78-237-840 ОП МР 070</t>
  </si>
  <si>
    <t>Любилки-Павлова Гора</t>
  </si>
  <si>
    <t>78-237-820 ОП МР 071</t>
  </si>
  <si>
    <t>Павлова Гора-Хмельники</t>
  </si>
  <si>
    <t>78-237-820 ОП МР 072</t>
  </si>
  <si>
    <t>п.Заречный-до дороги Петровское-Лазарево</t>
  </si>
  <si>
    <t>78-237-820 ОП МР 073</t>
  </si>
  <si>
    <t>Первитино-до дороги Петровское-Лазарево</t>
  </si>
  <si>
    <t>78-237-865 ОП МР 074</t>
  </si>
  <si>
    <t>Савино-Рыково(Переславского р-н)</t>
  </si>
  <si>
    <t>78-237-820 ОП МР 075</t>
  </si>
  <si>
    <t>п. Заречный-д.Никитино Троицкое</t>
  </si>
  <si>
    <t>78-237-820 ОП МР 076</t>
  </si>
  <si>
    <t>Павлова Гора-Андронеж-Солнечный-Малиновка</t>
  </si>
  <si>
    <t>78-237-820 ОП МР 077</t>
  </si>
  <si>
    <t>Любилки-Алешино</t>
  </si>
  <si>
    <t>78-237-820 ОП МР 078</t>
  </si>
  <si>
    <t>Вепрева Пустынь-воинская часть</t>
  </si>
  <si>
    <t>78-237-820 ОП МР 079</t>
  </si>
  <si>
    <t>Павлова Гора-Астрюково-Романцево</t>
  </si>
  <si>
    <t>78-237-820 ОП МР 080</t>
  </si>
  <si>
    <t>Андронеж-Андреевское-Бикань</t>
  </si>
  <si>
    <t>78-237-820 ОП МР 081</t>
  </si>
  <si>
    <t>Сильницы-Конюково</t>
  </si>
  <si>
    <t>78-237-820 ОП МР 082</t>
  </si>
  <si>
    <t>Первитино-Ловцы</t>
  </si>
  <si>
    <t>78-237-820 ОП МР 083</t>
  </si>
  <si>
    <t>Заречный-Рухлево</t>
  </si>
  <si>
    <t>78-237-820 ОП МР 084</t>
  </si>
  <si>
    <t>Никитино-Барское-Копорье</t>
  </si>
  <si>
    <t>78-237-820 ОП МР 085</t>
  </si>
  <si>
    <t>Солоть-Петровское</t>
  </si>
  <si>
    <t>78-237-820 ОП МР 086</t>
  </si>
  <si>
    <t>Воронино-кладбище</t>
  </si>
  <si>
    <t>78-237-805 ОП МР 087</t>
  </si>
  <si>
    <t>Ликино-кладбище</t>
  </si>
  <si>
    <t>78-237-805 ОП МР 088</t>
  </si>
  <si>
    <t>Няньково-до дороги Москва-Холмогоры</t>
  </si>
  <si>
    <t>78-237-830 ОП МР 089</t>
  </si>
  <si>
    <t>Никольское-Матвеевское</t>
  </si>
  <si>
    <t>78-237-820 ОП МР 090</t>
  </si>
  <si>
    <t>Маргасово-Заиринье</t>
  </si>
  <si>
    <t>78-237-820 ОП МР 091</t>
  </si>
  <si>
    <t>Дементьево-до дороги Петровск-Воронино</t>
  </si>
  <si>
    <t>78-237-820 ОП МР 092</t>
  </si>
  <si>
    <t>Соколово-Кураково</t>
  </si>
  <si>
    <t>78-237-805 ОП МР 093</t>
  </si>
  <si>
    <t>Голешево-до дороги Петровск-Воронино</t>
  </si>
  <si>
    <t>78-237-830 ОП МР 094</t>
  </si>
  <si>
    <t>Уставское-до дороги Тереньково-Перетрясово</t>
  </si>
  <si>
    <t>78-237-865 ОП МР 095</t>
  </si>
  <si>
    <t>Новоселка-Троица Нарядово</t>
  </si>
  <si>
    <t>78-237-865ОП МР 096</t>
  </si>
  <si>
    <t>Лазарево-Калинино-Горбынино-Медведево</t>
  </si>
  <si>
    <t>78-237-865 ОП МР 097</t>
  </si>
  <si>
    <t>Краснораменье-до дороги обл. значения</t>
  </si>
  <si>
    <t>78-237-865 ОП МР 098</t>
  </si>
  <si>
    <t>Крячково-Бабино</t>
  </si>
  <si>
    <t>78-237-865 ОП МР 099</t>
  </si>
  <si>
    <t>Новолесное-Скоморохово(Переславский район)</t>
  </si>
  <si>
    <t>78-237-865 ОП МР 100</t>
  </si>
  <si>
    <t>Побычево-до дороги областного значения</t>
  </si>
  <si>
    <t>78-237-865 ОП МР 101</t>
  </si>
  <si>
    <t>Муравейка-Иверцево(Борисоглебский район)</t>
  </si>
  <si>
    <t>78-237-865 ОП МР 102</t>
  </si>
  <si>
    <t>Троица-Нарядово-до границы Борисоглебского района</t>
  </si>
  <si>
    <t>78-237-865 ОП МР 103</t>
  </si>
  <si>
    <t>Поддубное-Богородское</t>
  </si>
  <si>
    <t>78-237-855 ОП МР 104</t>
  </si>
  <si>
    <t>Фрольцово-Кузмадино (Борисоглебский район)</t>
  </si>
  <si>
    <t>78-237-805 ОП МР 105</t>
  </si>
  <si>
    <t>Осник - до дороги  на Аксенково</t>
  </si>
  <si>
    <t>78-237-815 ОП МР 106</t>
  </si>
  <si>
    <t>Итларь  - Конюково</t>
  </si>
  <si>
    <t>78-237-810 ОП МР 107</t>
  </si>
  <si>
    <t>д. Григорово-до дороги Поречье-Лазарцево</t>
  </si>
  <si>
    <t>78-237-556 ОП МР 108</t>
  </si>
  <si>
    <t>Беклемишево- дорога Переславский район</t>
  </si>
  <si>
    <t>78-237-810 ОП МР 171</t>
  </si>
  <si>
    <t>д.Любильцево – до границы Переславского района</t>
  </si>
  <si>
    <t>78-237-810 ОП МР 172</t>
  </si>
  <si>
    <t>От автодороги Фатьяново-Филимоново до д. Федорково (с.п. Петровское)</t>
  </si>
  <si>
    <t>От д. Итларь до д. Конюково</t>
  </si>
  <si>
    <t>с.п.Поречье-Рыбное</t>
  </si>
  <si>
    <t>от д.Инеры - до д.Новоселка</t>
  </si>
  <si>
    <t>78-237-556 ОП МР 109</t>
  </si>
  <si>
    <t>Огарево-Скнятиново (с. п. Петровское)</t>
  </si>
  <si>
    <t>78-237-556 ОП МР 110</t>
  </si>
  <si>
    <t>д.Звягино-до д.Караваево</t>
  </si>
  <si>
    <t>78-237-556 ОП МР 111</t>
  </si>
  <si>
    <t>от с.Климатино до д.Караваево</t>
  </si>
  <si>
    <t>78-237-556 ОП МР 112</t>
  </si>
  <si>
    <t>от дороги Поречье-Рыбное - Козохово до д.Караваево</t>
  </si>
  <si>
    <t>78-237-556 ОП МР 113</t>
  </si>
  <si>
    <t>Караваево-Инеры</t>
  </si>
  <si>
    <t>78-237-556 ОП МР 114</t>
  </si>
  <si>
    <t>от д. Козохово-до д.Инеры</t>
  </si>
  <si>
    <t>78-237-556 ОП МР 115</t>
  </si>
  <si>
    <t>направление Поречье-Лазарцево – Благовещенская гора</t>
  </si>
  <si>
    <t>78-237-860 ОП МР 151</t>
  </si>
  <si>
    <t>от Р.п.Поречье до д.Ново</t>
  </si>
  <si>
    <t>78-237-556ОП МР 159</t>
  </si>
  <si>
    <t>от Р.п.Поречье до д.Огарево</t>
  </si>
  <si>
    <t>78-237-556 ОП МР 160</t>
  </si>
  <si>
    <t>от д.Козохово - до д.Григорово</t>
  </si>
  <si>
    <t>78-237-556 ОП МР 161</t>
  </si>
  <si>
    <t>д.Григорово – д.Новая деревенька</t>
  </si>
  <si>
    <t>78-237-556 ОП МР 162</t>
  </si>
  <si>
    <t>от д.Козохово до д.Новая Деревенька</t>
  </si>
  <si>
    <t>78-237-556 ОП МР 163</t>
  </si>
  <si>
    <t>от д.Твердино - до д.Паздерино</t>
  </si>
  <si>
    <t>78-237-556 ОП МР 164</t>
  </si>
  <si>
    <t>от д.Вексицы - до д.Паздерино</t>
  </si>
  <si>
    <t>78-237-556 ОП МР 165</t>
  </si>
  <si>
    <t>Климатино - Воробьево</t>
  </si>
  <si>
    <t>78-237-556 ОП МР 166</t>
  </si>
  <si>
    <t>от д.Филимоново - до д.Козохово</t>
  </si>
  <si>
    <t>78-237-556 ОП МР 167</t>
  </si>
  <si>
    <t>от д.Новая деревенька - до д.Новоселка</t>
  </si>
  <si>
    <t>78-237-556 ОП МР 168</t>
  </si>
  <si>
    <t>от д.Вексицы - до д.Григорово</t>
  </si>
  <si>
    <t>78-237-556 ОП МР 169</t>
  </si>
  <si>
    <t>от д.Григорово - до д.Новоселка</t>
  </si>
  <si>
    <t>78-237-556ОП МР 170</t>
  </si>
  <si>
    <t>от дороги Поречье –Рыбное-Лазарцево до д.Филимоново</t>
  </si>
  <si>
    <t>от дороги Поречье-Рыбное-Лазарцево до с.Вексицы</t>
  </si>
  <si>
    <t>от дороги Поречье-Рыбное-Лазарцево до д. Твердино</t>
  </si>
  <si>
    <t>от дороги Поречье-Рыбное-Лазарцево до д. Липовка</t>
  </si>
  <si>
    <t>с.п.Семибратово</t>
  </si>
  <si>
    <t>Солонино-Татищев-Погост</t>
  </si>
  <si>
    <t>78-237-845 ОП МР 015</t>
  </si>
  <si>
    <t>Безменцево-Таковая до границы Борисоглебского района</t>
  </si>
  <si>
    <t>78-237-855 ОП МР 116</t>
  </si>
  <si>
    <t>д. Остров -до границы Гаврилов-Ямского района</t>
  </si>
  <si>
    <t>78-237-855 ОП МР 117</t>
  </si>
  <si>
    <t>Заречье- Ростов-Мосейцево</t>
  </si>
  <si>
    <t>78-237-860 ОП МР 118</t>
  </si>
  <si>
    <t>д. Заречье-д. Филиппова гора</t>
  </si>
  <si>
    <t>78-237-860 ОП МР 119</t>
  </si>
  <si>
    <t>д. Филиппова гора-с. Якимовское</t>
  </si>
  <si>
    <t>78-237-860 ОП МР 120</t>
  </si>
  <si>
    <t>с. Якимовское-с. Васильково</t>
  </si>
  <si>
    <t>78-237-860 ОП МР 121</t>
  </si>
  <si>
    <t>Меленки -дорога Москва-Холмогоры</t>
  </si>
  <si>
    <t>78-237-850 ОП МР 122</t>
  </si>
  <si>
    <t>Николо-Перевоз - Меленки</t>
  </si>
  <si>
    <t>78-237-850 ОП МР 123</t>
  </si>
  <si>
    <t>Левково-дорога Москва-Холмогоры</t>
  </si>
  <si>
    <t>78-237-559 ОП МР 125</t>
  </si>
  <si>
    <t>д. Халдеево-д. Олебино</t>
  </si>
  <si>
    <t>78-237-855 ОП МР 126</t>
  </si>
  <si>
    <t>д. Олебино-д. Поддубное</t>
  </si>
  <si>
    <t>78-237-855 ОП МР 127</t>
  </si>
  <si>
    <t>д. Угреша-до границы Гаврилов-Ямского района</t>
  </si>
  <si>
    <t>78-237-855 ОП МР 128</t>
  </si>
  <si>
    <t>д. Ивашково-до границы Гаврилов-Ямского района</t>
  </si>
  <si>
    <t>78-237-855 ОП МР 129</t>
  </si>
  <si>
    <t>Мосейцево-Биричево</t>
  </si>
  <si>
    <t>78-237-825 ОП МР 131</t>
  </si>
  <si>
    <t>Мосейцево-Красново</t>
  </si>
  <si>
    <t>78-237-825 ОП МР 132</t>
  </si>
  <si>
    <t>Ворсницы-Ново-Иваново</t>
  </si>
  <si>
    <t>78-237-825 ОП МР 133</t>
  </si>
  <si>
    <t>Никоново - Скородумово</t>
  </si>
  <si>
    <t>78-237-825 ОП МР 134</t>
  </si>
  <si>
    <t>Ворсницы-Каликино</t>
  </si>
  <si>
    <t>78-237-825 ОП МР 135</t>
  </si>
  <si>
    <t>226 км Москва-Холмогоры - кладбище</t>
  </si>
  <si>
    <t>78-237-835 ОП МР 136</t>
  </si>
  <si>
    <t>Скнятиново-дорога на Мосейцево</t>
  </si>
  <si>
    <t>78-237-860 ОП МР 137</t>
  </si>
  <si>
    <t>Тряслово-Скнятиново</t>
  </si>
  <si>
    <t>78-237-860 ОП МР 139</t>
  </si>
  <si>
    <t>от дороги Ростов-Иваново- до д.Стрелы</t>
  </si>
  <si>
    <t>78-237-850 ОП МР 147</t>
  </si>
  <si>
    <t>от с.Белогостицы – до с.Николо-Перевоз</t>
  </si>
  <si>
    <t>78-237-850 ОП МР 148</t>
  </si>
  <si>
    <t>от дороги Ростов-Иваново до с. Николо-Перевоз</t>
  </si>
  <si>
    <t>78-237-850 ОП МР 149</t>
  </si>
  <si>
    <t>от с.Угодичи - до с.Воржа</t>
  </si>
  <si>
    <t>78-237-860 ОП МР 150</t>
  </si>
  <si>
    <t>Поречье-Лазарцево – Филиппова гора</t>
  </si>
  <si>
    <t>78-237-860 ОП МР 152</t>
  </si>
  <si>
    <t>направление Заречье - Якимовское</t>
  </si>
  <si>
    <t>78-237-860 ОП МР 153</t>
  </si>
  <si>
    <t>от с.Лазарцево - кладбище</t>
  </si>
  <si>
    <t>78-237-860 ОП МР 154</t>
  </si>
  <si>
    <t>направление Уткино - Воробылово</t>
  </si>
  <si>
    <t>78-237-860 ОП МР 155</t>
  </si>
  <si>
    <t xml:space="preserve">направление Каликино - Мирославка </t>
  </si>
  <si>
    <t>78-237-825 ОП МР 156</t>
  </si>
  <si>
    <t>направление Каликино – Ново-Иваново</t>
  </si>
  <si>
    <t>78-237-825 ОП МР 157</t>
  </si>
  <si>
    <t>направление село Погорелово – деревня Ново-Иваново</t>
  </si>
  <si>
    <t>78-237-825 ОП МР 158</t>
  </si>
  <si>
    <t>от д. Угодичи до д. Борисовское</t>
  </si>
  <si>
    <t>от автодороги Якимовское-Мосейцево до д. Федоровское</t>
  </si>
  <si>
    <t>от Рп Семибратово до а/д Татищев Погост-Халдеево</t>
  </si>
  <si>
    <t>78-237-820 ОПМР 141</t>
  </si>
  <si>
    <t>от автодороги "Ростов-Иваново" до Ново-Ошанское</t>
  </si>
  <si>
    <t>От поворота на д.Левково у ж/д путепровода до разворотной площадки а/д Савинское-Осиновицы-Бородино-Левково (дорога областного значения)</t>
  </si>
  <si>
    <t>78-237-810 ОП МР 184</t>
  </si>
  <si>
    <t>*Постановление администрации Ростовского муниципального района №2025 от 14.12.2009г. "О включении в состав муниципальной казны"</t>
  </si>
  <si>
    <t>Итого: Ростовский МР</t>
  </si>
  <si>
    <t>г.п. ПЕСОЧНОЕ</t>
  </si>
  <si>
    <t>Ул. Садовая и кладбище</t>
  </si>
  <si>
    <t>Ул. Горка</t>
  </si>
  <si>
    <t>Ул. 60 лет Октября</t>
  </si>
  <si>
    <t>Ул. Заводская - Горка</t>
  </si>
  <si>
    <t>Ул. Фурсова</t>
  </si>
  <si>
    <t>Ул. Новая</t>
  </si>
  <si>
    <t>Ул.Ком.  Горка -  Красноармейская</t>
  </si>
  <si>
    <t>Ул. Первомайская</t>
  </si>
  <si>
    <t>Ул. Заводская</t>
  </si>
  <si>
    <t>Ул. Ленинская</t>
  </si>
  <si>
    <t>Ул.Кировская</t>
  </si>
  <si>
    <t>Ул.Пушкинская</t>
  </si>
  <si>
    <t>Ул.Красногорская</t>
  </si>
  <si>
    <t>Ул. Ярославская</t>
  </si>
  <si>
    <t>Автодорога к пригородному хозяйству</t>
  </si>
  <si>
    <t>Дорога  асфальтовая к водозабору</t>
  </si>
  <si>
    <t>ИТОГО по г.п.Песочное</t>
  </si>
  <si>
    <t>п.Каменники</t>
  </si>
  <si>
    <t>78 240 825 ОП МП Н-13</t>
  </si>
  <si>
    <t>78 240 825 ОП МП Н-14</t>
  </si>
  <si>
    <t>78 240 825 ОП МП Н-15</t>
  </si>
  <si>
    <t>автодорога к 70-кв. дому</t>
  </si>
  <si>
    <t>78 240 825 ОП МП Н-16</t>
  </si>
  <si>
    <t>автодорога до общежития</t>
  </si>
  <si>
    <t>78 240 825 ОП МП Н-17</t>
  </si>
  <si>
    <t>автодорога к ПДУ</t>
  </si>
  <si>
    <t>78 240 825 ОП МП Н-18</t>
  </si>
  <si>
    <t>дорога асфальтовая ул. Волжская</t>
  </si>
  <si>
    <t>78 240 825 ОП МП Н-19</t>
  </si>
  <si>
    <t>дорога к больнице</t>
  </si>
  <si>
    <t>78 240 825 ОП МП Н-20</t>
  </si>
  <si>
    <t>дорога шоссейная</t>
  </si>
  <si>
    <t>78 240 825 ОП МП Н-21</t>
  </si>
  <si>
    <t>ул. Яковская</t>
  </si>
  <si>
    <t>78 240 825 ОП МП Н-01</t>
  </si>
  <si>
    <t>78 240 825 ОП МП Н-02</t>
  </si>
  <si>
    <t>78 240 825 ОП МП Н-03</t>
  </si>
  <si>
    <t>78 240 825 ОП МП Н-04</t>
  </si>
  <si>
    <t xml:space="preserve">ул. Раменская </t>
  </si>
  <si>
    <t>78 240 825 ОП МП Н-05</t>
  </si>
  <si>
    <t>78 240 825 ОП МП Н-06</t>
  </si>
  <si>
    <t>78 240 825 ОП МП Н-07</t>
  </si>
  <si>
    <t>78 240 825 ОП МП Н-08</t>
  </si>
  <si>
    <t>78 240 825 ОП МП Н-09</t>
  </si>
  <si>
    <t>78 240 825 ОП МП Н-10</t>
  </si>
  <si>
    <t>пер. Лавровский</t>
  </si>
  <si>
    <t>78 240 825 ОП МП Н-11</t>
  </si>
  <si>
    <t>78 240 825 ОП МП Н-12</t>
  </si>
  <si>
    <t>дороги бетонные ул. Бережская, ул. Лавровская</t>
  </si>
  <si>
    <t>78 240 825 ОП МП Н-22</t>
  </si>
  <si>
    <t>д. Долгий Мох</t>
  </si>
  <si>
    <t>78 240 825 ОП МП Н-25</t>
  </si>
  <si>
    <t>д. Починок</t>
  </si>
  <si>
    <t>78 240 825 ОП МП Н-26</t>
  </si>
  <si>
    <t>д. Юршино</t>
  </si>
  <si>
    <t>78 240 825 ОП МП Н-27</t>
  </si>
  <si>
    <t>78 240 825 ОП МП Н-28</t>
  </si>
  <si>
    <t>78 240 825 ОП МП Н-29</t>
  </si>
  <si>
    <t>д. Быково</t>
  </si>
  <si>
    <t>78 240 825 ОП МП Н-30</t>
  </si>
  <si>
    <t>д. Обухово</t>
  </si>
  <si>
    <t>78 240 825 ОП МП Н-31</t>
  </si>
  <si>
    <t>78 240 825 ОП МП Н-32</t>
  </si>
  <si>
    <t>д. Юркино</t>
  </si>
  <si>
    <t>78 240 825 ОП МП Н-23</t>
  </si>
  <si>
    <t>д. Вараксино</t>
  </si>
  <si>
    <t>78 240 825 ОП МП Н-24</t>
  </si>
  <si>
    <t>ИТОГО по Каменик. СП</t>
  </si>
  <si>
    <t>д.Алексеевское (Шашковский с/о)</t>
  </si>
  <si>
    <t>78 240 845 ОП МП Н - 001</t>
  </si>
  <si>
    <t>д.Алексеевское (Назаровский с/о)</t>
  </si>
  <si>
    <t>78 240 845 ОП МП Н - 002</t>
  </si>
  <si>
    <t>д.Артюкино</t>
  </si>
  <si>
    <t>78 240 845 ОП МП Н - 003</t>
  </si>
  <si>
    <t>д.Бавленка</t>
  </si>
  <si>
    <t>78 240 845 ОП МП Н - 004</t>
  </si>
  <si>
    <t>д.Беловское</t>
  </si>
  <si>
    <t>78 240 845 ОП МП Н - 005</t>
  </si>
  <si>
    <t>д.Боково</t>
  </si>
  <si>
    <t>78 240 845 ОП МП Н - 006</t>
  </si>
  <si>
    <t>д.Болоново</t>
  </si>
  <si>
    <t>78 240 845 ОП МП Н - 007</t>
  </si>
  <si>
    <t>д.Большое Троицкое</t>
  </si>
  <si>
    <t>78 240 845 ОП МП Н - 008</t>
  </si>
  <si>
    <t>д.Борзово</t>
  </si>
  <si>
    <t>78 240 845 ОП МП Н - 009</t>
  </si>
  <si>
    <t>д.Борисовка</t>
  </si>
  <si>
    <t>78 240 845 ОП МП Н - 010</t>
  </si>
  <si>
    <t>78 240 845 ОП МП Н - 011</t>
  </si>
  <si>
    <t>д.Бурнаково</t>
  </si>
  <si>
    <t>78 240 845 ОП МП Н - 012</t>
  </si>
  <si>
    <t>д.Варварино</t>
  </si>
  <si>
    <t>78 240 845 ОП МП Н - 013</t>
  </si>
  <si>
    <t>78 240 845 ОП МП Н - 014</t>
  </si>
  <si>
    <t>д.Вокшерино</t>
  </si>
  <si>
    <t>78 240 845 ОП МП Н - 015</t>
  </si>
  <si>
    <t>78 240 845 ОП МП Н - 016</t>
  </si>
  <si>
    <t>д.Галзаково</t>
  </si>
  <si>
    <t>78 240 845 ОП МП Н - 017</t>
  </si>
  <si>
    <t>д.Гаютино</t>
  </si>
  <si>
    <t>78 240 845 ОП МП Н - 018</t>
  </si>
  <si>
    <t>д.Глинино</t>
  </si>
  <si>
    <t>78 240 845 ОП МП Н - 019</t>
  </si>
  <si>
    <t>д.Головичино</t>
  </si>
  <si>
    <t>78 240 845 ОП МП Н - 020</t>
  </si>
  <si>
    <t>д.Губино (19 км)</t>
  </si>
  <si>
    <t>78 240 845 ОП МП Н - 021</t>
  </si>
  <si>
    <t>д.Губино (34 км)</t>
  </si>
  <si>
    <t>78 240 845 ОП МП Н - 022</t>
  </si>
  <si>
    <t>д.Демидово</t>
  </si>
  <si>
    <t>78 240 845 ОП МП Н - 023</t>
  </si>
  <si>
    <t>д.Демино</t>
  </si>
  <si>
    <t>78 240 845 ОП МП Н - 024</t>
  </si>
  <si>
    <t>д.Деревенька</t>
  </si>
  <si>
    <t>78 240 845 ОП МП Н - 025</t>
  </si>
  <si>
    <t>д.Дроздово</t>
  </si>
  <si>
    <t>78 240 845 ОП МП Н - 026</t>
  </si>
  <si>
    <t>д.Дьяковское</t>
  </si>
  <si>
    <t>78 240 845 ОП МП Н - 027</t>
  </si>
  <si>
    <t>д.Ераково</t>
  </si>
  <si>
    <t>78 240 845 ОП МП Н - 028</t>
  </si>
  <si>
    <t>д.Ермолино</t>
  </si>
  <si>
    <t>78 240 845 ОП МП Н - 029</t>
  </si>
  <si>
    <t>78 240 845 ОП МП Н - 030</t>
  </si>
  <si>
    <t>д.Ивашево</t>
  </si>
  <si>
    <t>78 240 845 ОП МП Н - 032</t>
  </si>
  <si>
    <t>д.Инопажь</t>
  </si>
  <si>
    <t>78 240 845 ОП МП Н - 033</t>
  </si>
  <si>
    <t>д.Капустино</t>
  </si>
  <si>
    <t>78 240 845 ОП МП Н - 034</t>
  </si>
  <si>
    <t>п.Кедровка</t>
  </si>
  <si>
    <t>78 240 845 ОП МП Н - 035</t>
  </si>
  <si>
    <t>п.Кирова</t>
  </si>
  <si>
    <t>78 240 845 ОП МП Н - 036</t>
  </si>
  <si>
    <t>д.Караново</t>
  </si>
  <si>
    <t>78 240 845 ОП МП Н - 037</t>
  </si>
  <si>
    <t>78 240 845 ОП МП Н - 038</t>
  </si>
  <si>
    <t>д.Куликово</t>
  </si>
  <si>
    <t>78 240 845 ОП МП Н - 039</t>
  </si>
  <si>
    <t>д.Кушляево</t>
  </si>
  <si>
    <t>78 240 845 ОП МП Н - 040</t>
  </si>
  <si>
    <t>д.Малое Троицкое</t>
  </si>
  <si>
    <t>78 240 845 ОП МП Н - 041</t>
  </si>
  <si>
    <t>д.Мартюнино</t>
  </si>
  <si>
    <t>78 240 845 ОП МП Н - 042</t>
  </si>
  <si>
    <t>д.Маурино</t>
  </si>
  <si>
    <t>78 240 845 ОП МП Н - 043</t>
  </si>
  <si>
    <t>д.Митянино</t>
  </si>
  <si>
    <t>78 240 845 ОП МП Н - 044</t>
  </si>
  <si>
    <t>78 240 845 ОП МП Н - 045</t>
  </si>
  <si>
    <t>д.Мошково</t>
  </si>
  <si>
    <t>78 240 845 ОП МП Н - 046</t>
  </si>
  <si>
    <t>п.Майский</t>
  </si>
  <si>
    <t>78 240 845 ОП МП Н - 047</t>
  </si>
  <si>
    <t>д.Назарово</t>
  </si>
  <si>
    <t>78 240 845 ОП МП Н - 048</t>
  </si>
  <si>
    <t>д.Нескучное</t>
  </si>
  <si>
    <t>78 240 845 ОП МП Н - 049</t>
  </si>
  <si>
    <t>д.Новый Поселок</t>
  </si>
  <si>
    <t>78 240 845 ОП МП Н - 050</t>
  </si>
  <si>
    <t>78 240 845 ОП МП Н - 051</t>
  </si>
  <si>
    <t>д.Олешково</t>
  </si>
  <si>
    <t>78 240 845 ОП МП Н - 052</t>
  </si>
  <si>
    <t>д.Паздеринское</t>
  </si>
  <si>
    <t>78 240 845 ОП МП Н - 053</t>
  </si>
  <si>
    <t>д.Паулино</t>
  </si>
  <si>
    <t>78 240 845 ОП МП Н - 054</t>
  </si>
  <si>
    <t>78 240 845 ОП МП Н - 055</t>
  </si>
  <si>
    <t>78 240 845 ОП МП Н - 056</t>
  </si>
  <si>
    <t>д.Пирогово</t>
  </si>
  <si>
    <t>78 240 845 ОП МП Н - 057</t>
  </si>
  <si>
    <t>78 240 845 ОП МП Н - 058</t>
  </si>
  <si>
    <t>78 240 845 ОП МП Н - 059</t>
  </si>
  <si>
    <t>д.Протасово</t>
  </si>
  <si>
    <t>78 240 845 ОП МП Н - 060</t>
  </si>
  <si>
    <t>78 240 845 ОП МП Н - 061</t>
  </si>
  <si>
    <t>д.Рыжиково</t>
  </si>
  <si>
    <t>78 240 845 ОП МП Н - 062</t>
  </si>
  <si>
    <t>78 240 845 ОП МП Н - 063</t>
  </si>
  <si>
    <t>д.Селезнево</t>
  </si>
  <si>
    <t>78 240 845 ОП МП Н - 064</t>
  </si>
  <si>
    <t>д.Селишки</t>
  </si>
  <si>
    <t>78 240 845 ОП МП Н - 065</t>
  </si>
  <si>
    <t>78 240 845 ОП МП Н - 067</t>
  </si>
  <si>
    <t>с.Спасс</t>
  </si>
  <si>
    <t>78 240 845 ОП МП Н - 068</t>
  </si>
  <si>
    <t>Старое Быково</t>
  </si>
  <si>
    <t>78 240 845 ОП МП Н - 069</t>
  </si>
  <si>
    <t>п.Староселье</t>
  </si>
  <si>
    <t>78 240 845 ОП МП Н - 070</t>
  </si>
  <si>
    <t>д.Староселье</t>
  </si>
  <si>
    <t>78 240 845 ОП МП Н - 071</t>
  </si>
  <si>
    <t>д.Сыроежино</t>
  </si>
  <si>
    <t>78 240 845 ОП МП Н - 072</t>
  </si>
  <si>
    <t>д.Тимново</t>
  </si>
  <si>
    <t>78 240 845 ОП МП Н - 073</t>
  </si>
  <si>
    <t>д.Титовское</t>
  </si>
  <si>
    <t>78 240 845 ОП МП Н - 074</t>
  </si>
  <si>
    <t>д.Фалелеево</t>
  </si>
  <si>
    <t>78 240 845 ОП МП Н - 075</t>
  </si>
  <si>
    <t>д.Федоровское</t>
  </si>
  <si>
    <t>78 240 845 ОП МП Н - 076</t>
  </si>
  <si>
    <t>78 240 845 ОП МП Н - 077</t>
  </si>
  <si>
    <t>д.Федюшино</t>
  </si>
  <si>
    <t>78 240 845 ОП МП Н - 078</t>
  </si>
  <si>
    <t>78 240 845 ОП МП Н - 079</t>
  </si>
  <si>
    <t>78 240 845 ОП МП Н - 080</t>
  </si>
  <si>
    <t>д.Ханютино</t>
  </si>
  <si>
    <t>78 240 845 ОП МП Н - 081</t>
  </si>
  <si>
    <t>д.Хопылево</t>
  </si>
  <si>
    <t>78 240 845 ОП МП Н - 082</t>
  </si>
  <si>
    <t>д.Хорошилово</t>
  </si>
  <si>
    <t>78 240 845 ОП МП Н - 083</t>
  </si>
  <si>
    <t>д.Чернышево</t>
  </si>
  <si>
    <t>78 240 845 ОП МП Н - 084</t>
  </si>
  <si>
    <t>д.Шестовское</t>
  </si>
  <si>
    <t>78 240 845 ОП МП Н - 085</t>
  </si>
  <si>
    <t>д.Шишкино</t>
  </si>
  <si>
    <t>78 240 845 ОП МП Н - 086</t>
  </si>
  <si>
    <t>д.Шашково</t>
  </si>
  <si>
    <t>78 240 845 ОП МП Н - 087</t>
  </si>
  <si>
    <t>СУДОФЕРФСКОГО СП</t>
  </si>
  <si>
    <t>д. Андроново</t>
  </si>
  <si>
    <t>д. Ануфриево</t>
  </si>
  <si>
    <t>д. Артюшино</t>
  </si>
  <si>
    <t>д. Архарово</t>
  </si>
  <si>
    <t>д. Банино</t>
  </si>
  <si>
    <t>д. Башарово</t>
  </si>
  <si>
    <t>д. Болтинское</t>
  </si>
  <si>
    <t>д. Большое Андрейково</t>
  </si>
  <si>
    <t>д. Большое Паленово</t>
  </si>
  <si>
    <t>д. Бурково</t>
  </si>
  <si>
    <t>д. Васькино</t>
  </si>
  <si>
    <t>д. Ворыгино</t>
  </si>
  <si>
    <t>д. Глушицы</t>
  </si>
  <si>
    <t>д. Гришкино</t>
  </si>
  <si>
    <t>д. Дятлово</t>
  </si>
  <si>
    <t>д. Израили</t>
  </si>
  <si>
    <t>д. Ильино</t>
  </si>
  <si>
    <t>д. Каботово</t>
  </si>
  <si>
    <t>д. Колосово</t>
  </si>
  <si>
    <t>д. Копосово</t>
  </si>
  <si>
    <t>д. Коркино</t>
  </si>
  <si>
    <t>д. Крохино</t>
  </si>
  <si>
    <t>д. Куклино</t>
  </si>
  <si>
    <t>д. Малинники</t>
  </si>
  <si>
    <t>д. Малое Андрейково</t>
  </si>
  <si>
    <t>д. Малое Паленово</t>
  </si>
  <si>
    <t>д. Мешково</t>
  </si>
  <si>
    <t>д. Нефедово</t>
  </si>
  <si>
    <t>д. Почесновики</t>
  </si>
  <si>
    <t>д. Пригорки</t>
  </si>
  <si>
    <t>д. Пригородная</t>
  </si>
  <si>
    <t>д. Пруды</t>
  </si>
  <si>
    <t>д. Рябухино</t>
  </si>
  <si>
    <t>д. Скорода</t>
  </si>
  <si>
    <t>д. Спешино</t>
  </si>
  <si>
    <t>д. Стерлядево</t>
  </si>
  <si>
    <t>д. Харинская</t>
  </si>
  <si>
    <t>д. Шипулино</t>
  </si>
  <si>
    <t>пос. Юбилейный (4 улицы)</t>
  </si>
  <si>
    <t>Разъезд Юринский</t>
  </si>
  <si>
    <t>д. Балобаново</t>
  </si>
  <si>
    <t>д. Большой Дор</t>
  </si>
  <si>
    <t>д. Залужье</t>
  </si>
  <si>
    <t>д. Коржавино</t>
  </si>
  <si>
    <t>д. Новый поселок</t>
  </si>
  <si>
    <t>д. Свингино</t>
  </si>
  <si>
    <t>пос. Судоверфь</t>
  </si>
  <si>
    <t>ИТОГО по Судоверф. СП</t>
  </si>
  <si>
    <t>Покровский с/о</t>
  </si>
  <si>
    <t>д. Б.Заболотье</t>
  </si>
  <si>
    <t>д. Большое Кстово</t>
  </si>
  <si>
    <t>д. Бараниха</t>
  </si>
  <si>
    <t>д. Выгорода</t>
  </si>
  <si>
    <t>д. Глазатово</t>
  </si>
  <si>
    <t>д. Голубино</t>
  </si>
  <si>
    <t>д. Гурьево</t>
  </si>
  <si>
    <t>д.  Дружба</t>
  </si>
  <si>
    <t>д. Кликуново</t>
  </si>
  <si>
    <t>п.Красная горка</t>
  </si>
  <si>
    <t>ул.Трутневская</t>
  </si>
  <si>
    <t>д. Ларинское</t>
  </si>
  <si>
    <t>д. Липовка</t>
  </si>
  <si>
    <t>д. М.Заболотье</t>
  </si>
  <si>
    <t>д. Малое Кстово</t>
  </si>
  <si>
    <t xml:space="preserve">д. Максимовское </t>
  </si>
  <si>
    <t>ул.Рябиновая</t>
  </si>
  <si>
    <t>ул.Сосновая</t>
  </si>
  <si>
    <t>д. Нелюбовское</t>
  </si>
  <si>
    <t>д. Овсянниково</t>
  </si>
  <si>
    <t>д. Орловка</t>
  </si>
  <si>
    <t>д. Сонино</t>
  </si>
  <si>
    <t>д. Стрижово</t>
  </si>
  <si>
    <t>д. Тимоновское</t>
  </si>
  <si>
    <t>д. Узково</t>
  </si>
  <si>
    <t>д. Шелепино</t>
  </si>
  <si>
    <t>пос. Искра Октября</t>
  </si>
  <si>
    <t>автодорога к щитовым домам</t>
  </si>
  <si>
    <t>ул.Крупская</t>
  </si>
  <si>
    <t>пос. Костино</t>
  </si>
  <si>
    <t xml:space="preserve">пос.Кстово </t>
  </si>
  <si>
    <t>ул.Воровского</t>
  </si>
  <si>
    <t>ул.Магистральная</t>
  </si>
  <si>
    <t>ул.Окружная</t>
  </si>
  <si>
    <t>дорога Кстово-Красная Горка</t>
  </si>
  <si>
    <t>д.Малая Киселиха</t>
  </si>
  <si>
    <t xml:space="preserve">с. Покров </t>
  </si>
  <si>
    <t>ул.Рабочая</t>
  </si>
  <si>
    <t>д. Пчелье</t>
  </si>
  <si>
    <t>д.Хвощевка</t>
  </si>
  <si>
    <t>д.Якунники</t>
  </si>
  <si>
    <t>ул.Ильинская</t>
  </si>
  <si>
    <t>ул.Поливина</t>
  </si>
  <si>
    <t>ул.Рассветная</t>
  </si>
  <si>
    <t>Николо-Кормский с/о</t>
  </si>
  <si>
    <t>д. Арефино</t>
  </si>
  <si>
    <t>д. Большое Высоко</t>
  </si>
  <si>
    <t>д. Вальцово</t>
  </si>
  <si>
    <t>пос. Великий Мох</t>
  </si>
  <si>
    <t>д. Выездкино</t>
  </si>
  <si>
    <t>д. Гладышево</t>
  </si>
  <si>
    <t>д. Городок</t>
  </si>
  <si>
    <t>д. Григорково</t>
  </si>
  <si>
    <t>д. Дегтярицы</t>
  </si>
  <si>
    <t>д. Житницино</t>
  </si>
  <si>
    <t>д. Кочевка-1</t>
  </si>
  <si>
    <t>д. Кочевка -2</t>
  </si>
  <si>
    <t>д. Крутец</t>
  </si>
  <si>
    <t>д. Лебедево</t>
  </si>
  <si>
    <t>д. Липки</t>
  </si>
  <si>
    <t>д. Малое Высоко</t>
  </si>
  <si>
    <t>д. Малыгино</t>
  </si>
  <si>
    <t>д. Мартино</t>
  </si>
  <si>
    <t>д. Мильково</t>
  </si>
  <si>
    <t xml:space="preserve">с. Никольское </t>
  </si>
  <si>
    <t>с. Николо-Корма</t>
  </si>
  <si>
    <t>д. Полежаево</t>
  </si>
  <si>
    <t>д. Полуево</t>
  </si>
  <si>
    <t>д. Поселок номер 1</t>
  </si>
  <si>
    <t>д. Прокошево</t>
  </si>
  <si>
    <t>л. Сидорово</t>
  </si>
  <si>
    <t>д. Сухино</t>
  </si>
  <si>
    <t>д. Тарбино</t>
  </si>
  <si>
    <t>д. Тепляково</t>
  </si>
  <si>
    <t>д. Тимошкино</t>
  </si>
  <si>
    <t>д. Тяпкино</t>
  </si>
  <si>
    <t>д. Чайлово</t>
  </si>
  <si>
    <t>ИТОГО Покровское СП</t>
  </si>
  <si>
    <t>ИТОГО по Констиновскому СП</t>
  </si>
  <si>
    <t xml:space="preserve">ЧЕБАКОВСКОЕ СП </t>
  </si>
  <si>
    <t>Алексейцево</t>
  </si>
  <si>
    <t>Афанасово</t>
  </si>
  <si>
    <t>Б. Масленниково</t>
  </si>
  <si>
    <t>78 243 850 ОП МП Н-006</t>
  </si>
  <si>
    <t>Белешино</t>
  </si>
  <si>
    <t>Богатырево</t>
  </si>
  <si>
    <t>Галкино</t>
  </si>
  <si>
    <t>Горинское, ул. Светлая</t>
  </si>
  <si>
    <t>Горинское, ул. Ореховая</t>
  </si>
  <si>
    <t>Горинское, ул. Дачная</t>
  </si>
  <si>
    <t>Данилково</t>
  </si>
  <si>
    <t>Залужье</t>
  </si>
  <si>
    <t>Иванищево</t>
  </si>
  <si>
    <t>Исаево</t>
  </si>
  <si>
    <t>Кирилловское, ул.Центральная</t>
  </si>
  <si>
    <t>78 243 850 ОП МП Н-007</t>
  </si>
  <si>
    <t>Кирилловское, ул.Зеленая</t>
  </si>
  <si>
    <t>78 243 850 ОП МП Н-008</t>
  </si>
  <si>
    <t>Кобылино</t>
  </si>
  <si>
    <t>Константиново, ул. Сенокосная</t>
  </si>
  <si>
    <t>Константиново, ул. Запрудная</t>
  </si>
  <si>
    <t>Крапивино</t>
  </si>
  <si>
    <t>Кривандино</t>
  </si>
  <si>
    <t>Крюково, ул. Центральная</t>
  </si>
  <si>
    <t>Крюково, ул. Заречная</t>
  </si>
  <si>
    <t>Куприяново</t>
  </si>
  <si>
    <t>Медведево</t>
  </si>
  <si>
    <t>78 243 850 ОП МП Н-009</t>
  </si>
  <si>
    <t>Михайловское</t>
  </si>
  <si>
    <t>Михалево</t>
  </si>
  <si>
    <t>М.Масленниково</t>
  </si>
  <si>
    <t>78 243 850 ОП МП Н-005</t>
  </si>
  <si>
    <t>Мокроусово</t>
  </si>
  <si>
    <t>Николо-Заболотье, ул. Нижняя</t>
  </si>
  <si>
    <t>78 243 850 ОП МП Н-010</t>
  </si>
  <si>
    <t>Николо-Заболотье, ул. Верхняя</t>
  </si>
  <si>
    <t>78 243 850 ОП МП Н-011</t>
  </si>
  <si>
    <t>Никульское, ул. Центральная</t>
  </si>
  <si>
    <t>78 243 850 ОП МП Н-001</t>
  </si>
  <si>
    <t>Никульское, ул. Дорожная</t>
  </si>
  <si>
    <t>78 243 850 ОП МП Н-002</t>
  </si>
  <si>
    <t>Никульское, ул. Цветочная</t>
  </si>
  <si>
    <t>78 243 850 ОП МП Н-003</t>
  </si>
  <si>
    <t>Никульское, ул. Луговая</t>
  </si>
  <si>
    <t>78 243 850 ОП МП Н-004</t>
  </si>
  <si>
    <t>Никоново</t>
  </si>
  <si>
    <t>Омелино</t>
  </si>
  <si>
    <t>Прибрежная, ул. Центральная</t>
  </si>
  <si>
    <t>Прибрежная, ул. Дорожная</t>
  </si>
  <si>
    <t>Прибрежная, ул. Родниковая</t>
  </si>
  <si>
    <t>Прибрежная, ул. Полевая</t>
  </si>
  <si>
    <t>Петрушино</t>
  </si>
  <si>
    <t>78 243 850 ОП МП Н-012</t>
  </si>
  <si>
    <t>Подольское</t>
  </si>
  <si>
    <t>Сальково</t>
  </si>
  <si>
    <t>Саматово</t>
  </si>
  <si>
    <t>Слонятино</t>
  </si>
  <si>
    <t>Снегиревка, ул. Центральная</t>
  </si>
  <si>
    <t>Снегиревка, ул. Зеленая</t>
  </si>
  <si>
    <t>Судилово</t>
  </si>
  <si>
    <t>Сумаково</t>
  </si>
  <si>
    <t>Трубино</t>
  </si>
  <si>
    <t>Филимоново</t>
  </si>
  <si>
    <t>п. Чебаково, ул. Привокзальная</t>
  </si>
  <si>
    <t>78 243 850 ОП МП Н-015</t>
  </si>
  <si>
    <t>п. Чебаково, ул. Солнечная</t>
  </si>
  <si>
    <t>78 243 850 ОП МП Н-016</t>
  </si>
  <si>
    <t>п. Чебаково, ул. Зеленая</t>
  </si>
  <si>
    <t>78 243 850 ОП МП Н-017</t>
  </si>
  <si>
    <t>п. Чебаково, ул. Пролетарская</t>
  </si>
  <si>
    <t>78 243 850 ОП МП Н-018</t>
  </si>
  <si>
    <t>п. Чебаково, ул. Строителей</t>
  </si>
  <si>
    <t>78 243 850 ОП МП Н-019</t>
  </si>
  <si>
    <t>п. Чебаково, ул. Депутатская</t>
  </si>
  <si>
    <t>78 243 850 ОП МП Н-020</t>
  </si>
  <si>
    <t>п. Чебаково, ул. Школьная</t>
  </si>
  <si>
    <t>78 243 850 ОП МП Н-021</t>
  </si>
  <si>
    <t>п. Чебаково, ул. Новая</t>
  </si>
  <si>
    <t>78 243 850 ОП МП Н-022</t>
  </si>
  <si>
    <t>п. Чебаково, ул. Заречная</t>
  </si>
  <si>
    <t>78 243 850 ОП МП Н-023</t>
  </si>
  <si>
    <t>п. Чебаково, ул. Железнодорожная</t>
  </si>
  <si>
    <t>78 243 850 ОП МП Н-024</t>
  </si>
  <si>
    <t>п. Чебаково, 1-й Железнодорожный пер.</t>
  </si>
  <si>
    <t>78 243 850 ОП МП Н-025</t>
  </si>
  <si>
    <t>п. Чебаково, 2-й Железнодорожный пер.</t>
  </si>
  <si>
    <t>78 243 850 ОП МП Н-026</t>
  </si>
  <si>
    <t>п. Чебаково, 3-й Железнодорожный пер.</t>
  </si>
  <si>
    <t>п. Чебаково, ул. Дачная (Льнозавод)</t>
  </si>
  <si>
    <t>78 243 850 ОП МП Н-027</t>
  </si>
  <si>
    <t>п. Чебаково, ул. Центральная (Льнозавод)</t>
  </si>
  <si>
    <t>78 243 850 ОП МП Н-028</t>
  </si>
  <si>
    <t>п. Чебаково, ул. Речная (Льнозавод)</t>
  </si>
  <si>
    <t>78 243 850 ОП МП Н-029</t>
  </si>
  <si>
    <t>д. Чебаково, ул. Центральная</t>
  </si>
  <si>
    <t>78 243 850 ОП МП Н-013</t>
  </si>
  <si>
    <t>д. Чебаково, ул. Зеленая</t>
  </si>
  <si>
    <t>78 243 850 ОП МП Н-014</t>
  </si>
  <si>
    <t>ИТОГО Чебаковск.СП</t>
  </si>
  <si>
    <t>г.п.ЛЕСНАЯ ПОЛЯНА</t>
  </si>
  <si>
    <t>Дорога от  администрации к областной трассе</t>
  </si>
  <si>
    <t>78-250-555 ОП МП-01</t>
  </si>
  <si>
    <t xml:space="preserve">Дорога от КСЦ к областной трасее </t>
  </si>
  <si>
    <t>78-250-555 ОП  МП -02</t>
  </si>
  <si>
    <t>Дорога от КСЦ к центральной площади</t>
  </si>
  <si>
    <t>78-250-555 ОП МП -03</t>
  </si>
  <si>
    <t>Центральная дорога (въезд в поселок)</t>
  </si>
  <si>
    <t>78-250-555 ОП МП-04</t>
  </si>
  <si>
    <t>Дорога от дома №9 к гаражам</t>
  </si>
  <si>
    <t>78-250-555 ОП МП -05</t>
  </si>
  <si>
    <t>Дорога к школе</t>
  </si>
  <si>
    <t>78-250=555 ОП МП-06</t>
  </si>
  <si>
    <t xml:space="preserve">Дорога к гаражам </t>
  </si>
  <si>
    <t>78-250-555 ОП МП -07</t>
  </si>
  <si>
    <t>78-250-555 ОП МП-08</t>
  </si>
  <si>
    <t>проезд между дет.садом и зданием КСЦ</t>
  </si>
  <si>
    <t>проезд за зданием КСЦ</t>
  </si>
  <si>
    <t>проезд между домами №17, №18</t>
  </si>
  <si>
    <t>проезд между домами №15, №16</t>
  </si>
  <si>
    <t>проезд между амбулаторией и домами №18, №15</t>
  </si>
  <si>
    <t>проезд у дома №14</t>
  </si>
  <si>
    <t>проезд у домов №13, №12, №11, до поворота</t>
  </si>
  <si>
    <t>проезд у дома №2, №3</t>
  </si>
  <si>
    <t>проезд от дома №3 к ЖКО</t>
  </si>
  <si>
    <t>проезд у дома №5, №6</t>
  </si>
  <si>
    <t>проезд у домов №23, №24, №25, №26, №27, №28, №29, №30</t>
  </si>
  <si>
    <t>проезд у дома №32</t>
  </si>
  <si>
    <t>проезд у дома №31, №33</t>
  </si>
  <si>
    <t>проезд у дома №34</t>
  </si>
  <si>
    <t>проезд у домов №19, №20, №22</t>
  </si>
  <si>
    <t>пешеходная дорога к торговому центру</t>
  </si>
  <si>
    <t>проезд у торгового центра</t>
  </si>
  <si>
    <t>проезд между домами №25, №33</t>
  </si>
  <si>
    <t>проезд у домов №4, №5, №6, №7 ул.Железнодорожная</t>
  </si>
  <si>
    <t>Итого дорог в г.п.Лесная Поляна</t>
  </si>
  <si>
    <t>С.Ширинье</t>
  </si>
  <si>
    <t xml:space="preserve">     ул.Мира  </t>
  </si>
  <si>
    <r>
      <t xml:space="preserve">     </t>
    </r>
    <r>
      <rPr>
        <sz val="10"/>
        <color rgb="FF000000"/>
        <rFont val="Calibri"/>
        <family val="2"/>
        <charset val="204"/>
        <scheme val="minor"/>
      </rPr>
      <t>Ул.Юбилейная</t>
    </r>
  </si>
  <si>
    <t>П.Козьмодемьянск</t>
  </si>
  <si>
    <t xml:space="preserve"> ул. 1-я   и 2-я     Привокзальные</t>
  </si>
  <si>
    <r>
      <t xml:space="preserve">    </t>
    </r>
    <r>
      <rPr>
        <sz val="10"/>
        <color theme="1"/>
        <rFont val="Calibri"/>
        <family val="2"/>
        <charset val="204"/>
        <scheme val="minor"/>
      </rPr>
      <t xml:space="preserve">ул.Лесная  </t>
    </r>
  </si>
  <si>
    <t xml:space="preserve">   ул.Победы</t>
  </si>
  <si>
    <t xml:space="preserve">   ул.Октябрьская</t>
  </si>
  <si>
    <t>ул,Запрудная</t>
  </si>
  <si>
    <t>ЯСХТ</t>
  </si>
  <si>
    <r>
      <t xml:space="preserve"> у</t>
    </r>
    <r>
      <rPr>
        <sz val="10"/>
        <color theme="1"/>
        <rFont val="Calibri"/>
        <family val="2"/>
        <charset val="204"/>
        <scheme val="minor"/>
      </rPr>
      <t>л..Центральная</t>
    </r>
  </si>
  <si>
    <t xml:space="preserve"> д.Иванищево</t>
  </si>
  <si>
    <r>
      <t xml:space="preserve">    </t>
    </r>
    <r>
      <rPr>
        <b/>
        <sz val="10"/>
        <color theme="1"/>
        <rFont val="Calibri"/>
        <family val="2"/>
        <charset val="204"/>
        <scheme val="minor"/>
      </rPr>
      <t xml:space="preserve"> </t>
    </r>
    <r>
      <rPr>
        <sz val="10"/>
        <color theme="1"/>
        <rFont val="Calibri"/>
        <family val="2"/>
        <charset val="204"/>
        <scheme val="minor"/>
      </rPr>
      <t>ул.Молодежная</t>
    </r>
  </si>
  <si>
    <r>
      <t xml:space="preserve">    </t>
    </r>
    <r>
      <rPr>
        <sz val="10"/>
        <color theme="1"/>
        <rFont val="Calibri"/>
        <family val="2"/>
        <charset val="204"/>
        <scheme val="minor"/>
      </rPr>
      <t>ул.Школьная</t>
    </r>
  </si>
  <si>
    <t xml:space="preserve">    ул.Почтовая</t>
  </si>
  <si>
    <t>ул,Юбилейная</t>
  </si>
  <si>
    <t xml:space="preserve">    ул.Советская</t>
  </si>
  <si>
    <r>
      <t xml:space="preserve"> </t>
    </r>
    <r>
      <rPr>
        <b/>
        <sz val="10"/>
        <color theme="1"/>
        <rFont val="Calibri"/>
        <family val="2"/>
        <charset val="204"/>
        <scheme val="minor"/>
      </rPr>
      <t>с.Курба</t>
    </r>
    <r>
      <rPr>
        <sz val="10"/>
        <color theme="1"/>
        <rFont val="Calibri"/>
        <family val="2"/>
        <charset val="204"/>
        <scheme val="minor"/>
      </rPr>
      <t xml:space="preserve">    </t>
    </r>
  </si>
  <si>
    <t xml:space="preserve">   ул.Юбилейная</t>
  </si>
  <si>
    <t xml:space="preserve">   ул.Новая</t>
  </si>
  <si>
    <t>ул,Строителей</t>
  </si>
  <si>
    <t xml:space="preserve">   ул.Солнечная</t>
  </si>
  <si>
    <t xml:space="preserve">   Нагорный пер</t>
  </si>
  <si>
    <t xml:space="preserve">   ул.Школьная</t>
  </si>
  <si>
    <t xml:space="preserve">   ул.Молодежная</t>
  </si>
  <si>
    <t>д.Мордвиново</t>
  </si>
  <si>
    <r>
      <t xml:space="preserve">   </t>
    </r>
    <r>
      <rPr>
        <sz val="10"/>
        <color theme="1"/>
        <rFont val="Calibri"/>
        <family val="2"/>
        <charset val="204"/>
        <scheme val="minor"/>
      </rPr>
      <t>ул.Сосновая</t>
    </r>
  </si>
  <si>
    <t xml:space="preserve">   ул.Нижняя</t>
  </si>
  <si>
    <t xml:space="preserve">   ул.Лесная</t>
  </si>
  <si>
    <t xml:space="preserve">   ул.Луговая</t>
  </si>
  <si>
    <t xml:space="preserve">   ул.Зеленая</t>
  </si>
  <si>
    <t xml:space="preserve">   ул.Северная</t>
  </si>
  <si>
    <t xml:space="preserve">   ул. Советская</t>
  </si>
  <si>
    <t xml:space="preserve">   д.Иванцево   </t>
  </si>
  <si>
    <t xml:space="preserve">   д.Аристово </t>
  </si>
  <si>
    <t>д.Афонино</t>
  </si>
  <si>
    <t>ул.Верхняя</t>
  </si>
  <si>
    <t>Ул.Заречная</t>
  </si>
  <si>
    <t>д.Седельницы</t>
  </si>
  <si>
    <t>д.Осташково</t>
  </si>
  <si>
    <t>д.Гаврицы</t>
  </si>
  <si>
    <t>д.Лопырево</t>
  </si>
  <si>
    <t>д..Запрудново</t>
  </si>
  <si>
    <t>с.Дегтево</t>
  </si>
  <si>
    <t>д.Лаптево</t>
  </si>
  <si>
    <t>д.Алеханово</t>
  </si>
  <si>
    <t>с.Михайловское</t>
  </si>
  <si>
    <t>Д.Баканово</t>
  </si>
  <si>
    <t>Д.Вощино</t>
  </si>
  <si>
    <t>Д.Курилово</t>
  </si>
  <si>
    <t>Д.Калачиха</t>
  </si>
  <si>
    <t>Д.Пуплышево</t>
  </si>
  <si>
    <t>С.Резанино</t>
  </si>
  <si>
    <t>Д.Глинново</t>
  </si>
  <si>
    <t>Д.Выездново</t>
  </si>
  <si>
    <t>Д.Сидоровское</t>
  </si>
  <si>
    <t>Д.Семеновское</t>
  </si>
  <si>
    <t>С.Козьмодемьянск</t>
  </si>
  <si>
    <t>Д.Меленки</t>
  </si>
  <si>
    <t>Д.Котово</t>
  </si>
  <si>
    <t>С.Солонец</t>
  </si>
  <si>
    <t>Д.Карповское</t>
  </si>
  <si>
    <t>С.Новленское</t>
  </si>
  <si>
    <t>Д.Марьино</t>
  </si>
  <si>
    <t>Д.Михеево</t>
  </si>
  <si>
    <t>Д.Ерденево</t>
  </si>
  <si>
    <t>С.Васильевское</t>
  </si>
  <si>
    <t>Д.Павлухино</t>
  </si>
  <si>
    <t>Д.Никоновское</t>
  </si>
  <si>
    <t>Д.Наумовское</t>
  </si>
  <si>
    <t>Д.Слободка</t>
  </si>
  <si>
    <t>М.Симоново</t>
  </si>
  <si>
    <t>Б.Симоново</t>
  </si>
  <si>
    <t>Д.Соловарово</t>
  </si>
  <si>
    <t>Д.Давыдково</t>
  </si>
  <si>
    <t>ИТОГО по Курбск.СП</t>
  </si>
  <si>
    <t>с Григорьевское</t>
  </si>
  <si>
    <t>ул.Мира (пешех.дорожка) 0,8 км</t>
  </si>
  <si>
    <t>д.Ямино</t>
  </si>
  <si>
    <t>ул.Ранняя</t>
  </si>
  <si>
    <t>ул.Яблоневая</t>
  </si>
  <si>
    <t>д.Калинино</t>
  </si>
  <si>
    <t>д.Кипелки</t>
  </si>
  <si>
    <t>п.Красный Волгарь</t>
  </si>
  <si>
    <t>ул.Волжская</t>
  </si>
  <si>
    <t>от ул.Молодежная до п.Красный Холм (пешеход.дорожка)</t>
  </si>
  <si>
    <t>от ул.Волжская до колодца у р.Волга (пешеход.дорожка)</t>
  </si>
  <si>
    <t>д.Патерево</t>
  </si>
  <si>
    <t>д.Некрасово</t>
  </si>
  <si>
    <t>ул.Дорожная (пешех.дорожка) 0,8 км</t>
  </si>
  <si>
    <t>д.Попадьино (через дачи)</t>
  </si>
  <si>
    <t>д.Хабарово</t>
  </si>
  <si>
    <t>п.Ченцы</t>
  </si>
  <si>
    <t>д.Щеглевское</t>
  </si>
  <si>
    <t>п.Михайловский</t>
  </si>
  <si>
    <t>ул.Ленина</t>
  </si>
  <si>
    <t>ул.Приволжская</t>
  </si>
  <si>
    <t>д.Крюковское</t>
  </si>
  <si>
    <t>д.Максимовское</t>
  </si>
  <si>
    <t>п.Красный Холм</t>
  </si>
  <si>
    <t>д.Шоломово</t>
  </si>
  <si>
    <t>д.Турыгино</t>
  </si>
  <si>
    <t>д.Харитоново</t>
  </si>
  <si>
    <t>д.Затон</t>
  </si>
  <si>
    <t>ВСЕГО Некрасовск СП</t>
  </si>
  <si>
    <t>Автодорога  д. Большая  Гарь - д. Ильинское</t>
  </si>
  <si>
    <t>Автодорога  д. Малые Городища - д. Козлово</t>
  </si>
  <si>
    <t>Яросл.обл., Брейтовский р-н, с. Брейтово, ул. Депутатская</t>
  </si>
  <si>
    <t>Яросл.обл., Брейтовский р-н, с. Брейтово, ул. Воронцова</t>
  </si>
  <si>
    <t>Яросл.обл., Брейтовский р-н, с. Брейтово, ул.Ани Серяковой</t>
  </si>
  <si>
    <t>Яросл.обл., Брейтовский р-н, с. Брейтово, ул. Юбилейная</t>
  </si>
  <si>
    <t>Яросл.обл., Брейтовский р-н, с. Брейтово, ул. Звездная</t>
  </si>
  <si>
    <t>Яросл.обл., Брейтовский р-н, с. Брейтово, ул. Свободы</t>
  </si>
  <si>
    <t>Яросл.обл., Брейтовский р-н, с. Брейтово, ул. Садовая</t>
  </si>
  <si>
    <t>Яросл.обл., Брейтовский р-н, с. Брейтово, ул. Гражданская</t>
  </si>
  <si>
    <t>Яросл.обл., Брейтовский р-н, с. Брейтово, ул. Дорожная</t>
  </si>
  <si>
    <t>Яросл.обл., Брейтовский р-н, с. Брейтово, ул. Набережная</t>
  </si>
  <si>
    <t>Яросл.обл., Брейтовский р-н, с. Брейтово, ул. Память Ильича</t>
  </si>
  <si>
    <t>Яросл.обл., Брейтовский р-н, с. Брейтово, ул. Ярославская</t>
  </si>
  <si>
    <t>Яросл.обл., Брейтовский р-н, с. Брейтово, ул. Кооперативная</t>
  </si>
  <si>
    <t>Яросл.обл., Брейтовский р-н, с. Брейтово, Рыбацкий пр.</t>
  </si>
  <si>
    <t>Яросл.обл., Брейтовский р-н, с. Брейтово, Пролетарский пер.</t>
  </si>
  <si>
    <t>Яросл.обл., Брейтовский р-н, с. Брейтово, Пушкинскийпер.</t>
  </si>
  <si>
    <t>Яросл.обл., Брейтовский р-н, дер. Буянка</t>
  </si>
  <si>
    <t>Яросл.обл., Брейтовский р-н, дер. Дуденево, ул.Цветочная</t>
  </si>
  <si>
    <t>Яросл.обл., Брейтовский р-н, дер. Михальково, ул.Центральная</t>
  </si>
  <si>
    <t>Яросл.обл., Брейтовский р-н, дер. Михальково, ул.Набережная</t>
  </si>
  <si>
    <t>Яросл.обл., Брейтовский р-н, дер. Сущева</t>
  </si>
  <si>
    <t>Яросл.обл., Брейтовский р-н, дер. Трухино</t>
  </si>
  <si>
    <t>Яросл.обл., Брейтовский р-н, с.  Покровское на Сити</t>
  </si>
  <si>
    <t>Яросл.обл., Брейтовский р-н, дер. Коростель</t>
  </si>
  <si>
    <t>Яросл.обл., Брейтовский р-н, дер. Турбаново</t>
  </si>
  <si>
    <t>Яросл.обл., Брейтовский р-н, дер. Цыбыцино</t>
  </si>
  <si>
    <t>Яросл.обл., Брейтовский р-н, дер. Торонково</t>
  </si>
  <si>
    <t>Яросл.обл., Брейтовский р-н, дер. Большая Новинка</t>
  </si>
  <si>
    <t>Яросл.обл., Брейтовский р-н, дер. Браниха</t>
  </si>
  <si>
    <t>Яросл.обл., Брейтовский р-н, дер. Копань</t>
  </si>
  <si>
    <t>Яросл.обл., Брейтовский р-н, дер. Красково</t>
  </si>
  <si>
    <t>Яросл.обл., Брейтовский р-н, дер. Рысье</t>
  </si>
  <si>
    <t>Яросл.обл., Брейтовский р-н, дер. Семеновка</t>
  </si>
  <si>
    <t>д. Соболево</t>
  </si>
  <si>
    <t>д. Шаховая</t>
  </si>
  <si>
    <t>д. Фатьяново</t>
  </si>
  <si>
    <t>д. Жеребцово</t>
  </si>
  <si>
    <t>д. Горильдово</t>
  </si>
  <si>
    <t>д. Зеленцино</t>
  </si>
  <si>
    <t>д. Тургенево</t>
  </si>
  <si>
    <t>с. Байловское</t>
  </si>
  <si>
    <t>д. Базыки</t>
  </si>
  <si>
    <t>д. Большое Иваньково</t>
  </si>
  <si>
    <t>д. Белорус</t>
  </si>
  <si>
    <t>д. Тявково</t>
  </si>
  <si>
    <t>д. Кетово</t>
  </si>
  <si>
    <t>д. Чагино</t>
  </si>
  <si>
    <t>Лукинское - Телятово</t>
  </si>
  <si>
    <t>Чагино - Кетово</t>
  </si>
  <si>
    <t>Бор - Дорки - Дубецкая Дача</t>
  </si>
  <si>
    <t>Горелово - Чаяново</t>
  </si>
  <si>
    <t>а/д Углич - Брейтово - Дмитрехово (съезд)</t>
  </si>
  <si>
    <t>Большое Иваньково - Байловское</t>
  </si>
  <si>
    <t>Фатьяново - Жеребцово (съезд)</t>
  </si>
  <si>
    <t>Филипцево - Соболево</t>
  </si>
  <si>
    <t>а/д Медухово - Черный Враг - Тявково (съезд)</t>
  </si>
  <si>
    <t>Черкасово - Коростель -Филимоново (съезд)</t>
  </si>
  <si>
    <t>а/д Медухово - Черный Враг - Черный Враг(съезд)</t>
  </si>
  <si>
    <t>с. Горелово</t>
  </si>
  <si>
    <t>д. Водяники</t>
  </si>
  <si>
    <t>д. Никола</t>
  </si>
  <si>
    <t>д. Дмитрехово</t>
  </si>
  <si>
    <t>д. Малый Липовец</t>
  </si>
  <si>
    <t>с. Черкасово</t>
  </si>
  <si>
    <t>д. Остряковка</t>
  </si>
  <si>
    <t>д. Шеломово</t>
  </si>
  <si>
    <t>д. Филимоново</t>
  </si>
  <si>
    <t>д. Конюхово</t>
  </si>
  <si>
    <t>д. Тимонино</t>
  </si>
  <si>
    <t>д.  Лукинское</t>
  </si>
  <si>
    <t>Автодорога Тимино-Дулово- Сброднево</t>
  </si>
  <si>
    <t>АвтодорогаТайбузино-Березняки-Котово</t>
  </si>
  <si>
    <t xml:space="preserve">  БК</t>
  </si>
  <si>
    <t xml:space="preserve">   БК</t>
  </si>
  <si>
    <t>Подъезд  к  д.Патрино</t>
  </si>
  <si>
    <t xml:space="preserve"> Автодорога д. Тайбузино - д. Березняки</t>
  </si>
  <si>
    <t>Автодорога  " Сергиев  Посад-Череповец"-д.Смешково</t>
  </si>
  <si>
    <r>
      <rPr>
        <sz val="10"/>
        <rFont val="Calibri"/>
        <family val="2"/>
        <charset val="204"/>
      </rPr>
      <t>Автодорога "д. Пеньково - д. Большие
Тышные" -  д. Малые Тышные</t>
    </r>
    <r>
      <rPr>
        <sz val="10"/>
        <color rgb="FF000000"/>
        <rFont val="Calibri"/>
        <family val="2"/>
        <charset val="204"/>
      </rPr>
      <t xml:space="preserve">
</t>
    </r>
  </si>
  <si>
    <t>Подъезд к д. Погост-Пречистое</t>
  </si>
  <si>
    <t>Автодорога д. Яковцево-д. Грамотино</t>
  </si>
  <si>
    <t>0.4</t>
  </si>
  <si>
    <t>Подъезд к д. Большие Городища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</si>
</sst>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quot;р.&quot;;[Red]\-#,##0.00&quot;р.&quot;"/>
    <numFmt numFmtId="165" formatCode="_-* #,##0.00_р_._-;\-* #,##0.00_р_._-;_-* &quot;-&quot;??_р_._-;_-@_-"/>
    <numFmt numFmtId="166" formatCode="0.000"/>
    <numFmt numFmtId="167" formatCode="0.0"/>
    <numFmt numFmtId="168" formatCode="000000"/>
    <numFmt numFmtId="169" formatCode="[$-419]General"/>
    <numFmt numFmtId="170" formatCode="0.0000"/>
    <numFmt numFmtId="171" formatCode="_-* #,##0.000_р_._-;\-* #,##0.000_р_._-;_-* &quot;-&quot;??_р_._-;_-@_-"/>
    <numFmt numFmtId="172" formatCode="[$-419]0.0"/>
    <numFmt numFmtId="173" formatCode="#,##0.000"/>
  </numFmts>
  <fonts count="213">
    <font>
      <sz val="11"/>
      <color theme="1"/>
      <name val="Calibri"/>
      <family val="2"/>
      <charset val="204"/>
      <scheme val="minor"/>
    </font>
    <font>
      <sz val="11"/>
      <color indexed="8"/>
      <name val="Calibri"/>
      <family val="2"/>
      <charset val="204"/>
    </font>
    <font>
      <sz val="10"/>
      <name val="Arial Cyr"/>
      <charset val="204"/>
    </font>
    <font>
      <b/>
      <sz val="12"/>
      <color theme="1"/>
      <name val="Times New Roman"/>
      <family val="1"/>
      <charset val="204"/>
    </font>
    <font>
      <b/>
      <sz val="11"/>
      <name val="Times New Roman"/>
      <family val="1"/>
      <charset val="204"/>
    </font>
    <font>
      <b/>
      <sz val="11"/>
      <color indexed="8"/>
      <name val="Times New Roman"/>
      <family val="1"/>
      <charset val="204"/>
    </font>
    <font>
      <sz val="10"/>
      <name val="Times New Roman"/>
      <family val="1"/>
      <charset val="204"/>
    </font>
    <font>
      <b/>
      <sz val="10"/>
      <name val="Times New Roman"/>
      <family val="1"/>
      <charset val="204"/>
    </font>
    <font>
      <b/>
      <sz val="10"/>
      <color theme="1"/>
      <name val="Times New Roman"/>
      <family val="1"/>
      <charset val="204"/>
    </font>
    <font>
      <sz val="11"/>
      <color theme="1"/>
      <name val="Times New Roman"/>
      <family val="1"/>
      <charset val="204"/>
    </font>
    <font>
      <b/>
      <sz val="11"/>
      <color theme="1"/>
      <name val="Times New Roman"/>
      <family val="1"/>
      <charset val="204"/>
    </font>
    <font>
      <sz val="11"/>
      <name val="Times New Roman"/>
      <family val="1"/>
      <charset val="204"/>
    </font>
    <font>
      <sz val="11"/>
      <color rgb="FF000000"/>
      <name val="Calibri"/>
      <family val="2"/>
      <charset val="204"/>
    </font>
    <font>
      <sz val="11"/>
      <color rgb="FFFF0000"/>
      <name val="Times New Roman"/>
      <family val="1"/>
      <charset val="204"/>
    </font>
    <font>
      <b/>
      <sz val="14"/>
      <name val="Times New Roman"/>
      <family val="1"/>
      <charset val="204"/>
    </font>
    <font>
      <b/>
      <sz val="11"/>
      <color theme="1"/>
      <name val="Calibri"/>
      <family val="2"/>
      <charset val="204"/>
      <scheme val="minor"/>
    </font>
    <font>
      <b/>
      <sz val="11"/>
      <name val="Calibri"/>
      <family val="2"/>
      <charset val="204"/>
      <scheme val="minor"/>
    </font>
    <font>
      <b/>
      <sz val="11"/>
      <name val="Calibri"/>
      <family val="2"/>
      <charset val="204"/>
    </font>
    <font>
      <i/>
      <sz val="8"/>
      <name val="Calibri"/>
      <family val="2"/>
      <charset val="204"/>
    </font>
    <font>
      <b/>
      <sz val="9"/>
      <color indexed="8"/>
      <name val="Calibri"/>
      <family val="2"/>
      <charset val="204"/>
      <scheme val="minor"/>
    </font>
    <font>
      <sz val="9"/>
      <color indexed="8"/>
      <name val="Calibri"/>
      <family val="2"/>
      <charset val="204"/>
    </font>
    <font>
      <sz val="8"/>
      <color indexed="8"/>
      <name val="Calibri"/>
      <family val="2"/>
      <charset val="204"/>
    </font>
    <font>
      <b/>
      <sz val="9"/>
      <color indexed="8"/>
      <name val="Calibri"/>
      <family val="2"/>
      <charset val="204"/>
    </font>
    <font>
      <b/>
      <sz val="8"/>
      <color indexed="8"/>
      <name val="Calibri"/>
      <family val="2"/>
      <charset val="204"/>
      <scheme val="minor"/>
    </font>
    <font>
      <b/>
      <sz val="11"/>
      <color indexed="8"/>
      <name val="Calibri"/>
      <family val="2"/>
      <charset val="204"/>
      <scheme val="minor"/>
    </font>
    <font>
      <b/>
      <sz val="10"/>
      <color indexed="8"/>
      <name val="Calibri"/>
      <family val="2"/>
      <charset val="204"/>
      <scheme val="minor"/>
    </font>
    <font>
      <i/>
      <sz val="11"/>
      <color theme="1"/>
      <name val="Calibri"/>
      <family val="2"/>
      <charset val="204"/>
      <scheme val="minor"/>
    </font>
    <font>
      <b/>
      <i/>
      <sz val="10"/>
      <color theme="1"/>
      <name val="Times New Roman"/>
      <family val="1"/>
      <charset val="204"/>
    </font>
    <font>
      <sz val="10"/>
      <color indexed="8"/>
      <name val="Calibri"/>
      <family val="2"/>
      <charset val="204"/>
    </font>
    <font>
      <sz val="10"/>
      <name val="Calibri"/>
      <family val="2"/>
      <charset val="204"/>
    </font>
    <font>
      <b/>
      <sz val="10"/>
      <color indexed="8"/>
      <name val="Calibri"/>
      <family val="2"/>
      <charset val="204"/>
    </font>
    <font>
      <b/>
      <sz val="11"/>
      <color rgb="FFFF0000"/>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b/>
      <sz val="10"/>
      <color theme="1"/>
      <name val="Calibri"/>
      <family val="2"/>
      <charset val="204"/>
      <scheme val="minor"/>
    </font>
    <font>
      <b/>
      <sz val="9"/>
      <color theme="1"/>
      <name val="Times New Roman"/>
      <family val="1"/>
      <charset val="204"/>
    </font>
    <font>
      <sz val="10"/>
      <color theme="1"/>
      <name val="Times New Roman"/>
      <family val="1"/>
      <charset val="204"/>
    </font>
    <font>
      <sz val="9"/>
      <name val="Times New Roman"/>
      <family val="1"/>
      <charset val="204"/>
    </font>
    <font>
      <sz val="9"/>
      <color theme="1"/>
      <name val="Times New Roman"/>
      <family val="1"/>
      <charset val="204"/>
    </font>
    <font>
      <sz val="10"/>
      <color rgb="FFFF0000"/>
      <name val="Times New Roman"/>
      <family val="1"/>
      <charset val="204"/>
    </font>
    <font>
      <sz val="10"/>
      <color rgb="FFC00000"/>
      <name val="Times New Roman"/>
      <family val="1"/>
      <charset val="204"/>
    </font>
    <font>
      <sz val="9"/>
      <color theme="1"/>
      <name val="Calibri"/>
      <family val="2"/>
      <charset val="204"/>
      <scheme val="minor"/>
    </font>
    <font>
      <sz val="10"/>
      <color theme="5" tint="-0.249977111117893"/>
      <name val="Times New Roman"/>
      <family val="1"/>
      <charset val="204"/>
    </font>
    <font>
      <sz val="11"/>
      <color theme="5" tint="-0.249977111117893"/>
      <name val="Calibri"/>
      <family val="2"/>
      <charset val="204"/>
      <scheme val="minor"/>
    </font>
    <font>
      <sz val="10"/>
      <color rgb="FF000000"/>
      <name val="Calibri"/>
      <family val="2"/>
      <charset val="204"/>
    </font>
    <font>
      <b/>
      <sz val="10"/>
      <color rgb="FF000000"/>
      <name val="Calibri"/>
      <family val="2"/>
      <charset val="204"/>
    </font>
    <font>
      <b/>
      <sz val="10"/>
      <name val="Calibri"/>
      <family val="2"/>
      <charset val="204"/>
    </font>
    <font>
      <b/>
      <sz val="10"/>
      <name val="Calibri"/>
      <family val="2"/>
      <charset val="204"/>
      <scheme val="minor"/>
    </font>
    <font>
      <b/>
      <sz val="10"/>
      <color rgb="FFFF0000"/>
      <name val="Calibri"/>
      <family val="2"/>
      <charset val="204"/>
      <scheme val="minor"/>
    </font>
    <font>
      <b/>
      <sz val="9"/>
      <name val="Calibri"/>
      <family val="2"/>
      <charset val="204"/>
      <scheme val="minor"/>
    </font>
    <font>
      <sz val="9"/>
      <name val="Calibri"/>
      <family val="2"/>
      <charset val="204"/>
    </font>
    <font>
      <sz val="8"/>
      <name val="Calibri"/>
      <family val="2"/>
      <charset val="204"/>
    </font>
    <font>
      <b/>
      <sz val="9"/>
      <name val="Calibri"/>
      <family val="2"/>
      <charset val="204"/>
    </font>
    <font>
      <sz val="11"/>
      <name val="Calibri"/>
      <family val="2"/>
      <charset val="204"/>
      <scheme val="minor"/>
    </font>
    <font>
      <b/>
      <sz val="8"/>
      <name val="Calibri"/>
      <family val="2"/>
      <charset val="204"/>
      <scheme val="minor"/>
    </font>
    <font>
      <i/>
      <sz val="10"/>
      <color indexed="8"/>
      <name val="Calibri"/>
      <family val="2"/>
      <charset val="204"/>
      <scheme val="minor"/>
    </font>
    <font>
      <sz val="10"/>
      <color indexed="8"/>
      <name val="Calibri"/>
      <family val="2"/>
      <charset val="204"/>
      <scheme val="minor"/>
    </font>
    <font>
      <sz val="11"/>
      <color rgb="FFFF0000"/>
      <name val="Calibri"/>
      <family val="2"/>
      <charset val="204"/>
      <scheme val="minor"/>
    </font>
    <font>
      <sz val="10"/>
      <color rgb="FF7030A0"/>
      <name val="Calibri"/>
      <family val="2"/>
      <charset val="204"/>
    </font>
    <font>
      <sz val="11"/>
      <color rgb="FF7030A0"/>
      <name val="Calibri"/>
      <family val="2"/>
      <charset val="204"/>
      <scheme val="minor"/>
    </font>
    <font>
      <sz val="11"/>
      <color indexed="10"/>
      <name val="Calibri"/>
      <family val="2"/>
      <charset val="204"/>
    </font>
    <font>
      <sz val="10"/>
      <color rgb="FF009644"/>
      <name val="Calibri"/>
      <family val="2"/>
      <charset val="204"/>
    </font>
    <font>
      <sz val="10"/>
      <color indexed="8"/>
      <name val="Times New Roman"/>
      <family val="1"/>
      <charset val="204"/>
    </font>
    <font>
      <sz val="10"/>
      <color rgb="FFFF0000"/>
      <name val="Calibri"/>
      <family val="2"/>
      <charset val="204"/>
    </font>
    <font>
      <sz val="11"/>
      <color indexed="36"/>
      <name val="Calibri"/>
      <family val="2"/>
      <charset val="204"/>
    </font>
    <font>
      <sz val="10"/>
      <color theme="0"/>
      <name val="Calibri"/>
      <family val="2"/>
      <charset val="204"/>
    </font>
    <font>
      <sz val="10"/>
      <color rgb="FF7030A0"/>
      <name val="Calibri"/>
      <family val="2"/>
      <charset val="204"/>
      <scheme val="minor"/>
    </font>
    <font>
      <sz val="10"/>
      <color rgb="FF00B050"/>
      <name val="Calibri"/>
      <family val="2"/>
      <charset val="204"/>
    </font>
    <font>
      <sz val="11"/>
      <name val="Bauhaus 93"/>
      <family val="5"/>
    </font>
    <font>
      <sz val="10"/>
      <color rgb="FFB75809"/>
      <name val="Calibri"/>
      <family val="2"/>
      <charset val="204"/>
    </font>
    <font>
      <sz val="10"/>
      <color rgb="FFB75809"/>
      <name val="Times New Roman"/>
      <family val="1"/>
      <charset val="204"/>
    </font>
    <font>
      <b/>
      <sz val="11"/>
      <color rgb="FFA43D3A"/>
      <name val="Calibri"/>
      <family val="2"/>
      <charset val="204"/>
      <scheme val="minor"/>
    </font>
    <font>
      <sz val="11"/>
      <color theme="6" tint="-0.499984740745262"/>
      <name val="Calibri"/>
      <family val="2"/>
      <charset val="204"/>
      <scheme val="minor"/>
    </font>
    <font>
      <sz val="8"/>
      <color indexed="57"/>
      <name val="Calibri"/>
      <family val="2"/>
      <charset val="204"/>
    </font>
    <font>
      <b/>
      <i/>
      <sz val="11"/>
      <name val="Calibri"/>
      <family val="2"/>
      <charset val="204"/>
      <scheme val="minor"/>
    </font>
    <font>
      <sz val="10"/>
      <color theme="3" tint="0.39997558519241921"/>
      <name val="Calibri"/>
      <family val="2"/>
      <charset val="204"/>
    </font>
    <font>
      <sz val="10"/>
      <color indexed="10"/>
      <name val="Times New Roman"/>
      <family val="1"/>
      <charset val="204"/>
    </font>
    <font>
      <b/>
      <i/>
      <sz val="11"/>
      <color theme="1"/>
      <name val="Calibri"/>
      <family val="2"/>
      <charset val="204"/>
      <scheme val="minor"/>
    </font>
    <font>
      <sz val="8"/>
      <name val="Times New Roman"/>
      <family val="1"/>
      <charset val="204"/>
    </font>
    <font>
      <sz val="10"/>
      <color theme="5" tint="-0.249977111117893"/>
      <name val="Calibri"/>
      <family val="2"/>
      <charset val="204"/>
    </font>
    <font>
      <sz val="10"/>
      <color theme="5" tint="-0.249977111117893"/>
      <name val="Calibri"/>
      <family val="2"/>
      <charset val="204"/>
      <scheme val="minor"/>
    </font>
    <font>
      <b/>
      <sz val="9"/>
      <color theme="5" tint="-0.249977111117893"/>
      <name val="Calibri"/>
      <family val="2"/>
      <charset val="204"/>
      <scheme val="minor"/>
    </font>
    <font>
      <b/>
      <i/>
      <u/>
      <sz val="9"/>
      <color theme="0"/>
      <name val="Calibri"/>
      <family val="2"/>
      <charset val="204"/>
      <scheme val="minor"/>
    </font>
    <font>
      <sz val="11"/>
      <color rgb="FF009644"/>
      <name val="Bauhaus 93"/>
      <family val="5"/>
    </font>
    <font>
      <sz val="9"/>
      <color rgb="FF7030A0"/>
      <name val="Calibri"/>
      <family val="2"/>
      <charset val="204"/>
    </font>
    <font>
      <sz val="10"/>
      <color indexed="10"/>
      <name val="Calibri"/>
      <family val="2"/>
      <charset val="204"/>
    </font>
    <font>
      <sz val="11"/>
      <color rgb="FFB75809"/>
      <name val="Calibri"/>
      <family val="2"/>
      <charset val="204"/>
      <scheme val="minor"/>
    </font>
    <font>
      <b/>
      <sz val="11"/>
      <color rgb="FFB75809"/>
      <name val="Calibri"/>
      <family val="2"/>
      <charset val="204"/>
      <scheme val="minor"/>
    </font>
    <font>
      <sz val="10"/>
      <color theme="9" tint="-0.499984740745262"/>
      <name val="Calibri"/>
      <family val="2"/>
      <charset val="204"/>
    </font>
    <font>
      <sz val="10"/>
      <color theme="9" tint="-0.499984740745262"/>
      <name val="Calibri"/>
      <family val="2"/>
      <charset val="204"/>
      <scheme val="minor"/>
    </font>
    <font>
      <sz val="10"/>
      <color indexed="62"/>
      <name val="Calibri"/>
      <family val="2"/>
      <charset val="204"/>
    </font>
    <font>
      <sz val="10"/>
      <color indexed="36"/>
      <name val="Calibri"/>
      <family val="2"/>
      <charset val="204"/>
    </font>
    <font>
      <sz val="10"/>
      <color theme="1"/>
      <name val="Calibri"/>
      <family val="2"/>
      <charset val="204"/>
    </font>
    <font>
      <b/>
      <i/>
      <sz val="10"/>
      <color theme="1"/>
      <name val="Calibri"/>
      <family val="2"/>
      <charset val="204"/>
      <scheme val="minor"/>
    </font>
    <font>
      <sz val="9"/>
      <color indexed="57"/>
      <name val="Calibri"/>
      <family val="2"/>
      <charset val="204"/>
    </font>
    <font>
      <sz val="11"/>
      <color indexed="57"/>
      <name val="Calibri"/>
      <family val="2"/>
      <charset val="204"/>
    </font>
    <font>
      <b/>
      <sz val="11"/>
      <color theme="9" tint="-0.249977111117893"/>
      <name val="Calibri"/>
      <family val="2"/>
      <charset val="204"/>
      <scheme val="minor"/>
    </font>
    <font>
      <i/>
      <sz val="10"/>
      <color rgb="FFFF0000"/>
      <name val="Calibri"/>
      <family val="2"/>
      <charset val="204"/>
    </font>
    <font>
      <b/>
      <sz val="10"/>
      <color indexed="10"/>
      <name val="Calibri"/>
      <family val="2"/>
      <charset val="204"/>
    </font>
    <font>
      <b/>
      <i/>
      <sz val="9"/>
      <color theme="1"/>
      <name val="Calibri"/>
      <family val="2"/>
      <charset val="204"/>
      <scheme val="minor"/>
    </font>
    <font>
      <b/>
      <sz val="8"/>
      <name val="Calibri"/>
      <family val="2"/>
      <charset val="204"/>
    </font>
    <font>
      <b/>
      <i/>
      <u/>
      <sz val="10"/>
      <color theme="9" tint="-0.499984740745262"/>
      <name val="Calibri"/>
      <family val="2"/>
      <charset val="204"/>
    </font>
    <font>
      <sz val="11"/>
      <color theme="9" tint="-0.499984740745262"/>
      <name val="Calibri"/>
      <family val="2"/>
      <charset val="204"/>
      <scheme val="minor"/>
    </font>
    <font>
      <sz val="10"/>
      <color theme="9" tint="-0.249977111117893"/>
      <name val="Calibri"/>
      <family val="2"/>
      <charset val="204"/>
    </font>
    <font>
      <sz val="11"/>
      <color theme="9" tint="-0.249977111117893"/>
      <name val="Calibri"/>
      <family val="2"/>
      <charset val="204"/>
      <scheme val="minor"/>
    </font>
    <font>
      <b/>
      <u/>
      <sz val="11"/>
      <color theme="1"/>
      <name val="Calibri"/>
      <family val="2"/>
      <charset val="204"/>
      <scheme val="minor"/>
    </font>
    <font>
      <sz val="9"/>
      <color rgb="FFFF0000"/>
      <name val="Calibri"/>
      <family val="2"/>
      <charset val="204"/>
      <scheme val="minor"/>
    </font>
    <font>
      <sz val="9"/>
      <color rgb="FFFF0000"/>
      <name val="Calibri"/>
      <family val="2"/>
      <charset val="204"/>
    </font>
    <font>
      <b/>
      <sz val="10"/>
      <color rgb="FFFF0000"/>
      <name val="Times New Roman"/>
      <family val="1"/>
      <charset val="204"/>
    </font>
    <font>
      <sz val="10"/>
      <color rgb="FF00642D"/>
      <name val="Calibri"/>
      <family val="2"/>
      <charset val="204"/>
    </font>
    <font>
      <sz val="11"/>
      <color rgb="FF00642D"/>
      <name val="Calibri"/>
      <family val="2"/>
      <charset val="204"/>
      <scheme val="minor"/>
    </font>
    <font>
      <b/>
      <sz val="10"/>
      <color rgb="FF00642D"/>
      <name val="Calibri"/>
      <family val="2"/>
      <charset val="204"/>
      <scheme val="minor"/>
    </font>
    <font>
      <b/>
      <sz val="11"/>
      <color rgb="FF00642D"/>
      <name val="Calibri"/>
      <family val="2"/>
      <charset val="204"/>
    </font>
    <font>
      <b/>
      <u/>
      <sz val="11"/>
      <color rgb="FF00642D"/>
      <name val="Calibri"/>
      <family val="2"/>
      <charset val="204"/>
    </font>
    <font>
      <sz val="10"/>
      <color rgb="FF00642D"/>
      <name val="Calibri"/>
      <family val="2"/>
      <charset val="204"/>
      <scheme val="minor"/>
    </font>
    <font>
      <sz val="9"/>
      <color rgb="FF00642D"/>
      <name val="Calibri"/>
      <family val="2"/>
      <charset val="204"/>
      <scheme val="minor"/>
    </font>
    <font>
      <b/>
      <sz val="9"/>
      <color rgb="FF00642D"/>
      <name val="Calibri"/>
      <family val="2"/>
      <charset val="204"/>
      <scheme val="minor"/>
    </font>
    <font>
      <sz val="10"/>
      <color rgb="FF00642D"/>
      <name val="Times New Roman"/>
      <family val="1"/>
      <charset val="204"/>
    </font>
    <font>
      <sz val="11"/>
      <color rgb="FF00642D"/>
      <name val="Calibri"/>
      <family val="2"/>
      <charset val="204"/>
    </font>
    <font>
      <sz val="11"/>
      <color rgb="FF00642D"/>
      <name val="Bauhaus 93"/>
      <family val="5"/>
    </font>
    <font>
      <sz val="8"/>
      <color theme="1"/>
      <name val="Times New Roman"/>
      <family val="1"/>
      <charset val="204"/>
    </font>
    <font>
      <sz val="8"/>
      <color rgb="FFFF0000"/>
      <name val="Times New Roman"/>
      <family val="1"/>
      <charset val="204"/>
    </font>
    <font>
      <b/>
      <sz val="10"/>
      <color indexed="8"/>
      <name val="Times New Roman"/>
      <family val="1"/>
      <charset val="204"/>
    </font>
    <font>
      <b/>
      <sz val="11"/>
      <color indexed="8"/>
      <name val="Calibri"/>
      <family val="2"/>
      <charset val="204"/>
    </font>
    <font>
      <sz val="10"/>
      <color indexed="8"/>
      <name val="Arial"/>
      <family val="2"/>
      <charset val="204"/>
    </font>
    <font>
      <sz val="10"/>
      <name val="Arial"/>
      <family val="2"/>
      <charset val="204"/>
    </font>
    <font>
      <sz val="11"/>
      <color theme="7" tint="0.39997558519241921"/>
      <name val="Calibri"/>
      <family val="2"/>
      <charset val="204"/>
      <scheme val="minor"/>
    </font>
    <font>
      <b/>
      <sz val="10"/>
      <name val="Arial"/>
      <family val="2"/>
      <charset val="204"/>
    </font>
    <font>
      <b/>
      <sz val="10"/>
      <color indexed="8"/>
      <name val="Arial"/>
      <family val="2"/>
      <charset val="204"/>
    </font>
    <font>
      <b/>
      <sz val="10"/>
      <color indexed="10"/>
      <name val="Arial"/>
      <family val="2"/>
      <charset val="204"/>
    </font>
    <font>
      <sz val="11"/>
      <color indexed="8"/>
      <name val="Times New Roman"/>
      <family val="1"/>
      <charset val="204"/>
    </font>
    <font>
      <sz val="11"/>
      <name val="Calibri"/>
      <family val="2"/>
      <charset val="204"/>
    </font>
    <font>
      <sz val="10"/>
      <color rgb="FFFF0000"/>
      <name val="Arial"/>
      <family val="2"/>
      <charset val="204"/>
    </font>
    <font>
      <sz val="12"/>
      <color theme="1"/>
      <name val="Calibri"/>
      <family val="2"/>
      <charset val="204"/>
      <scheme val="minor"/>
    </font>
    <font>
      <b/>
      <sz val="12"/>
      <name val="Times New Roman"/>
      <family val="1"/>
      <charset val="204"/>
    </font>
    <font>
      <b/>
      <sz val="12"/>
      <name val="Calibri"/>
      <family val="2"/>
      <charset val="204"/>
      <scheme val="minor"/>
    </font>
    <font>
      <sz val="12"/>
      <name val="Calibri"/>
      <family val="2"/>
      <charset val="204"/>
      <scheme val="minor"/>
    </font>
    <font>
      <sz val="10"/>
      <color rgb="FF000000"/>
      <name val="Times New Roman"/>
      <family val="1"/>
      <charset val="204"/>
    </font>
    <font>
      <sz val="11"/>
      <color rgb="FF000000"/>
      <name val="Times New Roman"/>
      <family val="1"/>
      <charset val="204"/>
    </font>
    <font>
      <i/>
      <sz val="11"/>
      <color theme="1"/>
      <name val="Times New Roman"/>
      <family val="1"/>
      <charset val="204"/>
    </font>
    <font>
      <b/>
      <sz val="10"/>
      <color rgb="FF000000"/>
      <name val="Calibri"/>
      <family val="2"/>
      <charset val="204"/>
      <scheme val="minor"/>
    </font>
    <font>
      <sz val="10"/>
      <color rgb="FF000000"/>
      <name val="Calibri"/>
      <family val="2"/>
      <charset val="204"/>
      <scheme val="minor"/>
    </font>
    <font>
      <b/>
      <sz val="12"/>
      <color rgb="FF000000"/>
      <name val="Calibri"/>
      <family val="2"/>
      <charset val="204"/>
      <scheme val="minor"/>
    </font>
    <font>
      <sz val="12"/>
      <color rgb="FF000000"/>
      <name val="Calibri"/>
      <family val="2"/>
      <charset val="204"/>
      <scheme val="minor"/>
    </font>
    <font>
      <sz val="11"/>
      <color rgb="FF000000"/>
      <name val="Calibri"/>
      <family val="2"/>
      <charset val="204"/>
      <scheme val="minor"/>
    </font>
    <font>
      <b/>
      <sz val="11"/>
      <color rgb="FF000000"/>
      <name val="Calibri"/>
      <family val="2"/>
      <charset val="204"/>
      <scheme val="minor"/>
    </font>
    <font>
      <b/>
      <sz val="9"/>
      <color indexed="8"/>
      <name val="Times New Roman"/>
      <family val="1"/>
      <charset val="204"/>
    </font>
    <font>
      <sz val="9"/>
      <color indexed="8"/>
      <name val="Times New Roman"/>
      <family val="1"/>
      <charset val="204"/>
    </font>
    <font>
      <sz val="12"/>
      <color theme="1"/>
      <name val="Times New Roman"/>
      <family val="1"/>
      <charset val="204"/>
    </font>
    <font>
      <b/>
      <sz val="11"/>
      <color rgb="FF3F3F3F"/>
      <name val="Calibri"/>
      <family val="2"/>
      <charset val="204"/>
      <scheme val="minor"/>
    </font>
    <font>
      <b/>
      <sz val="10"/>
      <color theme="1"/>
      <name val="Calibri"/>
      <family val="2"/>
      <charset val="204"/>
    </font>
    <font>
      <b/>
      <sz val="9"/>
      <color theme="1"/>
      <name val="Calibri"/>
      <family val="2"/>
      <charset val="204"/>
      <scheme val="minor"/>
    </font>
    <font>
      <b/>
      <i/>
      <sz val="10"/>
      <color indexed="8"/>
      <name val="Calibri"/>
      <family val="2"/>
      <charset val="204"/>
      <scheme val="minor"/>
    </font>
    <font>
      <i/>
      <sz val="10"/>
      <color theme="1"/>
      <name val="Calibri"/>
      <family val="2"/>
      <charset val="204"/>
      <scheme val="minor"/>
    </font>
    <font>
      <i/>
      <sz val="10"/>
      <color rgb="FFFF0000"/>
      <name val="Calibri"/>
      <family val="2"/>
      <charset val="204"/>
      <scheme val="minor"/>
    </font>
    <font>
      <b/>
      <sz val="8"/>
      <color indexed="8"/>
      <name val="Calibri"/>
      <family val="2"/>
      <charset val="204"/>
    </font>
    <font>
      <sz val="12"/>
      <color indexed="8"/>
      <name val="Times New Roman"/>
      <family val="1"/>
      <charset val="204"/>
    </font>
    <font>
      <b/>
      <sz val="12"/>
      <name val="Calibri"/>
      <family val="2"/>
      <charset val="204"/>
    </font>
    <font>
      <b/>
      <sz val="14"/>
      <name val="Calibri"/>
      <family val="2"/>
      <charset val="204"/>
    </font>
    <font>
      <sz val="8"/>
      <name val="Calibri"/>
      <family val="2"/>
      <charset val="204"/>
      <scheme val="minor"/>
    </font>
    <font>
      <sz val="9"/>
      <name val="Calibri"/>
      <family val="2"/>
      <charset val="204"/>
      <scheme val="minor"/>
    </font>
    <font>
      <sz val="8"/>
      <color theme="1"/>
      <name val="Calibri"/>
      <family val="2"/>
      <charset val="204"/>
      <scheme val="minor"/>
    </font>
    <font>
      <sz val="8"/>
      <color rgb="FF000000"/>
      <name val="Calibri"/>
      <family val="2"/>
      <charset val="204"/>
      <scheme val="minor"/>
    </font>
    <font>
      <sz val="9"/>
      <color indexed="8"/>
      <name val="Calibri"/>
      <family val="2"/>
      <charset val="204"/>
      <scheme val="minor"/>
    </font>
    <font>
      <i/>
      <sz val="9"/>
      <name val="Calibri"/>
      <family val="2"/>
      <charset val="204"/>
      <scheme val="minor"/>
    </font>
    <font>
      <b/>
      <sz val="12"/>
      <color theme="1"/>
      <name val="Calibri"/>
      <family val="2"/>
      <charset val="204"/>
      <scheme val="minor"/>
    </font>
    <font>
      <b/>
      <sz val="12"/>
      <color indexed="8"/>
      <name val="Calibri"/>
      <family val="2"/>
      <charset val="204"/>
    </font>
    <font>
      <u/>
      <sz val="10"/>
      <color indexed="8"/>
      <name val="Calibri"/>
      <family val="2"/>
      <charset val="204"/>
    </font>
    <font>
      <b/>
      <sz val="8"/>
      <color rgb="FFFF0000"/>
      <name val="Calibri"/>
      <family val="2"/>
      <charset val="204"/>
    </font>
    <font>
      <b/>
      <sz val="11"/>
      <color rgb="FFFF0000"/>
      <name val="Calibri"/>
      <family val="2"/>
      <charset val="204"/>
    </font>
    <font>
      <b/>
      <sz val="10"/>
      <color rgb="FF000000"/>
      <name val="Times New Roman"/>
      <family val="1"/>
      <charset val="204"/>
    </font>
    <font>
      <sz val="10"/>
      <color rgb="FF00B050"/>
      <name val="Calibri"/>
      <family val="2"/>
      <charset val="204"/>
      <scheme val="minor"/>
    </font>
    <font>
      <sz val="11"/>
      <color rgb="FF00B050"/>
      <name val="Calibri"/>
      <family val="2"/>
      <charset val="204"/>
      <scheme val="minor"/>
    </font>
    <font>
      <b/>
      <sz val="8"/>
      <color theme="1"/>
      <name val="Calibri"/>
      <family val="2"/>
      <charset val="204"/>
      <scheme val="minor"/>
    </font>
    <font>
      <b/>
      <sz val="8"/>
      <color rgb="FF000000"/>
      <name val="Calibri"/>
      <family val="2"/>
      <charset val="204"/>
      <scheme val="minor"/>
    </font>
    <font>
      <sz val="8"/>
      <color rgb="FFFF0000"/>
      <name val="Calibri"/>
      <family val="2"/>
      <charset val="204"/>
      <scheme val="minor"/>
    </font>
    <font>
      <i/>
      <sz val="8"/>
      <name val="Calibri"/>
      <family val="2"/>
      <charset val="204"/>
      <scheme val="minor"/>
    </font>
    <font>
      <sz val="8"/>
      <color indexed="8"/>
      <name val="Calibri"/>
      <family val="2"/>
      <charset val="204"/>
      <scheme val="minor"/>
    </font>
    <font>
      <sz val="8"/>
      <color theme="9" tint="-0.249977111117893"/>
      <name val="Calibri"/>
      <family val="2"/>
      <charset val="204"/>
      <scheme val="minor"/>
    </font>
    <font>
      <b/>
      <sz val="14"/>
      <color theme="1"/>
      <name val="Calibri"/>
      <family val="2"/>
      <charset val="204"/>
      <scheme val="minor"/>
    </font>
    <font>
      <b/>
      <sz val="8"/>
      <color theme="1"/>
      <name val="Times New Roman"/>
      <family val="1"/>
      <charset val="204"/>
    </font>
    <font>
      <sz val="9"/>
      <color theme="1"/>
      <name val="Calibri"/>
      <family val="2"/>
      <charset val="204"/>
    </font>
    <font>
      <b/>
      <sz val="9"/>
      <color rgb="FFFF0000"/>
      <name val="Calibri"/>
      <family val="2"/>
      <charset val="204"/>
    </font>
    <font>
      <sz val="9"/>
      <color rgb="FFC00000"/>
      <name val="Calibri"/>
      <family val="2"/>
      <charset val="204"/>
      <scheme val="minor"/>
    </font>
    <font>
      <b/>
      <sz val="9"/>
      <color rgb="FF000000"/>
      <name val="Calibri"/>
      <family val="2"/>
      <charset val="204"/>
      <scheme val="minor"/>
    </font>
    <font>
      <sz val="11"/>
      <color theme="1"/>
      <name val="Calibri"/>
      <family val="2"/>
      <charset val="204"/>
      <scheme val="minor"/>
    </font>
    <font>
      <b/>
      <sz val="11"/>
      <color rgb="FF000000"/>
      <name val="Calibri"/>
      <family val="2"/>
      <charset val="204"/>
    </font>
    <font>
      <sz val="10"/>
      <color indexed="10"/>
      <name val="Calibri"/>
      <family val="2"/>
      <charset val="204"/>
      <scheme val="minor"/>
    </font>
    <font>
      <b/>
      <i/>
      <sz val="12"/>
      <color theme="1"/>
      <name val="Calibri"/>
      <family val="2"/>
      <charset val="204"/>
      <scheme val="minor"/>
    </font>
    <font>
      <i/>
      <sz val="12"/>
      <color theme="1"/>
      <name val="Calibri"/>
      <family val="2"/>
      <charset val="204"/>
      <scheme val="minor"/>
    </font>
    <font>
      <sz val="12"/>
      <name val="Times New Roman"/>
      <family val="1"/>
      <charset val="204"/>
    </font>
    <font>
      <b/>
      <sz val="14"/>
      <name val="Calibri"/>
      <family val="2"/>
      <charset val="204"/>
      <scheme val="minor"/>
    </font>
    <font>
      <sz val="11"/>
      <color indexed="8"/>
      <name val="Calibri"/>
      <family val="2"/>
      <charset val="204"/>
      <scheme val="minor"/>
    </font>
    <font>
      <b/>
      <sz val="11"/>
      <color rgb="FFFF0000"/>
      <name val="Times New Roman"/>
      <family val="1"/>
      <charset val="204"/>
    </font>
    <font>
      <b/>
      <sz val="12"/>
      <color rgb="FFFF0000"/>
      <name val="Calibri"/>
      <family val="2"/>
      <charset val="204"/>
      <scheme val="minor"/>
    </font>
    <font>
      <b/>
      <sz val="11"/>
      <color theme="5" tint="-0.249977111117893"/>
      <name val="Calibri"/>
      <family val="2"/>
      <charset val="204"/>
      <scheme val="minor"/>
    </font>
    <font>
      <sz val="11"/>
      <color rgb="FFC00000"/>
      <name val="Calibri"/>
      <family val="2"/>
      <charset val="204"/>
      <scheme val="minor"/>
    </font>
    <font>
      <b/>
      <sz val="14"/>
      <color indexed="8"/>
      <name val="Calibri"/>
      <family val="2"/>
      <charset val="204"/>
      <scheme val="minor"/>
    </font>
    <font>
      <b/>
      <i/>
      <sz val="14"/>
      <color theme="1"/>
      <name val="Calibri"/>
      <family val="2"/>
      <charset val="204"/>
      <scheme val="minor"/>
    </font>
    <font>
      <b/>
      <i/>
      <sz val="10"/>
      <name val="Calibri"/>
      <family val="2"/>
      <charset val="204"/>
      <scheme val="minor"/>
    </font>
    <font>
      <b/>
      <sz val="11"/>
      <color theme="6" tint="-0.249977111117893"/>
      <name val="Calibri"/>
      <family val="2"/>
      <charset val="204"/>
      <scheme val="minor"/>
    </font>
    <font>
      <sz val="14"/>
      <color theme="1"/>
      <name val="Calibri"/>
      <family val="2"/>
      <charset val="204"/>
      <scheme val="minor"/>
    </font>
    <font>
      <b/>
      <sz val="16"/>
      <color theme="1"/>
      <name val="Calibri"/>
      <family val="2"/>
      <charset val="204"/>
      <scheme val="minor"/>
    </font>
    <font>
      <sz val="16"/>
      <color theme="1"/>
      <name val="Calibri"/>
      <family val="2"/>
      <charset val="204"/>
      <scheme val="minor"/>
    </font>
    <font>
      <sz val="10"/>
      <color theme="0"/>
      <name val="Calibri"/>
      <family val="2"/>
      <charset val="204"/>
      <scheme val="minor"/>
    </font>
    <font>
      <b/>
      <u/>
      <sz val="10"/>
      <color theme="1"/>
      <name val="Calibri"/>
      <family val="2"/>
      <charset val="204"/>
      <scheme val="minor"/>
    </font>
    <font>
      <b/>
      <sz val="10"/>
      <color indexed="10"/>
      <name val="Calibri"/>
      <family val="2"/>
      <charset val="204"/>
      <scheme val="minor"/>
    </font>
    <font>
      <b/>
      <sz val="12"/>
      <color indexed="8"/>
      <name val="Times New Roman"/>
      <family val="1"/>
      <charset val="204"/>
    </font>
    <font>
      <b/>
      <sz val="12"/>
      <color rgb="FF000000"/>
      <name val="Times New Roman"/>
      <family val="1"/>
      <charset val="204"/>
    </font>
    <font>
      <sz val="12"/>
      <name val="Calibri"/>
      <family val="2"/>
      <charset val="204"/>
    </font>
    <font>
      <i/>
      <sz val="10"/>
      <name val="Calibri"/>
      <family val="2"/>
      <charset val="204"/>
      <scheme val="minor"/>
    </font>
    <font>
      <sz val="10"/>
      <color rgb="FFC00000"/>
      <name val="Calibri"/>
      <family val="2"/>
      <charset val="204"/>
    </font>
  </fonts>
  <fills count="5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theme="9" tint="0.79998168889431442"/>
        <bgColor indexed="64"/>
      </patternFill>
    </fill>
    <fill>
      <patternFill patternType="solid">
        <fgColor rgb="FFFFFFCC"/>
        <bgColor indexed="64"/>
      </patternFill>
    </fill>
    <fill>
      <patternFill patternType="solid">
        <fgColor rgb="FFCCFFCC"/>
        <bgColor indexed="64"/>
      </patternFill>
    </fill>
    <fill>
      <patternFill patternType="solid">
        <fgColor rgb="FF66FFFF"/>
        <bgColor indexed="64"/>
      </patternFill>
    </fill>
    <fill>
      <patternFill patternType="solid">
        <fgColor rgb="FFCCFF99"/>
        <bgColor indexed="64"/>
      </patternFill>
    </fill>
    <fill>
      <patternFill patternType="solid">
        <fgColor indexed="9"/>
        <bgColor indexed="64"/>
      </patternFill>
    </fill>
    <fill>
      <patternFill patternType="solid">
        <fgColor rgb="FFCCFFFF"/>
        <bgColor indexed="64"/>
      </patternFill>
    </fill>
    <fill>
      <patternFill patternType="solid">
        <fgColor rgb="FFFFFF99"/>
        <bgColor indexed="64"/>
      </patternFill>
    </fill>
    <fill>
      <patternFill patternType="solid">
        <fgColor rgb="FFFFFFFF"/>
        <bgColor rgb="FFFFFFCC"/>
      </patternFill>
    </fill>
    <fill>
      <patternFill patternType="solid">
        <fgColor theme="0"/>
        <bgColor rgb="FFFFFFCC"/>
      </patternFill>
    </fill>
    <fill>
      <patternFill patternType="solid">
        <fgColor rgb="FFCCFF99"/>
        <bgColor rgb="FFFFFFCC"/>
      </patternFill>
    </fill>
    <fill>
      <patternFill patternType="solid">
        <fgColor rgb="FFFFFFFF"/>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00B050"/>
        <bgColor indexed="64"/>
      </patternFill>
    </fill>
    <fill>
      <patternFill patternType="solid">
        <fgColor theme="9"/>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99FFCC"/>
        <bgColor indexed="64"/>
      </patternFill>
    </fill>
    <fill>
      <patternFill patternType="solid">
        <fgColor rgb="FFF2B60E"/>
        <bgColor indexed="64"/>
      </patternFill>
    </fill>
    <fill>
      <patternFill patternType="solid">
        <fgColor rgb="FFF2F2F2"/>
      </patternFill>
    </fill>
    <fill>
      <patternFill patternType="solid">
        <fgColor indexed="43"/>
        <bgColor indexed="64"/>
      </patternFill>
    </fill>
    <fill>
      <patternFill patternType="solid">
        <fgColor rgb="FF92D05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CCFF66"/>
        <bgColor indexed="64"/>
      </patternFill>
    </fill>
    <fill>
      <patternFill patternType="solid">
        <fgColor rgb="FFFFCC0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rgb="FF66CCFF"/>
        <bgColor indexed="64"/>
      </patternFill>
    </fill>
    <fill>
      <patternFill patternType="solid">
        <fgColor theme="4" tint="0.79998168889431442"/>
        <bgColor indexed="64"/>
      </patternFill>
    </fill>
    <fill>
      <patternFill patternType="solid">
        <fgColor theme="0"/>
        <bgColor rgb="FF000000"/>
      </patternFill>
    </fill>
    <fill>
      <patternFill patternType="solid">
        <fgColor rgb="FFCCFF99"/>
        <bgColor rgb="FF000000"/>
      </patternFill>
    </fill>
    <fill>
      <patternFill patternType="solid">
        <fgColor indexed="44"/>
        <bgColor indexed="64"/>
      </patternFill>
    </fill>
    <fill>
      <patternFill patternType="solid">
        <fgColor rgb="FFFFFFFF"/>
        <bgColor rgb="FFFFFFFF"/>
      </patternFill>
    </fill>
    <fill>
      <patternFill patternType="solid">
        <fgColor theme="0"/>
        <bgColor rgb="FFFF9966"/>
      </patternFill>
    </fill>
    <fill>
      <patternFill patternType="solid">
        <fgColor indexed="9"/>
        <bgColor indexed="26"/>
      </patternFill>
    </fill>
    <fill>
      <patternFill patternType="solid">
        <fgColor rgb="FFCCFF99"/>
        <bgColor indexed="26"/>
      </patternFill>
    </fill>
    <fill>
      <patternFill patternType="solid">
        <fgColor theme="4" tint="0.79998168889431442"/>
        <bgColor indexed="26"/>
      </patternFill>
    </fill>
    <fill>
      <patternFill patternType="solid">
        <fgColor rgb="FFFF993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rgb="FFFFCC99"/>
      </patternFill>
    </fill>
    <fill>
      <patternFill patternType="solid">
        <fgColor theme="0" tint="-0.14999847407452621"/>
        <bgColor rgb="FFFFFFCC"/>
      </patternFill>
    </fill>
  </fills>
  <borders count="33">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rgb="FF3F3F3F"/>
      </left>
      <right style="thin">
        <color rgb="FF3F3F3F"/>
      </right>
      <top style="thin">
        <color rgb="FF3F3F3F"/>
      </top>
      <bottom style="thin">
        <color rgb="FF3F3F3F"/>
      </bottom>
      <diagonal/>
    </border>
    <border>
      <left style="hair">
        <color indexed="8"/>
      </left>
      <right style="hair">
        <color indexed="8"/>
      </right>
      <top style="hair">
        <color indexed="8"/>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s>
  <cellStyleXfs count="6">
    <xf numFmtId="0" fontId="0" fillId="0" borderId="0"/>
    <xf numFmtId="0" fontId="1" fillId="0" borderId="0"/>
    <xf numFmtId="0" fontId="2" fillId="0" borderId="0"/>
    <xf numFmtId="0" fontId="12" fillId="0" borderId="0"/>
    <xf numFmtId="0" fontId="150" fillId="28" borderId="21" applyNumberFormat="0" applyAlignment="0" applyProtection="0"/>
    <xf numFmtId="165" fontId="186" fillId="0" borderId="0" applyFont="0" applyFill="0" applyBorder="0" applyAlignment="0" applyProtection="0"/>
  </cellStyleXfs>
  <cellXfs count="3369">
    <xf numFmtId="0" fontId="0" fillId="0" borderId="0" xfId="0"/>
    <xf numFmtId="0" fontId="0" fillId="0" borderId="0" xfId="0"/>
    <xf numFmtId="0" fontId="0" fillId="0" borderId="2" xfId="0" applyBorder="1"/>
    <xf numFmtId="0" fontId="0" fillId="0" borderId="4" xfId="0" applyBorder="1" applyAlignment="1">
      <alignment vertical="top" wrapText="1"/>
    </xf>
    <xf numFmtId="0" fontId="17" fillId="0" borderId="0" xfId="0" applyFont="1" applyBorder="1" applyAlignment="1">
      <alignment horizontal="center"/>
    </xf>
    <xf numFmtId="0" fontId="18" fillId="0" borderId="8" xfId="0" applyFont="1" applyBorder="1" applyAlignment="1">
      <alignment vertical="top" wrapText="1"/>
    </xf>
    <xf numFmtId="0" fontId="23" fillId="0" borderId="10" xfId="0" applyFont="1" applyBorder="1" applyAlignment="1">
      <alignment vertical="center" wrapText="1"/>
    </xf>
    <xf numFmtId="0" fontId="23" fillId="0" borderId="11" xfId="0" applyFont="1" applyBorder="1" applyAlignment="1">
      <alignment vertical="center" wrapText="1"/>
    </xf>
    <xf numFmtId="0" fontId="23" fillId="0" borderId="3" xfId="0" applyFont="1" applyBorder="1" applyAlignment="1">
      <alignment horizontal="center" vertical="top" wrapText="1"/>
    </xf>
    <xf numFmtId="0" fontId="23" fillId="0" borderId="2" xfId="0" applyFont="1" applyBorder="1" applyAlignment="1">
      <alignment horizontal="center" vertical="top" wrapText="1"/>
    </xf>
    <xf numFmtId="0" fontId="23" fillId="0" borderId="12" xfId="0" applyFont="1" applyFill="1" applyBorder="1" applyAlignment="1">
      <alignment horizontal="center" vertical="top" wrapText="1"/>
    </xf>
    <xf numFmtId="0" fontId="23" fillId="0" borderId="15" xfId="0" applyFont="1" applyBorder="1" applyAlignment="1">
      <alignment horizontal="center" vertical="top" wrapText="1"/>
    </xf>
    <xf numFmtId="0" fontId="23" fillId="0" borderId="16" xfId="0" applyFont="1" applyBorder="1" applyAlignment="1">
      <alignment horizontal="center" vertical="top" wrapText="1"/>
    </xf>
    <xf numFmtId="0" fontId="24" fillId="0" borderId="2" xfId="0" applyFont="1" applyFill="1" applyBorder="1" applyAlignment="1">
      <alignment horizontal="center" vertical="center" wrapText="1"/>
    </xf>
    <xf numFmtId="0" fontId="27" fillId="0" borderId="0" xfId="0" applyFont="1"/>
    <xf numFmtId="0" fontId="17" fillId="0" borderId="0" xfId="0" applyFont="1" applyBorder="1" applyAlignment="1">
      <alignment horizontal="center"/>
    </xf>
    <xf numFmtId="0" fontId="32" fillId="0" borderId="2" xfId="0" applyFont="1" applyBorder="1" applyAlignment="1">
      <alignment vertical="top" wrapText="1"/>
    </xf>
    <xf numFmtId="0" fontId="32" fillId="0" borderId="2" xfId="0" applyFont="1" applyBorder="1" applyAlignment="1">
      <alignment horizontal="center" vertical="top" wrapText="1"/>
    </xf>
    <xf numFmtId="0" fontId="32" fillId="2" borderId="2" xfId="0" applyFont="1" applyFill="1" applyBorder="1" applyAlignment="1">
      <alignment horizontal="center" vertical="top" wrapText="1"/>
    </xf>
    <xf numFmtId="0" fontId="32" fillId="2" borderId="2" xfId="0" applyFont="1" applyFill="1" applyBorder="1" applyAlignment="1">
      <alignment vertical="top" wrapText="1"/>
    </xf>
    <xf numFmtId="0" fontId="33" fillId="0" borderId="2" xfId="0" applyFont="1" applyBorder="1" applyAlignment="1">
      <alignment horizontal="center" vertical="top" wrapText="1"/>
    </xf>
    <xf numFmtId="0" fontId="34" fillId="0" borderId="2" xfId="0" applyFont="1" applyBorder="1" applyAlignment="1">
      <alignment horizontal="center" vertical="top" wrapText="1"/>
    </xf>
    <xf numFmtId="0" fontId="32" fillId="0" borderId="3" xfId="0" applyFont="1" applyBorder="1" applyAlignment="1">
      <alignment vertical="top" wrapText="1"/>
    </xf>
    <xf numFmtId="0" fontId="32" fillId="0" borderId="3" xfId="0" applyFont="1" applyBorder="1" applyAlignment="1">
      <alignment horizontal="center" vertical="top" wrapText="1"/>
    </xf>
    <xf numFmtId="0" fontId="32" fillId="0" borderId="16" xfId="0" applyFont="1" applyBorder="1" applyAlignment="1">
      <alignment vertical="top" wrapText="1"/>
    </xf>
    <xf numFmtId="0" fontId="32" fillId="9" borderId="2" xfId="0" applyFont="1" applyFill="1" applyBorder="1" applyAlignment="1">
      <alignment horizontal="center" vertical="top" wrapText="1"/>
    </xf>
    <xf numFmtId="0" fontId="35" fillId="9" borderId="2" xfId="0" applyFont="1" applyFill="1" applyBorder="1" applyAlignment="1">
      <alignment vertical="top" wrapText="1"/>
    </xf>
    <xf numFmtId="0" fontId="35" fillId="9" borderId="2" xfId="0" applyFont="1" applyFill="1" applyBorder="1" applyAlignment="1">
      <alignment vertical="center" wrapText="1"/>
    </xf>
    <xf numFmtId="0" fontId="35" fillId="9" borderId="2"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7" fillId="0" borderId="0" xfId="0" applyFont="1" applyBorder="1" applyAlignment="1">
      <alignment horizontal="center"/>
    </xf>
    <xf numFmtId="0" fontId="0" fillId="2" borderId="0" xfId="0" applyFont="1" applyFill="1"/>
    <xf numFmtId="0" fontId="37" fillId="2" borderId="2" xfId="0" applyFont="1" applyFill="1" applyBorder="1"/>
    <xf numFmtId="0" fontId="37" fillId="2" borderId="2" xfId="0" applyFont="1" applyFill="1" applyBorder="1" applyAlignment="1">
      <alignment vertical="top" wrapText="1"/>
    </xf>
    <xf numFmtId="0" fontId="37" fillId="2" borderId="5" xfId="0" applyFont="1" applyFill="1" applyBorder="1" applyAlignment="1">
      <alignment vertical="top" wrapText="1"/>
    </xf>
    <xf numFmtId="0" fontId="37" fillId="0" borderId="2" xfId="0" applyFont="1" applyBorder="1"/>
    <xf numFmtId="0" fontId="42" fillId="0" borderId="0" xfId="0" applyFont="1" applyAlignment="1">
      <alignment horizontal="center"/>
    </xf>
    <xf numFmtId="0" fontId="0" fillId="12" borderId="2" xfId="0" applyFill="1" applyBorder="1"/>
    <xf numFmtId="0" fontId="0" fillId="2" borderId="2" xfId="0" applyFill="1" applyBorder="1"/>
    <xf numFmtId="0" fontId="17" fillId="0" borderId="0" xfId="0" applyFont="1" applyBorder="1" applyAlignment="1">
      <alignment horizontal="center"/>
    </xf>
    <xf numFmtId="0" fontId="34" fillId="0" borderId="3" xfId="0" applyFont="1" applyBorder="1" applyAlignment="1">
      <alignment vertical="top" wrapText="1"/>
    </xf>
    <xf numFmtId="0" fontId="34" fillId="0" borderId="2" xfId="0" applyFont="1" applyBorder="1" applyAlignment="1">
      <alignment vertical="top" wrapText="1"/>
    </xf>
    <xf numFmtId="0" fontId="32" fillId="0" borderId="2" xfId="0" applyFont="1" applyBorder="1" applyAlignment="1">
      <alignment horizontal="right" vertical="top" wrapText="1"/>
    </xf>
    <xf numFmtId="0" fontId="34" fillId="0" borderId="2" xfId="0" applyFont="1" applyBorder="1" applyAlignment="1">
      <alignment horizontal="right" vertical="top" wrapText="1"/>
    </xf>
    <xf numFmtId="0" fontId="32" fillId="0" borderId="3" xfId="0" applyFont="1" applyBorder="1" applyAlignment="1">
      <alignment horizontal="right" vertical="top" wrapText="1"/>
    </xf>
    <xf numFmtId="0" fontId="25" fillId="9" borderId="5" xfId="0" applyFont="1" applyFill="1" applyBorder="1" applyAlignment="1">
      <alignment vertical="center" wrapText="1"/>
    </xf>
    <xf numFmtId="0" fontId="25" fillId="9" borderId="2" xfId="0" applyFont="1" applyFill="1" applyBorder="1" applyAlignment="1">
      <alignment horizontal="center" vertical="center" wrapText="1"/>
    </xf>
    <xf numFmtId="0" fontId="32" fillId="9" borderId="14" xfId="0" applyFont="1" applyFill="1" applyBorder="1" applyAlignment="1">
      <alignment horizontal="center"/>
    </xf>
    <xf numFmtId="0" fontId="32" fillId="9" borderId="16" xfId="0" applyFont="1" applyFill="1" applyBorder="1" applyAlignment="1">
      <alignment horizontal="center"/>
    </xf>
    <xf numFmtId="0" fontId="32" fillId="9" borderId="11" xfId="0" applyFont="1" applyFill="1" applyBorder="1" applyAlignment="1">
      <alignment horizontal="center"/>
    </xf>
    <xf numFmtId="0" fontId="32" fillId="9" borderId="7" xfId="0" applyFont="1" applyFill="1" applyBorder="1" applyAlignment="1">
      <alignment horizontal="center"/>
    </xf>
    <xf numFmtId="0" fontId="34" fillId="9" borderId="7" xfId="0" applyFont="1" applyFill="1" applyBorder="1" applyAlignment="1">
      <alignment horizontal="center"/>
    </xf>
    <xf numFmtId="0" fontId="35" fillId="9" borderId="2" xfId="0" applyFont="1" applyFill="1" applyBorder="1" applyAlignment="1"/>
    <xf numFmtId="0" fontId="0" fillId="9" borderId="2" xfId="0" applyFill="1" applyBorder="1"/>
    <xf numFmtId="0" fontId="32" fillId="9" borderId="2" xfId="0" applyFont="1" applyFill="1" applyBorder="1" applyAlignment="1">
      <alignment vertical="top" wrapText="1"/>
    </xf>
    <xf numFmtId="0" fontId="15" fillId="0" borderId="8" xfId="0" applyFont="1" applyBorder="1" applyAlignment="1">
      <alignment vertical="top" wrapText="1"/>
    </xf>
    <xf numFmtId="0" fontId="0" fillId="0" borderId="8" xfId="0" applyFont="1" applyBorder="1" applyAlignment="1">
      <alignment vertical="top" wrapText="1"/>
    </xf>
    <xf numFmtId="0" fontId="0" fillId="0" borderId="16" xfId="0" applyFont="1" applyBorder="1" applyAlignment="1">
      <alignment vertical="top" wrapText="1"/>
    </xf>
    <xf numFmtId="0" fontId="25" fillId="2" borderId="5" xfId="0" applyFont="1" applyFill="1" applyBorder="1" applyAlignment="1">
      <alignment horizontal="center" vertical="top" wrapText="1"/>
    </xf>
    <xf numFmtId="0" fontId="25" fillId="2" borderId="6" xfId="0" applyFont="1" applyFill="1" applyBorder="1" applyAlignment="1">
      <alignment horizontal="center" vertical="top" wrapText="1"/>
    </xf>
    <xf numFmtId="0" fontId="25" fillId="2" borderId="7" xfId="0" applyFont="1" applyFill="1" applyBorder="1" applyAlignment="1">
      <alignment horizontal="center" vertical="top" wrapText="1"/>
    </xf>
    <xf numFmtId="0" fontId="0" fillId="0" borderId="2" xfId="0" applyBorder="1" applyAlignment="1">
      <alignment vertical="top" wrapText="1"/>
    </xf>
    <xf numFmtId="0" fontId="32" fillId="0" borderId="9" xfId="0" applyFont="1" applyBorder="1" applyAlignment="1">
      <alignment horizontal="right" vertical="top" wrapText="1"/>
    </xf>
    <xf numFmtId="0" fontId="25" fillId="9" borderId="5" xfId="0" applyFont="1" applyFill="1" applyBorder="1" applyAlignment="1">
      <alignment horizontal="left" vertical="top" wrapText="1"/>
    </xf>
    <xf numFmtId="0" fontId="15" fillId="9" borderId="2" xfId="0" applyFont="1" applyFill="1" applyBorder="1" applyAlignment="1">
      <alignment vertical="center"/>
    </xf>
    <xf numFmtId="0" fontId="15" fillId="9" borderId="2" xfId="0" applyFont="1" applyFill="1" applyBorder="1" applyAlignment="1">
      <alignment vertical="top" wrapText="1"/>
    </xf>
    <xf numFmtId="0" fontId="45" fillId="13" borderId="2" xfId="0" applyFont="1" applyFill="1" applyBorder="1" applyAlignment="1">
      <alignment horizontal="left" vertical="top" wrapText="1"/>
    </xf>
    <xf numFmtId="0" fontId="45" fillId="13" borderId="2" xfId="0" applyFont="1" applyFill="1" applyBorder="1" applyAlignment="1">
      <alignment horizontal="center" vertical="top" wrapText="1"/>
    </xf>
    <xf numFmtId="0" fontId="0" fillId="0" borderId="5" xfId="0" applyBorder="1"/>
    <xf numFmtId="0" fontId="0" fillId="0" borderId="6" xfId="0" applyBorder="1"/>
    <xf numFmtId="0" fontId="0" fillId="0" borderId="7" xfId="0" applyBorder="1"/>
    <xf numFmtId="0" fontId="45" fillId="13" borderId="2" xfId="0" applyFont="1" applyFill="1" applyBorder="1" applyAlignment="1">
      <alignment horizontal="right" vertical="top" wrapText="1"/>
    </xf>
    <xf numFmtId="0" fontId="29" fillId="13" borderId="2" xfId="0" applyFont="1" applyFill="1" applyBorder="1" applyAlignment="1">
      <alignment horizontal="right" vertical="top" wrapText="1"/>
    </xf>
    <xf numFmtId="0" fontId="45" fillId="14" borderId="2" xfId="0" applyFont="1" applyFill="1" applyBorder="1" applyAlignment="1">
      <alignment horizontal="right" vertical="top" wrapText="1"/>
    </xf>
    <xf numFmtId="0" fontId="0" fillId="0" borderId="2" xfId="0" applyBorder="1" applyAlignment="1">
      <alignment horizontal="right" vertical="top" wrapText="1"/>
    </xf>
    <xf numFmtId="0" fontId="32" fillId="2" borderId="2" xfId="0" applyFont="1" applyFill="1" applyBorder="1" applyAlignment="1">
      <alignment horizontal="right" vertical="top" wrapText="1"/>
    </xf>
    <xf numFmtId="0" fontId="29" fillId="15" borderId="2" xfId="0" applyFont="1" applyFill="1" applyBorder="1" applyAlignment="1">
      <alignment horizontal="center" vertical="top" wrapText="1"/>
    </xf>
    <xf numFmtId="0" fontId="45" fillId="15" borderId="2" xfId="0" applyFont="1" applyFill="1" applyBorder="1" applyAlignment="1">
      <alignment horizontal="center" vertical="top" wrapText="1"/>
    </xf>
    <xf numFmtId="0" fontId="32" fillId="4" borderId="3" xfId="0" applyFont="1" applyFill="1" applyBorder="1" applyAlignment="1">
      <alignment vertical="top" wrapText="1"/>
    </xf>
    <xf numFmtId="0" fontId="0" fillId="4" borderId="3" xfId="0" applyFill="1" applyBorder="1" applyAlignment="1">
      <alignment vertical="top" wrapText="1"/>
    </xf>
    <xf numFmtId="0" fontId="0" fillId="2" borderId="3" xfId="0" applyFill="1" applyBorder="1" applyAlignment="1">
      <alignment horizontal="right" vertical="top" wrapText="1"/>
    </xf>
    <xf numFmtId="0" fontId="0" fillId="2" borderId="2" xfId="0" applyFill="1" applyBorder="1" applyAlignment="1">
      <alignment horizontal="right" vertical="top" wrapText="1"/>
    </xf>
    <xf numFmtId="0" fontId="25" fillId="9" borderId="2" xfId="0" applyFont="1" applyFill="1" applyBorder="1" applyAlignment="1">
      <alignment vertical="center" wrapText="1"/>
    </xf>
    <xf numFmtId="0" fontId="28" fillId="9" borderId="2" xfId="0" applyFont="1" applyFill="1" applyBorder="1" applyAlignment="1">
      <alignment horizontal="center"/>
    </xf>
    <xf numFmtId="0" fontId="28" fillId="9" borderId="2" xfId="0" applyFont="1" applyFill="1" applyBorder="1" applyAlignment="1">
      <alignment horizontal="center" vertical="top"/>
    </xf>
    <xf numFmtId="0" fontId="28" fillId="9" borderId="2" xfId="0" applyFont="1" applyFill="1" applyBorder="1" applyAlignment="1">
      <alignment horizontal="center" vertical="center"/>
    </xf>
    <xf numFmtId="0" fontId="28" fillId="0" borderId="2" xfId="0" applyFont="1" applyBorder="1" applyAlignment="1">
      <alignment vertical="top" wrapText="1"/>
    </xf>
    <xf numFmtId="0" fontId="28" fillId="0" borderId="2" xfId="0" applyFont="1" applyBorder="1" applyAlignment="1">
      <alignment horizontal="center" vertical="top" wrapText="1"/>
    </xf>
    <xf numFmtId="0" fontId="28" fillId="2" borderId="2" xfId="0" applyFont="1" applyFill="1" applyBorder="1" applyAlignment="1">
      <alignment horizontal="center" vertical="top" wrapText="1"/>
    </xf>
    <xf numFmtId="0" fontId="28" fillId="10" borderId="2" xfId="0" applyFont="1" applyFill="1" applyBorder="1" applyAlignment="1">
      <alignment vertical="top" wrapText="1"/>
    </xf>
    <xf numFmtId="0" fontId="28" fillId="10" borderId="2" xfId="0" applyFont="1" applyFill="1" applyBorder="1" applyAlignment="1">
      <alignment horizontal="center" vertical="top" wrapText="1"/>
    </xf>
    <xf numFmtId="0" fontId="28" fillId="0" borderId="2" xfId="0" applyFont="1" applyBorder="1" applyAlignment="1">
      <alignment horizontal="right" vertical="top" wrapText="1"/>
    </xf>
    <xf numFmtId="0" fontId="28" fillId="0" borderId="6" xfId="0" applyFont="1" applyBorder="1" applyAlignment="1">
      <alignment horizontal="right" vertical="top" wrapText="1"/>
    </xf>
    <xf numFmtId="0" fontId="28" fillId="0" borderId="7" xfId="0" applyFont="1" applyBorder="1" applyAlignment="1">
      <alignment horizontal="right" vertical="top" wrapText="1"/>
    </xf>
    <xf numFmtId="0" fontId="29" fillId="0" borderId="2" xfId="0" applyFont="1" applyBorder="1" applyAlignment="1">
      <alignment horizontal="right" vertical="top" wrapText="1"/>
    </xf>
    <xf numFmtId="0" fontId="15" fillId="0" borderId="2" xfId="0" applyFont="1" applyBorder="1" applyAlignment="1">
      <alignment horizontal="right" vertical="top" wrapText="1"/>
    </xf>
    <xf numFmtId="0" fontId="28" fillId="10" borderId="2" xfId="0" applyFont="1" applyFill="1" applyBorder="1" applyAlignment="1">
      <alignment horizontal="right" vertical="top" wrapText="1"/>
    </xf>
    <xf numFmtId="0" fontId="28" fillId="10" borderId="5" xfId="0" applyFont="1" applyFill="1" applyBorder="1" applyAlignment="1">
      <alignment horizontal="right" vertical="top" wrapText="1"/>
    </xf>
    <xf numFmtId="0" fontId="28" fillId="10" borderId="6" xfId="0" applyFont="1" applyFill="1" applyBorder="1" applyAlignment="1">
      <alignment horizontal="right" vertical="top" wrapText="1"/>
    </xf>
    <xf numFmtId="0" fontId="28" fillId="10" borderId="7" xfId="0" applyFont="1" applyFill="1" applyBorder="1" applyAlignment="1">
      <alignment horizontal="right" vertical="top" wrapText="1"/>
    </xf>
    <xf numFmtId="0" fontId="0" fillId="0" borderId="0" xfId="0" applyAlignment="1">
      <alignment horizontal="right" vertical="top" wrapText="1"/>
    </xf>
    <xf numFmtId="0" fontId="30" fillId="0" borderId="2" xfId="0" applyFont="1" applyBorder="1" applyAlignment="1">
      <alignment vertical="top" wrapText="1"/>
    </xf>
    <xf numFmtId="0" fontId="28" fillId="0" borderId="2" xfId="0" applyFont="1" applyBorder="1" applyAlignment="1">
      <alignment horizontal="left" vertical="top" wrapText="1"/>
    </xf>
    <xf numFmtId="0" fontId="32" fillId="16" borderId="2" xfId="0" applyFont="1" applyFill="1" applyBorder="1" applyAlignment="1">
      <alignment vertical="top" wrapText="1"/>
    </xf>
    <xf numFmtId="0" fontId="32" fillId="16" borderId="9" xfId="0" applyFont="1" applyFill="1" applyBorder="1" applyAlignment="1">
      <alignment vertical="top" wrapText="1"/>
    </xf>
    <xf numFmtId="0" fontId="32" fillId="0" borderId="9" xfId="0" applyFont="1" applyBorder="1" applyAlignment="1">
      <alignment vertical="top" wrapText="1"/>
    </xf>
    <xf numFmtId="0" fontId="32" fillId="0" borderId="9" xfId="0" applyFont="1" applyBorder="1" applyAlignment="1">
      <alignment horizontal="center" vertical="top" wrapText="1"/>
    </xf>
    <xf numFmtId="0" fontId="32" fillId="2" borderId="9" xfId="0" applyFont="1" applyFill="1" applyBorder="1" applyAlignment="1">
      <alignment horizontal="center" vertical="top" wrapText="1"/>
    </xf>
    <xf numFmtId="0" fontId="28" fillId="10" borderId="3" xfId="0" applyFont="1" applyFill="1" applyBorder="1" applyAlignment="1">
      <alignment horizontal="center" vertical="top" wrapText="1"/>
    </xf>
    <xf numFmtId="0" fontId="28" fillId="10" borderId="16" xfId="0" applyFont="1" applyFill="1" applyBorder="1" applyAlignment="1">
      <alignment vertical="top" wrapText="1"/>
    </xf>
    <xf numFmtId="0" fontId="28" fillId="2" borderId="3" xfId="0" applyFont="1" applyFill="1" applyBorder="1" applyAlignment="1">
      <alignment horizontal="center" vertical="top" wrapText="1"/>
    </xf>
    <xf numFmtId="0" fontId="15" fillId="9" borderId="2" xfId="0" applyFont="1" applyFill="1" applyBorder="1"/>
    <xf numFmtId="0" fontId="0" fillId="9" borderId="2" xfId="0" applyFill="1" applyBorder="1" applyAlignment="1">
      <alignment horizontal="center" vertical="top" wrapText="1"/>
    </xf>
    <xf numFmtId="0" fontId="35" fillId="9" borderId="2" xfId="0" applyFont="1" applyFill="1" applyBorder="1" applyAlignment="1">
      <alignment horizontal="center" vertical="center"/>
    </xf>
    <xf numFmtId="0" fontId="30" fillId="10" borderId="5" xfId="0" applyFont="1" applyFill="1" applyBorder="1" applyAlignment="1">
      <alignment vertical="top" wrapText="1"/>
    </xf>
    <xf numFmtId="0" fontId="32" fillId="2" borderId="3" xfId="0" applyFont="1" applyFill="1" applyBorder="1" applyAlignment="1">
      <alignment horizontal="center" vertical="top" wrapText="1"/>
    </xf>
    <xf numFmtId="0" fontId="17" fillId="0" borderId="0" xfId="0" applyFont="1" applyBorder="1" applyAlignment="1">
      <alignment horizontal="left"/>
    </xf>
    <xf numFmtId="0" fontId="0" fillId="0" borderId="2" xfId="0" applyBorder="1" applyAlignment="1">
      <alignment horizontal="left"/>
    </xf>
    <xf numFmtId="0" fontId="0" fillId="0" borderId="0" xfId="0" applyAlignment="1">
      <alignment horizontal="left"/>
    </xf>
    <xf numFmtId="0" fontId="32" fillId="9" borderId="2" xfId="0" applyFont="1" applyFill="1" applyBorder="1" applyAlignment="1">
      <alignment horizontal="center"/>
    </xf>
    <xf numFmtId="0" fontId="32" fillId="9" borderId="5" xfId="0" applyFont="1" applyFill="1" applyBorder="1" applyAlignment="1">
      <alignment horizontal="center"/>
    </xf>
    <xf numFmtId="0" fontId="34" fillId="0" borderId="2" xfId="0" applyNumberFormat="1" applyFont="1" applyFill="1" applyBorder="1" applyAlignment="1">
      <alignment horizontal="center" vertical="top" wrapText="1"/>
    </xf>
    <xf numFmtId="0" fontId="34" fillId="0" borderId="2" xfId="0" applyNumberFormat="1" applyFont="1" applyBorder="1" applyAlignment="1">
      <alignment horizontal="center" vertical="top" wrapText="1"/>
    </xf>
    <xf numFmtId="0" fontId="33" fillId="0" borderId="2" xfId="0" applyNumberFormat="1" applyFont="1" applyBorder="1" applyAlignment="1">
      <alignment vertical="top" wrapText="1"/>
    </xf>
    <xf numFmtId="0" fontId="33" fillId="0" borderId="2" xfId="0" applyNumberFormat="1" applyFont="1" applyBorder="1" applyAlignment="1">
      <alignment horizontal="center" vertical="top" wrapText="1"/>
    </xf>
    <xf numFmtId="0" fontId="33" fillId="0" borderId="2" xfId="0" applyFont="1" applyFill="1" applyBorder="1" applyAlignment="1">
      <alignment horizontal="center" vertical="top" wrapText="1"/>
    </xf>
    <xf numFmtId="0" fontId="33" fillId="0" borderId="2" xfId="0" applyNumberFormat="1" applyFont="1" applyFill="1" applyBorder="1" applyAlignment="1">
      <alignment horizontal="center" vertical="top" wrapText="1"/>
    </xf>
    <xf numFmtId="0" fontId="33" fillId="0" borderId="3" xfId="0" applyFont="1" applyFill="1" applyBorder="1" applyAlignment="1">
      <alignment horizontal="center" vertical="top" wrapText="1"/>
    </xf>
    <xf numFmtId="0" fontId="33" fillId="0" borderId="9" xfId="0" applyNumberFormat="1" applyFont="1" applyBorder="1" applyAlignment="1">
      <alignment vertical="top" wrapText="1"/>
    </xf>
    <xf numFmtId="0" fontId="33" fillId="0" borderId="3" xfId="0" applyNumberFormat="1" applyFont="1" applyBorder="1" applyAlignment="1">
      <alignment vertical="top" wrapText="1"/>
    </xf>
    <xf numFmtId="0" fontId="33" fillId="0" borderId="2" xfId="0" applyNumberFormat="1" applyFont="1" applyBorder="1" applyAlignment="1" applyProtection="1">
      <alignment horizontal="center" vertical="top" wrapText="1"/>
      <protection locked="0"/>
    </xf>
    <xf numFmtId="0" fontId="34" fillId="0" borderId="2" xfId="0" applyNumberFormat="1" applyFont="1" applyBorder="1" applyAlignment="1" applyProtection="1">
      <alignment horizontal="center" vertical="top" wrapText="1"/>
      <protection locked="0"/>
    </xf>
    <xf numFmtId="0" fontId="33" fillId="0" borderId="10" xfId="0" applyNumberFormat="1" applyFont="1" applyBorder="1" applyAlignment="1" applyProtection="1">
      <alignment horizontal="center" vertical="top" wrapText="1"/>
      <protection locked="0"/>
    </xf>
    <xf numFmtId="0" fontId="33" fillId="0" borderId="13" xfId="0" applyNumberFormat="1" applyFont="1" applyBorder="1" applyAlignment="1" applyProtection="1">
      <alignment horizontal="center" vertical="top" wrapText="1"/>
      <protection locked="0"/>
    </xf>
    <xf numFmtId="0" fontId="33" fillId="0" borderId="15" xfId="0" applyNumberFormat="1" applyFont="1" applyBorder="1" applyAlignment="1" applyProtection="1">
      <alignment horizontal="center" vertical="top" wrapText="1"/>
      <protection locked="0"/>
    </xf>
    <xf numFmtId="0" fontId="33" fillId="0" borderId="10" xfId="0" applyNumberFormat="1" applyFont="1" applyBorder="1" applyAlignment="1">
      <alignment horizontal="center" vertical="top" wrapText="1"/>
    </xf>
    <xf numFmtId="0" fontId="33" fillId="0" borderId="15" xfId="0" applyNumberFormat="1" applyFont="1" applyBorder="1" applyAlignment="1">
      <alignment horizontal="center" vertical="top" wrapText="1"/>
    </xf>
    <xf numFmtId="0" fontId="33" fillId="0" borderId="11" xfId="0" applyNumberFormat="1" applyFont="1" applyBorder="1" applyAlignment="1">
      <alignment horizontal="center" vertical="top" wrapText="1"/>
    </xf>
    <xf numFmtId="0" fontId="33" fillId="0" borderId="16" xfId="0" applyNumberFormat="1" applyFont="1" applyBorder="1" applyAlignment="1">
      <alignment vertical="top" wrapText="1"/>
    </xf>
    <xf numFmtId="0" fontId="33" fillId="0" borderId="3" xfId="0" applyNumberFormat="1" applyFont="1" applyBorder="1" applyAlignment="1" applyProtection="1">
      <alignment horizontal="center" vertical="top" wrapText="1"/>
      <protection locked="0"/>
    </xf>
    <xf numFmtId="0" fontId="33" fillId="0" borderId="9" xfId="0" applyNumberFormat="1" applyFont="1" applyBorder="1" applyAlignment="1">
      <alignment horizontal="center" vertical="top" wrapText="1"/>
    </xf>
    <xf numFmtId="0" fontId="33" fillId="0" borderId="12" xfId="0" applyNumberFormat="1" applyFont="1" applyBorder="1" applyAlignment="1">
      <alignment horizontal="center" vertical="top" wrapText="1"/>
    </xf>
    <xf numFmtId="0" fontId="33" fillId="0" borderId="3" xfId="0" applyNumberFormat="1" applyFont="1" applyBorder="1" applyAlignment="1">
      <alignment horizontal="center" vertical="top" wrapText="1"/>
    </xf>
    <xf numFmtId="0" fontId="33" fillId="0" borderId="5" xfId="0" applyNumberFormat="1" applyFont="1" applyBorder="1" applyAlignment="1">
      <alignment horizontal="center" vertical="top" wrapText="1"/>
    </xf>
    <xf numFmtId="0" fontId="33" fillId="0" borderId="12" xfId="0" applyNumberFormat="1" applyFont="1" applyBorder="1" applyAlignment="1">
      <alignment vertical="top" wrapText="1"/>
    </xf>
    <xf numFmtId="0" fontId="54" fillId="0" borderId="0" xfId="0" applyFont="1"/>
    <xf numFmtId="0" fontId="55" fillId="0" borderId="10" xfId="0" applyFont="1" applyBorder="1" applyAlignment="1">
      <alignment vertical="center" wrapText="1"/>
    </xf>
    <xf numFmtId="0" fontId="55" fillId="0" borderId="11" xfId="0" applyFont="1" applyBorder="1" applyAlignment="1">
      <alignment vertical="center" wrapText="1"/>
    </xf>
    <xf numFmtId="0" fontId="55" fillId="0" borderId="3" xfId="0" applyFont="1" applyBorder="1" applyAlignment="1">
      <alignment horizontal="center" vertical="top" wrapText="1"/>
    </xf>
    <xf numFmtId="0" fontId="55" fillId="0" borderId="2" xfId="0" applyFont="1" applyBorder="1" applyAlignment="1">
      <alignment horizontal="center" vertical="top" wrapText="1"/>
    </xf>
    <xf numFmtId="0" fontId="55" fillId="0" borderId="12" xfId="0" applyFont="1" applyFill="1" applyBorder="1" applyAlignment="1">
      <alignment horizontal="center" vertical="top" wrapText="1"/>
    </xf>
    <xf numFmtId="0" fontId="16" fillId="0" borderId="2" xfId="0" applyFont="1" applyFill="1" applyBorder="1" applyAlignment="1">
      <alignment horizontal="center" vertical="center"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3" xfId="0" applyNumberFormat="1" applyFont="1" applyFill="1" applyBorder="1" applyAlignment="1">
      <alignment horizontal="center" vertical="top" wrapText="1"/>
    </xf>
    <xf numFmtId="0" fontId="33" fillId="0" borderId="3" xfId="0" applyNumberFormat="1" applyFont="1" applyFill="1" applyBorder="1" applyAlignment="1">
      <alignment vertical="top" wrapText="1"/>
    </xf>
    <xf numFmtId="0" fontId="33" fillId="10" borderId="3" xfId="0" applyNumberFormat="1" applyFont="1" applyFill="1" applyBorder="1" applyAlignment="1">
      <alignment horizontal="center" vertical="top" wrapText="1"/>
    </xf>
    <xf numFmtId="0" fontId="33" fillId="0" borderId="15" xfId="0" applyFont="1" applyFill="1" applyBorder="1" applyAlignment="1">
      <alignment horizontal="center" vertical="top" wrapText="1"/>
    </xf>
    <xf numFmtId="0" fontId="33" fillId="0" borderId="3" xfId="0" applyFont="1" applyBorder="1" applyAlignment="1">
      <alignment vertical="top" wrapText="1"/>
    </xf>
    <xf numFmtId="0" fontId="33" fillId="0" borderId="2" xfId="0" applyNumberFormat="1" applyFont="1" applyFill="1" applyBorder="1" applyAlignment="1">
      <alignment vertical="top" wrapText="1"/>
    </xf>
    <xf numFmtId="0" fontId="33" fillId="10" borderId="2" xfId="0" applyNumberFormat="1" applyFont="1" applyFill="1" applyBorder="1" applyAlignment="1">
      <alignment horizontal="center" vertical="top" wrapText="1"/>
    </xf>
    <xf numFmtId="0" fontId="33" fillId="0" borderId="5" xfId="0" applyFont="1" applyFill="1" applyBorder="1" applyAlignment="1">
      <alignment horizontal="center" vertical="top" wrapText="1"/>
    </xf>
    <xf numFmtId="0" fontId="33" fillId="0" borderId="2" xfId="0" applyFont="1" applyBorder="1" applyAlignment="1">
      <alignment vertical="top" wrapText="1"/>
    </xf>
    <xf numFmtId="0" fontId="48" fillId="0" borderId="2" xfId="0" applyNumberFormat="1" applyFont="1" applyFill="1" applyBorder="1" applyAlignment="1">
      <alignment horizontal="center" vertical="top" wrapText="1"/>
    </xf>
    <xf numFmtId="0" fontId="33" fillId="0" borderId="9" xfId="0" applyNumberFormat="1" applyFont="1" applyFill="1" applyBorder="1" applyAlignment="1">
      <alignment vertical="top" wrapText="1"/>
    </xf>
    <xf numFmtId="0" fontId="33" fillId="10" borderId="9" xfId="0" applyNumberFormat="1" applyFont="1" applyFill="1" applyBorder="1" applyAlignment="1">
      <alignment horizontal="center" vertical="top" wrapText="1"/>
    </xf>
    <xf numFmtId="0" fontId="33" fillId="0" borderId="9" xfId="0" applyNumberFormat="1" applyFont="1" applyFill="1" applyBorder="1" applyAlignment="1">
      <alignment horizontal="center" vertical="top" wrapText="1"/>
    </xf>
    <xf numFmtId="0" fontId="33" fillId="0" borderId="1" xfId="0" applyNumberFormat="1" applyFont="1" applyFill="1" applyBorder="1" applyAlignment="1">
      <alignment vertical="top" wrapText="1"/>
    </xf>
    <xf numFmtId="0" fontId="33" fillId="0" borderId="13" xfId="0" applyNumberFormat="1" applyFont="1" applyFill="1" applyBorder="1" applyAlignment="1">
      <alignment horizontal="center" vertical="top" wrapText="1"/>
    </xf>
    <xf numFmtId="0" fontId="33" fillId="0" borderId="0" xfId="0" applyNumberFormat="1" applyFont="1" applyFill="1" applyBorder="1" applyAlignment="1">
      <alignment horizontal="center" vertical="top" wrapText="1"/>
    </xf>
    <xf numFmtId="0" fontId="33" fillId="0" borderId="10" xfId="0" applyNumberFormat="1" applyFont="1" applyFill="1" applyBorder="1" applyAlignment="1">
      <alignment vertical="top" wrapText="1"/>
    </xf>
    <xf numFmtId="0" fontId="33" fillId="0" borderId="1" xfId="0" applyNumberFormat="1" applyFont="1" applyFill="1" applyBorder="1" applyAlignment="1">
      <alignment horizontal="center" vertical="top" wrapText="1"/>
    </xf>
    <xf numFmtId="0" fontId="33" fillId="0" borderId="10" xfId="0" applyNumberFormat="1" applyFont="1" applyFill="1" applyBorder="1" applyAlignment="1">
      <alignment horizontal="center" vertical="top" wrapText="1"/>
    </xf>
    <xf numFmtId="0" fontId="33" fillId="0" borderId="9" xfId="0" applyNumberFormat="1" applyFont="1" applyFill="1" applyBorder="1" applyAlignment="1">
      <alignment horizontal="left" vertical="top" wrapText="1"/>
    </xf>
    <xf numFmtId="0" fontId="33" fillId="0" borderId="9" xfId="0" applyFont="1" applyBorder="1" applyAlignment="1">
      <alignment vertical="top" wrapText="1"/>
    </xf>
    <xf numFmtId="0" fontId="33" fillId="0" borderId="5" xfId="0" applyFont="1" applyBorder="1" applyAlignment="1">
      <alignment horizontal="center" vertical="top" wrapText="1"/>
    </xf>
    <xf numFmtId="0" fontId="33" fillId="0" borderId="1" xfId="0" applyNumberFormat="1" applyFont="1" applyBorder="1" applyAlignment="1">
      <alignment horizontal="left" vertical="top" wrapText="1"/>
    </xf>
    <xf numFmtId="0" fontId="33" fillId="0" borderId="10" xfId="0" applyNumberFormat="1" applyFont="1" applyBorder="1" applyAlignment="1">
      <alignment vertical="top" wrapText="1"/>
    </xf>
    <xf numFmtId="0" fontId="33" fillId="0" borderId="2" xfId="0" applyNumberFormat="1" applyFont="1" applyBorder="1" applyAlignment="1">
      <alignment horizontal="left" vertical="top" wrapText="1"/>
    </xf>
    <xf numFmtId="0" fontId="33" fillId="0" borderId="0" xfId="0" applyNumberFormat="1" applyFont="1" applyBorder="1" applyAlignment="1">
      <alignment vertical="top" wrapText="1"/>
    </xf>
    <xf numFmtId="0" fontId="33" fillId="0" borderId="0" xfId="0" applyNumberFormat="1" applyFont="1" applyBorder="1" applyAlignment="1">
      <alignment horizontal="left" vertical="top" wrapText="1"/>
    </xf>
    <xf numFmtId="0" fontId="33" fillId="0" borderId="10" xfId="0" applyNumberFormat="1" applyFont="1" applyBorder="1" applyAlignment="1">
      <alignment horizontal="left" vertical="top" wrapText="1"/>
    </xf>
    <xf numFmtId="0" fontId="33" fillId="0" borderId="11" xfId="0" applyNumberFormat="1" applyFont="1" applyBorder="1" applyAlignment="1">
      <alignment horizontal="left" vertical="top" wrapText="1"/>
    </xf>
    <xf numFmtId="0" fontId="33" fillId="0" borderId="0" xfId="0" applyFont="1" applyAlignment="1">
      <alignment vertical="top" wrapText="1"/>
    </xf>
    <xf numFmtId="0" fontId="33" fillId="0" borderId="2" xfId="0" applyNumberFormat="1" applyFont="1" applyBorder="1" applyAlignment="1" applyProtection="1">
      <alignment horizontal="center" vertical="top" wrapText="1"/>
      <protection hidden="1"/>
    </xf>
    <xf numFmtId="0" fontId="33" fillId="0" borderId="1" xfId="0" applyFont="1" applyBorder="1" applyAlignment="1">
      <alignment vertical="top" wrapText="1"/>
    </xf>
    <xf numFmtId="0" fontId="33" fillId="0" borderId="8" xfId="0" applyFont="1" applyBorder="1" applyAlignment="1">
      <alignment vertical="top" wrapText="1"/>
    </xf>
    <xf numFmtId="0" fontId="33" fillId="0" borderId="1" xfId="0" applyNumberFormat="1" applyFont="1" applyBorder="1" applyAlignment="1">
      <alignment horizontal="center" vertical="top" wrapText="1"/>
    </xf>
    <xf numFmtId="0" fontId="33" fillId="0" borderId="15" xfId="0" applyNumberFormat="1" applyFont="1" applyBorder="1" applyAlignment="1">
      <alignment horizontal="left" vertical="top" wrapText="1"/>
    </xf>
    <xf numFmtId="0" fontId="33" fillId="0" borderId="8" xfId="0" applyNumberFormat="1" applyFont="1" applyBorder="1" applyAlignment="1">
      <alignment horizontal="center" vertical="top" wrapText="1"/>
    </xf>
    <xf numFmtId="0" fontId="33" fillId="0" borderId="11" xfId="0" applyNumberFormat="1" applyFont="1" applyBorder="1" applyAlignment="1">
      <alignment vertical="top" wrapText="1"/>
    </xf>
    <xf numFmtId="0" fontId="33" fillId="0" borderId="11" xfId="0" applyFont="1" applyBorder="1" applyAlignment="1">
      <alignment vertical="top" wrapText="1"/>
    </xf>
    <xf numFmtId="0" fontId="33" fillId="0" borderId="9" xfId="0" applyNumberFormat="1" applyFont="1" applyBorder="1" applyAlignment="1" applyProtection="1">
      <alignment horizontal="center" vertical="top" wrapText="1"/>
      <protection locked="0"/>
    </xf>
    <xf numFmtId="0" fontId="33" fillId="0" borderId="13" xfId="0" applyNumberFormat="1" applyFont="1" applyBorder="1" applyAlignment="1">
      <alignment horizontal="left" vertical="top" wrapText="1"/>
    </xf>
    <xf numFmtId="0" fontId="33" fillId="0" borderId="14" xfId="0" applyNumberFormat="1" applyFont="1" applyBorder="1" applyAlignment="1">
      <alignment vertical="top" wrapText="1"/>
    </xf>
    <xf numFmtId="0" fontId="33" fillId="0" borderId="12" xfId="0" applyFont="1" applyBorder="1" applyAlignment="1">
      <alignment vertical="top" wrapText="1"/>
    </xf>
    <xf numFmtId="0" fontId="33" fillId="0" borderId="0" xfId="0" applyFont="1" applyBorder="1" applyAlignment="1">
      <alignment vertical="top" wrapText="1"/>
    </xf>
    <xf numFmtId="0" fontId="33" fillId="0" borderId="12" xfId="0" applyNumberFormat="1" applyFont="1" applyBorder="1" applyAlignment="1" applyProtection="1">
      <alignment horizontal="center" vertical="top" wrapText="1"/>
      <protection locked="0"/>
    </xf>
    <xf numFmtId="0" fontId="33" fillId="0" borderId="14" xfId="0" applyFont="1" applyBorder="1" applyAlignment="1">
      <alignment vertical="top" wrapText="1"/>
    </xf>
    <xf numFmtId="0" fontId="33" fillId="0" borderId="14" xfId="0" applyNumberFormat="1" applyFont="1" applyBorder="1" applyAlignment="1" applyProtection="1">
      <alignment horizontal="center" vertical="top" wrapText="1"/>
      <protection locked="0"/>
    </xf>
    <xf numFmtId="0" fontId="33" fillId="0" borderId="16" xfId="0" applyFont="1" applyBorder="1" applyAlignment="1">
      <alignment vertical="top" wrapText="1"/>
    </xf>
    <xf numFmtId="0" fontId="33" fillId="0" borderId="16" xfId="0" applyNumberFormat="1" applyFont="1" applyBorder="1" applyAlignment="1" applyProtection="1">
      <alignment horizontal="center" vertical="top" wrapText="1"/>
      <protection locked="0"/>
    </xf>
    <xf numFmtId="0" fontId="33" fillId="0" borderId="10" xfId="0" applyFont="1" applyBorder="1" applyAlignment="1">
      <alignment vertical="top" wrapText="1"/>
    </xf>
    <xf numFmtId="0" fontId="33" fillId="0" borderId="9" xfId="0" applyNumberFormat="1" applyFont="1" applyBorder="1" applyAlignment="1">
      <alignment horizontal="left" vertical="top" wrapText="1"/>
    </xf>
    <xf numFmtId="0" fontId="33" fillId="0" borderId="9" xfId="0" applyNumberFormat="1" applyFont="1" applyBorder="1" applyAlignment="1">
      <alignment horizontal="right" vertical="top" wrapText="1"/>
    </xf>
    <xf numFmtId="0" fontId="48" fillId="0" borderId="9" xfId="0" applyNumberFormat="1" applyFont="1" applyBorder="1" applyAlignment="1">
      <alignment horizontal="right" vertical="top" wrapText="1"/>
    </xf>
    <xf numFmtId="0" fontId="48" fillId="0" borderId="2" xfId="0" applyNumberFormat="1" applyFont="1" applyBorder="1" applyAlignment="1">
      <alignment horizontal="center" vertical="top" wrapText="1"/>
    </xf>
    <xf numFmtId="0" fontId="33" fillId="0" borderId="2" xfId="0" applyNumberFormat="1" applyFont="1" applyBorder="1" applyAlignment="1">
      <alignment horizontal="right" vertical="top" wrapText="1"/>
    </xf>
    <xf numFmtId="0" fontId="48" fillId="0" borderId="2" xfId="0" applyNumberFormat="1" applyFont="1" applyBorder="1" applyAlignment="1">
      <alignment horizontal="right" vertical="top" wrapText="1"/>
    </xf>
    <xf numFmtId="0" fontId="33" fillId="10" borderId="12" xfId="0" applyNumberFormat="1" applyFont="1" applyFill="1" applyBorder="1" applyAlignment="1">
      <alignment horizontal="center" vertical="top" wrapText="1"/>
    </xf>
    <xf numFmtId="0" fontId="33" fillId="0" borderId="15" xfId="0" applyFont="1" applyBorder="1" applyAlignment="1">
      <alignment vertical="top" wrapText="1"/>
    </xf>
    <xf numFmtId="0" fontId="16" fillId="0" borderId="2" xfId="0" applyFont="1" applyBorder="1"/>
    <xf numFmtId="0" fontId="16" fillId="0" borderId="0" xfId="0" applyFont="1"/>
    <xf numFmtId="0" fontId="16" fillId="0" borderId="2" xfId="0" applyFont="1" applyBorder="1" applyAlignment="1">
      <alignment horizontal="center"/>
    </xf>
    <xf numFmtId="0" fontId="48" fillId="0" borderId="2" xfId="0" applyNumberFormat="1" applyFont="1" applyBorder="1" applyAlignment="1">
      <alignment vertical="top" wrapText="1"/>
    </xf>
    <xf numFmtId="0" fontId="48" fillId="0" borderId="2" xfId="0" applyFont="1" applyBorder="1" applyAlignment="1">
      <alignment vertical="top" wrapText="1"/>
    </xf>
    <xf numFmtId="0" fontId="48" fillId="0" borderId="2" xfId="0" applyFont="1" applyBorder="1" applyAlignment="1">
      <alignment horizontal="center" vertical="top" wrapText="1"/>
    </xf>
    <xf numFmtId="0" fontId="33" fillId="0" borderId="3" xfId="0" applyNumberFormat="1" applyFont="1" applyBorder="1" applyAlignment="1">
      <alignment horizontal="left" vertical="top" wrapText="1"/>
    </xf>
    <xf numFmtId="0" fontId="48" fillId="0" borderId="3" xfId="0" applyNumberFormat="1" applyFont="1" applyFill="1" applyBorder="1" applyAlignment="1">
      <alignment vertical="top" wrapText="1"/>
    </xf>
    <xf numFmtId="0" fontId="48" fillId="0" borderId="3" xfId="0" applyFont="1" applyFill="1" applyBorder="1" applyAlignment="1">
      <alignment horizontal="center" vertical="top" wrapText="1"/>
    </xf>
    <xf numFmtId="0" fontId="48" fillId="0" borderId="0" xfId="0" applyFont="1" applyAlignment="1">
      <alignment vertical="top" wrapText="1"/>
    </xf>
    <xf numFmtId="0" fontId="48" fillId="2" borderId="2" xfId="0" applyNumberFormat="1" applyFont="1" applyFill="1" applyBorder="1" applyAlignment="1" applyProtection="1">
      <alignment horizontal="center" vertical="top" wrapText="1"/>
      <protection locked="0"/>
    </xf>
    <xf numFmtId="0" fontId="49" fillId="2" borderId="2" xfId="0" applyNumberFormat="1" applyFont="1" applyFill="1" applyBorder="1" applyAlignment="1" applyProtection="1">
      <alignment horizontal="center" vertical="top" wrapText="1"/>
      <protection locked="0"/>
    </xf>
    <xf numFmtId="0" fontId="33" fillId="17" borderId="2" xfId="0" applyNumberFormat="1" applyFont="1" applyFill="1" applyBorder="1" applyAlignment="1">
      <alignment horizontal="center" vertical="top" wrapText="1"/>
    </xf>
    <xf numFmtId="0" fontId="25" fillId="2" borderId="6" xfId="0" applyFont="1" applyFill="1" applyBorder="1" applyAlignment="1">
      <alignment horizontal="left" vertical="top" wrapText="1"/>
    </xf>
    <xf numFmtId="0" fontId="25" fillId="2" borderId="6" xfId="0" applyFont="1" applyFill="1" applyBorder="1" applyAlignment="1">
      <alignment vertical="top" wrapText="1"/>
    </xf>
    <xf numFmtId="0" fontId="32" fillId="0" borderId="2" xfId="0" applyFont="1" applyBorder="1" applyAlignment="1">
      <alignment horizontal="left" vertical="top" wrapText="1"/>
    </xf>
    <xf numFmtId="0" fontId="32" fillId="0" borderId="7" xfId="0" applyFont="1" applyBorder="1" applyAlignment="1">
      <alignment horizontal="left" vertical="top" wrapText="1"/>
    </xf>
    <xf numFmtId="0" fontId="0" fillId="0" borderId="0" xfId="0" applyAlignment="1">
      <alignment horizontal="center"/>
    </xf>
    <xf numFmtId="0" fontId="57" fillId="0" borderId="2" xfId="0" applyFont="1" applyBorder="1"/>
    <xf numFmtId="0" fontId="57" fillId="0" borderId="2" xfId="0" applyFont="1" applyBorder="1" applyAlignment="1">
      <alignment horizontal="center"/>
    </xf>
    <xf numFmtId="0" fontId="57" fillId="0" borderId="2" xfId="0" applyFont="1" applyBorder="1" applyAlignment="1">
      <alignment horizontal="center" vertical="top" wrapText="1"/>
    </xf>
    <xf numFmtId="3" fontId="57" fillId="0" borderId="2" xfId="0" applyNumberFormat="1" applyFont="1" applyBorder="1" applyAlignment="1">
      <alignment horizontal="center"/>
    </xf>
    <xf numFmtId="0" fontId="57" fillId="0" borderId="2" xfId="0" applyFont="1" applyBorder="1" applyAlignment="1">
      <alignment horizontal="right"/>
    </xf>
    <xf numFmtId="0" fontId="57" fillId="17" borderId="2" xfId="0" applyFont="1" applyFill="1" applyBorder="1" applyAlignment="1">
      <alignment horizontal="right"/>
    </xf>
    <xf numFmtId="0" fontId="0" fillId="0" borderId="5" xfId="0" applyBorder="1" applyAlignment="1">
      <alignment horizontal="center"/>
    </xf>
    <xf numFmtId="0" fontId="57" fillId="9" borderId="2" xfId="0" applyFont="1" applyFill="1" applyBorder="1" applyAlignment="1">
      <alignment horizontal="center"/>
    </xf>
    <xf numFmtId="0" fontId="0" fillId="9" borderId="2" xfId="0" applyFill="1" applyBorder="1" applyAlignment="1">
      <alignment horizontal="center"/>
    </xf>
    <xf numFmtId="0" fontId="15" fillId="9" borderId="0" xfId="0" applyFont="1" applyFill="1"/>
    <xf numFmtId="0" fontId="25" fillId="9" borderId="2" xfId="0" applyFont="1" applyFill="1" applyBorder="1"/>
    <xf numFmtId="0" fontId="29" fillId="0" borderId="2" xfId="0" applyFont="1" applyBorder="1" applyAlignment="1">
      <alignment vertical="top" wrapText="1"/>
    </xf>
    <xf numFmtId="0" fontId="29" fillId="0" borderId="2" xfId="0" applyFont="1" applyBorder="1" applyAlignment="1">
      <alignment horizontal="center" vertical="top" wrapText="1"/>
    </xf>
    <xf numFmtId="0" fontId="29" fillId="0" borderId="2" xfId="0" applyFont="1" applyFill="1" applyBorder="1" applyAlignment="1">
      <alignment horizontal="center" vertical="top" wrapText="1"/>
    </xf>
    <xf numFmtId="0" fontId="29" fillId="2" borderId="2" xfId="0" applyFont="1" applyFill="1" applyBorder="1" applyAlignment="1">
      <alignment horizontal="center" vertical="top" wrapText="1"/>
    </xf>
    <xf numFmtId="0" fontId="0" fillId="0" borderId="0" xfId="0" applyAlignment="1">
      <alignment vertical="top" wrapText="1"/>
    </xf>
    <xf numFmtId="0" fontId="0" fillId="2" borderId="2" xfId="0" applyFill="1" applyBorder="1" applyAlignment="1">
      <alignment vertical="top" wrapText="1"/>
    </xf>
    <xf numFmtId="0" fontId="28" fillId="9" borderId="2" xfId="0" applyFont="1" applyFill="1" applyBorder="1" applyAlignment="1">
      <alignment horizontal="center" vertical="top" wrapText="1"/>
    </xf>
    <xf numFmtId="0" fontId="28" fillId="9" borderId="9" xfId="0" applyFont="1" applyFill="1" applyBorder="1" applyAlignment="1">
      <alignment horizontal="center" vertical="top" wrapText="1"/>
    </xf>
    <xf numFmtId="0" fontId="30" fillId="9" borderId="2" xfId="0" applyFont="1" applyFill="1" applyBorder="1" applyAlignment="1">
      <alignment horizontal="center" vertical="center" wrapText="1"/>
    </xf>
    <xf numFmtId="0" fontId="47" fillId="9" borderId="2" xfId="0" applyFont="1" applyFill="1" applyBorder="1" applyAlignment="1">
      <alignment vertical="center" wrapText="1"/>
    </xf>
    <xf numFmtId="0" fontId="34" fillId="0" borderId="2" xfId="0" applyFont="1" applyBorder="1" applyAlignment="1">
      <alignment horizontal="right"/>
    </xf>
    <xf numFmtId="0" fontId="29" fillId="10" borderId="2" xfId="0" applyFont="1" applyFill="1" applyBorder="1" applyAlignment="1">
      <alignment horizontal="center" vertical="top" wrapText="1"/>
    </xf>
    <xf numFmtId="0" fontId="59" fillId="0" borderId="2" xfId="0" applyFont="1" applyBorder="1" applyAlignment="1">
      <alignment vertical="top" wrapText="1"/>
    </xf>
    <xf numFmtId="0" fontId="59" fillId="0" borderId="2" xfId="0" applyFont="1" applyBorder="1" applyAlignment="1">
      <alignment horizontal="center" vertical="top" wrapText="1"/>
    </xf>
    <xf numFmtId="0" fontId="59" fillId="0" borderId="2" xfId="0" applyFont="1" applyFill="1" applyBorder="1" applyAlignment="1">
      <alignment horizontal="center" vertical="top" wrapText="1"/>
    </xf>
    <xf numFmtId="0" fontId="59" fillId="0" borderId="5" xfId="0" applyFont="1" applyBorder="1" applyAlignment="1">
      <alignment horizontal="center" vertical="top" wrapText="1"/>
    </xf>
    <xf numFmtId="0" fontId="29" fillId="0" borderId="5" xfId="0" applyFont="1" applyBorder="1" applyAlignment="1">
      <alignment horizontal="center" vertical="top" wrapText="1"/>
    </xf>
    <xf numFmtId="0" fontId="0" fillId="0" borderId="4" xfId="0" applyFill="1" applyBorder="1" applyAlignment="1">
      <alignment vertical="top" wrapText="1"/>
    </xf>
    <xf numFmtId="0" fontId="59" fillId="10" borderId="2" xfId="0" applyFont="1" applyFill="1" applyBorder="1" applyAlignment="1">
      <alignment horizontal="center" vertical="top" wrapText="1"/>
    </xf>
    <xf numFmtId="0" fontId="64" fillId="0" borderId="2" xfId="0" applyFont="1" applyBorder="1" applyAlignment="1">
      <alignment horizontal="center" vertical="top" wrapText="1"/>
    </xf>
    <xf numFmtId="0" fontId="60" fillId="0" borderId="4" xfId="0" applyFont="1" applyFill="1" applyBorder="1" applyAlignment="1">
      <alignment vertical="top" wrapText="1"/>
    </xf>
    <xf numFmtId="0" fontId="29" fillId="0" borderId="5" xfId="0" applyFont="1" applyFill="1" applyBorder="1" applyAlignment="1">
      <alignment horizontal="center" vertical="top" wrapText="1"/>
    </xf>
    <xf numFmtId="2" fontId="29" fillId="0" borderId="2" xfId="0" applyNumberFormat="1" applyFont="1" applyFill="1" applyBorder="1" applyAlignment="1">
      <alignment horizontal="center" vertical="top" wrapText="1"/>
    </xf>
    <xf numFmtId="0" fontId="59" fillId="0" borderId="5" xfId="0" applyFont="1" applyBorder="1" applyAlignment="1">
      <alignment vertical="top" wrapText="1"/>
    </xf>
    <xf numFmtId="0" fontId="59" fillId="0" borderId="9" xfId="0" applyFont="1" applyBorder="1" applyAlignment="1">
      <alignment horizontal="center" vertical="top" wrapText="1"/>
    </xf>
    <xf numFmtId="0" fontId="59" fillId="0" borderId="9" xfId="0" applyFont="1" applyFill="1" applyBorder="1" applyAlignment="1">
      <alignment horizontal="center" vertical="top" wrapText="1"/>
    </xf>
    <xf numFmtId="0" fontId="59" fillId="0" borderId="10" xfId="0" applyFont="1" applyBorder="1" applyAlignment="1">
      <alignment horizontal="center" vertical="top" wrapText="1"/>
    </xf>
    <xf numFmtId="0" fontId="70" fillId="0" borderId="5" xfId="0" applyFont="1" applyBorder="1" applyAlignment="1">
      <alignment vertical="top" wrapText="1"/>
    </xf>
    <xf numFmtId="0" fontId="70" fillId="0" borderId="9" xfId="0" applyFont="1" applyBorder="1" applyAlignment="1">
      <alignment horizontal="center" vertical="top" wrapText="1"/>
    </xf>
    <xf numFmtId="0" fontId="70" fillId="0" borderId="9" xfId="0" applyFont="1" applyFill="1" applyBorder="1" applyAlignment="1">
      <alignment horizontal="center" vertical="top" wrapText="1"/>
    </xf>
    <xf numFmtId="0" fontId="70" fillId="0" borderId="10" xfId="0" applyFont="1" applyBorder="1" applyAlignment="1">
      <alignment horizontal="center" vertical="top" wrapText="1"/>
    </xf>
    <xf numFmtId="0" fontId="30" fillId="21" borderId="13" xfId="0" applyFont="1" applyFill="1" applyBorder="1" applyAlignment="1">
      <alignment horizontal="center" vertical="top" wrapText="1"/>
    </xf>
    <xf numFmtId="0" fontId="28" fillId="0" borderId="3" xfId="0" applyFont="1" applyFill="1" applyBorder="1" applyAlignment="1">
      <alignment horizontal="center" vertical="top" wrapText="1"/>
    </xf>
    <xf numFmtId="0" fontId="28" fillId="0" borderId="2" xfId="0" applyFont="1" applyFill="1" applyBorder="1" applyAlignment="1">
      <alignment horizontal="center" vertical="top" wrapText="1"/>
    </xf>
    <xf numFmtId="0" fontId="73" fillId="0" borderId="4" xfId="0" applyFont="1" applyFill="1" applyBorder="1" applyAlignment="1">
      <alignment vertical="top" wrapText="1"/>
    </xf>
    <xf numFmtId="0" fontId="76" fillId="0" borderId="2" xfId="0" applyFont="1" applyBorder="1" applyAlignment="1">
      <alignment horizontal="center" vertical="top" wrapText="1"/>
    </xf>
    <xf numFmtId="0" fontId="37" fillId="0" borderId="4" xfId="0" applyFont="1" applyFill="1" applyBorder="1" applyAlignment="1">
      <alignment vertical="top" wrapText="1"/>
    </xf>
    <xf numFmtId="0" fontId="59" fillId="0" borderId="2" xfId="0" applyFont="1" applyFill="1" applyBorder="1" applyAlignment="1">
      <alignment vertical="top" wrapText="1"/>
    </xf>
    <xf numFmtId="0" fontId="79" fillId="0" borderId="2" xfId="0" applyFont="1" applyBorder="1" applyAlignment="1">
      <alignment horizontal="center" vertical="top" wrapText="1"/>
    </xf>
    <xf numFmtId="0" fontId="59" fillId="0" borderId="0" xfId="0" applyFont="1" applyFill="1" applyBorder="1" applyAlignment="1">
      <alignment horizontal="center" vertical="top" wrapText="1"/>
    </xf>
    <xf numFmtId="0" fontId="60" fillId="0" borderId="4" xfId="0" applyFont="1" applyBorder="1" applyAlignment="1">
      <alignment vertical="top" wrapText="1"/>
    </xf>
    <xf numFmtId="0" fontId="80" fillId="0" borderId="5" xfId="0" applyFont="1" applyBorder="1" applyAlignment="1">
      <alignment vertical="top" wrapText="1"/>
    </xf>
    <xf numFmtId="0" fontId="80" fillId="0" borderId="9" xfId="0" applyFont="1" applyBorder="1" applyAlignment="1">
      <alignment horizontal="center" vertical="top" wrapText="1"/>
    </xf>
    <xf numFmtId="0" fontId="80" fillId="0" borderId="9" xfId="0" applyFont="1" applyFill="1" applyBorder="1" applyAlignment="1">
      <alignment horizontal="center" vertical="top" wrapText="1"/>
    </xf>
    <xf numFmtId="0" fontId="80" fillId="0" borderId="10" xfId="0" applyFont="1" applyBorder="1" applyAlignment="1">
      <alignment horizontal="center" vertical="top" wrapText="1"/>
    </xf>
    <xf numFmtId="0" fontId="43" fillId="0" borderId="4" xfId="0" applyFont="1" applyFill="1" applyBorder="1" applyAlignment="1">
      <alignment vertical="top" wrapText="1"/>
    </xf>
    <xf numFmtId="0" fontId="80" fillId="0" borderId="5" xfId="0" applyFont="1" applyFill="1" applyBorder="1" applyAlignment="1">
      <alignment vertical="top" wrapText="1"/>
    </xf>
    <xf numFmtId="0" fontId="80" fillId="0" borderId="2" xfId="0" applyFont="1" applyFill="1" applyBorder="1" applyAlignment="1">
      <alignment horizontal="center" vertical="top" wrapText="1"/>
    </xf>
    <xf numFmtId="0" fontId="80" fillId="0" borderId="10" xfId="0" applyFont="1" applyFill="1" applyBorder="1" applyAlignment="1">
      <alignment horizontal="center" vertical="top" wrapText="1"/>
    </xf>
    <xf numFmtId="0" fontId="30" fillId="2" borderId="13" xfId="0" applyFont="1" applyFill="1" applyBorder="1" applyAlignment="1">
      <alignment horizontal="center" vertical="top" wrapText="1"/>
    </xf>
    <xf numFmtId="0" fontId="29" fillId="0" borderId="3" xfId="0" applyFont="1" applyFill="1" applyBorder="1" applyAlignment="1">
      <alignment horizontal="center" vertical="top" wrapText="1"/>
    </xf>
    <xf numFmtId="0" fontId="29" fillId="0" borderId="3" xfId="0" applyFont="1" applyBorder="1" applyAlignment="1">
      <alignment horizontal="center" vertical="top" wrapText="1"/>
    </xf>
    <xf numFmtId="0" fontId="29" fillId="0" borderId="15" xfId="0" applyFont="1" applyBorder="1" applyAlignment="1">
      <alignment horizontal="center" vertical="top" wrapText="1"/>
    </xf>
    <xf numFmtId="0" fontId="0" fillId="2" borderId="4" xfId="0" applyFill="1" applyBorder="1"/>
    <xf numFmtId="0" fontId="54" fillId="0" borderId="4" xfId="0" applyFont="1" applyFill="1" applyBorder="1" applyAlignment="1">
      <alignment vertical="top" wrapText="1"/>
    </xf>
    <xf numFmtId="0" fontId="28" fillId="12" borderId="2" xfId="0" applyFont="1" applyFill="1" applyBorder="1" applyAlignment="1">
      <alignment horizontal="center" vertical="top" wrapText="1"/>
    </xf>
    <xf numFmtId="0" fontId="29" fillId="12" borderId="2" xfId="0" applyFont="1" applyFill="1" applyBorder="1" applyAlignment="1">
      <alignment horizontal="center" vertical="top" wrapText="1"/>
    </xf>
    <xf numFmtId="0" fontId="0" fillId="12" borderId="4" xfId="0" applyFill="1" applyBorder="1" applyAlignment="1">
      <alignment vertical="top" wrapText="1"/>
    </xf>
    <xf numFmtId="0" fontId="32" fillId="0" borderId="4" xfId="0" applyFont="1" applyFill="1" applyBorder="1" applyAlignment="1">
      <alignment vertical="top" wrapText="1"/>
    </xf>
    <xf numFmtId="0" fontId="59" fillId="0" borderId="2" xfId="0" applyNumberFormat="1" applyFont="1" applyBorder="1" applyAlignment="1">
      <alignment horizontal="center" vertical="top" wrapText="1"/>
    </xf>
    <xf numFmtId="0" fontId="70" fillId="0" borderId="2" xfId="0" applyFont="1" applyBorder="1" applyAlignment="1">
      <alignment vertical="top" wrapText="1"/>
    </xf>
    <xf numFmtId="0" fontId="70" fillId="0" borderId="2" xfId="0" applyFont="1" applyBorder="1" applyAlignment="1">
      <alignment horizontal="center" vertical="top" wrapText="1"/>
    </xf>
    <xf numFmtId="0" fontId="70" fillId="0" borderId="2" xfId="0" applyFont="1" applyFill="1" applyBorder="1" applyAlignment="1">
      <alignment horizontal="center" vertical="top" wrapText="1"/>
    </xf>
    <xf numFmtId="0" fontId="70" fillId="0" borderId="5" xfId="0" applyFont="1" applyBorder="1" applyAlignment="1">
      <alignment horizontal="center" vertical="top" wrapText="1"/>
    </xf>
    <xf numFmtId="0" fontId="87" fillId="0" borderId="4" xfId="0" applyFont="1" applyFill="1" applyBorder="1" applyAlignment="1">
      <alignment vertical="top" wrapText="1"/>
    </xf>
    <xf numFmtId="0" fontId="89" fillId="0" borderId="2" xfId="0" applyFont="1" applyBorder="1" applyAlignment="1">
      <alignment vertical="top" wrapText="1"/>
    </xf>
    <xf numFmtId="0" fontId="89" fillId="0" borderId="2" xfId="0" applyFont="1" applyBorder="1" applyAlignment="1">
      <alignment horizontal="center" vertical="top" wrapText="1"/>
    </xf>
    <xf numFmtId="0" fontId="89" fillId="0" borderId="2" xfId="0" applyFont="1" applyFill="1" applyBorder="1" applyAlignment="1">
      <alignment horizontal="center" vertical="top" wrapText="1"/>
    </xf>
    <xf numFmtId="0" fontId="89" fillId="0" borderId="5" xfId="0" applyFont="1" applyBorder="1" applyAlignment="1">
      <alignment horizontal="center" vertical="top" wrapText="1"/>
    </xf>
    <xf numFmtId="0" fontId="90" fillId="0" borderId="4" xfId="0" applyFont="1" applyBorder="1" applyAlignment="1">
      <alignment vertical="top" wrapText="1"/>
    </xf>
    <xf numFmtId="0" fontId="67" fillId="0" borderId="4" xfId="0" applyFont="1" applyBorder="1" applyAlignment="1">
      <alignment vertical="top" wrapText="1"/>
    </xf>
    <xf numFmtId="0" fontId="93" fillId="0" borderId="2" xfId="0" applyFont="1" applyBorder="1" applyAlignment="1">
      <alignment horizontal="center" vertical="top" wrapText="1"/>
    </xf>
    <xf numFmtId="0" fontId="59" fillId="2" borderId="2" xfId="0" applyFont="1" applyFill="1" applyBorder="1" applyAlignment="1">
      <alignment vertical="top" wrapText="1"/>
    </xf>
    <xf numFmtId="0" fontId="59" fillId="2" borderId="2" xfId="0" applyFont="1" applyFill="1" applyBorder="1" applyAlignment="1">
      <alignment horizontal="center" vertical="top" wrapText="1"/>
    </xf>
    <xf numFmtId="0" fontId="59" fillId="2" borderId="9" xfId="0" applyFont="1" applyFill="1" applyBorder="1" applyAlignment="1">
      <alignment horizontal="center" vertical="top" wrapText="1"/>
    </xf>
    <xf numFmtId="0" fontId="59" fillId="2" borderId="10" xfId="0" applyFont="1" applyFill="1" applyBorder="1" applyAlignment="1">
      <alignment horizontal="center" vertical="top" wrapText="1"/>
    </xf>
    <xf numFmtId="0" fontId="60" fillId="2" borderId="4" xfId="0" applyFont="1" applyFill="1" applyBorder="1" applyAlignment="1">
      <alignment vertical="top" wrapText="1"/>
    </xf>
    <xf numFmtId="0" fontId="66" fillId="0" borderId="2" xfId="0" applyFont="1" applyBorder="1" applyAlignment="1">
      <alignment horizontal="center" vertical="top" wrapText="1"/>
    </xf>
    <xf numFmtId="0" fontId="59" fillId="0" borderId="3" xfId="0" applyFont="1" applyBorder="1" applyAlignment="1">
      <alignment horizontal="center" vertical="top" wrapText="1"/>
    </xf>
    <xf numFmtId="0" fontId="59" fillId="0" borderId="3" xfId="0" applyFont="1" applyFill="1" applyBorder="1" applyAlignment="1">
      <alignment horizontal="center" vertical="top" wrapText="1"/>
    </xf>
    <xf numFmtId="0" fontId="64" fillId="0" borderId="3" xfId="0" applyFont="1" applyBorder="1" applyAlignment="1">
      <alignment horizontal="center" vertical="top" wrapText="1"/>
    </xf>
    <xf numFmtId="0" fontId="59" fillId="0" borderId="15" xfId="0" applyFont="1" applyBorder="1" applyAlignment="1">
      <alignment horizontal="center" vertical="top" wrapText="1"/>
    </xf>
    <xf numFmtId="0" fontId="0" fillId="2" borderId="4" xfId="0" applyFill="1" applyBorder="1" applyAlignment="1">
      <alignment vertical="top" wrapText="1"/>
    </xf>
    <xf numFmtId="0" fontId="59" fillId="0" borderId="7" xfId="0" applyFont="1" applyBorder="1" applyAlignment="1">
      <alignment horizontal="center" vertical="top" wrapText="1"/>
    </xf>
    <xf numFmtId="0" fontId="70" fillId="0" borderId="7" xfId="0" applyFont="1" applyBorder="1" applyAlignment="1">
      <alignment horizontal="center" vertical="top" wrapText="1"/>
    </xf>
    <xf numFmtId="0" fontId="87" fillId="0" borderId="4" xfId="0" applyFont="1" applyBorder="1" applyAlignment="1">
      <alignment vertical="top" wrapText="1"/>
    </xf>
    <xf numFmtId="0" fontId="98" fillId="0" borderId="2" xfId="0" applyFont="1" applyFill="1" applyBorder="1" applyAlignment="1">
      <alignment horizontal="center" vertical="top" wrapText="1"/>
    </xf>
    <xf numFmtId="166" fontId="59" fillId="0" borderId="2" xfId="0" applyNumberFormat="1" applyFont="1" applyFill="1" applyBorder="1" applyAlignment="1">
      <alignment horizontal="center" vertical="top" wrapText="1"/>
    </xf>
    <xf numFmtId="0" fontId="64" fillId="0" borderId="2" xfId="0" applyFont="1" applyFill="1" applyBorder="1" applyAlignment="1">
      <alignment horizontal="center" vertical="top" wrapText="1"/>
    </xf>
    <xf numFmtId="0" fontId="29" fillId="0" borderId="4" xfId="0" applyFont="1" applyBorder="1" applyAlignment="1">
      <alignment vertical="top" wrapText="1"/>
    </xf>
    <xf numFmtId="0" fontId="67" fillId="0" borderId="4" xfId="0" applyFont="1" applyFill="1" applyBorder="1" applyAlignment="1">
      <alignment vertical="top" wrapText="1"/>
    </xf>
    <xf numFmtId="0" fontId="29" fillId="10" borderId="4" xfId="0" applyFont="1" applyFill="1" applyBorder="1" applyAlignment="1">
      <alignment vertical="top" wrapText="1"/>
    </xf>
    <xf numFmtId="0" fontId="64" fillId="27" borderId="2" xfId="0" applyFont="1" applyFill="1" applyBorder="1" applyAlignment="1">
      <alignment horizontal="center" vertical="top" wrapText="1"/>
    </xf>
    <xf numFmtId="0" fontId="89" fillId="10" borderId="2" xfId="0" applyFont="1" applyFill="1" applyBorder="1" applyAlignment="1">
      <alignment horizontal="center" vertical="top" wrapText="1"/>
    </xf>
    <xf numFmtId="0" fontId="102" fillId="0" borderId="5" xfId="0" applyFont="1" applyFill="1" applyBorder="1" applyAlignment="1">
      <alignment vertical="top" wrapText="1"/>
    </xf>
    <xf numFmtId="0" fontId="102" fillId="0" borderId="6" xfId="0" applyFont="1" applyFill="1" applyBorder="1" applyAlignment="1">
      <alignment vertical="top" wrapText="1"/>
    </xf>
    <xf numFmtId="0" fontId="102" fillId="0" borderId="7" xfId="0" applyFont="1" applyFill="1" applyBorder="1" applyAlignment="1">
      <alignment vertical="top" wrapText="1"/>
    </xf>
    <xf numFmtId="0" fontId="103" fillId="0" borderId="4" xfId="0" applyFont="1" applyFill="1" applyBorder="1" applyAlignment="1">
      <alignment vertical="top" wrapText="1"/>
    </xf>
    <xf numFmtId="0" fontId="104" fillId="0" borderId="5" xfId="0" applyFont="1" applyFill="1" applyBorder="1" applyAlignment="1">
      <alignment vertical="top" wrapText="1"/>
    </xf>
    <xf numFmtId="0" fontId="104" fillId="0" borderId="9" xfId="0" applyFont="1" applyFill="1" applyBorder="1" applyAlignment="1">
      <alignment horizontal="center" vertical="top" wrapText="1"/>
    </xf>
    <xf numFmtId="0" fontId="105" fillId="0" borderId="4" xfId="0" applyFont="1" applyFill="1" applyBorder="1" applyAlignment="1">
      <alignment vertical="top" wrapText="1"/>
    </xf>
    <xf numFmtId="0" fontId="0" fillId="2" borderId="0" xfId="0" applyFill="1"/>
    <xf numFmtId="0" fontId="32" fillId="0" borderId="4" xfId="0" applyFont="1" applyBorder="1" applyAlignment="1">
      <alignment vertical="top" wrapText="1"/>
    </xf>
    <xf numFmtId="0" fontId="71" fillId="0" borderId="4" xfId="0" applyFont="1" applyBorder="1" applyAlignment="1">
      <alignment vertical="top" wrapText="1"/>
    </xf>
    <xf numFmtId="0" fontId="60" fillId="0" borderId="0" xfId="0" applyFont="1" applyAlignment="1">
      <alignment vertical="top" wrapText="1"/>
    </xf>
    <xf numFmtId="0" fontId="81" fillId="0" borderId="2" xfId="0" applyFont="1" applyBorder="1" applyAlignment="1">
      <alignment horizontal="center" vertical="top" wrapText="1"/>
    </xf>
    <xf numFmtId="0" fontId="44" fillId="0" borderId="2" xfId="0" applyFont="1" applyBorder="1" applyAlignment="1">
      <alignment vertical="top" wrapText="1"/>
    </xf>
    <xf numFmtId="0" fontId="0" fillId="26" borderId="4" xfId="0" applyFill="1" applyBorder="1" applyAlignment="1">
      <alignment vertical="top" wrapText="1"/>
    </xf>
    <xf numFmtId="0" fontId="0" fillId="0" borderId="0" xfId="0" applyFill="1" applyAlignment="1">
      <alignment vertical="top" wrapText="1"/>
    </xf>
    <xf numFmtId="0" fontId="105" fillId="0" borderId="2" xfId="0" applyFont="1" applyFill="1" applyBorder="1" applyAlignment="1">
      <alignment horizontal="center" vertical="top" wrapText="1"/>
    </xf>
    <xf numFmtId="0" fontId="0" fillId="0" borderId="0" xfId="0" applyAlignment="1">
      <alignment vertical="top"/>
    </xf>
    <xf numFmtId="0" fontId="0" fillId="0" borderId="0" xfId="0" applyFill="1" applyAlignment="1">
      <alignment vertical="top"/>
    </xf>
    <xf numFmtId="0" fontId="83" fillId="2" borderId="0" xfId="0" applyFont="1" applyFill="1" applyAlignment="1">
      <alignment vertical="top" wrapText="1"/>
    </xf>
    <xf numFmtId="0" fontId="72" fillId="0" borderId="0" xfId="0" applyFont="1" applyFill="1" applyAlignment="1">
      <alignment vertical="top" wrapText="1"/>
    </xf>
    <xf numFmtId="0" fontId="84" fillId="2" borderId="0" xfId="0" applyFont="1" applyFill="1" applyAlignment="1">
      <alignment vertical="top" wrapText="1"/>
    </xf>
    <xf numFmtId="0" fontId="60" fillId="0" borderId="0" xfId="0" applyFont="1" applyFill="1" applyAlignment="1">
      <alignment vertical="top" wrapText="1"/>
    </xf>
    <xf numFmtId="0" fontId="47" fillId="2" borderId="13" xfId="0" applyFont="1" applyFill="1" applyBorder="1" applyAlignment="1">
      <alignment horizontal="center" vertical="top" wrapText="1"/>
    </xf>
    <xf numFmtId="0" fontId="106" fillId="25" borderId="0" xfId="0" applyFont="1" applyFill="1" applyAlignment="1">
      <alignment vertical="top" wrapText="1"/>
    </xf>
    <xf numFmtId="4" fontId="0" fillId="0" borderId="0" xfId="0" applyNumberFormat="1" applyFill="1" applyAlignment="1">
      <alignment vertical="top" wrapText="1"/>
    </xf>
    <xf numFmtId="0" fontId="0" fillId="2" borderId="0" xfId="0" applyFill="1" applyAlignment="1">
      <alignment vertical="top" wrapText="1"/>
    </xf>
    <xf numFmtId="0" fontId="29" fillId="2" borderId="5" xfId="0" applyFont="1" applyFill="1" applyBorder="1" applyAlignment="1">
      <alignment horizontal="center" vertical="top" wrapText="1"/>
    </xf>
    <xf numFmtId="0" fontId="68" fillId="2" borderId="2" xfId="0" applyFont="1" applyFill="1" applyBorder="1" applyAlignment="1">
      <alignment horizontal="center" vertical="top" wrapText="1"/>
    </xf>
    <xf numFmtId="0" fontId="28" fillId="2" borderId="5" xfId="0" applyFont="1" applyFill="1" applyBorder="1" applyAlignment="1">
      <alignment horizontal="center" vertical="top" wrapText="1"/>
    </xf>
    <xf numFmtId="0" fontId="62" fillId="2" borderId="2" xfId="0" applyFont="1" applyFill="1" applyBorder="1" applyAlignment="1">
      <alignment horizontal="center" vertical="top" wrapText="1"/>
    </xf>
    <xf numFmtId="0" fontId="101" fillId="2" borderId="2" xfId="0" applyFont="1" applyFill="1" applyBorder="1" applyAlignment="1">
      <alignment horizontal="center" vertical="top" wrapText="1"/>
    </xf>
    <xf numFmtId="0" fontId="58" fillId="2" borderId="0" xfId="0" applyFont="1" applyFill="1" applyAlignment="1">
      <alignment vertical="top" wrapText="1"/>
    </xf>
    <xf numFmtId="0" fontId="29" fillId="2" borderId="9" xfId="0" applyFont="1" applyFill="1" applyBorder="1" applyAlignment="1">
      <alignment horizontal="center" vertical="top" wrapText="1"/>
    </xf>
    <xf numFmtId="164" fontId="29" fillId="2" borderId="2" xfId="0" applyNumberFormat="1" applyFont="1" applyFill="1" applyBorder="1" applyAlignment="1">
      <alignment horizontal="center" vertical="top" wrapText="1"/>
    </xf>
    <xf numFmtId="0" fontId="54" fillId="2" borderId="0" xfId="0" applyFont="1" applyFill="1" applyAlignment="1">
      <alignment vertical="top" wrapText="1"/>
    </xf>
    <xf numFmtId="0" fontId="29" fillId="14" borderId="2" xfId="0" applyFont="1" applyFill="1" applyBorder="1" applyAlignment="1">
      <alignment horizontal="center" vertical="top" wrapText="1"/>
    </xf>
    <xf numFmtId="0" fontId="29" fillId="2" borderId="2" xfId="0" applyFont="1" applyFill="1" applyBorder="1" applyAlignment="1">
      <alignment vertical="top" wrapText="1"/>
    </xf>
    <xf numFmtId="0" fontId="64" fillId="2" borderId="2" xfId="0" applyFont="1" applyFill="1" applyBorder="1" applyAlignment="1">
      <alignment horizontal="center" vertical="top" wrapText="1"/>
    </xf>
    <xf numFmtId="0" fontId="64" fillId="2" borderId="2" xfId="0" applyFont="1" applyFill="1" applyBorder="1" applyAlignment="1">
      <alignment vertical="top" wrapText="1"/>
    </xf>
    <xf numFmtId="0" fontId="64" fillId="2" borderId="5" xfId="0" applyFont="1" applyFill="1" applyBorder="1" applyAlignment="1">
      <alignment horizontal="center" vertical="top" wrapText="1"/>
    </xf>
    <xf numFmtId="0" fontId="107" fillId="2" borderId="4" xfId="0" applyFont="1" applyFill="1" applyBorder="1" applyAlignment="1">
      <alignment vertical="top" wrapText="1"/>
    </xf>
    <xf numFmtId="0" fontId="58" fillId="2" borderId="0" xfId="0" applyFont="1" applyFill="1"/>
    <xf numFmtId="0" fontId="110" fillId="2" borderId="2" xfId="0" applyFont="1" applyFill="1" applyBorder="1" applyAlignment="1">
      <alignment horizontal="center" vertical="top" wrapText="1"/>
    </xf>
    <xf numFmtId="0" fontId="110" fillId="2" borderId="2" xfId="0" applyFont="1" applyFill="1" applyBorder="1" applyAlignment="1">
      <alignment vertical="top" wrapText="1"/>
    </xf>
    <xf numFmtId="0" fontId="110" fillId="2" borderId="5" xfId="0" applyFont="1" applyFill="1" applyBorder="1" applyAlignment="1">
      <alignment horizontal="center" vertical="top" wrapText="1"/>
    </xf>
    <xf numFmtId="0" fontId="111" fillId="2" borderId="4" xfId="0" applyFont="1" applyFill="1" applyBorder="1" applyAlignment="1">
      <alignment vertical="top" wrapText="1"/>
    </xf>
    <xf numFmtId="0" fontId="111" fillId="2" borderId="0" xfId="0" applyFont="1" applyFill="1" applyAlignment="1">
      <alignment vertical="top" wrapText="1"/>
    </xf>
    <xf numFmtId="0" fontId="111" fillId="2" borderId="0" xfId="0" applyFont="1" applyFill="1"/>
    <xf numFmtId="0" fontId="29" fillId="2" borderId="6" xfId="0" applyFont="1" applyFill="1" applyBorder="1" applyAlignment="1">
      <alignment horizontal="center" vertical="top" wrapText="1"/>
    </xf>
    <xf numFmtId="0" fontId="0" fillId="2" borderId="0" xfId="0" applyFill="1" applyAlignment="1">
      <alignment vertical="top"/>
    </xf>
    <xf numFmtId="0" fontId="64" fillId="12" borderId="2" xfId="0" applyFont="1" applyFill="1" applyBorder="1" applyAlignment="1">
      <alignment horizontal="center" vertical="top" wrapText="1"/>
    </xf>
    <xf numFmtId="0" fontId="59" fillId="12" borderId="2" xfId="0" applyFont="1" applyFill="1" applyBorder="1" applyAlignment="1">
      <alignment horizontal="center" vertical="top" wrapText="1"/>
    </xf>
    <xf numFmtId="0" fontId="110" fillId="12" borderId="2" xfId="0" applyFont="1" applyFill="1" applyBorder="1" applyAlignment="1">
      <alignment horizontal="center" vertical="top" wrapText="1"/>
    </xf>
    <xf numFmtId="0" fontId="32" fillId="2" borderId="4" xfId="0" applyFont="1" applyFill="1" applyBorder="1" applyAlignment="1">
      <alignment vertical="top" wrapText="1"/>
    </xf>
    <xf numFmtId="0" fontId="69" fillId="2" borderId="0" xfId="0" applyFont="1" applyFill="1" applyAlignment="1">
      <alignment vertical="top" wrapText="1"/>
    </xf>
    <xf numFmtId="0" fontId="115" fillId="2" borderId="0" xfId="0" applyFont="1" applyFill="1" applyAlignment="1">
      <alignment horizontal="center" vertical="top" wrapText="1"/>
    </xf>
    <xf numFmtId="0" fontId="116" fillId="2" borderId="4" xfId="0" applyFont="1" applyFill="1" applyBorder="1" applyAlignment="1">
      <alignment vertical="top" wrapText="1"/>
    </xf>
    <xf numFmtId="0" fontId="110" fillId="2" borderId="9" xfId="0" applyFont="1" applyFill="1" applyBorder="1" applyAlignment="1">
      <alignment horizontal="center" vertical="top" wrapText="1"/>
    </xf>
    <xf numFmtId="0" fontId="110" fillId="2" borderId="10" xfId="0" applyFont="1" applyFill="1" applyBorder="1" applyAlignment="1">
      <alignment horizontal="center" vertical="top" wrapText="1"/>
    </xf>
    <xf numFmtId="0" fontId="118" fillId="2" borderId="4" xfId="0" applyFont="1" applyFill="1" applyBorder="1" applyAlignment="1">
      <alignment vertical="top" wrapText="1"/>
    </xf>
    <xf numFmtId="0" fontId="110" fillId="2" borderId="5" xfId="0" applyFont="1" applyFill="1" applyBorder="1" applyAlignment="1">
      <alignment vertical="top" wrapText="1"/>
    </xf>
    <xf numFmtId="0" fontId="30" fillId="12" borderId="2" xfId="0" applyFont="1" applyFill="1" applyBorder="1" applyAlignment="1">
      <alignment horizontal="center" vertical="top" wrapText="1"/>
    </xf>
    <xf numFmtId="0" fontId="30" fillId="12" borderId="5" xfId="0" applyFont="1" applyFill="1" applyBorder="1" applyAlignment="1">
      <alignment vertical="top" wrapText="1"/>
    </xf>
    <xf numFmtId="0" fontId="30" fillId="12" borderId="9" xfId="0" applyFont="1" applyFill="1" applyBorder="1" applyAlignment="1">
      <alignment horizontal="center" vertical="top" wrapText="1"/>
    </xf>
    <xf numFmtId="0" fontId="28" fillId="2" borderId="6" xfId="0" applyFont="1" applyFill="1" applyBorder="1" applyAlignment="1">
      <alignment horizontal="center" vertical="top" wrapText="1"/>
    </xf>
    <xf numFmtId="0" fontId="80" fillId="12" borderId="2" xfId="0" applyFont="1" applyFill="1" applyBorder="1" applyAlignment="1">
      <alignment horizontal="center" vertical="top" wrapText="1"/>
    </xf>
    <xf numFmtId="0" fontId="70" fillId="12" borderId="2" xfId="0" applyFont="1" applyFill="1" applyBorder="1" applyAlignment="1">
      <alignment horizontal="center" vertical="top" wrapText="1"/>
    </xf>
    <xf numFmtId="0" fontId="89" fillId="12" borderId="2" xfId="0" applyFont="1" applyFill="1" applyBorder="1" applyAlignment="1">
      <alignment horizontal="center" vertical="top" wrapText="1"/>
    </xf>
    <xf numFmtId="0" fontId="47" fillId="12" borderId="2" xfId="0" applyFont="1" applyFill="1" applyBorder="1" applyAlignment="1">
      <alignment horizontal="center" vertical="top" wrapText="1"/>
    </xf>
    <xf numFmtId="0" fontId="104" fillId="12" borderId="2" xfId="0" applyFont="1" applyFill="1" applyBorder="1" applyAlignment="1">
      <alignment horizontal="center" vertical="top" wrapText="1"/>
    </xf>
    <xf numFmtId="0" fontId="30" fillId="12" borderId="2" xfId="0" applyFont="1" applyFill="1" applyBorder="1" applyAlignment="1">
      <alignment horizontal="center" vertical="center" wrapText="1"/>
    </xf>
    <xf numFmtId="0" fontId="30" fillId="12" borderId="5" xfId="0" applyFont="1" applyFill="1" applyBorder="1" applyAlignment="1">
      <alignment vertical="center" wrapText="1"/>
    </xf>
    <xf numFmtId="0" fontId="47" fillId="12" borderId="2" xfId="0" applyFont="1" applyFill="1" applyBorder="1" applyAlignment="1">
      <alignment horizontal="center" vertical="center" wrapText="1"/>
    </xf>
    <xf numFmtId="0" fontId="30" fillId="12" borderId="7" xfId="0" applyFont="1" applyFill="1" applyBorder="1" applyAlignment="1">
      <alignment horizontal="center" vertical="center" wrapText="1"/>
    </xf>
    <xf numFmtId="167" fontId="30" fillId="12" borderId="7" xfId="0" applyNumberFormat="1" applyFont="1" applyFill="1" applyBorder="1" applyAlignment="1">
      <alignment horizontal="center" vertical="center" wrapText="1"/>
    </xf>
    <xf numFmtId="0" fontId="110" fillId="4" borderId="9" xfId="0" applyFont="1" applyFill="1" applyBorder="1" applyAlignment="1">
      <alignment horizontal="center" vertical="top" wrapText="1"/>
    </xf>
    <xf numFmtId="0" fontId="29" fillId="4" borderId="9" xfId="0" applyFont="1" applyFill="1" applyBorder="1" applyAlignment="1">
      <alignment horizontal="center" vertical="top" wrapText="1"/>
    </xf>
    <xf numFmtId="0" fontId="118" fillId="2" borderId="0" xfId="0" applyFont="1" applyFill="1" applyAlignment="1">
      <alignment vertical="top" wrapText="1"/>
    </xf>
    <xf numFmtId="4" fontId="0" fillId="2" borderId="4" xfId="0" applyNumberFormat="1" applyFill="1" applyBorder="1" applyAlignment="1">
      <alignment vertical="top" wrapText="1"/>
    </xf>
    <xf numFmtId="167" fontId="30" fillId="2" borderId="7" xfId="0" applyNumberFormat="1" applyFont="1" applyFill="1" applyBorder="1" applyAlignment="1">
      <alignment horizontal="center" vertical="center" wrapText="1"/>
    </xf>
    <xf numFmtId="0" fontId="29" fillId="2" borderId="4" xfId="0" applyFont="1" applyFill="1" applyBorder="1" applyAlignment="1">
      <alignment vertical="top" wrapText="1"/>
    </xf>
    <xf numFmtId="0" fontId="47" fillId="2" borderId="4" xfId="0" applyFont="1" applyFill="1" applyBorder="1" applyAlignment="1">
      <alignment vertical="top" wrapText="1"/>
    </xf>
    <xf numFmtId="167" fontId="0" fillId="2" borderId="4" xfId="0" applyNumberFormat="1" applyFill="1" applyBorder="1" applyAlignment="1">
      <alignment vertical="top" wrapText="1"/>
    </xf>
    <xf numFmtId="167" fontId="0" fillId="2" borderId="0" xfId="0" applyNumberFormat="1" applyFill="1" applyAlignment="1">
      <alignment horizontal="center" vertical="top" wrapText="1"/>
    </xf>
    <xf numFmtId="0" fontId="32" fillId="9" borderId="2" xfId="0" applyFont="1" applyFill="1" applyBorder="1" applyAlignment="1">
      <alignment horizontal="center" vertical="center" wrapText="1"/>
    </xf>
    <xf numFmtId="0" fontId="0" fillId="0" borderId="0" xfId="0" applyAlignment="1">
      <alignment vertical="center"/>
    </xf>
    <xf numFmtId="166" fontId="28" fillId="2" borderId="9" xfId="0" applyNumberFormat="1" applyFont="1" applyFill="1" applyBorder="1" applyAlignment="1">
      <alignment horizontal="center" vertical="top" wrapText="1"/>
    </xf>
    <xf numFmtId="0" fontId="64" fillId="2" borderId="9" xfId="0" applyFont="1" applyFill="1" applyBorder="1" applyAlignment="1">
      <alignment horizontal="center" vertical="top" wrapText="1"/>
    </xf>
    <xf numFmtId="0" fontId="54" fillId="2" borderId="4" xfId="0" applyFont="1" applyFill="1" applyBorder="1" applyAlignment="1">
      <alignment vertical="top" wrapText="1"/>
    </xf>
    <xf numFmtId="0" fontId="120" fillId="2" borderId="0" xfId="0" applyFont="1" applyFill="1" applyAlignment="1">
      <alignment vertical="top" wrapText="1"/>
    </xf>
    <xf numFmtId="0" fontId="85" fillId="2" borderId="2" xfId="0" applyFont="1" applyFill="1" applyBorder="1" applyAlignment="1">
      <alignment horizontal="center" vertical="top" wrapText="1"/>
    </xf>
    <xf numFmtId="0" fontId="29" fillId="9" borderId="2" xfId="0" applyFont="1" applyFill="1" applyBorder="1" applyAlignment="1">
      <alignment horizontal="center" vertical="top" wrapText="1"/>
    </xf>
    <xf numFmtId="0" fontId="0" fillId="9" borderId="0" xfId="0" applyFill="1"/>
    <xf numFmtId="0" fontId="115" fillId="2" borderId="4" xfId="0" applyFont="1" applyFill="1" applyBorder="1" applyAlignment="1">
      <alignment vertical="top" wrapText="1"/>
    </xf>
    <xf numFmtId="0" fontId="32" fillId="0" borderId="2" xfId="0" applyFont="1" applyFill="1" applyBorder="1" applyAlignment="1">
      <alignment horizontal="center" vertical="top" wrapText="1"/>
    </xf>
    <xf numFmtId="0" fontId="33" fillId="0" borderId="3" xfId="0" applyFont="1" applyFill="1" applyBorder="1" applyAlignment="1">
      <alignment vertical="top" wrapText="1"/>
    </xf>
    <xf numFmtId="0" fontId="32" fillId="2" borderId="3" xfId="0" applyFont="1" applyFill="1" applyBorder="1" applyAlignment="1">
      <alignment vertical="top" wrapText="1"/>
    </xf>
    <xf numFmtId="0" fontId="29" fillId="9" borderId="3" xfId="0" applyFont="1" applyFill="1" applyBorder="1" applyAlignment="1">
      <alignment horizontal="center" vertical="top" wrapText="1"/>
    </xf>
    <xf numFmtId="0" fontId="64" fillId="9" borderId="2" xfId="0" applyFont="1" applyFill="1" applyBorder="1" applyAlignment="1">
      <alignment horizontal="center" vertical="top" wrapText="1"/>
    </xf>
    <xf numFmtId="0" fontId="27" fillId="0" borderId="2" xfId="0" applyFont="1" applyBorder="1" applyAlignment="1">
      <alignment vertical="top" wrapText="1"/>
    </xf>
    <xf numFmtId="0" fontId="58" fillId="0" borderId="2" xfId="0" applyFont="1" applyBorder="1" applyAlignment="1">
      <alignment vertical="top" wrapText="1"/>
    </xf>
    <xf numFmtId="0" fontId="0" fillId="0" borderId="2" xfId="0" applyFill="1" applyBorder="1" applyAlignment="1">
      <alignment vertical="top" wrapText="1"/>
    </xf>
    <xf numFmtId="0" fontId="32" fillId="0" borderId="2" xfId="0" applyNumberFormat="1" applyFont="1" applyBorder="1" applyAlignment="1">
      <alignment horizontal="right" vertical="top" wrapText="1"/>
    </xf>
    <xf numFmtId="166" fontId="32" fillId="2" borderId="2" xfId="0" applyNumberFormat="1" applyFont="1" applyFill="1" applyBorder="1" applyAlignment="1">
      <alignment horizontal="right" vertical="top" wrapText="1"/>
    </xf>
    <xf numFmtId="0" fontId="54" fillId="0" borderId="2" xfId="0" applyFont="1" applyBorder="1" applyAlignment="1">
      <alignment horizontal="right" vertical="top" wrapText="1"/>
    </xf>
    <xf numFmtId="0" fontId="33" fillId="0" borderId="2" xfId="0" applyFont="1" applyBorder="1" applyAlignment="1">
      <alignment horizontal="right" vertical="top" wrapText="1"/>
    </xf>
    <xf numFmtId="166" fontId="33" fillId="2" borderId="2" xfId="0" applyNumberFormat="1" applyFont="1" applyFill="1" applyBorder="1" applyAlignment="1">
      <alignment horizontal="right" vertical="top" wrapText="1"/>
    </xf>
    <xf numFmtId="0" fontId="32" fillId="0" borderId="5" xfId="0" applyNumberFormat="1" applyFont="1" applyBorder="1" applyAlignment="1">
      <alignment horizontal="right" vertical="top" wrapText="1"/>
    </xf>
    <xf numFmtId="0" fontId="32" fillId="0" borderId="7" xfId="0" applyNumberFormat="1" applyFont="1" applyBorder="1" applyAlignment="1">
      <alignment horizontal="right" vertical="top" wrapText="1"/>
    </xf>
    <xf numFmtId="0" fontId="34" fillId="0" borderId="2" xfId="0" applyNumberFormat="1" applyFont="1" applyBorder="1" applyAlignment="1">
      <alignment horizontal="right" vertical="top" wrapText="1"/>
    </xf>
    <xf numFmtId="0" fontId="58" fillId="0" borderId="2" xfId="0" applyFont="1" applyBorder="1" applyAlignment="1">
      <alignment horizontal="right" vertical="top" wrapText="1"/>
    </xf>
    <xf numFmtId="0" fontId="33" fillId="0" borderId="5" xfId="0" applyNumberFormat="1" applyFont="1" applyBorder="1" applyAlignment="1">
      <alignment horizontal="right" vertical="top" wrapText="1"/>
    </xf>
    <xf numFmtId="0" fontId="33" fillId="0" borderId="7" xfId="0" applyNumberFormat="1" applyFont="1" applyBorder="1" applyAlignment="1">
      <alignment horizontal="right" vertical="top" wrapText="1"/>
    </xf>
    <xf numFmtId="0" fontId="32" fillId="4" borderId="2" xfId="0" applyNumberFormat="1" applyFont="1" applyFill="1" applyBorder="1" applyAlignment="1">
      <alignment horizontal="right" vertical="top" wrapText="1"/>
    </xf>
    <xf numFmtId="0" fontId="32" fillId="0" borderId="2" xfId="0" applyNumberFormat="1" applyFont="1" applyFill="1" applyBorder="1" applyAlignment="1">
      <alignment horizontal="right" vertical="top" wrapText="1"/>
    </xf>
    <xf numFmtId="0" fontId="32" fillId="0" borderId="5" xfId="0" applyNumberFormat="1" applyFont="1" applyFill="1" applyBorder="1" applyAlignment="1">
      <alignment horizontal="right" vertical="top" wrapText="1"/>
    </xf>
    <xf numFmtId="0" fontId="0" fillId="0" borderId="2" xfId="0" applyFill="1" applyBorder="1" applyAlignment="1">
      <alignment horizontal="right" vertical="top" wrapText="1"/>
    </xf>
    <xf numFmtId="0" fontId="32" fillId="0" borderId="7" xfId="0" applyNumberFormat="1" applyFont="1" applyFill="1" applyBorder="1" applyAlignment="1">
      <alignment horizontal="right" vertical="top" wrapText="1"/>
    </xf>
    <xf numFmtId="0" fontId="32" fillId="0" borderId="2" xfId="0" applyFont="1" applyFill="1" applyBorder="1" applyAlignment="1">
      <alignment horizontal="right" vertical="top" wrapText="1"/>
    </xf>
    <xf numFmtId="0" fontId="17" fillId="0" borderId="0" xfId="0" applyFont="1" applyBorder="1" applyAlignment="1">
      <alignment horizontal="center"/>
    </xf>
    <xf numFmtId="49" fontId="121" fillId="0" borderId="2" xfId="0" applyNumberFormat="1" applyFont="1" applyBorder="1" applyAlignment="1">
      <alignment horizontal="center" vertical="top" wrapText="1"/>
    </xf>
    <xf numFmtId="49" fontId="122" fillId="0" borderId="2" xfId="0" applyNumberFormat="1" applyFont="1" applyBorder="1" applyAlignment="1">
      <alignment horizontal="center" vertical="top" wrapText="1"/>
    </xf>
    <xf numFmtId="49" fontId="121" fillId="0" borderId="9" xfId="0" applyNumberFormat="1" applyFont="1" applyBorder="1" applyAlignment="1">
      <alignment horizontal="center" vertical="top" wrapText="1"/>
    </xf>
    <xf numFmtId="0" fontId="8" fillId="9" borderId="2" xfId="0" applyFont="1" applyFill="1" applyBorder="1" applyAlignment="1">
      <alignment vertical="center"/>
    </xf>
    <xf numFmtId="49" fontId="8" fillId="9" borderId="2" xfId="0" applyNumberFormat="1" applyFont="1" applyFill="1" applyBorder="1" applyAlignment="1">
      <alignment vertical="center" wrapText="1"/>
    </xf>
    <xf numFmtId="0" fontId="8" fillId="9" borderId="2" xfId="0" applyFont="1" applyFill="1" applyBorder="1" applyAlignment="1">
      <alignment horizontal="center" vertical="center"/>
    </xf>
    <xf numFmtId="0" fontId="123" fillId="9" borderId="2" xfId="0" applyFont="1" applyFill="1" applyBorder="1" applyAlignment="1">
      <alignment horizontal="center" vertical="center" wrapText="1"/>
    </xf>
    <xf numFmtId="0" fontId="123" fillId="9" borderId="2" xfId="0" applyFont="1" applyFill="1" applyBorder="1" applyAlignment="1">
      <alignment vertical="center" wrapText="1"/>
    </xf>
    <xf numFmtId="0" fontId="123" fillId="2" borderId="6" xfId="0" applyFont="1" applyFill="1" applyBorder="1" applyAlignment="1">
      <alignment vertical="center" wrapText="1"/>
    </xf>
    <xf numFmtId="0" fontId="123" fillId="2" borderId="7" xfId="0" applyFont="1" applyFill="1" applyBorder="1" applyAlignment="1">
      <alignment vertical="center" wrapText="1"/>
    </xf>
    <xf numFmtId="0" fontId="123" fillId="2" borderId="5" xfId="0" applyFont="1" applyFill="1" applyBorder="1" applyAlignment="1">
      <alignment vertical="center" wrapText="1"/>
    </xf>
    <xf numFmtId="0" fontId="123" fillId="2" borderId="6" xfId="0" applyFont="1" applyFill="1" applyBorder="1" applyAlignment="1">
      <alignment horizontal="center" vertical="center" wrapText="1"/>
    </xf>
    <xf numFmtId="0" fontId="123" fillId="2" borderId="7" xfId="0" applyFont="1" applyFill="1" applyBorder="1" applyAlignment="1">
      <alignment horizontal="center" vertical="center" wrapText="1"/>
    </xf>
    <xf numFmtId="0" fontId="6" fillId="9" borderId="2" xfId="0" applyFont="1" applyFill="1" applyBorder="1" applyAlignment="1">
      <alignment horizontal="center" vertical="top" wrapText="1"/>
    </xf>
    <xf numFmtId="49" fontId="37" fillId="0" borderId="2" xfId="0" applyNumberFormat="1" applyFont="1" applyBorder="1" applyAlignment="1">
      <alignment vertical="top" wrapText="1"/>
    </xf>
    <xf numFmtId="0" fontId="63" fillId="0" borderId="2" xfId="0" applyNumberFormat="1" applyFont="1" applyBorder="1" applyAlignment="1">
      <alignment horizontal="center" vertical="top" wrapText="1"/>
    </xf>
    <xf numFmtId="0" fontId="37" fillId="0" borderId="3" xfId="0" applyNumberFormat="1" applyFont="1" applyBorder="1" applyAlignment="1">
      <alignment horizontal="center" vertical="top" wrapText="1"/>
    </xf>
    <xf numFmtId="0" fontId="123" fillId="0" borderId="12" xfId="0" applyNumberFormat="1" applyFont="1" applyBorder="1" applyAlignment="1">
      <alignment horizontal="center" vertical="top" wrapText="1"/>
    </xf>
    <xf numFmtId="0" fontId="37" fillId="0" borderId="3" xfId="0" applyFont="1" applyBorder="1" applyAlignment="1">
      <alignment vertical="top" wrapText="1"/>
    </xf>
    <xf numFmtId="0" fontId="37" fillId="2" borderId="3" xfId="0" applyNumberFormat="1" applyFont="1" applyFill="1" applyBorder="1" applyAlignment="1">
      <alignment horizontal="center" vertical="top" wrapText="1"/>
    </xf>
    <xf numFmtId="0" fontId="37" fillId="0" borderId="2" xfId="0" applyNumberFormat="1" applyFont="1" applyBorder="1" applyAlignment="1">
      <alignment horizontal="center" vertical="top" wrapText="1"/>
    </xf>
    <xf numFmtId="0" fontId="37" fillId="2" borderId="2" xfId="0" applyNumberFormat="1" applyFont="1" applyFill="1" applyBorder="1" applyAlignment="1">
      <alignment horizontal="center" vertical="top" wrapText="1"/>
    </xf>
    <xf numFmtId="0" fontId="37" fillId="0" borderId="2" xfId="0" applyFont="1" applyBorder="1" applyAlignment="1">
      <alignment vertical="top" wrapText="1"/>
    </xf>
    <xf numFmtId="0" fontId="6" fillId="0" borderId="2" xfId="0" applyNumberFormat="1" applyFont="1" applyBorder="1" applyAlignment="1">
      <alignment horizontal="center" vertical="top" wrapText="1"/>
    </xf>
    <xf numFmtId="0" fontId="123" fillId="0" borderId="9" xfId="0" applyNumberFormat="1" applyFont="1" applyBorder="1" applyAlignment="1">
      <alignment horizontal="center" vertical="top" wrapText="1"/>
    </xf>
    <xf numFmtId="0" fontId="40" fillId="9" borderId="2" xfId="0" applyFont="1" applyFill="1" applyBorder="1" applyAlignment="1">
      <alignment horizontal="center" vertical="top" wrapText="1"/>
    </xf>
    <xf numFmtId="49" fontId="40" fillId="2" borderId="2" xfId="0" applyNumberFormat="1" applyFont="1" applyFill="1" applyBorder="1" applyAlignment="1">
      <alignment vertical="top" wrapText="1"/>
    </xf>
    <xf numFmtId="0" fontId="40" fillId="0" borderId="2" xfId="0" applyNumberFormat="1" applyFont="1" applyBorder="1" applyAlignment="1">
      <alignment horizontal="center" vertical="top" wrapText="1"/>
    </xf>
    <xf numFmtId="0" fontId="40" fillId="2" borderId="2" xfId="0" applyNumberFormat="1" applyFont="1" applyFill="1" applyBorder="1" applyAlignment="1">
      <alignment horizontal="center" vertical="top" wrapText="1"/>
    </xf>
    <xf numFmtId="0" fontId="40" fillId="0" borderId="2" xfId="0" applyFont="1" applyBorder="1" applyAlignment="1">
      <alignment vertical="top" wrapText="1"/>
    </xf>
    <xf numFmtId="166" fontId="40" fillId="0" borderId="2" xfId="0" applyNumberFormat="1" applyFont="1" applyBorder="1" applyAlignment="1">
      <alignment horizontal="center" vertical="top" wrapText="1"/>
    </xf>
    <xf numFmtId="49" fontId="40" fillId="0" borderId="2" xfId="0" applyNumberFormat="1" applyFont="1" applyBorder="1" applyAlignment="1">
      <alignment vertical="top" wrapText="1"/>
    </xf>
    <xf numFmtId="49" fontId="37" fillId="2" borderId="2" xfId="0" applyNumberFormat="1" applyFont="1" applyFill="1" applyBorder="1" applyAlignment="1">
      <alignment vertical="top" wrapText="1"/>
    </xf>
    <xf numFmtId="0" fontId="63" fillId="0" borderId="9" xfId="0" applyNumberFormat="1" applyFont="1" applyBorder="1" applyAlignment="1">
      <alignment horizontal="center" vertical="top" wrapText="1"/>
    </xf>
    <xf numFmtId="49" fontId="6" fillId="0" borderId="2" xfId="0" applyNumberFormat="1" applyFont="1" applyBorder="1" applyAlignment="1">
      <alignment vertical="top" wrapText="1"/>
    </xf>
    <xf numFmtId="49" fontId="37" fillId="0" borderId="9" xfId="0" applyNumberFormat="1" applyFont="1" applyBorder="1" applyAlignment="1">
      <alignment vertical="top" wrapText="1"/>
    </xf>
    <xf numFmtId="0" fontId="37" fillId="0" borderId="9" xfId="0" applyNumberFormat="1" applyFont="1" applyBorder="1" applyAlignment="1">
      <alignment horizontal="center" vertical="top" wrapText="1"/>
    </xf>
    <xf numFmtId="0" fontId="37" fillId="2" borderId="9" xfId="0" applyNumberFormat="1" applyFont="1" applyFill="1" applyBorder="1" applyAlignment="1">
      <alignment horizontal="center" vertical="top" wrapText="1"/>
    </xf>
    <xf numFmtId="0" fontId="29" fillId="0" borderId="2" xfId="0" applyFont="1" applyBorder="1" applyAlignment="1">
      <alignment vertical="center" wrapText="1"/>
    </xf>
    <xf numFmtId="0" fontId="29" fillId="0" borderId="2" xfId="0" applyFont="1" applyBorder="1" applyAlignment="1">
      <alignment horizontal="center" vertical="center" wrapText="1"/>
    </xf>
    <xf numFmtId="0" fontId="0" fillId="0" borderId="2" xfId="0" applyBorder="1" applyAlignment="1">
      <alignment vertical="center" wrapText="1"/>
    </xf>
    <xf numFmtId="0" fontId="29" fillId="2"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9" xfId="0" applyFont="1" applyBorder="1" applyAlignment="1">
      <alignment vertical="center" wrapText="1"/>
    </xf>
    <xf numFmtId="0" fontId="29" fillId="0" borderId="9" xfId="0" applyFont="1" applyBorder="1" applyAlignment="1">
      <alignment horizontal="center" vertical="center" wrapText="1"/>
    </xf>
    <xf numFmtId="0" fontId="29" fillId="0" borderId="9" xfId="0" applyFont="1" applyFill="1" applyBorder="1" applyAlignment="1">
      <alignment horizontal="center" vertical="center" wrapText="1"/>
    </xf>
    <xf numFmtId="0" fontId="0" fillId="0" borderId="9" xfId="0" applyBorder="1" applyAlignment="1">
      <alignment vertical="center" wrapText="1"/>
    </xf>
    <xf numFmtId="0" fontId="29" fillId="2" borderId="9" xfId="0" applyFont="1" applyFill="1" applyBorder="1" applyAlignment="1">
      <alignment horizontal="center" vertical="center" wrapText="1"/>
    </xf>
    <xf numFmtId="0" fontId="0" fillId="0" borderId="5" xfId="0" applyBorder="1" applyAlignment="1">
      <alignment vertical="center" wrapText="1"/>
    </xf>
    <xf numFmtId="0" fontId="29" fillId="0" borderId="18" xfId="0" applyFont="1" applyFill="1" applyBorder="1" applyAlignment="1">
      <alignment horizontal="center" vertical="center" wrapText="1"/>
    </xf>
    <xf numFmtId="0" fontId="0" fillId="0" borderId="0" xfId="0" applyAlignment="1">
      <alignment vertical="center" wrapText="1"/>
    </xf>
    <xf numFmtId="0" fontId="0" fillId="0" borderId="10" xfId="0" applyBorder="1" applyAlignment="1">
      <alignment vertical="center" wrapText="1"/>
    </xf>
    <xf numFmtId="0" fontId="29" fillId="0" borderId="2" xfId="0" applyFont="1" applyFill="1" applyBorder="1" applyAlignment="1">
      <alignment vertical="center" wrapText="1"/>
    </xf>
    <xf numFmtId="0" fontId="0" fillId="2" borderId="2" xfId="0" applyFill="1" applyBorder="1" applyAlignment="1">
      <alignment vertical="center" wrapText="1"/>
    </xf>
    <xf numFmtId="0" fontId="29" fillId="9" borderId="2" xfId="0" applyFont="1" applyFill="1" applyBorder="1" applyAlignment="1">
      <alignment horizontal="center" vertical="center" wrapText="1"/>
    </xf>
    <xf numFmtId="0" fontId="126" fillId="2" borderId="2" xfId="0" applyFont="1" applyFill="1" applyBorder="1" applyAlignment="1">
      <alignment vertical="top" wrapText="1"/>
    </xf>
    <xf numFmtId="0" fontId="0" fillId="2" borderId="5" xfId="0" applyFill="1" applyBorder="1" applyAlignment="1">
      <alignment vertical="top" wrapText="1"/>
    </xf>
    <xf numFmtId="0" fontId="126" fillId="2" borderId="2" xfId="0" applyNumberFormat="1" applyFont="1" applyFill="1" applyBorder="1" applyAlignment="1">
      <alignment horizontal="center" vertical="top" wrapText="1"/>
    </xf>
    <xf numFmtId="0" fontId="126" fillId="2" borderId="2" xfId="0" applyFont="1" applyFill="1" applyBorder="1" applyAlignment="1">
      <alignment horizontal="center" vertical="top" wrapText="1"/>
    </xf>
    <xf numFmtId="0" fontId="126" fillId="2" borderId="12" xfId="0" applyFont="1" applyFill="1" applyBorder="1" applyAlignment="1">
      <alignment vertical="top" wrapText="1"/>
    </xf>
    <xf numFmtId="167" fontId="126" fillId="2" borderId="2" xfId="0" applyNumberFormat="1" applyFont="1" applyFill="1" applyBorder="1" applyAlignment="1">
      <alignment horizontal="center" vertical="top" wrapText="1"/>
    </xf>
    <xf numFmtId="0" fontId="124" fillId="2" borderId="6" xfId="0" applyFont="1" applyFill="1" applyBorder="1" applyAlignment="1">
      <alignment vertical="center" wrapText="1"/>
    </xf>
    <xf numFmtId="0" fontId="124" fillId="2" borderId="7" xfId="0" applyFont="1" applyFill="1" applyBorder="1" applyAlignment="1">
      <alignment vertical="center" wrapText="1"/>
    </xf>
    <xf numFmtId="0" fontId="124" fillId="12" borderId="2" xfId="0" applyFont="1" applyFill="1" applyBorder="1" applyAlignment="1">
      <alignment horizontal="center" vertical="center" wrapText="1"/>
    </xf>
    <xf numFmtId="0" fontId="124" fillId="12" borderId="2" xfId="0" applyFont="1" applyFill="1" applyBorder="1" applyAlignment="1">
      <alignment vertical="center" wrapText="1"/>
    </xf>
    <xf numFmtId="0" fontId="61" fillId="2" borderId="2" xfId="0" applyFont="1" applyFill="1" applyBorder="1" applyAlignment="1">
      <alignment horizontal="center" vertical="top" wrapText="1"/>
    </xf>
    <xf numFmtId="0" fontId="125" fillId="12" borderId="2" xfId="0" applyFont="1" applyFill="1" applyBorder="1" applyAlignment="1">
      <alignment horizontal="center" vertical="top" wrapText="1"/>
    </xf>
    <xf numFmtId="0" fontId="128" fillId="2" borderId="6" xfId="0" applyFont="1" applyFill="1" applyBorder="1" applyAlignment="1">
      <alignment vertical="top" wrapText="1"/>
    </xf>
    <xf numFmtId="0" fontId="128" fillId="2" borderId="7" xfId="0" applyFont="1" applyFill="1" applyBorder="1" applyAlignment="1">
      <alignment vertical="top" wrapText="1"/>
    </xf>
    <xf numFmtId="0" fontId="128" fillId="12" borderId="2" xfId="0" applyFont="1" applyFill="1" applyBorder="1" applyAlignment="1">
      <alignment horizontal="center" vertical="top" wrapText="1"/>
    </xf>
    <xf numFmtId="0" fontId="128" fillId="12" borderId="2" xfId="0" applyFont="1" applyFill="1" applyBorder="1" applyAlignment="1">
      <alignment horizontal="center" vertical="center" wrapText="1"/>
    </xf>
    <xf numFmtId="0" fontId="126" fillId="12" borderId="2" xfId="0" applyFont="1" applyFill="1" applyBorder="1" applyAlignment="1">
      <alignment horizontal="center" vertical="center" wrapText="1"/>
    </xf>
    <xf numFmtId="0" fontId="134" fillId="0" borderId="0" xfId="0" applyFont="1"/>
    <xf numFmtId="0" fontId="57" fillId="2" borderId="2" xfId="0" applyFont="1" applyFill="1" applyBorder="1" applyAlignment="1">
      <alignment horizontal="right"/>
    </xf>
    <xf numFmtId="0" fontId="138" fillId="0" borderId="2" xfId="0" applyFont="1" applyBorder="1" applyAlignment="1">
      <alignment horizontal="center" vertical="center" wrapText="1"/>
    </xf>
    <xf numFmtId="0" fontId="9" fillId="0" borderId="2" xfId="0" applyFont="1" applyBorder="1" applyAlignment="1">
      <alignment horizontal="center" vertical="center"/>
    </xf>
    <xf numFmtId="0" fontId="139" fillId="0" borderId="2" xfId="0" applyFont="1" applyBorder="1" applyAlignment="1">
      <alignment horizontal="center" vertical="center" wrapText="1"/>
    </xf>
    <xf numFmtId="0" fontId="37" fillId="9" borderId="2" xfId="0" applyFont="1" applyFill="1" applyBorder="1" applyAlignment="1">
      <alignment horizontal="center" vertical="center"/>
    </xf>
    <xf numFmtId="0" fontId="138" fillId="0" borderId="2" xfId="0" applyFont="1" applyBorder="1" applyAlignment="1">
      <alignment horizontal="left" vertical="center" wrapText="1"/>
    </xf>
    <xf numFmtId="0" fontId="138" fillId="0" borderId="2" xfId="0" applyFont="1" applyBorder="1" applyAlignment="1">
      <alignment horizontal="right" vertical="center" wrapText="1"/>
    </xf>
    <xf numFmtId="0" fontId="138" fillId="16" borderId="2" xfId="0" applyFont="1" applyFill="1" applyBorder="1" applyAlignment="1">
      <alignment horizontal="right" vertical="center" wrapText="1"/>
    </xf>
    <xf numFmtId="0" fontId="9" fillId="0" borderId="2" xfId="0" applyFont="1" applyBorder="1" applyAlignment="1">
      <alignment horizontal="right" vertical="center"/>
    </xf>
    <xf numFmtId="0" fontId="138" fillId="16" borderId="2" xfId="0" applyFont="1" applyFill="1" applyBorder="1" applyAlignment="1">
      <alignment horizontal="right" vertical="center"/>
    </xf>
    <xf numFmtId="0" fontId="37" fillId="0" borderId="2" xfId="0" applyFont="1" applyBorder="1" applyAlignment="1">
      <alignment horizontal="right" vertical="center"/>
    </xf>
    <xf numFmtId="0" fontId="139" fillId="0" borderId="2" xfId="0" applyFont="1" applyBorder="1" applyAlignment="1">
      <alignment horizontal="right" vertical="center" wrapText="1"/>
    </xf>
    <xf numFmtId="0" fontId="139" fillId="2" borderId="2" xfId="0" applyFont="1" applyFill="1" applyBorder="1" applyAlignment="1">
      <alignment horizontal="right" vertical="center" wrapText="1"/>
    </xf>
    <xf numFmtId="0" fontId="10" fillId="9" borderId="3" xfId="0" applyFont="1" applyFill="1" applyBorder="1" applyAlignment="1">
      <alignment horizontal="left" vertical="center"/>
    </xf>
    <xf numFmtId="0" fontId="10" fillId="9" borderId="3" xfId="0" applyFont="1" applyFill="1" applyBorder="1" applyAlignment="1">
      <alignment horizontal="center" vertical="center"/>
    </xf>
    <xf numFmtId="0" fontId="25" fillId="12" borderId="2" xfId="0" applyFont="1" applyFill="1" applyBorder="1" applyAlignment="1">
      <alignment horizontal="center" vertical="center" wrapText="1"/>
    </xf>
    <xf numFmtId="0" fontId="135" fillId="12" borderId="2" xfId="0" applyFont="1" applyFill="1" applyBorder="1" applyAlignment="1">
      <alignment horizontal="left" vertical="center" wrapText="1"/>
    </xf>
    <xf numFmtId="0" fontId="9" fillId="0" borderId="2" xfId="0" applyFont="1" applyBorder="1" applyAlignment="1">
      <alignment horizontal="left" vertical="top" wrapText="1"/>
    </xf>
    <xf numFmtId="168" fontId="11" fillId="10" borderId="2" xfId="0" applyNumberFormat="1" applyFont="1" applyFill="1" applyBorder="1" applyAlignment="1">
      <alignment horizontal="center" vertical="top" wrapText="1"/>
    </xf>
    <xf numFmtId="0" fontId="131" fillId="10" borderId="2" xfId="0" applyFont="1" applyFill="1" applyBorder="1" applyAlignment="1">
      <alignment horizontal="left" vertical="top" wrapText="1"/>
    </xf>
    <xf numFmtId="0" fontId="13" fillId="0" borderId="2" xfId="0" applyFont="1" applyBorder="1" applyAlignment="1">
      <alignment horizontal="left" vertical="top" wrapText="1"/>
    </xf>
    <xf numFmtId="168" fontId="13" fillId="10" borderId="2" xfId="0" applyNumberFormat="1" applyFont="1" applyFill="1" applyBorder="1" applyAlignment="1">
      <alignment horizontal="center" vertical="top" wrapText="1"/>
    </xf>
    <xf numFmtId="0" fontId="13" fillId="10" borderId="2" xfId="0" applyFont="1" applyFill="1" applyBorder="1" applyAlignment="1">
      <alignment horizontal="left" vertical="top" wrapText="1"/>
    </xf>
    <xf numFmtId="0" fontId="11" fillId="10" borderId="2" xfId="0" applyFont="1" applyFill="1" applyBorder="1" applyAlignment="1">
      <alignment horizontal="left" vertical="top" wrapText="1"/>
    </xf>
    <xf numFmtId="0" fontId="131" fillId="0" borderId="2" xfId="0" applyFont="1" applyBorder="1" applyAlignment="1">
      <alignment horizontal="left" vertical="top" wrapText="1"/>
    </xf>
    <xf numFmtId="168" fontId="11" fillId="10" borderId="3" xfId="0" applyNumberFormat="1" applyFont="1" applyFill="1" applyBorder="1" applyAlignment="1">
      <alignment horizontal="center" vertical="top" wrapText="1"/>
    </xf>
    <xf numFmtId="0" fontId="11" fillId="0" borderId="2" xfId="0" applyFont="1" applyBorder="1" applyAlignment="1">
      <alignment horizontal="left" vertical="top" wrapText="1"/>
    </xf>
    <xf numFmtId="0" fontId="11" fillId="10" borderId="2" xfId="0" applyNumberFormat="1" applyFont="1" applyFill="1" applyBorder="1" applyAlignment="1">
      <alignment horizontal="right" vertical="top" wrapText="1"/>
    </xf>
    <xf numFmtId="0" fontId="11" fillId="0" borderId="2" xfId="0" applyNumberFormat="1" applyFont="1" applyBorder="1" applyAlignment="1">
      <alignment horizontal="right" vertical="top" wrapText="1"/>
    </xf>
    <xf numFmtId="0" fontId="13" fillId="10" borderId="2" xfId="0" applyNumberFormat="1" applyFont="1" applyFill="1" applyBorder="1" applyAlignment="1">
      <alignment horizontal="right" vertical="top" wrapText="1"/>
    </xf>
    <xf numFmtId="0" fontId="13" fillId="0" borderId="2" xfId="0" applyNumberFormat="1" applyFont="1" applyBorder="1" applyAlignment="1">
      <alignment horizontal="right" vertical="top" wrapText="1"/>
    </xf>
    <xf numFmtId="0" fontId="131" fillId="10" borderId="9" xfId="0" applyNumberFormat="1" applyFont="1" applyFill="1" applyBorder="1" applyAlignment="1">
      <alignment horizontal="right" vertical="top" wrapText="1"/>
    </xf>
    <xf numFmtId="0" fontId="131" fillId="10" borderId="2" xfId="0" applyNumberFormat="1" applyFont="1" applyFill="1" applyBorder="1" applyAlignment="1">
      <alignment horizontal="right" vertical="top" wrapText="1"/>
    </xf>
    <xf numFmtId="0" fontId="131" fillId="10" borderId="14" xfId="0" applyNumberFormat="1" applyFont="1" applyFill="1" applyBorder="1" applyAlignment="1">
      <alignment horizontal="right" vertical="top" wrapText="1"/>
    </xf>
    <xf numFmtId="0" fontId="131" fillId="10" borderId="11" xfId="0" applyNumberFormat="1" applyFont="1" applyFill="1" applyBorder="1" applyAlignment="1">
      <alignment horizontal="right" vertical="top" wrapText="1"/>
    </xf>
    <xf numFmtId="0" fontId="11" fillId="10" borderId="11" xfId="0" applyNumberFormat="1" applyFont="1" applyFill="1" applyBorder="1" applyAlignment="1">
      <alignment horizontal="right" vertical="top" wrapText="1"/>
    </xf>
    <xf numFmtId="0" fontId="0" fillId="12" borderId="2" xfId="0" applyFill="1" applyBorder="1" applyAlignment="1">
      <alignment horizontal="center" vertical="top" wrapText="1"/>
    </xf>
    <xf numFmtId="0" fontId="58" fillId="12" borderId="2" xfId="0" applyFont="1" applyFill="1" applyBorder="1" applyAlignment="1">
      <alignment horizontal="center" vertical="top" wrapText="1"/>
    </xf>
    <xf numFmtId="0" fontId="3" fillId="12" borderId="2" xfId="0" applyFont="1" applyFill="1" applyBorder="1" applyAlignment="1">
      <alignment horizontal="left" vertical="top" wrapText="1"/>
    </xf>
    <xf numFmtId="0" fontId="10" fillId="12" borderId="2" xfId="0" applyFont="1" applyFill="1" applyBorder="1" applyAlignment="1">
      <alignment vertical="center" wrapText="1"/>
    </xf>
    <xf numFmtId="0" fontId="140" fillId="12" borderId="2" xfId="0" applyFont="1" applyFill="1" applyBorder="1" applyAlignment="1">
      <alignment horizontal="center" vertical="top" wrapText="1"/>
    </xf>
    <xf numFmtId="0" fontId="9" fillId="0" borderId="2" xfId="0" applyFont="1" applyBorder="1" applyAlignment="1">
      <alignment vertical="top" wrapText="1"/>
    </xf>
    <xf numFmtId="0" fontId="9" fillId="0" borderId="2" xfId="0" applyFont="1" applyBorder="1" applyAlignment="1">
      <alignment horizontal="right" vertical="top" wrapText="1"/>
    </xf>
    <xf numFmtId="0" fontId="9" fillId="12" borderId="2" xfId="0" applyFont="1" applyFill="1" applyBorder="1" applyAlignment="1">
      <alignment horizontal="center" vertical="top" wrapText="1"/>
    </xf>
    <xf numFmtId="0" fontId="11" fillId="12" borderId="2" xfId="0" applyFont="1" applyFill="1" applyBorder="1" applyAlignment="1">
      <alignment horizontal="center" vertical="top" wrapText="1"/>
    </xf>
    <xf numFmtId="0" fontId="11" fillId="0" borderId="2" xfId="0" applyFont="1" applyBorder="1" applyAlignment="1">
      <alignment vertical="top" wrapText="1"/>
    </xf>
    <xf numFmtId="0" fontId="11" fillId="0" borderId="2" xfId="0" applyFont="1" applyBorder="1" applyAlignment="1">
      <alignment horizontal="right" vertical="top" wrapText="1"/>
    </xf>
    <xf numFmtId="0" fontId="9" fillId="12" borderId="9" xfId="0" applyFont="1" applyFill="1" applyBorder="1"/>
    <xf numFmtId="0" fontId="13" fillId="0" borderId="2" xfId="0" applyFont="1" applyBorder="1" applyAlignment="1">
      <alignment vertical="top" wrapText="1"/>
    </xf>
    <xf numFmtId="0" fontId="13" fillId="0" borderId="2" xfId="0" applyFont="1" applyBorder="1" applyAlignment="1">
      <alignment horizontal="right" vertical="top" wrapText="1"/>
    </xf>
    <xf numFmtId="0" fontId="9" fillId="0" borderId="2" xfId="0" applyFont="1" applyBorder="1" applyAlignment="1">
      <alignment horizontal="center" vertical="top" wrapText="1"/>
    </xf>
    <xf numFmtId="0" fontId="131" fillId="10" borderId="3" xfId="0" applyNumberFormat="1" applyFont="1" applyFill="1" applyBorder="1" applyAlignment="1">
      <alignment horizontal="right" vertical="top" wrapText="1"/>
    </xf>
    <xf numFmtId="49" fontId="10" fillId="9" borderId="12" xfId="0" applyNumberFormat="1" applyFont="1" applyFill="1" applyBorder="1" applyAlignment="1">
      <alignment horizontal="left" vertical="top" wrapText="1"/>
    </xf>
    <xf numFmtId="0" fontId="142" fillId="16" borderId="2" xfId="0" applyFont="1" applyFill="1" applyBorder="1" applyAlignment="1">
      <alignment horizontal="center" vertical="top" wrapText="1"/>
    </xf>
    <xf numFmtId="0" fontId="142" fillId="0" borderId="2" xfId="0" applyFont="1" applyBorder="1" applyAlignment="1">
      <alignment vertical="top" wrapText="1"/>
    </xf>
    <xf numFmtId="0" fontId="142" fillId="0" borderId="2" xfId="0" applyFont="1" applyBorder="1" applyAlignment="1">
      <alignment horizontal="center" vertical="top" wrapText="1"/>
    </xf>
    <xf numFmtId="0" fontId="33" fillId="2" borderId="2" xfId="0" applyFont="1" applyFill="1" applyBorder="1" applyAlignment="1">
      <alignment horizontal="center" vertical="top" wrapText="1"/>
    </xf>
    <xf numFmtId="0" fontId="142" fillId="16" borderId="2" xfId="0" applyFont="1" applyFill="1" applyBorder="1" applyAlignment="1">
      <alignment vertical="top" wrapText="1"/>
    </xf>
    <xf numFmtId="0" fontId="142" fillId="0" borderId="12" xfId="0" applyFont="1" applyBorder="1" applyAlignment="1">
      <alignment horizontal="center" vertical="top" wrapText="1"/>
    </xf>
    <xf numFmtId="0" fontId="33" fillId="2" borderId="12" xfId="0" applyFont="1" applyFill="1" applyBorder="1" applyAlignment="1">
      <alignment horizontal="center" vertical="top" wrapText="1"/>
    </xf>
    <xf numFmtId="0" fontId="142" fillId="16" borderId="9" xfId="0" applyFont="1" applyFill="1" applyBorder="1" applyAlignment="1">
      <alignment horizontal="center" vertical="top" wrapText="1"/>
    </xf>
    <xf numFmtId="0" fontId="142" fillId="0" borderId="9" xfId="0" applyFont="1" applyBorder="1" applyAlignment="1">
      <alignment vertical="top" wrapText="1"/>
    </xf>
    <xf numFmtId="0" fontId="142" fillId="0" borderId="9" xfId="0" applyFont="1" applyBorder="1" applyAlignment="1">
      <alignment horizontal="center" vertical="top" wrapText="1"/>
    </xf>
    <xf numFmtId="0" fontId="33" fillId="2" borderId="9" xfId="0" applyFont="1" applyFill="1" applyBorder="1" applyAlignment="1">
      <alignment horizontal="center" vertical="top" wrapText="1"/>
    </xf>
    <xf numFmtId="0" fontId="33" fillId="2" borderId="2" xfId="0" applyFont="1" applyFill="1" applyBorder="1" applyAlignment="1">
      <alignment vertical="top" wrapText="1"/>
    </xf>
    <xf numFmtId="0" fontId="0" fillId="0" borderId="7" xfId="0" applyFont="1" applyBorder="1" applyAlignment="1">
      <alignment vertical="top" wrapText="1"/>
    </xf>
    <xf numFmtId="0" fontId="142" fillId="0" borderId="2" xfId="0" applyFont="1" applyBorder="1" applyAlignment="1">
      <alignment horizontal="justify" vertical="top" wrapText="1"/>
    </xf>
    <xf numFmtId="0" fontId="33" fillId="16" borderId="2" xfId="0" applyFont="1" applyFill="1" applyBorder="1" applyAlignment="1">
      <alignment horizontal="center" vertical="top" wrapText="1"/>
    </xf>
    <xf numFmtId="0" fontId="146" fillId="12" borderId="20" xfId="0" applyFont="1" applyFill="1" applyBorder="1" applyAlignment="1">
      <alignment vertical="top" wrapText="1"/>
    </xf>
    <xf numFmtId="0" fontId="0" fillId="12" borderId="9" xfId="0" applyFont="1" applyFill="1" applyBorder="1" applyAlignment="1">
      <alignment vertical="top" wrapText="1"/>
    </xf>
    <xf numFmtId="0" fontId="142" fillId="12" borderId="2" xfId="0" applyFont="1" applyFill="1" applyBorder="1" applyAlignment="1">
      <alignment horizontal="center" vertical="top" wrapText="1"/>
    </xf>
    <xf numFmtId="0" fontId="142" fillId="12" borderId="9" xfId="0" applyFont="1" applyFill="1" applyBorder="1" applyAlignment="1">
      <alignment horizontal="center" vertical="top" wrapText="1"/>
    </xf>
    <xf numFmtId="0" fontId="144" fillId="12" borderId="12" xfId="0" applyFont="1" applyFill="1" applyBorder="1" applyAlignment="1">
      <alignment horizontal="center" vertical="top" wrapText="1"/>
    </xf>
    <xf numFmtId="0" fontId="32" fillId="12" borderId="2" xfId="0" applyFont="1" applyFill="1" applyBorder="1" applyAlignment="1">
      <alignment horizontal="center" vertical="top" wrapText="1"/>
    </xf>
    <xf numFmtId="0" fontId="35" fillId="12" borderId="12" xfId="0" applyFont="1" applyFill="1" applyBorder="1" applyAlignment="1">
      <alignment horizontal="center" vertical="top" wrapText="1"/>
    </xf>
    <xf numFmtId="0" fontId="143" fillId="12" borderId="3" xfId="0" applyFont="1" applyFill="1" applyBorder="1" applyAlignment="1">
      <alignment horizontal="center" vertical="top" wrapText="1"/>
    </xf>
    <xf numFmtId="0" fontId="141" fillId="12" borderId="0" xfId="0" applyFont="1" applyFill="1" applyAlignment="1">
      <alignment vertical="top" wrapText="1"/>
    </xf>
    <xf numFmtId="0" fontId="48" fillId="12" borderId="0" xfId="0" applyFont="1" applyFill="1" applyAlignment="1">
      <alignment vertical="top" wrapText="1"/>
    </xf>
    <xf numFmtId="0" fontId="16" fillId="12" borderId="2" xfId="0" applyFont="1" applyFill="1" applyBorder="1" applyAlignment="1">
      <alignment vertical="center" wrapText="1"/>
    </xf>
    <xf numFmtId="0" fontId="47" fillId="0" borderId="2" xfId="0" applyFont="1" applyBorder="1" applyAlignment="1">
      <alignment horizontal="left" wrapText="1"/>
    </xf>
    <xf numFmtId="0" fontId="29" fillId="0" borderId="2" xfId="0" applyFont="1" applyBorder="1" applyAlignment="1">
      <alignment horizontal="center"/>
    </xf>
    <xf numFmtId="2" fontId="29" fillId="10" borderId="2" xfId="0" applyNumberFormat="1" applyFont="1" applyFill="1" applyBorder="1" applyAlignment="1">
      <alignment horizontal="center" vertical="top" wrapText="1"/>
    </xf>
    <xf numFmtId="0" fontId="29" fillId="0" borderId="2" xfId="0" applyFont="1" applyBorder="1" applyAlignment="1">
      <alignment horizontal="left" wrapText="1"/>
    </xf>
    <xf numFmtId="2" fontId="29" fillId="0" borderId="2" xfId="0" applyNumberFormat="1" applyFont="1" applyBorder="1" applyAlignment="1">
      <alignment horizontal="center"/>
    </xf>
    <xf numFmtId="2" fontId="29" fillId="10" borderId="2" xfId="0" applyNumberFormat="1" applyFont="1" applyFill="1" applyBorder="1" applyAlignment="1">
      <alignment horizontal="center"/>
    </xf>
    <xf numFmtId="0" fontId="29" fillId="0" borderId="12" xfId="0" applyFont="1" applyBorder="1" applyAlignment="1">
      <alignment horizontal="left" wrapText="1"/>
    </xf>
    <xf numFmtId="0" fontId="29" fillId="0" borderId="5" xfId="0" applyFont="1" applyBorder="1" applyAlignment="1">
      <alignment horizontal="left" wrapText="1"/>
    </xf>
    <xf numFmtId="0" fontId="29" fillId="10" borderId="5" xfId="0" applyFont="1" applyFill="1" applyBorder="1" applyAlignment="1">
      <alignment horizontal="left" wrapText="1"/>
    </xf>
    <xf numFmtId="0" fontId="29" fillId="9" borderId="5" xfId="0" applyFont="1" applyFill="1" applyBorder="1" applyAlignment="1">
      <alignment horizontal="center" vertical="top" wrapText="1"/>
    </xf>
    <xf numFmtId="0" fontId="10" fillId="9" borderId="12" xfId="0" applyFont="1" applyFill="1" applyBorder="1" applyAlignment="1">
      <alignment horizontal="center" vertical="center"/>
    </xf>
    <xf numFmtId="0" fontId="10" fillId="9" borderId="12" xfId="0" applyFont="1" applyFill="1" applyBorder="1" applyAlignment="1">
      <alignment horizontal="right" vertical="center"/>
    </xf>
    <xf numFmtId="0" fontId="47" fillId="10" borderId="5" xfId="0" applyFont="1" applyFill="1" applyBorder="1" applyAlignment="1">
      <alignment horizontal="center" vertical="top" wrapText="1"/>
    </xf>
    <xf numFmtId="0" fontId="29" fillId="10" borderId="6" xfId="0" applyFont="1" applyFill="1" applyBorder="1" applyAlignment="1">
      <alignment horizontal="center" vertical="top" wrapText="1"/>
    </xf>
    <xf numFmtId="0" fontId="29" fillId="0" borderId="6" xfId="0" applyFont="1" applyBorder="1" applyAlignment="1">
      <alignment horizontal="center" vertical="top" wrapText="1"/>
    </xf>
    <xf numFmtId="0" fontId="29" fillId="0" borderId="7" xfId="0" applyFont="1" applyBorder="1" applyAlignment="1">
      <alignment horizontal="center" vertical="top" wrapText="1"/>
    </xf>
    <xf numFmtId="0" fontId="29" fillId="0" borderId="2" xfId="0" applyFont="1" applyBorder="1" applyAlignment="1"/>
    <xf numFmtId="2" fontId="29" fillId="10" borderId="2" xfId="0" applyNumberFormat="1" applyFont="1" applyFill="1" applyBorder="1" applyAlignment="1">
      <alignment horizontal="right" vertical="top" wrapText="1"/>
    </xf>
    <xf numFmtId="0" fontId="0" fillId="0" borderId="2" xfId="0" applyBorder="1" applyAlignment="1">
      <alignment horizontal="right"/>
    </xf>
    <xf numFmtId="2" fontId="29" fillId="0" borderId="2" xfId="0" applyNumberFormat="1" applyFont="1" applyBorder="1" applyAlignment="1">
      <alignment horizontal="right" vertical="top" wrapText="1"/>
    </xf>
    <xf numFmtId="2" fontId="29" fillId="0" borderId="2" xfId="0" applyNumberFormat="1" applyFont="1" applyBorder="1" applyAlignment="1">
      <alignment horizontal="right"/>
    </xf>
    <xf numFmtId="2" fontId="28" fillId="0" borderId="2" xfId="0" applyNumberFormat="1" applyFont="1" applyBorder="1" applyAlignment="1">
      <alignment horizontal="right"/>
    </xf>
    <xf numFmtId="2" fontId="29" fillId="10" borderId="2" xfId="0" applyNumberFormat="1" applyFont="1" applyFill="1" applyBorder="1" applyAlignment="1">
      <alignment horizontal="right"/>
    </xf>
    <xf numFmtId="2" fontId="64" fillId="0" borderId="2" xfId="0" applyNumberFormat="1" applyFont="1" applyBorder="1" applyAlignment="1">
      <alignment horizontal="right"/>
    </xf>
    <xf numFmtId="0" fontId="17" fillId="9" borderId="5" xfId="0" applyFont="1" applyFill="1" applyBorder="1" applyAlignment="1">
      <alignment vertical="center" wrapText="1"/>
    </xf>
    <xf numFmtId="0" fontId="147" fillId="0" borderId="10" xfId="0" applyFont="1" applyBorder="1" applyAlignment="1">
      <alignment vertical="center" wrapText="1"/>
    </xf>
    <xf numFmtId="0" fontId="147" fillId="0" borderId="11" xfId="0" applyFont="1" applyBorder="1" applyAlignment="1">
      <alignment vertical="center" wrapText="1"/>
    </xf>
    <xf numFmtId="0" fontId="147" fillId="0" borderId="3" xfId="0" applyFont="1" applyBorder="1" applyAlignment="1">
      <alignment horizontal="center" vertical="top" wrapText="1"/>
    </xf>
    <xf numFmtId="0" fontId="147" fillId="0" borderId="2" xfId="0" applyFont="1" applyBorder="1" applyAlignment="1">
      <alignment horizontal="center" vertical="top" wrapText="1"/>
    </xf>
    <xf numFmtId="0" fontId="147" fillId="0" borderId="12" xfId="0" applyFont="1" applyFill="1" applyBorder="1" applyAlignment="1">
      <alignment horizontal="center" vertical="top" wrapText="1"/>
    </xf>
    <xf numFmtId="0" fontId="147" fillId="0" borderId="2" xfId="0" applyFont="1" applyFill="1" applyBorder="1" applyAlignment="1">
      <alignment horizontal="center" vertical="center" wrapText="1"/>
    </xf>
    <xf numFmtId="0" fontId="47" fillId="9" borderId="2" xfId="0" applyFont="1" applyFill="1" applyBorder="1" applyAlignment="1">
      <alignment horizontal="center" vertical="center" wrapText="1"/>
    </xf>
    <xf numFmtId="2" fontId="47" fillId="9" borderId="2" xfId="0" applyNumberFormat="1" applyFont="1" applyFill="1" applyBorder="1" applyAlignment="1">
      <alignment horizontal="center" vertical="center" wrapText="1"/>
    </xf>
    <xf numFmtId="2" fontId="47" fillId="9" borderId="2" xfId="0" applyNumberFormat="1" applyFont="1" applyFill="1" applyBorder="1" applyAlignment="1">
      <alignment horizontal="right" vertical="center" wrapText="1"/>
    </xf>
    <xf numFmtId="2" fontId="29" fillId="9" borderId="2" xfId="0" applyNumberFormat="1" applyFont="1" applyFill="1" applyBorder="1" applyAlignment="1">
      <alignment horizontal="right"/>
    </xf>
    <xf numFmtId="0" fontId="29" fillId="2" borderId="2" xfId="0" applyFont="1" applyFill="1" applyBorder="1" applyAlignment="1">
      <alignment vertical="center" wrapText="1"/>
    </xf>
    <xf numFmtId="0" fontId="132" fillId="2" borderId="9" xfId="0" applyFont="1" applyFill="1" applyBorder="1" applyAlignment="1">
      <alignment horizontal="center" vertical="center" wrapText="1"/>
    </xf>
    <xf numFmtId="0" fontId="132" fillId="2" borderId="12" xfId="0" applyFont="1" applyFill="1" applyBorder="1" applyAlignment="1">
      <alignment horizontal="center" vertical="center" wrapText="1"/>
    </xf>
    <xf numFmtId="0" fontId="94" fillId="2" borderId="5" xfId="0" applyFont="1" applyFill="1" applyBorder="1" applyAlignment="1">
      <alignment horizontal="center" vertical="center" wrapText="1"/>
    </xf>
    <xf numFmtId="0" fontId="94" fillId="2" borderId="6" xfId="0" applyFont="1" applyFill="1" applyBorder="1" applyAlignment="1">
      <alignment horizontal="center" vertical="center" wrapText="1"/>
    </xf>
    <xf numFmtId="0" fontId="94" fillId="9" borderId="2" xfId="0" applyFont="1" applyFill="1" applyBorder="1" applyAlignment="1">
      <alignment horizontal="center" vertical="center" wrapText="1"/>
    </xf>
    <xf numFmtId="0" fontId="29" fillId="2" borderId="9" xfId="0" applyFont="1" applyFill="1" applyBorder="1" applyAlignment="1">
      <alignment vertical="center" wrapText="1"/>
    </xf>
    <xf numFmtId="0" fontId="17" fillId="0" borderId="0" xfId="0" applyFont="1" applyBorder="1" applyAlignment="1">
      <alignment horizontal="center"/>
    </xf>
    <xf numFmtId="0" fontId="93" fillId="2" borderId="2" xfId="0" applyFont="1" applyFill="1" applyBorder="1" applyAlignment="1">
      <alignment horizontal="center" vertical="top" wrapText="1"/>
    </xf>
    <xf numFmtId="0" fontId="0" fillId="0" borderId="2" xfId="0" applyBorder="1" applyAlignment="1">
      <alignment horizontal="center"/>
    </xf>
    <xf numFmtId="0" fontId="93" fillId="2" borderId="2" xfId="0" applyFont="1" applyFill="1" applyBorder="1" applyAlignment="1">
      <alignment horizontal="left" vertical="top" wrapText="1"/>
    </xf>
    <xf numFmtId="0" fontId="34" fillId="2" borderId="2" xfId="0" applyFont="1" applyFill="1" applyBorder="1" applyAlignment="1">
      <alignment horizontal="center" vertical="top" wrapText="1"/>
    </xf>
    <xf numFmtId="49" fontId="32" fillId="0" borderId="2" xfId="0" applyNumberFormat="1" applyFont="1" applyBorder="1" applyAlignment="1">
      <alignment vertical="top" wrapText="1"/>
    </xf>
    <xf numFmtId="49" fontId="32" fillId="0" borderId="3" xfId="0" applyNumberFormat="1" applyFont="1" applyBorder="1" applyAlignment="1">
      <alignment horizontal="center" vertical="top" wrapText="1"/>
    </xf>
    <xf numFmtId="49" fontId="32" fillId="0" borderId="2" xfId="0" applyNumberFormat="1" applyFont="1" applyBorder="1" applyAlignment="1">
      <alignment horizontal="center" vertical="top" wrapText="1"/>
    </xf>
    <xf numFmtId="49" fontId="32" fillId="0" borderId="2" xfId="0" applyNumberFormat="1" applyFont="1" applyBorder="1" applyAlignment="1">
      <alignment vertical="top" wrapText="1" shrinkToFit="1"/>
    </xf>
    <xf numFmtId="49" fontId="142" fillId="0" borderId="2" xfId="0" applyNumberFormat="1" applyFont="1" applyBorder="1" applyAlignment="1">
      <alignment horizontal="center" vertical="top" wrapText="1"/>
    </xf>
    <xf numFmtId="0" fontId="32" fillId="0" borderId="2" xfId="0" applyFont="1" applyFill="1" applyBorder="1" applyAlignment="1">
      <alignment vertical="top" wrapText="1"/>
    </xf>
    <xf numFmtId="49" fontId="33" fillId="0" borderId="2" xfId="0" applyNumberFormat="1" applyFont="1" applyBorder="1" applyAlignment="1">
      <alignment vertical="top" wrapText="1"/>
    </xf>
    <xf numFmtId="0" fontId="32" fillId="0" borderId="3" xfId="0" applyNumberFormat="1" applyFont="1" applyBorder="1" applyAlignment="1">
      <alignment horizontal="right" vertical="top" wrapText="1"/>
    </xf>
    <xf numFmtId="0" fontId="33" fillId="0" borderId="2" xfId="0" applyNumberFormat="1" applyFont="1" applyFill="1" applyBorder="1" applyAlignment="1">
      <alignment horizontal="right" vertical="top" wrapText="1"/>
    </xf>
    <xf numFmtId="0" fontId="27" fillId="0" borderId="0" xfId="0" applyFont="1" applyAlignment="1">
      <alignment horizontal="center"/>
    </xf>
    <xf numFmtId="0" fontId="35" fillId="0" borderId="2" xfId="0" applyFont="1" applyBorder="1" applyAlignment="1">
      <alignment horizontal="center" vertical="top" wrapText="1"/>
    </xf>
    <xf numFmtId="0" fontId="35" fillId="0" borderId="2" xfId="0" applyFont="1" applyBorder="1" applyAlignment="1">
      <alignment vertical="top" wrapText="1"/>
    </xf>
    <xf numFmtId="0" fontId="35" fillId="0" borderId="2" xfId="0" applyNumberFormat="1" applyFont="1" applyBorder="1" applyAlignment="1">
      <alignment horizontal="right" vertical="top" wrapText="1"/>
    </xf>
    <xf numFmtId="0" fontId="154" fillId="0" borderId="6" xfId="0" applyFont="1" applyBorder="1" applyAlignment="1"/>
    <xf numFmtId="0" fontId="154" fillId="0" borderId="7" xfId="0" applyFont="1" applyBorder="1" applyAlignment="1"/>
    <xf numFmtId="0" fontId="154" fillId="0" borderId="0" xfId="0" applyFont="1" applyAlignment="1">
      <alignment horizontal="left" indent="1"/>
    </xf>
    <xf numFmtId="0" fontId="154" fillId="0" borderId="0" xfId="0" applyFont="1"/>
    <xf numFmtId="0" fontId="25" fillId="2" borderId="2" xfId="0" applyFont="1" applyFill="1" applyBorder="1" applyAlignment="1">
      <alignment horizontal="right" vertical="center" wrapText="1"/>
    </xf>
    <xf numFmtId="0" fontId="57" fillId="2" borderId="2" xfId="0" applyFont="1" applyFill="1" applyBorder="1" applyAlignment="1">
      <alignment horizontal="right" vertical="center" wrapText="1"/>
    </xf>
    <xf numFmtId="0" fontId="0" fillId="0" borderId="0" xfId="0" applyAlignment="1">
      <alignment horizontal="left" indent="1"/>
    </xf>
    <xf numFmtId="0" fontId="33" fillId="2" borderId="16" xfId="0" applyFont="1" applyFill="1" applyBorder="1" applyAlignment="1">
      <alignment horizontal="right" vertical="center" wrapText="1"/>
    </xf>
    <xf numFmtId="0" fontId="48" fillId="2" borderId="16" xfId="0" applyFont="1" applyFill="1" applyBorder="1" applyAlignment="1">
      <alignment horizontal="right" vertical="center" wrapText="1"/>
    </xf>
    <xf numFmtId="0" fontId="33" fillId="2" borderId="2" xfId="0" applyNumberFormat="1" applyFont="1" applyFill="1" applyBorder="1" applyAlignment="1">
      <alignment horizontal="right" vertical="top" wrapText="1"/>
    </xf>
    <xf numFmtId="0" fontId="33" fillId="0" borderId="2" xfId="0" applyFont="1" applyBorder="1" applyAlignment="1">
      <alignment horizontal="right"/>
    </xf>
    <xf numFmtId="0" fontId="33" fillId="0" borderId="2" xfId="0" applyFont="1" applyFill="1" applyBorder="1" applyAlignment="1">
      <alignment horizontal="right"/>
    </xf>
    <xf numFmtId="0" fontId="25" fillId="2" borderId="16" xfId="0" applyFont="1" applyFill="1" applyBorder="1" applyAlignment="1">
      <alignment horizontal="right" vertical="center" wrapText="1"/>
    </xf>
    <xf numFmtId="0" fontId="35" fillId="9" borderId="2" xfId="0" applyFont="1" applyFill="1" applyBorder="1" applyAlignment="1">
      <alignment horizontal="center" vertical="top" wrapText="1"/>
    </xf>
    <xf numFmtId="0" fontId="25" fillId="2" borderId="6" xfId="0" applyFont="1" applyFill="1" applyBorder="1" applyAlignment="1">
      <alignment horizontal="right" vertical="center" wrapText="1"/>
    </xf>
    <xf numFmtId="0" fontId="25" fillId="2" borderId="7" xfId="0" applyFont="1" applyFill="1" applyBorder="1" applyAlignment="1">
      <alignment horizontal="right" vertical="center" wrapText="1"/>
    </xf>
    <xf numFmtId="0" fontId="32" fillId="0" borderId="0" xfId="0" applyFont="1" applyAlignment="1">
      <alignment horizontal="left" indent="1"/>
    </xf>
    <xf numFmtId="0" fontId="32" fillId="0" borderId="0" xfId="0" applyFont="1"/>
    <xf numFmtId="0" fontId="33" fillId="9" borderId="2" xfId="0" applyFont="1" applyFill="1" applyBorder="1" applyAlignment="1">
      <alignment horizontal="center" vertical="top" wrapText="1"/>
    </xf>
    <xf numFmtId="49" fontId="33" fillId="0" borderId="2" xfId="0" applyNumberFormat="1" applyFont="1" applyBorder="1" applyAlignment="1">
      <alignment horizontal="center" vertical="top" wrapText="1"/>
    </xf>
    <xf numFmtId="0" fontId="25" fillId="2" borderId="3" xfId="0" applyFont="1" applyFill="1" applyBorder="1" applyAlignment="1">
      <alignment horizontal="right" vertical="center" wrapText="1"/>
    </xf>
    <xf numFmtId="0" fontId="57" fillId="2" borderId="3" xfId="0" applyFont="1" applyFill="1" applyBorder="1" applyAlignment="1">
      <alignment horizontal="right" vertical="center" wrapText="1"/>
    </xf>
    <xf numFmtId="0" fontId="57" fillId="2" borderId="16" xfId="0" applyFont="1" applyFill="1" applyBorder="1" applyAlignment="1">
      <alignment horizontal="right" vertical="center" wrapText="1"/>
    </xf>
    <xf numFmtId="0" fontId="32" fillId="0" borderId="2" xfId="0" applyFont="1" applyBorder="1" applyAlignment="1">
      <alignment horizontal="right"/>
    </xf>
    <xf numFmtId="0" fontId="25" fillId="9" borderId="2" xfId="0" applyFont="1" applyFill="1" applyBorder="1" applyAlignment="1">
      <alignment horizontal="left" vertical="center" wrapText="1"/>
    </xf>
    <xf numFmtId="0" fontId="25" fillId="9" borderId="2" xfId="0" applyFont="1" applyFill="1" applyBorder="1" applyAlignment="1">
      <alignment horizontal="right" vertical="center" wrapText="1"/>
    </xf>
    <xf numFmtId="0" fontId="25" fillId="2" borderId="1"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155" fillId="2" borderId="6" xfId="0" applyFont="1" applyFill="1" applyBorder="1" applyAlignment="1"/>
    <xf numFmtId="0" fontId="155" fillId="2" borderId="6" xfId="0" applyFont="1" applyFill="1" applyBorder="1" applyAlignment="1">
      <alignment horizontal="right"/>
    </xf>
    <xf numFmtId="0" fontId="49" fillId="2" borderId="5" xfId="0" applyFont="1" applyFill="1" applyBorder="1" applyAlignment="1">
      <alignment horizontal="right" vertical="center" wrapText="1"/>
    </xf>
    <xf numFmtId="0" fontId="49" fillId="2" borderId="6" xfId="0" applyFont="1" applyFill="1" applyBorder="1" applyAlignment="1">
      <alignment horizontal="right" vertical="center" wrapText="1"/>
    </xf>
    <xf numFmtId="0" fontId="35" fillId="2" borderId="2" xfId="0" applyNumberFormat="1" applyFont="1" applyFill="1" applyBorder="1" applyAlignment="1">
      <alignment horizontal="right" vertical="top" wrapText="1"/>
    </xf>
    <xf numFmtId="0" fontId="19" fillId="9" borderId="2" xfId="0" applyFont="1" applyFill="1" applyBorder="1" applyAlignment="1">
      <alignment horizontal="center" vertical="center" wrapText="1"/>
    </xf>
    <xf numFmtId="0" fontId="0" fillId="9" borderId="0" xfId="0" applyFill="1" applyAlignment="1">
      <alignment horizontal="center"/>
    </xf>
    <xf numFmtId="0" fontId="34" fillId="2" borderId="2" xfId="0" applyFont="1" applyFill="1" applyBorder="1" applyAlignment="1">
      <alignment vertical="top" wrapText="1"/>
    </xf>
    <xf numFmtId="0" fontId="33" fillId="0" borderId="2" xfId="0" applyFont="1" applyFill="1" applyBorder="1" applyAlignment="1">
      <alignment vertical="top" wrapText="1"/>
    </xf>
    <xf numFmtId="0" fontId="33" fillId="2" borderId="2" xfId="0" applyFont="1" applyFill="1" applyBorder="1" applyAlignment="1">
      <alignment horizontal="left" vertical="top" wrapText="1"/>
    </xf>
    <xf numFmtId="0" fontId="150" fillId="0" borderId="2" xfId="4" applyFill="1" applyBorder="1" applyAlignment="1">
      <alignment horizontal="center" vertical="top" wrapText="1"/>
    </xf>
    <xf numFmtId="0" fontId="31" fillId="2" borderId="2" xfId="4" applyFont="1" applyFill="1" applyBorder="1" applyAlignment="1">
      <alignment horizontal="center" vertical="top" wrapText="1"/>
    </xf>
    <xf numFmtId="0" fontId="150" fillId="28" borderId="2" xfId="4" applyBorder="1" applyAlignment="1">
      <alignment horizontal="center" vertical="top" wrapText="1"/>
    </xf>
    <xf numFmtId="0" fontId="34" fillId="9" borderId="2" xfId="0" applyFont="1" applyFill="1" applyBorder="1" applyAlignment="1">
      <alignment horizontal="center" vertical="top" wrapText="1"/>
    </xf>
    <xf numFmtId="0" fontId="156" fillId="0" borderId="2" xfId="0" applyFont="1" applyBorder="1" applyAlignment="1">
      <alignment horizontal="center" vertical="top" wrapText="1"/>
    </xf>
    <xf numFmtId="0" fontId="156" fillId="0" borderId="2" xfId="0" applyFont="1" applyBorder="1" applyAlignment="1">
      <alignment horizontal="center" vertical="center" wrapText="1"/>
    </xf>
    <xf numFmtId="0" fontId="124" fillId="0" borderId="2" xfId="0" applyFont="1" applyFill="1" applyBorder="1" applyAlignment="1">
      <alignment horizontal="center" vertical="center" wrapText="1"/>
    </xf>
    <xf numFmtId="0" fontId="30" fillId="29" borderId="5" xfId="0" applyFont="1" applyFill="1" applyBorder="1" applyAlignment="1"/>
    <xf numFmtId="0" fontId="30" fillId="0" borderId="5" xfId="0" applyFont="1" applyBorder="1" applyAlignment="1">
      <alignment horizontal="center" wrapText="1"/>
    </xf>
    <xf numFmtId="0" fontId="28" fillId="10" borderId="6" xfId="0" applyFont="1" applyFill="1" applyBorder="1" applyAlignment="1">
      <alignment vertical="top" wrapText="1"/>
    </xf>
    <xf numFmtId="0" fontId="28" fillId="10" borderId="6" xfId="0" applyFont="1" applyFill="1" applyBorder="1" applyAlignment="1">
      <alignment horizontal="center" vertical="top" wrapText="1"/>
    </xf>
    <xf numFmtId="0" fontId="28" fillId="10" borderId="7" xfId="0" applyFont="1" applyFill="1" applyBorder="1" applyAlignment="1">
      <alignment horizontal="center" vertical="top" wrapText="1"/>
    </xf>
    <xf numFmtId="0" fontId="28" fillId="0" borderId="0" xfId="0" applyFont="1"/>
    <xf numFmtId="0" fontId="28" fillId="10" borderId="15" xfId="0" applyFont="1" applyFill="1" applyBorder="1" applyAlignment="1">
      <alignment horizontal="center" vertical="top" wrapText="1"/>
    </xf>
    <xf numFmtId="0" fontId="28" fillId="10" borderId="5" xfId="0" applyFont="1" applyFill="1" applyBorder="1" applyAlignment="1">
      <alignment horizontal="center" vertical="top" wrapText="1"/>
    </xf>
    <xf numFmtId="0" fontId="28" fillId="10" borderId="3" xfId="0" applyFont="1" applyFill="1" applyBorder="1" applyAlignment="1">
      <alignment horizontal="right" vertical="top" wrapText="1"/>
    </xf>
    <xf numFmtId="0" fontId="64" fillId="10" borderId="2" xfId="0" applyFont="1" applyFill="1" applyBorder="1" applyAlignment="1">
      <alignment horizontal="center" vertical="top" wrapText="1"/>
    </xf>
    <xf numFmtId="0" fontId="28" fillId="0" borderId="3" xfId="0" applyFont="1" applyBorder="1" applyAlignment="1">
      <alignment horizontal="center" vertical="top" wrapText="1"/>
    </xf>
    <xf numFmtId="0" fontId="28" fillId="0" borderId="3" xfId="0" applyFont="1" applyBorder="1" applyAlignment="1">
      <alignment vertical="top" wrapText="1"/>
    </xf>
    <xf numFmtId="0" fontId="64" fillId="0" borderId="2" xfId="0" applyFont="1" applyBorder="1" applyAlignment="1">
      <alignment vertical="top" wrapText="1"/>
    </xf>
    <xf numFmtId="0" fontId="28" fillId="0" borderId="9" xfId="0" applyFont="1" applyBorder="1" applyAlignment="1">
      <alignment horizontal="center" vertical="top" wrapText="1"/>
    </xf>
    <xf numFmtId="0" fontId="28" fillId="0" borderId="9" xfId="0" applyFont="1" applyBorder="1" applyAlignment="1">
      <alignment vertical="top" wrapText="1"/>
    </xf>
    <xf numFmtId="0" fontId="28" fillId="0" borderId="9" xfId="0" applyFont="1" applyBorder="1" applyAlignment="1">
      <alignment horizontal="left" vertical="top" wrapText="1"/>
    </xf>
    <xf numFmtId="0" fontId="28" fillId="0" borderId="5" xfId="0" applyFont="1" applyBorder="1" applyAlignment="1">
      <alignment horizontal="center" vertical="top" wrapText="1"/>
    </xf>
    <xf numFmtId="0" fontId="28" fillId="0" borderId="2" xfId="0" applyFont="1" applyFill="1" applyBorder="1" applyAlignment="1">
      <alignment horizontal="left" vertical="top" wrapText="1"/>
    </xf>
    <xf numFmtId="0" fontId="28" fillId="0" borderId="9" xfId="0" applyFont="1" applyFill="1" applyBorder="1" applyAlignment="1">
      <alignment horizontal="left" vertical="top" wrapText="1"/>
    </xf>
    <xf numFmtId="0" fontId="30" fillId="12" borderId="9" xfId="0" applyFont="1" applyFill="1" applyBorder="1" applyAlignment="1">
      <alignment horizontal="center" wrapText="1"/>
    </xf>
    <xf numFmtId="0" fontId="29" fillId="12" borderId="3" xfId="0" applyFont="1" applyFill="1" applyBorder="1" applyAlignment="1">
      <alignment horizontal="center" vertical="top" wrapText="1"/>
    </xf>
    <xf numFmtId="0" fontId="28" fillId="10" borderId="0" xfId="0" applyFont="1" applyFill="1" applyAlignment="1">
      <alignment vertical="top" wrapText="1"/>
    </xf>
    <xf numFmtId="0" fontId="30" fillId="29" borderId="2" xfId="0" applyFont="1" applyFill="1" applyBorder="1" applyAlignment="1">
      <alignment horizontal="center" vertical="top" wrapText="1"/>
    </xf>
    <xf numFmtId="0" fontId="28" fillId="10" borderId="15" xfId="0" applyFont="1" applyFill="1" applyBorder="1" applyAlignment="1">
      <alignment horizontal="right" vertical="top" wrapText="1"/>
    </xf>
    <xf numFmtId="0" fontId="29" fillId="10" borderId="3" xfId="0" applyFont="1" applyFill="1" applyBorder="1" applyAlignment="1">
      <alignment horizontal="right" vertical="top" wrapText="1"/>
    </xf>
    <xf numFmtId="0" fontId="29" fillId="10" borderId="2" xfId="0" applyFont="1" applyFill="1" applyBorder="1" applyAlignment="1">
      <alignment horizontal="right" vertical="top" wrapText="1"/>
    </xf>
    <xf numFmtId="0" fontId="28" fillId="10" borderId="9" xfId="0" applyFont="1" applyFill="1" applyBorder="1" applyAlignment="1">
      <alignment horizontal="right" vertical="top" wrapText="1"/>
    </xf>
    <xf numFmtId="0" fontId="29" fillId="10" borderId="6" xfId="0" applyFont="1" applyFill="1" applyBorder="1" applyAlignment="1">
      <alignment horizontal="right" vertical="top" wrapText="1"/>
    </xf>
    <xf numFmtId="0" fontId="28" fillId="10" borderId="16" xfId="0" applyFont="1" applyFill="1" applyBorder="1" applyAlignment="1">
      <alignment horizontal="right" vertical="top" wrapText="1"/>
    </xf>
    <xf numFmtId="0" fontId="64" fillId="10" borderId="2" xfId="0" applyFont="1" applyFill="1" applyBorder="1" applyAlignment="1">
      <alignment horizontal="right" vertical="top" wrapText="1"/>
    </xf>
    <xf numFmtId="166" fontId="64" fillId="10" borderId="2" xfId="0" applyNumberFormat="1" applyFont="1" applyFill="1" applyBorder="1" applyAlignment="1">
      <alignment horizontal="right" vertical="top" wrapText="1"/>
    </xf>
    <xf numFmtId="0" fontId="64" fillId="10" borderId="7" xfId="0" applyFont="1" applyFill="1" applyBorder="1" applyAlignment="1">
      <alignment horizontal="right" vertical="top" wrapText="1"/>
    </xf>
    <xf numFmtId="0" fontId="64" fillId="10" borderId="11" xfId="0" applyFont="1" applyFill="1" applyBorder="1" applyAlignment="1">
      <alignment horizontal="right" vertical="top" wrapText="1"/>
    </xf>
    <xf numFmtId="0" fontId="28" fillId="10" borderId="11" xfId="0" applyFont="1" applyFill="1" applyBorder="1" applyAlignment="1">
      <alignment horizontal="right" vertical="top" wrapText="1"/>
    </xf>
    <xf numFmtId="0" fontId="30" fillId="29" borderId="7" xfId="0" applyFont="1" applyFill="1" applyBorder="1" applyAlignment="1">
      <alignment horizontal="right" vertical="top" wrapText="1"/>
    </xf>
    <xf numFmtId="0" fontId="28" fillId="0" borderId="3" xfId="0" applyFont="1" applyBorder="1" applyAlignment="1">
      <alignment horizontal="right" vertical="top" wrapText="1"/>
    </xf>
    <xf numFmtId="0" fontId="64" fillId="0" borderId="2" xfId="0" applyFont="1" applyBorder="1" applyAlignment="1">
      <alignment horizontal="right" vertical="top" wrapText="1"/>
    </xf>
    <xf numFmtId="0" fontId="64" fillId="0" borderId="3" xfId="0" applyFont="1" applyBorder="1" applyAlignment="1">
      <alignment horizontal="right" vertical="top" wrapText="1"/>
    </xf>
    <xf numFmtId="0" fontId="0" fillId="0" borderId="3" xfId="0" applyFont="1" applyBorder="1" applyAlignment="1">
      <alignment horizontal="right" vertical="top" wrapText="1"/>
    </xf>
    <xf numFmtId="0" fontId="0" fillId="0" borderId="2" xfId="0" applyFont="1" applyBorder="1" applyAlignment="1">
      <alignment horizontal="right" vertical="top" wrapText="1"/>
    </xf>
    <xf numFmtId="0" fontId="132" fillId="0" borderId="2" xfId="0" applyFont="1" applyBorder="1" applyAlignment="1">
      <alignment horizontal="right" vertical="top" wrapText="1"/>
    </xf>
    <xf numFmtId="0" fontId="86" fillId="0" borderId="2" xfId="0" applyFont="1" applyBorder="1" applyAlignment="1">
      <alignment horizontal="right" vertical="top" wrapText="1"/>
    </xf>
    <xf numFmtId="0" fontId="28" fillId="0" borderId="9" xfId="0" applyFont="1" applyBorder="1" applyAlignment="1">
      <alignment horizontal="right" vertical="top" wrapText="1"/>
    </xf>
    <xf numFmtId="0" fontId="0" fillId="0" borderId="9" xfId="0" applyFont="1" applyBorder="1" applyAlignment="1">
      <alignment horizontal="right" vertical="top" wrapText="1"/>
    </xf>
    <xf numFmtId="0" fontId="0" fillId="0" borderId="6" xfId="0" applyBorder="1" applyAlignment="1">
      <alignment horizontal="right" vertical="top" wrapText="1"/>
    </xf>
    <xf numFmtId="0" fontId="0" fillId="0" borderId="7" xfId="0" applyBorder="1" applyAlignment="1">
      <alignment horizontal="right" vertical="top" wrapText="1"/>
    </xf>
    <xf numFmtId="0" fontId="0" fillId="0" borderId="8" xfId="0" applyBorder="1" applyAlignment="1">
      <alignment horizontal="right" vertical="top" wrapText="1"/>
    </xf>
    <xf numFmtId="0" fontId="0" fillId="0" borderId="16" xfId="0" applyBorder="1" applyAlignment="1">
      <alignment horizontal="right" vertical="top" wrapText="1"/>
    </xf>
    <xf numFmtId="0" fontId="29" fillId="0" borderId="2" xfId="0" applyFont="1" applyFill="1" applyBorder="1" applyAlignment="1">
      <alignment horizontal="right" vertical="top" wrapText="1"/>
    </xf>
    <xf numFmtId="0" fontId="28" fillId="0" borderId="2" xfId="0" applyFont="1" applyFill="1" applyBorder="1" applyAlignment="1">
      <alignment horizontal="right" vertical="top" wrapText="1"/>
    </xf>
    <xf numFmtId="0" fontId="1" fillId="0" borderId="2" xfId="0" applyFont="1" applyFill="1" applyBorder="1" applyAlignment="1">
      <alignment horizontal="right" vertical="top" wrapText="1"/>
    </xf>
    <xf numFmtId="0" fontId="132" fillId="0" borderId="2" xfId="0" applyFont="1" applyFill="1" applyBorder="1" applyAlignment="1">
      <alignment horizontal="right" vertical="top" wrapText="1"/>
    </xf>
    <xf numFmtId="0" fontId="28" fillId="0" borderId="0" xfId="0" applyFont="1" applyBorder="1" applyAlignment="1">
      <alignment horizontal="right" vertical="top" wrapText="1"/>
    </xf>
    <xf numFmtId="0" fontId="64" fillId="0" borderId="2" xfId="0" applyFont="1" applyFill="1" applyBorder="1" applyAlignment="1">
      <alignment horizontal="right" vertical="top" wrapText="1"/>
    </xf>
    <xf numFmtId="0" fontId="0" fillId="0" borderId="0" xfId="0" applyAlignment="1">
      <alignment horizontal="center" vertical="top" wrapText="1"/>
    </xf>
    <xf numFmtId="0" fontId="0" fillId="0" borderId="2" xfId="0" applyBorder="1" applyAlignment="1">
      <alignment horizontal="center" vertical="top" wrapText="1"/>
    </xf>
    <xf numFmtId="0" fontId="28" fillId="10" borderId="2" xfId="0" applyFont="1" applyFill="1" applyBorder="1" applyAlignment="1">
      <alignment horizontal="left" vertical="top" wrapText="1"/>
    </xf>
    <xf numFmtId="0" fontId="30" fillId="29" borderId="5" xfId="0" applyFont="1" applyFill="1" applyBorder="1" applyAlignment="1">
      <alignment horizontal="left" vertical="top" wrapText="1"/>
    </xf>
    <xf numFmtId="0" fontId="29" fillId="10" borderId="2" xfId="0" applyFont="1" applyFill="1" applyBorder="1" applyAlignment="1">
      <alignment horizontal="left" vertical="top" wrapText="1"/>
    </xf>
    <xf numFmtId="0" fontId="64" fillId="10" borderId="2" xfId="0" applyFont="1" applyFill="1" applyBorder="1" applyAlignment="1">
      <alignment horizontal="left" vertical="top" wrapText="1"/>
    </xf>
    <xf numFmtId="0" fontId="64" fillId="10" borderId="5" xfId="0" applyFont="1" applyFill="1" applyBorder="1" applyAlignment="1">
      <alignment horizontal="left" vertical="top" wrapText="1"/>
    </xf>
    <xf numFmtId="0" fontId="28" fillId="10" borderId="3" xfId="0" applyFont="1" applyFill="1" applyBorder="1" applyAlignment="1">
      <alignment horizontal="left" vertical="top" wrapText="1"/>
    </xf>
    <xf numFmtId="0" fontId="28" fillId="10" borderId="15" xfId="0" applyFont="1" applyFill="1" applyBorder="1" applyAlignment="1">
      <alignment horizontal="left" vertical="top" wrapText="1"/>
    </xf>
    <xf numFmtId="0" fontId="30" fillId="12" borderId="5" xfId="0" applyFont="1" applyFill="1" applyBorder="1" applyAlignment="1">
      <alignment horizontal="left" vertical="top" wrapText="1"/>
    </xf>
    <xf numFmtId="0" fontId="30" fillId="12" borderId="11" xfId="0" applyFont="1" applyFill="1" applyBorder="1" applyAlignment="1">
      <alignment horizontal="right" vertical="top" wrapText="1"/>
    </xf>
    <xf numFmtId="0" fontId="30" fillId="12" borderId="2" xfId="0" applyFont="1" applyFill="1" applyBorder="1" applyAlignment="1">
      <alignment horizontal="left" vertical="top" wrapText="1"/>
    </xf>
    <xf numFmtId="0" fontId="30" fillId="12" borderId="7" xfId="0" applyFont="1" applyFill="1" applyBorder="1" applyAlignment="1">
      <alignment horizontal="right" vertical="top" wrapText="1"/>
    </xf>
    <xf numFmtId="0" fontId="28" fillId="9" borderId="3" xfId="0" applyFont="1" applyFill="1" applyBorder="1" applyAlignment="1">
      <alignment horizontal="center" vertical="top" wrapText="1"/>
    </xf>
    <xf numFmtId="0" fontId="158" fillId="9" borderId="5" xfId="0" applyFont="1" applyFill="1" applyBorder="1" applyAlignment="1">
      <alignment vertical="top" wrapText="1"/>
    </xf>
    <xf numFmtId="0" fontId="0" fillId="0" borderId="10" xfId="0" applyBorder="1" applyAlignment="1">
      <alignment horizontal="center" vertical="top" wrapText="1"/>
    </xf>
    <xf numFmtId="0" fontId="0" fillId="0" borderId="5" xfId="0" applyBorder="1" applyAlignment="1">
      <alignment horizontal="center" vertical="top" wrapText="1"/>
    </xf>
    <xf numFmtId="0" fontId="0" fillId="0" borderId="15" xfId="0" applyBorder="1" applyAlignment="1">
      <alignment horizontal="center" vertical="top" wrapText="1"/>
    </xf>
    <xf numFmtId="0" fontId="28" fillId="0" borderId="13" xfId="0" applyFont="1" applyBorder="1" applyAlignment="1">
      <alignment horizontal="center" vertical="top" wrapText="1"/>
    </xf>
    <xf numFmtId="0" fontId="30" fillId="12" borderId="11" xfId="0" applyFont="1" applyFill="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28" fillId="0" borderId="6" xfId="0" applyFont="1" applyBorder="1" applyAlignment="1">
      <alignment horizontal="center" vertical="top" wrapText="1"/>
    </xf>
    <xf numFmtId="0" fontId="28" fillId="9" borderId="5" xfId="0" applyFont="1" applyFill="1" applyBorder="1" applyAlignment="1">
      <alignment horizontal="center" vertical="top" wrapText="1"/>
    </xf>
    <xf numFmtId="0" fontId="30" fillId="9" borderId="5" xfId="0" applyFont="1" applyFill="1" applyBorder="1" applyAlignment="1">
      <alignment vertical="center" wrapText="1"/>
    </xf>
    <xf numFmtId="0" fontId="28" fillId="10" borderId="10" xfId="0" applyFont="1" applyFill="1" applyBorder="1" applyAlignment="1">
      <alignment horizontal="center" vertical="top" wrapText="1"/>
    </xf>
    <xf numFmtId="0" fontId="28" fillId="10" borderId="1" xfId="0" applyFont="1" applyFill="1" applyBorder="1" applyAlignment="1">
      <alignment horizontal="right" vertical="top" wrapText="1"/>
    </xf>
    <xf numFmtId="0" fontId="28" fillId="10" borderId="1" xfId="0" applyFont="1" applyFill="1" applyBorder="1" applyAlignment="1">
      <alignment horizontal="center" vertical="top" wrapText="1"/>
    </xf>
    <xf numFmtId="0" fontId="28" fillId="0" borderId="1" xfId="0" applyFont="1" applyBorder="1" applyAlignment="1">
      <alignment horizontal="right" vertical="top" wrapText="1"/>
    </xf>
    <xf numFmtId="0" fontId="29" fillId="10" borderId="1" xfId="0" applyFont="1" applyFill="1" applyBorder="1" applyAlignment="1">
      <alignment horizontal="right" vertical="top" wrapText="1"/>
    </xf>
    <xf numFmtId="0" fontId="159" fillId="9" borderId="5" xfId="0" applyFont="1" applyFill="1" applyBorder="1" applyAlignment="1">
      <alignment vertical="top" wrapText="1"/>
    </xf>
    <xf numFmtId="0" fontId="28" fillId="9" borderId="10" xfId="0" applyFont="1" applyFill="1" applyBorder="1" applyAlignment="1">
      <alignment horizontal="center" vertical="center" wrapText="1"/>
    </xf>
    <xf numFmtId="0" fontId="28" fillId="9" borderId="9" xfId="0" applyFont="1" applyFill="1" applyBorder="1" applyAlignment="1">
      <alignment horizontal="right" vertical="center" wrapText="1"/>
    </xf>
    <xf numFmtId="0" fontId="124" fillId="9" borderId="9" xfId="0" applyFont="1" applyFill="1" applyBorder="1" applyAlignment="1">
      <alignment horizontal="right" vertical="center" wrapText="1"/>
    </xf>
    <xf numFmtId="0" fontId="0" fillId="0" borderId="1" xfId="0" applyBorder="1" applyAlignment="1">
      <alignment horizontal="right" vertical="top" wrapText="1"/>
    </xf>
    <xf numFmtId="0" fontId="0" fillId="0" borderId="1" xfId="0" applyBorder="1" applyAlignment="1">
      <alignment horizontal="center" vertical="top" wrapText="1"/>
    </xf>
    <xf numFmtId="0" fontId="0" fillId="0" borderId="11" xfId="0" applyBorder="1" applyAlignment="1">
      <alignment horizontal="right" vertical="top" wrapText="1"/>
    </xf>
    <xf numFmtId="0" fontId="0" fillId="9" borderId="0" xfId="0" applyFill="1" applyAlignment="1">
      <alignment horizontal="center" vertical="top" wrapText="1"/>
    </xf>
    <xf numFmtId="0" fontId="30" fillId="12" borderId="2" xfId="0" applyFont="1" applyFill="1" applyBorder="1" applyAlignment="1">
      <alignment vertical="top" wrapText="1"/>
    </xf>
    <xf numFmtId="0" fontId="30" fillId="9" borderId="2" xfId="0" applyFont="1" applyFill="1" applyBorder="1" applyAlignment="1">
      <alignment horizontal="center" vertical="top" wrapText="1"/>
    </xf>
    <xf numFmtId="0" fontId="30" fillId="9" borderId="2" xfId="0" applyFont="1" applyFill="1" applyBorder="1" applyAlignment="1">
      <alignment horizontal="right" vertical="top" wrapText="1"/>
    </xf>
    <xf numFmtId="0" fontId="30" fillId="9" borderId="2" xfId="0" applyFont="1" applyFill="1" applyBorder="1" applyAlignment="1">
      <alignment vertical="center" wrapText="1"/>
    </xf>
    <xf numFmtId="0" fontId="30" fillId="9" borderId="2" xfId="0" applyFont="1" applyFill="1" applyBorder="1" applyAlignment="1">
      <alignment horizontal="right" vertical="center" wrapText="1"/>
    </xf>
    <xf numFmtId="0" fontId="29" fillId="0" borderId="5" xfId="0" applyFont="1" applyFill="1" applyBorder="1" applyAlignment="1">
      <alignment horizontal="left" vertical="top" wrapText="1"/>
    </xf>
    <xf numFmtId="0" fontId="29" fillId="10" borderId="5" xfId="0" applyFont="1" applyFill="1" applyBorder="1" applyAlignment="1">
      <alignment horizontal="left" vertical="top" wrapText="1"/>
    </xf>
    <xf numFmtId="0" fontId="28" fillId="10" borderId="5" xfId="0" applyFont="1" applyFill="1" applyBorder="1" applyAlignment="1">
      <alignment horizontal="left" vertical="top" wrapText="1"/>
    </xf>
    <xf numFmtId="0" fontId="64" fillId="9" borderId="5" xfId="0" applyFont="1" applyFill="1" applyBorder="1" applyAlignment="1">
      <alignment horizontal="center" vertical="top" wrapText="1"/>
    </xf>
    <xf numFmtId="0" fontId="30" fillId="9" borderId="5" xfId="0" applyFont="1" applyFill="1" applyBorder="1" applyAlignment="1">
      <alignment horizontal="center" vertical="top" wrapText="1"/>
    </xf>
    <xf numFmtId="0" fontId="28" fillId="9" borderId="0" xfId="0" applyFont="1" applyFill="1" applyAlignment="1">
      <alignment horizontal="center" vertical="top" wrapText="1"/>
    </xf>
    <xf numFmtId="0" fontId="159" fillId="9" borderId="5" xfId="0" applyFont="1" applyFill="1" applyBorder="1" applyAlignment="1">
      <alignment horizontal="left" vertical="top" wrapText="1"/>
    </xf>
    <xf numFmtId="0" fontId="28" fillId="12" borderId="5" xfId="0" applyFont="1" applyFill="1" applyBorder="1" applyAlignment="1">
      <alignment horizontal="left" vertical="top" wrapText="1"/>
    </xf>
    <xf numFmtId="0" fontId="30" fillId="9" borderId="2" xfId="0" applyFont="1" applyFill="1" applyBorder="1" applyAlignment="1">
      <alignment horizontal="left" vertical="center" wrapText="1"/>
    </xf>
    <xf numFmtId="0" fontId="30" fillId="9" borderId="5" xfId="0" applyFont="1" applyFill="1" applyBorder="1" applyAlignment="1">
      <alignment horizontal="left" vertical="center" wrapText="1"/>
    </xf>
    <xf numFmtId="0" fontId="30" fillId="9" borderId="5" xfId="0" applyFont="1" applyFill="1" applyBorder="1" applyAlignment="1">
      <alignment horizontal="center" vertical="center" wrapText="1"/>
    </xf>
    <xf numFmtId="0" fontId="30" fillId="9" borderId="5" xfId="0" applyFont="1" applyFill="1" applyBorder="1" applyAlignment="1">
      <alignment horizontal="right" vertical="center" wrapText="1"/>
    </xf>
    <xf numFmtId="0" fontId="30" fillId="12" borderId="10" xfId="0" applyFont="1" applyFill="1" applyBorder="1" applyAlignment="1">
      <alignment horizontal="left" vertical="top" wrapText="1"/>
    </xf>
    <xf numFmtId="0" fontId="0" fillId="2" borderId="0" xfId="0" applyFill="1" applyAlignment="1">
      <alignment horizontal="center"/>
    </xf>
    <xf numFmtId="0" fontId="47" fillId="9" borderId="12" xfId="0" applyFont="1" applyFill="1" applyBorder="1" applyAlignment="1">
      <alignment vertical="center" wrapText="1"/>
    </xf>
    <xf numFmtId="0" fontId="42" fillId="0" borderId="2" xfId="0" applyFont="1" applyBorder="1" applyAlignment="1">
      <alignment vertical="top" wrapText="1"/>
    </xf>
    <xf numFmtId="0" fontId="0" fillId="0" borderId="3" xfId="0" applyBorder="1" applyAlignment="1">
      <alignment horizontal="center" vertical="top" wrapText="1"/>
    </xf>
    <xf numFmtId="0" fontId="32" fillId="2" borderId="3" xfId="0" applyFont="1" applyFill="1" applyBorder="1" applyAlignment="1">
      <alignment horizontal="right" vertical="top" wrapText="1"/>
    </xf>
    <xf numFmtId="0" fontId="33" fillId="0" borderId="2" xfId="0" applyFont="1" applyFill="1" applyBorder="1" applyAlignment="1">
      <alignment horizontal="right" vertical="top" wrapText="1"/>
    </xf>
    <xf numFmtId="0" fontId="0" fillId="0" borderId="6" xfId="0" applyBorder="1" applyAlignment="1">
      <alignment horizontal="center"/>
    </xf>
    <xf numFmtId="0" fontId="0" fillId="0" borderId="3" xfId="0" applyBorder="1" applyAlignment="1">
      <alignment horizontal="center"/>
    </xf>
    <xf numFmtId="0" fontId="0" fillId="0" borderId="8" xfId="0" applyFont="1" applyBorder="1" applyAlignment="1">
      <alignment horizontal="center" vertical="top" wrapText="1"/>
    </xf>
    <xf numFmtId="0" fontId="0" fillId="2" borderId="2" xfId="0" applyFill="1" applyBorder="1" applyAlignment="1">
      <alignment horizontal="center"/>
    </xf>
    <xf numFmtId="0" fontId="42" fillId="9" borderId="2" xfId="0" applyFont="1" applyFill="1" applyBorder="1" applyAlignment="1">
      <alignment horizontal="center" vertical="top" wrapText="1"/>
    </xf>
    <xf numFmtId="0" fontId="33" fillId="2" borderId="5" xfId="0" applyFont="1" applyFill="1" applyBorder="1" applyAlignment="1">
      <alignment horizontal="center" vertical="top" wrapText="1"/>
    </xf>
    <xf numFmtId="0" fontId="33" fillId="2" borderId="6" xfId="0" applyFont="1" applyFill="1" applyBorder="1" applyAlignment="1">
      <alignment horizontal="center" vertical="top" wrapText="1"/>
    </xf>
    <xf numFmtId="0" fontId="35" fillId="2" borderId="2" xfId="0" applyFont="1" applyFill="1" applyBorder="1"/>
    <xf numFmtId="0" fontId="160" fillId="2" borderId="2" xfId="0" applyFont="1" applyFill="1" applyBorder="1" applyAlignment="1">
      <alignment horizontal="center" vertical="top" wrapText="1"/>
    </xf>
    <xf numFmtId="164" fontId="160" fillId="2" borderId="2" xfId="0" applyNumberFormat="1" applyFont="1" applyFill="1" applyBorder="1" applyAlignment="1">
      <alignment horizontal="center" vertical="top" wrapText="1"/>
    </xf>
    <xf numFmtId="0" fontId="161" fillId="2" borderId="2" xfId="0" applyFont="1" applyFill="1" applyBorder="1" applyAlignment="1">
      <alignment horizontal="center" vertical="top" wrapText="1"/>
    </xf>
    <xf numFmtId="0" fontId="35" fillId="2" borderId="2" xfId="0" applyFont="1" applyFill="1" applyBorder="1" applyAlignment="1">
      <alignment vertical="top" wrapText="1"/>
    </xf>
    <xf numFmtId="0" fontId="48" fillId="2" borderId="2" xfId="0" applyFont="1" applyFill="1" applyBorder="1" applyAlignment="1">
      <alignment horizontal="center" vertical="top" wrapText="1"/>
    </xf>
    <xf numFmtId="0" fontId="142" fillId="2" borderId="2" xfId="0" applyFont="1" applyFill="1" applyBorder="1" applyAlignment="1">
      <alignment horizontal="center" vertical="top" wrapText="1"/>
    </xf>
    <xf numFmtId="0" fontId="163" fillId="2" borderId="2" xfId="0" applyFont="1" applyFill="1" applyBorder="1" applyAlignment="1">
      <alignment horizontal="center" vertical="top" wrapText="1"/>
    </xf>
    <xf numFmtId="0" fontId="141" fillId="2" borderId="2" xfId="0" applyFont="1" applyFill="1" applyBorder="1" applyAlignment="1">
      <alignment horizontal="center" vertical="top" wrapText="1"/>
    </xf>
    <xf numFmtId="0" fontId="162" fillId="2" borderId="2" xfId="0" applyFont="1" applyFill="1" applyBorder="1" applyAlignment="1">
      <alignment horizontal="center" vertical="top" wrapText="1"/>
    </xf>
    <xf numFmtId="0" fontId="35" fillId="2" borderId="2" xfId="0" applyFont="1" applyFill="1" applyBorder="1" applyAlignment="1">
      <alignment horizontal="center" vertical="top" wrapText="1"/>
    </xf>
    <xf numFmtId="0" fontId="33" fillId="2" borderId="7" xfId="0" applyFont="1" applyFill="1" applyBorder="1" applyAlignment="1">
      <alignment horizontal="center" vertical="top" wrapText="1"/>
    </xf>
    <xf numFmtId="0" fontId="33" fillId="2" borderId="11" xfId="0" applyFont="1" applyFill="1" applyBorder="1" applyAlignment="1">
      <alignment horizontal="center" vertical="top" wrapText="1"/>
    </xf>
    <xf numFmtId="0" fontId="33" fillId="2" borderId="16" xfId="0" applyFont="1" applyFill="1" applyBorder="1" applyAlignment="1">
      <alignment horizontal="center" vertical="top" wrapText="1"/>
    </xf>
    <xf numFmtId="0" fontId="142" fillId="2" borderId="7" xfId="0" applyFont="1" applyFill="1" applyBorder="1" applyAlignment="1">
      <alignment horizontal="center" vertical="top" wrapText="1"/>
    </xf>
    <xf numFmtId="0" fontId="32" fillId="2" borderId="7" xfId="0" applyFont="1" applyFill="1" applyBorder="1" applyAlignment="1">
      <alignment horizontal="center" vertical="top" wrapText="1"/>
    </xf>
    <xf numFmtId="0" fontId="33" fillId="2" borderId="1" xfId="0" applyFont="1" applyFill="1" applyBorder="1" applyAlignment="1">
      <alignment horizontal="center" vertical="top" wrapText="1"/>
    </xf>
    <xf numFmtId="0" fontId="16" fillId="2" borderId="0" xfId="0" applyFont="1" applyFill="1" applyAlignment="1">
      <alignment horizontal="center"/>
    </xf>
    <xf numFmtId="0" fontId="54" fillId="2" borderId="0" xfId="0" applyFont="1" applyFill="1" applyAlignment="1">
      <alignment horizontal="center"/>
    </xf>
    <xf numFmtId="0" fontId="42" fillId="2" borderId="2" xfId="0" applyFont="1" applyFill="1" applyBorder="1" applyAlignment="1">
      <alignment horizontal="center" vertical="top" wrapText="1"/>
    </xf>
    <xf numFmtId="0" fontId="42" fillId="0" borderId="0" xfId="0" applyFont="1"/>
    <xf numFmtId="0" fontId="33" fillId="2" borderId="0" xfId="0" applyFont="1" applyFill="1" applyAlignment="1">
      <alignment horizontal="center"/>
    </xf>
    <xf numFmtId="0" fontId="32" fillId="0" borderId="2" xfId="0" applyFont="1" applyBorder="1"/>
    <xf numFmtId="0" fontId="32" fillId="0" borderId="2" xfId="0" applyFont="1" applyBorder="1" applyAlignment="1">
      <alignment horizontal="center"/>
    </xf>
    <xf numFmtId="0" fontId="32" fillId="0" borderId="2" xfId="0" applyFont="1" applyFill="1" applyBorder="1" applyAlignment="1">
      <alignment horizontal="center"/>
    </xf>
    <xf numFmtId="0" fontId="34" fillId="0" borderId="2" xfId="0" applyFont="1" applyBorder="1"/>
    <xf numFmtId="0" fontId="34" fillId="0" borderId="2" xfId="0" applyFont="1" applyBorder="1" applyAlignment="1">
      <alignment horizontal="center"/>
    </xf>
    <xf numFmtId="0" fontId="33" fillId="0" borderId="2" xfId="0" applyFont="1" applyBorder="1" applyAlignment="1">
      <alignment horizontal="center"/>
    </xf>
    <xf numFmtId="167" fontId="32" fillId="0" borderId="2" xfId="0" applyNumberFormat="1" applyFont="1" applyBorder="1" applyAlignment="1">
      <alignment horizontal="center"/>
    </xf>
    <xf numFmtId="0" fontId="32" fillId="9" borderId="0" xfId="0" applyFont="1" applyFill="1" applyAlignment="1">
      <alignment horizontal="center"/>
    </xf>
    <xf numFmtId="0" fontId="32" fillId="17" borderId="2" xfId="0" applyFont="1" applyFill="1" applyBorder="1" applyAlignment="1">
      <alignment horizontal="center"/>
    </xf>
    <xf numFmtId="0" fontId="152" fillId="0" borderId="0" xfId="0" applyFont="1"/>
    <xf numFmtId="0" fontId="19" fillId="0" borderId="10" xfId="0" applyFont="1" applyBorder="1" applyAlignment="1">
      <alignment vertical="center" wrapText="1"/>
    </xf>
    <xf numFmtId="0" fontId="19" fillId="0" borderId="11" xfId="0" applyFont="1" applyBorder="1" applyAlignment="1">
      <alignment vertical="center" wrapText="1"/>
    </xf>
    <xf numFmtId="0" fontId="19" fillId="0" borderId="3" xfId="0" applyFont="1" applyBorder="1" applyAlignment="1">
      <alignment horizontal="center" vertical="top" wrapText="1"/>
    </xf>
    <xf numFmtId="0" fontId="19" fillId="0" borderId="2" xfId="0" applyFont="1" applyBorder="1" applyAlignment="1">
      <alignment horizontal="center" vertical="top" wrapText="1"/>
    </xf>
    <xf numFmtId="0" fontId="19" fillId="0" borderId="12" xfId="0" applyFont="1" applyFill="1" applyBorder="1" applyAlignment="1">
      <alignment horizontal="center" vertical="top" wrapText="1"/>
    </xf>
    <xf numFmtId="0" fontId="19" fillId="0" borderId="15" xfId="0" applyFont="1" applyBorder="1" applyAlignment="1">
      <alignment horizontal="center" vertical="top" wrapText="1"/>
    </xf>
    <xf numFmtId="0" fontId="19" fillId="0" borderId="16" xfId="0" applyFont="1" applyBorder="1" applyAlignment="1">
      <alignment horizontal="center" vertical="top" wrapText="1"/>
    </xf>
    <xf numFmtId="0" fontId="19" fillId="0" borderId="2" xfId="0" applyFont="1" applyFill="1" applyBorder="1" applyAlignment="1">
      <alignment horizontal="center" vertical="center" wrapText="1"/>
    </xf>
    <xf numFmtId="0" fontId="100" fillId="0" borderId="0" xfId="0" applyFont="1"/>
    <xf numFmtId="0" fontId="50" fillId="0" borderId="0" xfId="0" applyFont="1" applyBorder="1" applyAlignment="1">
      <alignment horizontal="center"/>
    </xf>
    <xf numFmtId="0" fontId="165" fillId="0" borderId="8" xfId="0" applyFont="1" applyBorder="1" applyAlignment="1">
      <alignment vertical="top" wrapText="1"/>
    </xf>
    <xf numFmtId="0" fontId="164" fillId="0" borderId="2" xfId="0" applyFont="1" applyFill="1" applyBorder="1" applyAlignment="1">
      <alignment vertical="top" wrapText="1"/>
    </xf>
    <xf numFmtId="0" fontId="164" fillId="10" borderId="2" xfId="0" applyFont="1" applyFill="1" applyBorder="1" applyAlignment="1">
      <alignment horizontal="center" vertical="top" wrapText="1"/>
    </xf>
    <xf numFmtId="166" fontId="164" fillId="0" borderId="2" xfId="0" applyNumberFormat="1" applyFont="1" applyFill="1" applyBorder="1" applyAlignment="1">
      <alignment horizontal="center" vertical="top" wrapText="1"/>
    </xf>
    <xf numFmtId="0" fontId="164" fillId="0" borderId="9" xfId="0" applyFont="1" applyFill="1" applyBorder="1" applyAlignment="1">
      <alignment vertical="top" wrapText="1"/>
    </xf>
    <xf numFmtId="0" fontId="161" fillId="0" borderId="2" xfId="0" applyFont="1" applyFill="1" applyBorder="1" applyAlignment="1">
      <alignment vertical="top" wrapText="1"/>
    </xf>
    <xf numFmtId="0" fontId="164" fillId="0" borderId="3" xfId="0" applyFont="1" applyFill="1" applyBorder="1" applyAlignment="1">
      <alignment vertical="top" wrapText="1"/>
    </xf>
    <xf numFmtId="0" fontId="100" fillId="0" borderId="0" xfId="0" applyFont="1" applyAlignment="1">
      <alignment horizontal="center"/>
    </xf>
    <xf numFmtId="170" fontId="164" fillId="0" borderId="2" xfId="0" applyNumberFormat="1" applyFont="1" applyFill="1" applyBorder="1" applyAlignment="1">
      <alignment horizontal="right" vertical="top" wrapText="1"/>
    </xf>
    <xf numFmtId="170" fontId="164" fillId="0" borderId="2" xfId="0" applyNumberFormat="1" applyFont="1" applyBorder="1" applyAlignment="1">
      <alignment horizontal="right" vertical="top" wrapText="1"/>
    </xf>
    <xf numFmtId="0" fontId="42" fillId="0" borderId="2" xfId="0" applyFont="1" applyBorder="1" applyAlignment="1">
      <alignment horizontal="right" vertical="top" wrapText="1"/>
    </xf>
    <xf numFmtId="166" fontId="164" fillId="10" borderId="2" xfId="0" applyNumberFormat="1" applyFont="1" applyFill="1" applyBorder="1" applyAlignment="1">
      <alignment horizontal="right" vertical="top" wrapText="1"/>
    </xf>
    <xf numFmtId="166" fontId="164" fillId="0" borderId="2" xfId="0" applyNumberFormat="1" applyFont="1" applyFill="1" applyBorder="1" applyAlignment="1">
      <alignment horizontal="right" vertical="top" wrapText="1"/>
    </xf>
    <xf numFmtId="166" fontId="161" fillId="0" borderId="0" xfId="0" applyNumberFormat="1" applyFont="1" applyFill="1" applyBorder="1" applyAlignment="1">
      <alignment horizontal="right" vertical="top" wrapText="1"/>
    </xf>
    <xf numFmtId="170" fontId="42" fillId="0" borderId="2" xfId="0" applyNumberFormat="1" applyFont="1" applyBorder="1" applyAlignment="1">
      <alignment horizontal="right" vertical="top" wrapText="1"/>
    </xf>
    <xf numFmtId="170" fontId="164" fillId="0" borderId="3" xfId="0" applyNumberFormat="1" applyFont="1" applyFill="1" applyBorder="1" applyAlignment="1">
      <alignment horizontal="right" vertical="top" wrapText="1"/>
    </xf>
    <xf numFmtId="170" fontId="164" fillId="0" borderId="3" xfId="0" applyNumberFormat="1" applyFont="1" applyBorder="1" applyAlignment="1">
      <alignment horizontal="right" vertical="top" wrapText="1"/>
    </xf>
    <xf numFmtId="170" fontId="161" fillId="0" borderId="2" xfId="0" applyNumberFormat="1" applyFont="1" applyBorder="1" applyAlignment="1">
      <alignment horizontal="right" vertical="top" wrapText="1"/>
    </xf>
    <xf numFmtId="170" fontId="164" fillId="10" borderId="2" xfId="0" applyNumberFormat="1" applyFont="1" applyFill="1" applyBorder="1" applyAlignment="1">
      <alignment horizontal="right" vertical="top" wrapText="1"/>
    </xf>
    <xf numFmtId="170" fontId="164" fillId="0" borderId="22" xfId="0" applyNumberFormat="1" applyFont="1" applyFill="1" applyBorder="1" applyAlignment="1">
      <alignment horizontal="right" vertical="top" wrapText="1"/>
    </xf>
    <xf numFmtId="170" fontId="164" fillId="0" borderId="22" xfId="0" applyNumberFormat="1" applyFont="1" applyBorder="1" applyAlignment="1">
      <alignment horizontal="right" vertical="top" wrapText="1"/>
    </xf>
    <xf numFmtId="0" fontId="107" fillId="0" borderId="2" xfId="0" applyFont="1" applyBorder="1" applyAlignment="1">
      <alignment horizontal="right" vertical="top" wrapText="1"/>
    </xf>
    <xf numFmtId="166" fontId="107" fillId="0" borderId="2" xfId="0" applyNumberFormat="1" applyFont="1" applyFill="1" applyBorder="1" applyAlignment="1">
      <alignment horizontal="right" vertical="top" wrapText="1"/>
    </xf>
    <xf numFmtId="170" fontId="107" fillId="0" borderId="2" xfId="0" applyNumberFormat="1" applyFont="1" applyBorder="1" applyAlignment="1">
      <alignment horizontal="right" vertical="top" wrapText="1"/>
    </xf>
    <xf numFmtId="170" fontId="161" fillId="0" borderId="2" xfId="0" applyNumberFormat="1" applyFont="1" applyFill="1" applyBorder="1" applyAlignment="1">
      <alignment horizontal="right" vertical="top" wrapText="1"/>
    </xf>
    <xf numFmtId="170" fontId="164" fillId="0" borderId="9" xfId="0" applyNumberFormat="1" applyFont="1" applyFill="1" applyBorder="1" applyAlignment="1">
      <alignment horizontal="right" vertical="top" wrapText="1"/>
    </xf>
    <xf numFmtId="170" fontId="164" fillId="0" borderId="9" xfId="0" applyNumberFormat="1" applyFont="1" applyBorder="1" applyAlignment="1">
      <alignment horizontal="right" vertical="top" wrapText="1"/>
    </xf>
    <xf numFmtId="170" fontId="19" fillId="0" borderId="2" xfId="0" applyNumberFormat="1" applyFont="1" applyBorder="1" applyAlignment="1">
      <alignment horizontal="right" vertical="top" wrapText="1"/>
    </xf>
    <xf numFmtId="0" fontId="42" fillId="0" borderId="0" xfId="0" applyFont="1" applyAlignment="1">
      <alignment horizontal="right"/>
    </xf>
    <xf numFmtId="0" fontId="42" fillId="0" borderId="0" xfId="0" applyFont="1" applyAlignment="1">
      <alignment vertical="center" wrapText="1"/>
    </xf>
    <xf numFmtId="0" fontId="19" fillId="9" borderId="2" xfId="0" applyFont="1" applyFill="1" applyBorder="1" applyAlignment="1">
      <alignment vertical="center" wrapText="1"/>
    </xf>
    <xf numFmtId="0" fontId="164" fillId="9" borderId="2" xfId="0" applyFont="1" applyFill="1" applyBorder="1" applyAlignment="1">
      <alignment horizontal="center" vertical="center" wrapText="1"/>
    </xf>
    <xf numFmtId="170" fontId="19" fillId="9" borderId="2" xfId="0" applyNumberFormat="1" applyFont="1" applyFill="1" applyBorder="1" applyAlignment="1">
      <alignment horizontal="right" vertical="center" wrapText="1"/>
    </xf>
    <xf numFmtId="0" fontId="161" fillId="9" borderId="2" xfId="0" applyFont="1" applyFill="1" applyBorder="1" applyAlignment="1">
      <alignment horizontal="center" vertical="top" wrapText="1"/>
    </xf>
    <xf numFmtId="0" fontId="164" fillId="9" borderId="2" xfId="0" applyFont="1" applyFill="1" applyBorder="1" applyAlignment="1">
      <alignment horizontal="center" vertical="top" wrapText="1"/>
    </xf>
    <xf numFmtId="170" fontId="164" fillId="17" borderId="2" xfId="0" applyNumberFormat="1" applyFont="1" applyFill="1" applyBorder="1" applyAlignment="1">
      <alignment horizontal="right" vertical="top" wrapText="1"/>
    </xf>
    <xf numFmtId="170" fontId="164" fillId="2" borderId="2" xfId="0" applyNumberFormat="1" applyFont="1" applyFill="1" applyBorder="1" applyAlignment="1">
      <alignment horizontal="right" vertical="top" wrapText="1"/>
    </xf>
    <xf numFmtId="0" fontId="42" fillId="2" borderId="2" xfId="0" applyFont="1" applyFill="1" applyBorder="1" applyAlignment="1">
      <alignment horizontal="right" vertical="top" wrapText="1"/>
    </xf>
    <xf numFmtId="166" fontId="164" fillId="2" borderId="2" xfId="0" applyNumberFormat="1" applyFont="1" applyFill="1" applyBorder="1" applyAlignment="1">
      <alignment horizontal="right" vertical="top" wrapText="1"/>
    </xf>
    <xf numFmtId="170" fontId="19" fillId="17" borderId="2" xfId="0" applyNumberFormat="1" applyFont="1" applyFill="1" applyBorder="1" applyAlignment="1">
      <alignment horizontal="right" vertical="center" wrapText="1"/>
    </xf>
    <xf numFmtId="0" fontId="142" fillId="0" borderId="3" xfId="0" applyFont="1" applyBorder="1" applyAlignment="1">
      <alignment horizontal="center" vertical="top" wrapText="1"/>
    </xf>
    <xf numFmtId="0" fontId="33" fillId="2" borderId="3" xfId="0" applyFont="1" applyFill="1" applyBorder="1" applyAlignment="1">
      <alignment horizontal="center" vertical="top" wrapText="1"/>
    </xf>
    <xf numFmtId="0" fontId="0" fillId="0" borderId="5" xfId="0" applyFont="1" applyBorder="1" applyAlignment="1">
      <alignment vertical="top" wrapText="1"/>
    </xf>
    <xf numFmtId="0" fontId="0" fillId="0" borderId="6" xfId="0" applyFont="1" applyBorder="1" applyAlignment="1">
      <alignment vertical="top" wrapText="1"/>
    </xf>
    <xf numFmtId="0" fontId="142" fillId="16" borderId="3" xfId="0" applyFont="1" applyFill="1" applyBorder="1" applyAlignment="1">
      <alignment horizontal="center" vertical="top" wrapText="1"/>
    </xf>
    <xf numFmtId="0" fontId="142" fillId="16"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48" fillId="2" borderId="6" xfId="0" applyFont="1" applyFill="1" applyBorder="1" applyAlignment="1">
      <alignment vertical="top" wrapText="1"/>
    </xf>
    <xf numFmtId="0" fontId="48" fillId="12" borderId="5" xfId="0" applyFont="1" applyFill="1" applyBorder="1" applyAlignment="1">
      <alignment vertical="top" wrapText="1"/>
    </xf>
    <xf numFmtId="0" fontId="141" fillId="16" borderId="5" xfId="0" applyFont="1" applyFill="1" applyBorder="1" applyAlignment="1">
      <alignment horizontal="center" vertical="top" wrapText="1"/>
    </xf>
    <xf numFmtId="0" fontId="141" fillId="16" borderId="6" xfId="0" applyFont="1" applyFill="1" applyBorder="1" applyAlignment="1">
      <alignment vertical="top" wrapText="1"/>
    </xf>
    <xf numFmtId="0" fontId="146" fillId="12" borderId="2" xfId="0" applyFont="1" applyFill="1" applyBorder="1" applyAlignment="1">
      <alignment horizontal="center" vertical="center" wrapText="1"/>
    </xf>
    <xf numFmtId="0" fontId="31" fillId="12" borderId="2" xfId="0" applyFont="1" applyFill="1" applyBorder="1" applyAlignment="1">
      <alignment vertical="center" wrapText="1"/>
    </xf>
    <xf numFmtId="0" fontId="31" fillId="12" borderId="9" xfId="0" applyFont="1" applyFill="1" applyBorder="1" applyAlignment="1">
      <alignment horizontal="center" vertical="center" wrapText="1"/>
    </xf>
    <xf numFmtId="0" fontId="31" fillId="12" borderId="9" xfId="0" applyFont="1" applyFill="1" applyBorder="1" applyAlignment="1">
      <alignment vertical="center" wrapText="1"/>
    </xf>
    <xf numFmtId="0" fontId="0" fillId="0" borderId="0" xfId="0" applyFont="1" applyAlignment="1">
      <alignment vertical="center"/>
    </xf>
    <xf numFmtId="0" fontId="35" fillId="12" borderId="2"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143" fillId="12" borderId="2" xfId="0" applyFont="1" applyFill="1" applyBorder="1" applyAlignment="1">
      <alignment horizontal="center" vertical="center" wrapText="1"/>
    </xf>
    <xf numFmtId="0" fontId="15" fillId="0" borderId="0" xfId="0" applyFont="1" applyAlignment="1">
      <alignment vertical="center"/>
    </xf>
    <xf numFmtId="0" fontId="142" fillId="0" borderId="3" xfId="0" applyFont="1" applyBorder="1" applyAlignment="1">
      <alignment horizontal="right" vertical="top" wrapText="1"/>
    </xf>
    <xf numFmtId="0" fontId="0" fillId="0" borderId="16" xfId="0" applyFont="1" applyBorder="1" applyAlignment="1">
      <alignment horizontal="right" vertical="top" wrapText="1"/>
    </xf>
    <xf numFmtId="0" fontId="142" fillId="16" borderId="2" xfId="0" applyFont="1" applyFill="1" applyBorder="1" applyAlignment="1">
      <alignment horizontal="right" vertical="top" wrapText="1"/>
    </xf>
    <xf numFmtId="0" fontId="0" fillId="0" borderId="7" xfId="0" applyFont="1" applyBorder="1" applyAlignment="1">
      <alignment horizontal="right" vertical="top" wrapText="1"/>
    </xf>
    <xf numFmtId="0" fontId="142" fillId="16" borderId="12" xfId="0" applyFont="1" applyFill="1" applyBorder="1" applyAlignment="1">
      <alignment horizontal="right" vertical="top" wrapText="1"/>
    </xf>
    <xf numFmtId="0" fontId="142" fillId="16" borderId="9" xfId="0" applyFont="1" applyFill="1" applyBorder="1" applyAlignment="1">
      <alignment horizontal="right" vertical="top" wrapText="1"/>
    </xf>
    <xf numFmtId="0" fontId="142" fillId="0" borderId="2" xfId="0" applyFont="1" applyBorder="1" applyAlignment="1">
      <alignment horizontal="right" vertical="top" wrapText="1"/>
    </xf>
    <xf numFmtId="0" fontId="31" fillId="12" borderId="2" xfId="0" applyFont="1" applyFill="1" applyBorder="1" applyAlignment="1">
      <alignment horizontal="right" vertical="center" wrapText="1"/>
    </xf>
    <xf numFmtId="0" fontId="142" fillId="16" borderId="6" xfId="0" applyFont="1" applyFill="1" applyBorder="1" applyAlignment="1">
      <alignment horizontal="right" vertical="top" wrapText="1"/>
    </xf>
    <xf numFmtId="0" fontId="0" fillId="0" borderId="6" xfId="0" applyFont="1" applyBorder="1" applyAlignment="1">
      <alignment horizontal="right" vertical="top" wrapText="1"/>
    </xf>
    <xf numFmtId="0" fontId="142" fillId="16" borderId="3" xfId="0" applyFont="1" applyFill="1" applyBorder="1" applyAlignment="1">
      <alignment horizontal="right" vertical="top" wrapText="1"/>
    </xf>
    <xf numFmtId="0" fontId="0" fillId="0" borderId="14" xfId="0" applyFont="1" applyBorder="1" applyAlignment="1">
      <alignment horizontal="right" vertical="top" wrapText="1"/>
    </xf>
    <xf numFmtId="0" fontId="0" fillId="0" borderId="12" xfId="0" applyFont="1" applyBorder="1" applyAlignment="1">
      <alignment horizontal="right" vertical="top" wrapText="1"/>
    </xf>
    <xf numFmtId="0" fontId="49" fillId="16" borderId="6" xfId="0" applyFont="1" applyFill="1" applyBorder="1" applyAlignment="1">
      <alignment horizontal="right" vertical="top" wrapText="1"/>
    </xf>
    <xf numFmtId="0" fontId="31" fillId="12" borderId="9" xfId="0" applyFont="1" applyFill="1" applyBorder="1" applyAlignment="1">
      <alignment horizontal="right" vertical="center" wrapText="1"/>
    </xf>
    <xf numFmtId="0" fontId="141" fillId="16" borderId="6" xfId="0" applyFont="1" applyFill="1" applyBorder="1" applyAlignment="1">
      <alignment horizontal="right" vertical="top" wrapText="1"/>
    </xf>
    <xf numFmtId="0" fontId="54" fillId="0" borderId="16" xfId="0" applyFont="1" applyBorder="1" applyAlignment="1">
      <alignment horizontal="right" vertical="top" wrapText="1"/>
    </xf>
    <xf numFmtId="0" fontId="54" fillId="0" borderId="3" xfId="0" applyFont="1" applyBorder="1" applyAlignment="1">
      <alignment horizontal="right" vertical="top" wrapText="1"/>
    </xf>
    <xf numFmtId="0" fontId="33" fillId="0" borderId="3" xfId="0" applyFont="1" applyBorder="1" applyAlignment="1">
      <alignment horizontal="right" vertical="top" wrapText="1"/>
    </xf>
    <xf numFmtId="0" fontId="54" fillId="0" borderId="7" xfId="0" applyFont="1" applyBorder="1" applyAlignment="1">
      <alignment horizontal="right" vertical="top" wrapText="1"/>
    </xf>
    <xf numFmtId="0" fontId="145" fillId="0" borderId="2" xfId="0" applyFont="1" applyBorder="1" applyAlignment="1">
      <alignment horizontal="right" vertical="top" wrapText="1"/>
    </xf>
    <xf numFmtId="0" fontId="33" fillId="16" borderId="2" xfId="0" applyFont="1" applyFill="1" applyBorder="1" applyAlignment="1">
      <alignment horizontal="right" vertical="top" wrapText="1"/>
    </xf>
    <xf numFmtId="0" fontId="16" fillId="12" borderId="2" xfId="0" applyFont="1" applyFill="1" applyBorder="1" applyAlignment="1">
      <alignment horizontal="right" vertical="center" wrapText="1"/>
    </xf>
    <xf numFmtId="0" fontId="64" fillId="2" borderId="9" xfId="0" applyFont="1" applyFill="1" applyBorder="1" applyAlignment="1">
      <alignment vertical="center" wrapText="1"/>
    </xf>
    <xf numFmtId="0" fontId="29" fillId="2" borderId="12" xfId="0" applyFont="1" applyFill="1" applyBorder="1" applyAlignment="1">
      <alignment horizontal="center" vertical="center" wrapText="1"/>
    </xf>
    <xf numFmtId="170" fontId="29" fillId="2" borderId="12" xfId="0" applyNumberFormat="1" applyFont="1" applyFill="1" applyBorder="1" applyAlignment="1">
      <alignment horizontal="right" vertical="center" wrapText="1"/>
    </xf>
    <xf numFmtId="170" fontId="33" fillId="2" borderId="2" xfId="0" applyNumberFormat="1" applyFont="1" applyFill="1" applyBorder="1" applyAlignment="1">
      <alignment horizontal="right"/>
    </xf>
    <xf numFmtId="170" fontId="29" fillId="2" borderId="2" xfId="0" applyNumberFormat="1" applyFont="1" applyFill="1" applyBorder="1" applyAlignment="1">
      <alignment horizontal="right" vertical="center" wrapText="1"/>
    </xf>
    <xf numFmtId="170" fontId="29" fillId="2" borderId="2" xfId="0" applyNumberFormat="1" applyFont="1" applyFill="1" applyBorder="1" applyAlignment="1">
      <alignment horizontal="center" vertical="center" wrapText="1"/>
    </xf>
    <xf numFmtId="170" fontId="29" fillId="2" borderId="9" xfId="0" applyNumberFormat="1" applyFont="1" applyFill="1" applyBorder="1" applyAlignment="1">
      <alignment horizontal="right" vertical="center" wrapText="1"/>
    </xf>
    <xf numFmtId="0" fontId="16" fillId="9" borderId="2" xfId="0" applyFont="1" applyFill="1" applyBorder="1" applyAlignment="1">
      <alignment horizontal="center" vertical="top" wrapText="1"/>
    </xf>
    <xf numFmtId="0" fontId="15" fillId="9" borderId="2" xfId="0" applyFont="1" applyFill="1" applyBorder="1" applyAlignment="1">
      <alignment vertical="center" wrapText="1"/>
    </xf>
    <xf numFmtId="0" fontId="17" fillId="0" borderId="0" xfId="0" applyFont="1" applyBorder="1" applyAlignment="1">
      <alignment horizontal="center"/>
    </xf>
    <xf numFmtId="0" fontId="34" fillId="2"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28" fillId="0" borderId="2" xfId="0" applyNumberFormat="1" applyFont="1" applyBorder="1" applyAlignment="1" applyProtection="1">
      <alignment horizontal="left" vertical="center" wrapText="1"/>
      <protection locked="0"/>
    </xf>
    <xf numFmtId="0" fontId="28" fillId="0" borderId="2" xfId="0" applyNumberFormat="1" applyFont="1" applyFill="1" applyBorder="1" applyAlignment="1" applyProtection="1">
      <alignment horizontal="center" vertical="center" wrapText="1"/>
      <protection locked="0"/>
    </xf>
    <xf numFmtId="0" fontId="28" fillId="0" borderId="2" xfId="0" applyNumberFormat="1" applyFont="1" applyBorder="1" applyAlignment="1" applyProtection="1">
      <alignment horizontal="center" vertical="center" wrapText="1"/>
      <protection locked="0"/>
    </xf>
    <xf numFmtId="0" fontId="28" fillId="0" borderId="2" xfId="0" applyNumberFormat="1" applyFont="1"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9" fillId="10" borderId="2" xfId="0" applyNumberFormat="1" applyFont="1" applyFill="1" applyBorder="1" applyAlignment="1">
      <alignment horizontal="left" vertical="center" wrapText="1"/>
    </xf>
    <xf numFmtId="0" fontId="28" fillId="10" borderId="2" xfId="0" applyNumberFormat="1" applyFont="1" applyFill="1" applyBorder="1" applyAlignment="1">
      <alignment horizontal="center" vertical="center" wrapText="1"/>
    </xf>
    <xf numFmtId="0" fontId="29" fillId="0" borderId="2" xfId="0" applyNumberFormat="1" applyFont="1" applyBorder="1" applyAlignment="1">
      <alignment horizontal="left" vertical="center" wrapText="1"/>
    </xf>
    <xf numFmtId="0" fontId="29" fillId="0" borderId="2" xfId="0" applyNumberFormat="1" applyFont="1" applyBorder="1" applyAlignment="1">
      <alignment horizontal="center" vertical="center" wrapText="1"/>
    </xf>
    <xf numFmtId="0" fontId="29" fillId="0" borderId="2" xfId="0" applyNumberFormat="1" applyFont="1" applyBorder="1" applyAlignment="1" applyProtection="1">
      <alignment horizontal="left" vertical="center" wrapText="1"/>
      <protection locked="0"/>
    </xf>
    <xf numFmtId="0" fontId="29" fillId="0" borderId="2" xfId="0" applyNumberFormat="1" applyFont="1" applyBorder="1" applyAlignment="1" applyProtection="1">
      <alignment horizontal="center" vertical="center" wrapText="1"/>
      <protection locked="0"/>
    </xf>
    <xf numFmtId="0" fontId="86" fillId="0" borderId="2" xfId="0" applyNumberFormat="1" applyFont="1" applyBorder="1" applyAlignment="1">
      <alignment horizontal="center" vertical="center" wrapText="1"/>
    </xf>
    <xf numFmtId="0" fontId="29" fillId="10" borderId="2" xfId="0" applyNumberFormat="1" applyFont="1" applyFill="1" applyBorder="1" applyAlignment="1" applyProtection="1">
      <alignment horizontal="left" vertical="center" wrapText="1"/>
      <protection locked="0"/>
    </xf>
    <xf numFmtId="0" fontId="28" fillId="0" borderId="2" xfId="0" applyFont="1" applyBorder="1" applyAlignment="1">
      <alignment horizontal="left" vertical="center"/>
    </xf>
    <xf numFmtId="0" fontId="28" fillId="0" borderId="2" xfId="0" applyFont="1" applyBorder="1" applyAlignment="1">
      <alignment horizontal="center" vertical="center"/>
    </xf>
    <xf numFmtId="0" fontId="29" fillId="0" borderId="2" xfId="0" applyNumberFormat="1" applyFont="1" applyBorder="1" applyAlignment="1" applyProtection="1">
      <alignment horizontal="left" vertical="top" wrapText="1"/>
      <protection locked="0"/>
    </xf>
    <xf numFmtId="0" fontId="28" fillId="0" borderId="2" xfId="0" applyNumberFormat="1" applyFont="1" applyFill="1" applyBorder="1" applyAlignment="1" applyProtection="1">
      <alignment horizontal="center" vertical="top" wrapText="1"/>
      <protection locked="0"/>
    </xf>
    <xf numFmtId="0" fontId="29" fillId="0" borderId="2" xfId="0" applyNumberFormat="1" applyFont="1" applyBorder="1" applyAlignment="1" applyProtection="1">
      <alignment horizontal="center" vertical="top" wrapText="1"/>
      <protection locked="0"/>
    </xf>
    <xf numFmtId="0" fontId="28" fillId="0" borderId="2" xfId="0" applyNumberFormat="1" applyFont="1" applyBorder="1" applyAlignment="1">
      <alignment horizontal="center" vertical="top" wrapText="1"/>
    </xf>
    <xf numFmtId="0" fontId="29" fillId="0" borderId="2" xfId="0" applyNumberFormat="1" applyFont="1" applyBorder="1" applyAlignment="1">
      <alignment horizontal="left" vertical="top" wrapText="1"/>
    </xf>
    <xf numFmtId="0" fontId="29" fillId="0" borderId="2" xfId="0" applyNumberFormat="1" applyFont="1" applyBorder="1" applyAlignment="1">
      <alignment horizontal="center" vertical="top" wrapText="1"/>
    </xf>
    <xf numFmtId="0" fontId="0" fillId="0" borderId="2" xfId="0" applyBorder="1" applyAlignment="1">
      <alignment vertical="center"/>
    </xf>
    <xf numFmtId="0" fontId="28" fillId="0" borderId="2" xfId="0" applyNumberFormat="1" applyFont="1" applyBorder="1" applyAlignment="1" applyProtection="1">
      <alignment horizontal="left" vertical="top" wrapText="1"/>
      <protection locked="0"/>
    </xf>
    <xf numFmtId="0" fontId="28" fillId="0" borderId="2" xfId="0" applyNumberFormat="1" applyFont="1" applyBorder="1" applyAlignment="1" applyProtection="1">
      <alignment horizontal="center" vertical="top" wrapText="1"/>
      <protection locked="0"/>
    </xf>
    <xf numFmtId="0" fontId="86" fillId="0" borderId="2" xfId="0" applyNumberFormat="1" applyFont="1" applyBorder="1" applyAlignment="1">
      <alignment horizontal="center" vertical="top" wrapText="1"/>
    </xf>
    <xf numFmtId="0" fontId="28" fillId="0" borderId="2" xfId="0" applyNumberFormat="1" applyFont="1" applyBorder="1" applyAlignment="1">
      <alignment horizontal="left" vertical="top" wrapText="1"/>
    </xf>
    <xf numFmtId="0" fontId="28" fillId="0" borderId="2" xfId="0" applyNumberFormat="1" applyFont="1" applyBorder="1" applyAlignment="1">
      <alignment vertical="top" wrapText="1"/>
    </xf>
    <xf numFmtId="0" fontId="29" fillId="0" borderId="9" xfId="0" applyNumberFormat="1" applyFont="1" applyBorder="1" applyAlignment="1">
      <alignment horizontal="left" vertical="top" wrapText="1"/>
    </xf>
    <xf numFmtId="0" fontId="47" fillId="0" borderId="2" xfId="0" applyNumberFormat="1" applyFont="1" applyBorder="1" applyAlignment="1">
      <alignment horizontal="left" vertical="top" wrapText="1"/>
    </xf>
    <xf numFmtId="0" fontId="29" fillId="0" borderId="9" xfId="0" applyNumberFormat="1" applyFont="1" applyBorder="1" applyAlignment="1">
      <alignment horizontal="center" vertical="top" wrapText="1"/>
    </xf>
    <xf numFmtId="0" fontId="28" fillId="0" borderId="9" xfId="0" applyNumberFormat="1" applyFont="1" applyBorder="1" applyAlignment="1" applyProtection="1">
      <alignment horizontal="center" vertical="top" wrapText="1"/>
      <protection locked="0"/>
    </xf>
    <xf numFmtId="0" fontId="29" fillId="0" borderId="9" xfId="0" applyNumberFormat="1" applyFont="1" applyBorder="1" applyAlignment="1" applyProtection="1">
      <alignment horizontal="left" vertical="top" wrapText="1"/>
      <protection locked="0"/>
    </xf>
    <xf numFmtId="0" fontId="28" fillId="0" borderId="9" xfId="0" applyNumberFormat="1" applyFont="1" applyBorder="1" applyAlignment="1" applyProtection="1">
      <alignment horizontal="left" vertical="top" wrapText="1"/>
      <protection locked="0"/>
    </xf>
    <xf numFmtId="0" fontId="28" fillId="0" borderId="3" xfId="0" applyNumberFormat="1" applyFont="1" applyBorder="1" applyAlignment="1" applyProtection="1">
      <alignment horizontal="center" vertical="top" wrapText="1"/>
      <protection locked="0"/>
    </xf>
    <xf numFmtId="0" fontId="28" fillId="0" borderId="3" xfId="0" applyNumberFormat="1" applyFont="1" applyBorder="1" applyAlignment="1">
      <alignment horizontal="center" vertical="top" wrapText="1"/>
    </xf>
    <xf numFmtId="0" fontId="28" fillId="0" borderId="2" xfId="0" applyFont="1" applyBorder="1"/>
    <xf numFmtId="0" fontId="28" fillId="0" borderId="2" xfId="0" applyFont="1" applyBorder="1" applyAlignment="1">
      <alignment horizontal="center"/>
    </xf>
    <xf numFmtId="0" fontId="28" fillId="0" borderId="2" xfId="0" applyFont="1" applyBorder="1" applyAlignment="1">
      <alignment horizontal="center" vertical="top"/>
    </xf>
    <xf numFmtId="0" fontId="29" fillId="0" borderId="12" xfId="0" applyNumberFormat="1" applyFont="1" applyFill="1" applyBorder="1" applyAlignment="1">
      <alignment horizontal="left" vertical="top" wrapText="1"/>
    </xf>
    <xf numFmtId="0" fontId="32" fillId="0" borderId="2" xfId="0" applyFont="1" applyBorder="1" applyAlignment="1">
      <alignment horizontal="left"/>
    </xf>
    <xf numFmtId="0" fontId="30" fillId="0" borderId="2" xfId="0" applyFont="1" applyBorder="1" applyAlignment="1">
      <alignment horizontal="left"/>
    </xf>
    <xf numFmtId="0" fontId="20" fillId="0" borderId="2" xfId="0" applyFont="1" applyBorder="1" applyAlignment="1">
      <alignment horizontal="center"/>
    </xf>
    <xf numFmtId="0" fontId="28" fillId="2" borderId="2" xfId="0" applyFont="1" applyFill="1" applyBorder="1"/>
    <xf numFmtId="0" fontId="28" fillId="0" borderId="2" xfId="0" applyFont="1" applyBorder="1" applyAlignment="1">
      <alignment horizontal="left"/>
    </xf>
    <xf numFmtId="0" fontId="28" fillId="2" borderId="2" xfId="0" applyFont="1" applyFill="1" applyBorder="1" applyAlignment="1">
      <alignment horizontal="center"/>
    </xf>
    <xf numFmtId="0" fontId="28" fillId="0" borderId="5" xfId="0" applyFont="1" applyBorder="1" applyAlignment="1">
      <alignment horizontal="center"/>
    </xf>
    <xf numFmtId="0" fontId="28" fillId="2" borderId="6" xfId="0" applyFont="1" applyFill="1" applyBorder="1" applyAlignment="1">
      <alignment horizontal="center"/>
    </xf>
    <xf numFmtId="0" fontId="28" fillId="0" borderId="6" xfId="0" applyFont="1" applyBorder="1" applyAlignment="1">
      <alignment horizontal="center"/>
    </xf>
    <xf numFmtId="0" fontId="28" fillId="0" borderId="7" xfId="0" applyFont="1" applyBorder="1" applyAlignment="1">
      <alignment horizontal="center"/>
    </xf>
    <xf numFmtId="0" fontId="28" fillId="0" borderId="5" xfId="0" applyFont="1" applyBorder="1"/>
    <xf numFmtId="0" fontId="29" fillId="0" borderId="5" xfId="0" applyFont="1" applyBorder="1" applyAlignment="1">
      <alignment horizontal="center"/>
    </xf>
    <xf numFmtId="0" fontId="29" fillId="2" borderId="6" xfId="0" applyFont="1" applyFill="1" applyBorder="1" applyAlignment="1">
      <alignment horizontal="center"/>
    </xf>
    <xf numFmtId="0" fontId="15" fillId="0" borderId="2" xfId="0" applyFont="1" applyBorder="1"/>
    <xf numFmtId="0" fontId="29" fillId="2" borderId="2" xfId="0" applyFont="1" applyFill="1" applyBorder="1" applyAlignment="1">
      <alignment horizontal="center"/>
    </xf>
    <xf numFmtId="2" fontId="28" fillId="0" borderId="2" xfId="0" applyNumberFormat="1" applyFont="1" applyBorder="1" applyAlignment="1">
      <alignment horizontal="center"/>
    </xf>
    <xf numFmtId="0" fontId="30" fillId="2" borderId="2" xfId="0" applyFont="1" applyFill="1" applyBorder="1" applyAlignment="1">
      <alignment horizontal="left"/>
    </xf>
    <xf numFmtId="0" fontId="20" fillId="2" borderId="2" xfId="0" applyFont="1" applyFill="1" applyBorder="1" applyAlignment="1">
      <alignment horizontal="center"/>
    </xf>
    <xf numFmtId="166" fontId="28" fillId="0" borderId="2" xfId="0" applyNumberFormat="1" applyFont="1" applyBorder="1" applyAlignment="1">
      <alignment horizontal="center"/>
    </xf>
    <xf numFmtId="0" fontId="28" fillId="0" borderId="2" xfId="0" applyFont="1" applyBorder="1" applyAlignment="1">
      <alignment vertical="top"/>
    </xf>
    <xf numFmtId="0" fontId="28" fillId="2" borderId="2" xfId="0" applyFont="1" applyFill="1" applyBorder="1" applyAlignment="1">
      <alignment horizontal="center" vertical="top"/>
    </xf>
    <xf numFmtId="0" fontId="28" fillId="0" borderId="2" xfId="0" applyFont="1" applyBorder="1" applyAlignment="1">
      <alignment horizontal="left" vertical="top"/>
    </xf>
    <xf numFmtId="0" fontId="20" fillId="0" borderId="2" xfId="0" applyFont="1" applyBorder="1" applyAlignment="1">
      <alignment horizontal="center" vertical="top"/>
    </xf>
    <xf numFmtId="0" fontId="30" fillId="0" borderId="2" xfId="0" applyFont="1" applyBorder="1" applyAlignment="1">
      <alignment horizontal="left" vertical="top"/>
    </xf>
    <xf numFmtId="167" fontId="28" fillId="0" borderId="2" xfId="0" applyNumberFormat="1" applyFont="1" applyBorder="1" applyAlignment="1">
      <alignment horizontal="center" vertical="top"/>
    </xf>
    <xf numFmtId="167" fontId="28" fillId="2" borderId="2" xfId="0" applyNumberFormat="1" applyFont="1" applyFill="1" applyBorder="1" applyAlignment="1">
      <alignment horizontal="center" vertical="top"/>
    </xf>
    <xf numFmtId="0" fontId="21" fillId="0" borderId="2" xfId="0" applyFont="1" applyBorder="1" applyAlignment="1">
      <alignment horizontal="center" vertical="top"/>
    </xf>
    <xf numFmtId="0" fontId="28" fillId="2" borderId="2" xfId="0" applyFont="1" applyFill="1" applyBorder="1" applyAlignment="1">
      <alignment horizontal="left" vertical="top"/>
    </xf>
    <xf numFmtId="0" fontId="20" fillId="2" borderId="2" xfId="0" applyFont="1" applyFill="1" applyBorder="1" applyAlignment="1">
      <alignment horizontal="center" vertical="top"/>
    </xf>
    <xf numFmtId="0" fontId="28" fillId="2" borderId="2" xfId="0" applyFont="1" applyFill="1" applyBorder="1" applyAlignment="1">
      <alignment vertical="top"/>
    </xf>
    <xf numFmtId="0" fontId="30" fillId="2" borderId="2" xfId="0" applyFont="1" applyFill="1" applyBorder="1" applyAlignment="1">
      <alignment horizontal="left" vertical="top"/>
    </xf>
    <xf numFmtId="0" fontId="28" fillId="2" borderId="2" xfId="0" applyFont="1" applyFill="1" applyBorder="1" applyAlignment="1">
      <alignment horizontal="left"/>
    </xf>
    <xf numFmtId="0" fontId="30" fillId="2" borderId="2" xfId="0" applyFont="1" applyFill="1" applyBorder="1" applyAlignment="1">
      <alignment horizontal="center"/>
    </xf>
    <xf numFmtId="0" fontId="30" fillId="0" borderId="2" xfId="0" applyFont="1" applyBorder="1" applyAlignment="1">
      <alignment horizontal="center"/>
    </xf>
    <xf numFmtId="167" fontId="28" fillId="2" borderId="2" xfId="0" applyNumberFormat="1" applyFont="1" applyFill="1" applyBorder="1" applyAlignment="1">
      <alignment horizontal="center"/>
    </xf>
    <xf numFmtId="0" fontId="21" fillId="0" borderId="2" xfId="0" applyFont="1" applyBorder="1" applyAlignment="1">
      <alignment horizontal="center"/>
    </xf>
    <xf numFmtId="167" fontId="28" fillId="0" borderId="2" xfId="0" applyNumberFormat="1" applyFont="1" applyBorder="1" applyAlignment="1">
      <alignment horizontal="center"/>
    </xf>
    <xf numFmtId="0" fontId="30" fillId="0" borderId="2" xfId="0" applyFont="1" applyFill="1" applyBorder="1" applyAlignment="1">
      <alignment vertical="center"/>
    </xf>
    <xf numFmtId="0" fontId="21" fillId="0" borderId="2" xfId="0" applyFont="1" applyBorder="1" applyAlignment="1">
      <alignment horizontal="center" vertical="center"/>
    </xf>
    <xf numFmtId="0" fontId="28" fillId="0" borderId="2" xfId="0" applyFont="1" applyBorder="1" applyAlignment="1">
      <alignment vertical="center"/>
    </xf>
    <xf numFmtId="0" fontId="30" fillId="0" borderId="2" xfId="0" applyFont="1" applyBorder="1" applyAlignment="1">
      <alignment horizontal="center" vertical="center"/>
    </xf>
    <xf numFmtId="0" fontId="30" fillId="0" borderId="2" xfId="0" applyFont="1" applyFill="1" applyBorder="1" applyAlignment="1">
      <alignment horizontal="right" vertical="center"/>
    </xf>
    <xf numFmtId="0" fontId="20" fillId="0" borderId="2" xfId="0" applyFont="1" applyBorder="1" applyAlignment="1">
      <alignment horizontal="center" vertical="top" wrapText="1"/>
    </xf>
    <xf numFmtId="0" fontId="28" fillId="0" borderId="2" xfId="0" applyFont="1" applyFill="1" applyBorder="1" applyAlignment="1">
      <alignment horizontal="right"/>
    </xf>
    <xf numFmtId="0" fontId="28" fillId="0" borderId="2" xfId="0" applyFont="1" applyBorder="1" applyAlignment="1">
      <alignment horizontal="center" vertical="center" wrapText="1"/>
    </xf>
    <xf numFmtId="0" fontId="28" fillId="0" borderId="2" xfId="0" applyFont="1" applyFill="1" applyBorder="1" applyAlignment="1">
      <alignment horizontal="right" vertical="center"/>
    </xf>
    <xf numFmtId="0" fontId="29" fillId="0" borderId="2" xfId="0" applyFont="1" applyBorder="1" applyAlignment="1">
      <alignment horizontal="left" vertical="top" wrapText="1"/>
    </xf>
    <xf numFmtId="0" fontId="51" fillId="0" borderId="2" xfId="0" applyFont="1" applyBorder="1" applyAlignment="1">
      <alignment horizontal="center" vertical="top" wrapText="1"/>
    </xf>
    <xf numFmtId="0" fontId="29" fillId="0" borderId="2" xfId="0" applyFont="1" applyFill="1" applyBorder="1" applyAlignment="1">
      <alignment horizontal="right"/>
    </xf>
    <xf numFmtId="0" fontId="29" fillId="0" borderId="2" xfId="0" applyFont="1" applyBorder="1" applyAlignment="1">
      <alignment horizontal="right"/>
    </xf>
    <xf numFmtId="0" fontId="29" fillId="0" borderId="2" xfId="0" applyFont="1" applyBorder="1" applyAlignment="1">
      <alignment horizontal="center" vertical="center"/>
    </xf>
    <xf numFmtId="0" fontId="29" fillId="0" borderId="2" xfId="0" applyFont="1" applyBorder="1" applyAlignment="1">
      <alignment horizontal="right" vertical="center"/>
    </xf>
    <xf numFmtId="0" fontId="47" fillId="0" borderId="2" xfId="0" applyFont="1" applyBorder="1" applyAlignment="1">
      <alignment horizontal="left" vertical="top" wrapText="1"/>
    </xf>
    <xf numFmtId="0" fontId="29" fillId="0" borderId="2" xfId="0" applyFont="1" applyBorder="1" applyAlignment="1">
      <alignment horizontal="center" vertical="top"/>
    </xf>
    <xf numFmtId="0" fontId="29" fillId="0" borderId="2" xfId="0" applyFont="1" applyBorder="1" applyAlignment="1">
      <alignment horizontal="right" vertical="top"/>
    </xf>
    <xf numFmtId="0" fontId="54" fillId="0" borderId="2" xfId="0" applyFont="1" applyBorder="1" applyAlignment="1">
      <alignment vertical="center"/>
    </xf>
    <xf numFmtId="0" fontId="58" fillId="0" borderId="2" xfId="0" applyFont="1" applyBorder="1"/>
    <xf numFmtId="0" fontId="29" fillId="0" borderId="2" xfId="0" applyFont="1" applyFill="1" applyBorder="1" applyAlignment="1">
      <alignment horizontal="center"/>
    </xf>
    <xf numFmtId="0" fontId="29" fillId="0" borderId="2" xfId="0" applyFont="1" applyFill="1" applyBorder="1" applyAlignment="1">
      <alignment horizontal="center" vertical="center"/>
    </xf>
    <xf numFmtId="0" fontId="29" fillId="0" borderId="2" xfId="0" applyFont="1" applyFill="1" applyBorder="1" applyAlignment="1">
      <alignment horizontal="right" vertical="center"/>
    </xf>
    <xf numFmtId="0" fontId="29" fillId="0" borderId="9" xfId="0" applyFont="1" applyBorder="1" applyAlignment="1">
      <alignment horizontal="center" vertical="top" wrapText="1"/>
    </xf>
    <xf numFmtId="0" fontId="29" fillId="0" borderId="9" xfId="0" applyFont="1" applyBorder="1" applyAlignment="1">
      <alignment horizontal="center" vertical="top"/>
    </xf>
    <xf numFmtId="0" fontId="29" fillId="0" borderId="9" xfId="0" applyFont="1" applyBorder="1" applyAlignment="1">
      <alignment horizontal="center"/>
    </xf>
    <xf numFmtId="0" fontId="29" fillId="0" borderId="9" xfId="0" applyFont="1" applyBorder="1" applyAlignment="1">
      <alignment horizontal="right"/>
    </xf>
    <xf numFmtId="0" fontId="29" fillId="0" borderId="9" xfId="0" applyFont="1" applyBorder="1" applyAlignment="1">
      <alignment horizontal="right" vertical="top" wrapText="1"/>
    </xf>
    <xf numFmtId="0" fontId="15" fillId="31" borderId="2" xfId="0" applyFont="1" applyFill="1" applyBorder="1"/>
    <xf numFmtId="0" fontId="15" fillId="31" borderId="2" xfId="0" applyFont="1" applyFill="1" applyBorder="1" applyAlignment="1">
      <alignment horizontal="left"/>
    </xf>
    <xf numFmtId="0" fontId="15" fillId="2" borderId="2" xfId="0" applyFont="1" applyFill="1" applyBorder="1"/>
    <xf numFmtId="0" fontId="0" fillId="31" borderId="0" xfId="0" applyFill="1"/>
    <xf numFmtId="0" fontId="0" fillId="0" borderId="2" xfId="0" applyBorder="1" applyAlignment="1">
      <alignment horizontal="left" wrapText="1"/>
    </xf>
    <xf numFmtId="0" fontId="15" fillId="31" borderId="0" xfId="0" applyFont="1" applyFill="1"/>
    <xf numFmtId="0" fontId="15" fillId="32" borderId="2" xfId="0" applyFont="1" applyFill="1" applyBorder="1" applyAlignment="1">
      <alignment horizontal="left"/>
    </xf>
    <xf numFmtId="0" fontId="15" fillId="32" borderId="2" xfId="0" applyFont="1" applyFill="1" applyBorder="1"/>
    <xf numFmtId="0" fontId="15" fillId="32" borderId="0" xfId="0" applyFont="1" applyFill="1"/>
    <xf numFmtId="0" fontId="0" fillId="0" borderId="2" xfId="0" applyFont="1" applyBorder="1"/>
    <xf numFmtId="0" fontId="0" fillId="2" borderId="2" xfId="0" applyFont="1" applyFill="1" applyBorder="1"/>
    <xf numFmtId="0" fontId="0" fillId="0" borderId="0" xfId="0" applyFont="1"/>
    <xf numFmtId="49" fontId="0" fillId="0" borderId="2" xfId="0" applyNumberFormat="1" applyBorder="1" applyAlignment="1">
      <alignment horizontal="left"/>
    </xf>
    <xf numFmtId="49" fontId="0" fillId="0" borderId="2" xfId="0" applyNumberFormat="1" applyBorder="1"/>
    <xf numFmtId="49" fontId="0" fillId="0" borderId="0" xfId="0" applyNumberFormat="1"/>
    <xf numFmtId="0" fontId="0" fillId="0" borderId="2" xfId="0" applyFont="1" applyBorder="1" applyAlignment="1">
      <alignment horizontal="left"/>
    </xf>
    <xf numFmtId="16" fontId="0" fillId="0" borderId="2" xfId="0" applyNumberFormat="1" applyBorder="1" applyAlignment="1">
      <alignment horizontal="left"/>
    </xf>
    <xf numFmtId="0" fontId="0" fillId="0" borderId="0" xfId="0" applyAlignment="1"/>
    <xf numFmtId="0" fontId="0" fillId="0" borderId="2" xfId="0" applyBorder="1" applyAlignment="1"/>
    <xf numFmtId="0" fontId="64" fillId="2" borderId="2" xfId="0" applyNumberFormat="1" applyFont="1" applyFill="1" applyBorder="1" applyAlignment="1" applyProtection="1">
      <alignment horizontal="left" vertical="top" wrapText="1"/>
      <protection locked="0"/>
    </xf>
    <xf numFmtId="0" fontId="64" fillId="2" borderId="2" xfId="0" applyNumberFormat="1" applyFont="1" applyFill="1" applyBorder="1" applyAlignment="1" applyProtection="1">
      <alignment horizontal="center" vertical="top" wrapText="1"/>
      <protection locked="0"/>
    </xf>
    <xf numFmtId="0" fontId="169" fillId="2" borderId="5" xfId="0" applyNumberFormat="1" applyFont="1" applyFill="1" applyBorder="1" applyAlignment="1" applyProtection="1">
      <alignment vertical="top" wrapText="1"/>
      <protection locked="0"/>
    </xf>
    <xf numFmtId="0" fontId="58" fillId="2" borderId="2" xfId="0" applyFont="1" applyFill="1" applyBorder="1"/>
    <xf numFmtId="0" fontId="170" fillId="2" borderId="2" xfId="0" applyNumberFormat="1" applyFont="1" applyFill="1" applyBorder="1" applyAlignment="1" applyProtection="1">
      <alignment vertical="top" wrapText="1"/>
      <protection locked="0"/>
    </xf>
    <xf numFmtId="0" fontId="124" fillId="9" borderId="6" xfId="0" applyFont="1" applyFill="1" applyBorder="1" applyAlignment="1">
      <alignment vertical="center" wrapText="1"/>
    </xf>
    <xf numFmtId="0" fontId="124" fillId="9" borderId="7" xfId="0" applyFont="1" applyFill="1" applyBorder="1" applyAlignment="1">
      <alignment vertical="center" wrapText="1"/>
    </xf>
    <xf numFmtId="0" fontId="124" fillId="9" borderId="2" xfId="0" applyFont="1" applyFill="1" applyBorder="1" applyAlignment="1">
      <alignment vertical="center" wrapText="1"/>
    </xf>
    <xf numFmtId="0" fontId="30" fillId="0" borderId="7" xfId="0" applyFont="1" applyBorder="1" applyAlignment="1"/>
    <xf numFmtId="0" fontId="15" fillId="2" borderId="6" xfId="0" applyFont="1" applyFill="1" applyBorder="1" applyAlignment="1"/>
    <xf numFmtId="0" fontId="15" fillId="2" borderId="7" xfId="0" applyFont="1" applyFill="1" applyBorder="1" applyAlignment="1"/>
    <xf numFmtId="0" fontId="15" fillId="9" borderId="5" xfId="0" applyFont="1" applyFill="1" applyBorder="1" applyAlignment="1"/>
    <xf numFmtId="0" fontId="168" fillId="9" borderId="2" xfId="0" applyFont="1" applyFill="1" applyBorder="1" applyAlignment="1">
      <alignment horizontal="center" vertical="top" wrapText="1"/>
    </xf>
    <xf numFmtId="0" fontId="28" fillId="9" borderId="2" xfId="0" applyNumberFormat="1" applyFont="1" applyFill="1" applyBorder="1" applyAlignment="1">
      <alignment horizontal="center" vertical="top" wrapText="1"/>
    </xf>
    <xf numFmtId="0" fontId="168" fillId="9" borderId="2" xfId="0" applyNumberFormat="1" applyFont="1" applyFill="1" applyBorder="1" applyAlignment="1">
      <alignment horizontal="center" vertical="top" wrapText="1"/>
    </xf>
    <xf numFmtId="0" fontId="64" fillId="9" borderId="2" xfId="0" applyNumberFormat="1" applyFont="1" applyFill="1" applyBorder="1" applyAlignment="1">
      <alignment horizontal="center" vertical="top" wrapText="1"/>
    </xf>
    <xf numFmtId="0" fontId="64" fillId="2" borderId="2" xfId="0" applyFont="1" applyFill="1" applyBorder="1" applyAlignment="1">
      <alignment horizontal="left" vertical="top" wrapText="1"/>
    </xf>
    <xf numFmtId="0" fontId="108" fillId="2" borderId="2" xfId="0" applyFont="1" applyFill="1" applyBorder="1" applyAlignment="1">
      <alignment horizontal="center" vertical="top" wrapText="1"/>
    </xf>
    <xf numFmtId="0" fontId="64" fillId="2" borderId="2" xfId="0" applyFont="1" applyFill="1" applyBorder="1" applyAlignment="1">
      <alignment horizontal="center"/>
    </xf>
    <xf numFmtId="0" fontId="64" fillId="2" borderId="2" xfId="0" applyFont="1" applyFill="1" applyBorder="1" applyAlignment="1">
      <alignment horizontal="right"/>
    </xf>
    <xf numFmtId="0" fontId="64" fillId="2" borderId="2" xfId="0" applyFont="1" applyFill="1" applyBorder="1" applyAlignment="1">
      <alignment horizontal="center" vertical="top"/>
    </xf>
    <xf numFmtId="0" fontId="64" fillId="9" borderId="2" xfId="0" applyFont="1" applyFill="1" applyBorder="1" applyAlignment="1">
      <alignment horizontal="center"/>
    </xf>
    <xf numFmtId="0" fontId="64" fillId="2" borderId="2" xfId="0" applyFont="1" applyFill="1" applyBorder="1" applyAlignment="1">
      <alignment horizontal="left"/>
    </xf>
    <xf numFmtId="0" fontId="108" fillId="2" borderId="2" xfId="0" applyFont="1" applyFill="1" applyBorder="1" applyAlignment="1">
      <alignment horizontal="center"/>
    </xf>
    <xf numFmtId="0" fontId="64" fillId="2" borderId="2" xfId="0" applyFont="1" applyFill="1" applyBorder="1"/>
    <xf numFmtId="166" fontId="64" fillId="2" borderId="2" xfId="0" applyNumberFormat="1" applyFont="1" applyFill="1" applyBorder="1" applyAlignment="1">
      <alignment horizontal="center"/>
    </xf>
    <xf numFmtId="0" fontId="15" fillId="9" borderId="6" xfId="0" applyFont="1" applyFill="1" applyBorder="1" applyAlignment="1"/>
    <xf numFmtId="0" fontId="17" fillId="0" borderId="0" xfId="0" applyFont="1" applyBorder="1" applyAlignment="1">
      <alignment horizontal="center"/>
    </xf>
    <xf numFmtId="0" fontId="33" fillId="9" borderId="2" xfId="0" applyFont="1" applyFill="1" applyBorder="1" applyAlignment="1">
      <alignment horizontal="center" vertical="top" wrapText="1"/>
    </xf>
    <xf numFmtId="0" fontId="33" fillId="2" borderId="2" xfId="0" applyFont="1" applyFill="1" applyBorder="1" applyAlignment="1">
      <alignment vertical="top" wrapText="1"/>
    </xf>
    <xf numFmtId="0" fontId="6" fillId="2" borderId="2" xfId="0" applyFont="1" applyFill="1" applyBorder="1" applyAlignment="1">
      <alignment horizontal="center" vertical="top" wrapText="1"/>
    </xf>
    <xf numFmtId="0" fontId="138" fillId="2" borderId="2" xfId="0" applyFont="1" applyFill="1" applyBorder="1" applyAlignment="1">
      <alignment horizontal="center" vertical="top" wrapText="1"/>
    </xf>
    <xf numFmtId="0" fontId="37" fillId="2" borderId="2" xfId="0" applyFont="1" applyFill="1" applyBorder="1" applyAlignment="1">
      <alignment horizontal="center" vertical="top" wrapText="1"/>
    </xf>
    <xf numFmtId="0" fontId="37" fillId="0" borderId="2" xfId="0" applyFont="1" applyBorder="1" applyAlignment="1">
      <alignment horizontal="center" vertical="top" wrapText="1"/>
    </xf>
    <xf numFmtId="0" fontId="94" fillId="0" borderId="0" xfId="0" applyFont="1"/>
    <xf numFmtId="0" fontId="35" fillId="0" borderId="0" xfId="0" applyFont="1"/>
    <xf numFmtId="0" fontId="15" fillId="0" borderId="0" xfId="0" applyFont="1"/>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45" fillId="2" borderId="2" xfId="0" applyFont="1" applyFill="1" applyBorder="1" applyAlignment="1">
      <alignment horizontal="center" vertical="top" wrapText="1"/>
    </xf>
    <xf numFmtId="0" fontId="93" fillId="2" borderId="2" xfId="0" applyFont="1" applyFill="1" applyBorder="1" applyAlignment="1">
      <alignment horizontal="right" vertical="top" wrapText="1"/>
    </xf>
    <xf numFmtId="0" fontId="93" fillId="0" borderId="2" xfId="0" applyFont="1" applyBorder="1" applyAlignment="1">
      <alignment horizontal="right" vertical="top" wrapText="1"/>
    </xf>
    <xf numFmtId="0" fontId="93" fillId="0" borderId="2" xfId="0" applyFont="1" applyBorder="1" applyAlignment="1">
      <alignment horizontal="left" vertical="top" wrapText="1"/>
    </xf>
    <xf numFmtId="0" fontId="93" fillId="12" borderId="2" xfId="0" applyFont="1" applyFill="1" applyBorder="1" applyAlignment="1">
      <alignment horizontal="center" vertical="top" wrapText="1"/>
    </xf>
    <xf numFmtId="0" fontId="93" fillId="12" borderId="2" xfId="0" applyFont="1" applyFill="1" applyBorder="1" applyAlignment="1">
      <alignment horizontal="left" vertical="top" wrapText="1"/>
    </xf>
    <xf numFmtId="166" fontId="93" fillId="0" borderId="2" xfId="0" applyNumberFormat="1" applyFont="1" applyBorder="1" applyAlignment="1">
      <alignment horizontal="right" vertical="top" wrapText="1"/>
    </xf>
    <xf numFmtId="166" fontId="93" fillId="2" borderId="2" xfId="0" applyNumberFormat="1" applyFont="1" applyFill="1" applyBorder="1" applyAlignment="1">
      <alignment horizontal="right" vertical="top" wrapText="1"/>
    </xf>
    <xf numFmtId="0" fontId="30" fillId="12" borderId="6" xfId="0" applyFont="1" applyFill="1" applyBorder="1" applyAlignment="1">
      <alignment vertical="top" wrapText="1"/>
    </xf>
    <xf numFmtId="0" fontId="30" fillId="2" borderId="6" xfId="0" applyFont="1" applyFill="1" applyBorder="1" applyAlignment="1">
      <alignment vertical="top" wrapText="1"/>
    </xf>
    <xf numFmtId="0" fontId="30" fillId="2" borderId="7" xfId="0" applyFont="1" applyFill="1" applyBorder="1" applyAlignment="1">
      <alignment vertical="top" wrapText="1"/>
    </xf>
    <xf numFmtId="1" fontId="93" fillId="0" borderId="2" xfId="0" applyNumberFormat="1" applyFont="1" applyBorder="1" applyAlignment="1">
      <alignment horizontal="center" vertical="top" wrapText="1"/>
    </xf>
    <xf numFmtId="1" fontId="93" fillId="2" borderId="2" xfId="0" applyNumberFormat="1" applyFont="1" applyFill="1" applyBorder="1" applyAlignment="1">
      <alignment horizontal="center" vertical="top" wrapText="1"/>
    </xf>
    <xf numFmtId="0" fontId="37" fillId="0" borderId="2" xfId="0" applyFont="1" applyBorder="1" applyAlignment="1">
      <alignment horizontal="left" vertical="top" wrapText="1"/>
    </xf>
    <xf numFmtId="166" fontId="37" fillId="0" borderId="2" xfId="0" applyNumberFormat="1" applyFont="1" applyBorder="1" applyAlignment="1">
      <alignment horizontal="center" vertical="top" wrapText="1"/>
    </xf>
    <xf numFmtId="1" fontId="37" fillId="0" borderId="2" xfId="0" applyNumberFormat="1" applyFont="1" applyBorder="1" applyAlignment="1">
      <alignment horizontal="center" vertical="top" wrapText="1"/>
    </xf>
    <xf numFmtId="0" fontId="0" fillId="0" borderId="0" xfId="0" applyFont="1" applyAlignment="1">
      <alignment vertical="top" wrapText="1"/>
    </xf>
    <xf numFmtId="0" fontId="138" fillId="0" borderId="0" xfId="0" applyFont="1" applyAlignment="1">
      <alignment horizontal="center" vertical="top" wrapText="1"/>
    </xf>
    <xf numFmtId="166" fontId="8" fillId="0" borderId="2" xfId="0" applyNumberFormat="1" applyFont="1" applyBorder="1" applyAlignment="1">
      <alignment horizontal="center" vertical="top" wrapText="1"/>
    </xf>
    <xf numFmtId="0" fontId="37" fillId="2" borderId="2" xfId="0" applyFont="1" applyFill="1" applyBorder="1" applyAlignment="1">
      <alignment horizontal="left" vertical="top" wrapText="1"/>
    </xf>
    <xf numFmtId="166" fontId="37" fillId="2" borderId="2" xfId="0" applyNumberFormat="1" applyFont="1" applyFill="1" applyBorder="1" applyAlignment="1">
      <alignment horizontal="center" vertical="top" wrapText="1"/>
    </xf>
    <xf numFmtId="0" fontId="6" fillId="2" borderId="2" xfId="0" applyFont="1" applyFill="1" applyBorder="1" applyAlignment="1">
      <alignment horizontal="left" vertical="top" wrapText="1"/>
    </xf>
    <xf numFmtId="166" fontId="9" fillId="0" borderId="2" xfId="0" applyNumberFormat="1" applyFont="1" applyBorder="1" applyAlignment="1">
      <alignment horizontal="center" vertical="top" wrapText="1"/>
    </xf>
    <xf numFmtId="166" fontId="41" fillId="2" borderId="2" xfId="0" applyNumberFormat="1" applyFont="1" applyFill="1" applyBorder="1" applyAlignment="1">
      <alignment horizontal="center" vertical="top" wrapText="1"/>
    </xf>
    <xf numFmtId="166" fontId="6" fillId="2" borderId="2" xfId="0" applyNumberFormat="1" applyFont="1" applyFill="1" applyBorder="1" applyAlignment="1">
      <alignment horizontal="center" vertical="top" wrapText="1"/>
    </xf>
    <xf numFmtId="166" fontId="138" fillId="2" borderId="2" xfId="0" applyNumberFormat="1" applyFont="1" applyFill="1" applyBorder="1" applyAlignment="1">
      <alignment horizontal="center" vertical="top" wrapText="1"/>
    </xf>
    <xf numFmtId="166" fontId="37" fillId="2" borderId="9" xfId="0" applyNumberFormat="1" applyFont="1" applyFill="1" applyBorder="1" applyAlignment="1">
      <alignment horizontal="center" vertical="top" wrapText="1"/>
    </xf>
    <xf numFmtId="166" fontId="171" fillId="2" borderId="9" xfId="0" applyNumberFormat="1" applyFont="1" applyFill="1" applyBorder="1" applyAlignment="1">
      <alignment horizontal="center" vertical="top" wrapText="1"/>
    </xf>
    <xf numFmtId="166" fontId="8" fillId="2" borderId="2" xfId="0" applyNumberFormat="1" applyFont="1" applyFill="1" applyBorder="1" applyAlignment="1">
      <alignment horizontal="center" vertical="top" wrapText="1"/>
    </xf>
    <xf numFmtId="0" fontId="5" fillId="9" borderId="2" xfId="0" applyFont="1" applyFill="1" applyBorder="1" applyAlignment="1">
      <alignment vertical="top" wrapText="1"/>
    </xf>
    <xf numFmtId="0" fontId="5" fillId="9" borderId="6" xfId="0" applyFont="1" applyFill="1" applyBorder="1" applyAlignment="1">
      <alignment vertical="top" wrapText="1"/>
    </xf>
    <xf numFmtId="0" fontId="5" fillId="2" borderId="6" xfId="0" applyFont="1" applyFill="1" applyBorder="1" applyAlignment="1">
      <alignment vertical="top" wrapText="1"/>
    </xf>
    <xf numFmtId="0" fontId="5" fillId="2" borderId="7" xfId="0" applyFont="1" applyFill="1" applyBorder="1" applyAlignment="1">
      <alignment vertical="top" wrapText="1"/>
    </xf>
    <xf numFmtId="0" fontId="37" fillId="9" borderId="2" xfId="0" applyFont="1" applyFill="1" applyBorder="1" applyAlignment="1">
      <alignment horizontal="center" vertical="top" wrapText="1"/>
    </xf>
    <xf numFmtId="0" fontId="123" fillId="12" borderId="5" xfId="0" applyFont="1" applyFill="1" applyBorder="1" applyAlignment="1">
      <alignment vertical="center" wrapText="1"/>
    </xf>
    <xf numFmtId="0" fontId="123" fillId="12" borderId="2" xfId="0" applyFont="1" applyFill="1" applyBorder="1" applyAlignment="1">
      <alignment vertical="center" wrapText="1"/>
    </xf>
    <xf numFmtId="0" fontId="123" fillId="12" borderId="6" xfId="0" applyFont="1" applyFill="1" applyBorder="1" applyAlignment="1">
      <alignment vertical="center" wrapText="1"/>
    </xf>
    <xf numFmtId="0" fontId="37" fillId="12" borderId="2" xfId="0" applyFont="1" applyFill="1" applyBorder="1" applyAlignment="1">
      <alignment horizontal="left" vertical="top" wrapText="1"/>
    </xf>
    <xf numFmtId="1" fontId="37" fillId="2" borderId="2" xfId="0" applyNumberFormat="1" applyFont="1" applyFill="1" applyBorder="1" applyAlignment="1">
      <alignment horizontal="center" vertical="top" wrapText="1"/>
    </xf>
    <xf numFmtId="0" fontId="9" fillId="2" borderId="2" xfId="0" applyFont="1" applyFill="1" applyBorder="1" applyAlignment="1">
      <alignment horizontal="center" vertical="top" wrapText="1"/>
    </xf>
    <xf numFmtId="166" fontId="9" fillId="2" borderId="2" xfId="0" applyNumberFormat="1" applyFont="1" applyFill="1" applyBorder="1" applyAlignment="1">
      <alignment horizontal="center" vertical="top" wrapText="1"/>
    </xf>
    <xf numFmtId="0" fontId="37" fillId="2" borderId="9" xfId="0" applyFont="1" applyFill="1" applyBorder="1" applyAlignment="1">
      <alignment horizontal="center" vertical="top" wrapText="1"/>
    </xf>
    <xf numFmtId="0" fontId="37" fillId="2" borderId="11" xfId="0" applyFont="1" applyFill="1" applyBorder="1" applyAlignment="1">
      <alignment horizontal="center" vertical="top" wrapText="1"/>
    </xf>
    <xf numFmtId="166" fontId="6" fillId="2" borderId="9" xfId="0" applyNumberFormat="1" applyFont="1" applyFill="1" applyBorder="1" applyAlignment="1">
      <alignment horizontal="center" vertical="top" wrapText="1"/>
    </xf>
    <xf numFmtId="0" fontId="37" fillId="12" borderId="10" xfId="0" applyFont="1" applyFill="1" applyBorder="1" applyAlignment="1">
      <alignment vertical="top" wrapText="1"/>
    </xf>
    <xf numFmtId="0" fontId="37" fillId="12" borderId="2" xfId="0" applyFont="1" applyFill="1" applyBorder="1" applyAlignment="1">
      <alignment vertical="top" wrapText="1"/>
    </xf>
    <xf numFmtId="0" fontId="37" fillId="12" borderId="5" xfId="0" applyFont="1" applyFill="1" applyBorder="1" applyAlignment="1">
      <alignment vertical="top" wrapText="1"/>
    </xf>
    <xf numFmtId="0" fontId="6" fillId="12" borderId="2" xfId="0" applyFont="1" applyFill="1" applyBorder="1" applyAlignment="1">
      <alignment horizontal="left" vertical="top" wrapText="1"/>
    </xf>
    <xf numFmtId="0" fontId="37" fillId="9" borderId="10" xfId="0" applyFont="1" applyFill="1" applyBorder="1" applyAlignment="1">
      <alignment horizontal="center" vertical="top" wrapText="1"/>
    </xf>
    <xf numFmtId="0" fontId="123" fillId="9" borderId="2" xfId="0" applyFont="1" applyFill="1" applyBorder="1" applyAlignment="1">
      <alignment horizontal="center" vertical="top" wrapText="1"/>
    </xf>
    <xf numFmtId="0" fontId="8" fillId="9" borderId="2" xfId="0" applyFont="1" applyFill="1" applyBorder="1" applyAlignment="1">
      <alignment vertical="center" wrapText="1"/>
    </xf>
    <xf numFmtId="0" fontId="171" fillId="9" borderId="2" xfId="0" applyFont="1" applyFill="1" applyBorder="1" applyAlignment="1">
      <alignment horizontal="center" vertical="center" wrapText="1"/>
    </xf>
    <xf numFmtId="0" fontId="8" fillId="9" borderId="2" xfId="0" applyFont="1" applyFill="1" applyBorder="1" applyAlignment="1">
      <alignment horizontal="center" vertical="center" wrapText="1"/>
    </xf>
    <xf numFmtId="166" fontId="171" fillId="9" borderId="2" xfId="0" applyNumberFormat="1" applyFont="1" applyFill="1" applyBorder="1" applyAlignment="1">
      <alignment horizontal="center" vertical="center" wrapText="1"/>
    </xf>
    <xf numFmtId="0" fontId="4" fillId="9" borderId="5" xfId="0" applyFont="1" applyFill="1" applyBorder="1" applyAlignment="1">
      <alignment vertical="top" wrapText="1"/>
    </xf>
    <xf numFmtId="0" fontId="4" fillId="9" borderId="6" xfId="0" applyFont="1" applyFill="1" applyBorder="1" applyAlignment="1">
      <alignment vertical="top" wrapText="1"/>
    </xf>
    <xf numFmtId="0" fontId="4" fillId="2" borderId="6" xfId="0" applyFont="1" applyFill="1" applyBorder="1" applyAlignment="1">
      <alignment vertical="top" wrapText="1"/>
    </xf>
    <xf numFmtId="0" fontId="4" fillId="2" borderId="7" xfId="0" applyFont="1" applyFill="1" applyBorder="1" applyAlignment="1">
      <alignment vertical="top" wrapText="1"/>
    </xf>
    <xf numFmtId="0" fontId="172" fillId="0" borderId="2" xfId="0" applyFont="1" applyBorder="1" applyAlignment="1">
      <alignment horizontal="center" vertical="top" wrapText="1"/>
    </xf>
    <xf numFmtId="0" fontId="172" fillId="0" borderId="2" xfId="0" applyFont="1" applyBorder="1" applyAlignment="1">
      <alignment horizontal="right" vertical="top" wrapText="1"/>
    </xf>
    <xf numFmtId="0" fontId="172" fillId="0" borderId="2" xfId="0" applyFont="1" applyBorder="1" applyAlignment="1">
      <alignment vertical="top" wrapText="1"/>
    </xf>
    <xf numFmtId="0" fontId="173" fillId="0" borderId="7" xfId="0" applyFont="1" applyBorder="1" applyAlignment="1">
      <alignment horizontal="right" vertical="top" wrapText="1"/>
    </xf>
    <xf numFmtId="0" fontId="172" fillId="0" borderId="2" xfId="0" applyFont="1" applyBorder="1" applyAlignment="1">
      <alignment horizontal="justify" vertical="top" wrapText="1"/>
    </xf>
    <xf numFmtId="0" fontId="32" fillId="0" borderId="5" xfId="0" applyFont="1" applyBorder="1" applyAlignment="1">
      <alignment vertical="top" wrapText="1"/>
    </xf>
    <xf numFmtId="0" fontId="32" fillId="0" borderId="6" xfId="0" applyFont="1" applyBorder="1" applyAlignment="1">
      <alignment vertical="top" wrapText="1"/>
    </xf>
    <xf numFmtId="0" fontId="142" fillId="35" borderId="2" xfId="0" applyFont="1" applyFill="1" applyBorder="1" applyAlignment="1">
      <alignment horizontal="center" vertical="top" wrapText="1"/>
    </xf>
    <xf numFmtId="0" fontId="163" fillId="0" borderId="2" xfId="0" applyFont="1" applyBorder="1" applyAlignment="1">
      <alignment vertical="top" wrapText="1"/>
    </xf>
    <xf numFmtId="0" fontId="163" fillId="0" borderId="2" xfId="0" applyFont="1" applyBorder="1" applyAlignment="1">
      <alignment horizontal="center" vertical="top" wrapText="1"/>
    </xf>
    <xf numFmtId="0" fontId="174" fillId="0" borderId="2" xfId="0" applyFont="1" applyBorder="1" applyAlignment="1">
      <alignment horizontal="center" vertical="top" wrapText="1"/>
    </xf>
    <xf numFmtId="0" fontId="162" fillId="0" borderId="2" xfId="0" applyFont="1" applyBorder="1" applyAlignment="1">
      <alignment horizontal="center" vertical="top" wrapText="1"/>
    </xf>
    <xf numFmtId="0" fontId="174" fillId="2" borderId="2" xfId="0" applyFont="1" applyFill="1" applyBorder="1" applyAlignment="1">
      <alignment horizontal="center" vertical="top" wrapText="1"/>
    </xf>
    <xf numFmtId="0" fontId="175" fillId="2" borderId="2" xfId="0" applyFont="1" applyFill="1" applyBorder="1" applyAlignment="1">
      <alignment horizontal="center" vertical="top" wrapText="1"/>
    </xf>
    <xf numFmtId="0" fontId="176" fillId="0" borderId="2" xfId="0" applyFont="1" applyBorder="1" applyAlignment="1">
      <alignment vertical="top" wrapText="1"/>
    </xf>
    <xf numFmtId="0" fontId="142" fillId="9" borderId="2" xfId="0" applyFont="1" applyFill="1" applyBorder="1" applyAlignment="1">
      <alignment horizontal="center" vertical="top" wrapText="1"/>
    </xf>
    <xf numFmtId="0" fontId="141" fillId="0" borderId="2" xfId="0" applyFont="1" applyBorder="1" applyAlignment="1">
      <alignment vertical="top" wrapText="1"/>
    </xf>
    <xf numFmtId="0" fontId="163" fillId="36" borderId="2" xfId="0" applyFont="1" applyFill="1" applyBorder="1" applyAlignment="1">
      <alignment horizontal="center" vertical="top" wrapText="1"/>
    </xf>
    <xf numFmtId="0" fontId="162" fillId="36" borderId="2" xfId="0" applyFont="1" applyFill="1" applyBorder="1" applyAlignment="1">
      <alignment horizontal="center" vertical="top" wrapText="1"/>
    </xf>
    <xf numFmtId="0" fontId="176" fillId="36" borderId="2" xfId="0" applyFont="1" applyFill="1" applyBorder="1" applyAlignment="1">
      <alignment horizontal="center" vertical="top" wrapText="1"/>
    </xf>
    <xf numFmtId="0" fontId="55" fillId="2" borderId="2" xfId="0" applyFont="1" applyFill="1" applyBorder="1" applyAlignment="1">
      <alignment horizontal="center" vertical="top" wrapText="1"/>
    </xf>
    <xf numFmtId="0" fontId="35" fillId="7" borderId="2" xfId="0" applyFont="1" applyFill="1" applyBorder="1" applyAlignment="1">
      <alignment vertical="top" wrapText="1"/>
    </xf>
    <xf numFmtId="0" fontId="163" fillId="0" borderId="2" xfId="0" applyFont="1" applyBorder="1" applyAlignment="1">
      <alignment horizontal="left" vertical="top" wrapText="1"/>
    </xf>
    <xf numFmtId="0" fontId="162" fillId="0" borderId="2" xfId="0" applyFont="1" applyBorder="1" applyAlignment="1">
      <alignment horizontal="left" vertical="top" wrapText="1"/>
    </xf>
    <xf numFmtId="0" fontId="141" fillId="35" borderId="2" xfId="0" applyFont="1" applyFill="1" applyBorder="1" applyAlignment="1">
      <alignment horizontal="center" vertical="top" wrapText="1"/>
    </xf>
    <xf numFmtId="0" fontId="163" fillId="34" borderId="2" xfId="0" applyFont="1" applyFill="1" applyBorder="1" applyAlignment="1">
      <alignment horizontal="center" vertical="top" wrapText="1"/>
    </xf>
    <xf numFmtId="0" fontId="16" fillId="0" borderId="0" xfId="0" applyFont="1" applyBorder="1" applyAlignment="1">
      <alignment horizontal="center"/>
    </xf>
    <xf numFmtId="0" fontId="177" fillId="0" borderId="8" xfId="0" applyFont="1" applyBorder="1" applyAlignment="1">
      <alignment vertical="top" wrapText="1"/>
    </xf>
    <xf numFmtId="0" fontId="0" fillId="0" borderId="0" xfId="0" applyFont="1" applyAlignment="1">
      <alignment vertical="center" wrapText="1"/>
    </xf>
    <xf numFmtId="0" fontId="16" fillId="12" borderId="2" xfId="0" applyFont="1" applyFill="1" applyBorder="1" applyAlignment="1">
      <alignment horizontal="center" vertical="center" wrapText="1"/>
    </xf>
    <xf numFmtId="0" fontId="0" fillId="9" borderId="2" xfId="0" applyFont="1" applyFill="1" applyBorder="1"/>
    <xf numFmtId="0" fontId="0" fillId="0" borderId="5" xfId="0" applyFont="1" applyBorder="1"/>
    <xf numFmtId="0" fontId="0" fillId="0" borderId="6" xfId="0" applyFont="1" applyBorder="1"/>
    <xf numFmtId="0" fontId="0" fillId="0" borderId="7" xfId="0" applyFont="1" applyBorder="1"/>
    <xf numFmtId="0" fontId="33" fillId="9" borderId="2" xfId="0" applyFont="1" applyFill="1" applyBorder="1" applyAlignment="1">
      <alignment horizontal="center" vertical="center"/>
    </xf>
    <xf numFmtId="0" fontId="33" fillId="0" borderId="2" xfId="0" applyFont="1" applyFill="1" applyBorder="1" applyAlignment="1">
      <alignment horizontal="left" vertical="center" wrapText="1"/>
    </xf>
    <xf numFmtId="0" fontId="33" fillId="0" borderId="7" xfId="0" applyFont="1" applyBorder="1" applyAlignment="1">
      <alignment horizontal="center" vertical="center"/>
    </xf>
    <xf numFmtId="49" fontId="33" fillId="0" borderId="2" xfId="0" applyNumberFormat="1" applyFont="1" applyFill="1" applyBorder="1" applyAlignment="1">
      <alignment horizontal="center" vertical="center" wrapText="1"/>
    </xf>
    <xf numFmtId="170" fontId="33" fillId="0" borderId="2" xfId="0" applyNumberFormat="1" applyFont="1" applyFill="1" applyBorder="1" applyAlignment="1">
      <alignment horizontal="center" vertical="center" wrapText="1"/>
    </xf>
    <xf numFmtId="0" fontId="33" fillId="4" borderId="2" xfId="0" applyFont="1" applyFill="1" applyBorder="1" applyAlignment="1">
      <alignment horizontal="center" vertical="center" wrapText="1"/>
    </xf>
    <xf numFmtId="0" fontId="34" fillId="2" borderId="2" xfId="0" applyFont="1" applyFill="1" applyBorder="1" applyAlignment="1">
      <alignment horizontal="center" vertical="center" wrapText="1"/>
    </xf>
    <xf numFmtId="170" fontId="33" fillId="0" borderId="2" xfId="0" applyNumberFormat="1" applyFont="1" applyBorder="1" applyAlignment="1">
      <alignment horizontal="center" vertical="center"/>
    </xf>
    <xf numFmtId="170" fontId="33" fillId="0" borderId="5" xfId="0" applyNumberFormat="1" applyFont="1" applyBorder="1" applyAlignment="1">
      <alignment horizontal="center" vertical="center"/>
    </xf>
    <xf numFmtId="0" fontId="33" fillId="10" borderId="13" xfId="0" applyFont="1" applyFill="1" applyBorder="1" applyAlignment="1">
      <alignment horizontal="center" vertical="center" wrapText="1"/>
    </xf>
    <xf numFmtId="0" fontId="33" fillId="0" borderId="2" xfId="0" applyFont="1" applyBorder="1" applyAlignment="1">
      <alignment horizontal="center" vertical="center"/>
    </xf>
    <xf numFmtId="0" fontId="57" fillId="0" borderId="2" xfId="0" applyFont="1" applyBorder="1" applyAlignment="1">
      <alignment horizontal="center" vertical="center"/>
    </xf>
    <xf numFmtId="170" fontId="33" fillId="2" borderId="2" xfId="0" applyNumberFormat="1" applyFont="1" applyFill="1" applyBorder="1" applyAlignment="1">
      <alignment horizontal="center" vertical="center"/>
    </xf>
    <xf numFmtId="170" fontId="33" fillId="2" borderId="2" xfId="0" applyNumberFormat="1" applyFont="1" applyFill="1" applyBorder="1" applyAlignment="1">
      <alignment horizontal="center" vertical="center" wrapText="1"/>
    </xf>
    <xf numFmtId="0" fontId="34" fillId="2" borderId="2" xfId="0" applyFont="1" applyFill="1" applyBorder="1" applyAlignment="1">
      <alignment horizontal="left" vertical="center" wrapText="1"/>
    </xf>
    <xf numFmtId="0" fontId="34" fillId="2" borderId="2" xfId="0" applyFont="1" applyFill="1" applyBorder="1" applyAlignment="1">
      <alignment horizontal="center" vertical="center"/>
    </xf>
    <xf numFmtId="49" fontId="34" fillId="2" borderId="2" xfId="0" applyNumberFormat="1" applyFont="1" applyFill="1" applyBorder="1" applyAlignment="1">
      <alignment horizontal="center" vertical="center" wrapText="1"/>
    </xf>
    <xf numFmtId="170" fontId="34" fillId="2" borderId="2" xfId="0" applyNumberFormat="1" applyFont="1" applyFill="1" applyBorder="1" applyAlignment="1">
      <alignment horizontal="center" vertical="center" wrapText="1"/>
    </xf>
    <xf numFmtId="170" fontId="34" fillId="2" borderId="2" xfId="0" applyNumberFormat="1" applyFont="1" applyFill="1" applyBorder="1" applyAlignment="1">
      <alignment horizontal="center" vertical="center"/>
    </xf>
    <xf numFmtId="0" fontId="34" fillId="4" borderId="2" xfId="0" applyFont="1" applyFill="1" applyBorder="1" applyAlignment="1">
      <alignment horizontal="center" vertical="center" wrapText="1"/>
    </xf>
    <xf numFmtId="170" fontId="34" fillId="2" borderId="5"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3" fillId="4" borderId="2" xfId="0" applyFont="1" applyFill="1" applyBorder="1" applyAlignment="1">
      <alignment horizontal="center" vertical="center"/>
    </xf>
    <xf numFmtId="0" fontId="33" fillId="0" borderId="13" xfId="0" applyFont="1" applyBorder="1" applyAlignment="1">
      <alignment horizontal="center" vertical="center"/>
    </xf>
    <xf numFmtId="0" fontId="48" fillId="9" borderId="2" xfId="0" applyFont="1" applyFill="1" applyBorder="1" applyAlignment="1">
      <alignment horizontal="left" vertical="center"/>
    </xf>
    <xf numFmtId="0" fontId="48" fillId="9" borderId="2" xfId="0" applyFont="1" applyFill="1" applyBorder="1" applyAlignment="1">
      <alignment horizontal="center" vertical="center"/>
    </xf>
    <xf numFmtId="170" fontId="48" fillId="9" borderId="2" xfId="0" applyNumberFormat="1" applyFont="1" applyFill="1" applyBorder="1" applyAlignment="1">
      <alignment horizontal="center" vertical="center"/>
    </xf>
    <xf numFmtId="0" fontId="49" fillId="9" borderId="2" xfId="0" applyFont="1" applyFill="1" applyBorder="1" applyAlignment="1">
      <alignment horizontal="center" vertical="center"/>
    </xf>
    <xf numFmtId="0" fontId="0" fillId="0" borderId="0" xfId="0" applyFont="1" applyAlignment="1">
      <alignment horizontal="center"/>
    </xf>
    <xf numFmtId="0" fontId="0" fillId="0" borderId="11" xfId="0" applyFont="1" applyBorder="1"/>
    <xf numFmtId="0" fontId="48" fillId="9" borderId="7" xfId="0" applyFont="1" applyFill="1" applyBorder="1" applyAlignment="1">
      <alignment horizontal="left" vertical="center" wrapText="1"/>
    </xf>
    <xf numFmtId="0" fontId="0" fillId="0" borderId="16" xfId="0" applyFont="1" applyBorder="1"/>
    <xf numFmtId="0" fontId="0" fillId="9" borderId="12" xfId="0" applyFont="1" applyFill="1" applyBorder="1"/>
    <xf numFmtId="0" fontId="15" fillId="9" borderId="12" xfId="0" applyFont="1" applyFill="1" applyBorder="1"/>
    <xf numFmtId="0" fontId="0" fillId="0" borderId="6" xfId="0" applyFont="1" applyBorder="1" applyAlignment="1">
      <alignment horizontal="center"/>
    </xf>
    <xf numFmtId="0" fontId="162" fillId="0" borderId="2" xfId="0" applyFont="1" applyBorder="1"/>
    <xf numFmtId="0" fontId="177" fillId="0" borderId="8" xfId="0" applyFont="1" applyBorder="1" applyAlignment="1">
      <alignment horizontal="center" vertical="top" wrapText="1"/>
    </xf>
    <xf numFmtId="0" fontId="0" fillId="0" borderId="6" xfId="0" applyFont="1" applyBorder="1" applyAlignment="1">
      <alignment horizontal="center" vertical="top" wrapText="1"/>
    </xf>
    <xf numFmtId="0" fontId="0" fillId="0" borderId="3" xfId="0" applyFont="1" applyBorder="1" applyAlignment="1">
      <alignment horizontal="center" vertical="top" wrapText="1"/>
    </xf>
    <xf numFmtId="0" fontId="0" fillId="0" borderId="2" xfId="0" applyFont="1" applyBorder="1" applyAlignment="1">
      <alignment horizontal="center" vertical="top" wrapText="1"/>
    </xf>
    <xf numFmtId="0" fontId="0" fillId="0" borderId="12" xfId="0" applyFont="1" applyBorder="1" applyAlignment="1">
      <alignment horizontal="center" vertical="top" wrapText="1"/>
    </xf>
    <xf numFmtId="0" fontId="54" fillId="0" borderId="3" xfId="0" applyFont="1" applyBorder="1" applyAlignment="1">
      <alignment horizontal="center" vertical="top" wrapText="1"/>
    </xf>
    <xf numFmtId="0" fontId="54" fillId="0" borderId="2" xfId="0" applyFont="1" applyBorder="1" applyAlignment="1">
      <alignment horizontal="center" vertical="top" wrapText="1"/>
    </xf>
    <xf numFmtId="0" fontId="0" fillId="0" borderId="2" xfId="0" applyFont="1" applyBorder="1" applyAlignment="1">
      <alignment horizontal="center"/>
    </xf>
    <xf numFmtId="0" fontId="162" fillId="0" borderId="2" xfId="0" applyFont="1" applyBorder="1" applyAlignment="1">
      <alignment horizontal="center"/>
    </xf>
    <xf numFmtId="0" fontId="33" fillId="0" borderId="3" xfId="0" applyFont="1" applyBorder="1" applyAlignment="1">
      <alignment horizontal="center" vertical="top" wrapText="1"/>
    </xf>
    <xf numFmtId="0" fontId="179" fillId="2" borderId="2" xfId="0" applyFont="1" applyFill="1" applyBorder="1" applyAlignment="1">
      <alignment horizontal="center" vertical="top" wrapText="1"/>
    </xf>
    <xf numFmtId="0" fontId="166" fillId="9" borderId="2" xfId="0" applyFont="1" applyFill="1" applyBorder="1" applyAlignment="1">
      <alignment vertical="top" wrapText="1"/>
    </xf>
    <xf numFmtId="0" fontId="174" fillId="9" borderId="2" xfId="0" applyFont="1" applyFill="1" applyBorder="1" applyAlignment="1">
      <alignment vertical="top" wrapText="1"/>
    </xf>
    <xf numFmtId="0" fontId="141" fillId="0" borderId="5" xfId="0" applyFont="1" applyBorder="1" applyAlignment="1">
      <alignment vertical="top" wrapText="1"/>
    </xf>
    <xf numFmtId="0" fontId="142" fillId="0" borderId="5" xfId="0" applyFont="1" applyBorder="1" applyAlignment="1">
      <alignment horizontal="center" vertical="top" wrapText="1"/>
    </xf>
    <xf numFmtId="0" fontId="142" fillId="0" borderId="6" xfId="0" applyFont="1" applyBorder="1" applyAlignment="1">
      <alignment horizontal="center" vertical="top" wrapText="1"/>
    </xf>
    <xf numFmtId="0" fontId="32" fillId="16" borderId="6" xfId="0" applyFont="1" applyFill="1" applyBorder="1" applyAlignment="1">
      <alignment horizontal="center" vertical="top" wrapText="1"/>
    </xf>
    <xf numFmtId="0" fontId="142" fillId="2" borderId="3" xfId="0" applyFont="1" applyFill="1" applyBorder="1" applyAlignment="1">
      <alignment horizontal="center" vertical="top" wrapText="1"/>
    </xf>
    <xf numFmtId="0" fontId="142" fillId="11" borderId="2" xfId="0" applyFont="1" applyFill="1" applyBorder="1" applyAlignment="1">
      <alignment horizontal="center" vertical="top" wrapText="1"/>
    </xf>
    <xf numFmtId="0" fontId="142" fillId="0" borderId="2" xfId="0" applyFont="1" applyBorder="1" applyAlignment="1">
      <alignment horizontal="left" vertical="top" wrapText="1"/>
    </xf>
    <xf numFmtId="0" fontId="142" fillId="4" borderId="2" xfId="0" applyFont="1" applyFill="1" applyBorder="1" applyAlignment="1">
      <alignment horizontal="center" vertical="top" wrapText="1"/>
    </xf>
    <xf numFmtId="0" fontId="32" fillId="16" borderId="2" xfId="0" applyFont="1" applyFill="1" applyBorder="1" applyAlignment="1">
      <alignment horizontal="right" vertical="top" wrapText="1"/>
    </xf>
    <xf numFmtId="0" fontId="141" fillId="9" borderId="2" xfId="0" applyFont="1" applyFill="1" applyBorder="1" applyAlignment="1">
      <alignment vertical="top" wrapText="1"/>
    </xf>
    <xf numFmtId="0" fontId="142" fillId="36" borderId="3" xfId="0" applyFont="1" applyFill="1" applyBorder="1" applyAlignment="1">
      <alignment horizontal="center" vertical="top" wrapText="1"/>
    </xf>
    <xf numFmtId="0" fontId="142" fillId="36" borderId="2" xfId="0" applyFont="1" applyFill="1" applyBorder="1" applyAlignment="1">
      <alignment horizontal="center" vertical="top" wrapText="1"/>
    </xf>
    <xf numFmtId="0" fontId="0" fillId="0" borderId="9" xfId="0" applyFont="1" applyBorder="1"/>
    <xf numFmtId="0" fontId="0" fillId="0" borderId="9" xfId="0" applyFont="1" applyBorder="1" applyAlignment="1">
      <alignment horizontal="center"/>
    </xf>
    <xf numFmtId="0" fontId="0" fillId="0" borderId="3" xfId="0" applyFont="1" applyBorder="1"/>
    <xf numFmtId="0" fontId="0" fillId="0" borderId="3" xfId="0" applyFont="1" applyBorder="1" applyAlignment="1">
      <alignment horizontal="center"/>
    </xf>
    <xf numFmtId="0" fontId="0" fillId="9" borderId="5" xfId="0" applyFont="1" applyFill="1" applyBorder="1"/>
    <xf numFmtId="0" fontId="142" fillId="0" borderId="15" xfId="0" applyFont="1" applyBorder="1" applyAlignment="1">
      <alignment horizontal="center" vertical="top" wrapText="1"/>
    </xf>
    <xf numFmtId="0" fontId="142" fillId="0" borderId="8" xfId="0" applyFont="1" applyBorder="1" applyAlignment="1">
      <alignment horizontal="center" vertical="top" wrapText="1"/>
    </xf>
    <xf numFmtId="0" fontId="32" fillId="16" borderId="8" xfId="0" applyFont="1" applyFill="1" applyBorder="1" applyAlignment="1">
      <alignment horizontal="center" vertical="top" wrapText="1"/>
    </xf>
    <xf numFmtId="0" fontId="0" fillId="0" borderId="8" xfId="0" applyFont="1" applyBorder="1"/>
    <xf numFmtId="0" fontId="0" fillId="0" borderId="8" xfId="0" applyFont="1" applyBorder="1" applyAlignment="1">
      <alignment horizontal="center"/>
    </xf>
    <xf numFmtId="0" fontId="174" fillId="9" borderId="9" xfId="0" applyFont="1" applyFill="1" applyBorder="1" applyAlignment="1">
      <alignment horizontal="center" vertical="top" wrapText="1"/>
    </xf>
    <xf numFmtId="0" fontId="162" fillId="0" borderId="9" xfId="0" applyFont="1" applyBorder="1"/>
    <xf numFmtId="0" fontId="0" fillId="9" borderId="15" xfId="0" applyFont="1" applyFill="1" applyBorder="1"/>
    <xf numFmtId="0" fontId="0" fillId="9" borderId="8" xfId="0" applyFont="1" applyFill="1" applyBorder="1"/>
    <xf numFmtId="0" fontId="32" fillId="16" borderId="2" xfId="0" applyFont="1" applyFill="1" applyBorder="1" applyAlignment="1">
      <alignment horizontal="center" vertical="top" wrapText="1"/>
    </xf>
    <xf numFmtId="0" fontId="142" fillId="2" borderId="5" xfId="0" applyFont="1" applyFill="1" applyBorder="1" applyAlignment="1">
      <alignment horizontal="center" vertical="top" wrapText="1"/>
    </xf>
    <xf numFmtId="0" fontId="142" fillId="36" borderId="9" xfId="0" applyFont="1" applyFill="1" applyBorder="1" applyAlignment="1">
      <alignment horizontal="center" vertical="top" wrapText="1"/>
    </xf>
    <xf numFmtId="0" fontId="32" fillId="16" borderId="9" xfId="0" applyFont="1" applyFill="1" applyBorder="1" applyAlignment="1">
      <alignment horizontal="center" vertical="top" wrapText="1"/>
    </xf>
    <xf numFmtId="0" fontId="32" fillId="16" borderId="3" xfId="0" applyFont="1" applyFill="1" applyBorder="1" applyAlignment="1">
      <alignment vertical="top" wrapText="1"/>
    </xf>
    <xf numFmtId="0" fontId="32" fillId="16" borderId="3" xfId="0" applyFont="1" applyFill="1" applyBorder="1" applyAlignment="1">
      <alignment horizontal="center" vertical="top" wrapText="1"/>
    </xf>
    <xf numFmtId="0" fontId="32" fillId="16" borderId="6" xfId="0" applyFont="1" applyFill="1" applyBorder="1" applyAlignment="1">
      <alignment vertical="top" wrapText="1"/>
    </xf>
    <xf numFmtId="0" fontId="34" fillId="0" borderId="5" xfId="0" applyFont="1" applyBorder="1" applyAlignment="1">
      <alignment horizontal="center" vertical="top" wrapText="1"/>
    </xf>
    <xf numFmtId="0" fontId="34" fillId="16" borderId="2" xfId="0" applyFont="1" applyFill="1" applyBorder="1" applyAlignment="1">
      <alignment horizontal="center" vertical="top" wrapText="1"/>
    </xf>
    <xf numFmtId="0" fontId="141" fillId="16" borderId="5" xfId="0" applyFont="1" applyFill="1" applyBorder="1" applyAlignment="1">
      <alignment vertical="top" wrapText="1"/>
    </xf>
    <xf numFmtId="0" fontId="142" fillId="16" borderId="6" xfId="0" applyFont="1" applyFill="1" applyBorder="1" applyAlignment="1">
      <alignment vertical="top" wrapText="1"/>
    </xf>
    <xf numFmtId="0" fontId="142" fillId="2" borderId="9" xfId="0" applyFont="1" applyFill="1" applyBorder="1" applyAlignment="1">
      <alignment horizontal="center" vertical="top" wrapText="1"/>
    </xf>
    <xf numFmtId="0" fontId="142" fillId="2" borderId="6" xfId="0" applyFont="1" applyFill="1" applyBorder="1" applyAlignment="1">
      <alignment horizontal="center" vertical="top" wrapText="1"/>
    </xf>
    <xf numFmtId="0" fontId="141" fillId="7" borderId="2" xfId="0" applyFont="1" applyFill="1" applyBorder="1" applyAlignment="1">
      <alignment horizontal="center" vertical="top" wrapText="1"/>
    </xf>
    <xf numFmtId="0" fontId="141" fillId="9" borderId="2" xfId="0" applyFont="1" applyFill="1" applyBorder="1" applyAlignment="1">
      <alignment horizontal="center" vertical="top" wrapText="1"/>
    </xf>
    <xf numFmtId="0" fontId="32" fillId="0" borderId="3" xfId="0" applyFont="1" applyBorder="1"/>
    <xf numFmtId="0" fontId="142" fillId="16" borderId="15" xfId="0" applyFont="1" applyFill="1" applyBorder="1" applyAlignment="1">
      <alignment vertical="top" wrapText="1"/>
    </xf>
    <xf numFmtId="0" fontId="142" fillId="16" borderId="8" xfId="0" applyFont="1" applyFill="1" applyBorder="1" applyAlignment="1">
      <alignment horizontal="center" vertical="top" wrapText="1"/>
    </xf>
    <xf numFmtId="0" fontId="35" fillId="9" borderId="9" xfId="0" applyFont="1" applyFill="1" applyBorder="1" applyAlignment="1">
      <alignment horizontal="center" vertical="top" wrapText="1"/>
    </xf>
    <xf numFmtId="0" fontId="35" fillId="7" borderId="9" xfId="0" applyFont="1" applyFill="1" applyBorder="1" applyAlignment="1">
      <alignment horizontal="center" vertical="top" wrapText="1"/>
    </xf>
    <xf numFmtId="0" fontId="32" fillId="0" borderId="9" xfId="0" applyFont="1" applyBorder="1"/>
    <xf numFmtId="0" fontId="32" fillId="0" borderId="6" xfId="0" applyFont="1" applyBorder="1"/>
    <xf numFmtId="0" fontId="172" fillId="2" borderId="2" xfId="0" applyFont="1" applyFill="1" applyBorder="1" applyAlignment="1">
      <alignment horizontal="center" vertical="top" wrapText="1"/>
    </xf>
    <xf numFmtId="0" fontId="172" fillId="36" borderId="2" xfId="0" applyFont="1" applyFill="1" applyBorder="1" applyAlignment="1">
      <alignment horizontal="center" vertical="top" wrapText="1"/>
    </xf>
    <xf numFmtId="0" fontId="17" fillId="0" borderId="0" xfId="0" applyFont="1" applyBorder="1" applyAlignment="1">
      <alignment horizontal="center"/>
    </xf>
    <xf numFmtId="0" fontId="156" fillId="0" borderId="2" xfId="0" applyFont="1" applyBorder="1" applyAlignment="1">
      <alignment horizontal="center" vertical="top" wrapText="1"/>
    </xf>
    <xf numFmtId="0" fontId="126" fillId="12" borderId="2" xfId="0" applyFont="1" applyFill="1" applyBorder="1" applyAlignment="1">
      <alignment horizontal="center" vertical="top" wrapText="1"/>
    </xf>
    <xf numFmtId="0" fontId="125" fillId="2"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3" fillId="2" borderId="2" xfId="0" applyFont="1" applyFill="1" applyBorder="1" applyAlignment="1">
      <alignment horizontal="center" vertical="top" wrapText="1"/>
    </xf>
    <xf numFmtId="0" fontId="28" fillId="12" borderId="2" xfId="0" applyFont="1" applyFill="1" applyBorder="1" applyAlignment="1">
      <alignment horizontal="right" vertical="top" wrapText="1"/>
    </xf>
    <xf numFmtId="0" fontId="29" fillId="12" borderId="2" xfId="0" applyFont="1" applyFill="1" applyBorder="1" applyAlignment="1">
      <alignment horizontal="right" vertical="top" wrapText="1"/>
    </xf>
    <xf numFmtId="14" fontId="17" fillId="0" borderId="0" xfId="0" applyNumberFormat="1" applyFont="1" applyBorder="1" applyAlignment="1">
      <alignment horizontal="center"/>
    </xf>
    <xf numFmtId="0" fontId="181" fillId="0" borderId="2" xfId="0" applyFont="1" applyBorder="1" applyAlignment="1">
      <alignment horizontal="distributed" vertical="center" wrapText="1"/>
    </xf>
    <xf numFmtId="0" fontId="181" fillId="0" borderId="2" xfId="0" applyFont="1" applyBorder="1" applyAlignment="1">
      <alignment vertical="center"/>
    </xf>
    <xf numFmtId="0" fontId="36" fillId="0" borderId="2" xfId="0" applyFont="1" applyBorder="1" applyAlignment="1">
      <alignment horizontal="center" vertical="center"/>
    </xf>
    <xf numFmtId="0" fontId="181" fillId="0" borderId="2" xfId="0" applyFont="1" applyBorder="1" applyAlignment="1">
      <alignment vertical="distributed" wrapText="1"/>
    </xf>
    <xf numFmtId="0" fontId="33" fillId="0" borderId="5" xfId="0" applyFont="1" applyBorder="1"/>
    <xf numFmtId="0" fontId="33" fillId="0" borderId="6" xfId="0" applyFont="1" applyBorder="1"/>
    <xf numFmtId="0" fontId="64" fillId="0" borderId="5" xfId="0" applyFont="1" applyBorder="1" applyAlignment="1">
      <alignment vertical="top" wrapText="1"/>
    </xf>
    <xf numFmtId="0" fontId="108" fillId="0" borderId="5" xfId="0" applyFont="1" applyBorder="1" applyAlignment="1">
      <alignment horizontal="center" vertical="top" wrapText="1"/>
    </xf>
    <xf numFmtId="0" fontId="29" fillId="0" borderId="5" xfId="0" applyFont="1" applyBorder="1" applyAlignment="1">
      <alignment vertical="top" wrapText="1"/>
    </xf>
    <xf numFmtId="0" fontId="51" fillId="0" borderId="5" xfId="0" applyFont="1" applyBorder="1" applyAlignment="1">
      <alignment horizontal="center" vertical="top" wrapText="1"/>
    </xf>
    <xf numFmtId="0" fontId="93" fillId="0" borderId="5" xfId="0" applyFont="1" applyBorder="1" applyAlignment="1">
      <alignment vertical="top" wrapText="1"/>
    </xf>
    <xf numFmtId="0" fontId="182" fillId="0" borderId="5" xfId="0" applyFont="1" applyBorder="1" applyAlignment="1">
      <alignment horizontal="center" vertical="top" wrapText="1"/>
    </xf>
    <xf numFmtId="0" fontId="64" fillId="2" borderId="5" xfId="0" applyFont="1" applyFill="1" applyBorder="1" applyAlignment="1">
      <alignment vertical="top" wrapText="1"/>
    </xf>
    <xf numFmtId="0" fontId="108" fillId="2" borderId="5" xfId="0" applyFont="1" applyFill="1" applyBorder="1" applyAlignment="1">
      <alignment horizontal="center" vertical="top" wrapText="1"/>
    </xf>
    <xf numFmtId="0" fontId="35" fillId="37" borderId="2" xfId="0" applyFont="1" applyFill="1" applyBorder="1" applyAlignment="1">
      <alignment horizontal="center" vertical="center" wrapText="1"/>
    </xf>
    <xf numFmtId="0" fontId="161" fillId="0" borderId="2" xfId="0" applyFont="1" applyBorder="1" applyAlignment="1">
      <alignment horizontal="center" vertical="top" wrapText="1"/>
    </xf>
    <xf numFmtId="0" fontId="33" fillId="0" borderId="2" xfId="0" applyFont="1" applyBorder="1"/>
    <xf numFmtId="0" fontId="34" fillId="0" borderId="5" xfId="0" applyFont="1" applyBorder="1" applyAlignment="1">
      <alignment vertical="top" wrapText="1"/>
    </xf>
    <xf numFmtId="0" fontId="107" fillId="0" borderId="2" xfId="0" applyFont="1" applyBorder="1" applyAlignment="1">
      <alignment horizontal="center" vertical="top" wrapText="1"/>
    </xf>
    <xf numFmtId="0" fontId="108" fillId="0" borderId="2" xfId="0" applyFont="1" applyBorder="1" applyAlignment="1">
      <alignment horizontal="center" vertical="top" wrapText="1"/>
    </xf>
    <xf numFmtId="0" fontId="93" fillId="0" borderId="2" xfId="0" applyFont="1" applyBorder="1" applyAlignment="1">
      <alignment vertical="top" wrapText="1"/>
    </xf>
    <xf numFmtId="0" fontId="182" fillId="0" borderId="2" xfId="0" applyFont="1" applyBorder="1" applyAlignment="1">
      <alignment horizontal="center" vertical="top" wrapText="1"/>
    </xf>
    <xf numFmtId="0" fontId="108" fillId="0" borderId="2" xfId="0" applyFont="1" applyBorder="1" applyAlignment="1">
      <alignment vertical="top" wrapText="1"/>
    </xf>
    <xf numFmtId="0" fontId="51" fillId="0" borderId="2" xfId="0" applyFont="1" applyBorder="1" applyAlignment="1">
      <alignment vertical="top" wrapText="1"/>
    </xf>
    <xf numFmtId="0" fontId="182" fillId="0" borderId="2" xfId="0" applyFont="1" applyBorder="1" applyAlignment="1">
      <alignment vertical="top" wrapText="1"/>
    </xf>
    <xf numFmtId="0" fontId="42" fillId="0" borderId="5" xfId="0" applyFont="1" applyBorder="1" applyAlignment="1">
      <alignment vertical="top" wrapText="1"/>
    </xf>
    <xf numFmtId="0" fontId="42" fillId="0" borderId="6" xfId="0" applyFont="1" applyBorder="1" applyAlignment="1">
      <alignment vertical="top" wrapText="1"/>
    </xf>
    <xf numFmtId="0" fontId="161" fillId="0" borderId="2" xfId="0" applyFont="1" applyBorder="1" applyAlignment="1">
      <alignment vertical="top" wrapText="1"/>
    </xf>
    <xf numFmtId="0" fontId="107" fillId="2" borderId="2" xfId="0" applyFont="1" applyFill="1" applyBorder="1" applyAlignment="1">
      <alignment vertical="top" wrapText="1"/>
    </xf>
    <xf numFmtId="0" fontId="161" fillId="0" borderId="7" xfId="0" applyFont="1" applyBorder="1" applyAlignment="1">
      <alignment vertical="top" wrapText="1"/>
    </xf>
    <xf numFmtId="0" fontId="108" fillId="0" borderId="7" xfId="0" applyFont="1" applyBorder="1" applyAlignment="1">
      <alignment vertical="top" wrapText="1"/>
    </xf>
    <xf numFmtId="0" fontId="35" fillId="12" borderId="6" xfId="0" applyFont="1" applyFill="1" applyBorder="1" applyAlignment="1">
      <alignment horizontal="left" vertical="top" wrapText="1"/>
    </xf>
    <xf numFmtId="0" fontId="183" fillId="0" borderId="2" xfId="0" applyFont="1" applyBorder="1" applyAlignment="1">
      <alignment vertical="top" wrapText="1"/>
    </xf>
    <xf numFmtId="0" fontId="42" fillId="0" borderId="0" xfId="0" applyFont="1" applyAlignment="1">
      <alignment vertical="top" wrapText="1"/>
    </xf>
    <xf numFmtId="0" fontId="57" fillId="9" borderId="2" xfId="0" applyFont="1" applyFill="1" applyBorder="1" applyAlignment="1">
      <alignment horizontal="center" vertical="top" wrapText="1"/>
    </xf>
    <xf numFmtId="0" fontId="0" fillId="38" borderId="2" xfId="0" applyFont="1" applyFill="1" applyBorder="1" applyAlignment="1">
      <alignment vertical="top" wrapText="1"/>
    </xf>
    <xf numFmtId="166" fontId="108" fillId="0" borderId="2" xfId="0" applyNumberFormat="1" applyFont="1" applyBorder="1" applyAlignment="1">
      <alignment horizontal="center" vertical="top" wrapText="1"/>
    </xf>
    <xf numFmtId="0" fontId="51" fillId="0" borderId="2" xfId="0" applyFont="1" applyFill="1" applyBorder="1" applyAlignment="1">
      <alignment vertical="top" wrapText="1"/>
    </xf>
    <xf numFmtId="166" fontId="51" fillId="0" borderId="2" xfId="0" applyNumberFormat="1" applyFont="1" applyFill="1" applyBorder="1" applyAlignment="1">
      <alignment horizontal="center" vertical="top" wrapText="1"/>
    </xf>
    <xf numFmtId="49" fontId="42" fillId="0" borderId="2" xfId="0" applyNumberFormat="1" applyFont="1" applyBorder="1" applyAlignment="1">
      <alignment vertical="top" wrapText="1"/>
    </xf>
    <xf numFmtId="166" fontId="51" fillId="0" borderId="2" xfId="0" applyNumberFormat="1" applyFont="1" applyBorder="1" applyAlignment="1">
      <alignment horizontal="center" vertical="top" wrapText="1"/>
    </xf>
    <xf numFmtId="0" fontId="51" fillId="0" borderId="2" xfId="0" applyFont="1" applyFill="1" applyBorder="1" applyAlignment="1">
      <alignment horizontal="center" vertical="top" wrapText="1"/>
    </xf>
    <xf numFmtId="2" fontId="51" fillId="0" borderId="2" xfId="0" applyNumberFormat="1" applyFont="1" applyFill="1" applyBorder="1" applyAlignment="1">
      <alignment horizontal="center" vertical="top" wrapText="1"/>
    </xf>
    <xf numFmtId="2" fontId="51" fillId="0" borderId="2" xfId="0" applyNumberFormat="1" applyFont="1" applyBorder="1" applyAlignment="1">
      <alignment horizontal="center" vertical="top" wrapText="1"/>
    </xf>
    <xf numFmtId="166" fontId="182" fillId="0" borderId="2" xfId="0" applyNumberFormat="1" applyFont="1" applyBorder="1" applyAlignment="1">
      <alignment horizontal="center" vertical="top" wrapText="1"/>
    </xf>
    <xf numFmtId="166" fontId="182" fillId="0" borderId="2" xfId="0" applyNumberFormat="1" applyFont="1" applyFill="1" applyBorder="1" applyAlignment="1">
      <alignment horizontal="center" vertical="top" wrapText="1"/>
    </xf>
    <xf numFmtId="0" fontId="182" fillId="0" borderId="2" xfId="0" applyFont="1" applyFill="1" applyBorder="1" applyAlignment="1">
      <alignment vertical="top" wrapText="1"/>
    </xf>
    <xf numFmtId="0" fontId="182" fillId="0" borderId="2" xfId="0" applyFont="1" applyFill="1" applyBorder="1" applyAlignment="1">
      <alignment horizontal="center" vertical="top" wrapText="1"/>
    </xf>
    <xf numFmtId="49" fontId="184" fillId="0" borderId="2" xfId="0" applyNumberFormat="1" applyFont="1" applyBorder="1" applyAlignment="1">
      <alignment vertical="top" wrapText="1"/>
    </xf>
    <xf numFmtId="2" fontId="182" fillId="0" borderId="2" xfId="0" applyNumberFormat="1" applyFont="1" applyFill="1" applyBorder="1" applyAlignment="1">
      <alignment vertical="top" wrapText="1"/>
    </xf>
    <xf numFmtId="2" fontId="182" fillId="0" borderId="2" xfId="0" applyNumberFormat="1" applyFont="1" applyFill="1" applyBorder="1" applyAlignment="1">
      <alignment horizontal="center" vertical="top" wrapText="1"/>
    </xf>
    <xf numFmtId="2" fontId="182" fillId="0" borderId="2" xfId="0" applyNumberFormat="1" applyFont="1" applyBorder="1" applyAlignment="1">
      <alignment horizontal="center" vertical="top" wrapText="1"/>
    </xf>
    <xf numFmtId="166" fontId="108" fillId="0" borderId="2" xfId="0" applyNumberFormat="1" applyFont="1" applyFill="1" applyBorder="1" applyAlignment="1">
      <alignment horizontal="center" vertical="top" wrapText="1"/>
    </xf>
    <xf numFmtId="166" fontId="108" fillId="2" borderId="2" xfId="0" applyNumberFormat="1" applyFont="1" applyFill="1" applyBorder="1" applyAlignment="1">
      <alignment horizontal="center" vertical="top" wrapText="1"/>
    </xf>
    <xf numFmtId="166" fontId="182" fillId="2" borderId="2" xfId="0" applyNumberFormat="1" applyFont="1" applyFill="1" applyBorder="1" applyAlignment="1">
      <alignment horizontal="center" vertical="top" wrapText="1"/>
    </xf>
    <xf numFmtId="0" fontId="182" fillId="2" borderId="2" xfId="0" applyFont="1" applyFill="1" applyBorder="1" applyAlignment="1">
      <alignment vertical="top" wrapText="1"/>
    </xf>
    <xf numFmtId="49" fontId="161" fillId="2" borderId="2" xfId="0" applyNumberFormat="1" applyFont="1" applyFill="1" applyBorder="1" applyAlignment="1">
      <alignment vertical="top" wrapText="1"/>
    </xf>
    <xf numFmtId="166" fontId="182" fillId="0" borderId="2" xfId="0" applyNumberFormat="1" applyFont="1" applyFill="1" applyBorder="1" applyAlignment="1">
      <alignment vertical="top" wrapText="1"/>
    </xf>
    <xf numFmtId="49" fontId="107" fillId="0" borderId="2" xfId="0" applyNumberFormat="1" applyFont="1" applyBorder="1" applyAlignment="1">
      <alignment vertical="top" wrapText="1"/>
    </xf>
    <xf numFmtId="49" fontId="161" fillId="0" borderId="2" xfId="0" applyNumberFormat="1" applyFont="1" applyBorder="1" applyAlignment="1">
      <alignment vertical="top" wrapText="1"/>
    </xf>
    <xf numFmtId="0" fontId="42" fillId="2" borderId="6" xfId="0" applyFont="1" applyFill="1" applyBorder="1" applyAlignment="1">
      <alignment vertical="top" wrapText="1"/>
    </xf>
    <xf numFmtId="0" fontId="42" fillId="0" borderId="0" xfId="0" applyFont="1" applyBorder="1" applyAlignment="1">
      <alignment vertical="top" wrapText="1"/>
    </xf>
    <xf numFmtId="0" fontId="42" fillId="0" borderId="7" xfId="0" applyFont="1" applyBorder="1" applyAlignment="1">
      <alignment vertical="top" wrapText="1"/>
    </xf>
    <xf numFmtId="166" fontId="161" fillId="0" borderId="2" xfId="0" applyNumberFormat="1" applyFont="1" applyBorder="1" applyAlignment="1">
      <alignment horizontal="center" vertical="top" wrapText="1"/>
    </xf>
    <xf numFmtId="166" fontId="161" fillId="0" borderId="2" xfId="0" applyNumberFormat="1" applyFont="1" applyFill="1" applyBorder="1" applyAlignment="1">
      <alignment horizontal="center" vertical="top" wrapText="1"/>
    </xf>
    <xf numFmtId="2" fontId="161" fillId="0" borderId="2" xfId="0" applyNumberFormat="1" applyFont="1" applyFill="1" applyBorder="1" applyAlignment="1">
      <alignment vertical="top" wrapText="1"/>
    </xf>
    <xf numFmtId="166" fontId="161" fillId="0" borderId="2" xfId="0" applyNumberFormat="1" applyFont="1" applyFill="1" applyBorder="1" applyAlignment="1">
      <alignment vertical="top" wrapText="1"/>
    </xf>
    <xf numFmtId="49" fontId="42" fillId="0" borderId="2" xfId="0" applyNumberFormat="1" applyFont="1" applyBorder="1" applyAlignment="1">
      <alignment horizontal="center" vertical="top" wrapText="1"/>
    </xf>
    <xf numFmtId="2" fontId="161" fillId="0" borderId="2" xfId="0" applyNumberFormat="1" applyFont="1" applyBorder="1" applyAlignment="1">
      <alignment horizontal="center" vertical="top" wrapText="1"/>
    </xf>
    <xf numFmtId="1" fontId="161" fillId="0" borderId="2" xfId="0" applyNumberFormat="1" applyFont="1" applyBorder="1" applyAlignment="1">
      <alignment horizontal="center" vertical="top" wrapText="1"/>
    </xf>
    <xf numFmtId="0" fontId="50" fillId="0" borderId="2" xfId="0" applyFont="1" applyBorder="1" applyAlignment="1">
      <alignment vertical="top" wrapText="1"/>
    </xf>
    <xf numFmtId="166" fontId="161" fillId="2" borderId="2" xfId="0" applyNumberFormat="1" applyFont="1" applyFill="1" applyBorder="1" applyAlignment="1">
      <alignment horizontal="center" vertical="top" wrapText="1"/>
    </xf>
    <xf numFmtId="0" fontId="107" fillId="2" borderId="2" xfId="0" applyFont="1" applyFill="1" applyBorder="1" applyAlignment="1">
      <alignment horizontal="center" vertical="top" wrapText="1"/>
    </xf>
    <xf numFmtId="0" fontId="161" fillId="2" borderId="2" xfId="0" applyFont="1" applyFill="1" applyBorder="1" applyAlignment="1">
      <alignment vertical="top" wrapText="1"/>
    </xf>
    <xf numFmtId="49" fontId="107" fillId="2" borderId="2" xfId="0" applyNumberFormat="1" applyFont="1" applyFill="1" applyBorder="1" applyAlignment="1">
      <alignment vertical="top" wrapText="1"/>
    </xf>
    <xf numFmtId="166" fontId="161" fillId="0" borderId="7" xfId="0" applyNumberFormat="1" applyFont="1" applyBorder="1" applyAlignment="1">
      <alignment horizontal="center" vertical="top" wrapText="1"/>
    </xf>
    <xf numFmtId="166" fontId="161" fillId="0" borderId="7" xfId="0" applyNumberFormat="1" applyFont="1" applyFill="1" applyBorder="1" applyAlignment="1">
      <alignment horizontal="center" vertical="top" wrapText="1"/>
    </xf>
    <xf numFmtId="0" fontId="161" fillId="0" borderId="7" xfId="0" applyFont="1" applyFill="1" applyBorder="1" applyAlignment="1">
      <alignment horizontal="center" vertical="top" wrapText="1"/>
    </xf>
    <xf numFmtId="0" fontId="161" fillId="0" borderId="7" xfId="0" applyFont="1" applyBorder="1" applyAlignment="1">
      <alignment horizontal="center" vertical="top" wrapText="1"/>
    </xf>
    <xf numFmtId="0" fontId="161" fillId="0" borderId="7" xfId="0" applyFont="1" applyFill="1" applyBorder="1" applyAlignment="1">
      <alignment vertical="top" wrapText="1"/>
    </xf>
    <xf numFmtId="166" fontId="161" fillId="0" borderId="7" xfId="0" applyNumberFormat="1" applyFont="1" applyFill="1" applyBorder="1" applyAlignment="1">
      <alignment vertical="top" wrapText="1"/>
    </xf>
    <xf numFmtId="166" fontId="107" fillId="0" borderId="7" xfId="0" applyNumberFormat="1" applyFont="1" applyBorder="1" applyAlignment="1">
      <alignment horizontal="center" vertical="top" wrapText="1"/>
    </xf>
    <xf numFmtId="166" fontId="107" fillId="2" borderId="7" xfId="0" applyNumberFormat="1" applyFont="1" applyFill="1" applyBorder="1" applyAlignment="1">
      <alignment horizontal="center" vertical="top" wrapText="1"/>
    </xf>
    <xf numFmtId="166" fontId="161" fillId="2" borderId="7" xfId="0" applyNumberFormat="1" applyFont="1" applyFill="1" applyBorder="1" applyAlignment="1">
      <alignment horizontal="center" vertical="top" wrapText="1"/>
    </xf>
    <xf numFmtId="0" fontId="161" fillId="2" borderId="7" xfId="0" applyFont="1" applyFill="1" applyBorder="1" applyAlignment="1">
      <alignment horizontal="center" vertical="top" wrapText="1"/>
    </xf>
    <xf numFmtId="0" fontId="161" fillId="2" borderId="7" xfId="0" applyFont="1" applyFill="1" applyBorder="1" applyAlignment="1">
      <alignment vertical="top" wrapText="1"/>
    </xf>
    <xf numFmtId="166" fontId="161" fillId="2" borderId="7" xfId="0" applyNumberFormat="1" applyFont="1" applyFill="1" applyBorder="1" applyAlignment="1">
      <alignment vertical="top" wrapText="1"/>
    </xf>
    <xf numFmtId="2" fontId="51" fillId="0" borderId="2" xfId="0" applyNumberFormat="1" applyFont="1" applyFill="1" applyBorder="1" applyAlignment="1">
      <alignment vertical="top" wrapText="1"/>
    </xf>
    <xf numFmtId="166" fontId="51" fillId="0" borderId="2" xfId="0" applyNumberFormat="1" applyFont="1" applyFill="1" applyBorder="1" applyAlignment="1">
      <alignment vertical="top" wrapText="1"/>
    </xf>
    <xf numFmtId="166" fontId="51" fillId="0" borderId="2" xfId="0" applyNumberFormat="1" applyFont="1" applyBorder="1" applyAlignment="1">
      <alignment vertical="top" wrapText="1"/>
    </xf>
    <xf numFmtId="49" fontId="51" fillId="0" borderId="2" xfId="0" applyNumberFormat="1" applyFont="1" applyBorder="1" applyAlignment="1">
      <alignment horizontal="center" vertical="top" wrapText="1"/>
    </xf>
    <xf numFmtId="49" fontId="51" fillId="0" borderId="2" xfId="0" applyNumberFormat="1" applyFont="1" applyFill="1" applyBorder="1" applyAlignment="1">
      <alignment horizontal="center" vertical="top" wrapText="1"/>
    </xf>
    <xf numFmtId="166" fontId="182" fillId="0" borderId="2" xfId="0" applyNumberFormat="1" applyFont="1" applyBorder="1" applyAlignment="1">
      <alignment vertical="top" wrapText="1"/>
    </xf>
    <xf numFmtId="49" fontId="182" fillId="0" borderId="2" xfId="0" applyNumberFormat="1" applyFont="1" applyBorder="1" applyAlignment="1">
      <alignment horizontal="center" vertical="top" wrapText="1"/>
    </xf>
    <xf numFmtId="49" fontId="182" fillId="0" borderId="2" xfId="0" applyNumberFormat="1" applyFont="1" applyFill="1" applyBorder="1" applyAlignment="1">
      <alignment horizontal="center" vertical="top" wrapText="1"/>
    </xf>
    <xf numFmtId="166" fontId="182" fillId="0" borderId="7" xfId="0" applyNumberFormat="1" applyFont="1" applyBorder="1" applyAlignment="1">
      <alignment horizontal="center" vertical="top" wrapText="1"/>
    </xf>
    <xf numFmtId="166" fontId="182" fillId="0" borderId="7" xfId="0" applyNumberFormat="1" applyFont="1" applyFill="1" applyBorder="1" applyAlignment="1">
      <alignment horizontal="center" vertical="top" wrapText="1"/>
    </xf>
    <xf numFmtId="166" fontId="182" fillId="0" borderId="7" xfId="0" applyNumberFormat="1" applyFont="1" applyFill="1" applyBorder="1" applyAlignment="1">
      <alignment vertical="top" wrapText="1"/>
    </xf>
    <xf numFmtId="166" fontId="182" fillId="0" borderId="7" xfId="0" applyNumberFormat="1" applyFont="1" applyBorder="1" applyAlignment="1">
      <alignment vertical="top" wrapText="1"/>
    </xf>
    <xf numFmtId="0" fontId="182" fillId="0" borderId="7" xfId="0" applyFont="1" applyBorder="1" applyAlignment="1">
      <alignment vertical="top" wrapText="1"/>
    </xf>
    <xf numFmtId="0" fontId="182" fillId="0" borderId="7" xfId="0" applyFont="1" applyFill="1" applyBorder="1" applyAlignment="1">
      <alignment vertical="top" wrapText="1"/>
    </xf>
    <xf numFmtId="166" fontId="108" fillId="0" borderId="7" xfId="0" applyNumberFormat="1" applyFont="1" applyBorder="1" applyAlignment="1">
      <alignment horizontal="center" vertical="top" wrapText="1"/>
    </xf>
    <xf numFmtId="49" fontId="182" fillId="2" borderId="2" xfId="0" applyNumberFormat="1" applyFont="1" applyFill="1" applyBorder="1" applyAlignment="1">
      <alignment horizontal="center" vertical="top" wrapText="1"/>
    </xf>
    <xf numFmtId="166" fontId="108" fillId="2" borderId="7" xfId="0" applyNumberFormat="1" applyFont="1" applyFill="1" applyBorder="1" applyAlignment="1">
      <alignment horizontal="center" vertical="top" wrapText="1"/>
    </xf>
    <xf numFmtId="166" fontId="182" fillId="2" borderId="7" xfId="0" applyNumberFormat="1" applyFont="1" applyFill="1" applyBorder="1" applyAlignment="1">
      <alignment horizontal="center" vertical="top" wrapText="1"/>
    </xf>
    <xf numFmtId="0" fontId="182" fillId="2" borderId="7" xfId="0" applyFont="1" applyFill="1" applyBorder="1" applyAlignment="1">
      <alignment vertical="top" wrapText="1"/>
    </xf>
    <xf numFmtId="166" fontId="182" fillId="2" borderId="7" xfId="0" applyNumberFormat="1" applyFont="1" applyFill="1" applyBorder="1" applyAlignment="1">
      <alignment vertical="top" wrapText="1"/>
    </xf>
    <xf numFmtId="49" fontId="108" fillId="2" borderId="2" xfId="0" applyNumberFormat="1" applyFont="1" applyFill="1" applyBorder="1" applyAlignment="1">
      <alignment horizontal="center" vertical="top" wrapText="1"/>
    </xf>
    <xf numFmtId="166" fontId="51" fillId="2" borderId="7" xfId="0" applyNumberFormat="1" applyFont="1" applyFill="1" applyBorder="1" applyAlignment="1">
      <alignment horizontal="center" vertical="top" wrapText="1"/>
    </xf>
    <xf numFmtId="0" fontId="51" fillId="2" borderId="7" xfId="0" applyFont="1" applyFill="1" applyBorder="1" applyAlignment="1">
      <alignment vertical="top" wrapText="1"/>
    </xf>
    <xf numFmtId="166" fontId="51" fillId="2" borderId="7" xfId="0" applyNumberFormat="1" applyFont="1" applyFill="1" applyBorder="1" applyAlignment="1">
      <alignment vertical="top" wrapText="1"/>
    </xf>
    <xf numFmtId="49" fontId="53" fillId="2" borderId="2" xfId="0" applyNumberFormat="1" applyFont="1" applyFill="1" applyBorder="1" applyAlignment="1">
      <alignment horizontal="center" vertical="top" wrapText="1"/>
    </xf>
    <xf numFmtId="49" fontId="42" fillId="2" borderId="2" xfId="0" applyNumberFormat="1" applyFont="1" applyFill="1" applyBorder="1" applyAlignment="1">
      <alignment vertical="top" wrapText="1"/>
    </xf>
    <xf numFmtId="49" fontId="184" fillId="0" borderId="2" xfId="0" applyNumberFormat="1" applyFont="1" applyBorder="1" applyAlignment="1">
      <alignment horizontal="center" vertical="top" wrapText="1"/>
    </xf>
    <xf numFmtId="49" fontId="107" fillId="0" borderId="2" xfId="0" applyNumberFormat="1" applyFont="1" applyBorder="1" applyAlignment="1">
      <alignment horizontal="center" vertical="top" wrapText="1"/>
    </xf>
    <xf numFmtId="49" fontId="161" fillId="0" borderId="2" xfId="0" applyNumberFormat="1" applyFont="1" applyBorder="1" applyAlignment="1">
      <alignment horizontal="center" vertical="top" wrapText="1"/>
    </xf>
    <xf numFmtId="49" fontId="152" fillId="39" borderId="2" xfId="0" applyNumberFormat="1" applyFont="1" applyFill="1" applyBorder="1" applyAlignment="1">
      <alignment horizontal="center" vertical="top" wrapText="1"/>
    </xf>
    <xf numFmtId="0" fontId="151" fillId="38" borderId="24" xfId="0" applyFont="1" applyFill="1" applyBorder="1" applyAlignment="1">
      <alignment horizontal="center" vertical="center" wrapText="1"/>
    </xf>
    <xf numFmtId="0" fontId="151" fillId="38" borderId="23" xfId="0" applyFont="1" applyFill="1" applyBorder="1" applyAlignment="1">
      <alignment horizontal="center" vertical="center" wrapText="1"/>
    </xf>
    <xf numFmtId="0" fontId="151" fillId="38" borderId="23" xfId="0" applyFont="1" applyFill="1" applyBorder="1" applyAlignment="1">
      <alignment vertical="center" wrapText="1"/>
    </xf>
    <xf numFmtId="0" fontId="35" fillId="38" borderId="23" xfId="0" applyFont="1" applyFill="1" applyBorder="1" applyAlignment="1">
      <alignment horizontal="center" vertical="center" wrapText="1"/>
    </xf>
    <xf numFmtId="49" fontId="15" fillId="38" borderId="24" xfId="0" applyNumberFormat="1" applyFont="1" applyFill="1" applyBorder="1" applyAlignment="1">
      <alignment horizontal="center" vertical="center" wrapText="1"/>
    </xf>
    <xf numFmtId="49" fontId="15" fillId="38" borderId="25" xfId="0" applyNumberFormat="1" applyFont="1" applyFill="1" applyBorder="1" applyAlignment="1">
      <alignment horizontal="center" vertical="center" wrapText="1"/>
    </xf>
    <xf numFmtId="2" fontId="29" fillId="2" borderId="2" xfId="0" applyNumberFormat="1" applyFont="1" applyFill="1" applyBorder="1" applyAlignment="1">
      <alignment horizontal="left" vertical="justify" wrapText="1"/>
    </xf>
    <xf numFmtId="2" fontId="51" fillId="2" borderId="2" xfId="0" applyNumberFormat="1" applyFont="1" applyFill="1" applyBorder="1" applyAlignment="1">
      <alignment horizontal="left" vertical="justify" wrapText="1"/>
    </xf>
    <xf numFmtId="2" fontId="51" fillId="0" borderId="9" xfId="0" applyNumberFormat="1" applyFont="1" applyFill="1" applyBorder="1" applyAlignment="1">
      <alignment horizontal="left" vertical="justify" wrapText="1"/>
    </xf>
    <xf numFmtId="2" fontId="132" fillId="2" borderId="2" xfId="0" applyNumberFormat="1" applyFont="1" applyFill="1" applyBorder="1" applyAlignment="1">
      <alignment horizontal="left" vertical="justify" wrapText="1"/>
    </xf>
    <xf numFmtId="2" fontId="132" fillId="0" borderId="9" xfId="0" applyNumberFormat="1" applyFont="1" applyFill="1" applyBorder="1" applyAlignment="1">
      <alignment horizontal="left" vertical="justify" wrapText="1"/>
    </xf>
    <xf numFmtId="0" fontId="42" fillId="0" borderId="13" xfId="0" applyFont="1" applyBorder="1"/>
    <xf numFmtId="0" fontId="35" fillId="2" borderId="3" xfId="0" applyFont="1" applyFill="1" applyBorder="1" applyAlignment="1">
      <alignment horizontal="left"/>
    </xf>
    <xf numFmtId="0" fontId="42" fillId="0" borderId="2" xfId="0" applyFont="1" applyBorder="1"/>
    <xf numFmtId="0" fontId="29" fillId="0" borderId="2" xfId="0" applyFont="1" applyBorder="1" applyAlignment="1">
      <alignment horizontal="left" vertical="center" wrapText="1"/>
    </xf>
    <xf numFmtId="0" fontId="29" fillId="10" borderId="2" xfId="0" applyFont="1" applyFill="1" applyBorder="1"/>
    <xf numFmtId="0" fontId="29" fillId="10" borderId="2" xfId="0" applyFont="1" applyFill="1" applyBorder="1" applyAlignment="1">
      <alignment horizontal="center"/>
    </xf>
    <xf numFmtId="0" fontId="47" fillId="0" borderId="2" xfId="0" applyFont="1" applyBorder="1" applyAlignment="1">
      <alignment horizontal="left" vertical="center" wrapText="1"/>
    </xf>
    <xf numFmtId="0" fontId="29" fillId="33" borderId="2" xfId="0" applyFont="1" applyFill="1" applyBorder="1" applyAlignment="1">
      <alignment horizontal="left" vertical="center" wrapText="1"/>
    </xf>
    <xf numFmtId="0" fontId="29" fillId="33" borderId="2" xfId="0" applyFont="1" applyFill="1" applyBorder="1"/>
    <xf numFmtId="0" fontId="33" fillId="0" borderId="2" xfId="0" applyFont="1" applyBorder="1" applyAlignment="1">
      <alignment wrapText="1"/>
    </xf>
    <xf numFmtId="0" fontId="161" fillId="0" borderId="2" xfId="0" applyFont="1" applyBorder="1" applyAlignment="1">
      <alignment horizontal="center"/>
    </xf>
    <xf numFmtId="0" fontId="33" fillId="2" borderId="2" xfId="0" applyFont="1" applyFill="1" applyBorder="1" applyAlignment="1">
      <alignment wrapText="1"/>
    </xf>
    <xf numFmtId="0" fontId="161" fillId="2" borderId="2" xfId="0" applyFont="1" applyFill="1" applyBorder="1" applyAlignment="1">
      <alignment horizontal="center"/>
    </xf>
    <xf numFmtId="0" fontId="161" fillId="2" borderId="2" xfId="0" applyFont="1" applyFill="1" applyBorder="1" applyAlignment="1">
      <alignment wrapText="1"/>
    </xf>
    <xf numFmtId="0" fontId="161" fillId="2" borderId="2" xfId="0" applyFont="1" applyFill="1" applyBorder="1"/>
    <xf numFmtId="0" fontId="57" fillId="12" borderId="2" xfId="0" applyFont="1" applyFill="1" applyBorder="1" applyAlignment="1">
      <alignment horizontal="center" vertical="top" wrapText="1"/>
    </xf>
    <xf numFmtId="0" fontId="33" fillId="12" borderId="2" xfId="0" applyFont="1" applyFill="1" applyBorder="1" applyAlignment="1">
      <alignment horizontal="center" vertical="top" wrapText="1"/>
    </xf>
    <xf numFmtId="0" fontId="0" fillId="37" borderId="7" xfId="0" applyFill="1" applyBorder="1" applyAlignment="1">
      <alignment vertical="center" wrapText="1"/>
    </xf>
    <xf numFmtId="0" fontId="0" fillId="37" borderId="2" xfId="0" applyFill="1" applyBorder="1" applyAlignment="1">
      <alignment vertical="center" wrapText="1"/>
    </xf>
    <xf numFmtId="0" fontId="33" fillId="37" borderId="2" xfId="0" applyFont="1" applyFill="1" applyBorder="1" applyAlignment="1">
      <alignment horizontal="center" vertical="center" wrapText="1"/>
    </xf>
    <xf numFmtId="0" fontId="0" fillId="37" borderId="5" xfId="0" applyFill="1" applyBorder="1" applyAlignment="1">
      <alignment vertical="center" wrapText="1"/>
    </xf>
    <xf numFmtId="49" fontId="0" fillId="37" borderId="2" xfId="0" applyNumberFormat="1" applyFill="1" applyBorder="1" applyAlignment="1">
      <alignment vertical="center" wrapText="1"/>
    </xf>
    <xf numFmtId="0" fontId="152" fillId="37" borderId="6" xfId="0" applyFont="1" applyFill="1" applyBorder="1" applyAlignment="1">
      <alignment vertical="center" wrapText="1"/>
    </xf>
    <xf numFmtId="0" fontId="42" fillId="22" borderId="2" xfId="0" applyFont="1" applyFill="1" applyBorder="1" applyAlignment="1">
      <alignment vertical="center" wrapText="1"/>
    </xf>
    <xf numFmtId="0" fontId="0" fillId="22" borderId="2" xfId="0" applyFill="1" applyBorder="1" applyAlignment="1">
      <alignment vertical="center" wrapText="1"/>
    </xf>
    <xf numFmtId="0" fontId="35" fillId="22" borderId="2" xfId="0" applyFont="1" applyFill="1" applyBorder="1" applyAlignment="1">
      <alignment horizontal="center" vertical="center" wrapText="1"/>
    </xf>
    <xf numFmtId="0" fontId="35" fillId="24" borderId="2" xfId="0" applyFont="1" applyFill="1" applyBorder="1" applyAlignment="1">
      <alignment horizontal="center" vertical="center" wrapText="1"/>
    </xf>
    <xf numFmtId="0" fontId="33" fillId="24" borderId="2" xfId="0" applyFont="1" applyFill="1" applyBorder="1" applyAlignment="1">
      <alignment horizontal="center" vertical="center" wrapText="1"/>
    </xf>
    <xf numFmtId="0" fontId="0" fillId="24" borderId="2" xfId="0" applyFill="1" applyBorder="1" applyAlignment="1">
      <alignment vertical="center" wrapText="1"/>
    </xf>
    <xf numFmtId="49" fontId="0" fillId="24" borderId="2" xfId="0" applyNumberFormat="1" applyFill="1" applyBorder="1" applyAlignment="1">
      <alignment vertical="center" wrapText="1"/>
    </xf>
    <xf numFmtId="2" fontId="51" fillId="2" borderId="9" xfId="0" applyNumberFormat="1" applyFont="1" applyFill="1" applyBorder="1" applyAlignment="1">
      <alignment horizontal="right" vertical="justify" wrapText="1"/>
    </xf>
    <xf numFmtId="166" fontId="51" fillId="2" borderId="9" xfId="0" applyNumberFormat="1" applyFont="1" applyFill="1" applyBorder="1" applyAlignment="1">
      <alignment horizontal="right" vertical="justify" wrapText="1"/>
    </xf>
    <xf numFmtId="166" fontId="51" fillId="0" borderId="9" xfId="0" applyNumberFormat="1" applyFont="1" applyFill="1" applyBorder="1" applyAlignment="1">
      <alignment horizontal="right" vertical="justify" wrapText="1"/>
    </xf>
    <xf numFmtId="2" fontId="51" fillId="2" borderId="10" xfId="0" applyNumberFormat="1" applyFont="1" applyFill="1" applyBorder="1" applyAlignment="1">
      <alignment horizontal="right" vertical="justify" wrapText="1"/>
    </xf>
    <xf numFmtId="0" fontId="42" fillId="0" borderId="2" xfId="0" applyFont="1" applyBorder="1" applyAlignment="1">
      <alignment horizontal="right"/>
    </xf>
    <xf numFmtId="2" fontId="51" fillId="0" borderId="9" xfId="0" applyNumberFormat="1" applyFont="1" applyFill="1" applyBorder="1" applyAlignment="1">
      <alignment horizontal="right" vertical="justify" wrapText="1"/>
    </xf>
    <xf numFmtId="2" fontId="53" fillId="24" borderId="2" xfId="0" applyNumberFormat="1" applyFont="1" applyFill="1" applyBorder="1" applyAlignment="1">
      <alignment horizontal="right" vertical="justify" wrapText="1"/>
    </xf>
    <xf numFmtId="166" fontId="53" fillId="24" borderId="2" xfId="0" applyNumberFormat="1" applyFont="1" applyFill="1" applyBorder="1" applyAlignment="1">
      <alignment horizontal="right" vertical="justify" wrapText="1"/>
    </xf>
    <xf numFmtId="2" fontId="53" fillId="24" borderId="5" xfId="0" applyNumberFormat="1" applyFont="1" applyFill="1" applyBorder="1" applyAlignment="1">
      <alignment horizontal="right" vertical="justify" wrapText="1"/>
    </xf>
    <xf numFmtId="49" fontId="152" fillId="24" borderId="2" xfId="0" applyNumberFormat="1" applyFont="1" applyFill="1" applyBorder="1" applyAlignment="1">
      <alignment horizontal="right"/>
    </xf>
    <xf numFmtId="0" fontId="51" fillId="10" borderId="2" xfId="0" applyFont="1" applyFill="1" applyBorder="1" applyAlignment="1">
      <alignment horizontal="right" vertical="center" wrapText="1"/>
    </xf>
    <xf numFmtId="0" fontId="51" fillId="10" borderId="2" xfId="0" applyFont="1" applyFill="1" applyBorder="1" applyAlignment="1">
      <alignment horizontal="right"/>
    </xf>
    <xf numFmtId="0" fontId="51" fillId="0" borderId="2" xfId="0" applyFont="1" applyBorder="1" applyAlignment="1">
      <alignment horizontal="right"/>
    </xf>
    <xf numFmtId="0" fontId="51" fillId="0" borderId="2" xfId="0" applyFont="1" applyFill="1" applyBorder="1" applyAlignment="1">
      <alignment horizontal="right" vertical="center" wrapText="1"/>
    </xf>
    <xf numFmtId="2" fontId="51" fillId="10" borderId="2" xfId="0" applyNumberFormat="1" applyFont="1" applyFill="1" applyBorder="1" applyAlignment="1">
      <alignment horizontal="right"/>
    </xf>
    <xf numFmtId="0" fontId="108" fillId="10" borderId="2" xfId="0" applyFont="1" applyFill="1" applyBorder="1" applyAlignment="1">
      <alignment horizontal="right"/>
    </xf>
    <xf numFmtId="166" fontId="51" fillId="10" borderId="2" xfId="0" applyNumberFormat="1" applyFont="1" applyFill="1" applyBorder="1" applyAlignment="1">
      <alignment horizontal="right"/>
    </xf>
    <xf numFmtId="49" fontId="42" fillId="0" borderId="2" xfId="0" applyNumberFormat="1" applyFont="1" applyBorder="1" applyAlignment="1">
      <alignment horizontal="right"/>
    </xf>
    <xf numFmtId="0" fontId="51" fillId="33" borderId="2" xfId="0" applyFont="1" applyFill="1" applyBorder="1" applyAlignment="1">
      <alignment horizontal="right" vertical="center" wrapText="1"/>
    </xf>
    <xf numFmtId="0" fontId="51" fillId="33" borderId="2" xfId="0" applyFont="1" applyFill="1" applyBorder="1" applyAlignment="1">
      <alignment horizontal="right"/>
    </xf>
    <xf numFmtId="166" fontId="51" fillId="33" borderId="2" xfId="0" applyNumberFormat="1" applyFont="1" applyFill="1" applyBorder="1" applyAlignment="1">
      <alignment horizontal="right"/>
    </xf>
    <xf numFmtId="0" fontId="42" fillId="33" borderId="2" xfId="0" applyFont="1" applyFill="1" applyBorder="1" applyAlignment="1">
      <alignment horizontal="right"/>
    </xf>
    <xf numFmtId="0" fontId="51" fillId="10" borderId="2" xfId="0" applyFont="1" applyFill="1" applyBorder="1" applyAlignment="1">
      <alignment horizontal="right" vertical="center"/>
    </xf>
    <xf numFmtId="0" fontId="51" fillId="0" borderId="2" xfId="0" applyFont="1" applyBorder="1" applyAlignment="1">
      <alignment horizontal="right" vertical="center"/>
    </xf>
    <xf numFmtId="0" fontId="51" fillId="33" borderId="2" xfId="0" applyFont="1" applyFill="1" applyBorder="1" applyAlignment="1">
      <alignment horizontal="right" vertical="center"/>
    </xf>
    <xf numFmtId="0" fontId="53" fillId="24" borderId="2" xfId="0" applyFont="1" applyFill="1" applyBorder="1" applyAlignment="1">
      <alignment horizontal="right" vertical="center" wrapText="1"/>
    </xf>
    <xf numFmtId="0" fontId="42" fillId="24" borderId="2" xfId="0" applyFont="1" applyFill="1" applyBorder="1" applyAlignment="1">
      <alignment horizontal="right"/>
    </xf>
    <xf numFmtId="49" fontId="42" fillId="24" borderId="2" xfId="0" applyNumberFormat="1" applyFont="1" applyFill="1" applyBorder="1" applyAlignment="1">
      <alignment horizontal="right"/>
    </xf>
    <xf numFmtId="0" fontId="161" fillId="0" borderId="2" xfId="0" applyFont="1" applyBorder="1" applyAlignment="1">
      <alignment horizontal="right" vertical="top" wrapText="1"/>
    </xf>
    <xf numFmtId="0" fontId="161" fillId="0" borderId="2" xfId="0" applyFont="1" applyFill="1" applyBorder="1" applyAlignment="1">
      <alignment horizontal="right" vertical="top" wrapText="1"/>
    </xf>
    <xf numFmtId="0" fontId="161" fillId="2" borderId="2" xfId="0" applyFont="1" applyFill="1" applyBorder="1" applyAlignment="1">
      <alignment horizontal="right" vertical="top" wrapText="1"/>
    </xf>
    <xf numFmtId="0" fontId="161" fillId="0" borderId="2" xfId="0" applyFont="1" applyFill="1" applyBorder="1" applyAlignment="1">
      <alignment horizontal="right" vertical="top"/>
    </xf>
    <xf numFmtId="0" fontId="161" fillId="2" borderId="5" xfId="0" applyFont="1" applyFill="1" applyBorder="1" applyAlignment="1">
      <alignment horizontal="right" vertical="top" wrapText="1"/>
    </xf>
    <xf numFmtId="0" fontId="161" fillId="2" borderId="3" xfId="0" applyFont="1" applyFill="1" applyBorder="1" applyAlignment="1">
      <alignment horizontal="right" vertical="top" wrapText="1"/>
    </xf>
    <xf numFmtId="0" fontId="161" fillId="2" borderId="15" xfId="0" applyFont="1" applyFill="1" applyBorder="1" applyAlignment="1">
      <alignment horizontal="right" vertical="top" wrapText="1"/>
    </xf>
    <xf numFmtId="0" fontId="161" fillId="2" borderId="9" xfId="0" applyFont="1" applyFill="1" applyBorder="1" applyAlignment="1">
      <alignment horizontal="right" vertical="top" wrapText="1"/>
    </xf>
    <xf numFmtId="0" fontId="161" fillId="2" borderId="10" xfId="0" applyFont="1" applyFill="1" applyBorder="1" applyAlignment="1">
      <alignment horizontal="right" vertical="top" wrapText="1"/>
    </xf>
    <xf numFmtId="0" fontId="161" fillId="2" borderId="6" xfId="0" applyFont="1" applyFill="1" applyBorder="1" applyAlignment="1">
      <alignment horizontal="right" vertical="top" wrapText="1"/>
    </xf>
    <xf numFmtId="0" fontId="185" fillId="2" borderId="9" xfId="0" applyFont="1" applyFill="1" applyBorder="1" applyAlignment="1">
      <alignment horizontal="right" vertical="top" wrapText="1"/>
    </xf>
    <xf numFmtId="0" fontId="185" fillId="2" borderId="10" xfId="0" applyFont="1" applyFill="1" applyBorder="1" applyAlignment="1">
      <alignment horizontal="right" vertical="top" wrapText="1"/>
    </xf>
    <xf numFmtId="0" fontId="152" fillId="2" borderId="7" xfId="0" applyFont="1" applyFill="1" applyBorder="1" applyAlignment="1">
      <alignment horizontal="right" vertical="center" wrapText="1"/>
    </xf>
    <xf numFmtId="0" fontId="152" fillId="2" borderId="6" xfId="0" applyFont="1" applyFill="1" applyBorder="1" applyAlignment="1">
      <alignment horizontal="right" vertical="center" wrapText="1"/>
    </xf>
    <xf numFmtId="0" fontId="42" fillId="2" borderId="2" xfId="0" applyFont="1" applyFill="1" applyBorder="1" applyAlignment="1">
      <alignment horizontal="right"/>
    </xf>
    <xf numFmtId="0" fontId="42" fillId="2" borderId="5" xfId="0" applyFont="1" applyFill="1" applyBorder="1" applyAlignment="1">
      <alignment horizontal="right"/>
    </xf>
    <xf numFmtId="0" fontId="42" fillId="0" borderId="5" xfId="0" applyFont="1" applyBorder="1" applyAlignment="1">
      <alignment horizontal="right"/>
    </xf>
    <xf numFmtId="0" fontId="51" fillId="10" borderId="2" xfId="0" applyFont="1" applyFill="1" applyBorder="1"/>
    <xf numFmtId="0" fontId="183" fillId="10" borderId="2" xfId="0" applyFont="1" applyFill="1" applyBorder="1"/>
    <xf numFmtId="0" fontId="51" fillId="33" borderId="2" xfId="0" applyFont="1" applyFill="1" applyBorder="1"/>
    <xf numFmtId="0" fontId="51" fillId="10" borderId="2" xfId="0" applyFont="1" applyFill="1" applyBorder="1" applyAlignment="1">
      <alignment horizontal="center" vertical="center"/>
    </xf>
    <xf numFmtId="0" fontId="51" fillId="10" borderId="2" xfId="0" applyFont="1" applyFill="1" applyBorder="1" applyAlignment="1">
      <alignment vertical="center"/>
    </xf>
    <xf numFmtId="0" fontId="51" fillId="33" borderId="2" xfId="0" applyFont="1" applyFill="1" applyBorder="1" applyAlignment="1">
      <alignment vertical="center"/>
    </xf>
    <xf numFmtId="0" fontId="53" fillId="24" borderId="5" xfId="0" applyFont="1" applyFill="1" applyBorder="1" applyAlignment="1">
      <alignment vertical="center" wrapText="1"/>
    </xf>
    <xf numFmtId="0" fontId="0" fillId="24" borderId="2" xfId="0" applyFill="1" applyBorder="1" applyAlignment="1"/>
    <xf numFmtId="0" fontId="161" fillId="0" borderId="2" xfId="0" applyFont="1" applyFill="1" applyBorder="1" applyAlignment="1">
      <alignment horizontal="center" vertical="top" wrapText="1"/>
    </xf>
    <xf numFmtId="49" fontId="42" fillId="0" borderId="2" xfId="0" applyNumberFormat="1" applyFont="1" applyBorder="1"/>
    <xf numFmtId="0" fontId="42" fillId="2" borderId="2" xfId="0" applyFont="1" applyFill="1" applyBorder="1" applyAlignment="1">
      <alignment vertical="top" wrapText="1"/>
    </xf>
    <xf numFmtId="166" fontId="161" fillId="2" borderId="2" xfId="0" applyNumberFormat="1" applyFont="1" applyFill="1" applyBorder="1" applyAlignment="1">
      <alignment vertical="top" wrapText="1"/>
    </xf>
    <xf numFmtId="0" fontId="161" fillId="0" borderId="2" xfId="0" applyFont="1" applyFill="1" applyBorder="1"/>
    <xf numFmtId="166" fontId="161" fillId="0" borderId="2" xfId="0" applyNumberFormat="1" applyFont="1" applyFill="1" applyBorder="1"/>
    <xf numFmtId="0" fontId="161" fillId="0" borderId="2" xfId="0" applyFont="1" applyFill="1" applyBorder="1" applyAlignment="1">
      <alignment horizontal="center"/>
    </xf>
    <xf numFmtId="0" fontId="42" fillId="2" borderId="2" xfId="0" applyFont="1" applyFill="1" applyBorder="1"/>
    <xf numFmtId="166" fontId="161" fillId="2" borderId="2" xfId="0" applyNumberFormat="1" applyFont="1" applyFill="1" applyBorder="1"/>
    <xf numFmtId="0" fontId="42" fillId="0" borderId="2" xfId="0" applyFont="1" applyBorder="1" applyAlignment="1">
      <alignment horizontal="center" vertical="top" wrapText="1"/>
    </xf>
    <xf numFmtId="0" fontId="48" fillId="9" borderId="5" xfId="0" applyFont="1" applyFill="1" applyBorder="1" applyAlignment="1">
      <alignment horizontal="left" vertical="center"/>
    </xf>
    <xf numFmtId="0" fontId="29" fillId="9" borderId="2" xfId="0" applyNumberFormat="1" applyFont="1" applyFill="1" applyBorder="1" applyAlignment="1">
      <alignment horizontal="center" vertical="justify" wrapText="1"/>
    </xf>
    <xf numFmtId="2" fontId="29" fillId="9" borderId="2" xfId="0" applyNumberFormat="1" applyFont="1" applyFill="1" applyBorder="1" applyAlignment="1">
      <alignment horizontal="center" vertical="justify" wrapText="1"/>
    </xf>
    <xf numFmtId="0" fontId="57" fillId="9" borderId="3" xfId="0" applyFont="1" applyFill="1" applyBorder="1" applyAlignment="1">
      <alignment horizontal="center" vertical="top" wrapText="1"/>
    </xf>
    <xf numFmtId="0" fontId="35" fillId="9" borderId="3" xfId="0" applyFont="1" applyFill="1" applyBorder="1" applyAlignment="1">
      <alignment horizontal="left"/>
    </xf>
    <xf numFmtId="0" fontId="158" fillId="9" borderId="2" xfId="0" applyFont="1" applyFill="1" applyBorder="1" applyAlignment="1">
      <alignment horizontal="center" vertical="center" wrapText="1"/>
    </xf>
    <xf numFmtId="0" fontId="47" fillId="9" borderId="12" xfId="0" applyFont="1" applyFill="1" applyBorder="1" applyAlignment="1">
      <alignment horizontal="left" vertical="center" wrapText="1"/>
    </xf>
    <xf numFmtId="0" fontId="32" fillId="9" borderId="9" xfId="0" applyFont="1" applyFill="1" applyBorder="1" applyAlignment="1">
      <alignment horizontal="center" vertical="top" wrapText="1"/>
    </xf>
    <xf numFmtId="0" fontId="15" fillId="9" borderId="5" xfId="0" applyFont="1" applyFill="1" applyBorder="1" applyAlignment="1">
      <alignment vertical="center" wrapText="1"/>
    </xf>
    <xf numFmtId="0" fontId="34" fillId="12" borderId="2" xfId="0" applyFont="1" applyFill="1" applyBorder="1" applyAlignment="1">
      <alignment horizontal="center" vertical="top" wrapText="1"/>
    </xf>
    <xf numFmtId="0" fontId="35" fillId="12" borderId="2" xfId="0" applyFont="1" applyFill="1" applyBorder="1" applyAlignment="1">
      <alignment vertical="top" wrapText="1"/>
    </xf>
    <xf numFmtId="0" fontId="152" fillId="38" borderId="7" xfId="0" applyFont="1" applyFill="1" applyBorder="1" applyAlignment="1">
      <alignment vertical="top" wrapText="1"/>
    </xf>
    <xf numFmtId="0" fontId="19" fillId="40" borderId="2" xfId="0" applyFont="1" applyFill="1" applyBorder="1" applyAlignment="1">
      <alignment horizontal="center" vertical="center" wrapText="1"/>
    </xf>
    <xf numFmtId="0" fontId="25" fillId="40" borderId="2" xfId="0" applyFont="1" applyFill="1" applyBorder="1" applyAlignment="1">
      <alignment horizontal="center" vertical="center" wrapText="1"/>
    </xf>
    <xf numFmtId="0" fontId="25" fillId="40" borderId="2" xfId="0" applyFont="1" applyFill="1" applyBorder="1" applyAlignment="1">
      <alignment horizontal="right" vertical="center" wrapText="1"/>
    </xf>
    <xf numFmtId="0" fontId="32" fillId="0" borderId="0" xfId="0" applyFont="1" applyAlignment="1">
      <alignment horizontal="center"/>
    </xf>
    <xf numFmtId="0" fontId="57" fillId="0" borderId="2" xfId="0" applyFont="1" applyBorder="1" applyAlignment="1">
      <alignment vertical="top" wrapText="1"/>
    </xf>
    <xf numFmtId="0" fontId="57" fillId="10" borderId="2" xfId="0" applyNumberFormat="1" applyFont="1" applyFill="1" applyBorder="1" applyAlignment="1">
      <alignment horizontal="center" vertical="top" wrapText="1"/>
    </xf>
    <xf numFmtId="0" fontId="57" fillId="0" borderId="2" xfId="0" applyFont="1" applyBorder="1" applyAlignment="1">
      <alignment horizontal="justify" vertical="top" wrapText="1"/>
    </xf>
    <xf numFmtId="0" fontId="57" fillId="0" borderId="2" xfId="0" applyFont="1" applyFill="1" applyBorder="1" applyAlignment="1">
      <alignment horizontal="justify" vertical="top" wrapText="1"/>
    </xf>
    <xf numFmtId="0" fontId="34" fillId="10" borderId="2" xfId="0" applyNumberFormat="1" applyFont="1" applyFill="1" applyBorder="1" applyAlignment="1">
      <alignment horizontal="center" vertical="top" wrapText="1"/>
    </xf>
    <xf numFmtId="0" fontId="28" fillId="0" borderId="2" xfId="0" applyNumberFormat="1" applyFont="1" applyFill="1" applyBorder="1" applyAlignment="1">
      <alignment horizontal="center" vertical="top" wrapText="1"/>
    </xf>
    <xf numFmtId="0" fontId="153" fillId="9" borderId="2" xfId="0" applyFont="1" applyFill="1" applyBorder="1" applyAlignment="1">
      <alignment horizontal="center" vertical="center" wrapText="1"/>
    </xf>
    <xf numFmtId="0" fontId="25" fillId="9" borderId="2" xfId="0" applyNumberFormat="1" applyFont="1" applyFill="1" applyBorder="1" applyAlignment="1">
      <alignment horizontal="center"/>
    </xf>
    <xf numFmtId="0" fontId="27" fillId="9" borderId="2" xfId="0" applyFont="1" applyFill="1" applyBorder="1" applyAlignment="1">
      <alignment horizontal="center"/>
    </xf>
    <xf numFmtId="0" fontId="58" fillId="9" borderId="2" xfId="0" applyFont="1" applyFill="1" applyBorder="1" applyAlignment="1">
      <alignment horizontal="center"/>
    </xf>
    <xf numFmtId="0" fontId="32" fillId="0" borderId="2" xfId="0" applyFont="1" applyBorder="1" applyAlignment="1">
      <alignment vertical="top" wrapText="1" shrinkToFit="1"/>
    </xf>
    <xf numFmtId="0" fontId="94" fillId="0" borderId="2" xfId="0" applyFont="1" applyBorder="1" applyAlignment="1">
      <alignment vertical="top" wrapText="1"/>
    </xf>
    <xf numFmtId="0" fontId="94" fillId="0" borderId="2" xfId="0" applyFont="1" applyBorder="1" applyAlignment="1">
      <alignment vertical="top" wrapText="1" shrinkToFit="1"/>
    </xf>
    <xf numFmtId="0" fontId="34" fillId="0" borderId="2" xfId="0" applyFont="1" applyBorder="1" applyAlignment="1">
      <alignment vertical="top" wrapText="1" shrinkToFit="1"/>
    </xf>
    <xf numFmtId="0" fontId="154" fillId="0" borderId="6" xfId="0" applyFont="1" applyBorder="1" applyAlignment="1">
      <alignment horizontal="center"/>
    </xf>
    <xf numFmtId="0" fontId="57" fillId="2" borderId="2" xfId="0" applyFont="1" applyFill="1" applyBorder="1" applyAlignment="1">
      <alignment horizontal="center" vertical="center" wrapText="1"/>
    </xf>
    <xf numFmtId="0" fontId="35" fillId="0" borderId="2" xfId="0" applyNumberFormat="1" applyFont="1" applyBorder="1" applyAlignment="1">
      <alignment horizontal="center" vertical="top" wrapText="1"/>
    </xf>
    <xf numFmtId="0" fontId="57" fillId="2" borderId="3"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35" fillId="40" borderId="2" xfId="0" applyFont="1" applyFill="1" applyBorder="1" applyAlignment="1">
      <alignment vertical="top" wrapText="1"/>
    </xf>
    <xf numFmtId="0" fontId="25" fillId="40" borderId="2" xfId="0" applyNumberFormat="1" applyFont="1" applyFill="1" applyBorder="1" applyAlignment="1">
      <alignment horizontal="center" vertical="center"/>
    </xf>
    <xf numFmtId="166" fontId="25" fillId="40" borderId="2" xfId="0" applyNumberFormat="1" applyFont="1" applyFill="1" applyBorder="1" applyAlignment="1">
      <alignment horizontal="center" vertical="center"/>
    </xf>
    <xf numFmtId="0" fontId="32" fillId="17" borderId="2" xfId="0" applyFont="1" applyFill="1" applyBorder="1" applyAlignment="1">
      <alignment vertical="top" wrapText="1" shrinkToFit="1"/>
    </xf>
    <xf numFmtId="0" fontId="32" fillId="17" borderId="2" xfId="0" applyFont="1" applyFill="1" applyBorder="1" applyAlignment="1">
      <alignment vertical="top" wrapText="1"/>
    </xf>
    <xf numFmtId="0" fontId="37" fillId="0" borderId="2" xfId="0" applyFont="1" applyBorder="1" applyAlignment="1">
      <alignment vertical="center" wrapText="1"/>
    </xf>
    <xf numFmtId="0" fontId="37" fillId="0" borderId="2" xfId="0" applyFont="1" applyBorder="1" applyAlignment="1">
      <alignment horizontal="center" vertical="center" wrapText="1"/>
    </xf>
    <xf numFmtId="0" fontId="37" fillId="0" borderId="2" xfId="0" applyFont="1" applyBorder="1" applyAlignment="1">
      <alignment horizontal="justify" vertical="center" wrapText="1"/>
    </xf>
    <xf numFmtId="0" fontId="145" fillId="0" borderId="2" xfId="0" applyFont="1" applyBorder="1" applyAlignment="1">
      <alignment vertical="center" wrapText="1"/>
    </xf>
    <xf numFmtId="0" fontId="37" fillId="0" borderId="2" xfId="0" applyNumberFormat="1" applyFont="1" applyBorder="1" applyAlignment="1">
      <alignment horizontal="center"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37" fillId="12" borderId="2"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2" xfId="0" applyFont="1" applyFill="1" applyBorder="1" applyAlignment="1">
      <alignment vertical="center" wrapText="1"/>
    </xf>
    <xf numFmtId="0" fontId="138" fillId="12" borderId="2" xfId="0" applyFont="1" applyFill="1" applyBorder="1" applyAlignment="1">
      <alignment horizontal="center" vertical="center" wrapText="1"/>
    </xf>
    <xf numFmtId="0" fontId="138" fillId="40" borderId="2" xfId="0" applyFont="1" applyFill="1" applyBorder="1" applyAlignment="1">
      <alignment vertical="center" wrapText="1"/>
    </xf>
    <xf numFmtId="0" fontId="138" fillId="40" borderId="2" xfId="0" applyFont="1" applyFill="1" applyBorder="1" applyAlignment="1">
      <alignment horizontal="center" vertical="center" wrapText="1"/>
    </xf>
    <xf numFmtId="0" fontId="37" fillId="40" borderId="2" xfId="0" applyFont="1" applyFill="1" applyBorder="1" applyAlignment="1">
      <alignment horizontal="justify" vertical="center" wrapText="1"/>
    </xf>
    <xf numFmtId="166" fontId="138" fillId="40" borderId="2" xfId="0" applyNumberFormat="1" applyFont="1" applyFill="1" applyBorder="1" applyAlignment="1">
      <alignment horizontal="center" vertical="center" wrapText="1"/>
    </xf>
    <xf numFmtId="0" fontId="171" fillId="4" borderId="2" xfId="0" applyFont="1" applyFill="1" applyBorder="1" applyAlignment="1">
      <alignment horizontal="center" vertical="center" wrapText="1"/>
    </xf>
    <xf numFmtId="0" fontId="8" fillId="4" borderId="2" xfId="0" applyFont="1" applyFill="1" applyBorder="1" applyAlignment="1">
      <alignment vertical="center" wrapText="1"/>
    </xf>
    <xf numFmtId="0" fontId="8" fillId="4" borderId="2" xfId="0" applyFont="1" applyFill="1" applyBorder="1" applyAlignment="1">
      <alignment horizontal="justify" vertical="center" wrapText="1"/>
    </xf>
    <xf numFmtId="0" fontId="8" fillId="4" borderId="2" xfId="0" applyFont="1" applyFill="1" applyBorder="1" applyAlignment="1">
      <alignment horizontal="center" vertical="center" wrapText="1"/>
    </xf>
    <xf numFmtId="0" fontId="35" fillId="9" borderId="2" xfId="0" applyFont="1" applyFill="1" applyBorder="1" applyAlignment="1">
      <alignment horizontal="left" vertical="center"/>
    </xf>
    <xf numFmtId="0" fontId="0" fillId="9" borderId="2" xfId="0" applyFill="1" applyBorder="1" applyAlignment="1">
      <alignment horizontal="center" vertical="center"/>
    </xf>
    <xf numFmtId="0" fontId="15" fillId="9" borderId="2" xfId="0" applyFont="1" applyFill="1" applyBorder="1" applyAlignment="1">
      <alignment horizontal="left" vertical="center"/>
    </xf>
    <xf numFmtId="0" fontId="46" fillId="42" borderId="2" xfId="0" applyFont="1" applyFill="1" applyBorder="1" applyAlignment="1">
      <alignment horizontal="center" vertical="center" wrapText="1"/>
    </xf>
    <xf numFmtId="0" fontId="46" fillId="42" borderId="2" xfId="0" applyFont="1" applyFill="1" applyBorder="1" applyAlignment="1">
      <alignment vertical="center" wrapText="1"/>
    </xf>
    <xf numFmtId="0" fontId="46" fillId="41" borderId="6" xfId="0" applyFont="1" applyFill="1" applyBorder="1" applyAlignment="1">
      <alignment vertical="center" wrapText="1"/>
    </xf>
    <xf numFmtId="0" fontId="46" fillId="41" borderId="26" xfId="0" applyFont="1" applyFill="1" applyBorder="1" applyAlignment="1">
      <alignment vertical="center" wrapText="1"/>
    </xf>
    <xf numFmtId="0" fontId="93" fillId="9" borderId="2" xfId="0" applyFont="1" applyFill="1" applyBorder="1" applyAlignment="1">
      <alignment horizontal="center" vertical="top" wrapText="1"/>
    </xf>
    <xf numFmtId="0" fontId="46" fillId="9" borderId="2" xfId="0" applyFont="1" applyFill="1" applyBorder="1" applyAlignment="1">
      <alignment horizontal="center" vertical="center" wrapText="1"/>
    </xf>
    <xf numFmtId="0" fontId="46" fillId="40" borderId="2" xfId="0" applyFont="1" applyFill="1" applyBorder="1" applyAlignment="1">
      <alignment horizontal="center" vertical="center" wrapText="1"/>
    </xf>
    <xf numFmtId="0" fontId="17" fillId="0" borderId="0" xfId="0" applyFont="1" applyBorder="1" applyAlignment="1">
      <alignment horizontal="center"/>
    </xf>
    <xf numFmtId="0" fontId="4" fillId="40" borderId="6" xfId="0" applyNumberFormat="1" applyFont="1" applyFill="1" applyBorder="1" applyAlignment="1">
      <alignment horizontal="center"/>
    </xf>
    <xf numFmtId="0" fontId="4" fillId="40" borderId="2" xfId="0" applyNumberFormat="1" applyFont="1" applyFill="1" applyBorder="1" applyAlignment="1">
      <alignment vertical="center"/>
    </xf>
    <xf numFmtId="0" fontId="16" fillId="40" borderId="2" xfId="0" applyNumberFormat="1" applyFont="1" applyFill="1" applyBorder="1" applyAlignment="1">
      <alignment horizontal="center" vertical="center"/>
    </xf>
    <xf numFmtId="166" fontId="16" fillId="40" borderId="2" xfId="0" applyNumberFormat="1" applyFont="1" applyFill="1" applyBorder="1" applyAlignment="1">
      <alignment horizontal="center" vertical="center"/>
    </xf>
    <xf numFmtId="0" fontId="4" fillId="40" borderId="2" xfId="0" applyNumberFormat="1" applyFont="1" applyFill="1" applyBorder="1"/>
    <xf numFmtId="0" fontId="158" fillId="40" borderId="6" xfId="0" applyNumberFormat="1" applyFont="1" applyFill="1" applyBorder="1" applyAlignment="1">
      <alignment vertical="center"/>
    </xf>
    <xf numFmtId="0" fontId="48" fillId="9" borderId="9" xfId="0" applyNumberFormat="1" applyFont="1" applyFill="1" applyBorder="1" applyAlignment="1">
      <alignment horizontal="center" vertical="top" wrapText="1"/>
    </xf>
    <xf numFmtId="0" fontId="33" fillId="9" borderId="2" xfId="0" applyNumberFormat="1" applyFont="1" applyFill="1" applyBorder="1" applyAlignment="1">
      <alignment vertical="top" wrapText="1"/>
    </xf>
    <xf numFmtId="0" fontId="48" fillId="9" borderId="2" xfId="0" applyNumberFormat="1" applyFont="1" applyFill="1" applyBorder="1" applyAlignment="1">
      <alignment horizontal="center" vertical="top" wrapText="1"/>
    </xf>
    <xf numFmtId="0" fontId="33" fillId="9" borderId="2" xfId="0" applyNumberFormat="1" applyFont="1" applyFill="1" applyBorder="1" applyAlignment="1">
      <alignment horizontal="center" vertical="top" wrapText="1"/>
    </xf>
    <xf numFmtId="0" fontId="33" fillId="9" borderId="9" xfId="0" applyNumberFormat="1" applyFont="1" applyFill="1" applyBorder="1" applyAlignment="1">
      <alignment horizontal="center" vertical="top" wrapText="1"/>
    </xf>
    <xf numFmtId="0" fontId="33" fillId="9" borderId="12" xfId="0" applyNumberFormat="1" applyFont="1" applyFill="1" applyBorder="1" applyAlignment="1">
      <alignment horizontal="center" vertical="top" wrapText="1"/>
    </xf>
    <xf numFmtId="0" fontId="33" fillId="9" borderId="3" xfId="0" applyNumberFormat="1" applyFont="1" applyFill="1" applyBorder="1" applyAlignment="1">
      <alignment horizontal="center" vertical="top" wrapText="1"/>
    </xf>
    <xf numFmtId="0" fontId="33" fillId="9" borderId="5" xfId="0" applyFont="1" applyFill="1" applyBorder="1" applyAlignment="1">
      <alignment vertical="top" wrapText="1"/>
    </xf>
    <xf numFmtId="0" fontId="33" fillId="9" borderId="13" xfId="0" applyNumberFormat="1" applyFont="1" applyFill="1" applyBorder="1" applyAlignment="1">
      <alignment horizontal="center" vertical="top" wrapText="1"/>
    </xf>
    <xf numFmtId="0" fontId="16" fillId="9" borderId="2" xfId="0" applyFont="1" applyFill="1" applyBorder="1"/>
    <xf numFmtId="0" fontId="33" fillId="9" borderId="3" xfId="0" applyFont="1" applyFill="1" applyBorder="1" applyAlignment="1">
      <alignment vertical="top" wrapText="1"/>
    </xf>
    <xf numFmtId="0" fontId="33" fillId="9" borderId="0" xfId="0" applyFont="1" applyFill="1" applyAlignment="1">
      <alignment vertical="top" wrapText="1"/>
    </xf>
    <xf numFmtId="0" fontId="134" fillId="0" borderId="0" xfId="0" applyFont="1" applyAlignment="1">
      <alignment wrapText="1"/>
    </xf>
    <xf numFmtId="0" fontId="166" fillId="0" borderId="0" xfId="0" applyFont="1" applyAlignment="1">
      <alignment horizontal="center" vertical="center"/>
    </xf>
    <xf numFmtId="0" fontId="32" fillId="0" borderId="2" xfId="0" applyFont="1" applyBorder="1" applyAlignment="1">
      <alignment horizontal="center" vertical="center"/>
    </xf>
    <xf numFmtId="0" fontId="57" fillId="2" borderId="2" xfId="0" applyNumberFormat="1" applyFont="1" applyFill="1" applyBorder="1" applyAlignment="1">
      <alignment horizontal="center" vertical="center" wrapText="1"/>
    </xf>
    <xf numFmtId="0" fontId="32" fillId="0" borderId="2" xfId="0" applyFont="1" applyBorder="1" applyAlignment="1">
      <alignment wrapText="1"/>
    </xf>
    <xf numFmtId="0" fontId="32" fillId="2" borderId="2" xfId="0" applyNumberFormat="1" applyFont="1" applyFill="1" applyBorder="1" applyAlignment="1">
      <alignment vertical="center" wrapText="1"/>
    </xf>
    <xf numFmtId="0" fontId="33" fillId="2" borderId="2" xfId="0" applyNumberFormat="1" applyFont="1" applyFill="1" applyBorder="1" applyAlignment="1">
      <alignment horizontal="center" vertical="top" wrapText="1"/>
    </xf>
    <xf numFmtId="0" fontId="33" fillId="2" borderId="2" xfId="0" applyNumberFormat="1" applyFont="1" applyFill="1" applyBorder="1" applyAlignment="1">
      <alignment vertical="center" wrapText="1"/>
    </xf>
    <xf numFmtId="0" fontId="142" fillId="2" borderId="2" xfId="0" applyNumberFormat="1" applyFont="1" applyFill="1" applyBorder="1" applyAlignment="1">
      <alignment vertical="center" wrapText="1"/>
    </xf>
    <xf numFmtId="0" fontId="142" fillId="2" borderId="2" xfId="0" applyNumberFormat="1" applyFont="1" applyFill="1" applyBorder="1" applyAlignment="1">
      <alignment horizontal="left" vertical="center" wrapText="1"/>
    </xf>
    <xf numFmtId="0" fontId="32" fillId="0" borderId="2" xfId="0" applyFont="1" applyBorder="1" applyAlignment="1">
      <alignment horizontal="center" vertical="center" wrapText="1"/>
    </xf>
    <xf numFmtId="0" fontId="32" fillId="2" borderId="2" xfId="0" applyNumberFormat="1" applyFont="1" applyFill="1" applyBorder="1" applyAlignment="1">
      <alignment horizontal="right" vertical="center"/>
    </xf>
    <xf numFmtId="0" fontId="57" fillId="2" borderId="2" xfId="0" applyNumberFormat="1" applyFont="1" applyFill="1" applyBorder="1" applyAlignment="1">
      <alignment horizontal="right" vertical="center" wrapText="1"/>
    </xf>
    <xf numFmtId="0" fontId="32" fillId="2" borderId="2" xfId="0" applyNumberFormat="1" applyFont="1" applyFill="1" applyBorder="1" applyAlignment="1">
      <alignment horizontal="right" vertical="center" wrapText="1"/>
    </xf>
    <xf numFmtId="0" fontId="33" fillId="2" borderId="2" xfId="0" applyNumberFormat="1" applyFont="1" applyFill="1" applyBorder="1" applyAlignment="1">
      <alignment horizontal="right" vertical="center" wrapText="1"/>
    </xf>
    <xf numFmtId="0" fontId="33" fillId="2" borderId="2" xfId="0" applyNumberFormat="1" applyFont="1" applyFill="1" applyBorder="1" applyAlignment="1">
      <alignment horizontal="right" vertical="center"/>
    </xf>
    <xf numFmtId="0" fontId="32" fillId="0" borderId="2" xfId="0" applyFont="1" applyBorder="1" applyAlignment="1">
      <alignment horizontal="right" wrapText="1"/>
    </xf>
    <xf numFmtId="0" fontId="34" fillId="2" borderId="2" xfId="0" applyNumberFormat="1" applyFont="1" applyFill="1" applyBorder="1" applyAlignment="1">
      <alignment horizontal="right" vertical="center"/>
    </xf>
    <xf numFmtId="0" fontId="142" fillId="2" borderId="2" xfId="0" applyNumberFormat="1" applyFont="1" applyFill="1" applyBorder="1" applyAlignment="1">
      <alignment horizontal="right" vertical="center" wrapText="1"/>
    </xf>
    <xf numFmtId="0" fontId="32" fillId="4" borderId="2" xfId="0" applyFont="1" applyFill="1" applyBorder="1" applyAlignment="1">
      <alignment horizontal="center" vertical="top" wrapText="1"/>
    </xf>
    <xf numFmtId="0" fontId="34" fillId="2" borderId="2" xfId="0" applyNumberFormat="1" applyFont="1" applyFill="1" applyBorder="1" applyAlignment="1">
      <alignment vertical="center" wrapText="1"/>
    </xf>
    <xf numFmtId="0" fontId="34" fillId="0" borderId="2" xfId="0" applyFont="1" applyBorder="1" applyAlignment="1">
      <alignment horizontal="center" vertical="center" wrapText="1"/>
    </xf>
    <xf numFmtId="0" fontId="34" fillId="2" borderId="2" xfId="0" applyNumberFormat="1" applyFont="1" applyFill="1" applyBorder="1" applyAlignment="1">
      <alignment horizontal="right" vertical="center" wrapText="1"/>
    </xf>
    <xf numFmtId="0" fontId="15" fillId="9" borderId="2" xfId="0" applyFont="1" applyFill="1" applyBorder="1" applyAlignment="1">
      <alignment horizontal="center"/>
    </xf>
    <xf numFmtId="0" fontId="48" fillId="9" borderId="2" xfId="0" applyFont="1" applyFill="1" applyBorder="1" applyAlignment="1">
      <alignment vertical="center" wrapText="1"/>
    </xf>
    <xf numFmtId="0" fontId="0" fillId="0" borderId="2" xfId="0" applyFill="1" applyBorder="1" applyAlignment="1">
      <alignment horizontal="center" vertical="top" wrapText="1"/>
    </xf>
    <xf numFmtId="49" fontId="32" fillId="0" borderId="2" xfId="0" applyNumberFormat="1" applyFont="1" applyFill="1" applyBorder="1" applyAlignment="1">
      <alignment horizontal="center" vertical="top" wrapText="1"/>
    </xf>
    <xf numFmtId="166" fontId="32" fillId="0" borderId="2" xfId="5" applyNumberFormat="1" applyFont="1" applyFill="1" applyBorder="1" applyAlignment="1">
      <alignment horizontal="center" vertical="top" wrapText="1"/>
    </xf>
    <xf numFmtId="166" fontId="32" fillId="0" borderId="2" xfId="0" applyNumberFormat="1" applyFont="1" applyFill="1" applyBorder="1" applyAlignment="1">
      <alignment horizontal="center" vertical="top" wrapText="1"/>
    </xf>
    <xf numFmtId="0" fontId="32" fillId="0" borderId="2" xfId="0" applyNumberFormat="1" applyFont="1" applyFill="1" applyBorder="1" applyAlignment="1">
      <alignment horizontal="center" vertical="top" wrapText="1"/>
    </xf>
    <xf numFmtId="0" fontId="32" fillId="0" borderId="3" xfId="0" applyFont="1" applyBorder="1" applyAlignment="1">
      <alignment horizontal="center" vertical="top" wrapText="1"/>
    </xf>
    <xf numFmtId="2" fontId="32" fillId="0" borderId="2" xfId="0" applyNumberFormat="1" applyFont="1" applyFill="1" applyBorder="1" applyAlignment="1">
      <alignment horizontal="center" vertical="top" wrapText="1"/>
    </xf>
    <xf numFmtId="49" fontId="32" fillId="0" borderId="3" xfId="0" applyNumberFormat="1" applyFont="1" applyFill="1" applyBorder="1" applyAlignment="1">
      <alignment horizontal="center" vertical="top" wrapText="1"/>
    </xf>
    <xf numFmtId="0" fontId="32" fillId="0" borderId="3" xfId="0" applyNumberFormat="1" applyFont="1" applyFill="1" applyBorder="1" applyAlignment="1">
      <alignment horizontal="center" vertical="top" wrapText="1"/>
    </xf>
    <xf numFmtId="0" fontId="32" fillId="17" borderId="2" xfId="0" applyFont="1" applyFill="1" applyBorder="1" applyAlignment="1">
      <alignment horizontal="center" vertical="top" wrapText="1"/>
    </xf>
    <xf numFmtId="166" fontId="32" fillId="0" borderId="3" xfId="0" applyNumberFormat="1" applyFont="1" applyFill="1" applyBorder="1" applyAlignment="1">
      <alignment horizontal="center" vertical="top" wrapText="1"/>
    </xf>
    <xf numFmtId="0" fontId="32" fillId="0" borderId="2" xfId="0" applyFont="1" applyFill="1" applyBorder="1" applyAlignment="1">
      <alignment horizontal="left" vertical="top" wrapText="1"/>
    </xf>
    <xf numFmtId="0" fontId="32" fillId="0" borderId="3" xfId="0" applyFont="1" applyFill="1" applyBorder="1" applyAlignment="1">
      <alignment horizontal="left" vertical="top" wrapText="1"/>
    </xf>
    <xf numFmtId="0" fontId="154" fillId="0" borderId="3" xfId="0" applyFont="1" applyFill="1" applyBorder="1" applyAlignment="1">
      <alignment horizontal="left" vertical="top" wrapText="1"/>
    </xf>
    <xf numFmtId="0" fontId="124" fillId="0" borderId="0" xfId="0" applyFont="1"/>
    <xf numFmtId="0" fontId="156" fillId="0" borderId="10" xfId="0" applyFont="1" applyBorder="1" applyAlignment="1">
      <alignment vertical="center" wrapText="1"/>
    </xf>
    <xf numFmtId="0" fontId="156" fillId="0" borderId="11" xfId="0" applyFont="1" applyBorder="1" applyAlignment="1">
      <alignment vertical="center" wrapText="1"/>
    </xf>
    <xf numFmtId="0" fontId="156" fillId="0" borderId="3" xfId="0" applyFont="1" applyBorder="1" applyAlignment="1">
      <alignment horizontal="center" vertical="top" wrapText="1"/>
    </xf>
    <xf numFmtId="0" fontId="156" fillId="0" borderId="12" xfId="0" applyFont="1" applyFill="1" applyBorder="1" applyAlignment="1">
      <alignment horizontal="center" vertical="top" wrapText="1"/>
    </xf>
    <xf numFmtId="0" fontId="124" fillId="0" borderId="0" xfId="0" applyFont="1" applyAlignment="1">
      <alignment horizontal="center"/>
    </xf>
    <xf numFmtId="0" fontId="0" fillId="0" borderId="3" xfId="0" applyBorder="1" applyAlignment="1">
      <alignment vertical="top" wrapText="1"/>
    </xf>
    <xf numFmtId="2" fontId="29" fillId="0" borderId="2" xfId="0" applyNumberFormat="1" applyFont="1" applyFill="1" applyBorder="1" applyAlignment="1">
      <alignment horizontal="right" vertical="top" wrapText="1"/>
    </xf>
    <xf numFmtId="2" fontId="28" fillId="0" borderId="2" xfId="0" applyNumberFormat="1" applyFont="1" applyFill="1" applyBorder="1" applyAlignment="1">
      <alignment horizontal="right" vertical="top" wrapText="1"/>
    </xf>
    <xf numFmtId="2" fontId="30" fillId="0" borderId="2" xfId="0" applyNumberFormat="1" applyFont="1" applyFill="1" applyBorder="1" applyAlignment="1">
      <alignment horizontal="right" vertical="top" wrapText="1"/>
    </xf>
    <xf numFmtId="2" fontId="28" fillId="0" borderId="2" xfId="0" applyNumberFormat="1" applyFont="1" applyBorder="1" applyAlignment="1">
      <alignment horizontal="right" vertical="top" wrapText="1"/>
    </xf>
    <xf numFmtId="2" fontId="86" fillId="0" borderId="2" xfId="0" applyNumberFormat="1" applyFont="1" applyBorder="1" applyAlignment="1">
      <alignment horizontal="right" vertical="top" wrapText="1"/>
    </xf>
    <xf numFmtId="2" fontId="28" fillId="0" borderId="5" xfId="0" applyNumberFormat="1" applyFont="1" applyBorder="1" applyAlignment="1">
      <alignment horizontal="right" vertical="top" wrapText="1"/>
    </xf>
    <xf numFmtId="0" fontId="30" fillId="2" borderId="10"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2" fillId="0" borderId="6" xfId="0" applyFont="1" applyBorder="1" applyAlignment="1">
      <alignment horizontal="right" vertical="top" wrapText="1"/>
    </xf>
    <xf numFmtId="0" fontId="30" fillId="40" borderId="2" xfId="0" applyFont="1" applyFill="1" applyBorder="1" applyAlignment="1">
      <alignment vertical="center" wrapText="1"/>
    </xf>
    <xf numFmtId="0" fontId="0" fillId="40" borderId="2" xfId="0" applyFill="1" applyBorder="1" applyAlignment="1">
      <alignment vertical="center" wrapText="1"/>
    </xf>
    <xf numFmtId="2" fontId="30" fillId="40" borderId="2" xfId="0" applyNumberFormat="1" applyFont="1" applyFill="1" applyBorder="1" applyAlignment="1">
      <alignment horizontal="right" vertical="center" wrapText="1"/>
    </xf>
    <xf numFmtId="169" fontId="45" fillId="12" borderId="27" xfId="1" applyNumberFormat="1" applyFont="1" applyFill="1" applyBorder="1" applyAlignment="1">
      <alignment horizontal="center" vertical="center" wrapText="1"/>
    </xf>
    <xf numFmtId="172" fontId="45" fillId="44" borderId="27" xfId="1" applyNumberFormat="1" applyFont="1" applyFill="1" applyBorder="1" applyAlignment="1">
      <alignment horizontal="right" vertical="center" wrapText="1"/>
    </xf>
    <xf numFmtId="169" fontId="45" fillId="44" borderId="27" xfId="1" applyNumberFormat="1" applyFont="1" applyFill="1" applyBorder="1" applyAlignment="1">
      <alignment horizontal="right" vertical="center" wrapText="1"/>
    </xf>
    <xf numFmtId="169" fontId="46" fillId="44" borderId="27" xfId="1" applyNumberFormat="1" applyFont="1" applyFill="1" applyBorder="1" applyAlignment="1">
      <alignment horizontal="right" vertical="center"/>
    </xf>
    <xf numFmtId="169" fontId="45" fillId="0" borderId="27" xfId="1" applyNumberFormat="1" applyFont="1" applyBorder="1" applyAlignment="1">
      <alignment horizontal="right" vertical="center"/>
    </xf>
    <xf numFmtId="169" fontId="45" fillId="0" borderId="2" xfId="1" applyNumberFormat="1" applyFont="1" applyBorder="1" applyAlignment="1">
      <alignment horizontal="right" vertical="center"/>
    </xf>
    <xf numFmtId="172" fontId="45" fillId="0" borderId="27" xfId="1" applyNumberFormat="1" applyFont="1" applyBorder="1" applyAlignment="1">
      <alignment horizontal="right" vertical="center"/>
    </xf>
    <xf numFmtId="169" fontId="45" fillId="0" borderId="2" xfId="1" applyNumberFormat="1" applyFont="1" applyBorder="1" applyAlignment="1">
      <alignment horizontal="right"/>
    </xf>
    <xf numFmtId="169" fontId="45" fillId="44" borderId="27" xfId="1" applyNumberFormat="1" applyFont="1" applyFill="1" applyBorder="1" applyAlignment="1">
      <alignment horizontal="left" vertical="top" wrapText="1"/>
    </xf>
    <xf numFmtId="169" fontId="45" fillId="0" borderId="27" xfId="1" applyNumberFormat="1" applyFont="1" applyBorder="1" applyAlignment="1">
      <alignment horizontal="center" vertical="top" wrapText="1"/>
    </xf>
    <xf numFmtId="172" fontId="45" fillId="44" borderId="27" xfId="1" applyNumberFormat="1" applyFont="1" applyFill="1" applyBorder="1" applyAlignment="1">
      <alignment horizontal="right" vertical="top" wrapText="1"/>
    </xf>
    <xf numFmtId="172" fontId="45" fillId="44" borderId="28" xfId="1" applyNumberFormat="1" applyFont="1" applyFill="1" applyBorder="1" applyAlignment="1">
      <alignment horizontal="right" vertical="top" wrapText="1"/>
    </xf>
    <xf numFmtId="172" fontId="45" fillId="44" borderId="2" xfId="1" applyNumberFormat="1" applyFont="1" applyFill="1" applyBorder="1" applyAlignment="1">
      <alignment horizontal="right" vertical="top" wrapText="1"/>
    </xf>
    <xf numFmtId="169" fontId="45" fillId="0" borderId="2" xfId="1" applyNumberFormat="1" applyFont="1" applyBorder="1" applyAlignment="1">
      <alignment horizontal="right" vertical="top" wrapText="1"/>
    </xf>
    <xf numFmtId="172" fontId="45" fillId="44" borderId="29" xfId="1" applyNumberFormat="1" applyFont="1" applyFill="1" applyBorder="1" applyAlignment="1">
      <alignment horizontal="right" vertical="top" wrapText="1"/>
    </xf>
    <xf numFmtId="169" fontId="45" fillId="44" borderId="27" xfId="1" applyNumberFormat="1" applyFont="1" applyFill="1" applyBorder="1" applyAlignment="1">
      <alignment horizontal="right" vertical="top" wrapText="1"/>
    </xf>
    <xf numFmtId="169" fontId="45" fillId="44" borderId="28" xfId="1" applyNumberFormat="1" applyFont="1" applyFill="1" applyBorder="1" applyAlignment="1">
      <alignment horizontal="right" vertical="top" wrapText="1"/>
    </xf>
    <xf numFmtId="169" fontId="45" fillId="44" borderId="2" xfId="1" applyNumberFormat="1" applyFont="1" applyFill="1" applyBorder="1" applyAlignment="1">
      <alignment horizontal="right" vertical="top" wrapText="1"/>
    </xf>
    <xf numFmtId="169" fontId="45" fillId="44" borderId="29" xfId="1" applyNumberFormat="1" applyFont="1" applyFill="1" applyBorder="1" applyAlignment="1">
      <alignment horizontal="right" vertical="top" wrapText="1"/>
    </xf>
    <xf numFmtId="169" fontId="46" fillId="44" borderId="27" xfId="1" applyNumberFormat="1" applyFont="1" applyFill="1" applyBorder="1" applyAlignment="1">
      <alignment horizontal="right" vertical="top" wrapText="1"/>
    </xf>
    <xf numFmtId="169" fontId="46" fillId="44" borderId="28" xfId="1" applyNumberFormat="1" applyFont="1" applyFill="1" applyBorder="1" applyAlignment="1">
      <alignment horizontal="right" vertical="top" wrapText="1"/>
    </xf>
    <xf numFmtId="169" fontId="45" fillId="0" borderId="27" xfId="1" applyNumberFormat="1" applyFont="1" applyBorder="1" applyAlignment="1">
      <alignment horizontal="left" vertical="top" wrapText="1"/>
    </xf>
    <xf numFmtId="169" fontId="45" fillId="0" borderId="27" xfId="1" applyNumberFormat="1" applyFont="1" applyBorder="1" applyAlignment="1">
      <alignment horizontal="right" vertical="top" wrapText="1"/>
    </xf>
    <xf numFmtId="169" fontId="45" fillId="0" borderId="28" xfId="1" applyNumberFormat="1" applyFont="1" applyBorder="1" applyAlignment="1">
      <alignment horizontal="right" vertical="top" wrapText="1"/>
    </xf>
    <xf numFmtId="169" fontId="45" fillId="0" borderId="29" xfId="1" applyNumberFormat="1" applyFont="1" applyBorder="1" applyAlignment="1">
      <alignment horizontal="right" vertical="top" wrapText="1"/>
    </xf>
    <xf numFmtId="172" fontId="45" fillId="0" borderId="27" xfId="1" applyNumberFormat="1" applyFont="1" applyBorder="1" applyAlignment="1">
      <alignment horizontal="right" vertical="top" wrapText="1"/>
    </xf>
    <xf numFmtId="172" fontId="45" fillId="0" borderId="28" xfId="1" applyNumberFormat="1" applyFont="1" applyBorder="1" applyAlignment="1">
      <alignment horizontal="right" vertical="top" wrapText="1"/>
    </xf>
    <xf numFmtId="172" fontId="45" fillId="0" borderId="2" xfId="1" applyNumberFormat="1" applyFont="1" applyBorder="1" applyAlignment="1">
      <alignment horizontal="right" vertical="top" wrapText="1"/>
    </xf>
    <xf numFmtId="172" fontId="45" fillId="0" borderId="29" xfId="1" applyNumberFormat="1" applyFont="1" applyBorder="1" applyAlignment="1">
      <alignment horizontal="right" vertical="top" wrapText="1"/>
    </xf>
    <xf numFmtId="0" fontId="32" fillId="0" borderId="0" xfId="0" applyFont="1" applyAlignment="1">
      <alignment horizontal="left" vertical="top" wrapText="1"/>
    </xf>
    <xf numFmtId="169" fontId="45" fillId="12" borderId="30" xfId="1" applyNumberFormat="1" applyFont="1" applyFill="1" applyBorder="1" applyAlignment="1">
      <alignment horizontal="center" vertical="center" wrapText="1"/>
    </xf>
    <xf numFmtId="0" fontId="32" fillId="12" borderId="2" xfId="0" applyFont="1" applyFill="1" applyBorder="1" applyAlignment="1">
      <alignment horizontal="center"/>
    </xf>
    <xf numFmtId="169" fontId="45" fillId="12" borderId="2" xfId="1" applyNumberFormat="1" applyFont="1" applyFill="1" applyBorder="1" applyAlignment="1">
      <alignment horizontal="center"/>
    </xf>
    <xf numFmtId="169" fontId="45" fillId="0" borderId="31" xfId="1" applyNumberFormat="1" applyFont="1" applyBorder="1" applyAlignment="1">
      <alignment horizontal="right" vertical="top" wrapText="1"/>
    </xf>
    <xf numFmtId="169" fontId="45" fillId="0" borderId="30" xfId="1" applyNumberFormat="1" applyFont="1" applyBorder="1" applyAlignment="1">
      <alignment horizontal="left" vertical="top" wrapText="1"/>
    </xf>
    <xf numFmtId="169" fontId="45" fillId="0" borderId="30" xfId="1" applyNumberFormat="1" applyFont="1" applyBorder="1" applyAlignment="1">
      <alignment horizontal="center" vertical="top" wrapText="1"/>
    </xf>
    <xf numFmtId="169" fontId="45" fillId="0" borderId="30" xfId="1" applyNumberFormat="1" applyFont="1" applyBorder="1" applyAlignment="1">
      <alignment horizontal="right" vertical="top" wrapText="1"/>
    </xf>
    <xf numFmtId="169" fontId="45" fillId="0" borderId="32" xfId="1" applyNumberFormat="1" applyFont="1" applyBorder="1" applyAlignment="1">
      <alignment horizontal="right" vertical="top" wrapText="1"/>
    </xf>
    <xf numFmtId="169" fontId="45" fillId="0" borderId="30" xfId="1" applyNumberFormat="1" applyFont="1" applyBorder="1" applyAlignment="1">
      <alignment horizontal="right" vertical="center"/>
    </xf>
    <xf numFmtId="0" fontId="128" fillId="0" borderId="2" xfId="0" applyFont="1" applyFill="1" applyBorder="1" applyAlignment="1">
      <alignment vertical="top" wrapText="1"/>
    </xf>
    <xf numFmtId="0" fontId="125" fillId="0" borderId="2" xfId="0" applyFont="1" applyBorder="1" applyAlignment="1">
      <alignment horizontal="center" vertical="top" wrapText="1"/>
    </xf>
    <xf numFmtId="0" fontId="126" fillId="0" borderId="2" xfId="0" applyFont="1" applyFill="1" applyBorder="1" applyAlignment="1">
      <alignment horizontal="center" vertical="top" wrapText="1"/>
    </xf>
    <xf numFmtId="0" fontId="126" fillId="0" borderId="2" xfId="0" applyFont="1" applyFill="1" applyBorder="1" applyAlignment="1">
      <alignment vertical="top" wrapText="1"/>
    </xf>
    <xf numFmtId="0" fontId="15" fillId="40" borderId="3" xfId="0" applyFont="1" applyFill="1" applyBorder="1" applyAlignment="1">
      <alignment horizontal="left" vertical="center" wrapText="1"/>
    </xf>
    <xf numFmtId="49" fontId="0" fillId="40" borderId="3" xfId="0" applyNumberFormat="1" applyFill="1" applyBorder="1" applyAlignment="1">
      <alignment horizontal="center" vertical="center"/>
    </xf>
    <xf numFmtId="0" fontId="0" fillId="40" borderId="3" xfId="0" applyFill="1" applyBorder="1" applyAlignment="1">
      <alignment horizontal="center" vertical="center"/>
    </xf>
    <xf numFmtId="166" fontId="0" fillId="40" borderId="3" xfId="0" applyNumberFormat="1" applyFont="1" applyFill="1" applyBorder="1" applyAlignment="1">
      <alignment horizontal="center" vertical="center"/>
    </xf>
    <xf numFmtId="166" fontId="0" fillId="40" borderId="2" xfId="0" applyNumberFormat="1" applyFill="1" applyBorder="1" applyAlignment="1">
      <alignment horizontal="center" vertical="center"/>
    </xf>
    <xf numFmtId="0" fontId="0" fillId="40" borderId="2" xfId="0" applyFill="1" applyBorder="1" applyAlignment="1">
      <alignment horizontal="center" vertical="center"/>
    </xf>
    <xf numFmtId="0" fontId="0" fillId="40" borderId="2" xfId="0" applyFill="1" applyBorder="1"/>
    <xf numFmtId="0" fontId="125" fillId="9" borderId="2" xfId="0" applyFont="1" applyFill="1" applyBorder="1" applyAlignment="1">
      <alignment horizontal="center" vertical="top" wrapText="1"/>
    </xf>
    <xf numFmtId="0" fontId="126" fillId="9" borderId="2" xfId="0" applyFont="1" applyFill="1" applyBorder="1" applyAlignment="1">
      <alignment horizontal="center" vertical="top" wrapText="1"/>
    </xf>
    <xf numFmtId="0" fontId="128" fillId="9" borderId="2" xfId="0" applyFont="1" applyFill="1" applyBorder="1" applyAlignment="1">
      <alignment horizontal="center" vertical="center" wrapText="1"/>
    </xf>
    <xf numFmtId="0" fontId="126" fillId="0" borderId="2" xfId="0" applyFont="1" applyBorder="1" applyAlignment="1">
      <alignment horizontal="center" vertical="top" wrapText="1"/>
    </xf>
    <xf numFmtId="0" fontId="61" fillId="0" borderId="2" xfId="0" applyFont="1" applyBorder="1" applyAlignment="1">
      <alignment horizontal="center" vertical="top" wrapText="1"/>
    </xf>
    <xf numFmtId="0" fontId="188" fillId="0" borderId="2" xfId="0" applyFont="1" applyBorder="1" applyAlignment="1">
      <alignment horizontal="right" vertical="top" wrapText="1"/>
    </xf>
    <xf numFmtId="0" fontId="188" fillId="0" borderId="7" xfId="0" applyFont="1" applyBorder="1" applyAlignment="1">
      <alignment horizontal="right" vertical="top" wrapText="1"/>
    </xf>
    <xf numFmtId="2" fontId="33" fillId="0" borderId="2" xfId="0" applyNumberFormat="1" applyFont="1" applyFill="1" applyBorder="1" applyAlignment="1">
      <alignment horizontal="right" vertical="top" wrapText="1"/>
    </xf>
    <xf numFmtId="0" fontId="16" fillId="40" borderId="2" xfId="0" applyFont="1" applyFill="1" applyBorder="1" applyAlignment="1">
      <alignment vertical="center" wrapText="1"/>
    </xf>
    <xf numFmtId="0" fontId="24" fillId="40" borderId="2" xfId="0" applyFont="1" applyFill="1" applyBorder="1" applyAlignment="1">
      <alignment horizontal="center" vertical="center" wrapText="1"/>
    </xf>
    <xf numFmtId="2" fontId="16" fillId="40" borderId="2" xfId="0" applyNumberFormat="1" applyFont="1" applyFill="1" applyBorder="1" applyAlignment="1">
      <alignment horizontal="right" vertical="center" wrapText="1"/>
    </xf>
    <xf numFmtId="0" fontId="47" fillId="46" borderId="5" xfId="0" applyFont="1" applyFill="1" applyBorder="1" applyAlignment="1">
      <alignment vertical="top"/>
    </xf>
    <xf numFmtId="0" fontId="47" fillId="46" borderId="15" xfId="0" applyFont="1" applyFill="1" applyBorder="1" applyAlignment="1">
      <alignment vertical="top"/>
    </xf>
    <xf numFmtId="0" fontId="47" fillId="46" borderId="6" xfId="0" applyFont="1" applyFill="1" applyBorder="1" applyAlignment="1">
      <alignment vertical="top"/>
    </xf>
    <xf numFmtId="0" fontId="0" fillId="0" borderId="1" xfId="0" applyBorder="1" applyAlignment="1">
      <alignment horizontal="center"/>
    </xf>
    <xf numFmtId="0" fontId="0" fillId="0" borderId="1" xfId="0" applyBorder="1"/>
    <xf numFmtId="0" fontId="0" fillId="0" borderId="11" xfId="0" applyBorder="1"/>
    <xf numFmtId="0" fontId="0" fillId="9" borderId="10" xfId="0" applyFill="1" applyBorder="1" applyAlignment="1">
      <alignment horizontal="center" vertical="center"/>
    </xf>
    <xf numFmtId="0" fontId="29" fillId="47" borderId="2" xfId="0" applyFont="1" applyFill="1" applyBorder="1" applyAlignment="1">
      <alignment horizontal="center" vertical="top" wrapText="1"/>
    </xf>
    <xf numFmtId="0" fontId="29" fillId="47" borderId="5" xfId="0" applyFont="1" applyFill="1" applyBorder="1" applyAlignment="1">
      <alignment horizontal="center" vertical="top" wrapText="1"/>
    </xf>
    <xf numFmtId="0" fontId="29" fillId="47" borderId="0" xfId="0" applyFont="1" applyFill="1" applyBorder="1" applyAlignment="1">
      <alignment horizontal="center" vertical="top" wrapText="1"/>
    </xf>
    <xf numFmtId="0" fontId="29" fillId="47" borderId="5" xfId="0" applyFont="1" applyFill="1" applyBorder="1" applyAlignment="1">
      <alignment horizontal="center" vertical="center" wrapText="1"/>
    </xf>
    <xf numFmtId="0" fontId="47" fillId="48" borderId="5" xfId="0" applyFont="1" applyFill="1" applyBorder="1" applyAlignment="1">
      <alignment vertical="center"/>
    </xf>
    <xf numFmtId="0" fontId="47" fillId="48" borderId="15" xfId="0" applyFont="1" applyFill="1" applyBorder="1" applyAlignment="1">
      <alignment vertical="center"/>
    </xf>
    <xf numFmtId="0" fontId="47" fillId="46" borderId="5" xfId="0" applyFont="1" applyFill="1" applyBorder="1" applyAlignment="1">
      <alignment horizontal="center" vertical="top"/>
    </xf>
    <xf numFmtId="0" fontId="47" fillId="46" borderId="15" xfId="0" applyFont="1" applyFill="1" applyBorder="1" applyAlignment="1">
      <alignment horizontal="center" vertical="top"/>
    </xf>
    <xf numFmtId="0" fontId="47" fillId="48" borderId="15" xfId="0" applyFont="1" applyFill="1" applyBorder="1" applyAlignment="1">
      <alignment horizontal="center" vertical="center"/>
    </xf>
    <xf numFmtId="0" fontId="47" fillId="46" borderId="2" xfId="0" applyFont="1" applyFill="1" applyBorder="1" applyAlignment="1">
      <alignment vertical="top"/>
    </xf>
    <xf numFmtId="0" fontId="47" fillId="46" borderId="3" xfId="0" applyFont="1" applyFill="1" applyBorder="1" applyAlignment="1">
      <alignment vertical="top"/>
    </xf>
    <xf numFmtId="0" fontId="126" fillId="0" borderId="2" xfId="0" applyFont="1" applyBorder="1" applyAlignment="1">
      <alignment vertical="top" wrapText="1"/>
    </xf>
    <xf numFmtId="0" fontId="0" fillId="0" borderId="5" xfId="0" applyBorder="1" applyAlignment="1">
      <alignment vertical="top" wrapText="1"/>
    </xf>
    <xf numFmtId="0" fontId="0" fillId="0" borderId="2" xfId="0" applyBorder="1" applyAlignment="1">
      <alignment horizontal="center" vertical="center" wrapText="1"/>
    </xf>
    <xf numFmtId="0" fontId="126" fillId="0" borderId="3" xfId="0" applyFont="1" applyBorder="1" applyAlignment="1">
      <alignment horizontal="center" vertical="top" wrapText="1"/>
    </xf>
    <xf numFmtId="0" fontId="61" fillId="0" borderId="3" xfId="0" applyFont="1" applyBorder="1" applyAlignment="1">
      <alignment horizontal="center" vertical="top" wrapText="1"/>
    </xf>
    <xf numFmtId="0" fontId="126" fillId="34" borderId="2" xfId="0" applyFont="1" applyFill="1" applyBorder="1" applyAlignment="1">
      <alignment vertical="top" wrapText="1"/>
    </xf>
    <xf numFmtId="0" fontId="0" fillId="0" borderId="2" xfId="0" applyBorder="1" applyAlignment="1">
      <alignment horizontal="center" vertical="top"/>
    </xf>
    <xf numFmtId="0" fontId="54"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167" fontId="126" fillId="0" borderId="2" xfId="0" applyNumberFormat="1" applyFont="1" applyBorder="1" applyAlignment="1">
      <alignment horizontal="center" vertical="top" wrapText="1"/>
    </xf>
    <xf numFmtId="0" fontId="126" fillId="0" borderId="9" xfId="0" applyFont="1" applyBorder="1" applyAlignment="1">
      <alignment horizontal="center" vertical="top" wrapText="1"/>
    </xf>
    <xf numFmtId="0" fontId="0" fillId="0" borderId="9" xfId="0" applyBorder="1" applyAlignment="1">
      <alignment vertical="top" wrapText="1"/>
    </xf>
    <xf numFmtId="0" fontId="61" fillId="0" borderId="9" xfId="0" applyFont="1" applyBorder="1" applyAlignment="1">
      <alignment horizontal="center" vertical="top" wrapText="1"/>
    </xf>
    <xf numFmtId="0" fontId="126" fillId="0" borderId="3" xfId="0" applyFont="1" applyFill="1" applyBorder="1" applyAlignment="1">
      <alignment horizontal="center" vertical="top" wrapText="1"/>
    </xf>
    <xf numFmtId="0" fontId="131" fillId="0" borderId="5" xfId="0" applyFont="1" applyBorder="1" applyAlignment="1">
      <alignment vertical="top" wrapText="1"/>
    </xf>
    <xf numFmtId="0" fontId="125" fillId="0" borderId="5" xfId="0" applyFont="1" applyBorder="1" applyAlignment="1">
      <alignment vertical="top" wrapText="1"/>
    </xf>
    <xf numFmtId="0" fontId="126" fillId="0" borderId="2" xfId="0" applyNumberFormat="1" applyFont="1" applyFill="1" applyBorder="1" applyAlignment="1">
      <alignment horizontal="center" vertical="top" wrapText="1"/>
    </xf>
    <xf numFmtId="0" fontId="126" fillId="0" borderId="3" xfId="0" applyNumberFormat="1" applyFont="1" applyFill="1" applyBorder="1" applyAlignment="1">
      <alignment horizontal="center" vertical="top" wrapText="1"/>
    </xf>
    <xf numFmtId="0" fontId="125" fillId="10" borderId="2" xfId="0" applyFont="1" applyFill="1" applyBorder="1" applyAlignment="1">
      <alignment horizontal="center" vertical="top" wrapText="1"/>
    </xf>
    <xf numFmtId="0" fontId="0" fillId="10" borderId="2" xfId="0" applyFill="1" applyBorder="1" applyAlignment="1">
      <alignment horizontal="center" vertical="top" wrapText="1"/>
    </xf>
    <xf numFmtId="0" fontId="126" fillId="10" borderId="2" xfId="0" applyFont="1" applyFill="1" applyBorder="1" applyAlignment="1">
      <alignment horizontal="center" vertical="top" wrapText="1"/>
    </xf>
    <xf numFmtId="0" fontId="126" fillId="10" borderId="2" xfId="0" applyFont="1" applyFill="1" applyBorder="1" applyAlignment="1">
      <alignment vertical="top" wrapText="1"/>
    </xf>
    <xf numFmtId="0" fontId="0" fillId="10" borderId="2" xfId="0" applyFill="1" applyBorder="1" applyAlignment="1">
      <alignment vertical="top" wrapText="1"/>
    </xf>
    <xf numFmtId="1" fontId="126" fillId="0" borderId="2" xfId="0" applyNumberFormat="1" applyFont="1" applyFill="1" applyBorder="1" applyAlignment="1">
      <alignment horizontal="center" vertical="top" wrapText="1"/>
    </xf>
    <xf numFmtId="0" fontId="126" fillId="0" borderId="2" xfId="0" applyNumberFormat="1" applyFont="1" applyBorder="1" applyAlignment="1">
      <alignment horizontal="center" vertical="top" wrapText="1"/>
    </xf>
    <xf numFmtId="0" fontId="126" fillId="0" borderId="3" xfId="0" applyNumberFormat="1" applyFont="1" applyBorder="1" applyAlignment="1">
      <alignment horizontal="center" vertical="top" wrapText="1"/>
    </xf>
    <xf numFmtId="0" fontId="126" fillId="10" borderId="2" xfId="0" applyNumberFormat="1" applyFont="1" applyFill="1" applyBorder="1" applyAlignment="1">
      <alignment horizontal="center" vertical="top" wrapText="1"/>
    </xf>
    <xf numFmtId="0" fontId="125" fillId="0" borderId="2" xfId="0" applyFont="1" applyFill="1" applyBorder="1" applyAlignment="1">
      <alignment horizontal="center" vertical="top" wrapText="1"/>
    </xf>
    <xf numFmtId="0" fontId="61" fillId="0" borderId="2" xfId="0" applyFont="1" applyFill="1" applyBorder="1" applyAlignment="1">
      <alignment horizontal="center" vertical="top" wrapText="1"/>
    </xf>
    <xf numFmtId="167" fontId="126" fillId="0" borderId="9" xfId="0" applyNumberFormat="1" applyFont="1" applyBorder="1" applyAlignment="1">
      <alignment horizontal="center" vertical="top" wrapText="1"/>
    </xf>
    <xf numFmtId="2" fontId="0" fillId="0" borderId="0" xfId="0" applyNumberFormat="1"/>
    <xf numFmtId="0" fontId="128" fillId="40" borderId="2" xfId="0" applyFont="1" applyFill="1" applyBorder="1" applyAlignment="1">
      <alignment vertical="center" wrapText="1"/>
    </xf>
    <xf numFmtId="0" fontId="129" fillId="40" borderId="2" xfId="0" applyFont="1" applyFill="1" applyBorder="1" applyAlignment="1">
      <alignment horizontal="center" vertical="center" wrapText="1"/>
    </xf>
    <xf numFmtId="0" fontId="124" fillId="40" borderId="2" xfId="0" applyFont="1" applyFill="1" applyBorder="1" applyAlignment="1">
      <alignment vertical="center" wrapText="1"/>
    </xf>
    <xf numFmtId="2" fontId="128" fillId="40" borderId="3" xfId="0" applyNumberFormat="1" applyFont="1" applyFill="1" applyBorder="1" applyAlignment="1">
      <alignment horizontal="center" vertical="center" wrapText="1"/>
    </xf>
    <xf numFmtId="2" fontId="128" fillId="40" borderId="2" xfId="0" applyNumberFormat="1" applyFont="1" applyFill="1" applyBorder="1" applyAlignment="1">
      <alignment horizontal="center" vertical="center" wrapText="1"/>
    </xf>
    <xf numFmtId="0" fontId="128" fillId="2" borderId="6" xfId="0" applyFont="1" applyFill="1" applyBorder="1" applyAlignment="1">
      <alignment vertical="center" wrapText="1"/>
    </xf>
    <xf numFmtId="0" fontId="128" fillId="2" borderId="7" xfId="0" applyFont="1" applyFill="1" applyBorder="1" applyAlignment="1">
      <alignment vertical="center" wrapText="1"/>
    </xf>
    <xf numFmtId="0" fontId="128" fillId="12" borderId="2" xfId="0" applyFont="1" applyFill="1" applyBorder="1" applyAlignment="1">
      <alignment vertical="center" wrapText="1"/>
    </xf>
    <xf numFmtId="0" fontId="128" fillId="40" borderId="2" xfId="0" applyFont="1" applyFill="1" applyBorder="1" applyAlignment="1">
      <alignment horizontal="left" vertical="center" wrapText="1"/>
    </xf>
    <xf numFmtId="0" fontId="125" fillId="40" borderId="2" xfId="0" applyFont="1" applyFill="1" applyBorder="1" applyAlignment="1">
      <alignment vertical="center" wrapText="1"/>
    </xf>
    <xf numFmtId="0" fontId="47" fillId="40" borderId="2" xfId="0" applyFont="1" applyFill="1" applyBorder="1" applyAlignment="1">
      <alignment vertical="center" wrapText="1"/>
    </xf>
    <xf numFmtId="0" fontId="130" fillId="40" borderId="2" xfId="0" applyFont="1" applyFill="1" applyBorder="1" applyAlignment="1">
      <alignment horizontal="center" vertical="center" wrapText="1"/>
    </xf>
    <xf numFmtId="2" fontId="124" fillId="4" borderId="2" xfId="0" applyNumberFormat="1" applyFont="1" applyFill="1" applyBorder="1" applyAlignment="1">
      <alignment horizontal="center" vertical="center" wrapText="1"/>
    </xf>
    <xf numFmtId="0" fontId="166" fillId="0" borderId="0" xfId="0" applyFont="1"/>
    <xf numFmtId="0" fontId="189" fillId="0" borderId="0" xfId="0" applyFont="1"/>
    <xf numFmtId="0" fontId="190" fillId="0" borderId="0" xfId="0" applyFont="1"/>
    <xf numFmtId="0" fontId="25" fillId="9" borderId="15"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30" fillId="2" borderId="8" xfId="0" applyFont="1" applyFill="1" applyBorder="1" applyAlignment="1">
      <alignment vertical="center" wrapText="1"/>
    </xf>
    <xf numFmtId="2" fontId="30" fillId="2" borderId="8" xfId="0" applyNumberFormat="1" applyFont="1" applyFill="1" applyBorder="1" applyAlignment="1">
      <alignment horizontal="center" vertical="center" wrapText="1"/>
    </xf>
    <xf numFmtId="0" fontId="17" fillId="0" borderId="0" xfId="0" applyFont="1" applyBorder="1" applyAlignment="1">
      <alignment horizontal="center"/>
    </xf>
    <xf numFmtId="0" fontId="33" fillId="2" borderId="2" xfId="0" applyFont="1" applyFill="1" applyBorder="1" applyAlignment="1">
      <alignment horizontal="center" vertical="top" wrapText="1"/>
    </xf>
    <xf numFmtId="169" fontId="45" fillId="0" borderId="2" xfId="1" applyNumberFormat="1" applyFont="1" applyBorder="1" applyAlignment="1">
      <alignment horizontal="center" vertical="top" wrapText="1"/>
    </xf>
    <xf numFmtId="166" fontId="45" fillId="0" borderId="27" xfId="1" applyNumberFormat="1" applyFont="1" applyBorder="1" applyAlignment="1">
      <alignment horizontal="right" vertical="top" wrapText="1"/>
    </xf>
    <xf numFmtId="0" fontId="15" fillId="4" borderId="2" xfId="0" applyFont="1" applyFill="1" applyBorder="1" applyAlignment="1">
      <alignment vertical="center" wrapText="1"/>
    </xf>
    <xf numFmtId="0" fontId="15" fillId="2" borderId="0" xfId="0" applyFont="1" applyFill="1" applyAlignment="1">
      <alignment vertical="center"/>
    </xf>
    <xf numFmtId="0" fontId="35" fillId="9" borderId="2" xfId="0" applyFont="1" applyFill="1" applyBorder="1" applyAlignment="1">
      <alignment horizontal="center"/>
    </xf>
    <xf numFmtId="0" fontId="0" fillId="2" borderId="6" xfId="0" applyFill="1" applyBorder="1" applyAlignment="1">
      <alignment horizontal="center"/>
    </xf>
    <xf numFmtId="0" fontId="0" fillId="9" borderId="6" xfId="0" applyFill="1" applyBorder="1" applyAlignment="1">
      <alignment horizontal="center"/>
    </xf>
    <xf numFmtId="0" fontId="26" fillId="0" borderId="2" xfId="0" applyFont="1" applyBorder="1" applyAlignment="1">
      <alignment vertical="top" wrapText="1"/>
    </xf>
    <xf numFmtId="169" fontId="45" fillId="0" borderId="27" xfId="1" applyNumberFormat="1" applyFont="1" applyFill="1" applyBorder="1" applyAlignment="1">
      <alignment horizontal="left" vertical="top" wrapText="1"/>
    </xf>
    <xf numFmtId="0" fontId="28" fillId="10" borderId="2" xfId="0" applyNumberFormat="1" applyFont="1" applyFill="1" applyBorder="1" applyAlignment="1">
      <alignment horizontal="center" vertical="top" wrapText="1"/>
    </xf>
    <xf numFmtId="0" fontId="15" fillId="40" borderId="2" xfId="0" applyFont="1" applyFill="1" applyBorder="1" applyAlignment="1">
      <alignment vertical="center" wrapText="1"/>
    </xf>
    <xf numFmtId="0" fontId="29" fillId="10" borderId="5" xfId="0" applyFont="1" applyFill="1" applyBorder="1" applyAlignment="1">
      <alignment horizontal="center" vertical="center" wrapText="1"/>
    </xf>
    <xf numFmtId="0" fontId="29" fillId="10" borderId="6" xfId="0" applyFont="1" applyFill="1" applyBorder="1" applyAlignment="1">
      <alignment horizontal="center" vertical="center" wrapText="1"/>
    </xf>
    <xf numFmtId="0" fontId="47" fillId="0" borderId="2" xfId="0" applyFont="1" applyBorder="1" applyAlignment="1">
      <alignment vertical="top" wrapText="1"/>
    </xf>
    <xf numFmtId="0" fontId="29" fillId="0" borderId="2" xfId="0" applyFont="1" applyFill="1" applyBorder="1" applyAlignment="1">
      <alignment vertical="top" wrapText="1"/>
    </xf>
    <xf numFmtId="0" fontId="47" fillId="10" borderId="2" xfId="0" applyFont="1" applyFill="1" applyBorder="1" applyAlignment="1">
      <alignment horizontal="center" vertical="top" wrapText="1"/>
    </xf>
    <xf numFmtId="0" fontId="47" fillId="10" borderId="6" xfId="0" applyFont="1" applyFill="1" applyBorder="1" applyAlignment="1">
      <alignment horizontal="center" vertical="top" wrapText="1"/>
    </xf>
    <xf numFmtId="0" fontId="47" fillId="0" borderId="6" xfId="0" applyFont="1" applyBorder="1" applyAlignment="1">
      <alignment horizontal="center" vertical="top" wrapText="1"/>
    </xf>
    <xf numFmtId="0" fontId="29" fillId="12" borderId="2" xfId="0" applyFont="1" applyFill="1" applyBorder="1" applyAlignment="1">
      <alignment horizontal="center" vertical="center" wrapText="1"/>
    </xf>
    <xf numFmtId="0" fontId="47" fillId="12" borderId="2" xfId="0" applyFont="1" applyFill="1" applyBorder="1" applyAlignment="1">
      <alignment vertical="center" wrapText="1"/>
    </xf>
    <xf numFmtId="0" fontId="47" fillId="4" borderId="2" xfId="0" applyFont="1" applyFill="1" applyBorder="1" applyAlignment="1">
      <alignment horizontal="center" vertical="center" wrapText="1"/>
    </xf>
    <xf numFmtId="0" fontId="47" fillId="4" borderId="2" xfId="0" applyFont="1" applyFill="1" applyBorder="1" applyAlignment="1">
      <alignment vertical="center" wrapText="1"/>
    </xf>
    <xf numFmtId="0" fontId="47" fillId="40" borderId="2" xfId="0" applyFont="1" applyFill="1" applyBorder="1" applyAlignment="1">
      <alignment vertical="top" wrapText="1"/>
    </xf>
    <xf numFmtId="0" fontId="47" fillId="40" borderId="2" xfId="0" applyFont="1" applyFill="1" applyBorder="1" applyAlignment="1">
      <alignment horizontal="center" vertical="top" wrapText="1"/>
    </xf>
    <xf numFmtId="0" fontId="47" fillId="12" borderId="5" xfId="0" applyFont="1" applyFill="1" applyBorder="1" applyAlignment="1">
      <alignment vertical="center" wrapText="1"/>
    </xf>
    <xf numFmtId="0" fontId="29" fillId="40" borderId="9" xfId="0" applyFont="1" applyFill="1" applyBorder="1" applyAlignment="1">
      <alignment horizontal="center" vertical="top" wrapText="1"/>
    </xf>
    <xf numFmtId="0" fontId="0" fillId="40" borderId="9" xfId="0" applyFill="1" applyBorder="1"/>
    <xf numFmtId="0" fontId="47" fillId="12" borderId="5" xfId="0" applyFont="1" applyFill="1" applyBorder="1" applyAlignment="1">
      <alignment vertical="center"/>
    </xf>
    <xf numFmtId="0" fontId="25" fillId="0" borderId="10" xfId="0" applyFont="1" applyBorder="1" applyAlignment="1">
      <alignment vertical="center" wrapText="1"/>
    </xf>
    <xf numFmtId="0" fontId="25" fillId="0" borderId="11" xfId="0" applyFont="1" applyBorder="1" applyAlignment="1">
      <alignment vertical="center" wrapText="1"/>
    </xf>
    <xf numFmtId="0" fontId="25" fillId="0" borderId="3" xfId="0" applyFont="1" applyBorder="1" applyAlignment="1">
      <alignment horizontal="center" vertical="top" wrapText="1"/>
    </xf>
    <xf numFmtId="0" fontId="25" fillId="0" borderId="2" xfId="0" applyFont="1" applyBorder="1" applyAlignment="1">
      <alignment horizontal="center" vertical="top" wrapText="1"/>
    </xf>
    <xf numFmtId="0" fontId="25" fillId="0" borderId="12" xfId="0" applyFont="1" applyFill="1" applyBorder="1" applyAlignment="1">
      <alignment horizontal="center" vertical="top" wrapText="1"/>
    </xf>
    <xf numFmtId="0" fontId="25" fillId="0" borderId="15" xfId="0" applyFont="1" applyBorder="1" applyAlignment="1">
      <alignment horizontal="center" vertical="top" wrapText="1"/>
    </xf>
    <xf numFmtId="0" fontId="25" fillId="0" borderId="16" xfId="0" applyFont="1" applyBorder="1" applyAlignment="1">
      <alignment horizontal="center" vertical="top" wrapText="1"/>
    </xf>
    <xf numFmtId="0" fontId="25" fillId="0" borderId="2" xfId="0" applyFont="1" applyFill="1" applyBorder="1" applyAlignment="1">
      <alignment horizontal="center" vertical="center" wrapText="1"/>
    </xf>
    <xf numFmtId="0" fontId="47" fillId="10" borderId="2" xfId="0" applyFont="1" applyFill="1" applyBorder="1" applyAlignment="1">
      <alignment horizontal="right" vertical="top" wrapText="1"/>
    </xf>
    <xf numFmtId="0" fontId="47" fillId="10" borderId="6" xfId="0" applyFont="1" applyFill="1" applyBorder="1" applyAlignment="1">
      <alignment horizontal="right" vertical="top" wrapText="1"/>
    </xf>
    <xf numFmtId="0" fontId="47" fillId="0" borderId="6" xfId="0" applyFont="1" applyBorder="1" applyAlignment="1">
      <alignment horizontal="right" vertical="top" wrapText="1"/>
    </xf>
    <xf numFmtId="0" fontId="47" fillId="0" borderId="7" xfId="0" applyFont="1" applyBorder="1" applyAlignment="1">
      <alignment horizontal="right" vertical="top" wrapText="1"/>
    </xf>
    <xf numFmtId="166" fontId="29" fillId="0" borderId="3" xfId="0" applyNumberFormat="1" applyFont="1" applyBorder="1" applyAlignment="1">
      <alignment horizontal="right" vertical="top" wrapText="1"/>
    </xf>
    <xf numFmtId="166" fontId="29" fillId="10" borderId="3" xfId="0" applyNumberFormat="1" applyFont="1" applyFill="1" applyBorder="1" applyAlignment="1">
      <alignment horizontal="right" vertical="top" wrapText="1"/>
    </xf>
    <xf numFmtId="166" fontId="0" fillId="0" borderId="3" xfId="0" applyNumberFormat="1" applyBorder="1" applyAlignment="1">
      <alignment horizontal="right" vertical="top" wrapText="1"/>
    </xf>
    <xf numFmtId="166" fontId="2" fillId="0" borderId="3" xfId="2" applyNumberFormat="1" applyFont="1" applyBorder="1" applyAlignment="1">
      <alignment horizontal="right" vertical="top" wrapText="1"/>
    </xf>
    <xf numFmtId="166" fontId="132" fillId="0" borderId="3" xfId="0" applyNumberFormat="1" applyFont="1" applyBorder="1" applyAlignment="1">
      <alignment horizontal="right" vertical="top" wrapText="1"/>
    </xf>
    <xf numFmtId="166" fontId="29" fillId="0" borderId="2" xfId="0" applyNumberFormat="1" applyFont="1" applyBorder="1" applyAlignment="1">
      <alignment horizontal="right" vertical="top" wrapText="1"/>
    </xf>
    <xf numFmtId="166" fontId="2" fillId="0" borderId="2" xfId="2" applyNumberFormat="1" applyFont="1" applyBorder="1" applyAlignment="1">
      <alignment horizontal="right" vertical="top" wrapText="1"/>
    </xf>
    <xf numFmtId="166" fontId="0" fillId="0" borderId="2" xfId="0" applyNumberFormat="1" applyBorder="1" applyAlignment="1">
      <alignment horizontal="right" vertical="top" wrapText="1"/>
    </xf>
    <xf numFmtId="166" fontId="132" fillId="0" borderId="2" xfId="0" applyNumberFormat="1" applyFont="1" applyBorder="1" applyAlignment="1">
      <alignment horizontal="right" vertical="top" wrapText="1"/>
    </xf>
    <xf numFmtId="166" fontId="29" fillId="10" borderId="2" xfId="0" applyNumberFormat="1" applyFont="1" applyFill="1" applyBorder="1" applyAlignment="1">
      <alignment horizontal="right" vertical="top" wrapText="1"/>
    </xf>
    <xf numFmtId="166" fontId="29" fillId="0" borderId="2" xfId="0" applyNumberFormat="1" applyFont="1" applyFill="1" applyBorder="1" applyAlignment="1">
      <alignment horizontal="right" vertical="top" wrapText="1"/>
    </xf>
    <xf numFmtId="166" fontId="47" fillId="40" borderId="2" xfId="0" applyNumberFormat="1" applyFont="1" applyFill="1" applyBorder="1" applyAlignment="1">
      <alignment horizontal="right" vertical="top" wrapText="1"/>
    </xf>
    <xf numFmtId="166" fontId="0" fillId="40" borderId="2" xfId="0" applyNumberFormat="1" applyFill="1" applyBorder="1" applyAlignment="1">
      <alignment horizontal="right" vertical="top" wrapText="1"/>
    </xf>
    <xf numFmtId="170" fontId="29" fillId="0" borderId="2" xfId="0" applyNumberFormat="1" applyFont="1" applyBorder="1" applyAlignment="1">
      <alignment horizontal="right" vertical="top" wrapText="1"/>
    </xf>
    <xf numFmtId="170" fontId="29" fillId="10" borderId="2" xfId="0" applyNumberFormat="1" applyFont="1" applyFill="1" applyBorder="1" applyAlignment="1">
      <alignment horizontal="right" vertical="top" wrapText="1"/>
    </xf>
    <xf numFmtId="170" fontId="0" fillId="0" borderId="2" xfId="0" applyNumberFormat="1" applyBorder="1" applyAlignment="1">
      <alignment horizontal="right" vertical="top" wrapText="1"/>
    </xf>
    <xf numFmtId="170" fontId="132" fillId="0" borderId="2" xfId="0" applyNumberFormat="1" applyFont="1" applyBorder="1" applyAlignment="1">
      <alignment horizontal="right" vertical="top" wrapText="1"/>
    </xf>
    <xf numFmtId="170" fontId="29" fillId="0" borderId="2" xfId="0" applyNumberFormat="1" applyFont="1" applyFill="1" applyBorder="1" applyAlignment="1">
      <alignment horizontal="right" vertical="top" wrapText="1"/>
    </xf>
    <xf numFmtId="170" fontId="47" fillId="40" borderId="9" xfId="0" applyNumberFormat="1" applyFont="1" applyFill="1" applyBorder="1" applyAlignment="1">
      <alignment horizontal="right" vertical="top" wrapText="1"/>
    </xf>
    <xf numFmtId="170" fontId="0" fillId="40" borderId="9" xfId="0" applyNumberFormat="1" applyFill="1" applyBorder="1" applyAlignment="1">
      <alignment horizontal="right" vertical="top" wrapText="1"/>
    </xf>
    <xf numFmtId="170" fontId="29" fillId="0" borderId="3" xfId="0" applyNumberFormat="1" applyFont="1" applyBorder="1" applyAlignment="1">
      <alignment horizontal="right" vertical="top" wrapText="1"/>
    </xf>
    <xf numFmtId="170" fontId="29" fillId="10" borderId="3" xfId="0" applyNumberFormat="1" applyFont="1" applyFill="1" applyBorder="1" applyAlignment="1">
      <alignment horizontal="right" vertical="top" wrapText="1"/>
    </xf>
    <xf numFmtId="170" fontId="0" fillId="0" borderId="3" xfId="0" applyNumberFormat="1" applyBorder="1" applyAlignment="1">
      <alignment horizontal="right" vertical="top" wrapText="1"/>
    </xf>
    <xf numFmtId="170" fontId="132" fillId="0" borderId="3" xfId="0" applyNumberFormat="1" applyFont="1" applyBorder="1" applyAlignment="1">
      <alignment horizontal="right" vertical="top" wrapText="1"/>
    </xf>
    <xf numFmtId="170" fontId="47" fillId="40" borderId="2" xfId="0" applyNumberFormat="1" applyFont="1" applyFill="1" applyBorder="1" applyAlignment="1">
      <alignment horizontal="right" vertical="top" wrapText="1"/>
    </xf>
    <xf numFmtId="170" fontId="47" fillId="4" borderId="2" xfId="0" applyNumberFormat="1" applyFont="1" applyFill="1" applyBorder="1" applyAlignment="1">
      <alignment horizontal="right" vertical="center" wrapText="1"/>
    </xf>
    <xf numFmtId="166" fontId="29" fillId="0" borderId="3" xfId="0" applyNumberFormat="1" applyFont="1" applyBorder="1" applyAlignment="1">
      <alignment horizontal="center" vertical="top" wrapText="1"/>
    </xf>
    <xf numFmtId="166" fontId="29" fillId="0" borderId="2" xfId="0" applyNumberFormat="1" applyFont="1" applyBorder="1" applyAlignment="1">
      <alignment horizontal="center" vertical="top" wrapText="1"/>
    </xf>
    <xf numFmtId="166" fontId="29" fillId="0" borderId="2" xfId="0" applyNumberFormat="1" applyFont="1" applyFill="1" applyBorder="1" applyAlignment="1">
      <alignment horizontal="center" vertical="top" wrapText="1"/>
    </xf>
    <xf numFmtId="166" fontId="47" fillId="40" borderId="2" xfId="0" applyNumberFormat="1" applyFont="1" applyFill="1" applyBorder="1" applyAlignment="1">
      <alignment horizontal="center" vertical="top" wrapText="1"/>
    </xf>
    <xf numFmtId="170" fontId="29" fillId="0" borderId="2" xfId="0" applyNumberFormat="1" applyFont="1" applyBorder="1" applyAlignment="1">
      <alignment horizontal="center" vertical="top" wrapText="1"/>
    </xf>
    <xf numFmtId="170" fontId="47" fillId="40" borderId="9" xfId="0" applyNumberFormat="1" applyFont="1" applyFill="1" applyBorder="1" applyAlignment="1">
      <alignment horizontal="center" vertical="top" wrapText="1"/>
    </xf>
    <xf numFmtId="170" fontId="29" fillId="0" borderId="3" xfId="0" applyNumberFormat="1" applyFont="1" applyBorder="1" applyAlignment="1">
      <alignment horizontal="center" vertical="top" wrapText="1"/>
    </xf>
    <xf numFmtId="170" fontId="47" fillId="4" borderId="2" xfId="0" applyNumberFormat="1" applyFont="1" applyFill="1" applyBorder="1" applyAlignment="1">
      <alignment horizontal="center" vertical="center" wrapText="1"/>
    </xf>
    <xf numFmtId="0" fontId="35" fillId="40" borderId="2" xfId="0" applyFont="1" applyFill="1" applyBorder="1" applyAlignment="1">
      <alignment vertical="center"/>
    </xf>
    <xf numFmtId="0" fontId="35" fillId="40" borderId="9" xfId="0" applyFont="1" applyFill="1" applyBorder="1" applyAlignment="1">
      <alignment horizontal="center" vertical="center"/>
    </xf>
    <xf numFmtId="0" fontId="35" fillId="40" borderId="9" xfId="0" applyFont="1" applyFill="1" applyBorder="1" applyAlignment="1">
      <alignment horizontal="right" vertical="center"/>
    </xf>
    <xf numFmtId="0" fontId="17" fillId="40" borderId="2" xfId="0" applyFont="1" applyFill="1" applyBorder="1" applyAlignment="1">
      <alignment horizontal="center" vertical="center" wrapText="1"/>
    </xf>
    <xf numFmtId="170" fontId="17" fillId="40" borderId="2" xfId="0" applyNumberFormat="1" applyFont="1" applyFill="1" applyBorder="1" applyAlignment="1">
      <alignment horizontal="right" vertical="center" wrapText="1"/>
    </xf>
    <xf numFmtId="170" fontId="17" fillId="40" borderId="2" xfId="0" applyNumberFormat="1" applyFont="1" applyFill="1" applyBorder="1" applyAlignment="1">
      <alignment horizontal="center" vertical="center" wrapText="1"/>
    </xf>
    <xf numFmtId="0" fontId="191" fillId="0" borderId="5" xfId="0" applyFont="1" applyBorder="1" applyAlignment="1">
      <alignment vertical="top" wrapText="1"/>
    </xf>
    <xf numFmtId="0" fontId="135" fillId="0" borderId="5" xfId="0" applyFont="1" applyBorder="1" applyAlignment="1">
      <alignment vertical="top" wrapText="1"/>
    </xf>
    <xf numFmtId="0" fontId="153" fillId="0" borderId="2" xfId="0" applyFont="1" applyBorder="1"/>
    <xf numFmtId="0" fontId="57" fillId="0" borderId="2" xfId="0" applyFont="1" applyBorder="1" applyAlignment="1">
      <alignment horizontal="justify" vertical="top"/>
    </xf>
    <xf numFmtId="0" fontId="25" fillId="0" borderId="2" xfId="0" applyFont="1" applyBorder="1"/>
    <xf numFmtId="2" fontId="32" fillId="0" borderId="2" xfId="0" applyNumberFormat="1" applyFont="1" applyBorder="1"/>
    <xf numFmtId="167" fontId="32" fillId="0" borderId="2" xfId="0" applyNumberFormat="1" applyFont="1" applyBorder="1"/>
    <xf numFmtId="0" fontId="33" fillId="0" borderId="2" xfId="0" applyFont="1" applyBorder="1" applyAlignment="1"/>
    <xf numFmtId="0" fontId="33" fillId="0" borderId="2" xfId="0" applyFont="1" applyBorder="1" applyAlignment="1">
      <alignment horizontal="left"/>
    </xf>
    <xf numFmtId="0" fontId="15" fillId="0" borderId="0" xfId="0" applyFont="1" applyAlignment="1">
      <alignment vertical="center" wrapText="1"/>
    </xf>
    <xf numFmtId="0" fontId="0" fillId="9" borderId="5" xfId="0" applyFill="1" applyBorder="1" applyAlignment="1">
      <alignment horizontal="center"/>
    </xf>
    <xf numFmtId="0" fontId="156" fillId="0" borderId="2" xfId="0" applyFont="1" applyBorder="1" applyAlignment="1">
      <alignment horizontal="center" vertical="center" wrapText="1"/>
    </xf>
    <xf numFmtId="0" fontId="156" fillId="0" borderId="2" xfId="0" applyFont="1" applyBorder="1" applyAlignment="1">
      <alignment horizontal="center" vertical="top" wrapText="1"/>
    </xf>
    <xf numFmtId="0" fontId="17" fillId="0" borderId="0" xfId="0" applyFont="1" applyBorder="1" applyAlignment="1">
      <alignment horizontal="center"/>
    </xf>
    <xf numFmtId="0" fontId="19" fillId="0" borderId="9"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0" xfId="0" applyFont="1" applyAlignment="1">
      <alignment horizontal="center"/>
    </xf>
    <xf numFmtId="0" fontId="33" fillId="9"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2" fillId="9" borderId="2" xfId="0" applyFont="1" applyFill="1" applyBorder="1" applyAlignment="1">
      <alignment horizontal="center" vertical="top" wrapText="1"/>
    </xf>
    <xf numFmtId="0" fontId="32" fillId="0" borderId="3" xfId="0" applyFont="1" applyFill="1" applyBorder="1" applyAlignment="1">
      <alignment horizontal="center" vertical="top" wrapText="1"/>
    </xf>
    <xf numFmtId="0" fontId="0" fillId="2" borderId="2" xfId="0" applyFill="1" applyBorder="1" applyAlignment="1">
      <alignment horizontal="center" vertical="top" wrapText="1"/>
    </xf>
    <xf numFmtId="0" fontId="4" fillId="0" borderId="0" xfId="0" applyFont="1" applyBorder="1" applyAlignment="1">
      <alignment horizontal="center"/>
    </xf>
    <xf numFmtId="0" fontId="17" fillId="0" borderId="0" xfId="0" applyFont="1" applyFill="1" applyBorder="1" applyAlignment="1">
      <alignment horizontal="center"/>
    </xf>
    <xf numFmtId="0" fontId="24" fillId="0" borderId="9" xfId="0" applyFont="1" applyBorder="1" applyAlignment="1">
      <alignment horizontal="center" vertical="top" wrapText="1"/>
    </xf>
    <xf numFmtId="0" fontId="24" fillId="0" borderId="9" xfId="0" applyFont="1" applyFill="1" applyBorder="1" applyAlignment="1">
      <alignment horizontal="center" vertical="center" wrapText="1"/>
    </xf>
    <xf numFmtId="0" fontId="11" fillId="2" borderId="2" xfId="0" applyFont="1" applyFill="1" applyBorder="1" applyAlignment="1">
      <alignment horizontal="center" vertical="top" wrapText="1"/>
    </xf>
    <xf numFmtId="0" fontId="9" fillId="0" borderId="2" xfId="0" applyFont="1" applyBorder="1" applyAlignment="1">
      <alignment horizontal="center" wrapText="1"/>
    </xf>
    <xf numFmtId="0" fontId="9" fillId="0" borderId="2" xfId="0" applyFont="1" applyBorder="1" applyAlignment="1">
      <alignment horizontal="center"/>
    </xf>
    <xf numFmtId="166" fontId="9" fillId="0" borderId="2" xfId="0" applyNumberFormat="1" applyFont="1" applyBorder="1" applyAlignment="1">
      <alignment horizontal="center"/>
    </xf>
    <xf numFmtId="166" fontId="9" fillId="0" borderId="2" xfId="0" applyNumberFormat="1" applyFont="1" applyFill="1" applyBorder="1" applyAlignment="1">
      <alignment horizontal="center"/>
    </xf>
    <xf numFmtId="166" fontId="0" fillId="0" borderId="2" xfId="0" applyNumberFormat="1" applyFont="1" applyBorder="1" applyAlignment="1">
      <alignment horizontal="center"/>
    </xf>
    <xf numFmtId="0" fontId="54" fillId="0" borderId="13" xfId="0" applyFont="1" applyBorder="1" applyAlignment="1">
      <alignment vertical="top" wrapText="1"/>
    </xf>
    <xf numFmtId="0" fontId="54" fillId="0" borderId="0" xfId="0" applyFont="1" applyAlignment="1">
      <alignment vertical="top" wrapText="1"/>
    </xf>
    <xf numFmtId="0" fontId="9" fillId="0" borderId="2" xfId="0" applyFont="1" applyFill="1" applyBorder="1" applyAlignment="1">
      <alignment horizontal="center" wrapText="1"/>
    </xf>
    <xf numFmtId="166" fontId="9" fillId="0" borderId="2" xfId="0" applyNumberFormat="1" applyFont="1" applyFill="1" applyBorder="1" applyAlignment="1">
      <alignment horizontal="center" wrapText="1"/>
    </xf>
    <xf numFmtId="166" fontId="54" fillId="0" borderId="0" xfId="0" applyNumberFormat="1" applyFont="1" applyFill="1" applyBorder="1" applyAlignment="1">
      <alignment vertical="top" wrapText="1"/>
    </xf>
    <xf numFmtId="166" fontId="9" fillId="0" borderId="5" xfId="0" applyNumberFormat="1" applyFont="1" applyFill="1" applyBorder="1" applyAlignment="1">
      <alignment horizontal="center" wrapText="1"/>
    </xf>
    <xf numFmtId="166" fontId="9" fillId="0" borderId="5" xfId="0" applyNumberFormat="1" applyFont="1" applyFill="1" applyBorder="1" applyAlignment="1">
      <alignment horizontal="center"/>
    </xf>
    <xf numFmtId="0" fontId="9" fillId="2" borderId="2" xfId="0" applyFont="1" applyFill="1" applyBorder="1" applyAlignment="1">
      <alignment horizontal="center" vertical="center"/>
    </xf>
    <xf numFmtId="166" fontId="15" fillId="0" borderId="0" xfId="0" applyNumberFormat="1" applyFont="1" applyFill="1" applyBorder="1" applyAlignment="1">
      <alignment vertical="center"/>
    </xf>
    <xf numFmtId="0" fontId="15" fillId="2" borderId="13" xfId="0" applyFont="1" applyFill="1" applyBorder="1" applyAlignment="1">
      <alignment vertical="center"/>
    </xf>
    <xf numFmtId="0" fontId="0" fillId="0" borderId="13" xfId="0" applyFont="1" applyBorder="1"/>
    <xf numFmtId="166" fontId="0" fillId="0" borderId="0" xfId="0" applyNumberFormat="1" applyFont="1" applyFill="1" applyBorder="1" applyAlignment="1">
      <alignment horizontal="center"/>
    </xf>
    <xf numFmtId="166" fontId="54" fillId="2" borderId="2" xfId="0" applyNumberFormat="1" applyFont="1" applyFill="1" applyBorder="1" applyAlignment="1">
      <alignment horizontal="center" vertical="top" wrapText="1"/>
    </xf>
    <xf numFmtId="166" fontId="15" fillId="2" borderId="2" xfId="0" applyNumberFormat="1" applyFont="1" applyFill="1" applyBorder="1" applyAlignment="1">
      <alignment horizontal="center" vertical="center"/>
    </xf>
    <xf numFmtId="166" fontId="9" fillId="0" borderId="2" xfId="0" applyNumberFormat="1" applyFont="1" applyBorder="1" applyAlignment="1">
      <alignment horizontal="center" wrapText="1"/>
    </xf>
    <xf numFmtId="166" fontId="9" fillId="2" borderId="2" xfId="0" applyNumberFormat="1" applyFont="1" applyFill="1" applyBorder="1" applyAlignment="1">
      <alignment horizontal="center"/>
    </xf>
    <xf numFmtId="166" fontId="0" fillId="0" borderId="2" xfId="0" applyNumberFormat="1" applyFont="1" applyFill="1" applyBorder="1" applyAlignment="1">
      <alignment horizontal="center"/>
    </xf>
    <xf numFmtId="166" fontId="9" fillId="0" borderId="7" xfId="0" applyNumberFormat="1" applyFont="1" applyFill="1" applyBorder="1" applyAlignment="1">
      <alignment horizontal="center" wrapText="1"/>
    </xf>
    <xf numFmtId="0" fontId="0" fillId="0" borderId="0" xfId="0" applyFont="1" applyBorder="1" applyAlignment="1">
      <alignment horizontal="center"/>
    </xf>
    <xf numFmtId="0" fontId="9" fillId="2" borderId="2" xfId="0" applyFont="1" applyFill="1" applyBorder="1" applyAlignment="1">
      <alignment horizontal="center"/>
    </xf>
    <xf numFmtId="0" fontId="9" fillId="2" borderId="2" xfId="0" applyFont="1" applyFill="1" applyBorder="1" applyAlignment="1">
      <alignment horizontal="center" wrapText="1"/>
    </xf>
    <xf numFmtId="166" fontId="0" fillId="2" borderId="2" xfId="0" applyNumberFormat="1" applyFont="1" applyFill="1" applyBorder="1" applyAlignment="1">
      <alignment horizontal="center"/>
    </xf>
    <xf numFmtId="166" fontId="9" fillId="2" borderId="2" xfId="0" applyNumberFormat="1" applyFont="1" applyFill="1" applyBorder="1" applyAlignment="1">
      <alignment horizontal="center" wrapText="1"/>
    </xf>
    <xf numFmtId="166" fontId="11" fillId="2" borderId="2" xfId="0" applyNumberFormat="1" applyFont="1" applyFill="1" applyBorder="1" applyAlignment="1">
      <alignment horizontal="center" vertical="top" wrapText="1"/>
    </xf>
    <xf numFmtId="0" fontId="13" fillId="0" borderId="2" xfId="0" applyFont="1" applyBorder="1" applyAlignment="1">
      <alignment horizontal="center"/>
    </xf>
    <xf numFmtId="166" fontId="13" fillId="0" borderId="2" xfId="0" applyNumberFormat="1" applyFont="1" applyBorder="1" applyAlignment="1">
      <alignment horizontal="center"/>
    </xf>
    <xf numFmtId="166" fontId="58" fillId="0" borderId="2" xfId="0" applyNumberFormat="1" applyFont="1" applyBorder="1" applyAlignment="1">
      <alignment horizontal="center"/>
    </xf>
    <xf numFmtId="166" fontId="0" fillId="2" borderId="0" xfId="0" applyNumberFormat="1" applyFont="1" applyFill="1" applyBorder="1" applyAlignment="1">
      <alignment horizontal="center"/>
    </xf>
    <xf numFmtId="166" fontId="9" fillId="0" borderId="2" xfId="0" applyNumberFormat="1" applyFont="1" applyFill="1" applyBorder="1" applyAlignment="1">
      <alignment wrapText="1"/>
    </xf>
    <xf numFmtId="166" fontId="10" fillId="0" borderId="2" xfId="0" applyNumberFormat="1" applyFont="1" applyFill="1" applyBorder="1" applyAlignment="1">
      <alignment horizontal="center" wrapText="1"/>
    </xf>
    <xf numFmtId="166" fontId="0" fillId="2" borderId="2" xfId="0" applyNumberFormat="1" applyFont="1" applyFill="1" applyBorder="1" applyAlignment="1">
      <alignment horizontal="center" vertical="top" wrapText="1"/>
    </xf>
    <xf numFmtId="0" fontId="0" fillId="34" borderId="0" xfId="0" applyFont="1" applyFill="1"/>
    <xf numFmtId="0" fontId="9" fillId="0" borderId="0" xfId="0" applyFont="1"/>
    <xf numFmtId="0" fontId="0" fillId="0" borderId="0" xfId="0" applyFont="1" applyFill="1" applyAlignment="1">
      <alignment horizontal="center"/>
    </xf>
    <xf numFmtId="0" fontId="9" fillId="0" borderId="2" xfId="0" applyFont="1" applyBorder="1" applyAlignment="1">
      <alignment horizontal="left" wrapText="1"/>
    </xf>
    <xf numFmtId="0" fontId="9" fillId="0" borderId="2" xfId="0" applyFont="1" applyFill="1" applyBorder="1" applyAlignment="1">
      <alignment horizontal="left" wrapText="1"/>
    </xf>
    <xf numFmtId="0" fontId="9" fillId="2" borderId="2" xfId="0" applyFont="1" applyFill="1" applyBorder="1" applyAlignment="1">
      <alignment horizontal="left" wrapText="1"/>
    </xf>
    <xf numFmtId="0" fontId="9" fillId="0" borderId="2" xfId="0" applyFont="1" applyBorder="1" applyAlignment="1">
      <alignment horizontal="left"/>
    </xf>
    <xf numFmtId="0" fontId="11" fillId="2" borderId="2" xfId="0" applyFont="1" applyFill="1" applyBorder="1" applyAlignment="1">
      <alignment horizontal="left" wrapText="1"/>
    </xf>
    <xf numFmtId="0" fontId="11" fillId="0" borderId="2" xfId="0" applyFont="1" applyBorder="1" applyAlignment="1">
      <alignment horizontal="left" wrapText="1"/>
    </xf>
    <xf numFmtId="0" fontId="13" fillId="0" borderId="2" xfId="0" applyFont="1" applyBorder="1" applyAlignment="1">
      <alignment horizontal="left" wrapText="1"/>
    </xf>
    <xf numFmtId="0" fontId="26" fillId="0" borderId="0" xfId="0" applyFont="1" applyAlignment="1">
      <alignment horizontal="center"/>
    </xf>
    <xf numFmtId="0" fontId="24" fillId="0" borderId="2" xfId="0" applyFont="1" applyBorder="1" applyAlignment="1">
      <alignment horizontal="center" vertical="center" wrapText="1"/>
    </xf>
    <xf numFmtId="0" fontId="24" fillId="0" borderId="2" xfId="0" applyFont="1" applyBorder="1" applyAlignment="1">
      <alignment horizontal="center" vertical="top" wrapText="1"/>
    </xf>
    <xf numFmtId="166" fontId="194" fillId="0" borderId="2" xfId="0" applyNumberFormat="1" applyFont="1" applyBorder="1" applyAlignment="1">
      <alignment horizontal="center" vertical="center"/>
    </xf>
    <xf numFmtId="0" fontId="15" fillId="34" borderId="2" xfId="0" applyFont="1" applyFill="1" applyBorder="1" applyAlignment="1">
      <alignment vertical="center"/>
    </xf>
    <xf numFmtId="0" fontId="10" fillId="34" borderId="2" xfId="0" applyFont="1" applyFill="1" applyBorder="1" applyAlignment="1">
      <alignment vertical="center"/>
    </xf>
    <xf numFmtId="0" fontId="15" fillId="34" borderId="2" xfId="0" applyFont="1" applyFill="1" applyBorder="1" applyAlignment="1">
      <alignment horizontal="center" vertical="center"/>
    </xf>
    <xf numFmtId="166" fontId="15" fillId="34" borderId="2" xfId="0" applyNumberFormat="1" applyFont="1" applyFill="1" applyBorder="1" applyAlignment="1">
      <alignment horizontal="center" vertical="center"/>
    </xf>
    <xf numFmtId="166" fontId="194" fillId="4" borderId="2" xfId="0" applyNumberFormat="1" applyFont="1" applyFill="1" applyBorder="1" applyAlignment="1">
      <alignment horizontal="center" vertical="center"/>
    </xf>
    <xf numFmtId="0" fontId="54" fillId="2" borderId="5" xfId="0" applyFont="1" applyFill="1" applyBorder="1" applyAlignment="1">
      <alignment horizontal="center"/>
    </xf>
    <xf numFmtId="0" fontId="15" fillId="9" borderId="7" xfId="0" applyFont="1" applyFill="1" applyBorder="1" applyAlignment="1">
      <alignment vertical="center"/>
    </xf>
    <xf numFmtId="0" fontId="33" fillId="9" borderId="5" xfId="0" applyFont="1" applyFill="1" applyBorder="1" applyAlignment="1">
      <alignment horizontal="center" vertical="top" wrapText="1"/>
    </xf>
    <xf numFmtId="0" fontId="15" fillId="40" borderId="2" xfId="0" applyFont="1" applyFill="1" applyBorder="1" applyAlignment="1">
      <alignment horizontal="center" vertical="center" wrapText="1"/>
    </xf>
    <xf numFmtId="0" fontId="166" fillId="40" borderId="2" xfId="0" applyFont="1" applyFill="1" applyBorder="1" applyAlignment="1">
      <alignment vertical="center"/>
    </xf>
    <xf numFmtId="0" fontId="166" fillId="40" borderId="3" xfId="0" applyFont="1" applyFill="1" applyBorder="1" applyAlignment="1">
      <alignment horizontal="center" vertical="center"/>
    </xf>
    <xf numFmtId="0" fontId="0" fillId="9" borderId="5" xfId="0" applyFill="1" applyBorder="1" applyAlignment="1">
      <alignment horizontal="center" vertical="top" wrapText="1"/>
    </xf>
    <xf numFmtId="0" fontId="15" fillId="2" borderId="2" xfId="0" applyFont="1" applyFill="1" applyBorder="1" applyAlignment="1">
      <alignment vertical="top" wrapText="1"/>
    </xf>
    <xf numFmtId="0" fontId="54" fillId="2" borderId="2" xfId="0" applyFont="1" applyFill="1" applyBorder="1" applyAlignment="1">
      <alignment horizontal="center" vertical="top" wrapText="1"/>
    </xf>
    <xf numFmtId="0" fontId="0" fillId="2" borderId="2" xfId="0" applyFont="1" applyFill="1" applyBorder="1" applyAlignment="1">
      <alignment vertical="top" wrapText="1"/>
    </xf>
    <xf numFmtId="0" fontId="31" fillId="2" borderId="2" xfId="0" applyFont="1" applyFill="1" applyBorder="1" applyAlignment="1">
      <alignment vertical="top" wrapText="1"/>
    </xf>
    <xf numFmtId="0" fontId="54" fillId="40" borderId="2" xfId="0" applyFont="1" applyFill="1" applyBorder="1" applyAlignment="1">
      <alignment horizontal="center" vertical="center" wrapText="1"/>
    </xf>
    <xf numFmtId="0" fontId="44" fillId="0" borderId="2" xfId="0" applyFont="1" applyBorder="1" applyAlignment="1">
      <alignment horizontal="center" vertical="top" wrapText="1"/>
    </xf>
    <xf numFmtId="0" fontId="44" fillId="0" borderId="9" xfId="0" applyFont="1" applyBorder="1" applyAlignment="1">
      <alignment vertical="top" wrapText="1"/>
    </xf>
    <xf numFmtId="0" fontId="44" fillId="0" borderId="9" xfId="0" applyFont="1" applyBorder="1" applyAlignment="1">
      <alignment horizontal="center" vertical="top" wrapText="1"/>
    </xf>
    <xf numFmtId="0" fontId="44" fillId="0" borderId="3" xfId="0" applyFont="1" applyBorder="1" applyAlignment="1">
      <alignment vertical="top" wrapText="1"/>
    </xf>
    <xf numFmtId="0" fontId="44" fillId="0" borderId="3" xfId="0" applyFont="1" applyBorder="1" applyAlignment="1">
      <alignment horizontal="center" vertical="top" wrapText="1"/>
    </xf>
    <xf numFmtId="0" fontId="44" fillId="2" borderId="3" xfId="0" applyFont="1" applyFill="1" applyBorder="1" applyAlignment="1">
      <alignment vertical="top" wrapText="1"/>
    </xf>
    <xf numFmtId="0" fontId="44" fillId="2" borderId="2" xfId="0" applyFont="1" applyFill="1" applyBorder="1" applyAlignment="1">
      <alignment vertical="top" wrapText="1"/>
    </xf>
    <xf numFmtId="0" fontId="44" fillId="2" borderId="9" xfId="0" applyFont="1" applyFill="1" applyBorder="1" applyAlignment="1">
      <alignment vertical="top" wrapText="1"/>
    </xf>
    <xf numFmtId="0" fontId="17" fillId="0" borderId="0" xfId="0" applyFont="1" applyBorder="1" applyAlignment="1">
      <alignment horizontal="center"/>
    </xf>
    <xf numFmtId="0" fontId="32" fillId="0" borderId="3" xfId="0" applyFont="1" applyFill="1" applyBorder="1" applyAlignment="1">
      <alignment horizontal="center" vertical="top" wrapText="1"/>
    </xf>
    <xf numFmtId="0" fontId="32" fillId="9" borderId="3" xfId="0" applyFont="1" applyFill="1" applyBorder="1" applyAlignment="1">
      <alignment horizontal="center" vertical="top" wrapText="1"/>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15" fillId="0" borderId="2" xfId="0" applyFont="1" applyBorder="1" applyAlignment="1">
      <alignment vertical="top" wrapText="1"/>
    </xf>
    <xf numFmtId="0" fontId="196" fillId="0" borderId="2" xfId="0" applyFont="1" applyBorder="1" applyAlignment="1">
      <alignment vertical="top" wrapText="1"/>
    </xf>
    <xf numFmtId="0" fontId="196" fillId="0" borderId="2" xfId="0" applyFont="1" applyBorder="1" applyAlignment="1">
      <alignment horizontal="center" vertical="top" wrapText="1"/>
    </xf>
    <xf numFmtId="0" fontId="15" fillId="0" borderId="5" xfId="0" applyFont="1" applyBorder="1" applyAlignment="1">
      <alignment vertical="top" wrapText="1"/>
    </xf>
    <xf numFmtId="0" fontId="196" fillId="0" borderId="6" xfId="0" applyFont="1" applyBorder="1" applyAlignment="1">
      <alignment vertical="top" wrapText="1"/>
    </xf>
    <xf numFmtId="0" fontId="196" fillId="0" borderId="6" xfId="0" applyFont="1" applyBorder="1" applyAlignment="1">
      <alignment horizontal="center" vertical="top" wrapText="1"/>
    </xf>
    <xf numFmtId="0" fontId="196" fillId="0" borderId="7" xfId="0" applyFont="1" applyBorder="1" applyAlignment="1">
      <alignment vertical="top" wrapText="1"/>
    </xf>
    <xf numFmtId="0" fontId="15" fillId="9" borderId="5" xfId="0" applyFont="1" applyFill="1" applyBorder="1" applyAlignment="1">
      <alignment horizontal="center" vertical="top" wrapText="1"/>
    </xf>
    <xf numFmtId="0" fontId="16" fillId="2" borderId="2" xfId="0" applyFont="1" applyFill="1" applyBorder="1" applyAlignment="1">
      <alignment horizontal="center" vertical="top" wrapText="1"/>
    </xf>
    <xf numFmtId="0" fontId="15" fillId="0" borderId="0" xfId="0" applyFont="1" applyAlignment="1">
      <alignment vertical="top"/>
    </xf>
    <xf numFmtId="0" fontId="196" fillId="2" borderId="5" xfId="0" applyFont="1" applyFill="1" applyBorder="1" applyAlignment="1">
      <alignment vertical="top" wrapText="1"/>
    </xf>
    <xf numFmtId="0" fontId="196" fillId="2" borderId="9" xfId="0" applyFont="1" applyFill="1" applyBorder="1" applyAlignment="1">
      <alignment vertical="top" wrapText="1"/>
    </xf>
    <xf numFmtId="0" fontId="196" fillId="0" borderId="9" xfId="0" applyFont="1" applyBorder="1" applyAlignment="1">
      <alignment vertical="top" wrapText="1"/>
    </xf>
    <xf numFmtId="0" fontId="196" fillId="0" borderId="9" xfId="0" applyFont="1" applyBorder="1" applyAlignment="1">
      <alignment horizontal="center" vertical="top" wrapText="1"/>
    </xf>
    <xf numFmtId="0" fontId="196" fillId="2" borderId="2" xfId="0" applyFont="1" applyFill="1" applyBorder="1" applyAlignment="1">
      <alignment vertical="top" wrapText="1"/>
    </xf>
    <xf numFmtId="0" fontId="16" fillId="0" borderId="2" xfId="0" applyFont="1" applyBorder="1" applyAlignment="1">
      <alignment vertical="top" wrapText="1"/>
    </xf>
    <xf numFmtId="0" fontId="16" fillId="0" borderId="9" xfId="0" applyFont="1" applyBorder="1" applyAlignment="1">
      <alignment vertical="top" wrapText="1"/>
    </xf>
    <xf numFmtId="0" fontId="16" fillId="2" borderId="6" xfId="0" applyFont="1" applyFill="1" applyBorder="1" applyAlignment="1">
      <alignment vertical="top" wrapText="1"/>
    </xf>
    <xf numFmtId="0" fontId="196" fillId="2" borderId="6" xfId="0" applyFont="1" applyFill="1" applyBorder="1" applyAlignment="1">
      <alignment vertical="top" wrapText="1"/>
    </xf>
    <xf numFmtId="0" fontId="196" fillId="2" borderId="6" xfId="0" applyFont="1" applyFill="1" applyBorder="1" applyAlignment="1">
      <alignment horizontal="center" vertical="top" wrapText="1"/>
    </xf>
    <xf numFmtId="0" fontId="196" fillId="2" borderId="7" xfId="0" applyFont="1" applyFill="1" applyBorder="1" applyAlignment="1">
      <alignment vertical="top" wrapText="1"/>
    </xf>
    <xf numFmtId="0" fontId="31" fillId="9" borderId="5" xfId="0" applyFont="1" applyFill="1" applyBorder="1" applyAlignment="1">
      <alignment horizontal="center" vertical="top" wrapText="1"/>
    </xf>
    <xf numFmtId="0" fontId="196" fillId="0" borderId="3" xfId="0" applyFont="1" applyBorder="1" applyAlignment="1">
      <alignment vertical="top" wrapText="1"/>
    </xf>
    <xf numFmtId="0" fontId="196" fillId="0" borderId="3" xfId="0" applyFont="1" applyBorder="1" applyAlignment="1">
      <alignment horizontal="center" vertical="top" wrapText="1"/>
    </xf>
    <xf numFmtId="49" fontId="33" fillId="0" borderId="2" xfId="0" applyNumberFormat="1" applyFont="1" applyFill="1" applyBorder="1" applyAlignment="1" applyProtection="1">
      <alignment horizontal="left" vertical="top" wrapText="1" shrinkToFit="1"/>
      <protection locked="0"/>
    </xf>
    <xf numFmtId="0" fontId="57" fillId="0" borderId="2" xfId="0" applyFont="1" applyFill="1" applyBorder="1" applyAlignment="1" applyProtection="1">
      <alignment horizontal="center" vertical="top" wrapText="1"/>
      <protection locked="0"/>
    </xf>
    <xf numFmtId="0" fontId="33" fillId="0" borderId="2" xfId="0" applyFont="1" applyFill="1" applyBorder="1" applyAlignment="1" applyProtection="1">
      <alignment horizontal="left" vertical="top" wrapText="1" shrinkToFit="1"/>
      <protection locked="0"/>
    </xf>
    <xf numFmtId="0" fontId="57" fillId="17" borderId="2" xfId="0" applyFont="1" applyFill="1" applyBorder="1" applyAlignment="1" applyProtection="1">
      <alignment horizontal="center" vertical="top" wrapText="1"/>
      <protection locked="0"/>
    </xf>
    <xf numFmtId="0" fontId="57" fillId="0" borderId="2" xfId="0" applyFont="1" applyFill="1" applyBorder="1" applyAlignment="1" applyProtection="1">
      <alignment horizontal="left" vertical="top" wrapText="1" shrinkToFit="1"/>
      <protection locked="0"/>
    </xf>
    <xf numFmtId="0" fontId="33" fillId="0" borderId="2" xfId="0" applyFont="1" applyFill="1" applyBorder="1" applyAlignment="1">
      <alignment horizontal="left" vertical="top" wrapText="1" shrinkToFit="1"/>
    </xf>
    <xf numFmtId="0" fontId="33" fillId="0" borderId="2" xfId="0" applyFont="1" applyFill="1" applyBorder="1" applyAlignment="1" applyProtection="1">
      <alignment horizontal="left" vertical="top" wrapText="1"/>
      <protection locked="0"/>
    </xf>
    <xf numFmtId="0" fontId="33" fillId="0" borderId="9" xfId="0" applyFont="1" applyFill="1" applyBorder="1" applyAlignment="1" applyProtection="1">
      <alignment horizontal="center" vertical="top" wrapText="1"/>
      <protection locked="0"/>
    </xf>
    <xf numFmtId="0" fontId="33" fillId="0" borderId="2" xfId="0" applyFont="1" applyFill="1" applyBorder="1" applyAlignment="1" applyProtection="1">
      <alignment horizontal="center" vertical="top" wrapText="1"/>
      <protection locked="0"/>
    </xf>
    <xf numFmtId="0" fontId="48" fillId="2" borderId="5" xfId="0" applyFont="1" applyFill="1" applyBorder="1" applyAlignment="1">
      <alignment vertical="top" wrapText="1"/>
    </xf>
    <xf numFmtId="0" fontId="33" fillId="2" borderId="6" xfId="0" applyFont="1" applyFill="1" applyBorder="1" applyAlignment="1">
      <alignment vertical="top" wrapText="1"/>
    </xf>
    <xf numFmtId="0" fontId="33" fillId="2" borderId="7" xfId="0" applyFont="1" applyFill="1" applyBorder="1" applyAlignment="1">
      <alignment vertical="top" wrapText="1"/>
    </xf>
    <xf numFmtId="0" fontId="48" fillId="2" borderId="2" xfId="0" applyFont="1" applyFill="1" applyBorder="1" applyAlignment="1">
      <alignment horizontal="left" vertical="top" wrapText="1"/>
    </xf>
    <xf numFmtId="0" fontId="35" fillId="2" borderId="2" xfId="0" applyFont="1" applyFill="1" applyBorder="1" applyAlignment="1">
      <alignment horizontal="left" vertical="top" wrapText="1"/>
    </xf>
    <xf numFmtId="0" fontId="32" fillId="2" borderId="2" xfId="0" applyFont="1" applyFill="1" applyBorder="1" applyAlignment="1">
      <alignment horizontal="left" vertical="top" wrapText="1"/>
    </xf>
    <xf numFmtId="0" fontId="33" fillId="2" borderId="3" xfId="0" applyFont="1" applyFill="1" applyBorder="1" applyAlignment="1">
      <alignment vertical="top" wrapText="1"/>
    </xf>
    <xf numFmtId="0" fontId="48" fillId="2" borderId="2" xfId="0" applyFont="1" applyFill="1" applyBorder="1" applyAlignment="1">
      <alignment vertical="top" wrapText="1"/>
    </xf>
    <xf numFmtId="0" fontId="148" fillId="0" borderId="2" xfId="0" applyFont="1" applyBorder="1" applyAlignment="1">
      <alignment horizontal="center" vertical="top" wrapText="1"/>
    </xf>
    <xf numFmtId="0" fontId="25" fillId="2" borderId="6" xfId="0" applyFont="1" applyFill="1" applyBorder="1" applyAlignment="1">
      <alignment vertical="center" wrapText="1"/>
    </xf>
    <xf numFmtId="0" fontId="25" fillId="2" borderId="7" xfId="0" applyFont="1" applyFill="1" applyBorder="1" applyAlignment="1">
      <alignment vertical="center" wrapText="1"/>
    </xf>
    <xf numFmtId="0" fontId="16" fillId="2" borderId="0" xfId="0" applyFont="1" applyFill="1" applyBorder="1" applyAlignment="1">
      <alignment vertical="top" wrapText="1"/>
    </xf>
    <xf numFmtId="0" fontId="16" fillId="12" borderId="3" xfId="0" applyFont="1" applyFill="1" applyBorder="1" applyAlignment="1">
      <alignment vertical="top" wrapText="1"/>
    </xf>
    <xf numFmtId="0" fontId="16" fillId="12" borderId="3" xfId="0" applyFont="1" applyFill="1" applyBorder="1" applyAlignment="1">
      <alignment vertical="center" wrapText="1"/>
    </xf>
    <xf numFmtId="0" fontId="35" fillId="2" borderId="2" xfId="0" applyFont="1" applyFill="1" applyBorder="1" applyAlignment="1">
      <alignment vertical="center" wrapText="1"/>
    </xf>
    <xf numFmtId="0" fontId="25" fillId="12" borderId="2" xfId="0" applyFont="1" applyFill="1" applyBorder="1" applyAlignment="1">
      <alignment vertical="center" wrapText="1"/>
    </xf>
    <xf numFmtId="0" fontId="25" fillId="40" borderId="7" xfId="0" applyFont="1" applyFill="1" applyBorder="1" applyAlignment="1">
      <alignment vertical="center" wrapText="1"/>
    </xf>
    <xf numFmtId="0" fontId="141" fillId="40" borderId="2" xfId="0" applyFont="1" applyFill="1" applyBorder="1" applyAlignment="1">
      <alignment horizontal="center" vertical="center" wrapText="1"/>
    </xf>
    <xf numFmtId="0" fontId="35" fillId="40" borderId="2" xfId="0" applyFont="1" applyFill="1" applyBorder="1" applyAlignment="1">
      <alignment vertical="center" wrapText="1"/>
    </xf>
    <xf numFmtId="0" fontId="141" fillId="40" borderId="9" xfId="0" applyFont="1" applyFill="1" applyBorder="1" applyAlignment="1">
      <alignment horizontal="center" vertical="center" wrapText="1"/>
    </xf>
    <xf numFmtId="0" fontId="35" fillId="40" borderId="9" xfId="0" applyFont="1" applyFill="1" applyBorder="1" applyAlignment="1">
      <alignment vertical="center" wrapText="1"/>
    </xf>
    <xf numFmtId="0" fontId="48" fillId="40" borderId="9" xfId="0" applyFont="1" applyFill="1" applyBorder="1" applyAlignment="1" applyProtection="1">
      <alignment horizontal="center" vertical="center" wrapText="1"/>
      <protection locked="0"/>
    </xf>
    <xf numFmtId="0" fontId="35" fillId="40" borderId="9" xfId="0" applyFont="1" applyFill="1" applyBorder="1" applyAlignment="1">
      <alignment horizontal="center" vertical="center" wrapText="1"/>
    </xf>
    <xf numFmtId="0" fontId="32" fillId="0" borderId="3" xfId="0" applyFont="1" applyFill="1" applyBorder="1" applyAlignment="1">
      <alignment vertical="top" wrapText="1"/>
    </xf>
    <xf numFmtId="0" fontId="33" fillId="0" borderId="3" xfId="0" applyFont="1" applyFill="1" applyBorder="1" applyAlignment="1" applyProtection="1">
      <alignment horizontal="center" vertical="top" wrapText="1"/>
      <protection locked="0"/>
    </xf>
    <xf numFmtId="0" fontId="0" fillId="0" borderId="6" xfId="0" applyBorder="1" applyAlignment="1">
      <alignment vertical="top" wrapText="1"/>
    </xf>
    <xf numFmtId="0" fontId="35" fillId="2" borderId="6" xfId="0" applyFont="1" applyFill="1" applyBorder="1" applyAlignment="1">
      <alignment vertical="top" wrapText="1"/>
    </xf>
    <xf numFmtId="0" fontId="0" fillId="2" borderId="6" xfId="0" applyFill="1" applyBorder="1" applyAlignment="1">
      <alignment vertical="top" wrapText="1"/>
    </xf>
    <xf numFmtId="0" fontId="35" fillId="2" borderId="7" xfId="0" applyFont="1" applyFill="1" applyBorder="1" applyAlignment="1">
      <alignment vertical="top" wrapText="1"/>
    </xf>
    <xf numFmtId="0" fontId="35" fillId="12" borderId="2" xfId="0" applyFont="1" applyFill="1" applyBorder="1" applyAlignment="1">
      <alignment vertical="center" wrapText="1"/>
    </xf>
    <xf numFmtId="0" fontId="35" fillId="2" borderId="0" xfId="0" applyFont="1" applyFill="1"/>
    <xf numFmtId="0" fontId="25" fillId="40" borderId="5" xfId="0" applyFont="1" applyFill="1" applyBorder="1" applyAlignment="1">
      <alignment vertical="center" wrapText="1"/>
    </xf>
    <xf numFmtId="0" fontId="15" fillId="12" borderId="2" xfId="0" applyFont="1" applyFill="1" applyBorder="1" applyAlignment="1">
      <alignment vertical="top" wrapText="1"/>
    </xf>
    <xf numFmtId="0" fontId="57" fillId="0" borderId="3" xfId="0" applyFont="1" applyFill="1" applyBorder="1" applyAlignment="1" applyProtection="1">
      <alignment horizontal="center" vertical="top" wrapText="1"/>
      <protection locked="0"/>
    </xf>
    <xf numFmtId="0" fontId="15" fillId="2" borderId="5" xfId="0" applyFont="1" applyFill="1" applyBorder="1" applyAlignment="1">
      <alignment vertical="top" wrapText="1"/>
    </xf>
    <xf numFmtId="0" fontId="15" fillId="2" borderId="6" xfId="0" applyFont="1" applyFill="1" applyBorder="1" applyAlignment="1">
      <alignment vertical="top" wrapText="1"/>
    </xf>
    <xf numFmtId="0" fontId="15" fillId="2" borderId="7" xfId="0" applyFont="1" applyFill="1" applyBorder="1" applyAlignment="1">
      <alignment vertical="top" wrapText="1"/>
    </xf>
    <xf numFmtId="0" fontId="48" fillId="40" borderId="2" xfId="0" applyFont="1" applyFill="1" applyBorder="1" applyAlignment="1" applyProtection="1">
      <alignment vertical="center" wrapText="1"/>
      <protection locked="0"/>
    </xf>
    <xf numFmtId="0" fontId="142" fillId="40" borderId="2" xfId="0" applyFont="1" applyFill="1" applyBorder="1" applyAlignment="1">
      <alignment horizontal="center" vertical="center" wrapText="1"/>
    </xf>
    <xf numFmtId="0" fontId="32" fillId="40" borderId="2" xfId="0" applyFont="1" applyFill="1" applyBorder="1" applyAlignment="1">
      <alignment vertical="center" wrapText="1"/>
    </xf>
    <xf numFmtId="0" fontId="48" fillId="40" borderId="2" xfId="0" applyFont="1" applyFill="1" applyBorder="1" applyAlignment="1">
      <alignment horizontal="center" vertical="center" wrapText="1"/>
    </xf>
    <xf numFmtId="0" fontId="48" fillId="12" borderId="2" xfId="0" applyFont="1" applyFill="1" applyBorder="1" applyAlignment="1" applyProtection="1">
      <alignment vertical="center" wrapText="1"/>
      <protection locked="0"/>
    </xf>
    <xf numFmtId="0" fontId="33" fillId="4" borderId="2" xfId="0" applyFont="1" applyFill="1" applyBorder="1" applyAlignment="1" applyProtection="1">
      <alignment horizontal="left" vertical="top" wrapText="1" shrinkToFit="1"/>
      <protection locked="0"/>
    </xf>
    <xf numFmtId="0" fontId="16" fillId="2" borderId="0" xfId="0" applyFont="1" applyFill="1" applyBorder="1" applyAlignment="1">
      <alignment horizontal="center" vertical="top" wrapText="1"/>
    </xf>
    <xf numFmtId="0" fontId="42" fillId="0" borderId="2" xfId="0" applyFont="1" applyFill="1" applyBorder="1" applyAlignment="1">
      <alignment horizontal="center" vertical="top" wrapText="1"/>
    </xf>
    <xf numFmtId="0" fontId="35" fillId="2" borderId="5" xfId="0" applyFont="1" applyFill="1" applyBorder="1" applyAlignment="1">
      <alignment horizontal="center" vertical="top" wrapText="1"/>
    </xf>
    <xf numFmtId="0" fontId="42" fillId="0" borderId="3" xfId="0" applyFont="1" applyFill="1" applyBorder="1" applyAlignment="1">
      <alignment horizontal="center" vertical="top" wrapText="1"/>
    </xf>
    <xf numFmtId="0" fontId="15" fillId="2" borderId="5" xfId="0" applyFont="1" applyFill="1" applyBorder="1" applyAlignment="1">
      <alignment horizontal="center" vertical="top" wrapText="1"/>
    </xf>
    <xf numFmtId="0" fontId="148" fillId="2" borderId="2" xfId="0" applyFont="1" applyFill="1" applyBorder="1" applyAlignment="1">
      <alignment horizontal="center" vertical="top" wrapText="1"/>
    </xf>
    <xf numFmtId="0" fontId="39" fillId="0" borderId="2" xfId="0" applyFont="1" applyBorder="1" applyAlignment="1">
      <alignment horizontal="center" vertical="top" wrapText="1"/>
    </xf>
    <xf numFmtId="17" fontId="42" fillId="0" borderId="2" xfId="0" applyNumberFormat="1" applyFont="1" applyBorder="1" applyAlignment="1">
      <alignment horizontal="center" vertical="top" wrapText="1"/>
    </xf>
    <xf numFmtId="0" fontId="17" fillId="0" borderId="0" xfId="0" applyFont="1" applyBorder="1" applyAlignment="1"/>
    <xf numFmtId="0" fontId="57" fillId="2" borderId="2" xfId="0" applyFont="1" applyFill="1" applyBorder="1" applyAlignment="1" applyProtection="1">
      <alignment horizontal="center" vertical="top" wrapText="1"/>
      <protection locked="0"/>
    </xf>
    <xf numFmtId="0" fontId="33" fillId="2" borderId="9" xfId="0" applyFont="1" applyFill="1" applyBorder="1" applyAlignment="1" applyProtection="1">
      <alignment horizontal="center" vertical="top" wrapText="1"/>
      <protection locked="0"/>
    </xf>
    <xf numFmtId="0" fontId="48" fillId="30" borderId="9" xfId="0" applyFont="1" applyFill="1" applyBorder="1" applyAlignment="1" applyProtection="1">
      <alignment horizontal="center" vertical="center" wrapText="1"/>
      <protection locked="0"/>
    </xf>
    <xf numFmtId="0" fontId="15" fillId="12" borderId="2" xfId="0" applyFont="1" applyFill="1" applyBorder="1" applyAlignment="1">
      <alignment horizontal="left" vertical="center" wrapText="1"/>
    </xf>
    <xf numFmtId="0" fontId="57" fillId="30" borderId="2" xfId="0" applyFont="1" applyFill="1" applyBorder="1" applyAlignment="1" applyProtection="1">
      <alignment horizontal="center" vertical="top" wrapText="1"/>
      <protection locked="0"/>
    </xf>
    <xf numFmtId="0" fontId="15" fillId="4" borderId="7" xfId="0" applyFont="1" applyFill="1" applyBorder="1" applyAlignment="1">
      <alignment horizontal="center" vertical="center" wrapText="1"/>
    </xf>
    <xf numFmtId="0" fontId="15" fillId="2" borderId="6" xfId="0" applyFont="1" applyFill="1" applyBorder="1" applyAlignment="1">
      <alignment vertical="center" wrapText="1"/>
    </xf>
    <xf numFmtId="0" fontId="15" fillId="4" borderId="9" xfId="0" applyFont="1" applyFill="1" applyBorder="1" applyAlignment="1">
      <alignment vertical="center" wrapText="1"/>
    </xf>
    <xf numFmtId="0" fontId="15" fillId="4" borderId="9" xfId="0" applyFont="1" applyFill="1" applyBorder="1" applyAlignment="1">
      <alignment horizontal="center" vertical="center" wrapText="1"/>
    </xf>
    <xf numFmtId="0" fontId="15" fillId="2" borderId="1" xfId="0" applyFont="1" applyFill="1" applyBorder="1" applyAlignment="1">
      <alignment vertical="center" wrapText="1"/>
    </xf>
    <xf numFmtId="0" fontId="15" fillId="2" borderId="1" xfId="0" applyFont="1" applyFill="1" applyBorder="1" applyAlignment="1">
      <alignment horizontal="center" vertical="center" wrapText="1"/>
    </xf>
    <xf numFmtId="0" fontId="48" fillId="9" borderId="5" xfId="0" applyFont="1" applyFill="1" applyBorder="1" applyAlignment="1">
      <alignment vertical="center" wrapText="1"/>
    </xf>
    <xf numFmtId="0" fontId="35" fillId="40" borderId="7" xfId="0" applyFont="1" applyFill="1" applyBorder="1" applyAlignment="1">
      <alignment vertical="center" wrapText="1"/>
    </xf>
    <xf numFmtId="0" fontId="15" fillId="2" borderId="2" xfId="0" applyFont="1" applyFill="1" applyBorder="1" applyAlignment="1">
      <alignment horizontal="center" vertical="top" wrapText="1"/>
    </xf>
    <xf numFmtId="0" fontId="15" fillId="9" borderId="5" xfId="0" applyFont="1" applyFill="1" applyBorder="1" applyAlignment="1">
      <alignment vertical="top" wrapText="1"/>
    </xf>
    <xf numFmtId="0" fontId="42" fillId="0" borderId="3" xfId="0" applyFont="1" applyBorder="1" applyAlignment="1">
      <alignment horizontal="center" vertical="top" wrapText="1"/>
    </xf>
    <xf numFmtId="0" fontId="35" fillId="2" borderId="1" xfId="0" applyFont="1" applyFill="1" applyBorder="1" applyAlignment="1">
      <alignment horizontal="center" vertical="center" wrapText="1"/>
    </xf>
    <xf numFmtId="0" fontId="0" fillId="2" borderId="1" xfId="0" applyFill="1" applyBorder="1" applyAlignment="1">
      <alignment vertical="center" wrapText="1"/>
    </xf>
    <xf numFmtId="0" fontId="35" fillId="2" borderId="11" xfId="0" applyFont="1" applyFill="1" applyBorder="1" applyAlignment="1">
      <alignment horizontal="center" vertical="center" wrapText="1"/>
    </xf>
    <xf numFmtId="0" fontId="33" fillId="9" borderId="2" xfId="0" applyFont="1" applyFill="1" applyBorder="1" applyAlignment="1">
      <alignment vertical="top" wrapText="1"/>
    </xf>
    <xf numFmtId="0" fontId="35" fillId="40" borderId="9" xfId="0" applyFont="1" applyFill="1" applyBorder="1" applyAlignment="1">
      <alignment horizontal="center" vertical="top" wrapText="1"/>
    </xf>
    <xf numFmtId="0" fontId="35" fillId="40" borderId="9" xfId="0" applyFont="1" applyFill="1" applyBorder="1" applyAlignment="1">
      <alignment vertical="top" wrapText="1"/>
    </xf>
    <xf numFmtId="0" fontId="148" fillId="0" borderId="3" xfId="0" applyFont="1" applyBorder="1" applyAlignment="1">
      <alignment horizontal="center" vertical="top" wrapText="1"/>
    </xf>
    <xf numFmtId="0" fontId="35" fillId="2" borderId="1" xfId="0" applyFont="1" applyFill="1" applyBorder="1" applyAlignment="1">
      <alignment vertical="top" wrapText="1"/>
    </xf>
    <xf numFmtId="0" fontId="35" fillId="2" borderId="1" xfId="0" applyFont="1" applyFill="1" applyBorder="1" applyAlignment="1">
      <alignment horizontal="center" vertical="top" wrapText="1"/>
    </xf>
    <xf numFmtId="0" fontId="35" fillId="9" borderId="9" xfId="0" applyFont="1" applyFill="1" applyBorder="1" applyAlignment="1">
      <alignment vertical="top" wrapText="1"/>
    </xf>
    <xf numFmtId="0" fontId="35" fillId="9" borderId="3" xfId="0" applyFont="1" applyFill="1" applyBorder="1" applyAlignment="1">
      <alignment vertical="top" wrapText="1"/>
    </xf>
    <xf numFmtId="0" fontId="35" fillId="9" borderId="15" xfId="0" applyFont="1" applyFill="1" applyBorder="1" applyAlignment="1">
      <alignment vertical="top" wrapText="1"/>
    </xf>
    <xf numFmtId="0" fontId="35" fillId="2" borderId="15" xfId="0" applyFont="1" applyFill="1" applyBorder="1" applyAlignment="1">
      <alignment horizontal="center" vertical="top" wrapText="1"/>
    </xf>
    <xf numFmtId="0" fontId="35" fillId="2" borderId="8" xfId="0" applyFont="1" applyFill="1" applyBorder="1" applyAlignment="1">
      <alignment vertical="top" wrapText="1"/>
    </xf>
    <xf numFmtId="0" fontId="0" fillId="2" borderId="8" xfId="0" applyFill="1" applyBorder="1" applyAlignment="1">
      <alignment vertical="top" wrapText="1"/>
    </xf>
    <xf numFmtId="0" fontId="35" fillId="2" borderId="16" xfId="0" applyFont="1" applyFill="1" applyBorder="1" applyAlignment="1">
      <alignment vertical="top" wrapText="1"/>
    </xf>
    <xf numFmtId="0" fontId="32" fillId="2" borderId="8" xfId="0" applyFont="1" applyFill="1" applyBorder="1" applyAlignment="1">
      <alignment horizontal="left" vertical="top" wrapText="1"/>
    </xf>
    <xf numFmtId="0" fontId="35" fillId="2" borderId="8" xfId="0" applyFont="1" applyFill="1" applyBorder="1" applyAlignment="1">
      <alignment horizontal="center" vertical="top" wrapText="1"/>
    </xf>
    <xf numFmtId="0" fontId="4" fillId="2" borderId="5" xfId="0" applyFont="1" applyFill="1" applyBorder="1" applyAlignment="1">
      <alignment vertical="top" wrapText="1"/>
    </xf>
    <xf numFmtId="0" fontId="42" fillId="2" borderId="5" xfId="0" applyFont="1" applyFill="1" applyBorder="1" applyAlignment="1">
      <alignment vertical="top" wrapText="1"/>
    </xf>
    <xf numFmtId="0" fontId="42" fillId="2" borderId="7" xfId="0" applyFont="1" applyFill="1" applyBorder="1" applyAlignment="1">
      <alignment vertical="top" wrapText="1"/>
    </xf>
    <xf numFmtId="0" fontId="15" fillId="2" borderId="5" xfId="0" applyFont="1" applyFill="1" applyBorder="1"/>
    <xf numFmtId="0" fontId="35" fillId="2" borderId="5" xfId="0" applyFont="1" applyFill="1" applyBorder="1"/>
    <xf numFmtId="0" fontId="15" fillId="0" borderId="2" xfId="0" applyFont="1" applyBorder="1" applyAlignment="1">
      <alignment horizontal="center" vertical="top" wrapText="1"/>
    </xf>
    <xf numFmtId="0" fontId="16" fillId="0" borderId="0" xfId="0" applyFont="1" applyAlignment="1"/>
    <xf numFmtId="0" fontId="158" fillId="0" borderId="0" xfId="0" applyFont="1" applyBorder="1" applyAlignment="1"/>
    <xf numFmtId="0" fontId="33" fillId="0" borderId="5" xfId="0" applyFont="1" applyFill="1" applyBorder="1" applyAlignment="1">
      <alignment vertical="top" wrapText="1"/>
    </xf>
    <xf numFmtId="0" fontId="33" fillId="0" borderId="6" xfId="0" applyFont="1" applyFill="1" applyBorder="1" applyAlignment="1">
      <alignment vertical="top" wrapText="1"/>
    </xf>
    <xf numFmtId="0" fontId="33" fillId="0" borderId="7" xfId="0" applyFont="1" applyFill="1" applyBorder="1" applyAlignment="1">
      <alignment vertical="top" wrapText="1"/>
    </xf>
    <xf numFmtId="0" fontId="33" fillId="0" borderId="9" xfId="0" applyFont="1" applyFill="1" applyBorder="1" applyAlignment="1">
      <alignment vertical="top" wrapText="1"/>
    </xf>
    <xf numFmtId="0" fontId="33" fillId="17" borderId="9" xfId="0" applyFont="1" applyFill="1" applyBorder="1" applyAlignment="1">
      <alignment vertical="top" wrapText="1"/>
    </xf>
    <xf numFmtId="0" fontId="48" fillId="12" borderId="5" xfId="0" applyFont="1" applyFill="1" applyBorder="1" applyAlignment="1">
      <alignment vertical="top"/>
    </xf>
    <xf numFmtId="0" fontId="33" fillId="12" borderId="5" xfId="0" applyFont="1" applyFill="1" applyBorder="1" applyAlignment="1">
      <alignment horizontal="center" vertical="top" wrapText="1"/>
    </xf>
    <xf numFmtId="0" fontId="34" fillId="12" borderId="5" xfId="0" applyFont="1" applyFill="1" applyBorder="1" applyAlignment="1">
      <alignment horizontal="center" vertical="top" wrapText="1"/>
    </xf>
    <xf numFmtId="0" fontId="34" fillId="2" borderId="9" xfId="0" applyFont="1" applyFill="1" applyBorder="1" applyAlignment="1">
      <alignment vertical="top" wrapText="1"/>
    </xf>
    <xf numFmtId="0" fontId="25" fillId="12" borderId="5" xfId="0" applyFont="1" applyFill="1" applyBorder="1" applyAlignment="1">
      <alignment horizontal="center" vertical="top" wrapText="1"/>
    </xf>
    <xf numFmtId="0" fontId="33" fillId="0" borderId="5" xfId="0" applyFont="1" applyFill="1" applyBorder="1" applyAlignment="1">
      <alignment vertical="top"/>
    </xf>
    <xf numFmtId="0" fontId="34" fillId="2" borderId="5" xfId="0" applyFont="1" applyFill="1" applyBorder="1" applyAlignment="1">
      <alignment vertical="top" wrapText="1"/>
    </xf>
    <xf numFmtId="0" fontId="24" fillId="12" borderId="5" xfId="0" applyFont="1" applyFill="1" applyBorder="1" applyAlignment="1">
      <alignment horizontal="center" vertical="center" wrapText="1"/>
    </xf>
    <xf numFmtId="0" fontId="146" fillId="4" borderId="2" xfId="0" applyFont="1" applyFill="1" applyBorder="1" applyAlignment="1">
      <alignment horizontal="center" vertical="center" wrapText="1"/>
    </xf>
    <xf numFmtId="0" fontId="33" fillId="12" borderId="5" xfId="0" applyFont="1" applyFill="1" applyBorder="1" applyAlignment="1">
      <alignment horizontal="center" vertical="center" wrapText="1"/>
    </xf>
    <xf numFmtId="0" fontId="48" fillId="40" borderId="5" xfId="0" applyFont="1" applyFill="1" applyBorder="1" applyAlignment="1">
      <alignment vertical="center"/>
    </xf>
    <xf numFmtId="0" fontId="33" fillId="40" borderId="9" xfId="0" applyFont="1" applyFill="1" applyBorder="1" applyAlignment="1">
      <alignment horizontal="center" vertical="center" wrapText="1"/>
    </xf>
    <xf numFmtId="0" fontId="33" fillId="40" borderId="9" xfId="0" applyFont="1" applyFill="1" applyBorder="1" applyAlignment="1">
      <alignment vertical="center" wrapText="1"/>
    </xf>
    <xf numFmtId="0" fontId="48" fillId="12" borderId="5" xfId="0" applyFont="1" applyFill="1" applyBorder="1" applyAlignment="1">
      <alignment vertical="center"/>
    </xf>
    <xf numFmtId="0" fontId="33" fillId="0" borderId="5" xfId="0" applyFont="1" applyFill="1" applyBorder="1" applyAlignment="1">
      <alignment horizontal="center" vertical="center" wrapText="1"/>
    </xf>
    <xf numFmtId="0" fontId="33" fillId="0" borderId="6" xfId="0" applyFont="1" applyFill="1" applyBorder="1" applyAlignment="1">
      <alignment vertical="center" wrapText="1"/>
    </xf>
    <xf numFmtId="0" fontId="141" fillId="40" borderId="9" xfId="0" applyFont="1" applyFill="1" applyBorder="1" applyAlignment="1">
      <alignment horizontal="right" vertical="center" wrapText="1"/>
    </xf>
    <xf numFmtId="0" fontId="15" fillId="4" borderId="7" xfId="0" applyFont="1" applyFill="1" applyBorder="1" applyAlignment="1">
      <alignment horizontal="right" vertical="center" wrapText="1"/>
    </xf>
    <xf numFmtId="0" fontId="48" fillId="9" borderId="5" xfId="0" applyFont="1" applyFill="1" applyBorder="1" applyAlignment="1">
      <alignment vertical="top"/>
    </xf>
    <xf numFmtId="0" fontId="24" fillId="2" borderId="6" xfId="0" applyFont="1" applyFill="1" applyBorder="1" applyAlignment="1">
      <alignment horizontal="center" vertical="center" wrapText="1"/>
    </xf>
    <xf numFmtId="0" fontId="146" fillId="2" borderId="1" xfId="0" applyFont="1" applyFill="1" applyBorder="1" applyAlignment="1">
      <alignment horizontal="center" vertical="center" wrapText="1"/>
    </xf>
    <xf numFmtId="0" fontId="15" fillId="2" borderId="1" xfId="0" applyFont="1" applyFill="1" applyBorder="1" applyAlignment="1">
      <alignment horizontal="right" vertical="center" wrapText="1"/>
    </xf>
    <xf numFmtId="0" fontId="15" fillId="2" borderId="11" xfId="0" applyFont="1" applyFill="1" applyBorder="1" applyAlignment="1">
      <alignment horizontal="right" vertical="center" wrapText="1"/>
    </xf>
    <xf numFmtId="0" fontId="54" fillId="9" borderId="5" xfId="0" applyFont="1" applyFill="1" applyBorder="1" applyAlignment="1">
      <alignment horizontal="center" vertical="top" wrapText="1"/>
    </xf>
    <xf numFmtId="0" fontId="16" fillId="9" borderId="5" xfId="0" applyFont="1" applyFill="1" applyBorder="1" applyAlignment="1">
      <alignment horizontal="center" vertical="top" wrapText="1"/>
    </xf>
    <xf numFmtId="0" fontId="16" fillId="0" borderId="9" xfId="0" applyFont="1" applyFill="1" applyBorder="1" applyAlignment="1">
      <alignment vertical="top" wrapText="1"/>
    </xf>
    <xf numFmtId="0" fontId="16" fillId="9" borderId="5" xfId="0" applyFont="1" applyFill="1" applyBorder="1" applyAlignment="1">
      <alignment vertical="center"/>
    </xf>
    <xf numFmtId="0" fontId="54" fillId="0" borderId="5" xfId="0" applyFont="1" applyFill="1" applyBorder="1" applyAlignment="1">
      <alignment horizontal="center" vertical="center" wrapText="1"/>
    </xf>
    <xf numFmtId="0" fontId="54" fillId="0" borderId="6" xfId="0" applyFont="1" applyFill="1" applyBorder="1" applyAlignment="1">
      <alignment vertical="center" wrapText="1"/>
    </xf>
    <xf numFmtId="0" fontId="54" fillId="0" borderId="7" xfId="0" applyFont="1" applyFill="1" applyBorder="1" applyAlignment="1">
      <alignment vertical="top" wrapText="1"/>
    </xf>
    <xf numFmtId="0" fontId="16" fillId="40" borderId="5" xfId="0" applyFont="1" applyFill="1" applyBorder="1" applyAlignment="1">
      <alignment vertical="center"/>
    </xf>
    <xf numFmtId="0" fontId="16" fillId="40" borderId="9" xfId="0" applyFont="1" applyFill="1" applyBorder="1" applyAlignment="1">
      <alignment horizontal="center" vertical="center" wrapText="1"/>
    </xf>
    <xf numFmtId="0" fontId="16" fillId="40" borderId="9" xfId="0" applyFont="1" applyFill="1" applyBorder="1" applyAlignment="1">
      <alignment vertical="center" wrapText="1"/>
    </xf>
    <xf numFmtId="0" fontId="33" fillId="0" borderId="2" xfId="0" applyFont="1" applyFill="1" applyBorder="1" applyAlignment="1">
      <alignment vertical="top"/>
    </xf>
    <xf numFmtId="0" fontId="33" fillId="0" borderId="15" xfId="0" applyFont="1" applyFill="1" applyBorder="1" applyAlignment="1">
      <alignment vertical="top"/>
    </xf>
    <xf numFmtId="0" fontId="25" fillId="9" borderId="5" xfId="0" applyFont="1" applyFill="1" applyBorder="1" applyAlignment="1">
      <alignment horizontal="center" vertical="top" wrapText="1"/>
    </xf>
    <xf numFmtId="0" fontId="141" fillId="40" borderId="2" xfId="0" applyFont="1" applyFill="1" applyBorder="1" applyAlignment="1">
      <alignment horizontal="right" vertical="center" wrapText="1"/>
    </xf>
    <xf numFmtId="166" fontId="34" fillId="10" borderId="0" xfId="0" applyNumberFormat="1" applyFont="1" applyFill="1" applyBorder="1" applyAlignment="1">
      <alignment horizontal="center" vertical="top" wrapText="1"/>
    </xf>
    <xf numFmtId="0" fontId="34" fillId="0" borderId="0" xfId="0" applyFont="1" applyBorder="1"/>
    <xf numFmtId="166" fontId="34" fillId="0" borderId="0" xfId="0" applyNumberFormat="1" applyFont="1" applyBorder="1" applyAlignment="1">
      <alignment horizontal="center" vertical="top" wrapText="1"/>
    </xf>
    <xf numFmtId="0" fontId="34" fillId="2" borderId="0" xfId="0" applyFont="1" applyFill="1" applyBorder="1" applyAlignment="1">
      <alignment vertical="top" wrapText="1"/>
    </xf>
    <xf numFmtId="0" fontId="34" fillId="2" borderId="0" xfId="0" applyNumberFormat="1" applyFont="1" applyFill="1" applyBorder="1" applyAlignment="1">
      <alignment horizontal="center" vertical="top" wrapText="1"/>
    </xf>
    <xf numFmtId="166" fontId="34" fillId="2" borderId="0" xfId="0" applyNumberFormat="1" applyFont="1" applyFill="1" applyBorder="1" applyAlignment="1">
      <alignment vertical="top" wrapText="1"/>
    </xf>
    <xf numFmtId="166" fontId="34" fillId="2" borderId="0" xfId="0" applyNumberFormat="1" applyFont="1" applyFill="1" applyBorder="1" applyAlignment="1">
      <alignment horizontal="center" vertical="top" wrapText="1"/>
    </xf>
    <xf numFmtId="0" fontId="25" fillId="40" borderId="9" xfId="0" applyNumberFormat="1" applyFont="1" applyFill="1" applyBorder="1" applyAlignment="1">
      <alignment vertical="center"/>
    </xf>
    <xf numFmtId="0" fontId="0" fillId="2" borderId="0" xfId="0" applyFill="1" applyBorder="1" applyAlignment="1">
      <alignment horizontal="center"/>
    </xf>
    <xf numFmtId="0" fontId="0" fillId="2" borderId="1" xfId="0" applyFill="1" applyBorder="1" applyAlignment="1">
      <alignment horizontal="center"/>
    </xf>
    <xf numFmtId="0" fontId="34" fillId="2" borderId="1" xfId="0" applyFont="1" applyFill="1" applyBorder="1" applyAlignment="1">
      <alignment vertical="top" wrapText="1"/>
    </xf>
    <xf numFmtId="0" fontId="57" fillId="11" borderId="2" xfId="0" applyNumberFormat="1" applyFont="1" applyFill="1" applyBorder="1" applyAlignment="1">
      <alignment vertical="top" wrapText="1"/>
    </xf>
    <xf numFmtId="0" fontId="32" fillId="0" borderId="2" xfId="0" applyNumberFormat="1" applyFont="1" applyBorder="1" applyAlignment="1">
      <alignment vertical="top" wrapText="1"/>
    </xf>
    <xf numFmtId="0" fontId="57" fillId="0" borderId="2" xfId="0" applyNumberFormat="1" applyFont="1" applyBorder="1" applyAlignment="1">
      <alignment horizontal="center" vertical="top" wrapText="1"/>
    </xf>
    <xf numFmtId="0" fontId="34" fillId="0" borderId="2" xfId="0" applyNumberFormat="1" applyFont="1" applyBorder="1" applyAlignment="1">
      <alignment vertical="top" wrapText="1"/>
    </xf>
    <xf numFmtId="0" fontId="57" fillId="0" borderId="2" xfId="0" applyNumberFormat="1" applyFont="1" applyFill="1" applyBorder="1" applyAlignment="1">
      <alignment horizontal="center" vertical="top" wrapText="1"/>
    </xf>
    <xf numFmtId="0" fontId="34" fillId="2" borderId="2" xfId="0" applyNumberFormat="1" applyFont="1" applyFill="1" applyBorder="1" applyAlignment="1">
      <alignment vertical="top" wrapText="1"/>
    </xf>
    <xf numFmtId="0" fontId="64" fillId="0" borderId="2" xfId="0" applyNumberFormat="1" applyFont="1" applyBorder="1" applyAlignment="1">
      <alignment horizontal="center" vertical="top" wrapText="1"/>
    </xf>
    <xf numFmtId="0" fontId="29" fillId="0" borderId="2" xfId="0" applyNumberFormat="1" applyFont="1" applyFill="1" applyBorder="1" applyAlignment="1">
      <alignment vertical="top" wrapText="1"/>
    </xf>
    <xf numFmtId="0" fontId="28" fillId="0" borderId="2" xfId="0" applyNumberFormat="1" applyFont="1" applyFill="1" applyBorder="1" applyAlignment="1">
      <alignment vertical="top" wrapText="1"/>
    </xf>
    <xf numFmtId="0" fontId="49" fillId="0" borderId="2" xfId="0" applyFont="1" applyBorder="1" applyAlignment="1">
      <alignment horizontal="justify" vertical="top" wrapText="1"/>
    </xf>
    <xf numFmtId="0" fontId="49" fillId="0" borderId="2" xfId="0" applyFont="1" applyBorder="1" applyAlignment="1">
      <alignment vertical="top" wrapText="1"/>
    </xf>
    <xf numFmtId="0" fontId="49" fillId="10" borderId="2" xfId="0" applyNumberFormat="1" applyFont="1" applyFill="1" applyBorder="1" applyAlignment="1">
      <alignment horizontal="center" vertical="top" wrapText="1"/>
    </xf>
    <xf numFmtId="0" fontId="49" fillId="11" borderId="2" xfId="0" applyNumberFormat="1" applyFont="1" applyFill="1" applyBorder="1" applyAlignment="1">
      <alignment vertical="top" wrapText="1"/>
    </xf>
    <xf numFmtId="0" fontId="0" fillId="0" borderId="3" xfId="0" applyBorder="1"/>
    <xf numFmtId="0" fontId="17" fillId="0" borderId="0" xfId="0" applyFont="1" applyBorder="1" applyAlignment="1">
      <alignment horizontal="center"/>
    </xf>
    <xf numFmtId="0" fontId="25" fillId="8" borderId="5" xfId="0" applyFont="1" applyFill="1" applyBorder="1" applyAlignment="1">
      <alignment horizontal="center" vertical="center" wrapText="1"/>
    </xf>
    <xf numFmtId="0" fontId="33" fillId="9"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32" fillId="9" borderId="3" xfId="0" applyFont="1" applyFill="1" applyBorder="1" applyAlignment="1">
      <alignment horizontal="center" vertical="top" wrapText="1"/>
    </xf>
    <xf numFmtId="0" fontId="48" fillId="40" borderId="2" xfId="0" applyNumberFormat="1" applyFont="1" applyFill="1" applyBorder="1" applyAlignment="1">
      <alignment horizontal="center" vertical="center"/>
    </xf>
    <xf numFmtId="0" fontId="33" fillId="0" borderId="16" xfId="0" applyNumberFormat="1" applyFont="1" applyFill="1" applyBorder="1" applyAlignment="1">
      <alignment horizontal="center" vertical="top" wrapText="1"/>
    </xf>
    <xf numFmtId="173" fontId="33" fillId="0" borderId="3" xfId="0" applyNumberFormat="1" applyFont="1" applyFill="1" applyBorder="1" applyAlignment="1">
      <alignment horizontal="right" vertical="top" wrapText="1"/>
    </xf>
    <xf numFmtId="0" fontId="33" fillId="0" borderId="7" xfId="0" applyNumberFormat="1" applyFont="1" applyFill="1" applyBorder="1" applyAlignment="1">
      <alignment horizontal="center" vertical="top" wrapText="1"/>
    </xf>
    <xf numFmtId="173" fontId="33" fillId="0" borderId="2" xfId="0" applyNumberFormat="1" applyFont="1" applyFill="1" applyBorder="1" applyAlignment="1">
      <alignment horizontal="right" vertical="top" wrapText="1"/>
    </xf>
    <xf numFmtId="0" fontId="32" fillId="0" borderId="0" xfId="0" applyFont="1" applyFill="1" applyAlignment="1">
      <alignment horizontal="center" vertical="top" wrapText="1"/>
    </xf>
    <xf numFmtId="173" fontId="33" fillId="0" borderId="9" xfId="0" applyNumberFormat="1" applyFont="1" applyFill="1" applyBorder="1" applyAlignment="1">
      <alignment horizontal="right" vertical="top" wrapText="1"/>
    </xf>
    <xf numFmtId="173" fontId="142" fillId="0" borderId="9" xfId="0" applyNumberFormat="1" applyFont="1" applyFill="1" applyBorder="1" applyAlignment="1">
      <alignment horizontal="right" vertical="top" wrapText="1"/>
    </xf>
    <xf numFmtId="0" fontId="32" fillId="0" borderId="5" xfId="0" applyFont="1" applyBorder="1" applyAlignment="1">
      <alignment horizontal="center" vertical="top" wrapText="1"/>
    </xf>
    <xf numFmtId="0" fontId="32" fillId="0" borderId="7" xfId="0" applyFont="1" applyBorder="1" applyAlignment="1">
      <alignment vertical="top" wrapText="1"/>
    </xf>
    <xf numFmtId="0" fontId="35" fillId="40" borderId="2" xfId="0" applyFont="1" applyFill="1" applyBorder="1" applyAlignment="1">
      <alignment horizontal="center" vertical="center"/>
    </xf>
    <xf numFmtId="0" fontId="32" fillId="0" borderId="7" xfId="0" applyFont="1" applyFill="1" applyBorder="1" applyAlignment="1">
      <alignment horizontal="center" vertical="top" wrapText="1"/>
    </xf>
    <xf numFmtId="173" fontId="33" fillId="0" borderId="12" xfId="0" applyNumberFormat="1" applyFont="1" applyFill="1" applyBorder="1" applyAlignment="1">
      <alignment horizontal="right" vertical="top" wrapText="1"/>
    </xf>
    <xf numFmtId="173" fontId="142" fillId="0" borderId="3" xfId="0" applyNumberFormat="1" applyFont="1" applyFill="1" applyBorder="1" applyAlignment="1">
      <alignment horizontal="right" vertical="top" wrapText="1"/>
    </xf>
    <xf numFmtId="0" fontId="33" fillId="0" borderId="3" xfId="0" applyFont="1" applyFill="1" applyBorder="1" applyAlignment="1">
      <alignment horizontal="right" vertical="top" wrapText="1"/>
    </xf>
    <xf numFmtId="0" fontId="32" fillId="0" borderId="0" xfId="0" applyFont="1" applyAlignment="1">
      <alignment horizontal="right" vertical="top" wrapText="1"/>
    </xf>
    <xf numFmtId="173" fontId="142" fillId="0" borderId="2" xfId="0" applyNumberFormat="1" applyFont="1" applyFill="1" applyBorder="1" applyAlignment="1">
      <alignment horizontal="right" vertical="top" wrapText="1"/>
    </xf>
    <xf numFmtId="0" fontId="33" fillId="0" borderId="9" xfId="0" applyFont="1" applyFill="1" applyBorder="1" applyAlignment="1">
      <alignment horizontal="right" vertical="top" wrapText="1"/>
    </xf>
    <xf numFmtId="0" fontId="33" fillId="0" borderId="9" xfId="0" applyNumberFormat="1" applyFont="1" applyFill="1" applyBorder="1" applyAlignment="1">
      <alignment horizontal="right" vertical="top" wrapText="1"/>
    </xf>
    <xf numFmtId="173" fontId="48" fillId="0" borderId="2" xfId="0" applyNumberFormat="1" applyFont="1" applyFill="1" applyBorder="1" applyAlignment="1">
      <alignment horizontal="right" vertical="top" wrapText="1"/>
    </xf>
    <xf numFmtId="0" fontId="32" fillId="2" borderId="15" xfId="0" applyFont="1" applyFill="1" applyBorder="1" applyAlignment="1">
      <alignment vertical="top" wrapText="1"/>
    </xf>
    <xf numFmtId="0" fontId="32" fillId="2" borderId="5" xfId="0" applyFont="1" applyFill="1" applyBorder="1" applyAlignment="1">
      <alignment vertical="top" wrapText="1"/>
    </xf>
    <xf numFmtId="0" fontId="32" fillId="40" borderId="2" xfId="0" applyFont="1" applyFill="1" applyBorder="1" applyAlignment="1">
      <alignment horizontal="center" vertical="center" wrapText="1"/>
    </xf>
    <xf numFmtId="173" fontId="141" fillId="40" borderId="2" xfId="0" applyNumberFormat="1" applyFont="1" applyFill="1" applyBorder="1" applyAlignment="1">
      <alignment horizontal="right" vertical="center" wrapText="1"/>
    </xf>
    <xf numFmtId="0" fontId="107" fillId="0" borderId="2" xfId="0" applyFont="1" applyBorder="1" applyAlignment="1">
      <alignment vertical="top" wrapText="1"/>
    </xf>
    <xf numFmtId="0" fontId="37" fillId="0" borderId="17" xfId="0" applyFont="1" applyBorder="1" applyAlignment="1">
      <alignment horizontal="center" vertical="center" wrapText="1"/>
    </xf>
    <xf numFmtId="0" fontId="15" fillId="0" borderId="8" xfId="0" applyFont="1" applyBorder="1" applyAlignment="1">
      <alignment horizontal="center" vertical="top" wrapText="1"/>
    </xf>
    <xf numFmtId="0" fontId="37" fillId="0" borderId="6" xfId="0" applyFont="1" applyBorder="1" applyAlignment="1">
      <alignment horizontal="center"/>
    </xf>
    <xf numFmtId="0" fontId="40" fillId="0" borderId="6" xfId="0" applyFont="1" applyBorder="1" applyAlignment="1">
      <alignment horizontal="center"/>
    </xf>
    <xf numFmtId="0" fontId="34" fillId="2" borderId="5" xfId="0" applyFont="1" applyFill="1" applyBorder="1" applyAlignment="1">
      <alignment horizontal="center" vertical="top" wrapText="1"/>
    </xf>
    <xf numFmtId="0" fontId="32" fillId="0" borderId="6" xfId="0" applyFont="1" applyBorder="1" applyAlignment="1">
      <alignment horizontal="center" vertical="top" wrapText="1"/>
    </xf>
    <xf numFmtId="0" fontId="142" fillId="2" borderId="15" xfId="0" applyFont="1" applyFill="1" applyBorder="1" applyAlignment="1">
      <alignment horizontal="center" vertical="top" wrapText="1"/>
    </xf>
    <xf numFmtId="0" fontId="142" fillId="2" borderId="10" xfId="0" applyFont="1" applyFill="1" applyBorder="1" applyAlignment="1">
      <alignment horizontal="center" vertical="top" wrapText="1"/>
    </xf>
    <xf numFmtId="0" fontId="32" fillId="0" borderId="15" xfId="0" applyFont="1" applyBorder="1" applyAlignment="1">
      <alignment horizontal="center" vertical="top" wrapText="1"/>
    </xf>
    <xf numFmtId="0" fontId="15" fillId="9" borderId="5" xfId="0" applyFont="1" applyFill="1" applyBorder="1"/>
    <xf numFmtId="0" fontId="0" fillId="0" borderId="10" xfId="0" applyBorder="1"/>
    <xf numFmtId="0" fontId="0" fillId="0" borderId="9" xfId="0" applyBorder="1"/>
    <xf numFmtId="0" fontId="0" fillId="0" borderId="2" xfId="0" applyFill="1" applyBorder="1"/>
    <xf numFmtId="0" fontId="0" fillId="40" borderId="2" xfId="0" applyFill="1" applyBorder="1" applyAlignment="1">
      <alignment vertical="center"/>
    </xf>
    <xf numFmtId="170" fontId="47" fillId="40" borderId="2" xfId="0" applyNumberFormat="1" applyFont="1" applyFill="1" applyBorder="1" applyAlignment="1">
      <alignment horizontal="center" vertical="top" wrapText="1"/>
    </xf>
    <xf numFmtId="0" fontId="0" fillId="0" borderId="9" xfId="0" applyBorder="1" applyAlignment="1">
      <alignment horizontal="center"/>
    </xf>
    <xf numFmtId="0" fontId="17" fillId="0" borderId="0" xfId="0" applyFont="1" applyBorder="1" applyAlignment="1">
      <alignment horizontal="right"/>
    </xf>
    <xf numFmtId="0" fontId="0" fillId="0" borderId="6" xfId="0" applyBorder="1" applyAlignment="1">
      <alignment horizontal="right"/>
    </xf>
    <xf numFmtId="0" fontId="0" fillId="0" borderId="0" xfId="0" applyAlignment="1">
      <alignment horizontal="right"/>
    </xf>
    <xf numFmtId="0" fontId="25" fillId="2" borderId="6" xfId="0" applyFont="1" applyFill="1" applyBorder="1" applyAlignment="1">
      <alignment horizontal="right" vertical="top" wrapText="1"/>
    </xf>
    <xf numFmtId="0" fontId="0" fillId="0" borderId="7" xfId="0" applyBorder="1" applyAlignment="1">
      <alignment horizontal="right"/>
    </xf>
    <xf numFmtId="0" fontId="25" fillId="2" borderId="7" xfId="0" applyFont="1" applyFill="1" applyBorder="1" applyAlignment="1">
      <alignment horizontal="right" vertical="top" wrapText="1"/>
    </xf>
    <xf numFmtId="0" fontId="48" fillId="9" borderId="2" xfId="0" applyFont="1" applyFill="1" applyBorder="1" applyAlignment="1">
      <alignment vertical="center"/>
    </xf>
    <xf numFmtId="0" fontId="54" fillId="0" borderId="2" xfId="0" applyFont="1" applyBorder="1"/>
    <xf numFmtId="0" fontId="33" fillId="11" borderId="2" xfId="0" applyFont="1" applyFill="1" applyBorder="1" applyAlignment="1">
      <alignment vertical="top" wrapText="1"/>
    </xf>
    <xf numFmtId="0" fontId="33" fillId="11" borderId="9" xfId="0" applyFont="1" applyFill="1" applyBorder="1" applyAlignment="1">
      <alignment vertical="top" wrapText="1"/>
    </xf>
    <xf numFmtId="0" fontId="34" fillId="11" borderId="3" xfId="0" applyFont="1" applyFill="1" applyBorder="1" applyAlignment="1">
      <alignment vertical="top" wrapText="1"/>
    </xf>
    <xf numFmtId="0" fontId="34" fillId="11" borderId="2" xfId="0" applyFont="1" applyFill="1" applyBorder="1" applyAlignment="1">
      <alignment vertical="top" wrapText="1"/>
    </xf>
    <xf numFmtId="0" fontId="34" fillId="11" borderId="9" xfId="0" applyFont="1" applyFill="1" applyBorder="1" applyAlignment="1">
      <alignment vertical="top" wrapText="1"/>
    </xf>
    <xf numFmtId="0" fontId="6" fillId="0" borderId="2" xfId="2" applyFont="1" applyFill="1" applyBorder="1" applyAlignment="1">
      <alignment wrapText="1"/>
    </xf>
    <xf numFmtId="0" fontId="6" fillId="2"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4" fillId="0" borderId="0" xfId="0" applyFont="1" applyAlignment="1">
      <alignment horizontal="center"/>
    </xf>
    <xf numFmtId="0" fontId="6" fillId="0" borderId="2" xfId="0" applyFont="1" applyBorder="1" applyAlignment="1">
      <alignment horizontal="center" vertical="center" wrapText="1"/>
    </xf>
    <xf numFmtId="0" fontId="6" fillId="0" borderId="0" xfId="0" applyFont="1" applyAlignment="1">
      <alignment horizontal="center"/>
    </xf>
    <xf numFmtId="0" fontId="54" fillId="0" borderId="2" xfId="0" applyFont="1" applyBorder="1" applyAlignment="1">
      <alignment horizontal="center"/>
    </xf>
    <xf numFmtId="0" fontId="6" fillId="0" borderId="2" xfId="2" applyFont="1" applyBorder="1" applyAlignment="1">
      <alignment wrapText="1"/>
    </xf>
    <xf numFmtId="0" fontId="6" fillId="0" borderId="2" xfId="0" applyFont="1" applyBorder="1" applyAlignment="1">
      <alignment horizontal="center" vertical="center"/>
    </xf>
    <xf numFmtId="0" fontId="54" fillId="0" borderId="0" xfId="0" applyFont="1" applyFill="1"/>
    <xf numFmtId="0" fontId="6" fillId="0" borderId="2" xfId="2" applyNumberFormat="1" applyFont="1" applyBorder="1" applyAlignment="1">
      <alignment wrapText="1"/>
    </xf>
    <xf numFmtId="0" fontId="54" fillId="0" borderId="2" xfId="0" applyFont="1" applyBorder="1" applyAlignment="1">
      <alignment wrapText="1"/>
    </xf>
    <xf numFmtId="0" fontId="6" fillId="0" borderId="2" xfId="0" applyFont="1" applyFill="1" applyBorder="1" applyAlignment="1">
      <alignment horizontal="center" vertical="center"/>
    </xf>
    <xf numFmtId="0" fontId="6" fillId="0" borderId="2" xfId="2" applyFont="1" applyBorder="1" applyAlignment="1"/>
    <xf numFmtId="0" fontId="6" fillId="0" borderId="2" xfId="0" applyFont="1" applyBorder="1" applyAlignment="1">
      <alignment horizontal="center"/>
    </xf>
    <xf numFmtId="0" fontId="6" fillId="0" borderId="3" xfId="2" applyFont="1" applyFill="1" applyBorder="1" applyAlignment="1">
      <alignment wrapText="1"/>
    </xf>
    <xf numFmtId="0" fontId="6" fillId="2"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48" fillId="9" borderId="2" xfId="0" applyFont="1" applyFill="1" applyBorder="1" applyAlignment="1">
      <alignment vertical="top" wrapText="1"/>
    </xf>
    <xf numFmtId="0" fontId="33" fillId="9" borderId="15" xfId="0" applyFont="1" applyFill="1" applyBorder="1" applyAlignment="1">
      <alignment horizontal="center" vertical="top" wrapText="1"/>
    </xf>
    <xf numFmtId="0" fontId="33" fillId="9" borderId="5" xfId="0" applyFont="1" applyFill="1" applyBorder="1" applyAlignment="1">
      <alignment horizontal="center" vertical="center" wrapText="1"/>
    </xf>
    <xf numFmtId="0" fontId="35" fillId="31" borderId="2" xfId="0" applyFont="1" applyFill="1" applyBorder="1"/>
    <xf numFmtId="0" fontId="35" fillId="2" borderId="2" xfId="0" applyFont="1" applyFill="1" applyBorder="1" applyAlignment="1">
      <alignment horizontal="center"/>
    </xf>
    <xf numFmtId="49" fontId="32" fillId="0" borderId="2" xfId="0" applyNumberFormat="1" applyFont="1" applyBorder="1" applyAlignment="1">
      <alignment horizontal="right"/>
    </xf>
    <xf numFmtId="0" fontId="32" fillId="2" borderId="2" xfId="0" applyFont="1" applyFill="1" applyBorder="1"/>
    <xf numFmtId="0" fontId="32" fillId="2" borderId="2" xfId="0" applyFont="1" applyFill="1" applyBorder="1" applyAlignment="1">
      <alignment horizontal="center"/>
    </xf>
    <xf numFmtId="0" fontId="35" fillId="32" borderId="2" xfId="0" applyFont="1" applyFill="1" applyBorder="1"/>
    <xf numFmtId="49" fontId="32" fillId="2" borderId="2" xfId="0" applyNumberFormat="1" applyFont="1" applyFill="1" applyBorder="1" applyAlignment="1">
      <alignment horizontal="center"/>
    </xf>
    <xf numFmtId="0" fontId="32" fillId="31" borderId="2" xfId="0" applyFont="1" applyFill="1" applyBorder="1"/>
    <xf numFmtId="0" fontId="124" fillId="9" borderId="5" xfId="0" applyFont="1" applyFill="1" applyBorder="1" applyAlignment="1">
      <alignment horizontal="center" vertical="center" wrapText="1"/>
    </xf>
    <xf numFmtId="0" fontId="30" fillId="9" borderId="5" xfId="0" applyFont="1" applyFill="1" applyBorder="1" applyAlignment="1">
      <alignment horizontal="center"/>
    </xf>
    <xf numFmtId="0" fontId="15" fillId="9" borderId="5" xfId="0" applyFont="1" applyFill="1" applyBorder="1" applyAlignment="1">
      <alignment horizontal="center"/>
    </xf>
    <xf numFmtId="0" fontId="0" fillId="2" borderId="2" xfId="0" applyNumberFormat="1" applyFill="1" applyBorder="1" applyAlignment="1">
      <alignment horizontal="right"/>
    </xf>
    <xf numFmtId="0" fontId="32" fillId="0" borderId="2" xfId="0" applyNumberFormat="1" applyFont="1" applyBorder="1" applyAlignment="1">
      <alignment horizontal="right"/>
    </xf>
    <xf numFmtId="0" fontId="32" fillId="2" borderId="2" xfId="0" applyNumberFormat="1" applyFont="1" applyFill="1" applyBorder="1" applyAlignment="1">
      <alignment horizontal="right"/>
    </xf>
    <xf numFmtId="0" fontId="156" fillId="0" borderId="2" xfId="0" applyFont="1" applyBorder="1" applyAlignment="1">
      <alignment horizontal="center" vertical="top" wrapText="1"/>
    </xf>
    <xf numFmtId="0" fontId="17" fillId="0" borderId="0" xfId="0" applyFont="1" applyBorder="1" applyAlignment="1">
      <alignment horizontal="center"/>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horizontal="center" vertical="top" wrapText="1"/>
    </xf>
    <xf numFmtId="0" fontId="32" fillId="17" borderId="2" xfId="0" applyFont="1" applyFill="1" applyBorder="1"/>
    <xf numFmtId="0" fontId="166" fillId="3" borderId="6" xfId="0" applyFont="1" applyFill="1" applyBorder="1" applyAlignment="1"/>
    <xf numFmtId="0" fontId="166" fillId="2" borderId="6" xfId="0" applyFont="1" applyFill="1" applyBorder="1" applyAlignment="1"/>
    <xf numFmtId="0" fontId="166" fillId="2" borderId="7" xfId="0" applyFont="1" applyFill="1" applyBorder="1" applyAlignment="1"/>
    <xf numFmtId="0" fontId="166" fillId="9" borderId="2" xfId="0" applyFont="1" applyFill="1" applyBorder="1" applyAlignment="1"/>
    <xf numFmtId="49" fontId="32" fillId="9" borderId="2" xfId="0" applyNumberFormat="1" applyFont="1" applyFill="1" applyBorder="1" applyAlignment="1">
      <alignment horizontal="center"/>
    </xf>
    <xf numFmtId="49" fontId="35" fillId="9" borderId="2" xfId="0" applyNumberFormat="1" applyFont="1" applyFill="1" applyBorder="1" applyAlignment="1">
      <alignment horizontal="center"/>
    </xf>
    <xf numFmtId="49" fontId="15" fillId="30" borderId="2" xfId="0" applyNumberFormat="1" applyFont="1" applyFill="1" applyBorder="1" applyAlignment="1">
      <alignment horizontal="center" vertical="center" wrapText="1"/>
    </xf>
    <xf numFmtId="0" fontId="15" fillId="2" borderId="0" xfId="0" applyFont="1" applyFill="1" applyAlignment="1">
      <alignment vertical="center" wrapText="1"/>
    </xf>
    <xf numFmtId="0" fontId="15" fillId="40" borderId="7" xfId="0" applyFont="1" applyFill="1" applyBorder="1" applyAlignment="1">
      <alignment vertical="center" wrapText="1"/>
    </xf>
    <xf numFmtId="0" fontId="201" fillId="40" borderId="2" xfId="0" applyFont="1" applyFill="1" applyBorder="1" applyAlignment="1">
      <alignment vertical="center" wrapText="1"/>
    </xf>
    <xf numFmtId="0" fontId="35" fillId="9" borderId="5" xfId="0" applyFont="1" applyFill="1" applyBorder="1" applyAlignment="1">
      <alignment horizontal="left" vertical="center" wrapText="1"/>
    </xf>
    <xf numFmtId="0" fontId="0" fillId="0" borderId="6" xfId="0" applyBorder="1" applyAlignment="1">
      <alignment vertical="center"/>
    </xf>
    <xf numFmtId="0" fontId="0" fillId="0" borderId="6" xfId="0" applyBorder="1" applyAlignment="1">
      <alignment horizontal="center" vertical="center"/>
    </xf>
    <xf numFmtId="0" fontId="0" fillId="0" borderId="7" xfId="0" applyBorder="1" applyAlignment="1">
      <alignment vertical="center"/>
    </xf>
    <xf numFmtId="0" fontId="15" fillId="9" borderId="2" xfId="0" applyFont="1" applyFill="1" applyBorder="1" applyAlignment="1">
      <alignment horizontal="center" vertical="center"/>
    </xf>
    <xf numFmtId="0" fontId="0" fillId="0" borderId="7" xfId="0" applyBorder="1" applyAlignment="1">
      <alignment vertical="top" wrapText="1"/>
    </xf>
    <xf numFmtId="0" fontId="28" fillId="10" borderId="9" xfId="0" applyFont="1" applyFill="1" applyBorder="1" applyAlignment="1">
      <alignment vertical="top" wrapText="1"/>
    </xf>
    <xf numFmtId="0" fontId="28" fillId="10" borderId="12" xfId="0" applyFont="1" applyFill="1" applyBorder="1" applyAlignment="1">
      <alignment horizontal="center" vertical="top" wrapText="1"/>
    </xf>
    <xf numFmtId="0" fontId="28" fillId="10" borderId="3" xfId="0" applyFont="1" applyFill="1" applyBorder="1" applyAlignment="1">
      <alignment vertical="top" wrapText="1"/>
    </xf>
    <xf numFmtId="0" fontId="28" fillId="10" borderId="14" xfId="0" applyFont="1" applyFill="1" applyBorder="1" applyAlignment="1">
      <alignment vertical="top" wrapText="1"/>
    </xf>
    <xf numFmtId="0" fontId="28" fillId="29" borderId="2" xfId="0" applyFont="1" applyFill="1" applyBorder="1" applyAlignment="1">
      <alignment horizontal="center" vertical="top" wrapText="1"/>
    </xf>
    <xf numFmtId="0" fontId="202" fillId="0" borderId="2" xfId="0" applyFont="1" applyBorder="1" applyAlignment="1">
      <alignment horizontal="center"/>
    </xf>
    <xf numFmtId="0" fontId="0" fillId="0" borderId="2" xfId="0" applyFont="1" applyBorder="1" applyAlignment="1">
      <alignment horizontal="center" vertical="top"/>
    </xf>
    <xf numFmtId="0" fontId="27" fillId="0" borderId="2" xfId="0" applyFont="1" applyBorder="1"/>
    <xf numFmtId="0" fontId="8" fillId="0" borderId="2" xfId="0" applyFont="1" applyBorder="1"/>
    <xf numFmtId="0" fontId="35" fillId="0" borderId="2" xfId="0" applyFont="1" applyBorder="1"/>
    <xf numFmtId="0" fontId="93" fillId="0" borderId="2" xfId="0" applyFont="1" applyBorder="1"/>
    <xf numFmtId="0" fontId="93" fillId="0" borderId="9" xfId="0" applyFont="1" applyBorder="1"/>
    <xf numFmtId="0" fontId="17" fillId="2" borderId="0" xfId="0" applyFont="1" applyFill="1" applyBorder="1" applyAlignment="1">
      <alignment horizontal="center"/>
    </xf>
    <xf numFmtId="0" fontId="28" fillId="2" borderId="12" xfId="0" applyFont="1" applyFill="1" applyBorder="1" applyAlignment="1">
      <alignment horizontal="center" vertical="top" wrapText="1"/>
    </xf>
    <xf numFmtId="0" fontId="47" fillId="2" borderId="2" xfId="0" applyFont="1" applyFill="1" applyBorder="1" applyAlignment="1">
      <alignment horizontal="center" vertical="top" wrapText="1"/>
    </xf>
    <xf numFmtId="0" fontId="0" fillId="2" borderId="2" xfId="0" applyFont="1" applyFill="1" applyBorder="1" applyAlignment="1">
      <alignment horizontal="center" vertical="top"/>
    </xf>
    <xf numFmtId="0" fontId="30" fillId="2" borderId="2" xfId="0" applyFont="1" applyFill="1" applyBorder="1" applyAlignment="1">
      <alignment horizontal="center" vertical="center" wrapText="1"/>
    </xf>
    <xf numFmtId="0" fontId="0" fillId="2" borderId="8" xfId="0" applyFont="1" applyFill="1" applyBorder="1" applyAlignment="1">
      <alignment vertical="top" wrapText="1"/>
    </xf>
    <xf numFmtId="0" fontId="0" fillId="2" borderId="6" xfId="0" applyFill="1" applyBorder="1"/>
    <xf numFmtId="0" fontId="33" fillId="35" borderId="2" xfId="0" applyFont="1" applyFill="1" applyBorder="1" applyAlignment="1">
      <alignment horizontal="center" vertical="top" wrapText="1"/>
    </xf>
    <xf numFmtId="164" fontId="35" fillId="2" borderId="2" xfId="0" applyNumberFormat="1" applyFont="1" applyFill="1" applyBorder="1" applyAlignment="1">
      <alignment horizontal="center" vertical="top" wrapText="1"/>
    </xf>
    <xf numFmtId="0" fontId="205" fillId="2" borderId="5" xfId="0" applyFont="1" applyFill="1" applyBorder="1" applyAlignment="1">
      <alignment horizontal="center" vertical="top" wrapText="1"/>
    </xf>
    <xf numFmtId="0" fontId="205" fillId="2" borderId="6" xfId="0" applyFont="1" applyFill="1" applyBorder="1" applyAlignment="1">
      <alignment horizontal="center" vertical="top" wrapText="1"/>
    </xf>
    <xf numFmtId="0" fontId="35" fillId="2" borderId="3" xfId="0" applyFont="1" applyFill="1" applyBorder="1" applyAlignment="1">
      <alignment horizontal="center" vertical="top" wrapText="1"/>
    </xf>
    <xf numFmtId="0" fontId="57" fillId="35" borderId="5" xfId="0" applyFont="1" applyFill="1" applyBorder="1" applyAlignment="1">
      <alignment horizontal="center" vertical="top" wrapText="1"/>
    </xf>
    <xf numFmtId="0" fontId="35" fillId="2" borderId="5" xfId="0" applyFont="1" applyFill="1" applyBorder="1" applyAlignment="1">
      <alignment wrapText="1"/>
    </xf>
    <xf numFmtId="164" fontId="33" fillId="2" borderId="2" xfId="0" applyNumberFormat="1" applyFont="1" applyFill="1" applyBorder="1" applyAlignment="1">
      <alignment horizontal="center" vertical="top" wrapText="1"/>
    </xf>
    <xf numFmtId="0" fontId="57" fillId="2" borderId="5" xfId="0" applyFont="1" applyFill="1" applyBorder="1" applyAlignment="1">
      <alignment horizontal="center" vertical="top" wrapText="1"/>
    </xf>
    <xf numFmtId="0" fontId="57" fillId="2" borderId="5" xfId="0" applyFont="1" applyFill="1" applyBorder="1" applyAlignment="1">
      <alignment wrapText="1"/>
    </xf>
    <xf numFmtId="0" fontId="48" fillId="2" borderId="3" xfId="0" applyFont="1" applyFill="1" applyBorder="1" applyAlignment="1">
      <alignment horizontal="center" vertical="top" wrapText="1"/>
    </xf>
    <xf numFmtId="164" fontId="48" fillId="2" borderId="2" xfId="0" applyNumberFormat="1" applyFont="1" applyFill="1" applyBorder="1" applyAlignment="1">
      <alignment horizontal="center" vertical="top" wrapText="1"/>
    </xf>
    <xf numFmtId="0" fontId="25" fillId="35" borderId="5" xfId="0" applyFont="1" applyFill="1" applyBorder="1" applyAlignment="1">
      <alignment horizontal="center" vertical="top" wrapText="1"/>
    </xf>
    <xf numFmtId="0" fontId="25" fillId="2" borderId="5" xfId="0" applyFont="1" applyFill="1" applyBorder="1" applyAlignment="1">
      <alignment wrapText="1"/>
    </xf>
    <xf numFmtId="0" fontId="205" fillId="2" borderId="10" xfId="0" applyFont="1" applyFill="1" applyBorder="1" applyAlignment="1">
      <alignment horizontal="center" vertical="top" wrapText="1"/>
    </xf>
    <xf numFmtId="0" fontId="205" fillId="2" borderId="1" xfId="0" applyFont="1" applyFill="1" applyBorder="1" applyAlignment="1">
      <alignment horizontal="center" vertical="top" wrapText="1"/>
    </xf>
    <xf numFmtId="0" fontId="48" fillId="2" borderId="5" xfId="0" applyFont="1" applyFill="1" applyBorder="1" applyAlignment="1">
      <alignment wrapText="1"/>
    </xf>
    <xf numFmtId="0" fontId="25" fillId="35" borderId="2" xfId="0" applyFont="1" applyFill="1" applyBorder="1" applyAlignment="1">
      <alignment horizontal="center" vertical="top" wrapText="1"/>
    </xf>
    <xf numFmtId="0" fontId="205" fillId="2" borderId="7" xfId="0" applyFont="1" applyFill="1" applyBorder="1" applyAlignment="1">
      <alignment horizontal="center" vertical="top" wrapText="1"/>
    </xf>
    <xf numFmtId="0" fontId="205" fillId="2" borderId="11" xfId="0" applyFont="1" applyFill="1" applyBorder="1" applyAlignment="1">
      <alignment horizontal="center" vertical="top" wrapText="1"/>
    </xf>
    <xf numFmtId="0" fontId="33" fillId="35" borderId="5" xfId="0" applyFont="1" applyFill="1" applyBorder="1" applyAlignment="1">
      <alignment horizontal="center" vertical="top" wrapText="1"/>
    </xf>
    <xf numFmtId="0" fontId="35" fillId="2" borderId="3" xfId="0" applyFont="1" applyFill="1" applyBorder="1" applyAlignment="1">
      <alignment vertical="top" wrapText="1"/>
    </xf>
    <xf numFmtId="0" fontId="33" fillId="2" borderId="10" xfId="0" applyFont="1" applyFill="1" applyBorder="1" applyAlignment="1">
      <alignment horizontal="center" vertical="top" wrapText="1"/>
    </xf>
    <xf numFmtId="0" fontId="33" fillId="2" borderId="15" xfId="0" applyFont="1" applyFill="1" applyBorder="1" applyAlignment="1">
      <alignment horizontal="center" vertical="top" wrapText="1"/>
    </xf>
    <xf numFmtId="0" fontId="48" fillId="2" borderId="5" xfId="0" applyFont="1" applyFill="1" applyBorder="1" applyAlignment="1">
      <alignment horizontal="center" vertical="top" wrapText="1"/>
    </xf>
    <xf numFmtId="0" fontId="141" fillId="2" borderId="5" xfId="0" applyFont="1" applyFill="1" applyBorder="1" applyAlignment="1">
      <alignment horizontal="center" vertical="top" wrapText="1"/>
    </xf>
    <xf numFmtId="0" fontId="48" fillId="2" borderId="15" xfId="0" applyFont="1" applyFill="1" applyBorder="1" applyAlignment="1">
      <alignment horizontal="center" vertical="top" wrapText="1"/>
    </xf>
    <xf numFmtId="0" fontId="35" fillId="2" borderId="16" xfId="0" applyFont="1" applyFill="1" applyBorder="1" applyAlignment="1">
      <alignment horizontal="center" vertical="top" wrapText="1"/>
    </xf>
    <xf numFmtId="0" fontId="35" fillId="2" borderId="7" xfId="0" applyFont="1" applyFill="1" applyBorder="1" applyAlignment="1">
      <alignment horizontal="center" vertical="top" wrapText="1"/>
    </xf>
    <xf numFmtId="0" fontId="48" fillId="2" borderId="7" xfId="0" applyFont="1" applyFill="1" applyBorder="1" applyAlignment="1">
      <alignment horizontal="center" vertical="top" wrapText="1"/>
    </xf>
    <xf numFmtId="0" fontId="141" fillId="2" borderId="7" xfId="0" applyFont="1" applyFill="1" applyBorder="1" applyAlignment="1">
      <alignment horizontal="center" vertical="top" wrapText="1"/>
    </xf>
    <xf numFmtId="0" fontId="48" fillId="2" borderId="16" xfId="0" applyFont="1" applyFill="1" applyBorder="1" applyAlignment="1">
      <alignment horizontal="center" vertical="top" wrapText="1"/>
    </xf>
    <xf numFmtId="0" fontId="205" fillId="2" borderId="2" xfId="0" applyFont="1" applyFill="1" applyBorder="1" applyAlignment="1">
      <alignment horizontal="center" vertical="top" wrapText="1"/>
    </xf>
    <xf numFmtId="0" fontId="25" fillId="40" borderId="2" xfId="0" applyFont="1" applyFill="1" applyBorder="1" applyAlignment="1">
      <alignment vertical="center" wrapText="1"/>
    </xf>
    <xf numFmtId="0" fontId="15" fillId="9" borderId="10" xfId="0" applyFont="1" applyFill="1" applyBorder="1" applyAlignment="1">
      <alignment vertical="center"/>
    </xf>
    <xf numFmtId="0" fontId="0" fillId="0" borderId="1" xfId="0" applyBorder="1" applyAlignment="1">
      <alignment vertical="center"/>
    </xf>
    <xf numFmtId="0" fontId="0" fillId="0" borderId="11" xfId="0" applyBorder="1" applyAlignment="1">
      <alignment vertical="center"/>
    </xf>
    <xf numFmtId="0" fontId="142" fillId="9" borderId="2" xfId="0" applyFont="1" applyFill="1" applyBorder="1" applyAlignment="1">
      <alignment horizontal="center" vertical="center"/>
    </xf>
    <xf numFmtId="0" fontId="142" fillId="0" borderId="2" xfId="0" applyFont="1" applyBorder="1" applyAlignment="1">
      <alignment vertical="center" wrapText="1"/>
    </xf>
    <xf numFmtId="0" fontId="142" fillId="0" borderId="2" xfId="0" applyFont="1" applyBorder="1" applyAlignment="1">
      <alignment horizontal="center" vertical="center" wrapText="1"/>
    </xf>
    <xf numFmtId="0" fontId="142" fillId="0" borderId="2" xfId="0" applyFont="1" applyBorder="1" applyAlignment="1">
      <alignment horizontal="center" vertical="center"/>
    </xf>
    <xf numFmtId="0" fontId="142" fillId="0" borderId="2" xfId="0" applyFont="1" applyBorder="1" applyAlignment="1">
      <alignment horizontal="right" vertical="center" wrapText="1"/>
    </xf>
    <xf numFmtId="0" fontId="142" fillId="0" borderId="2" xfId="0" applyFont="1" applyBorder="1" applyAlignment="1">
      <alignment horizontal="right" vertical="center"/>
    </xf>
    <xf numFmtId="0" fontId="142" fillId="0" borderId="2" xfId="0" applyFont="1" applyBorder="1" applyAlignment="1">
      <alignment vertical="center"/>
    </xf>
    <xf numFmtId="0" fontId="0" fillId="40" borderId="2" xfId="0" applyFill="1" applyBorder="1" applyAlignment="1">
      <alignment horizontal="center" vertical="center" wrapText="1"/>
    </xf>
    <xf numFmtId="0" fontId="0" fillId="0" borderId="10" xfId="0" applyBorder="1" applyAlignment="1">
      <alignment horizontal="center" vertical="center"/>
    </xf>
    <xf numFmtId="0" fontId="57" fillId="0" borderId="2" xfId="0" applyFont="1" applyBorder="1" applyAlignment="1">
      <alignment horizontal="center" vertical="center" wrapText="1"/>
    </xf>
    <xf numFmtId="0" fontId="0" fillId="0" borderId="1" xfId="0" applyBorder="1" applyAlignment="1">
      <alignment horizontal="center" vertical="center"/>
    </xf>
    <xf numFmtId="0" fontId="146" fillId="9" borderId="2" xfId="0" applyFont="1" applyFill="1" applyBorder="1" applyAlignment="1">
      <alignment horizontal="center" vertical="center"/>
    </xf>
    <xf numFmtId="0" fontId="146" fillId="40" borderId="2" xfId="0" applyFont="1" applyFill="1" applyBorder="1" applyAlignment="1">
      <alignment vertical="center" wrapText="1"/>
    </xf>
    <xf numFmtId="0" fontId="146" fillId="40" borderId="2" xfId="0" applyFont="1" applyFill="1" applyBorder="1" applyAlignment="1">
      <alignment horizontal="center" vertical="center" wrapText="1"/>
    </xf>
    <xf numFmtId="0" fontId="141" fillId="9" borderId="2" xfId="0" applyFont="1" applyFill="1" applyBorder="1" applyAlignment="1">
      <alignment vertical="center" wrapText="1"/>
    </xf>
    <xf numFmtId="0" fontId="32" fillId="0" borderId="3" xfId="0" applyFont="1" applyBorder="1" applyAlignment="1">
      <alignment horizontal="center"/>
    </xf>
    <xf numFmtId="0" fontId="32" fillId="0" borderId="3" xfId="0" applyFont="1" applyFill="1" applyBorder="1" applyAlignment="1">
      <alignment horizontal="center"/>
    </xf>
    <xf numFmtId="0" fontId="32" fillId="9" borderId="2" xfId="0" applyFont="1" applyFill="1" applyBorder="1"/>
    <xf numFmtId="0" fontId="32" fillId="3" borderId="2" xfId="0" applyFont="1" applyFill="1" applyBorder="1" applyAlignment="1">
      <alignment horizontal="center"/>
    </xf>
    <xf numFmtId="0" fontId="32" fillId="9" borderId="2" xfId="0" applyFont="1" applyFill="1" applyBorder="1" applyAlignment="1">
      <alignment horizontal="justify" vertical="center" wrapText="1"/>
    </xf>
    <xf numFmtId="0" fontId="206" fillId="0" borderId="2" xfId="0" applyFont="1" applyBorder="1" applyAlignment="1">
      <alignment vertical="center" wrapText="1"/>
    </xf>
    <xf numFmtId="0" fontId="32" fillId="0" borderId="9" xfId="0" applyFont="1" applyBorder="1" applyAlignment="1">
      <alignment horizontal="center"/>
    </xf>
    <xf numFmtId="0" fontId="32" fillId="0" borderId="7" xfId="0" applyFont="1" applyBorder="1" applyAlignment="1">
      <alignment horizontal="center"/>
    </xf>
    <xf numFmtId="0" fontId="32" fillId="0" borderId="2" xfId="0" applyFont="1" applyBorder="1" applyAlignment="1">
      <alignment horizontal="justify" vertical="top" wrapText="1"/>
    </xf>
    <xf numFmtId="0" fontId="35" fillId="0" borderId="2" xfId="0" applyFont="1" applyBorder="1" applyAlignment="1">
      <alignment horizontal="justify" vertical="top" wrapText="1"/>
    </xf>
    <xf numFmtId="0" fontId="206" fillId="0" borderId="7" xfId="0" applyFont="1" applyBorder="1" applyAlignment="1">
      <alignment vertical="top" wrapText="1"/>
    </xf>
    <xf numFmtId="2" fontId="32" fillId="0" borderId="3" xfId="0" applyNumberFormat="1" applyFont="1" applyBorder="1" applyAlignment="1">
      <alignment horizontal="center" vertical="top" wrapText="1"/>
    </xf>
    <xf numFmtId="0" fontId="206" fillId="0" borderId="2" xfId="0" applyFont="1" applyBorder="1" applyAlignment="1">
      <alignment horizontal="justify" vertical="top" wrapText="1"/>
    </xf>
    <xf numFmtId="0" fontId="32" fillId="3" borderId="2" xfId="0" applyFont="1" applyFill="1" applyBorder="1" applyAlignment="1">
      <alignment horizontal="center" vertical="top" wrapText="1"/>
    </xf>
    <xf numFmtId="0" fontId="34" fillId="0" borderId="2" xfId="0" applyFont="1" applyFill="1" applyBorder="1" applyAlignment="1">
      <alignment horizontal="center" vertical="top" wrapText="1"/>
    </xf>
    <xf numFmtId="167" fontId="32" fillId="5" borderId="2" xfId="0" applyNumberFormat="1" applyFont="1" applyFill="1" applyBorder="1"/>
    <xf numFmtId="167" fontId="32" fillId="0" borderId="2" xfId="0" applyNumberFormat="1" applyFont="1" applyBorder="1" applyAlignment="1">
      <alignment horizontal="center" vertical="center"/>
    </xf>
    <xf numFmtId="167" fontId="34" fillId="0" borderId="2" xfId="0" applyNumberFormat="1" applyFont="1" applyBorder="1" applyAlignment="1">
      <alignment horizontal="center" vertical="center"/>
    </xf>
    <xf numFmtId="167" fontId="32" fillId="0" borderId="2" xfId="0" applyNumberFormat="1" applyFont="1" applyBorder="1" applyAlignment="1">
      <alignment horizontal="left" vertical="center" wrapText="1"/>
    </xf>
    <xf numFmtId="167" fontId="57" fillId="0" borderId="2" xfId="0" applyNumberFormat="1" applyFont="1" applyBorder="1"/>
    <xf numFmtId="167" fontId="32" fillId="0" borderId="2" xfId="0" applyNumberFormat="1" applyFont="1" applyBorder="1" applyAlignment="1">
      <alignment horizontal="left" vertical="top" wrapText="1"/>
    </xf>
    <xf numFmtId="167" fontId="32" fillId="0" borderId="2" xfId="0" applyNumberFormat="1" applyFont="1" applyBorder="1" applyAlignment="1">
      <alignment horizontal="center" vertical="center" wrapText="1"/>
    </xf>
    <xf numFmtId="167" fontId="34" fillId="0" borderId="2" xfId="0" applyNumberFormat="1" applyFont="1" applyBorder="1" applyAlignment="1">
      <alignment horizontal="center" vertical="center" wrapText="1"/>
    </xf>
    <xf numFmtId="167" fontId="57" fillId="0" borderId="2" xfId="0" applyNumberFormat="1" applyFont="1" applyBorder="1" applyAlignment="1">
      <alignment horizontal="center" vertical="center"/>
    </xf>
    <xf numFmtId="167" fontId="57" fillId="5" borderId="2" xfId="0" applyNumberFormat="1" applyFont="1" applyFill="1" applyBorder="1"/>
    <xf numFmtId="167" fontId="32" fillId="5" borderId="2" xfId="0" applyNumberFormat="1" applyFont="1" applyFill="1" applyBorder="1" applyAlignment="1">
      <alignment horizontal="left" vertical="top" wrapText="1"/>
    </xf>
    <xf numFmtId="167" fontId="32" fillId="0" borderId="2" xfId="0" applyNumberFormat="1" applyFont="1" applyBorder="1" applyAlignment="1">
      <alignment horizontal="center" wrapText="1"/>
    </xf>
    <xf numFmtId="167" fontId="32" fillId="0" borderId="2" xfId="0" applyNumberFormat="1" applyFont="1" applyBorder="1" applyAlignment="1">
      <alignment horizontal="left" wrapText="1"/>
    </xf>
    <xf numFmtId="167" fontId="32" fillId="5" borderId="2" xfId="0" applyNumberFormat="1" applyFont="1" applyFill="1" applyBorder="1" applyAlignment="1">
      <alignment horizontal="center" wrapText="1"/>
    </xf>
    <xf numFmtId="167" fontId="32" fillId="5" borderId="2" xfId="0" applyNumberFormat="1" applyFont="1" applyFill="1" applyBorder="1" applyAlignment="1">
      <alignment horizontal="left" wrapText="1"/>
    </xf>
    <xf numFmtId="167" fontId="34" fillId="0" borderId="2" xfId="0" applyNumberFormat="1" applyFont="1" applyBorder="1" applyAlignment="1">
      <alignment horizontal="left" wrapText="1"/>
    </xf>
    <xf numFmtId="167" fontId="34" fillId="0" borderId="2" xfId="0" applyNumberFormat="1" applyFont="1" applyBorder="1"/>
    <xf numFmtId="167" fontId="34" fillId="0" borderId="2" xfId="0" applyNumberFormat="1" applyFont="1" applyFill="1" applyBorder="1" applyAlignment="1">
      <alignment horizontal="left" wrapText="1"/>
    </xf>
    <xf numFmtId="167" fontId="34" fillId="0" borderId="2" xfId="0" applyNumberFormat="1" applyFont="1" applyFill="1" applyBorder="1"/>
    <xf numFmtId="167" fontId="57" fillId="0" borderId="2" xfId="0" applyNumberFormat="1" applyFont="1" applyBorder="1" applyAlignment="1">
      <alignment horizontal="left" vertical="center" wrapText="1"/>
    </xf>
    <xf numFmtId="167" fontId="34" fillId="0" borderId="2" xfId="0" applyNumberFormat="1" applyFont="1" applyBorder="1" applyAlignment="1">
      <alignment horizontal="center" vertical="top" wrapText="1"/>
    </xf>
    <xf numFmtId="167" fontId="32" fillId="0" borderId="2" xfId="0" applyNumberFormat="1" applyFont="1" applyBorder="1" applyAlignment="1">
      <alignment horizontal="center" vertical="top" wrapText="1"/>
    </xf>
    <xf numFmtId="167" fontId="34" fillId="5" borderId="2" xfId="0" applyNumberFormat="1" applyFont="1" applyFill="1" applyBorder="1" applyAlignment="1">
      <alignment horizontal="center" vertical="top" wrapText="1"/>
    </xf>
    <xf numFmtId="167" fontId="32" fillId="5" borderId="2" xfId="0" applyNumberFormat="1" applyFont="1" applyFill="1" applyBorder="1" applyAlignment="1">
      <alignment horizontal="center" vertical="top" wrapText="1"/>
    </xf>
    <xf numFmtId="167" fontId="25" fillId="0" borderId="5" xfId="0" applyNumberFormat="1" applyFont="1" applyBorder="1" applyAlignment="1">
      <alignment wrapText="1"/>
    </xf>
    <xf numFmtId="167" fontId="25" fillId="0" borderId="6" xfId="0" applyNumberFormat="1" applyFont="1" applyBorder="1" applyAlignment="1">
      <alignment wrapText="1"/>
    </xf>
    <xf numFmtId="167" fontId="25" fillId="0" borderId="7" xfId="0" applyNumberFormat="1" applyFont="1" applyBorder="1" applyAlignment="1">
      <alignment wrapText="1"/>
    </xf>
    <xf numFmtId="167" fontId="35" fillId="40" borderId="2" xfId="0" applyNumberFormat="1" applyFont="1" applyFill="1" applyBorder="1" applyAlignment="1">
      <alignment horizontal="left" vertical="center" wrapText="1"/>
    </xf>
    <xf numFmtId="167" fontId="57" fillId="40" borderId="2" xfId="0" applyNumberFormat="1" applyFont="1" applyFill="1" applyBorder="1"/>
    <xf numFmtId="167" fontId="35" fillId="40" borderId="2" xfId="0" applyNumberFormat="1" applyFont="1" applyFill="1" applyBorder="1" applyAlignment="1">
      <alignment horizontal="center" vertical="center" wrapText="1"/>
    </xf>
    <xf numFmtId="167" fontId="57" fillId="40" borderId="2" xfId="0" applyNumberFormat="1" applyFont="1" applyFill="1" applyBorder="1" applyAlignment="1">
      <alignment horizontal="center"/>
    </xf>
    <xf numFmtId="167" fontId="25" fillId="12" borderId="5" xfId="0" applyNumberFormat="1" applyFont="1" applyFill="1" applyBorder="1" applyAlignment="1">
      <alignment wrapText="1"/>
    </xf>
    <xf numFmtId="167" fontId="57" fillId="12" borderId="2" xfId="0" quotePrefix="1" applyNumberFormat="1" applyFont="1" applyFill="1" applyBorder="1" applyAlignment="1">
      <alignment horizontal="center"/>
    </xf>
    <xf numFmtId="167" fontId="57" fillId="12" borderId="2" xfId="0" applyNumberFormat="1" applyFont="1" applyFill="1" applyBorder="1"/>
    <xf numFmtId="167" fontId="57" fillId="12" borderId="2" xfId="0" applyNumberFormat="1" applyFont="1" applyFill="1" applyBorder="1" applyAlignment="1">
      <alignment horizontal="center"/>
    </xf>
    <xf numFmtId="167" fontId="25" fillId="12" borderId="2" xfId="0" applyNumberFormat="1" applyFont="1" applyFill="1" applyBorder="1" applyAlignment="1">
      <alignment wrapText="1"/>
    </xf>
    <xf numFmtId="167" fontId="57" fillId="12" borderId="2" xfId="0" applyNumberFormat="1" applyFont="1" applyFill="1" applyBorder="1" applyAlignment="1">
      <alignment horizontal="center" vertical="center"/>
    </xf>
    <xf numFmtId="167" fontId="34" fillId="12" borderId="2" xfId="0" quotePrefix="1" applyNumberFormat="1" applyFont="1" applyFill="1" applyBorder="1" applyAlignment="1">
      <alignment horizontal="center" vertical="center"/>
    </xf>
    <xf numFmtId="167" fontId="32" fillId="40" borderId="2" xfId="0" applyNumberFormat="1" applyFont="1" applyFill="1" applyBorder="1" applyAlignment="1">
      <alignment horizontal="center" vertical="center"/>
    </xf>
    <xf numFmtId="167" fontId="25" fillId="0" borderId="6" xfId="0" applyNumberFormat="1" applyFont="1" applyBorder="1" applyAlignment="1">
      <alignment vertical="center"/>
    </xf>
    <xf numFmtId="167" fontId="25" fillId="0" borderId="7" xfId="0" applyNumberFormat="1" applyFont="1" applyBorder="1" applyAlignment="1">
      <alignment vertical="center"/>
    </xf>
    <xf numFmtId="167" fontId="25" fillId="12" borderId="5" xfId="0" applyNumberFormat="1" applyFont="1" applyFill="1" applyBorder="1" applyAlignment="1">
      <alignment vertical="center"/>
    </xf>
    <xf numFmtId="167" fontId="34" fillId="12" borderId="2" xfId="0" applyNumberFormat="1" applyFont="1" applyFill="1" applyBorder="1" applyAlignment="1">
      <alignment horizontal="center"/>
    </xf>
    <xf numFmtId="167" fontId="25" fillId="12" borderId="2" xfId="0" applyNumberFormat="1" applyFont="1" applyFill="1" applyBorder="1" applyAlignment="1">
      <alignment horizontal="center" vertical="center"/>
    </xf>
    <xf numFmtId="167" fontId="25" fillId="0" borderId="6" xfId="0" applyNumberFormat="1" applyFont="1" applyBorder="1" applyAlignment="1"/>
    <xf numFmtId="167" fontId="25" fillId="0" borderId="7" xfId="0" applyNumberFormat="1" applyFont="1" applyBorder="1" applyAlignment="1"/>
    <xf numFmtId="167" fontId="32" fillId="12" borderId="2" xfId="0" applyNumberFormat="1" applyFont="1" applyFill="1" applyBorder="1"/>
    <xf numFmtId="167" fontId="25" fillId="12" borderId="2" xfId="0" applyNumberFormat="1" applyFont="1" applyFill="1" applyBorder="1" applyAlignment="1"/>
    <xf numFmtId="167" fontId="48" fillId="40" borderId="2" xfId="0" applyNumberFormat="1" applyFont="1" applyFill="1" applyBorder="1" applyAlignment="1">
      <alignment horizontal="center" vertical="center" wrapText="1"/>
    </xf>
    <xf numFmtId="167" fontId="25" fillId="12" borderId="2" xfId="0" applyNumberFormat="1" applyFont="1" applyFill="1" applyBorder="1" applyAlignment="1">
      <alignment vertical="center"/>
    </xf>
    <xf numFmtId="167" fontId="32" fillId="12" borderId="2" xfId="0" applyNumberFormat="1" applyFont="1" applyFill="1" applyBorder="1" applyAlignment="1">
      <alignment vertical="center"/>
    </xf>
    <xf numFmtId="167" fontId="32" fillId="40" borderId="2" xfId="0" applyNumberFormat="1" applyFont="1" applyFill="1" applyBorder="1" applyAlignment="1">
      <alignment vertical="center"/>
    </xf>
    <xf numFmtId="167" fontId="0" fillId="12" borderId="2" xfId="0" applyNumberFormat="1" applyFont="1" applyFill="1" applyBorder="1" applyAlignment="1">
      <alignment vertical="center"/>
    </xf>
    <xf numFmtId="167" fontId="57" fillId="0" borderId="2" xfId="0" applyNumberFormat="1" applyFont="1" applyBorder="1" applyAlignment="1">
      <alignment vertical="top" wrapText="1"/>
    </xf>
    <xf numFmtId="167" fontId="32" fillId="0" borderId="2" xfId="0" applyNumberFormat="1" applyFont="1" applyFill="1" applyBorder="1" applyAlignment="1">
      <alignment horizontal="center" vertical="top" wrapText="1"/>
    </xf>
    <xf numFmtId="167" fontId="57" fillId="0" borderId="2" xfId="0" applyNumberFormat="1" applyFont="1" applyBorder="1" applyAlignment="1">
      <alignment horizontal="center" vertical="top" wrapText="1"/>
    </xf>
    <xf numFmtId="167" fontId="57" fillId="5" borderId="2" xfId="0" applyNumberFormat="1" applyFont="1" applyFill="1" applyBorder="1" applyAlignment="1">
      <alignment vertical="top" wrapText="1"/>
    </xf>
    <xf numFmtId="167" fontId="34" fillId="0" borderId="2" xfId="0" applyNumberFormat="1" applyFont="1" applyFill="1" applyBorder="1" applyAlignment="1">
      <alignment horizontal="center" vertical="top" wrapText="1"/>
    </xf>
    <xf numFmtId="167" fontId="57" fillId="5" borderId="2" xfId="0" applyNumberFormat="1" applyFont="1" applyFill="1" applyBorder="1" applyAlignment="1">
      <alignment horizontal="center" vertical="top" wrapText="1"/>
    </xf>
    <xf numFmtId="167" fontId="33" fillId="0" borderId="2" xfId="0" applyNumberFormat="1" applyFont="1" applyBorder="1" applyAlignment="1">
      <alignment horizontal="center" vertical="top" wrapText="1"/>
    </xf>
    <xf numFmtId="167" fontId="35" fillId="0" borderId="2" xfId="0" applyNumberFormat="1" applyFont="1" applyBorder="1" applyAlignment="1">
      <alignment horizontal="center" vertical="top" wrapText="1"/>
    </xf>
    <xf numFmtId="167" fontId="25" fillId="0" borderId="6" xfId="0" applyNumberFormat="1" applyFont="1" applyBorder="1" applyAlignment="1">
      <alignment horizontal="center" wrapText="1"/>
    </xf>
    <xf numFmtId="167" fontId="25" fillId="0" borderId="6" xfId="0" applyNumberFormat="1" applyFont="1" applyBorder="1" applyAlignment="1">
      <alignment horizontal="center" vertical="center"/>
    </xf>
    <xf numFmtId="167" fontId="57" fillId="40" borderId="2" xfId="0" applyNumberFormat="1" applyFont="1" applyFill="1" applyBorder="1" applyAlignment="1">
      <alignment horizontal="center" vertical="center" wrapText="1"/>
    </xf>
    <xf numFmtId="167" fontId="25" fillId="0" borderId="6" xfId="0" applyNumberFormat="1" applyFont="1" applyBorder="1" applyAlignment="1">
      <alignment horizontal="center"/>
    </xf>
    <xf numFmtId="167" fontId="57" fillId="40" borderId="2" xfId="0" applyNumberFormat="1" applyFont="1" applyFill="1" applyBorder="1" applyAlignment="1">
      <alignment vertical="center"/>
    </xf>
    <xf numFmtId="167" fontId="57" fillId="5" borderId="2" xfId="0" applyNumberFormat="1" applyFont="1" applyFill="1" applyBorder="1" applyAlignment="1">
      <alignment horizontal="center" vertical="top"/>
    </xf>
    <xf numFmtId="167" fontId="57" fillId="0" borderId="2" xfId="0" applyNumberFormat="1" applyFont="1" applyBorder="1" applyAlignment="1">
      <alignment horizontal="center" vertical="top"/>
    </xf>
    <xf numFmtId="167" fontId="34" fillId="0" borderId="2" xfId="0" applyNumberFormat="1" applyFont="1" applyBorder="1" applyAlignment="1">
      <alignment horizontal="center" vertical="top"/>
    </xf>
    <xf numFmtId="167" fontId="34" fillId="0" borderId="2" xfId="0" applyNumberFormat="1" applyFont="1" applyFill="1" applyBorder="1" applyAlignment="1">
      <alignment horizontal="center" vertical="top"/>
    </xf>
    <xf numFmtId="167" fontId="57" fillId="0" borderId="2" xfId="0" applyNumberFormat="1" applyFont="1" applyFill="1" applyBorder="1" applyAlignment="1">
      <alignment horizontal="center" vertical="top" wrapText="1"/>
    </xf>
    <xf numFmtId="167" fontId="49" fillId="0" borderId="2" xfId="0" applyNumberFormat="1" applyFont="1" applyBorder="1" applyAlignment="1">
      <alignment horizontal="center" vertical="top" wrapText="1"/>
    </xf>
    <xf numFmtId="167" fontId="25" fillId="0" borderId="2" xfId="0" applyNumberFormat="1" applyFont="1" applyBorder="1" applyAlignment="1">
      <alignment horizontal="center" vertical="top" wrapText="1"/>
    </xf>
    <xf numFmtId="167" fontId="32" fillId="0" borderId="2" xfId="0" applyNumberFormat="1" applyFont="1" applyBorder="1" applyAlignment="1">
      <alignment horizontal="center" vertical="top"/>
    </xf>
    <xf numFmtId="167" fontId="32" fillId="5" borderId="2" xfId="0" applyNumberFormat="1" applyFont="1" applyFill="1" applyBorder="1" applyAlignment="1">
      <alignment horizontal="center" vertical="top"/>
    </xf>
    <xf numFmtId="0" fontId="0" fillId="0" borderId="5" xfId="0" applyBorder="1" applyAlignment="1">
      <alignment horizontal="center" vertical="center"/>
    </xf>
    <xf numFmtId="0" fontId="32" fillId="0" borderId="2" xfId="0" applyFont="1" applyFill="1" applyBorder="1" applyAlignment="1">
      <alignment horizontal="right" vertical="top"/>
    </xf>
    <xf numFmtId="0" fontId="32" fillId="0" borderId="2" xfId="0" applyNumberFormat="1" applyFont="1" applyBorder="1" applyAlignment="1">
      <alignment horizontal="right" vertical="top"/>
    </xf>
    <xf numFmtId="166" fontId="33" fillId="0" borderId="2" xfId="0" applyNumberFormat="1" applyFont="1" applyFill="1" applyBorder="1" applyAlignment="1">
      <alignment horizontal="right" vertical="top" wrapText="1"/>
    </xf>
    <xf numFmtId="0" fontId="35" fillId="0" borderId="2" xfId="0" applyFont="1" applyFill="1" applyBorder="1" applyAlignment="1">
      <alignment horizontal="right" vertical="top" wrapText="1"/>
    </xf>
    <xf numFmtId="0" fontId="0" fillId="0" borderId="6" xfId="0" applyFill="1" applyBorder="1" applyAlignment="1">
      <alignment vertical="center"/>
    </xf>
    <xf numFmtId="0" fontId="32" fillId="0" borderId="2" xfId="0" applyFont="1" applyFill="1" applyBorder="1"/>
    <xf numFmtId="0" fontId="32" fillId="3" borderId="2" xfId="0" applyFont="1" applyFill="1" applyBorder="1"/>
    <xf numFmtId="0" fontId="57" fillId="0" borderId="3" xfId="0" applyFont="1" applyBorder="1" applyAlignment="1">
      <alignment horizontal="left" vertical="top" wrapText="1"/>
    </xf>
    <xf numFmtId="0" fontId="57" fillId="0" borderId="3" xfId="0" applyFont="1" applyBorder="1" applyAlignment="1">
      <alignment horizontal="center" vertical="top" wrapText="1"/>
    </xf>
    <xf numFmtId="0" fontId="57" fillId="0" borderId="3" xfId="0" applyFont="1" applyBorder="1" applyAlignment="1">
      <alignment vertical="top" wrapText="1"/>
    </xf>
    <xf numFmtId="0" fontId="57" fillId="0" borderId="3" xfId="0" applyNumberFormat="1" applyFont="1" applyFill="1" applyBorder="1" applyAlignment="1">
      <alignment horizontal="center" vertical="center"/>
    </xf>
    <xf numFmtId="0" fontId="57" fillId="0" borderId="3" xfId="0" applyFont="1" applyFill="1" applyBorder="1" applyAlignment="1">
      <alignment horizontal="center" vertical="center"/>
    </xf>
    <xf numFmtId="0" fontId="57" fillId="0" borderId="3" xfId="0" applyFont="1" applyFill="1" applyBorder="1" applyAlignment="1">
      <alignment horizontal="center" vertical="top" wrapText="1"/>
    </xf>
    <xf numFmtId="0" fontId="57" fillId="0" borderId="2" xfId="0" applyFont="1" applyBorder="1" applyAlignment="1">
      <alignment horizontal="left" vertical="top" wrapText="1"/>
    </xf>
    <xf numFmtId="0" fontId="57" fillId="0" borderId="2" xfId="0" applyNumberFormat="1" applyFont="1" applyFill="1" applyBorder="1" applyAlignment="1">
      <alignment horizontal="center" vertical="center"/>
    </xf>
    <xf numFmtId="0" fontId="188" fillId="0" borderId="2" xfId="0" applyFont="1" applyBorder="1" applyAlignment="1">
      <alignment vertical="top" wrapText="1"/>
    </xf>
    <xf numFmtId="0" fontId="57" fillId="0" borderId="2" xfId="0" applyNumberFormat="1" applyFont="1" applyFill="1" applyBorder="1" applyAlignment="1">
      <alignment horizontal="center" vertical="center" wrapText="1"/>
    </xf>
    <xf numFmtId="0" fontId="57" fillId="0" borderId="2" xfId="0" applyFont="1" applyFill="1" applyBorder="1" applyAlignment="1">
      <alignment vertical="top" wrapText="1"/>
    </xf>
    <xf numFmtId="0" fontId="25" fillId="0" borderId="2" xfId="0" applyFont="1" applyBorder="1" applyAlignment="1">
      <alignment horizontal="justify" vertical="top" wrapText="1"/>
    </xf>
    <xf numFmtId="0" fontId="25" fillId="0" borderId="2" xfId="0" applyFont="1" applyBorder="1" applyAlignment="1">
      <alignment vertical="top" wrapText="1"/>
    </xf>
    <xf numFmtId="0" fontId="48" fillId="0" borderId="2" xfId="0" applyFont="1" applyFill="1" applyBorder="1" applyAlignment="1">
      <alignment vertical="top" wrapText="1"/>
    </xf>
    <xf numFmtId="0" fontId="207" fillId="0" borderId="2" xfId="0" applyFont="1" applyBorder="1" applyAlignment="1">
      <alignment vertical="top" wrapText="1"/>
    </xf>
    <xf numFmtId="0" fontId="57" fillId="3" borderId="2" xfId="0" applyFont="1" applyFill="1" applyBorder="1" applyAlignment="1">
      <alignment vertical="top" wrapText="1"/>
    </xf>
    <xf numFmtId="0" fontId="33" fillId="3" borderId="2" xfId="0" applyFont="1" applyFill="1" applyBorder="1" applyAlignment="1">
      <alignment vertical="top" wrapText="1"/>
    </xf>
    <xf numFmtId="0" fontId="33" fillId="0" borderId="2" xfId="0" applyNumberFormat="1" applyFont="1" applyFill="1" applyBorder="1" applyAlignment="1">
      <alignment horizontal="center" vertical="center" wrapText="1"/>
    </xf>
    <xf numFmtId="0" fontId="188" fillId="0" borderId="2" xfId="0" applyNumberFormat="1" applyFont="1" applyFill="1" applyBorder="1" applyAlignment="1">
      <alignment horizontal="center" vertical="center" wrapText="1"/>
    </xf>
    <xf numFmtId="0" fontId="188" fillId="0" borderId="2" xfId="0" applyFont="1" applyBorder="1" applyAlignment="1">
      <alignment horizontal="center" vertical="center"/>
    </xf>
    <xf numFmtId="0" fontId="32" fillId="0" borderId="5" xfId="0" applyFont="1" applyBorder="1" applyAlignment="1">
      <alignment vertical="center"/>
    </xf>
    <xf numFmtId="0" fontId="47" fillId="2" borderId="2" xfId="0" applyFont="1" applyFill="1" applyBorder="1" applyAlignment="1">
      <alignment vertical="center" wrapText="1"/>
    </xf>
    <xf numFmtId="0" fontId="132" fillId="2" borderId="2" xfId="0" applyFont="1" applyFill="1" applyBorder="1" applyAlignment="1">
      <alignment horizontal="center" vertical="center" wrapText="1"/>
    </xf>
    <xf numFmtId="0" fontId="0" fillId="9" borderId="2" xfId="0" applyFill="1" applyBorder="1" applyAlignment="1">
      <alignment vertical="center"/>
    </xf>
    <xf numFmtId="0" fontId="48" fillId="2" borderId="15" xfId="0" applyFont="1" applyFill="1" applyBorder="1" applyAlignment="1">
      <alignment vertical="top" wrapText="1"/>
    </xf>
    <xf numFmtId="0" fontId="57" fillId="0" borderId="2" xfId="0" applyFont="1" applyBorder="1" applyAlignment="1">
      <alignment horizontal="right" vertical="top" wrapText="1"/>
    </xf>
    <xf numFmtId="0" fontId="48" fillId="2" borderId="2" xfId="0" applyFont="1" applyFill="1" applyBorder="1" applyAlignment="1">
      <alignment horizontal="right" vertical="top" wrapText="1"/>
    </xf>
    <xf numFmtId="0" fontId="48" fillId="0" borderId="2" xfId="0" applyFont="1" applyFill="1" applyBorder="1" applyAlignment="1">
      <alignment horizontal="right" vertical="top" wrapText="1"/>
    </xf>
    <xf numFmtId="0" fontId="33" fillId="2" borderId="2" xfId="0" applyFont="1" applyFill="1" applyBorder="1" applyAlignment="1">
      <alignment horizontal="right" vertical="top" wrapText="1"/>
    </xf>
    <xf numFmtId="166" fontId="48" fillId="2" borderId="9" xfId="0" applyNumberFormat="1" applyFont="1" applyFill="1" applyBorder="1" applyAlignment="1">
      <alignment horizontal="right" vertical="top" wrapText="1"/>
    </xf>
    <xf numFmtId="166" fontId="48" fillId="0" borderId="9" xfId="0" applyNumberFormat="1" applyFont="1" applyFill="1" applyBorder="1" applyAlignment="1">
      <alignment horizontal="right" vertical="top" wrapText="1"/>
    </xf>
    <xf numFmtId="0" fontId="48" fillId="0" borderId="9" xfId="0" applyFont="1" applyFill="1" applyBorder="1" applyAlignment="1">
      <alignment horizontal="right" vertical="top" wrapText="1"/>
    </xf>
    <xf numFmtId="166" fontId="33" fillId="2" borderId="3" xfId="0" applyNumberFormat="1" applyFont="1" applyFill="1" applyBorder="1" applyAlignment="1">
      <alignment horizontal="right" vertical="top" wrapText="1"/>
    </xf>
    <xf numFmtId="0" fontId="32" fillId="0" borderId="3" xfId="0" applyFont="1" applyFill="1" applyBorder="1" applyAlignment="1">
      <alignment horizontal="right" vertical="top" wrapText="1"/>
    </xf>
    <xf numFmtId="166" fontId="48" fillId="0" borderId="6" xfId="0" applyNumberFormat="1" applyFont="1" applyFill="1" applyBorder="1" applyAlignment="1">
      <alignment horizontal="right" vertical="top" wrapText="1"/>
    </xf>
    <xf numFmtId="0" fontId="48" fillId="0" borderId="6" xfId="0" applyFont="1" applyFill="1" applyBorder="1" applyAlignment="1">
      <alignment horizontal="right" vertical="top" wrapText="1"/>
    </xf>
    <xf numFmtId="0" fontId="32" fillId="0" borderId="6" xfId="0" applyFont="1" applyFill="1" applyBorder="1" applyAlignment="1">
      <alignment horizontal="right" vertical="top" wrapText="1"/>
    </xf>
    <xf numFmtId="0" fontId="32" fillId="0" borderId="7" xfId="0" applyFont="1" applyBorder="1" applyAlignment="1">
      <alignment horizontal="right" vertical="top" wrapText="1"/>
    </xf>
    <xf numFmtId="166" fontId="47" fillId="2" borderId="2" xfId="0" applyNumberFormat="1" applyFont="1" applyFill="1" applyBorder="1" applyAlignment="1">
      <alignment horizontal="right" vertical="center" wrapText="1"/>
    </xf>
    <xf numFmtId="0" fontId="47" fillId="2" borderId="2" xfId="0" applyFont="1" applyFill="1" applyBorder="1" applyAlignment="1">
      <alignment horizontal="right" vertical="center" wrapText="1"/>
    </xf>
    <xf numFmtId="0" fontId="32" fillId="0" borderId="2" xfId="0" applyFont="1" applyBorder="1" applyAlignment="1">
      <alignment horizontal="right" vertical="center" wrapText="1"/>
    </xf>
    <xf numFmtId="0" fontId="32" fillId="0" borderId="0" xfId="0" applyFont="1" applyAlignment="1">
      <alignment vertical="center"/>
    </xf>
    <xf numFmtId="0" fontId="54" fillId="0" borderId="0" xfId="0" applyFont="1" applyAlignment="1">
      <alignment vertical="center"/>
    </xf>
    <xf numFmtId="0" fontId="33" fillId="2" borderId="2" xfId="0" applyFont="1" applyFill="1" applyBorder="1" applyAlignment="1">
      <alignment horizontal="center" vertical="top" wrapText="1"/>
    </xf>
    <xf numFmtId="0" fontId="0" fillId="0" borderId="3" xfId="0" applyBorder="1"/>
    <xf numFmtId="0" fontId="17" fillId="0" borderId="0" xfId="0" applyFont="1" applyBorder="1" applyAlignment="1">
      <alignment horizontal="center"/>
    </xf>
    <xf numFmtId="0" fontId="33" fillId="9"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0" fillId="0" borderId="6" xfId="0" applyBorder="1"/>
    <xf numFmtId="0" fontId="0" fillId="0" borderId="7" xfId="0" applyBorder="1"/>
    <xf numFmtId="0" fontId="35" fillId="49" borderId="9" xfId="0" applyFont="1" applyFill="1" applyBorder="1" applyAlignment="1">
      <alignment horizontal="center" vertical="top" wrapText="1"/>
    </xf>
    <xf numFmtId="0" fontId="15" fillId="49" borderId="2" xfId="0" applyFont="1" applyFill="1" applyBorder="1" applyAlignment="1">
      <alignment horizontal="center" vertical="center" wrapText="1"/>
    </xf>
    <xf numFmtId="0" fontId="16" fillId="49" borderId="9" xfId="0" applyFont="1" applyFill="1" applyBorder="1" applyAlignment="1">
      <alignment vertical="center" wrapText="1"/>
    </xf>
    <xf numFmtId="0" fontId="141" fillId="49" borderId="2" xfId="0" applyFont="1" applyFill="1" applyBorder="1" applyAlignment="1">
      <alignment horizontal="right" vertical="center" wrapText="1"/>
    </xf>
    <xf numFmtId="0" fontId="174" fillId="50" borderId="1" xfId="0" applyFont="1" applyFill="1" applyBorder="1" applyAlignment="1">
      <alignment vertical="top" wrapText="1"/>
    </xf>
    <xf numFmtId="0" fontId="42" fillId="50" borderId="1" xfId="0" applyFont="1" applyFill="1" applyBorder="1" applyAlignment="1">
      <alignment vertical="top" wrapText="1"/>
    </xf>
    <xf numFmtId="0" fontId="42" fillId="50" borderId="11" xfId="0" applyFont="1" applyFill="1" applyBorder="1" applyAlignment="1">
      <alignment vertical="top" wrapText="1"/>
    </xf>
    <xf numFmtId="166" fontId="53" fillId="50" borderId="9" xfId="0" applyNumberFormat="1" applyFont="1" applyFill="1" applyBorder="1" applyAlignment="1">
      <alignment horizontal="center" vertical="top" wrapText="1"/>
    </xf>
    <xf numFmtId="49" fontId="152" fillId="50" borderId="9" xfId="0" applyNumberFormat="1" applyFont="1" applyFill="1" applyBorder="1" applyAlignment="1">
      <alignment horizontal="center"/>
    </xf>
    <xf numFmtId="0" fontId="174" fillId="50" borderId="2" xfId="0" applyFont="1" applyFill="1" applyBorder="1" applyAlignment="1">
      <alignment vertical="top" wrapText="1"/>
    </xf>
    <xf numFmtId="0" fontId="42" fillId="50" borderId="2" xfId="0" applyFont="1" applyFill="1" applyBorder="1" applyAlignment="1">
      <alignment vertical="top" wrapText="1"/>
    </xf>
    <xf numFmtId="166" fontId="50" fillId="50" borderId="7" xfId="0" applyNumberFormat="1" applyFont="1" applyFill="1" applyBorder="1" applyAlignment="1">
      <alignment horizontal="center" vertical="top" wrapText="1"/>
    </xf>
    <xf numFmtId="49" fontId="152" fillId="50" borderId="2" xfId="0" applyNumberFormat="1" applyFont="1" applyFill="1" applyBorder="1" applyAlignment="1">
      <alignment horizontal="center" vertical="top" wrapText="1"/>
    </xf>
    <xf numFmtId="0" fontId="35" fillId="12" borderId="5" xfId="0" applyFont="1" applyFill="1" applyBorder="1" applyAlignment="1">
      <alignment vertical="top" wrapText="1"/>
    </xf>
    <xf numFmtId="0" fontId="35" fillId="12" borderId="0" xfId="0" applyFont="1" applyFill="1" applyAlignment="1">
      <alignment horizontal="left" vertical="top" wrapText="1"/>
    </xf>
    <xf numFmtId="0" fontId="152" fillId="51" borderId="2" xfId="0" applyFont="1" applyFill="1" applyBorder="1" applyAlignment="1">
      <alignment vertical="top" wrapText="1"/>
    </xf>
    <xf numFmtId="0" fontId="42" fillId="51" borderId="6" xfId="0" applyFont="1" applyFill="1" applyBorder="1" applyAlignment="1">
      <alignment vertical="top" wrapText="1"/>
    </xf>
    <xf numFmtId="0" fontId="42" fillId="51" borderId="2" xfId="0" applyFont="1" applyFill="1" applyBorder="1" applyAlignment="1">
      <alignment vertical="top" wrapText="1"/>
    </xf>
    <xf numFmtId="166" fontId="53" fillId="51" borderId="11" xfId="0" applyNumberFormat="1" applyFont="1" applyFill="1" applyBorder="1" applyAlignment="1">
      <alignment horizontal="center" vertical="top" wrapText="1"/>
    </xf>
    <xf numFmtId="49" fontId="152" fillId="51" borderId="2" xfId="0" applyNumberFormat="1" applyFont="1" applyFill="1" applyBorder="1" applyAlignment="1">
      <alignment horizontal="center" vertical="top" wrapText="1"/>
    </xf>
    <xf numFmtId="0" fontId="48" fillId="12" borderId="5" xfId="0" applyFont="1" applyFill="1" applyBorder="1" applyAlignment="1">
      <alignment horizontal="left" vertical="top" wrapText="1"/>
    </xf>
    <xf numFmtId="166" fontId="0" fillId="0" borderId="0" xfId="0" applyNumberFormat="1"/>
    <xf numFmtId="0" fontId="15" fillId="51" borderId="2" xfId="0" applyFont="1" applyFill="1" applyBorder="1" applyAlignment="1">
      <alignment horizontal="center" vertical="center"/>
    </xf>
    <xf numFmtId="0" fontId="78" fillId="51" borderId="2" xfId="0" applyFont="1" applyFill="1" applyBorder="1" applyAlignment="1">
      <alignment vertical="center" wrapText="1"/>
    </xf>
    <xf numFmtId="0" fontId="15" fillId="51" borderId="2" xfId="0" applyFont="1" applyFill="1" applyBorder="1" applyAlignment="1">
      <alignment horizontal="center" vertical="center" wrapText="1"/>
    </xf>
    <xf numFmtId="0" fontId="15" fillId="51" borderId="2" xfId="0" applyFont="1" applyFill="1" applyBorder="1" applyAlignment="1">
      <alignment vertical="center"/>
    </xf>
    <xf numFmtId="0" fontId="25" fillId="11" borderId="5" xfId="0" applyFont="1" applyFill="1" applyBorder="1" applyAlignment="1">
      <alignment horizontal="center" vertical="center" wrapText="1"/>
    </xf>
    <xf numFmtId="0" fontId="24" fillId="11" borderId="5" xfId="0" applyFont="1" applyFill="1" applyBorder="1" applyAlignment="1">
      <alignment horizontal="center" vertical="center" wrapText="1"/>
    </xf>
    <xf numFmtId="0" fontId="35" fillId="49" borderId="2" xfId="0" applyFont="1" applyFill="1" applyBorder="1" applyAlignment="1">
      <alignment vertical="top" wrapText="1"/>
    </xf>
    <xf numFmtId="170" fontId="17" fillId="49" borderId="2" xfId="0" applyNumberFormat="1" applyFont="1" applyFill="1" applyBorder="1" applyAlignment="1">
      <alignment horizontal="right" vertical="center" wrapText="1"/>
    </xf>
    <xf numFmtId="0" fontId="15" fillId="49" borderId="2" xfId="0" applyFont="1" applyFill="1" applyBorder="1" applyAlignment="1">
      <alignment vertical="center" wrapText="1"/>
    </xf>
    <xf numFmtId="0" fontId="15" fillId="51" borderId="2" xfId="0" applyFont="1" applyFill="1" applyBorder="1" applyAlignment="1">
      <alignment vertical="center" wrapText="1"/>
    </xf>
    <xf numFmtId="0" fontId="15" fillId="12" borderId="2" xfId="0" applyFont="1" applyFill="1" applyBorder="1" applyAlignment="1">
      <alignment vertical="center" wrapText="1"/>
    </xf>
    <xf numFmtId="0" fontId="10" fillId="51" borderId="9" xfId="0" applyFont="1" applyFill="1" applyBorder="1" applyAlignment="1">
      <alignment horizontal="left" wrapText="1"/>
    </xf>
    <xf numFmtId="0" fontId="9" fillId="51" borderId="9" xfId="0" applyFont="1" applyFill="1" applyBorder="1"/>
    <xf numFmtId="0" fontId="5" fillId="51" borderId="11" xfId="0" applyNumberFormat="1" applyFont="1" applyFill="1" applyBorder="1" applyAlignment="1">
      <alignment horizontal="right" vertical="center" wrapText="1"/>
    </xf>
    <xf numFmtId="0" fontId="15" fillId="51" borderId="2" xfId="0" applyFont="1" applyFill="1" applyBorder="1" applyAlignment="1">
      <alignment horizontal="left" vertical="top" wrapText="1"/>
    </xf>
    <xf numFmtId="0" fontId="10" fillId="51" borderId="2" xfId="0" applyFont="1" applyFill="1" applyBorder="1" applyAlignment="1">
      <alignment vertical="top" wrapText="1"/>
    </xf>
    <xf numFmtId="0" fontId="5" fillId="51" borderId="9" xfId="0" applyNumberFormat="1" applyFont="1" applyFill="1" applyBorder="1" applyAlignment="1">
      <alignment horizontal="right" vertical="top" wrapText="1"/>
    </xf>
    <xf numFmtId="0" fontId="32" fillId="11" borderId="2" xfId="0" applyFont="1" applyFill="1" applyBorder="1" applyAlignment="1">
      <alignment vertical="top" wrapText="1"/>
    </xf>
    <xf numFmtId="166" fontId="47" fillId="51" borderId="2" xfId="0" applyNumberFormat="1" applyFont="1" applyFill="1" applyBorder="1" applyAlignment="1">
      <alignment horizontal="right" vertical="top" wrapText="1"/>
    </xf>
    <xf numFmtId="0" fontId="35" fillId="32" borderId="2" xfId="0" applyFont="1" applyFill="1" applyBorder="1" applyAlignment="1">
      <alignment vertical="top" wrapText="1"/>
    </xf>
    <xf numFmtId="0" fontId="32" fillId="32" borderId="2" xfId="0" applyFont="1" applyFill="1" applyBorder="1" applyAlignment="1">
      <alignment horizontal="left" vertical="top" wrapText="1"/>
    </xf>
    <xf numFmtId="0" fontId="32" fillId="32" borderId="2" xfId="0" applyFont="1" applyFill="1" applyBorder="1" applyAlignment="1">
      <alignment vertical="top" wrapText="1"/>
    </xf>
    <xf numFmtId="0" fontId="32" fillId="32" borderId="2" xfId="0" applyFont="1" applyFill="1" applyBorder="1" applyAlignment="1">
      <alignment horizontal="right" vertical="top" wrapText="1"/>
    </xf>
    <xf numFmtId="0" fontId="32" fillId="32" borderId="2" xfId="0" applyFont="1" applyFill="1" applyBorder="1" applyAlignment="1">
      <alignment horizontal="center" vertical="top" wrapText="1"/>
    </xf>
    <xf numFmtId="0" fontId="0" fillId="49" borderId="2" xfId="0" applyFill="1" applyBorder="1" applyAlignment="1">
      <alignment vertical="center"/>
    </xf>
    <xf numFmtId="0" fontId="48" fillId="49" borderId="2" xfId="0" applyFont="1" applyFill="1" applyBorder="1" applyAlignment="1">
      <alignment horizontal="center" vertical="center" wrapText="1"/>
    </xf>
    <xf numFmtId="0" fontId="48" fillId="51" borderId="2" xfId="0" applyFont="1" applyFill="1" applyBorder="1" applyAlignment="1">
      <alignment horizontal="center" vertical="center" wrapText="1"/>
    </xf>
    <xf numFmtId="0" fontId="30" fillId="12" borderId="2" xfId="0" applyFont="1" applyFill="1" applyBorder="1" applyAlignment="1">
      <alignment horizontal="right" vertical="center" wrapText="1"/>
    </xf>
    <xf numFmtId="0" fontId="151" fillId="12" borderId="2" xfId="0" applyFont="1" applyFill="1" applyBorder="1" applyAlignment="1">
      <alignment horizontal="left" vertical="center" wrapText="1"/>
    </xf>
    <xf numFmtId="0" fontId="46" fillId="12" borderId="2" xfId="0" applyFont="1" applyFill="1" applyBorder="1" applyAlignment="1">
      <alignment horizontal="right" vertical="center" wrapText="1"/>
    </xf>
    <xf numFmtId="0" fontId="151" fillId="12" borderId="2" xfId="0" applyFont="1" applyFill="1" applyBorder="1" applyAlignment="1">
      <alignment horizontal="right" vertical="center" wrapText="1"/>
    </xf>
    <xf numFmtId="166" fontId="151" fillId="12" borderId="2" xfId="0" applyNumberFormat="1" applyFont="1" applyFill="1" applyBorder="1" applyAlignment="1">
      <alignment horizontal="right" vertical="center" wrapText="1"/>
    </xf>
    <xf numFmtId="0" fontId="30" fillId="32" borderId="2" xfId="0" applyFont="1" applyFill="1" applyBorder="1" applyAlignment="1">
      <alignment horizontal="left" vertical="top" wrapText="1"/>
    </xf>
    <xf numFmtId="0" fontId="46" fillId="32" borderId="2" xfId="0" applyFont="1" applyFill="1" applyBorder="1" applyAlignment="1">
      <alignment horizontal="center" vertical="top" wrapText="1"/>
    </xf>
    <xf numFmtId="166" fontId="151" fillId="32" borderId="2" xfId="0" applyNumberFormat="1" applyFont="1" applyFill="1" applyBorder="1" applyAlignment="1">
      <alignment horizontal="right" vertical="top" wrapText="1"/>
    </xf>
    <xf numFmtId="166" fontId="46" fillId="32" borderId="2" xfId="0" applyNumberFormat="1" applyFont="1" applyFill="1" applyBorder="1" applyAlignment="1">
      <alignment horizontal="right" vertical="top" wrapText="1"/>
    </xf>
    <xf numFmtId="166" fontId="37" fillId="11" borderId="2" xfId="0" applyNumberFormat="1" applyFont="1" applyFill="1" applyBorder="1" applyAlignment="1">
      <alignment horizontal="center" vertical="top" wrapText="1"/>
    </xf>
    <xf numFmtId="166" fontId="8" fillId="51" borderId="2" xfId="0" applyNumberFormat="1" applyFont="1" applyFill="1" applyBorder="1" applyAlignment="1">
      <alignment vertical="top" wrapText="1"/>
    </xf>
    <xf numFmtId="166" fontId="8" fillId="34" borderId="2" xfId="0" applyNumberFormat="1" applyFont="1" applyFill="1" applyBorder="1" applyAlignment="1">
      <alignment vertical="top" wrapText="1"/>
    </xf>
    <xf numFmtId="0" fontId="8" fillId="51" borderId="2" xfId="0" applyFont="1" applyFill="1" applyBorder="1" applyAlignment="1">
      <alignment vertical="top" wrapText="1"/>
    </xf>
    <xf numFmtId="0" fontId="37" fillId="51" borderId="2" xfId="0" applyFont="1" applyFill="1" applyBorder="1" applyAlignment="1">
      <alignment horizontal="center" vertical="top" wrapText="1"/>
    </xf>
    <xf numFmtId="166" fontId="8" fillId="51" borderId="2" xfId="0" applyNumberFormat="1" applyFont="1" applyFill="1" applyBorder="1" applyAlignment="1">
      <alignment horizontal="center" vertical="top" wrapText="1"/>
    </xf>
    <xf numFmtId="0" fontId="8" fillId="51" borderId="2" xfId="0" applyFont="1" applyFill="1" applyBorder="1" applyAlignment="1">
      <alignment horizontal="center" vertical="top" wrapText="1"/>
    </xf>
    <xf numFmtId="1" fontId="28" fillId="6" borderId="2" xfId="0" applyNumberFormat="1" applyFont="1" applyFill="1" applyBorder="1" applyAlignment="1">
      <alignment horizontal="center" vertical="center" wrapText="1"/>
    </xf>
    <xf numFmtId="0" fontId="28" fillId="6" borderId="2" xfId="0" applyNumberFormat="1" applyFont="1" applyFill="1" applyBorder="1" applyAlignment="1">
      <alignment horizontal="center" vertical="center" wrapText="1"/>
    </xf>
    <xf numFmtId="0" fontId="29" fillId="6" borderId="2" xfId="0" applyNumberFormat="1" applyFont="1" applyFill="1" applyBorder="1" applyAlignment="1">
      <alignment horizontal="center" vertical="center" wrapText="1"/>
    </xf>
    <xf numFmtId="0" fontId="28" fillId="6" borderId="2" xfId="0" applyFont="1" applyFill="1" applyBorder="1" applyAlignment="1">
      <alignment horizontal="center" vertical="center"/>
    </xf>
    <xf numFmtId="0" fontId="86" fillId="6" borderId="2" xfId="0" applyNumberFormat="1" applyFont="1" applyFill="1" applyBorder="1" applyAlignment="1">
      <alignment horizontal="center" vertical="center" wrapText="1"/>
    </xf>
    <xf numFmtId="0" fontId="28" fillId="6" borderId="2" xfId="0" applyNumberFormat="1" applyFont="1" applyFill="1" applyBorder="1" applyAlignment="1">
      <alignment horizontal="center" vertical="top" wrapText="1"/>
    </xf>
    <xf numFmtId="0" fontId="30" fillId="6" borderId="2" xfId="0" applyNumberFormat="1" applyFont="1" applyFill="1" applyBorder="1" applyAlignment="1">
      <alignment horizontal="center" vertical="top" wrapText="1"/>
    </xf>
    <xf numFmtId="0" fontId="124" fillId="6" borderId="2" xfId="0" applyFont="1" applyFill="1" applyBorder="1" applyAlignment="1">
      <alignment horizontal="center"/>
    </xf>
    <xf numFmtId="0" fontId="28" fillId="6" borderId="2" xfId="0" applyFont="1" applyFill="1" applyBorder="1" applyAlignment="1">
      <alignment horizontal="center"/>
    </xf>
    <xf numFmtId="0" fontId="0" fillId="6" borderId="2" xfId="0" applyFill="1" applyBorder="1" applyAlignment="1">
      <alignment horizontal="center"/>
    </xf>
    <xf numFmtId="0" fontId="30" fillId="6" borderId="2" xfId="0" applyFont="1" applyFill="1" applyBorder="1" applyAlignment="1">
      <alignment horizontal="center"/>
    </xf>
    <xf numFmtId="0" fontId="30" fillId="6" borderId="2" xfId="0" applyNumberFormat="1" applyFont="1" applyFill="1" applyBorder="1" applyAlignment="1">
      <alignment horizontal="center" vertical="center" wrapText="1"/>
    </xf>
    <xf numFmtId="0" fontId="17" fillId="6" borderId="2" xfId="0" applyNumberFormat="1" applyFont="1" applyFill="1" applyBorder="1" applyAlignment="1">
      <alignment horizontal="center" vertical="center" wrapText="1"/>
    </xf>
    <xf numFmtId="0" fontId="47" fillId="51" borderId="2" xfId="0" applyNumberFormat="1" applyFont="1" applyFill="1" applyBorder="1" applyAlignment="1" applyProtection="1">
      <alignment horizontal="left" vertical="top" wrapText="1"/>
      <protection locked="0"/>
    </xf>
    <xf numFmtId="0" fontId="47" fillId="51" borderId="2" xfId="0" applyNumberFormat="1" applyFont="1" applyFill="1" applyBorder="1" applyAlignment="1" applyProtection="1">
      <alignment vertical="top" wrapText="1"/>
      <protection locked="0"/>
    </xf>
    <xf numFmtId="0" fontId="47" fillId="51" borderId="2" xfId="0" applyNumberFormat="1" applyFont="1" applyFill="1" applyBorder="1" applyAlignment="1" applyProtection="1">
      <alignment horizontal="center" vertical="top" wrapText="1"/>
      <protection locked="0"/>
    </xf>
    <xf numFmtId="0" fontId="47" fillId="51" borderId="9" xfId="0" applyNumberFormat="1" applyFont="1" applyFill="1" applyBorder="1" applyAlignment="1" applyProtection="1">
      <alignment horizontal="center" vertical="top" wrapText="1"/>
      <protection locked="0"/>
    </xf>
    <xf numFmtId="0" fontId="124" fillId="51" borderId="2" xfId="0" applyFont="1" applyFill="1" applyBorder="1" applyAlignment="1">
      <alignment horizontal="left"/>
    </xf>
    <xf numFmtId="0" fontId="124" fillId="51" borderId="2" xfId="0" applyFont="1" applyFill="1" applyBorder="1"/>
    <xf numFmtId="0" fontId="30" fillId="51" borderId="2" xfId="0" applyFont="1" applyFill="1" applyBorder="1" applyAlignment="1">
      <alignment horizontal="center"/>
    </xf>
    <xf numFmtId="0" fontId="30" fillId="51" borderId="2" xfId="0" applyFont="1" applyFill="1" applyBorder="1" applyAlignment="1">
      <alignment horizontal="left"/>
    </xf>
    <xf numFmtId="0" fontId="30" fillId="51" borderId="2" xfId="0" applyFont="1" applyFill="1" applyBorder="1"/>
    <xf numFmtId="0" fontId="21" fillId="0" borderId="5" xfId="0" applyFont="1" applyBorder="1" applyAlignment="1"/>
    <xf numFmtId="0" fontId="21" fillId="0" borderId="6" xfId="0" applyFont="1" applyBorder="1" applyAlignment="1"/>
    <xf numFmtId="0" fontId="21" fillId="0" borderId="7" xfId="0" applyFont="1" applyBorder="1" applyAlignment="1"/>
    <xf numFmtId="0" fontId="0" fillId="6" borderId="2" xfId="0" applyFill="1" applyBorder="1"/>
    <xf numFmtId="0" fontId="0" fillId="0" borderId="0" xfId="0" applyFill="1"/>
    <xf numFmtId="0" fontId="30" fillId="51" borderId="2" xfId="0" applyFont="1" applyFill="1" applyBorder="1" applyAlignment="1">
      <alignment horizontal="left" vertical="center"/>
    </xf>
    <xf numFmtId="0" fontId="21" fillId="51" borderId="2" xfId="0" applyFont="1" applyFill="1" applyBorder="1" applyAlignment="1">
      <alignment horizontal="center" vertical="center"/>
    </xf>
    <xf numFmtId="0" fontId="28" fillId="51" borderId="2" xfId="0" applyFont="1" applyFill="1" applyBorder="1" applyAlignment="1">
      <alignment vertical="center"/>
    </xf>
    <xf numFmtId="0" fontId="30" fillId="51" borderId="2" xfId="0" applyFont="1" applyFill="1" applyBorder="1" applyAlignment="1">
      <alignment horizontal="center" vertical="center"/>
    </xf>
    <xf numFmtId="166" fontId="30" fillId="51" borderId="2" xfId="0" applyNumberFormat="1" applyFont="1" applyFill="1" applyBorder="1" applyAlignment="1">
      <alignment horizontal="center" vertical="center"/>
    </xf>
    <xf numFmtId="0" fontId="0" fillId="51" borderId="2" xfId="0" applyFill="1" applyBorder="1"/>
    <xf numFmtId="166" fontId="30" fillId="51" borderId="2" xfId="0" applyNumberFormat="1" applyFont="1" applyFill="1" applyBorder="1" applyAlignment="1">
      <alignment horizontal="center"/>
    </xf>
    <xf numFmtId="0" fontId="47" fillId="51" borderId="2" xfId="0" applyFont="1" applyFill="1" applyBorder="1" applyAlignment="1">
      <alignment horizontal="left" vertical="top" wrapText="1"/>
    </xf>
    <xf numFmtId="0" fontId="51" fillId="51" borderId="2" xfId="0" applyFont="1" applyFill="1" applyBorder="1" applyAlignment="1">
      <alignment horizontal="center" vertical="top" wrapText="1"/>
    </xf>
    <xf numFmtId="0" fontId="29" fillId="51" borderId="2" xfId="0" applyFont="1" applyFill="1" applyBorder="1" applyAlignment="1">
      <alignment horizontal="center" vertical="top" wrapText="1"/>
    </xf>
    <xf numFmtId="0" fontId="47" fillId="51" borderId="2" xfId="0" applyFont="1" applyFill="1" applyBorder="1" applyAlignment="1">
      <alignment horizontal="center" vertical="top" wrapText="1"/>
    </xf>
    <xf numFmtId="0" fontId="0" fillId="0" borderId="0" xfId="0" applyFill="1" applyAlignment="1">
      <alignment horizontal="center" vertical="center"/>
    </xf>
    <xf numFmtId="0" fontId="0" fillId="0" borderId="0" xfId="0" applyFill="1" applyAlignment="1">
      <alignment vertical="center"/>
    </xf>
    <xf numFmtId="0" fontId="0" fillId="0" borderId="0" xfId="0" applyFill="1" applyAlignment="1"/>
    <xf numFmtId="0" fontId="58" fillId="0" borderId="0" xfId="0" applyFont="1" applyFill="1"/>
    <xf numFmtId="0" fontId="15" fillId="0" borderId="0" xfId="0" applyFont="1" applyFill="1"/>
    <xf numFmtId="0" fontId="0" fillId="0" borderId="0" xfId="0" applyFont="1" applyFill="1"/>
    <xf numFmtId="49" fontId="0" fillId="0" borderId="0" xfId="0" applyNumberFormat="1" applyFill="1"/>
    <xf numFmtId="0" fontId="15" fillId="0" borderId="0" xfId="0" applyFont="1" applyFill="1" applyAlignment="1">
      <alignment vertical="center" wrapText="1"/>
    </xf>
    <xf numFmtId="169" fontId="187" fillId="12" borderId="2" xfId="1" applyNumberFormat="1" applyFont="1" applyFill="1" applyBorder="1" applyAlignment="1">
      <alignment horizontal="center" vertical="center"/>
    </xf>
    <xf numFmtId="169" fontId="187" fillId="12" borderId="2" xfId="1" applyNumberFormat="1" applyFont="1" applyFill="1" applyBorder="1" applyAlignment="1">
      <alignment vertical="center"/>
    </xf>
    <xf numFmtId="0" fontId="15" fillId="12" borderId="2" xfId="0" applyFont="1" applyFill="1" applyBorder="1" applyAlignment="1">
      <alignment horizontal="center" vertical="center" wrapText="1"/>
    </xf>
    <xf numFmtId="169" fontId="187" fillId="52" borderId="2" xfId="1" applyNumberFormat="1" applyFont="1" applyFill="1" applyBorder="1" applyAlignment="1">
      <alignment horizontal="right" vertical="center" wrapText="1"/>
    </xf>
    <xf numFmtId="169" fontId="187" fillId="52" borderId="2" xfId="1" applyNumberFormat="1" applyFont="1" applyFill="1" applyBorder="1" applyAlignment="1">
      <alignment horizontal="center" vertical="center" wrapText="1"/>
    </xf>
    <xf numFmtId="0" fontId="25" fillId="51" borderId="2" xfId="0" applyFont="1" applyFill="1" applyBorder="1" applyAlignment="1">
      <alignment vertical="center" wrapText="1"/>
    </xf>
    <xf numFmtId="169" fontId="45" fillId="0" borderId="2" xfId="1" applyNumberFormat="1" applyFont="1" applyFill="1" applyBorder="1" applyAlignment="1">
      <alignment horizontal="right" vertical="top" wrapText="1"/>
    </xf>
    <xf numFmtId="169" fontId="45" fillId="0" borderId="2" xfId="1" applyNumberFormat="1" applyFont="1" applyFill="1" applyBorder="1" applyAlignment="1">
      <alignment horizontal="right"/>
    </xf>
    <xf numFmtId="0" fontId="40" fillId="0" borderId="2" xfId="2" applyFont="1" applyFill="1" applyBorder="1" applyAlignment="1">
      <alignment wrapText="1"/>
    </xf>
    <xf numFmtId="0" fontId="40" fillId="0" borderId="2" xfId="0" applyFont="1" applyFill="1" applyBorder="1" applyAlignment="1">
      <alignment horizontal="center" vertical="center" wrapText="1"/>
    </xf>
    <xf numFmtId="2" fontId="40" fillId="0" borderId="2" xfId="0" applyNumberFormat="1" applyFont="1" applyFill="1" applyBorder="1" applyAlignment="1">
      <alignment horizontal="center" vertical="center"/>
    </xf>
    <xf numFmtId="0" fontId="25" fillId="40" borderId="5" xfId="0" applyFont="1" applyFill="1" applyBorder="1" applyAlignment="1">
      <alignment horizontal="left" vertical="center" wrapText="1"/>
    </xf>
    <xf numFmtId="0" fontId="40" fillId="32" borderId="2" xfId="0" applyFont="1" applyFill="1" applyBorder="1" applyAlignment="1">
      <alignment horizontal="center" vertical="center" wrapText="1"/>
    </xf>
    <xf numFmtId="173" fontId="141" fillId="51" borderId="2" xfId="0" applyNumberFormat="1" applyFont="1" applyFill="1" applyBorder="1" applyAlignment="1">
      <alignment horizontal="right" vertical="center" wrapText="1"/>
    </xf>
    <xf numFmtId="0" fontId="7" fillId="51" borderId="2" xfId="0" applyFont="1" applyFill="1" applyBorder="1" applyAlignment="1">
      <alignment horizontal="right" vertical="center"/>
    </xf>
    <xf numFmtId="0" fontId="6" fillId="2" borderId="2" xfId="0" applyNumberFormat="1" applyFont="1" applyFill="1" applyBorder="1" applyAlignment="1">
      <alignment horizontal="center" vertical="top" wrapText="1"/>
    </xf>
    <xf numFmtId="173" fontId="6" fillId="2" borderId="2" xfId="0" applyNumberFormat="1" applyFont="1" applyFill="1" applyBorder="1" applyAlignment="1">
      <alignment horizontal="center" vertical="top" wrapText="1"/>
    </xf>
    <xf numFmtId="173" fontId="138" fillId="2" borderId="2" xfId="0" applyNumberFormat="1" applyFont="1" applyFill="1" applyBorder="1" applyAlignment="1">
      <alignment horizontal="center" vertical="top" wrapText="1"/>
    </xf>
    <xf numFmtId="0" fontId="54" fillId="0" borderId="1" xfId="0" applyFont="1" applyBorder="1" applyAlignment="1">
      <alignment vertical="center" wrapText="1"/>
    </xf>
    <xf numFmtId="0" fontId="54" fillId="9" borderId="1" xfId="0" applyFont="1" applyFill="1" applyBorder="1" applyAlignment="1">
      <alignment vertical="center" wrapText="1"/>
    </xf>
    <xf numFmtId="0" fontId="54" fillId="9" borderId="0" xfId="0" applyFont="1" applyFill="1"/>
    <xf numFmtId="0" fontId="0" fillId="9" borderId="2" xfId="0" applyFill="1" applyBorder="1" applyAlignment="1">
      <alignment horizontal="center" vertical="top"/>
    </xf>
    <xf numFmtId="0" fontId="32" fillId="9" borderId="2" xfId="0" applyFont="1" applyFill="1" applyBorder="1" applyAlignment="1">
      <alignment horizontal="center" vertical="top"/>
    </xf>
    <xf numFmtId="0" fontId="123" fillId="51" borderId="5" xfId="0" applyFont="1" applyFill="1" applyBorder="1" applyAlignment="1">
      <alignment vertical="center" wrapText="1"/>
    </xf>
    <xf numFmtId="0" fontId="171" fillId="51" borderId="2" xfId="0" applyFont="1" applyFill="1" applyBorder="1" applyAlignment="1">
      <alignment horizontal="center" vertical="center" wrapText="1"/>
    </xf>
    <xf numFmtId="0" fontId="171" fillId="51" borderId="2" xfId="0" applyNumberFormat="1" applyFont="1" applyFill="1" applyBorder="1" applyAlignment="1">
      <alignment horizontal="center" vertical="center" wrapText="1"/>
    </xf>
    <xf numFmtId="173" fontId="171" fillId="51" borderId="2" xfId="0" applyNumberFormat="1" applyFont="1" applyFill="1" applyBorder="1" applyAlignment="1">
      <alignment horizontal="center" vertical="center" wrapText="1"/>
    </xf>
    <xf numFmtId="173" fontId="171" fillId="49" borderId="2" xfId="0" applyNumberFormat="1" applyFont="1" applyFill="1" applyBorder="1" applyAlignment="1">
      <alignment horizontal="center" vertical="center" wrapText="1"/>
    </xf>
    <xf numFmtId="0" fontId="0" fillId="49" borderId="2" xfId="0" applyFill="1" applyBorder="1"/>
    <xf numFmtId="173" fontId="109" fillId="49" borderId="2" xfId="0" applyNumberFormat="1" applyFont="1" applyFill="1" applyBorder="1" applyAlignment="1">
      <alignment horizontal="center" vertical="center" wrapText="1"/>
    </xf>
    <xf numFmtId="0" fontId="157" fillId="0" borderId="2" xfId="0" applyFont="1" applyFill="1" applyBorder="1" applyAlignment="1">
      <alignment horizontal="left" vertical="top" wrapText="1"/>
    </xf>
    <xf numFmtId="0" fontId="157" fillId="0" borderId="2" xfId="0" applyFont="1" applyFill="1" applyBorder="1" applyAlignment="1">
      <alignment vertical="top" wrapText="1"/>
    </xf>
    <xf numFmtId="0" fontId="191" fillId="0" borderId="2" xfId="0" applyFont="1" applyFill="1" applyBorder="1" applyAlignment="1">
      <alignment horizontal="center" vertical="top" wrapText="1"/>
    </xf>
    <xf numFmtId="173" fontId="191" fillId="0" borderId="2" xfId="0" applyNumberFormat="1" applyFont="1" applyFill="1" applyBorder="1" applyAlignment="1">
      <alignment horizontal="center" vertical="top" wrapText="1"/>
    </xf>
    <xf numFmtId="0" fontId="15" fillId="0" borderId="2" xfId="0" applyFont="1" applyFill="1" applyBorder="1"/>
    <xf numFmtId="0" fontId="157" fillId="0" borderId="5" xfId="0" applyFont="1" applyFill="1" applyBorder="1" applyAlignment="1">
      <alignment vertical="top" wrapText="1"/>
    </xf>
    <xf numFmtId="0" fontId="149" fillId="0" borderId="2" xfId="0" applyFont="1" applyFill="1" applyBorder="1" applyAlignment="1">
      <alignment vertical="top" wrapText="1"/>
    </xf>
    <xf numFmtId="173" fontId="149" fillId="0" borderId="2" xfId="0" applyNumberFormat="1" applyFont="1" applyFill="1" applyBorder="1" applyAlignment="1">
      <alignment horizontal="center" vertical="top"/>
    </xf>
    <xf numFmtId="0" fontId="149" fillId="0" borderId="2" xfId="0" applyFont="1" applyFill="1" applyBorder="1" applyAlignment="1">
      <alignment horizontal="left" vertical="top" wrapText="1"/>
    </xf>
    <xf numFmtId="0" fontId="149" fillId="0" borderId="2" xfId="0" applyFont="1" applyFill="1" applyBorder="1" applyAlignment="1">
      <alignment vertical="center" wrapText="1"/>
    </xf>
    <xf numFmtId="0" fontId="149" fillId="0" borderId="2" xfId="0" applyFont="1" applyFill="1" applyBorder="1" applyAlignment="1">
      <alignment wrapText="1"/>
    </xf>
    <xf numFmtId="173" fontId="191" fillId="0" borderId="2" xfId="0" applyNumberFormat="1" applyFont="1" applyFill="1" applyBorder="1" applyAlignment="1">
      <alignment vertical="top" wrapText="1"/>
    </xf>
    <xf numFmtId="0" fontId="157" fillId="0" borderId="2" xfId="0" applyFont="1" applyFill="1" applyBorder="1" applyAlignment="1">
      <alignment wrapText="1"/>
    </xf>
    <xf numFmtId="173" fontId="157" fillId="0" borderId="2" xfId="0" applyNumberFormat="1" applyFont="1" applyFill="1" applyBorder="1" applyAlignment="1">
      <alignment horizontal="center" vertical="top" wrapText="1"/>
    </xf>
    <xf numFmtId="0" fontId="191" fillId="0" borderId="2" xfId="0" applyFont="1" applyFill="1" applyBorder="1" applyAlignment="1">
      <alignment horizontal="left" vertical="top" wrapText="1"/>
    </xf>
    <xf numFmtId="0" fontId="191" fillId="0" borderId="2" xfId="0" applyNumberFormat="1" applyFont="1" applyFill="1" applyBorder="1" applyAlignment="1">
      <alignment horizontal="center" vertical="top" wrapText="1"/>
    </xf>
    <xf numFmtId="166" fontId="191" fillId="0" borderId="2" xfId="0" applyNumberFormat="1" applyFont="1" applyFill="1" applyBorder="1" applyAlignment="1">
      <alignment horizontal="center" vertical="top" wrapText="1"/>
    </xf>
    <xf numFmtId="0" fontId="210" fillId="0" borderId="2" xfId="0" applyFont="1" applyFill="1" applyBorder="1" applyAlignment="1">
      <alignment horizontal="center" vertical="top" wrapText="1"/>
    </xf>
    <xf numFmtId="173" fontId="157" fillId="0" borderId="2" xfId="0" applyNumberFormat="1" applyFont="1" applyFill="1" applyBorder="1" applyAlignment="1">
      <alignment horizontal="center" vertical="top"/>
    </xf>
    <xf numFmtId="0" fontId="15" fillId="9" borderId="0" xfId="0" applyFont="1" applyFill="1" applyAlignment="1">
      <alignment horizontal="center" vertical="center"/>
    </xf>
    <xf numFmtId="0" fontId="8" fillId="9" borderId="12" xfId="0" applyFont="1" applyFill="1" applyBorder="1" applyAlignment="1">
      <alignment horizontal="left" vertical="center" wrapText="1"/>
    </xf>
    <xf numFmtId="0" fontId="208" fillId="51" borderId="2" xfId="0" applyFont="1" applyFill="1" applyBorder="1" applyAlignment="1">
      <alignment vertical="center" wrapText="1"/>
    </xf>
    <xf numFmtId="0" fontId="209" fillId="51" borderId="2" xfId="0" applyFont="1" applyFill="1" applyBorder="1" applyAlignment="1">
      <alignment horizontal="center" vertical="center" wrapText="1"/>
    </xf>
    <xf numFmtId="0" fontId="209" fillId="51" borderId="2" xfId="0" applyNumberFormat="1" applyFont="1" applyFill="1" applyBorder="1" applyAlignment="1">
      <alignment horizontal="center" vertical="center" wrapText="1"/>
    </xf>
    <xf numFmtId="173" fontId="209" fillId="51" borderId="2" xfId="0" applyNumberFormat="1" applyFont="1" applyFill="1" applyBorder="1" applyAlignment="1">
      <alignment horizontal="center" vertical="center" wrapText="1"/>
    </xf>
    <xf numFmtId="173" fontId="134" fillId="0" borderId="2" xfId="0" applyNumberFormat="1" applyFont="1" applyFill="1" applyBorder="1" applyAlignment="1">
      <alignment horizontal="center" vertical="center" wrapText="1"/>
    </xf>
    <xf numFmtId="0" fontId="134" fillId="0" borderId="2" xfId="0" applyFont="1" applyFill="1" applyBorder="1" applyAlignment="1">
      <alignment horizontal="center" vertical="center"/>
    </xf>
    <xf numFmtId="0" fontId="134" fillId="0" borderId="2" xfId="0" applyFont="1" applyBorder="1" applyAlignment="1">
      <alignment horizontal="center" vertical="center"/>
    </xf>
    <xf numFmtId="173" fontId="137" fillId="0" borderId="2" xfId="0" applyNumberFormat="1" applyFont="1" applyFill="1" applyBorder="1" applyAlignment="1">
      <alignment horizontal="center" vertical="center" wrapText="1"/>
    </xf>
    <xf numFmtId="0" fontId="137" fillId="0" borderId="2" xfId="0" applyFont="1" applyFill="1" applyBorder="1" applyAlignment="1">
      <alignment horizontal="center" vertical="center" wrapText="1"/>
    </xf>
    <xf numFmtId="166" fontId="134" fillId="0" borderId="2" xfId="0" applyNumberFormat="1" applyFont="1" applyFill="1" applyBorder="1" applyAlignment="1">
      <alignment horizontal="center" vertical="center" wrapText="1"/>
    </xf>
    <xf numFmtId="166" fontId="134" fillId="0" borderId="2" xfId="0" applyNumberFormat="1" applyFont="1" applyBorder="1" applyAlignment="1">
      <alignment horizontal="center" vertical="center"/>
    </xf>
    <xf numFmtId="166" fontId="137" fillId="0" borderId="2" xfId="0" applyNumberFormat="1" applyFont="1" applyFill="1" applyBorder="1" applyAlignment="1">
      <alignment horizontal="center" vertical="center" wrapText="1"/>
    </xf>
    <xf numFmtId="0" fontId="137" fillId="6" borderId="2" xfId="0" applyFont="1" applyFill="1" applyBorder="1" applyAlignment="1">
      <alignment horizontal="center" vertical="center" wrapText="1"/>
    </xf>
    <xf numFmtId="0" fontId="190" fillId="0" borderId="2" xfId="0" applyFont="1" applyFill="1" applyBorder="1" applyAlignment="1">
      <alignment horizontal="center" vertical="center"/>
    </xf>
    <xf numFmtId="0" fontId="134" fillId="0" borderId="2" xfId="0" applyFont="1" applyFill="1" applyBorder="1" applyAlignment="1">
      <alignment horizontal="center" vertical="center" wrapText="1"/>
    </xf>
    <xf numFmtId="0" fontId="134" fillId="6" borderId="2" xfId="0" applyFont="1" applyFill="1" applyBorder="1" applyAlignment="1">
      <alignment horizontal="center" vertical="center"/>
    </xf>
    <xf numFmtId="0" fontId="180" fillId="6" borderId="5" xfId="0" applyFont="1" applyFill="1" applyBorder="1" applyAlignment="1">
      <alignment vertical="center"/>
    </xf>
    <xf numFmtId="173" fontId="166" fillId="51" borderId="2" xfId="0" applyNumberFormat="1" applyFont="1" applyFill="1" applyBorder="1" applyAlignment="1">
      <alignment horizontal="center" vertical="center"/>
    </xf>
    <xf numFmtId="0" fontId="166" fillId="51" borderId="2" xfId="0" applyFont="1" applyFill="1" applyBorder="1" applyAlignment="1">
      <alignment horizontal="center" vertical="center"/>
    </xf>
    <xf numFmtId="166" fontId="166" fillId="51" borderId="2" xfId="0" applyNumberFormat="1" applyFont="1" applyFill="1" applyBorder="1" applyAlignment="1">
      <alignment horizontal="center" vertical="center"/>
    </xf>
    <xf numFmtId="173" fontId="166" fillId="51" borderId="2" xfId="0" applyNumberFormat="1" applyFont="1" applyFill="1" applyBorder="1" applyAlignment="1">
      <alignment horizontal="center" vertical="center" wrapText="1"/>
    </xf>
    <xf numFmtId="0" fontId="180" fillId="6" borderId="6" xfId="0" applyFont="1" applyFill="1" applyBorder="1" applyAlignment="1">
      <alignment vertical="center"/>
    </xf>
    <xf numFmtId="0" fontId="180" fillId="6" borderId="7" xfId="0" applyFont="1" applyFill="1" applyBorder="1" applyAlignment="1">
      <alignment vertical="center"/>
    </xf>
    <xf numFmtId="173" fontId="180" fillId="6" borderId="2" xfId="0" applyNumberFormat="1" applyFont="1" applyFill="1" applyBorder="1" applyAlignment="1">
      <alignment horizontal="center" vertical="center"/>
    </xf>
    <xf numFmtId="0" fontId="180" fillId="6" borderId="2" xfId="0" applyFont="1" applyFill="1" applyBorder="1" applyAlignment="1">
      <alignment horizontal="center" vertical="center"/>
    </xf>
    <xf numFmtId="0" fontId="0" fillId="0" borderId="3" xfId="0" applyFill="1" applyBorder="1" applyAlignment="1">
      <alignment horizontal="center" vertical="top" wrapText="1"/>
    </xf>
    <xf numFmtId="167" fontId="126" fillId="0" borderId="2" xfId="0" applyNumberFormat="1" applyFont="1" applyFill="1" applyBorder="1" applyAlignment="1">
      <alignment horizontal="center" vertical="top" wrapText="1"/>
    </xf>
    <xf numFmtId="0" fontId="0" fillId="0" borderId="7" xfId="0" applyFill="1" applyBorder="1" applyAlignment="1">
      <alignment horizontal="center" vertical="top" wrapText="1"/>
    </xf>
    <xf numFmtId="0" fontId="127" fillId="0" borderId="2" xfId="0" applyFont="1" applyFill="1" applyBorder="1"/>
    <xf numFmtId="0" fontId="8" fillId="0" borderId="2" xfId="0" applyFont="1" applyFill="1" applyBorder="1"/>
    <xf numFmtId="0" fontId="0" fillId="0" borderId="7" xfId="0" applyFill="1" applyBorder="1" applyAlignment="1">
      <alignment vertical="top" wrapText="1"/>
    </xf>
    <xf numFmtId="0" fontId="0" fillId="0" borderId="2" xfId="0" applyFill="1" applyBorder="1" applyAlignment="1">
      <alignment horizontal="center" vertical="center" wrapText="1"/>
    </xf>
    <xf numFmtId="0" fontId="132" fillId="0" borderId="2" xfId="0" applyFont="1" applyFill="1" applyBorder="1" applyAlignment="1">
      <alignment horizontal="center" vertical="top" wrapText="1"/>
    </xf>
    <xf numFmtId="0" fontId="30" fillId="6" borderId="2" xfId="0" applyFont="1" applyFill="1" applyBorder="1" applyAlignment="1">
      <alignment vertical="center" wrapText="1"/>
    </xf>
    <xf numFmtId="0" fontId="30" fillId="6" borderId="2" xfId="0" applyFont="1" applyFill="1" applyBorder="1" applyAlignment="1">
      <alignment horizontal="center" vertical="center" wrapText="1"/>
    </xf>
    <xf numFmtId="2" fontId="124" fillId="6" borderId="2" xfId="0" applyNumberFormat="1" applyFont="1" applyFill="1" applyBorder="1" applyAlignment="1">
      <alignment horizontal="center" vertical="center" wrapText="1"/>
    </xf>
    <xf numFmtId="0" fontId="16" fillId="2" borderId="6" xfId="0" applyFont="1" applyFill="1" applyBorder="1" applyAlignment="1">
      <alignment vertical="center" wrapText="1"/>
    </xf>
    <xf numFmtId="0" fontId="16" fillId="2" borderId="2" xfId="0" applyFont="1" applyFill="1" applyBorder="1" applyAlignment="1">
      <alignment vertical="center" wrapText="1"/>
    </xf>
    <xf numFmtId="0" fontId="16" fillId="9" borderId="2" xfId="0" applyFont="1" applyFill="1" applyBorder="1" applyAlignment="1">
      <alignment vertical="center" wrapText="1"/>
    </xf>
    <xf numFmtId="0" fontId="48" fillId="2" borderId="2" xfId="0" applyFont="1" applyFill="1" applyBorder="1" applyAlignment="1">
      <alignment horizontal="center" vertical="center" wrapText="1"/>
    </xf>
    <xf numFmtId="0" fontId="35" fillId="51" borderId="3" xfId="0" applyFont="1" applyFill="1" applyBorder="1" applyAlignment="1">
      <alignment vertical="center" wrapText="1"/>
    </xf>
    <xf numFmtId="0" fontId="48" fillId="51" borderId="3" xfId="0" applyFont="1" applyFill="1" applyBorder="1" applyAlignment="1">
      <alignment horizontal="center" vertical="center" wrapText="1"/>
    </xf>
    <xf numFmtId="0" fontId="48" fillId="51" borderId="15" xfId="0" applyFont="1" applyFill="1" applyBorder="1" applyAlignment="1">
      <alignment horizontal="center" vertical="center" wrapText="1"/>
    </xf>
    <xf numFmtId="0" fontId="35" fillId="51" borderId="2" xfId="0" applyFont="1" applyFill="1" applyBorder="1" applyAlignment="1">
      <alignment vertical="center" wrapText="1"/>
    </xf>
    <xf numFmtId="0" fontId="195" fillId="51" borderId="2" xfId="0" applyFont="1" applyFill="1" applyBorder="1" applyAlignment="1">
      <alignment horizontal="center" vertical="center" wrapText="1"/>
    </xf>
    <xf numFmtId="0" fontId="195" fillId="51" borderId="5" xfId="0" applyFont="1" applyFill="1" applyBorder="1" applyAlignment="1">
      <alignment horizontal="center" vertical="center" wrapText="1"/>
    </xf>
    <xf numFmtId="0" fontId="166" fillId="51" borderId="2" xfId="0" applyFont="1" applyFill="1" applyBorder="1"/>
    <xf numFmtId="0" fontId="33" fillId="9" borderId="9" xfId="0" applyFont="1" applyFill="1" applyBorder="1" applyAlignment="1">
      <alignment horizontal="center" vertical="top" wrapText="1"/>
    </xf>
    <xf numFmtId="0" fontId="33" fillId="9" borderId="12" xfId="0" applyFont="1" applyFill="1" applyBorder="1" applyAlignment="1">
      <alignment horizontal="center" vertical="top" wrapText="1"/>
    </xf>
    <xf numFmtId="0" fontId="33" fillId="9" borderId="3" xfId="0" applyFont="1" applyFill="1" applyBorder="1" applyAlignment="1">
      <alignment horizontal="center" vertical="top" wrapText="1"/>
    </xf>
    <xf numFmtId="0" fontId="48" fillId="9" borderId="2" xfId="0" applyFont="1" applyFill="1" applyBorder="1" applyAlignment="1">
      <alignment horizontal="center" vertical="center" wrapText="1"/>
    </xf>
    <xf numFmtId="0" fontId="48" fillId="9" borderId="5" xfId="0" applyFont="1" applyFill="1" applyBorder="1" applyAlignment="1">
      <alignment vertical="center"/>
    </xf>
    <xf numFmtId="0" fontId="25" fillId="51" borderId="5" xfId="0" applyFont="1" applyFill="1" applyBorder="1" applyAlignment="1"/>
    <xf numFmtId="0" fontId="56" fillId="51" borderId="7" xfId="0" applyFont="1" applyFill="1" applyBorder="1" applyAlignment="1">
      <alignment horizontal="center"/>
    </xf>
    <xf numFmtId="0" fontId="57" fillId="51" borderId="2" xfId="0" applyFont="1" applyFill="1" applyBorder="1"/>
    <xf numFmtId="0" fontId="25" fillId="51" borderId="2" xfId="0" applyFont="1" applyFill="1" applyBorder="1"/>
    <xf numFmtId="0" fontId="16" fillId="51" borderId="2" xfId="0" applyFont="1" applyFill="1" applyBorder="1" applyAlignment="1">
      <alignment horizontal="center" vertical="top" wrapText="1"/>
    </xf>
    <xf numFmtId="0" fontId="16" fillId="51" borderId="2" xfId="0" applyFont="1" applyFill="1" applyBorder="1" applyAlignment="1">
      <alignment vertical="top" wrapText="1"/>
    </xf>
    <xf numFmtId="0" fontId="16" fillId="51" borderId="2" xfId="0" applyFont="1" applyFill="1" applyBorder="1" applyAlignment="1">
      <alignment horizontal="center" vertical="center" wrapText="1"/>
    </xf>
    <xf numFmtId="0" fontId="32" fillId="0" borderId="2" xfId="0" applyNumberFormat="1" applyFont="1" applyBorder="1" applyAlignment="1">
      <alignment horizontal="center" vertical="top" wrapText="1"/>
    </xf>
    <xf numFmtId="0" fontId="48" fillId="2" borderId="2" xfId="0" applyFont="1" applyFill="1" applyBorder="1" applyAlignment="1">
      <alignment vertical="center"/>
    </xf>
    <xf numFmtId="0" fontId="35" fillId="51" borderId="2" xfId="0" applyFont="1" applyFill="1" applyBorder="1" applyAlignment="1">
      <alignment vertical="center"/>
    </xf>
    <xf numFmtId="0" fontId="160" fillId="0" borderId="2" xfId="0" applyFont="1" applyFill="1" applyBorder="1" applyAlignment="1">
      <alignment horizontal="center" vertical="top" wrapText="1"/>
    </xf>
    <xf numFmtId="0" fontId="163" fillId="0" borderId="2" xfId="0" applyFont="1" applyFill="1" applyBorder="1" applyAlignment="1">
      <alignment horizontal="center" vertical="top" wrapText="1"/>
    </xf>
    <xf numFmtId="0" fontId="162" fillId="0" borderId="2" xfId="0" applyFont="1" applyFill="1" applyBorder="1"/>
    <xf numFmtId="0" fontId="162" fillId="0" borderId="2" xfId="0" applyFont="1" applyFill="1" applyBorder="1" applyAlignment="1">
      <alignment horizontal="center"/>
    </xf>
    <xf numFmtId="0" fontId="174" fillId="51" borderId="2" xfId="0" applyFont="1" applyFill="1" applyBorder="1"/>
    <xf numFmtId="0" fontId="55" fillId="51" borderId="2" xfId="0" applyFont="1" applyFill="1" applyBorder="1" applyAlignment="1">
      <alignment horizontal="center" vertical="top" wrapText="1"/>
    </xf>
    <xf numFmtId="0" fontId="160" fillId="9" borderId="2" xfId="0" applyFont="1" applyFill="1" applyBorder="1" applyAlignment="1">
      <alignment horizontal="center" vertical="top" wrapText="1"/>
    </xf>
    <xf numFmtId="0" fontId="55" fillId="9" borderId="2" xfId="0" applyFont="1" applyFill="1" applyBorder="1" applyAlignment="1">
      <alignment horizontal="center" vertical="top" wrapText="1"/>
    </xf>
    <xf numFmtId="0" fontId="55" fillId="9" borderId="2" xfId="0" applyFont="1" applyFill="1" applyBorder="1" applyAlignment="1">
      <alignment vertical="center"/>
    </xf>
    <xf numFmtId="0" fontId="33" fillId="0" borderId="2" xfId="0" applyFont="1" applyFill="1" applyBorder="1" applyAlignment="1">
      <alignment vertical="justify"/>
    </xf>
    <xf numFmtId="0" fontId="33" fillId="0" borderId="2" xfId="0" applyFont="1" applyFill="1" applyBorder="1"/>
    <xf numFmtId="0" fontId="33" fillId="0" borderId="2" xfId="0" applyFont="1" applyFill="1" applyBorder="1" applyAlignment="1">
      <alignment horizontal="center"/>
    </xf>
    <xf numFmtId="0" fontId="33" fillId="2" borderId="2" xfId="0" applyFont="1" applyFill="1" applyBorder="1" applyAlignment="1">
      <alignment horizontal="center"/>
    </xf>
    <xf numFmtId="0" fontId="47" fillId="14" borderId="2" xfId="0" applyFont="1" applyFill="1" applyBorder="1" applyAlignment="1">
      <alignment vertical="center"/>
    </xf>
    <xf numFmtId="0" fontId="47" fillId="15" borderId="2" xfId="0" applyFont="1" applyFill="1" applyBorder="1" applyAlignment="1">
      <alignment vertical="center"/>
    </xf>
    <xf numFmtId="0" fontId="48" fillId="2" borderId="2" xfId="0" applyFont="1" applyFill="1" applyBorder="1" applyAlignment="1">
      <alignment vertical="top"/>
    </xf>
    <xf numFmtId="0" fontId="32" fillId="0" borderId="2" xfId="0" applyFont="1" applyBorder="1" applyAlignment="1">
      <alignment vertical="top"/>
    </xf>
    <xf numFmtId="0" fontId="33" fillId="0" borderId="2" xfId="0" applyFont="1" applyFill="1" applyBorder="1" applyAlignment="1">
      <alignment horizontal="center" vertical="top"/>
    </xf>
    <xf numFmtId="0" fontId="48" fillId="0" borderId="2" xfId="0" applyFont="1" applyFill="1" applyBorder="1" applyAlignment="1">
      <alignment vertical="top"/>
    </xf>
    <xf numFmtId="0" fontId="33" fillId="7" borderId="2" xfId="0" applyFont="1" applyFill="1" applyBorder="1" applyAlignment="1">
      <alignment horizontal="center" vertical="top"/>
    </xf>
    <xf numFmtId="0" fontId="33" fillId="2" borderId="2" xfId="0" applyFont="1" applyFill="1" applyBorder="1" applyAlignment="1">
      <alignment vertical="top"/>
    </xf>
    <xf numFmtId="0" fontId="33" fillId="2" borderId="2" xfId="0" applyFont="1" applyFill="1" applyBorder="1" applyAlignment="1">
      <alignment horizontal="center" vertical="top"/>
    </xf>
    <xf numFmtId="0" fontId="49" fillId="2" borderId="2" xfId="0" applyFont="1" applyFill="1" applyBorder="1" applyAlignment="1">
      <alignment horizontal="center" vertical="top"/>
    </xf>
    <xf numFmtId="0" fontId="48" fillId="2" borderId="2" xfId="0" applyFont="1" applyFill="1" applyBorder="1" applyAlignment="1">
      <alignment horizontal="center" vertical="top"/>
    </xf>
    <xf numFmtId="0" fontId="142" fillId="2" borderId="2" xfId="0" applyFont="1" applyFill="1" applyBorder="1" applyAlignment="1">
      <alignment horizontal="center" vertical="top"/>
    </xf>
    <xf numFmtId="0" fontId="211" fillId="0" borderId="2" xfId="0" applyFont="1" applyFill="1" applyBorder="1" applyAlignment="1">
      <alignment vertical="top"/>
    </xf>
    <xf numFmtId="0" fontId="0" fillId="12" borderId="2" xfId="0" applyFill="1" applyBorder="1" applyAlignment="1">
      <alignment horizontal="center"/>
    </xf>
    <xf numFmtId="0" fontId="0" fillId="12" borderId="9" xfId="0" applyFill="1" applyBorder="1" applyAlignment="1">
      <alignment horizontal="center"/>
    </xf>
    <xf numFmtId="0" fontId="0" fillId="12" borderId="0" xfId="0" applyFill="1" applyBorder="1" applyAlignment="1">
      <alignment horizontal="center"/>
    </xf>
    <xf numFmtId="0" fontId="30" fillId="12" borderId="2" xfId="0" applyFont="1" applyFill="1" applyBorder="1" applyAlignment="1">
      <alignment vertical="center" wrapText="1"/>
    </xf>
    <xf numFmtId="0" fontId="47" fillId="51" borderId="2" xfId="0" applyFont="1" applyFill="1" applyBorder="1" applyAlignment="1">
      <alignment vertical="top" wrapText="1"/>
    </xf>
    <xf numFmtId="0" fontId="212" fillId="0" borderId="2" xfId="0" applyFont="1" applyFill="1" applyBorder="1" applyAlignment="1">
      <alignment horizontal="center" vertical="top" wrapText="1"/>
    </xf>
    <xf numFmtId="0" fontId="0" fillId="51" borderId="2" xfId="0" applyFill="1" applyBorder="1" applyAlignment="1">
      <alignment horizontal="center"/>
    </xf>
    <xf numFmtId="0" fontId="212" fillId="0" borderId="3" xfId="0" applyFont="1" applyFill="1" applyBorder="1" applyAlignment="1">
      <alignment horizontal="center" vertical="top" wrapText="1"/>
    </xf>
    <xf numFmtId="0" fontId="197" fillId="0" borderId="2" xfId="0" applyFont="1" applyFill="1" applyBorder="1" applyAlignment="1">
      <alignment horizontal="center"/>
    </xf>
    <xf numFmtId="0" fontId="212" fillId="0" borderId="2" xfId="0" applyFont="1" applyFill="1" applyBorder="1"/>
    <xf numFmtId="0" fontId="35" fillId="51" borderId="2" xfId="0" applyFont="1" applyFill="1" applyBorder="1" applyAlignment="1">
      <alignment horizontal="center" vertical="center" wrapText="1"/>
    </xf>
    <xf numFmtId="0" fontId="35" fillId="51" borderId="2" xfId="0" applyFont="1" applyFill="1" applyBorder="1" applyAlignment="1">
      <alignment horizontal="center" vertical="center"/>
    </xf>
    <xf numFmtId="0" fontId="35" fillId="49" borderId="2" xfId="0" applyFont="1" applyFill="1" applyBorder="1" applyAlignment="1">
      <alignment horizontal="center" vertical="center"/>
    </xf>
    <xf numFmtId="0" fontId="35" fillId="9" borderId="12" xfId="0" applyFont="1" applyFill="1" applyBorder="1" applyAlignment="1">
      <alignment vertical="center" wrapText="1"/>
    </xf>
    <xf numFmtId="0" fontId="47" fillId="51" borderId="2" xfId="0" applyFont="1" applyFill="1" applyBorder="1" applyAlignment="1">
      <alignment vertical="center" wrapText="1"/>
    </xf>
    <xf numFmtId="0" fontId="29" fillId="51" borderId="2" xfId="0" applyFont="1" applyFill="1" applyBorder="1" applyAlignment="1">
      <alignment horizontal="center" vertical="center" wrapText="1"/>
    </xf>
    <xf numFmtId="0" fontId="29" fillId="51" borderId="2" xfId="0" applyFont="1" applyFill="1" applyBorder="1" applyAlignment="1">
      <alignment vertical="center" wrapText="1"/>
    </xf>
    <xf numFmtId="0" fontId="15" fillId="51" borderId="2" xfId="0" applyFont="1" applyFill="1" applyBorder="1" applyAlignment="1">
      <alignment horizontal="center" vertical="top" wrapText="1"/>
    </xf>
    <xf numFmtId="0" fontId="152" fillId="9" borderId="2" xfId="0" applyFont="1" applyFill="1" applyBorder="1" applyAlignment="1">
      <alignment horizontal="center" vertical="center" wrapText="1"/>
    </xf>
    <xf numFmtId="0" fontId="152" fillId="51" borderId="2" xfId="0" applyFont="1" applyFill="1" applyBorder="1" applyAlignment="1">
      <alignment vertical="center" wrapText="1"/>
    </xf>
    <xf numFmtId="0" fontId="28" fillId="2" borderId="2" xfId="0" applyFont="1" applyFill="1" applyBorder="1" applyAlignment="1">
      <alignment vertical="top" wrapText="1"/>
    </xf>
    <xf numFmtId="0" fontId="30" fillId="51" borderId="2" xfId="0" applyFont="1" applyFill="1" applyBorder="1" applyAlignment="1">
      <alignment vertical="center"/>
    </xf>
    <xf numFmtId="0" fontId="124" fillId="51" borderId="2" xfId="0" applyFont="1" applyFill="1" applyBorder="1" applyAlignment="1">
      <alignment vertical="center"/>
    </xf>
    <xf numFmtId="0" fontId="124" fillId="51" borderId="2" xfId="0" applyFont="1" applyFill="1" applyBorder="1" applyAlignment="1">
      <alignment horizontal="center" vertical="center"/>
    </xf>
    <xf numFmtId="0" fontId="28" fillId="9" borderId="2" xfId="0" applyFont="1" applyFill="1" applyBorder="1" applyAlignment="1">
      <alignment vertical="top" wrapText="1"/>
    </xf>
    <xf numFmtId="0" fontId="124" fillId="9" borderId="2" xfId="0" applyFont="1" applyFill="1" applyBorder="1" applyAlignment="1">
      <alignment vertical="center"/>
    </xf>
    <xf numFmtId="167" fontId="25" fillId="12" borderId="2" xfId="0" applyNumberFormat="1" applyFont="1" applyFill="1" applyBorder="1" applyAlignment="1">
      <alignment vertical="center" wrapText="1"/>
    </xf>
    <xf numFmtId="167" fontId="0" fillId="12" borderId="2" xfId="0" applyNumberFormat="1" applyFill="1" applyBorder="1" applyAlignment="1">
      <alignment horizontal="left" vertical="center" wrapText="1"/>
    </xf>
    <xf numFmtId="167" fontId="0" fillId="12" borderId="2" xfId="0" applyNumberFormat="1" applyFont="1" applyFill="1" applyBorder="1" applyAlignment="1">
      <alignment horizontal="center" vertical="center"/>
    </xf>
    <xf numFmtId="167" fontId="15" fillId="12" borderId="2" xfId="0" applyNumberFormat="1" applyFont="1" applyFill="1" applyBorder="1" applyAlignment="1">
      <alignment horizontal="center" vertical="center"/>
    </xf>
    <xf numFmtId="0" fontId="142" fillId="11" borderId="2" xfId="0" applyFont="1" applyFill="1" applyBorder="1" applyAlignment="1">
      <alignment vertical="center" wrapText="1"/>
    </xf>
    <xf numFmtId="0" fontId="142" fillId="11" borderId="2" xfId="0" applyFont="1" applyFill="1" applyBorder="1" applyAlignment="1">
      <alignment horizontal="center" vertical="center"/>
    </xf>
    <xf numFmtId="0" fontId="146" fillId="51" borderId="2" xfId="0" applyFont="1" applyFill="1" applyBorder="1" applyAlignment="1">
      <alignment horizontal="center" vertical="center" wrapText="1"/>
    </xf>
    <xf numFmtId="0" fontId="32" fillId="11" borderId="2" xfId="0" applyFont="1" applyFill="1" applyBorder="1" applyAlignment="1">
      <alignment horizontal="center" vertical="top" wrapText="1"/>
    </xf>
    <xf numFmtId="0" fontId="32" fillId="11" borderId="2" xfId="0" applyFont="1" applyFill="1" applyBorder="1" applyAlignment="1">
      <alignment horizontal="center"/>
    </xf>
    <xf numFmtId="0" fontId="10" fillId="9" borderId="2" xfId="0" applyFont="1" applyFill="1" applyBorder="1" applyAlignment="1">
      <alignment horizontal="justify" vertical="center" wrapText="1"/>
    </xf>
    <xf numFmtId="0" fontId="134" fillId="9" borderId="2" xfId="0" applyFont="1" applyFill="1" applyBorder="1" applyAlignment="1">
      <alignment horizontal="justify" vertical="center" wrapText="1"/>
    </xf>
    <xf numFmtId="0" fontId="33" fillId="9" borderId="2" xfId="0" applyFont="1" applyFill="1" applyBorder="1" applyAlignment="1">
      <alignment vertical="top"/>
    </xf>
    <xf numFmtId="0" fontId="54" fillId="9" borderId="2" xfId="0" applyFont="1" applyFill="1" applyBorder="1" applyAlignment="1">
      <alignment vertical="center"/>
    </xf>
    <xf numFmtId="0" fontId="16" fillId="51" borderId="2" xfId="0" applyFont="1" applyFill="1" applyBorder="1" applyAlignment="1">
      <alignment vertical="center" wrapText="1"/>
    </xf>
    <xf numFmtId="0" fontId="54" fillId="51" borderId="2" xfId="0" applyFont="1" applyFill="1" applyBorder="1" applyAlignment="1">
      <alignment vertical="center"/>
    </xf>
    <xf numFmtId="0" fontId="54" fillId="51" borderId="2" xfId="0" applyFont="1" applyFill="1" applyBorder="1" applyAlignment="1">
      <alignment horizontal="left" vertical="center"/>
    </xf>
    <xf numFmtId="0" fontId="15" fillId="51" borderId="2" xfId="0" applyNumberFormat="1" applyFont="1" applyFill="1" applyBorder="1" applyAlignment="1">
      <alignment horizontal="center" vertical="center"/>
    </xf>
    <xf numFmtId="2" fontId="58" fillId="51" borderId="2" xfId="0" applyNumberFormat="1" applyFont="1" applyFill="1" applyBorder="1" applyAlignment="1">
      <alignment horizontal="center" vertical="center"/>
    </xf>
    <xf numFmtId="0" fontId="32" fillId="9" borderId="15" xfId="0" applyFont="1" applyFill="1" applyBorder="1" applyAlignment="1">
      <alignment horizontal="center"/>
    </xf>
    <xf numFmtId="0" fontId="25" fillId="23" borderId="2" xfId="0" applyFont="1" applyFill="1" applyBorder="1" applyAlignment="1">
      <alignment vertical="top" wrapText="1"/>
    </xf>
    <xf numFmtId="0" fontId="33" fillId="0" borderId="2" xfId="0" applyFont="1" applyBorder="1" applyAlignment="1">
      <alignment horizontal="center" vertical="center" wrapText="1"/>
    </xf>
    <xf numFmtId="0" fontId="33" fillId="0"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25" fillId="51" borderId="2" xfId="0" applyFont="1" applyFill="1" applyBorder="1" applyAlignment="1">
      <alignment horizontal="justify" vertical="center" wrapText="1"/>
    </xf>
    <xf numFmtId="0" fontId="57" fillId="51" borderId="2" xfId="0" applyFont="1" applyFill="1" applyBorder="1" applyAlignment="1">
      <alignment horizontal="justify" vertical="center" wrapText="1"/>
    </xf>
    <xf numFmtId="0" fontId="32" fillId="51" borderId="2" xfId="0" applyFont="1" applyFill="1" applyBorder="1" applyAlignment="1">
      <alignment vertical="center"/>
    </xf>
    <xf numFmtId="0" fontId="188" fillId="0" borderId="2" xfId="0" applyFont="1" applyFill="1" applyBorder="1" applyAlignment="1">
      <alignment horizontal="center" vertical="center"/>
    </xf>
    <xf numFmtId="0" fontId="188" fillId="0" borderId="2" xfId="0" applyFont="1" applyFill="1" applyBorder="1" applyAlignment="1">
      <alignment horizontal="center" vertical="top" wrapText="1"/>
    </xf>
    <xf numFmtId="0" fontId="17" fillId="51" borderId="2" xfId="0" applyFont="1" applyFill="1" applyBorder="1" applyAlignment="1">
      <alignment vertical="center" wrapText="1"/>
    </xf>
    <xf numFmtId="0" fontId="132" fillId="51" borderId="2" xfId="0" applyFont="1" applyFill="1" applyBorder="1" applyAlignment="1">
      <alignment horizontal="center" vertical="center" wrapText="1"/>
    </xf>
    <xf numFmtId="166" fontId="17" fillId="51" borderId="2" xfId="0" applyNumberFormat="1" applyFont="1" applyFill="1" applyBorder="1" applyAlignment="1">
      <alignment horizontal="right" vertical="center" wrapText="1"/>
    </xf>
    <xf numFmtId="0" fontId="17" fillId="51" borderId="2" xfId="0" applyFont="1" applyFill="1" applyBorder="1" applyAlignment="1">
      <alignment horizontal="right" vertical="center" wrapText="1"/>
    </xf>
    <xf numFmtId="0" fontId="54" fillId="51" borderId="2" xfId="0" applyFont="1" applyFill="1" applyBorder="1" applyAlignment="1">
      <alignment horizontal="right" vertical="center"/>
    </xf>
    <xf numFmtId="166" fontId="48" fillId="51" borderId="9" xfId="0" applyNumberFormat="1" applyFont="1" applyFill="1" applyBorder="1" applyAlignment="1">
      <alignment horizontal="right" vertical="top" wrapText="1"/>
    </xf>
    <xf numFmtId="166" fontId="47" fillId="51" borderId="2" xfId="0" applyNumberFormat="1" applyFont="1" applyFill="1" applyBorder="1" applyAlignment="1">
      <alignment horizontal="right" vertical="center" wrapText="1"/>
    </xf>
    <xf numFmtId="0" fontId="33" fillId="11" borderId="2" xfId="0" applyFont="1" applyFill="1" applyBorder="1" applyAlignment="1">
      <alignment horizontal="right" vertical="top" wrapText="1"/>
    </xf>
    <xf numFmtId="0" fontId="32" fillId="11" borderId="2" xfId="0" applyFont="1" applyFill="1" applyBorder="1" applyAlignment="1">
      <alignment horizontal="right" vertical="top" wrapText="1"/>
    </xf>
    <xf numFmtId="0" fontId="32" fillId="11" borderId="9" xfId="0" applyFont="1" applyFill="1" applyBorder="1" applyAlignment="1">
      <alignment horizontal="right" vertical="top" wrapText="1"/>
    </xf>
    <xf numFmtId="0" fontId="54" fillId="49" borderId="2" xfId="0" applyFont="1" applyFill="1" applyBorder="1" applyAlignment="1">
      <alignment horizontal="right" vertical="center"/>
    </xf>
    <xf numFmtId="167" fontId="0" fillId="2" borderId="2" xfId="0" applyNumberFormat="1" applyFont="1" applyFill="1" applyBorder="1" applyAlignment="1">
      <alignment vertical="center"/>
    </xf>
    <xf numFmtId="0" fontId="15" fillId="2" borderId="9" xfId="0" applyFont="1" applyFill="1" applyBorder="1" applyAlignment="1">
      <alignment horizontal="center" vertical="center"/>
    </xf>
    <xf numFmtId="0" fontId="47" fillId="12" borderId="2" xfId="0" applyFont="1" applyFill="1" applyBorder="1" applyAlignment="1">
      <alignment horizontal="left" vertical="center" wrapText="1"/>
    </xf>
    <xf numFmtId="0" fontId="29" fillId="2" borderId="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30" fillId="51" borderId="5" xfId="0" applyFont="1" applyFill="1" applyBorder="1" applyAlignment="1">
      <alignment vertical="center" wrapText="1"/>
    </xf>
    <xf numFmtId="0" fontId="47" fillId="51" borderId="9" xfId="0" applyFont="1" applyFill="1" applyBorder="1" applyAlignment="1">
      <alignment horizontal="center" vertical="center" wrapText="1"/>
    </xf>
    <xf numFmtId="0" fontId="30" fillId="51" borderId="9" xfId="0" applyFont="1" applyFill="1" applyBorder="1" applyAlignment="1">
      <alignment horizontal="center" vertical="center" wrapText="1"/>
    </xf>
    <xf numFmtId="2" fontId="30" fillId="51" borderId="9" xfId="0" applyNumberFormat="1" applyFont="1" applyFill="1" applyBorder="1" applyAlignment="1">
      <alignment horizontal="center" vertical="center" wrapText="1"/>
    </xf>
    <xf numFmtId="0" fontId="30" fillId="2" borderId="2" xfId="0" applyFont="1" applyFill="1" applyBorder="1" applyAlignment="1">
      <alignment horizontal="center" vertical="top" wrapText="1"/>
    </xf>
    <xf numFmtId="0" fontId="47" fillId="51" borderId="2" xfId="0" applyFont="1" applyFill="1" applyBorder="1" applyAlignment="1">
      <alignment horizontal="center" vertical="center" wrapText="1"/>
    </xf>
    <xf numFmtId="0" fontId="30" fillId="51" borderId="2" xfId="0" applyFont="1" applyFill="1" applyBorder="1" applyAlignment="1">
      <alignment horizontal="center" vertical="center" wrapText="1"/>
    </xf>
    <xf numFmtId="167" fontId="30" fillId="51" borderId="9" xfId="0" applyNumberFormat="1" applyFont="1" applyFill="1" applyBorder="1" applyAlignment="1">
      <alignment horizontal="center" vertical="center" wrapText="1"/>
    </xf>
    <xf numFmtId="0" fontId="28" fillId="2" borderId="2"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47" fillId="51" borderId="2" xfId="0" applyFont="1" applyFill="1" applyBorder="1" applyAlignment="1">
      <alignment horizontal="left" vertical="center" wrapText="1"/>
    </xf>
    <xf numFmtId="0" fontId="47" fillId="51" borderId="7"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47" fillId="51" borderId="7" xfId="0" applyFont="1" applyFill="1" applyBorder="1" applyAlignment="1">
      <alignment horizontal="center" vertical="top" wrapText="1"/>
    </xf>
    <xf numFmtId="4" fontId="47" fillId="51" borderId="2" xfId="0" applyNumberFormat="1" applyFont="1" applyFill="1" applyBorder="1" applyAlignment="1">
      <alignment horizontal="center" vertical="top" wrapText="1"/>
    </xf>
    <xf numFmtId="0" fontId="46" fillId="53" borderId="2" xfId="0" applyFont="1" applyFill="1" applyBorder="1" applyAlignment="1">
      <alignment horizontal="left" vertical="center" wrapText="1"/>
    </xf>
    <xf numFmtId="0" fontId="33" fillId="51" borderId="2" xfId="0" applyFont="1" applyFill="1" applyBorder="1" applyAlignment="1">
      <alignment horizontal="center" vertical="center" wrapText="1"/>
    </xf>
    <xf numFmtId="0" fontId="32" fillId="51" borderId="2"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57" fillId="2" borderId="9" xfId="0" applyFont="1" applyFill="1" applyBorder="1" applyAlignment="1">
      <alignment horizontal="center" vertical="top" wrapText="1"/>
    </xf>
    <xf numFmtId="0" fontId="48" fillId="9" borderId="9" xfId="0" applyFont="1" applyFill="1" applyBorder="1" applyAlignment="1">
      <alignment vertical="center"/>
    </xf>
    <xf numFmtId="0" fontId="32" fillId="51" borderId="9" xfId="0" applyFont="1" applyFill="1" applyBorder="1" applyAlignment="1">
      <alignment horizontal="right" vertical="center" wrapText="1"/>
    </xf>
    <xf numFmtId="0" fontId="32" fillId="51" borderId="9" xfId="0" applyFont="1" applyFill="1" applyBorder="1" applyAlignment="1">
      <alignment horizontal="center" vertical="center" wrapText="1"/>
    </xf>
    <xf numFmtId="14" fontId="49" fillId="2" borderId="10" xfId="0" applyNumberFormat="1" applyFont="1" applyFill="1" applyBorder="1" applyAlignment="1">
      <alignment horizontal="center" vertical="top" wrapText="1"/>
    </xf>
    <xf numFmtId="0" fontId="57" fillId="9" borderId="10" xfId="0" applyFont="1" applyFill="1" applyBorder="1" applyAlignment="1">
      <alignment horizontal="center" vertical="top" wrapText="1"/>
    </xf>
    <xf numFmtId="0" fontId="35" fillId="51" borderId="2" xfId="0" applyFont="1" applyFill="1" applyBorder="1" applyAlignment="1">
      <alignment horizontal="left" vertical="center" wrapText="1"/>
    </xf>
    <xf numFmtId="0" fontId="57" fillId="9" borderId="2" xfId="0" applyNumberFormat="1" applyFont="1" applyFill="1" applyBorder="1" applyAlignment="1">
      <alignment horizontal="center" vertical="center" wrapText="1"/>
    </xf>
    <xf numFmtId="0" fontId="0" fillId="9" borderId="2" xfId="0" applyFill="1" applyBorder="1" applyAlignment="1">
      <alignment horizontal="left" vertical="center"/>
    </xf>
    <xf numFmtId="0" fontId="166" fillId="2" borderId="2" xfId="0" applyFont="1" applyFill="1" applyBorder="1" applyAlignment="1">
      <alignment horizontal="center" vertical="center"/>
    </xf>
    <xf numFmtId="0" fontId="0" fillId="2" borderId="5" xfId="0" applyFill="1" applyBorder="1" applyAlignment="1">
      <alignment horizontal="center" vertical="center" wrapText="1"/>
    </xf>
    <xf numFmtId="0" fontId="195" fillId="2" borderId="6" xfId="0" applyFont="1" applyFill="1" applyBorder="1" applyAlignment="1">
      <alignment vertical="top" wrapText="1"/>
    </xf>
    <xf numFmtId="0" fontId="195" fillId="2" borderId="2" xfId="0" applyFont="1" applyFill="1" applyBorder="1" applyAlignment="1">
      <alignment vertical="top" wrapText="1"/>
    </xf>
    <xf numFmtId="0" fontId="196" fillId="2" borderId="3" xfId="0" applyFont="1" applyFill="1" applyBorder="1" applyAlignment="1">
      <alignment vertical="top" wrapText="1"/>
    </xf>
    <xf numFmtId="0" fontId="58" fillId="9" borderId="5" xfId="0" applyFont="1" applyFill="1" applyBorder="1" applyAlignment="1">
      <alignment horizontal="center" vertical="top" wrapText="1"/>
    </xf>
    <xf numFmtId="0" fontId="137" fillId="2" borderId="2" xfId="0" applyFont="1" applyFill="1" applyBorder="1" applyAlignment="1">
      <alignment horizontal="center" vertical="top" wrapText="1"/>
    </xf>
    <xf numFmtId="0" fontId="48" fillId="2" borderId="7" xfId="0" applyFont="1" applyFill="1" applyBorder="1" applyAlignment="1">
      <alignment vertical="top" wrapText="1"/>
    </xf>
    <xf numFmtId="0" fontId="48" fillId="2" borderId="1" xfId="0" applyFont="1" applyFill="1" applyBorder="1" applyAlignment="1">
      <alignment vertical="top" wrapText="1"/>
    </xf>
    <xf numFmtId="0" fontId="15" fillId="51" borderId="5" xfId="0" applyFont="1" applyFill="1" applyBorder="1" applyAlignment="1">
      <alignment horizontal="center" vertical="top" wrapText="1"/>
    </xf>
    <xf numFmtId="0" fontId="24" fillId="2" borderId="6" xfId="0" applyFont="1" applyFill="1" applyBorder="1" applyAlignment="1">
      <alignment vertical="center" wrapText="1"/>
    </xf>
    <xf numFmtId="0" fontId="141" fillId="0" borderId="2" xfId="0" applyFont="1" applyBorder="1" applyAlignment="1">
      <alignment horizontal="justify" vertical="top" wrapText="1"/>
    </xf>
    <xf numFmtId="2" fontId="141" fillId="2" borderId="5" xfId="0" applyNumberFormat="1" applyFont="1" applyFill="1" applyBorder="1" applyAlignment="1">
      <alignment horizontal="center" vertical="top" wrapText="1"/>
    </xf>
    <xf numFmtId="2" fontId="142" fillId="2" borderId="3" xfId="0" applyNumberFormat="1" applyFont="1" applyFill="1" applyBorder="1" applyAlignment="1">
      <alignment horizontal="center" vertical="top" wrapText="1"/>
    </xf>
    <xf numFmtId="2" fontId="142" fillId="2" borderId="2" xfId="0" applyNumberFormat="1" applyFont="1" applyFill="1" applyBorder="1" applyAlignment="1">
      <alignment horizontal="center" vertical="top" wrapText="1"/>
    </xf>
    <xf numFmtId="2" fontId="141" fillId="2" borderId="2" xfId="0" applyNumberFormat="1" applyFont="1" applyFill="1" applyBorder="1" applyAlignment="1">
      <alignment horizontal="center" vertical="top" wrapText="1"/>
    </xf>
    <xf numFmtId="0" fontId="35" fillId="2" borderId="2" xfId="0" applyFont="1" applyFill="1" applyBorder="1" applyAlignment="1">
      <alignment horizontal="justify" vertical="top" wrapText="1"/>
    </xf>
    <xf numFmtId="2" fontId="142" fillId="2" borderId="9" xfId="0" applyNumberFormat="1" applyFont="1" applyFill="1" applyBorder="1" applyAlignment="1">
      <alignment horizontal="center" vertical="top" wrapText="1"/>
    </xf>
    <xf numFmtId="2" fontId="141" fillId="2" borderId="9" xfId="0" applyNumberFormat="1" applyFont="1" applyFill="1" applyBorder="1" applyAlignment="1">
      <alignment horizontal="center" vertical="top" wrapText="1"/>
    </xf>
    <xf numFmtId="2" fontId="142" fillId="2" borderId="5" xfId="0" applyNumberFormat="1" applyFont="1" applyFill="1" applyBorder="1" applyAlignment="1">
      <alignment horizontal="center" vertical="top" wrapText="1"/>
    </xf>
    <xf numFmtId="2" fontId="141" fillId="2" borderId="6" xfId="0" applyNumberFormat="1" applyFont="1" applyFill="1" applyBorder="1" applyAlignment="1">
      <alignment horizontal="center" vertical="top" wrapText="1"/>
    </xf>
    <xf numFmtId="2" fontId="141" fillId="2" borderId="3" xfId="0" applyNumberFormat="1" applyFont="1" applyFill="1" applyBorder="1" applyAlignment="1">
      <alignment horizontal="center" vertical="top" wrapText="1"/>
    </xf>
    <xf numFmtId="2" fontId="32" fillId="0" borderId="2" xfId="0" applyNumberFormat="1" applyFont="1" applyBorder="1" applyAlignment="1">
      <alignment horizontal="center" vertical="top" wrapText="1"/>
    </xf>
    <xf numFmtId="2" fontId="142" fillId="2" borderId="6" xfId="0" applyNumberFormat="1" applyFont="1" applyFill="1" applyBorder="1" applyAlignment="1">
      <alignment horizontal="center" vertical="top" wrapText="1"/>
    </xf>
    <xf numFmtId="2" fontId="141" fillId="2" borderId="15" xfId="0" applyNumberFormat="1" applyFont="1" applyFill="1" applyBorder="1" applyAlignment="1">
      <alignment horizontal="center" vertical="top" wrapText="1"/>
    </xf>
    <xf numFmtId="0" fontId="24" fillId="2" borderId="5" xfId="0" applyFont="1" applyFill="1" applyBorder="1" applyAlignment="1">
      <alignment vertical="center" wrapText="1"/>
    </xf>
    <xf numFmtId="2" fontId="142" fillId="2" borderId="15" xfId="0" applyNumberFormat="1" applyFont="1" applyFill="1" applyBorder="1" applyAlignment="1">
      <alignment horizontal="center" vertical="top" wrapText="1"/>
    </xf>
    <xf numFmtId="2" fontId="141" fillId="2" borderId="10" xfId="0" applyNumberFormat="1" applyFont="1" applyFill="1" applyBorder="1" applyAlignment="1">
      <alignment horizontal="center" vertical="top" wrapText="1"/>
    </xf>
    <xf numFmtId="2" fontId="32" fillId="0" borderId="5" xfId="0" applyNumberFormat="1" applyFont="1" applyBorder="1" applyAlignment="1">
      <alignment horizontal="center" vertical="top" wrapText="1"/>
    </xf>
    <xf numFmtId="0" fontId="35" fillId="2" borderId="2" xfId="0" applyFont="1" applyFill="1" applyBorder="1" applyAlignment="1">
      <alignment vertical="top"/>
    </xf>
    <xf numFmtId="0" fontId="35" fillId="51" borderId="2" xfId="0" applyNumberFormat="1" applyFont="1" applyFill="1" applyBorder="1" applyAlignment="1">
      <alignment horizontal="center" vertical="center"/>
    </xf>
    <xf numFmtId="0" fontId="37" fillId="0" borderId="2" xfId="0" applyFont="1" applyBorder="1" applyAlignment="1">
      <alignment horizontal="center"/>
    </xf>
    <xf numFmtId="0" fontId="37" fillId="2" borderId="2" xfId="0" applyFont="1" applyFill="1" applyBorder="1" applyAlignment="1">
      <alignment horizontal="center"/>
    </xf>
    <xf numFmtId="0" fontId="171" fillId="9" borderId="2" xfId="0" applyNumberFormat="1" applyFont="1" applyFill="1" applyBorder="1" applyAlignment="1">
      <alignment vertical="center" wrapText="1"/>
    </xf>
    <xf numFmtId="0" fontId="24" fillId="9" borderId="2" xfId="0" applyFont="1" applyFill="1" applyBorder="1" applyAlignment="1">
      <alignment vertical="center" wrapText="1"/>
    </xf>
    <xf numFmtId="0" fontId="24" fillId="2" borderId="10" xfId="0" applyFont="1" applyFill="1" applyBorder="1" applyAlignment="1">
      <alignment horizontal="center" vertical="center" wrapText="1"/>
    </xf>
    <xf numFmtId="0" fontId="37" fillId="9" borderId="2" xfId="0" applyFont="1" applyFill="1" applyBorder="1" applyAlignment="1">
      <alignment horizontal="center"/>
    </xf>
    <xf numFmtId="0" fontId="37" fillId="9" borderId="2" xfId="0" applyFont="1" applyFill="1" applyBorder="1"/>
    <xf numFmtId="0" fontId="8" fillId="7" borderId="2" xfId="0" applyFont="1" applyFill="1" applyBorder="1" applyAlignment="1">
      <alignment horizontal="center" vertical="center"/>
    </xf>
    <xf numFmtId="0" fontId="8" fillId="49" borderId="2" xfId="0" applyFont="1" applyFill="1" applyBorder="1" applyAlignment="1">
      <alignment horizontal="center" vertical="center"/>
    </xf>
    <xf numFmtId="0" fontId="8" fillId="51" borderId="2" xfId="0" applyFont="1" applyFill="1" applyBorder="1" applyAlignment="1">
      <alignment vertical="center"/>
    </xf>
    <xf numFmtId="0" fontId="8" fillId="51" borderId="2" xfId="0" applyFont="1" applyFill="1" applyBorder="1" applyAlignment="1">
      <alignment horizontal="center" vertical="center"/>
    </xf>
    <xf numFmtId="169" fontId="0" fillId="52" borderId="2" xfId="1" applyNumberFormat="1" applyFont="1" applyFill="1" applyBorder="1" applyAlignment="1">
      <alignment horizontal="right" vertical="center" wrapText="1"/>
    </xf>
    <xf numFmtId="169" fontId="29" fillId="0" borderId="27" xfId="1" applyNumberFormat="1" applyFont="1" applyBorder="1" applyAlignment="1">
      <alignment horizontal="right" vertical="top" wrapText="1"/>
    </xf>
    <xf numFmtId="169" fontId="29" fillId="0" borderId="2" xfId="1" applyNumberFormat="1" applyFont="1" applyBorder="1" applyAlignment="1">
      <alignment horizontal="center" vertical="top" wrapText="1"/>
    </xf>
    <xf numFmtId="169" fontId="51" fillId="0" borderId="2" xfId="1" applyNumberFormat="1" applyFont="1" applyFill="1" applyBorder="1" applyAlignment="1">
      <alignment horizontal="right" vertical="top" wrapText="1"/>
    </xf>
    <xf numFmtId="169" fontId="29" fillId="0" borderId="2" xfId="1" applyNumberFormat="1" applyFont="1" applyFill="1" applyBorder="1" applyAlignment="1">
      <alignment horizontal="right" vertical="top" wrapText="1"/>
    </xf>
    <xf numFmtId="169" fontId="29" fillId="0" borderId="2" xfId="1" applyNumberFormat="1" applyFont="1" applyFill="1" applyBorder="1" applyAlignment="1">
      <alignment horizontal="left" vertical="top" wrapText="1"/>
    </xf>
    <xf numFmtId="169" fontId="151" fillId="0" borderId="2" xfId="1" applyNumberFormat="1" applyFont="1" applyFill="1" applyBorder="1" applyAlignment="1">
      <alignment horizontal="right" vertical="top" wrapText="1"/>
    </xf>
    <xf numFmtId="169" fontId="29" fillId="45" borderId="2" xfId="1" applyNumberFormat="1" applyFont="1" applyFill="1" applyBorder="1" applyAlignment="1">
      <alignment horizontal="left" vertical="top" wrapText="1"/>
    </xf>
    <xf numFmtId="169" fontId="29" fillId="0" borderId="2" xfId="1" applyNumberFormat="1" applyFont="1" applyBorder="1" applyAlignment="1">
      <alignment horizontal="right" vertical="top" wrapText="1"/>
    </xf>
    <xf numFmtId="169" fontId="29" fillId="0" borderId="27" xfId="1" applyNumberFormat="1" applyFont="1" applyFill="1" applyBorder="1" applyAlignment="1">
      <alignment horizontal="right" vertical="top" wrapText="1"/>
    </xf>
    <xf numFmtId="169" fontId="29" fillId="0" borderId="27" xfId="1" applyNumberFormat="1" applyFont="1" applyFill="1" applyBorder="1" applyAlignment="1">
      <alignment horizontal="right" vertical="center"/>
    </xf>
    <xf numFmtId="169" fontId="45" fillId="0" borderId="27" xfId="1" applyNumberFormat="1" applyFont="1" applyFill="1" applyBorder="1" applyAlignment="1">
      <alignment horizontal="right" vertical="top" wrapText="1"/>
    </xf>
    <xf numFmtId="169" fontId="45" fillId="0" borderId="27" xfId="1" applyNumberFormat="1" applyFont="1" applyFill="1" applyBorder="1" applyAlignment="1">
      <alignment horizontal="right" vertical="center"/>
    </xf>
    <xf numFmtId="169" fontId="45" fillId="0" borderId="27" xfId="1" applyNumberFormat="1" applyFont="1" applyFill="1" applyBorder="1" applyAlignment="1">
      <alignment horizontal="right" vertical="center" wrapText="1"/>
    </xf>
    <xf numFmtId="169" fontId="64" fillId="0" borderId="2" xfId="1" applyNumberFormat="1" applyFont="1" applyFill="1" applyBorder="1" applyAlignment="1">
      <alignment horizontal="right" vertical="top" wrapText="1"/>
    </xf>
    <xf numFmtId="169" fontId="64" fillId="0" borderId="27" xfId="1" applyNumberFormat="1" applyFont="1" applyBorder="1" applyAlignment="1">
      <alignment horizontal="right" vertical="top" wrapText="1"/>
    </xf>
    <xf numFmtId="169" fontId="64" fillId="0" borderId="27" xfId="1" applyNumberFormat="1" applyFont="1" applyBorder="1" applyAlignment="1">
      <alignment horizontal="right" vertical="center"/>
    </xf>
    <xf numFmtId="169" fontId="64" fillId="0" borderId="2" xfId="1" applyNumberFormat="1" applyFont="1" applyBorder="1" applyAlignment="1">
      <alignment horizontal="right" vertical="top" wrapText="1"/>
    </xf>
    <xf numFmtId="169" fontId="64" fillId="0" borderId="27" xfId="1" applyNumberFormat="1" applyFont="1" applyFill="1" applyBorder="1" applyAlignment="1">
      <alignment horizontal="right" vertical="top" wrapText="1"/>
    </xf>
    <xf numFmtId="169" fontId="64" fillId="0" borderId="27" xfId="1" applyNumberFormat="1" applyFont="1" applyFill="1" applyBorder="1" applyAlignment="1">
      <alignment horizontal="right" vertical="center"/>
    </xf>
    <xf numFmtId="169" fontId="187" fillId="0" borderId="2" xfId="1" applyNumberFormat="1" applyFont="1" applyFill="1" applyBorder="1" applyAlignment="1">
      <alignment horizontal="right" vertical="center" wrapText="1"/>
    </xf>
    <xf numFmtId="169" fontId="170" fillId="0" borderId="2" xfId="1" applyNumberFormat="1" applyFont="1" applyFill="1" applyBorder="1" applyAlignment="1">
      <alignment horizontal="right" vertical="center" wrapText="1"/>
    </xf>
    <xf numFmtId="169" fontId="0" fillId="0" borderId="0" xfId="0" applyNumberFormat="1"/>
    <xf numFmtId="0" fontId="22" fillId="0" borderId="9"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3" xfId="0" applyFont="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22" fillId="0" borderId="2" xfId="0" applyFont="1" applyBorder="1" applyAlignment="1">
      <alignment horizontal="center" vertical="top"/>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6" xfId="0" applyFont="1" applyBorder="1" applyAlignment="1">
      <alignment horizontal="center" vertical="center" wrapText="1"/>
    </xf>
    <xf numFmtId="0" fontId="156" fillId="0" borderId="2" xfId="0" applyFont="1" applyBorder="1" applyAlignment="1">
      <alignment horizontal="center" vertical="center" wrapText="1"/>
    </xf>
    <xf numFmtId="0" fontId="156" fillId="0" borderId="2" xfId="0" applyFont="1" applyBorder="1" applyAlignment="1">
      <alignment horizontal="center" vertical="top" wrapText="1"/>
    </xf>
    <xf numFmtId="0" fontId="24" fillId="8" borderId="5"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198" fillId="8" borderId="5" xfId="0" applyFont="1" applyFill="1" applyBorder="1" applyAlignment="1">
      <alignment horizontal="center" vertical="center" wrapText="1"/>
    </xf>
    <xf numFmtId="0" fontId="198" fillId="8" borderId="6" xfId="0" applyFont="1" applyFill="1" applyBorder="1" applyAlignment="1">
      <alignment horizontal="center" vertical="center" wrapText="1"/>
    </xf>
    <xf numFmtId="0" fontId="198" fillId="8" borderId="1" xfId="0" applyFont="1" applyFill="1" applyBorder="1" applyAlignment="1">
      <alignment horizontal="center" vertical="center" wrapText="1"/>
    </xf>
    <xf numFmtId="0" fontId="198" fillId="8" borderId="11" xfId="0" applyFont="1" applyFill="1" applyBorder="1" applyAlignment="1">
      <alignment horizontal="center" vertical="center" wrapText="1"/>
    </xf>
    <xf numFmtId="0" fontId="42" fillId="0" borderId="5" xfId="0" applyFont="1" applyBorder="1" applyAlignment="1">
      <alignment horizontal="left" vertical="top" wrapText="1"/>
    </xf>
    <xf numFmtId="0" fontId="42" fillId="0" borderId="6" xfId="0" applyFont="1" applyBorder="1" applyAlignment="1">
      <alignment horizontal="left" vertical="top" wrapText="1"/>
    </xf>
    <xf numFmtId="0" fontId="42" fillId="0" borderId="7" xfId="0" applyFont="1" applyBorder="1" applyAlignment="1">
      <alignment horizontal="left"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15" fillId="2" borderId="5" xfId="0" applyFont="1" applyFill="1" applyBorder="1" applyAlignment="1">
      <alignment horizontal="center" vertical="top" wrapText="1"/>
    </xf>
    <xf numFmtId="0" fontId="15" fillId="2" borderId="6" xfId="0" applyFont="1" applyFill="1" applyBorder="1" applyAlignment="1">
      <alignment horizontal="center" vertical="top" wrapText="1"/>
    </xf>
    <xf numFmtId="0" fontId="15" fillId="2" borderId="7" xfId="0" applyFont="1" applyFill="1" applyBorder="1" applyAlignment="1">
      <alignment horizontal="center" vertical="top" wrapText="1"/>
    </xf>
    <xf numFmtId="0" fontId="32" fillId="2" borderId="1" xfId="0" applyFont="1" applyFill="1" applyBorder="1" applyAlignment="1">
      <alignment horizontal="left" vertical="top" wrapText="1"/>
    </xf>
    <xf numFmtId="0" fontId="35" fillId="0" borderId="9" xfId="0" applyFont="1" applyBorder="1" applyAlignment="1">
      <alignment horizontal="center" vertical="top" wrapText="1"/>
    </xf>
    <xf numFmtId="0" fontId="35" fillId="0" borderId="12" xfId="0" applyFont="1" applyBorder="1" applyAlignment="1">
      <alignment horizontal="center" vertical="top" wrapText="1"/>
    </xf>
    <xf numFmtId="0" fontId="35" fillId="0" borderId="10" xfId="0" applyFont="1" applyBorder="1" applyAlignment="1">
      <alignment horizontal="center" vertical="top" wrapText="1"/>
    </xf>
    <xf numFmtId="0" fontId="35" fillId="0" borderId="1" xfId="0" applyFont="1" applyBorder="1" applyAlignment="1">
      <alignment horizontal="center" vertical="top" wrapText="1"/>
    </xf>
    <xf numFmtId="0" fontId="35" fillId="0" borderId="11" xfId="0" applyFont="1" applyBorder="1" applyAlignment="1">
      <alignment horizontal="center" vertical="top" wrapText="1"/>
    </xf>
    <xf numFmtId="0" fontId="35" fillId="0" borderId="15" xfId="0" applyFont="1" applyBorder="1" applyAlignment="1">
      <alignment horizontal="center" vertical="top" wrapText="1"/>
    </xf>
    <xf numFmtId="0" fontId="35" fillId="0" borderId="8" xfId="0" applyFont="1" applyBorder="1" applyAlignment="1">
      <alignment horizontal="center" vertical="top" wrapText="1"/>
    </xf>
    <xf numFmtId="0" fontId="35" fillId="0" borderId="16" xfId="0" applyFont="1" applyBorder="1" applyAlignment="1">
      <alignment horizontal="center" vertical="top" wrapText="1"/>
    </xf>
    <xf numFmtId="0" fontId="35" fillId="0" borderId="5" xfId="0" applyFont="1" applyBorder="1" applyAlignment="1">
      <alignment horizontal="center" vertical="top" wrapText="1"/>
    </xf>
    <xf numFmtId="0" fontId="35" fillId="0" borderId="6" xfId="0" applyFont="1" applyBorder="1" applyAlignment="1">
      <alignment horizontal="center" vertical="top" wrapText="1"/>
    </xf>
    <xf numFmtId="0" fontId="35" fillId="0" borderId="7" xfId="0" applyFont="1" applyBorder="1" applyAlignment="1">
      <alignment horizontal="center" vertical="top" wrapText="1"/>
    </xf>
    <xf numFmtId="0" fontId="94" fillId="35" borderId="5" xfId="0" applyFont="1" applyFill="1" applyBorder="1" applyAlignment="1">
      <alignment horizontal="center" vertical="top" wrapText="1"/>
    </xf>
    <xf numFmtId="0" fontId="94" fillId="35" borderId="6" xfId="0" applyFont="1" applyFill="1" applyBorder="1" applyAlignment="1">
      <alignment horizontal="center" vertical="top" wrapText="1"/>
    </xf>
    <xf numFmtId="0" fontId="94" fillId="35" borderId="7" xfId="0" applyFont="1" applyFill="1" applyBorder="1" applyAlignment="1">
      <alignment horizontal="center" vertical="top" wrapText="1"/>
    </xf>
    <xf numFmtId="0" fontId="199" fillId="2" borderId="9" xfId="0" applyFont="1" applyFill="1" applyBorder="1" applyAlignment="1">
      <alignment horizontal="center" vertical="top" wrapText="1"/>
    </xf>
    <xf numFmtId="0" fontId="0" fillId="0" borderId="3" xfId="0" applyBorder="1"/>
    <xf numFmtId="0" fontId="42" fillId="2" borderId="10" xfId="0" applyFont="1" applyFill="1" applyBorder="1" applyAlignment="1">
      <alignment horizontal="center" vertical="top" wrapText="1"/>
    </xf>
    <xf numFmtId="0" fontId="42" fillId="2" borderId="1" xfId="0" applyFont="1" applyFill="1" applyBorder="1" applyAlignment="1">
      <alignment horizontal="center" vertical="top" wrapText="1"/>
    </xf>
    <xf numFmtId="0" fontId="42" fillId="2" borderId="11" xfId="0" applyFont="1" applyFill="1" applyBorder="1" applyAlignment="1">
      <alignment horizontal="center" vertical="top" wrapText="1"/>
    </xf>
    <xf numFmtId="0" fontId="42" fillId="2" borderId="15" xfId="0" applyFont="1" applyFill="1" applyBorder="1" applyAlignment="1">
      <alignment horizontal="center" vertical="top" wrapText="1"/>
    </xf>
    <xf numFmtId="0" fontId="42" fillId="2" borderId="8" xfId="0" applyFont="1" applyFill="1" applyBorder="1" applyAlignment="1">
      <alignment horizontal="center" vertical="top" wrapText="1"/>
    </xf>
    <xf numFmtId="0" fontId="42" fillId="2" borderId="16" xfId="0" applyFont="1" applyFill="1" applyBorder="1" applyAlignment="1">
      <alignment horizontal="center" vertical="top" wrapText="1"/>
    </xf>
    <xf numFmtId="0" fontId="15" fillId="2" borderId="9" xfId="0" applyFont="1" applyFill="1" applyBorder="1" applyAlignment="1">
      <alignment horizontal="center" vertical="top" wrapText="1"/>
    </xf>
    <xf numFmtId="0" fontId="15" fillId="2" borderId="3" xfId="0" applyFont="1" applyFill="1" applyBorder="1" applyAlignment="1">
      <alignment horizontal="center" vertical="top" wrapText="1"/>
    </xf>
    <xf numFmtId="0" fontId="26" fillId="2" borderId="1" xfId="0" applyFont="1" applyFill="1" applyBorder="1" applyAlignment="1">
      <alignment horizontal="left" vertical="center" wrapText="1"/>
    </xf>
    <xf numFmtId="0" fontId="17" fillId="0" borderId="0" xfId="0" applyFont="1" applyAlignment="1">
      <alignment horizontal="center"/>
    </xf>
    <xf numFmtId="0" fontId="17" fillId="0" borderId="0" xfId="0" applyFont="1" applyBorder="1" applyAlignment="1">
      <alignment horizontal="center"/>
    </xf>
    <xf numFmtId="0" fontId="22" fillId="0" borderId="2" xfId="0" applyFont="1" applyBorder="1" applyAlignment="1">
      <alignment horizontal="center" vertical="top" wrapText="1"/>
    </xf>
    <xf numFmtId="0" fontId="124" fillId="8" borderId="5" xfId="0" applyFont="1" applyFill="1" applyBorder="1" applyAlignment="1">
      <alignment horizontal="center" vertical="center" wrapText="1"/>
    </xf>
    <xf numFmtId="0" fontId="124" fillId="8" borderId="6" xfId="0" applyFont="1" applyFill="1" applyBorder="1" applyAlignment="1">
      <alignment horizontal="center" vertical="center" wrapText="1"/>
    </xf>
    <xf numFmtId="0" fontId="124" fillId="8" borderId="1" xfId="0" applyFont="1" applyFill="1" applyBorder="1" applyAlignment="1">
      <alignment horizontal="center" vertical="center" wrapText="1"/>
    </xf>
    <xf numFmtId="0" fontId="124" fillId="8" borderId="11" xfId="0" applyFont="1" applyFill="1" applyBorder="1" applyAlignment="1">
      <alignment horizontal="center" vertical="center" wrapText="1"/>
    </xf>
    <xf numFmtId="0" fontId="124" fillId="4" borderId="5" xfId="0" applyFont="1" applyFill="1" applyBorder="1" applyAlignment="1">
      <alignment horizontal="center" vertical="center" wrapText="1"/>
    </xf>
    <xf numFmtId="0" fontId="0" fillId="4" borderId="6"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4" borderId="11" xfId="0" applyFont="1" applyFill="1" applyBorder="1" applyAlignment="1">
      <alignment horizontal="center" vertical="center" wrapText="1"/>
    </xf>
    <xf numFmtId="0" fontId="19" fillId="0" borderId="10" xfId="0" applyFont="1" applyBorder="1" applyAlignment="1">
      <alignment horizontal="center" vertical="center" wrapText="1"/>
    </xf>
    <xf numFmtId="0" fontId="0" fillId="0" borderId="1" xfId="0" applyBorder="1" applyAlignment="1">
      <alignment horizontal="center" vertical="center" wrapText="1"/>
    </xf>
    <xf numFmtId="0" fontId="0" fillId="0" borderId="11" xfId="0" applyBorder="1" applyAlignment="1">
      <alignment horizontal="center" vertical="center" wrapText="1"/>
    </xf>
    <xf numFmtId="0" fontId="136" fillId="0" borderId="0" xfId="0" applyFont="1" applyAlignment="1">
      <alignment horizontal="center"/>
    </xf>
    <xf numFmtId="0" fontId="153" fillId="8" borderId="6" xfId="0" applyFont="1" applyFill="1" applyBorder="1" applyAlignment="1">
      <alignment horizontal="center" vertical="center" wrapText="1"/>
    </xf>
    <xf numFmtId="0" fontId="153" fillId="8" borderId="1" xfId="0" applyFont="1" applyFill="1" applyBorder="1" applyAlignment="1">
      <alignment horizontal="center" vertical="center" wrapText="1"/>
    </xf>
    <xf numFmtId="0" fontId="153" fillId="8" borderId="11"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158" fillId="0" borderId="0" xfId="0" applyFont="1" applyBorder="1" applyAlignment="1">
      <alignment horizontal="center"/>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6"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3" xfId="0" applyFont="1"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19" fillId="0" borderId="9"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22" fillId="0" borderId="5" xfId="0" applyFont="1" applyBorder="1" applyAlignment="1">
      <alignment horizontal="center" vertical="top"/>
    </xf>
    <xf numFmtId="0" fontId="22" fillId="0" borderId="6" xfId="0" applyFont="1" applyBorder="1" applyAlignment="1">
      <alignment horizontal="center" vertical="top"/>
    </xf>
    <xf numFmtId="0" fontId="22" fillId="0" borderId="7" xfId="0" applyFont="1" applyBorder="1" applyAlignment="1">
      <alignment horizontal="center" vertical="top"/>
    </xf>
    <xf numFmtId="0" fontId="16" fillId="0" borderId="0" xfId="0" applyFont="1" applyAlignment="1">
      <alignment horizontal="center"/>
    </xf>
    <xf numFmtId="0" fontId="16" fillId="0" borderId="0" xfId="0" applyFont="1" applyBorder="1" applyAlignment="1">
      <alignment horizontal="center"/>
    </xf>
    <xf numFmtId="0" fontId="177" fillId="0" borderId="8" xfId="0" applyFont="1" applyBorder="1" applyAlignment="1">
      <alignment horizontal="center" vertical="top" wrapText="1"/>
    </xf>
    <xf numFmtId="0" fontId="19" fillId="0" borderId="5" xfId="0" applyFont="1" applyBorder="1" applyAlignment="1">
      <alignment horizontal="center" vertical="top"/>
    </xf>
    <xf numFmtId="0" fontId="19" fillId="0" borderId="6" xfId="0" applyFont="1" applyBorder="1" applyAlignment="1">
      <alignment horizontal="center" vertical="top"/>
    </xf>
    <xf numFmtId="0" fontId="19" fillId="0" borderId="7" xfId="0" applyFont="1" applyBorder="1" applyAlignment="1">
      <alignment horizontal="center" vertical="top"/>
    </xf>
    <xf numFmtId="0" fontId="19" fillId="0" borderId="13"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4" xfId="0" applyFont="1" applyBorder="1" applyAlignment="1">
      <alignment horizontal="center" vertical="center" wrapText="1"/>
    </xf>
    <xf numFmtId="0" fontId="24" fillId="8" borderId="1"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180" fillId="0" borderId="0" xfId="0" applyFont="1" applyAlignment="1">
      <alignment horizontal="center"/>
    </xf>
    <xf numFmtId="0" fontId="19" fillId="0" borderId="2" xfId="0" applyFont="1" applyBorder="1" applyAlignment="1">
      <alignment horizontal="center" vertical="center" wrapText="1"/>
    </xf>
    <xf numFmtId="0" fontId="33" fillId="0" borderId="6" xfId="0" applyFont="1" applyBorder="1" applyAlignment="1"/>
    <xf numFmtId="0" fontId="0" fillId="0" borderId="6" xfId="0" applyBorder="1" applyAlignment="1"/>
    <xf numFmtId="0" fontId="0" fillId="0" borderId="7" xfId="0" applyBorder="1" applyAlignment="1"/>
    <xf numFmtId="2" fontId="53" fillId="24" borderId="5" xfId="0" applyNumberFormat="1" applyFont="1" applyFill="1" applyBorder="1" applyAlignment="1">
      <alignment horizontal="left" vertical="justify" wrapText="1"/>
    </xf>
    <xf numFmtId="0" fontId="42" fillId="0" borderId="6" xfId="0" applyFont="1" applyBorder="1" applyAlignment="1">
      <alignment horizontal="left" vertical="justify" wrapText="1"/>
    </xf>
    <xf numFmtId="0" fontId="42" fillId="0" borderId="7" xfId="0" applyFont="1" applyBorder="1" applyAlignment="1">
      <alignment horizontal="left" vertical="justify" wrapText="1"/>
    </xf>
    <xf numFmtId="0" fontId="0" fillId="8" borderId="6" xfId="0" applyFont="1" applyFill="1" applyBorder="1" applyAlignment="1"/>
    <xf numFmtId="0" fontId="0" fillId="8" borderId="7" xfId="0" applyFont="1" applyFill="1" applyBorder="1" applyAlignment="1"/>
    <xf numFmtId="0" fontId="36" fillId="0" borderId="10" xfId="0" applyFont="1" applyBorder="1" applyAlignment="1">
      <alignment horizontal="center" vertical="center"/>
    </xf>
    <xf numFmtId="0" fontId="36" fillId="0" borderId="1" xfId="0" applyFont="1" applyBorder="1" applyAlignment="1">
      <alignment horizontal="center" vertical="center"/>
    </xf>
    <xf numFmtId="0" fontId="36" fillId="0" borderId="11" xfId="0" applyFont="1" applyBorder="1" applyAlignment="1">
      <alignment horizontal="center" vertical="center"/>
    </xf>
    <xf numFmtId="0" fontId="36" fillId="0" borderId="15" xfId="0" applyFont="1" applyBorder="1" applyAlignment="1">
      <alignment horizontal="center" vertical="center"/>
    </xf>
    <xf numFmtId="0" fontId="36" fillId="0" borderId="8" xfId="0" applyFont="1" applyBorder="1" applyAlignment="1">
      <alignment horizontal="center" vertical="center"/>
    </xf>
    <xf numFmtId="0" fontId="36" fillId="0" borderId="16" xfId="0" applyFont="1" applyBorder="1" applyAlignment="1">
      <alignment horizontal="center" vertical="center"/>
    </xf>
    <xf numFmtId="0" fontId="18" fillId="0" borderId="8" xfId="0" applyFont="1" applyBorder="1" applyAlignment="1">
      <alignment horizontal="center" vertical="top" wrapText="1"/>
    </xf>
    <xf numFmtId="0" fontId="24" fillId="11" borderId="6"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147" fillId="0" borderId="5"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7" xfId="0" applyFont="1" applyBorder="1" applyAlignment="1">
      <alignment horizontal="center" vertical="center" wrapText="1"/>
    </xf>
    <xf numFmtId="0" fontId="147" fillId="0" borderId="9" xfId="0" applyFont="1" applyBorder="1" applyAlignment="1">
      <alignment horizontal="center" vertical="center" wrapText="1"/>
    </xf>
    <xf numFmtId="0" fontId="147" fillId="0" borderId="12" xfId="0" applyFont="1" applyBorder="1" applyAlignment="1">
      <alignment horizontal="center" vertical="center" wrapText="1"/>
    </xf>
    <xf numFmtId="0" fontId="147" fillId="0" borderId="3" xfId="0" applyFont="1" applyBorder="1" applyAlignment="1">
      <alignment horizontal="center" vertical="center" wrapText="1"/>
    </xf>
    <xf numFmtId="0" fontId="147" fillId="9" borderId="9" xfId="0" applyFont="1" applyFill="1" applyBorder="1" applyAlignment="1">
      <alignment horizontal="center" vertical="center" wrapText="1"/>
    </xf>
    <xf numFmtId="0" fontId="147" fillId="9" borderId="12" xfId="0" applyFont="1" applyFill="1" applyBorder="1" applyAlignment="1">
      <alignment horizontal="center" vertical="center" wrapText="1"/>
    </xf>
    <xf numFmtId="0" fontId="147" fillId="9" borderId="3" xfId="0" applyFont="1" applyFill="1" applyBorder="1" applyAlignment="1">
      <alignment horizontal="center" vertical="center" wrapText="1"/>
    </xf>
    <xf numFmtId="0" fontId="147" fillId="0" borderId="5" xfId="0" applyFont="1" applyBorder="1" applyAlignment="1">
      <alignment horizontal="center" vertical="top"/>
    </xf>
    <xf numFmtId="0" fontId="147" fillId="0" borderId="6" xfId="0" applyFont="1" applyBorder="1" applyAlignment="1">
      <alignment horizontal="center" vertical="top"/>
    </xf>
    <xf numFmtId="0" fontId="147" fillId="0" borderId="7" xfId="0" applyFont="1" applyBorder="1" applyAlignment="1">
      <alignment horizontal="center" vertical="top"/>
    </xf>
    <xf numFmtId="0" fontId="24" fillId="9" borderId="6"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11" borderId="5" xfId="0" applyFont="1" applyFill="1" applyBorder="1" applyAlignment="1">
      <alignment horizontal="center" vertical="center" wrapText="1"/>
    </xf>
    <xf numFmtId="0" fontId="147" fillId="0" borderId="10" xfId="0" applyFont="1" applyBorder="1" applyAlignment="1">
      <alignment horizontal="center" vertical="center" wrapText="1"/>
    </xf>
    <xf numFmtId="0" fontId="147" fillId="0" borderId="1" xfId="0" applyFont="1" applyBorder="1" applyAlignment="1">
      <alignment horizontal="center" vertical="center" wrapText="1"/>
    </xf>
    <xf numFmtId="0" fontId="147" fillId="0" borderId="11" xfId="0" applyFont="1" applyBorder="1" applyAlignment="1">
      <alignment horizontal="center" vertical="center" wrapText="1"/>
    </xf>
    <xf numFmtId="0" fontId="147" fillId="0" borderId="13" xfId="0" applyFont="1" applyBorder="1" applyAlignment="1">
      <alignment horizontal="center" vertical="center" wrapText="1"/>
    </xf>
    <xf numFmtId="0" fontId="147" fillId="0" borderId="0" xfId="0" applyFont="1" applyBorder="1" applyAlignment="1">
      <alignment horizontal="center" vertical="center" wrapText="1"/>
    </xf>
    <xf numFmtId="0" fontId="147" fillId="0" borderId="14" xfId="0" applyFont="1" applyBorder="1" applyAlignment="1">
      <alignment horizontal="center" vertical="center" wrapText="1"/>
    </xf>
    <xf numFmtId="0" fontId="147" fillId="0" borderId="15" xfId="0" applyFont="1" applyBorder="1" applyAlignment="1">
      <alignment horizontal="center" vertical="center" wrapText="1"/>
    </xf>
    <xf numFmtId="0" fontId="147" fillId="0" borderId="8" xfId="0" applyFont="1" applyBorder="1" applyAlignment="1">
      <alignment horizontal="center" vertical="center" wrapText="1"/>
    </xf>
    <xf numFmtId="0" fontId="147" fillId="0" borderId="16" xfId="0" applyFont="1" applyBorder="1" applyAlignment="1">
      <alignment horizontal="center" vertical="center" wrapText="1"/>
    </xf>
    <xf numFmtId="0" fontId="147" fillId="0" borderId="2" xfId="0" applyFont="1" applyBorder="1" applyAlignment="1">
      <alignment horizontal="center" vertical="center" wrapText="1"/>
    </xf>
    <xf numFmtId="0" fontId="0" fillId="0" borderId="8" xfId="0" applyBorder="1" applyAlignment="1">
      <alignment vertical="top" wrapText="1"/>
    </xf>
    <xf numFmtId="0" fontId="19" fillId="0" borderId="9" xfId="0" applyFont="1" applyBorder="1" applyAlignment="1">
      <alignment horizontal="left" vertical="center" wrapText="1"/>
    </xf>
    <xf numFmtId="0" fontId="19" fillId="0" borderId="12" xfId="0" applyFont="1" applyBorder="1" applyAlignment="1">
      <alignment horizontal="left" vertical="center" wrapText="1"/>
    </xf>
    <xf numFmtId="0" fontId="19" fillId="0" borderId="3" xfId="0" applyFont="1" applyBorder="1" applyAlignment="1">
      <alignment horizontal="left" vertical="center" wrapText="1"/>
    </xf>
    <xf numFmtId="0" fontId="200" fillId="2" borderId="0" xfId="0" applyFont="1" applyFill="1" applyBorder="1" applyAlignment="1">
      <alignment horizontal="left" vertical="top" wrapText="1"/>
    </xf>
    <xf numFmtId="0" fontId="25" fillId="11" borderId="5" xfId="0" applyFont="1" applyFill="1" applyBorder="1" applyAlignment="1">
      <alignment horizontal="center" vertical="center" wrapText="1"/>
    </xf>
    <xf numFmtId="0" fontId="25" fillId="11" borderId="6" xfId="0" applyFont="1" applyFill="1" applyBorder="1" applyAlignment="1">
      <alignment horizontal="center" vertical="center" wrapText="1"/>
    </xf>
    <xf numFmtId="0" fontId="25" fillId="11" borderId="7" xfId="0" applyFont="1" applyFill="1" applyBorder="1" applyAlignment="1">
      <alignment horizontal="center" vertical="center" wrapText="1"/>
    </xf>
    <xf numFmtId="0" fontId="25" fillId="9" borderId="5" xfId="0" applyFont="1" applyFill="1" applyBorder="1" applyAlignment="1">
      <alignment horizontal="center" vertical="center" wrapText="1"/>
    </xf>
    <xf numFmtId="0" fontId="25" fillId="9" borderId="6"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24" fillId="11" borderId="1"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3" xfId="0" applyFont="1" applyBorder="1" applyAlignment="1">
      <alignment horizontal="center" vertical="center" wrapText="1"/>
    </xf>
    <xf numFmtId="0" fontId="15" fillId="0" borderId="0" xfId="0" applyFont="1" applyAlignment="1">
      <alignment horizontal="center"/>
    </xf>
    <xf numFmtId="0" fontId="30" fillId="0" borderId="5" xfId="0" applyFont="1" applyBorder="1" applyAlignment="1">
      <alignment horizontal="center" vertical="top"/>
    </xf>
    <xf numFmtId="0" fontId="30" fillId="0" borderId="6" xfId="0" applyFont="1" applyBorder="1" applyAlignment="1">
      <alignment horizontal="center" vertical="top"/>
    </xf>
    <xf numFmtId="0" fontId="30" fillId="0" borderId="7" xfId="0" applyFont="1" applyBorder="1" applyAlignment="1">
      <alignment horizontal="center" vertical="top"/>
    </xf>
    <xf numFmtId="0" fontId="123" fillId="11" borderId="5" xfId="0" applyFont="1" applyFill="1" applyBorder="1" applyAlignment="1">
      <alignment horizontal="center" vertical="center" wrapText="1"/>
    </xf>
    <xf numFmtId="0" fontId="123" fillId="11" borderId="6" xfId="0" applyFont="1" applyFill="1" applyBorder="1" applyAlignment="1">
      <alignment horizontal="center" vertical="center" wrapText="1"/>
    </xf>
    <xf numFmtId="0" fontId="123" fillId="11" borderId="7" xfId="0" applyFont="1" applyFill="1" applyBorder="1" applyAlignment="1">
      <alignment horizontal="center" vertical="center" wrapText="1"/>
    </xf>
    <xf numFmtId="0" fontId="124" fillId="11" borderId="5" xfId="0" applyFont="1" applyFill="1" applyBorder="1" applyAlignment="1">
      <alignment horizontal="center" vertical="center" wrapText="1"/>
    </xf>
    <xf numFmtId="0" fontId="124" fillId="11" borderId="6" xfId="0" applyFont="1" applyFill="1" applyBorder="1" applyAlignment="1">
      <alignment horizontal="center" vertical="center" wrapText="1"/>
    </xf>
    <xf numFmtId="0" fontId="124" fillId="11" borderId="7" xfId="0" applyFont="1" applyFill="1" applyBorder="1" applyAlignment="1">
      <alignment horizontal="center" vertical="center" wrapText="1"/>
    </xf>
    <xf numFmtId="0" fontId="30" fillId="0" borderId="2" xfId="0" applyFont="1" applyBorder="1" applyAlignment="1">
      <alignment horizontal="left"/>
    </xf>
    <xf numFmtId="0" fontId="30" fillId="0" borderId="2" xfId="0" applyFont="1" applyBorder="1" applyAlignment="1">
      <alignment horizontal="left" vertical="center" wrapText="1"/>
    </xf>
    <xf numFmtId="0" fontId="30" fillId="0" borderId="2" xfId="0" applyFont="1" applyBorder="1" applyAlignment="1">
      <alignment horizontal="left" vertical="top" wrapText="1"/>
    </xf>
    <xf numFmtId="0" fontId="30" fillId="0" borderId="2" xfId="0" applyFont="1" applyBorder="1" applyAlignment="1">
      <alignment horizontal="left" vertical="top"/>
    </xf>
    <xf numFmtId="0" fontId="17" fillId="6" borderId="5" xfId="0" applyNumberFormat="1" applyFont="1" applyFill="1" applyBorder="1" applyAlignment="1">
      <alignment horizontal="left" vertical="center" wrapText="1"/>
    </xf>
    <xf numFmtId="0" fontId="17" fillId="6" borderId="6" xfId="0" applyNumberFormat="1" applyFont="1" applyFill="1" applyBorder="1" applyAlignment="1">
      <alignment horizontal="left" vertical="center" wrapText="1"/>
    </xf>
    <xf numFmtId="0" fontId="17" fillId="6" borderId="7" xfId="0" applyNumberFormat="1" applyFont="1" applyFill="1" applyBorder="1" applyAlignment="1">
      <alignment horizontal="left" vertical="center" wrapText="1"/>
    </xf>
    <xf numFmtId="0" fontId="30" fillId="11" borderId="5" xfId="0" applyFont="1" applyFill="1" applyBorder="1" applyAlignment="1">
      <alignment horizontal="center" vertical="center" wrapText="1"/>
    </xf>
    <xf numFmtId="0" fontId="30" fillId="11" borderId="6"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166" fillId="6" borderId="5" xfId="0" applyFont="1" applyFill="1" applyBorder="1" applyAlignment="1">
      <alignment horizontal="left"/>
    </xf>
    <xf numFmtId="0" fontId="166" fillId="6" borderId="6" xfId="0" applyFont="1" applyFill="1" applyBorder="1" applyAlignment="1">
      <alignment horizontal="left"/>
    </xf>
    <xf numFmtId="0" fontId="166" fillId="6" borderId="7" xfId="0" applyFont="1" applyFill="1" applyBorder="1" applyAlignment="1">
      <alignment horizontal="left"/>
    </xf>
    <xf numFmtId="0" fontId="167" fillId="6" borderId="5" xfId="0" applyFont="1" applyFill="1" applyBorder="1" applyAlignment="1">
      <alignment horizontal="left"/>
    </xf>
    <xf numFmtId="0" fontId="167" fillId="6" borderId="6" xfId="0" applyFont="1" applyFill="1" applyBorder="1" applyAlignment="1">
      <alignment horizontal="left"/>
    </xf>
    <xf numFmtId="0" fontId="167" fillId="6" borderId="7" xfId="0" applyFont="1" applyFill="1" applyBorder="1" applyAlignment="1">
      <alignment horizontal="left"/>
    </xf>
    <xf numFmtId="0" fontId="202" fillId="0" borderId="2" xfId="0" applyFont="1" applyFill="1" applyBorder="1" applyAlignment="1">
      <alignment horizontal="left" vertical="center"/>
    </xf>
    <xf numFmtId="0" fontId="166" fillId="51" borderId="2" xfId="0" applyFont="1" applyFill="1" applyBorder="1" applyAlignment="1">
      <alignment horizontal="center" vertical="center"/>
    </xf>
    <xf numFmtId="0" fontId="126" fillId="12" borderId="2" xfId="0" applyFont="1" applyFill="1" applyBorder="1" applyAlignment="1">
      <alignment horizontal="center" vertical="top" wrapText="1"/>
    </xf>
    <xf numFmtId="0" fontId="126" fillId="0" borderId="2" xfId="0" applyFont="1" applyBorder="1" applyAlignment="1">
      <alignment horizontal="left" vertical="top" wrapText="1"/>
    </xf>
    <xf numFmtId="0" fontId="0" fillId="0" borderId="2" xfId="0" applyFill="1" applyBorder="1" applyAlignment="1">
      <alignment horizontal="center" vertical="top" wrapText="1"/>
    </xf>
    <xf numFmtId="0" fontId="125" fillId="0" borderId="2" xfId="0" applyFont="1" applyBorder="1" applyAlignment="1">
      <alignment horizontal="center" vertical="top" wrapText="1"/>
    </xf>
    <xf numFmtId="0" fontId="126" fillId="34" borderId="2" xfId="0" applyFont="1" applyFill="1" applyBorder="1" applyAlignment="1">
      <alignment horizontal="left" vertical="top" wrapText="1"/>
    </xf>
    <xf numFmtId="0" fontId="125" fillId="2" borderId="2" xfId="0" applyFont="1" applyFill="1" applyBorder="1" applyAlignment="1">
      <alignment horizontal="center" vertical="top" wrapText="1"/>
    </xf>
    <xf numFmtId="0" fontId="0" fillId="2" borderId="2" xfId="0" applyFill="1" applyBorder="1" applyAlignment="1">
      <alignment horizontal="center" vertical="top" wrapText="1"/>
    </xf>
    <xf numFmtId="0" fontId="126" fillId="2" borderId="2"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3" xfId="0" applyFont="1" applyFill="1" applyBorder="1" applyAlignment="1">
      <alignment horizontal="center" vertical="top" wrapText="1"/>
    </xf>
    <xf numFmtId="0" fontId="32" fillId="9" borderId="9" xfId="0" applyFont="1" applyFill="1" applyBorder="1" applyAlignment="1">
      <alignment horizontal="center" vertical="top" wrapText="1"/>
    </xf>
    <xf numFmtId="0" fontId="32" fillId="9" borderId="3" xfId="0" applyFont="1" applyFill="1" applyBorder="1" applyAlignment="1">
      <alignment horizontal="center" vertical="top" wrapText="1"/>
    </xf>
    <xf numFmtId="0" fontId="32" fillId="0" borderId="9" xfId="0" applyFont="1" applyFill="1" applyBorder="1" applyAlignment="1">
      <alignment horizontal="left" vertical="top" wrapText="1"/>
    </xf>
    <xf numFmtId="0" fontId="32" fillId="0" borderId="3" xfId="0" applyFont="1" applyFill="1" applyBorder="1" applyAlignment="1">
      <alignment horizontal="left" vertical="top" wrapText="1"/>
    </xf>
    <xf numFmtId="49" fontId="32" fillId="0" borderId="9" xfId="0" applyNumberFormat="1" applyFont="1" applyFill="1" applyBorder="1" applyAlignment="1">
      <alignment horizontal="center" vertical="top" wrapText="1"/>
    </xf>
    <xf numFmtId="49" fontId="32" fillId="0" borderId="3" xfId="0" applyNumberFormat="1" applyFont="1" applyFill="1" applyBorder="1" applyAlignment="1">
      <alignment horizontal="center" vertical="top" wrapText="1"/>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0" borderId="9" xfId="0" applyNumberFormat="1" applyFont="1" applyFill="1" applyBorder="1" applyAlignment="1">
      <alignment horizontal="center" vertical="top" wrapText="1"/>
    </xf>
    <xf numFmtId="0" fontId="32" fillId="0" borderId="3" xfId="0" applyNumberFormat="1" applyFont="1" applyFill="1" applyBorder="1" applyAlignment="1">
      <alignment horizontal="center" vertical="top" wrapText="1"/>
    </xf>
    <xf numFmtId="166" fontId="32" fillId="0" borderId="9" xfId="0" applyNumberFormat="1" applyFont="1" applyFill="1" applyBorder="1" applyAlignment="1">
      <alignment horizontal="center" vertical="top" wrapText="1"/>
    </xf>
    <xf numFmtId="166" fontId="32" fillId="0" borderId="3" xfId="0" applyNumberFormat="1" applyFont="1" applyFill="1" applyBorder="1" applyAlignment="1">
      <alignment horizontal="center" vertical="top" wrapText="1"/>
    </xf>
    <xf numFmtId="0" fontId="32" fillId="9" borderId="2" xfId="0" applyFont="1" applyFill="1" applyBorder="1" applyAlignment="1">
      <alignment horizontal="center" vertical="top" wrapText="1"/>
    </xf>
    <xf numFmtId="0" fontId="32" fillId="0" borderId="2" xfId="0" applyFont="1" applyFill="1" applyBorder="1" applyAlignment="1">
      <alignment horizontal="left" vertical="top" wrapText="1"/>
    </xf>
    <xf numFmtId="171" fontId="32" fillId="0" borderId="9" xfId="5" applyNumberFormat="1" applyFont="1" applyFill="1" applyBorder="1" applyAlignment="1">
      <alignment horizontal="center" vertical="top" wrapText="1"/>
    </xf>
    <xf numFmtId="171" fontId="32" fillId="0" borderId="3" xfId="0" applyNumberFormat="1" applyFont="1" applyFill="1" applyBorder="1" applyAlignment="1">
      <alignment horizontal="center" vertical="top" wrapText="1"/>
    </xf>
    <xf numFmtId="0" fontId="19" fillId="9" borderId="9"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33" fillId="9" borderId="2" xfId="0" applyFont="1" applyFill="1" applyBorder="1" applyAlignment="1">
      <alignment horizontal="center" vertical="top" wrapText="1"/>
    </xf>
    <xf numFmtId="0" fontId="34" fillId="2" borderId="2" xfId="0" applyFont="1" applyFill="1" applyBorder="1" applyAlignment="1">
      <alignment horizontal="left" vertical="top" wrapText="1"/>
    </xf>
    <xf numFmtId="0" fontId="34" fillId="2" borderId="2" xfId="0" applyFont="1" applyFill="1" applyBorder="1" applyAlignment="1">
      <alignment horizontal="center" vertical="top" wrapText="1"/>
    </xf>
    <xf numFmtId="0" fontId="25" fillId="9" borderId="8" xfId="0" applyFont="1" applyFill="1" applyBorder="1" applyAlignment="1">
      <alignment horizontal="center" vertical="center" wrapText="1"/>
    </xf>
    <xf numFmtId="0" fontId="25" fillId="9" borderId="16" xfId="0" applyFont="1" applyFill="1" applyBorder="1" applyAlignment="1">
      <alignment horizontal="center" vertical="center" wrapText="1"/>
    </xf>
    <xf numFmtId="0" fontId="33" fillId="0" borderId="2" xfId="0" applyFont="1" applyFill="1" applyBorder="1" applyAlignment="1">
      <alignment horizontal="left"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19" fillId="2" borderId="9"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80" fillId="12" borderId="5" xfId="0" applyFont="1" applyFill="1" applyBorder="1" applyAlignment="1">
      <alignment horizontal="left" vertical="center"/>
    </xf>
    <xf numFmtId="0" fontId="202" fillId="12" borderId="6" xfId="0" applyFont="1" applyFill="1" applyBorder="1" applyAlignment="1">
      <alignment horizontal="left" vertical="center"/>
    </xf>
    <xf numFmtId="0" fontId="202" fillId="12" borderId="7" xfId="0" applyFont="1" applyFill="1" applyBorder="1" applyAlignment="1">
      <alignment horizontal="left" vertical="center"/>
    </xf>
    <xf numFmtId="0" fontId="203" fillId="12" borderId="1" xfId="0" applyFont="1" applyFill="1" applyBorder="1" applyAlignment="1">
      <alignment horizontal="left"/>
    </xf>
    <xf numFmtId="0" fontId="204" fillId="12" borderId="1" xfId="0" applyFont="1" applyFill="1" applyBorder="1" applyAlignment="1">
      <alignment horizontal="left"/>
    </xf>
    <xf numFmtId="0" fontId="180" fillId="12" borderId="6" xfId="0" applyFont="1" applyFill="1" applyBorder="1" applyAlignment="1">
      <alignment horizontal="left"/>
    </xf>
    <xf numFmtId="0" fontId="202" fillId="12" borderId="6" xfId="0" applyFont="1" applyFill="1" applyBorder="1" applyAlignment="1">
      <alignment horizontal="left"/>
    </xf>
    <xf numFmtId="0" fontId="156" fillId="0" borderId="5" xfId="0" applyFont="1" applyBorder="1" applyAlignment="1">
      <alignment horizontal="center" vertical="center" wrapText="1"/>
    </xf>
    <xf numFmtId="0" fontId="156" fillId="0" borderId="6" xfId="0" applyFont="1" applyBorder="1" applyAlignment="1">
      <alignment horizontal="center" vertical="center" wrapText="1"/>
    </xf>
    <xf numFmtId="0" fontId="3" fillId="2" borderId="5" xfId="0" applyFont="1" applyFill="1" applyBorder="1" applyAlignment="1">
      <alignment horizontal="left" vertical="center" wrapText="1"/>
    </xf>
    <xf numFmtId="0" fontId="0" fillId="2" borderId="6" xfId="0" applyFill="1" applyBorder="1" applyAlignment="1">
      <alignment horizontal="left"/>
    </xf>
    <xf numFmtId="0" fontId="0" fillId="2" borderId="7" xfId="0" applyFill="1" applyBorder="1" applyAlignment="1">
      <alignment horizontal="left"/>
    </xf>
    <xf numFmtId="0" fontId="32" fillId="9" borderId="2" xfId="0" applyFont="1" applyFill="1" applyBorder="1" applyAlignment="1">
      <alignment horizontal="center" vertical="center" wrapText="1"/>
    </xf>
    <xf numFmtId="167" fontId="25" fillId="2" borderId="5" xfId="0" applyNumberFormat="1" applyFont="1" applyFill="1" applyBorder="1" applyAlignment="1">
      <alignment horizontal="center" vertical="center" wrapText="1"/>
    </xf>
    <xf numFmtId="167" fontId="25" fillId="2" borderId="6" xfId="0" applyNumberFormat="1" applyFont="1" applyFill="1" applyBorder="1" applyAlignment="1">
      <alignment horizontal="center" vertical="center" wrapText="1"/>
    </xf>
    <xf numFmtId="167" fontId="25" fillId="2" borderId="7" xfId="0" applyNumberFormat="1" applyFont="1" applyFill="1" applyBorder="1" applyAlignment="1">
      <alignment horizontal="center" vertical="center" wrapText="1"/>
    </xf>
    <xf numFmtId="0" fontId="124" fillId="43" borderId="5" xfId="0" applyFont="1" applyFill="1" applyBorder="1" applyAlignment="1">
      <alignment horizontal="center" vertical="center" wrapText="1"/>
    </xf>
    <xf numFmtId="0" fontId="124" fillId="43" borderId="6" xfId="0" applyFont="1" applyFill="1" applyBorder="1" applyAlignment="1">
      <alignment horizontal="center" vertical="center" wrapText="1"/>
    </xf>
    <xf numFmtId="0" fontId="124" fillId="43" borderId="7" xfId="0" applyFont="1" applyFill="1" applyBorder="1" applyAlignment="1">
      <alignment horizontal="center" vertical="center" wrapText="1"/>
    </xf>
    <xf numFmtId="0" fontId="124" fillId="11" borderId="1" xfId="0" applyFont="1" applyFill="1" applyBorder="1" applyAlignment="1">
      <alignment horizontal="center" vertical="center" wrapText="1"/>
    </xf>
    <xf numFmtId="0" fontId="124" fillId="11" borderId="11" xfId="0" applyFont="1" applyFill="1" applyBorder="1" applyAlignment="1">
      <alignment horizontal="center" vertical="center" wrapText="1"/>
    </xf>
    <xf numFmtId="0" fontId="156" fillId="0" borderId="7" xfId="0" applyFont="1" applyBorder="1" applyAlignment="1">
      <alignment horizontal="center" vertical="center" wrapText="1"/>
    </xf>
    <xf numFmtId="0" fontId="28" fillId="10" borderId="0" xfId="0" applyFont="1" applyFill="1" applyBorder="1" applyAlignment="1">
      <alignment horizontal="left" vertical="top" wrapText="1"/>
    </xf>
    <xf numFmtId="0" fontId="50" fillId="2" borderId="9"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75" fillId="20" borderId="19" xfId="0" applyFont="1" applyFill="1" applyBorder="1" applyAlignment="1">
      <alignment horizontal="center" vertical="top" wrapText="1"/>
    </xf>
    <xf numFmtId="0" fontId="75" fillId="20" borderId="0" xfId="0" applyFont="1" applyFill="1" applyAlignment="1">
      <alignment horizontal="center" vertical="top" wrapText="1"/>
    </xf>
    <xf numFmtId="0" fontId="42" fillId="18" borderId="19" xfId="0" applyFont="1" applyFill="1" applyBorder="1" applyAlignment="1">
      <alignment horizontal="center" vertical="top" wrapText="1"/>
    </xf>
    <xf numFmtId="0" fontId="42" fillId="18" borderId="0" xfId="0" applyFont="1" applyFill="1" applyAlignment="1">
      <alignment horizontal="center" vertical="top" wrapText="1"/>
    </xf>
    <xf numFmtId="0" fontId="78" fillId="22" borderId="19" xfId="0" applyFont="1" applyFill="1" applyBorder="1" applyAlignment="1">
      <alignment horizontal="center" vertical="top" wrapText="1"/>
    </xf>
    <xf numFmtId="0" fontId="78" fillId="22" borderId="0" xfId="0" applyFont="1" applyFill="1" applyAlignment="1">
      <alignment horizontal="center" vertical="top" wrapText="1"/>
    </xf>
    <xf numFmtId="0" fontId="69" fillId="2" borderId="19" xfId="0" applyFont="1" applyFill="1" applyBorder="1" applyAlignment="1">
      <alignment horizontal="center" vertical="top" wrapText="1"/>
    </xf>
    <xf numFmtId="0" fontId="69" fillId="2" borderId="0" xfId="0" applyFont="1" applyFill="1" applyAlignment="1">
      <alignment horizontal="center" vertical="top" wrapText="1"/>
    </xf>
    <xf numFmtId="0" fontId="32" fillId="19" borderId="19" xfId="0" applyFont="1" applyFill="1" applyBorder="1" applyAlignment="1">
      <alignment horizontal="center" vertical="top" wrapText="1"/>
    </xf>
    <xf numFmtId="0" fontId="32" fillId="19" borderId="0" xfId="0" applyFont="1" applyFill="1" applyAlignment="1">
      <alignment horizontal="center" vertical="top" wrapText="1"/>
    </xf>
    <xf numFmtId="0" fontId="117" fillId="2" borderId="19" xfId="0" applyFont="1" applyFill="1" applyBorder="1" applyAlignment="1">
      <alignment horizontal="center" vertical="top" wrapText="1"/>
    </xf>
    <xf numFmtId="0" fontId="117" fillId="2" borderId="0" xfId="0" applyFont="1" applyFill="1" applyAlignment="1">
      <alignment horizontal="center" vertical="top" wrapText="1"/>
    </xf>
    <xf numFmtId="0" fontId="112" fillId="2" borderId="19" xfId="0" applyFont="1" applyFill="1" applyBorder="1" applyAlignment="1">
      <alignment horizontal="center" vertical="top" wrapText="1"/>
    </xf>
    <xf numFmtId="0" fontId="112" fillId="2" borderId="0" xfId="0" applyFont="1" applyFill="1" applyAlignment="1">
      <alignment horizontal="center" vertical="top" wrapText="1"/>
    </xf>
    <xf numFmtId="0" fontId="112" fillId="2" borderId="0" xfId="0" applyFont="1" applyFill="1" applyBorder="1" applyAlignment="1">
      <alignment horizontal="center" vertical="top" wrapText="1"/>
    </xf>
    <xf numFmtId="0" fontId="40" fillId="2" borderId="19" xfId="0" applyFont="1" applyFill="1" applyBorder="1" applyAlignment="1">
      <alignment horizontal="center" vertical="top" wrapText="1"/>
    </xf>
    <xf numFmtId="0" fontId="40" fillId="2" borderId="0" xfId="0" applyFont="1" applyFill="1" applyAlignment="1">
      <alignment horizontal="center" vertical="top" wrapText="1"/>
    </xf>
    <xf numFmtId="0" fontId="115" fillId="2" borderId="19" xfId="0" applyFont="1" applyFill="1" applyBorder="1" applyAlignment="1">
      <alignment horizontal="center" vertical="top" wrapText="1"/>
    </xf>
    <xf numFmtId="0" fontId="115" fillId="2" borderId="0" xfId="0" applyFont="1" applyFill="1" applyAlignment="1">
      <alignment horizontal="center" vertical="top" wrapText="1"/>
    </xf>
    <xf numFmtId="0" fontId="117" fillId="2" borderId="0" xfId="0" applyFont="1" applyFill="1" applyBorder="1" applyAlignment="1">
      <alignment horizontal="center" vertical="top" wrapText="1"/>
    </xf>
    <xf numFmtId="0" fontId="78" fillId="24" borderId="19" xfId="0" applyFont="1" applyFill="1" applyBorder="1" applyAlignment="1">
      <alignment horizontal="center" vertical="top" wrapText="1"/>
    </xf>
    <xf numFmtId="0" fontId="78" fillId="24" borderId="0" xfId="0" applyFont="1" applyFill="1" applyAlignment="1">
      <alignment horizontal="center" vertical="top" wrapText="1"/>
    </xf>
    <xf numFmtId="0" fontId="82" fillId="23" borderId="19" xfId="0" applyFont="1" applyFill="1" applyBorder="1" applyAlignment="1">
      <alignment horizontal="center" vertical="top" wrapText="1"/>
    </xf>
    <xf numFmtId="0" fontId="88" fillId="0" borderId="19" xfId="0" applyFont="1" applyFill="1" applyBorder="1" applyAlignment="1">
      <alignment horizontal="center" vertical="top" wrapText="1"/>
    </xf>
    <xf numFmtId="0" fontId="88" fillId="0" borderId="0" xfId="0" applyFont="1" applyFill="1" applyAlignment="1">
      <alignment horizontal="center" vertical="top" wrapText="1"/>
    </xf>
    <xf numFmtId="0" fontId="94" fillId="24" borderId="19" xfId="0" applyFont="1" applyFill="1" applyBorder="1" applyAlignment="1">
      <alignment horizontal="center" vertical="top" wrapText="1"/>
    </xf>
    <xf numFmtId="0" fontId="94" fillId="24" borderId="0" xfId="0" applyFont="1" applyFill="1" applyAlignment="1">
      <alignment horizontal="center" vertical="top" wrapText="1"/>
    </xf>
    <xf numFmtId="0" fontId="97" fillId="0" borderId="19" xfId="0" applyFont="1" applyFill="1" applyBorder="1" applyAlignment="1">
      <alignment horizontal="center" vertical="top" wrapText="1"/>
    </xf>
    <xf numFmtId="0" fontId="97" fillId="0" borderId="0" xfId="0" applyFont="1" applyFill="1" applyAlignment="1">
      <alignment horizontal="center" vertical="top" wrapText="1"/>
    </xf>
    <xf numFmtId="0" fontId="100" fillId="18" borderId="19" xfId="0" applyFont="1" applyFill="1" applyBorder="1" applyAlignment="1">
      <alignment horizontal="center" vertical="top" wrapText="1"/>
    </xf>
    <xf numFmtId="0" fontId="100" fillId="18" borderId="0" xfId="0" applyFont="1" applyFill="1" applyAlignment="1">
      <alignment horizontal="center" vertical="top" wrapText="1"/>
    </xf>
    <xf numFmtId="0" fontId="48" fillId="0" borderId="2" xfId="0" applyNumberFormat="1" applyFont="1" applyBorder="1" applyAlignment="1">
      <alignment horizontal="right" vertical="top" wrapText="1"/>
    </xf>
    <xf numFmtId="0" fontId="48" fillId="0" borderId="5" xfId="0" applyNumberFormat="1" applyFont="1" applyBorder="1" applyAlignment="1">
      <alignment horizontal="center" vertical="top" wrapText="1"/>
    </xf>
    <xf numFmtId="0" fontId="33" fillId="0" borderId="6" xfId="0" applyFont="1" applyBorder="1" applyAlignment="1">
      <alignment horizontal="center" vertical="top" wrapText="1"/>
    </xf>
    <xf numFmtId="0" fontId="33" fillId="0" borderId="7" xfId="0" applyFont="1" applyBorder="1" applyAlignment="1">
      <alignment horizontal="center" vertical="top" wrapText="1"/>
    </xf>
    <xf numFmtId="0" fontId="48" fillId="0" borderId="5" xfId="0" applyNumberFormat="1" applyFont="1" applyFill="1" applyBorder="1" applyAlignment="1">
      <alignment horizontal="center" vertical="top" wrapText="1"/>
    </xf>
    <xf numFmtId="0" fontId="48" fillId="0" borderId="6" xfId="0" applyNumberFormat="1" applyFont="1" applyFill="1" applyBorder="1" applyAlignment="1">
      <alignment horizontal="center" vertical="top" wrapText="1"/>
    </xf>
    <xf numFmtId="0" fontId="48" fillId="0" borderId="7" xfId="0" applyNumberFormat="1" applyFont="1" applyFill="1" applyBorder="1" applyAlignment="1">
      <alignment horizontal="center" vertical="top" wrapText="1"/>
    </xf>
    <xf numFmtId="0" fontId="48" fillId="0" borderId="10" xfId="0" applyNumberFormat="1" applyFont="1" applyBorder="1" applyAlignment="1">
      <alignment horizontal="center" vertical="top" wrapText="1"/>
    </xf>
    <xf numFmtId="0" fontId="48" fillId="0" borderId="1" xfId="0" applyNumberFormat="1" applyFont="1" applyBorder="1" applyAlignment="1">
      <alignment horizontal="center" vertical="top" wrapText="1"/>
    </xf>
    <xf numFmtId="0" fontId="48" fillId="0" borderId="11" xfId="0" applyNumberFormat="1" applyFont="1" applyBorder="1" applyAlignment="1">
      <alignment horizontal="center" vertical="top" wrapText="1"/>
    </xf>
    <xf numFmtId="0" fontId="48" fillId="0" borderId="5" xfId="0" applyNumberFormat="1" applyFont="1" applyBorder="1" applyAlignment="1">
      <alignment horizontal="right" vertical="top" wrapText="1"/>
    </xf>
    <xf numFmtId="0" fontId="48" fillId="0" borderId="6" xfId="0" applyNumberFormat="1" applyFont="1" applyBorder="1" applyAlignment="1">
      <alignment horizontal="right" vertical="top" wrapText="1"/>
    </xf>
    <xf numFmtId="0" fontId="48" fillId="0" borderId="7" xfId="0" applyNumberFormat="1" applyFont="1" applyBorder="1" applyAlignment="1">
      <alignment horizontal="right" vertical="top" wrapText="1"/>
    </xf>
    <xf numFmtId="0" fontId="48" fillId="0" borderId="2" xfId="0" applyNumberFormat="1" applyFont="1" applyFill="1" applyBorder="1" applyAlignment="1">
      <alignment horizontal="center" vertical="top" wrapText="1"/>
    </xf>
    <xf numFmtId="0" fontId="48" fillId="0" borderId="9" xfId="0" applyNumberFormat="1" applyFont="1" applyFill="1" applyBorder="1" applyAlignment="1">
      <alignment horizontal="center" vertical="top" wrapText="1"/>
    </xf>
    <xf numFmtId="0" fontId="48" fillId="0" borderId="10" xfId="0" applyNumberFormat="1" applyFont="1" applyFill="1" applyBorder="1" applyAlignment="1">
      <alignment horizontal="center" vertical="top" wrapText="1"/>
    </xf>
    <xf numFmtId="0" fontId="48" fillId="0" borderId="1" xfId="0" applyNumberFormat="1" applyFont="1" applyFill="1" applyBorder="1" applyAlignment="1">
      <alignment horizontal="center" vertical="top" wrapText="1"/>
    </xf>
    <xf numFmtId="0" fontId="48" fillId="0" borderId="11" xfId="0" applyNumberFormat="1" applyFont="1" applyFill="1" applyBorder="1" applyAlignment="1">
      <alignment horizontal="center" vertical="top" wrapText="1"/>
    </xf>
    <xf numFmtId="0" fontId="50" fillId="0" borderId="10" xfId="0" applyFont="1" applyBorder="1" applyAlignment="1">
      <alignment horizontal="center" vertical="center" wrapText="1"/>
    </xf>
    <xf numFmtId="0" fontId="50" fillId="0" borderId="1"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1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7"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3" xfId="0"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6" xfId="0" applyNumberFormat="1" applyFont="1" applyBorder="1" applyAlignment="1">
      <alignment horizontal="center" vertical="center" wrapText="1"/>
    </xf>
    <xf numFmtId="0" fontId="16" fillId="0" borderId="7" xfId="0" applyNumberFormat="1" applyFont="1" applyBorder="1" applyAlignment="1">
      <alignment horizontal="center" vertical="center" wrapText="1"/>
    </xf>
    <xf numFmtId="0" fontId="54" fillId="0" borderId="6" xfId="0" applyNumberFormat="1" applyFont="1" applyBorder="1" applyAlignment="1">
      <alignment horizontal="center" vertical="center" wrapText="1"/>
    </xf>
    <xf numFmtId="0" fontId="54" fillId="0" borderId="7" xfId="0" applyNumberFormat="1" applyFont="1" applyBorder="1" applyAlignment="1">
      <alignment horizontal="center" vertical="center" wrapText="1"/>
    </xf>
    <xf numFmtId="0" fontId="16" fillId="0" borderId="5" xfId="0" applyNumberFormat="1" applyFont="1" applyFill="1" applyBorder="1" applyAlignment="1">
      <alignment horizontal="center" vertical="center" wrapText="1"/>
    </xf>
    <xf numFmtId="0" fontId="16" fillId="0" borderId="6" xfId="0" applyNumberFormat="1" applyFont="1" applyFill="1" applyBorder="1" applyAlignment="1">
      <alignment horizontal="center" vertical="center" wrapText="1"/>
    </xf>
    <xf numFmtId="0" fontId="16" fillId="0" borderId="7" xfId="0" applyNumberFormat="1" applyFont="1" applyFill="1" applyBorder="1" applyAlignment="1">
      <alignment horizontal="center" vertical="center" wrapText="1"/>
    </xf>
    <xf numFmtId="0" fontId="48" fillId="0" borderId="2" xfId="0" applyNumberFormat="1" applyFont="1" applyBorder="1" applyAlignment="1">
      <alignment horizontal="center" vertical="top" wrapText="1"/>
    </xf>
    <xf numFmtId="0" fontId="48" fillId="0" borderId="3" xfId="0" applyNumberFormat="1" applyFont="1" applyBorder="1" applyAlignment="1">
      <alignment horizontal="center" vertical="top" wrapText="1"/>
    </xf>
    <xf numFmtId="0" fontId="53" fillId="0" borderId="5" xfId="0" applyFont="1" applyBorder="1" applyAlignment="1">
      <alignment horizontal="center" vertical="top"/>
    </xf>
    <xf numFmtId="0" fontId="53" fillId="0" borderId="6" xfId="0" applyFont="1" applyBorder="1" applyAlignment="1">
      <alignment horizontal="center" vertical="top"/>
    </xf>
    <xf numFmtId="0" fontId="53" fillId="0" borderId="7" xfId="0" applyFont="1" applyBorder="1" applyAlignment="1">
      <alignment horizontal="center" vertical="top"/>
    </xf>
    <xf numFmtId="0" fontId="50" fillId="0" borderId="0" xfId="0" applyFont="1" applyAlignment="1">
      <alignment horizontal="center"/>
    </xf>
    <xf numFmtId="0" fontId="136" fillId="0" borderId="0" xfId="0" applyFont="1" applyBorder="1" applyAlignment="1">
      <alignment horizontal="center"/>
    </xf>
    <xf numFmtId="0" fontId="165" fillId="0" borderId="8" xfId="0" applyFont="1" applyBorder="1" applyAlignment="1">
      <alignment horizontal="center" vertical="top" wrapText="1"/>
    </xf>
    <xf numFmtId="0" fontId="25" fillId="9" borderId="7"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9" fillId="0" borderId="0" xfId="0" applyFont="1" applyFill="1" applyBorder="1" applyAlignment="1">
      <alignment horizontal="center" wrapText="1"/>
    </xf>
    <xf numFmtId="0" fontId="0" fillId="0" borderId="0" xfId="0" applyFont="1" applyAlignment="1">
      <alignment horizontal="center"/>
    </xf>
    <xf numFmtId="0" fontId="192" fillId="0" borderId="0" xfId="0" applyFont="1" applyAlignment="1">
      <alignment horizontal="center"/>
    </xf>
    <xf numFmtId="0" fontId="159" fillId="0" borderId="0" xfId="0" applyFont="1" applyBorder="1" applyAlignment="1">
      <alignment horizontal="center"/>
    </xf>
    <xf numFmtId="0" fontId="24" fillId="0" borderId="9" xfId="0" applyFont="1" applyBorder="1" applyAlignment="1">
      <alignment horizontal="center" vertical="center" wrapText="1"/>
    </xf>
    <xf numFmtId="0" fontId="24" fillId="0" borderId="12" xfId="0" applyFont="1" applyBorder="1" applyAlignment="1">
      <alignment horizontal="center" vertical="center" wrapText="1"/>
    </xf>
    <xf numFmtId="0" fontId="124" fillId="0" borderId="5" xfId="0" applyFont="1" applyBorder="1" applyAlignment="1">
      <alignment horizontal="center" vertical="top"/>
    </xf>
    <xf numFmtId="0" fontId="124" fillId="0" borderId="6" xfId="0" applyFont="1" applyBorder="1" applyAlignment="1">
      <alignment horizontal="center" vertical="top"/>
    </xf>
    <xf numFmtId="0" fontId="124" fillId="0" borderId="7" xfId="0" applyFont="1" applyBorder="1" applyAlignment="1">
      <alignment horizontal="center" vertical="top"/>
    </xf>
    <xf numFmtId="0" fontId="2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cellXfs>
  <cellStyles count="6">
    <cellStyle name="Excel Built-in Normal" xfId="1" xr:uid="{00000000-0005-0000-0000-000000000000}"/>
    <cellStyle name="TableStyleLight1" xfId="3" xr:uid="{00000000-0005-0000-0000-000001000000}"/>
    <cellStyle name="Вывод" xfId="4" builtinId="21"/>
    <cellStyle name="Обычный" xfId="0" builtinId="0"/>
    <cellStyle name="Обычный 2" xfId="2" xr:uid="{00000000-0005-0000-0000-000004000000}"/>
    <cellStyle name="Финансовый" xfId="5" builtinId="3"/>
  </cellStyles>
  <dxfs count="0"/>
  <tableStyles count="0" defaultTableStyle="TableStyleMedium9" defaultPivotStyle="PivotStyleLight16"/>
  <colors>
    <mruColors>
      <color rgb="FFFFFFCC"/>
      <color rgb="FF66FF66"/>
      <color rgb="FFCCFF99"/>
      <color rgb="FFFF9933"/>
      <color rgb="FFCCFFFF"/>
      <color rgb="FFFFFF99"/>
      <color rgb="FFCCFF33"/>
      <color rgb="FF66FFFF"/>
      <color rgb="FFFF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625"/>
  <sheetViews>
    <sheetView topLeftCell="A6" zoomScale="71" zoomScaleNormal="71" workbookViewId="0">
      <pane xSplit="6" ySplit="2" topLeftCell="I146" activePane="bottomRight" state="frozen"/>
      <selection activeCell="A6" sqref="A6"/>
      <selection pane="topRight" activeCell="G6" sqref="G6"/>
      <selection pane="bottomLeft" activeCell="A8" sqref="A8"/>
      <selection pane="bottomRight" activeCell="D349" sqref="D349"/>
    </sheetView>
  </sheetViews>
  <sheetFormatPr defaultRowHeight="15"/>
  <cols>
    <col min="1" max="1" width="6.42578125" customWidth="1"/>
    <col min="2" max="2" width="31.7109375" customWidth="1"/>
    <col min="3" max="3" width="21.85546875" style="230" customWidth="1"/>
    <col min="4" max="4" width="12.42578125" customWidth="1"/>
    <col min="7" max="15" width="9.140625" customWidth="1"/>
    <col min="22" max="22" width="6.5703125" customWidth="1"/>
    <col min="23" max="23" width="5.85546875" customWidth="1"/>
    <col min="24" max="24" width="6" customWidth="1"/>
    <col min="25" max="25" width="7.140625" customWidth="1"/>
    <col min="26" max="26" width="7.85546875" customWidth="1"/>
    <col min="27" max="27" width="8.7109375" customWidth="1"/>
  </cols>
  <sheetData>
    <row r="2" spans="1:27">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row>
    <row r="3" spans="1:27">
      <c r="A3" s="2986" t="s">
        <v>16</v>
      </c>
      <c r="B3" s="2986" t="s">
        <v>17</v>
      </c>
      <c r="C3" s="2986" t="s">
        <v>18</v>
      </c>
      <c r="D3" s="2986" t="s">
        <v>19</v>
      </c>
      <c r="E3" s="2991" t="s">
        <v>6545</v>
      </c>
      <c r="F3" s="2991"/>
      <c r="G3" s="2991"/>
      <c r="H3" s="2991"/>
      <c r="I3" s="2991"/>
      <c r="J3" s="2991"/>
      <c r="K3" s="2991"/>
      <c r="L3" s="2991"/>
      <c r="M3" s="2991"/>
      <c r="N3" s="2991"/>
      <c r="O3" s="2991"/>
      <c r="P3" s="2991"/>
      <c r="Q3" s="2991"/>
      <c r="R3" s="2986" t="s">
        <v>21</v>
      </c>
      <c r="S3" s="2991" t="s">
        <v>6546</v>
      </c>
      <c r="T3" s="2991"/>
      <c r="U3" s="2991"/>
      <c r="V3" s="2992" t="s">
        <v>23</v>
      </c>
      <c r="W3" s="2993"/>
      <c r="X3" s="2993"/>
      <c r="Y3" s="2993"/>
      <c r="Z3" s="2993"/>
      <c r="AA3" s="2994"/>
    </row>
    <row r="4" spans="1:27">
      <c r="A4" s="2987"/>
      <c r="B4" s="2987"/>
      <c r="C4" s="2987"/>
      <c r="D4" s="2987"/>
      <c r="E4" s="3001" t="s">
        <v>24</v>
      </c>
      <c r="F4" s="3001" t="s">
        <v>25</v>
      </c>
      <c r="G4" s="2991" t="s">
        <v>26</v>
      </c>
      <c r="H4" s="2991"/>
      <c r="I4" s="2991"/>
      <c r="J4" s="2991"/>
      <c r="K4" s="2991"/>
      <c r="L4" s="2991"/>
      <c r="M4" s="2991"/>
      <c r="N4" s="2991"/>
      <c r="O4" s="2991"/>
      <c r="P4" s="2991"/>
      <c r="Q4" s="3001" t="s">
        <v>27</v>
      </c>
      <c r="R4" s="2987"/>
      <c r="S4" s="2991"/>
      <c r="T4" s="2991"/>
      <c r="U4" s="2991"/>
      <c r="V4" s="2995"/>
      <c r="W4" s="2996"/>
      <c r="X4" s="2996"/>
      <c r="Y4" s="2996"/>
      <c r="Z4" s="2996"/>
      <c r="AA4" s="2997"/>
    </row>
    <row r="5" spans="1:27">
      <c r="A5" s="2987"/>
      <c r="B5" s="2987"/>
      <c r="C5" s="2987"/>
      <c r="D5" s="2987"/>
      <c r="E5" s="3001"/>
      <c r="F5" s="3001"/>
      <c r="G5" s="3001" t="s">
        <v>6547</v>
      </c>
      <c r="H5" s="3001"/>
      <c r="I5" s="3001"/>
      <c r="J5" s="3001"/>
      <c r="K5" s="3001" t="s">
        <v>29</v>
      </c>
      <c r="L5" s="3001"/>
      <c r="M5" s="3001"/>
      <c r="N5" s="3001"/>
      <c r="O5" s="3002" t="s">
        <v>38</v>
      </c>
      <c r="P5" s="3002" t="s">
        <v>39</v>
      </c>
      <c r="Q5" s="3001"/>
      <c r="R5" s="2987"/>
      <c r="S5" s="2991"/>
      <c r="T5" s="2991"/>
      <c r="U5" s="2991"/>
      <c r="V5" s="2998"/>
      <c r="W5" s="2999"/>
      <c r="X5" s="2999"/>
      <c r="Y5" s="2999"/>
      <c r="Z5" s="2999"/>
      <c r="AA5" s="3000"/>
    </row>
    <row r="6" spans="1:27" ht="90">
      <c r="A6" s="2988"/>
      <c r="B6" s="2988"/>
      <c r="C6" s="2988"/>
      <c r="D6" s="2988"/>
      <c r="E6" s="3001"/>
      <c r="F6" s="3001"/>
      <c r="G6" s="1929" t="s">
        <v>30</v>
      </c>
      <c r="H6" s="1929" t="s">
        <v>31</v>
      </c>
      <c r="I6" s="1929" t="s">
        <v>32</v>
      </c>
      <c r="J6" s="1929" t="s">
        <v>33</v>
      </c>
      <c r="K6" s="1929" t="s">
        <v>34</v>
      </c>
      <c r="L6" s="1929" t="s">
        <v>35</v>
      </c>
      <c r="M6" s="1929" t="s">
        <v>6548</v>
      </c>
      <c r="N6" s="1929" t="s">
        <v>6549</v>
      </c>
      <c r="O6" s="3002"/>
      <c r="P6" s="3002"/>
      <c r="Q6" s="3001"/>
      <c r="R6" s="2988"/>
      <c r="S6" s="1928" t="s">
        <v>40</v>
      </c>
      <c r="T6" s="1928" t="s">
        <v>6550</v>
      </c>
      <c r="U6" s="1928" t="s">
        <v>42</v>
      </c>
      <c r="V6" s="712" t="s">
        <v>43</v>
      </c>
      <c r="W6" s="712" t="s">
        <v>44</v>
      </c>
      <c r="X6" s="712" t="s">
        <v>45</v>
      </c>
      <c r="Y6" s="712" t="s">
        <v>46</v>
      </c>
      <c r="Z6" s="712" t="s">
        <v>47</v>
      </c>
      <c r="AA6" s="712" t="s">
        <v>48</v>
      </c>
    </row>
    <row r="7" spans="1:27" s="1" customFormat="1" ht="19.5" customHeight="1">
      <c r="A7" s="3003" t="s">
        <v>20034</v>
      </c>
      <c r="B7" s="3004"/>
      <c r="C7" s="3004"/>
      <c r="D7" s="3004"/>
      <c r="E7" s="3004"/>
      <c r="F7" s="3004"/>
      <c r="G7" s="3004"/>
      <c r="H7" s="3004"/>
      <c r="I7" s="3004"/>
      <c r="J7" s="3004"/>
      <c r="K7" s="3004"/>
      <c r="L7" s="3004"/>
      <c r="M7" s="3004"/>
      <c r="N7" s="3004"/>
      <c r="O7" s="3004"/>
      <c r="P7" s="3004"/>
      <c r="Q7" s="3004"/>
      <c r="R7" s="3004"/>
      <c r="S7" s="3004"/>
      <c r="T7" s="3004"/>
      <c r="U7" s="3004"/>
      <c r="V7" s="3004"/>
      <c r="W7" s="3004"/>
      <c r="X7" s="3004"/>
      <c r="Y7" s="3004"/>
      <c r="Z7" s="3004"/>
      <c r="AA7" s="3005"/>
    </row>
    <row r="8" spans="1:27" ht="22.5" customHeight="1">
      <c r="A8" s="2078"/>
      <c r="B8" s="2079" t="s">
        <v>19031</v>
      </c>
      <c r="C8" s="2109"/>
      <c r="D8" s="2077"/>
      <c r="E8" s="2077"/>
      <c r="F8" s="2077"/>
      <c r="G8" s="2077"/>
      <c r="H8" s="2077"/>
      <c r="AA8" s="71"/>
    </row>
    <row r="9" spans="1:27">
      <c r="A9" s="1480">
        <v>1</v>
      </c>
      <c r="B9" s="2057" t="s">
        <v>19032</v>
      </c>
      <c r="C9" s="2110" t="s">
        <v>19033</v>
      </c>
      <c r="D9" s="660"/>
      <c r="E9" s="2058">
        <v>1</v>
      </c>
      <c r="F9" s="2058"/>
      <c r="G9" s="430"/>
      <c r="H9" s="430"/>
      <c r="I9" s="62"/>
      <c r="J9" s="62"/>
      <c r="K9" s="62"/>
      <c r="L9" s="430"/>
      <c r="M9" s="62"/>
      <c r="N9" s="62"/>
      <c r="O9" s="62"/>
      <c r="P9" s="2058">
        <v>1</v>
      </c>
      <c r="Q9" s="2058">
        <v>1</v>
      </c>
      <c r="R9" s="430" t="s">
        <v>6051</v>
      </c>
      <c r="S9" s="62"/>
      <c r="T9" s="62"/>
      <c r="U9" s="62"/>
      <c r="V9" s="660"/>
      <c r="W9" s="660"/>
      <c r="X9" s="660"/>
      <c r="Y9" s="1936"/>
      <c r="Z9" s="660"/>
      <c r="AA9" s="2118">
        <v>1</v>
      </c>
    </row>
    <row r="10" spans="1:27" ht="25.5">
      <c r="A10" s="1480">
        <v>2</v>
      </c>
      <c r="B10" s="660" t="s">
        <v>19034</v>
      </c>
      <c r="C10" s="2110" t="s">
        <v>19035</v>
      </c>
      <c r="D10" s="660"/>
      <c r="E10" s="2058">
        <v>1.05</v>
      </c>
      <c r="F10" s="2058"/>
      <c r="G10" s="430"/>
      <c r="H10" s="430"/>
      <c r="I10" s="62"/>
      <c r="J10" s="62"/>
      <c r="K10" s="62"/>
      <c r="L10" s="430"/>
      <c r="M10" s="62"/>
      <c r="N10" s="62"/>
      <c r="O10" s="62"/>
      <c r="P10" s="2058">
        <v>1.05</v>
      </c>
      <c r="Q10" s="2058">
        <v>1.05</v>
      </c>
      <c r="R10" s="430" t="s">
        <v>6051</v>
      </c>
      <c r="S10" s="62"/>
      <c r="T10" s="62"/>
      <c r="U10" s="62"/>
      <c r="V10" s="660"/>
      <c r="W10" s="660"/>
      <c r="X10" s="660"/>
      <c r="Y10" s="1936"/>
      <c r="Z10" s="660"/>
      <c r="AA10" s="2118">
        <v>1.05</v>
      </c>
    </row>
    <row r="11" spans="1:27" ht="25.5">
      <c r="A11" s="1480">
        <v>3</v>
      </c>
      <c r="B11" s="2059" t="s">
        <v>19036</v>
      </c>
      <c r="C11" s="2110" t="s">
        <v>19037</v>
      </c>
      <c r="D11" s="660"/>
      <c r="E11" s="2058">
        <v>1.3</v>
      </c>
      <c r="F11" s="2058"/>
      <c r="G11" s="430"/>
      <c r="H11" s="430"/>
      <c r="I11" s="62"/>
      <c r="J11" s="62"/>
      <c r="K11" s="62"/>
      <c r="L11" s="430"/>
      <c r="M11" s="62"/>
      <c r="N11" s="62"/>
      <c r="O11" s="62"/>
      <c r="P11" s="2058">
        <v>1.3</v>
      </c>
      <c r="Q11" s="2058">
        <v>1.3</v>
      </c>
      <c r="R11" s="430" t="s">
        <v>6051</v>
      </c>
      <c r="S11" s="62"/>
      <c r="T11" s="62"/>
      <c r="U11" s="62"/>
      <c r="V11" s="660"/>
      <c r="W11" s="660"/>
      <c r="X11" s="660"/>
      <c r="Y11" s="1936"/>
      <c r="Z11" s="660"/>
      <c r="AA11" s="2118">
        <v>1.3</v>
      </c>
    </row>
    <row r="12" spans="1:27">
      <c r="A12" s="1480">
        <v>4</v>
      </c>
      <c r="B12" s="2059" t="s">
        <v>19038</v>
      </c>
      <c r="C12" s="2110" t="s">
        <v>19039</v>
      </c>
      <c r="D12" s="660"/>
      <c r="E12" s="2058">
        <v>0.1</v>
      </c>
      <c r="F12" s="2058"/>
      <c r="G12" s="430"/>
      <c r="H12" s="430"/>
      <c r="I12" s="62"/>
      <c r="J12" s="62"/>
      <c r="K12" s="62"/>
      <c r="L12" s="430"/>
      <c r="M12" s="62"/>
      <c r="N12" s="62"/>
      <c r="O12" s="62"/>
      <c r="P12" s="2058">
        <v>0.1</v>
      </c>
      <c r="Q12" s="2058">
        <v>0.1</v>
      </c>
      <c r="R12" s="430" t="s">
        <v>6051</v>
      </c>
      <c r="S12" s="62"/>
      <c r="T12" s="62"/>
      <c r="U12" s="62"/>
      <c r="V12" s="660"/>
      <c r="W12" s="660"/>
      <c r="X12" s="660"/>
      <c r="Y12" s="1936"/>
      <c r="Z12" s="660"/>
      <c r="AA12" s="2118">
        <v>0.1</v>
      </c>
    </row>
    <row r="13" spans="1:27">
      <c r="A13" s="1480">
        <v>5</v>
      </c>
      <c r="B13" s="2059" t="s">
        <v>19040</v>
      </c>
      <c r="C13" s="2110" t="s">
        <v>19041</v>
      </c>
      <c r="D13" s="660"/>
      <c r="E13" s="2058">
        <v>0.6</v>
      </c>
      <c r="F13" s="2058"/>
      <c r="G13" s="430"/>
      <c r="H13" s="430"/>
      <c r="I13" s="62"/>
      <c r="J13" s="62"/>
      <c r="K13" s="62"/>
      <c r="L13" s="430"/>
      <c r="M13" s="62"/>
      <c r="N13" s="62"/>
      <c r="O13" s="62"/>
      <c r="P13" s="2058">
        <v>0.6</v>
      </c>
      <c r="Q13" s="2058">
        <v>0.6</v>
      </c>
      <c r="R13" s="430" t="s">
        <v>6051</v>
      </c>
      <c r="S13" s="62"/>
      <c r="T13" s="62"/>
      <c r="U13" s="62"/>
      <c r="V13" s="660"/>
      <c r="W13" s="660"/>
      <c r="X13" s="660"/>
      <c r="Y13" s="1936"/>
      <c r="Z13" s="660"/>
      <c r="AA13" s="2118">
        <v>0.6</v>
      </c>
    </row>
    <row r="14" spans="1:27">
      <c r="A14" s="1480">
        <v>6</v>
      </c>
      <c r="B14" s="2059" t="s">
        <v>19042</v>
      </c>
      <c r="C14" s="2110" t="s">
        <v>19043</v>
      </c>
      <c r="D14" s="660"/>
      <c r="E14" s="2058">
        <v>1</v>
      </c>
      <c r="F14" s="2058"/>
      <c r="G14" s="430"/>
      <c r="H14" s="430"/>
      <c r="I14" s="62"/>
      <c r="J14" s="62"/>
      <c r="K14" s="62"/>
      <c r="L14" s="430"/>
      <c r="M14" s="62"/>
      <c r="N14" s="62"/>
      <c r="O14" s="62"/>
      <c r="P14" s="2058">
        <v>1</v>
      </c>
      <c r="Q14" s="2058">
        <v>1</v>
      </c>
      <c r="R14" s="430" t="s">
        <v>6051</v>
      </c>
      <c r="S14" s="62"/>
      <c r="T14" s="62"/>
      <c r="U14" s="62"/>
      <c r="V14" s="660"/>
      <c r="W14" s="660"/>
      <c r="X14" s="660"/>
      <c r="Y14" s="1936"/>
      <c r="Z14" s="660"/>
      <c r="AA14" s="2118">
        <v>1</v>
      </c>
    </row>
    <row r="15" spans="1:27">
      <c r="A15" s="1480">
        <v>7</v>
      </c>
      <c r="B15" s="2059" t="s">
        <v>19044</v>
      </c>
      <c r="C15" s="2110" t="s">
        <v>19045</v>
      </c>
      <c r="D15" s="660"/>
      <c r="E15" s="2060">
        <v>1</v>
      </c>
      <c r="F15" s="2118"/>
      <c r="G15" s="430"/>
      <c r="H15" s="430"/>
      <c r="I15" s="62"/>
      <c r="J15" s="62"/>
      <c r="K15" s="62"/>
      <c r="L15" s="430"/>
      <c r="M15" s="62"/>
      <c r="N15" s="62"/>
      <c r="O15" s="62"/>
      <c r="P15" s="2122">
        <v>1</v>
      </c>
      <c r="Q15" s="2122">
        <v>1</v>
      </c>
      <c r="R15" s="430" t="s">
        <v>6051</v>
      </c>
      <c r="S15" s="62"/>
      <c r="T15" s="62"/>
      <c r="U15" s="62"/>
      <c r="V15" s="660"/>
      <c r="W15" s="660"/>
      <c r="X15" s="660"/>
      <c r="Y15" s="1936"/>
      <c r="Z15" s="660"/>
      <c r="AA15" s="2118">
        <v>1</v>
      </c>
    </row>
    <row r="16" spans="1:27">
      <c r="A16" s="1480">
        <v>8</v>
      </c>
      <c r="B16" s="2059" t="s">
        <v>19046</v>
      </c>
      <c r="C16" s="2110" t="s">
        <v>19047</v>
      </c>
      <c r="D16" s="660"/>
      <c r="E16" s="2058">
        <v>1.3</v>
      </c>
      <c r="F16" s="2058"/>
      <c r="G16" s="430"/>
      <c r="H16" s="430"/>
      <c r="I16" s="62"/>
      <c r="J16" s="62"/>
      <c r="K16" s="62"/>
      <c r="L16" s="430"/>
      <c r="M16" s="62"/>
      <c r="N16" s="62"/>
      <c r="O16" s="62"/>
      <c r="P16" s="2058">
        <v>1.3</v>
      </c>
      <c r="Q16" s="2058">
        <v>1.3</v>
      </c>
      <c r="R16" s="430" t="s">
        <v>6051</v>
      </c>
      <c r="S16" s="62"/>
      <c r="T16" s="62"/>
      <c r="U16" s="62"/>
      <c r="V16" s="660"/>
      <c r="W16" s="660"/>
      <c r="X16" s="660"/>
      <c r="Y16" s="1936"/>
      <c r="Z16" s="660"/>
      <c r="AA16" s="2118">
        <v>1.3</v>
      </c>
    </row>
    <row r="17" spans="1:27">
      <c r="A17" s="1480">
        <v>9</v>
      </c>
      <c r="B17" s="2059" t="s">
        <v>19048</v>
      </c>
      <c r="C17" s="2110" t="s">
        <v>19049</v>
      </c>
      <c r="D17" s="660"/>
      <c r="E17" s="2058">
        <v>4</v>
      </c>
      <c r="F17" s="2058"/>
      <c r="G17" s="430"/>
      <c r="H17" s="430"/>
      <c r="I17" s="62"/>
      <c r="J17" s="62"/>
      <c r="K17" s="62"/>
      <c r="L17" s="430"/>
      <c r="M17" s="62"/>
      <c r="N17" s="62"/>
      <c r="O17" s="62"/>
      <c r="P17" s="2058">
        <v>4</v>
      </c>
      <c r="Q17" s="2058">
        <v>4</v>
      </c>
      <c r="R17" s="430" t="s">
        <v>6051</v>
      </c>
      <c r="S17" s="62"/>
      <c r="T17" s="62"/>
      <c r="U17" s="62"/>
      <c r="V17" s="660"/>
      <c r="W17" s="660"/>
      <c r="X17" s="660"/>
      <c r="Y17" s="1936"/>
      <c r="Z17" s="660"/>
      <c r="AA17" s="2118">
        <v>4</v>
      </c>
    </row>
    <row r="18" spans="1:27">
      <c r="A18" s="1480">
        <v>10</v>
      </c>
      <c r="B18" s="2059" t="s">
        <v>19050</v>
      </c>
      <c r="C18" s="2110" t="s">
        <v>19051</v>
      </c>
      <c r="D18" s="660"/>
      <c r="E18" s="2058">
        <v>1.8</v>
      </c>
      <c r="F18" s="2058"/>
      <c r="G18" s="430"/>
      <c r="H18" s="430"/>
      <c r="I18" s="62"/>
      <c r="J18" s="62"/>
      <c r="K18" s="62"/>
      <c r="L18" s="430"/>
      <c r="M18" s="62"/>
      <c r="N18" s="62"/>
      <c r="O18" s="62"/>
      <c r="P18" s="2058">
        <v>1.8</v>
      </c>
      <c r="Q18" s="2058">
        <v>1.8</v>
      </c>
      <c r="R18" s="430" t="s">
        <v>6051</v>
      </c>
      <c r="S18" s="62"/>
      <c r="T18" s="62"/>
      <c r="U18" s="62"/>
      <c r="V18" s="660"/>
      <c r="W18" s="660"/>
      <c r="X18" s="660"/>
      <c r="Y18" s="1936"/>
      <c r="Z18" s="660"/>
      <c r="AA18" s="2118">
        <v>1.8</v>
      </c>
    </row>
    <row r="19" spans="1:27">
      <c r="A19" s="1480">
        <v>11</v>
      </c>
      <c r="B19" s="2059" t="s">
        <v>19052</v>
      </c>
      <c r="C19" s="2110" t="s">
        <v>19053</v>
      </c>
      <c r="D19" s="660"/>
      <c r="E19" s="2058">
        <v>1.3</v>
      </c>
      <c r="F19" s="2058"/>
      <c r="G19" s="430"/>
      <c r="H19" s="430"/>
      <c r="I19" s="62"/>
      <c r="J19" s="62"/>
      <c r="K19" s="62"/>
      <c r="L19" s="430"/>
      <c r="M19" s="62"/>
      <c r="N19" s="62"/>
      <c r="O19" s="62"/>
      <c r="P19" s="2058">
        <v>1.3</v>
      </c>
      <c r="Q19" s="2058">
        <v>1.3</v>
      </c>
      <c r="R19" s="430" t="s">
        <v>6051</v>
      </c>
      <c r="S19" s="62"/>
      <c r="T19" s="62"/>
      <c r="U19" s="62"/>
      <c r="V19" s="660"/>
      <c r="W19" s="660"/>
      <c r="X19" s="660"/>
      <c r="Y19" s="1936"/>
      <c r="Z19" s="660"/>
      <c r="AA19" s="2118">
        <v>1.3</v>
      </c>
    </row>
    <row r="20" spans="1:27">
      <c r="A20" s="1480">
        <v>12</v>
      </c>
      <c r="B20" s="2059" t="s">
        <v>19054</v>
      </c>
      <c r="C20" s="2110" t="s">
        <v>19055</v>
      </c>
      <c r="D20" s="660"/>
      <c r="E20" s="2058">
        <v>1.6</v>
      </c>
      <c r="F20" s="2058"/>
      <c r="G20" s="430"/>
      <c r="H20" s="430"/>
      <c r="I20" s="62"/>
      <c r="J20" s="62"/>
      <c r="K20" s="62"/>
      <c r="L20" s="430"/>
      <c r="M20" s="62"/>
      <c r="N20" s="62"/>
      <c r="O20" s="62"/>
      <c r="P20" s="2058">
        <v>1.6</v>
      </c>
      <c r="Q20" s="2058">
        <v>1.6</v>
      </c>
      <c r="R20" s="430" t="s">
        <v>6051</v>
      </c>
      <c r="S20" s="62"/>
      <c r="T20" s="62"/>
      <c r="U20" s="62"/>
      <c r="V20" s="660"/>
      <c r="W20" s="660"/>
      <c r="X20" s="660"/>
      <c r="Y20" s="1936"/>
      <c r="Z20" s="660"/>
      <c r="AA20" s="2118">
        <v>1.6</v>
      </c>
    </row>
    <row r="21" spans="1:27" ht="25.5">
      <c r="A21" s="1480">
        <v>13</v>
      </c>
      <c r="B21" s="2059" t="s">
        <v>19056</v>
      </c>
      <c r="C21" s="2110" t="s">
        <v>19057</v>
      </c>
      <c r="D21" s="660"/>
      <c r="E21" s="2058">
        <v>1.7</v>
      </c>
      <c r="F21" s="2058"/>
      <c r="G21" s="430"/>
      <c r="H21" s="430"/>
      <c r="I21" s="62"/>
      <c r="J21" s="62"/>
      <c r="K21" s="62"/>
      <c r="L21" s="430"/>
      <c r="M21" s="62"/>
      <c r="N21" s="62"/>
      <c r="O21" s="62"/>
      <c r="P21" s="2058">
        <v>1.7</v>
      </c>
      <c r="Q21" s="2058">
        <v>1.7</v>
      </c>
      <c r="R21" s="430" t="s">
        <v>6051</v>
      </c>
      <c r="S21" s="62"/>
      <c r="T21" s="62"/>
      <c r="U21" s="62"/>
      <c r="V21" s="660"/>
      <c r="W21" s="660"/>
      <c r="X21" s="660"/>
      <c r="Y21" s="1936"/>
      <c r="Z21" s="660"/>
      <c r="AA21" s="2118">
        <v>1.7</v>
      </c>
    </row>
    <row r="22" spans="1:27">
      <c r="A22" s="1480">
        <v>14</v>
      </c>
      <c r="B22" s="2059" t="s">
        <v>19058</v>
      </c>
      <c r="C22" s="2110" t="s">
        <v>19059</v>
      </c>
      <c r="D22" s="660"/>
      <c r="E22" s="2058">
        <v>2</v>
      </c>
      <c r="F22" s="2058"/>
      <c r="G22" s="430"/>
      <c r="H22" s="430"/>
      <c r="I22" s="62"/>
      <c r="J22" s="62"/>
      <c r="K22" s="62"/>
      <c r="L22" s="430"/>
      <c r="M22" s="62"/>
      <c r="N22" s="62"/>
      <c r="O22" s="62"/>
      <c r="P22" s="2058">
        <v>2</v>
      </c>
      <c r="Q22" s="2058">
        <v>2</v>
      </c>
      <c r="R22" s="430" t="s">
        <v>6051</v>
      </c>
      <c r="S22" s="62"/>
      <c r="T22" s="62"/>
      <c r="U22" s="62"/>
      <c r="V22" s="660"/>
      <c r="W22" s="660"/>
      <c r="X22" s="660"/>
      <c r="Y22" s="1936"/>
      <c r="Z22" s="660"/>
      <c r="AA22" s="2118">
        <v>2</v>
      </c>
    </row>
    <row r="23" spans="1:27">
      <c r="A23" s="1480">
        <v>15</v>
      </c>
      <c r="B23" s="2059" t="s">
        <v>19060</v>
      </c>
      <c r="C23" s="2110" t="s">
        <v>19061</v>
      </c>
      <c r="D23" s="660"/>
      <c r="E23" s="2058">
        <v>0.4</v>
      </c>
      <c r="F23" s="2058"/>
      <c r="G23" s="430"/>
      <c r="H23" s="430"/>
      <c r="I23" s="62"/>
      <c r="J23" s="62"/>
      <c r="K23" s="62"/>
      <c r="L23" s="430"/>
      <c r="M23" s="62"/>
      <c r="N23" s="62"/>
      <c r="O23" s="62"/>
      <c r="P23" s="2058">
        <v>0.4</v>
      </c>
      <c r="Q23" s="2058">
        <v>0.4</v>
      </c>
      <c r="R23" s="430" t="s">
        <v>6051</v>
      </c>
      <c r="S23" s="62"/>
      <c r="T23" s="62"/>
      <c r="U23" s="62"/>
      <c r="V23" s="660"/>
      <c r="W23" s="660"/>
      <c r="X23" s="660"/>
      <c r="Y23" s="1936"/>
      <c r="Z23" s="660"/>
      <c r="AA23" s="2118">
        <v>0.4</v>
      </c>
    </row>
    <row r="24" spans="1:27">
      <c r="A24" s="1480">
        <v>16</v>
      </c>
      <c r="B24" s="2059" t="s">
        <v>19062</v>
      </c>
      <c r="C24" s="2110" t="s">
        <v>19063</v>
      </c>
      <c r="D24" s="660"/>
      <c r="E24" s="2058">
        <v>1</v>
      </c>
      <c r="F24" s="2058"/>
      <c r="G24" s="430"/>
      <c r="H24" s="430"/>
      <c r="I24" s="62"/>
      <c r="J24" s="62"/>
      <c r="K24" s="62"/>
      <c r="L24" s="430"/>
      <c r="M24" s="62"/>
      <c r="N24" s="62"/>
      <c r="O24" s="62"/>
      <c r="P24" s="2058">
        <v>1</v>
      </c>
      <c r="Q24" s="2058">
        <v>1</v>
      </c>
      <c r="R24" s="430" t="s">
        <v>6051</v>
      </c>
      <c r="S24" s="62"/>
      <c r="T24" s="62"/>
      <c r="U24" s="62"/>
      <c r="V24" s="660"/>
      <c r="W24" s="660"/>
      <c r="X24" s="660"/>
      <c r="Y24" s="1936"/>
      <c r="Z24" s="660"/>
      <c r="AA24" s="2118">
        <v>1</v>
      </c>
    </row>
    <row r="25" spans="1:27" ht="38.25">
      <c r="A25" s="1480">
        <v>17</v>
      </c>
      <c r="B25" s="2059" t="s">
        <v>19064</v>
      </c>
      <c r="C25" s="2110" t="s">
        <v>19065</v>
      </c>
      <c r="D25" s="660"/>
      <c r="E25" s="2058">
        <v>0.82</v>
      </c>
      <c r="F25" s="2058"/>
      <c r="G25" s="430"/>
      <c r="H25" s="430"/>
      <c r="I25" s="62"/>
      <c r="J25" s="62"/>
      <c r="K25" s="62"/>
      <c r="L25" s="430"/>
      <c r="M25" s="62"/>
      <c r="N25" s="62"/>
      <c r="O25" s="62"/>
      <c r="P25" s="2058">
        <v>0.82</v>
      </c>
      <c r="Q25" s="2058">
        <v>0.82</v>
      </c>
      <c r="R25" s="430" t="s">
        <v>6051</v>
      </c>
      <c r="S25" s="62"/>
      <c r="T25" s="62"/>
      <c r="U25" s="62"/>
      <c r="V25" s="660"/>
      <c r="W25" s="660"/>
      <c r="X25" s="660"/>
      <c r="Y25" s="1936"/>
      <c r="Z25" s="660"/>
      <c r="AA25" s="2118">
        <v>0.82</v>
      </c>
    </row>
    <row r="26" spans="1:27" ht="25.5">
      <c r="A26" s="1480">
        <v>18</v>
      </c>
      <c r="B26" s="2059" t="s">
        <v>19066</v>
      </c>
      <c r="C26" s="2110" t="s">
        <v>19067</v>
      </c>
      <c r="D26" s="660"/>
      <c r="E26" s="2058">
        <v>1</v>
      </c>
      <c r="F26" s="2058"/>
      <c r="G26" s="430"/>
      <c r="H26" s="430"/>
      <c r="I26" s="62"/>
      <c r="J26" s="62"/>
      <c r="K26" s="62"/>
      <c r="L26" s="430"/>
      <c r="M26" s="62"/>
      <c r="N26" s="62"/>
      <c r="O26" s="62"/>
      <c r="P26" s="2058">
        <v>1</v>
      </c>
      <c r="Q26" s="2058">
        <v>1</v>
      </c>
      <c r="R26" s="430" t="s">
        <v>6051</v>
      </c>
      <c r="S26" s="62"/>
      <c r="T26" s="62"/>
      <c r="U26" s="62"/>
      <c r="V26" s="660"/>
      <c r="W26" s="660"/>
      <c r="X26" s="660"/>
      <c r="Y26" s="1936"/>
      <c r="Z26" s="660"/>
      <c r="AA26" s="2118">
        <v>1</v>
      </c>
    </row>
    <row r="27" spans="1:27">
      <c r="A27" s="1480">
        <v>19</v>
      </c>
      <c r="B27" s="2059" t="s">
        <v>19068</v>
      </c>
      <c r="C27" s="2110" t="s">
        <v>19069</v>
      </c>
      <c r="D27" s="660"/>
      <c r="E27" s="1936">
        <v>0.6</v>
      </c>
      <c r="F27" s="1936"/>
      <c r="G27" s="430"/>
      <c r="H27" s="430"/>
      <c r="I27" s="62"/>
      <c r="J27" s="62"/>
      <c r="K27" s="62"/>
      <c r="L27" s="430"/>
      <c r="M27" s="62"/>
      <c r="N27" s="62"/>
      <c r="O27" s="62"/>
      <c r="P27" s="1936">
        <v>0.6</v>
      </c>
      <c r="Q27" s="1936">
        <v>0.6</v>
      </c>
      <c r="R27" s="430" t="s">
        <v>6051</v>
      </c>
      <c r="S27" s="62"/>
      <c r="T27" s="62"/>
      <c r="U27" s="62"/>
      <c r="V27" s="660"/>
      <c r="W27" s="660"/>
      <c r="X27" s="660"/>
      <c r="Y27" s="1936"/>
      <c r="Z27" s="660"/>
      <c r="AA27" s="1938">
        <v>0.6</v>
      </c>
    </row>
    <row r="28" spans="1:27">
      <c r="A28" s="1480">
        <v>20</v>
      </c>
      <c r="B28" s="2059" t="s">
        <v>19070</v>
      </c>
      <c r="C28" s="2110" t="s">
        <v>19071</v>
      </c>
      <c r="D28" s="660"/>
      <c r="E28" s="1936">
        <v>1</v>
      </c>
      <c r="F28" s="1936"/>
      <c r="G28" s="430"/>
      <c r="H28" s="430"/>
      <c r="I28" s="62"/>
      <c r="J28" s="62"/>
      <c r="K28" s="62"/>
      <c r="L28" s="430"/>
      <c r="M28" s="62"/>
      <c r="N28" s="62"/>
      <c r="O28" s="62"/>
      <c r="P28" s="1936">
        <v>1</v>
      </c>
      <c r="Q28" s="1936">
        <v>1</v>
      </c>
      <c r="R28" s="430" t="s">
        <v>6051</v>
      </c>
      <c r="S28" s="62"/>
      <c r="T28" s="62"/>
      <c r="U28" s="62"/>
      <c r="V28" s="660"/>
      <c r="W28" s="660"/>
      <c r="X28" s="660"/>
      <c r="Y28" s="1936"/>
      <c r="Z28" s="660"/>
      <c r="AA28" s="1938">
        <v>1</v>
      </c>
    </row>
    <row r="29" spans="1:27">
      <c r="A29" s="1480">
        <v>21</v>
      </c>
      <c r="B29" s="2059" t="s">
        <v>19072</v>
      </c>
      <c r="C29" s="2110" t="s">
        <v>19073</v>
      </c>
      <c r="D29" s="660"/>
      <c r="E29" s="1936">
        <v>0.8</v>
      </c>
      <c r="F29" s="1936"/>
      <c r="G29" s="430"/>
      <c r="H29" s="430"/>
      <c r="I29" s="62"/>
      <c r="J29" s="62"/>
      <c r="K29" s="62"/>
      <c r="L29" s="430"/>
      <c r="M29" s="62"/>
      <c r="N29" s="62"/>
      <c r="O29" s="62"/>
      <c r="P29" s="1936">
        <v>0.8</v>
      </c>
      <c r="Q29" s="1936">
        <v>0.8</v>
      </c>
      <c r="R29" s="430" t="s">
        <v>6051</v>
      </c>
      <c r="S29" s="62"/>
      <c r="T29" s="62"/>
      <c r="U29" s="62"/>
      <c r="V29" s="660"/>
      <c r="W29" s="660"/>
      <c r="X29" s="660"/>
      <c r="Y29" s="1936"/>
      <c r="Z29" s="660"/>
      <c r="AA29" s="1938">
        <v>0.8</v>
      </c>
    </row>
    <row r="30" spans="1:27" ht="25.5">
      <c r="A30" s="1480">
        <v>22</v>
      </c>
      <c r="B30" s="2059" t="s">
        <v>19074</v>
      </c>
      <c r="C30" s="2110" t="s">
        <v>19075</v>
      </c>
      <c r="D30" s="660"/>
      <c r="E30" s="2058">
        <v>2.2999999999999998</v>
      </c>
      <c r="F30" s="2058"/>
      <c r="G30" s="430"/>
      <c r="H30" s="430"/>
      <c r="I30" s="62"/>
      <c r="J30" s="62"/>
      <c r="K30" s="62"/>
      <c r="L30" s="430"/>
      <c r="M30" s="62"/>
      <c r="N30" s="62"/>
      <c r="O30" s="62"/>
      <c r="P30" s="2058">
        <v>2.2999999999999998</v>
      </c>
      <c r="Q30" s="2058">
        <v>2.2999999999999998</v>
      </c>
      <c r="R30" s="430" t="s">
        <v>6051</v>
      </c>
      <c r="S30" s="62"/>
      <c r="T30" s="62"/>
      <c r="U30" s="62"/>
      <c r="V30" s="660"/>
      <c r="W30" s="660"/>
      <c r="X30" s="660"/>
      <c r="Y30" s="1936"/>
      <c r="Z30" s="660"/>
      <c r="AA30" s="2118">
        <v>2.2999999999999998</v>
      </c>
    </row>
    <row r="31" spans="1:27" ht="25.5">
      <c r="A31" s="1480">
        <v>23</v>
      </c>
      <c r="B31" s="2059" t="s">
        <v>19076</v>
      </c>
      <c r="C31" s="2110" t="s">
        <v>19077</v>
      </c>
      <c r="D31" s="660"/>
      <c r="E31" s="2058">
        <v>1.6</v>
      </c>
      <c r="F31" s="2058"/>
      <c r="G31" s="430"/>
      <c r="H31" s="430"/>
      <c r="I31" s="62"/>
      <c r="J31" s="62"/>
      <c r="K31" s="62"/>
      <c r="L31" s="430"/>
      <c r="M31" s="62"/>
      <c r="N31" s="62"/>
      <c r="O31" s="62"/>
      <c r="P31" s="2058">
        <v>1.6</v>
      </c>
      <c r="Q31" s="2058">
        <v>1.6</v>
      </c>
      <c r="R31" s="430" t="s">
        <v>6051</v>
      </c>
      <c r="S31" s="62"/>
      <c r="T31" s="62"/>
      <c r="U31" s="62"/>
      <c r="V31" s="660"/>
      <c r="W31" s="660"/>
      <c r="X31" s="660"/>
      <c r="Y31" s="1936"/>
      <c r="Z31" s="660"/>
      <c r="AA31" s="2118">
        <v>1.6</v>
      </c>
    </row>
    <row r="32" spans="1:27" ht="25.5">
      <c r="A32" s="1480">
        <v>24</v>
      </c>
      <c r="B32" s="2059" t="s">
        <v>19078</v>
      </c>
      <c r="C32" s="2110" t="s">
        <v>19079</v>
      </c>
      <c r="D32" s="660"/>
      <c r="E32" s="2058">
        <v>0.3</v>
      </c>
      <c r="F32" s="2058"/>
      <c r="G32" s="430"/>
      <c r="H32" s="430"/>
      <c r="I32" s="62"/>
      <c r="J32" s="62"/>
      <c r="K32" s="62"/>
      <c r="L32" s="430"/>
      <c r="M32" s="62"/>
      <c r="N32" s="62"/>
      <c r="O32" s="62"/>
      <c r="P32" s="2058">
        <v>0.3</v>
      </c>
      <c r="Q32" s="2058">
        <v>0.3</v>
      </c>
      <c r="R32" s="430" t="s">
        <v>6051</v>
      </c>
      <c r="S32" s="62"/>
      <c r="T32" s="62"/>
      <c r="U32" s="62"/>
      <c r="V32" s="660"/>
      <c r="W32" s="660"/>
      <c r="X32" s="660"/>
      <c r="Y32" s="1936"/>
      <c r="Z32" s="660"/>
      <c r="AA32" s="2118">
        <v>0.3</v>
      </c>
    </row>
    <row r="33" spans="1:27" ht="25.5">
      <c r="A33" s="1480">
        <v>25</v>
      </c>
      <c r="B33" s="2061" t="s">
        <v>19080</v>
      </c>
      <c r="C33" s="2110" t="s">
        <v>19081</v>
      </c>
      <c r="D33" s="660"/>
      <c r="E33" s="2058">
        <v>1.5</v>
      </c>
      <c r="F33" s="2058"/>
      <c r="G33" s="430"/>
      <c r="H33" s="430"/>
      <c r="I33" s="62"/>
      <c r="J33" s="62"/>
      <c r="K33" s="62"/>
      <c r="L33" s="430"/>
      <c r="M33" s="62"/>
      <c r="N33" s="62"/>
      <c r="O33" s="62"/>
      <c r="P33" s="2058">
        <v>1.5</v>
      </c>
      <c r="Q33" s="2058">
        <v>1.5</v>
      </c>
      <c r="R33" s="430" t="s">
        <v>6051</v>
      </c>
      <c r="S33" s="62"/>
      <c r="T33" s="62"/>
      <c r="U33" s="62"/>
      <c r="V33" s="660"/>
      <c r="W33" s="660"/>
      <c r="X33" s="660"/>
      <c r="Y33" s="1936"/>
      <c r="Z33" s="660"/>
      <c r="AA33" s="2118">
        <v>1.5</v>
      </c>
    </row>
    <row r="34" spans="1:27">
      <c r="A34" s="1480">
        <v>26</v>
      </c>
      <c r="B34" s="2059" t="s">
        <v>19082</v>
      </c>
      <c r="C34" s="2110" t="s">
        <v>19083</v>
      </c>
      <c r="D34" s="660"/>
      <c r="E34" s="2058">
        <v>1.2</v>
      </c>
      <c r="F34" s="2058"/>
      <c r="G34" s="430"/>
      <c r="H34" s="430"/>
      <c r="I34" s="62"/>
      <c r="J34" s="62"/>
      <c r="K34" s="62"/>
      <c r="L34" s="430"/>
      <c r="M34" s="62"/>
      <c r="N34" s="62"/>
      <c r="O34" s="62"/>
      <c r="P34" s="2058">
        <v>1.2</v>
      </c>
      <c r="Q34" s="2058">
        <v>1.2</v>
      </c>
      <c r="R34" s="430" t="s">
        <v>6051</v>
      </c>
      <c r="S34" s="62"/>
      <c r="T34" s="62"/>
      <c r="U34" s="62"/>
      <c r="V34" s="660"/>
      <c r="W34" s="660"/>
      <c r="X34" s="660"/>
      <c r="Y34" s="1936"/>
      <c r="Z34" s="660"/>
      <c r="AA34" s="2118">
        <v>1.2</v>
      </c>
    </row>
    <row r="35" spans="1:27" ht="25.5">
      <c r="A35" s="1480">
        <v>27</v>
      </c>
      <c r="B35" s="2061" t="s">
        <v>19084</v>
      </c>
      <c r="C35" s="2110" t="s">
        <v>19085</v>
      </c>
      <c r="D35" s="660"/>
      <c r="E35" s="2058">
        <v>0.2</v>
      </c>
      <c r="F35" s="2058"/>
      <c r="G35" s="430"/>
      <c r="H35" s="430"/>
      <c r="I35" s="62"/>
      <c r="J35" s="62"/>
      <c r="K35" s="62"/>
      <c r="L35" s="430"/>
      <c r="M35" s="62"/>
      <c r="N35" s="62"/>
      <c r="O35" s="62"/>
      <c r="P35" s="2058">
        <v>0.2</v>
      </c>
      <c r="Q35" s="2058">
        <v>0.2</v>
      </c>
      <c r="R35" s="430" t="s">
        <v>6051</v>
      </c>
      <c r="S35" s="62"/>
      <c r="T35" s="62"/>
      <c r="U35" s="62"/>
      <c r="V35" s="660"/>
      <c r="W35" s="660"/>
      <c r="X35" s="660"/>
      <c r="Y35" s="1936"/>
      <c r="Z35" s="660"/>
      <c r="AA35" s="2118">
        <v>0.2</v>
      </c>
    </row>
    <row r="36" spans="1:27" ht="25.5">
      <c r="A36" s="1480">
        <v>28</v>
      </c>
      <c r="B36" s="2061" t="s">
        <v>19086</v>
      </c>
      <c r="C36" s="2110" t="s">
        <v>19087</v>
      </c>
      <c r="D36" s="660"/>
      <c r="E36" s="2058">
        <v>0.2</v>
      </c>
      <c r="F36" s="2058"/>
      <c r="G36" s="430"/>
      <c r="H36" s="430"/>
      <c r="I36" s="62"/>
      <c r="J36" s="62"/>
      <c r="K36" s="62"/>
      <c r="L36" s="430"/>
      <c r="M36" s="62"/>
      <c r="N36" s="62"/>
      <c r="O36" s="62"/>
      <c r="P36" s="2058">
        <v>0.2</v>
      </c>
      <c r="Q36" s="2058">
        <v>0.2</v>
      </c>
      <c r="R36" s="430" t="s">
        <v>6051</v>
      </c>
      <c r="S36" s="62"/>
      <c r="T36" s="62"/>
      <c r="U36" s="62"/>
      <c r="V36" s="660"/>
      <c r="W36" s="660"/>
      <c r="X36" s="660"/>
      <c r="Y36" s="1936"/>
      <c r="Z36" s="660"/>
      <c r="AA36" s="2118">
        <v>0.2</v>
      </c>
    </row>
    <row r="37" spans="1:27" ht="25.5">
      <c r="A37" s="1480">
        <v>29</v>
      </c>
      <c r="B37" s="2061" t="s">
        <v>19088</v>
      </c>
      <c r="C37" s="2110" t="s">
        <v>19089</v>
      </c>
      <c r="D37" s="660"/>
      <c r="E37" s="2058">
        <v>0.4</v>
      </c>
      <c r="F37" s="2058"/>
      <c r="G37" s="430"/>
      <c r="H37" s="430"/>
      <c r="I37" s="62"/>
      <c r="J37" s="62"/>
      <c r="K37" s="62"/>
      <c r="L37" s="430"/>
      <c r="M37" s="62"/>
      <c r="N37" s="62"/>
      <c r="O37" s="62"/>
      <c r="P37" s="2058">
        <v>0.4</v>
      </c>
      <c r="Q37" s="2058">
        <v>0.4</v>
      </c>
      <c r="R37" s="430" t="s">
        <v>6051</v>
      </c>
      <c r="S37" s="62"/>
      <c r="T37" s="62"/>
      <c r="U37" s="62"/>
      <c r="V37" s="660"/>
      <c r="W37" s="660"/>
      <c r="X37" s="660"/>
      <c r="Y37" s="1936"/>
      <c r="Z37" s="660"/>
      <c r="AA37" s="2118">
        <v>0.4</v>
      </c>
    </row>
    <row r="38" spans="1:27">
      <c r="A38" s="1480">
        <v>30</v>
      </c>
      <c r="B38" s="2061" t="s">
        <v>19090</v>
      </c>
      <c r="C38" s="2110" t="s">
        <v>19091</v>
      </c>
      <c r="D38" s="660"/>
      <c r="E38" s="2058">
        <v>1.3</v>
      </c>
      <c r="F38" s="2058"/>
      <c r="G38" s="430"/>
      <c r="H38" s="430"/>
      <c r="I38" s="62"/>
      <c r="J38" s="62"/>
      <c r="K38" s="62"/>
      <c r="L38" s="430"/>
      <c r="M38" s="62"/>
      <c r="N38" s="62"/>
      <c r="O38" s="62"/>
      <c r="P38" s="2058">
        <v>1.3</v>
      </c>
      <c r="Q38" s="2058">
        <v>1.3</v>
      </c>
      <c r="R38" s="430" t="s">
        <v>6051</v>
      </c>
      <c r="S38" s="62"/>
      <c r="T38" s="62"/>
      <c r="U38" s="62"/>
      <c r="V38" s="660"/>
      <c r="W38" s="660"/>
      <c r="X38" s="660"/>
      <c r="Y38" s="1936"/>
      <c r="Z38" s="660"/>
      <c r="AA38" s="2118">
        <v>1.3</v>
      </c>
    </row>
    <row r="39" spans="1:27">
      <c r="A39" s="1480">
        <v>31</v>
      </c>
      <c r="B39" s="2061" t="s">
        <v>19092</v>
      </c>
      <c r="C39" s="2110" t="s">
        <v>19093</v>
      </c>
      <c r="D39" s="660"/>
      <c r="E39" s="2058">
        <v>0.4</v>
      </c>
      <c r="F39" s="2058"/>
      <c r="G39" s="430"/>
      <c r="H39" s="430"/>
      <c r="I39" s="62"/>
      <c r="J39" s="62"/>
      <c r="K39" s="62"/>
      <c r="L39" s="430"/>
      <c r="M39" s="62"/>
      <c r="N39" s="62"/>
      <c r="O39" s="62"/>
      <c r="P39" s="2058">
        <v>0.4</v>
      </c>
      <c r="Q39" s="2058">
        <v>0.4</v>
      </c>
      <c r="R39" s="430" t="s">
        <v>6051</v>
      </c>
      <c r="S39" s="62"/>
      <c r="T39" s="62"/>
      <c r="U39" s="62"/>
      <c r="V39" s="660"/>
      <c r="W39" s="660"/>
      <c r="X39" s="660"/>
      <c r="Y39" s="1936"/>
      <c r="Z39" s="660"/>
      <c r="AA39" s="2118">
        <v>0.4</v>
      </c>
    </row>
    <row r="40" spans="1:27" ht="25.5">
      <c r="A40" s="1480">
        <v>32</v>
      </c>
      <c r="B40" s="2061" t="s">
        <v>19094</v>
      </c>
      <c r="C40" s="2110" t="s">
        <v>19095</v>
      </c>
      <c r="D40" s="660"/>
      <c r="E40" s="2058">
        <v>2.8</v>
      </c>
      <c r="F40" s="2058"/>
      <c r="G40" s="430"/>
      <c r="H40" s="430"/>
      <c r="I40" s="62"/>
      <c r="J40" s="62"/>
      <c r="K40" s="62"/>
      <c r="L40" s="430"/>
      <c r="M40" s="62"/>
      <c r="N40" s="62"/>
      <c r="O40" s="62"/>
      <c r="P40" s="2058">
        <v>2.8</v>
      </c>
      <c r="Q40" s="2058">
        <v>2.8</v>
      </c>
      <c r="R40" s="430" t="s">
        <v>6051</v>
      </c>
      <c r="S40" s="62"/>
      <c r="T40" s="62"/>
      <c r="U40" s="62"/>
      <c r="V40" s="660"/>
      <c r="W40" s="660"/>
      <c r="X40" s="660"/>
      <c r="Y40" s="1936"/>
      <c r="Z40" s="660"/>
      <c r="AA40" s="2118">
        <v>2.8</v>
      </c>
    </row>
    <row r="41" spans="1:27">
      <c r="A41" s="1480">
        <v>33</v>
      </c>
      <c r="B41" s="2061" t="s">
        <v>19096</v>
      </c>
      <c r="C41" s="2110" t="s">
        <v>19097</v>
      </c>
      <c r="D41" s="660"/>
      <c r="E41" s="2058">
        <v>2.2999999999999998</v>
      </c>
      <c r="F41" s="2058"/>
      <c r="G41" s="430"/>
      <c r="H41" s="430"/>
      <c r="I41" s="62"/>
      <c r="J41" s="62"/>
      <c r="K41" s="62"/>
      <c r="L41" s="430"/>
      <c r="M41" s="62"/>
      <c r="N41" s="62"/>
      <c r="O41" s="62"/>
      <c r="P41" s="2058">
        <v>2.2999999999999998</v>
      </c>
      <c r="Q41" s="2058">
        <v>2.2999999999999998</v>
      </c>
      <c r="R41" s="430" t="s">
        <v>6051</v>
      </c>
      <c r="S41" s="62"/>
      <c r="T41" s="62"/>
      <c r="U41" s="62"/>
      <c r="V41" s="660"/>
      <c r="W41" s="660"/>
      <c r="X41" s="660"/>
      <c r="Y41" s="1936"/>
      <c r="Z41" s="660"/>
      <c r="AA41" s="2118">
        <v>2.2999999999999998</v>
      </c>
    </row>
    <row r="42" spans="1:27" ht="25.5">
      <c r="A42" s="1480">
        <v>34</v>
      </c>
      <c r="B42" s="2061" t="s">
        <v>19098</v>
      </c>
      <c r="C42" s="2110" t="s">
        <v>19099</v>
      </c>
      <c r="D42" s="660"/>
      <c r="E42" s="2058">
        <v>1</v>
      </c>
      <c r="F42" s="2058"/>
      <c r="G42" s="430"/>
      <c r="H42" s="430"/>
      <c r="I42" s="62"/>
      <c r="J42" s="62"/>
      <c r="K42" s="62"/>
      <c r="L42" s="430"/>
      <c r="M42" s="62"/>
      <c r="N42" s="62"/>
      <c r="O42" s="62"/>
      <c r="P42" s="2058">
        <v>1</v>
      </c>
      <c r="Q42" s="2058">
        <v>1</v>
      </c>
      <c r="R42" s="430" t="s">
        <v>6051</v>
      </c>
      <c r="S42" s="62"/>
      <c r="T42" s="62"/>
      <c r="U42" s="62"/>
      <c r="V42" s="660"/>
      <c r="W42" s="660"/>
      <c r="X42" s="660"/>
      <c r="Y42" s="1936"/>
      <c r="Z42" s="660"/>
      <c r="AA42" s="2118">
        <v>1</v>
      </c>
    </row>
    <row r="43" spans="1:27" ht="25.5">
      <c r="A43" s="1480">
        <v>35</v>
      </c>
      <c r="B43" s="2061" t="s">
        <v>19100</v>
      </c>
      <c r="C43" s="2110" t="s">
        <v>19101</v>
      </c>
      <c r="D43" s="660"/>
      <c r="E43" s="2058">
        <v>2.2000000000000002</v>
      </c>
      <c r="F43" s="2058"/>
      <c r="G43" s="430"/>
      <c r="H43" s="430"/>
      <c r="I43" s="62"/>
      <c r="J43" s="62"/>
      <c r="K43" s="62"/>
      <c r="L43" s="430"/>
      <c r="M43" s="62"/>
      <c r="N43" s="62"/>
      <c r="O43" s="62"/>
      <c r="P43" s="2058">
        <v>2.2000000000000002</v>
      </c>
      <c r="Q43" s="2058">
        <v>2.2000000000000002</v>
      </c>
      <c r="R43" s="430" t="s">
        <v>6051</v>
      </c>
      <c r="S43" s="62"/>
      <c r="T43" s="62"/>
      <c r="U43" s="62"/>
      <c r="V43" s="660"/>
      <c r="W43" s="660"/>
      <c r="X43" s="660"/>
      <c r="Y43" s="1936"/>
      <c r="Z43" s="660"/>
      <c r="AA43" s="2118">
        <v>2.2000000000000002</v>
      </c>
    </row>
    <row r="44" spans="1:27" ht="25.5">
      <c r="A44" s="1480">
        <v>36</v>
      </c>
      <c r="B44" s="2061" t="s">
        <v>19102</v>
      </c>
      <c r="C44" s="2110" t="s">
        <v>19103</v>
      </c>
      <c r="D44" s="660"/>
      <c r="E44" s="2058">
        <v>0.2</v>
      </c>
      <c r="F44" s="2058"/>
      <c r="G44" s="430"/>
      <c r="H44" s="430"/>
      <c r="I44" s="62"/>
      <c r="J44" s="62"/>
      <c r="K44" s="62"/>
      <c r="L44" s="430"/>
      <c r="M44" s="62"/>
      <c r="N44" s="62"/>
      <c r="O44" s="62"/>
      <c r="P44" s="2058">
        <v>0.2</v>
      </c>
      <c r="Q44" s="2058">
        <v>0.2</v>
      </c>
      <c r="R44" s="430" t="s">
        <v>6051</v>
      </c>
      <c r="S44" s="62"/>
      <c r="T44" s="62"/>
      <c r="U44" s="62"/>
      <c r="V44" s="660"/>
      <c r="W44" s="660"/>
      <c r="X44" s="660"/>
      <c r="Y44" s="1936"/>
      <c r="Z44" s="660"/>
      <c r="AA44" s="2118">
        <v>0.2</v>
      </c>
    </row>
    <row r="45" spans="1:27" ht="25.5">
      <c r="A45" s="1480">
        <v>37</v>
      </c>
      <c r="B45" s="2061" t="s">
        <v>19104</v>
      </c>
      <c r="C45" s="2110" t="s">
        <v>19105</v>
      </c>
      <c r="D45" s="660"/>
      <c r="E45" s="2058">
        <v>0.1</v>
      </c>
      <c r="F45" s="2058"/>
      <c r="G45" s="430"/>
      <c r="H45" s="430"/>
      <c r="I45" s="62"/>
      <c r="J45" s="62"/>
      <c r="K45" s="62"/>
      <c r="L45" s="430"/>
      <c r="M45" s="62"/>
      <c r="N45" s="62"/>
      <c r="O45" s="62"/>
      <c r="P45" s="2058">
        <v>0.1</v>
      </c>
      <c r="Q45" s="2058">
        <v>0.1</v>
      </c>
      <c r="R45" s="430" t="s">
        <v>6051</v>
      </c>
      <c r="S45" s="62"/>
      <c r="T45" s="62"/>
      <c r="U45" s="62"/>
      <c r="V45" s="660"/>
      <c r="W45" s="660"/>
      <c r="X45" s="660"/>
      <c r="Y45" s="1936"/>
      <c r="Z45" s="660"/>
      <c r="AA45" s="2118">
        <v>0.1</v>
      </c>
    </row>
    <row r="46" spans="1:27" ht="25.5">
      <c r="A46" s="1480">
        <v>38</v>
      </c>
      <c r="B46" s="2061" t="s">
        <v>19106</v>
      </c>
      <c r="C46" s="2110" t="s">
        <v>19107</v>
      </c>
      <c r="D46" s="660"/>
      <c r="E46" s="2058">
        <v>0.2</v>
      </c>
      <c r="F46" s="2058"/>
      <c r="G46" s="430"/>
      <c r="H46" s="430"/>
      <c r="I46" s="62"/>
      <c r="J46" s="62"/>
      <c r="K46" s="62"/>
      <c r="L46" s="430"/>
      <c r="M46" s="62"/>
      <c r="N46" s="62"/>
      <c r="O46" s="62"/>
      <c r="P46" s="2058">
        <v>0.2</v>
      </c>
      <c r="Q46" s="2058">
        <v>0.2</v>
      </c>
      <c r="R46" s="430" t="s">
        <v>6051</v>
      </c>
      <c r="S46" s="62"/>
      <c r="T46" s="62"/>
      <c r="U46" s="62"/>
      <c r="V46" s="660"/>
      <c r="W46" s="660"/>
      <c r="X46" s="660"/>
      <c r="Y46" s="1936"/>
      <c r="Z46" s="660"/>
      <c r="AA46" s="2118">
        <v>0.2</v>
      </c>
    </row>
    <row r="47" spans="1:27" ht="25.5">
      <c r="A47" s="1480">
        <v>39</v>
      </c>
      <c r="B47" s="2061" t="s">
        <v>19108</v>
      </c>
      <c r="C47" s="2110" t="s">
        <v>19109</v>
      </c>
      <c r="D47" s="660"/>
      <c r="E47" s="2058">
        <v>1</v>
      </c>
      <c r="F47" s="2058"/>
      <c r="G47" s="430"/>
      <c r="H47" s="430"/>
      <c r="I47" s="62"/>
      <c r="J47" s="62"/>
      <c r="K47" s="62"/>
      <c r="L47" s="430"/>
      <c r="M47" s="62"/>
      <c r="N47" s="62"/>
      <c r="O47" s="62"/>
      <c r="P47" s="2058">
        <v>1</v>
      </c>
      <c r="Q47" s="2058">
        <v>1</v>
      </c>
      <c r="R47" s="430" t="s">
        <v>6051</v>
      </c>
      <c r="S47" s="62"/>
      <c r="T47" s="62"/>
      <c r="U47" s="62"/>
      <c r="V47" s="660"/>
      <c r="W47" s="660"/>
      <c r="X47" s="660"/>
      <c r="Y47" s="1936"/>
      <c r="Z47" s="660"/>
      <c r="AA47" s="2118">
        <v>1</v>
      </c>
    </row>
    <row r="48" spans="1:27" ht="25.5">
      <c r="A48" s="1480">
        <v>40</v>
      </c>
      <c r="B48" s="2061" t="s">
        <v>19110</v>
      </c>
      <c r="C48" s="2110" t="s">
        <v>19111</v>
      </c>
      <c r="D48" s="660"/>
      <c r="E48" s="2058">
        <v>2.2000000000000002</v>
      </c>
      <c r="F48" s="2058"/>
      <c r="G48" s="430"/>
      <c r="H48" s="430"/>
      <c r="I48" s="62"/>
      <c r="J48" s="62"/>
      <c r="K48" s="62"/>
      <c r="L48" s="430"/>
      <c r="M48" s="62"/>
      <c r="N48" s="62"/>
      <c r="O48" s="62"/>
      <c r="P48" s="2058">
        <v>2.2000000000000002</v>
      </c>
      <c r="Q48" s="2058">
        <v>2.2000000000000002</v>
      </c>
      <c r="R48" s="430" t="s">
        <v>6051</v>
      </c>
      <c r="S48" s="62"/>
      <c r="T48" s="62"/>
      <c r="U48" s="62"/>
      <c r="V48" s="660"/>
      <c r="W48" s="660"/>
      <c r="X48" s="660"/>
      <c r="Y48" s="1936"/>
      <c r="Z48" s="660"/>
      <c r="AA48" s="2118">
        <v>2.2000000000000002</v>
      </c>
    </row>
    <row r="49" spans="1:27">
      <c r="A49" s="1480">
        <v>41</v>
      </c>
      <c r="B49" s="2061" t="s">
        <v>19112</v>
      </c>
      <c r="C49" s="2110" t="s">
        <v>19113</v>
      </c>
      <c r="D49" s="660"/>
      <c r="E49" s="2058">
        <v>0.5</v>
      </c>
      <c r="F49" s="2058"/>
      <c r="G49" s="430"/>
      <c r="H49" s="430"/>
      <c r="I49" s="62"/>
      <c r="J49" s="62"/>
      <c r="K49" s="62"/>
      <c r="L49" s="430"/>
      <c r="M49" s="62"/>
      <c r="N49" s="62"/>
      <c r="O49" s="62"/>
      <c r="P49" s="2058">
        <v>0.5</v>
      </c>
      <c r="Q49" s="2058">
        <v>0.5</v>
      </c>
      <c r="R49" s="430" t="s">
        <v>6051</v>
      </c>
      <c r="S49" s="62"/>
      <c r="T49" s="62"/>
      <c r="U49" s="62"/>
      <c r="V49" s="660"/>
      <c r="W49" s="660"/>
      <c r="X49" s="660"/>
      <c r="Y49" s="1936"/>
      <c r="Z49" s="660"/>
      <c r="AA49" s="2118">
        <v>0.5</v>
      </c>
    </row>
    <row r="50" spans="1:27">
      <c r="A50" s="1480">
        <v>42</v>
      </c>
      <c r="B50" s="2061" t="s">
        <v>19114</v>
      </c>
      <c r="C50" s="2110" t="s">
        <v>19115</v>
      </c>
      <c r="D50" s="660"/>
      <c r="E50" s="2058">
        <v>0.3</v>
      </c>
      <c r="F50" s="2058"/>
      <c r="G50" s="430"/>
      <c r="H50" s="430"/>
      <c r="I50" s="62"/>
      <c r="J50" s="62"/>
      <c r="K50" s="62"/>
      <c r="L50" s="430"/>
      <c r="M50" s="62"/>
      <c r="N50" s="62"/>
      <c r="O50" s="62"/>
      <c r="P50" s="2058">
        <v>0.3</v>
      </c>
      <c r="Q50" s="2058">
        <v>0.3</v>
      </c>
      <c r="R50" s="430" t="s">
        <v>6051</v>
      </c>
      <c r="S50" s="62"/>
      <c r="T50" s="62"/>
      <c r="U50" s="62"/>
      <c r="V50" s="660"/>
      <c r="W50" s="660"/>
      <c r="X50" s="660"/>
      <c r="Y50" s="1936"/>
      <c r="Z50" s="660"/>
      <c r="AA50" s="2118">
        <v>0.3</v>
      </c>
    </row>
    <row r="51" spans="1:27">
      <c r="A51" s="1480">
        <v>43</v>
      </c>
      <c r="B51" s="2061" t="s">
        <v>19116</v>
      </c>
      <c r="C51" s="2110" t="s">
        <v>19117</v>
      </c>
      <c r="D51" s="660"/>
      <c r="E51" s="2058">
        <v>1.4</v>
      </c>
      <c r="F51" s="2058"/>
      <c r="G51" s="430"/>
      <c r="H51" s="430"/>
      <c r="I51" s="62"/>
      <c r="J51" s="62"/>
      <c r="K51" s="62"/>
      <c r="L51" s="430"/>
      <c r="M51" s="62"/>
      <c r="N51" s="62"/>
      <c r="O51" s="62"/>
      <c r="P51" s="2058">
        <v>1.4</v>
      </c>
      <c r="Q51" s="2058">
        <v>1.4</v>
      </c>
      <c r="R51" s="430" t="s">
        <v>6051</v>
      </c>
      <c r="S51" s="62"/>
      <c r="T51" s="62"/>
      <c r="U51" s="62"/>
      <c r="V51" s="660"/>
      <c r="W51" s="660"/>
      <c r="X51" s="660"/>
      <c r="Y51" s="1936"/>
      <c r="Z51" s="660"/>
      <c r="AA51" s="2118">
        <v>1.4</v>
      </c>
    </row>
    <row r="52" spans="1:27">
      <c r="A52" s="1480">
        <v>44</v>
      </c>
      <c r="B52" s="2061" t="s">
        <v>19118</v>
      </c>
      <c r="C52" s="2110" t="s">
        <v>19119</v>
      </c>
      <c r="D52" s="660"/>
      <c r="E52" s="2058">
        <v>1</v>
      </c>
      <c r="F52" s="2058"/>
      <c r="G52" s="430"/>
      <c r="H52" s="430"/>
      <c r="I52" s="62"/>
      <c r="J52" s="62"/>
      <c r="K52" s="62"/>
      <c r="L52" s="430"/>
      <c r="M52" s="62"/>
      <c r="N52" s="62"/>
      <c r="O52" s="62"/>
      <c r="P52" s="2058">
        <v>1</v>
      </c>
      <c r="Q52" s="2058">
        <v>1</v>
      </c>
      <c r="R52" s="430" t="s">
        <v>6051</v>
      </c>
      <c r="S52" s="62"/>
      <c r="T52" s="62"/>
      <c r="U52" s="62"/>
      <c r="V52" s="660"/>
      <c r="W52" s="660"/>
      <c r="X52" s="660"/>
      <c r="Y52" s="1936"/>
      <c r="Z52" s="660"/>
      <c r="AA52" s="2118">
        <v>1</v>
      </c>
    </row>
    <row r="53" spans="1:27">
      <c r="A53" s="1480">
        <v>45</v>
      </c>
      <c r="B53" s="2061" t="s">
        <v>19120</v>
      </c>
      <c r="C53" s="2110" t="s">
        <v>19121</v>
      </c>
      <c r="D53" s="660"/>
      <c r="E53" s="2058">
        <v>0.5</v>
      </c>
      <c r="F53" s="2058"/>
      <c r="G53" s="430"/>
      <c r="H53" s="430"/>
      <c r="I53" s="62"/>
      <c r="J53" s="62"/>
      <c r="K53" s="62"/>
      <c r="L53" s="430"/>
      <c r="M53" s="62"/>
      <c r="N53" s="62"/>
      <c r="O53" s="62"/>
      <c r="P53" s="2058">
        <v>0.5</v>
      </c>
      <c r="Q53" s="2058">
        <v>0.5</v>
      </c>
      <c r="R53" s="430" t="s">
        <v>6051</v>
      </c>
      <c r="S53" s="62"/>
      <c r="T53" s="62"/>
      <c r="U53" s="62"/>
      <c r="V53" s="660"/>
      <c r="W53" s="660"/>
      <c r="X53" s="660"/>
      <c r="Y53" s="1936"/>
      <c r="Z53" s="660"/>
      <c r="AA53" s="2118">
        <v>0.5</v>
      </c>
    </row>
    <row r="54" spans="1:27">
      <c r="A54" s="1480">
        <v>46</v>
      </c>
      <c r="B54" s="2061" t="s">
        <v>19122</v>
      </c>
      <c r="C54" s="2110" t="s">
        <v>19123</v>
      </c>
      <c r="D54" s="660"/>
      <c r="E54" s="2058">
        <v>0.4</v>
      </c>
      <c r="F54" s="2058"/>
      <c r="G54" s="430"/>
      <c r="H54" s="430"/>
      <c r="I54" s="62"/>
      <c r="J54" s="62"/>
      <c r="K54" s="62"/>
      <c r="L54" s="430"/>
      <c r="M54" s="62"/>
      <c r="N54" s="62"/>
      <c r="O54" s="62"/>
      <c r="P54" s="2058">
        <v>0.4</v>
      </c>
      <c r="Q54" s="2058">
        <v>0.4</v>
      </c>
      <c r="R54" s="430" t="s">
        <v>6051</v>
      </c>
      <c r="S54" s="62"/>
      <c r="T54" s="62"/>
      <c r="U54" s="62"/>
      <c r="V54" s="660"/>
      <c r="W54" s="660"/>
      <c r="X54" s="660"/>
      <c r="Y54" s="1936"/>
      <c r="Z54" s="660"/>
      <c r="AA54" s="2118">
        <v>0.4</v>
      </c>
    </row>
    <row r="55" spans="1:27" ht="25.5">
      <c r="A55" s="1480">
        <v>47</v>
      </c>
      <c r="B55" s="2061" t="s">
        <v>19124</v>
      </c>
      <c r="C55" s="2110" t="s">
        <v>19125</v>
      </c>
      <c r="D55" s="660"/>
      <c r="E55" s="2058">
        <v>1.2</v>
      </c>
      <c r="F55" s="2058"/>
      <c r="G55" s="430"/>
      <c r="H55" s="430"/>
      <c r="I55" s="62"/>
      <c r="J55" s="62"/>
      <c r="K55" s="62"/>
      <c r="L55" s="430"/>
      <c r="M55" s="62"/>
      <c r="N55" s="62"/>
      <c r="O55" s="62"/>
      <c r="P55" s="2058">
        <v>1.2</v>
      </c>
      <c r="Q55" s="2058">
        <v>1.2</v>
      </c>
      <c r="R55" s="430" t="s">
        <v>6051</v>
      </c>
      <c r="S55" s="62"/>
      <c r="T55" s="62"/>
      <c r="U55" s="62"/>
      <c r="V55" s="660"/>
      <c r="W55" s="660"/>
      <c r="X55" s="660"/>
      <c r="Y55" s="1936"/>
      <c r="Z55" s="660"/>
      <c r="AA55" s="2118">
        <v>1.2</v>
      </c>
    </row>
    <row r="56" spans="1:27" ht="25.5">
      <c r="A56" s="1480">
        <v>48</v>
      </c>
      <c r="B56" s="2061" t="s">
        <v>19126</v>
      </c>
      <c r="C56" s="2110" t="s">
        <v>19127</v>
      </c>
      <c r="D56" s="660"/>
      <c r="E56" s="2058">
        <v>1</v>
      </c>
      <c r="F56" s="2058"/>
      <c r="G56" s="430"/>
      <c r="H56" s="430"/>
      <c r="I56" s="62"/>
      <c r="J56" s="62"/>
      <c r="K56" s="62"/>
      <c r="L56" s="430"/>
      <c r="M56" s="62"/>
      <c r="N56" s="62"/>
      <c r="O56" s="62"/>
      <c r="P56" s="2058">
        <v>1</v>
      </c>
      <c r="Q56" s="2058">
        <v>1</v>
      </c>
      <c r="R56" s="430" t="s">
        <v>6051</v>
      </c>
      <c r="S56" s="62"/>
      <c r="T56" s="62"/>
      <c r="U56" s="62"/>
      <c r="V56" s="660"/>
      <c r="W56" s="660"/>
      <c r="X56" s="660"/>
      <c r="Y56" s="1936"/>
      <c r="Z56" s="660"/>
      <c r="AA56" s="2118">
        <v>1</v>
      </c>
    </row>
    <row r="57" spans="1:27">
      <c r="A57" s="1480">
        <v>49</v>
      </c>
      <c r="B57" s="2061" t="s">
        <v>19128</v>
      </c>
      <c r="C57" s="2110" t="s">
        <v>19129</v>
      </c>
      <c r="D57" s="660"/>
      <c r="E57" s="2058">
        <v>1</v>
      </c>
      <c r="F57" s="2058"/>
      <c r="G57" s="430"/>
      <c r="H57" s="430"/>
      <c r="I57" s="62"/>
      <c r="J57" s="62"/>
      <c r="K57" s="62"/>
      <c r="L57" s="430"/>
      <c r="M57" s="62"/>
      <c r="N57" s="62"/>
      <c r="O57" s="62"/>
      <c r="P57" s="2058">
        <v>1</v>
      </c>
      <c r="Q57" s="2058">
        <v>1</v>
      </c>
      <c r="R57" s="430" t="s">
        <v>6051</v>
      </c>
      <c r="S57" s="62"/>
      <c r="T57" s="62"/>
      <c r="U57" s="62"/>
      <c r="V57" s="660"/>
      <c r="W57" s="660"/>
      <c r="X57" s="660"/>
      <c r="Y57" s="1936"/>
      <c r="Z57" s="660"/>
      <c r="AA57" s="2118">
        <v>1</v>
      </c>
    </row>
    <row r="58" spans="1:27">
      <c r="A58" s="1480">
        <v>50</v>
      </c>
      <c r="B58" s="2061" t="s">
        <v>19130</v>
      </c>
      <c r="C58" s="2110" t="s">
        <v>19131</v>
      </c>
      <c r="D58" s="660"/>
      <c r="E58" s="2058">
        <v>0.7</v>
      </c>
      <c r="F58" s="2058"/>
      <c r="G58" s="430"/>
      <c r="H58" s="430"/>
      <c r="I58" s="62"/>
      <c r="J58" s="62"/>
      <c r="K58" s="62"/>
      <c r="L58" s="430"/>
      <c r="M58" s="62"/>
      <c r="N58" s="62"/>
      <c r="O58" s="62"/>
      <c r="P58" s="2058">
        <v>0.7</v>
      </c>
      <c r="Q58" s="2058">
        <v>0.7</v>
      </c>
      <c r="R58" s="430" t="s">
        <v>6051</v>
      </c>
      <c r="S58" s="62"/>
      <c r="T58" s="62"/>
      <c r="U58" s="62"/>
      <c r="V58" s="660"/>
      <c r="W58" s="660"/>
      <c r="X58" s="660"/>
      <c r="Y58" s="1936"/>
      <c r="Z58" s="660"/>
      <c r="AA58" s="2118">
        <v>0.7</v>
      </c>
    </row>
    <row r="59" spans="1:27">
      <c r="A59" s="1480">
        <v>51</v>
      </c>
      <c r="B59" s="2061" t="s">
        <v>19132</v>
      </c>
      <c r="C59" s="2110" t="s">
        <v>19133</v>
      </c>
      <c r="D59" s="660"/>
      <c r="E59" s="2058">
        <v>1</v>
      </c>
      <c r="F59" s="2058"/>
      <c r="G59" s="430"/>
      <c r="H59" s="430"/>
      <c r="I59" s="62"/>
      <c r="J59" s="62"/>
      <c r="K59" s="62"/>
      <c r="L59" s="430"/>
      <c r="M59" s="62"/>
      <c r="N59" s="62"/>
      <c r="O59" s="62"/>
      <c r="P59" s="2058">
        <v>1</v>
      </c>
      <c r="Q59" s="2058">
        <v>1</v>
      </c>
      <c r="R59" s="430" t="s">
        <v>6051</v>
      </c>
      <c r="S59" s="62"/>
      <c r="T59" s="62"/>
      <c r="U59" s="62"/>
      <c r="V59" s="660"/>
      <c r="W59" s="660"/>
      <c r="X59" s="660"/>
      <c r="Y59" s="1936"/>
      <c r="Z59" s="660"/>
      <c r="AA59" s="2118">
        <v>1</v>
      </c>
    </row>
    <row r="60" spans="1:27" ht="25.5">
      <c r="A60" s="1480">
        <v>52</v>
      </c>
      <c r="B60" s="2061" t="s">
        <v>19134</v>
      </c>
      <c r="C60" s="2110" t="s">
        <v>19135</v>
      </c>
      <c r="D60" s="660"/>
      <c r="E60" s="2058">
        <v>1.7</v>
      </c>
      <c r="F60" s="2058"/>
      <c r="G60" s="430"/>
      <c r="H60" s="430"/>
      <c r="I60" s="62"/>
      <c r="J60" s="62"/>
      <c r="K60" s="62"/>
      <c r="L60" s="430"/>
      <c r="M60" s="62"/>
      <c r="N60" s="62"/>
      <c r="O60" s="62"/>
      <c r="P60" s="2058">
        <v>1.7</v>
      </c>
      <c r="Q60" s="2058">
        <v>1.7</v>
      </c>
      <c r="R60" s="430" t="s">
        <v>6051</v>
      </c>
      <c r="S60" s="62"/>
      <c r="T60" s="62"/>
      <c r="U60" s="62"/>
      <c r="V60" s="660"/>
      <c r="W60" s="660"/>
      <c r="X60" s="660"/>
      <c r="Y60" s="1936"/>
      <c r="Z60" s="660"/>
      <c r="AA60" s="2118">
        <v>1.7</v>
      </c>
    </row>
    <row r="61" spans="1:27" ht="25.5">
      <c r="A61" s="1480">
        <v>53</v>
      </c>
      <c r="B61" s="2061" t="s">
        <v>19136</v>
      </c>
      <c r="C61" s="2110" t="s">
        <v>19137</v>
      </c>
      <c r="D61" s="660"/>
      <c r="E61" s="2058">
        <v>1</v>
      </c>
      <c r="F61" s="2058"/>
      <c r="G61" s="430"/>
      <c r="H61" s="430"/>
      <c r="I61" s="62"/>
      <c r="J61" s="62"/>
      <c r="K61" s="62"/>
      <c r="L61" s="430"/>
      <c r="M61" s="62"/>
      <c r="N61" s="62"/>
      <c r="O61" s="62"/>
      <c r="P61" s="2058">
        <v>1</v>
      </c>
      <c r="Q61" s="2058">
        <v>1</v>
      </c>
      <c r="R61" s="430" t="s">
        <v>6051</v>
      </c>
      <c r="S61" s="62"/>
      <c r="T61" s="62"/>
      <c r="U61" s="62"/>
      <c r="V61" s="660"/>
      <c r="W61" s="660"/>
      <c r="X61" s="660"/>
      <c r="Y61" s="1936"/>
      <c r="Z61" s="660"/>
      <c r="AA61" s="2118">
        <v>1</v>
      </c>
    </row>
    <row r="62" spans="1:27" ht="25.5">
      <c r="A62" s="1480">
        <v>54</v>
      </c>
      <c r="B62" s="2061" t="s">
        <v>19138</v>
      </c>
      <c r="C62" s="2110" t="s">
        <v>19139</v>
      </c>
      <c r="D62" s="660"/>
      <c r="E62" s="2058">
        <v>0.2</v>
      </c>
      <c r="F62" s="2058"/>
      <c r="G62" s="430"/>
      <c r="H62" s="430"/>
      <c r="I62" s="62"/>
      <c r="J62" s="62"/>
      <c r="K62" s="62"/>
      <c r="L62" s="430"/>
      <c r="M62" s="62"/>
      <c r="N62" s="62"/>
      <c r="O62" s="62"/>
      <c r="P62" s="2058">
        <v>0.2</v>
      </c>
      <c r="Q62" s="2058">
        <v>0.2</v>
      </c>
      <c r="R62" s="430" t="s">
        <v>6051</v>
      </c>
      <c r="S62" s="62"/>
      <c r="T62" s="62"/>
      <c r="U62" s="62"/>
      <c r="V62" s="660"/>
      <c r="W62" s="660"/>
      <c r="X62" s="660"/>
      <c r="Y62" s="430"/>
      <c r="Z62" s="660"/>
      <c r="AA62" s="2118">
        <v>0.2</v>
      </c>
    </row>
    <row r="63" spans="1:27">
      <c r="A63" s="1480">
        <v>55</v>
      </c>
      <c r="B63" s="2061" t="s">
        <v>19140</v>
      </c>
      <c r="C63" s="2110" t="s">
        <v>19141</v>
      </c>
      <c r="D63" s="660"/>
      <c r="E63" s="2058">
        <v>1</v>
      </c>
      <c r="F63" s="2058"/>
      <c r="G63" s="430"/>
      <c r="H63" s="430"/>
      <c r="I63" s="62"/>
      <c r="J63" s="62"/>
      <c r="K63" s="62"/>
      <c r="L63" s="430"/>
      <c r="M63" s="62"/>
      <c r="N63" s="62"/>
      <c r="O63" s="62"/>
      <c r="P63" s="2058">
        <v>1</v>
      </c>
      <c r="Q63" s="2058">
        <v>1</v>
      </c>
      <c r="R63" s="430" t="s">
        <v>6051</v>
      </c>
      <c r="S63" s="62"/>
      <c r="T63" s="62"/>
      <c r="U63" s="62"/>
      <c r="V63" s="660"/>
      <c r="W63" s="660"/>
      <c r="X63" s="660"/>
      <c r="Y63" s="430"/>
      <c r="Z63" s="660"/>
      <c r="AA63" s="2118">
        <v>1</v>
      </c>
    </row>
    <row r="64" spans="1:27" ht="25.5">
      <c r="A64" s="1480">
        <v>56</v>
      </c>
      <c r="B64" s="2061" t="s">
        <v>19142</v>
      </c>
      <c r="C64" s="2110" t="s">
        <v>19143</v>
      </c>
      <c r="D64" s="660"/>
      <c r="E64" s="2058">
        <v>0.7</v>
      </c>
      <c r="F64" s="2058"/>
      <c r="G64" s="430"/>
      <c r="H64" s="430"/>
      <c r="I64" s="62"/>
      <c r="J64" s="62"/>
      <c r="K64" s="62"/>
      <c r="L64" s="430"/>
      <c r="M64" s="62"/>
      <c r="N64" s="62"/>
      <c r="O64" s="62"/>
      <c r="P64" s="2058">
        <v>0.7</v>
      </c>
      <c r="Q64" s="2058">
        <v>0.7</v>
      </c>
      <c r="R64" s="430" t="s">
        <v>6051</v>
      </c>
      <c r="S64" s="62"/>
      <c r="T64" s="62"/>
      <c r="U64" s="62"/>
      <c r="V64" s="660"/>
      <c r="W64" s="660"/>
      <c r="X64" s="660"/>
      <c r="Y64" s="430"/>
      <c r="Z64" s="660"/>
      <c r="AA64" s="2118">
        <v>0.7</v>
      </c>
    </row>
    <row r="65" spans="1:27" ht="25.5">
      <c r="A65" s="1480">
        <v>57</v>
      </c>
      <c r="B65" s="2061" t="s">
        <v>19144</v>
      </c>
      <c r="C65" s="2110" t="s">
        <v>19145</v>
      </c>
      <c r="D65" s="660"/>
      <c r="E65" s="2058">
        <v>1.3</v>
      </c>
      <c r="F65" s="2058"/>
      <c r="G65" s="430"/>
      <c r="H65" s="430"/>
      <c r="I65" s="62"/>
      <c r="J65" s="62"/>
      <c r="K65" s="62"/>
      <c r="L65" s="430"/>
      <c r="M65" s="62"/>
      <c r="N65" s="62"/>
      <c r="O65" s="62"/>
      <c r="P65" s="2058">
        <v>1.3</v>
      </c>
      <c r="Q65" s="2058">
        <v>1.3</v>
      </c>
      <c r="R65" s="430" t="s">
        <v>6051</v>
      </c>
      <c r="S65" s="62"/>
      <c r="T65" s="62"/>
      <c r="U65" s="62"/>
      <c r="V65" s="660"/>
      <c r="W65" s="660"/>
      <c r="X65" s="660"/>
      <c r="Y65" s="430"/>
      <c r="Z65" s="660"/>
      <c r="AA65" s="2118">
        <v>1.3</v>
      </c>
    </row>
    <row r="66" spans="1:27">
      <c r="A66" s="1480">
        <v>58</v>
      </c>
      <c r="B66" s="2061" t="s">
        <v>19146</v>
      </c>
      <c r="C66" s="2110" t="s">
        <v>19147</v>
      </c>
      <c r="D66" s="660"/>
      <c r="E66" s="2058">
        <v>0.2</v>
      </c>
      <c r="F66" s="2058"/>
      <c r="G66" s="430"/>
      <c r="H66" s="430"/>
      <c r="I66" s="62"/>
      <c r="J66" s="62"/>
      <c r="K66" s="62"/>
      <c r="L66" s="430"/>
      <c r="M66" s="62"/>
      <c r="N66" s="62"/>
      <c r="O66" s="62"/>
      <c r="P66" s="2058">
        <v>0.2</v>
      </c>
      <c r="Q66" s="2058">
        <v>0.2</v>
      </c>
      <c r="R66" s="430" t="s">
        <v>6051</v>
      </c>
      <c r="S66" s="62"/>
      <c r="T66" s="62"/>
      <c r="U66" s="62"/>
      <c r="V66" s="660"/>
      <c r="W66" s="660"/>
      <c r="X66" s="660"/>
      <c r="Y66" s="430"/>
      <c r="Z66" s="660"/>
      <c r="AA66" s="2118">
        <v>0.2</v>
      </c>
    </row>
    <row r="67" spans="1:27">
      <c r="A67" s="1480">
        <v>59</v>
      </c>
      <c r="B67" s="2061" t="s">
        <v>19148</v>
      </c>
      <c r="C67" s="2110" t="s">
        <v>19149</v>
      </c>
      <c r="D67" s="660"/>
      <c r="E67" s="2058">
        <v>0.5</v>
      </c>
      <c r="F67" s="2058"/>
      <c r="G67" s="430"/>
      <c r="H67" s="430"/>
      <c r="I67" s="62"/>
      <c r="J67" s="62"/>
      <c r="K67" s="62"/>
      <c r="L67" s="430"/>
      <c r="M67" s="62"/>
      <c r="N67" s="62"/>
      <c r="O67" s="62"/>
      <c r="P67" s="2058">
        <v>0.5</v>
      </c>
      <c r="Q67" s="2122"/>
      <c r="R67" s="1936">
        <v>5</v>
      </c>
      <c r="S67" s="62"/>
      <c r="T67" s="62"/>
      <c r="U67" s="62"/>
      <c r="V67" s="660"/>
      <c r="W67" s="660"/>
      <c r="X67" s="660"/>
      <c r="Y67" s="430"/>
      <c r="Z67" s="660"/>
      <c r="AA67" s="2118">
        <v>0.5</v>
      </c>
    </row>
    <row r="68" spans="1:27">
      <c r="A68" s="1480">
        <v>60</v>
      </c>
      <c r="B68" s="2061" t="s">
        <v>19150</v>
      </c>
      <c r="C68" s="2110" t="s">
        <v>19151</v>
      </c>
      <c r="D68" s="660"/>
      <c r="E68" s="2058">
        <v>1.4</v>
      </c>
      <c r="F68" s="2058"/>
      <c r="G68" s="430"/>
      <c r="H68" s="430"/>
      <c r="I68" s="62"/>
      <c r="J68" s="62"/>
      <c r="K68" s="62"/>
      <c r="L68" s="430"/>
      <c r="M68" s="62"/>
      <c r="N68" s="62"/>
      <c r="O68" s="62"/>
      <c r="P68" s="2058">
        <v>1.4</v>
      </c>
      <c r="Q68" s="2058">
        <v>1.4</v>
      </c>
      <c r="R68" s="430" t="s">
        <v>6051</v>
      </c>
      <c r="S68" s="62"/>
      <c r="T68" s="62"/>
      <c r="U68" s="62"/>
      <c r="V68" s="660"/>
      <c r="W68" s="660"/>
      <c r="X68" s="660"/>
      <c r="Y68" s="430"/>
      <c r="Z68" s="660"/>
      <c r="AA68" s="2118">
        <v>1.4</v>
      </c>
    </row>
    <row r="69" spans="1:27" ht="25.5">
      <c r="A69" s="1480">
        <v>61</v>
      </c>
      <c r="B69" s="2061" t="s">
        <v>19152</v>
      </c>
      <c r="C69" s="2110" t="s">
        <v>19153</v>
      </c>
      <c r="D69" s="660"/>
      <c r="E69" s="2058">
        <v>1.7</v>
      </c>
      <c r="F69" s="2058"/>
      <c r="G69" s="430"/>
      <c r="H69" s="430"/>
      <c r="I69" s="62"/>
      <c r="J69" s="62"/>
      <c r="K69" s="62"/>
      <c r="L69" s="430"/>
      <c r="M69" s="62"/>
      <c r="N69" s="62"/>
      <c r="O69" s="62"/>
      <c r="P69" s="2058">
        <v>1.7</v>
      </c>
      <c r="Q69" s="2058">
        <v>1.7</v>
      </c>
      <c r="R69" s="430" t="s">
        <v>6051</v>
      </c>
      <c r="S69" s="62"/>
      <c r="T69" s="62"/>
      <c r="U69" s="62"/>
      <c r="V69" s="660"/>
      <c r="W69" s="660"/>
      <c r="X69" s="660"/>
      <c r="Y69" s="430"/>
      <c r="Z69" s="660"/>
      <c r="AA69" s="2118">
        <v>1.7</v>
      </c>
    </row>
    <row r="70" spans="1:27">
      <c r="A70" s="1480">
        <v>62</v>
      </c>
      <c r="B70" s="2061" t="s">
        <v>19154</v>
      </c>
      <c r="C70" s="2110" t="s">
        <v>19155</v>
      </c>
      <c r="D70" s="660"/>
      <c r="E70" s="2058">
        <v>0.7</v>
      </c>
      <c r="F70" s="2058"/>
      <c r="G70" s="430"/>
      <c r="H70" s="430"/>
      <c r="I70" s="62"/>
      <c r="J70" s="62"/>
      <c r="K70" s="62"/>
      <c r="L70" s="430"/>
      <c r="M70" s="62"/>
      <c r="N70" s="62"/>
      <c r="O70" s="62"/>
      <c r="P70" s="2058">
        <v>0.7</v>
      </c>
      <c r="Q70" s="2058">
        <v>0.7</v>
      </c>
      <c r="R70" s="430" t="s">
        <v>6051</v>
      </c>
      <c r="S70" s="62"/>
      <c r="T70" s="62"/>
      <c r="U70" s="62"/>
      <c r="V70" s="660"/>
      <c r="W70" s="660"/>
      <c r="X70" s="660"/>
      <c r="Y70" s="430"/>
      <c r="Z70" s="660"/>
      <c r="AA70" s="2118">
        <v>0.7</v>
      </c>
    </row>
    <row r="71" spans="1:27" ht="25.5">
      <c r="A71" s="1480">
        <v>63</v>
      </c>
      <c r="B71" s="2061" t="s">
        <v>19156</v>
      </c>
      <c r="C71" s="2110" t="s">
        <v>19157</v>
      </c>
      <c r="D71" s="660"/>
      <c r="E71" s="2058">
        <v>2.2000000000000002</v>
      </c>
      <c r="F71" s="2058"/>
      <c r="G71" s="430"/>
      <c r="H71" s="430"/>
      <c r="I71" s="62"/>
      <c r="J71" s="62"/>
      <c r="K71" s="62"/>
      <c r="L71" s="430"/>
      <c r="M71" s="62"/>
      <c r="N71" s="62"/>
      <c r="O71" s="62"/>
      <c r="P71" s="2058">
        <v>2.2000000000000002</v>
      </c>
      <c r="Q71" s="2058">
        <v>2.2000000000000002</v>
      </c>
      <c r="R71" s="430" t="s">
        <v>6051</v>
      </c>
      <c r="S71" s="62"/>
      <c r="T71" s="62"/>
      <c r="U71" s="62"/>
      <c r="V71" s="660"/>
      <c r="W71" s="660"/>
      <c r="X71" s="660"/>
      <c r="Y71" s="430"/>
      <c r="Z71" s="660"/>
      <c r="AA71" s="2118">
        <v>2.2000000000000002</v>
      </c>
    </row>
    <row r="72" spans="1:27">
      <c r="A72" s="1480">
        <v>64</v>
      </c>
      <c r="B72" s="2061" t="s">
        <v>19158</v>
      </c>
      <c r="C72" s="2110" t="s">
        <v>19159</v>
      </c>
      <c r="D72" s="660"/>
      <c r="E72" s="2058">
        <v>1</v>
      </c>
      <c r="F72" s="2058"/>
      <c r="G72" s="430"/>
      <c r="H72" s="430"/>
      <c r="I72" s="62"/>
      <c r="J72" s="62"/>
      <c r="K72" s="62"/>
      <c r="L72" s="430"/>
      <c r="M72" s="62"/>
      <c r="N72" s="62"/>
      <c r="O72" s="62"/>
      <c r="P72" s="2058">
        <v>1</v>
      </c>
      <c r="Q72" s="2058">
        <v>1</v>
      </c>
      <c r="R72" s="430" t="s">
        <v>6051</v>
      </c>
      <c r="S72" s="62"/>
      <c r="T72" s="62"/>
      <c r="U72" s="62"/>
      <c r="V72" s="660"/>
      <c r="W72" s="660"/>
      <c r="X72" s="660"/>
      <c r="Y72" s="430"/>
      <c r="Z72" s="660"/>
      <c r="AA72" s="2118">
        <v>1</v>
      </c>
    </row>
    <row r="73" spans="1:27" ht="25.5">
      <c r="A73" s="1480">
        <v>65</v>
      </c>
      <c r="B73" s="2061" t="s">
        <v>19160</v>
      </c>
      <c r="C73" s="2110" t="s">
        <v>19161</v>
      </c>
      <c r="D73" s="660"/>
      <c r="E73" s="2058">
        <v>0.1</v>
      </c>
      <c r="F73" s="2058"/>
      <c r="G73" s="430"/>
      <c r="H73" s="430"/>
      <c r="I73" s="62"/>
      <c r="J73" s="62"/>
      <c r="K73" s="62"/>
      <c r="L73" s="430"/>
      <c r="M73" s="62"/>
      <c r="N73" s="62"/>
      <c r="O73" s="62"/>
      <c r="P73" s="2058">
        <v>0.1</v>
      </c>
      <c r="Q73" s="2058">
        <v>0.1</v>
      </c>
      <c r="R73" s="430" t="s">
        <v>6051</v>
      </c>
      <c r="S73" s="62"/>
      <c r="T73" s="62"/>
      <c r="U73" s="62"/>
      <c r="V73" s="660"/>
      <c r="W73" s="660"/>
      <c r="X73" s="660"/>
      <c r="Y73" s="430"/>
      <c r="Z73" s="660"/>
      <c r="AA73" s="2118">
        <v>0.1</v>
      </c>
    </row>
    <row r="74" spans="1:27">
      <c r="A74" s="1480">
        <v>66</v>
      </c>
      <c r="B74" s="2061" t="s">
        <v>19162</v>
      </c>
      <c r="C74" s="2110" t="s">
        <v>19163</v>
      </c>
      <c r="D74" s="660"/>
      <c r="E74" s="2058">
        <v>0.5</v>
      </c>
      <c r="F74" s="2058"/>
      <c r="G74" s="430"/>
      <c r="H74" s="430"/>
      <c r="I74" s="62"/>
      <c r="J74" s="62"/>
      <c r="K74" s="62"/>
      <c r="L74" s="430"/>
      <c r="M74" s="62"/>
      <c r="N74" s="62"/>
      <c r="O74" s="62"/>
      <c r="P74" s="2058">
        <v>0.5</v>
      </c>
      <c r="Q74" s="2058">
        <v>0.5</v>
      </c>
      <c r="R74" s="430" t="s">
        <v>6051</v>
      </c>
      <c r="S74" s="62"/>
      <c r="T74" s="62"/>
      <c r="U74" s="62"/>
      <c r="V74" s="660"/>
      <c r="W74" s="660"/>
      <c r="X74" s="660"/>
      <c r="Y74" s="430"/>
      <c r="Z74" s="660"/>
      <c r="AA74" s="2118">
        <v>0.5</v>
      </c>
    </row>
    <row r="75" spans="1:27" ht="25.5">
      <c r="A75" s="1480">
        <v>67</v>
      </c>
      <c r="B75" s="2061" t="s">
        <v>19164</v>
      </c>
      <c r="C75" s="2110" t="s">
        <v>19165</v>
      </c>
      <c r="D75" s="660"/>
      <c r="E75" s="2058">
        <v>2.7</v>
      </c>
      <c r="F75" s="2058"/>
      <c r="G75" s="430"/>
      <c r="H75" s="430"/>
      <c r="I75" s="62"/>
      <c r="J75" s="62"/>
      <c r="K75" s="62"/>
      <c r="L75" s="430"/>
      <c r="M75" s="62"/>
      <c r="N75" s="62"/>
      <c r="O75" s="62"/>
      <c r="P75" s="2058">
        <v>2.7</v>
      </c>
      <c r="Q75" s="2058">
        <v>2.7</v>
      </c>
      <c r="R75" s="430" t="s">
        <v>6051</v>
      </c>
      <c r="S75" s="62"/>
      <c r="T75" s="62"/>
      <c r="U75" s="62"/>
      <c r="V75" s="660"/>
      <c r="W75" s="660"/>
      <c r="X75" s="660"/>
      <c r="Y75" s="430"/>
      <c r="Z75" s="660"/>
      <c r="AA75" s="2118">
        <v>2.7</v>
      </c>
    </row>
    <row r="76" spans="1:27" ht="25.5">
      <c r="A76" s="1480">
        <v>68</v>
      </c>
      <c r="B76" s="2061" t="s">
        <v>19166</v>
      </c>
      <c r="C76" s="2110" t="s">
        <v>19167</v>
      </c>
      <c r="D76" s="660"/>
      <c r="E76" s="2058">
        <v>2.4</v>
      </c>
      <c r="F76" s="2058"/>
      <c r="G76" s="430"/>
      <c r="H76" s="430"/>
      <c r="I76" s="62"/>
      <c r="J76" s="62"/>
      <c r="K76" s="62"/>
      <c r="L76" s="430"/>
      <c r="M76" s="62"/>
      <c r="N76" s="62"/>
      <c r="O76" s="62"/>
      <c r="P76" s="2058">
        <v>2.4</v>
      </c>
      <c r="Q76" s="2058">
        <v>2.4</v>
      </c>
      <c r="R76" s="430" t="s">
        <v>6051</v>
      </c>
      <c r="S76" s="62"/>
      <c r="T76" s="62"/>
      <c r="U76" s="62"/>
      <c r="V76" s="660"/>
      <c r="W76" s="660"/>
      <c r="X76" s="660"/>
      <c r="Y76" s="430"/>
      <c r="Z76" s="660"/>
      <c r="AA76" s="2118">
        <v>2.4</v>
      </c>
    </row>
    <row r="77" spans="1:27">
      <c r="A77" s="1480">
        <v>69</v>
      </c>
      <c r="B77" s="2061" t="s">
        <v>19168</v>
      </c>
      <c r="C77" s="2110" t="s">
        <v>19169</v>
      </c>
      <c r="D77" s="660"/>
      <c r="E77" s="1936">
        <v>1.5</v>
      </c>
      <c r="F77" s="1936"/>
      <c r="G77" s="430"/>
      <c r="H77" s="430"/>
      <c r="I77" s="62"/>
      <c r="J77" s="62"/>
      <c r="K77" s="62"/>
      <c r="L77" s="430"/>
      <c r="M77" s="62"/>
      <c r="N77" s="62"/>
      <c r="O77" s="62"/>
      <c r="P77" s="1936">
        <v>1.5</v>
      </c>
      <c r="Q77" s="1936">
        <v>1.5</v>
      </c>
      <c r="R77" s="430" t="s">
        <v>6051</v>
      </c>
      <c r="S77" s="62"/>
      <c r="T77" s="62"/>
      <c r="U77" s="62"/>
      <c r="V77" s="660"/>
      <c r="W77" s="660"/>
      <c r="X77" s="660"/>
      <c r="Y77" s="430"/>
      <c r="Z77" s="660"/>
      <c r="AA77" s="1938">
        <v>1.5</v>
      </c>
    </row>
    <row r="78" spans="1:27">
      <c r="A78" s="1480">
        <v>70</v>
      </c>
      <c r="B78" s="2061" t="s">
        <v>19170</v>
      </c>
      <c r="C78" s="2110" t="s">
        <v>19171</v>
      </c>
      <c r="D78" s="660"/>
      <c r="E78" s="1936">
        <v>0.4</v>
      </c>
      <c r="F78" s="1936"/>
      <c r="G78" s="430"/>
      <c r="H78" s="430"/>
      <c r="I78" s="62"/>
      <c r="J78" s="62"/>
      <c r="K78" s="62"/>
      <c r="L78" s="430"/>
      <c r="M78" s="62"/>
      <c r="N78" s="62"/>
      <c r="O78" s="62"/>
      <c r="P78" s="1936">
        <v>0.4</v>
      </c>
      <c r="Q78" s="1936">
        <v>0.4</v>
      </c>
      <c r="R78" s="430" t="s">
        <v>6051</v>
      </c>
      <c r="S78" s="62"/>
      <c r="T78" s="62"/>
      <c r="U78" s="62"/>
      <c r="V78" s="660"/>
      <c r="W78" s="660"/>
      <c r="X78" s="660"/>
      <c r="Y78" s="430"/>
      <c r="Z78" s="660"/>
      <c r="AA78" s="1938">
        <v>0.4</v>
      </c>
    </row>
    <row r="79" spans="1:27">
      <c r="A79" s="1480">
        <v>71</v>
      </c>
      <c r="B79" s="2062" t="s">
        <v>19172</v>
      </c>
      <c r="C79" s="2110" t="s">
        <v>19173</v>
      </c>
      <c r="D79" s="660"/>
      <c r="E79" s="1936">
        <v>1</v>
      </c>
      <c r="F79" s="1936"/>
      <c r="G79" s="430"/>
      <c r="H79" s="430"/>
      <c r="I79" s="62"/>
      <c r="J79" s="62"/>
      <c r="K79" s="62"/>
      <c r="L79" s="430"/>
      <c r="M79" s="62"/>
      <c r="N79" s="62"/>
      <c r="O79" s="62"/>
      <c r="P79" s="1936">
        <v>1</v>
      </c>
      <c r="Q79" s="1936">
        <v>1</v>
      </c>
      <c r="R79" s="430" t="s">
        <v>6051</v>
      </c>
      <c r="S79" s="62"/>
      <c r="T79" s="62"/>
      <c r="U79" s="62"/>
      <c r="V79" s="660"/>
      <c r="W79" s="660"/>
      <c r="X79" s="660"/>
      <c r="Y79" s="430"/>
      <c r="Z79" s="660"/>
      <c r="AA79" s="1938">
        <v>1</v>
      </c>
    </row>
    <row r="80" spans="1:27">
      <c r="A80" s="1480">
        <v>72</v>
      </c>
      <c r="B80" s="2062" t="s">
        <v>19174</v>
      </c>
      <c r="C80" s="2110" t="s">
        <v>19175</v>
      </c>
      <c r="D80" s="660"/>
      <c r="E80" s="1936">
        <v>0.8</v>
      </c>
      <c r="F80" s="1936"/>
      <c r="G80" s="430"/>
      <c r="H80" s="430"/>
      <c r="I80" s="62"/>
      <c r="J80" s="62"/>
      <c r="K80" s="62"/>
      <c r="L80" s="430"/>
      <c r="M80" s="62"/>
      <c r="N80" s="62"/>
      <c r="O80" s="62"/>
      <c r="P80" s="1936">
        <v>0.8</v>
      </c>
      <c r="Q80" s="1936">
        <v>0.8</v>
      </c>
      <c r="R80" s="430" t="s">
        <v>6051</v>
      </c>
      <c r="S80" s="62"/>
      <c r="T80" s="62"/>
      <c r="U80" s="62"/>
      <c r="V80" s="660"/>
      <c r="W80" s="660"/>
      <c r="X80" s="660"/>
      <c r="Y80" s="430"/>
      <c r="Z80" s="660"/>
      <c r="AA80" s="1938">
        <v>0.8</v>
      </c>
    </row>
    <row r="81" spans="1:27">
      <c r="A81" s="1480">
        <v>73</v>
      </c>
      <c r="B81" s="2062" t="s">
        <v>19176</v>
      </c>
      <c r="C81" s="2110" t="s">
        <v>19177</v>
      </c>
      <c r="D81" s="660"/>
      <c r="E81" s="1936">
        <v>0.8</v>
      </c>
      <c r="F81" s="1936"/>
      <c r="G81" s="430"/>
      <c r="H81" s="430"/>
      <c r="I81" s="62"/>
      <c r="J81" s="62"/>
      <c r="K81" s="62"/>
      <c r="L81" s="430"/>
      <c r="M81" s="62"/>
      <c r="N81" s="62"/>
      <c r="O81" s="62"/>
      <c r="P81" s="1936">
        <v>0.8</v>
      </c>
      <c r="Q81" s="1936">
        <v>0.8</v>
      </c>
      <c r="R81" s="430" t="s">
        <v>6051</v>
      </c>
      <c r="S81" s="62"/>
      <c r="T81" s="62"/>
      <c r="U81" s="62"/>
      <c r="V81" s="660"/>
      <c r="W81" s="660"/>
      <c r="X81" s="660"/>
      <c r="Y81" s="430"/>
      <c r="Z81" s="660"/>
      <c r="AA81" s="1938">
        <v>0.8</v>
      </c>
    </row>
    <row r="82" spans="1:27">
      <c r="A82" s="1480">
        <v>74</v>
      </c>
      <c r="B82" s="2062" t="s">
        <v>19178</v>
      </c>
      <c r="C82" s="2110" t="s">
        <v>19179</v>
      </c>
      <c r="D82" s="660"/>
      <c r="E82" s="1936">
        <v>0.3</v>
      </c>
      <c r="F82" s="1936"/>
      <c r="G82" s="430"/>
      <c r="H82" s="430"/>
      <c r="I82" s="62"/>
      <c r="J82" s="62"/>
      <c r="K82" s="62"/>
      <c r="L82" s="430"/>
      <c r="M82" s="62"/>
      <c r="N82" s="62"/>
      <c r="O82" s="62"/>
      <c r="P82" s="1936">
        <v>0.3</v>
      </c>
      <c r="Q82" s="1936">
        <v>0.3</v>
      </c>
      <c r="R82" s="430" t="s">
        <v>6051</v>
      </c>
      <c r="S82" s="62"/>
      <c r="T82" s="62"/>
      <c r="U82" s="62"/>
      <c r="V82" s="660"/>
      <c r="W82" s="660"/>
      <c r="X82" s="660"/>
      <c r="Y82" s="430"/>
      <c r="Z82" s="660"/>
      <c r="AA82" s="1938">
        <v>0.3</v>
      </c>
    </row>
    <row r="83" spans="1:27">
      <c r="A83" s="1480">
        <v>75</v>
      </c>
      <c r="B83" s="2062" t="s">
        <v>19180</v>
      </c>
      <c r="C83" s="2110" t="s">
        <v>19181</v>
      </c>
      <c r="D83" s="660"/>
      <c r="E83" s="1936">
        <v>2.5</v>
      </c>
      <c r="F83" s="1936"/>
      <c r="G83" s="430"/>
      <c r="H83" s="430"/>
      <c r="I83" s="62"/>
      <c r="J83" s="62"/>
      <c r="K83" s="62"/>
      <c r="L83" s="430"/>
      <c r="M83" s="62"/>
      <c r="N83" s="62"/>
      <c r="O83" s="62"/>
      <c r="P83" s="1936">
        <v>2.5</v>
      </c>
      <c r="Q83" s="1936">
        <v>2.5</v>
      </c>
      <c r="R83" s="430" t="s">
        <v>6051</v>
      </c>
      <c r="S83" s="62"/>
      <c r="T83" s="62"/>
      <c r="U83" s="62"/>
      <c r="V83" s="660"/>
      <c r="W83" s="660"/>
      <c r="X83" s="660"/>
      <c r="Y83" s="430"/>
      <c r="Z83" s="660"/>
      <c r="AA83" s="1938">
        <v>2.5</v>
      </c>
    </row>
    <row r="84" spans="1:27">
      <c r="A84" s="1480">
        <v>76</v>
      </c>
      <c r="B84" s="2059" t="s">
        <v>19182</v>
      </c>
      <c r="C84" s="2110" t="s">
        <v>19183</v>
      </c>
      <c r="D84" s="660"/>
      <c r="E84" s="1936">
        <v>0.5</v>
      </c>
      <c r="F84" s="1936"/>
      <c r="G84" s="430"/>
      <c r="H84" s="430"/>
      <c r="I84" s="62"/>
      <c r="J84" s="62"/>
      <c r="K84" s="62"/>
      <c r="L84" s="430"/>
      <c r="M84" s="62"/>
      <c r="N84" s="62"/>
      <c r="O84" s="62"/>
      <c r="P84" s="1936">
        <v>0.5</v>
      </c>
      <c r="Q84" s="1936">
        <v>0.5</v>
      </c>
      <c r="R84" s="430" t="s">
        <v>6051</v>
      </c>
      <c r="S84" s="62"/>
      <c r="T84" s="62"/>
      <c r="U84" s="62"/>
      <c r="V84" s="660"/>
      <c r="W84" s="660"/>
      <c r="X84" s="660"/>
      <c r="Y84" s="430"/>
      <c r="Z84" s="660"/>
      <c r="AA84" s="1938">
        <v>0.5</v>
      </c>
    </row>
    <row r="85" spans="1:27">
      <c r="A85" s="1480">
        <v>77</v>
      </c>
      <c r="B85" s="2059" t="s">
        <v>19184</v>
      </c>
      <c r="C85" s="2110" t="s">
        <v>19185</v>
      </c>
      <c r="D85" s="660"/>
      <c r="E85" s="1936">
        <v>1.5</v>
      </c>
      <c r="F85" s="1936"/>
      <c r="G85" s="430"/>
      <c r="H85" s="430"/>
      <c r="I85" s="62"/>
      <c r="J85" s="62"/>
      <c r="K85" s="62"/>
      <c r="L85" s="430"/>
      <c r="M85" s="62"/>
      <c r="N85" s="62"/>
      <c r="O85" s="62"/>
      <c r="P85" s="1936">
        <v>1.5</v>
      </c>
      <c r="Q85" s="1936">
        <v>1.5</v>
      </c>
      <c r="R85" s="430" t="s">
        <v>6051</v>
      </c>
      <c r="S85" s="62"/>
      <c r="T85" s="62"/>
      <c r="U85" s="62"/>
      <c r="V85" s="660"/>
      <c r="W85" s="660"/>
      <c r="X85" s="660"/>
      <c r="Y85" s="430"/>
      <c r="Z85" s="660"/>
      <c r="AA85" s="1938">
        <v>1.5</v>
      </c>
    </row>
    <row r="86" spans="1:27">
      <c r="A86" s="1480">
        <v>78</v>
      </c>
      <c r="B86" s="2059" t="s">
        <v>19186</v>
      </c>
      <c r="C86" s="2110" t="s">
        <v>19187</v>
      </c>
      <c r="D86" s="660"/>
      <c r="E86" s="1936">
        <v>2.2000000000000002</v>
      </c>
      <c r="F86" s="1936"/>
      <c r="G86" s="430"/>
      <c r="H86" s="430"/>
      <c r="I86" s="62"/>
      <c r="J86" s="62"/>
      <c r="K86" s="62"/>
      <c r="L86" s="430"/>
      <c r="M86" s="62"/>
      <c r="N86" s="62"/>
      <c r="O86" s="62"/>
      <c r="P86" s="1936">
        <v>2.2000000000000002</v>
      </c>
      <c r="Q86" s="1936">
        <v>2.2000000000000002</v>
      </c>
      <c r="R86" s="430" t="s">
        <v>6051</v>
      </c>
      <c r="S86" s="62"/>
      <c r="T86" s="62"/>
      <c r="U86" s="62"/>
      <c r="V86" s="660"/>
      <c r="W86" s="660"/>
      <c r="X86" s="660"/>
      <c r="Y86" s="430"/>
      <c r="Z86" s="660"/>
      <c r="AA86" s="1938">
        <v>2.2000000000000002</v>
      </c>
    </row>
    <row r="87" spans="1:27">
      <c r="A87" s="1480">
        <v>79</v>
      </c>
      <c r="B87" s="2059" t="s">
        <v>19188</v>
      </c>
      <c r="C87" s="2110" t="s">
        <v>19189</v>
      </c>
      <c r="D87" s="660"/>
      <c r="E87" s="1936">
        <v>0.2</v>
      </c>
      <c r="F87" s="1936"/>
      <c r="G87" s="430"/>
      <c r="H87" s="430"/>
      <c r="I87" s="62"/>
      <c r="J87" s="62"/>
      <c r="K87" s="62"/>
      <c r="L87" s="430"/>
      <c r="M87" s="62"/>
      <c r="N87" s="62"/>
      <c r="O87" s="62"/>
      <c r="P87" s="1936">
        <v>0.2</v>
      </c>
      <c r="Q87" s="1936">
        <v>0.2</v>
      </c>
      <c r="R87" s="430" t="s">
        <v>6051</v>
      </c>
      <c r="S87" s="62"/>
      <c r="T87" s="62"/>
      <c r="U87" s="62"/>
      <c r="V87" s="660"/>
      <c r="W87" s="660"/>
      <c r="X87" s="660"/>
      <c r="Y87" s="430"/>
      <c r="Z87" s="660"/>
      <c r="AA87" s="1938">
        <v>0.2</v>
      </c>
    </row>
    <row r="88" spans="1:27">
      <c r="A88" s="1480">
        <v>80</v>
      </c>
      <c r="B88" s="2059" t="s">
        <v>19190</v>
      </c>
      <c r="C88" s="2110" t="s">
        <v>19191</v>
      </c>
      <c r="D88" s="660"/>
      <c r="E88" s="1936">
        <v>2.7</v>
      </c>
      <c r="F88" s="1936"/>
      <c r="G88" s="430"/>
      <c r="H88" s="430"/>
      <c r="I88" s="62"/>
      <c r="J88" s="62"/>
      <c r="K88" s="62"/>
      <c r="L88" s="430"/>
      <c r="M88" s="62"/>
      <c r="N88" s="62"/>
      <c r="O88" s="62"/>
      <c r="P88" s="1936">
        <v>2.7</v>
      </c>
      <c r="Q88" s="1936">
        <v>2.7</v>
      </c>
      <c r="R88" s="430" t="s">
        <v>6051</v>
      </c>
      <c r="S88" s="62"/>
      <c r="T88" s="62"/>
      <c r="U88" s="62"/>
      <c r="V88" s="660"/>
      <c r="W88" s="660"/>
      <c r="X88" s="660"/>
      <c r="Y88" s="430"/>
      <c r="Z88" s="660"/>
      <c r="AA88" s="1938">
        <v>2.7</v>
      </c>
    </row>
    <row r="89" spans="1:27">
      <c r="A89" s="1480">
        <v>81</v>
      </c>
      <c r="B89" s="2059" t="s">
        <v>19192</v>
      </c>
      <c r="C89" s="2110" t="s">
        <v>19193</v>
      </c>
      <c r="D89" s="660"/>
      <c r="E89" s="1936">
        <v>1</v>
      </c>
      <c r="F89" s="1936"/>
      <c r="G89" s="430"/>
      <c r="H89" s="430"/>
      <c r="I89" s="62"/>
      <c r="J89" s="62"/>
      <c r="K89" s="62"/>
      <c r="L89" s="430"/>
      <c r="M89" s="62"/>
      <c r="N89" s="62"/>
      <c r="O89" s="62"/>
      <c r="P89" s="1936">
        <v>1</v>
      </c>
      <c r="Q89" s="1936">
        <v>1</v>
      </c>
      <c r="R89" s="430" t="s">
        <v>6051</v>
      </c>
      <c r="S89" s="62"/>
      <c r="T89" s="62"/>
      <c r="U89" s="62"/>
      <c r="V89" s="660"/>
      <c r="W89" s="660"/>
      <c r="X89" s="660"/>
      <c r="Y89" s="430"/>
      <c r="Z89" s="660"/>
      <c r="AA89" s="1938">
        <v>1</v>
      </c>
    </row>
    <row r="90" spans="1:27">
      <c r="A90" s="1480">
        <v>82</v>
      </c>
      <c r="B90" s="2059" t="s">
        <v>19194</v>
      </c>
      <c r="C90" s="2110" t="s">
        <v>19195</v>
      </c>
      <c r="D90" s="660"/>
      <c r="E90" s="1936">
        <v>1.5</v>
      </c>
      <c r="F90" s="1936"/>
      <c r="G90" s="430"/>
      <c r="H90" s="430"/>
      <c r="I90" s="62"/>
      <c r="J90" s="62"/>
      <c r="K90" s="62"/>
      <c r="L90" s="430"/>
      <c r="M90" s="62"/>
      <c r="N90" s="62"/>
      <c r="O90" s="62"/>
      <c r="P90" s="1936">
        <v>1.5</v>
      </c>
      <c r="Q90" s="1936">
        <v>1.5</v>
      </c>
      <c r="R90" s="430" t="s">
        <v>6051</v>
      </c>
      <c r="S90" s="62"/>
      <c r="T90" s="62"/>
      <c r="U90" s="62"/>
      <c r="V90" s="660"/>
      <c r="W90" s="660"/>
      <c r="X90" s="660"/>
      <c r="Y90" s="430"/>
      <c r="Z90" s="660"/>
      <c r="AA90" s="1938">
        <v>1.5</v>
      </c>
    </row>
    <row r="91" spans="1:27">
      <c r="A91" s="1480">
        <v>83</v>
      </c>
      <c r="B91" s="2059" t="s">
        <v>19196</v>
      </c>
      <c r="C91" s="2110" t="s">
        <v>19197</v>
      </c>
      <c r="D91" s="660"/>
      <c r="E91" s="1936">
        <v>1</v>
      </c>
      <c r="F91" s="1936"/>
      <c r="G91" s="430"/>
      <c r="H91" s="430"/>
      <c r="I91" s="62"/>
      <c r="J91" s="62"/>
      <c r="K91" s="62"/>
      <c r="L91" s="430"/>
      <c r="M91" s="62"/>
      <c r="N91" s="62"/>
      <c r="O91" s="62"/>
      <c r="P91" s="1936">
        <v>1</v>
      </c>
      <c r="Q91" s="1936">
        <v>1</v>
      </c>
      <c r="R91" s="430" t="s">
        <v>6051</v>
      </c>
      <c r="S91" s="62"/>
      <c r="T91" s="62"/>
      <c r="U91" s="62"/>
      <c r="V91" s="660"/>
      <c r="W91" s="660"/>
      <c r="X91" s="660"/>
      <c r="Y91" s="430"/>
      <c r="Z91" s="660"/>
      <c r="AA91" s="1938">
        <v>1</v>
      </c>
    </row>
    <row r="92" spans="1:27">
      <c r="A92" s="1480">
        <v>84</v>
      </c>
      <c r="B92" s="2059" t="s">
        <v>19198</v>
      </c>
      <c r="C92" s="2110" t="s">
        <v>19199</v>
      </c>
      <c r="D92" s="660"/>
      <c r="E92" s="1936">
        <v>1.5</v>
      </c>
      <c r="F92" s="1936"/>
      <c r="G92" s="430"/>
      <c r="H92" s="430"/>
      <c r="I92" s="62"/>
      <c r="J92" s="62"/>
      <c r="K92" s="62"/>
      <c r="L92" s="430"/>
      <c r="M92" s="62"/>
      <c r="N92" s="62"/>
      <c r="O92" s="62"/>
      <c r="P92" s="1936">
        <v>1.5</v>
      </c>
      <c r="Q92" s="1936">
        <v>1.5</v>
      </c>
      <c r="R92" s="430" t="s">
        <v>6051</v>
      </c>
      <c r="S92" s="62"/>
      <c r="T92" s="62"/>
      <c r="U92" s="62"/>
      <c r="V92" s="660"/>
      <c r="W92" s="660"/>
      <c r="X92" s="660"/>
      <c r="Y92" s="430"/>
      <c r="Z92" s="660"/>
      <c r="AA92" s="1938">
        <v>1.5</v>
      </c>
    </row>
    <row r="93" spans="1:27">
      <c r="A93" s="1480">
        <v>85</v>
      </c>
      <c r="B93" s="2059" t="s">
        <v>19200</v>
      </c>
      <c r="C93" s="2110" t="s">
        <v>19201</v>
      </c>
      <c r="D93" s="660"/>
      <c r="E93" s="1936">
        <v>1.5</v>
      </c>
      <c r="F93" s="1936"/>
      <c r="G93" s="430"/>
      <c r="H93" s="430"/>
      <c r="I93" s="62"/>
      <c r="J93" s="62"/>
      <c r="K93" s="62"/>
      <c r="L93" s="430"/>
      <c r="M93" s="62"/>
      <c r="N93" s="62"/>
      <c r="O93" s="62"/>
      <c r="P93" s="1936">
        <v>1.5</v>
      </c>
      <c r="Q93" s="1936">
        <v>1.5</v>
      </c>
      <c r="R93" s="430" t="s">
        <v>6051</v>
      </c>
      <c r="S93" s="62"/>
      <c r="T93" s="62"/>
      <c r="U93" s="62"/>
      <c r="V93" s="660"/>
      <c r="W93" s="660"/>
      <c r="X93" s="660"/>
      <c r="Y93" s="430"/>
      <c r="Z93" s="660"/>
      <c r="AA93" s="1938">
        <v>1.5</v>
      </c>
    </row>
    <row r="94" spans="1:27">
      <c r="A94" s="1480">
        <v>86</v>
      </c>
      <c r="B94" s="2059" t="s">
        <v>19202</v>
      </c>
      <c r="C94" s="2110" t="s">
        <v>19203</v>
      </c>
      <c r="D94" s="660"/>
      <c r="E94" s="1936">
        <v>0.6</v>
      </c>
      <c r="F94" s="1936"/>
      <c r="G94" s="430"/>
      <c r="H94" s="430"/>
      <c r="I94" s="62"/>
      <c r="J94" s="62"/>
      <c r="K94" s="62"/>
      <c r="L94" s="430"/>
      <c r="M94" s="62"/>
      <c r="N94" s="62"/>
      <c r="O94" s="62"/>
      <c r="P94" s="1936">
        <v>0.6</v>
      </c>
      <c r="Q94" s="1936">
        <v>0.6</v>
      </c>
      <c r="R94" s="430" t="s">
        <v>6051</v>
      </c>
      <c r="S94" s="62"/>
      <c r="T94" s="62"/>
      <c r="U94" s="62"/>
      <c r="V94" s="660"/>
      <c r="W94" s="660"/>
      <c r="X94" s="660"/>
      <c r="Y94" s="430"/>
      <c r="Z94" s="660"/>
      <c r="AA94" s="1938">
        <v>0.6</v>
      </c>
    </row>
    <row r="95" spans="1:27" ht="25.5">
      <c r="A95" s="1480">
        <v>87</v>
      </c>
      <c r="B95" s="2063" t="s">
        <v>19204</v>
      </c>
      <c r="C95" s="2110" t="s">
        <v>19205</v>
      </c>
      <c r="D95" s="660"/>
      <c r="E95" s="1936">
        <v>4</v>
      </c>
      <c r="F95" s="1936"/>
      <c r="G95" s="430"/>
      <c r="H95" s="430"/>
      <c r="I95" s="62"/>
      <c r="J95" s="62"/>
      <c r="K95" s="62"/>
      <c r="L95" s="430"/>
      <c r="M95" s="62"/>
      <c r="N95" s="62"/>
      <c r="O95" s="62"/>
      <c r="P95" s="1936">
        <v>4</v>
      </c>
      <c r="Q95" s="1936">
        <v>4</v>
      </c>
      <c r="R95" s="430" t="s">
        <v>6051</v>
      </c>
      <c r="S95" s="62"/>
      <c r="T95" s="62"/>
      <c r="U95" s="62"/>
      <c r="V95" s="660"/>
      <c r="W95" s="660"/>
      <c r="X95" s="660"/>
      <c r="Y95" s="1936"/>
      <c r="Z95" s="660"/>
      <c r="AA95" s="1938">
        <v>4</v>
      </c>
    </row>
    <row r="96" spans="1:27" ht="25.5">
      <c r="A96" s="1480">
        <v>88</v>
      </c>
      <c r="B96" s="2063" t="s">
        <v>19206</v>
      </c>
      <c r="C96" s="2110" t="s">
        <v>19207</v>
      </c>
      <c r="D96" s="660"/>
      <c r="E96" s="1936">
        <v>0.5</v>
      </c>
      <c r="F96" s="1936"/>
      <c r="G96" s="430"/>
      <c r="H96" s="430"/>
      <c r="I96" s="62"/>
      <c r="J96" s="62"/>
      <c r="K96" s="62"/>
      <c r="L96" s="430"/>
      <c r="M96" s="62"/>
      <c r="N96" s="62"/>
      <c r="O96" s="62"/>
      <c r="P96" s="1936">
        <v>0.5</v>
      </c>
      <c r="Q96" s="1936">
        <v>0.5</v>
      </c>
      <c r="R96" s="430" t="s">
        <v>6051</v>
      </c>
      <c r="S96" s="62"/>
      <c r="T96" s="62"/>
      <c r="U96" s="62"/>
      <c r="V96" s="660"/>
      <c r="W96" s="660"/>
      <c r="X96" s="660"/>
      <c r="Y96" s="1936"/>
      <c r="Z96" s="660"/>
      <c r="AA96" s="1938">
        <v>0.5</v>
      </c>
    </row>
    <row r="97" spans="1:27">
      <c r="A97" s="1480">
        <v>89</v>
      </c>
      <c r="B97" s="2059" t="s">
        <v>19208</v>
      </c>
      <c r="C97" s="2110" t="s">
        <v>19209</v>
      </c>
      <c r="D97" s="660"/>
      <c r="E97" s="2064">
        <v>3</v>
      </c>
      <c r="F97" s="2065"/>
      <c r="G97" s="430"/>
      <c r="H97" s="430"/>
      <c r="I97" s="62"/>
      <c r="J97" s="62"/>
      <c r="K97" s="62"/>
      <c r="L97" s="430"/>
      <c r="M97" s="62"/>
      <c r="N97" s="62"/>
      <c r="O97" s="62"/>
      <c r="P97" s="2065">
        <v>3</v>
      </c>
      <c r="Q97" s="2065">
        <v>3</v>
      </c>
      <c r="R97" s="430" t="s">
        <v>6051</v>
      </c>
      <c r="S97" s="62"/>
      <c r="T97" s="62"/>
      <c r="U97" s="62"/>
      <c r="V97" s="660"/>
      <c r="W97" s="660"/>
      <c r="X97" s="660"/>
      <c r="Y97" s="430"/>
      <c r="Z97" s="660"/>
      <c r="AA97" s="2119">
        <v>3</v>
      </c>
    </row>
    <row r="98" spans="1:27" ht="25.5">
      <c r="A98" s="1480">
        <v>90</v>
      </c>
      <c r="B98" s="2059" t="s">
        <v>19210</v>
      </c>
      <c r="C98" s="2110"/>
      <c r="D98" s="660"/>
      <c r="E98" s="2064">
        <v>0.5</v>
      </c>
      <c r="F98" s="2065"/>
      <c r="G98" s="430"/>
      <c r="H98" s="430"/>
      <c r="I98" s="62"/>
      <c r="J98" s="62"/>
      <c r="K98" s="62"/>
      <c r="L98" s="430"/>
      <c r="M98" s="62"/>
      <c r="N98" s="62"/>
      <c r="O98" s="62"/>
      <c r="P98" s="2065">
        <v>0.5</v>
      </c>
      <c r="Q98" s="2065">
        <v>0.5</v>
      </c>
      <c r="R98" s="430" t="s">
        <v>6051</v>
      </c>
      <c r="S98" s="62"/>
      <c r="T98" s="62"/>
      <c r="U98" s="62"/>
      <c r="V98" s="660"/>
      <c r="W98" s="660"/>
      <c r="X98" s="660"/>
      <c r="Y98" s="430"/>
      <c r="Z98" s="660"/>
      <c r="AA98" s="2119">
        <v>0.5</v>
      </c>
    </row>
    <row r="99" spans="1:27">
      <c r="A99" s="1480">
        <v>91</v>
      </c>
      <c r="B99" s="2059" t="s">
        <v>19211</v>
      </c>
      <c r="C99" s="2110"/>
      <c r="D99" s="660"/>
      <c r="E99" s="2064">
        <v>0.3</v>
      </c>
      <c r="F99" s="2065"/>
      <c r="G99" s="430"/>
      <c r="H99" s="430"/>
      <c r="I99" s="62"/>
      <c r="J99" s="62"/>
      <c r="K99" s="62"/>
      <c r="L99" s="430"/>
      <c r="M99" s="62"/>
      <c r="N99" s="62"/>
      <c r="O99" s="62"/>
      <c r="P99" s="2065">
        <v>0.3</v>
      </c>
      <c r="Q99" s="2065">
        <v>0.3</v>
      </c>
      <c r="R99" s="430" t="s">
        <v>6051</v>
      </c>
      <c r="S99" s="62"/>
      <c r="T99" s="62"/>
      <c r="U99" s="62"/>
      <c r="V99" s="660"/>
      <c r="W99" s="660"/>
      <c r="X99" s="660"/>
      <c r="Y99" s="430"/>
      <c r="Z99" s="660"/>
      <c r="AA99" s="2119">
        <v>0.3</v>
      </c>
    </row>
    <row r="100" spans="1:27">
      <c r="A100" s="1480">
        <v>92</v>
      </c>
      <c r="B100" s="2059" t="s">
        <v>19212</v>
      </c>
      <c r="C100" s="2110"/>
      <c r="D100" s="660"/>
      <c r="E100" s="2064">
        <v>0.8</v>
      </c>
      <c r="F100" s="2065"/>
      <c r="G100" s="430"/>
      <c r="H100" s="430"/>
      <c r="I100" s="62"/>
      <c r="J100" s="62"/>
      <c r="K100" s="62"/>
      <c r="L100" s="430"/>
      <c r="M100" s="62"/>
      <c r="N100" s="62"/>
      <c r="O100" s="62"/>
      <c r="P100" s="2065">
        <v>0.8</v>
      </c>
      <c r="Q100" s="2065">
        <v>0.8</v>
      </c>
      <c r="R100" s="430" t="s">
        <v>6051</v>
      </c>
      <c r="S100" s="62"/>
      <c r="T100" s="62"/>
      <c r="U100" s="62"/>
      <c r="V100" s="660"/>
      <c r="W100" s="660"/>
      <c r="X100" s="660"/>
      <c r="Y100" s="430"/>
      <c r="Z100" s="660"/>
      <c r="AA100" s="2119">
        <v>0.8</v>
      </c>
    </row>
    <row r="101" spans="1:27">
      <c r="A101" s="1480">
        <v>93</v>
      </c>
      <c r="B101" s="2059" t="s">
        <v>19213</v>
      </c>
      <c r="C101" s="2110"/>
      <c r="D101" s="660"/>
      <c r="E101" s="2064">
        <v>1.9</v>
      </c>
      <c r="F101" s="2065"/>
      <c r="G101" s="430"/>
      <c r="H101" s="430"/>
      <c r="I101" s="62"/>
      <c r="J101" s="62"/>
      <c r="K101" s="62"/>
      <c r="L101" s="430"/>
      <c r="M101" s="62"/>
      <c r="N101" s="62"/>
      <c r="O101" s="62"/>
      <c r="P101" s="2065">
        <v>1.9</v>
      </c>
      <c r="Q101" s="2065">
        <v>1.9</v>
      </c>
      <c r="R101" s="430" t="s">
        <v>6051</v>
      </c>
      <c r="S101" s="62"/>
      <c r="T101" s="62"/>
      <c r="U101" s="62"/>
      <c r="V101" s="660"/>
      <c r="W101" s="660"/>
      <c r="X101" s="660"/>
      <c r="Y101" s="430"/>
      <c r="Z101" s="660"/>
      <c r="AA101" s="2119">
        <v>1.9</v>
      </c>
    </row>
    <row r="102" spans="1:27" ht="25.5">
      <c r="A102" s="1480">
        <v>94</v>
      </c>
      <c r="B102" s="2059" t="s">
        <v>19214</v>
      </c>
      <c r="C102" s="2110"/>
      <c r="D102" s="660"/>
      <c r="E102" s="2064">
        <v>0.9</v>
      </c>
      <c r="F102" s="2065"/>
      <c r="G102" s="430"/>
      <c r="H102" s="430"/>
      <c r="I102" s="62"/>
      <c r="J102" s="62"/>
      <c r="K102" s="62"/>
      <c r="L102" s="430"/>
      <c r="M102" s="62"/>
      <c r="N102" s="62"/>
      <c r="O102" s="62"/>
      <c r="P102" s="2065">
        <v>0.9</v>
      </c>
      <c r="Q102" s="2065">
        <v>0.9</v>
      </c>
      <c r="R102" s="430" t="s">
        <v>6051</v>
      </c>
      <c r="S102" s="62"/>
      <c r="T102" s="62"/>
      <c r="U102" s="62"/>
      <c r="V102" s="660"/>
      <c r="W102" s="660"/>
      <c r="X102" s="660"/>
      <c r="Y102" s="430"/>
      <c r="Z102" s="660"/>
      <c r="AA102" s="2119">
        <v>0.9</v>
      </c>
    </row>
    <row r="103" spans="1:27" ht="25.5">
      <c r="A103" s="1480">
        <v>95</v>
      </c>
      <c r="B103" s="2059" t="s">
        <v>19215</v>
      </c>
      <c r="C103" s="2110"/>
      <c r="D103" s="660"/>
      <c r="E103" s="2064">
        <v>0.2</v>
      </c>
      <c r="F103" s="2065"/>
      <c r="G103" s="430"/>
      <c r="H103" s="430"/>
      <c r="I103" s="62"/>
      <c r="J103" s="62"/>
      <c r="K103" s="62"/>
      <c r="L103" s="430"/>
      <c r="M103" s="62"/>
      <c r="N103" s="62"/>
      <c r="O103" s="62"/>
      <c r="P103" s="2065">
        <v>0.2</v>
      </c>
      <c r="Q103" s="2065">
        <v>0.2</v>
      </c>
      <c r="R103" s="430" t="s">
        <v>6051</v>
      </c>
      <c r="S103" s="62"/>
      <c r="T103" s="62"/>
      <c r="U103" s="62"/>
      <c r="V103" s="660"/>
      <c r="W103" s="660"/>
      <c r="X103" s="660"/>
      <c r="Y103" s="430"/>
      <c r="Z103" s="660"/>
      <c r="AA103" s="2119">
        <v>0.2</v>
      </c>
    </row>
    <row r="104" spans="1:27" ht="25.5">
      <c r="A104" s="1480">
        <v>96</v>
      </c>
      <c r="B104" s="2059" t="s">
        <v>19216</v>
      </c>
      <c r="C104" s="2110"/>
      <c r="D104" s="660"/>
      <c r="E104" s="2064">
        <v>0.2</v>
      </c>
      <c r="F104" s="2065"/>
      <c r="G104" s="430"/>
      <c r="H104" s="430"/>
      <c r="I104" s="62"/>
      <c r="J104" s="62"/>
      <c r="K104" s="62"/>
      <c r="L104" s="430"/>
      <c r="M104" s="62"/>
      <c r="N104" s="62"/>
      <c r="O104" s="62"/>
      <c r="P104" s="2065">
        <v>0.2</v>
      </c>
      <c r="Q104" s="2065">
        <v>0.2</v>
      </c>
      <c r="R104" s="430" t="s">
        <v>6051</v>
      </c>
      <c r="S104" s="62"/>
      <c r="T104" s="62"/>
      <c r="U104" s="62"/>
      <c r="V104" s="660"/>
      <c r="W104" s="660"/>
      <c r="X104" s="660"/>
      <c r="Y104" s="430"/>
      <c r="Z104" s="660"/>
      <c r="AA104" s="2119">
        <v>0.2</v>
      </c>
    </row>
    <row r="105" spans="1:27" ht="25.5">
      <c r="A105" s="1480">
        <v>97</v>
      </c>
      <c r="B105" s="2059" t="s">
        <v>19217</v>
      </c>
      <c r="C105" s="2110"/>
      <c r="D105" s="660"/>
      <c r="E105" s="2064">
        <v>1.4</v>
      </c>
      <c r="F105" s="2065"/>
      <c r="G105" s="430"/>
      <c r="H105" s="430"/>
      <c r="I105" s="62"/>
      <c r="J105" s="62"/>
      <c r="K105" s="62"/>
      <c r="L105" s="430"/>
      <c r="M105" s="62"/>
      <c r="N105" s="62"/>
      <c r="O105" s="62"/>
      <c r="P105" s="2065">
        <v>1.4</v>
      </c>
      <c r="Q105" s="2065">
        <v>1.4</v>
      </c>
      <c r="R105" s="430" t="s">
        <v>6051</v>
      </c>
      <c r="S105" s="62"/>
      <c r="T105" s="62"/>
      <c r="U105" s="62"/>
      <c r="V105" s="660"/>
      <c r="W105" s="660"/>
      <c r="X105" s="660"/>
      <c r="Y105" s="430"/>
      <c r="Z105" s="660"/>
      <c r="AA105" s="2119">
        <v>1.4</v>
      </c>
    </row>
    <row r="106" spans="1:27">
      <c r="A106" s="1480">
        <v>98</v>
      </c>
      <c r="B106" s="2059" t="s">
        <v>19218</v>
      </c>
      <c r="C106" s="2110"/>
      <c r="D106" s="660"/>
      <c r="E106" s="2064">
        <v>1</v>
      </c>
      <c r="F106" s="2065"/>
      <c r="G106" s="430"/>
      <c r="H106" s="430"/>
      <c r="I106" s="62"/>
      <c r="J106" s="62"/>
      <c r="K106" s="62"/>
      <c r="L106" s="430"/>
      <c r="M106" s="62"/>
      <c r="N106" s="62"/>
      <c r="O106" s="62"/>
      <c r="P106" s="2065">
        <v>1</v>
      </c>
      <c r="Q106" s="2065">
        <v>1</v>
      </c>
      <c r="R106" s="430" t="s">
        <v>6051</v>
      </c>
      <c r="S106" s="62"/>
      <c r="T106" s="62"/>
      <c r="U106" s="62"/>
      <c r="V106" s="660"/>
      <c r="W106" s="660"/>
      <c r="X106" s="660"/>
      <c r="Y106" s="430"/>
      <c r="Z106" s="660"/>
      <c r="AA106" s="2119">
        <v>1</v>
      </c>
    </row>
    <row r="107" spans="1:27">
      <c r="A107" s="1480">
        <v>99</v>
      </c>
      <c r="B107" s="2059" t="s">
        <v>19219</v>
      </c>
      <c r="C107" s="2110"/>
      <c r="D107" s="660"/>
      <c r="E107" s="2064">
        <v>1.4</v>
      </c>
      <c r="F107" s="2065"/>
      <c r="G107" s="430"/>
      <c r="H107" s="430"/>
      <c r="I107" s="62"/>
      <c r="J107" s="62"/>
      <c r="K107" s="62"/>
      <c r="L107" s="430"/>
      <c r="M107" s="62"/>
      <c r="N107" s="62"/>
      <c r="O107" s="62"/>
      <c r="P107" s="2065">
        <v>1.4</v>
      </c>
      <c r="Q107" s="2065">
        <v>1.4</v>
      </c>
      <c r="R107" s="430" t="s">
        <v>6051</v>
      </c>
      <c r="S107" s="62"/>
      <c r="T107" s="62"/>
      <c r="U107" s="62"/>
      <c r="V107" s="660"/>
      <c r="W107" s="660"/>
      <c r="X107" s="660"/>
      <c r="Y107" s="430"/>
      <c r="Z107" s="660"/>
      <c r="AA107" s="2119">
        <v>1.4</v>
      </c>
    </row>
    <row r="108" spans="1:27">
      <c r="A108" s="1480">
        <v>100</v>
      </c>
      <c r="B108" s="2059" t="s">
        <v>19220</v>
      </c>
      <c r="C108" s="2110"/>
      <c r="D108" s="660"/>
      <c r="E108" s="2064">
        <v>1</v>
      </c>
      <c r="F108" s="2065"/>
      <c r="G108" s="430"/>
      <c r="H108" s="430"/>
      <c r="I108" s="62"/>
      <c r="J108" s="62"/>
      <c r="K108" s="62"/>
      <c r="L108" s="430"/>
      <c r="M108" s="62"/>
      <c r="N108" s="62"/>
      <c r="O108" s="62"/>
      <c r="P108" s="2065">
        <v>1</v>
      </c>
      <c r="Q108" s="2065">
        <v>1</v>
      </c>
      <c r="R108" s="430" t="s">
        <v>6051</v>
      </c>
      <c r="S108" s="62"/>
      <c r="T108" s="62"/>
      <c r="U108" s="62"/>
      <c r="V108" s="660"/>
      <c r="W108" s="660"/>
      <c r="X108" s="660"/>
      <c r="Y108" s="430"/>
      <c r="Z108" s="660"/>
      <c r="AA108" s="2119">
        <v>1</v>
      </c>
    </row>
    <row r="109" spans="1:27">
      <c r="A109" s="1480">
        <v>101</v>
      </c>
      <c r="B109" s="2108" t="s">
        <v>19221</v>
      </c>
      <c r="C109" s="2110"/>
      <c r="D109" s="660"/>
      <c r="E109" s="2064">
        <v>2</v>
      </c>
      <c r="F109" s="2065"/>
      <c r="G109" s="430"/>
      <c r="H109" s="430"/>
      <c r="I109" s="62"/>
      <c r="J109" s="62"/>
      <c r="K109" s="62"/>
      <c r="L109" s="430"/>
      <c r="M109" s="62"/>
      <c r="N109" s="62"/>
      <c r="O109" s="62"/>
      <c r="P109" s="2065">
        <v>2</v>
      </c>
      <c r="Q109" s="2065">
        <v>2</v>
      </c>
      <c r="R109" s="430" t="s">
        <v>6051</v>
      </c>
      <c r="S109" s="62"/>
      <c r="T109" s="62"/>
      <c r="U109" s="62"/>
      <c r="V109" s="660"/>
      <c r="W109" s="660"/>
      <c r="X109" s="660"/>
      <c r="Y109" s="430"/>
      <c r="Z109" s="660"/>
      <c r="AA109" s="2119">
        <v>2</v>
      </c>
    </row>
    <row r="110" spans="1:27">
      <c r="A110" s="1480">
        <v>102</v>
      </c>
      <c r="B110" s="2108" t="s">
        <v>19222</v>
      </c>
      <c r="C110" s="2110"/>
      <c r="D110" s="660"/>
      <c r="E110" s="2064">
        <v>1.2</v>
      </c>
      <c r="F110" s="2065"/>
      <c r="G110" s="430"/>
      <c r="H110" s="430"/>
      <c r="I110" s="62"/>
      <c r="J110" s="62"/>
      <c r="K110" s="62"/>
      <c r="L110" s="430"/>
      <c r="M110" s="62"/>
      <c r="N110" s="62"/>
      <c r="O110" s="62"/>
      <c r="P110" s="2065">
        <v>1.2</v>
      </c>
      <c r="Q110" s="2065">
        <v>1.2</v>
      </c>
      <c r="R110" s="430" t="s">
        <v>6051</v>
      </c>
      <c r="S110" s="62"/>
      <c r="T110" s="62"/>
      <c r="U110" s="62"/>
      <c r="V110" s="660"/>
      <c r="W110" s="660"/>
      <c r="X110" s="660"/>
      <c r="Y110" s="430"/>
      <c r="Z110" s="660"/>
      <c r="AA110" s="2119">
        <v>1.2</v>
      </c>
    </row>
    <row r="111" spans="1:27">
      <c r="A111" s="1480">
        <v>103</v>
      </c>
      <c r="B111" s="2108" t="s">
        <v>19223</v>
      </c>
      <c r="C111" s="2110"/>
      <c r="D111" s="660"/>
      <c r="E111" s="2064">
        <v>2.5</v>
      </c>
      <c r="F111" s="2065"/>
      <c r="G111" s="430"/>
      <c r="H111" s="430"/>
      <c r="I111" s="62"/>
      <c r="J111" s="62"/>
      <c r="K111" s="62"/>
      <c r="L111" s="430"/>
      <c r="M111" s="62"/>
      <c r="N111" s="62"/>
      <c r="O111" s="62"/>
      <c r="P111" s="2065">
        <v>2.5</v>
      </c>
      <c r="Q111" s="2065">
        <v>2.5</v>
      </c>
      <c r="R111" s="430" t="s">
        <v>6051</v>
      </c>
      <c r="S111" s="62"/>
      <c r="T111" s="62"/>
      <c r="U111" s="62"/>
      <c r="V111" s="660"/>
      <c r="W111" s="660"/>
      <c r="X111" s="660"/>
      <c r="Y111" s="430"/>
      <c r="Z111" s="660"/>
      <c r="AA111" s="2119">
        <v>2.5</v>
      </c>
    </row>
    <row r="112" spans="1:27" ht="25.5">
      <c r="A112" s="1480">
        <v>104</v>
      </c>
      <c r="B112" s="2108" t="s">
        <v>19224</v>
      </c>
      <c r="C112" s="2110"/>
      <c r="D112" s="660"/>
      <c r="E112" s="2064">
        <v>1.4</v>
      </c>
      <c r="F112" s="2065"/>
      <c r="G112" s="430"/>
      <c r="H112" s="430"/>
      <c r="I112" s="62"/>
      <c r="J112" s="62"/>
      <c r="K112" s="62"/>
      <c r="L112" s="430"/>
      <c r="M112" s="62"/>
      <c r="N112" s="62"/>
      <c r="O112" s="62"/>
      <c r="P112" s="2065">
        <v>1.4</v>
      </c>
      <c r="Q112" s="2065">
        <v>1.4</v>
      </c>
      <c r="R112" s="430" t="s">
        <v>6051</v>
      </c>
      <c r="S112" s="62"/>
      <c r="T112" s="62"/>
      <c r="U112" s="62"/>
      <c r="V112" s="660"/>
      <c r="W112" s="660"/>
      <c r="X112" s="660"/>
      <c r="Y112" s="430"/>
      <c r="Z112" s="660"/>
      <c r="AA112" s="2119">
        <v>1.4</v>
      </c>
    </row>
    <row r="113" spans="1:27" s="343" customFormat="1" ht="19.5" customHeight="1">
      <c r="A113" s="2081"/>
      <c r="B113" s="2082" t="s">
        <v>20035</v>
      </c>
      <c r="C113" s="2085"/>
      <c r="D113" s="2086"/>
      <c r="E113" s="2087">
        <f>SUM(E9:E112)</f>
        <v>120.77000000000005</v>
      </c>
      <c r="F113" s="2087">
        <f t="shared" ref="F113:Q113" si="0">SUM(F9:F112)</f>
        <v>0</v>
      </c>
      <c r="G113" s="2087">
        <f t="shared" si="0"/>
        <v>0</v>
      </c>
      <c r="H113" s="2087">
        <f t="shared" si="0"/>
        <v>0</v>
      </c>
      <c r="I113" s="2087">
        <f t="shared" si="0"/>
        <v>0</v>
      </c>
      <c r="J113" s="2087">
        <f t="shared" si="0"/>
        <v>0</v>
      </c>
      <c r="K113" s="2087">
        <f t="shared" si="0"/>
        <v>0</v>
      </c>
      <c r="L113" s="2087">
        <f t="shared" si="0"/>
        <v>0</v>
      </c>
      <c r="M113" s="2087">
        <f t="shared" si="0"/>
        <v>0</v>
      </c>
      <c r="N113" s="2087">
        <f t="shared" si="0"/>
        <v>0</v>
      </c>
      <c r="O113" s="2087">
        <f t="shared" si="0"/>
        <v>0</v>
      </c>
      <c r="P113" s="2120">
        <f t="shared" si="0"/>
        <v>120.77000000000005</v>
      </c>
      <c r="Q113" s="2120">
        <f t="shared" si="0"/>
        <v>120.27000000000005</v>
      </c>
      <c r="R113" s="2088"/>
      <c r="S113" s="2086"/>
      <c r="T113" s="2086"/>
      <c r="U113" s="2086"/>
      <c r="V113" s="2086"/>
      <c r="W113" s="2086"/>
      <c r="X113" s="2086"/>
      <c r="Y113" s="2088"/>
      <c r="Z113" s="2086"/>
      <c r="AA113" s="2087">
        <f>SUM(AA9:AA112)</f>
        <v>120.77000000000005</v>
      </c>
    </row>
    <row r="114" spans="1:27" ht="21.75" customHeight="1">
      <c r="A114" s="2095"/>
      <c r="B114" s="2095" t="s">
        <v>19845</v>
      </c>
      <c r="C114" s="2111"/>
      <c r="D114" s="2092"/>
      <c r="E114" s="2092"/>
      <c r="F114" s="2092"/>
      <c r="G114" s="2092"/>
      <c r="H114" s="2092"/>
      <c r="I114" s="2093"/>
      <c r="J114" s="2093"/>
      <c r="K114" s="2093"/>
      <c r="L114" s="2092"/>
      <c r="M114" s="2093"/>
      <c r="N114" s="2093"/>
      <c r="O114" s="2093"/>
      <c r="P114" s="2092"/>
      <c r="Q114" s="2092"/>
      <c r="R114" s="2092"/>
      <c r="S114" s="2093"/>
      <c r="T114" s="2093"/>
      <c r="U114" s="2093"/>
      <c r="V114" s="2092"/>
      <c r="W114" s="2092"/>
      <c r="X114" s="2092"/>
      <c r="Y114" s="2092"/>
      <c r="Z114" s="2092"/>
      <c r="AA114" s="2094"/>
    </row>
    <row r="115" spans="1:27" ht="25.5">
      <c r="A115" s="1480">
        <v>105</v>
      </c>
      <c r="B115" s="2059" t="s">
        <v>19225</v>
      </c>
      <c r="C115" s="2112" t="s">
        <v>19226</v>
      </c>
      <c r="D115" s="2089"/>
      <c r="E115" s="2090">
        <v>0.5</v>
      </c>
      <c r="F115" s="2090"/>
      <c r="G115" s="1941"/>
      <c r="H115" s="1941"/>
      <c r="I115" s="1691"/>
      <c r="J115" s="1691"/>
      <c r="K115" s="1691"/>
      <c r="L115" s="1941"/>
      <c r="M115" s="1691"/>
      <c r="N115" s="1691"/>
      <c r="O115" s="1691"/>
      <c r="P115" s="2090">
        <v>0.5</v>
      </c>
      <c r="Q115" s="2090">
        <v>0.5</v>
      </c>
      <c r="R115" s="1941" t="s">
        <v>6051</v>
      </c>
      <c r="S115" s="1691"/>
      <c r="T115" s="1691"/>
      <c r="U115" s="1691"/>
      <c r="V115" s="2089"/>
      <c r="W115" s="2089"/>
      <c r="X115" s="2089"/>
      <c r="Y115" s="1941"/>
      <c r="Z115" s="2089"/>
      <c r="AA115" s="2090">
        <v>0.5</v>
      </c>
    </row>
    <row r="116" spans="1:27" ht="25.5">
      <c r="A116" s="1480">
        <v>106</v>
      </c>
      <c r="B116" s="2059" t="s">
        <v>19227</v>
      </c>
      <c r="C116" s="2110" t="s">
        <v>19228</v>
      </c>
      <c r="D116" s="660"/>
      <c r="E116" s="2065">
        <v>1</v>
      </c>
      <c r="F116" s="2065"/>
      <c r="G116" s="430"/>
      <c r="H116" s="430"/>
      <c r="I116" s="62"/>
      <c r="J116" s="62"/>
      <c r="K116" s="62"/>
      <c r="L116" s="430"/>
      <c r="M116" s="62"/>
      <c r="N116" s="62"/>
      <c r="O116" s="62"/>
      <c r="P116" s="2065">
        <v>1</v>
      </c>
      <c r="Q116" s="2065">
        <v>1</v>
      </c>
      <c r="R116" s="430" t="s">
        <v>6051</v>
      </c>
      <c r="S116" s="62"/>
      <c r="T116" s="62"/>
      <c r="U116" s="62"/>
      <c r="V116" s="660"/>
      <c r="W116" s="660"/>
      <c r="X116" s="660"/>
      <c r="Y116" s="430"/>
      <c r="Z116" s="660"/>
      <c r="AA116" s="2065">
        <v>1</v>
      </c>
    </row>
    <row r="117" spans="1:27" ht="25.5">
      <c r="A117" s="1480">
        <v>107</v>
      </c>
      <c r="B117" s="2059" t="s">
        <v>19229</v>
      </c>
      <c r="C117" s="2110" t="s">
        <v>19230</v>
      </c>
      <c r="D117" s="660"/>
      <c r="E117" s="2065">
        <v>2.2000000000000002</v>
      </c>
      <c r="F117" s="2065"/>
      <c r="G117" s="430"/>
      <c r="H117" s="430"/>
      <c r="I117" s="62"/>
      <c r="J117" s="62"/>
      <c r="K117" s="62"/>
      <c r="L117" s="430"/>
      <c r="M117" s="62"/>
      <c r="N117" s="62"/>
      <c r="O117" s="62"/>
      <c r="P117" s="2065">
        <v>2.2000000000000002</v>
      </c>
      <c r="Q117" s="2065">
        <v>2.2000000000000002</v>
      </c>
      <c r="R117" s="430" t="s">
        <v>6051</v>
      </c>
      <c r="S117" s="62"/>
      <c r="T117" s="62"/>
      <c r="U117" s="62"/>
      <c r="V117" s="660"/>
      <c r="W117" s="660"/>
      <c r="X117" s="660"/>
      <c r="Y117" s="430"/>
      <c r="Z117" s="660"/>
      <c r="AA117" s="2065">
        <v>2.2000000000000002</v>
      </c>
    </row>
    <row r="118" spans="1:27">
      <c r="A118" s="1480">
        <v>108</v>
      </c>
      <c r="B118" s="2059" t="s">
        <v>19231</v>
      </c>
      <c r="C118" s="2110" t="s">
        <v>19232</v>
      </c>
      <c r="D118" s="660"/>
      <c r="E118" s="1936">
        <v>6.7</v>
      </c>
      <c r="F118" s="1936">
        <v>0.5</v>
      </c>
      <c r="G118" s="1936">
        <v>0.5</v>
      </c>
      <c r="H118" s="430"/>
      <c r="I118" s="62"/>
      <c r="J118" s="62"/>
      <c r="K118" s="62"/>
      <c r="L118" s="430"/>
      <c r="M118" s="62"/>
      <c r="N118" s="62"/>
      <c r="O118" s="62"/>
      <c r="P118" s="1936">
        <v>6.2</v>
      </c>
      <c r="Q118" s="1936">
        <v>6.7</v>
      </c>
      <c r="R118" s="430" t="s">
        <v>6051</v>
      </c>
      <c r="S118" s="62"/>
      <c r="T118" s="62"/>
      <c r="U118" s="62"/>
      <c r="V118" s="660"/>
      <c r="W118" s="660"/>
      <c r="X118" s="660"/>
      <c r="Y118" s="430"/>
      <c r="Z118" s="660"/>
      <c r="AA118" s="1936">
        <v>6.7</v>
      </c>
    </row>
    <row r="119" spans="1:27" ht="25.5">
      <c r="A119" s="1480">
        <v>109</v>
      </c>
      <c r="B119" s="2059" t="s">
        <v>19233</v>
      </c>
      <c r="C119" s="2110" t="s">
        <v>19234</v>
      </c>
      <c r="D119" s="660"/>
      <c r="E119" s="2065">
        <v>1</v>
      </c>
      <c r="F119" s="2065"/>
      <c r="G119" s="430"/>
      <c r="H119" s="430"/>
      <c r="I119" s="62"/>
      <c r="J119" s="62"/>
      <c r="K119" s="62"/>
      <c r="L119" s="430"/>
      <c r="M119" s="62"/>
      <c r="N119" s="62"/>
      <c r="O119" s="62"/>
      <c r="P119" s="2065">
        <v>1</v>
      </c>
      <c r="Q119" s="2065">
        <v>1</v>
      </c>
      <c r="R119" s="430" t="s">
        <v>6051</v>
      </c>
      <c r="S119" s="62"/>
      <c r="T119" s="62"/>
      <c r="U119" s="62"/>
      <c r="V119" s="660"/>
      <c r="W119" s="660"/>
      <c r="X119" s="660"/>
      <c r="Y119" s="430"/>
      <c r="Z119" s="660"/>
      <c r="AA119" s="2065">
        <v>1</v>
      </c>
    </row>
    <row r="120" spans="1:27" ht="25.5">
      <c r="A120" s="1480">
        <v>110</v>
      </c>
      <c r="B120" s="2059" t="s">
        <v>19235</v>
      </c>
      <c r="C120" s="2110" t="s">
        <v>19236</v>
      </c>
      <c r="D120" s="660"/>
      <c r="E120" s="2065">
        <v>1</v>
      </c>
      <c r="F120" s="2065"/>
      <c r="G120" s="430"/>
      <c r="H120" s="430"/>
      <c r="I120" s="62"/>
      <c r="J120" s="62"/>
      <c r="K120" s="62"/>
      <c r="L120" s="430"/>
      <c r="M120" s="62"/>
      <c r="N120" s="62"/>
      <c r="O120" s="62"/>
      <c r="P120" s="2065">
        <v>1</v>
      </c>
      <c r="Q120" s="2065">
        <v>1</v>
      </c>
      <c r="R120" s="430" t="s">
        <v>6051</v>
      </c>
      <c r="S120" s="62"/>
      <c r="T120" s="62"/>
      <c r="U120" s="62"/>
      <c r="V120" s="660"/>
      <c r="W120" s="660"/>
      <c r="X120" s="660"/>
      <c r="Y120" s="430"/>
      <c r="Z120" s="660"/>
      <c r="AA120" s="2065">
        <v>1</v>
      </c>
    </row>
    <row r="121" spans="1:27" ht="25.5">
      <c r="A121" s="1480">
        <v>111</v>
      </c>
      <c r="B121" s="2059" t="s">
        <v>19237</v>
      </c>
      <c r="C121" s="2110" t="s">
        <v>19238</v>
      </c>
      <c r="D121" s="660"/>
      <c r="E121" s="2065">
        <v>0.4</v>
      </c>
      <c r="F121" s="2065"/>
      <c r="G121" s="430"/>
      <c r="H121" s="430"/>
      <c r="I121" s="62"/>
      <c r="J121" s="62"/>
      <c r="K121" s="62"/>
      <c r="L121" s="430"/>
      <c r="M121" s="62"/>
      <c r="N121" s="62"/>
      <c r="O121" s="62"/>
      <c r="P121" s="2065">
        <v>0.4</v>
      </c>
      <c r="Q121" s="2065">
        <v>0.4</v>
      </c>
      <c r="R121" s="430" t="s">
        <v>6051</v>
      </c>
      <c r="S121" s="62"/>
      <c r="T121" s="62"/>
      <c r="U121" s="62"/>
      <c r="V121" s="660"/>
      <c r="W121" s="660"/>
      <c r="X121" s="660"/>
      <c r="Y121" s="430"/>
      <c r="Z121" s="660"/>
      <c r="AA121" s="2065">
        <v>0.4</v>
      </c>
    </row>
    <row r="122" spans="1:27">
      <c r="A122" s="1480">
        <v>112</v>
      </c>
      <c r="B122" s="2059" t="s">
        <v>19239</v>
      </c>
      <c r="C122" s="2110" t="s">
        <v>19240</v>
      </c>
      <c r="D122" s="660"/>
      <c r="E122" s="2065">
        <v>1</v>
      </c>
      <c r="F122" s="2065"/>
      <c r="G122" s="2065"/>
      <c r="H122" s="430"/>
      <c r="I122" s="62"/>
      <c r="J122" s="62"/>
      <c r="K122" s="62"/>
      <c r="L122" s="430"/>
      <c r="M122" s="62"/>
      <c r="N122" s="62"/>
      <c r="O122" s="62"/>
      <c r="P122" s="2065">
        <v>1</v>
      </c>
      <c r="Q122" s="2065">
        <v>1</v>
      </c>
      <c r="R122" s="1936" t="s">
        <v>55</v>
      </c>
      <c r="S122" s="62"/>
      <c r="T122" s="62"/>
      <c r="U122" s="62"/>
      <c r="V122" s="660"/>
      <c r="W122" s="660"/>
      <c r="X122" s="660"/>
      <c r="Y122" s="430"/>
      <c r="Z122" s="660"/>
      <c r="AA122" s="1936">
        <v>1</v>
      </c>
    </row>
    <row r="123" spans="1:27">
      <c r="A123" s="1480">
        <v>113</v>
      </c>
      <c r="B123" s="2059" t="s">
        <v>19241</v>
      </c>
      <c r="C123" s="2110" t="s">
        <v>19242</v>
      </c>
      <c r="D123" s="660"/>
      <c r="E123" s="2065">
        <v>2</v>
      </c>
      <c r="F123" s="2065"/>
      <c r="G123" s="430"/>
      <c r="H123" s="430"/>
      <c r="I123" s="62"/>
      <c r="J123" s="62"/>
      <c r="K123" s="62"/>
      <c r="L123" s="430"/>
      <c r="M123" s="62"/>
      <c r="N123" s="62"/>
      <c r="O123" s="62"/>
      <c r="P123" s="2065">
        <v>2</v>
      </c>
      <c r="Q123" s="2065">
        <v>2</v>
      </c>
      <c r="R123" s="430" t="s">
        <v>6051</v>
      </c>
      <c r="S123" s="62"/>
      <c r="T123" s="62"/>
      <c r="U123" s="62"/>
      <c r="V123" s="660"/>
      <c r="W123" s="660"/>
      <c r="X123" s="660"/>
      <c r="Y123" s="430"/>
      <c r="Z123" s="660"/>
      <c r="AA123" s="2065">
        <v>2</v>
      </c>
    </row>
    <row r="124" spans="1:27">
      <c r="A124" s="1480">
        <v>114</v>
      </c>
      <c r="B124" s="2059" t="s">
        <v>19243</v>
      </c>
      <c r="C124" s="2110" t="s">
        <v>19244</v>
      </c>
      <c r="D124" s="660"/>
      <c r="E124" s="2065">
        <v>2.1</v>
      </c>
      <c r="F124" s="2065"/>
      <c r="G124" s="430"/>
      <c r="H124" s="430"/>
      <c r="I124" s="62"/>
      <c r="J124" s="62"/>
      <c r="K124" s="62"/>
      <c r="L124" s="430"/>
      <c r="M124" s="62"/>
      <c r="N124" s="62"/>
      <c r="O124" s="62"/>
      <c r="P124" s="2065">
        <v>2.1</v>
      </c>
      <c r="Q124" s="2065">
        <v>2.1</v>
      </c>
      <c r="R124" s="430" t="s">
        <v>6051</v>
      </c>
      <c r="S124" s="62"/>
      <c r="T124" s="62"/>
      <c r="U124" s="62"/>
      <c r="V124" s="660"/>
      <c r="W124" s="660"/>
      <c r="X124" s="660"/>
      <c r="Y124" s="430"/>
      <c r="Z124" s="660"/>
      <c r="AA124" s="2065">
        <v>2.1</v>
      </c>
    </row>
    <row r="125" spans="1:27">
      <c r="A125" s="1480">
        <v>115</v>
      </c>
      <c r="B125" s="2059" t="s">
        <v>19245</v>
      </c>
      <c r="C125" s="2110" t="s">
        <v>19246</v>
      </c>
      <c r="D125" s="660"/>
      <c r="E125" s="2065">
        <v>1</v>
      </c>
      <c r="F125" s="2065"/>
      <c r="G125" s="430"/>
      <c r="H125" s="430"/>
      <c r="I125" s="62"/>
      <c r="J125" s="62"/>
      <c r="K125" s="62"/>
      <c r="L125" s="430"/>
      <c r="M125" s="62"/>
      <c r="N125" s="62"/>
      <c r="O125" s="62"/>
      <c r="P125" s="2065">
        <v>1</v>
      </c>
      <c r="Q125" s="2065">
        <v>1</v>
      </c>
      <c r="R125" s="430" t="s">
        <v>6051</v>
      </c>
      <c r="S125" s="62"/>
      <c r="T125" s="62"/>
      <c r="U125" s="62"/>
      <c r="V125" s="660"/>
      <c r="W125" s="660"/>
      <c r="X125" s="660"/>
      <c r="Y125" s="430"/>
      <c r="Z125" s="660"/>
      <c r="AA125" s="2065">
        <v>1</v>
      </c>
    </row>
    <row r="126" spans="1:27">
      <c r="A126" s="1480">
        <v>116</v>
      </c>
      <c r="B126" s="2059" t="s">
        <v>19247</v>
      </c>
      <c r="C126" s="2110" t="s">
        <v>19248</v>
      </c>
      <c r="D126" s="660"/>
      <c r="E126" s="2065">
        <v>1.6</v>
      </c>
      <c r="F126" s="2065"/>
      <c r="G126" s="430"/>
      <c r="H126" s="430"/>
      <c r="I126" s="62"/>
      <c r="J126" s="62"/>
      <c r="K126" s="62"/>
      <c r="L126" s="430"/>
      <c r="M126" s="62"/>
      <c r="N126" s="62"/>
      <c r="O126" s="62"/>
      <c r="P126" s="2065">
        <v>1.6</v>
      </c>
      <c r="Q126" s="2065">
        <v>1.6</v>
      </c>
      <c r="R126" s="430" t="s">
        <v>6051</v>
      </c>
      <c r="S126" s="62"/>
      <c r="T126" s="62"/>
      <c r="U126" s="62"/>
      <c r="V126" s="660"/>
      <c r="W126" s="660"/>
      <c r="X126" s="660"/>
      <c r="Y126" s="430"/>
      <c r="Z126" s="660"/>
      <c r="AA126" s="2065">
        <v>1.6</v>
      </c>
    </row>
    <row r="127" spans="1:27">
      <c r="A127" s="1480">
        <v>117</v>
      </c>
      <c r="B127" s="2059" t="s">
        <v>19249</v>
      </c>
      <c r="C127" s="2110" t="s">
        <v>19250</v>
      </c>
      <c r="D127" s="660"/>
      <c r="E127" s="2065">
        <v>3.3</v>
      </c>
      <c r="F127" s="2065"/>
      <c r="G127" s="430"/>
      <c r="H127" s="430"/>
      <c r="I127" s="62"/>
      <c r="J127" s="62"/>
      <c r="K127" s="62"/>
      <c r="L127" s="430"/>
      <c r="M127" s="62"/>
      <c r="N127" s="62"/>
      <c r="O127" s="62"/>
      <c r="P127" s="2065">
        <v>3.3</v>
      </c>
      <c r="Q127" s="2065">
        <v>3.3</v>
      </c>
      <c r="R127" s="430" t="s">
        <v>6051</v>
      </c>
      <c r="S127" s="62"/>
      <c r="T127" s="62"/>
      <c r="U127" s="62"/>
      <c r="V127" s="660"/>
      <c r="W127" s="660"/>
      <c r="X127" s="660"/>
      <c r="Y127" s="430"/>
      <c r="Z127" s="660"/>
      <c r="AA127" s="2065">
        <v>3.3</v>
      </c>
    </row>
    <row r="128" spans="1:27">
      <c r="A128" s="1480">
        <v>118</v>
      </c>
      <c r="B128" s="2059" t="s">
        <v>19251</v>
      </c>
      <c r="C128" s="2110" t="s">
        <v>19252</v>
      </c>
      <c r="D128" s="660"/>
      <c r="E128" s="2065">
        <v>3.8</v>
      </c>
      <c r="F128" s="2065"/>
      <c r="G128" s="430"/>
      <c r="H128" s="430"/>
      <c r="I128" s="62"/>
      <c r="J128" s="62"/>
      <c r="K128" s="62"/>
      <c r="L128" s="430"/>
      <c r="M128" s="62"/>
      <c r="N128" s="62"/>
      <c r="O128" s="62"/>
      <c r="P128" s="2065">
        <v>3.8</v>
      </c>
      <c r="Q128" s="2065">
        <v>3.8</v>
      </c>
      <c r="R128" s="430" t="s">
        <v>6051</v>
      </c>
      <c r="S128" s="62"/>
      <c r="T128" s="62"/>
      <c r="U128" s="62"/>
      <c r="V128" s="660"/>
      <c r="W128" s="660"/>
      <c r="X128" s="660"/>
      <c r="Y128" s="430"/>
      <c r="Z128" s="660"/>
      <c r="AA128" s="2065">
        <v>3.8</v>
      </c>
    </row>
    <row r="129" spans="1:27">
      <c r="A129" s="1480">
        <v>119</v>
      </c>
      <c r="B129" s="2059" t="s">
        <v>19253</v>
      </c>
      <c r="C129" s="2110" t="s">
        <v>19254</v>
      </c>
      <c r="D129" s="660"/>
      <c r="E129" s="2065">
        <v>4</v>
      </c>
      <c r="F129" s="2065"/>
      <c r="G129" s="430"/>
      <c r="H129" s="430"/>
      <c r="I129" s="62"/>
      <c r="J129" s="62"/>
      <c r="K129" s="62"/>
      <c r="L129" s="430"/>
      <c r="M129" s="62"/>
      <c r="N129" s="62"/>
      <c r="O129" s="62"/>
      <c r="P129" s="2065">
        <v>4</v>
      </c>
      <c r="Q129" s="2065">
        <v>4</v>
      </c>
      <c r="R129" s="430" t="s">
        <v>6051</v>
      </c>
      <c r="S129" s="62"/>
      <c r="T129" s="62"/>
      <c r="U129" s="62"/>
      <c r="V129" s="660"/>
      <c r="W129" s="660"/>
      <c r="X129" s="660"/>
      <c r="Y129" s="430"/>
      <c r="Z129" s="660"/>
      <c r="AA129" s="2065">
        <v>4</v>
      </c>
    </row>
    <row r="130" spans="1:27">
      <c r="A130" s="1480">
        <v>120</v>
      </c>
      <c r="B130" s="2059" t="s">
        <v>19255</v>
      </c>
      <c r="C130" s="2110" t="s">
        <v>19256</v>
      </c>
      <c r="D130" s="660"/>
      <c r="E130" s="2065">
        <v>4.2</v>
      </c>
      <c r="F130" s="2065"/>
      <c r="G130" s="430"/>
      <c r="H130" s="430"/>
      <c r="I130" s="62"/>
      <c r="J130" s="62"/>
      <c r="K130" s="62"/>
      <c r="L130" s="430"/>
      <c r="M130" s="62"/>
      <c r="N130" s="62"/>
      <c r="O130" s="62"/>
      <c r="P130" s="2065">
        <v>4.2</v>
      </c>
      <c r="Q130" s="2065">
        <v>4.2</v>
      </c>
      <c r="R130" s="430" t="s">
        <v>6051</v>
      </c>
      <c r="S130" s="62"/>
      <c r="T130" s="62"/>
      <c r="U130" s="62"/>
      <c r="V130" s="660"/>
      <c r="W130" s="660"/>
      <c r="X130" s="660"/>
      <c r="Y130" s="430"/>
      <c r="Z130" s="660"/>
      <c r="AA130" s="2065">
        <v>4.2</v>
      </c>
    </row>
    <row r="131" spans="1:27">
      <c r="A131" s="1480">
        <v>121</v>
      </c>
      <c r="B131" s="2059" t="s">
        <v>19257</v>
      </c>
      <c r="C131" s="2110" t="s">
        <v>19258</v>
      </c>
      <c r="D131" s="660"/>
      <c r="E131" s="2065">
        <v>2</v>
      </c>
      <c r="F131" s="2065"/>
      <c r="G131" s="430"/>
      <c r="H131" s="430"/>
      <c r="I131" s="62"/>
      <c r="J131" s="62"/>
      <c r="K131" s="62"/>
      <c r="L131" s="430"/>
      <c r="M131" s="62"/>
      <c r="N131" s="62"/>
      <c r="O131" s="62"/>
      <c r="P131" s="2065">
        <v>2</v>
      </c>
      <c r="Q131" s="2065">
        <v>2</v>
      </c>
      <c r="R131" s="430" t="s">
        <v>6051</v>
      </c>
      <c r="S131" s="62"/>
      <c r="T131" s="62"/>
      <c r="U131" s="62"/>
      <c r="V131" s="660"/>
      <c r="W131" s="660"/>
      <c r="X131" s="660"/>
      <c r="Y131" s="430"/>
      <c r="Z131" s="660"/>
      <c r="AA131" s="2065">
        <v>2</v>
      </c>
    </row>
    <row r="132" spans="1:27">
      <c r="A132" s="1480">
        <v>122</v>
      </c>
      <c r="B132" s="2059" t="s">
        <v>19259</v>
      </c>
      <c r="C132" s="2110" t="s">
        <v>19260</v>
      </c>
      <c r="D132" s="660"/>
      <c r="E132" s="2065">
        <v>4</v>
      </c>
      <c r="F132" s="2065"/>
      <c r="G132" s="430"/>
      <c r="H132" s="430"/>
      <c r="I132" s="62"/>
      <c r="J132" s="62"/>
      <c r="K132" s="62"/>
      <c r="L132" s="430"/>
      <c r="M132" s="62"/>
      <c r="N132" s="62"/>
      <c r="O132" s="62"/>
      <c r="P132" s="2065">
        <v>4</v>
      </c>
      <c r="Q132" s="2065">
        <v>4</v>
      </c>
      <c r="R132" s="430" t="s">
        <v>6051</v>
      </c>
      <c r="S132" s="62"/>
      <c r="T132" s="62"/>
      <c r="U132" s="62"/>
      <c r="V132" s="660"/>
      <c r="W132" s="660"/>
      <c r="X132" s="660"/>
      <c r="Y132" s="430"/>
      <c r="Z132" s="660"/>
      <c r="AA132" s="2065">
        <v>4</v>
      </c>
    </row>
    <row r="133" spans="1:27">
      <c r="A133" s="1480">
        <v>123</v>
      </c>
      <c r="B133" s="2059" t="s">
        <v>19261</v>
      </c>
      <c r="C133" s="2110" t="s">
        <v>19262</v>
      </c>
      <c r="D133" s="660"/>
      <c r="E133" s="2065">
        <v>2</v>
      </c>
      <c r="F133" s="2065"/>
      <c r="G133" s="430"/>
      <c r="H133" s="430"/>
      <c r="I133" s="62"/>
      <c r="J133" s="62"/>
      <c r="K133" s="62"/>
      <c r="L133" s="430"/>
      <c r="M133" s="62"/>
      <c r="N133" s="62"/>
      <c r="O133" s="62"/>
      <c r="P133" s="2065">
        <v>2</v>
      </c>
      <c r="Q133" s="2065">
        <v>2</v>
      </c>
      <c r="R133" s="430" t="s">
        <v>6051</v>
      </c>
      <c r="S133" s="62"/>
      <c r="T133" s="62"/>
      <c r="U133" s="62"/>
      <c r="V133" s="660"/>
      <c r="W133" s="660"/>
      <c r="X133" s="660"/>
      <c r="Y133" s="430"/>
      <c r="Z133" s="660"/>
      <c r="AA133" s="2065">
        <v>2</v>
      </c>
    </row>
    <row r="134" spans="1:27">
      <c r="A134" s="1480">
        <v>124</v>
      </c>
      <c r="B134" s="2059" t="s">
        <v>19263</v>
      </c>
      <c r="C134" s="2110" t="s">
        <v>19264</v>
      </c>
      <c r="D134" s="660"/>
      <c r="E134" s="2065">
        <v>1.7</v>
      </c>
      <c r="F134" s="2065"/>
      <c r="G134" s="430"/>
      <c r="H134" s="430"/>
      <c r="I134" s="62"/>
      <c r="J134" s="62"/>
      <c r="K134" s="62"/>
      <c r="L134" s="430"/>
      <c r="M134" s="62"/>
      <c r="N134" s="62"/>
      <c r="O134" s="62"/>
      <c r="P134" s="2065">
        <v>1.7</v>
      </c>
      <c r="Q134" s="2065">
        <v>1.7</v>
      </c>
      <c r="R134" s="430" t="s">
        <v>6051</v>
      </c>
      <c r="S134" s="62"/>
      <c r="T134" s="62"/>
      <c r="U134" s="62"/>
      <c r="V134" s="660"/>
      <c r="W134" s="660"/>
      <c r="X134" s="660"/>
      <c r="Y134" s="430"/>
      <c r="Z134" s="660"/>
      <c r="AA134" s="2065">
        <v>1.7</v>
      </c>
    </row>
    <row r="135" spans="1:27">
      <c r="A135" s="1480">
        <v>125</v>
      </c>
      <c r="B135" s="2059" t="s">
        <v>19265</v>
      </c>
      <c r="C135" s="2110" t="s">
        <v>19266</v>
      </c>
      <c r="D135" s="660"/>
      <c r="E135" s="2065">
        <v>2</v>
      </c>
      <c r="F135" s="2065"/>
      <c r="G135" s="430"/>
      <c r="H135" s="430"/>
      <c r="I135" s="62"/>
      <c r="J135" s="62"/>
      <c r="K135" s="62"/>
      <c r="L135" s="430"/>
      <c r="M135" s="62"/>
      <c r="N135" s="62"/>
      <c r="O135" s="62"/>
      <c r="P135" s="2065">
        <v>2</v>
      </c>
      <c r="Q135" s="2065">
        <v>2</v>
      </c>
      <c r="R135" s="430" t="s">
        <v>6051</v>
      </c>
      <c r="S135" s="62"/>
      <c r="T135" s="62"/>
      <c r="U135" s="62"/>
      <c r="V135" s="660"/>
      <c r="W135" s="660"/>
      <c r="X135" s="660"/>
      <c r="Y135" s="430"/>
      <c r="Z135" s="660"/>
      <c r="AA135" s="2065">
        <v>2</v>
      </c>
    </row>
    <row r="136" spans="1:27">
      <c r="A136" s="1480">
        <v>126</v>
      </c>
      <c r="B136" s="2059" t="s">
        <v>19267</v>
      </c>
      <c r="C136" s="2110" t="s">
        <v>19268</v>
      </c>
      <c r="D136" s="660"/>
      <c r="E136" s="2065">
        <v>1.2</v>
      </c>
      <c r="F136" s="2065"/>
      <c r="G136" s="430"/>
      <c r="H136" s="430"/>
      <c r="I136" s="62"/>
      <c r="J136" s="62"/>
      <c r="K136" s="62"/>
      <c r="L136" s="430"/>
      <c r="M136" s="62"/>
      <c r="N136" s="62"/>
      <c r="O136" s="62"/>
      <c r="P136" s="2065">
        <v>1.2</v>
      </c>
      <c r="Q136" s="2065">
        <v>1.2</v>
      </c>
      <c r="R136" s="430" t="s">
        <v>6051</v>
      </c>
      <c r="S136" s="62"/>
      <c r="T136" s="62"/>
      <c r="U136" s="62"/>
      <c r="V136" s="660"/>
      <c r="W136" s="660"/>
      <c r="X136" s="660"/>
      <c r="Y136" s="430"/>
      <c r="Z136" s="660"/>
      <c r="AA136" s="2065">
        <v>1.2</v>
      </c>
    </row>
    <row r="137" spans="1:27">
      <c r="A137" s="1480">
        <v>127</v>
      </c>
      <c r="B137" s="2059" t="s">
        <v>19269</v>
      </c>
      <c r="C137" s="2110" t="s">
        <v>19270</v>
      </c>
      <c r="D137" s="660"/>
      <c r="E137" s="2065">
        <v>1.5</v>
      </c>
      <c r="F137" s="2065"/>
      <c r="G137" s="430"/>
      <c r="H137" s="430"/>
      <c r="I137" s="62"/>
      <c r="J137" s="62"/>
      <c r="K137" s="62"/>
      <c r="L137" s="430"/>
      <c r="M137" s="62"/>
      <c r="N137" s="62"/>
      <c r="O137" s="62"/>
      <c r="P137" s="2065">
        <v>1.5</v>
      </c>
      <c r="Q137" s="2065">
        <v>1.5</v>
      </c>
      <c r="R137" s="430" t="s">
        <v>6051</v>
      </c>
      <c r="S137" s="62"/>
      <c r="T137" s="62"/>
      <c r="U137" s="62"/>
      <c r="V137" s="660"/>
      <c r="W137" s="660"/>
      <c r="X137" s="660"/>
      <c r="Y137" s="430"/>
      <c r="Z137" s="660"/>
      <c r="AA137" s="2065">
        <v>1.5</v>
      </c>
    </row>
    <row r="138" spans="1:27">
      <c r="A138" s="1480">
        <v>128</v>
      </c>
      <c r="B138" s="2059" t="s">
        <v>19271</v>
      </c>
      <c r="C138" s="2110" t="s">
        <v>19272</v>
      </c>
      <c r="D138" s="660"/>
      <c r="E138" s="2065">
        <v>1.5</v>
      </c>
      <c r="F138" s="2065"/>
      <c r="G138" s="430"/>
      <c r="H138" s="430"/>
      <c r="I138" s="62"/>
      <c r="J138" s="62"/>
      <c r="K138" s="62"/>
      <c r="L138" s="430"/>
      <c r="M138" s="62"/>
      <c r="N138" s="62"/>
      <c r="O138" s="62"/>
      <c r="P138" s="2065">
        <v>1.5</v>
      </c>
      <c r="Q138" s="2065">
        <v>1.5</v>
      </c>
      <c r="R138" s="430" t="s">
        <v>6051</v>
      </c>
      <c r="S138" s="62"/>
      <c r="T138" s="62"/>
      <c r="U138" s="62"/>
      <c r="V138" s="660"/>
      <c r="W138" s="660"/>
      <c r="X138" s="660"/>
      <c r="Y138" s="430"/>
      <c r="Z138" s="660"/>
      <c r="AA138" s="2065">
        <v>1.5</v>
      </c>
    </row>
    <row r="139" spans="1:27">
      <c r="A139" s="1480">
        <v>129</v>
      </c>
      <c r="B139" s="2059" t="s">
        <v>19273</v>
      </c>
      <c r="C139" s="2110" t="s">
        <v>19274</v>
      </c>
      <c r="D139" s="660"/>
      <c r="E139" s="2065">
        <v>1.5</v>
      </c>
      <c r="F139" s="2065"/>
      <c r="G139" s="430"/>
      <c r="H139" s="430"/>
      <c r="I139" s="62"/>
      <c r="J139" s="62"/>
      <c r="K139" s="62"/>
      <c r="L139" s="430"/>
      <c r="M139" s="62"/>
      <c r="N139" s="62"/>
      <c r="O139" s="62"/>
      <c r="P139" s="2065">
        <v>1.5</v>
      </c>
      <c r="Q139" s="2065">
        <v>1.5</v>
      </c>
      <c r="R139" s="430" t="s">
        <v>6051</v>
      </c>
      <c r="S139" s="62"/>
      <c r="T139" s="62"/>
      <c r="U139" s="62"/>
      <c r="V139" s="660"/>
      <c r="W139" s="660"/>
      <c r="X139" s="660"/>
      <c r="Y139" s="430"/>
      <c r="Z139" s="660"/>
      <c r="AA139" s="2065">
        <v>1.5</v>
      </c>
    </row>
    <row r="140" spans="1:27">
      <c r="A140" s="1480">
        <v>130</v>
      </c>
      <c r="B140" s="2059" t="s">
        <v>19275</v>
      </c>
      <c r="C140" s="2110"/>
      <c r="D140" s="660"/>
      <c r="E140" s="2065">
        <v>1</v>
      </c>
      <c r="F140" s="2065"/>
      <c r="G140" s="430"/>
      <c r="H140" s="430"/>
      <c r="I140" s="62"/>
      <c r="J140" s="62"/>
      <c r="K140" s="62"/>
      <c r="L140" s="430"/>
      <c r="M140" s="62"/>
      <c r="N140" s="62"/>
      <c r="O140" s="62"/>
      <c r="P140" s="2065">
        <v>1</v>
      </c>
      <c r="Q140" s="2065">
        <v>1</v>
      </c>
      <c r="R140" s="430" t="s">
        <v>6051</v>
      </c>
      <c r="S140" s="62"/>
      <c r="T140" s="62"/>
      <c r="U140" s="62"/>
      <c r="V140" s="660"/>
      <c r="W140" s="660"/>
      <c r="X140" s="660"/>
      <c r="Y140" s="430"/>
      <c r="Z140" s="660"/>
      <c r="AA140" s="2065">
        <v>1</v>
      </c>
    </row>
    <row r="141" spans="1:27" ht="25.5">
      <c r="A141" s="1480">
        <v>131</v>
      </c>
      <c r="B141" s="2059" t="s">
        <v>19276</v>
      </c>
      <c r="C141" s="2110"/>
      <c r="D141" s="660"/>
      <c r="E141" s="2065">
        <v>0.5</v>
      </c>
      <c r="F141" s="2065"/>
      <c r="G141" s="430"/>
      <c r="H141" s="430"/>
      <c r="I141" s="62"/>
      <c r="J141" s="62"/>
      <c r="K141" s="62"/>
      <c r="L141" s="430"/>
      <c r="M141" s="62"/>
      <c r="N141" s="62"/>
      <c r="O141" s="62"/>
      <c r="P141" s="2065">
        <v>0.5</v>
      </c>
      <c r="Q141" s="2065">
        <v>0.5</v>
      </c>
      <c r="R141" s="430" t="s">
        <v>6051</v>
      </c>
      <c r="S141" s="62"/>
      <c r="T141" s="62"/>
      <c r="U141" s="62"/>
      <c r="V141" s="660"/>
      <c r="W141" s="660"/>
      <c r="X141" s="660"/>
      <c r="Y141" s="430"/>
      <c r="Z141" s="660"/>
      <c r="AA141" s="2065">
        <v>0.5</v>
      </c>
    </row>
    <row r="142" spans="1:27" ht="25.5">
      <c r="A142" s="1480">
        <v>132</v>
      </c>
      <c r="B142" s="2059" t="s">
        <v>19277</v>
      </c>
      <c r="C142" s="2110"/>
      <c r="D142" s="660"/>
      <c r="E142" s="2065">
        <v>0.2</v>
      </c>
      <c r="F142" s="2065"/>
      <c r="G142" s="430"/>
      <c r="H142" s="430"/>
      <c r="I142" s="62"/>
      <c r="J142" s="62"/>
      <c r="K142" s="62"/>
      <c r="L142" s="430"/>
      <c r="M142" s="62"/>
      <c r="N142" s="62"/>
      <c r="O142" s="62"/>
      <c r="P142" s="2065">
        <v>0.2</v>
      </c>
      <c r="Q142" s="2065">
        <v>0.2</v>
      </c>
      <c r="R142" s="430" t="s">
        <v>6051</v>
      </c>
      <c r="S142" s="62"/>
      <c r="T142" s="62"/>
      <c r="U142" s="62"/>
      <c r="V142" s="660"/>
      <c r="W142" s="660"/>
      <c r="X142" s="660"/>
      <c r="Y142" s="430"/>
      <c r="Z142" s="660"/>
      <c r="AA142" s="2065">
        <v>0.2</v>
      </c>
    </row>
    <row r="143" spans="1:27" s="2096" customFormat="1" ht="22.5" customHeight="1">
      <c r="A143" s="2081"/>
      <c r="B143" s="2082" t="s">
        <v>20036</v>
      </c>
      <c r="C143" s="2085"/>
      <c r="D143" s="2086"/>
      <c r="E143" s="2087">
        <f>SUM(E115:E142)</f>
        <v>54.900000000000013</v>
      </c>
      <c r="F143" s="2087">
        <f t="shared" ref="F143:R143" si="1">SUM(F115:F142)</f>
        <v>0.5</v>
      </c>
      <c r="G143" s="2087">
        <f t="shared" si="1"/>
        <v>0.5</v>
      </c>
      <c r="H143" s="2087">
        <f t="shared" si="1"/>
        <v>0</v>
      </c>
      <c r="I143" s="2087">
        <f t="shared" si="1"/>
        <v>0</v>
      </c>
      <c r="J143" s="2087">
        <f t="shared" si="1"/>
        <v>0</v>
      </c>
      <c r="K143" s="2087">
        <f t="shared" si="1"/>
        <v>0</v>
      </c>
      <c r="L143" s="2087">
        <f t="shared" si="1"/>
        <v>0</v>
      </c>
      <c r="M143" s="2087">
        <f t="shared" si="1"/>
        <v>0</v>
      </c>
      <c r="N143" s="2087">
        <f t="shared" si="1"/>
        <v>0</v>
      </c>
      <c r="O143" s="2087">
        <f t="shared" si="1"/>
        <v>0</v>
      </c>
      <c r="P143" s="2087">
        <f t="shared" si="1"/>
        <v>54.400000000000013</v>
      </c>
      <c r="Q143" s="2087">
        <f t="shared" si="1"/>
        <v>54.900000000000013</v>
      </c>
      <c r="R143" s="2087">
        <f t="shared" si="1"/>
        <v>0</v>
      </c>
      <c r="S143" s="2087">
        <f>SUM(S115:S142)</f>
        <v>0</v>
      </c>
      <c r="T143" s="2087">
        <f t="shared" ref="T143" si="2">SUM(T115:T142)</f>
        <v>0</v>
      </c>
      <c r="U143" s="2087">
        <f t="shared" ref="U143" si="3">SUM(U115:U142)</f>
        <v>0</v>
      </c>
      <c r="V143" s="2087">
        <f t="shared" ref="V143" si="4">SUM(V115:V142)</f>
        <v>0</v>
      </c>
      <c r="W143" s="2087">
        <f t="shared" ref="W143" si="5">SUM(W115:W142)</f>
        <v>0</v>
      </c>
      <c r="X143" s="2087">
        <f t="shared" ref="X143" si="6">SUM(X115:X142)</f>
        <v>0</v>
      </c>
      <c r="Y143" s="2087">
        <f t="shared" ref="Y143" si="7">SUM(Y115:Y142)</f>
        <v>0</v>
      </c>
      <c r="Z143" s="2087">
        <f t="shared" ref="Z143" si="8">SUM(Z115:Z142)</f>
        <v>0</v>
      </c>
      <c r="AA143" s="2087">
        <f t="shared" ref="AA143" si="9">SUM(AA115:AA142)</f>
        <v>54.900000000000013</v>
      </c>
    </row>
    <row r="144" spans="1:27" ht="20.25" customHeight="1">
      <c r="A144" s="2098"/>
      <c r="B144" s="2121" t="s">
        <v>19683</v>
      </c>
      <c r="C144" s="2113"/>
      <c r="D144" s="2101"/>
      <c r="E144" s="2101"/>
      <c r="F144" s="2101"/>
      <c r="G144" s="2101"/>
      <c r="H144" s="2101"/>
      <c r="I144" s="2093"/>
      <c r="J144" s="2093"/>
      <c r="K144" s="2093"/>
      <c r="L144" s="2101"/>
      <c r="M144" s="2093"/>
      <c r="N144" s="2093"/>
      <c r="O144" s="2093"/>
      <c r="P144" s="2101"/>
      <c r="Q144" s="2101"/>
      <c r="R144" s="2101"/>
      <c r="S144" s="2093"/>
      <c r="T144" s="2093"/>
      <c r="U144" s="2093"/>
      <c r="V144" s="2101"/>
      <c r="W144" s="2101"/>
      <c r="X144" s="2101"/>
      <c r="Y144" s="2101"/>
      <c r="Z144" s="2101"/>
      <c r="AA144" s="2102"/>
    </row>
    <row r="145" spans="1:27">
      <c r="A145" s="1480">
        <v>133</v>
      </c>
      <c r="B145" s="2061" t="s">
        <v>19278</v>
      </c>
      <c r="C145" s="2112" t="s">
        <v>19279</v>
      </c>
      <c r="D145" s="2089"/>
      <c r="E145" s="2099">
        <v>2.1</v>
      </c>
      <c r="F145" s="2099"/>
      <c r="G145" s="1941"/>
      <c r="H145" s="1941"/>
      <c r="I145" s="1691"/>
      <c r="J145" s="1691"/>
      <c r="K145" s="1691"/>
      <c r="L145" s="1941"/>
      <c r="M145" s="1691"/>
      <c r="N145" s="1691"/>
      <c r="O145" s="1691"/>
      <c r="P145" s="2099">
        <v>2.1</v>
      </c>
      <c r="Q145" s="2099">
        <v>2.1</v>
      </c>
      <c r="R145" s="1941" t="s">
        <v>6051</v>
      </c>
      <c r="S145" s="1691"/>
      <c r="T145" s="1691"/>
      <c r="U145" s="1691"/>
      <c r="V145" s="2089"/>
      <c r="W145" s="2089"/>
      <c r="X145" s="2089"/>
      <c r="Y145" s="1941"/>
      <c r="Z145" s="2089"/>
      <c r="AA145" s="2099">
        <v>2.1</v>
      </c>
    </row>
    <row r="146" spans="1:27" ht="38.25">
      <c r="A146" s="1480">
        <v>134</v>
      </c>
      <c r="B146" s="2061" t="s">
        <v>19280</v>
      </c>
      <c r="C146" s="2110" t="s">
        <v>19281</v>
      </c>
      <c r="D146" s="660"/>
      <c r="E146" s="2058">
        <v>1.5</v>
      </c>
      <c r="F146" s="2058"/>
      <c r="G146" s="430"/>
      <c r="H146" s="430"/>
      <c r="I146" s="62"/>
      <c r="J146" s="62"/>
      <c r="K146" s="62"/>
      <c r="L146" s="430"/>
      <c r="M146" s="62"/>
      <c r="N146" s="62"/>
      <c r="O146" s="62"/>
      <c r="P146" s="2058">
        <v>1.5</v>
      </c>
      <c r="Q146" s="2058"/>
      <c r="R146" s="1936">
        <v>5</v>
      </c>
      <c r="S146" s="62"/>
      <c r="T146" s="62"/>
      <c r="U146" s="62"/>
      <c r="V146" s="660"/>
      <c r="W146" s="660"/>
      <c r="X146" s="660"/>
      <c r="Y146" s="430"/>
      <c r="Z146" s="660"/>
      <c r="AA146" s="2058">
        <v>1.5</v>
      </c>
    </row>
    <row r="147" spans="1:27">
      <c r="A147" s="1480">
        <v>135</v>
      </c>
      <c r="B147" s="2061" t="s">
        <v>19282</v>
      </c>
      <c r="C147" s="2110" t="s">
        <v>19283</v>
      </c>
      <c r="D147" s="660"/>
      <c r="E147" s="2058">
        <v>1.5</v>
      </c>
      <c r="F147" s="2058"/>
      <c r="G147" s="430"/>
      <c r="H147" s="430"/>
      <c r="I147" s="62"/>
      <c r="J147" s="62"/>
      <c r="K147" s="62"/>
      <c r="L147" s="430"/>
      <c r="M147" s="62"/>
      <c r="N147" s="62"/>
      <c r="O147" s="62"/>
      <c r="P147" s="2058">
        <v>1.5</v>
      </c>
      <c r="Q147" s="2058">
        <v>1.5</v>
      </c>
      <c r="R147" s="430" t="s">
        <v>6051</v>
      </c>
      <c r="S147" s="62"/>
      <c r="T147" s="62"/>
      <c r="U147" s="62"/>
      <c r="V147" s="660"/>
      <c r="W147" s="660"/>
      <c r="X147" s="660"/>
      <c r="Y147" s="430"/>
      <c r="Z147" s="660"/>
      <c r="AA147" s="2058">
        <v>1.5</v>
      </c>
    </row>
    <row r="148" spans="1:27" ht="38.25">
      <c r="A148" s="1480">
        <v>136</v>
      </c>
      <c r="B148" s="2061" t="s">
        <v>19284</v>
      </c>
      <c r="C148" s="2110" t="s">
        <v>19285</v>
      </c>
      <c r="D148" s="660"/>
      <c r="E148" s="2058">
        <v>1.1000000000000001</v>
      </c>
      <c r="F148" s="2058"/>
      <c r="G148" s="430"/>
      <c r="H148" s="430"/>
      <c r="I148" s="62"/>
      <c r="J148" s="62"/>
      <c r="K148" s="62"/>
      <c r="L148" s="430"/>
      <c r="M148" s="62"/>
      <c r="N148" s="62"/>
      <c r="O148" s="62"/>
      <c r="P148" s="2058">
        <v>1.1000000000000001</v>
      </c>
      <c r="Q148" s="2058"/>
      <c r="R148" s="1936">
        <v>5</v>
      </c>
      <c r="S148" s="62"/>
      <c r="T148" s="62"/>
      <c r="U148" s="62"/>
      <c r="V148" s="660"/>
      <c r="W148" s="660"/>
      <c r="X148" s="660"/>
      <c r="Y148" s="430"/>
      <c r="Z148" s="660"/>
      <c r="AA148" s="2058">
        <v>1.1000000000000001</v>
      </c>
    </row>
    <row r="149" spans="1:27" ht="38.25">
      <c r="A149" s="1480">
        <v>137</v>
      </c>
      <c r="B149" s="2059" t="s">
        <v>19286</v>
      </c>
      <c r="C149" s="2110" t="s">
        <v>19287</v>
      </c>
      <c r="D149" s="660"/>
      <c r="E149" s="1936">
        <v>1</v>
      </c>
      <c r="F149" s="1936"/>
      <c r="G149" s="1936"/>
      <c r="H149" s="430"/>
      <c r="I149" s="62"/>
      <c r="J149" s="62"/>
      <c r="K149" s="62"/>
      <c r="L149" s="430"/>
      <c r="M149" s="62"/>
      <c r="N149" s="62"/>
      <c r="O149" s="62"/>
      <c r="P149" s="1936">
        <v>1</v>
      </c>
      <c r="Q149" s="1936">
        <v>1</v>
      </c>
      <c r="R149" s="1936">
        <v>5</v>
      </c>
      <c r="S149" s="62"/>
      <c r="T149" s="62"/>
      <c r="U149" s="62"/>
      <c r="V149" s="660"/>
      <c r="W149" s="660"/>
      <c r="X149" s="660"/>
      <c r="Y149" s="430"/>
      <c r="Z149" s="660"/>
      <c r="AA149" s="1936">
        <v>1</v>
      </c>
    </row>
    <row r="150" spans="1:27">
      <c r="A150" s="1480">
        <v>138</v>
      </c>
      <c r="B150" s="2063" t="s">
        <v>19288</v>
      </c>
      <c r="C150" s="2110" t="s">
        <v>19289</v>
      </c>
      <c r="D150" s="660"/>
      <c r="E150" s="1936">
        <v>4</v>
      </c>
      <c r="F150" s="1936"/>
      <c r="G150" s="430"/>
      <c r="H150" s="430"/>
      <c r="I150" s="62"/>
      <c r="J150" s="62"/>
      <c r="K150" s="62"/>
      <c r="L150" s="430"/>
      <c r="M150" s="62"/>
      <c r="N150" s="62"/>
      <c r="O150" s="62"/>
      <c r="P150" s="1936">
        <v>4</v>
      </c>
      <c r="Q150" s="1936">
        <v>4</v>
      </c>
      <c r="R150" s="430" t="s">
        <v>6051</v>
      </c>
      <c r="S150" s="62"/>
      <c r="T150" s="62"/>
      <c r="U150" s="62"/>
      <c r="V150" s="660"/>
      <c r="W150" s="660"/>
      <c r="X150" s="660"/>
      <c r="Y150" s="1936"/>
      <c r="Z150" s="660"/>
      <c r="AA150" s="1936">
        <v>4</v>
      </c>
    </row>
    <row r="151" spans="1:27" s="343" customFormat="1" ht="20.25" customHeight="1">
      <c r="A151" s="2107"/>
      <c r="B151" s="2103" t="s">
        <v>20037</v>
      </c>
      <c r="C151" s="2104"/>
      <c r="D151" s="2105"/>
      <c r="E151" s="2106">
        <f>SUM(E145:E150)</f>
        <v>11.2</v>
      </c>
      <c r="F151" s="2106">
        <f t="shared" ref="F151:P151" si="10">SUM(F145:F150)</f>
        <v>0</v>
      </c>
      <c r="G151" s="2106">
        <f t="shared" si="10"/>
        <v>0</v>
      </c>
      <c r="H151" s="2106">
        <f t="shared" si="10"/>
        <v>0</v>
      </c>
      <c r="I151" s="2106">
        <f t="shared" si="10"/>
        <v>0</v>
      </c>
      <c r="J151" s="2106">
        <f t="shared" si="10"/>
        <v>0</v>
      </c>
      <c r="K151" s="2106">
        <f t="shared" si="10"/>
        <v>0</v>
      </c>
      <c r="L151" s="2106">
        <f t="shared" si="10"/>
        <v>0</v>
      </c>
      <c r="M151" s="2106">
        <f t="shared" si="10"/>
        <v>0</v>
      </c>
      <c r="N151" s="2106">
        <f t="shared" si="10"/>
        <v>0</v>
      </c>
      <c r="O151" s="2106">
        <f t="shared" si="10"/>
        <v>0</v>
      </c>
      <c r="P151" s="2106">
        <f t="shared" si="10"/>
        <v>11.2</v>
      </c>
      <c r="Q151" s="2106">
        <f>SUM(Q145:Q150)</f>
        <v>8.6</v>
      </c>
      <c r="R151" s="2106"/>
      <c r="S151" s="2106">
        <f t="shared" ref="S151" si="11">SUM(S145:S150)</f>
        <v>0</v>
      </c>
      <c r="T151" s="2106">
        <f t="shared" ref="T151" si="12">SUM(T145:T150)</f>
        <v>0</v>
      </c>
      <c r="U151" s="2106">
        <f t="shared" ref="U151" si="13">SUM(U145:U150)</f>
        <v>0</v>
      </c>
      <c r="V151" s="2106">
        <f t="shared" ref="V151" si="14">SUM(V145:V150)</f>
        <v>0</v>
      </c>
      <c r="W151" s="2106">
        <f t="shared" ref="W151" si="15">SUM(W145:W150)</f>
        <v>0</v>
      </c>
      <c r="X151" s="2106">
        <f t="shared" ref="X151" si="16">SUM(X145:X150)</f>
        <v>0</v>
      </c>
      <c r="Y151" s="2106">
        <f t="shared" ref="Y151" si="17">SUM(Y145:Y150)</f>
        <v>0</v>
      </c>
      <c r="Z151" s="2106">
        <f t="shared" ref="Z151" si="18">SUM(Z145:Z150)</f>
        <v>0</v>
      </c>
      <c r="AA151" s="2106">
        <f t="shared" ref="AA151" si="19">SUM(AA145:AA150)</f>
        <v>11.2</v>
      </c>
    </row>
    <row r="152" spans="1:27" ht="29.25" customHeight="1">
      <c r="A152" s="2125"/>
      <c r="B152" s="2125" t="s">
        <v>20038</v>
      </c>
      <c r="C152" s="2126"/>
      <c r="D152" s="2125"/>
      <c r="E152" s="2126">
        <f>E151+E143+E113</f>
        <v>186.87000000000006</v>
      </c>
      <c r="F152" s="2126">
        <f t="shared" ref="F152:O152" si="20">F151+F143+F113</f>
        <v>0.5</v>
      </c>
      <c r="G152" s="2126">
        <f t="shared" si="20"/>
        <v>0.5</v>
      </c>
      <c r="H152" s="2126">
        <f t="shared" si="20"/>
        <v>0</v>
      </c>
      <c r="I152" s="2126">
        <f t="shared" si="20"/>
        <v>0</v>
      </c>
      <c r="J152" s="2126">
        <f t="shared" si="20"/>
        <v>0</v>
      </c>
      <c r="K152" s="2126">
        <f t="shared" si="20"/>
        <v>0</v>
      </c>
      <c r="L152" s="2126">
        <f t="shared" si="20"/>
        <v>0</v>
      </c>
      <c r="M152" s="2126">
        <f t="shared" si="20"/>
        <v>0</v>
      </c>
      <c r="N152" s="2126">
        <f t="shared" si="20"/>
        <v>0</v>
      </c>
      <c r="O152" s="2126">
        <f t="shared" si="20"/>
        <v>0</v>
      </c>
      <c r="P152" s="2126">
        <f>P151+P143+P113</f>
        <v>186.37000000000006</v>
      </c>
      <c r="Q152" s="2126">
        <f>Q151+Q143+Q113</f>
        <v>183.77000000000007</v>
      </c>
      <c r="R152" s="2126">
        <f>R151+R143+R113</f>
        <v>0</v>
      </c>
      <c r="S152" s="2126">
        <f t="shared" ref="S152" si="21">S151+S143+S113</f>
        <v>0</v>
      </c>
      <c r="T152" s="2126">
        <f t="shared" ref="T152" si="22">T151+T143+T113</f>
        <v>0</v>
      </c>
      <c r="U152" s="2126">
        <f t="shared" ref="U152" si="23">U151+U143+U113</f>
        <v>0</v>
      </c>
      <c r="V152" s="2126">
        <f t="shared" ref="V152" si="24">V151+V143+V113</f>
        <v>0</v>
      </c>
      <c r="W152" s="2126">
        <f t="shared" ref="W152" si="25">W151+W143+W113</f>
        <v>0</v>
      </c>
      <c r="X152" s="2126">
        <f t="shared" ref="X152" si="26">X151+X143+X113</f>
        <v>0</v>
      </c>
      <c r="Y152" s="2126">
        <f t="shared" ref="Y152" si="27">Y151+Y143+Y113</f>
        <v>0</v>
      </c>
      <c r="Z152" s="2126">
        <f t="shared" ref="Z152" si="28">Z151+Z143+Z113</f>
        <v>0</v>
      </c>
      <c r="AA152" s="2126">
        <f t="shared" ref="AA152" si="29">AA151+AA143+AA113</f>
        <v>186.87000000000006</v>
      </c>
    </row>
    <row r="153" spans="1:27" s="1" customFormat="1" ht="29.25" customHeight="1">
      <c r="A153" s="2127"/>
      <c r="B153" s="3043" t="s">
        <v>20039</v>
      </c>
      <c r="C153" s="3043"/>
      <c r="D153" s="3043"/>
      <c r="E153" s="3043"/>
      <c r="F153" s="3043"/>
      <c r="G153" s="3043"/>
      <c r="H153" s="3043"/>
      <c r="I153" s="2128"/>
      <c r="J153" s="2128"/>
      <c r="K153" s="2128"/>
      <c r="L153" s="2128"/>
      <c r="M153" s="2128"/>
      <c r="N153" s="2128"/>
      <c r="O153" s="2128"/>
      <c r="P153" s="2128"/>
      <c r="Q153" s="2128"/>
      <c r="R153" s="2128"/>
      <c r="S153" s="2128"/>
      <c r="T153" s="2128"/>
      <c r="U153" s="2128"/>
      <c r="V153" s="2128"/>
      <c r="W153" s="2128"/>
      <c r="X153" s="2128"/>
      <c r="Y153" s="2128"/>
      <c r="Z153" s="2128"/>
      <c r="AA153" s="2128"/>
    </row>
    <row r="154" spans="1:27" ht="29.25" customHeight="1">
      <c r="A154" s="3006" t="s">
        <v>6881</v>
      </c>
      <c r="B154" s="3007"/>
      <c r="C154" s="3008"/>
      <c r="D154" s="3008"/>
      <c r="E154" s="3008"/>
      <c r="F154" s="3008"/>
      <c r="G154" s="3008"/>
      <c r="H154" s="3008"/>
      <c r="I154" s="3008"/>
      <c r="J154" s="3008"/>
      <c r="K154" s="3008"/>
      <c r="L154" s="3008"/>
      <c r="M154" s="3008"/>
      <c r="N154" s="3008"/>
      <c r="O154" s="3008"/>
      <c r="P154" s="3008"/>
      <c r="Q154" s="3008"/>
      <c r="R154" s="3008"/>
      <c r="S154" s="3008"/>
      <c r="T154" s="3008"/>
      <c r="U154" s="3008"/>
      <c r="V154" s="3008"/>
      <c r="W154" s="3008"/>
      <c r="X154" s="3008"/>
      <c r="Y154" s="3008"/>
      <c r="Z154" s="3008"/>
      <c r="AA154" s="3009"/>
    </row>
    <row r="155" spans="1:27" ht="24" customHeight="1">
      <c r="A155" s="1935"/>
      <c r="B155" s="2129" t="s">
        <v>19290</v>
      </c>
      <c r="C155" s="834"/>
      <c r="D155" s="2067"/>
      <c r="E155" s="2067"/>
      <c r="F155" s="2067"/>
      <c r="G155" s="2067"/>
      <c r="H155" s="2067"/>
      <c r="I155" s="2091"/>
      <c r="J155" s="2091"/>
      <c r="K155" s="2091"/>
      <c r="L155" s="2067"/>
      <c r="M155" s="2091"/>
      <c r="N155" s="2091"/>
      <c r="O155" s="2091"/>
      <c r="P155" s="2067"/>
      <c r="Q155" s="2067"/>
      <c r="R155" s="2067"/>
      <c r="S155" s="2091"/>
      <c r="T155" s="2091"/>
      <c r="U155" s="2091"/>
      <c r="V155" s="2067"/>
      <c r="W155" s="2067"/>
      <c r="X155" s="2067"/>
      <c r="Y155" s="2067"/>
      <c r="Z155" s="2067"/>
      <c r="AA155" s="2068"/>
    </row>
    <row r="156" spans="1:27">
      <c r="A156" s="1935"/>
      <c r="B156" s="2069" t="s">
        <v>19291</v>
      </c>
      <c r="C156" s="919"/>
      <c r="D156" s="2072"/>
      <c r="E156" s="2072"/>
      <c r="F156" s="919"/>
      <c r="G156" s="919"/>
      <c r="H156" s="919"/>
      <c r="I156" s="1691"/>
      <c r="J156" s="1691"/>
      <c r="K156" s="1691"/>
      <c r="L156" s="919"/>
      <c r="M156" s="1691"/>
      <c r="N156" s="1691"/>
      <c r="O156" s="1691"/>
      <c r="P156" s="919"/>
      <c r="Q156" s="919"/>
      <c r="R156" s="919"/>
      <c r="S156" s="1691"/>
      <c r="T156" s="1691"/>
      <c r="U156" s="1691"/>
      <c r="V156" s="2072"/>
      <c r="W156" s="2072"/>
      <c r="X156" s="2072"/>
      <c r="Y156" s="2072"/>
      <c r="Z156" s="2072"/>
      <c r="AA156" s="2072"/>
    </row>
    <row r="157" spans="1:27">
      <c r="A157" s="1935">
        <v>1</v>
      </c>
      <c r="B157" s="705" t="s">
        <v>453</v>
      </c>
      <c r="C157" s="1557" t="s">
        <v>19292</v>
      </c>
      <c r="D157" s="1937"/>
      <c r="E157" s="1938">
        <v>0.96</v>
      </c>
      <c r="F157" s="1938"/>
      <c r="G157" s="1938"/>
      <c r="H157" s="1938"/>
      <c r="I157" s="62"/>
      <c r="J157" s="62"/>
      <c r="K157" s="62"/>
      <c r="L157" s="1938"/>
      <c r="M157" s="62"/>
      <c r="N157" s="62"/>
      <c r="O157" s="62"/>
      <c r="P157" s="1938">
        <v>0.96</v>
      </c>
      <c r="Q157" s="1938"/>
      <c r="R157" s="1938">
        <v>5</v>
      </c>
      <c r="S157" s="62"/>
      <c r="T157" s="62"/>
      <c r="U157" s="62"/>
      <c r="V157" s="1937"/>
      <c r="W157" s="1937"/>
      <c r="X157" s="1937"/>
      <c r="Y157" s="2561">
        <v>0.96</v>
      </c>
      <c r="Z157" s="1937"/>
      <c r="AA157" s="1938"/>
    </row>
    <row r="158" spans="1:27">
      <c r="A158" s="1935">
        <v>2</v>
      </c>
      <c r="B158" s="705" t="s">
        <v>595</v>
      </c>
      <c r="C158" s="1557" t="s">
        <v>19293</v>
      </c>
      <c r="D158" s="1937"/>
      <c r="E158" s="1938">
        <v>0.68</v>
      </c>
      <c r="F158" s="1938"/>
      <c r="G158" s="1938"/>
      <c r="H158" s="1938"/>
      <c r="I158" s="62"/>
      <c r="J158" s="62"/>
      <c r="K158" s="62"/>
      <c r="L158" s="1938"/>
      <c r="M158" s="62"/>
      <c r="N158" s="62"/>
      <c r="O158" s="62"/>
      <c r="P158" s="1938">
        <v>0.68</v>
      </c>
      <c r="Q158" s="1938"/>
      <c r="R158" s="1938">
        <v>5</v>
      </c>
      <c r="S158" s="62"/>
      <c r="T158" s="62"/>
      <c r="U158" s="62"/>
      <c r="V158" s="1937"/>
      <c r="W158" s="1937"/>
      <c r="X158" s="1937"/>
      <c r="Y158" s="2561">
        <v>0.68</v>
      </c>
      <c r="Z158" s="1937"/>
      <c r="AA158" s="1938"/>
    </row>
    <row r="159" spans="1:27">
      <c r="A159" s="1935">
        <v>3</v>
      </c>
      <c r="B159" s="705" t="s">
        <v>19294</v>
      </c>
      <c r="C159" s="1557" t="s">
        <v>19295</v>
      </c>
      <c r="D159" s="1937"/>
      <c r="E159" s="1938">
        <v>0.2</v>
      </c>
      <c r="F159" s="1938"/>
      <c r="G159" s="1937"/>
      <c r="H159" s="1938"/>
      <c r="I159" s="62"/>
      <c r="J159" s="62"/>
      <c r="K159" s="62"/>
      <c r="L159" s="1938"/>
      <c r="M159" s="62"/>
      <c r="N159" s="62"/>
      <c r="O159" s="62"/>
      <c r="P159" s="1938">
        <v>0.2</v>
      </c>
      <c r="Q159" s="1938">
        <v>0.2</v>
      </c>
      <c r="R159" s="1938">
        <v>5</v>
      </c>
      <c r="S159" s="62"/>
      <c r="T159" s="62"/>
      <c r="U159" s="62"/>
      <c r="V159" s="1937"/>
      <c r="W159" s="1937"/>
      <c r="X159" s="1937"/>
      <c r="Y159" s="2561">
        <v>0.2</v>
      </c>
      <c r="Z159" s="1937"/>
      <c r="AA159" s="1938"/>
    </row>
    <row r="160" spans="1:27">
      <c r="A160" s="1935">
        <v>4</v>
      </c>
      <c r="B160" s="705" t="s">
        <v>9759</v>
      </c>
      <c r="C160" s="1557" t="s">
        <v>19296</v>
      </c>
      <c r="D160" s="1937"/>
      <c r="E160" s="1938">
        <v>0.36</v>
      </c>
      <c r="F160" s="1938"/>
      <c r="G160" s="1937"/>
      <c r="H160" s="1938"/>
      <c r="I160" s="62"/>
      <c r="J160" s="62"/>
      <c r="K160" s="62"/>
      <c r="L160" s="1938"/>
      <c r="M160" s="62"/>
      <c r="N160" s="62"/>
      <c r="O160" s="62"/>
      <c r="P160" s="1938">
        <v>0.36</v>
      </c>
      <c r="Q160" s="1938">
        <v>0.36</v>
      </c>
      <c r="R160" s="1938">
        <v>5</v>
      </c>
      <c r="S160" s="62"/>
      <c r="T160" s="62"/>
      <c r="U160" s="62"/>
      <c r="V160" s="1937"/>
      <c r="W160" s="1937"/>
      <c r="X160" s="1937"/>
      <c r="Y160" s="2561">
        <v>0.36</v>
      </c>
      <c r="Z160" s="1937"/>
      <c r="AA160" s="1937"/>
    </row>
    <row r="161" spans="1:27">
      <c r="A161" s="1935">
        <v>5</v>
      </c>
      <c r="B161" s="705" t="s">
        <v>450</v>
      </c>
      <c r="C161" s="2074" t="s">
        <v>19297</v>
      </c>
      <c r="D161" s="1937"/>
      <c r="E161" s="1938">
        <v>0.96</v>
      </c>
      <c r="F161" s="1938">
        <v>0.24</v>
      </c>
      <c r="G161" s="1938">
        <v>0.24</v>
      </c>
      <c r="H161" s="1938"/>
      <c r="I161" s="62"/>
      <c r="J161" s="62"/>
      <c r="K161" s="62"/>
      <c r="L161" s="1938"/>
      <c r="M161" s="62"/>
      <c r="N161" s="62"/>
      <c r="O161" s="62"/>
      <c r="P161" s="1938">
        <v>0.72</v>
      </c>
      <c r="Q161" s="1938">
        <v>0.96</v>
      </c>
      <c r="R161" s="1938">
        <v>5</v>
      </c>
      <c r="S161" s="62"/>
      <c r="T161" s="62"/>
      <c r="U161" s="62"/>
      <c r="V161" s="1937"/>
      <c r="W161" s="1937"/>
      <c r="X161" s="1937"/>
      <c r="Y161" s="2561">
        <v>0.96</v>
      </c>
      <c r="Z161" s="1937"/>
      <c r="AA161" s="1938"/>
    </row>
    <row r="162" spans="1:27">
      <c r="A162" s="1935">
        <v>6</v>
      </c>
      <c r="B162" s="705" t="s">
        <v>175</v>
      </c>
      <c r="C162" s="1557" t="s">
        <v>19298</v>
      </c>
      <c r="D162" s="1937"/>
      <c r="E162" s="1938">
        <v>0.57999999999999996</v>
      </c>
      <c r="F162" s="1938"/>
      <c r="G162" s="1937"/>
      <c r="H162" s="1938"/>
      <c r="I162" s="62"/>
      <c r="J162" s="62"/>
      <c r="K162" s="62"/>
      <c r="L162" s="1938"/>
      <c r="M162" s="62"/>
      <c r="N162" s="62"/>
      <c r="O162" s="62"/>
      <c r="P162" s="1938">
        <v>0.57999999999999996</v>
      </c>
      <c r="Q162" s="1938">
        <v>0.57999999999999996</v>
      </c>
      <c r="R162" s="1938">
        <v>5</v>
      </c>
      <c r="S162" s="62"/>
      <c r="T162" s="62"/>
      <c r="U162" s="62"/>
      <c r="V162" s="1937"/>
      <c r="W162" s="1937"/>
      <c r="X162" s="1937"/>
      <c r="Y162" s="2561">
        <v>0.57999999999999996</v>
      </c>
      <c r="Z162" s="1937"/>
      <c r="AA162" s="1938"/>
    </row>
    <row r="163" spans="1:27">
      <c r="A163" s="1935">
        <v>7</v>
      </c>
      <c r="B163" s="705" t="s">
        <v>11333</v>
      </c>
      <c r="C163" s="1557" t="s">
        <v>19299</v>
      </c>
      <c r="D163" s="1937"/>
      <c r="E163" s="1938">
        <v>0.44</v>
      </c>
      <c r="F163" s="1938">
        <v>0.44</v>
      </c>
      <c r="G163" s="1938">
        <v>0.44</v>
      </c>
      <c r="H163" s="1938"/>
      <c r="I163" s="62"/>
      <c r="J163" s="62"/>
      <c r="K163" s="62"/>
      <c r="L163" s="1938"/>
      <c r="M163" s="62"/>
      <c r="N163" s="62"/>
      <c r="O163" s="62"/>
      <c r="P163" s="1938"/>
      <c r="Q163" s="1938">
        <v>0.44</v>
      </c>
      <c r="R163" s="1938">
        <v>5</v>
      </c>
      <c r="S163" s="62"/>
      <c r="T163" s="62"/>
      <c r="U163" s="62"/>
      <c r="V163" s="1937"/>
      <c r="W163" s="1937"/>
      <c r="X163" s="1937"/>
      <c r="Y163" s="2561">
        <v>0.44</v>
      </c>
      <c r="Z163" s="1937"/>
      <c r="AA163" s="1938"/>
    </row>
    <row r="164" spans="1:27">
      <c r="A164" s="1935">
        <v>8</v>
      </c>
      <c r="B164" s="705" t="s">
        <v>458</v>
      </c>
      <c r="C164" s="1557" t="s">
        <v>19300</v>
      </c>
      <c r="D164" s="1937"/>
      <c r="E164" s="1938">
        <v>0.3</v>
      </c>
      <c r="F164" s="1938">
        <v>0.3</v>
      </c>
      <c r="G164" s="1938">
        <v>0.3</v>
      </c>
      <c r="H164" s="1938"/>
      <c r="I164" s="62"/>
      <c r="J164" s="62"/>
      <c r="K164" s="62"/>
      <c r="L164" s="1938"/>
      <c r="M164" s="62"/>
      <c r="N164" s="62"/>
      <c r="O164" s="62"/>
      <c r="P164" s="1938"/>
      <c r="Q164" s="1938">
        <v>0.3</v>
      </c>
      <c r="R164" s="1938">
        <v>5</v>
      </c>
      <c r="S164" s="62"/>
      <c r="T164" s="62"/>
      <c r="U164" s="62"/>
      <c r="V164" s="1937"/>
      <c r="W164" s="1937"/>
      <c r="X164" s="1937"/>
      <c r="Y164" s="2561">
        <v>0.3</v>
      </c>
      <c r="Z164" s="1937"/>
      <c r="AA164" s="1938"/>
    </row>
    <row r="165" spans="1:27">
      <c r="A165" s="1935">
        <v>9</v>
      </c>
      <c r="B165" s="705" t="s">
        <v>291</v>
      </c>
      <c r="C165" s="1557" t="s">
        <v>19301</v>
      </c>
      <c r="D165" s="1937"/>
      <c r="E165" s="1938">
        <v>0.54</v>
      </c>
      <c r="F165" s="1938">
        <v>0.54</v>
      </c>
      <c r="G165" s="1938">
        <v>0.54</v>
      </c>
      <c r="H165" s="1938"/>
      <c r="I165" s="62"/>
      <c r="J165" s="62"/>
      <c r="K165" s="62"/>
      <c r="L165" s="1938"/>
      <c r="M165" s="62"/>
      <c r="N165" s="62"/>
      <c r="O165" s="62"/>
      <c r="P165" s="1938"/>
      <c r="Q165" s="1938">
        <v>0.54</v>
      </c>
      <c r="R165" s="1938">
        <v>5</v>
      </c>
      <c r="S165" s="62"/>
      <c r="T165" s="62"/>
      <c r="U165" s="62"/>
      <c r="V165" s="1937"/>
      <c r="W165" s="1937"/>
      <c r="X165" s="1937"/>
      <c r="Y165" s="2561">
        <v>0.54</v>
      </c>
      <c r="Z165" s="1937"/>
      <c r="AA165" s="1938"/>
    </row>
    <row r="166" spans="1:27">
      <c r="A166" s="1935">
        <v>10</v>
      </c>
      <c r="B166" s="705" t="s">
        <v>19302</v>
      </c>
      <c r="C166" s="1557" t="s">
        <v>19303</v>
      </c>
      <c r="D166" s="1937"/>
      <c r="E166" s="1938">
        <v>0.76</v>
      </c>
      <c r="F166" s="1938">
        <v>0.76</v>
      </c>
      <c r="G166" s="1938">
        <v>0.76</v>
      </c>
      <c r="H166" s="1938"/>
      <c r="I166" s="62"/>
      <c r="J166" s="62"/>
      <c r="K166" s="62"/>
      <c r="L166" s="1938"/>
      <c r="M166" s="62"/>
      <c r="N166" s="62"/>
      <c r="O166" s="62"/>
      <c r="P166" s="1938"/>
      <c r="Q166" s="1938">
        <v>0.76</v>
      </c>
      <c r="R166" s="1938">
        <v>5</v>
      </c>
      <c r="S166" s="62"/>
      <c r="T166" s="62"/>
      <c r="U166" s="62"/>
      <c r="V166" s="1937"/>
      <c r="W166" s="1937"/>
      <c r="X166" s="1937"/>
      <c r="Y166" s="2561">
        <v>0.76</v>
      </c>
      <c r="Z166" s="1937"/>
      <c r="AA166" s="1938"/>
    </row>
    <row r="167" spans="1:27">
      <c r="A167" s="1935">
        <v>11</v>
      </c>
      <c r="B167" s="705" t="s">
        <v>19304</v>
      </c>
      <c r="C167" s="1557" t="s">
        <v>19305</v>
      </c>
      <c r="D167" s="1937"/>
      <c r="E167" s="1938">
        <v>0.16</v>
      </c>
      <c r="F167" s="1938">
        <v>0.16</v>
      </c>
      <c r="G167" s="1938">
        <v>0.16</v>
      </c>
      <c r="H167" s="1938"/>
      <c r="I167" s="62"/>
      <c r="J167" s="62"/>
      <c r="K167" s="62"/>
      <c r="L167" s="1938"/>
      <c r="M167" s="62"/>
      <c r="N167" s="62"/>
      <c r="O167" s="62"/>
      <c r="P167" s="1938"/>
      <c r="Q167" s="1938">
        <v>0.16</v>
      </c>
      <c r="R167" s="1938">
        <v>5</v>
      </c>
      <c r="S167" s="62"/>
      <c r="T167" s="62"/>
      <c r="U167" s="62"/>
      <c r="V167" s="1937"/>
      <c r="W167" s="1937"/>
      <c r="X167" s="1937"/>
      <c r="Y167" s="2561">
        <v>0.16</v>
      </c>
      <c r="Z167" s="1937"/>
      <c r="AA167" s="1938"/>
    </row>
    <row r="168" spans="1:27">
      <c r="A168" s="1935">
        <v>12</v>
      </c>
      <c r="B168" s="705" t="s">
        <v>19306</v>
      </c>
      <c r="C168" s="1557" t="s">
        <v>19307</v>
      </c>
      <c r="D168" s="1937"/>
      <c r="E168" s="1938">
        <v>0.54</v>
      </c>
      <c r="F168" s="1938">
        <v>0.54</v>
      </c>
      <c r="G168" s="1938">
        <v>0.54</v>
      </c>
      <c r="H168" s="1938"/>
      <c r="I168" s="62"/>
      <c r="J168" s="62"/>
      <c r="K168" s="62"/>
      <c r="L168" s="1938"/>
      <c r="M168" s="62"/>
      <c r="N168" s="62"/>
      <c r="O168" s="62"/>
      <c r="P168" s="1938"/>
      <c r="Q168" s="1938">
        <v>0.54</v>
      </c>
      <c r="R168" s="1938">
        <v>5</v>
      </c>
      <c r="S168" s="62"/>
      <c r="T168" s="62"/>
      <c r="U168" s="62"/>
      <c r="V168" s="1937"/>
      <c r="W168" s="1937"/>
      <c r="X168" s="1937"/>
      <c r="Y168" s="2561">
        <v>0.54</v>
      </c>
      <c r="Z168" s="1937"/>
      <c r="AA168" s="1938"/>
    </row>
    <row r="169" spans="1:27">
      <c r="A169" s="1935">
        <v>13</v>
      </c>
      <c r="B169" s="705" t="s">
        <v>98</v>
      </c>
      <c r="C169" s="1557" t="s">
        <v>19308</v>
      </c>
      <c r="D169" s="1937"/>
      <c r="E169" s="1938">
        <v>0.74</v>
      </c>
      <c r="F169" s="1938">
        <v>0.74</v>
      </c>
      <c r="G169" s="1938">
        <v>0.74</v>
      </c>
      <c r="H169" s="1938"/>
      <c r="I169" s="62"/>
      <c r="J169" s="62"/>
      <c r="K169" s="62"/>
      <c r="L169" s="1938"/>
      <c r="M169" s="62"/>
      <c r="N169" s="62"/>
      <c r="O169" s="62"/>
      <c r="P169" s="1938"/>
      <c r="Q169" s="1938">
        <v>0.74</v>
      </c>
      <c r="R169" s="1938">
        <v>5</v>
      </c>
      <c r="S169" s="62"/>
      <c r="T169" s="62"/>
      <c r="U169" s="62"/>
      <c r="V169" s="1937"/>
      <c r="W169" s="1937"/>
      <c r="X169" s="1937"/>
      <c r="Y169" s="2561">
        <v>0.74</v>
      </c>
      <c r="Z169" s="1937"/>
      <c r="AA169" s="1938"/>
    </row>
    <row r="170" spans="1:27">
      <c r="A170" s="1935">
        <v>14</v>
      </c>
      <c r="B170" s="705" t="s">
        <v>19309</v>
      </c>
      <c r="C170" s="1557" t="s">
        <v>19310</v>
      </c>
      <c r="D170" s="1937"/>
      <c r="E170" s="1938">
        <v>0.3</v>
      </c>
      <c r="F170" s="1938"/>
      <c r="G170" s="1937"/>
      <c r="H170" s="1938"/>
      <c r="I170" s="62"/>
      <c r="J170" s="62"/>
      <c r="K170" s="62"/>
      <c r="L170" s="1938"/>
      <c r="M170" s="62"/>
      <c r="N170" s="62"/>
      <c r="O170" s="62"/>
      <c r="P170" s="1938">
        <v>0.3</v>
      </c>
      <c r="Q170" s="1938">
        <v>0.3</v>
      </c>
      <c r="R170" s="1938">
        <v>5</v>
      </c>
      <c r="S170" s="62"/>
      <c r="T170" s="62"/>
      <c r="U170" s="62"/>
      <c r="V170" s="1937"/>
      <c r="W170" s="1937"/>
      <c r="X170" s="1937"/>
      <c r="Y170" s="2561">
        <v>0.3</v>
      </c>
      <c r="Z170" s="1937"/>
      <c r="AA170" s="1938"/>
    </row>
    <row r="171" spans="1:27">
      <c r="A171" s="1935">
        <v>15</v>
      </c>
      <c r="B171" s="705" t="s">
        <v>19311</v>
      </c>
      <c r="C171" s="2074" t="s">
        <v>19312</v>
      </c>
      <c r="D171" s="1937"/>
      <c r="E171" s="1938">
        <v>1.5</v>
      </c>
      <c r="F171" s="1938">
        <v>1.5</v>
      </c>
      <c r="G171" s="1938">
        <v>1.5</v>
      </c>
      <c r="H171" s="1938"/>
      <c r="I171" s="62"/>
      <c r="J171" s="62"/>
      <c r="K171" s="62"/>
      <c r="L171" s="1938"/>
      <c r="M171" s="62"/>
      <c r="N171" s="62"/>
      <c r="O171" s="62"/>
      <c r="P171" s="1938"/>
      <c r="Q171" s="1938">
        <v>1.5</v>
      </c>
      <c r="R171" s="1938">
        <v>5</v>
      </c>
      <c r="S171" s="62"/>
      <c r="T171" s="62"/>
      <c r="U171" s="62"/>
      <c r="V171" s="1937"/>
      <c r="W171" s="1937"/>
      <c r="X171" s="1937"/>
      <c r="Y171" s="2561">
        <v>1.5</v>
      </c>
      <c r="Z171" s="1937"/>
      <c r="AA171" s="1938"/>
    </row>
    <row r="172" spans="1:27">
      <c r="A172" s="1935">
        <v>16</v>
      </c>
      <c r="B172" s="705" t="s">
        <v>19313</v>
      </c>
      <c r="C172" s="1557" t="s">
        <v>19314</v>
      </c>
      <c r="D172" s="1937"/>
      <c r="E172" s="1938">
        <v>0.3</v>
      </c>
      <c r="F172" s="1938">
        <v>0.3</v>
      </c>
      <c r="G172" s="1938">
        <v>0.3</v>
      </c>
      <c r="H172" s="1938"/>
      <c r="I172" s="62"/>
      <c r="J172" s="62"/>
      <c r="K172" s="62"/>
      <c r="L172" s="1938"/>
      <c r="M172" s="62"/>
      <c r="N172" s="62"/>
      <c r="O172" s="62"/>
      <c r="P172" s="1938"/>
      <c r="Q172" s="1938">
        <v>0.3</v>
      </c>
      <c r="R172" s="1938">
        <v>5</v>
      </c>
      <c r="S172" s="62"/>
      <c r="T172" s="62"/>
      <c r="U172" s="62"/>
      <c r="V172" s="1937"/>
      <c r="W172" s="1937"/>
      <c r="X172" s="1937"/>
      <c r="Y172" s="2561">
        <v>0.3</v>
      </c>
      <c r="Z172" s="1937"/>
      <c r="AA172" s="1938"/>
    </row>
    <row r="173" spans="1:27">
      <c r="A173" s="1935">
        <v>17</v>
      </c>
      <c r="B173" s="705" t="s">
        <v>19315</v>
      </c>
      <c r="C173" s="1557" t="s">
        <v>19316</v>
      </c>
      <c r="D173" s="1937"/>
      <c r="E173" s="1938">
        <v>0.1</v>
      </c>
      <c r="F173" s="1938">
        <v>0.1</v>
      </c>
      <c r="G173" s="1938">
        <v>0.1</v>
      </c>
      <c r="H173" s="1938"/>
      <c r="I173" s="62"/>
      <c r="J173" s="62"/>
      <c r="K173" s="62"/>
      <c r="L173" s="1938"/>
      <c r="M173" s="62"/>
      <c r="N173" s="62"/>
      <c r="O173" s="62"/>
      <c r="P173" s="841"/>
      <c r="Q173" s="1938">
        <v>0.1</v>
      </c>
      <c r="R173" s="1938">
        <v>5</v>
      </c>
      <c r="S173" s="62"/>
      <c r="T173" s="62"/>
      <c r="U173" s="62"/>
      <c r="V173" s="1937"/>
      <c r="W173" s="1937"/>
      <c r="X173" s="1937"/>
      <c r="Y173" s="2561">
        <v>0.1</v>
      </c>
      <c r="Z173" s="1937"/>
      <c r="AA173" s="1938"/>
    </row>
    <row r="174" spans="1:27">
      <c r="A174" s="1935">
        <v>18</v>
      </c>
      <c r="B174" s="705" t="s">
        <v>19317</v>
      </c>
      <c r="C174" s="1557" t="s">
        <v>19318</v>
      </c>
      <c r="D174" s="1937"/>
      <c r="E174" s="1938">
        <v>0.7</v>
      </c>
      <c r="F174" s="1938"/>
      <c r="G174" s="1937"/>
      <c r="H174" s="1938"/>
      <c r="I174" s="62"/>
      <c r="J174" s="62"/>
      <c r="K174" s="62"/>
      <c r="L174" s="1938"/>
      <c r="M174" s="62"/>
      <c r="N174" s="62"/>
      <c r="O174" s="62"/>
      <c r="P174" s="1938">
        <v>0.7</v>
      </c>
      <c r="Q174" s="1938">
        <v>0.7</v>
      </c>
      <c r="R174" s="1938">
        <v>5</v>
      </c>
      <c r="S174" s="62"/>
      <c r="T174" s="62"/>
      <c r="U174" s="62"/>
      <c r="V174" s="1937"/>
      <c r="W174" s="1937"/>
      <c r="X174" s="1937"/>
      <c r="Y174" s="2561">
        <v>0.7</v>
      </c>
      <c r="Z174" s="1937"/>
      <c r="AA174" s="1938"/>
    </row>
    <row r="175" spans="1:27">
      <c r="A175" s="1935">
        <v>19</v>
      </c>
      <c r="B175" s="705" t="s">
        <v>17854</v>
      </c>
      <c r="C175" s="1557" t="s">
        <v>19319</v>
      </c>
      <c r="D175" s="1937"/>
      <c r="E175" s="1938">
        <v>0.4</v>
      </c>
      <c r="F175" s="1938"/>
      <c r="G175" s="1937"/>
      <c r="H175" s="1938"/>
      <c r="I175" s="62"/>
      <c r="J175" s="62"/>
      <c r="K175" s="62"/>
      <c r="L175" s="1938"/>
      <c r="M175" s="62"/>
      <c r="N175" s="62"/>
      <c r="O175" s="62"/>
      <c r="P175" s="1938">
        <v>0.4</v>
      </c>
      <c r="Q175" s="1938">
        <v>0.4</v>
      </c>
      <c r="R175" s="1938">
        <v>5</v>
      </c>
      <c r="S175" s="62"/>
      <c r="T175" s="62"/>
      <c r="U175" s="62"/>
      <c r="V175" s="1937"/>
      <c r="W175" s="1937"/>
      <c r="X175" s="1937"/>
      <c r="Y175" s="2561">
        <v>0.4</v>
      </c>
      <c r="Z175" s="1937"/>
      <c r="AA175" s="1938"/>
    </row>
    <row r="176" spans="1:27">
      <c r="A176" s="1935">
        <v>20</v>
      </c>
      <c r="B176" s="705" t="s">
        <v>361</v>
      </c>
      <c r="C176" s="1557" t="s">
        <v>19320</v>
      </c>
      <c r="D176" s="1937"/>
      <c r="E176" s="1938">
        <v>0.24</v>
      </c>
      <c r="F176" s="1938">
        <v>0.24</v>
      </c>
      <c r="G176" s="1938">
        <v>0.24</v>
      </c>
      <c r="H176" s="1938"/>
      <c r="I176" s="62"/>
      <c r="J176" s="62"/>
      <c r="K176" s="62"/>
      <c r="L176" s="1938"/>
      <c r="M176" s="62"/>
      <c r="N176" s="62"/>
      <c r="O176" s="62"/>
      <c r="P176" s="841"/>
      <c r="Q176" s="1938"/>
      <c r="R176" s="1938">
        <v>5</v>
      </c>
      <c r="S176" s="62"/>
      <c r="T176" s="62"/>
      <c r="U176" s="62"/>
      <c r="V176" s="1937"/>
      <c r="W176" s="1937"/>
      <c r="X176" s="1937"/>
      <c r="Y176" s="2561">
        <v>0.24</v>
      </c>
      <c r="Z176" s="1937"/>
      <c r="AA176" s="1938"/>
    </row>
    <row r="177" spans="1:27">
      <c r="A177" s="1935">
        <v>21</v>
      </c>
      <c r="B177" s="705" t="s">
        <v>5045</v>
      </c>
      <c r="C177" s="1557" t="s">
        <v>19321</v>
      </c>
      <c r="D177" s="1937"/>
      <c r="E177" s="1938">
        <v>0.16</v>
      </c>
      <c r="F177" s="1938">
        <v>0.16</v>
      </c>
      <c r="G177" s="1938">
        <v>0.16</v>
      </c>
      <c r="H177" s="1938"/>
      <c r="I177" s="62"/>
      <c r="J177" s="62"/>
      <c r="K177" s="62"/>
      <c r="L177" s="1938"/>
      <c r="M177" s="62"/>
      <c r="N177" s="62"/>
      <c r="O177" s="62"/>
      <c r="P177" s="841"/>
      <c r="Q177" s="1938">
        <v>0.16</v>
      </c>
      <c r="R177" s="1938">
        <v>5</v>
      </c>
      <c r="S177" s="62"/>
      <c r="T177" s="62"/>
      <c r="U177" s="62"/>
      <c r="V177" s="1937"/>
      <c r="W177" s="1937"/>
      <c r="X177" s="1937"/>
      <c r="Y177" s="2561">
        <v>0.16</v>
      </c>
      <c r="Z177" s="1937"/>
      <c r="AA177" s="1938"/>
    </row>
    <row r="178" spans="1:27">
      <c r="A178" s="1935">
        <v>22</v>
      </c>
      <c r="B178" s="705" t="s">
        <v>19322</v>
      </c>
      <c r="C178" s="1557" t="s">
        <v>19323</v>
      </c>
      <c r="D178" s="1937"/>
      <c r="E178" s="1938">
        <v>0.98</v>
      </c>
      <c r="F178" s="1938">
        <v>0.98</v>
      </c>
      <c r="G178" s="1938">
        <v>0.98</v>
      </c>
      <c r="H178" s="1938"/>
      <c r="I178" s="62"/>
      <c r="J178" s="62"/>
      <c r="K178" s="62"/>
      <c r="L178" s="1938"/>
      <c r="M178" s="62"/>
      <c r="N178" s="62"/>
      <c r="O178" s="62"/>
      <c r="P178" s="841"/>
      <c r="Q178" s="1938">
        <v>0.98</v>
      </c>
      <c r="R178" s="1938">
        <v>5</v>
      </c>
      <c r="S178" s="62"/>
      <c r="T178" s="62"/>
      <c r="U178" s="62"/>
      <c r="V178" s="1937"/>
      <c r="W178" s="1937"/>
      <c r="X178" s="1937"/>
      <c r="Y178" s="2561">
        <v>0.98</v>
      </c>
      <c r="Z178" s="1937"/>
      <c r="AA178" s="1937"/>
    </row>
    <row r="179" spans="1:27">
      <c r="A179" s="1935">
        <v>23</v>
      </c>
      <c r="B179" s="705" t="s">
        <v>355</v>
      </c>
      <c r="C179" s="1557" t="s">
        <v>19324</v>
      </c>
      <c r="D179" s="1937"/>
      <c r="E179" s="1938">
        <v>0.2</v>
      </c>
      <c r="F179" s="1938">
        <v>0.2</v>
      </c>
      <c r="G179" s="1938">
        <v>0.2</v>
      </c>
      <c r="H179" s="1938"/>
      <c r="I179" s="62"/>
      <c r="J179" s="62"/>
      <c r="K179" s="62"/>
      <c r="L179" s="1938"/>
      <c r="M179" s="62"/>
      <c r="N179" s="62"/>
      <c r="O179" s="62"/>
      <c r="P179" s="841"/>
      <c r="Q179" s="1938">
        <v>0.2</v>
      </c>
      <c r="R179" s="1938">
        <v>5</v>
      </c>
      <c r="S179" s="62"/>
      <c r="T179" s="62"/>
      <c r="U179" s="62"/>
      <c r="V179" s="1937"/>
      <c r="W179" s="1937"/>
      <c r="X179" s="1937"/>
      <c r="Y179" s="2561">
        <v>0.2</v>
      </c>
      <c r="Z179" s="1937"/>
      <c r="AA179" s="1938"/>
    </row>
    <row r="180" spans="1:27" ht="76.5">
      <c r="A180" s="1935">
        <v>24</v>
      </c>
      <c r="B180" s="705" t="s">
        <v>19325</v>
      </c>
      <c r="C180" s="1557" t="s">
        <v>19326</v>
      </c>
      <c r="D180" s="1937"/>
      <c r="E180" s="1938">
        <v>0.1</v>
      </c>
      <c r="F180" s="1938">
        <v>0.1</v>
      </c>
      <c r="G180" s="1938">
        <v>0.1</v>
      </c>
      <c r="H180" s="1938"/>
      <c r="I180" s="62"/>
      <c r="J180" s="62"/>
      <c r="K180" s="62"/>
      <c r="L180" s="1938"/>
      <c r="M180" s="62"/>
      <c r="N180" s="62"/>
      <c r="O180" s="62"/>
      <c r="P180" s="841"/>
      <c r="Q180" s="1938">
        <v>0.1</v>
      </c>
      <c r="R180" s="1938">
        <v>5</v>
      </c>
      <c r="S180" s="62"/>
      <c r="T180" s="62"/>
      <c r="U180" s="62"/>
      <c r="V180" s="1937"/>
      <c r="W180" s="1937"/>
      <c r="X180" s="1937"/>
      <c r="Y180" s="2561">
        <v>0.1</v>
      </c>
      <c r="Z180" s="1937"/>
      <c r="AA180" s="1938"/>
    </row>
    <row r="181" spans="1:27">
      <c r="A181" s="1935">
        <v>25</v>
      </c>
      <c r="B181" s="705" t="s">
        <v>363</v>
      </c>
      <c r="C181" s="2074" t="s">
        <v>19327</v>
      </c>
      <c r="D181" s="1937"/>
      <c r="E181" s="1938">
        <v>0.32</v>
      </c>
      <c r="F181" s="1938">
        <v>0.32</v>
      </c>
      <c r="G181" s="1938">
        <v>0.32</v>
      </c>
      <c r="H181" s="1938"/>
      <c r="I181" s="62"/>
      <c r="J181" s="62"/>
      <c r="K181" s="62"/>
      <c r="L181" s="1938"/>
      <c r="M181" s="62"/>
      <c r="N181" s="62"/>
      <c r="O181" s="62"/>
      <c r="P181" s="1938"/>
      <c r="Q181" s="1938">
        <v>0.32</v>
      </c>
      <c r="R181" s="1938">
        <v>5</v>
      </c>
      <c r="S181" s="62"/>
      <c r="T181" s="62"/>
      <c r="U181" s="62"/>
      <c r="V181" s="1937"/>
      <c r="W181" s="1937"/>
      <c r="X181" s="1937"/>
      <c r="Y181" s="2561">
        <v>0.32</v>
      </c>
      <c r="Z181" s="1937"/>
      <c r="AA181" s="1938"/>
    </row>
    <row r="182" spans="1:27">
      <c r="A182" s="1935">
        <v>26</v>
      </c>
      <c r="B182" s="705" t="s">
        <v>19328</v>
      </c>
      <c r="C182" s="1557" t="s">
        <v>19329</v>
      </c>
      <c r="D182" s="1937"/>
      <c r="E182" s="1938">
        <v>0.1</v>
      </c>
      <c r="F182" s="1938">
        <v>0.1</v>
      </c>
      <c r="G182" s="1938">
        <v>0.1</v>
      </c>
      <c r="H182" s="1938"/>
      <c r="I182" s="62"/>
      <c r="J182" s="62"/>
      <c r="K182" s="62"/>
      <c r="L182" s="1938"/>
      <c r="M182" s="62"/>
      <c r="N182" s="62"/>
      <c r="O182" s="62"/>
      <c r="P182" s="1938"/>
      <c r="Q182" s="1938">
        <v>0.1</v>
      </c>
      <c r="R182" s="1938">
        <v>5</v>
      </c>
      <c r="S182" s="62"/>
      <c r="T182" s="62"/>
      <c r="U182" s="62"/>
      <c r="V182" s="1937"/>
      <c r="W182" s="1937"/>
      <c r="X182" s="1937"/>
      <c r="Y182" s="2561">
        <v>0.1</v>
      </c>
      <c r="Z182" s="1937"/>
      <c r="AA182" s="1938"/>
    </row>
    <row r="183" spans="1:27" ht="25.5">
      <c r="A183" s="1935">
        <v>27</v>
      </c>
      <c r="B183" s="705" t="s">
        <v>19330</v>
      </c>
      <c r="C183" s="1557" t="s">
        <v>19331</v>
      </c>
      <c r="D183" s="1937"/>
      <c r="E183" s="1938">
        <v>0.6</v>
      </c>
      <c r="F183" s="1938">
        <v>0.6</v>
      </c>
      <c r="G183" s="1938">
        <v>0.6</v>
      </c>
      <c r="H183" s="1938"/>
      <c r="I183" s="62"/>
      <c r="J183" s="62"/>
      <c r="K183" s="62"/>
      <c r="L183" s="1938"/>
      <c r="M183" s="62"/>
      <c r="N183" s="62"/>
      <c r="O183" s="62"/>
      <c r="P183" s="1938"/>
      <c r="Q183" s="1938">
        <v>0.6</v>
      </c>
      <c r="R183" s="1938">
        <v>5</v>
      </c>
      <c r="S183" s="62"/>
      <c r="T183" s="62"/>
      <c r="U183" s="62"/>
      <c r="V183" s="1937"/>
      <c r="W183" s="1937"/>
      <c r="X183" s="1937"/>
      <c r="Y183" s="2561">
        <v>0.6</v>
      </c>
      <c r="Z183" s="1937"/>
      <c r="AA183" s="1938"/>
    </row>
    <row r="184" spans="1:27">
      <c r="A184" s="1935">
        <v>28</v>
      </c>
      <c r="B184" s="705" t="s">
        <v>7242</v>
      </c>
      <c r="C184" s="1557" t="s">
        <v>19332</v>
      </c>
      <c r="D184" s="1937"/>
      <c r="E184" s="1938">
        <v>0.36</v>
      </c>
      <c r="F184" s="1938"/>
      <c r="G184" s="1937"/>
      <c r="H184" s="841"/>
      <c r="I184" s="62"/>
      <c r="J184" s="62"/>
      <c r="K184" s="62"/>
      <c r="L184" s="841"/>
      <c r="M184" s="62"/>
      <c r="N184" s="62"/>
      <c r="O184" s="62"/>
      <c r="P184" s="1938">
        <v>0.36</v>
      </c>
      <c r="Q184" s="1938">
        <v>0.36</v>
      </c>
      <c r="R184" s="1938">
        <v>5</v>
      </c>
      <c r="S184" s="62"/>
      <c r="T184" s="62"/>
      <c r="U184" s="62"/>
      <c r="V184" s="841"/>
      <c r="W184" s="841"/>
      <c r="X184" s="841"/>
      <c r="Y184" s="2561">
        <v>0.36</v>
      </c>
      <c r="Z184" s="841"/>
      <c r="AA184" s="841"/>
    </row>
    <row r="185" spans="1:27">
      <c r="A185" s="1935">
        <v>29</v>
      </c>
      <c r="B185" s="705" t="s">
        <v>19333</v>
      </c>
      <c r="C185" s="1557" t="s">
        <v>19334</v>
      </c>
      <c r="D185" s="1937"/>
      <c r="E185" s="1938">
        <v>1.5</v>
      </c>
      <c r="F185" s="1938"/>
      <c r="G185" s="1937"/>
      <c r="H185" s="841"/>
      <c r="I185" s="62"/>
      <c r="J185" s="62"/>
      <c r="K185" s="62"/>
      <c r="L185" s="841"/>
      <c r="M185" s="62"/>
      <c r="N185" s="62"/>
      <c r="O185" s="62"/>
      <c r="P185" s="1938">
        <v>1.5</v>
      </c>
      <c r="Q185" s="1938">
        <v>1.5</v>
      </c>
      <c r="R185" s="1938" t="s">
        <v>6051</v>
      </c>
      <c r="S185" s="62"/>
      <c r="T185" s="62"/>
      <c r="U185" s="62"/>
      <c r="V185" s="841"/>
      <c r="W185" s="841"/>
      <c r="X185" s="841"/>
      <c r="Y185" s="841"/>
      <c r="Z185" s="841"/>
      <c r="AA185" s="2561">
        <v>1.5</v>
      </c>
    </row>
    <row r="186" spans="1:27">
      <c r="A186" s="1935">
        <v>30</v>
      </c>
      <c r="B186" s="705" t="s">
        <v>19335</v>
      </c>
      <c r="C186" s="1557" t="s">
        <v>19336</v>
      </c>
      <c r="D186" s="1937"/>
      <c r="E186" s="1938">
        <v>0.9</v>
      </c>
      <c r="F186" s="1938"/>
      <c r="G186" s="1937"/>
      <c r="H186" s="841"/>
      <c r="I186" s="62"/>
      <c r="J186" s="62"/>
      <c r="K186" s="62"/>
      <c r="L186" s="841"/>
      <c r="M186" s="62"/>
      <c r="N186" s="62"/>
      <c r="O186" s="62"/>
      <c r="P186" s="1938">
        <v>0.9</v>
      </c>
      <c r="Q186" s="1938">
        <v>0.9</v>
      </c>
      <c r="R186" s="1938" t="s">
        <v>6051</v>
      </c>
      <c r="S186" s="62"/>
      <c r="T186" s="62"/>
      <c r="U186" s="62"/>
      <c r="V186" s="841"/>
      <c r="W186" s="841"/>
      <c r="X186" s="841"/>
      <c r="Y186" s="841"/>
      <c r="Z186" s="841"/>
      <c r="AA186" s="2561">
        <v>0.9</v>
      </c>
    </row>
    <row r="187" spans="1:27">
      <c r="A187" s="1935">
        <v>31</v>
      </c>
      <c r="B187" s="705" t="s">
        <v>19337</v>
      </c>
      <c r="C187" s="2074" t="s">
        <v>19338</v>
      </c>
      <c r="D187" s="1937"/>
      <c r="E187" s="1938">
        <v>0.3</v>
      </c>
      <c r="F187" s="1938"/>
      <c r="G187" s="1937"/>
      <c r="H187" s="841"/>
      <c r="I187" s="62"/>
      <c r="J187" s="62"/>
      <c r="K187" s="62"/>
      <c r="L187" s="841"/>
      <c r="M187" s="62"/>
      <c r="N187" s="62"/>
      <c r="O187" s="62"/>
      <c r="P187" s="1938">
        <v>0.3</v>
      </c>
      <c r="Q187" s="1938">
        <v>0.3</v>
      </c>
      <c r="R187" s="1938" t="s">
        <v>6051</v>
      </c>
      <c r="S187" s="62"/>
      <c r="T187" s="62"/>
      <c r="U187" s="62"/>
      <c r="V187" s="841"/>
      <c r="W187" s="841"/>
      <c r="X187" s="841"/>
      <c r="Y187" s="841"/>
      <c r="Z187" s="841"/>
      <c r="AA187" s="2561">
        <v>0.3</v>
      </c>
    </row>
    <row r="188" spans="1:27">
      <c r="A188" s="1935">
        <v>32</v>
      </c>
      <c r="B188" s="705" t="s">
        <v>19339</v>
      </c>
      <c r="C188" s="1557" t="s">
        <v>19340</v>
      </c>
      <c r="D188" s="1937"/>
      <c r="E188" s="1938">
        <v>0.8</v>
      </c>
      <c r="F188" s="1938"/>
      <c r="G188" s="1937"/>
      <c r="H188" s="841"/>
      <c r="I188" s="62"/>
      <c r="J188" s="62"/>
      <c r="K188" s="62"/>
      <c r="L188" s="841"/>
      <c r="M188" s="62"/>
      <c r="N188" s="62"/>
      <c r="O188" s="62"/>
      <c r="P188" s="1938">
        <v>0.8</v>
      </c>
      <c r="Q188" s="1938">
        <v>0.8</v>
      </c>
      <c r="R188" s="1938" t="s">
        <v>6051</v>
      </c>
      <c r="S188" s="62"/>
      <c r="T188" s="62"/>
      <c r="U188" s="62"/>
      <c r="V188" s="841"/>
      <c r="W188" s="841"/>
      <c r="X188" s="841"/>
      <c r="Y188" s="841"/>
      <c r="Z188" s="841"/>
      <c r="AA188" s="2561">
        <v>0.8</v>
      </c>
    </row>
    <row r="189" spans="1:27">
      <c r="A189" s="1935">
        <v>33</v>
      </c>
      <c r="B189" s="705" t="s">
        <v>197</v>
      </c>
      <c r="C189" s="1557" t="s">
        <v>19341</v>
      </c>
      <c r="D189" s="1937"/>
      <c r="E189" s="1938">
        <v>0.8</v>
      </c>
      <c r="F189" s="1938"/>
      <c r="G189" s="1937"/>
      <c r="H189" s="1938"/>
      <c r="I189" s="62"/>
      <c r="J189" s="62"/>
      <c r="K189" s="62"/>
      <c r="L189" s="1938"/>
      <c r="M189" s="62"/>
      <c r="N189" s="62"/>
      <c r="O189" s="62"/>
      <c r="P189" s="1938">
        <v>0.8</v>
      </c>
      <c r="Q189" s="1938">
        <v>0.8</v>
      </c>
      <c r="R189" s="1938" t="s">
        <v>6051</v>
      </c>
      <c r="S189" s="62"/>
      <c r="T189" s="62"/>
      <c r="U189" s="62"/>
      <c r="V189" s="1938"/>
      <c r="W189" s="1938"/>
      <c r="X189" s="1938"/>
      <c r="Y189" s="1938"/>
      <c r="Z189" s="1938"/>
      <c r="AA189" s="2561">
        <v>0.8</v>
      </c>
    </row>
    <row r="190" spans="1:27">
      <c r="A190" s="1935">
        <v>34</v>
      </c>
      <c r="B190" s="705" t="s">
        <v>1861</v>
      </c>
      <c r="C190" s="1557" t="s">
        <v>19342</v>
      </c>
      <c r="D190" s="1937"/>
      <c r="E190" s="1938">
        <v>0.8</v>
      </c>
      <c r="F190" s="1938"/>
      <c r="G190" s="1937"/>
      <c r="H190" s="1938"/>
      <c r="I190" s="62"/>
      <c r="J190" s="62"/>
      <c r="K190" s="62"/>
      <c r="L190" s="1938"/>
      <c r="M190" s="62"/>
      <c r="N190" s="62"/>
      <c r="O190" s="62"/>
      <c r="P190" s="1938">
        <v>0.8</v>
      </c>
      <c r="Q190" s="1938">
        <v>0.8</v>
      </c>
      <c r="R190" s="1938" t="s">
        <v>6051</v>
      </c>
      <c r="S190" s="62"/>
      <c r="T190" s="62"/>
      <c r="U190" s="62"/>
      <c r="V190" s="1938"/>
      <c r="W190" s="1938"/>
      <c r="X190" s="1938"/>
      <c r="Y190" s="1938"/>
      <c r="Z190" s="1938"/>
      <c r="AA190" s="2561">
        <v>0.8</v>
      </c>
    </row>
    <row r="191" spans="1:27">
      <c r="A191" s="1935">
        <v>35</v>
      </c>
      <c r="B191" s="705" t="s">
        <v>19343</v>
      </c>
      <c r="C191" s="1557" t="s">
        <v>19344</v>
      </c>
      <c r="D191" s="1937"/>
      <c r="E191" s="1938">
        <v>0.7</v>
      </c>
      <c r="F191" s="1938"/>
      <c r="G191" s="1937"/>
      <c r="H191" s="1938"/>
      <c r="I191" s="62"/>
      <c r="J191" s="62"/>
      <c r="K191" s="62"/>
      <c r="L191" s="1938"/>
      <c r="M191" s="62"/>
      <c r="N191" s="62"/>
      <c r="O191" s="62"/>
      <c r="P191" s="1938">
        <v>0.7</v>
      </c>
      <c r="Q191" s="1938">
        <v>0.7</v>
      </c>
      <c r="R191" s="1938" t="s">
        <v>6051</v>
      </c>
      <c r="S191" s="62"/>
      <c r="T191" s="62"/>
      <c r="U191" s="62"/>
      <c r="V191" s="1938"/>
      <c r="W191" s="1938"/>
      <c r="X191" s="1938"/>
      <c r="Y191" s="1938"/>
      <c r="Z191" s="1938"/>
      <c r="AA191" s="2561">
        <v>0.7</v>
      </c>
    </row>
    <row r="192" spans="1:27">
      <c r="A192" s="1935">
        <v>36</v>
      </c>
      <c r="B192" s="705" t="s">
        <v>19345</v>
      </c>
      <c r="C192" s="1557" t="s">
        <v>19346</v>
      </c>
      <c r="D192" s="1937"/>
      <c r="E192" s="1938">
        <v>1</v>
      </c>
      <c r="F192" s="1938"/>
      <c r="G192" s="1937"/>
      <c r="H192" s="1938"/>
      <c r="I192" s="62"/>
      <c r="J192" s="62"/>
      <c r="K192" s="62"/>
      <c r="L192" s="1938"/>
      <c r="M192" s="62"/>
      <c r="N192" s="62"/>
      <c r="O192" s="62"/>
      <c r="P192" s="1938">
        <v>1</v>
      </c>
      <c r="Q192" s="1938">
        <v>1</v>
      </c>
      <c r="R192" s="1938" t="s">
        <v>6051</v>
      </c>
      <c r="S192" s="62"/>
      <c r="T192" s="62"/>
      <c r="U192" s="62"/>
      <c r="V192" s="1938"/>
      <c r="W192" s="1938"/>
      <c r="X192" s="1938"/>
      <c r="Y192" s="1938"/>
      <c r="Z192" s="1938"/>
      <c r="AA192" s="2561">
        <v>1</v>
      </c>
    </row>
    <row r="193" spans="1:27">
      <c r="A193" s="1935">
        <v>37</v>
      </c>
      <c r="B193" s="705" t="s">
        <v>19347</v>
      </c>
      <c r="C193" s="1557" t="s">
        <v>19348</v>
      </c>
      <c r="D193" s="1937"/>
      <c r="E193" s="1938">
        <v>0.4</v>
      </c>
      <c r="F193" s="1938"/>
      <c r="G193" s="1937"/>
      <c r="H193" s="1938"/>
      <c r="I193" s="62"/>
      <c r="J193" s="62"/>
      <c r="K193" s="62"/>
      <c r="L193" s="1938"/>
      <c r="M193" s="62"/>
      <c r="N193" s="62"/>
      <c r="O193" s="62"/>
      <c r="P193" s="1938">
        <v>0.4</v>
      </c>
      <c r="Q193" s="1938">
        <v>0.4</v>
      </c>
      <c r="R193" s="1938" t="s">
        <v>6051</v>
      </c>
      <c r="S193" s="62"/>
      <c r="T193" s="62"/>
      <c r="U193" s="62"/>
      <c r="V193" s="1938"/>
      <c r="W193" s="1938"/>
      <c r="X193" s="1938"/>
      <c r="Y193" s="1938"/>
      <c r="Z193" s="1938"/>
      <c r="AA193" s="2561">
        <v>0.4</v>
      </c>
    </row>
    <row r="194" spans="1:27">
      <c r="A194" s="1935">
        <v>38</v>
      </c>
      <c r="B194" s="705" t="s">
        <v>19349</v>
      </c>
      <c r="C194" s="1557" t="s">
        <v>19350</v>
      </c>
      <c r="D194" s="1937"/>
      <c r="E194" s="1938">
        <v>0.7</v>
      </c>
      <c r="F194" s="1938"/>
      <c r="G194" s="1937"/>
      <c r="H194" s="1938"/>
      <c r="I194" s="62"/>
      <c r="J194" s="62"/>
      <c r="K194" s="62"/>
      <c r="L194" s="1938"/>
      <c r="M194" s="62"/>
      <c r="N194" s="62"/>
      <c r="O194" s="62"/>
      <c r="P194" s="1938">
        <v>0.7</v>
      </c>
      <c r="Q194" s="1938">
        <v>0.7</v>
      </c>
      <c r="R194" s="1938" t="s">
        <v>6051</v>
      </c>
      <c r="S194" s="62"/>
      <c r="T194" s="62"/>
      <c r="U194" s="62"/>
      <c r="V194" s="1938"/>
      <c r="W194" s="1938"/>
      <c r="X194" s="1938"/>
      <c r="Y194" s="1938"/>
      <c r="Z194" s="1938"/>
      <c r="AA194" s="2561">
        <v>0.7</v>
      </c>
    </row>
    <row r="195" spans="1:27">
      <c r="A195" s="1935">
        <v>39</v>
      </c>
      <c r="B195" s="705" t="s">
        <v>19351</v>
      </c>
      <c r="C195" s="1557" t="s">
        <v>19352</v>
      </c>
      <c r="D195" s="1937"/>
      <c r="E195" s="1938">
        <v>0.6</v>
      </c>
      <c r="F195" s="1938"/>
      <c r="G195" s="1937"/>
      <c r="H195" s="841"/>
      <c r="I195" s="62"/>
      <c r="J195" s="62"/>
      <c r="K195" s="62"/>
      <c r="L195" s="841"/>
      <c r="M195" s="62"/>
      <c r="N195" s="62"/>
      <c r="O195" s="62"/>
      <c r="P195" s="1938">
        <v>0.6</v>
      </c>
      <c r="Q195" s="1938">
        <v>0.6</v>
      </c>
      <c r="R195" s="1938" t="s">
        <v>6051</v>
      </c>
      <c r="S195" s="62"/>
      <c r="T195" s="62"/>
      <c r="U195" s="62"/>
      <c r="V195" s="841"/>
      <c r="W195" s="841"/>
      <c r="X195" s="841"/>
      <c r="Y195" s="841"/>
      <c r="Z195" s="841"/>
      <c r="AA195" s="2561">
        <v>0.6</v>
      </c>
    </row>
    <row r="196" spans="1:27">
      <c r="A196" s="1935">
        <v>40</v>
      </c>
      <c r="B196" s="705" t="s">
        <v>19353</v>
      </c>
      <c r="C196" s="1557" t="s">
        <v>19354</v>
      </c>
      <c r="D196" s="1937"/>
      <c r="E196" s="1938">
        <v>0.5</v>
      </c>
      <c r="F196" s="1938"/>
      <c r="G196" s="1937"/>
      <c r="H196" s="841"/>
      <c r="I196" s="62"/>
      <c r="J196" s="62"/>
      <c r="K196" s="62"/>
      <c r="L196" s="841"/>
      <c r="M196" s="62"/>
      <c r="N196" s="62"/>
      <c r="O196" s="62"/>
      <c r="P196" s="1938">
        <v>0.5</v>
      </c>
      <c r="Q196" s="1938">
        <v>0.5</v>
      </c>
      <c r="R196" s="1938" t="s">
        <v>6051</v>
      </c>
      <c r="S196" s="62"/>
      <c r="T196" s="62"/>
      <c r="U196" s="62"/>
      <c r="V196" s="841"/>
      <c r="W196" s="841"/>
      <c r="X196" s="841"/>
      <c r="Y196" s="841"/>
      <c r="Z196" s="841"/>
      <c r="AA196" s="2561">
        <v>0.5</v>
      </c>
    </row>
    <row r="197" spans="1:27">
      <c r="A197" s="1935">
        <v>41</v>
      </c>
      <c r="B197" s="705" t="s">
        <v>19355</v>
      </c>
      <c r="C197" s="1557" t="s">
        <v>19356</v>
      </c>
      <c r="D197" s="1937"/>
      <c r="E197" s="1938">
        <v>0.9</v>
      </c>
      <c r="F197" s="1938"/>
      <c r="G197" s="1937"/>
      <c r="H197" s="841"/>
      <c r="I197" s="62"/>
      <c r="J197" s="62"/>
      <c r="K197" s="62"/>
      <c r="L197" s="841"/>
      <c r="M197" s="62"/>
      <c r="N197" s="62"/>
      <c r="O197" s="62"/>
      <c r="P197" s="1938">
        <v>0.9</v>
      </c>
      <c r="Q197" s="1938">
        <v>0.9</v>
      </c>
      <c r="R197" s="1938" t="s">
        <v>6051</v>
      </c>
      <c r="S197" s="62"/>
      <c r="T197" s="62"/>
      <c r="U197" s="62"/>
      <c r="V197" s="841"/>
      <c r="W197" s="841"/>
      <c r="X197" s="841"/>
      <c r="Y197" s="841"/>
      <c r="Z197" s="841"/>
      <c r="AA197" s="2561">
        <v>0.9</v>
      </c>
    </row>
    <row r="198" spans="1:27">
      <c r="A198" s="1935">
        <v>42</v>
      </c>
      <c r="B198" s="705" t="s">
        <v>419</v>
      </c>
      <c r="C198" s="1557" t="s">
        <v>19357</v>
      </c>
      <c r="D198" s="1937"/>
      <c r="E198" s="1938">
        <v>0.3</v>
      </c>
      <c r="F198" s="1938"/>
      <c r="G198" s="1937"/>
      <c r="H198" s="841"/>
      <c r="I198" s="62"/>
      <c r="J198" s="62"/>
      <c r="K198" s="62"/>
      <c r="L198" s="841"/>
      <c r="M198" s="62"/>
      <c r="N198" s="62"/>
      <c r="O198" s="62"/>
      <c r="P198" s="1938">
        <v>0.3</v>
      </c>
      <c r="Q198" s="1938">
        <v>0.3</v>
      </c>
      <c r="R198" s="1938" t="s">
        <v>6051</v>
      </c>
      <c r="S198" s="62"/>
      <c r="T198" s="62"/>
      <c r="U198" s="62"/>
      <c r="V198" s="841"/>
      <c r="W198" s="841"/>
      <c r="X198" s="841"/>
      <c r="Y198" s="841"/>
      <c r="Z198" s="841"/>
      <c r="AA198" s="2561">
        <v>0.3</v>
      </c>
    </row>
    <row r="199" spans="1:27">
      <c r="A199" s="1935">
        <v>43</v>
      </c>
      <c r="B199" s="705" t="s">
        <v>19358</v>
      </c>
      <c r="C199" s="1557" t="s">
        <v>19359</v>
      </c>
      <c r="D199" s="1937"/>
      <c r="E199" s="1938">
        <v>0.4</v>
      </c>
      <c r="F199" s="1938"/>
      <c r="G199" s="1937"/>
      <c r="H199" s="841"/>
      <c r="I199" s="62"/>
      <c r="J199" s="62"/>
      <c r="K199" s="62"/>
      <c r="L199" s="841"/>
      <c r="M199" s="62"/>
      <c r="N199" s="62"/>
      <c r="O199" s="62"/>
      <c r="P199" s="1938">
        <v>0.4</v>
      </c>
      <c r="Q199" s="1938">
        <v>0.4</v>
      </c>
      <c r="R199" s="1938" t="s">
        <v>6051</v>
      </c>
      <c r="S199" s="62"/>
      <c r="T199" s="62"/>
      <c r="U199" s="62"/>
      <c r="V199" s="841"/>
      <c r="W199" s="841"/>
      <c r="X199" s="841"/>
      <c r="Y199" s="841"/>
      <c r="Z199" s="841"/>
      <c r="AA199" s="2561">
        <v>0.4</v>
      </c>
    </row>
    <row r="200" spans="1:27">
      <c r="A200" s="1935">
        <v>44</v>
      </c>
      <c r="B200" s="705" t="s">
        <v>19360</v>
      </c>
      <c r="C200" s="2074" t="s">
        <v>19361</v>
      </c>
      <c r="D200" s="1937"/>
      <c r="E200" s="1938">
        <v>0.5</v>
      </c>
      <c r="F200" s="1938"/>
      <c r="G200" s="1937"/>
      <c r="H200" s="841"/>
      <c r="I200" s="62"/>
      <c r="J200" s="62"/>
      <c r="K200" s="62"/>
      <c r="L200" s="841"/>
      <c r="M200" s="62"/>
      <c r="N200" s="62"/>
      <c r="O200" s="62"/>
      <c r="P200" s="1938">
        <v>0.5</v>
      </c>
      <c r="Q200" s="1938">
        <v>0.5</v>
      </c>
      <c r="R200" s="1938" t="s">
        <v>6051</v>
      </c>
      <c r="S200" s="62"/>
      <c r="T200" s="62"/>
      <c r="U200" s="62"/>
      <c r="V200" s="841"/>
      <c r="W200" s="841"/>
      <c r="X200" s="841"/>
      <c r="Y200" s="841"/>
      <c r="Z200" s="841"/>
      <c r="AA200" s="2561">
        <v>0.5</v>
      </c>
    </row>
    <row r="201" spans="1:27">
      <c r="A201" s="1935">
        <v>45</v>
      </c>
      <c r="B201" s="705" t="s">
        <v>19362</v>
      </c>
      <c r="C201" s="1557" t="s">
        <v>19363</v>
      </c>
      <c r="D201" s="1937"/>
      <c r="E201" s="1938">
        <v>0.4</v>
      </c>
      <c r="F201" s="1938"/>
      <c r="G201" s="1937"/>
      <c r="H201" s="841"/>
      <c r="I201" s="62"/>
      <c r="J201" s="62"/>
      <c r="K201" s="62"/>
      <c r="L201" s="841"/>
      <c r="M201" s="62"/>
      <c r="N201" s="62"/>
      <c r="O201" s="62"/>
      <c r="P201" s="1938">
        <v>0.4</v>
      </c>
      <c r="Q201" s="1938">
        <v>0.4</v>
      </c>
      <c r="R201" s="1938" t="s">
        <v>6051</v>
      </c>
      <c r="S201" s="62"/>
      <c r="T201" s="62"/>
      <c r="U201" s="62"/>
      <c r="V201" s="841"/>
      <c r="W201" s="841"/>
      <c r="X201" s="841"/>
      <c r="Y201" s="841"/>
      <c r="Z201" s="841"/>
      <c r="AA201" s="2561">
        <v>0.4</v>
      </c>
    </row>
    <row r="202" spans="1:27">
      <c r="A202" s="1935">
        <v>46</v>
      </c>
      <c r="B202" s="705" t="s">
        <v>19364</v>
      </c>
      <c r="C202" s="1557" t="s">
        <v>19365</v>
      </c>
      <c r="D202" s="1937"/>
      <c r="E202" s="1938">
        <v>1</v>
      </c>
      <c r="F202" s="1938"/>
      <c r="G202" s="1937"/>
      <c r="H202" s="841"/>
      <c r="I202" s="62"/>
      <c r="J202" s="62"/>
      <c r="K202" s="62"/>
      <c r="L202" s="841"/>
      <c r="M202" s="62"/>
      <c r="N202" s="62"/>
      <c r="O202" s="62"/>
      <c r="P202" s="1938">
        <v>1</v>
      </c>
      <c r="Q202" s="1938">
        <v>1</v>
      </c>
      <c r="R202" s="1938" t="s">
        <v>6051</v>
      </c>
      <c r="S202" s="62"/>
      <c r="T202" s="62"/>
      <c r="U202" s="62"/>
      <c r="V202" s="841"/>
      <c r="W202" s="841"/>
      <c r="X202" s="841"/>
      <c r="Y202" s="841"/>
      <c r="Z202" s="841"/>
      <c r="AA202" s="2561">
        <v>1</v>
      </c>
    </row>
    <row r="203" spans="1:27">
      <c r="A203" s="1935">
        <v>47</v>
      </c>
      <c r="B203" s="705" t="s">
        <v>19366</v>
      </c>
      <c r="C203" s="1557" t="s">
        <v>19367</v>
      </c>
      <c r="D203" s="1937"/>
      <c r="E203" s="1938">
        <v>0.7</v>
      </c>
      <c r="F203" s="1938"/>
      <c r="G203" s="1937"/>
      <c r="H203" s="841"/>
      <c r="I203" s="62"/>
      <c r="J203" s="62"/>
      <c r="K203" s="62"/>
      <c r="L203" s="841"/>
      <c r="M203" s="62"/>
      <c r="N203" s="62"/>
      <c r="O203" s="62"/>
      <c r="P203" s="1938">
        <v>0.7</v>
      </c>
      <c r="Q203" s="1938">
        <v>0.7</v>
      </c>
      <c r="R203" s="1938" t="s">
        <v>6051</v>
      </c>
      <c r="S203" s="62"/>
      <c r="T203" s="62"/>
      <c r="U203" s="62"/>
      <c r="V203" s="841"/>
      <c r="W203" s="841"/>
      <c r="X203" s="841"/>
      <c r="Y203" s="841"/>
      <c r="Z203" s="841"/>
      <c r="AA203" s="2561">
        <v>0.7</v>
      </c>
    </row>
    <row r="204" spans="1:27">
      <c r="A204" s="1935">
        <v>48</v>
      </c>
      <c r="B204" s="705" t="s">
        <v>19368</v>
      </c>
      <c r="C204" s="1557" t="s">
        <v>19369</v>
      </c>
      <c r="D204" s="1937"/>
      <c r="E204" s="1938">
        <v>0.3</v>
      </c>
      <c r="F204" s="1938"/>
      <c r="G204" s="1937"/>
      <c r="H204" s="841"/>
      <c r="I204" s="62"/>
      <c r="J204" s="62"/>
      <c r="K204" s="62"/>
      <c r="L204" s="841"/>
      <c r="M204" s="62"/>
      <c r="N204" s="62"/>
      <c r="O204" s="62"/>
      <c r="P204" s="1938">
        <v>0.3</v>
      </c>
      <c r="Q204" s="1938">
        <v>0.3</v>
      </c>
      <c r="R204" s="1938" t="s">
        <v>6051</v>
      </c>
      <c r="S204" s="62"/>
      <c r="T204" s="62"/>
      <c r="U204" s="62"/>
      <c r="V204" s="841"/>
      <c r="W204" s="841"/>
      <c r="X204" s="841"/>
      <c r="Y204" s="841"/>
      <c r="Z204" s="841"/>
      <c r="AA204" s="2561">
        <v>0.3</v>
      </c>
    </row>
    <row r="205" spans="1:27">
      <c r="A205" s="1935"/>
      <c r="B205" s="2069" t="s">
        <v>19370</v>
      </c>
      <c r="C205" s="1557"/>
      <c r="D205" s="1937"/>
      <c r="E205" s="1938"/>
      <c r="F205" s="1938"/>
      <c r="G205" s="1937"/>
      <c r="H205" s="841"/>
      <c r="I205" s="62"/>
      <c r="J205" s="62"/>
      <c r="K205" s="62"/>
      <c r="L205" s="841"/>
      <c r="M205" s="62"/>
      <c r="N205" s="62"/>
      <c r="O205" s="62"/>
      <c r="P205" s="1938"/>
      <c r="Q205" s="1938"/>
      <c r="R205" s="1938"/>
      <c r="S205" s="62"/>
      <c r="T205" s="62"/>
      <c r="U205" s="62"/>
      <c r="V205" s="841"/>
      <c r="W205" s="841"/>
      <c r="X205" s="841"/>
      <c r="Y205" s="841"/>
      <c r="Z205" s="841"/>
      <c r="AA205" s="841"/>
    </row>
    <row r="206" spans="1:27">
      <c r="A206" s="1935">
        <v>49</v>
      </c>
      <c r="B206" s="705" t="s">
        <v>19371</v>
      </c>
      <c r="C206" s="1557" t="s">
        <v>19372</v>
      </c>
      <c r="D206" s="1937"/>
      <c r="E206" s="1938">
        <v>0.4</v>
      </c>
      <c r="F206" s="1938"/>
      <c r="G206" s="1937"/>
      <c r="H206" s="841"/>
      <c r="I206" s="62"/>
      <c r="J206" s="62"/>
      <c r="K206" s="62"/>
      <c r="L206" s="841"/>
      <c r="M206" s="62"/>
      <c r="N206" s="62"/>
      <c r="O206" s="62"/>
      <c r="P206" s="1938">
        <v>0.4</v>
      </c>
      <c r="Q206" s="1938">
        <v>0.4</v>
      </c>
      <c r="R206" s="1938" t="s">
        <v>6051</v>
      </c>
      <c r="S206" s="62"/>
      <c r="T206" s="62"/>
      <c r="U206" s="62"/>
      <c r="V206" s="841"/>
      <c r="W206" s="841"/>
      <c r="X206" s="841"/>
      <c r="Y206" s="841"/>
      <c r="Z206" s="841"/>
      <c r="AA206" s="2561">
        <v>0.4</v>
      </c>
    </row>
    <row r="207" spans="1:27">
      <c r="A207" s="1935">
        <v>50</v>
      </c>
      <c r="B207" s="705" t="s">
        <v>19373</v>
      </c>
      <c r="C207" s="1557" t="s">
        <v>19374</v>
      </c>
      <c r="D207" s="1937"/>
      <c r="E207" s="1938">
        <v>0.4</v>
      </c>
      <c r="F207" s="1938"/>
      <c r="G207" s="1937"/>
      <c r="H207" s="841"/>
      <c r="I207" s="62"/>
      <c r="J207" s="62"/>
      <c r="K207" s="62"/>
      <c r="L207" s="841"/>
      <c r="M207" s="62"/>
      <c r="N207" s="62"/>
      <c r="O207" s="62"/>
      <c r="P207" s="1938">
        <v>0.4</v>
      </c>
      <c r="Q207" s="1938">
        <v>0.4</v>
      </c>
      <c r="R207" s="1938" t="s">
        <v>6051</v>
      </c>
      <c r="S207" s="62"/>
      <c r="T207" s="62"/>
      <c r="U207" s="62"/>
      <c r="V207" s="841"/>
      <c r="W207" s="841"/>
      <c r="X207" s="841"/>
      <c r="Y207" s="841"/>
      <c r="Z207" s="841"/>
      <c r="AA207" s="2561">
        <v>0.4</v>
      </c>
    </row>
    <row r="208" spans="1:27">
      <c r="A208" s="1935">
        <v>51</v>
      </c>
      <c r="B208" s="705" t="s">
        <v>19375</v>
      </c>
      <c r="C208" s="1557" t="s">
        <v>19376</v>
      </c>
      <c r="D208" s="1937"/>
      <c r="E208" s="1938">
        <v>0.2</v>
      </c>
      <c r="F208" s="1938"/>
      <c r="G208" s="1937"/>
      <c r="H208" s="841"/>
      <c r="I208" s="62"/>
      <c r="J208" s="62"/>
      <c r="K208" s="62"/>
      <c r="L208" s="841"/>
      <c r="M208" s="62"/>
      <c r="N208" s="62"/>
      <c r="O208" s="62"/>
      <c r="P208" s="1938">
        <v>0.2</v>
      </c>
      <c r="Q208" s="1938">
        <v>0.2</v>
      </c>
      <c r="R208" s="1938" t="s">
        <v>6051</v>
      </c>
      <c r="S208" s="62"/>
      <c r="T208" s="62"/>
      <c r="U208" s="62"/>
      <c r="V208" s="841"/>
      <c r="W208" s="841"/>
      <c r="X208" s="841"/>
      <c r="Y208" s="841"/>
      <c r="Z208" s="841"/>
      <c r="AA208" s="2561">
        <v>0.2</v>
      </c>
    </row>
    <row r="209" spans="1:27">
      <c r="A209" s="1935">
        <v>52</v>
      </c>
      <c r="B209" s="705" t="s">
        <v>19377</v>
      </c>
      <c r="C209" s="1557" t="s">
        <v>19378</v>
      </c>
      <c r="D209" s="1937"/>
      <c r="E209" s="1938">
        <v>0.3</v>
      </c>
      <c r="F209" s="1938"/>
      <c r="G209" s="1937"/>
      <c r="H209" s="841"/>
      <c r="I209" s="62"/>
      <c r="J209" s="62"/>
      <c r="K209" s="62"/>
      <c r="L209" s="841"/>
      <c r="M209" s="62"/>
      <c r="N209" s="62"/>
      <c r="O209" s="62"/>
      <c r="P209" s="1938">
        <v>0.3</v>
      </c>
      <c r="Q209" s="1938">
        <v>0.3</v>
      </c>
      <c r="R209" s="1938" t="s">
        <v>6051</v>
      </c>
      <c r="S209" s="62"/>
      <c r="T209" s="62"/>
      <c r="U209" s="62"/>
      <c r="V209" s="841"/>
      <c r="W209" s="841"/>
      <c r="X209" s="841"/>
      <c r="Y209" s="841"/>
      <c r="Z209" s="841"/>
      <c r="AA209" s="2561">
        <v>0.3</v>
      </c>
    </row>
    <row r="210" spans="1:27">
      <c r="A210" s="1935">
        <v>53</v>
      </c>
      <c r="B210" s="705" t="s">
        <v>19379</v>
      </c>
      <c r="C210" s="1557" t="s">
        <v>19380</v>
      </c>
      <c r="D210" s="1937"/>
      <c r="E210" s="1938">
        <v>0.3</v>
      </c>
      <c r="F210" s="1938"/>
      <c r="G210" s="1937"/>
      <c r="H210" s="841"/>
      <c r="I210" s="62"/>
      <c r="J210" s="62"/>
      <c r="K210" s="62"/>
      <c r="L210" s="841"/>
      <c r="M210" s="62"/>
      <c r="N210" s="62"/>
      <c r="O210" s="62"/>
      <c r="P210" s="1938">
        <v>0.3</v>
      </c>
      <c r="Q210" s="1938">
        <v>0.3</v>
      </c>
      <c r="R210" s="1938" t="s">
        <v>6051</v>
      </c>
      <c r="S210" s="62"/>
      <c r="T210" s="62"/>
      <c r="U210" s="62"/>
      <c r="V210" s="841"/>
      <c r="W210" s="841"/>
      <c r="X210" s="841"/>
      <c r="Y210" s="841"/>
      <c r="Z210" s="841"/>
      <c r="AA210" s="2561">
        <v>0.3</v>
      </c>
    </row>
    <row r="211" spans="1:27">
      <c r="A211" s="1935">
        <v>54</v>
      </c>
      <c r="B211" s="705" t="s">
        <v>19381</v>
      </c>
      <c r="C211" s="1557" t="s">
        <v>19382</v>
      </c>
      <c r="D211" s="1937"/>
      <c r="E211" s="1938">
        <v>0.7</v>
      </c>
      <c r="F211" s="1938"/>
      <c r="G211" s="1937"/>
      <c r="H211" s="841"/>
      <c r="I211" s="62"/>
      <c r="J211" s="62"/>
      <c r="K211" s="62"/>
      <c r="L211" s="841"/>
      <c r="M211" s="62"/>
      <c r="N211" s="62"/>
      <c r="O211" s="62"/>
      <c r="P211" s="1938">
        <v>0.7</v>
      </c>
      <c r="Q211" s="1938">
        <v>0.7</v>
      </c>
      <c r="R211" s="1938" t="s">
        <v>6051</v>
      </c>
      <c r="S211" s="62"/>
      <c r="T211" s="62"/>
      <c r="U211" s="62"/>
      <c r="V211" s="841"/>
      <c r="W211" s="841"/>
      <c r="X211" s="841"/>
      <c r="Y211" s="841"/>
      <c r="Z211" s="841"/>
      <c r="AA211" s="2561">
        <v>0.7</v>
      </c>
    </row>
    <row r="212" spans="1:27">
      <c r="A212" s="1935">
        <v>55</v>
      </c>
      <c r="B212" s="705" t="s">
        <v>19383</v>
      </c>
      <c r="C212" s="1557" t="s">
        <v>19384</v>
      </c>
      <c r="D212" s="1937"/>
      <c r="E212" s="1938">
        <v>0.4</v>
      </c>
      <c r="F212" s="1938"/>
      <c r="G212" s="1937"/>
      <c r="H212" s="841"/>
      <c r="I212" s="62"/>
      <c r="J212" s="62"/>
      <c r="K212" s="62"/>
      <c r="L212" s="841"/>
      <c r="M212" s="62"/>
      <c r="N212" s="62"/>
      <c r="O212" s="62"/>
      <c r="P212" s="1938">
        <v>0.4</v>
      </c>
      <c r="Q212" s="1938">
        <v>0.4</v>
      </c>
      <c r="R212" s="1938" t="s">
        <v>6051</v>
      </c>
      <c r="S212" s="62"/>
      <c r="T212" s="62"/>
      <c r="U212" s="62"/>
      <c r="V212" s="841"/>
      <c r="W212" s="841"/>
      <c r="X212" s="841"/>
      <c r="Y212" s="841"/>
      <c r="Z212" s="841"/>
      <c r="AA212" s="2561">
        <v>0.4</v>
      </c>
    </row>
    <row r="213" spans="1:27">
      <c r="A213" s="1935">
        <v>56</v>
      </c>
      <c r="B213" s="705" t="s">
        <v>19385</v>
      </c>
      <c r="C213" s="2074" t="s">
        <v>19386</v>
      </c>
      <c r="D213" s="1937"/>
      <c r="E213" s="1938">
        <v>0.5</v>
      </c>
      <c r="F213" s="1938"/>
      <c r="G213" s="1937"/>
      <c r="H213" s="841"/>
      <c r="I213" s="62"/>
      <c r="J213" s="62"/>
      <c r="K213" s="62"/>
      <c r="L213" s="841"/>
      <c r="M213" s="62"/>
      <c r="N213" s="62"/>
      <c r="O213" s="62"/>
      <c r="P213" s="1938">
        <v>0.5</v>
      </c>
      <c r="Q213" s="1938">
        <v>0.5</v>
      </c>
      <c r="R213" s="1938" t="s">
        <v>6051</v>
      </c>
      <c r="S213" s="62"/>
      <c r="T213" s="62"/>
      <c r="U213" s="62"/>
      <c r="V213" s="841"/>
      <c r="W213" s="841"/>
      <c r="X213" s="841"/>
      <c r="Y213" s="841"/>
      <c r="Z213" s="841"/>
      <c r="AA213" s="2561">
        <v>0.5</v>
      </c>
    </row>
    <row r="214" spans="1:27">
      <c r="A214" s="1935">
        <v>57</v>
      </c>
      <c r="B214" s="705" t="s">
        <v>19387</v>
      </c>
      <c r="C214" s="1557" t="s">
        <v>19388</v>
      </c>
      <c r="D214" s="1937"/>
      <c r="E214" s="1938">
        <v>0.3</v>
      </c>
      <c r="F214" s="1938"/>
      <c r="G214" s="1937"/>
      <c r="H214" s="841"/>
      <c r="I214" s="62"/>
      <c r="J214" s="62"/>
      <c r="K214" s="62"/>
      <c r="L214" s="841"/>
      <c r="M214" s="62"/>
      <c r="N214" s="62"/>
      <c r="O214" s="62"/>
      <c r="P214" s="1938">
        <v>0.3</v>
      </c>
      <c r="Q214" s="1938">
        <v>0.3</v>
      </c>
      <c r="R214" s="1938" t="s">
        <v>6051</v>
      </c>
      <c r="S214" s="62"/>
      <c r="T214" s="62"/>
      <c r="U214" s="62"/>
      <c r="V214" s="841"/>
      <c r="W214" s="841"/>
      <c r="X214" s="841"/>
      <c r="Y214" s="841"/>
      <c r="Z214" s="841"/>
      <c r="AA214" s="2561">
        <v>0.3</v>
      </c>
    </row>
    <row r="215" spans="1:27">
      <c r="A215" s="1935">
        <v>58</v>
      </c>
      <c r="B215" s="705" t="s">
        <v>19389</v>
      </c>
      <c r="C215" s="1557" t="s">
        <v>19390</v>
      </c>
      <c r="D215" s="1937"/>
      <c r="E215" s="1938">
        <v>2</v>
      </c>
      <c r="F215" s="1938"/>
      <c r="G215" s="1937"/>
      <c r="H215" s="841"/>
      <c r="I215" s="62"/>
      <c r="J215" s="62"/>
      <c r="K215" s="62"/>
      <c r="L215" s="841"/>
      <c r="M215" s="62"/>
      <c r="N215" s="62"/>
      <c r="O215" s="62"/>
      <c r="P215" s="1938">
        <v>2</v>
      </c>
      <c r="Q215" s="1938"/>
      <c r="R215" s="1938" t="s">
        <v>6051</v>
      </c>
      <c r="S215" s="62"/>
      <c r="T215" s="62"/>
      <c r="U215" s="62"/>
      <c r="V215" s="841"/>
      <c r="W215" s="841"/>
      <c r="X215" s="841"/>
      <c r="Y215" s="841"/>
      <c r="Z215" s="841"/>
      <c r="AA215" s="2561">
        <v>2</v>
      </c>
    </row>
    <row r="216" spans="1:27">
      <c r="A216" s="1935">
        <v>59</v>
      </c>
      <c r="B216" s="705" t="s">
        <v>154</v>
      </c>
      <c r="C216" s="1557" t="s">
        <v>19391</v>
      </c>
      <c r="D216" s="1937"/>
      <c r="E216" s="1938">
        <v>0.2</v>
      </c>
      <c r="F216" s="1938"/>
      <c r="G216" s="1937"/>
      <c r="H216" s="841"/>
      <c r="I216" s="62"/>
      <c r="J216" s="62"/>
      <c r="K216" s="62"/>
      <c r="L216" s="841"/>
      <c r="M216" s="62"/>
      <c r="N216" s="62"/>
      <c r="O216" s="62"/>
      <c r="P216" s="1938">
        <v>0.2</v>
      </c>
      <c r="Q216" s="1938">
        <v>0.2</v>
      </c>
      <c r="R216" s="1938" t="s">
        <v>6051</v>
      </c>
      <c r="S216" s="62"/>
      <c r="T216" s="62"/>
      <c r="U216" s="62"/>
      <c r="V216" s="841"/>
      <c r="W216" s="841"/>
      <c r="X216" s="841"/>
      <c r="Y216" s="841"/>
      <c r="Z216" s="841"/>
      <c r="AA216" s="2561">
        <v>0.2</v>
      </c>
    </row>
    <row r="217" spans="1:27">
      <c r="A217" s="1935">
        <v>60</v>
      </c>
      <c r="B217" s="705" t="s">
        <v>19392</v>
      </c>
      <c r="C217" s="1557" t="s">
        <v>19393</v>
      </c>
      <c r="D217" s="1937"/>
      <c r="E217" s="1938">
        <v>1.5</v>
      </c>
      <c r="F217" s="1938"/>
      <c r="G217" s="1937"/>
      <c r="H217" s="841"/>
      <c r="I217" s="62"/>
      <c r="J217" s="62"/>
      <c r="K217" s="62"/>
      <c r="L217" s="841"/>
      <c r="M217" s="62"/>
      <c r="N217" s="62"/>
      <c r="O217" s="62"/>
      <c r="P217" s="1938">
        <v>1.5</v>
      </c>
      <c r="Q217" s="1938">
        <v>1.5</v>
      </c>
      <c r="R217" s="1938" t="s">
        <v>6051</v>
      </c>
      <c r="S217" s="62"/>
      <c r="T217" s="62"/>
      <c r="U217" s="62"/>
      <c r="V217" s="841"/>
      <c r="W217" s="841"/>
      <c r="X217" s="841"/>
      <c r="Y217" s="841"/>
      <c r="Z217" s="841"/>
      <c r="AA217" s="2561">
        <v>1.5</v>
      </c>
    </row>
    <row r="218" spans="1:27">
      <c r="A218" s="1935">
        <v>61</v>
      </c>
      <c r="B218" s="705" t="s">
        <v>19394</v>
      </c>
      <c r="C218" s="1557" t="s">
        <v>19395</v>
      </c>
      <c r="D218" s="1937"/>
      <c r="E218" s="1938">
        <v>0.2</v>
      </c>
      <c r="F218" s="1938"/>
      <c r="G218" s="1937"/>
      <c r="H218" s="841"/>
      <c r="I218" s="62"/>
      <c r="J218" s="62"/>
      <c r="K218" s="62"/>
      <c r="L218" s="841"/>
      <c r="M218" s="62"/>
      <c r="N218" s="62"/>
      <c r="O218" s="62"/>
      <c r="P218" s="1938">
        <v>0.2</v>
      </c>
      <c r="Q218" s="1938">
        <v>0.2</v>
      </c>
      <c r="R218" s="1938" t="s">
        <v>6051</v>
      </c>
      <c r="S218" s="62"/>
      <c r="T218" s="62"/>
      <c r="U218" s="62"/>
      <c r="V218" s="841"/>
      <c r="W218" s="841"/>
      <c r="X218" s="841"/>
      <c r="Y218" s="841"/>
      <c r="Z218" s="841"/>
      <c r="AA218" s="2561">
        <v>0.2</v>
      </c>
    </row>
    <row r="219" spans="1:27">
      <c r="A219" s="1935">
        <v>62</v>
      </c>
      <c r="B219" s="705" t="s">
        <v>19396</v>
      </c>
      <c r="C219" s="1557" t="s">
        <v>19397</v>
      </c>
      <c r="D219" s="1937"/>
      <c r="E219" s="1938">
        <v>0.7</v>
      </c>
      <c r="F219" s="1938"/>
      <c r="G219" s="1937"/>
      <c r="H219" s="841"/>
      <c r="I219" s="62"/>
      <c r="J219" s="62"/>
      <c r="K219" s="62"/>
      <c r="L219" s="841"/>
      <c r="M219" s="62"/>
      <c r="N219" s="62"/>
      <c r="O219" s="62"/>
      <c r="P219" s="1938">
        <v>0.7</v>
      </c>
      <c r="Q219" s="1938">
        <v>0.7</v>
      </c>
      <c r="R219" s="1938" t="s">
        <v>6051</v>
      </c>
      <c r="S219" s="62"/>
      <c r="T219" s="62"/>
      <c r="U219" s="62"/>
      <c r="V219" s="841"/>
      <c r="W219" s="841"/>
      <c r="X219" s="841"/>
      <c r="Y219" s="841"/>
      <c r="Z219" s="841"/>
      <c r="AA219" s="2561">
        <v>0.7</v>
      </c>
    </row>
    <row r="220" spans="1:27">
      <c r="A220" s="1935">
        <v>63</v>
      </c>
      <c r="B220" s="705" t="s">
        <v>19398</v>
      </c>
      <c r="C220" s="1557" t="s">
        <v>19399</v>
      </c>
      <c r="D220" s="1937"/>
      <c r="E220" s="1938">
        <v>0.9</v>
      </c>
      <c r="F220" s="1938"/>
      <c r="G220" s="1937"/>
      <c r="H220" s="841"/>
      <c r="I220" s="62"/>
      <c r="J220" s="62"/>
      <c r="K220" s="62"/>
      <c r="L220" s="841"/>
      <c r="M220" s="62"/>
      <c r="N220" s="62"/>
      <c r="O220" s="62"/>
      <c r="P220" s="1938">
        <v>0.9</v>
      </c>
      <c r="Q220" s="1938">
        <v>0.9</v>
      </c>
      <c r="R220" s="1938" t="s">
        <v>6051</v>
      </c>
      <c r="S220" s="62"/>
      <c r="T220" s="62"/>
      <c r="U220" s="62"/>
      <c r="V220" s="841"/>
      <c r="W220" s="841"/>
      <c r="X220" s="841"/>
      <c r="Y220" s="841"/>
      <c r="Z220" s="841"/>
      <c r="AA220" s="2561">
        <v>0.9</v>
      </c>
    </row>
    <row r="221" spans="1:27">
      <c r="A221" s="1935">
        <v>64</v>
      </c>
      <c r="B221" s="705" t="s">
        <v>19400</v>
      </c>
      <c r="C221" s="1557" t="s">
        <v>19401</v>
      </c>
      <c r="D221" s="1937"/>
      <c r="E221" s="1938">
        <v>0.4</v>
      </c>
      <c r="F221" s="1938"/>
      <c r="G221" s="1937"/>
      <c r="H221" s="841"/>
      <c r="I221" s="62"/>
      <c r="J221" s="62"/>
      <c r="K221" s="62"/>
      <c r="L221" s="841"/>
      <c r="M221" s="62"/>
      <c r="N221" s="62"/>
      <c r="O221" s="62"/>
      <c r="P221" s="1938">
        <v>0.4</v>
      </c>
      <c r="Q221" s="1938">
        <v>0.4</v>
      </c>
      <c r="R221" s="1938" t="s">
        <v>6051</v>
      </c>
      <c r="S221" s="62"/>
      <c r="T221" s="62"/>
      <c r="U221" s="62"/>
      <c r="V221" s="841"/>
      <c r="W221" s="841"/>
      <c r="X221" s="841"/>
      <c r="Y221" s="841"/>
      <c r="Z221" s="841"/>
      <c r="AA221" s="2561">
        <v>0.4</v>
      </c>
    </row>
    <row r="222" spans="1:27">
      <c r="A222" s="1935">
        <v>65</v>
      </c>
      <c r="B222" s="705" t="s">
        <v>19402</v>
      </c>
      <c r="C222" s="1557" t="s">
        <v>19403</v>
      </c>
      <c r="D222" s="1937"/>
      <c r="E222" s="1938">
        <v>0.3</v>
      </c>
      <c r="F222" s="1938"/>
      <c r="G222" s="1937"/>
      <c r="H222" s="841"/>
      <c r="I222" s="62"/>
      <c r="J222" s="62"/>
      <c r="K222" s="62"/>
      <c r="L222" s="841"/>
      <c r="M222" s="62"/>
      <c r="N222" s="62"/>
      <c r="O222" s="62"/>
      <c r="P222" s="1938">
        <v>0.3</v>
      </c>
      <c r="Q222" s="1938">
        <v>0.3</v>
      </c>
      <c r="R222" s="1938" t="s">
        <v>6051</v>
      </c>
      <c r="S222" s="62"/>
      <c r="T222" s="62"/>
      <c r="U222" s="62"/>
      <c r="V222" s="841"/>
      <c r="W222" s="841"/>
      <c r="X222" s="841"/>
      <c r="Y222" s="841"/>
      <c r="Z222" s="841"/>
      <c r="AA222" s="2561">
        <v>0.3</v>
      </c>
    </row>
    <row r="223" spans="1:27">
      <c r="A223" s="1935">
        <v>66</v>
      </c>
      <c r="B223" s="705" t="s">
        <v>3043</v>
      </c>
      <c r="C223" s="1557" t="s">
        <v>19404</v>
      </c>
      <c r="D223" s="1937"/>
      <c r="E223" s="1938">
        <v>1</v>
      </c>
      <c r="F223" s="1938"/>
      <c r="G223" s="1938"/>
      <c r="H223" s="841"/>
      <c r="I223" s="62"/>
      <c r="J223" s="62"/>
      <c r="K223" s="62"/>
      <c r="L223" s="841"/>
      <c r="M223" s="62"/>
      <c r="N223" s="62"/>
      <c r="O223" s="62"/>
      <c r="P223" s="841">
        <v>1</v>
      </c>
      <c r="Q223" s="1938">
        <v>1</v>
      </c>
      <c r="R223" s="1938" t="s">
        <v>6051</v>
      </c>
      <c r="S223" s="62"/>
      <c r="T223" s="62"/>
      <c r="U223" s="62"/>
      <c r="V223" s="841"/>
      <c r="W223" s="841"/>
      <c r="X223" s="841"/>
      <c r="Y223" s="841"/>
      <c r="Z223" s="841"/>
      <c r="AA223" s="2561">
        <v>1</v>
      </c>
    </row>
    <row r="224" spans="1:27">
      <c r="A224" s="1935">
        <v>67</v>
      </c>
      <c r="B224" s="705" t="s">
        <v>19405</v>
      </c>
      <c r="C224" s="1557" t="s">
        <v>19406</v>
      </c>
      <c r="D224" s="1937"/>
      <c r="E224" s="1938">
        <v>1.1000000000000001</v>
      </c>
      <c r="F224" s="1938"/>
      <c r="G224" s="1937"/>
      <c r="H224" s="841"/>
      <c r="I224" s="62"/>
      <c r="J224" s="62"/>
      <c r="K224" s="62"/>
      <c r="L224" s="841"/>
      <c r="M224" s="62"/>
      <c r="N224" s="62"/>
      <c r="O224" s="62"/>
      <c r="P224" s="1938">
        <v>1.1000000000000001</v>
      </c>
      <c r="Q224" s="1938">
        <v>1.1000000000000001</v>
      </c>
      <c r="R224" s="1938" t="s">
        <v>6051</v>
      </c>
      <c r="S224" s="62"/>
      <c r="T224" s="62"/>
      <c r="U224" s="62"/>
      <c r="V224" s="841"/>
      <c r="W224" s="841"/>
      <c r="X224" s="841"/>
      <c r="Y224" s="841"/>
      <c r="Z224" s="841"/>
      <c r="AA224" s="2561">
        <v>1.1000000000000001</v>
      </c>
    </row>
    <row r="225" spans="1:27">
      <c r="A225" s="1935">
        <v>68</v>
      </c>
      <c r="B225" s="705" t="s">
        <v>19407</v>
      </c>
      <c r="C225" s="1557" t="s">
        <v>19408</v>
      </c>
      <c r="D225" s="1937"/>
      <c r="E225" s="1938">
        <v>1</v>
      </c>
      <c r="F225" s="1938"/>
      <c r="G225" s="1937"/>
      <c r="H225" s="841"/>
      <c r="I225" s="62"/>
      <c r="J225" s="62"/>
      <c r="K225" s="62"/>
      <c r="L225" s="841"/>
      <c r="M225" s="62"/>
      <c r="N225" s="62"/>
      <c r="O225" s="62"/>
      <c r="P225" s="1938">
        <v>1</v>
      </c>
      <c r="Q225" s="1938">
        <v>1</v>
      </c>
      <c r="R225" s="1938" t="s">
        <v>6051</v>
      </c>
      <c r="S225" s="62"/>
      <c r="T225" s="62"/>
      <c r="U225" s="62"/>
      <c r="V225" s="841"/>
      <c r="W225" s="841"/>
      <c r="X225" s="841"/>
      <c r="Y225" s="841"/>
      <c r="Z225" s="841"/>
      <c r="AA225" s="2561">
        <v>1</v>
      </c>
    </row>
    <row r="226" spans="1:27">
      <c r="A226" s="1935">
        <v>69</v>
      </c>
      <c r="B226" s="705" t="s">
        <v>19409</v>
      </c>
      <c r="C226" s="2074" t="s">
        <v>19410</v>
      </c>
      <c r="D226" s="1937"/>
      <c r="E226" s="1938">
        <v>0.8</v>
      </c>
      <c r="F226" s="1938"/>
      <c r="G226" s="1937"/>
      <c r="H226" s="841"/>
      <c r="I226" s="62"/>
      <c r="J226" s="62"/>
      <c r="K226" s="62"/>
      <c r="L226" s="841"/>
      <c r="M226" s="62"/>
      <c r="N226" s="62"/>
      <c r="O226" s="62"/>
      <c r="P226" s="1938">
        <v>0.8</v>
      </c>
      <c r="Q226" s="1938"/>
      <c r="R226" s="1938" t="s">
        <v>6051</v>
      </c>
      <c r="S226" s="62"/>
      <c r="T226" s="62"/>
      <c r="U226" s="62"/>
      <c r="V226" s="841"/>
      <c r="W226" s="841"/>
      <c r="X226" s="841"/>
      <c r="Y226" s="841"/>
      <c r="Z226" s="841"/>
      <c r="AA226" s="2561">
        <v>0.8</v>
      </c>
    </row>
    <row r="227" spans="1:27">
      <c r="A227" s="1935">
        <v>70</v>
      </c>
      <c r="B227" s="705" t="s">
        <v>19411</v>
      </c>
      <c r="C227" s="1557" t="s">
        <v>19412</v>
      </c>
      <c r="D227" s="1937"/>
      <c r="E227" s="1938">
        <v>1.3</v>
      </c>
      <c r="F227" s="1938"/>
      <c r="G227" s="1937"/>
      <c r="H227" s="841"/>
      <c r="I227" s="62"/>
      <c r="J227" s="62"/>
      <c r="K227" s="62"/>
      <c r="L227" s="841"/>
      <c r="M227" s="62"/>
      <c r="N227" s="62"/>
      <c r="O227" s="62"/>
      <c r="P227" s="1938">
        <v>1.3</v>
      </c>
      <c r="Q227" s="1938">
        <v>1.3</v>
      </c>
      <c r="R227" s="1938" t="s">
        <v>6051</v>
      </c>
      <c r="S227" s="62"/>
      <c r="T227" s="62"/>
      <c r="U227" s="62"/>
      <c r="V227" s="841"/>
      <c r="W227" s="841"/>
      <c r="X227" s="841"/>
      <c r="Y227" s="841"/>
      <c r="Z227" s="841"/>
      <c r="AA227" s="2561">
        <v>1.3</v>
      </c>
    </row>
    <row r="228" spans="1:27">
      <c r="A228" s="1935">
        <v>71</v>
      </c>
      <c r="B228" s="705" t="s">
        <v>19413</v>
      </c>
      <c r="C228" s="1557" t="s">
        <v>19414</v>
      </c>
      <c r="D228" s="1937"/>
      <c r="E228" s="1938">
        <v>0.7</v>
      </c>
      <c r="F228" s="1938"/>
      <c r="G228" s="1937"/>
      <c r="H228" s="841"/>
      <c r="I228" s="62"/>
      <c r="J228" s="62"/>
      <c r="K228" s="62"/>
      <c r="L228" s="841"/>
      <c r="M228" s="62"/>
      <c r="N228" s="62"/>
      <c r="O228" s="62"/>
      <c r="P228" s="1938">
        <v>0.7</v>
      </c>
      <c r="Q228" s="1938">
        <v>0.7</v>
      </c>
      <c r="R228" s="1938" t="s">
        <v>6051</v>
      </c>
      <c r="S228" s="62"/>
      <c r="T228" s="62"/>
      <c r="U228" s="62"/>
      <c r="V228" s="841"/>
      <c r="W228" s="841"/>
      <c r="X228" s="841"/>
      <c r="Y228" s="841"/>
      <c r="Z228" s="841"/>
      <c r="AA228" s="2561">
        <v>0.7</v>
      </c>
    </row>
    <row r="229" spans="1:27">
      <c r="A229" s="1935">
        <v>72</v>
      </c>
      <c r="B229" s="705" t="s">
        <v>19415</v>
      </c>
      <c r="C229" s="1557" t="s">
        <v>19416</v>
      </c>
      <c r="D229" s="1937"/>
      <c r="E229" s="1938">
        <v>0.2</v>
      </c>
      <c r="F229" s="1938"/>
      <c r="G229" s="1937"/>
      <c r="H229" s="841"/>
      <c r="I229" s="62"/>
      <c r="J229" s="62"/>
      <c r="K229" s="62"/>
      <c r="L229" s="841"/>
      <c r="M229" s="62"/>
      <c r="N229" s="62"/>
      <c r="O229" s="62"/>
      <c r="P229" s="1938">
        <v>0.2</v>
      </c>
      <c r="Q229" s="1938">
        <v>0.2</v>
      </c>
      <c r="R229" s="1938" t="s">
        <v>6051</v>
      </c>
      <c r="S229" s="62"/>
      <c r="T229" s="62"/>
      <c r="U229" s="62"/>
      <c r="V229" s="841"/>
      <c r="W229" s="841"/>
      <c r="X229" s="841"/>
      <c r="Y229" s="841"/>
      <c r="Z229" s="841"/>
      <c r="AA229" s="2561">
        <v>0.2</v>
      </c>
    </row>
    <row r="230" spans="1:27">
      <c r="A230" s="1935">
        <v>73</v>
      </c>
      <c r="B230" s="705" t="s">
        <v>19417</v>
      </c>
      <c r="C230" s="1557" t="s">
        <v>19418</v>
      </c>
      <c r="D230" s="1937"/>
      <c r="E230" s="1938">
        <v>0.3</v>
      </c>
      <c r="F230" s="1938"/>
      <c r="G230" s="1937"/>
      <c r="H230" s="841"/>
      <c r="I230" s="62"/>
      <c r="J230" s="62"/>
      <c r="K230" s="62"/>
      <c r="L230" s="841"/>
      <c r="M230" s="62"/>
      <c r="N230" s="62"/>
      <c r="O230" s="62"/>
      <c r="P230" s="1938">
        <v>0.3</v>
      </c>
      <c r="Q230" s="1938">
        <v>0.3</v>
      </c>
      <c r="R230" s="1938" t="s">
        <v>6051</v>
      </c>
      <c r="S230" s="62"/>
      <c r="T230" s="62"/>
      <c r="U230" s="62"/>
      <c r="V230" s="841"/>
      <c r="W230" s="841"/>
      <c r="X230" s="841"/>
      <c r="Y230" s="841"/>
      <c r="Z230" s="841"/>
      <c r="AA230" s="2561">
        <v>0.3</v>
      </c>
    </row>
    <row r="231" spans="1:27">
      <c r="A231" s="1935">
        <v>74</v>
      </c>
      <c r="B231" s="705" t="s">
        <v>19419</v>
      </c>
      <c r="C231" s="1557" t="s">
        <v>19420</v>
      </c>
      <c r="D231" s="1937"/>
      <c r="E231" s="1938">
        <v>0.9</v>
      </c>
      <c r="F231" s="1938"/>
      <c r="G231" s="1937"/>
      <c r="H231" s="1938"/>
      <c r="I231" s="62"/>
      <c r="J231" s="62"/>
      <c r="K231" s="62"/>
      <c r="L231" s="1938"/>
      <c r="M231" s="62"/>
      <c r="N231" s="62"/>
      <c r="O231" s="62"/>
      <c r="P231" s="1938">
        <v>0.9</v>
      </c>
      <c r="Q231" s="1938">
        <v>0.9</v>
      </c>
      <c r="R231" s="1938" t="s">
        <v>6051</v>
      </c>
      <c r="S231" s="62"/>
      <c r="T231" s="62"/>
      <c r="U231" s="62"/>
      <c r="V231" s="1938"/>
      <c r="W231" s="1938"/>
      <c r="X231" s="1938"/>
      <c r="Y231" s="1938"/>
      <c r="Z231" s="1938"/>
      <c r="AA231" s="2561">
        <v>0.9</v>
      </c>
    </row>
    <row r="232" spans="1:27">
      <c r="A232" s="1935">
        <v>75</v>
      </c>
      <c r="B232" s="705" t="s">
        <v>19421</v>
      </c>
      <c r="C232" s="1557" t="s">
        <v>19422</v>
      </c>
      <c r="D232" s="1937"/>
      <c r="E232" s="1938">
        <v>0.6</v>
      </c>
      <c r="F232" s="1938"/>
      <c r="G232" s="1937"/>
      <c r="H232" s="1938"/>
      <c r="I232" s="62"/>
      <c r="J232" s="62"/>
      <c r="K232" s="62"/>
      <c r="L232" s="1938"/>
      <c r="M232" s="62"/>
      <c r="N232" s="62"/>
      <c r="O232" s="62"/>
      <c r="P232" s="1938">
        <v>0.6</v>
      </c>
      <c r="Q232" s="1938">
        <v>0.6</v>
      </c>
      <c r="R232" s="1938" t="s">
        <v>6051</v>
      </c>
      <c r="S232" s="62"/>
      <c r="T232" s="62"/>
      <c r="U232" s="62"/>
      <c r="V232" s="1938"/>
      <c r="W232" s="1938"/>
      <c r="X232" s="1938"/>
      <c r="Y232" s="1938"/>
      <c r="Z232" s="1938"/>
      <c r="AA232" s="2561">
        <v>0.6</v>
      </c>
    </row>
    <row r="233" spans="1:27">
      <c r="A233" s="1935">
        <v>76</v>
      </c>
      <c r="B233" s="705" t="s">
        <v>19423</v>
      </c>
      <c r="C233" s="1557" t="s">
        <v>19424</v>
      </c>
      <c r="D233" s="1937"/>
      <c r="E233" s="1938">
        <v>1.1000000000000001</v>
      </c>
      <c r="F233" s="1938"/>
      <c r="G233" s="1937"/>
      <c r="H233" s="1938"/>
      <c r="I233" s="62"/>
      <c r="J233" s="62"/>
      <c r="K233" s="62"/>
      <c r="L233" s="1938"/>
      <c r="M233" s="62"/>
      <c r="N233" s="62"/>
      <c r="O233" s="62"/>
      <c r="P233" s="1938">
        <v>1.1000000000000001</v>
      </c>
      <c r="Q233" s="1938">
        <v>1.1000000000000001</v>
      </c>
      <c r="R233" s="1938" t="s">
        <v>6051</v>
      </c>
      <c r="S233" s="62"/>
      <c r="T233" s="62"/>
      <c r="U233" s="62"/>
      <c r="V233" s="1938"/>
      <c r="W233" s="1938"/>
      <c r="X233" s="1938"/>
      <c r="Y233" s="1938"/>
      <c r="Z233" s="1938"/>
      <c r="AA233" s="2561">
        <v>1.1000000000000001</v>
      </c>
    </row>
    <row r="234" spans="1:27">
      <c r="A234" s="1935">
        <v>77</v>
      </c>
      <c r="B234" s="705" t="s">
        <v>19425</v>
      </c>
      <c r="C234" s="1557" t="s">
        <v>19426</v>
      </c>
      <c r="D234" s="1937"/>
      <c r="E234" s="1938">
        <v>0.5</v>
      </c>
      <c r="F234" s="1938"/>
      <c r="G234" s="1937"/>
      <c r="H234" s="1938"/>
      <c r="I234" s="62"/>
      <c r="J234" s="62"/>
      <c r="K234" s="62"/>
      <c r="L234" s="1938"/>
      <c r="M234" s="62"/>
      <c r="N234" s="62"/>
      <c r="O234" s="62"/>
      <c r="P234" s="1938">
        <v>0.5</v>
      </c>
      <c r="Q234" s="1938">
        <v>0.5</v>
      </c>
      <c r="R234" s="1938" t="s">
        <v>6051</v>
      </c>
      <c r="S234" s="62"/>
      <c r="T234" s="62"/>
      <c r="U234" s="62"/>
      <c r="V234" s="1938"/>
      <c r="W234" s="1938"/>
      <c r="X234" s="1938"/>
      <c r="Y234" s="1938"/>
      <c r="Z234" s="1938"/>
      <c r="AA234" s="2561">
        <v>0.5</v>
      </c>
    </row>
    <row r="235" spans="1:27">
      <c r="A235" s="1935">
        <v>78</v>
      </c>
      <c r="B235" s="705" t="s">
        <v>18815</v>
      </c>
      <c r="C235" s="1557" t="s">
        <v>19427</v>
      </c>
      <c r="D235" s="1937"/>
      <c r="E235" s="1938">
        <v>0.24</v>
      </c>
      <c r="F235" s="1938"/>
      <c r="G235" s="1937"/>
      <c r="H235" s="1938"/>
      <c r="I235" s="62"/>
      <c r="J235" s="62"/>
      <c r="K235" s="62"/>
      <c r="L235" s="1938"/>
      <c r="M235" s="62"/>
      <c r="N235" s="62"/>
      <c r="O235" s="62"/>
      <c r="P235" s="1938">
        <v>0.24</v>
      </c>
      <c r="Q235" s="1938">
        <v>0.24</v>
      </c>
      <c r="R235" s="1938" t="s">
        <v>6051</v>
      </c>
      <c r="S235" s="62"/>
      <c r="T235" s="62"/>
      <c r="U235" s="62"/>
      <c r="V235" s="1938"/>
      <c r="W235" s="1938"/>
      <c r="X235" s="1938"/>
      <c r="Y235" s="1938"/>
      <c r="Z235" s="1938"/>
      <c r="AA235" s="2561">
        <v>0.24</v>
      </c>
    </row>
    <row r="236" spans="1:27">
      <c r="A236" s="1935">
        <v>79</v>
      </c>
      <c r="B236" s="705" t="s">
        <v>19428</v>
      </c>
      <c r="C236" s="1557" t="s">
        <v>19429</v>
      </c>
      <c r="D236" s="1937"/>
      <c r="E236" s="1938">
        <v>0.4</v>
      </c>
      <c r="F236" s="1938"/>
      <c r="G236" s="1937"/>
      <c r="H236" s="1938"/>
      <c r="I236" s="62"/>
      <c r="J236" s="62"/>
      <c r="K236" s="62"/>
      <c r="L236" s="1938"/>
      <c r="M236" s="62"/>
      <c r="N236" s="62"/>
      <c r="O236" s="62"/>
      <c r="P236" s="1938">
        <v>0.4</v>
      </c>
      <c r="Q236" s="1938">
        <v>0.4</v>
      </c>
      <c r="R236" s="1938" t="s">
        <v>6051</v>
      </c>
      <c r="S236" s="62"/>
      <c r="T236" s="62"/>
      <c r="U236" s="62"/>
      <c r="V236" s="1938"/>
      <c r="W236" s="1938"/>
      <c r="X236" s="1938"/>
      <c r="Y236" s="1938"/>
      <c r="Z236" s="1938"/>
      <c r="AA236" s="2561">
        <v>0.4</v>
      </c>
    </row>
    <row r="237" spans="1:27">
      <c r="A237" s="1935">
        <v>80</v>
      </c>
      <c r="B237" s="705" t="s">
        <v>19430</v>
      </c>
      <c r="C237" s="1557" t="s">
        <v>19431</v>
      </c>
      <c r="D237" s="1937"/>
      <c r="E237" s="1938">
        <v>0.2</v>
      </c>
      <c r="F237" s="1938"/>
      <c r="G237" s="1937"/>
      <c r="H237" s="1938"/>
      <c r="I237" s="62"/>
      <c r="J237" s="62"/>
      <c r="K237" s="62"/>
      <c r="L237" s="1938"/>
      <c r="M237" s="62"/>
      <c r="N237" s="62"/>
      <c r="O237" s="62"/>
      <c r="P237" s="1938">
        <v>0.2</v>
      </c>
      <c r="Q237" s="1938">
        <v>0.2</v>
      </c>
      <c r="R237" s="1938" t="s">
        <v>6051</v>
      </c>
      <c r="S237" s="62"/>
      <c r="T237" s="62"/>
      <c r="U237" s="62"/>
      <c r="V237" s="1938"/>
      <c r="W237" s="1938"/>
      <c r="X237" s="1938"/>
      <c r="Y237" s="1938"/>
      <c r="Z237" s="1938"/>
      <c r="AA237" s="2561">
        <v>0.2</v>
      </c>
    </row>
    <row r="238" spans="1:27">
      <c r="A238" s="1935">
        <v>81</v>
      </c>
      <c r="B238" s="705" t="s">
        <v>19432</v>
      </c>
      <c r="C238" s="1557" t="s">
        <v>19433</v>
      </c>
      <c r="D238" s="1937"/>
      <c r="E238" s="1938">
        <v>2</v>
      </c>
      <c r="F238" s="1938"/>
      <c r="G238" s="1937"/>
      <c r="H238" s="841"/>
      <c r="I238" s="62"/>
      <c r="J238" s="62"/>
      <c r="K238" s="62"/>
      <c r="L238" s="841"/>
      <c r="M238" s="62"/>
      <c r="N238" s="62"/>
      <c r="O238" s="62"/>
      <c r="P238" s="1938">
        <v>2</v>
      </c>
      <c r="Q238" s="1938">
        <v>2</v>
      </c>
      <c r="R238" s="1938" t="s">
        <v>6051</v>
      </c>
      <c r="S238" s="62"/>
      <c r="T238" s="62"/>
      <c r="U238" s="62"/>
      <c r="V238" s="841"/>
      <c r="W238" s="841"/>
      <c r="X238" s="841"/>
      <c r="Y238" s="841"/>
      <c r="Z238" s="841"/>
      <c r="AA238" s="2561">
        <v>2</v>
      </c>
    </row>
    <row r="239" spans="1:27">
      <c r="A239" s="1935">
        <v>82</v>
      </c>
      <c r="B239" s="705" t="s">
        <v>19434</v>
      </c>
      <c r="C239" s="2074" t="s">
        <v>19435</v>
      </c>
      <c r="D239" s="1937"/>
      <c r="E239" s="1938">
        <v>2.1</v>
      </c>
      <c r="F239" s="1938"/>
      <c r="G239" s="1937"/>
      <c r="H239" s="841"/>
      <c r="I239" s="62"/>
      <c r="J239" s="62"/>
      <c r="K239" s="62"/>
      <c r="L239" s="1938"/>
      <c r="M239" s="62"/>
      <c r="N239" s="62"/>
      <c r="O239" s="62"/>
      <c r="P239" s="1938">
        <v>2.1</v>
      </c>
      <c r="Q239" s="1938">
        <v>2.1</v>
      </c>
      <c r="R239" s="1938" t="s">
        <v>6051</v>
      </c>
      <c r="S239" s="62"/>
      <c r="T239" s="62"/>
      <c r="U239" s="62"/>
      <c r="V239" s="841"/>
      <c r="W239" s="841"/>
      <c r="X239" s="841"/>
      <c r="Y239" s="841"/>
      <c r="Z239" s="841"/>
      <c r="AA239" s="2561">
        <v>2.1</v>
      </c>
    </row>
    <row r="240" spans="1:27">
      <c r="A240" s="1935">
        <v>83</v>
      </c>
      <c r="B240" s="705" t="s">
        <v>19436</v>
      </c>
      <c r="C240" s="1557" t="s">
        <v>19437</v>
      </c>
      <c r="D240" s="1937"/>
      <c r="E240" s="1938">
        <v>1</v>
      </c>
      <c r="F240" s="1938"/>
      <c r="G240" s="1937"/>
      <c r="H240" s="841"/>
      <c r="I240" s="62"/>
      <c r="J240" s="62"/>
      <c r="K240" s="62"/>
      <c r="L240" s="841"/>
      <c r="M240" s="62"/>
      <c r="N240" s="62"/>
      <c r="O240" s="62"/>
      <c r="P240" s="1938">
        <v>1</v>
      </c>
      <c r="Q240" s="1938">
        <v>1</v>
      </c>
      <c r="R240" s="1938" t="s">
        <v>6051</v>
      </c>
      <c r="S240" s="62"/>
      <c r="T240" s="62"/>
      <c r="U240" s="62"/>
      <c r="V240" s="841"/>
      <c r="W240" s="841"/>
      <c r="X240" s="841"/>
      <c r="Y240" s="841"/>
      <c r="Z240" s="841"/>
      <c r="AA240" s="2561">
        <v>1</v>
      </c>
    </row>
    <row r="241" spans="1:27">
      <c r="A241" s="1935"/>
      <c r="B241" s="2069" t="s">
        <v>19438</v>
      </c>
      <c r="C241" s="1557"/>
      <c r="D241" s="1937"/>
      <c r="E241" s="1938"/>
      <c r="F241" s="1938"/>
      <c r="G241" s="1937"/>
      <c r="H241" s="841"/>
      <c r="I241" s="62"/>
      <c r="J241" s="62"/>
      <c r="K241" s="62"/>
      <c r="L241" s="841"/>
      <c r="M241" s="62"/>
      <c r="N241" s="62"/>
      <c r="O241" s="62"/>
      <c r="P241" s="1938"/>
      <c r="Q241" s="1938"/>
      <c r="R241" s="1938"/>
      <c r="S241" s="62"/>
      <c r="T241" s="62"/>
      <c r="U241" s="62"/>
      <c r="V241" s="841"/>
      <c r="W241" s="841"/>
      <c r="X241" s="841"/>
      <c r="Y241" s="841"/>
      <c r="Z241" s="841"/>
      <c r="AA241" s="841"/>
    </row>
    <row r="242" spans="1:27">
      <c r="A242" s="1935">
        <v>84</v>
      </c>
      <c r="B242" s="705" t="s">
        <v>9841</v>
      </c>
      <c r="C242" s="1557" t="s">
        <v>19439</v>
      </c>
      <c r="D242" s="1937"/>
      <c r="E242" s="1938">
        <v>0.5</v>
      </c>
      <c r="F242" s="1938">
        <v>0.5</v>
      </c>
      <c r="G242" s="1938">
        <v>0.5</v>
      </c>
      <c r="H242" s="841"/>
      <c r="I242" s="62"/>
      <c r="J242" s="62"/>
      <c r="K242" s="62"/>
      <c r="L242" s="841"/>
      <c r="M242" s="62"/>
      <c r="N242" s="62"/>
      <c r="O242" s="62"/>
      <c r="P242" s="841"/>
      <c r="Q242" s="1938"/>
      <c r="R242" s="1938" t="s">
        <v>6051</v>
      </c>
      <c r="S242" s="62"/>
      <c r="T242" s="62"/>
      <c r="U242" s="62"/>
      <c r="V242" s="841"/>
      <c r="W242" s="841"/>
      <c r="X242" s="841"/>
      <c r="Y242" s="841"/>
      <c r="Z242" s="841"/>
      <c r="AA242" s="2561">
        <v>0.5</v>
      </c>
    </row>
    <row r="243" spans="1:27">
      <c r="A243" s="1935">
        <v>85</v>
      </c>
      <c r="B243" s="705" t="s">
        <v>450</v>
      </c>
      <c r="C243" s="1557" t="s">
        <v>19440</v>
      </c>
      <c r="D243" s="1937"/>
      <c r="E243" s="1938">
        <v>0.2</v>
      </c>
      <c r="F243" s="1938">
        <v>0.2</v>
      </c>
      <c r="G243" s="1938">
        <v>0.2</v>
      </c>
      <c r="H243" s="841"/>
      <c r="I243" s="62"/>
      <c r="J243" s="62"/>
      <c r="K243" s="62"/>
      <c r="L243" s="841"/>
      <c r="M243" s="62"/>
      <c r="N243" s="62"/>
      <c r="O243" s="62"/>
      <c r="P243" s="841"/>
      <c r="Q243" s="1938"/>
      <c r="R243" s="1938" t="s">
        <v>6051</v>
      </c>
      <c r="S243" s="62"/>
      <c r="T243" s="62"/>
      <c r="U243" s="62"/>
      <c r="V243" s="841"/>
      <c r="W243" s="841"/>
      <c r="X243" s="841"/>
      <c r="Y243" s="841"/>
      <c r="Z243" s="841"/>
      <c r="AA243" s="2561">
        <v>0.2</v>
      </c>
    </row>
    <row r="244" spans="1:27">
      <c r="A244" s="1935">
        <v>86</v>
      </c>
      <c r="B244" s="705" t="s">
        <v>373</v>
      </c>
      <c r="C244" s="1557" t="s">
        <v>19441</v>
      </c>
      <c r="D244" s="1937"/>
      <c r="E244" s="1938">
        <v>0.4</v>
      </c>
      <c r="F244" s="1938">
        <v>0.4</v>
      </c>
      <c r="G244" s="1938">
        <v>0.4</v>
      </c>
      <c r="H244" s="841"/>
      <c r="I244" s="62"/>
      <c r="J244" s="62"/>
      <c r="K244" s="62"/>
      <c r="L244" s="841"/>
      <c r="M244" s="62"/>
      <c r="N244" s="62"/>
      <c r="O244" s="62"/>
      <c r="P244" s="841"/>
      <c r="Q244" s="1938"/>
      <c r="R244" s="1938" t="s">
        <v>6051</v>
      </c>
      <c r="S244" s="62"/>
      <c r="T244" s="62"/>
      <c r="U244" s="62"/>
      <c r="V244" s="841"/>
      <c r="W244" s="841"/>
      <c r="X244" s="841"/>
      <c r="Y244" s="841"/>
      <c r="Z244" s="841"/>
      <c r="AA244" s="2561">
        <v>0.4</v>
      </c>
    </row>
    <row r="245" spans="1:27">
      <c r="A245" s="1935">
        <v>87</v>
      </c>
      <c r="B245" s="705" t="s">
        <v>453</v>
      </c>
      <c r="C245" s="1557" t="s">
        <v>19442</v>
      </c>
      <c r="D245" s="1937"/>
      <c r="E245" s="1938">
        <v>1</v>
      </c>
      <c r="F245" s="1938"/>
      <c r="G245" s="1937"/>
      <c r="H245" s="841"/>
      <c r="I245" s="62"/>
      <c r="J245" s="62"/>
      <c r="K245" s="62"/>
      <c r="L245" s="841"/>
      <c r="M245" s="62"/>
      <c r="N245" s="62"/>
      <c r="O245" s="62"/>
      <c r="P245" s="1938">
        <v>1</v>
      </c>
      <c r="Q245" s="1938"/>
      <c r="R245" s="1938" t="s">
        <v>6051</v>
      </c>
      <c r="S245" s="62"/>
      <c r="T245" s="62"/>
      <c r="U245" s="62"/>
      <c r="V245" s="841"/>
      <c r="W245" s="841"/>
      <c r="X245" s="841"/>
      <c r="Y245" s="841"/>
      <c r="Z245" s="841"/>
      <c r="AA245" s="2561">
        <v>1</v>
      </c>
    </row>
    <row r="246" spans="1:27">
      <c r="A246" s="1935">
        <v>88</v>
      </c>
      <c r="B246" s="705" t="s">
        <v>9759</v>
      </c>
      <c r="C246" s="1557" t="s">
        <v>19443</v>
      </c>
      <c r="D246" s="1937"/>
      <c r="E246" s="1938">
        <v>0.3</v>
      </c>
      <c r="F246" s="1938"/>
      <c r="G246" s="1937"/>
      <c r="H246" s="841"/>
      <c r="I246" s="62"/>
      <c r="J246" s="62"/>
      <c r="K246" s="62"/>
      <c r="L246" s="841"/>
      <c r="M246" s="62"/>
      <c r="N246" s="62"/>
      <c r="O246" s="62"/>
      <c r="P246" s="1938">
        <v>0.3</v>
      </c>
      <c r="Q246" s="1938"/>
      <c r="R246" s="1938" t="s">
        <v>6051</v>
      </c>
      <c r="S246" s="62"/>
      <c r="T246" s="62"/>
      <c r="U246" s="62"/>
      <c r="V246" s="841"/>
      <c r="W246" s="841"/>
      <c r="X246" s="841"/>
      <c r="Y246" s="841"/>
      <c r="Z246" s="841"/>
      <c r="AA246" s="2561">
        <v>0.3</v>
      </c>
    </row>
    <row r="247" spans="1:27">
      <c r="A247" s="1935">
        <v>89</v>
      </c>
      <c r="B247" s="705" t="s">
        <v>155</v>
      </c>
      <c r="C247" s="1557" t="s">
        <v>19444</v>
      </c>
      <c r="D247" s="1937"/>
      <c r="E247" s="1938">
        <v>0.2</v>
      </c>
      <c r="F247" s="1938"/>
      <c r="G247" s="1937"/>
      <c r="H247" s="841"/>
      <c r="I247" s="62"/>
      <c r="J247" s="62"/>
      <c r="K247" s="62"/>
      <c r="L247" s="841"/>
      <c r="M247" s="62"/>
      <c r="N247" s="62"/>
      <c r="O247" s="62"/>
      <c r="P247" s="1938">
        <v>0.2</v>
      </c>
      <c r="Q247" s="1938">
        <v>0.2</v>
      </c>
      <c r="R247" s="1938" t="s">
        <v>6051</v>
      </c>
      <c r="S247" s="62"/>
      <c r="T247" s="62"/>
      <c r="U247" s="62"/>
      <c r="V247" s="841"/>
      <c r="W247" s="841"/>
      <c r="X247" s="841"/>
      <c r="Y247" s="841"/>
      <c r="Z247" s="841"/>
      <c r="AA247" s="2561">
        <v>0.2</v>
      </c>
    </row>
    <row r="248" spans="1:27">
      <c r="A248" s="1935">
        <v>90</v>
      </c>
      <c r="B248" s="705" t="s">
        <v>58</v>
      </c>
      <c r="C248" s="1557" t="s">
        <v>19445</v>
      </c>
      <c r="D248" s="1937"/>
      <c r="E248" s="1938">
        <v>0.3</v>
      </c>
      <c r="F248" s="1938"/>
      <c r="G248" s="1937"/>
      <c r="H248" s="841"/>
      <c r="I248" s="62"/>
      <c r="J248" s="62"/>
      <c r="K248" s="62"/>
      <c r="L248" s="841"/>
      <c r="M248" s="62"/>
      <c r="N248" s="62"/>
      <c r="O248" s="62"/>
      <c r="P248" s="1938">
        <v>0.3</v>
      </c>
      <c r="Q248" s="1938">
        <v>0.3</v>
      </c>
      <c r="R248" s="1938" t="s">
        <v>6051</v>
      </c>
      <c r="S248" s="62"/>
      <c r="T248" s="62"/>
      <c r="U248" s="62"/>
      <c r="V248" s="841"/>
      <c r="W248" s="841"/>
      <c r="X248" s="841"/>
      <c r="Y248" s="841"/>
      <c r="Z248" s="841"/>
      <c r="AA248" s="2561">
        <v>0.3</v>
      </c>
    </row>
    <row r="249" spans="1:27">
      <c r="A249" s="1935">
        <v>91</v>
      </c>
      <c r="B249" s="705" t="s">
        <v>5045</v>
      </c>
      <c r="C249" s="1557" t="s">
        <v>19446</v>
      </c>
      <c r="D249" s="1937"/>
      <c r="E249" s="1938">
        <v>0.3</v>
      </c>
      <c r="F249" s="1938"/>
      <c r="G249" s="1937"/>
      <c r="H249" s="841"/>
      <c r="I249" s="62"/>
      <c r="J249" s="62"/>
      <c r="K249" s="62"/>
      <c r="L249" s="841"/>
      <c r="M249" s="62"/>
      <c r="N249" s="62"/>
      <c r="O249" s="62"/>
      <c r="P249" s="1938">
        <v>0.3</v>
      </c>
      <c r="Q249" s="1938"/>
      <c r="R249" s="1938" t="s">
        <v>6051</v>
      </c>
      <c r="S249" s="62"/>
      <c r="T249" s="62"/>
      <c r="U249" s="62"/>
      <c r="V249" s="841"/>
      <c r="W249" s="841"/>
      <c r="X249" s="841"/>
      <c r="Y249" s="841"/>
      <c r="Z249" s="841"/>
      <c r="AA249" s="2561">
        <v>0.3</v>
      </c>
    </row>
    <row r="250" spans="1:27">
      <c r="A250" s="1935">
        <v>92</v>
      </c>
      <c r="B250" s="705" t="s">
        <v>19447</v>
      </c>
      <c r="C250" s="1557" t="s">
        <v>19448</v>
      </c>
      <c r="D250" s="1937"/>
      <c r="E250" s="1938">
        <v>0.2</v>
      </c>
      <c r="F250" s="1938"/>
      <c r="G250" s="1937"/>
      <c r="H250" s="841"/>
      <c r="I250" s="62"/>
      <c r="J250" s="62"/>
      <c r="K250" s="62"/>
      <c r="L250" s="841"/>
      <c r="M250" s="62"/>
      <c r="N250" s="62"/>
      <c r="O250" s="62"/>
      <c r="P250" s="1938">
        <v>0.2</v>
      </c>
      <c r="Q250" s="1938">
        <v>0.2</v>
      </c>
      <c r="R250" s="1938" t="s">
        <v>6051</v>
      </c>
      <c r="S250" s="62"/>
      <c r="T250" s="62"/>
      <c r="U250" s="62"/>
      <c r="V250" s="841"/>
      <c r="W250" s="841"/>
      <c r="X250" s="841"/>
      <c r="Y250" s="841"/>
      <c r="Z250" s="841"/>
      <c r="AA250" s="2561">
        <v>0.2</v>
      </c>
    </row>
    <row r="251" spans="1:27">
      <c r="A251" s="1935">
        <v>93</v>
      </c>
      <c r="B251" s="705" t="s">
        <v>367</v>
      </c>
      <c r="C251" s="1557" t="s">
        <v>19449</v>
      </c>
      <c r="D251" s="1937"/>
      <c r="E251" s="1938">
        <v>0.1</v>
      </c>
      <c r="F251" s="1938"/>
      <c r="G251" s="1937"/>
      <c r="H251" s="841"/>
      <c r="I251" s="62"/>
      <c r="J251" s="62"/>
      <c r="K251" s="62"/>
      <c r="L251" s="841"/>
      <c r="M251" s="62"/>
      <c r="N251" s="62"/>
      <c r="O251" s="62"/>
      <c r="P251" s="1938">
        <v>0.1</v>
      </c>
      <c r="Q251" s="1938">
        <v>0.1</v>
      </c>
      <c r="R251" s="1938" t="s">
        <v>6051</v>
      </c>
      <c r="S251" s="62"/>
      <c r="T251" s="62"/>
      <c r="U251" s="62"/>
      <c r="V251" s="841"/>
      <c r="W251" s="841"/>
      <c r="X251" s="841"/>
      <c r="Y251" s="841"/>
      <c r="Z251" s="841"/>
      <c r="AA251" s="2561">
        <v>0.1</v>
      </c>
    </row>
    <row r="252" spans="1:27">
      <c r="A252" s="1935">
        <v>94</v>
      </c>
      <c r="B252" s="705" t="s">
        <v>282</v>
      </c>
      <c r="C252" s="2114" t="s">
        <v>19450</v>
      </c>
      <c r="D252" s="1937"/>
      <c r="E252" s="1938">
        <v>0.7</v>
      </c>
      <c r="F252" s="1938">
        <v>0.2</v>
      </c>
      <c r="G252" s="1937">
        <v>0.2</v>
      </c>
      <c r="H252" s="841"/>
      <c r="I252" s="62"/>
      <c r="J252" s="62"/>
      <c r="K252" s="62"/>
      <c r="L252" s="841"/>
      <c r="M252" s="62"/>
      <c r="N252" s="62"/>
      <c r="O252" s="62"/>
      <c r="P252" s="1938">
        <v>0.5</v>
      </c>
      <c r="Q252" s="1938"/>
      <c r="R252" s="1938" t="s">
        <v>6051</v>
      </c>
      <c r="S252" s="62"/>
      <c r="T252" s="62"/>
      <c r="U252" s="62"/>
      <c r="V252" s="841"/>
      <c r="W252" s="841"/>
      <c r="X252" s="841"/>
      <c r="Y252" s="841"/>
      <c r="Z252" s="841"/>
      <c r="AA252" s="2561">
        <v>0.7</v>
      </c>
    </row>
    <row r="253" spans="1:27">
      <c r="A253" s="1935">
        <v>95</v>
      </c>
      <c r="B253" s="705" t="s">
        <v>19451</v>
      </c>
      <c r="C253" s="1557" t="s">
        <v>19452</v>
      </c>
      <c r="D253" s="1937"/>
      <c r="E253" s="1938">
        <v>1.1000000000000001</v>
      </c>
      <c r="F253" s="1938"/>
      <c r="G253" s="1938"/>
      <c r="H253" s="841"/>
      <c r="I253" s="62"/>
      <c r="J253" s="62"/>
      <c r="K253" s="62"/>
      <c r="L253" s="841"/>
      <c r="M253" s="62"/>
      <c r="N253" s="62"/>
      <c r="O253" s="62"/>
      <c r="P253" s="841">
        <v>1.1000000000000001</v>
      </c>
      <c r="Q253" s="1938">
        <v>1.1000000000000001</v>
      </c>
      <c r="R253" s="1938" t="s">
        <v>6051</v>
      </c>
      <c r="S253" s="62"/>
      <c r="T253" s="62"/>
      <c r="U253" s="62"/>
      <c r="V253" s="841"/>
      <c r="W253" s="841"/>
      <c r="X253" s="841"/>
      <c r="Y253" s="841"/>
      <c r="Z253" s="841"/>
      <c r="AA253" s="2561">
        <v>1.1000000000000001</v>
      </c>
    </row>
    <row r="254" spans="1:27">
      <c r="A254" s="1935">
        <v>96</v>
      </c>
      <c r="B254" s="705" t="s">
        <v>6064</v>
      </c>
      <c r="C254" s="1557" t="s">
        <v>19453</v>
      </c>
      <c r="D254" s="1937"/>
      <c r="E254" s="1938">
        <v>2.1</v>
      </c>
      <c r="F254" s="1938"/>
      <c r="G254" s="1938"/>
      <c r="H254" s="841"/>
      <c r="I254" s="62"/>
      <c r="J254" s="62"/>
      <c r="K254" s="62"/>
      <c r="L254" s="841"/>
      <c r="M254" s="62"/>
      <c r="N254" s="62"/>
      <c r="O254" s="62"/>
      <c r="P254" s="1938">
        <v>2.1</v>
      </c>
      <c r="Q254" s="1938"/>
      <c r="R254" s="1938" t="s">
        <v>6051</v>
      </c>
      <c r="S254" s="62"/>
      <c r="T254" s="62"/>
      <c r="U254" s="62"/>
      <c r="V254" s="841"/>
      <c r="W254" s="841"/>
      <c r="X254" s="841"/>
      <c r="Y254" s="841"/>
      <c r="Z254" s="841"/>
      <c r="AA254" s="2561">
        <v>2.1</v>
      </c>
    </row>
    <row r="255" spans="1:27">
      <c r="A255" s="1935">
        <v>97</v>
      </c>
      <c r="B255" s="705" t="s">
        <v>19454</v>
      </c>
      <c r="C255" s="1557" t="s">
        <v>19455</v>
      </c>
      <c r="D255" s="1937"/>
      <c r="E255" s="1938">
        <v>0.3</v>
      </c>
      <c r="F255" s="1938"/>
      <c r="G255" s="1937"/>
      <c r="H255" s="841"/>
      <c r="I255" s="62"/>
      <c r="J255" s="62"/>
      <c r="K255" s="62"/>
      <c r="L255" s="841"/>
      <c r="M255" s="62"/>
      <c r="N255" s="62"/>
      <c r="O255" s="62"/>
      <c r="P255" s="1938">
        <v>0.3</v>
      </c>
      <c r="Q255" s="1938">
        <v>0.3</v>
      </c>
      <c r="R255" s="1938" t="s">
        <v>6051</v>
      </c>
      <c r="S255" s="62"/>
      <c r="T255" s="62"/>
      <c r="U255" s="62"/>
      <c r="V255" s="841"/>
      <c r="W255" s="841"/>
      <c r="X255" s="841"/>
      <c r="Y255" s="841"/>
      <c r="Z255" s="841"/>
      <c r="AA255" s="2561">
        <v>0.3</v>
      </c>
    </row>
    <row r="256" spans="1:27">
      <c r="A256" s="1935">
        <v>98</v>
      </c>
      <c r="B256" s="705" t="s">
        <v>2971</v>
      </c>
      <c r="C256" s="1557" t="s">
        <v>19456</v>
      </c>
      <c r="D256" s="1937"/>
      <c r="E256" s="1938">
        <v>0.5</v>
      </c>
      <c r="F256" s="1938"/>
      <c r="G256" s="1937"/>
      <c r="H256" s="841"/>
      <c r="I256" s="62"/>
      <c r="J256" s="62"/>
      <c r="K256" s="62"/>
      <c r="L256" s="841"/>
      <c r="M256" s="62"/>
      <c r="N256" s="62"/>
      <c r="O256" s="62"/>
      <c r="P256" s="1938">
        <v>0.5</v>
      </c>
      <c r="Q256" s="1938">
        <v>0.5</v>
      </c>
      <c r="R256" s="1938" t="s">
        <v>6051</v>
      </c>
      <c r="S256" s="62"/>
      <c r="T256" s="62"/>
      <c r="U256" s="62"/>
      <c r="V256" s="841"/>
      <c r="W256" s="841"/>
      <c r="X256" s="841"/>
      <c r="Y256" s="841"/>
      <c r="Z256" s="841"/>
      <c r="AA256" s="2561">
        <v>0.5</v>
      </c>
    </row>
    <row r="257" spans="1:27">
      <c r="A257" s="1935">
        <v>99</v>
      </c>
      <c r="B257" s="705" t="s">
        <v>19457</v>
      </c>
      <c r="C257" s="1557" t="s">
        <v>19458</v>
      </c>
      <c r="D257" s="1937"/>
      <c r="E257" s="1938">
        <v>0.4</v>
      </c>
      <c r="F257" s="1938"/>
      <c r="G257" s="1937"/>
      <c r="H257" s="841"/>
      <c r="I257" s="62"/>
      <c r="J257" s="62"/>
      <c r="K257" s="62"/>
      <c r="L257" s="841"/>
      <c r="M257" s="62"/>
      <c r="N257" s="62"/>
      <c r="O257" s="62"/>
      <c r="P257" s="1938">
        <v>0.4</v>
      </c>
      <c r="Q257" s="1938">
        <v>0.4</v>
      </c>
      <c r="R257" s="1938" t="s">
        <v>6051</v>
      </c>
      <c r="S257" s="62"/>
      <c r="T257" s="62"/>
      <c r="U257" s="62"/>
      <c r="V257" s="841"/>
      <c r="W257" s="841"/>
      <c r="X257" s="841"/>
      <c r="Y257" s="841"/>
      <c r="Z257" s="841"/>
      <c r="AA257" s="2561">
        <v>0.4</v>
      </c>
    </row>
    <row r="258" spans="1:27">
      <c r="A258" s="1935">
        <v>100</v>
      </c>
      <c r="B258" s="705" t="s">
        <v>19459</v>
      </c>
      <c r="C258" s="1557" t="s">
        <v>19460</v>
      </c>
      <c r="D258" s="1937"/>
      <c r="E258" s="1938">
        <v>0.6</v>
      </c>
      <c r="F258" s="1938"/>
      <c r="G258" s="1937"/>
      <c r="H258" s="841"/>
      <c r="I258" s="62"/>
      <c r="J258" s="62"/>
      <c r="K258" s="62"/>
      <c r="L258" s="841"/>
      <c r="M258" s="62"/>
      <c r="N258" s="62"/>
      <c r="O258" s="62"/>
      <c r="P258" s="1938">
        <v>0.6</v>
      </c>
      <c r="Q258" s="1938">
        <v>0.6</v>
      </c>
      <c r="R258" s="1938" t="s">
        <v>6051</v>
      </c>
      <c r="S258" s="62"/>
      <c r="T258" s="62"/>
      <c r="U258" s="62"/>
      <c r="V258" s="841"/>
      <c r="W258" s="841"/>
      <c r="X258" s="841"/>
      <c r="Y258" s="841"/>
      <c r="Z258" s="841"/>
      <c r="AA258" s="2561">
        <v>0.6</v>
      </c>
    </row>
    <row r="259" spans="1:27">
      <c r="A259" s="1935">
        <v>101</v>
      </c>
      <c r="B259" s="705" t="s">
        <v>7118</v>
      </c>
      <c r="C259" s="1557" t="s">
        <v>19461</v>
      </c>
      <c r="D259" s="1937"/>
      <c r="E259" s="1938">
        <v>1.3</v>
      </c>
      <c r="F259" s="1938"/>
      <c r="G259" s="1937"/>
      <c r="H259" s="841"/>
      <c r="I259" s="62"/>
      <c r="J259" s="62"/>
      <c r="K259" s="62"/>
      <c r="L259" s="841"/>
      <c r="M259" s="62"/>
      <c r="N259" s="62"/>
      <c r="O259" s="62"/>
      <c r="P259" s="1938">
        <v>1.3</v>
      </c>
      <c r="Q259" s="1938">
        <v>1.3</v>
      </c>
      <c r="R259" s="1938" t="s">
        <v>6051</v>
      </c>
      <c r="S259" s="62"/>
      <c r="T259" s="62"/>
      <c r="U259" s="62"/>
      <c r="V259" s="841"/>
      <c r="W259" s="841"/>
      <c r="X259" s="841"/>
      <c r="Y259" s="841"/>
      <c r="Z259" s="841"/>
      <c r="AA259" s="2561">
        <v>1.3</v>
      </c>
    </row>
    <row r="260" spans="1:27">
      <c r="A260" s="1935">
        <v>102</v>
      </c>
      <c r="B260" s="705" t="s">
        <v>19462</v>
      </c>
      <c r="C260" s="1557" t="s">
        <v>19463</v>
      </c>
      <c r="D260" s="1937"/>
      <c r="E260" s="1938">
        <v>0.7</v>
      </c>
      <c r="F260" s="1938"/>
      <c r="G260" s="1937"/>
      <c r="H260" s="841"/>
      <c r="I260" s="62"/>
      <c r="J260" s="62"/>
      <c r="K260" s="62"/>
      <c r="L260" s="841"/>
      <c r="M260" s="62"/>
      <c r="N260" s="62"/>
      <c r="O260" s="62"/>
      <c r="P260" s="1938">
        <v>0.7</v>
      </c>
      <c r="Q260" s="1938">
        <v>0.7</v>
      </c>
      <c r="R260" s="1938" t="s">
        <v>6051</v>
      </c>
      <c r="S260" s="62"/>
      <c r="T260" s="62"/>
      <c r="U260" s="62"/>
      <c r="V260" s="841"/>
      <c r="W260" s="841"/>
      <c r="X260" s="841"/>
      <c r="Y260" s="841"/>
      <c r="Z260" s="841"/>
      <c r="AA260" s="2561">
        <v>0.7</v>
      </c>
    </row>
    <row r="261" spans="1:27">
      <c r="A261" s="1935">
        <v>103</v>
      </c>
      <c r="B261" s="705" t="s">
        <v>19464</v>
      </c>
      <c r="C261" s="1557" t="s">
        <v>19465</v>
      </c>
      <c r="D261" s="1937"/>
      <c r="E261" s="1938">
        <v>0.7</v>
      </c>
      <c r="F261" s="1938"/>
      <c r="G261" s="1937"/>
      <c r="H261" s="841"/>
      <c r="I261" s="62"/>
      <c r="J261" s="62"/>
      <c r="K261" s="62"/>
      <c r="L261" s="841"/>
      <c r="M261" s="62"/>
      <c r="N261" s="62"/>
      <c r="O261" s="62"/>
      <c r="P261" s="1938">
        <v>0.7</v>
      </c>
      <c r="Q261" s="1938">
        <v>0.7</v>
      </c>
      <c r="R261" s="1938" t="s">
        <v>6051</v>
      </c>
      <c r="S261" s="62"/>
      <c r="T261" s="62"/>
      <c r="U261" s="62"/>
      <c r="V261" s="841"/>
      <c r="W261" s="841"/>
      <c r="X261" s="841"/>
      <c r="Y261" s="841"/>
      <c r="Z261" s="841"/>
      <c r="AA261" s="2561">
        <v>0.7</v>
      </c>
    </row>
    <row r="262" spans="1:27">
      <c r="A262" s="1935">
        <v>104</v>
      </c>
      <c r="B262" s="705" t="s">
        <v>19466</v>
      </c>
      <c r="C262" s="1557" t="s">
        <v>19467</v>
      </c>
      <c r="D262" s="1937"/>
      <c r="E262" s="1938">
        <v>0.6</v>
      </c>
      <c r="F262" s="1938"/>
      <c r="G262" s="1937"/>
      <c r="H262" s="841"/>
      <c r="I262" s="62"/>
      <c r="J262" s="62"/>
      <c r="K262" s="62"/>
      <c r="L262" s="841"/>
      <c r="M262" s="62"/>
      <c r="N262" s="62"/>
      <c r="O262" s="62"/>
      <c r="P262" s="1938">
        <v>0.6</v>
      </c>
      <c r="Q262" s="1938">
        <v>0.6</v>
      </c>
      <c r="R262" s="1938" t="s">
        <v>6051</v>
      </c>
      <c r="S262" s="62"/>
      <c r="T262" s="62"/>
      <c r="U262" s="62"/>
      <c r="V262" s="841"/>
      <c r="W262" s="841"/>
      <c r="X262" s="841"/>
      <c r="Y262" s="841"/>
      <c r="Z262" s="841"/>
      <c r="AA262" s="2561">
        <v>0.6</v>
      </c>
    </row>
    <row r="263" spans="1:27">
      <c r="A263" s="1935">
        <v>105</v>
      </c>
      <c r="B263" s="705" t="s">
        <v>19468</v>
      </c>
      <c r="C263" s="1557" t="s">
        <v>19469</v>
      </c>
      <c r="D263" s="1937"/>
      <c r="E263" s="1938">
        <v>0.5</v>
      </c>
      <c r="F263" s="1938"/>
      <c r="G263" s="1937"/>
      <c r="H263" s="841"/>
      <c r="I263" s="62"/>
      <c r="J263" s="62"/>
      <c r="K263" s="62"/>
      <c r="L263" s="841"/>
      <c r="M263" s="62"/>
      <c r="N263" s="62"/>
      <c r="O263" s="62"/>
      <c r="P263" s="1938">
        <v>0.5</v>
      </c>
      <c r="Q263" s="1938">
        <v>0.5</v>
      </c>
      <c r="R263" s="1938" t="s">
        <v>6051</v>
      </c>
      <c r="S263" s="62"/>
      <c r="T263" s="62"/>
      <c r="U263" s="62"/>
      <c r="V263" s="841"/>
      <c r="W263" s="841"/>
      <c r="X263" s="841"/>
      <c r="Y263" s="841"/>
      <c r="Z263" s="841"/>
      <c r="AA263" s="2561">
        <v>0.5</v>
      </c>
    </row>
    <row r="264" spans="1:27">
      <c r="A264" s="1935">
        <v>106</v>
      </c>
      <c r="B264" s="705" t="s">
        <v>19470</v>
      </c>
      <c r="C264" s="1557" t="s">
        <v>19471</v>
      </c>
      <c r="D264" s="1937"/>
      <c r="E264" s="1938">
        <v>0.3</v>
      </c>
      <c r="F264" s="1938"/>
      <c r="G264" s="1937"/>
      <c r="H264" s="841"/>
      <c r="I264" s="62"/>
      <c r="J264" s="62"/>
      <c r="K264" s="62"/>
      <c r="L264" s="841"/>
      <c r="M264" s="62"/>
      <c r="N264" s="62"/>
      <c r="O264" s="62"/>
      <c r="P264" s="1938">
        <v>0.3</v>
      </c>
      <c r="Q264" s="1938">
        <v>0.3</v>
      </c>
      <c r="R264" s="1938" t="s">
        <v>6051</v>
      </c>
      <c r="S264" s="62"/>
      <c r="T264" s="62"/>
      <c r="U264" s="62"/>
      <c r="V264" s="841"/>
      <c r="W264" s="841"/>
      <c r="X264" s="841"/>
      <c r="Y264" s="841"/>
      <c r="Z264" s="841"/>
      <c r="AA264" s="2561">
        <v>0.3</v>
      </c>
    </row>
    <row r="265" spans="1:27">
      <c r="A265" s="1935">
        <v>107</v>
      </c>
      <c r="B265" s="705" t="s">
        <v>7089</v>
      </c>
      <c r="C265" s="2074" t="s">
        <v>19472</v>
      </c>
      <c r="D265" s="1937"/>
      <c r="E265" s="1938">
        <v>0.6</v>
      </c>
      <c r="F265" s="1938"/>
      <c r="G265" s="1937"/>
      <c r="H265" s="841"/>
      <c r="I265" s="62"/>
      <c r="J265" s="62"/>
      <c r="K265" s="62"/>
      <c r="L265" s="841"/>
      <c r="M265" s="62"/>
      <c r="N265" s="62"/>
      <c r="O265" s="62"/>
      <c r="P265" s="1938">
        <v>0.6</v>
      </c>
      <c r="Q265" s="1938">
        <v>0.6</v>
      </c>
      <c r="R265" s="1938" t="s">
        <v>6051</v>
      </c>
      <c r="S265" s="62"/>
      <c r="T265" s="62"/>
      <c r="U265" s="62"/>
      <c r="V265" s="841"/>
      <c r="W265" s="841"/>
      <c r="X265" s="841"/>
      <c r="Y265" s="841"/>
      <c r="Z265" s="841"/>
      <c r="AA265" s="2561">
        <v>0.6</v>
      </c>
    </row>
    <row r="266" spans="1:27">
      <c r="A266" s="1935">
        <v>108</v>
      </c>
      <c r="B266" s="705" t="s">
        <v>19473</v>
      </c>
      <c r="C266" s="1557" t="s">
        <v>19474</v>
      </c>
      <c r="D266" s="1937"/>
      <c r="E266" s="1938">
        <v>0.5</v>
      </c>
      <c r="F266" s="1938"/>
      <c r="G266" s="1937"/>
      <c r="H266" s="841"/>
      <c r="I266" s="62"/>
      <c r="J266" s="62"/>
      <c r="K266" s="62"/>
      <c r="L266" s="841"/>
      <c r="M266" s="62"/>
      <c r="N266" s="62"/>
      <c r="O266" s="62"/>
      <c r="P266" s="1938">
        <v>0.5</v>
      </c>
      <c r="Q266" s="1938">
        <v>0.5</v>
      </c>
      <c r="R266" s="1938" t="s">
        <v>6051</v>
      </c>
      <c r="S266" s="62"/>
      <c r="T266" s="62"/>
      <c r="U266" s="62"/>
      <c r="V266" s="841"/>
      <c r="W266" s="841"/>
      <c r="X266" s="841"/>
      <c r="Y266" s="841"/>
      <c r="Z266" s="841"/>
      <c r="AA266" s="2561">
        <v>0.5</v>
      </c>
    </row>
    <row r="267" spans="1:27">
      <c r="A267" s="1935">
        <v>109</v>
      </c>
      <c r="B267" s="705" t="s">
        <v>19475</v>
      </c>
      <c r="C267" s="1557" t="s">
        <v>19476</v>
      </c>
      <c r="D267" s="1937"/>
      <c r="E267" s="1938">
        <v>0.5</v>
      </c>
      <c r="F267" s="1938"/>
      <c r="G267" s="1937"/>
      <c r="H267" s="841"/>
      <c r="I267" s="62"/>
      <c r="J267" s="62"/>
      <c r="K267" s="62"/>
      <c r="L267" s="841"/>
      <c r="M267" s="62"/>
      <c r="N267" s="62"/>
      <c r="O267" s="62"/>
      <c r="P267" s="1938">
        <v>0.5</v>
      </c>
      <c r="Q267" s="1938">
        <v>0.5</v>
      </c>
      <c r="R267" s="1938" t="s">
        <v>6051</v>
      </c>
      <c r="S267" s="62"/>
      <c r="T267" s="62"/>
      <c r="U267" s="62"/>
      <c r="V267" s="841"/>
      <c r="W267" s="841"/>
      <c r="X267" s="841"/>
      <c r="Y267" s="841"/>
      <c r="Z267" s="841"/>
      <c r="AA267" s="2561">
        <v>0.5</v>
      </c>
    </row>
    <row r="268" spans="1:27">
      <c r="A268" s="1935">
        <v>110</v>
      </c>
      <c r="B268" s="705" t="s">
        <v>19477</v>
      </c>
      <c r="C268" s="1557" t="s">
        <v>19478</v>
      </c>
      <c r="D268" s="1937"/>
      <c r="E268" s="1938">
        <v>0.8</v>
      </c>
      <c r="F268" s="1938"/>
      <c r="G268" s="1937"/>
      <c r="H268" s="841"/>
      <c r="I268" s="62"/>
      <c r="J268" s="62"/>
      <c r="K268" s="62"/>
      <c r="L268" s="841"/>
      <c r="M268" s="62"/>
      <c r="N268" s="62"/>
      <c r="O268" s="62"/>
      <c r="P268" s="1938">
        <v>0.8</v>
      </c>
      <c r="Q268" s="1938">
        <v>0.8</v>
      </c>
      <c r="R268" s="1938" t="s">
        <v>6051</v>
      </c>
      <c r="S268" s="62"/>
      <c r="T268" s="62"/>
      <c r="U268" s="62"/>
      <c r="V268" s="841"/>
      <c r="W268" s="841"/>
      <c r="X268" s="841"/>
      <c r="Y268" s="841"/>
      <c r="Z268" s="841"/>
      <c r="AA268" s="2561">
        <v>0.8</v>
      </c>
    </row>
    <row r="269" spans="1:27">
      <c r="A269" s="1935">
        <v>111</v>
      </c>
      <c r="B269" s="705" t="s">
        <v>19479</v>
      </c>
      <c r="C269" s="1557" t="s">
        <v>19480</v>
      </c>
      <c r="D269" s="1937"/>
      <c r="E269" s="1938">
        <v>0.6</v>
      </c>
      <c r="F269" s="1938"/>
      <c r="G269" s="1937"/>
      <c r="H269" s="841"/>
      <c r="I269" s="62"/>
      <c r="J269" s="62"/>
      <c r="K269" s="62"/>
      <c r="L269" s="841"/>
      <c r="M269" s="62"/>
      <c r="N269" s="62"/>
      <c r="O269" s="62"/>
      <c r="P269" s="1938">
        <v>0.6</v>
      </c>
      <c r="Q269" s="1938">
        <v>0.6</v>
      </c>
      <c r="R269" s="1938" t="s">
        <v>6051</v>
      </c>
      <c r="S269" s="62"/>
      <c r="T269" s="62"/>
      <c r="U269" s="62"/>
      <c r="V269" s="841"/>
      <c r="W269" s="841"/>
      <c r="X269" s="841"/>
      <c r="Y269" s="841"/>
      <c r="Z269" s="841"/>
      <c r="AA269" s="2561">
        <v>0.6</v>
      </c>
    </row>
    <row r="270" spans="1:27">
      <c r="A270" s="1935">
        <v>112</v>
      </c>
      <c r="B270" s="705" t="s">
        <v>19481</v>
      </c>
      <c r="C270" s="1557" t="s">
        <v>19482</v>
      </c>
      <c r="D270" s="1937"/>
      <c r="E270" s="1938">
        <v>0.4</v>
      </c>
      <c r="F270" s="1938"/>
      <c r="G270" s="1937"/>
      <c r="H270" s="841"/>
      <c r="I270" s="62"/>
      <c r="J270" s="62"/>
      <c r="K270" s="62"/>
      <c r="L270" s="841"/>
      <c r="M270" s="62"/>
      <c r="N270" s="62"/>
      <c r="O270" s="62"/>
      <c r="P270" s="1938">
        <v>0.4</v>
      </c>
      <c r="Q270" s="1938">
        <v>0.4</v>
      </c>
      <c r="R270" s="1938" t="s">
        <v>6051</v>
      </c>
      <c r="S270" s="62"/>
      <c r="T270" s="62"/>
      <c r="U270" s="62"/>
      <c r="V270" s="841"/>
      <c r="W270" s="841"/>
      <c r="X270" s="841"/>
      <c r="Y270" s="841"/>
      <c r="Z270" s="841"/>
      <c r="AA270" s="2561">
        <v>0.4</v>
      </c>
    </row>
    <row r="271" spans="1:27">
      <c r="A271" s="1935">
        <v>113</v>
      </c>
      <c r="B271" s="705" t="s">
        <v>9482</v>
      </c>
      <c r="C271" s="1557" t="s">
        <v>19483</v>
      </c>
      <c r="D271" s="1937"/>
      <c r="E271" s="1938">
        <v>0.3</v>
      </c>
      <c r="F271" s="1938"/>
      <c r="G271" s="1937"/>
      <c r="H271" s="841"/>
      <c r="I271" s="62"/>
      <c r="J271" s="62"/>
      <c r="K271" s="62"/>
      <c r="L271" s="841"/>
      <c r="M271" s="62"/>
      <c r="N271" s="62"/>
      <c r="O271" s="62"/>
      <c r="P271" s="1938">
        <v>0.3</v>
      </c>
      <c r="Q271" s="1938">
        <v>0.3</v>
      </c>
      <c r="R271" s="1938" t="s">
        <v>6051</v>
      </c>
      <c r="S271" s="62"/>
      <c r="T271" s="62"/>
      <c r="U271" s="62"/>
      <c r="V271" s="841"/>
      <c r="W271" s="841"/>
      <c r="X271" s="841"/>
      <c r="Y271" s="841"/>
      <c r="Z271" s="841"/>
      <c r="AA271" s="2561">
        <v>0.3</v>
      </c>
    </row>
    <row r="272" spans="1:27">
      <c r="A272" s="1935">
        <v>114</v>
      </c>
      <c r="B272" s="705" t="s">
        <v>19484</v>
      </c>
      <c r="C272" s="1557" t="s">
        <v>19485</v>
      </c>
      <c r="D272" s="1937"/>
      <c r="E272" s="1938">
        <v>0.6</v>
      </c>
      <c r="F272" s="1938"/>
      <c r="G272" s="1937"/>
      <c r="H272" s="841"/>
      <c r="I272" s="62"/>
      <c r="J272" s="62"/>
      <c r="K272" s="62"/>
      <c r="L272" s="841"/>
      <c r="M272" s="62"/>
      <c r="N272" s="62"/>
      <c r="O272" s="62"/>
      <c r="P272" s="1938">
        <v>0.6</v>
      </c>
      <c r="Q272" s="1938">
        <v>0.6</v>
      </c>
      <c r="R272" s="1938" t="s">
        <v>6051</v>
      </c>
      <c r="S272" s="62"/>
      <c r="T272" s="62"/>
      <c r="U272" s="62"/>
      <c r="V272" s="841"/>
      <c r="W272" s="841"/>
      <c r="X272" s="841"/>
      <c r="Y272" s="841"/>
      <c r="Z272" s="841"/>
      <c r="AA272" s="2561">
        <v>0.6</v>
      </c>
    </row>
    <row r="273" spans="1:27">
      <c r="A273" s="1935">
        <v>115</v>
      </c>
      <c r="B273" s="705" t="s">
        <v>19486</v>
      </c>
      <c r="C273" s="1557" t="s">
        <v>19487</v>
      </c>
      <c r="D273" s="1937"/>
      <c r="E273" s="1938">
        <v>0.4</v>
      </c>
      <c r="F273" s="1938"/>
      <c r="G273" s="1937"/>
      <c r="H273" s="841"/>
      <c r="I273" s="62"/>
      <c r="J273" s="62"/>
      <c r="K273" s="62"/>
      <c r="L273" s="841"/>
      <c r="M273" s="62"/>
      <c r="N273" s="62"/>
      <c r="O273" s="62"/>
      <c r="P273" s="1938">
        <v>0.4</v>
      </c>
      <c r="Q273" s="1938">
        <v>0.4</v>
      </c>
      <c r="R273" s="1938" t="s">
        <v>6051</v>
      </c>
      <c r="S273" s="62"/>
      <c r="T273" s="62"/>
      <c r="U273" s="62"/>
      <c r="V273" s="841"/>
      <c r="W273" s="841"/>
      <c r="X273" s="841"/>
      <c r="Y273" s="841"/>
      <c r="Z273" s="841"/>
      <c r="AA273" s="2561">
        <v>0.4</v>
      </c>
    </row>
    <row r="274" spans="1:27">
      <c r="A274" s="1935">
        <v>116</v>
      </c>
      <c r="B274" s="705" t="s">
        <v>19488</v>
      </c>
      <c r="C274" s="1557" t="s">
        <v>19489</v>
      </c>
      <c r="D274" s="1937"/>
      <c r="E274" s="1938">
        <v>0.3</v>
      </c>
      <c r="F274" s="1938"/>
      <c r="G274" s="1937"/>
      <c r="H274" s="1938"/>
      <c r="I274" s="62"/>
      <c r="J274" s="62"/>
      <c r="K274" s="62"/>
      <c r="L274" s="1938"/>
      <c r="M274" s="62"/>
      <c r="N274" s="62"/>
      <c r="O274" s="62"/>
      <c r="P274" s="1938">
        <v>0.3</v>
      </c>
      <c r="Q274" s="1938">
        <v>0.3</v>
      </c>
      <c r="R274" s="1938" t="s">
        <v>6051</v>
      </c>
      <c r="S274" s="62"/>
      <c r="T274" s="62"/>
      <c r="U274" s="62"/>
      <c r="V274" s="1938"/>
      <c r="W274" s="1938"/>
      <c r="X274" s="1938"/>
      <c r="Y274" s="1938"/>
      <c r="Z274" s="1938"/>
      <c r="AA274" s="2561">
        <v>0.3</v>
      </c>
    </row>
    <row r="275" spans="1:27">
      <c r="A275" s="1935">
        <v>117</v>
      </c>
      <c r="B275" s="705" t="s">
        <v>19490</v>
      </c>
      <c r="C275" s="1557" t="s">
        <v>19491</v>
      </c>
      <c r="D275" s="1937"/>
      <c r="E275" s="1938">
        <v>0.6</v>
      </c>
      <c r="F275" s="1938"/>
      <c r="G275" s="1937"/>
      <c r="H275" s="1938"/>
      <c r="I275" s="62"/>
      <c r="J275" s="62"/>
      <c r="K275" s="62"/>
      <c r="L275" s="1938"/>
      <c r="M275" s="62"/>
      <c r="N275" s="62"/>
      <c r="O275" s="62"/>
      <c r="P275" s="1938">
        <v>0.6</v>
      </c>
      <c r="Q275" s="1938">
        <v>0.6</v>
      </c>
      <c r="R275" s="1938" t="s">
        <v>6051</v>
      </c>
      <c r="S275" s="62"/>
      <c r="T275" s="62"/>
      <c r="U275" s="62"/>
      <c r="V275" s="1938"/>
      <c r="W275" s="1938"/>
      <c r="X275" s="1938"/>
      <c r="Y275" s="1938"/>
      <c r="Z275" s="1938"/>
      <c r="AA275" s="2561">
        <v>0.6</v>
      </c>
    </row>
    <row r="276" spans="1:27">
      <c r="A276" s="1935">
        <v>118</v>
      </c>
      <c r="B276" s="705" t="s">
        <v>19492</v>
      </c>
      <c r="C276" s="1557" t="s">
        <v>19493</v>
      </c>
      <c r="D276" s="1937"/>
      <c r="E276" s="1938">
        <v>0.3</v>
      </c>
      <c r="F276" s="1938"/>
      <c r="G276" s="1937"/>
      <c r="H276" s="1938"/>
      <c r="I276" s="62"/>
      <c r="J276" s="62"/>
      <c r="K276" s="62"/>
      <c r="L276" s="1938"/>
      <c r="M276" s="62"/>
      <c r="N276" s="62"/>
      <c r="O276" s="62"/>
      <c r="P276" s="1938">
        <v>0.3</v>
      </c>
      <c r="Q276" s="1938">
        <v>0.3</v>
      </c>
      <c r="R276" s="1938" t="s">
        <v>6051</v>
      </c>
      <c r="S276" s="62"/>
      <c r="T276" s="62"/>
      <c r="U276" s="62"/>
      <c r="V276" s="1938"/>
      <c r="W276" s="1938"/>
      <c r="X276" s="1938"/>
      <c r="Y276" s="1938"/>
      <c r="Z276" s="1938"/>
      <c r="AA276" s="2561">
        <v>0.3</v>
      </c>
    </row>
    <row r="277" spans="1:27">
      <c r="A277" s="1935">
        <v>119</v>
      </c>
      <c r="B277" s="705" t="s">
        <v>19494</v>
      </c>
      <c r="C277" s="1557" t="s">
        <v>19495</v>
      </c>
      <c r="D277" s="1937"/>
      <c r="E277" s="1938">
        <v>0.8</v>
      </c>
      <c r="F277" s="1938"/>
      <c r="G277" s="1937"/>
      <c r="H277" s="1938"/>
      <c r="I277" s="62"/>
      <c r="J277" s="62"/>
      <c r="K277" s="62"/>
      <c r="L277" s="1938"/>
      <c r="M277" s="62"/>
      <c r="N277" s="62"/>
      <c r="O277" s="62"/>
      <c r="P277" s="1938">
        <v>0.8</v>
      </c>
      <c r="Q277" s="1938">
        <v>0.8</v>
      </c>
      <c r="R277" s="1938" t="s">
        <v>6051</v>
      </c>
      <c r="S277" s="62"/>
      <c r="T277" s="62"/>
      <c r="U277" s="62"/>
      <c r="V277" s="1938"/>
      <c r="W277" s="1938"/>
      <c r="X277" s="1938"/>
      <c r="Y277" s="1938"/>
      <c r="Z277" s="1938"/>
      <c r="AA277" s="2561">
        <v>0.8</v>
      </c>
    </row>
    <row r="278" spans="1:27">
      <c r="A278" s="1935">
        <v>120</v>
      </c>
      <c r="B278" s="705" t="s">
        <v>19496</v>
      </c>
      <c r="C278" s="2074" t="s">
        <v>19497</v>
      </c>
      <c r="D278" s="1937"/>
      <c r="E278" s="1938">
        <v>0.8</v>
      </c>
      <c r="F278" s="1938"/>
      <c r="G278" s="1937"/>
      <c r="H278" s="1938"/>
      <c r="I278" s="62"/>
      <c r="J278" s="62"/>
      <c r="K278" s="62"/>
      <c r="L278" s="1938"/>
      <c r="M278" s="62"/>
      <c r="N278" s="62"/>
      <c r="O278" s="62"/>
      <c r="P278" s="1938">
        <v>0.8</v>
      </c>
      <c r="Q278" s="1938">
        <v>0.8</v>
      </c>
      <c r="R278" s="1938" t="s">
        <v>6051</v>
      </c>
      <c r="S278" s="62"/>
      <c r="T278" s="62"/>
      <c r="U278" s="62"/>
      <c r="V278" s="1938"/>
      <c r="W278" s="1938"/>
      <c r="X278" s="1938"/>
      <c r="Y278" s="1938"/>
      <c r="Z278" s="1938"/>
      <c r="AA278" s="2561">
        <v>0.8</v>
      </c>
    </row>
    <row r="279" spans="1:27">
      <c r="A279" s="1935"/>
      <c r="B279" s="2069" t="s">
        <v>19498</v>
      </c>
      <c r="C279" s="1557"/>
      <c r="D279" s="1937"/>
      <c r="E279" s="1938"/>
      <c r="F279" s="1938"/>
      <c r="G279" s="1937"/>
      <c r="H279" s="1938"/>
      <c r="I279" s="62"/>
      <c r="J279" s="62"/>
      <c r="K279" s="62"/>
      <c r="L279" s="1938"/>
      <c r="M279" s="62"/>
      <c r="N279" s="62"/>
      <c r="O279" s="62"/>
      <c r="P279" s="1938"/>
      <c r="Q279" s="1938"/>
      <c r="R279" s="1938"/>
      <c r="S279" s="62"/>
      <c r="T279" s="62"/>
      <c r="U279" s="62"/>
      <c r="V279" s="1938"/>
      <c r="W279" s="1938"/>
      <c r="X279" s="1938"/>
      <c r="Y279" s="1938"/>
      <c r="Z279" s="1938"/>
      <c r="AA279" s="841"/>
    </row>
    <row r="280" spans="1:27">
      <c r="A280" s="1935">
        <v>121</v>
      </c>
      <c r="B280" s="705" t="s">
        <v>70</v>
      </c>
      <c r="C280" s="1557" t="s">
        <v>19499</v>
      </c>
      <c r="D280" s="1937"/>
      <c r="E280" s="1938">
        <v>1</v>
      </c>
      <c r="F280" s="1938">
        <v>0.5</v>
      </c>
      <c r="G280" s="1938">
        <v>0.5</v>
      </c>
      <c r="H280" s="1938"/>
      <c r="I280" s="62"/>
      <c r="J280" s="62"/>
      <c r="K280" s="62"/>
      <c r="L280" s="1938"/>
      <c r="M280" s="62"/>
      <c r="N280" s="62"/>
      <c r="O280" s="62"/>
      <c r="P280" s="1938">
        <v>0.5</v>
      </c>
      <c r="Q280" s="1938"/>
      <c r="R280" s="1938" t="s">
        <v>6051</v>
      </c>
      <c r="S280" s="62"/>
      <c r="T280" s="62"/>
      <c r="U280" s="62"/>
      <c r="V280" s="1938"/>
      <c r="W280" s="1938"/>
      <c r="X280" s="1938"/>
      <c r="Y280" s="1938"/>
      <c r="Z280" s="1938"/>
      <c r="AA280" s="2561">
        <v>1</v>
      </c>
    </row>
    <row r="281" spans="1:27">
      <c r="A281" s="1935">
        <v>122</v>
      </c>
      <c r="B281" s="705" t="s">
        <v>282</v>
      </c>
      <c r="C281" s="1557" t="s">
        <v>19500</v>
      </c>
      <c r="D281" s="1937"/>
      <c r="E281" s="1938">
        <v>1</v>
      </c>
      <c r="F281" s="1938"/>
      <c r="G281" s="1937"/>
      <c r="H281" s="841"/>
      <c r="I281" s="62"/>
      <c r="J281" s="62"/>
      <c r="K281" s="62"/>
      <c r="L281" s="841"/>
      <c r="M281" s="62"/>
      <c r="N281" s="62"/>
      <c r="O281" s="62"/>
      <c r="P281" s="1938">
        <v>1</v>
      </c>
      <c r="Q281" s="1938"/>
      <c r="R281" s="1938" t="s">
        <v>6051</v>
      </c>
      <c r="S281" s="62"/>
      <c r="T281" s="62"/>
      <c r="U281" s="62"/>
      <c r="V281" s="841"/>
      <c r="W281" s="841"/>
      <c r="X281" s="841"/>
      <c r="Y281" s="841"/>
      <c r="Z281" s="841"/>
      <c r="AA281" s="2561">
        <v>1</v>
      </c>
    </row>
    <row r="282" spans="1:27">
      <c r="A282" s="1935">
        <v>123</v>
      </c>
      <c r="B282" s="705" t="s">
        <v>5045</v>
      </c>
      <c r="C282" s="1557" t="s">
        <v>19501</v>
      </c>
      <c r="D282" s="1937"/>
      <c r="E282" s="1938">
        <v>0.2</v>
      </c>
      <c r="F282" s="1938"/>
      <c r="G282" s="1938"/>
      <c r="H282" s="841"/>
      <c r="I282" s="62"/>
      <c r="J282" s="62"/>
      <c r="K282" s="62"/>
      <c r="L282" s="841"/>
      <c r="M282" s="62"/>
      <c r="N282" s="62"/>
      <c r="O282" s="62"/>
      <c r="P282" s="841">
        <v>0.2</v>
      </c>
      <c r="Q282" s="1938"/>
      <c r="R282" s="1938" t="s">
        <v>6051</v>
      </c>
      <c r="S282" s="62"/>
      <c r="T282" s="62"/>
      <c r="U282" s="62"/>
      <c r="V282" s="841"/>
      <c r="W282" s="841"/>
      <c r="X282" s="841"/>
      <c r="Y282" s="841"/>
      <c r="Z282" s="841"/>
      <c r="AA282" s="2561">
        <v>0.2</v>
      </c>
    </row>
    <row r="283" spans="1:27">
      <c r="A283" s="1935">
        <v>124</v>
      </c>
      <c r="B283" s="705" t="s">
        <v>5045</v>
      </c>
      <c r="C283" s="1557" t="s">
        <v>19502</v>
      </c>
      <c r="D283" s="1937"/>
      <c r="E283" s="1938">
        <v>0.3</v>
      </c>
      <c r="F283" s="1938">
        <v>0.3</v>
      </c>
      <c r="G283" s="1938">
        <v>0.3</v>
      </c>
      <c r="H283" s="841"/>
      <c r="I283" s="62"/>
      <c r="J283" s="62"/>
      <c r="K283" s="62"/>
      <c r="L283" s="841"/>
      <c r="M283" s="62"/>
      <c r="N283" s="62"/>
      <c r="O283" s="62"/>
      <c r="P283" s="841"/>
      <c r="Q283" s="1938"/>
      <c r="R283" s="1938" t="s">
        <v>6051</v>
      </c>
      <c r="S283" s="62"/>
      <c r="T283" s="62"/>
      <c r="U283" s="62"/>
      <c r="V283" s="841"/>
      <c r="W283" s="841"/>
      <c r="X283" s="841"/>
      <c r="Y283" s="841"/>
      <c r="Z283" s="841"/>
      <c r="AA283" s="2561">
        <v>0.3</v>
      </c>
    </row>
    <row r="284" spans="1:27">
      <c r="A284" s="1935">
        <v>125</v>
      </c>
      <c r="B284" s="705" t="s">
        <v>58</v>
      </c>
      <c r="C284" s="1557" t="s">
        <v>19503</v>
      </c>
      <c r="D284" s="1937"/>
      <c r="E284" s="1938">
        <v>0.5</v>
      </c>
      <c r="F284" s="1938"/>
      <c r="G284" s="1937"/>
      <c r="H284" s="841"/>
      <c r="I284" s="62"/>
      <c r="J284" s="62"/>
      <c r="K284" s="62"/>
      <c r="L284" s="841"/>
      <c r="M284" s="62"/>
      <c r="N284" s="62"/>
      <c r="O284" s="62"/>
      <c r="P284" s="1938">
        <v>0.5</v>
      </c>
      <c r="Q284" s="1938">
        <v>0.5</v>
      </c>
      <c r="R284" s="1938" t="s">
        <v>6051</v>
      </c>
      <c r="S284" s="62"/>
      <c r="T284" s="62"/>
      <c r="U284" s="62"/>
      <c r="V284" s="841"/>
      <c r="W284" s="841"/>
      <c r="X284" s="841"/>
      <c r="Y284" s="841"/>
      <c r="Z284" s="841"/>
      <c r="AA284" s="2561">
        <v>0.5</v>
      </c>
    </row>
    <row r="285" spans="1:27">
      <c r="A285" s="1935">
        <v>126</v>
      </c>
      <c r="B285" s="705" t="s">
        <v>12897</v>
      </c>
      <c r="C285" s="1557" t="s">
        <v>19504</v>
      </c>
      <c r="D285" s="1937"/>
      <c r="E285" s="1938">
        <v>0.4</v>
      </c>
      <c r="F285" s="1938"/>
      <c r="G285" s="1937"/>
      <c r="H285" s="841"/>
      <c r="I285" s="62"/>
      <c r="J285" s="62"/>
      <c r="K285" s="62"/>
      <c r="L285" s="841"/>
      <c r="M285" s="62"/>
      <c r="N285" s="62"/>
      <c r="O285" s="62"/>
      <c r="P285" s="1938">
        <v>0.4</v>
      </c>
      <c r="Q285" s="1938">
        <v>0.4</v>
      </c>
      <c r="R285" s="1938" t="s">
        <v>6051</v>
      </c>
      <c r="S285" s="62"/>
      <c r="T285" s="62"/>
      <c r="U285" s="62"/>
      <c r="V285" s="841"/>
      <c r="W285" s="841"/>
      <c r="X285" s="841"/>
      <c r="Y285" s="841"/>
      <c r="Z285" s="841"/>
      <c r="AA285" s="2561">
        <v>0.4</v>
      </c>
    </row>
    <row r="286" spans="1:27">
      <c r="A286" s="1935">
        <v>127</v>
      </c>
      <c r="B286" s="705" t="s">
        <v>19505</v>
      </c>
      <c r="C286" s="1557" t="s">
        <v>19506</v>
      </c>
      <c r="D286" s="1937"/>
      <c r="E286" s="1938">
        <v>0.3</v>
      </c>
      <c r="F286" s="1938"/>
      <c r="G286" s="1937"/>
      <c r="H286" s="841"/>
      <c r="I286" s="62"/>
      <c r="J286" s="62"/>
      <c r="K286" s="62"/>
      <c r="L286" s="841"/>
      <c r="M286" s="62"/>
      <c r="N286" s="62"/>
      <c r="O286" s="62"/>
      <c r="P286" s="1938">
        <v>0.3</v>
      </c>
      <c r="Q286" s="1938">
        <v>0.3</v>
      </c>
      <c r="R286" s="1938" t="s">
        <v>6051</v>
      </c>
      <c r="S286" s="62"/>
      <c r="T286" s="62"/>
      <c r="U286" s="62"/>
      <c r="V286" s="841"/>
      <c r="W286" s="841"/>
      <c r="X286" s="841"/>
      <c r="Y286" s="841"/>
      <c r="Z286" s="841"/>
      <c r="AA286" s="2561">
        <v>0.3</v>
      </c>
    </row>
    <row r="287" spans="1:27">
      <c r="A287" s="1935">
        <v>128</v>
      </c>
      <c r="B287" s="705" t="s">
        <v>19507</v>
      </c>
      <c r="C287" s="1557" t="s">
        <v>19508</v>
      </c>
      <c r="D287" s="1937"/>
      <c r="E287" s="1938">
        <v>2</v>
      </c>
      <c r="F287" s="1938">
        <v>1.2</v>
      </c>
      <c r="G287" s="1938">
        <v>1.2</v>
      </c>
      <c r="H287" s="841"/>
      <c r="I287" s="62"/>
      <c r="J287" s="62"/>
      <c r="K287" s="62"/>
      <c r="L287" s="841"/>
      <c r="M287" s="62"/>
      <c r="N287" s="62"/>
      <c r="O287" s="62"/>
      <c r="P287" s="1938">
        <v>0.8</v>
      </c>
      <c r="Q287" s="1938">
        <v>2</v>
      </c>
      <c r="R287" s="1938" t="s">
        <v>6051</v>
      </c>
      <c r="S287" s="62"/>
      <c r="T287" s="62"/>
      <c r="U287" s="62"/>
      <c r="V287" s="841"/>
      <c r="W287" s="841"/>
      <c r="X287" s="841"/>
      <c r="Y287" s="841"/>
      <c r="Z287" s="841"/>
      <c r="AA287" s="2561">
        <v>2</v>
      </c>
    </row>
    <row r="288" spans="1:27">
      <c r="A288" s="1935">
        <v>129</v>
      </c>
      <c r="B288" s="705" t="s">
        <v>19509</v>
      </c>
      <c r="C288" s="1557" t="s">
        <v>19510</v>
      </c>
      <c r="D288" s="1937"/>
      <c r="E288" s="1938">
        <v>0.3</v>
      </c>
      <c r="F288" s="1938"/>
      <c r="G288" s="1937"/>
      <c r="H288" s="841"/>
      <c r="I288" s="62"/>
      <c r="J288" s="62"/>
      <c r="K288" s="62"/>
      <c r="L288" s="841"/>
      <c r="M288" s="62"/>
      <c r="N288" s="62"/>
      <c r="O288" s="62"/>
      <c r="P288" s="1938">
        <v>0.3</v>
      </c>
      <c r="Q288" s="1938">
        <v>0.3</v>
      </c>
      <c r="R288" s="1938" t="s">
        <v>6051</v>
      </c>
      <c r="S288" s="62"/>
      <c r="T288" s="62"/>
      <c r="U288" s="62"/>
      <c r="V288" s="841"/>
      <c r="W288" s="841"/>
      <c r="X288" s="841"/>
      <c r="Y288" s="841"/>
      <c r="Z288" s="841"/>
      <c r="AA288" s="2561">
        <v>0.3</v>
      </c>
    </row>
    <row r="289" spans="1:27">
      <c r="A289" s="1935">
        <v>130</v>
      </c>
      <c r="B289" s="705" t="s">
        <v>19511</v>
      </c>
      <c r="C289" s="1557" t="s">
        <v>19512</v>
      </c>
      <c r="D289" s="1937"/>
      <c r="E289" s="1938">
        <v>0.3</v>
      </c>
      <c r="F289" s="1938"/>
      <c r="G289" s="1937"/>
      <c r="H289" s="841"/>
      <c r="I289" s="62"/>
      <c r="J289" s="62"/>
      <c r="K289" s="62"/>
      <c r="L289" s="841"/>
      <c r="M289" s="62"/>
      <c r="N289" s="62"/>
      <c r="O289" s="62"/>
      <c r="P289" s="1938">
        <v>0.3</v>
      </c>
      <c r="Q289" s="1938">
        <v>0.3</v>
      </c>
      <c r="R289" s="1938" t="s">
        <v>6051</v>
      </c>
      <c r="S289" s="62"/>
      <c r="T289" s="62"/>
      <c r="U289" s="62"/>
      <c r="V289" s="841"/>
      <c r="W289" s="841"/>
      <c r="X289" s="841"/>
      <c r="Y289" s="841"/>
      <c r="Z289" s="841"/>
      <c r="AA289" s="2561">
        <v>0.3</v>
      </c>
    </row>
    <row r="290" spans="1:27">
      <c r="A290" s="1935">
        <v>131</v>
      </c>
      <c r="B290" s="705" t="s">
        <v>19513</v>
      </c>
      <c r="C290" s="1557" t="s">
        <v>19514</v>
      </c>
      <c r="D290" s="1937"/>
      <c r="E290" s="1938">
        <v>0.3</v>
      </c>
      <c r="F290" s="1938"/>
      <c r="G290" s="1937"/>
      <c r="H290" s="841"/>
      <c r="I290" s="62"/>
      <c r="J290" s="62"/>
      <c r="K290" s="62"/>
      <c r="L290" s="841"/>
      <c r="M290" s="62"/>
      <c r="N290" s="62"/>
      <c r="O290" s="62"/>
      <c r="P290" s="1938">
        <v>0.3</v>
      </c>
      <c r="Q290" s="1938">
        <v>0.3</v>
      </c>
      <c r="R290" s="1938" t="s">
        <v>6051</v>
      </c>
      <c r="S290" s="62"/>
      <c r="T290" s="62"/>
      <c r="U290" s="62"/>
      <c r="V290" s="841"/>
      <c r="W290" s="841"/>
      <c r="X290" s="841"/>
      <c r="Y290" s="841"/>
      <c r="Z290" s="841"/>
      <c r="AA290" s="2561">
        <v>0.3</v>
      </c>
    </row>
    <row r="291" spans="1:27">
      <c r="A291" s="1935">
        <v>132</v>
      </c>
      <c r="B291" s="705" t="s">
        <v>6062</v>
      </c>
      <c r="C291" s="2074" t="s">
        <v>19515</v>
      </c>
      <c r="D291" s="1937"/>
      <c r="E291" s="1938">
        <v>0.3</v>
      </c>
      <c r="F291" s="1938"/>
      <c r="G291" s="1937"/>
      <c r="H291" s="841"/>
      <c r="I291" s="62"/>
      <c r="J291" s="62"/>
      <c r="K291" s="62"/>
      <c r="L291" s="841"/>
      <c r="M291" s="62"/>
      <c r="N291" s="62"/>
      <c r="O291" s="62"/>
      <c r="P291" s="1938">
        <v>0.3</v>
      </c>
      <c r="Q291" s="1938">
        <v>0.3</v>
      </c>
      <c r="R291" s="1938" t="s">
        <v>6051</v>
      </c>
      <c r="S291" s="62"/>
      <c r="T291" s="62"/>
      <c r="U291" s="62"/>
      <c r="V291" s="841"/>
      <c r="W291" s="841"/>
      <c r="X291" s="841"/>
      <c r="Y291" s="841"/>
      <c r="Z291" s="841"/>
      <c r="AA291" s="2561">
        <v>0.3</v>
      </c>
    </row>
    <row r="292" spans="1:27">
      <c r="A292" s="1935">
        <v>133</v>
      </c>
      <c r="B292" s="705" t="s">
        <v>19516</v>
      </c>
      <c r="C292" s="1557" t="s">
        <v>19517</v>
      </c>
      <c r="D292" s="1937"/>
      <c r="E292" s="1938">
        <v>0.2</v>
      </c>
      <c r="F292" s="1938"/>
      <c r="G292" s="1937"/>
      <c r="H292" s="841"/>
      <c r="I292" s="62"/>
      <c r="J292" s="62"/>
      <c r="K292" s="62"/>
      <c r="L292" s="841"/>
      <c r="M292" s="62"/>
      <c r="N292" s="62"/>
      <c r="O292" s="62"/>
      <c r="P292" s="1938">
        <v>0.2</v>
      </c>
      <c r="Q292" s="1938">
        <v>0.2</v>
      </c>
      <c r="R292" s="1938" t="s">
        <v>6051</v>
      </c>
      <c r="S292" s="62"/>
      <c r="T292" s="62"/>
      <c r="U292" s="62"/>
      <c r="V292" s="841"/>
      <c r="W292" s="841"/>
      <c r="X292" s="841"/>
      <c r="Y292" s="841"/>
      <c r="Z292" s="841"/>
      <c r="AA292" s="2561">
        <v>0.2</v>
      </c>
    </row>
    <row r="293" spans="1:27">
      <c r="A293" s="1935">
        <v>134</v>
      </c>
      <c r="B293" s="705" t="s">
        <v>19518</v>
      </c>
      <c r="C293" s="1557" t="s">
        <v>19519</v>
      </c>
      <c r="D293" s="1937"/>
      <c r="E293" s="1938">
        <v>1</v>
      </c>
      <c r="F293" s="1938"/>
      <c r="G293" s="1937"/>
      <c r="H293" s="841"/>
      <c r="I293" s="62"/>
      <c r="J293" s="62"/>
      <c r="K293" s="62"/>
      <c r="L293" s="841"/>
      <c r="M293" s="62"/>
      <c r="N293" s="62"/>
      <c r="O293" s="62"/>
      <c r="P293" s="1938">
        <v>1</v>
      </c>
      <c r="Q293" s="1938">
        <v>1</v>
      </c>
      <c r="R293" s="1938" t="s">
        <v>6051</v>
      </c>
      <c r="S293" s="62"/>
      <c r="T293" s="62"/>
      <c r="U293" s="62"/>
      <c r="V293" s="841"/>
      <c r="W293" s="841"/>
      <c r="X293" s="841"/>
      <c r="Y293" s="841"/>
      <c r="Z293" s="841"/>
      <c r="AA293" s="2561">
        <v>1</v>
      </c>
    </row>
    <row r="294" spans="1:27">
      <c r="A294" s="1935">
        <v>135</v>
      </c>
      <c r="B294" s="705" t="s">
        <v>19520</v>
      </c>
      <c r="C294" s="1557" t="s">
        <v>19521</v>
      </c>
      <c r="D294" s="1937"/>
      <c r="E294" s="1938">
        <v>0.4</v>
      </c>
      <c r="F294" s="1938"/>
      <c r="G294" s="1937"/>
      <c r="H294" s="841"/>
      <c r="I294" s="62"/>
      <c r="J294" s="62"/>
      <c r="K294" s="62"/>
      <c r="L294" s="841"/>
      <c r="M294" s="62"/>
      <c r="N294" s="62"/>
      <c r="O294" s="62"/>
      <c r="P294" s="1938">
        <v>0.4</v>
      </c>
      <c r="Q294" s="1938">
        <v>0.4</v>
      </c>
      <c r="R294" s="1938" t="s">
        <v>6051</v>
      </c>
      <c r="S294" s="62"/>
      <c r="T294" s="62"/>
      <c r="U294" s="62"/>
      <c r="V294" s="841"/>
      <c r="W294" s="841"/>
      <c r="X294" s="841"/>
      <c r="Y294" s="841"/>
      <c r="Z294" s="841"/>
      <c r="AA294" s="2561">
        <v>0.4</v>
      </c>
    </row>
    <row r="295" spans="1:27">
      <c r="A295" s="1935">
        <v>136</v>
      </c>
      <c r="B295" s="705" t="s">
        <v>19522</v>
      </c>
      <c r="C295" s="1557" t="s">
        <v>19523</v>
      </c>
      <c r="D295" s="1937"/>
      <c r="E295" s="1938">
        <v>0.2</v>
      </c>
      <c r="F295" s="1938"/>
      <c r="G295" s="1937"/>
      <c r="H295" s="841"/>
      <c r="I295" s="62"/>
      <c r="J295" s="62"/>
      <c r="K295" s="62"/>
      <c r="L295" s="841"/>
      <c r="M295" s="62"/>
      <c r="N295" s="62"/>
      <c r="O295" s="62"/>
      <c r="P295" s="1938">
        <v>0.2</v>
      </c>
      <c r="Q295" s="1938">
        <v>0.2</v>
      </c>
      <c r="R295" s="1938" t="s">
        <v>6051</v>
      </c>
      <c r="S295" s="62"/>
      <c r="T295" s="62"/>
      <c r="U295" s="62"/>
      <c r="V295" s="841"/>
      <c r="W295" s="841"/>
      <c r="X295" s="841"/>
      <c r="Y295" s="841"/>
      <c r="Z295" s="841"/>
      <c r="AA295" s="2561">
        <v>0.2</v>
      </c>
    </row>
    <row r="296" spans="1:27">
      <c r="A296" s="1935">
        <v>137</v>
      </c>
      <c r="B296" s="705" t="s">
        <v>12882</v>
      </c>
      <c r="C296" s="1557" t="s">
        <v>19524</v>
      </c>
      <c r="D296" s="1937"/>
      <c r="E296" s="1938">
        <v>0.4</v>
      </c>
      <c r="F296" s="1938"/>
      <c r="G296" s="1937"/>
      <c r="H296" s="841"/>
      <c r="I296" s="62"/>
      <c r="J296" s="62"/>
      <c r="K296" s="62"/>
      <c r="L296" s="841"/>
      <c r="M296" s="62"/>
      <c r="N296" s="62"/>
      <c r="O296" s="62"/>
      <c r="P296" s="1938">
        <v>0.4</v>
      </c>
      <c r="Q296" s="1938">
        <v>0.4</v>
      </c>
      <c r="R296" s="1938" t="s">
        <v>6051</v>
      </c>
      <c r="S296" s="62"/>
      <c r="T296" s="62"/>
      <c r="U296" s="62"/>
      <c r="V296" s="841"/>
      <c r="W296" s="841"/>
      <c r="X296" s="841"/>
      <c r="Y296" s="841"/>
      <c r="Z296" s="841"/>
      <c r="AA296" s="2561">
        <v>0.4</v>
      </c>
    </row>
    <row r="297" spans="1:27">
      <c r="A297" s="1935">
        <v>138</v>
      </c>
      <c r="B297" s="705" t="s">
        <v>12882</v>
      </c>
      <c r="C297" s="1557" t="s">
        <v>19525</v>
      </c>
      <c r="D297" s="1937"/>
      <c r="E297" s="1938">
        <v>0.5</v>
      </c>
      <c r="F297" s="1938"/>
      <c r="G297" s="1937"/>
      <c r="H297" s="841"/>
      <c r="I297" s="62"/>
      <c r="J297" s="62"/>
      <c r="K297" s="62"/>
      <c r="L297" s="841"/>
      <c r="M297" s="62"/>
      <c r="N297" s="62"/>
      <c r="O297" s="62"/>
      <c r="P297" s="1938">
        <v>0.5</v>
      </c>
      <c r="Q297" s="1938">
        <v>0.5</v>
      </c>
      <c r="R297" s="1938" t="s">
        <v>6051</v>
      </c>
      <c r="S297" s="62"/>
      <c r="T297" s="62"/>
      <c r="U297" s="62"/>
      <c r="V297" s="841"/>
      <c r="W297" s="841"/>
      <c r="X297" s="841"/>
      <c r="Y297" s="841"/>
      <c r="Z297" s="841"/>
      <c r="AA297" s="2561">
        <v>0.5</v>
      </c>
    </row>
    <row r="298" spans="1:27">
      <c r="A298" s="1935">
        <v>139</v>
      </c>
      <c r="B298" s="705" t="s">
        <v>19526</v>
      </c>
      <c r="C298" s="1557" t="s">
        <v>19527</v>
      </c>
      <c r="D298" s="1937"/>
      <c r="E298" s="1938">
        <v>0.1</v>
      </c>
      <c r="F298" s="1938"/>
      <c r="G298" s="1937"/>
      <c r="H298" s="841"/>
      <c r="I298" s="62"/>
      <c r="J298" s="62"/>
      <c r="K298" s="62"/>
      <c r="L298" s="841"/>
      <c r="M298" s="62"/>
      <c r="N298" s="62"/>
      <c r="O298" s="62"/>
      <c r="P298" s="1938">
        <v>0.1</v>
      </c>
      <c r="Q298" s="1938">
        <v>0.1</v>
      </c>
      <c r="R298" s="1938" t="s">
        <v>6051</v>
      </c>
      <c r="S298" s="62"/>
      <c r="T298" s="62"/>
      <c r="U298" s="62"/>
      <c r="V298" s="841"/>
      <c r="W298" s="841"/>
      <c r="X298" s="841"/>
      <c r="Y298" s="841"/>
      <c r="Z298" s="841"/>
      <c r="AA298" s="2561">
        <v>0.1</v>
      </c>
    </row>
    <row r="299" spans="1:27">
      <c r="A299" s="1935">
        <v>140</v>
      </c>
      <c r="B299" s="705" t="s">
        <v>19528</v>
      </c>
      <c r="C299" s="1557" t="s">
        <v>19529</v>
      </c>
      <c r="D299" s="1937"/>
      <c r="E299" s="1938">
        <v>0.4</v>
      </c>
      <c r="F299" s="1938"/>
      <c r="G299" s="1937"/>
      <c r="H299" s="841"/>
      <c r="I299" s="62"/>
      <c r="J299" s="62"/>
      <c r="K299" s="62"/>
      <c r="L299" s="841"/>
      <c r="M299" s="62"/>
      <c r="N299" s="62"/>
      <c r="O299" s="62"/>
      <c r="P299" s="1938">
        <v>0.4</v>
      </c>
      <c r="Q299" s="1938">
        <v>0.4</v>
      </c>
      <c r="R299" s="1938" t="s">
        <v>6051</v>
      </c>
      <c r="S299" s="62"/>
      <c r="T299" s="62"/>
      <c r="U299" s="62"/>
      <c r="V299" s="841"/>
      <c r="W299" s="841"/>
      <c r="X299" s="841"/>
      <c r="Y299" s="841"/>
      <c r="Z299" s="841"/>
      <c r="AA299" s="2561">
        <v>0.4</v>
      </c>
    </row>
    <row r="300" spans="1:27">
      <c r="A300" s="1935">
        <v>141</v>
      </c>
      <c r="B300" s="705" t="s">
        <v>19530</v>
      </c>
      <c r="C300" s="1557" t="s">
        <v>19531</v>
      </c>
      <c r="D300" s="1937"/>
      <c r="E300" s="1938">
        <v>0.2</v>
      </c>
      <c r="F300" s="1938"/>
      <c r="G300" s="1937"/>
      <c r="H300" s="841"/>
      <c r="I300" s="62"/>
      <c r="J300" s="62"/>
      <c r="K300" s="62"/>
      <c r="L300" s="841"/>
      <c r="M300" s="62"/>
      <c r="N300" s="62"/>
      <c r="O300" s="62"/>
      <c r="P300" s="1938">
        <v>0.2</v>
      </c>
      <c r="Q300" s="1938">
        <v>0.2</v>
      </c>
      <c r="R300" s="1938" t="s">
        <v>6051</v>
      </c>
      <c r="S300" s="62"/>
      <c r="T300" s="62"/>
      <c r="U300" s="62"/>
      <c r="V300" s="841"/>
      <c r="W300" s="841"/>
      <c r="X300" s="841"/>
      <c r="Y300" s="841"/>
      <c r="Z300" s="841"/>
      <c r="AA300" s="2561">
        <v>0.2</v>
      </c>
    </row>
    <row r="301" spans="1:27">
      <c r="A301" s="1935">
        <v>142</v>
      </c>
      <c r="B301" s="705" t="s">
        <v>19532</v>
      </c>
      <c r="C301" s="1557" t="s">
        <v>19533</v>
      </c>
      <c r="D301" s="1937"/>
      <c r="E301" s="1938">
        <v>0.2</v>
      </c>
      <c r="F301" s="1938"/>
      <c r="G301" s="1937"/>
      <c r="H301" s="841"/>
      <c r="I301" s="62"/>
      <c r="J301" s="62"/>
      <c r="K301" s="62"/>
      <c r="L301" s="841"/>
      <c r="M301" s="62"/>
      <c r="N301" s="62"/>
      <c r="O301" s="62"/>
      <c r="P301" s="1938">
        <v>0.2</v>
      </c>
      <c r="Q301" s="1938">
        <v>0.2</v>
      </c>
      <c r="R301" s="1938" t="s">
        <v>6051</v>
      </c>
      <c r="S301" s="62"/>
      <c r="T301" s="62"/>
      <c r="U301" s="62"/>
      <c r="V301" s="841"/>
      <c r="W301" s="841"/>
      <c r="X301" s="841"/>
      <c r="Y301" s="841"/>
      <c r="Z301" s="841"/>
      <c r="AA301" s="2561">
        <v>0.2</v>
      </c>
    </row>
    <row r="302" spans="1:27">
      <c r="A302" s="1935">
        <v>143</v>
      </c>
      <c r="B302" s="705" t="s">
        <v>752</v>
      </c>
      <c r="C302" s="1557" t="s">
        <v>19534</v>
      </c>
      <c r="D302" s="1937"/>
      <c r="E302" s="1938">
        <v>0.3</v>
      </c>
      <c r="F302" s="1938"/>
      <c r="G302" s="1937"/>
      <c r="H302" s="841"/>
      <c r="I302" s="62"/>
      <c r="J302" s="62"/>
      <c r="K302" s="62"/>
      <c r="L302" s="841"/>
      <c r="M302" s="62"/>
      <c r="N302" s="62"/>
      <c r="O302" s="62"/>
      <c r="P302" s="1938">
        <v>0.3</v>
      </c>
      <c r="Q302" s="1938">
        <v>0.3</v>
      </c>
      <c r="R302" s="1938" t="s">
        <v>6051</v>
      </c>
      <c r="S302" s="62"/>
      <c r="T302" s="62"/>
      <c r="U302" s="62"/>
      <c r="V302" s="841"/>
      <c r="W302" s="841"/>
      <c r="X302" s="841"/>
      <c r="Y302" s="841"/>
      <c r="Z302" s="841"/>
      <c r="AA302" s="2561">
        <v>0.3</v>
      </c>
    </row>
    <row r="303" spans="1:27">
      <c r="A303" s="1935">
        <v>144</v>
      </c>
      <c r="B303" s="705" t="s">
        <v>19535</v>
      </c>
      <c r="C303" s="1557" t="s">
        <v>19536</v>
      </c>
      <c r="D303" s="1937"/>
      <c r="E303" s="1938">
        <v>0.2</v>
      </c>
      <c r="F303" s="1938"/>
      <c r="G303" s="1937"/>
      <c r="H303" s="841"/>
      <c r="I303" s="62"/>
      <c r="J303" s="62"/>
      <c r="K303" s="62"/>
      <c r="L303" s="841"/>
      <c r="M303" s="62"/>
      <c r="N303" s="62"/>
      <c r="O303" s="62"/>
      <c r="P303" s="1938">
        <v>0.2</v>
      </c>
      <c r="Q303" s="1938">
        <v>0.2</v>
      </c>
      <c r="R303" s="1938" t="s">
        <v>6051</v>
      </c>
      <c r="S303" s="62"/>
      <c r="T303" s="62"/>
      <c r="U303" s="62"/>
      <c r="V303" s="841"/>
      <c r="W303" s="841"/>
      <c r="X303" s="841"/>
      <c r="Y303" s="841"/>
      <c r="Z303" s="841"/>
      <c r="AA303" s="2561">
        <v>0.2</v>
      </c>
    </row>
    <row r="304" spans="1:27">
      <c r="A304" s="1935">
        <v>145</v>
      </c>
      <c r="B304" s="705" t="s">
        <v>19537</v>
      </c>
      <c r="C304" s="2074" t="s">
        <v>19538</v>
      </c>
      <c r="D304" s="1937"/>
      <c r="E304" s="1938">
        <v>0.4</v>
      </c>
      <c r="F304" s="1938"/>
      <c r="G304" s="1937"/>
      <c r="H304" s="841"/>
      <c r="I304" s="62"/>
      <c r="J304" s="62"/>
      <c r="K304" s="62"/>
      <c r="L304" s="841"/>
      <c r="M304" s="62"/>
      <c r="N304" s="62"/>
      <c r="O304" s="62"/>
      <c r="P304" s="1938">
        <v>0.4</v>
      </c>
      <c r="Q304" s="1938">
        <v>0.4</v>
      </c>
      <c r="R304" s="1938" t="s">
        <v>6051</v>
      </c>
      <c r="S304" s="62"/>
      <c r="T304" s="62"/>
      <c r="U304" s="62"/>
      <c r="V304" s="841"/>
      <c r="W304" s="841"/>
      <c r="X304" s="841"/>
      <c r="Y304" s="841"/>
      <c r="Z304" s="841"/>
      <c r="AA304" s="2561">
        <v>0.4</v>
      </c>
    </row>
    <row r="305" spans="1:27">
      <c r="A305" s="1935">
        <v>146</v>
      </c>
      <c r="B305" s="705" t="s">
        <v>19539</v>
      </c>
      <c r="C305" s="1557" t="s">
        <v>19540</v>
      </c>
      <c r="D305" s="1937"/>
      <c r="E305" s="1938">
        <v>0.1</v>
      </c>
      <c r="F305" s="1938"/>
      <c r="G305" s="1937"/>
      <c r="H305" s="841"/>
      <c r="I305" s="62"/>
      <c r="J305" s="62"/>
      <c r="K305" s="62"/>
      <c r="L305" s="841"/>
      <c r="M305" s="62"/>
      <c r="N305" s="62"/>
      <c r="O305" s="62"/>
      <c r="P305" s="1938">
        <v>0.1</v>
      </c>
      <c r="Q305" s="1938">
        <v>0.1</v>
      </c>
      <c r="R305" s="1938" t="s">
        <v>6051</v>
      </c>
      <c r="S305" s="62"/>
      <c r="T305" s="62"/>
      <c r="U305" s="62"/>
      <c r="V305" s="841"/>
      <c r="W305" s="841"/>
      <c r="X305" s="841"/>
      <c r="Y305" s="841"/>
      <c r="Z305" s="841"/>
      <c r="AA305" s="2561">
        <v>0.1</v>
      </c>
    </row>
    <row r="306" spans="1:27">
      <c r="A306" s="1935">
        <v>147</v>
      </c>
      <c r="B306" s="705" t="s">
        <v>18816</v>
      </c>
      <c r="C306" s="1557" t="s">
        <v>19541</v>
      </c>
      <c r="D306" s="1937"/>
      <c r="E306" s="1938">
        <v>0.3</v>
      </c>
      <c r="F306" s="1938"/>
      <c r="G306" s="1937"/>
      <c r="H306" s="841"/>
      <c r="I306" s="62"/>
      <c r="J306" s="62"/>
      <c r="K306" s="62"/>
      <c r="L306" s="841"/>
      <c r="M306" s="62"/>
      <c r="N306" s="62"/>
      <c r="O306" s="62"/>
      <c r="P306" s="1938">
        <v>0.3</v>
      </c>
      <c r="Q306" s="1938">
        <v>0.3</v>
      </c>
      <c r="R306" s="1938" t="s">
        <v>6051</v>
      </c>
      <c r="S306" s="62"/>
      <c r="T306" s="62"/>
      <c r="U306" s="62"/>
      <c r="V306" s="841"/>
      <c r="W306" s="841"/>
      <c r="X306" s="841"/>
      <c r="Y306" s="841"/>
      <c r="Z306" s="841"/>
      <c r="AA306" s="2561">
        <v>0.3</v>
      </c>
    </row>
    <row r="307" spans="1:27">
      <c r="A307" s="1935">
        <v>148</v>
      </c>
      <c r="B307" s="705" t="s">
        <v>19542</v>
      </c>
      <c r="C307" s="1557" t="s">
        <v>19543</v>
      </c>
      <c r="D307" s="1937"/>
      <c r="E307" s="1938">
        <v>0.4</v>
      </c>
      <c r="F307" s="1938"/>
      <c r="G307" s="1937"/>
      <c r="H307" s="841"/>
      <c r="I307" s="62"/>
      <c r="J307" s="62"/>
      <c r="K307" s="62"/>
      <c r="L307" s="841"/>
      <c r="M307" s="62"/>
      <c r="N307" s="62"/>
      <c r="O307" s="62"/>
      <c r="P307" s="1938">
        <v>0.4</v>
      </c>
      <c r="Q307" s="1938">
        <v>0.4</v>
      </c>
      <c r="R307" s="1938" t="s">
        <v>6051</v>
      </c>
      <c r="S307" s="62"/>
      <c r="T307" s="62"/>
      <c r="U307" s="62"/>
      <c r="V307" s="841"/>
      <c r="W307" s="841"/>
      <c r="X307" s="841"/>
      <c r="Y307" s="841"/>
      <c r="Z307" s="841"/>
      <c r="AA307" s="2561">
        <v>0.4</v>
      </c>
    </row>
    <row r="308" spans="1:27">
      <c r="A308" s="1935">
        <v>149</v>
      </c>
      <c r="B308" s="705" t="s">
        <v>19544</v>
      </c>
      <c r="C308" s="1557" t="s">
        <v>19545</v>
      </c>
      <c r="D308" s="1937"/>
      <c r="E308" s="1938">
        <v>0.2</v>
      </c>
      <c r="F308" s="1938"/>
      <c r="G308" s="1937"/>
      <c r="H308" s="841"/>
      <c r="I308" s="62"/>
      <c r="J308" s="62"/>
      <c r="K308" s="62"/>
      <c r="L308" s="841"/>
      <c r="M308" s="62"/>
      <c r="N308" s="62"/>
      <c r="O308" s="62"/>
      <c r="P308" s="1938">
        <v>0.2</v>
      </c>
      <c r="Q308" s="1938">
        <v>0.2</v>
      </c>
      <c r="R308" s="1938" t="s">
        <v>6051</v>
      </c>
      <c r="S308" s="62"/>
      <c r="T308" s="62"/>
      <c r="U308" s="62"/>
      <c r="V308" s="841"/>
      <c r="W308" s="841"/>
      <c r="X308" s="841"/>
      <c r="Y308" s="841"/>
      <c r="Z308" s="841"/>
      <c r="AA308" s="2561">
        <v>0.2</v>
      </c>
    </row>
    <row r="309" spans="1:27">
      <c r="A309" s="1935">
        <v>150</v>
      </c>
      <c r="B309" s="705" t="s">
        <v>19546</v>
      </c>
      <c r="C309" s="1557" t="s">
        <v>19547</v>
      </c>
      <c r="D309" s="1937"/>
      <c r="E309" s="1938">
        <v>0.8</v>
      </c>
      <c r="F309" s="1938"/>
      <c r="G309" s="1937"/>
      <c r="H309" s="841"/>
      <c r="I309" s="62"/>
      <c r="J309" s="62"/>
      <c r="K309" s="62"/>
      <c r="L309" s="841"/>
      <c r="M309" s="62"/>
      <c r="N309" s="62"/>
      <c r="O309" s="62"/>
      <c r="P309" s="1938">
        <v>0.8</v>
      </c>
      <c r="Q309" s="1938">
        <v>0.8</v>
      </c>
      <c r="R309" s="1938" t="s">
        <v>6051</v>
      </c>
      <c r="S309" s="62"/>
      <c r="T309" s="62"/>
      <c r="U309" s="62"/>
      <c r="V309" s="841"/>
      <c r="W309" s="841"/>
      <c r="X309" s="841"/>
      <c r="Y309" s="841"/>
      <c r="Z309" s="841"/>
      <c r="AA309" s="2561">
        <v>0.8</v>
      </c>
    </row>
    <row r="310" spans="1:27">
      <c r="A310" s="1935">
        <v>151</v>
      </c>
      <c r="B310" s="705" t="s">
        <v>19548</v>
      </c>
      <c r="C310" s="1557" t="s">
        <v>19549</v>
      </c>
      <c r="D310" s="1937"/>
      <c r="E310" s="1938">
        <v>0.1</v>
      </c>
      <c r="F310" s="1938"/>
      <c r="G310" s="1937"/>
      <c r="H310" s="841"/>
      <c r="I310" s="62"/>
      <c r="J310" s="62"/>
      <c r="K310" s="62"/>
      <c r="L310" s="841"/>
      <c r="M310" s="62"/>
      <c r="N310" s="62"/>
      <c r="O310" s="62"/>
      <c r="P310" s="1938">
        <v>0.1</v>
      </c>
      <c r="Q310" s="1938">
        <v>0.1</v>
      </c>
      <c r="R310" s="1938" t="s">
        <v>6051</v>
      </c>
      <c r="S310" s="62"/>
      <c r="T310" s="62"/>
      <c r="U310" s="62"/>
      <c r="V310" s="841"/>
      <c r="W310" s="841"/>
      <c r="X310" s="841"/>
      <c r="Y310" s="841"/>
      <c r="Z310" s="841"/>
      <c r="AA310" s="2561">
        <v>0.1</v>
      </c>
    </row>
    <row r="311" spans="1:27">
      <c r="A311" s="1935">
        <v>152</v>
      </c>
      <c r="B311" s="705" t="s">
        <v>19550</v>
      </c>
      <c r="C311" s="1557" t="s">
        <v>19551</v>
      </c>
      <c r="D311" s="1937"/>
      <c r="E311" s="1938">
        <v>0.3</v>
      </c>
      <c r="F311" s="1938"/>
      <c r="G311" s="1937"/>
      <c r="H311" s="841"/>
      <c r="I311" s="62"/>
      <c r="J311" s="62"/>
      <c r="K311" s="62"/>
      <c r="L311" s="841"/>
      <c r="M311" s="62"/>
      <c r="N311" s="62"/>
      <c r="O311" s="62"/>
      <c r="P311" s="1938">
        <v>0.3</v>
      </c>
      <c r="Q311" s="1938">
        <v>0.3</v>
      </c>
      <c r="R311" s="1938" t="s">
        <v>6051</v>
      </c>
      <c r="S311" s="62"/>
      <c r="T311" s="62"/>
      <c r="U311" s="62"/>
      <c r="V311" s="841"/>
      <c r="W311" s="841"/>
      <c r="X311" s="841"/>
      <c r="Y311" s="841"/>
      <c r="Z311" s="841"/>
      <c r="AA311" s="2561">
        <v>0.3</v>
      </c>
    </row>
    <row r="312" spans="1:27">
      <c r="A312" s="1935">
        <v>153</v>
      </c>
      <c r="B312" s="705" t="s">
        <v>19428</v>
      </c>
      <c r="C312" s="1557" t="s">
        <v>19552</v>
      </c>
      <c r="D312" s="1937"/>
      <c r="E312" s="1938">
        <v>0.4</v>
      </c>
      <c r="F312" s="1938"/>
      <c r="G312" s="1937"/>
      <c r="H312" s="841"/>
      <c r="I312" s="62"/>
      <c r="J312" s="62"/>
      <c r="K312" s="62"/>
      <c r="L312" s="841"/>
      <c r="M312" s="62"/>
      <c r="N312" s="62"/>
      <c r="O312" s="62"/>
      <c r="P312" s="1938">
        <v>0.4</v>
      </c>
      <c r="Q312" s="1938">
        <v>0.4</v>
      </c>
      <c r="R312" s="1938" t="s">
        <v>6051</v>
      </c>
      <c r="S312" s="62"/>
      <c r="T312" s="62"/>
      <c r="U312" s="62"/>
      <c r="V312" s="841"/>
      <c r="W312" s="841"/>
      <c r="X312" s="841"/>
      <c r="Y312" s="841"/>
      <c r="Z312" s="841"/>
      <c r="AA312" s="2561">
        <v>0.4</v>
      </c>
    </row>
    <row r="313" spans="1:27">
      <c r="A313" s="1935">
        <v>154</v>
      </c>
      <c r="B313" s="705" t="s">
        <v>19553</v>
      </c>
      <c r="C313" s="1557" t="s">
        <v>19554</v>
      </c>
      <c r="D313" s="1937"/>
      <c r="E313" s="1938">
        <v>0.2</v>
      </c>
      <c r="F313" s="1938"/>
      <c r="G313" s="1937"/>
      <c r="H313" s="841"/>
      <c r="I313" s="62"/>
      <c r="J313" s="62"/>
      <c r="K313" s="62"/>
      <c r="L313" s="841"/>
      <c r="M313" s="62"/>
      <c r="N313" s="62"/>
      <c r="O313" s="62"/>
      <c r="P313" s="1938">
        <v>0.2</v>
      </c>
      <c r="Q313" s="1938">
        <v>0.2</v>
      </c>
      <c r="R313" s="1938" t="s">
        <v>6051</v>
      </c>
      <c r="S313" s="62"/>
      <c r="T313" s="62"/>
      <c r="U313" s="62"/>
      <c r="V313" s="841"/>
      <c r="W313" s="841"/>
      <c r="X313" s="841"/>
      <c r="Y313" s="841"/>
      <c r="Z313" s="841"/>
      <c r="AA313" s="2561">
        <v>0.2</v>
      </c>
    </row>
    <row r="314" spans="1:27">
      <c r="A314" s="1935">
        <v>155</v>
      </c>
      <c r="B314" s="705" t="s">
        <v>19555</v>
      </c>
      <c r="C314" s="1557" t="s">
        <v>19556</v>
      </c>
      <c r="D314" s="1937"/>
      <c r="E314" s="1938">
        <v>0.5</v>
      </c>
      <c r="F314" s="1938"/>
      <c r="G314" s="1937"/>
      <c r="H314" s="841"/>
      <c r="I314" s="62"/>
      <c r="J314" s="62"/>
      <c r="K314" s="62"/>
      <c r="L314" s="841"/>
      <c r="M314" s="62"/>
      <c r="N314" s="62"/>
      <c r="O314" s="62"/>
      <c r="P314" s="1938">
        <v>0.5</v>
      </c>
      <c r="Q314" s="1938">
        <v>0.5</v>
      </c>
      <c r="R314" s="1938" t="s">
        <v>6051</v>
      </c>
      <c r="S314" s="62"/>
      <c r="T314" s="62"/>
      <c r="U314" s="62"/>
      <c r="V314" s="841"/>
      <c r="W314" s="841"/>
      <c r="X314" s="841"/>
      <c r="Y314" s="841"/>
      <c r="Z314" s="841"/>
      <c r="AA314" s="2561">
        <v>0.5</v>
      </c>
    </row>
    <row r="315" spans="1:27">
      <c r="A315" s="1935">
        <v>156</v>
      </c>
      <c r="B315" s="705" t="s">
        <v>285</v>
      </c>
      <c r="C315" s="1557" t="s">
        <v>19557</v>
      </c>
      <c r="D315" s="1937"/>
      <c r="E315" s="1938">
        <v>0.3</v>
      </c>
      <c r="F315" s="1938"/>
      <c r="G315" s="1937"/>
      <c r="H315" s="841"/>
      <c r="I315" s="62"/>
      <c r="J315" s="62"/>
      <c r="K315" s="62"/>
      <c r="L315" s="841"/>
      <c r="M315" s="62"/>
      <c r="N315" s="62"/>
      <c r="O315" s="62"/>
      <c r="P315" s="1938">
        <v>0.3</v>
      </c>
      <c r="Q315" s="1938">
        <v>0.3</v>
      </c>
      <c r="R315" s="1938" t="s">
        <v>6051</v>
      </c>
      <c r="S315" s="62"/>
      <c r="T315" s="62"/>
      <c r="U315" s="62"/>
      <c r="V315" s="841"/>
      <c r="W315" s="841"/>
      <c r="X315" s="841"/>
      <c r="Y315" s="841"/>
      <c r="Z315" s="841"/>
      <c r="AA315" s="2561">
        <v>0.3</v>
      </c>
    </row>
    <row r="316" spans="1:27">
      <c r="A316" s="1935">
        <v>157</v>
      </c>
      <c r="B316" s="705" t="s">
        <v>19558</v>
      </c>
      <c r="C316" s="1557" t="s">
        <v>19559</v>
      </c>
      <c r="D316" s="1937"/>
      <c r="E316" s="1938">
        <v>0.3</v>
      </c>
      <c r="F316" s="1938"/>
      <c r="G316" s="1937"/>
      <c r="H316" s="1938"/>
      <c r="I316" s="62"/>
      <c r="J316" s="62"/>
      <c r="K316" s="62"/>
      <c r="L316" s="1938"/>
      <c r="M316" s="62"/>
      <c r="N316" s="62"/>
      <c r="O316" s="62"/>
      <c r="P316" s="1938">
        <v>0.3</v>
      </c>
      <c r="Q316" s="1938">
        <v>0.3</v>
      </c>
      <c r="R316" s="1938" t="s">
        <v>6051</v>
      </c>
      <c r="S316" s="62"/>
      <c r="T316" s="62"/>
      <c r="U316" s="62"/>
      <c r="V316" s="1938"/>
      <c r="W316" s="1938"/>
      <c r="X316" s="1938"/>
      <c r="Y316" s="1938"/>
      <c r="Z316" s="1938"/>
      <c r="AA316" s="2561">
        <v>0.3</v>
      </c>
    </row>
    <row r="317" spans="1:27">
      <c r="A317" s="1935">
        <v>158</v>
      </c>
      <c r="B317" s="705" t="s">
        <v>19560</v>
      </c>
      <c r="C317" s="2074" t="s">
        <v>19561</v>
      </c>
      <c r="D317" s="1937"/>
      <c r="E317" s="1938">
        <v>0.3</v>
      </c>
      <c r="F317" s="1938"/>
      <c r="G317" s="1937"/>
      <c r="H317" s="1938"/>
      <c r="I317" s="62"/>
      <c r="J317" s="62"/>
      <c r="K317" s="62"/>
      <c r="L317" s="1938"/>
      <c r="M317" s="62"/>
      <c r="N317" s="62"/>
      <c r="O317" s="62"/>
      <c r="P317" s="1938">
        <v>0.3</v>
      </c>
      <c r="Q317" s="1938">
        <v>0.3</v>
      </c>
      <c r="R317" s="1938" t="s">
        <v>6051</v>
      </c>
      <c r="S317" s="62"/>
      <c r="T317" s="62"/>
      <c r="U317" s="62"/>
      <c r="V317" s="1938"/>
      <c r="W317" s="1938"/>
      <c r="X317" s="1938"/>
      <c r="Y317" s="1938"/>
      <c r="Z317" s="1938"/>
      <c r="AA317" s="2561">
        <v>0.3</v>
      </c>
    </row>
    <row r="318" spans="1:27">
      <c r="A318" s="1935"/>
      <c r="B318" s="2069" t="s">
        <v>234</v>
      </c>
      <c r="C318" s="1557"/>
      <c r="D318" s="1937"/>
      <c r="E318" s="1938"/>
      <c r="F318" s="1938"/>
      <c r="G318" s="1937"/>
      <c r="H318" s="1938"/>
      <c r="I318" s="62"/>
      <c r="J318" s="62"/>
      <c r="K318" s="62"/>
      <c r="L318" s="1938"/>
      <c r="M318" s="62"/>
      <c r="N318" s="62"/>
      <c r="O318" s="62"/>
      <c r="P318" s="1938"/>
      <c r="Q318" s="1938"/>
      <c r="R318" s="1938"/>
      <c r="S318" s="62"/>
      <c r="T318" s="62"/>
      <c r="U318" s="62"/>
      <c r="V318" s="1938"/>
      <c r="W318" s="1938"/>
      <c r="X318" s="1938"/>
      <c r="Y318" s="1938"/>
      <c r="Z318" s="1938"/>
      <c r="AA318" s="2561"/>
    </row>
    <row r="319" spans="1:27">
      <c r="A319" s="1935">
        <v>159</v>
      </c>
      <c r="B319" s="705" t="s">
        <v>19562</v>
      </c>
      <c r="C319" s="1557" t="s">
        <v>19563</v>
      </c>
      <c r="D319" s="1937"/>
      <c r="E319" s="1938">
        <v>0.6</v>
      </c>
      <c r="F319" s="1938"/>
      <c r="G319" s="1937"/>
      <c r="H319" s="1938"/>
      <c r="I319" s="62"/>
      <c r="J319" s="62"/>
      <c r="K319" s="62"/>
      <c r="L319" s="1938"/>
      <c r="M319" s="62"/>
      <c r="N319" s="62"/>
      <c r="O319" s="62"/>
      <c r="P319" s="1938">
        <v>0.6</v>
      </c>
      <c r="Q319" s="1938">
        <v>0.6</v>
      </c>
      <c r="R319" s="1938" t="s">
        <v>6051</v>
      </c>
      <c r="S319" s="62"/>
      <c r="T319" s="62"/>
      <c r="U319" s="62"/>
      <c r="V319" s="1938"/>
      <c r="W319" s="1938"/>
      <c r="X319" s="1938"/>
      <c r="Y319" s="1938"/>
      <c r="Z319" s="1938"/>
      <c r="AA319" s="2561">
        <v>0.6</v>
      </c>
    </row>
    <row r="320" spans="1:27">
      <c r="A320" s="1935">
        <v>160</v>
      </c>
      <c r="B320" s="705" t="s">
        <v>291</v>
      </c>
      <c r="C320" s="1557" t="s">
        <v>19564</v>
      </c>
      <c r="D320" s="1937"/>
      <c r="E320" s="1938">
        <v>0.4</v>
      </c>
      <c r="F320" s="1938"/>
      <c r="G320" s="1937"/>
      <c r="H320" s="1938"/>
      <c r="I320" s="62"/>
      <c r="J320" s="62"/>
      <c r="K320" s="62"/>
      <c r="L320" s="1938"/>
      <c r="M320" s="62"/>
      <c r="N320" s="62"/>
      <c r="O320" s="62"/>
      <c r="P320" s="1938">
        <v>0.4</v>
      </c>
      <c r="Q320" s="1938">
        <v>0.4</v>
      </c>
      <c r="R320" s="1938" t="s">
        <v>6051</v>
      </c>
      <c r="S320" s="62"/>
      <c r="T320" s="62"/>
      <c r="U320" s="62"/>
      <c r="V320" s="1938"/>
      <c r="W320" s="1938"/>
      <c r="X320" s="1938"/>
      <c r="Y320" s="1938"/>
      <c r="Z320" s="1938"/>
      <c r="AA320" s="2561">
        <v>0.4</v>
      </c>
    </row>
    <row r="321" spans="1:27">
      <c r="A321" s="1935">
        <v>161</v>
      </c>
      <c r="B321" s="705" t="s">
        <v>363</v>
      </c>
      <c r="C321" s="1557" t="s">
        <v>19565</v>
      </c>
      <c r="D321" s="1937"/>
      <c r="E321" s="1938">
        <v>0.8</v>
      </c>
      <c r="F321" s="1938"/>
      <c r="G321" s="1937"/>
      <c r="H321" s="1938"/>
      <c r="I321" s="62"/>
      <c r="J321" s="62"/>
      <c r="K321" s="62"/>
      <c r="L321" s="1938"/>
      <c r="M321" s="62"/>
      <c r="N321" s="62"/>
      <c r="O321" s="62"/>
      <c r="P321" s="1938">
        <v>0.8</v>
      </c>
      <c r="Q321" s="1938">
        <v>0.8</v>
      </c>
      <c r="R321" s="1938" t="s">
        <v>6051</v>
      </c>
      <c r="S321" s="62"/>
      <c r="T321" s="62"/>
      <c r="U321" s="62"/>
      <c r="V321" s="1938"/>
      <c r="W321" s="1938"/>
      <c r="X321" s="1938"/>
      <c r="Y321" s="1938"/>
      <c r="Z321" s="1938"/>
      <c r="AA321" s="2561">
        <v>0.8</v>
      </c>
    </row>
    <row r="322" spans="1:27">
      <c r="A322" s="1935">
        <v>162</v>
      </c>
      <c r="B322" s="705" t="s">
        <v>361</v>
      </c>
      <c r="C322" s="1557" t="s">
        <v>19566</v>
      </c>
      <c r="D322" s="1937"/>
      <c r="E322" s="1938">
        <v>1</v>
      </c>
      <c r="F322" s="1938"/>
      <c r="G322" s="1937"/>
      <c r="H322" s="1938"/>
      <c r="I322" s="62"/>
      <c r="J322" s="62"/>
      <c r="K322" s="62"/>
      <c r="L322" s="1938"/>
      <c r="M322" s="62"/>
      <c r="N322" s="62"/>
      <c r="O322" s="62"/>
      <c r="P322" s="1938">
        <v>1</v>
      </c>
      <c r="Q322" s="1938">
        <v>1</v>
      </c>
      <c r="R322" s="1938" t="s">
        <v>6051</v>
      </c>
      <c r="S322" s="62"/>
      <c r="T322" s="62"/>
      <c r="U322" s="62"/>
      <c r="V322" s="1938"/>
      <c r="W322" s="1938"/>
      <c r="X322" s="1938"/>
      <c r="Y322" s="1938"/>
      <c r="Z322" s="1938"/>
      <c r="AA322" s="2561">
        <v>1</v>
      </c>
    </row>
    <row r="323" spans="1:27">
      <c r="A323" s="1935">
        <v>163</v>
      </c>
      <c r="B323" s="705" t="s">
        <v>420</v>
      </c>
      <c r="C323" s="1557" t="s">
        <v>19567</v>
      </c>
      <c r="D323" s="1937"/>
      <c r="E323" s="1938">
        <v>0.8</v>
      </c>
      <c r="F323" s="1938"/>
      <c r="G323" s="1937"/>
      <c r="H323" s="1938"/>
      <c r="I323" s="62"/>
      <c r="J323" s="62"/>
      <c r="K323" s="62"/>
      <c r="L323" s="1938"/>
      <c r="M323" s="62"/>
      <c r="N323" s="62"/>
      <c r="O323" s="62"/>
      <c r="P323" s="1938">
        <v>0.8</v>
      </c>
      <c r="Q323" s="1938">
        <v>0.8</v>
      </c>
      <c r="R323" s="1938" t="s">
        <v>6051</v>
      </c>
      <c r="S323" s="62"/>
      <c r="T323" s="62"/>
      <c r="U323" s="62"/>
      <c r="V323" s="1938"/>
      <c r="W323" s="1938"/>
      <c r="X323" s="1938"/>
      <c r="Y323" s="1938"/>
      <c r="Z323" s="1938"/>
      <c r="AA323" s="2561">
        <v>0.8</v>
      </c>
    </row>
    <row r="324" spans="1:27">
      <c r="A324" s="1935">
        <v>164</v>
      </c>
      <c r="B324" s="705" t="s">
        <v>58</v>
      </c>
      <c r="C324" s="1557" t="s">
        <v>19568</v>
      </c>
      <c r="D324" s="1937"/>
      <c r="E324" s="1938">
        <v>0.5</v>
      </c>
      <c r="F324" s="1938"/>
      <c r="G324" s="1937"/>
      <c r="H324" s="841"/>
      <c r="I324" s="62"/>
      <c r="J324" s="62"/>
      <c r="K324" s="62"/>
      <c r="L324" s="841"/>
      <c r="M324" s="62"/>
      <c r="N324" s="62"/>
      <c r="O324" s="62"/>
      <c r="P324" s="1938">
        <v>0.5</v>
      </c>
      <c r="Q324" s="1938">
        <v>0.5</v>
      </c>
      <c r="R324" s="1938" t="s">
        <v>6051</v>
      </c>
      <c r="S324" s="62"/>
      <c r="T324" s="62"/>
      <c r="U324" s="62"/>
      <c r="V324" s="841"/>
      <c r="W324" s="841"/>
      <c r="X324" s="841"/>
      <c r="Y324" s="841"/>
      <c r="Z324" s="841"/>
      <c r="AA324" s="2561">
        <v>0.5</v>
      </c>
    </row>
    <row r="325" spans="1:27">
      <c r="A325" s="1935">
        <v>165</v>
      </c>
      <c r="B325" s="705" t="s">
        <v>19569</v>
      </c>
      <c r="C325" s="1557" t="s">
        <v>19570</v>
      </c>
      <c r="D325" s="1937"/>
      <c r="E325" s="1938">
        <v>0.7</v>
      </c>
      <c r="F325" s="1938"/>
      <c r="G325" s="1937"/>
      <c r="H325" s="841"/>
      <c r="I325" s="62"/>
      <c r="J325" s="62"/>
      <c r="K325" s="62"/>
      <c r="L325" s="841"/>
      <c r="M325" s="62"/>
      <c r="N325" s="62"/>
      <c r="O325" s="62"/>
      <c r="P325" s="1938">
        <v>0.7</v>
      </c>
      <c r="Q325" s="1938">
        <v>0.7</v>
      </c>
      <c r="R325" s="1938" t="s">
        <v>6051</v>
      </c>
      <c r="S325" s="62"/>
      <c r="T325" s="62"/>
      <c r="U325" s="62"/>
      <c r="V325" s="841"/>
      <c r="W325" s="841"/>
      <c r="X325" s="841"/>
      <c r="Y325" s="841"/>
      <c r="Z325" s="841"/>
      <c r="AA325" s="2561">
        <v>0.7</v>
      </c>
    </row>
    <row r="326" spans="1:27">
      <c r="A326" s="1935">
        <v>166</v>
      </c>
      <c r="B326" s="705" t="s">
        <v>9759</v>
      </c>
      <c r="C326" s="1557" t="s">
        <v>19571</v>
      </c>
      <c r="D326" s="1937"/>
      <c r="E326" s="1938">
        <v>0.2</v>
      </c>
      <c r="F326" s="1938">
        <v>0.2</v>
      </c>
      <c r="G326" s="1938">
        <v>0.2</v>
      </c>
      <c r="H326" s="841"/>
      <c r="I326" s="62"/>
      <c r="J326" s="62"/>
      <c r="K326" s="62"/>
      <c r="L326" s="841"/>
      <c r="M326" s="62"/>
      <c r="N326" s="62"/>
      <c r="O326" s="62"/>
      <c r="P326" s="841"/>
      <c r="Q326" s="1938">
        <v>0.2</v>
      </c>
      <c r="R326" s="1938" t="s">
        <v>6051</v>
      </c>
      <c r="S326" s="62"/>
      <c r="T326" s="62"/>
      <c r="U326" s="62"/>
      <c r="V326" s="841"/>
      <c r="W326" s="841"/>
      <c r="X326" s="841"/>
      <c r="Y326" s="841"/>
      <c r="Z326" s="841"/>
      <c r="AA326" s="2561">
        <v>0.2</v>
      </c>
    </row>
    <row r="327" spans="1:27">
      <c r="A327" s="1935"/>
      <c r="B327" s="2069" t="s">
        <v>19572</v>
      </c>
      <c r="C327" s="1557"/>
      <c r="D327" s="1937"/>
      <c r="E327" s="1938"/>
      <c r="F327" s="1938"/>
      <c r="G327" s="1938"/>
      <c r="H327" s="841"/>
      <c r="I327" s="62"/>
      <c r="J327" s="62"/>
      <c r="K327" s="62"/>
      <c r="L327" s="841"/>
      <c r="M327" s="62"/>
      <c r="N327" s="62"/>
      <c r="O327" s="62"/>
      <c r="P327" s="841"/>
      <c r="Q327" s="1938"/>
      <c r="R327" s="1938"/>
      <c r="S327" s="62"/>
      <c r="T327" s="62"/>
      <c r="U327" s="62"/>
      <c r="V327" s="841"/>
      <c r="W327" s="841"/>
      <c r="X327" s="841"/>
      <c r="Y327" s="841"/>
      <c r="Z327" s="841"/>
      <c r="AA327" s="2561"/>
    </row>
    <row r="328" spans="1:27">
      <c r="A328" s="1935">
        <v>167</v>
      </c>
      <c r="B328" s="705" t="s">
        <v>420</v>
      </c>
      <c r="C328" s="1557" t="s">
        <v>19573</v>
      </c>
      <c r="D328" s="1937"/>
      <c r="E328" s="1938">
        <v>0.4</v>
      </c>
      <c r="F328" s="1938"/>
      <c r="G328" s="1937"/>
      <c r="H328" s="841"/>
      <c r="I328" s="62"/>
      <c r="J328" s="62"/>
      <c r="K328" s="62"/>
      <c r="L328" s="841"/>
      <c r="M328" s="62"/>
      <c r="N328" s="62"/>
      <c r="O328" s="62"/>
      <c r="P328" s="1938">
        <v>0.4</v>
      </c>
      <c r="Q328" s="1938">
        <v>0.4</v>
      </c>
      <c r="R328" s="1938" t="s">
        <v>6051</v>
      </c>
      <c r="S328" s="62"/>
      <c r="T328" s="62"/>
      <c r="U328" s="62"/>
      <c r="V328" s="841"/>
      <c r="W328" s="841"/>
      <c r="X328" s="841"/>
      <c r="Y328" s="841"/>
      <c r="Z328" s="841"/>
      <c r="AA328" s="2561">
        <v>0.4</v>
      </c>
    </row>
    <row r="329" spans="1:27">
      <c r="A329" s="1935">
        <v>168</v>
      </c>
      <c r="B329" s="705" t="s">
        <v>58</v>
      </c>
      <c r="C329" s="1557" t="s">
        <v>19574</v>
      </c>
      <c r="D329" s="1937"/>
      <c r="E329" s="1938">
        <v>0.3</v>
      </c>
      <c r="F329" s="1938"/>
      <c r="G329" s="1937"/>
      <c r="H329" s="841"/>
      <c r="I329" s="62"/>
      <c r="J329" s="62"/>
      <c r="K329" s="62"/>
      <c r="L329" s="841"/>
      <c r="M329" s="62"/>
      <c r="N329" s="62"/>
      <c r="O329" s="62"/>
      <c r="P329" s="1938">
        <v>0.3</v>
      </c>
      <c r="Q329" s="1938">
        <v>0.3</v>
      </c>
      <c r="R329" s="1938" t="s">
        <v>6051</v>
      </c>
      <c r="S329" s="62"/>
      <c r="T329" s="62"/>
      <c r="U329" s="62"/>
      <c r="V329" s="841"/>
      <c r="W329" s="841"/>
      <c r="X329" s="841"/>
      <c r="Y329" s="841"/>
      <c r="Z329" s="841"/>
      <c r="AA329" s="2561">
        <v>0.3</v>
      </c>
    </row>
    <row r="330" spans="1:27">
      <c r="A330" s="1935">
        <v>169</v>
      </c>
      <c r="B330" s="705" t="s">
        <v>175</v>
      </c>
      <c r="C330" s="2074" t="s">
        <v>19575</v>
      </c>
      <c r="D330" s="1937"/>
      <c r="E330" s="1938">
        <v>0.3</v>
      </c>
      <c r="F330" s="1938"/>
      <c r="G330" s="1937"/>
      <c r="H330" s="841"/>
      <c r="I330" s="62"/>
      <c r="J330" s="62"/>
      <c r="K330" s="62"/>
      <c r="L330" s="841"/>
      <c r="M330" s="62"/>
      <c r="N330" s="62"/>
      <c r="O330" s="62"/>
      <c r="P330" s="1938">
        <v>0.3</v>
      </c>
      <c r="Q330" s="1938">
        <v>0.3</v>
      </c>
      <c r="R330" s="1938" t="s">
        <v>6051</v>
      </c>
      <c r="S330" s="62"/>
      <c r="T330" s="62"/>
      <c r="U330" s="62"/>
      <c r="V330" s="841"/>
      <c r="W330" s="841"/>
      <c r="X330" s="841"/>
      <c r="Y330" s="841"/>
      <c r="Z330" s="841"/>
      <c r="AA330" s="2561">
        <v>0.3</v>
      </c>
    </row>
    <row r="331" spans="1:27">
      <c r="A331" s="1935">
        <v>170</v>
      </c>
      <c r="B331" s="705" t="s">
        <v>70</v>
      </c>
      <c r="C331" s="1557" t="s">
        <v>19576</v>
      </c>
      <c r="D331" s="1937"/>
      <c r="E331" s="1938">
        <v>0.6</v>
      </c>
      <c r="F331" s="1938"/>
      <c r="G331" s="1938"/>
      <c r="H331" s="841"/>
      <c r="I331" s="62"/>
      <c r="J331" s="62"/>
      <c r="K331" s="62"/>
      <c r="L331" s="841"/>
      <c r="M331" s="62"/>
      <c r="N331" s="62"/>
      <c r="O331" s="62"/>
      <c r="P331" s="1938">
        <v>0.6</v>
      </c>
      <c r="Q331" s="1938"/>
      <c r="R331" s="1938" t="s">
        <v>6051</v>
      </c>
      <c r="S331" s="62"/>
      <c r="T331" s="62"/>
      <c r="U331" s="62"/>
      <c r="V331" s="841"/>
      <c r="W331" s="841"/>
      <c r="X331" s="841"/>
      <c r="Y331" s="841"/>
      <c r="Z331" s="841"/>
      <c r="AA331" s="2561">
        <v>0.6</v>
      </c>
    </row>
    <row r="332" spans="1:27">
      <c r="A332" s="1935">
        <v>171</v>
      </c>
      <c r="B332" s="705" t="s">
        <v>119</v>
      </c>
      <c r="C332" s="1557" t="s">
        <v>19577</v>
      </c>
      <c r="D332" s="1937"/>
      <c r="E332" s="1938">
        <v>0.3</v>
      </c>
      <c r="F332" s="1938"/>
      <c r="G332" s="1937"/>
      <c r="H332" s="841"/>
      <c r="I332" s="62"/>
      <c r="J332" s="62"/>
      <c r="K332" s="62"/>
      <c r="L332" s="841"/>
      <c r="M332" s="62"/>
      <c r="N332" s="62"/>
      <c r="O332" s="62"/>
      <c r="P332" s="1938">
        <v>0.3</v>
      </c>
      <c r="Q332" s="1938">
        <v>0.3</v>
      </c>
      <c r="R332" s="1938" t="s">
        <v>6051</v>
      </c>
      <c r="S332" s="62"/>
      <c r="T332" s="62"/>
      <c r="U332" s="62"/>
      <c r="V332" s="841"/>
      <c r="W332" s="841"/>
      <c r="X332" s="841"/>
      <c r="Y332" s="841"/>
      <c r="Z332" s="841"/>
      <c r="AA332" s="2561">
        <v>0.3</v>
      </c>
    </row>
    <row r="333" spans="1:27">
      <c r="A333" s="1935">
        <v>172</v>
      </c>
      <c r="B333" s="705" t="s">
        <v>19578</v>
      </c>
      <c r="C333" s="1557" t="s">
        <v>19579</v>
      </c>
      <c r="D333" s="1937"/>
      <c r="E333" s="1938">
        <v>0.8</v>
      </c>
      <c r="F333" s="1938"/>
      <c r="G333" s="1937"/>
      <c r="H333" s="841"/>
      <c r="I333" s="62"/>
      <c r="J333" s="62"/>
      <c r="K333" s="62"/>
      <c r="L333" s="841"/>
      <c r="M333" s="62"/>
      <c r="N333" s="62"/>
      <c r="O333" s="62"/>
      <c r="P333" s="1938">
        <v>0.8</v>
      </c>
      <c r="Q333" s="1938">
        <v>0.8</v>
      </c>
      <c r="R333" s="1938" t="s">
        <v>6051</v>
      </c>
      <c r="S333" s="62"/>
      <c r="T333" s="62"/>
      <c r="U333" s="62"/>
      <c r="V333" s="841"/>
      <c r="W333" s="841"/>
      <c r="X333" s="841"/>
      <c r="Y333" s="841"/>
      <c r="Z333" s="841"/>
      <c r="AA333" s="2561">
        <v>0.8</v>
      </c>
    </row>
    <row r="334" spans="1:27">
      <c r="A334" s="1935">
        <v>173</v>
      </c>
      <c r="B334" s="705" t="s">
        <v>8975</v>
      </c>
      <c r="C334" s="1557" t="s">
        <v>19580</v>
      </c>
      <c r="D334" s="1937"/>
      <c r="E334" s="1938">
        <v>0.7</v>
      </c>
      <c r="F334" s="1938"/>
      <c r="G334" s="1937"/>
      <c r="H334" s="841"/>
      <c r="I334" s="62"/>
      <c r="J334" s="62"/>
      <c r="K334" s="62"/>
      <c r="L334" s="841"/>
      <c r="M334" s="62"/>
      <c r="N334" s="62"/>
      <c r="O334" s="62"/>
      <c r="P334" s="1938">
        <v>0.7</v>
      </c>
      <c r="Q334" s="1938">
        <v>0.7</v>
      </c>
      <c r="R334" s="1938" t="s">
        <v>6051</v>
      </c>
      <c r="S334" s="62"/>
      <c r="T334" s="62"/>
      <c r="U334" s="62"/>
      <c r="V334" s="841"/>
      <c r="W334" s="841"/>
      <c r="X334" s="841"/>
      <c r="Y334" s="841"/>
      <c r="Z334" s="841"/>
      <c r="AA334" s="2561">
        <v>0.7</v>
      </c>
    </row>
    <row r="335" spans="1:27">
      <c r="A335" s="1935">
        <v>174</v>
      </c>
      <c r="B335" s="705" t="s">
        <v>19581</v>
      </c>
      <c r="C335" s="1557" t="s">
        <v>19582</v>
      </c>
      <c r="D335" s="1937"/>
      <c r="E335" s="1938">
        <v>0.6</v>
      </c>
      <c r="F335" s="1938"/>
      <c r="G335" s="1937"/>
      <c r="H335" s="841"/>
      <c r="I335" s="62"/>
      <c r="J335" s="62"/>
      <c r="K335" s="62"/>
      <c r="L335" s="841"/>
      <c r="M335" s="62"/>
      <c r="N335" s="62"/>
      <c r="O335" s="62"/>
      <c r="P335" s="1938">
        <v>0.6</v>
      </c>
      <c r="Q335" s="1938">
        <v>0.6</v>
      </c>
      <c r="R335" s="1938" t="s">
        <v>6051</v>
      </c>
      <c r="S335" s="62"/>
      <c r="T335" s="62"/>
      <c r="U335" s="62"/>
      <c r="V335" s="841"/>
      <c r="W335" s="841"/>
      <c r="X335" s="841"/>
      <c r="Y335" s="841"/>
      <c r="Z335" s="841"/>
      <c r="AA335" s="2561">
        <v>0.6</v>
      </c>
    </row>
    <row r="336" spans="1:27">
      <c r="A336" s="1935">
        <v>175</v>
      </c>
      <c r="B336" s="705" t="s">
        <v>19583</v>
      </c>
      <c r="C336" s="1557" t="s">
        <v>19584</v>
      </c>
      <c r="D336" s="1937"/>
      <c r="E336" s="1938">
        <v>0.5</v>
      </c>
      <c r="F336" s="1938"/>
      <c r="G336" s="1937"/>
      <c r="H336" s="841"/>
      <c r="I336" s="62"/>
      <c r="J336" s="62"/>
      <c r="K336" s="62"/>
      <c r="L336" s="841"/>
      <c r="M336" s="62"/>
      <c r="N336" s="62"/>
      <c r="O336" s="62"/>
      <c r="P336" s="1938">
        <v>0.5</v>
      </c>
      <c r="Q336" s="1938">
        <v>0.5</v>
      </c>
      <c r="R336" s="1938" t="s">
        <v>6051</v>
      </c>
      <c r="S336" s="62"/>
      <c r="T336" s="62"/>
      <c r="U336" s="62"/>
      <c r="V336" s="841"/>
      <c r="W336" s="841"/>
      <c r="X336" s="841"/>
      <c r="Y336" s="841"/>
      <c r="Z336" s="841"/>
      <c r="AA336" s="2561">
        <v>0.5</v>
      </c>
    </row>
    <row r="337" spans="1:27">
      <c r="A337" s="1935">
        <v>176</v>
      </c>
      <c r="B337" s="705" t="s">
        <v>19585</v>
      </c>
      <c r="C337" s="1557" t="s">
        <v>19586</v>
      </c>
      <c r="D337" s="1937"/>
      <c r="E337" s="1938">
        <v>0.2</v>
      </c>
      <c r="F337" s="1938"/>
      <c r="G337" s="1937"/>
      <c r="H337" s="841"/>
      <c r="I337" s="62"/>
      <c r="J337" s="62"/>
      <c r="K337" s="62"/>
      <c r="L337" s="841"/>
      <c r="M337" s="62"/>
      <c r="N337" s="62"/>
      <c r="O337" s="62"/>
      <c r="P337" s="1938">
        <v>0.2</v>
      </c>
      <c r="Q337" s="1938">
        <v>0.2</v>
      </c>
      <c r="R337" s="1938" t="s">
        <v>6051</v>
      </c>
      <c r="S337" s="62"/>
      <c r="T337" s="62"/>
      <c r="U337" s="62"/>
      <c r="V337" s="841"/>
      <c r="W337" s="841"/>
      <c r="X337" s="841"/>
      <c r="Y337" s="841"/>
      <c r="Z337" s="841"/>
      <c r="AA337" s="2561">
        <v>0.2</v>
      </c>
    </row>
    <row r="338" spans="1:27">
      <c r="A338" s="1935">
        <v>177</v>
      </c>
      <c r="B338" s="705" t="s">
        <v>19587</v>
      </c>
      <c r="C338" s="1557" t="s">
        <v>19588</v>
      </c>
      <c r="D338" s="1937"/>
      <c r="E338" s="1938">
        <v>0.8</v>
      </c>
      <c r="F338" s="1938"/>
      <c r="G338" s="1937"/>
      <c r="H338" s="841"/>
      <c r="I338" s="62"/>
      <c r="J338" s="62"/>
      <c r="K338" s="62"/>
      <c r="L338" s="841"/>
      <c r="M338" s="62"/>
      <c r="N338" s="62"/>
      <c r="O338" s="62"/>
      <c r="P338" s="1938">
        <v>0.8</v>
      </c>
      <c r="Q338" s="1938">
        <v>0.8</v>
      </c>
      <c r="R338" s="1938" t="s">
        <v>6051</v>
      </c>
      <c r="S338" s="62"/>
      <c r="T338" s="62"/>
      <c r="U338" s="62"/>
      <c r="V338" s="841"/>
      <c r="W338" s="841"/>
      <c r="X338" s="841"/>
      <c r="Y338" s="841"/>
      <c r="Z338" s="841"/>
      <c r="AA338" s="2561">
        <v>0.8</v>
      </c>
    </row>
    <row r="339" spans="1:27">
      <c r="A339" s="1935">
        <v>178</v>
      </c>
      <c r="B339" s="705" t="s">
        <v>19589</v>
      </c>
      <c r="C339" s="1557" t="s">
        <v>19590</v>
      </c>
      <c r="D339" s="1937"/>
      <c r="E339" s="1938">
        <v>0.3</v>
      </c>
      <c r="F339" s="1938"/>
      <c r="G339" s="1937"/>
      <c r="H339" s="841"/>
      <c r="I339" s="62"/>
      <c r="J339" s="62"/>
      <c r="K339" s="62"/>
      <c r="L339" s="841"/>
      <c r="M339" s="62"/>
      <c r="N339" s="62"/>
      <c r="O339" s="62"/>
      <c r="P339" s="1938">
        <v>0.3</v>
      </c>
      <c r="Q339" s="1938">
        <v>0.3</v>
      </c>
      <c r="R339" s="1938" t="s">
        <v>6051</v>
      </c>
      <c r="S339" s="62"/>
      <c r="T339" s="62"/>
      <c r="U339" s="62"/>
      <c r="V339" s="841"/>
      <c r="W339" s="841"/>
      <c r="X339" s="841"/>
      <c r="Y339" s="841"/>
      <c r="Z339" s="841"/>
      <c r="AA339" s="2561">
        <v>0.3</v>
      </c>
    </row>
    <row r="340" spans="1:27">
      <c r="A340" s="1935">
        <v>179</v>
      </c>
      <c r="B340" s="705" t="s">
        <v>19591</v>
      </c>
      <c r="C340" s="1557" t="s">
        <v>19592</v>
      </c>
      <c r="D340" s="1937"/>
      <c r="E340" s="1938">
        <v>0.5</v>
      </c>
      <c r="F340" s="1938"/>
      <c r="G340" s="1937"/>
      <c r="H340" s="841"/>
      <c r="I340" s="62"/>
      <c r="J340" s="62"/>
      <c r="K340" s="62"/>
      <c r="L340" s="841"/>
      <c r="M340" s="62"/>
      <c r="N340" s="62"/>
      <c r="O340" s="62"/>
      <c r="P340" s="1938">
        <v>0.5</v>
      </c>
      <c r="Q340" s="1938">
        <v>0.5</v>
      </c>
      <c r="R340" s="1938" t="s">
        <v>6051</v>
      </c>
      <c r="S340" s="62"/>
      <c r="T340" s="62"/>
      <c r="U340" s="62"/>
      <c r="V340" s="841"/>
      <c r="W340" s="841"/>
      <c r="X340" s="841"/>
      <c r="Y340" s="841"/>
      <c r="Z340" s="841"/>
      <c r="AA340" s="2561">
        <v>0.5</v>
      </c>
    </row>
    <row r="341" spans="1:27">
      <c r="A341" s="1935">
        <v>180</v>
      </c>
      <c r="B341" s="705" t="s">
        <v>19593</v>
      </c>
      <c r="C341" s="1557" t="s">
        <v>19594</v>
      </c>
      <c r="D341" s="1937"/>
      <c r="E341" s="1938">
        <v>1.5</v>
      </c>
      <c r="F341" s="1938"/>
      <c r="G341" s="1937"/>
      <c r="H341" s="841"/>
      <c r="I341" s="62"/>
      <c r="J341" s="62"/>
      <c r="K341" s="62"/>
      <c r="L341" s="841"/>
      <c r="M341" s="62"/>
      <c r="N341" s="62"/>
      <c r="O341" s="62"/>
      <c r="P341" s="1938">
        <v>1.5</v>
      </c>
      <c r="Q341" s="1938">
        <v>0.9</v>
      </c>
      <c r="R341" s="1938" t="s">
        <v>6051</v>
      </c>
      <c r="S341" s="62"/>
      <c r="T341" s="62"/>
      <c r="U341" s="62"/>
      <c r="V341" s="841"/>
      <c r="W341" s="841"/>
      <c r="X341" s="841"/>
      <c r="Y341" s="841"/>
      <c r="Z341" s="841"/>
      <c r="AA341" s="2561">
        <v>1.5</v>
      </c>
    </row>
    <row r="342" spans="1:27">
      <c r="A342" s="1935">
        <v>181</v>
      </c>
      <c r="B342" s="705" t="s">
        <v>19349</v>
      </c>
      <c r="C342" s="1557" t="s">
        <v>19595</v>
      </c>
      <c r="D342" s="1937"/>
      <c r="E342" s="1938">
        <v>0.5</v>
      </c>
      <c r="F342" s="1938"/>
      <c r="G342" s="1937"/>
      <c r="H342" s="841"/>
      <c r="I342" s="62"/>
      <c r="J342" s="62"/>
      <c r="K342" s="62"/>
      <c r="L342" s="841"/>
      <c r="M342" s="62"/>
      <c r="N342" s="62"/>
      <c r="O342" s="62"/>
      <c r="P342" s="1938">
        <v>0.5</v>
      </c>
      <c r="Q342" s="1938">
        <v>0.5</v>
      </c>
      <c r="R342" s="1938" t="s">
        <v>6051</v>
      </c>
      <c r="S342" s="62"/>
      <c r="T342" s="62"/>
      <c r="U342" s="62"/>
      <c r="V342" s="841"/>
      <c r="W342" s="841"/>
      <c r="X342" s="841"/>
      <c r="Y342" s="841"/>
      <c r="Z342" s="841"/>
      <c r="AA342" s="2561">
        <v>0.5</v>
      </c>
    </row>
    <row r="343" spans="1:27">
      <c r="A343" s="1935">
        <v>182</v>
      </c>
      <c r="B343" s="705" t="s">
        <v>19596</v>
      </c>
      <c r="C343" s="2074" t="s">
        <v>19597</v>
      </c>
      <c r="D343" s="1937"/>
      <c r="E343" s="1938">
        <v>0.5</v>
      </c>
      <c r="F343" s="1938"/>
      <c r="G343" s="1937"/>
      <c r="H343" s="841"/>
      <c r="I343" s="62"/>
      <c r="J343" s="62"/>
      <c r="K343" s="62"/>
      <c r="L343" s="841"/>
      <c r="M343" s="62"/>
      <c r="N343" s="62"/>
      <c r="O343" s="62"/>
      <c r="P343" s="1938">
        <v>0.5</v>
      </c>
      <c r="Q343" s="1938">
        <v>0.5</v>
      </c>
      <c r="R343" s="1938" t="s">
        <v>6051</v>
      </c>
      <c r="S343" s="62"/>
      <c r="T343" s="62"/>
      <c r="U343" s="62"/>
      <c r="V343" s="841"/>
      <c r="W343" s="841"/>
      <c r="X343" s="841"/>
      <c r="Y343" s="841"/>
      <c r="Z343" s="841"/>
      <c r="AA343" s="2561">
        <v>0.5</v>
      </c>
    </row>
    <row r="344" spans="1:27">
      <c r="A344" s="1935">
        <v>183</v>
      </c>
      <c r="B344" s="705" t="s">
        <v>6449</v>
      </c>
      <c r="C344" s="1557" t="s">
        <v>19598</v>
      </c>
      <c r="D344" s="1937"/>
      <c r="E344" s="1938">
        <v>0.8</v>
      </c>
      <c r="F344" s="1938"/>
      <c r="G344" s="1937"/>
      <c r="H344" s="841"/>
      <c r="I344" s="62"/>
      <c r="J344" s="62"/>
      <c r="K344" s="62"/>
      <c r="L344" s="841"/>
      <c r="M344" s="62"/>
      <c r="N344" s="62"/>
      <c r="O344" s="62"/>
      <c r="P344" s="1938">
        <v>0.8</v>
      </c>
      <c r="Q344" s="1938">
        <v>0.8</v>
      </c>
      <c r="R344" s="1938" t="s">
        <v>6051</v>
      </c>
      <c r="S344" s="62"/>
      <c r="T344" s="62"/>
      <c r="U344" s="62"/>
      <c r="V344" s="841"/>
      <c r="W344" s="841"/>
      <c r="X344" s="841"/>
      <c r="Y344" s="841"/>
      <c r="Z344" s="841"/>
      <c r="AA344" s="2561">
        <v>0.8</v>
      </c>
    </row>
    <row r="345" spans="1:27">
      <c r="A345" s="1935">
        <v>184</v>
      </c>
      <c r="B345" s="705" t="s">
        <v>2989</v>
      </c>
      <c r="C345" s="1557" t="s">
        <v>19599</v>
      </c>
      <c r="D345" s="1937"/>
      <c r="E345" s="1938">
        <v>1</v>
      </c>
      <c r="F345" s="1938"/>
      <c r="G345" s="1937"/>
      <c r="H345" s="841"/>
      <c r="I345" s="62"/>
      <c r="J345" s="62"/>
      <c r="K345" s="62"/>
      <c r="L345" s="841"/>
      <c r="M345" s="62"/>
      <c r="N345" s="62"/>
      <c r="O345" s="62"/>
      <c r="P345" s="1938">
        <v>1</v>
      </c>
      <c r="Q345" s="1938">
        <v>1</v>
      </c>
      <c r="R345" s="1938" t="s">
        <v>6051</v>
      </c>
      <c r="S345" s="62"/>
      <c r="T345" s="62"/>
      <c r="U345" s="62"/>
      <c r="V345" s="841"/>
      <c r="W345" s="841"/>
      <c r="X345" s="841"/>
      <c r="Y345" s="841"/>
      <c r="Z345" s="841"/>
      <c r="AA345" s="2561">
        <v>1</v>
      </c>
    </row>
    <row r="346" spans="1:27">
      <c r="A346" s="1935">
        <v>185</v>
      </c>
      <c r="B346" s="705" t="s">
        <v>19600</v>
      </c>
      <c r="C346" s="1557" t="s">
        <v>19601</v>
      </c>
      <c r="D346" s="1937"/>
      <c r="E346" s="1938">
        <v>0.5</v>
      </c>
      <c r="F346" s="1938"/>
      <c r="G346" s="1937"/>
      <c r="H346" s="841"/>
      <c r="I346" s="62"/>
      <c r="J346" s="62"/>
      <c r="K346" s="62"/>
      <c r="L346" s="841"/>
      <c r="M346" s="62"/>
      <c r="N346" s="62"/>
      <c r="O346" s="62"/>
      <c r="P346" s="1938">
        <v>0.5</v>
      </c>
      <c r="Q346" s="1938">
        <v>0.5</v>
      </c>
      <c r="R346" s="1938" t="s">
        <v>6051</v>
      </c>
      <c r="S346" s="62"/>
      <c r="T346" s="62"/>
      <c r="U346" s="62"/>
      <c r="V346" s="841"/>
      <c r="W346" s="841"/>
      <c r="X346" s="841"/>
      <c r="Y346" s="841"/>
      <c r="Z346" s="841"/>
      <c r="AA346" s="2561">
        <v>0.5</v>
      </c>
    </row>
    <row r="347" spans="1:27">
      <c r="A347" s="1935">
        <v>186</v>
      </c>
      <c r="B347" s="705" t="s">
        <v>19602</v>
      </c>
      <c r="C347" s="1557" t="s">
        <v>19603</v>
      </c>
      <c r="D347" s="1937"/>
      <c r="E347" s="1938">
        <v>0.3</v>
      </c>
      <c r="F347" s="1938"/>
      <c r="G347" s="1937"/>
      <c r="H347" s="841"/>
      <c r="I347" s="62"/>
      <c r="J347" s="62"/>
      <c r="K347" s="62"/>
      <c r="L347" s="841"/>
      <c r="M347" s="62"/>
      <c r="N347" s="62"/>
      <c r="O347" s="62"/>
      <c r="P347" s="1938">
        <v>0.3</v>
      </c>
      <c r="Q347" s="1938">
        <v>0.3</v>
      </c>
      <c r="R347" s="1938" t="s">
        <v>6051</v>
      </c>
      <c r="S347" s="62"/>
      <c r="T347" s="62"/>
      <c r="U347" s="62"/>
      <c r="V347" s="841"/>
      <c r="W347" s="841"/>
      <c r="X347" s="841"/>
      <c r="Y347" s="841"/>
      <c r="Z347" s="841"/>
      <c r="AA347" s="2561">
        <v>0.3</v>
      </c>
    </row>
    <row r="348" spans="1:27">
      <c r="A348" s="1935">
        <v>187</v>
      </c>
      <c r="B348" s="705" t="s">
        <v>19604</v>
      </c>
      <c r="C348" s="1557" t="s">
        <v>19605</v>
      </c>
      <c r="D348" s="1937"/>
      <c r="E348" s="1938">
        <v>1</v>
      </c>
      <c r="F348" s="1938"/>
      <c r="G348" s="1937"/>
      <c r="H348" s="841"/>
      <c r="I348" s="62"/>
      <c r="J348" s="62"/>
      <c r="K348" s="62"/>
      <c r="L348" s="841"/>
      <c r="M348" s="62"/>
      <c r="N348" s="62"/>
      <c r="O348" s="62"/>
      <c r="P348" s="1938">
        <v>1</v>
      </c>
      <c r="Q348" s="1938">
        <v>0.7</v>
      </c>
      <c r="R348" s="1938" t="s">
        <v>6051</v>
      </c>
      <c r="S348" s="62"/>
      <c r="T348" s="62"/>
      <c r="U348" s="62"/>
      <c r="V348" s="841"/>
      <c r="W348" s="841"/>
      <c r="X348" s="841"/>
      <c r="Y348" s="841"/>
      <c r="Z348" s="841"/>
      <c r="AA348" s="2561">
        <v>1</v>
      </c>
    </row>
    <row r="349" spans="1:27">
      <c r="A349" s="1935">
        <v>188</v>
      </c>
      <c r="B349" s="705" t="s">
        <v>19606</v>
      </c>
      <c r="C349" s="1557" t="s">
        <v>19607</v>
      </c>
      <c r="D349" s="1937"/>
      <c r="E349" s="1938">
        <v>0.5</v>
      </c>
      <c r="F349" s="1938"/>
      <c r="G349" s="1937"/>
      <c r="H349" s="841"/>
      <c r="I349" s="62"/>
      <c r="J349" s="62"/>
      <c r="K349" s="62"/>
      <c r="L349" s="841"/>
      <c r="M349" s="62"/>
      <c r="N349" s="62"/>
      <c r="O349" s="62"/>
      <c r="P349" s="1938">
        <v>0.5</v>
      </c>
      <c r="Q349" s="1938">
        <v>0.5</v>
      </c>
      <c r="R349" s="1938" t="s">
        <v>6051</v>
      </c>
      <c r="S349" s="62"/>
      <c r="T349" s="62"/>
      <c r="U349" s="62"/>
      <c r="V349" s="841"/>
      <c r="W349" s="841"/>
      <c r="X349" s="841"/>
      <c r="Y349" s="841"/>
      <c r="Z349" s="841"/>
      <c r="AA349" s="2561">
        <v>0.5</v>
      </c>
    </row>
    <row r="350" spans="1:27">
      <c r="A350" s="1935">
        <v>189</v>
      </c>
      <c r="B350" s="705" t="s">
        <v>9501</v>
      </c>
      <c r="C350" s="1557" t="s">
        <v>19608</v>
      </c>
      <c r="D350" s="1937"/>
      <c r="E350" s="1938">
        <v>1.5</v>
      </c>
      <c r="F350" s="1938"/>
      <c r="G350" s="1937"/>
      <c r="H350" s="841"/>
      <c r="I350" s="62"/>
      <c r="J350" s="62"/>
      <c r="K350" s="62"/>
      <c r="L350" s="841"/>
      <c r="M350" s="62"/>
      <c r="N350" s="62"/>
      <c r="O350" s="62"/>
      <c r="P350" s="1938">
        <v>1.5</v>
      </c>
      <c r="Q350" s="1938">
        <v>0.9</v>
      </c>
      <c r="R350" s="1938" t="s">
        <v>6051</v>
      </c>
      <c r="S350" s="62"/>
      <c r="T350" s="62"/>
      <c r="U350" s="62"/>
      <c r="V350" s="841"/>
      <c r="W350" s="841"/>
      <c r="X350" s="841"/>
      <c r="Y350" s="841"/>
      <c r="Z350" s="841"/>
      <c r="AA350" s="2561">
        <v>1.5</v>
      </c>
    </row>
    <row r="351" spans="1:27">
      <c r="A351" s="1935">
        <v>190</v>
      </c>
      <c r="B351" s="705" t="s">
        <v>12801</v>
      </c>
      <c r="C351" s="1557" t="s">
        <v>19609</v>
      </c>
      <c r="D351" s="1937"/>
      <c r="E351" s="1938">
        <v>0.8</v>
      </c>
      <c r="F351" s="1938"/>
      <c r="G351" s="1937"/>
      <c r="H351" s="841"/>
      <c r="I351" s="62"/>
      <c r="J351" s="62"/>
      <c r="K351" s="62"/>
      <c r="L351" s="841"/>
      <c r="M351" s="62"/>
      <c r="N351" s="62"/>
      <c r="O351" s="62"/>
      <c r="P351" s="1938">
        <v>0.8</v>
      </c>
      <c r="Q351" s="1938">
        <v>0.8</v>
      </c>
      <c r="R351" s="1938" t="s">
        <v>6051</v>
      </c>
      <c r="S351" s="62"/>
      <c r="T351" s="62"/>
      <c r="U351" s="62"/>
      <c r="V351" s="841"/>
      <c r="W351" s="841"/>
      <c r="X351" s="841"/>
      <c r="Y351" s="841"/>
      <c r="Z351" s="841"/>
      <c r="AA351" s="2561">
        <v>0.8</v>
      </c>
    </row>
    <row r="352" spans="1:27">
      <c r="A352" s="1935">
        <v>191</v>
      </c>
      <c r="B352" s="705" t="s">
        <v>19610</v>
      </c>
      <c r="C352" s="1557" t="s">
        <v>19611</v>
      </c>
      <c r="D352" s="1937"/>
      <c r="E352" s="1938">
        <v>0.7</v>
      </c>
      <c r="F352" s="1938"/>
      <c r="G352" s="1937"/>
      <c r="H352" s="841"/>
      <c r="I352" s="62"/>
      <c r="J352" s="62"/>
      <c r="K352" s="62"/>
      <c r="L352" s="841"/>
      <c r="M352" s="62"/>
      <c r="N352" s="62"/>
      <c r="O352" s="62"/>
      <c r="P352" s="1938">
        <v>0.7</v>
      </c>
      <c r="Q352" s="1938">
        <v>0.7</v>
      </c>
      <c r="R352" s="1938" t="s">
        <v>6051</v>
      </c>
      <c r="S352" s="62"/>
      <c r="T352" s="62"/>
      <c r="U352" s="62"/>
      <c r="V352" s="841"/>
      <c r="W352" s="841"/>
      <c r="X352" s="841"/>
      <c r="Y352" s="841"/>
      <c r="Z352" s="841"/>
      <c r="AA352" s="2561">
        <v>0.7</v>
      </c>
    </row>
    <row r="353" spans="1:27">
      <c r="A353" s="1935">
        <v>192</v>
      </c>
      <c r="B353" s="705" t="s">
        <v>19612</v>
      </c>
      <c r="C353" s="1557" t="s">
        <v>19613</v>
      </c>
      <c r="D353" s="1937"/>
      <c r="E353" s="1938">
        <v>0.5</v>
      </c>
      <c r="F353" s="1938"/>
      <c r="G353" s="1937"/>
      <c r="H353" s="841"/>
      <c r="I353" s="62"/>
      <c r="J353" s="62"/>
      <c r="K353" s="62"/>
      <c r="L353" s="841"/>
      <c r="M353" s="62"/>
      <c r="N353" s="62"/>
      <c r="O353" s="62"/>
      <c r="P353" s="1938">
        <v>0.5</v>
      </c>
      <c r="Q353" s="1938">
        <v>0.5</v>
      </c>
      <c r="R353" s="1938" t="s">
        <v>6051</v>
      </c>
      <c r="S353" s="62"/>
      <c r="T353" s="62"/>
      <c r="U353" s="62"/>
      <c r="V353" s="841"/>
      <c r="W353" s="841"/>
      <c r="X353" s="841"/>
      <c r="Y353" s="841"/>
      <c r="Z353" s="841"/>
      <c r="AA353" s="2561">
        <v>0.5</v>
      </c>
    </row>
    <row r="354" spans="1:27">
      <c r="A354" s="1935">
        <v>193</v>
      </c>
      <c r="B354" s="705" t="s">
        <v>19614</v>
      </c>
      <c r="C354" s="1557" t="s">
        <v>19615</v>
      </c>
      <c r="D354" s="1937"/>
      <c r="E354" s="1938">
        <v>0.8</v>
      </c>
      <c r="F354" s="1938"/>
      <c r="G354" s="1937"/>
      <c r="H354" s="841"/>
      <c r="I354" s="62"/>
      <c r="J354" s="62"/>
      <c r="K354" s="62"/>
      <c r="L354" s="841"/>
      <c r="M354" s="62"/>
      <c r="N354" s="62"/>
      <c r="O354" s="62"/>
      <c r="P354" s="1938">
        <v>0.8</v>
      </c>
      <c r="Q354" s="1938">
        <v>0.8</v>
      </c>
      <c r="R354" s="1938" t="s">
        <v>6051</v>
      </c>
      <c r="S354" s="62"/>
      <c r="T354" s="62"/>
      <c r="U354" s="62"/>
      <c r="V354" s="841"/>
      <c r="W354" s="841"/>
      <c r="X354" s="841"/>
      <c r="Y354" s="841"/>
      <c r="Z354" s="841"/>
      <c r="AA354" s="2561">
        <v>0.8</v>
      </c>
    </row>
    <row r="355" spans="1:27">
      <c r="A355" s="1935">
        <v>194</v>
      </c>
      <c r="B355" s="705" t="s">
        <v>19616</v>
      </c>
      <c r="C355" s="1557" t="s">
        <v>19617</v>
      </c>
      <c r="D355" s="1937"/>
      <c r="E355" s="1938">
        <v>0.3</v>
      </c>
      <c r="F355" s="1938"/>
      <c r="G355" s="1937"/>
      <c r="H355" s="841"/>
      <c r="I355" s="62"/>
      <c r="J355" s="62"/>
      <c r="K355" s="62"/>
      <c r="L355" s="841"/>
      <c r="M355" s="62"/>
      <c r="N355" s="62"/>
      <c r="O355" s="62"/>
      <c r="P355" s="1938">
        <v>0.3</v>
      </c>
      <c r="Q355" s="1938">
        <v>0.3</v>
      </c>
      <c r="R355" s="1938" t="s">
        <v>6051</v>
      </c>
      <c r="S355" s="62"/>
      <c r="T355" s="62"/>
      <c r="U355" s="62"/>
      <c r="V355" s="841"/>
      <c r="W355" s="841"/>
      <c r="X355" s="841"/>
      <c r="Y355" s="841"/>
      <c r="Z355" s="841"/>
      <c r="AA355" s="2561">
        <v>0.3</v>
      </c>
    </row>
    <row r="356" spans="1:27">
      <c r="A356" s="1935">
        <v>195</v>
      </c>
      <c r="B356" s="705" t="s">
        <v>19618</v>
      </c>
      <c r="C356" s="2074" t="s">
        <v>19619</v>
      </c>
      <c r="D356" s="1937"/>
      <c r="E356" s="1938">
        <v>0.5</v>
      </c>
      <c r="F356" s="1938"/>
      <c r="G356" s="1937"/>
      <c r="H356" s="841"/>
      <c r="I356" s="62"/>
      <c r="J356" s="62"/>
      <c r="K356" s="62"/>
      <c r="L356" s="841"/>
      <c r="M356" s="62"/>
      <c r="N356" s="62"/>
      <c r="O356" s="62"/>
      <c r="P356" s="1938">
        <v>0.5</v>
      </c>
      <c r="Q356" s="1938">
        <v>0.5</v>
      </c>
      <c r="R356" s="1938" t="s">
        <v>6051</v>
      </c>
      <c r="S356" s="62"/>
      <c r="T356" s="62"/>
      <c r="U356" s="62"/>
      <c r="V356" s="841"/>
      <c r="W356" s="841"/>
      <c r="X356" s="841"/>
      <c r="Y356" s="841"/>
      <c r="Z356" s="841"/>
      <c r="AA356" s="2561">
        <v>0.5</v>
      </c>
    </row>
    <row r="357" spans="1:27">
      <c r="A357" s="1935">
        <v>196</v>
      </c>
      <c r="B357" s="705" t="s">
        <v>19620</v>
      </c>
      <c r="C357" s="1557" t="s">
        <v>19621</v>
      </c>
      <c r="D357" s="1937"/>
      <c r="E357" s="1938">
        <v>0.9</v>
      </c>
      <c r="F357" s="1938"/>
      <c r="G357" s="1937"/>
      <c r="H357" s="841"/>
      <c r="I357" s="62"/>
      <c r="J357" s="62"/>
      <c r="K357" s="62"/>
      <c r="L357" s="841"/>
      <c r="M357" s="62"/>
      <c r="N357" s="62"/>
      <c r="O357" s="62"/>
      <c r="P357" s="1938">
        <v>0.9</v>
      </c>
      <c r="Q357" s="1938">
        <v>0.9</v>
      </c>
      <c r="R357" s="1938" t="s">
        <v>6051</v>
      </c>
      <c r="S357" s="62"/>
      <c r="T357" s="62"/>
      <c r="U357" s="62"/>
      <c r="V357" s="841"/>
      <c r="W357" s="841"/>
      <c r="X357" s="841"/>
      <c r="Y357" s="841"/>
      <c r="Z357" s="841"/>
      <c r="AA357" s="2561">
        <v>0.9</v>
      </c>
    </row>
    <row r="358" spans="1:27">
      <c r="A358" s="1935">
        <v>197</v>
      </c>
      <c r="B358" s="705" t="s">
        <v>19622</v>
      </c>
      <c r="C358" s="1557" t="s">
        <v>19623</v>
      </c>
      <c r="D358" s="1937"/>
      <c r="E358" s="1938">
        <v>1</v>
      </c>
      <c r="F358" s="1938"/>
      <c r="G358" s="1937"/>
      <c r="H358" s="841"/>
      <c r="I358" s="62"/>
      <c r="J358" s="62"/>
      <c r="K358" s="62"/>
      <c r="L358" s="841"/>
      <c r="M358" s="62"/>
      <c r="N358" s="62"/>
      <c r="O358" s="62"/>
      <c r="P358" s="1938">
        <v>1</v>
      </c>
      <c r="Q358" s="1938">
        <v>0.8</v>
      </c>
      <c r="R358" s="1938" t="s">
        <v>6051</v>
      </c>
      <c r="S358" s="62"/>
      <c r="T358" s="62"/>
      <c r="U358" s="62"/>
      <c r="V358" s="841"/>
      <c r="W358" s="841"/>
      <c r="X358" s="841"/>
      <c r="Y358" s="841"/>
      <c r="Z358" s="841"/>
      <c r="AA358" s="2561">
        <v>1</v>
      </c>
    </row>
    <row r="359" spans="1:27">
      <c r="A359" s="1935">
        <v>198</v>
      </c>
      <c r="B359" s="705" t="s">
        <v>19624</v>
      </c>
      <c r="C359" s="1557" t="s">
        <v>19625</v>
      </c>
      <c r="D359" s="1937"/>
      <c r="E359" s="1938">
        <v>0.5</v>
      </c>
      <c r="F359" s="1938"/>
      <c r="G359" s="1937"/>
      <c r="H359" s="841"/>
      <c r="I359" s="62"/>
      <c r="J359" s="62"/>
      <c r="K359" s="62"/>
      <c r="L359" s="841"/>
      <c r="M359" s="62"/>
      <c r="N359" s="62"/>
      <c r="O359" s="62"/>
      <c r="P359" s="1938">
        <v>0.5</v>
      </c>
      <c r="Q359" s="1938">
        <v>0.5</v>
      </c>
      <c r="R359" s="1938" t="s">
        <v>6051</v>
      </c>
      <c r="S359" s="62"/>
      <c r="T359" s="62"/>
      <c r="U359" s="62"/>
      <c r="V359" s="841"/>
      <c r="W359" s="841"/>
      <c r="X359" s="841"/>
      <c r="Y359" s="841"/>
      <c r="Z359" s="841"/>
      <c r="AA359" s="2561">
        <v>0.5</v>
      </c>
    </row>
    <row r="360" spans="1:27">
      <c r="A360" s="1935">
        <v>199</v>
      </c>
      <c r="B360" s="705" t="s">
        <v>19626</v>
      </c>
      <c r="C360" s="1557" t="s">
        <v>19627</v>
      </c>
      <c r="D360" s="1937"/>
      <c r="E360" s="1938">
        <v>0.9</v>
      </c>
      <c r="F360" s="1938"/>
      <c r="G360" s="1937"/>
      <c r="H360" s="1938"/>
      <c r="I360" s="62"/>
      <c r="J360" s="62"/>
      <c r="K360" s="62"/>
      <c r="L360" s="1938"/>
      <c r="M360" s="62"/>
      <c r="N360" s="62"/>
      <c r="O360" s="62"/>
      <c r="P360" s="1938">
        <v>0.9</v>
      </c>
      <c r="Q360" s="1938">
        <v>0.9</v>
      </c>
      <c r="R360" s="1938" t="s">
        <v>6051</v>
      </c>
      <c r="S360" s="62"/>
      <c r="T360" s="62"/>
      <c r="U360" s="62"/>
      <c r="V360" s="1938"/>
      <c r="W360" s="1938"/>
      <c r="X360" s="1938"/>
      <c r="Y360" s="1938"/>
      <c r="Z360" s="1938"/>
      <c r="AA360" s="2561">
        <v>0.9</v>
      </c>
    </row>
    <row r="361" spans="1:27">
      <c r="A361" s="1935">
        <v>200</v>
      </c>
      <c r="B361" s="705" t="s">
        <v>19628</v>
      </c>
      <c r="C361" s="1557" t="s">
        <v>19629</v>
      </c>
      <c r="D361" s="1937"/>
      <c r="E361" s="1938">
        <v>0.5</v>
      </c>
      <c r="F361" s="1938"/>
      <c r="G361" s="1937"/>
      <c r="H361" s="1938"/>
      <c r="I361" s="62"/>
      <c r="J361" s="62"/>
      <c r="K361" s="62"/>
      <c r="L361" s="1938"/>
      <c r="M361" s="62"/>
      <c r="N361" s="62"/>
      <c r="O361" s="62"/>
      <c r="P361" s="1938">
        <v>0.5</v>
      </c>
      <c r="Q361" s="1938">
        <v>0.5</v>
      </c>
      <c r="R361" s="1938" t="s">
        <v>6051</v>
      </c>
      <c r="S361" s="62"/>
      <c r="T361" s="62"/>
      <c r="U361" s="62"/>
      <c r="V361" s="1938"/>
      <c r="W361" s="1938"/>
      <c r="X361" s="1938"/>
      <c r="Y361" s="1938"/>
      <c r="Z361" s="1938"/>
      <c r="AA361" s="2561">
        <v>0.5</v>
      </c>
    </row>
    <row r="362" spans="1:27">
      <c r="A362" s="1935">
        <v>201</v>
      </c>
      <c r="B362" s="705" t="s">
        <v>11393</v>
      </c>
      <c r="C362" s="1557" t="s">
        <v>19630</v>
      </c>
      <c r="D362" s="1937"/>
      <c r="E362" s="1938">
        <v>0.8</v>
      </c>
      <c r="F362" s="1938"/>
      <c r="G362" s="1937"/>
      <c r="H362" s="1938"/>
      <c r="I362" s="62"/>
      <c r="J362" s="62"/>
      <c r="K362" s="62"/>
      <c r="L362" s="1938"/>
      <c r="M362" s="62"/>
      <c r="N362" s="62"/>
      <c r="O362" s="62"/>
      <c r="P362" s="1938">
        <v>0.8</v>
      </c>
      <c r="Q362" s="1938">
        <v>0.8</v>
      </c>
      <c r="R362" s="1938" t="s">
        <v>6051</v>
      </c>
      <c r="S362" s="62"/>
      <c r="T362" s="62"/>
      <c r="U362" s="62"/>
      <c r="V362" s="1938"/>
      <c r="W362" s="1938"/>
      <c r="X362" s="1938"/>
      <c r="Y362" s="1938"/>
      <c r="Z362" s="1938"/>
      <c r="AA362" s="2561">
        <v>0.8</v>
      </c>
    </row>
    <row r="363" spans="1:27">
      <c r="A363" s="1935">
        <v>202</v>
      </c>
      <c r="B363" s="705" t="s">
        <v>19631</v>
      </c>
      <c r="C363" s="1557" t="s">
        <v>19632</v>
      </c>
      <c r="D363" s="1937"/>
      <c r="E363" s="1938">
        <v>0.5</v>
      </c>
      <c r="F363" s="1938"/>
      <c r="G363" s="1937"/>
      <c r="H363" s="1938"/>
      <c r="I363" s="62"/>
      <c r="J363" s="62"/>
      <c r="K363" s="62"/>
      <c r="L363" s="1938"/>
      <c r="M363" s="62"/>
      <c r="N363" s="62"/>
      <c r="O363" s="62"/>
      <c r="P363" s="1938">
        <v>0.5</v>
      </c>
      <c r="Q363" s="1938">
        <v>0.5</v>
      </c>
      <c r="R363" s="1938" t="s">
        <v>6051</v>
      </c>
      <c r="S363" s="62"/>
      <c r="T363" s="62"/>
      <c r="U363" s="62"/>
      <c r="V363" s="1938"/>
      <c r="W363" s="1938"/>
      <c r="X363" s="1938"/>
      <c r="Y363" s="1938"/>
      <c r="Z363" s="1938"/>
      <c r="AA363" s="2561">
        <v>0.5</v>
      </c>
    </row>
    <row r="364" spans="1:27">
      <c r="A364" s="1935">
        <v>203</v>
      </c>
      <c r="B364" s="705" t="s">
        <v>11307</v>
      </c>
      <c r="C364" s="1557" t="s">
        <v>19633</v>
      </c>
      <c r="D364" s="1937"/>
      <c r="E364" s="1938">
        <v>0.9</v>
      </c>
      <c r="F364" s="1938"/>
      <c r="G364" s="1937"/>
      <c r="H364" s="1938"/>
      <c r="I364" s="62"/>
      <c r="J364" s="62"/>
      <c r="K364" s="62"/>
      <c r="L364" s="1938"/>
      <c r="M364" s="62"/>
      <c r="N364" s="62"/>
      <c r="O364" s="62"/>
      <c r="P364" s="1938">
        <v>0.9</v>
      </c>
      <c r="Q364" s="1938">
        <v>0.5</v>
      </c>
      <c r="R364" s="1938" t="s">
        <v>6051</v>
      </c>
      <c r="S364" s="62"/>
      <c r="T364" s="62"/>
      <c r="U364" s="62"/>
      <c r="V364" s="1938"/>
      <c r="W364" s="1938"/>
      <c r="X364" s="1938"/>
      <c r="Y364" s="1938"/>
      <c r="Z364" s="1938"/>
      <c r="AA364" s="2561">
        <v>0.9</v>
      </c>
    </row>
    <row r="365" spans="1:27">
      <c r="A365" s="1935">
        <v>204</v>
      </c>
      <c r="B365" s="705" t="s">
        <v>7336</v>
      </c>
      <c r="C365" s="1557" t="s">
        <v>19634</v>
      </c>
      <c r="D365" s="1937"/>
      <c r="E365" s="1938">
        <v>0.8</v>
      </c>
      <c r="F365" s="1938"/>
      <c r="G365" s="1937"/>
      <c r="H365" s="1938"/>
      <c r="I365" s="62"/>
      <c r="J365" s="62"/>
      <c r="K365" s="62"/>
      <c r="L365" s="1938"/>
      <c r="M365" s="62"/>
      <c r="N365" s="62"/>
      <c r="O365" s="62"/>
      <c r="P365" s="1938">
        <v>0.8</v>
      </c>
      <c r="Q365" s="1938">
        <v>0.8</v>
      </c>
      <c r="R365" s="1938" t="s">
        <v>6051</v>
      </c>
      <c r="S365" s="62"/>
      <c r="T365" s="62"/>
      <c r="U365" s="62"/>
      <c r="V365" s="1938"/>
      <c r="W365" s="1938"/>
      <c r="X365" s="1938"/>
      <c r="Y365" s="1938"/>
      <c r="Z365" s="1938"/>
      <c r="AA365" s="2561">
        <v>0.8</v>
      </c>
    </row>
    <row r="366" spans="1:27">
      <c r="A366" s="1935">
        <v>205</v>
      </c>
      <c r="B366" s="705" t="s">
        <v>19635</v>
      </c>
      <c r="C366" s="1557" t="s">
        <v>19636</v>
      </c>
      <c r="D366" s="1937"/>
      <c r="E366" s="1938">
        <v>0.3</v>
      </c>
      <c r="F366" s="1938"/>
      <c r="G366" s="1937"/>
      <c r="H366" s="841"/>
      <c r="I366" s="62"/>
      <c r="J366" s="62"/>
      <c r="K366" s="62"/>
      <c r="L366" s="841"/>
      <c r="M366" s="62"/>
      <c r="N366" s="62"/>
      <c r="O366" s="62"/>
      <c r="P366" s="1938">
        <v>0.3</v>
      </c>
      <c r="Q366" s="1938">
        <v>0.3</v>
      </c>
      <c r="R366" s="1938" t="s">
        <v>6051</v>
      </c>
      <c r="S366" s="62"/>
      <c r="T366" s="62"/>
      <c r="U366" s="62"/>
      <c r="V366" s="841"/>
      <c r="W366" s="841"/>
      <c r="X366" s="841"/>
      <c r="Y366" s="841"/>
      <c r="Z366" s="841"/>
      <c r="AA366" s="2561">
        <v>0.3</v>
      </c>
    </row>
    <row r="367" spans="1:27">
      <c r="A367" s="1935">
        <v>206</v>
      </c>
      <c r="B367" s="705" t="s">
        <v>11356</v>
      </c>
      <c r="C367" s="1557" t="s">
        <v>19637</v>
      </c>
      <c r="D367" s="1937"/>
      <c r="E367" s="1938">
        <v>0.3</v>
      </c>
      <c r="F367" s="1938"/>
      <c r="G367" s="1937"/>
      <c r="H367" s="841"/>
      <c r="I367" s="62"/>
      <c r="J367" s="62"/>
      <c r="K367" s="62"/>
      <c r="L367" s="841"/>
      <c r="M367" s="62"/>
      <c r="N367" s="62"/>
      <c r="O367" s="62"/>
      <c r="P367" s="1938">
        <v>0.3</v>
      </c>
      <c r="Q367" s="1938">
        <v>0.3</v>
      </c>
      <c r="R367" s="1938" t="s">
        <v>6051</v>
      </c>
      <c r="S367" s="62"/>
      <c r="T367" s="62"/>
      <c r="U367" s="62"/>
      <c r="V367" s="841"/>
      <c r="W367" s="841"/>
      <c r="X367" s="841"/>
      <c r="Y367" s="841"/>
      <c r="Z367" s="841"/>
      <c r="AA367" s="2561">
        <v>0.3</v>
      </c>
    </row>
    <row r="368" spans="1:27">
      <c r="A368" s="1935">
        <v>207</v>
      </c>
      <c r="B368" s="705" t="s">
        <v>19638</v>
      </c>
      <c r="C368" s="1557" t="s">
        <v>19639</v>
      </c>
      <c r="D368" s="1937"/>
      <c r="E368" s="1938">
        <v>0.8</v>
      </c>
      <c r="F368" s="1938"/>
      <c r="G368" s="1937"/>
      <c r="H368" s="841"/>
      <c r="I368" s="62"/>
      <c r="J368" s="62"/>
      <c r="K368" s="62"/>
      <c r="L368" s="841"/>
      <c r="M368" s="62"/>
      <c r="N368" s="62"/>
      <c r="O368" s="62"/>
      <c r="P368" s="1938">
        <v>0.8</v>
      </c>
      <c r="Q368" s="1938">
        <v>0.6</v>
      </c>
      <c r="R368" s="1938" t="s">
        <v>6051</v>
      </c>
      <c r="S368" s="62"/>
      <c r="T368" s="62"/>
      <c r="U368" s="62"/>
      <c r="V368" s="841"/>
      <c r="W368" s="841"/>
      <c r="X368" s="841"/>
      <c r="Y368" s="841"/>
      <c r="Z368" s="841"/>
      <c r="AA368" s="2561">
        <v>0.8</v>
      </c>
    </row>
    <row r="369" spans="1:27">
      <c r="A369" s="1935">
        <v>208</v>
      </c>
      <c r="B369" s="705" t="s">
        <v>18817</v>
      </c>
      <c r="C369" s="2074" t="s">
        <v>19640</v>
      </c>
      <c r="D369" s="1937"/>
      <c r="E369" s="1938">
        <v>0.8</v>
      </c>
      <c r="F369" s="1938"/>
      <c r="G369" s="1937"/>
      <c r="H369" s="841"/>
      <c r="I369" s="62"/>
      <c r="J369" s="62"/>
      <c r="K369" s="62"/>
      <c r="L369" s="841"/>
      <c r="M369" s="62"/>
      <c r="N369" s="62"/>
      <c r="O369" s="62"/>
      <c r="P369" s="1938">
        <v>0.8</v>
      </c>
      <c r="Q369" s="1938">
        <v>0.5</v>
      </c>
      <c r="R369" s="1938" t="s">
        <v>6051</v>
      </c>
      <c r="S369" s="62"/>
      <c r="T369" s="62"/>
      <c r="U369" s="62"/>
      <c r="V369" s="841"/>
      <c r="W369" s="841"/>
      <c r="X369" s="841"/>
      <c r="Y369" s="841"/>
      <c r="Z369" s="841"/>
      <c r="AA369" s="2561">
        <v>0.8</v>
      </c>
    </row>
    <row r="370" spans="1:27">
      <c r="A370" s="1935">
        <v>209</v>
      </c>
      <c r="B370" s="705" t="s">
        <v>19641</v>
      </c>
      <c r="C370" s="1557" t="s">
        <v>19642</v>
      </c>
      <c r="D370" s="1937"/>
      <c r="E370" s="1938">
        <v>0.6</v>
      </c>
      <c r="F370" s="1938"/>
      <c r="G370" s="1937"/>
      <c r="H370" s="841"/>
      <c r="I370" s="62"/>
      <c r="J370" s="62"/>
      <c r="K370" s="62"/>
      <c r="L370" s="841"/>
      <c r="M370" s="62"/>
      <c r="N370" s="62"/>
      <c r="O370" s="62"/>
      <c r="P370" s="1938">
        <v>0.6</v>
      </c>
      <c r="Q370" s="1938">
        <v>0.6</v>
      </c>
      <c r="R370" s="1938" t="s">
        <v>6051</v>
      </c>
      <c r="S370" s="62"/>
      <c r="T370" s="62"/>
      <c r="U370" s="62"/>
      <c r="V370" s="841"/>
      <c r="W370" s="841"/>
      <c r="X370" s="841"/>
      <c r="Y370" s="841"/>
      <c r="Z370" s="841"/>
      <c r="AA370" s="2561">
        <v>0.6</v>
      </c>
    </row>
    <row r="371" spans="1:27">
      <c r="A371" s="1935">
        <v>210</v>
      </c>
      <c r="B371" s="705" t="s">
        <v>19643</v>
      </c>
      <c r="C371" s="1557" t="s">
        <v>19644</v>
      </c>
      <c r="D371" s="1937"/>
      <c r="E371" s="1938">
        <v>0.5</v>
      </c>
      <c r="F371" s="1938"/>
      <c r="G371" s="1937"/>
      <c r="H371" s="841"/>
      <c r="I371" s="62"/>
      <c r="J371" s="62"/>
      <c r="K371" s="62"/>
      <c r="L371" s="841"/>
      <c r="M371" s="62"/>
      <c r="N371" s="62"/>
      <c r="O371" s="62"/>
      <c r="P371" s="1938">
        <v>0.5</v>
      </c>
      <c r="Q371" s="1938">
        <v>0.5</v>
      </c>
      <c r="R371" s="1938" t="s">
        <v>6051</v>
      </c>
      <c r="S371" s="62"/>
      <c r="T371" s="62"/>
      <c r="U371" s="62"/>
      <c r="V371" s="841"/>
      <c r="W371" s="841"/>
      <c r="X371" s="841"/>
      <c r="Y371" s="841"/>
      <c r="Z371" s="841"/>
      <c r="AA371" s="2561">
        <v>0.5</v>
      </c>
    </row>
    <row r="372" spans="1:27">
      <c r="A372" s="1935">
        <v>211</v>
      </c>
      <c r="B372" s="705" t="s">
        <v>19645</v>
      </c>
      <c r="C372" s="1557" t="s">
        <v>19646</v>
      </c>
      <c r="D372" s="1937"/>
      <c r="E372" s="1938">
        <v>0.3</v>
      </c>
      <c r="F372" s="1938"/>
      <c r="G372" s="1937"/>
      <c r="H372" s="841"/>
      <c r="I372" s="62"/>
      <c r="J372" s="62"/>
      <c r="K372" s="62"/>
      <c r="L372" s="841"/>
      <c r="M372" s="62"/>
      <c r="N372" s="62"/>
      <c r="O372" s="62"/>
      <c r="P372" s="1938">
        <v>0.3</v>
      </c>
      <c r="Q372" s="1938">
        <v>0.3</v>
      </c>
      <c r="R372" s="1938" t="s">
        <v>6051</v>
      </c>
      <c r="S372" s="62"/>
      <c r="T372" s="62"/>
      <c r="U372" s="62"/>
      <c r="V372" s="841"/>
      <c r="W372" s="841"/>
      <c r="X372" s="841"/>
      <c r="Y372" s="841"/>
      <c r="Z372" s="841"/>
      <c r="AA372" s="2561">
        <v>0.3</v>
      </c>
    </row>
    <row r="373" spans="1:27">
      <c r="A373" s="1935">
        <v>212</v>
      </c>
      <c r="B373" s="705" t="s">
        <v>19647</v>
      </c>
      <c r="C373" s="1557" t="s">
        <v>19648</v>
      </c>
      <c r="D373" s="1937"/>
      <c r="E373" s="1938">
        <v>0.2</v>
      </c>
      <c r="F373" s="1938"/>
      <c r="G373" s="1937"/>
      <c r="H373" s="841"/>
      <c r="I373" s="62"/>
      <c r="J373" s="62"/>
      <c r="K373" s="62"/>
      <c r="L373" s="841"/>
      <c r="M373" s="62"/>
      <c r="N373" s="62"/>
      <c r="O373" s="62"/>
      <c r="P373" s="1938">
        <v>0.2</v>
      </c>
      <c r="Q373" s="1938">
        <v>0.2</v>
      </c>
      <c r="R373" s="1938" t="s">
        <v>6051</v>
      </c>
      <c r="S373" s="62"/>
      <c r="T373" s="62"/>
      <c r="U373" s="62"/>
      <c r="V373" s="841"/>
      <c r="W373" s="841"/>
      <c r="X373" s="841"/>
      <c r="Y373" s="841"/>
      <c r="Z373" s="841"/>
      <c r="AA373" s="2561">
        <v>0.2</v>
      </c>
    </row>
    <row r="374" spans="1:27">
      <c r="A374" s="1935">
        <v>213</v>
      </c>
      <c r="B374" s="705" t="s">
        <v>19649</v>
      </c>
      <c r="C374" s="1557" t="s">
        <v>19650</v>
      </c>
      <c r="D374" s="1937"/>
      <c r="E374" s="1938">
        <v>0.5</v>
      </c>
      <c r="F374" s="1938"/>
      <c r="G374" s="1937"/>
      <c r="H374" s="841"/>
      <c r="I374" s="62"/>
      <c r="J374" s="62"/>
      <c r="K374" s="62"/>
      <c r="L374" s="841"/>
      <c r="M374" s="62"/>
      <c r="N374" s="62"/>
      <c r="O374" s="62"/>
      <c r="P374" s="1938">
        <v>0.5</v>
      </c>
      <c r="Q374" s="1938">
        <v>0.5</v>
      </c>
      <c r="R374" s="1938" t="s">
        <v>6051</v>
      </c>
      <c r="S374" s="62"/>
      <c r="T374" s="62"/>
      <c r="U374" s="62"/>
      <c r="V374" s="841"/>
      <c r="W374" s="841"/>
      <c r="X374" s="841"/>
      <c r="Y374" s="841"/>
      <c r="Z374" s="841"/>
      <c r="AA374" s="2561">
        <v>0.5</v>
      </c>
    </row>
    <row r="375" spans="1:27">
      <c r="A375" s="1935">
        <v>214</v>
      </c>
      <c r="B375" s="705" t="s">
        <v>19651</v>
      </c>
      <c r="C375" s="1557" t="s">
        <v>19652</v>
      </c>
      <c r="D375" s="1937"/>
      <c r="E375" s="1938">
        <v>0.5</v>
      </c>
      <c r="F375" s="1938">
        <v>0.5</v>
      </c>
      <c r="G375" s="1938">
        <v>0.5</v>
      </c>
      <c r="H375" s="841"/>
      <c r="I375" s="62"/>
      <c r="J375" s="62"/>
      <c r="K375" s="62"/>
      <c r="L375" s="841"/>
      <c r="M375" s="62"/>
      <c r="N375" s="62"/>
      <c r="O375" s="62"/>
      <c r="P375" s="1938"/>
      <c r="Q375" s="1938"/>
      <c r="R375" s="1938">
        <v>5</v>
      </c>
      <c r="S375" s="62"/>
      <c r="T375" s="62"/>
      <c r="U375" s="62"/>
      <c r="V375" s="841"/>
      <c r="W375" s="841"/>
      <c r="X375" s="841"/>
      <c r="Y375" s="1938">
        <v>0.5</v>
      </c>
      <c r="Z375" s="841"/>
      <c r="AA375" s="841"/>
    </row>
    <row r="376" spans="1:27">
      <c r="A376" s="1935">
        <v>215</v>
      </c>
      <c r="B376" s="705" t="s">
        <v>19653</v>
      </c>
      <c r="C376" s="1557" t="s">
        <v>19654</v>
      </c>
      <c r="D376" s="1937"/>
      <c r="E376" s="1938">
        <v>0.6</v>
      </c>
      <c r="F376" s="1938"/>
      <c r="G376" s="1937"/>
      <c r="H376" s="841"/>
      <c r="I376" s="62"/>
      <c r="J376" s="62"/>
      <c r="K376" s="62"/>
      <c r="L376" s="841"/>
      <c r="M376" s="62"/>
      <c r="N376" s="62"/>
      <c r="O376" s="62"/>
      <c r="P376" s="1938">
        <v>0.6</v>
      </c>
      <c r="Q376" s="1938">
        <v>0.6</v>
      </c>
      <c r="R376" s="1938" t="s">
        <v>6051</v>
      </c>
      <c r="S376" s="62"/>
      <c r="T376" s="62"/>
      <c r="U376" s="62"/>
      <c r="V376" s="841"/>
      <c r="W376" s="841"/>
      <c r="X376" s="841"/>
      <c r="Y376" s="841"/>
      <c r="Z376" s="841"/>
      <c r="AA376" s="2561">
        <v>0.6</v>
      </c>
    </row>
    <row r="377" spans="1:27">
      <c r="A377" s="1935">
        <v>216</v>
      </c>
      <c r="B377" s="705" t="s">
        <v>19655</v>
      </c>
      <c r="C377" s="1557" t="s">
        <v>19656</v>
      </c>
      <c r="D377" s="1937"/>
      <c r="E377" s="1938">
        <v>0.4</v>
      </c>
      <c r="F377" s="1938"/>
      <c r="G377" s="1937"/>
      <c r="H377" s="841"/>
      <c r="I377" s="62"/>
      <c r="J377" s="62"/>
      <c r="K377" s="62"/>
      <c r="L377" s="841"/>
      <c r="M377" s="62"/>
      <c r="N377" s="62"/>
      <c r="O377" s="62"/>
      <c r="P377" s="1938">
        <v>0.4</v>
      </c>
      <c r="Q377" s="1938">
        <v>0.4</v>
      </c>
      <c r="R377" s="1938" t="s">
        <v>6051</v>
      </c>
      <c r="S377" s="62"/>
      <c r="T377" s="62"/>
      <c r="U377" s="62"/>
      <c r="V377" s="841"/>
      <c r="W377" s="841"/>
      <c r="X377" s="841"/>
      <c r="Y377" s="841"/>
      <c r="Z377" s="841"/>
      <c r="AA377" s="2561">
        <v>0.4</v>
      </c>
    </row>
    <row r="378" spans="1:27">
      <c r="A378" s="1935">
        <v>217</v>
      </c>
      <c r="B378" s="705" t="s">
        <v>19657</v>
      </c>
      <c r="C378" s="1557" t="s">
        <v>19658</v>
      </c>
      <c r="D378" s="1937"/>
      <c r="E378" s="1938">
        <v>0.3</v>
      </c>
      <c r="F378" s="1938"/>
      <c r="G378" s="1937"/>
      <c r="H378" s="841"/>
      <c r="I378" s="62"/>
      <c r="J378" s="62"/>
      <c r="K378" s="62"/>
      <c r="L378" s="841"/>
      <c r="M378" s="62"/>
      <c r="N378" s="62"/>
      <c r="O378" s="62"/>
      <c r="P378" s="1938">
        <v>0.3</v>
      </c>
      <c r="Q378" s="1938">
        <v>0.3</v>
      </c>
      <c r="R378" s="1938" t="s">
        <v>6051</v>
      </c>
      <c r="S378" s="62"/>
      <c r="T378" s="62"/>
      <c r="U378" s="62"/>
      <c r="V378" s="841"/>
      <c r="W378" s="841"/>
      <c r="X378" s="841"/>
      <c r="Y378" s="841"/>
      <c r="Z378" s="841"/>
      <c r="AA378" s="2561">
        <v>0.3</v>
      </c>
    </row>
    <row r="379" spans="1:27">
      <c r="A379" s="1935">
        <v>218</v>
      </c>
      <c r="B379" s="705" t="s">
        <v>19659</v>
      </c>
      <c r="C379" s="1557" t="s">
        <v>19660</v>
      </c>
      <c r="D379" s="1937"/>
      <c r="E379" s="1938">
        <v>0.6</v>
      </c>
      <c r="F379" s="1938"/>
      <c r="G379" s="1937"/>
      <c r="H379" s="841"/>
      <c r="I379" s="62"/>
      <c r="J379" s="62"/>
      <c r="K379" s="62"/>
      <c r="L379" s="841"/>
      <c r="M379" s="62"/>
      <c r="N379" s="62"/>
      <c r="O379" s="62"/>
      <c r="P379" s="1938">
        <v>0.6</v>
      </c>
      <c r="Q379" s="1938">
        <v>0.6</v>
      </c>
      <c r="R379" s="1938" t="s">
        <v>6051</v>
      </c>
      <c r="S379" s="62"/>
      <c r="T379" s="62"/>
      <c r="U379" s="62"/>
      <c r="V379" s="841"/>
      <c r="W379" s="841"/>
      <c r="X379" s="841"/>
      <c r="Y379" s="841"/>
      <c r="Z379" s="841"/>
      <c r="AA379" s="2561">
        <v>0.6</v>
      </c>
    </row>
    <row r="380" spans="1:27">
      <c r="A380" s="1935">
        <v>219</v>
      </c>
      <c r="B380" s="705" t="s">
        <v>19661</v>
      </c>
      <c r="C380" s="1557" t="s">
        <v>19662</v>
      </c>
      <c r="D380" s="1937"/>
      <c r="E380" s="1938">
        <v>0.5</v>
      </c>
      <c r="F380" s="1938"/>
      <c r="G380" s="1937"/>
      <c r="H380" s="841"/>
      <c r="I380" s="62"/>
      <c r="J380" s="62"/>
      <c r="K380" s="62"/>
      <c r="L380" s="841"/>
      <c r="M380" s="62"/>
      <c r="N380" s="62"/>
      <c r="O380" s="62"/>
      <c r="P380" s="1938">
        <v>0.5</v>
      </c>
      <c r="Q380" s="1938">
        <v>0.5</v>
      </c>
      <c r="R380" s="1938" t="s">
        <v>6051</v>
      </c>
      <c r="S380" s="62"/>
      <c r="T380" s="62"/>
      <c r="U380" s="62"/>
      <c r="V380" s="841"/>
      <c r="W380" s="841"/>
      <c r="X380" s="841"/>
      <c r="Y380" s="841"/>
      <c r="Z380" s="841"/>
      <c r="AA380" s="2561">
        <v>0.5</v>
      </c>
    </row>
    <row r="381" spans="1:27">
      <c r="A381" s="1935">
        <v>220</v>
      </c>
      <c r="B381" s="705" t="s">
        <v>19663</v>
      </c>
      <c r="C381" s="1557" t="s">
        <v>19664</v>
      </c>
      <c r="D381" s="1937"/>
      <c r="E381" s="1938">
        <v>0.5</v>
      </c>
      <c r="F381" s="1938"/>
      <c r="G381" s="1937"/>
      <c r="H381" s="841"/>
      <c r="I381" s="62"/>
      <c r="J381" s="62"/>
      <c r="K381" s="62"/>
      <c r="L381" s="841"/>
      <c r="M381" s="62"/>
      <c r="N381" s="62"/>
      <c r="O381" s="62"/>
      <c r="P381" s="1938">
        <v>0.5</v>
      </c>
      <c r="Q381" s="1938">
        <v>0.5</v>
      </c>
      <c r="R381" s="1938" t="s">
        <v>6051</v>
      </c>
      <c r="S381" s="62"/>
      <c r="T381" s="62"/>
      <c r="U381" s="62"/>
      <c r="V381" s="841"/>
      <c r="W381" s="841"/>
      <c r="X381" s="841"/>
      <c r="Y381" s="841"/>
      <c r="Z381" s="841"/>
      <c r="AA381" s="2561">
        <v>0.5</v>
      </c>
    </row>
    <row r="382" spans="1:27">
      <c r="A382" s="1935">
        <v>221</v>
      </c>
      <c r="B382" s="705" t="s">
        <v>19665</v>
      </c>
      <c r="C382" s="1557" t="s">
        <v>19666</v>
      </c>
      <c r="D382" s="1937"/>
      <c r="E382" s="1938">
        <v>0.8</v>
      </c>
      <c r="F382" s="1938"/>
      <c r="G382" s="1937"/>
      <c r="H382" s="841"/>
      <c r="I382" s="62"/>
      <c r="J382" s="62"/>
      <c r="K382" s="62"/>
      <c r="L382" s="841"/>
      <c r="M382" s="62"/>
      <c r="N382" s="62"/>
      <c r="O382" s="62"/>
      <c r="P382" s="1938">
        <v>0.8</v>
      </c>
      <c r="Q382" s="1938">
        <v>0.8</v>
      </c>
      <c r="R382" s="1938" t="s">
        <v>6051</v>
      </c>
      <c r="S382" s="62"/>
      <c r="T382" s="62"/>
      <c r="U382" s="62"/>
      <c r="V382" s="841"/>
      <c r="W382" s="841"/>
      <c r="X382" s="841"/>
      <c r="Y382" s="841"/>
      <c r="Z382" s="841"/>
      <c r="AA382" s="2561">
        <v>0.8</v>
      </c>
    </row>
    <row r="383" spans="1:27">
      <c r="A383" s="1935">
        <v>222</v>
      </c>
      <c r="B383" s="705" t="s">
        <v>9492</v>
      </c>
      <c r="C383" s="1557" t="s">
        <v>19667</v>
      </c>
      <c r="D383" s="1937"/>
      <c r="E383" s="1938">
        <v>0.5</v>
      </c>
      <c r="F383" s="1938"/>
      <c r="G383" s="1937"/>
      <c r="H383" s="841"/>
      <c r="I383" s="62"/>
      <c r="J383" s="62"/>
      <c r="K383" s="62"/>
      <c r="L383" s="841"/>
      <c r="M383" s="62"/>
      <c r="N383" s="62"/>
      <c r="O383" s="62"/>
      <c r="P383" s="1938">
        <v>0.5</v>
      </c>
      <c r="Q383" s="1938">
        <v>0.5</v>
      </c>
      <c r="R383" s="1938" t="s">
        <v>6051</v>
      </c>
      <c r="S383" s="62"/>
      <c r="T383" s="62"/>
      <c r="U383" s="62"/>
      <c r="V383" s="841"/>
      <c r="W383" s="841"/>
      <c r="X383" s="841"/>
      <c r="Y383" s="841"/>
      <c r="Z383" s="841"/>
      <c r="AA383" s="2561">
        <v>0.5</v>
      </c>
    </row>
    <row r="384" spans="1:27">
      <c r="A384" s="1935">
        <v>223</v>
      </c>
      <c r="B384" s="705" t="s">
        <v>19668</v>
      </c>
      <c r="C384" s="1557" t="s">
        <v>19669</v>
      </c>
      <c r="D384" s="1937"/>
      <c r="E384" s="1938">
        <v>0.5</v>
      </c>
      <c r="F384" s="1938"/>
      <c r="G384" s="1937"/>
      <c r="H384" s="841"/>
      <c r="I384" s="62"/>
      <c r="J384" s="62"/>
      <c r="K384" s="62"/>
      <c r="L384" s="841"/>
      <c r="M384" s="62"/>
      <c r="N384" s="62"/>
      <c r="O384" s="62"/>
      <c r="P384" s="1938">
        <v>0.5</v>
      </c>
      <c r="Q384" s="1938">
        <v>0.5</v>
      </c>
      <c r="R384" s="1938" t="s">
        <v>6051</v>
      </c>
      <c r="S384" s="62"/>
      <c r="T384" s="62"/>
      <c r="U384" s="62"/>
      <c r="V384" s="841"/>
      <c r="W384" s="841"/>
      <c r="X384" s="841"/>
      <c r="Y384" s="841"/>
      <c r="Z384" s="841"/>
      <c r="AA384" s="2561">
        <v>0.5</v>
      </c>
    </row>
    <row r="385" spans="1:27">
      <c r="A385" s="1935">
        <v>224</v>
      </c>
      <c r="B385" s="705" t="s">
        <v>19670</v>
      </c>
      <c r="C385" s="1557" t="s">
        <v>19671</v>
      </c>
      <c r="D385" s="1937"/>
      <c r="E385" s="1938">
        <v>0.8</v>
      </c>
      <c r="F385" s="1938"/>
      <c r="G385" s="1937"/>
      <c r="H385" s="841"/>
      <c r="I385" s="62"/>
      <c r="J385" s="62"/>
      <c r="K385" s="62"/>
      <c r="L385" s="841"/>
      <c r="M385" s="62"/>
      <c r="N385" s="62"/>
      <c r="O385" s="62"/>
      <c r="P385" s="1938">
        <v>0.8</v>
      </c>
      <c r="Q385" s="1938">
        <v>0.8</v>
      </c>
      <c r="R385" s="1938" t="s">
        <v>6051</v>
      </c>
      <c r="S385" s="62"/>
      <c r="T385" s="62"/>
      <c r="U385" s="62"/>
      <c r="V385" s="841"/>
      <c r="W385" s="841"/>
      <c r="X385" s="841"/>
      <c r="Y385" s="841"/>
      <c r="Z385" s="841"/>
      <c r="AA385" s="2561">
        <v>0.8</v>
      </c>
    </row>
    <row r="386" spans="1:27">
      <c r="A386" s="1935">
        <v>225</v>
      </c>
      <c r="B386" s="705" t="s">
        <v>19672</v>
      </c>
      <c r="C386" s="1557" t="s">
        <v>19673</v>
      </c>
      <c r="D386" s="1937"/>
      <c r="E386" s="1938">
        <v>0.5</v>
      </c>
      <c r="F386" s="1938"/>
      <c r="G386" s="1937"/>
      <c r="H386" s="841"/>
      <c r="I386" s="62"/>
      <c r="J386" s="62"/>
      <c r="K386" s="62"/>
      <c r="L386" s="841"/>
      <c r="M386" s="62"/>
      <c r="N386" s="62"/>
      <c r="O386" s="62"/>
      <c r="P386" s="1938">
        <v>0.5</v>
      </c>
      <c r="Q386" s="1938">
        <v>0.5</v>
      </c>
      <c r="R386" s="1938" t="s">
        <v>6051</v>
      </c>
      <c r="S386" s="62"/>
      <c r="T386" s="62"/>
      <c r="U386" s="62"/>
      <c r="V386" s="841"/>
      <c r="W386" s="841"/>
      <c r="X386" s="841"/>
      <c r="Y386" s="841"/>
      <c r="Z386" s="841"/>
      <c r="AA386" s="2561">
        <v>0.5</v>
      </c>
    </row>
    <row r="387" spans="1:27">
      <c r="A387" s="1935">
        <v>226</v>
      </c>
      <c r="B387" s="705" t="s">
        <v>19674</v>
      </c>
      <c r="C387" s="1557" t="s">
        <v>19675</v>
      </c>
      <c r="D387" s="1937"/>
      <c r="E387" s="1938">
        <v>0.8</v>
      </c>
      <c r="F387" s="1938"/>
      <c r="G387" s="1937"/>
      <c r="H387" s="841"/>
      <c r="I387" s="62"/>
      <c r="J387" s="62"/>
      <c r="K387" s="62"/>
      <c r="L387" s="841"/>
      <c r="M387" s="62"/>
      <c r="N387" s="62"/>
      <c r="O387" s="62"/>
      <c r="P387" s="1938">
        <v>0.8</v>
      </c>
      <c r="Q387" s="1938">
        <v>0.8</v>
      </c>
      <c r="R387" s="1938" t="s">
        <v>6051</v>
      </c>
      <c r="S387" s="62"/>
      <c r="T387" s="62"/>
      <c r="U387" s="62"/>
      <c r="V387" s="841"/>
      <c r="W387" s="841"/>
      <c r="X387" s="841"/>
      <c r="Y387" s="841"/>
      <c r="Z387" s="841"/>
      <c r="AA387" s="2561">
        <v>0.8</v>
      </c>
    </row>
    <row r="388" spans="1:27">
      <c r="A388" s="1935">
        <v>227</v>
      </c>
      <c r="B388" s="705" t="s">
        <v>19676</v>
      </c>
      <c r="C388" s="1557" t="s">
        <v>19677</v>
      </c>
      <c r="D388" s="1937"/>
      <c r="E388" s="1938">
        <v>0.4</v>
      </c>
      <c r="F388" s="1938"/>
      <c r="G388" s="1937"/>
      <c r="H388" s="841"/>
      <c r="I388" s="62"/>
      <c r="J388" s="62"/>
      <c r="K388" s="62"/>
      <c r="L388" s="841"/>
      <c r="M388" s="62"/>
      <c r="N388" s="62"/>
      <c r="O388" s="62"/>
      <c r="P388" s="1938">
        <v>0.4</v>
      </c>
      <c r="Q388" s="1938">
        <v>0.2</v>
      </c>
      <c r="R388" s="1938" t="s">
        <v>6051</v>
      </c>
      <c r="S388" s="62"/>
      <c r="T388" s="62"/>
      <c r="U388" s="62"/>
      <c r="V388" s="841"/>
      <c r="W388" s="841"/>
      <c r="X388" s="841"/>
      <c r="Y388" s="841"/>
      <c r="Z388" s="841"/>
      <c r="AA388" s="2561">
        <v>0.4</v>
      </c>
    </row>
    <row r="389" spans="1:27">
      <c r="A389" s="1935">
        <v>228</v>
      </c>
      <c r="B389" s="705" t="s">
        <v>395</v>
      </c>
      <c r="C389" s="1557" t="s">
        <v>19678</v>
      </c>
      <c r="D389" s="1937"/>
      <c r="E389" s="1938">
        <v>0.6</v>
      </c>
      <c r="F389" s="1938">
        <v>0.6</v>
      </c>
      <c r="G389" s="1938">
        <v>0.6</v>
      </c>
      <c r="H389" s="841"/>
      <c r="I389" s="62"/>
      <c r="J389" s="62"/>
      <c r="K389" s="62"/>
      <c r="L389" s="841"/>
      <c r="M389" s="62"/>
      <c r="N389" s="62"/>
      <c r="O389" s="62"/>
      <c r="P389" s="1938"/>
      <c r="Q389" s="1938">
        <v>0.6</v>
      </c>
      <c r="R389" s="1938" t="s">
        <v>6051</v>
      </c>
      <c r="S389" s="62"/>
      <c r="T389" s="62"/>
      <c r="U389" s="62"/>
      <c r="V389" s="841"/>
      <c r="W389" s="841"/>
      <c r="X389" s="841"/>
      <c r="Y389" s="841"/>
      <c r="Z389" s="841"/>
      <c r="AA389" s="2561">
        <v>0.6</v>
      </c>
    </row>
    <row r="390" spans="1:27">
      <c r="A390" s="1935">
        <v>229</v>
      </c>
      <c r="B390" s="705" t="s">
        <v>19679</v>
      </c>
      <c r="C390" s="1557" t="s">
        <v>19680</v>
      </c>
      <c r="D390" s="1937"/>
      <c r="E390" s="1938">
        <v>0.8</v>
      </c>
      <c r="F390" s="1938"/>
      <c r="G390" s="1937"/>
      <c r="H390" s="841"/>
      <c r="I390" s="62"/>
      <c r="J390" s="62"/>
      <c r="K390" s="62"/>
      <c r="L390" s="841"/>
      <c r="M390" s="62"/>
      <c r="N390" s="62"/>
      <c r="O390" s="62"/>
      <c r="P390" s="1938">
        <v>0.8</v>
      </c>
      <c r="Q390" s="1938">
        <v>0.6</v>
      </c>
      <c r="R390" s="1938" t="s">
        <v>6051</v>
      </c>
      <c r="S390" s="62"/>
      <c r="T390" s="62"/>
      <c r="U390" s="62"/>
      <c r="V390" s="841"/>
      <c r="W390" s="841"/>
      <c r="X390" s="841"/>
      <c r="Y390" s="841"/>
      <c r="Z390" s="841"/>
      <c r="AA390" s="2561">
        <v>0.8</v>
      </c>
    </row>
    <row r="391" spans="1:27">
      <c r="A391" s="1935">
        <v>230</v>
      </c>
      <c r="B391" s="705" t="s">
        <v>19681</v>
      </c>
      <c r="C391" s="1557" t="s">
        <v>19682</v>
      </c>
      <c r="D391" s="1937"/>
      <c r="E391" s="1938">
        <v>0.5</v>
      </c>
      <c r="F391" s="1938"/>
      <c r="G391" s="1937"/>
      <c r="H391" s="841"/>
      <c r="I391" s="62"/>
      <c r="J391" s="62"/>
      <c r="K391" s="62"/>
      <c r="L391" s="841"/>
      <c r="M391" s="62"/>
      <c r="N391" s="62"/>
      <c r="O391" s="62"/>
      <c r="P391" s="1938">
        <v>0.5</v>
      </c>
      <c r="Q391" s="1938">
        <v>0.5</v>
      </c>
      <c r="R391" s="1938" t="s">
        <v>6051</v>
      </c>
      <c r="S391" s="62"/>
      <c r="T391" s="62"/>
      <c r="U391" s="62"/>
      <c r="V391" s="841"/>
      <c r="W391" s="841"/>
      <c r="X391" s="841"/>
      <c r="Y391" s="841"/>
      <c r="Z391" s="841"/>
      <c r="AA391" s="2561">
        <v>0.5</v>
      </c>
    </row>
    <row r="392" spans="1:27" ht="18.75" customHeight="1">
      <c r="A392" s="27"/>
      <c r="B392" s="2130" t="s">
        <v>20040</v>
      </c>
      <c r="C392" s="2088"/>
      <c r="D392" s="2086"/>
      <c r="E392" s="2088">
        <f>SUM(E157:E391)</f>
        <v>132.31999999999996</v>
      </c>
      <c r="F392" s="2088">
        <f>SUM(F157:F391)</f>
        <v>12.919999999999998</v>
      </c>
      <c r="G392" s="2088">
        <f t="shared" ref="G392:O392" si="30">SUM(G157:G391)</f>
        <v>12.919999999999998</v>
      </c>
      <c r="H392" s="2088">
        <f t="shared" si="30"/>
        <v>0</v>
      </c>
      <c r="I392" s="2088">
        <f t="shared" si="30"/>
        <v>0</v>
      </c>
      <c r="J392" s="2088">
        <f t="shared" si="30"/>
        <v>0</v>
      </c>
      <c r="K392" s="2088">
        <f t="shared" si="30"/>
        <v>0</v>
      </c>
      <c r="L392" s="2088">
        <f t="shared" si="30"/>
        <v>0</v>
      </c>
      <c r="M392" s="2088">
        <f t="shared" si="30"/>
        <v>0</v>
      </c>
      <c r="N392" s="2088">
        <f t="shared" si="30"/>
        <v>0</v>
      </c>
      <c r="O392" s="2088">
        <f t="shared" si="30"/>
        <v>0</v>
      </c>
      <c r="P392" s="2088">
        <f>SUM(P157:P391)</f>
        <v>119.39999999999993</v>
      </c>
      <c r="Q392" s="2088">
        <f>SUM(Q157:Q391)</f>
        <v>115.53999999999994</v>
      </c>
      <c r="R392" s="2088">
        <f>SUM(R157:R391)</f>
        <v>145</v>
      </c>
      <c r="S392" s="2088">
        <f>SUM(S157:S391)</f>
        <v>0</v>
      </c>
      <c r="T392" s="2088">
        <f t="shared" ref="T392" si="31">SUM(T157:T391)</f>
        <v>0</v>
      </c>
      <c r="U392" s="2088">
        <f t="shared" ref="U392" si="32">SUM(U157:U391)</f>
        <v>0</v>
      </c>
      <c r="V392" s="2088">
        <f t="shared" ref="V392" si="33">SUM(V157:V391)</f>
        <v>0</v>
      </c>
      <c r="W392" s="2088">
        <f t="shared" ref="W392" si="34">SUM(W157:W391)</f>
        <v>0</v>
      </c>
      <c r="X392" s="2088">
        <f t="shared" ref="X392" si="35">SUM(X157:X391)</f>
        <v>0</v>
      </c>
      <c r="Y392" s="2088">
        <f t="shared" ref="Y392" si="36">SUM(Y157:Y391)</f>
        <v>14.079999999999998</v>
      </c>
      <c r="Z392" s="2088">
        <f>SUM(Z157:Z391)</f>
        <v>0</v>
      </c>
      <c r="AA392" s="2088">
        <f>SUM(AA157:AA391)</f>
        <v>118.23999999999994</v>
      </c>
    </row>
    <row r="393" spans="1:27" s="343" customFormat="1" ht="21.75" customHeight="1">
      <c r="A393" s="2080"/>
      <c r="B393" s="2989" t="s">
        <v>20041</v>
      </c>
      <c r="C393" s="2990"/>
      <c r="D393" s="2990"/>
      <c r="E393" s="2990"/>
      <c r="F393" s="2990"/>
      <c r="G393" s="2990"/>
      <c r="H393" s="2990"/>
      <c r="I393" s="2990"/>
      <c r="J393" s="2990"/>
      <c r="K393" s="2990"/>
      <c r="L393" s="2990"/>
      <c r="M393" s="2990"/>
      <c r="N393" s="2990"/>
      <c r="O393" s="2990"/>
      <c r="P393" s="2134"/>
      <c r="Q393" s="2134"/>
      <c r="R393" s="2134"/>
      <c r="S393" s="2135"/>
      <c r="T393" s="2135"/>
      <c r="U393" s="2135"/>
      <c r="V393" s="2134"/>
      <c r="W393" s="2134"/>
      <c r="X393" s="2134"/>
      <c r="Y393" s="2134"/>
      <c r="Z393" s="2134"/>
      <c r="AA393" s="2136"/>
    </row>
    <row r="394" spans="1:27" ht="20.25" customHeight="1">
      <c r="A394" s="66"/>
      <c r="B394" s="2132" t="s">
        <v>19683</v>
      </c>
      <c r="C394" s="2113"/>
      <c r="D394" s="2101"/>
      <c r="E394" s="2101"/>
      <c r="F394" s="2101"/>
      <c r="G394" s="2101"/>
      <c r="H394" s="2101"/>
      <c r="I394" s="2093"/>
      <c r="J394" s="2093"/>
      <c r="K394" s="2093"/>
      <c r="L394" s="2101"/>
      <c r="M394" s="2093"/>
      <c r="N394" s="2093"/>
      <c r="O394" s="2093"/>
      <c r="P394" s="2101"/>
      <c r="Q394" s="2101"/>
      <c r="R394" s="2101"/>
      <c r="S394" s="2093"/>
      <c r="T394" s="2093"/>
      <c r="U394" s="2093"/>
      <c r="V394" s="2101"/>
      <c r="W394" s="2101"/>
      <c r="X394" s="2101"/>
      <c r="Y394" s="2101"/>
      <c r="Z394" s="2101"/>
      <c r="AA394" s="2102"/>
    </row>
    <row r="395" spans="1:27">
      <c r="A395" s="1935">
        <v>1</v>
      </c>
      <c r="B395" s="1937" t="s">
        <v>19684</v>
      </c>
      <c r="C395" s="2133" t="s">
        <v>19685</v>
      </c>
      <c r="D395" s="2072"/>
      <c r="E395" s="919">
        <v>0.5</v>
      </c>
      <c r="F395" s="919"/>
      <c r="G395" s="2072"/>
      <c r="H395" s="2072"/>
      <c r="I395" s="1691"/>
      <c r="J395" s="1691"/>
      <c r="K395" s="1691"/>
      <c r="L395" s="2072"/>
      <c r="M395" s="1691"/>
      <c r="N395" s="1691"/>
      <c r="O395" s="1691"/>
      <c r="P395" s="919">
        <v>0.5</v>
      </c>
      <c r="Q395" s="919">
        <v>0.5</v>
      </c>
      <c r="R395" s="919" t="s">
        <v>6051</v>
      </c>
      <c r="S395" s="1691"/>
      <c r="T395" s="1691"/>
      <c r="U395" s="1691"/>
      <c r="V395" s="919"/>
      <c r="W395" s="919"/>
      <c r="X395" s="919"/>
      <c r="Y395" s="919"/>
      <c r="Z395" s="919"/>
      <c r="AA395" s="919">
        <v>0.5</v>
      </c>
    </row>
    <row r="396" spans="1:27">
      <c r="A396" s="1935">
        <v>2</v>
      </c>
      <c r="B396" s="1937" t="s">
        <v>10945</v>
      </c>
      <c r="C396" s="1557" t="s">
        <v>19686</v>
      </c>
      <c r="D396" s="1937"/>
      <c r="E396" s="1938">
        <v>0.1</v>
      </c>
      <c r="F396" s="1938"/>
      <c r="G396" s="1937"/>
      <c r="H396" s="1937"/>
      <c r="I396" s="62"/>
      <c r="J396" s="62"/>
      <c r="K396" s="62"/>
      <c r="L396" s="1937"/>
      <c r="M396" s="62"/>
      <c r="N396" s="62"/>
      <c r="O396" s="62"/>
      <c r="P396" s="1938">
        <v>0.1</v>
      </c>
      <c r="Q396" s="1938">
        <v>0.1</v>
      </c>
      <c r="R396" s="1938" t="s">
        <v>6051</v>
      </c>
      <c r="S396" s="62"/>
      <c r="T396" s="62"/>
      <c r="U396" s="62"/>
      <c r="V396" s="1938"/>
      <c r="W396" s="1938"/>
      <c r="X396" s="1938"/>
      <c r="Y396" s="1938"/>
      <c r="Z396" s="1938"/>
      <c r="AA396" s="1938">
        <v>0.1</v>
      </c>
    </row>
    <row r="397" spans="1:27">
      <c r="A397" s="1935">
        <v>3</v>
      </c>
      <c r="B397" s="1937" t="s">
        <v>19687</v>
      </c>
      <c r="C397" s="1557" t="s">
        <v>19688</v>
      </c>
      <c r="D397" s="1937"/>
      <c r="E397" s="1938">
        <v>1.5</v>
      </c>
      <c r="F397" s="1938"/>
      <c r="G397" s="1937"/>
      <c r="H397" s="1937"/>
      <c r="I397" s="62"/>
      <c r="J397" s="62"/>
      <c r="K397" s="62"/>
      <c r="L397" s="1937"/>
      <c r="M397" s="62"/>
      <c r="N397" s="62"/>
      <c r="O397" s="62"/>
      <c r="P397" s="1938">
        <v>1.5</v>
      </c>
      <c r="Q397" s="1938">
        <v>1.5</v>
      </c>
      <c r="R397" s="1938" t="s">
        <v>6051</v>
      </c>
      <c r="S397" s="62"/>
      <c r="T397" s="62"/>
      <c r="U397" s="62"/>
      <c r="V397" s="1938"/>
      <c r="W397" s="1938"/>
      <c r="X397" s="1938"/>
      <c r="Y397" s="1938"/>
      <c r="Z397" s="1938"/>
      <c r="AA397" s="1938">
        <v>1.5</v>
      </c>
    </row>
    <row r="398" spans="1:27">
      <c r="A398" s="1935">
        <v>4</v>
      </c>
      <c r="B398" s="1937" t="s">
        <v>19689</v>
      </c>
      <c r="C398" s="1557" t="s">
        <v>19690</v>
      </c>
      <c r="D398" s="1937"/>
      <c r="E398" s="1938">
        <v>0.5</v>
      </c>
      <c r="F398" s="1938"/>
      <c r="G398" s="1937"/>
      <c r="H398" s="1937"/>
      <c r="I398" s="62"/>
      <c r="J398" s="62"/>
      <c r="K398" s="62"/>
      <c r="L398" s="1937"/>
      <c r="M398" s="62"/>
      <c r="N398" s="62"/>
      <c r="O398" s="62"/>
      <c r="P398" s="1938">
        <v>0.5</v>
      </c>
      <c r="Q398" s="1938">
        <v>0.5</v>
      </c>
      <c r="R398" s="1938" t="s">
        <v>6051</v>
      </c>
      <c r="S398" s="62"/>
      <c r="T398" s="62"/>
      <c r="U398" s="62"/>
      <c r="V398" s="1938"/>
      <c r="W398" s="1938"/>
      <c r="X398" s="1938"/>
      <c r="Y398" s="1938"/>
      <c r="Z398" s="1938"/>
      <c r="AA398" s="1938">
        <v>0.5</v>
      </c>
    </row>
    <row r="399" spans="1:27">
      <c r="A399" s="1935">
        <v>5</v>
      </c>
      <c r="B399" s="1937" t="s">
        <v>19691</v>
      </c>
      <c r="C399" s="2074" t="s">
        <v>19692</v>
      </c>
      <c r="D399" s="1937"/>
      <c r="E399" s="1938">
        <v>0.5</v>
      </c>
      <c r="F399" s="1938"/>
      <c r="G399" s="1937"/>
      <c r="H399" s="1937"/>
      <c r="I399" s="62"/>
      <c r="J399" s="62"/>
      <c r="K399" s="62"/>
      <c r="L399" s="1937"/>
      <c r="M399" s="62"/>
      <c r="N399" s="62"/>
      <c r="O399" s="62"/>
      <c r="P399" s="1938">
        <v>0.5</v>
      </c>
      <c r="Q399" s="1938">
        <v>0.5</v>
      </c>
      <c r="R399" s="1938" t="s">
        <v>6051</v>
      </c>
      <c r="S399" s="62"/>
      <c r="T399" s="62"/>
      <c r="U399" s="62"/>
      <c r="V399" s="1938"/>
      <c r="W399" s="1938"/>
      <c r="X399" s="1938"/>
      <c r="Y399" s="1938"/>
      <c r="Z399" s="1938"/>
      <c r="AA399" s="1938">
        <v>0.5</v>
      </c>
    </row>
    <row r="400" spans="1:27">
      <c r="A400" s="1935">
        <v>6</v>
      </c>
      <c r="B400" s="1937" t="s">
        <v>19693</v>
      </c>
      <c r="C400" s="1557" t="s">
        <v>19694</v>
      </c>
      <c r="D400" s="1937"/>
      <c r="E400" s="1938">
        <v>0.5</v>
      </c>
      <c r="F400" s="1938"/>
      <c r="G400" s="1937"/>
      <c r="H400" s="1937"/>
      <c r="I400" s="62"/>
      <c r="J400" s="62"/>
      <c r="K400" s="62"/>
      <c r="L400" s="1937"/>
      <c r="M400" s="62"/>
      <c r="N400" s="62"/>
      <c r="O400" s="62"/>
      <c r="P400" s="1938">
        <v>0.5</v>
      </c>
      <c r="Q400" s="1938">
        <v>0.5</v>
      </c>
      <c r="R400" s="1938" t="s">
        <v>6051</v>
      </c>
      <c r="S400" s="62"/>
      <c r="T400" s="62"/>
      <c r="U400" s="62"/>
      <c r="V400" s="1938"/>
      <c r="W400" s="1938"/>
      <c r="X400" s="1938"/>
      <c r="Y400" s="1938"/>
      <c r="Z400" s="1938"/>
      <c r="AA400" s="1938">
        <v>0.5</v>
      </c>
    </row>
    <row r="401" spans="1:27">
      <c r="A401" s="1935">
        <v>7</v>
      </c>
      <c r="B401" s="1937" t="s">
        <v>19695</v>
      </c>
      <c r="C401" s="1557" t="s">
        <v>19696</v>
      </c>
      <c r="D401" s="1937"/>
      <c r="E401" s="1938">
        <v>1</v>
      </c>
      <c r="F401" s="1938"/>
      <c r="G401" s="1937"/>
      <c r="H401" s="1937"/>
      <c r="I401" s="62"/>
      <c r="J401" s="62"/>
      <c r="K401" s="62"/>
      <c r="L401" s="1937"/>
      <c r="M401" s="62"/>
      <c r="N401" s="62"/>
      <c r="O401" s="62"/>
      <c r="P401" s="1938">
        <v>1</v>
      </c>
      <c r="Q401" s="1938">
        <v>1</v>
      </c>
      <c r="R401" s="1938" t="s">
        <v>6051</v>
      </c>
      <c r="S401" s="62"/>
      <c r="T401" s="62"/>
      <c r="U401" s="62"/>
      <c r="V401" s="1938"/>
      <c r="W401" s="1938"/>
      <c r="X401" s="1938"/>
      <c r="Y401" s="1938"/>
      <c r="Z401" s="1938"/>
      <c r="AA401" s="1938">
        <v>1</v>
      </c>
    </row>
    <row r="402" spans="1:27">
      <c r="A402" s="1935">
        <v>8</v>
      </c>
      <c r="B402" s="1937" t="s">
        <v>19697</v>
      </c>
      <c r="C402" s="1557" t="s">
        <v>19698</v>
      </c>
      <c r="D402" s="1937"/>
      <c r="E402" s="1938">
        <v>1</v>
      </c>
      <c r="F402" s="1938"/>
      <c r="G402" s="1937"/>
      <c r="H402" s="1937"/>
      <c r="I402" s="62"/>
      <c r="J402" s="62"/>
      <c r="K402" s="62"/>
      <c r="L402" s="1937"/>
      <c r="M402" s="62"/>
      <c r="N402" s="62"/>
      <c r="O402" s="62"/>
      <c r="P402" s="1938">
        <v>1</v>
      </c>
      <c r="Q402" s="1938">
        <v>1</v>
      </c>
      <c r="R402" s="1938" t="s">
        <v>6051</v>
      </c>
      <c r="S402" s="62"/>
      <c r="T402" s="62"/>
      <c r="U402" s="62"/>
      <c r="V402" s="1938"/>
      <c r="W402" s="1938"/>
      <c r="X402" s="1938"/>
      <c r="Y402" s="1938"/>
      <c r="Z402" s="1938"/>
      <c r="AA402" s="1938">
        <v>1</v>
      </c>
    </row>
    <row r="403" spans="1:27">
      <c r="A403" s="1935">
        <v>9</v>
      </c>
      <c r="B403" s="1937" t="s">
        <v>19699</v>
      </c>
      <c r="C403" s="1557" t="s">
        <v>19700</v>
      </c>
      <c r="D403" s="1937"/>
      <c r="E403" s="1938">
        <v>1.5</v>
      </c>
      <c r="F403" s="1938"/>
      <c r="G403" s="1937"/>
      <c r="H403" s="1937"/>
      <c r="I403" s="62"/>
      <c r="J403" s="62"/>
      <c r="K403" s="62"/>
      <c r="L403" s="1937"/>
      <c r="M403" s="62"/>
      <c r="N403" s="62"/>
      <c r="O403" s="62"/>
      <c r="P403" s="1938">
        <v>1.5</v>
      </c>
      <c r="Q403" s="1938">
        <v>1.5</v>
      </c>
      <c r="R403" s="1938" t="s">
        <v>6051</v>
      </c>
      <c r="S403" s="62"/>
      <c r="T403" s="62"/>
      <c r="U403" s="62"/>
      <c r="V403" s="1938"/>
      <c r="W403" s="1938"/>
      <c r="X403" s="1938"/>
      <c r="Y403" s="1938"/>
      <c r="Z403" s="1938"/>
      <c r="AA403" s="1938">
        <v>1.5</v>
      </c>
    </row>
    <row r="404" spans="1:27">
      <c r="A404" s="1935">
        <v>10</v>
      </c>
      <c r="B404" s="1937" t="s">
        <v>19701</v>
      </c>
      <c r="C404" s="1557" t="s">
        <v>19702</v>
      </c>
      <c r="D404" s="1937"/>
      <c r="E404" s="1938">
        <v>0.5</v>
      </c>
      <c r="F404" s="1938"/>
      <c r="G404" s="1937"/>
      <c r="H404" s="1937"/>
      <c r="I404" s="62"/>
      <c r="J404" s="62"/>
      <c r="K404" s="62"/>
      <c r="L404" s="1937"/>
      <c r="M404" s="62"/>
      <c r="N404" s="62"/>
      <c r="O404" s="62"/>
      <c r="P404" s="1938">
        <v>0.5</v>
      </c>
      <c r="Q404" s="1938">
        <v>0.5</v>
      </c>
      <c r="R404" s="1938" t="s">
        <v>6051</v>
      </c>
      <c r="S404" s="62"/>
      <c r="T404" s="62"/>
      <c r="U404" s="62"/>
      <c r="V404" s="1938"/>
      <c r="W404" s="1938"/>
      <c r="X404" s="1938"/>
      <c r="Y404" s="1938"/>
      <c r="Z404" s="1938"/>
      <c r="AA404" s="1938">
        <v>0.5</v>
      </c>
    </row>
    <row r="405" spans="1:27">
      <c r="A405" s="1935">
        <v>11</v>
      </c>
      <c r="B405" s="1937" t="s">
        <v>19703</v>
      </c>
      <c r="C405" s="1557" t="s">
        <v>19704</v>
      </c>
      <c r="D405" s="1937"/>
      <c r="E405" s="1938">
        <v>0.2</v>
      </c>
      <c r="F405" s="1938"/>
      <c r="G405" s="1937"/>
      <c r="H405" s="1937"/>
      <c r="I405" s="62"/>
      <c r="J405" s="62"/>
      <c r="K405" s="62"/>
      <c r="L405" s="1937"/>
      <c r="M405" s="62"/>
      <c r="N405" s="62"/>
      <c r="O405" s="62"/>
      <c r="P405" s="1938">
        <v>0.2</v>
      </c>
      <c r="Q405" s="1938">
        <v>0.2</v>
      </c>
      <c r="R405" s="1938" t="s">
        <v>6051</v>
      </c>
      <c r="S405" s="62"/>
      <c r="T405" s="62"/>
      <c r="U405" s="62"/>
      <c r="V405" s="1938"/>
      <c r="W405" s="1938"/>
      <c r="X405" s="1938"/>
      <c r="Y405" s="1938"/>
      <c r="Z405" s="1938"/>
      <c r="AA405" s="1938">
        <v>0.2</v>
      </c>
    </row>
    <row r="406" spans="1:27">
      <c r="A406" s="1935">
        <v>12</v>
      </c>
      <c r="B406" s="1937" t="s">
        <v>731</v>
      </c>
      <c r="C406" s="1557" t="s">
        <v>19705</v>
      </c>
      <c r="D406" s="1937"/>
      <c r="E406" s="1938">
        <v>0.2</v>
      </c>
      <c r="F406" s="1938"/>
      <c r="G406" s="1937"/>
      <c r="H406" s="1937"/>
      <c r="I406" s="62"/>
      <c r="J406" s="62"/>
      <c r="K406" s="62"/>
      <c r="L406" s="1937"/>
      <c r="M406" s="62"/>
      <c r="N406" s="62"/>
      <c r="O406" s="62"/>
      <c r="P406" s="1938">
        <v>0.2</v>
      </c>
      <c r="Q406" s="1938">
        <v>0.2</v>
      </c>
      <c r="R406" s="1938" t="s">
        <v>6051</v>
      </c>
      <c r="S406" s="62"/>
      <c r="T406" s="62"/>
      <c r="U406" s="62"/>
      <c r="V406" s="1938"/>
      <c r="W406" s="1938"/>
      <c r="X406" s="1938"/>
      <c r="Y406" s="1938"/>
      <c r="Z406" s="1938"/>
      <c r="AA406" s="1938">
        <v>0.2</v>
      </c>
    </row>
    <row r="407" spans="1:27">
      <c r="A407" s="1935">
        <v>13</v>
      </c>
      <c r="B407" s="1937" t="s">
        <v>19706</v>
      </c>
      <c r="C407" s="1557" t="s">
        <v>19707</v>
      </c>
      <c r="D407" s="1937"/>
      <c r="E407" s="1938">
        <v>0.2</v>
      </c>
      <c r="F407" s="1938"/>
      <c r="G407" s="1937"/>
      <c r="H407" s="1937"/>
      <c r="I407" s="62"/>
      <c r="J407" s="62"/>
      <c r="K407" s="62"/>
      <c r="L407" s="1937"/>
      <c r="M407" s="62"/>
      <c r="N407" s="62"/>
      <c r="O407" s="62"/>
      <c r="P407" s="1938">
        <v>0.2</v>
      </c>
      <c r="Q407" s="1938">
        <v>0.2</v>
      </c>
      <c r="R407" s="1938" t="s">
        <v>6051</v>
      </c>
      <c r="S407" s="62"/>
      <c r="T407" s="62"/>
      <c r="U407" s="62"/>
      <c r="V407" s="1938"/>
      <c r="W407" s="1938"/>
      <c r="X407" s="1938"/>
      <c r="Y407" s="1938"/>
      <c r="Z407" s="1938"/>
      <c r="AA407" s="1938">
        <v>0.2</v>
      </c>
    </row>
    <row r="408" spans="1:27">
      <c r="A408" s="1935">
        <v>14</v>
      </c>
      <c r="B408" s="1937" t="s">
        <v>733</v>
      </c>
      <c r="C408" s="1557" t="s">
        <v>19708</v>
      </c>
      <c r="D408" s="1937"/>
      <c r="E408" s="1938">
        <v>0.3</v>
      </c>
      <c r="F408" s="1938"/>
      <c r="G408" s="1937"/>
      <c r="H408" s="1937"/>
      <c r="I408" s="62"/>
      <c r="J408" s="62"/>
      <c r="K408" s="62"/>
      <c r="L408" s="1937"/>
      <c r="M408" s="62"/>
      <c r="N408" s="62"/>
      <c r="O408" s="62"/>
      <c r="P408" s="1938">
        <v>0.3</v>
      </c>
      <c r="Q408" s="1938">
        <v>0.3</v>
      </c>
      <c r="R408" s="1938" t="s">
        <v>6051</v>
      </c>
      <c r="S408" s="62"/>
      <c r="T408" s="62"/>
      <c r="U408" s="62"/>
      <c r="V408" s="1938"/>
      <c r="W408" s="1938"/>
      <c r="X408" s="1938"/>
      <c r="Y408" s="1938"/>
      <c r="Z408" s="1938"/>
      <c r="AA408" s="1938">
        <v>0.3</v>
      </c>
    </row>
    <row r="409" spans="1:27">
      <c r="A409" s="1935">
        <v>15</v>
      </c>
      <c r="B409" s="1937" t="s">
        <v>19709</v>
      </c>
      <c r="C409" s="2074" t="s">
        <v>19710</v>
      </c>
      <c r="D409" s="1937"/>
      <c r="E409" s="1938">
        <v>2</v>
      </c>
      <c r="F409" s="1938"/>
      <c r="G409" s="1937"/>
      <c r="H409" s="1937"/>
      <c r="I409" s="62"/>
      <c r="J409" s="62"/>
      <c r="K409" s="62"/>
      <c r="L409" s="1937"/>
      <c r="M409" s="62"/>
      <c r="N409" s="62"/>
      <c r="O409" s="62"/>
      <c r="P409" s="1938">
        <v>2</v>
      </c>
      <c r="Q409" s="1938">
        <v>2</v>
      </c>
      <c r="R409" s="1938" t="s">
        <v>6051</v>
      </c>
      <c r="S409" s="62"/>
      <c r="T409" s="62"/>
      <c r="U409" s="62"/>
      <c r="V409" s="1938"/>
      <c r="W409" s="1938"/>
      <c r="X409" s="1938"/>
      <c r="Y409" s="1938"/>
      <c r="Z409" s="1938"/>
      <c r="AA409" s="1938">
        <v>2</v>
      </c>
    </row>
    <row r="410" spans="1:27">
      <c r="A410" s="1935">
        <v>16</v>
      </c>
      <c r="B410" s="1937" t="s">
        <v>19711</v>
      </c>
      <c r="C410" s="1557" t="s">
        <v>19712</v>
      </c>
      <c r="D410" s="1937"/>
      <c r="E410" s="1938">
        <v>0.2</v>
      </c>
      <c r="F410" s="1938"/>
      <c r="G410" s="1937"/>
      <c r="H410" s="1937"/>
      <c r="I410" s="62"/>
      <c r="J410" s="62"/>
      <c r="K410" s="62"/>
      <c r="L410" s="1937"/>
      <c r="M410" s="62"/>
      <c r="N410" s="62"/>
      <c r="O410" s="62"/>
      <c r="P410" s="1938">
        <v>0.2</v>
      </c>
      <c r="Q410" s="1938">
        <v>0.2</v>
      </c>
      <c r="R410" s="1938" t="s">
        <v>6051</v>
      </c>
      <c r="S410" s="62"/>
      <c r="T410" s="62"/>
      <c r="U410" s="62"/>
      <c r="V410" s="1938"/>
      <c r="W410" s="1938"/>
      <c r="X410" s="1938"/>
      <c r="Y410" s="1938"/>
      <c r="Z410" s="1938"/>
      <c r="AA410" s="1938">
        <v>0.2</v>
      </c>
    </row>
    <row r="411" spans="1:27">
      <c r="A411" s="1935">
        <v>17</v>
      </c>
      <c r="B411" s="1937" t="s">
        <v>8126</v>
      </c>
      <c r="C411" s="1557" t="s">
        <v>19713</v>
      </c>
      <c r="D411" s="1937"/>
      <c r="E411" s="1938">
        <v>1.5</v>
      </c>
      <c r="F411" s="1938"/>
      <c r="G411" s="1937"/>
      <c r="H411" s="1937"/>
      <c r="I411" s="62"/>
      <c r="J411" s="62"/>
      <c r="K411" s="62"/>
      <c r="L411" s="1937"/>
      <c r="M411" s="62"/>
      <c r="N411" s="62"/>
      <c r="O411" s="62"/>
      <c r="P411" s="1938">
        <v>1.5</v>
      </c>
      <c r="Q411" s="1938">
        <v>1.5</v>
      </c>
      <c r="R411" s="1938" t="s">
        <v>6051</v>
      </c>
      <c r="S411" s="62"/>
      <c r="T411" s="62"/>
      <c r="U411" s="62"/>
      <c r="V411" s="1938"/>
      <c r="W411" s="1938"/>
      <c r="X411" s="1938"/>
      <c r="Y411" s="1938"/>
      <c r="Z411" s="1938"/>
      <c r="AA411" s="1938">
        <v>1.5</v>
      </c>
    </row>
    <row r="412" spans="1:27">
      <c r="A412" s="1935">
        <v>18</v>
      </c>
      <c r="B412" s="1937" t="s">
        <v>7477</v>
      </c>
      <c r="C412" s="1557" t="s">
        <v>19714</v>
      </c>
      <c r="D412" s="1937"/>
      <c r="E412" s="1938">
        <v>1</v>
      </c>
      <c r="F412" s="1938"/>
      <c r="G412" s="1937"/>
      <c r="H412" s="1937"/>
      <c r="I412" s="62"/>
      <c r="J412" s="62"/>
      <c r="K412" s="62"/>
      <c r="L412" s="1937"/>
      <c r="M412" s="62"/>
      <c r="N412" s="62"/>
      <c r="O412" s="62"/>
      <c r="P412" s="1938">
        <v>1</v>
      </c>
      <c r="Q412" s="1938">
        <v>1</v>
      </c>
      <c r="R412" s="1938" t="s">
        <v>6051</v>
      </c>
      <c r="S412" s="62"/>
      <c r="T412" s="62"/>
      <c r="U412" s="62"/>
      <c r="V412" s="1938"/>
      <c r="W412" s="1938"/>
      <c r="X412" s="1938"/>
      <c r="Y412" s="1938"/>
      <c r="Z412" s="1938"/>
      <c r="AA412" s="1938">
        <v>1</v>
      </c>
    </row>
    <row r="413" spans="1:27">
      <c r="A413" s="1935">
        <v>19</v>
      </c>
      <c r="B413" s="1937" t="s">
        <v>19715</v>
      </c>
      <c r="C413" s="1557" t="s">
        <v>19716</v>
      </c>
      <c r="D413" s="1937"/>
      <c r="E413" s="1938">
        <v>2</v>
      </c>
      <c r="F413" s="1938"/>
      <c r="G413" s="1937"/>
      <c r="H413" s="1937"/>
      <c r="I413" s="62"/>
      <c r="J413" s="62"/>
      <c r="K413" s="62"/>
      <c r="L413" s="1937"/>
      <c r="M413" s="62"/>
      <c r="N413" s="62"/>
      <c r="O413" s="62"/>
      <c r="P413" s="1938">
        <v>2</v>
      </c>
      <c r="Q413" s="1938">
        <v>2</v>
      </c>
      <c r="R413" s="1938" t="s">
        <v>6051</v>
      </c>
      <c r="S413" s="62"/>
      <c r="T413" s="62"/>
      <c r="U413" s="62"/>
      <c r="V413" s="1938"/>
      <c r="W413" s="1938"/>
      <c r="X413" s="1938"/>
      <c r="Y413" s="1938"/>
      <c r="Z413" s="1938"/>
      <c r="AA413" s="1938">
        <v>2</v>
      </c>
    </row>
    <row r="414" spans="1:27">
      <c r="A414" s="1935">
        <v>20</v>
      </c>
      <c r="B414" s="1937" t="s">
        <v>19717</v>
      </c>
      <c r="C414" s="1557" t="s">
        <v>19718</v>
      </c>
      <c r="D414" s="1937"/>
      <c r="E414" s="1938">
        <v>1.5</v>
      </c>
      <c r="F414" s="1938"/>
      <c r="G414" s="1937"/>
      <c r="H414" s="1937"/>
      <c r="I414" s="62"/>
      <c r="J414" s="62"/>
      <c r="K414" s="62"/>
      <c r="L414" s="1937"/>
      <c r="M414" s="62"/>
      <c r="N414" s="62"/>
      <c r="O414" s="62"/>
      <c r="P414" s="1938">
        <v>1.5</v>
      </c>
      <c r="Q414" s="1938">
        <v>1.5</v>
      </c>
      <c r="R414" s="1938" t="s">
        <v>6051</v>
      </c>
      <c r="S414" s="62"/>
      <c r="T414" s="62"/>
      <c r="U414" s="62"/>
      <c r="V414" s="1938"/>
      <c r="W414" s="1938"/>
      <c r="X414" s="1938"/>
      <c r="Y414" s="1938"/>
      <c r="Z414" s="1938"/>
      <c r="AA414" s="1938">
        <v>1.5</v>
      </c>
    </row>
    <row r="415" spans="1:27">
      <c r="A415" s="1935">
        <v>21</v>
      </c>
      <c r="B415" s="1937" t="s">
        <v>19719</v>
      </c>
      <c r="C415" s="1557" t="s">
        <v>19720</v>
      </c>
      <c r="D415" s="1937"/>
      <c r="E415" s="1938">
        <v>0.1</v>
      </c>
      <c r="F415" s="1938"/>
      <c r="G415" s="1937"/>
      <c r="H415" s="1937"/>
      <c r="I415" s="62"/>
      <c r="J415" s="62"/>
      <c r="K415" s="62"/>
      <c r="L415" s="1937"/>
      <c r="M415" s="62"/>
      <c r="N415" s="62"/>
      <c r="O415" s="62"/>
      <c r="P415" s="1938">
        <v>0.1</v>
      </c>
      <c r="Q415" s="1938">
        <v>0.1</v>
      </c>
      <c r="R415" s="1938" t="s">
        <v>6051</v>
      </c>
      <c r="S415" s="62"/>
      <c r="T415" s="62"/>
      <c r="U415" s="62"/>
      <c r="V415" s="1938"/>
      <c r="W415" s="1938"/>
      <c r="X415" s="1938"/>
      <c r="Y415" s="1938"/>
      <c r="Z415" s="1938"/>
      <c r="AA415" s="1938">
        <v>0.1</v>
      </c>
    </row>
    <row r="416" spans="1:27">
      <c r="A416" s="1935">
        <v>22</v>
      </c>
      <c r="B416" s="1937" t="s">
        <v>19721</v>
      </c>
      <c r="C416" s="1557" t="s">
        <v>19722</v>
      </c>
      <c r="D416" s="1937"/>
      <c r="E416" s="1938">
        <v>0.3</v>
      </c>
      <c r="F416" s="1938"/>
      <c r="G416" s="1937"/>
      <c r="H416" s="1937"/>
      <c r="I416" s="62"/>
      <c r="J416" s="62"/>
      <c r="K416" s="62"/>
      <c r="L416" s="1937"/>
      <c r="M416" s="62"/>
      <c r="N416" s="62"/>
      <c r="O416" s="62"/>
      <c r="P416" s="1938">
        <v>0.3</v>
      </c>
      <c r="Q416" s="1938">
        <v>0.3</v>
      </c>
      <c r="R416" s="1938" t="s">
        <v>6051</v>
      </c>
      <c r="S416" s="62"/>
      <c r="T416" s="62"/>
      <c r="U416" s="62"/>
      <c r="V416" s="1938"/>
      <c r="W416" s="1938"/>
      <c r="X416" s="1938"/>
      <c r="Y416" s="1938"/>
      <c r="Z416" s="1938"/>
      <c r="AA416" s="1938">
        <v>0.3</v>
      </c>
    </row>
    <row r="417" spans="1:27">
      <c r="A417" s="1935">
        <v>23</v>
      </c>
      <c r="B417" s="1937" t="s">
        <v>19723</v>
      </c>
      <c r="C417" s="1557" t="s">
        <v>19724</v>
      </c>
      <c r="D417" s="1937"/>
      <c r="E417" s="1938">
        <v>0.3</v>
      </c>
      <c r="F417" s="1938"/>
      <c r="G417" s="1937"/>
      <c r="H417" s="1937"/>
      <c r="I417" s="62"/>
      <c r="J417" s="62"/>
      <c r="K417" s="62"/>
      <c r="L417" s="1937"/>
      <c r="M417" s="62"/>
      <c r="N417" s="62"/>
      <c r="O417" s="62"/>
      <c r="P417" s="1938">
        <v>0.3</v>
      </c>
      <c r="Q417" s="1938">
        <v>0.3</v>
      </c>
      <c r="R417" s="1938" t="s">
        <v>6051</v>
      </c>
      <c r="S417" s="62"/>
      <c r="T417" s="62"/>
      <c r="U417" s="62"/>
      <c r="V417" s="1938"/>
      <c r="W417" s="1938"/>
      <c r="X417" s="1938"/>
      <c r="Y417" s="1938"/>
      <c r="Z417" s="1938"/>
      <c r="AA417" s="1938">
        <v>0.3</v>
      </c>
    </row>
    <row r="418" spans="1:27">
      <c r="A418" s="1935">
        <v>24</v>
      </c>
      <c r="B418" s="1937" t="s">
        <v>10918</v>
      </c>
      <c r="C418" s="1557" t="s">
        <v>19725</v>
      </c>
      <c r="D418" s="1937"/>
      <c r="E418" s="1938">
        <v>2</v>
      </c>
      <c r="F418" s="1938"/>
      <c r="G418" s="1937"/>
      <c r="H418" s="1937"/>
      <c r="I418" s="62"/>
      <c r="J418" s="62"/>
      <c r="K418" s="62"/>
      <c r="L418" s="1937"/>
      <c r="M418" s="62"/>
      <c r="N418" s="62"/>
      <c r="O418" s="62"/>
      <c r="P418" s="1938">
        <v>2</v>
      </c>
      <c r="Q418" s="1938">
        <v>2</v>
      </c>
      <c r="R418" s="1938" t="s">
        <v>6051</v>
      </c>
      <c r="S418" s="62"/>
      <c r="T418" s="62"/>
      <c r="U418" s="62"/>
      <c r="V418" s="1938"/>
      <c r="W418" s="1938"/>
      <c r="X418" s="1938"/>
      <c r="Y418" s="1938"/>
      <c r="Z418" s="1938"/>
      <c r="AA418" s="1938">
        <v>2</v>
      </c>
    </row>
    <row r="419" spans="1:27">
      <c r="A419" s="1935">
        <v>25</v>
      </c>
      <c r="B419" s="1937" t="s">
        <v>19726</v>
      </c>
      <c r="C419" s="2074" t="s">
        <v>19727</v>
      </c>
      <c r="D419" s="1937"/>
      <c r="E419" s="1938">
        <v>2</v>
      </c>
      <c r="F419" s="1938"/>
      <c r="G419" s="1937"/>
      <c r="H419" s="1937"/>
      <c r="I419" s="62"/>
      <c r="J419" s="62"/>
      <c r="K419" s="62"/>
      <c r="L419" s="1937"/>
      <c r="M419" s="62"/>
      <c r="N419" s="62"/>
      <c r="O419" s="62"/>
      <c r="P419" s="1938">
        <v>2</v>
      </c>
      <c r="Q419" s="1938">
        <v>2</v>
      </c>
      <c r="R419" s="1938" t="s">
        <v>6051</v>
      </c>
      <c r="S419" s="62"/>
      <c r="T419" s="62"/>
      <c r="U419" s="62"/>
      <c r="V419" s="1938"/>
      <c r="W419" s="1938"/>
      <c r="X419" s="1938"/>
      <c r="Y419" s="1938"/>
      <c r="Z419" s="1938"/>
      <c r="AA419" s="1938">
        <v>2</v>
      </c>
    </row>
    <row r="420" spans="1:27">
      <c r="A420" s="1935">
        <v>26</v>
      </c>
      <c r="B420" s="1937" t="s">
        <v>10972</v>
      </c>
      <c r="C420" s="1557" t="s">
        <v>19728</v>
      </c>
      <c r="D420" s="1937"/>
      <c r="E420" s="1938">
        <v>0.1</v>
      </c>
      <c r="F420" s="1938"/>
      <c r="G420" s="1937"/>
      <c r="H420" s="1937"/>
      <c r="I420" s="62"/>
      <c r="J420" s="62"/>
      <c r="K420" s="62"/>
      <c r="L420" s="1937"/>
      <c r="M420" s="62"/>
      <c r="N420" s="62"/>
      <c r="O420" s="62"/>
      <c r="P420" s="1938">
        <v>0.1</v>
      </c>
      <c r="Q420" s="1938">
        <v>0.1</v>
      </c>
      <c r="R420" s="1938" t="s">
        <v>6051</v>
      </c>
      <c r="S420" s="62"/>
      <c r="T420" s="62"/>
      <c r="U420" s="62"/>
      <c r="V420" s="1938"/>
      <c r="W420" s="1938"/>
      <c r="X420" s="1938"/>
      <c r="Y420" s="1938"/>
      <c r="Z420" s="1938"/>
      <c r="AA420" s="1938">
        <v>0.1</v>
      </c>
    </row>
    <row r="421" spans="1:27">
      <c r="A421" s="1935">
        <v>27</v>
      </c>
      <c r="B421" s="1937" t="s">
        <v>19729</v>
      </c>
      <c r="C421" s="1557" t="s">
        <v>19730</v>
      </c>
      <c r="D421" s="1937"/>
      <c r="E421" s="1938">
        <v>0.3</v>
      </c>
      <c r="F421" s="1938"/>
      <c r="G421" s="1937"/>
      <c r="H421" s="1937"/>
      <c r="I421" s="62"/>
      <c r="J421" s="62"/>
      <c r="K421" s="62"/>
      <c r="L421" s="1937"/>
      <c r="M421" s="62"/>
      <c r="N421" s="62"/>
      <c r="O421" s="62"/>
      <c r="P421" s="1938">
        <v>0.3</v>
      </c>
      <c r="Q421" s="1938">
        <v>0.3</v>
      </c>
      <c r="R421" s="1938" t="s">
        <v>6051</v>
      </c>
      <c r="S421" s="62"/>
      <c r="T421" s="62"/>
      <c r="U421" s="62"/>
      <c r="V421" s="1938"/>
      <c r="W421" s="1938"/>
      <c r="X421" s="1938"/>
      <c r="Y421" s="1938"/>
      <c r="Z421" s="1938"/>
      <c r="AA421" s="1938">
        <v>0.3</v>
      </c>
    </row>
    <row r="422" spans="1:27">
      <c r="A422" s="1935">
        <v>28</v>
      </c>
      <c r="B422" s="1937" t="s">
        <v>19731</v>
      </c>
      <c r="C422" s="1557" t="s">
        <v>19732</v>
      </c>
      <c r="D422" s="1937"/>
      <c r="E422" s="1938">
        <v>0.5</v>
      </c>
      <c r="F422" s="1938"/>
      <c r="G422" s="1937"/>
      <c r="H422" s="1937"/>
      <c r="I422" s="62"/>
      <c r="J422" s="62"/>
      <c r="K422" s="62"/>
      <c r="L422" s="1937"/>
      <c r="M422" s="62"/>
      <c r="N422" s="62"/>
      <c r="O422" s="62"/>
      <c r="P422" s="1938">
        <v>0.5</v>
      </c>
      <c r="Q422" s="1938">
        <v>0.5</v>
      </c>
      <c r="R422" s="1938" t="s">
        <v>6051</v>
      </c>
      <c r="S422" s="62"/>
      <c r="T422" s="62"/>
      <c r="U422" s="62"/>
      <c r="V422" s="1938"/>
      <c r="W422" s="1938"/>
      <c r="X422" s="1938"/>
      <c r="Y422" s="1938"/>
      <c r="Z422" s="1938"/>
      <c r="AA422" s="1938">
        <v>0.5</v>
      </c>
    </row>
    <row r="423" spans="1:27">
      <c r="A423" s="1935">
        <v>29</v>
      </c>
      <c r="B423" s="1937" t="s">
        <v>7578</v>
      </c>
      <c r="C423" s="1557" t="s">
        <v>19733</v>
      </c>
      <c r="D423" s="1937"/>
      <c r="E423" s="1938">
        <v>1</v>
      </c>
      <c r="F423" s="1938"/>
      <c r="G423" s="1937"/>
      <c r="H423" s="1937"/>
      <c r="I423" s="62"/>
      <c r="J423" s="62"/>
      <c r="K423" s="62"/>
      <c r="L423" s="1937"/>
      <c r="M423" s="62"/>
      <c r="N423" s="62"/>
      <c r="O423" s="62"/>
      <c r="P423" s="1938">
        <v>1</v>
      </c>
      <c r="Q423" s="1938">
        <v>1</v>
      </c>
      <c r="R423" s="1938" t="s">
        <v>6051</v>
      </c>
      <c r="S423" s="62"/>
      <c r="T423" s="62"/>
      <c r="U423" s="62"/>
      <c r="V423" s="1938"/>
      <c r="W423" s="1938"/>
      <c r="X423" s="1938"/>
      <c r="Y423" s="1938"/>
      <c r="Z423" s="1938"/>
      <c r="AA423" s="1938">
        <v>1</v>
      </c>
    </row>
    <row r="424" spans="1:27">
      <c r="A424" s="1935">
        <v>30</v>
      </c>
      <c r="B424" s="1937" t="s">
        <v>19734</v>
      </c>
      <c r="C424" s="1557" t="s">
        <v>19735</v>
      </c>
      <c r="D424" s="1937"/>
      <c r="E424" s="1938">
        <v>0.1</v>
      </c>
      <c r="F424" s="1938"/>
      <c r="G424" s="1937"/>
      <c r="H424" s="1937"/>
      <c r="I424" s="62"/>
      <c r="J424" s="62"/>
      <c r="K424" s="62"/>
      <c r="L424" s="1937"/>
      <c r="M424" s="62"/>
      <c r="N424" s="62"/>
      <c r="O424" s="62"/>
      <c r="P424" s="1938">
        <v>0.1</v>
      </c>
      <c r="Q424" s="1938">
        <v>0.1</v>
      </c>
      <c r="R424" s="1938" t="s">
        <v>6051</v>
      </c>
      <c r="S424" s="62"/>
      <c r="T424" s="62"/>
      <c r="U424" s="62"/>
      <c r="V424" s="1938"/>
      <c r="W424" s="1938"/>
      <c r="X424" s="1938"/>
      <c r="Y424" s="1938"/>
      <c r="Z424" s="1938"/>
      <c r="AA424" s="1938">
        <v>0.1</v>
      </c>
    </row>
    <row r="425" spans="1:27">
      <c r="A425" s="1935">
        <v>31</v>
      </c>
      <c r="B425" s="1937" t="s">
        <v>7940</v>
      </c>
      <c r="C425" s="1557" t="s">
        <v>19736</v>
      </c>
      <c r="D425" s="1937"/>
      <c r="E425" s="1938">
        <v>0.5</v>
      </c>
      <c r="F425" s="1938"/>
      <c r="G425" s="1937"/>
      <c r="H425" s="1937"/>
      <c r="I425" s="62"/>
      <c r="J425" s="62"/>
      <c r="K425" s="62"/>
      <c r="L425" s="1937"/>
      <c r="M425" s="62"/>
      <c r="N425" s="62"/>
      <c r="O425" s="62"/>
      <c r="P425" s="1938">
        <v>0.5</v>
      </c>
      <c r="Q425" s="1938">
        <v>0.5</v>
      </c>
      <c r="R425" s="1938" t="s">
        <v>6051</v>
      </c>
      <c r="S425" s="62"/>
      <c r="T425" s="62"/>
      <c r="U425" s="62"/>
      <c r="V425" s="1938"/>
      <c r="W425" s="1938"/>
      <c r="X425" s="1938"/>
      <c r="Y425" s="1938"/>
      <c r="Z425" s="1938"/>
      <c r="AA425" s="1938">
        <v>0.5</v>
      </c>
    </row>
    <row r="426" spans="1:27">
      <c r="A426" s="1935">
        <v>32</v>
      </c>
      <c r="B426" s="1937" t="s">
        <v>19737</v>
      </c>
      <c r="C426" s="1557" t="s">
        <v>19738</v>
      </c>
      <c r="D426" s="1937"/>
      <c r="E426" s="1938">
        <v>1</v>
      </c>
      <c r="F426" s="1938"/>
      <c r="G426" s="1937"/>
      <c r="H426" s="1937"/>
      <c r="I426" s="62"/>
      <c r="J426" s="62"/>
      <c r="K426" s="62"/>
      <c r="L426" s="1937"/>
      <c r="M426" s="62"/>
      <c r="N426" s="62"/>
      <c r="O426" s="62"/>
      <c r="P426" s="1938">
        <v>1</v>
      </c>
      <c r="Q426" s="1938">
        <v>1</v>
      </c>
      <c r="R426" s="1938" t="s">
        <v>6051</v>
      </c>
      <c r="S426" s="62"/>
      <c r="T426" s="62"/>
      <c r="U426" s="62"/>
      <c r="V426" s="1938"/>
      <c r="W426" s="1938"/>
      <c r="X426" s="1938"/>
      <c r="Y426" s="1938"/>
      <c r="Z426" s="1938"/>
      <c r="AA426" s="1938">
        <v>1</v>
      </c>
    </row>
    <row r="427" spans="1:27">
      <c r="A427" s="1935">
        <v>33</v>
      </c>
      <c r="B427" s="1937" t="s">
        <v>19739</v>
      </c>
      <c r="C427" s="1557" t="s">
        <v>19740</v>
      </c>
      <c r="D427" s="1937"/>
      <c r="E427" s="1938">
        <v>0.3</v>
      </c>
      <c r="F427" s="1938"/>
      <c r="G427" s="1937"/>
      <c r="H427" s="1937"/>
      <c r="I427" s="62"/>
      <c r="J427" s="62"/>
      <c r="K427" s="62"/>
      <c r="L427" s="1937"/>
      <c r="M427" s="62"/>
      <c r="N427" s="62"/>
      <c r="O427" s="62"/>
      <c r="P427" s="1938">
        <v>0.3</v>
      </c>
      <c r="Q427" s="1938">
        <v>0.3</v>
      </c>
      <c r="R427" s="1938" t="s">
        <v>6051</v>
      </c>
      <c r="S427" s="62"/>
      <c r="T427" s="62"/>
      <c r="U427" s="62"/>
      <c r="V427" s="1938"/>
      <c r="W427" s="1938"/>
      <c r="X427" s="1938"/>
      <c r="Y427" s="1938"/>
      <c r="Z427" s="1938"/>
      <c r="AA427" s="1938">
        <v>0.3</v>
      </c>
    </row>
    <row r="428" spans="1:27">
      <c r="A428" s="1935">
        <v>34</v>
      </c>
      <c r="B428" s="1937" t="s">
        <v>19741</v>
      </c>
      <c r="C428" s="1557" t="s">
        <v>19742</v>
      </c>
      <c r="D428" s="1937"/>
      <c r="E428" s="1938">
        <v>1</v>
      </c>
      <c r="F428" s="1938"/>
      <c r="G428" s="1937"/>
      <c r="H428" s="1937"/>
      <c r="I428" s="62"/>
      <c r="J428" s="62"/>
      <c r="K428" s="62"/>
      <c r="L428" s="1937"/>
      <c r="M428" s="62"/>
      <c r="N428" s="62"/>
      <c r="O428" s="62"/>
      <c r="P428" s="1938">
        <v>1</v>
      </c>
      <c r="Q428" s="1938">
        <v>1</v>
      </c>
      <c r="R428" s="1938" t="s">
        <v>6051</v>
      </c>
      <c r="S428" s="62"/>
      <c r="T428" s="62"/>
      <c r="U428" s="62"/>
      <c r="V428" s="1938"/>
      <c r="W428" s="1938"/>
      <c r="X428" s="1938"/>
      <c r="Y428" s="1938"/>
      <c r="Z428" s="1938"/>
      <c r="AA428" s="1938">
        <v>1</v>
      </c>
    </row>
    <row r="429" spans="1:27">
      <c r="A429" s="1935">
        <v>35</v>
      </c>
      <c r="B429" s="1937" t="s">
        <v>19743</v>
      </c>
      <c r="C429" s="2074" t="s">
        <v>19744</v>
      </c>
      <c r="D429" s="1937"/>
      <c r="E429" s="1938">
        <v>0.5</v>
      </c>
      <c r="F429" s="1938"/>
      <c r="G429" s="1937"/>
      <c r="H429" s="1937"/>
      <c r="I429" s="62"/>
      <c r="J429" s="62"/>
      <c r="K429" s="62"/>
      <c r="L429" s="1937"/>
      <c r="M429" s="62"/>
      <c r="N429" s="62"/>
      <c r="O429" s="62"/>
      <c r="P429" s="1938">
        <v>0.5</v>
      </c>
      <c r="Q429" s="1938">
        <v>0.5</v>
      </c>
      <c r="R429" s="1938" t="s">
        <v>6051</v>
      </c>
      <c r="S429" s="62"/>
      <c r="T429" s="62"/>
      <c r="U429" s="62"/>
      <c r="V429" s="1938"/>
      <c r="W429" s="1938"/>
      <c r="X429" s="1938"/>
      <c r="Y429" s="1938"/>
      <c r="Z429" s="1938"/>
      <c r="AA429" s="1938">
        <v>0.5</v>
      </c>
    </row>
    <row r="430" spans="1:27">
      <c r="A430" s="1935">
        <v>36</v>
      </c>
      <c r="B430" s="1937" t="s">
        <v>19745</v>
      </c>
      <c r="C430" s="1557" t="s">
        <v>19746</v>
      </c>
      <c r="D430" s="1937"/>
      <c r="E430" s="1938">
        <v>1</v>
      </c>
      <c r="F430" s="1938"/>
      <c r="G430" s="1937"/>
      <c r="H430" s="1937"/>
      <c r="I430" s="62"/>
      <c r="J430" s="62"/>
      <c r="K430" s="62"/>
      <c r="L430" s="1937"/>
      <c r="M430" s="62"/>
      <c r="N430" s="62"/>
      <c r="O430" s="62"/>
      <c r="P430" s="1938">
        <v>1</v>
      </c>
      <c r="Q430" s="1938">
        <v>1</v>
      </c>
      <c r="R430" s="1938" t="s">
        <v>6051</v>
      </c>
      <c r="S430" s="62"/>
      <c r="T430" s="62"/>
      <c r="U430" s="62"/>
      <c r="V430" s="1938"/>
      <c r="W430" s="1938"/>
      <c r="X430" s="1938"/>
      <c r="Y430" s="1938"/>
      <c r="Z430" s="1938"/>
      <c r="AA430" s="1938">
        <v>1</v>
      </c>
    </row>
    <row r="431" spans="1:27">
      <c r="A431" s="1935">
        <v>37</v>
      </c>
      <c r="B431" s="1937" t="s">
        <v>19747</v>
      </c>
      <c r="C431" s="1557" t="s">
        <v>19748</v>
      </c>
      <c r="D431" s="1937"/>
      <c r="E431" s="1938">
        <v>1</v>
      </c>
      <c r="F431" s="1938"/>
      <c r="G431" s="1937"/>
      <c r="H431" s="1937"/>
      <c r="I431" s="62"/>
      <c r="J431" s="62"/>
      <c r="K431" s="62"/>
      <c r="L431" s="1937"/>
      <c r="M431" s="62"/>
      <c r="N431" s="62"/>
      <c r="O431" s="62"/>
      <c r="P431" s="1938">
        <v>1</v>
      </c>
      <c r="Q431" s="1938">
        <v>1</v>
      </c>
      <c r="R431" s="1938" t="s">
        <v>6051</v>
      </c>
      <c r="S431" s="62"/>
      <c r="T431" s="62"/>
      <c r="U431" s="62"/>
      <c r="V431" s="1938"/>
      <c r="W431" s="1938"/>
      <c r="X431" s="1938"/>
      <c r="Y431" s="1938"/>
      <c r="Z431" s="1938"/>
      <c r="AA431" s="1938">
        <v>1</v>
      </c>
    </row>
    <row r="432" spans="1:27">
      <c r="A432" s="1935">
        <v>38</v>
      </c>
      <c r="B432" s="1937" t="s">
        <v>19749</v>
      </c>
      <c r="C432" s="1557" t="s">
        <v>19750</v>
      </c>
      <c r="D432" s="1937"/>
      <c r="E432" s="1938">
        <v>0.7</v>
      </c>
      <c r="F432" s="1938"/>
      <c r="G432" s="1937"/>
      <c r="H432" s="1937"/>
      <c r="I432" s="62"/>
      <c r="J432" s="62"/>
      <c r="K432" s="62"/>
      <c r="L432" s="1937"/>
      <c r="M432" s="62"/>
      <c r="N432" s="62"/>
      <c r="O432" s="62"/>
      <c r="P432" s="1938">
        <v>0.7</v>
      </c>
      <c r="Q432" s="1938">
        <v>0.7</v>
      </c>
      <c r="R432" s="1938" t="s">
        <v>6051</v>
      </c>
      <c r="S432" s="62"/>
      <c r="T432" s="62"/>
      <c r="U432" s="62"/>
      <c r="V432" s="1938"/>
      <c r="W432" s="1938"/>
      <c r="X432" s="1938"/>
      <c r="Y432" s="1938"/>
      <c r="Z432" s="1938"/>
      <c r="AA432" s="1938">
        <v>0.7</v>
      </c>
    </row>
    <row r="433" spans="1:27">
      <c r="A433" s="1935">
        <v>39</v>
      </c>
      <c r="B433" s="1937" t="s">
        <v>19751</v>
      </c>
      <c r="C433" s="1557" t="s">
        <v>19752</v>
      </c>
      <c r="D433" s="1937"/>
      <c r="E433" s="1938">
        <v>1</v>
      </c>
      <c r="F433" s="1938"/>
      <c r="G433" s="1937"/>
      <c r="H433" s="1937"/>
      <c r="I433" s="62"/>
      <c r="J433" s="62"/>
      <c r="K433" s="62"/>
      <c r="L433" s="1937"/>
      <c r="M433" s="62"/>
      <c r="N433" s="62"/>
      <c r="O433" s="62"/>
      <c r="P433" s="1938">
        <v>1</v>
      </c>
      <c r="Q433" s="1938">
        <v>1</v>
      </c>
      <c r="R433" s="1938" t="s">
        <v>6051</v>
      </c>
      <c r="S433" s="62"/>
      <c r="T433" s="62"/>
      <c r="U433" s="62"/>
      <c r="V433" s="1938"/>
      <c r="W433" s="1938"/>
      <c r="X433" s="1938"/>
      <c r="Y433" s="1938"/>
      <c r="Z433" s="1938"/>
      <c r="AA433" s="1938">
        <v>1</v>
      </c>
    </row>
    <row r="434" spans="1:27">
      <c r="A434" s="55"/>
      <c r="B434" s="2073" t="s">
        <v>19753</v>
      </c>
      <c r="C434" s="1557"/>
      <c r="D434" s="19"/>
      <c r="E434" s="19"/>
      <c r="F434" s="19"/>
      <c r="G434" s="19"/>
      <c r="H434" s="19"/>
      <c r="I434" s="62"/>
      <c r="J434" s="62"/>
      <c r="K434" s="62"/>
      <c r="L434" s="19"/>
      <c r="M434" s="62"/>
      <c r="N434" s="62"/>
      <c r="O434" s="62"/>
      <c r="P434" s="19"/>
      <c r="Q434" s="19"/>
      <c r="R434" s="19"/>
      <c r="S434" s="62"/>
      <c r="T434" s="62"/>
      <c r="U434" s="62"/>
      <c r="V434" s="19"/>
      <c r="W434" s="19"/>
      <c r="X434" s="19"/>
      <c r="Y434" s="19"/>
      <c r="Z434" s="19"/>
      <c r="AA434" s="19"/>
    </row>
    <row r="435" spans="1:27">
      <c r="A435" s="1940">
        <v>40</v>
      </c>
      <c r="B435" s="1937" t="s">
        <v>19754</v>
      </c>
      <c r="C435" s="1557" t="s">
        <v>19755</v>
      </c>
      <c r="D435" s="19"/>
      <c r="E435" s="18">
        <v>0.3</v>
      </c>
      <c r="F435" s="18"/>
      <c r="G435" s="18"/>
      <c r="H435" s="18"/>
      <c r="I435" s="62"/>
      <c r="J435" s="62"/>
      <c r="K435" s="62"/>
      <c r="L435" s="18"/>
      <c r="M435" s="62"/>
      <c r="N435" s="62"/>
      <c r="O435" s="62"/>
      <c r="P435" s="18">
        <v>0.3</v>
      </c>
      <c r="Q435" s="18"/>
      <c r="R435" s="18" t="s">
        <v>6051</v>
      </c>
      <c r="S435" s="62"/>
      <c r="T435" s="62"/>
      <c r="U435" s="62"/>
      <c r="V435" s="18"/>
      <c r="W435" s="18"/>
      <c r="X435" s="18"/>
      <c r="Y435" s="18"/>
      <c r="Z435" s="18"/>
      <c r="AA435" s="18">
        <v>0.3</v>
      </c>
    </row>
    <row r="436" spans="1:27">
      <c r="A436" s="1940">
        <v>41</v>
      </c>
      <c r="B436" s="1937" t="s">
        <v>15622</v>
      </c>
      <c r="C436" s="1557" t="s">
        <v>19756</v>
      </c>
      <c r="D436" s="19"/>
      <c r="E436" s="18">
        <v>0.3</v>
      </c>
      <c r="F436" s="18"/>
      <c r="G436" s="18"/>
      <c r="H436" s="18"/>
      <c r="I436" s="62"/>
      <c r="J436" s="62"/>
      <c r="K436" s="62"/>
      <c r="L436" s="18"/>
      <c r="M436" s="62"/>
      <c r="N436" s="62"/>
      <c r="O436" s="62"/>
      <c r="P436" s="18">
        <v>0.3</v>
      </c>
      <c r="Q436" s="18"/>
      <c r="R436" s="18">
        <v>5</v>
      </c>
      <c r="S436" s="62"/>
      <c r="T436" s="62"/>
      <c r="U436" s="62"/>
      <c r="V436" s="18"/>
      <c r="W436" s="18"/>
      <c r="X436" s="18"/>
      <c r="Y436" s="18"/>
      <c r="Z436" s="18"/>
      <c r="AA436" s="18">
        <v>0.3</v>
      </c>
    </row>
    <row r="437" spans="1:27">
      <c r="A437" s="1940">
        <v>42</v>
      </c>
      <c r="B437" s="1937" t="s">
        <v>15623</v>
      </c>
      <c r="C437" s="2074" t="s">
        <v>19757</v>
      </c>
      <c r="D437" s="19"/>
      <c r="E437" s="18">
        <v>0.3</v>
      </c>
      <c r="F437" s="18"/>
      <c r="G437" s="18"/>
      <c r="H437" s="18"/>
      <c r="I437" s="62"/>
      <c r="J437" s="62"/>
      <c r="K437" s="62"/>
      <c r="L437" s="18"/>
      <c r="M437" s="62"/>
      <c r="N437" s="62"/>
      <c r="O437" s="62"/>
      <c r="P437" s="18">
        <v>0.3</v>
      </c>
      <c r="Q437" s="18"/>
      <c r="R437" s="18"/>
      <c r="S437" s="62"/>
      <c r="T437" s="62"/>
      <c r="U437" s="62"/>
      <c r="V437" s="18"/>
      <c r="W437" s="18"/>
      <c r="X437" s="18"/>
      <c r="Y437" s="18"/>
      <c r="Z437" s="18"/>
      <c r="AA437" s="18">
        <v>0.3</v>
      </c>
    </row>
    <row r="438" spans="1:27">
      <c r="A438" s="1940">
        <v>43</v>
      </c>
      <c r="B438" s="1937" t="s">
        <v>19758</v>
      </c>
      <c r="C438" s="1557" t="s">
        <v>19759</v>
      </c>
      <c r="D438" s="19"/>
      <c r="E438" s="18">
        <v>0.1</v>
      </c>
      <c r="F438" s="18"/>
      <c r="G438" s="18"/>
      <c r="H438" s="18"/>
      <c r="I438" s="62"/>
      <c r="J438" s="62"/>
      <c r="K438" s="62"/>
      <c r="L438" s="18"/>
      <c r="M438" s="62"/>
      <c r="N438" s="62"/>
      <c r="O438" s="62"/>
      <c r="P438" s="18">
        <v>0.1</v>
      </c>
      <c r="Q438" s="18"/>
      <c r="R438" s="18" t="s">
        <v>6051</v>
      </c>
      <c r="S438" s="62"/>
      <c r="T438" s="62"/>
      <c r="U438" s="62"/>
      <c r="V438" s="18"/>
      <c r="W438" s="18"/>
      <c r="X438" s="18"/>
      <c r="Y438" s="18"/>
      <c r="Z438" s="18"/>
      <c r="AA438" s="18">
        <v>0.1</v>
      </c>
    </row>
    <row r="439" spans="1:27">
      <c r="A439" s="1940">
        <v>44</v>
      </c>
      <c r="B439" s="1937" t="s">
        <v>19760</v>
      </c>
      <c r="C439" s="1557" t="s">
        <v>19761</v>
      </c>
      <c r="D439" s="19"/>
      <c r="E439" s="18">
        <v>0.3</v>
      </c>
      <c r="F439" s="18"/>
      <c r="G439" s="18"/>
      <c r="H439" s="18"/>
      <c r="I439" s="62"/>
      <c r="J439" s="62"/>
      <c r="K439" s="62"/>
      <c r="L439" s="18"/>
      <c r="M439" s="62"/>
      <c r="N439" s="62"/>
      <c r="O439" s="62"/>
      <c r="P439" s="18">
        <v>0.3</v>
      </c>
      <c r="Q439" s="18"/>
      <c r="R439" s="18">
        <v>5</v>
      </c>
      <c r="S439" s="62"/>
      <c r="T439" s="62"/>
      <c r="U439" s="62"/>
      <c r="V439" s="18"/>
      <c r="W439" s="18"/>
      <c r="X439" s="18"/>
      <c r="Y439" s="18"/>
      <c r="Z439" s="18"/>
      <c r="AA439" s="18">
        <v>0.3</v>
      </c>
    </row>
    <row r="440" spans="1:27">
      <c r="A440" s="1940">
        <v>45</v>
      </c>
      <c r="B440" s="1937" t="s">
        <v>19762</v>
      </c>
      <c r="C440" s="1557" t="s">
        <v>19763</v>
      </c>
      <c r="D440" s="19"/>
      <c r="E440" s="18">
        <v>0.5</v>
      </c>
      <c r="F440" s="18">
        <v>0.5</v>
      </c>
      <c r="G440" s="18">
        <v>0.5</v>
      </c>
      <c r="H440" s="18"/>
      <c r="I440" s="62"/>
      <c r="J440" s="62"/>
      <c r="K440" s="62"/>
      <c r="L440" s="18"/>
      <c r="M440" s="62"/>
      <c r="N440" s="62"/>
      <c r="O440" s="62"/>
      <c r="P440" s="18"/>
      <c r="Q440" s="18"/>
      <c r="R440" s="18">
        <v>5</v>
      </c>
      <c r="S440" s="62"/>
      <c r="T440" s="62"/>
      <c r="U440" s="62"/>
      <c r="V440" s="18"/>
      <c r="W440" s="18"/>
      <c r="X440" s="18"/>
      <c r="Y440" s="18"/>
      <c r="Z440" s="18"/>
      <c r="AA440" s="18">
        <v>0.5</v>
      </c>
    </row>
    <row r="441" spans="1:27">
      <c r="A441" s="1940">
        <v>46</v>
      </c>
      <c r="B441" s="19" t="s">
        <v>15761</v>
      </c>
      <c r="C441" s="1557" t="s">
        <v>19764</v>
      </c>
      <c r="D441" s="19"/>
      <c r="E441" s="18">
        <v>0.1</v>
      </c>
      <c r="F441" s="18"/>
      <c r="G441" s="18"/>
      <c r="H441" s="18"/>
      <c r="I441" s="62"/>
      <c r="J441" s="62"/>
      <c r="K441" s="62"/>
      <c r="L441" s="18"/>
      <c r="M441" s="62"/>
      <c r="N441" s="62"/>
      <c r="O441" s="62"/>
      <c r="P441" s="18">
        <v>0.1</v>
      </c>
      <c r="Q441" s="18"/>
      <c r="R441" s="18" t="s">
        <v>6051</v>
      </c>
      <c r="S441" s="62"/>
      <c r="T441" s="62"/>
      <c r="U441" s="62"/>
      <c r="V441" s="18"/>
      <c r="W441" s="18"/>
      <c r="X441" s="18"/>
      <c r="Y441" s="18"/>
      <c r="Z441" s="18"/>
      <c r="AA441" s="18">
        <v>0.1</v>
      </c>
    </row>
    <row r="442" spans="1:27">
      <c r="A442" s="55"/>
      <c r="B442" s="840" t="s">
        <v>19765</v>
      </c>
      <c r="C442" s="18"/>
      <c r="D442" s="19"/>
      <c r="E442" s="19"/>
      <c r="F442" s="19"/>
      <c r="G442" s="19"/>
      <c r="H442" s="19"/>
      <c r="I442" s="62"/>
      <c r="J442" s="62"/>
      <c r="K442" s="62"/>
      <c r="L442" s="19"/>
      <c r="M442" s="62"/>
      <c r="N442" s="62"/>
      <c r="O442" s="62"/>
      <c r="P442" s="19"/>
      <c r="Q442" s="19"/>
      <c r="R442" s="19"/>
      <c r="S442" s="62"/>
      <c r="T442" s="62"/>
      <c r="U442" s="62"/>
      <c r="V442" s="19"/>
      <c r="W442" s="19"/>
      <c r="X442" s="19"/>
      <c r="Y442" s="19"/>
      <c r="Z442" s="19"/>
      <c r="AA442" s="19"/>
    </row>
    <row r="443" spans="1:27">
      <c r="A443" s="1940">
        <v>47</v>
      </c>
      <c r="B443" s="19" t="s">
        <v>19766</v>
      </c>
      <c r="C443" s="1557" t="s">
        <v>19767</v>
      </c>
      <c r="D443" s="19"/>
      <c r="E443" s="18">
        <v>1</v>
      </c>
      <c r="F443" s="18"/>
      <c r="G443" s="18"/>
      <c r="H443" s="18"/>
      <c r="I443" s="62"/>
      <c r="J443" s="62"/>
      <c r="K443" s="62"/>
      <c r="L443" s="18"/>
      <c r="M443" s="62"/>
      <c r="N443" s="62"/>
      <c r="O443" s="62"/>
      <c r="P443" s="18">
        <v>1</v>
      </c>
      <c r="Q443" s="18">
        <v>1</v>
      </c>
      <c r="R443" s="18" t="s">
        <v>6051</v>
      </c>
      <c r="S443" s="62"/>
      <c r="T443" s="62"/>
      <c r="U443" s="62"/>
      <c r="V443" s="18"/>
      <c r="W443" s="18"/>
      <c r="X443" s="18"/>
      <c r="Y443" s="18"/>
      <c r="Z443" s="18"/>
      <c r="AA443" s="18">
        <v>1</v>
      </c>
    </row>
    <row r="444" spans="1:27">
      <c r="A444" s="1940">
        <v>48</v>
      </c>
      <c r="B444" s="19" t="s">
        <v>15623</v>
      </c>
      <c r="C444" s="1557" t="s">
        <v>19768</v>
      </c>
      <c r="D444" s="19"/>
      <c r="E444" s="18">
        <v>1</v>
      </c>
      <c r="F444" s="18"/>
      <c r="G444" s="18"/>
      <c r="H444" s="18"/>
      <c r="I444" s="62"/>
      <c r="J444" s="62"/>
      <c r="K444" s="62"/>
      <c r="L444" s="18"/>
      <c r="M444" s="62"/>
      <c r="N444" s="62"/>
      <c r="O444" s="62"/>
      <c r="P444" s="18">
        <v>1</v>
      </c>
      <c r="Q444" s="18">
        <v>1</v>
      </c>
      <c r="R444" s="18" t="s">
        <v>6051</v>
      </c>
      <c r="S444" s="62"/>
      <c r="T444" s="62"/>
      <c r="U444" s="62"/>
      <c r="V444" s="18"/>
      <c r="W444" s="18"/>
      <c r="X444" s="18"/>
      <c r="Y444" s="18"/>
      <c r="Z444" s="18"/>
      <c r="AA444" s="18">
        <v>1</v>
      </c>
    </row>
    <row r="445" spans="1:27">
      <c r="A445" s="1940">
        <v>49</v>
      </c>
      <c r="B445" s="19" t="s">
        <v>19769</v>
      </c>
      <c r="C445" s="2074" t="s">
        <v>19770</v>
      </c>
      <c r="D445" s="19"/>
      <c r="E445" s="18">
        <v>0.5</v>
      </c>
      <c r="F445" s="18"/>
      <c r="G445" s="18"/>
      <c r="H445" s="18"/>
      <c r="I445" s="62"/>
      <c r="J445" s="62"/>
      <c r="K445" s="62"/>
      <c r="L445" s="18"/>
      <c r="M445" s="62"/>
      <c r="N445" s="62"/>
      <c r="O445" s="62"/>
      <c r="P445" s="18">
        <v>0.5</v>
      </c>
      <c r="Q445" s="18">
        <v>0.5</v>
      </c>
      <c r="R445" s="18" t="s">
        <v>6051</v>
      </c>
      <c r="S445" s="62"/>
      <c r="T445" s="62"/>
      <c r="U445" s="62"/>
      <c r="V445" s="18"/>
      <c r="W445" s="18"/>
      <c r="X445" s="18"/>
      <c r="Y445" s="18"/>
      <c r="Z445" s="18"/>
      <c r="AA445" s="18">
        <v>0.5</v>
      </c>
    </row>
    <row r="446" spans="1:27">
      <c r="A446" s="1940">
        <v>50</v>
      </c>
      <c r="B446" s="19" t="s">
        <v>19771</v>
      </c>
      <c r="C446" s="1557" t="s">
        <v>19772</v>
      </c>
      <c r="D446" s="19"/>
      <c r="E446" s="18">
        <v>1.5</v>
      </c>
      <c r="F446" s="18"/>
      <c r="G446" s="18"/>
      <c r="H446" s="18"/>
      <c r="I446" s="62"/>
      <c r="J446" s="62"/>
      <c r="K446" s="62"/>
      <c r="L446" s="18"/>
      <c r="M446" s="62"/>
      <c r="N446" s="62"/>
      <c r="O446" s="62"/>
      <c r="P446" s="18">
        <v>1.5</v>
      </c>
      <c r="Q446" s="18">
        <v>1.5</v>
      </c>
      <c r="R446" s="18" t="s">
        <v>6051</v>
      </c>
      <c r="S446" s="62"/>
      <c r="T446" s="62"/>
      <c r="U446" s="62"/>
      <c r="V446" s="18"/>
      <c r="W446" s="18"/>
      <c r="X446" s="18"/>
      <c r="Y446" s="18"/>
      <c r="Z446" s="18"/>
      <c r="AA446" s="18">
        <v>1.5</v>
      </c>
    </row>
    <row r="447" spans="1:27">
      <c r="A447" s="1940">
        <v>51</v>
      </c>
      <c r="B447" s="19" t="s">
        <v>19773</v>
      </c>
      <c r="C447" s="1557" t="s">
        <v>19774</v>
      </c>
      <c r="D447" s="19"/>
      <c r="E447" s="18">
        <v>0.5</v>
      </c>
      <c r="F447" s="18"/>
      <c r="G447" s="18"/>
      <c r="H447" s="18"/>
      <c r="I447" s="62"/>
      <c r="J447" s="62"/>
      <c r="K447" s="62"/>
      <c r="L447" s="18"/>
      <c r="M447" s="62"/>
      <c r="N447" s="62"/>
      <c r="O447" s="62"/>
      <c r="P447" s="18">
        <v>0.5</v>
      </c>
      <c r="Q447" s="18">
        <v>0.5</v>
      </c>
      <c r="R447" s="18" t="s">
        <v>6051</v>
      </c>
      <c r="S447" s="62"/>
      <c r="T447" s="62"/>
      <c r="U447" s="62"/>
      <c r="V447" s="18"/>
      <c r="W447" s="18"/>
      <c r="X447" s="18"/>
      <c r="Y447" s="18"/>
      <c r="Z447" s="18"/>
      <c r="AA447" s="18">
        <v>0.5</v>
      </c>
    </row>
    <row r="448" spans="1:27">
      <c r="A448" s="1940">
        <v>52</v>
      </c>
      <c r="B448" s="478" t="s">
        <v>340</v>
      </c>
      <c r="C448" s="1557" t="s">
        <v>19775</v>
      </c>
      <c r="D448" s="19"/>
      <c r="E448" s="18">
        <v>0.7</v>
      </c>
      <c r="F448" s="18"/>
      <c r="G448" s="18"/>
      <c r="H448" s="18"/>
      <c r="I448" s="62"/>
      <c r="J448" s="62"/>
      <c r="K448" s="62"/>
      <c r="L448" s="18"/>
      <c r="M448" s="62"/>
      <c r="N448" s="62"/>
      <c r="O448" s="62"/>
      <c r="P448" s="18">
        <v>0.7</v>
      </c>
      <c r="Q448" s="18">
        <v>0.7</v>
      </c>
      <c r="R448" s="18" t="s">
        <v>6051</v>
      </c>
      <c r="S448" s="62"/>
      <c r="T448" s="62"/>
      <c r="U448" s="62"/>
      <c r="V448" s="18"/>
      <c r="W448" s="18"/>
      <c r="X448" s="18"/>
      <c r="Y448" s="18"/>
      <c r="Z448" s="18"/>
      <c r="AA448" s="18">
        <v>0.7</v>
      </c>
    </row>
    <row r="449" spans="1:27">
      <c r="A449" s="1940">
        <v>53</v>
      </c>
      <c r="B449" s="478" t="s">
        <v>373</v>
      </c>
      <c r="C449" s="1557" t="s">
        <v>19776</v>
      </c>
      <c r="D449" s="19"/>
      <c r="E449" s="18">
        <v>0.7</v>
      </c>
      <c r="F449" s="18"/>
      <c r="G449" s="18"/>
      <c r="H449" s="18"/>
      <c r="I449" s="62"/>
      <c r="J449" s="62"/>
      <c r="K449" s="62"/>
      <c r="L449" s="18"/>
      <c r="M449" s="62"/>
      <c r="N449" s="62"/>
      <c r="O449" s="62"/>
      <c r="P449" s="18">
        <v>0.7</v>
      </c>
      <c r="Q449" s="18">
        <v>0.7</v>
      </c>
      <c r="R449" s="18" t="s">
        <v>6051</v>
      </c>
      <c r="S449" s="62"/>
      <c r="T449" s="62"/>
      <c r="U449" s="62"/>
      <c r="V449" s="18"/>
      <c r="W449" s="18"/>
      <c r="X449" s="18"/>
      <c r="Y449" s="18"/>
      <c r="Z449" s="18"/>
      <c r="AA449" s="18">
        <v>0.7</v>
      </c>
    </row>
    <row r="450" spans="1:27">
      <c r="A450" s="1940">
        <v>54</v>
      </c>
      <c r="B450" s="19" t="s">
        <v>19777</v>
      </c>
      <c r="C450" s="1557" t="s">
        <v>19778</v>
      </c>
      <c r="D450" s="19"/>
      <c r="E450" s="18">
        <v>1</v>
      </c>
      <c r="F450" s="18"/>
      <c r="G450" s="18"/>
      <c r="H450" s="18"/>
      <c r="I450" s="62"/>
      <c r="J450" s="62"/>
      <c r="K450" s="62"/>
      <c r="L450" s="18"/>
      <c r="M450" s="62"/>
      <c r="N450" s="62"/>
      <c r="O450" s="62"/>
      <c r="P450" s="18">
        <v>1</v>
      </c>
      <c r="Q450" s="18">
        <v>1</v>
      </c>
      <c r="R450" s="18" t="s">
        <v>6051</v>
      </c>
      <c r="S450" s="62"/>
      <c r="T450" s="62"/>
      <c r="U450" s="62"/>
      <c r="V450" s="18"/>
      <c r="W450" s="18"/>
      <c r="X450" s="18"/>
      <c r="Y450" s="18"/>
      <c r="Z450" s="18"/>
      <c r="AA450" s="18">
        <v>1</v>
      </c>
    </row>
    <row r="451" spans="1:27">
      <c r="A451" s="55"/>
      <c r="B451" s="840" t="s">
        <v>19779</v>
      </c>
      <c r="C451" s="1557"/>
      <c r="D451" s="19"/>
      <c r="E451" s="19"/>
      <c r="F451" s="19"/>
      <c r="G451" s="19"/>
      <c r="H451" s="19"/>
      <c r="I451" s="62"/>
      <c r="J451" s="62"/>
      <c r="K451" s="62"/>
      <c r="L451" s="19"/>
      <c r="M451" s="62"/>
      <c r="N451" s="62"/>
      <c r="O451" s="62"/>
      <c r="P451" s="19"/>
      <c r="Q451" s="19"/>
      <c r="R451" s="19"/>
      <c r="S451" s="62"/>
      <c r="T451" s="62"/>
      <c r="U451" s="62"/>
      <c r="V451" s="19"/>
      <c r="W451" s="19"/>
      <c r="X451" s="19"/>
      <c r="Y451" s="19"/>
      <c r="Z451" s="19"/>
      <c r="AA451" s="19"/>
    </row>
    <row r="452" spans="1:27">
      <c r="A452" s="1935">
        <v>55</v>
      </c>
      <c r="B452" s="1937" t="s">
        <v>19780</v>
      </c>
      <c r="C452" s="2074" t="s">
        <v>19781</v>
      </c>
      <c r="D452" s="19"/>
      <c r="E452" s="18">
        <v>0.3</v>
      </c>
      <c r="F452" s="18"/>
      <c r="G452" s="18"/>
      <c r="H452" s="18"/>
      <c r="I452" s="62"/>
      <c r="J452" s="62"/>
      <c r="K452" s="62"/>
      <c r="L452" s="18"/>
      <c r="M452" s="62"/>
      <c r="N452" s="62"/>
      <c r="O452" s="62"/>
      <c r="P452" s="18">
        <v>0.3</v>
      </c>
      <c r="Q452" s="18">
        <v>0.3</v>
      </c>
      <c r="R452" s="18" t="s">
        <v>6051</v>
      </c>
      <c r="S452" s="62"/>
      <c r="T452" s="62"/>
      <c r="U452" s="62"/>
      <c r="V452" s="18"/>
      <c r="W452" s="18"/>
      <c r="X452" s="18"/>
      <c r="Y452" s="18"/>
      <c r="Z452" s="18"/>
      <c r="AA452" s="18">
        <v>0.3</v>
      </c>
    </row>
    <row r="453" spans="1:27">
      <c r="A453" s="1935">
        <v>56</v>
      </c>
      <c r="B453" s="1937" t="s">
        <v>19782</v>
      </c>
      <c r="C453" s="1557" t="s">
        <v>19783</v>
      </c>
      <c r="D453" s="19"/>
      <c r="E453" s="18">
        <v>0.2</v>
      </c>
      <c r="F453" s="18"/>
      <c r="G453" s="18"/>
      <c r="H453" s="18"/>
      <c r="I453" s="62"/>
      <c r="J453" s="62"/>
      <c r="K453" s="62"/>
      <c r="L453" s="18"/>
      <c r="M453" s="62"/>
      <c r="N453" s="62"/>
      <c r="O453" s="62"/>
      <c r="P453" s="18">
        <v>0.2</v>
      </c>
      <c r="Q453" s="18">
        <v>0.2</v>
      </c>
      <c r="R453" s="18" t="s">
        <v>6051</v>
      </c>
      <c r="S453" s="62"/>
      <c r="T453" s="62"/>
      <c r="U453" s="62"/>
      <c r="V453" s="18"/>
      <c r="W453" s="18"/>
      <c r="X453" s="18"/>
      <c r="Y453" s="18"/>
      <c r="Z453" s="18"/>
      <c r="AA453" s="18">
        <v>0.2</v>
      </c>
    </row>
    <row r="454" spans="1:27">
      <c r="A454" s="1935">
        <v>57</v>
      </c>
      <c r="B454" s="1937" t="s">
        <v>19754</v>
      </c>
      <c r="C454" s="1557" t="s">
        <v>19784</v>
      </c>
      <c r="D454" s="19"/>
      <c r="E454" s="18">
        <v>0.1</v>
      </c>
      <c r="F454" s="18"/>
      <c r="G454" s="18"/>
      <c r="H454" s="18"/>
      <c r="I454" s="62"/>
      <c r="J454" s="62"/>
      <c r="K454" s="62"/>
      <c r="L454" s="18"/>
      <c r="M454" s="62"/>
      <c r="N454" s="62"/>
      <c r="O454" s="62"/>
      <c r="P454" s="18">
        <v>0.1</v>
      </c>
      <c r="Q454" s="18">
        <v>0.1</v>
      </c>
      <c r="R454" s="18" t="s">
        <v>6051</v>
      </c>
      <c r="S454" s="62"/>
      <c r="T454" s="62"/>
      <c r="U454" s="62"/>
      <c r="V454" s="18"/>
      <c r="W454" s="18"/>
      <c r="X454" s="18"/>
      <c r="Y454" s="18"/>
      <c r="Z454" s="18"/>
      <c r="AA454" s="18">
        <v>0.1</v>
      </c>
    </row>
    <row r="455" spans="1:27">
      <c r="A455" s="1935">
        <v>58</v>
      </c>
      <c r="B455" s="1937" t="s">
        <v>19785</v>
      </c>
      <c r="C455" s="1557" t="s">
        <v>19786</v>
      </c>
      <c r="D455" s="19"/>
      <c r="E455" s="18">
        <v>2</v>
      </c>
      <c r="F455" s="18"/>
      <c r="G455" s="18"/>
      <c r="H455" s="18"/>
      <c r="I455" s="62"/>
      <c r="J455" s="62"/>
      <c r="K455" s="62"/>
      <c r="L455" s="18"/>
      <c r="M455" s="62"/>
      <c r="N455" s="62"/>
      <c r="O455" s="62"/>
      <c r="P455" s="18">
        <v>2</v>
      </c>
      <c r="Q455" s="18">
        <v>2</v>
      </c>
      <c r="R455" s="18" t="s">
        <v>6051</v>
      </c>
      <c r="S455" s="62"/>
      <c r="T455" s="62"/>
      <c r="U455" s="62"/>
      <c r="V455" s="18"/>
      <c r="W455" s="18"/>
      <c r="X455" s="18"/>
      <c r="Y455" s="18"/>
      <c r="Z455" s="18"/>
      <c r="AA455" s="18">
        <v>2</v>
      </c>
    </row>
    <row r="456" spans="1:27">
      <c r="A456" s="1935">
        <v>59</v>
      </c>
      <c r="B456" s="1937" t="s">
        <v>19787</v>
      </c>
      <c r="C456" s="1557" t="s">
        <v>19788</v>
      </c>
      <c r="D456" s="19"/>
      <c r="E456" s="18">
        <v>2</v>
      </c>
      <c r="F456" s="18"/>
      <c r="G456" s="18"/>
      <c r="H456" s="18"/>
      <c r="I456" s="62"/>
      <c r="J456" s="62"/>
      <c r="K456" s="62"/>
      <c r="L456" s="18"/>
      <c r="M456" s="62"/>
      <c r="N456" s="62"/>
      <c r="O456" s="62"/>
      <c r="P456" s="18">
        <v>2</v>
      </c>
      <c r="Q456" s="18">
        <v>2</v>
      </c>
      <c r="R456" s="18" t="s">
        <v>6051</v>
      </c>
      <c r="S456" s="62"/>
      <c r="T456" s="62"/>
      <c r="U456" s="62"/>
      <c r="V456" s="18"/>
      <c r="W456" s="18"/>
      <c r="X456" s="18"/>
      <c r="Y456" s="18"/>
      <c r="Z456" s="18"/>
      <c r="AA456" s="18">
        <v>2</v>
      </c>
    </row>
    <row r="457" spans="1:27">
      <c r="A457" s="1935">
        <v>60</v>
      </c>
      <c r="B457" s="1937" t="s">
        <v>19769</v>
      </c>
      <c r="C457" s="1557" t="s">
        <v>19789</v>
      </c>
      <c r="D457" s="19"/>
      <c r="E457" s="18">
        <v>0.5</v>
      </c>
      <c r="F457" s="18"/>
      <c r="G457" s="18"/>
      <c r="H457" s="18"/>
      <c r="I457" s="62"/>
      <c r="J457" s="62"/>
      <c r="K457" s="62"/>
      <c r="L457" s="18"/>
      <c r="M457" s="62"/>
      <c r="N457" s="62"/>
      <c r="O457" s="62"/>
      <c r="P457" s="18">
        <v>0.5</v>
      </c>
      <c r="Q457" s="18">
        <v>0.5</v>
      </c>
      <c r="R457" s="18" t="s">
        <v>6051</v>
      </c>
      <c r="S457" s="62"/>
      <c r="T457" s="62"/>
      <c r="U457" s="62"/>
      <c r="V457" s="18"/>
      <c r="W457" s="18"/>
      <c r="X457" s="18"/>
      <c r="Y457" s="18"/>
      <c r="Z457" s="18"/>
      <c r="AA457" s="18">
        <v>0.5</v>
      </c>
    </row>
    <row r="458" spans="1:27">
      <c r="A458" s="1935">
        <v>61</v>
      </c>
      <c r="B458" s="478" t="s">
        <v>450</v>
      </c>
      <c r="C458" s="1557" t="s">
        <v>19790</v>
      </c>
      <c r="D458" s="19"/>
      <c r="E458" s="18">
        <v>0.2</v>
      </c>
      <c r="F458" s="18"/>
      <c r="G458" s="18"/>
      <c r="H458" s="18"/>
      <c r="I458" s="62"/>
      <c r="J458" s="62"/>
      <c r="K458" s="62"/>
      <c r="L458" s="18"/>
      <c r="M458" s="62"/>
      <c r="N458" s="62"/>
      <c r="O458" s="62"/>
      <c r="P458" s="18">
        <v>0.2</v>
      </c>
      <c r="Q458" s="18">
        <v>0.2</v>
      </c>
      <c r="R458" s="18" t="s">
        <v>6051</v>
      </c>
      <c r="S458" s="62"/>
      <c r="T458" s="62"/>
      <c r="U458" s="62"/>
      <c r="V458" s="18"/>
      <c r="W458" s="18"/>
      <c r="X458" s="18"/>
      <c r="Y458" s="18"/>
      <c r="Z458" s="18"/>
      <c r="AA458" s="18">
        <v>0.2</v>
      </c>
    </row>
    <row r="459" spans="1:27">
      <c r="A459" s="1935">
        <v>62</v>
      </c>
      <c r="B459" s="1937" t="s">
        <v>19791</v>
      </c>
      <c r="C459" s="1557" t="s">
        <v>19792</v>
      </c>
      <c r="D459" s="19"/>
      <c r="E459" s="18">
        <v>0.3</v>
      </c>
      <c r="F459" s="18"/>
      <c r="G459" s="18"/>
      <c r="H459" s="18"/>
      <c r="I459" s="62"/>
      <c r="J459" s="62"/>
      <c r="K459" s="62"/>
      <c r="L459" s="18"/>
      <c r="M459" s="62"/>
      <c r="N459" s="62"/>
      <c r="O459" s="62"/>
      <c r="P459" s="18">
        <v>0.3</v>
      </c>
      <c r="Q459" s="18">
        <v>0.3</v>
      </c>
      <c r="R459" s="18" t="s">
        <v>6051</v>
      </c>
      <c r="S459" s="62"/>
      <c r="T459" s="62"/>
      <c r="U459" s="62"/>
      <c r="V459" s="18"/>
      <c r="W459" s="18"/>
      <c r="X459" s="18"/>
      <c r="Y459" s="18"/>
      <c r="Z459" s="18"/>
      <c r="AA459" s="18">
        <v>0.3</v>
      </c>
    </row>
    <row r="460" spans="1:27">
      <c r="A460" s="2137"/>
      <c r="B460" s="2073" t="s">
        <v>19793</v>
      </c>
      <c r="C460" s="1557"/>
      <c r="D460" s="19"/>
      <c r="E460" s="19"/>
      <c r="F460" s="19"/>
      <c r="G460" s="19"/>
      <c r="H460" s="19"/>
      <c r="I460" s="62"/>
      <c r="J460" s="62"/>
      <c r="K460" s="62"/>
      <c r="L460" s="19"/>
      <c r="M460" s="62"/>
      <c r="N460" s="62"/>
      <c r="O460" s="62"/>
      <c r="P460" s="19"/>
      <c r="Q460" s="19"/>
      <c r="R460" s="19"/>
      <c r="S460" s="62"/>
      <c r="T460" s="62"/>
      <c r="U460" s="62"/>
      <c r="V460" s="19"/>
      <c r="W460" s="19"/>
      <c r="X460" s="19"/>
      <c r="Y460" s="19"/>
      <c r="Z460" s="19"/>
      <c r="AA460" s="19"/>
    </row>
    <row r="461" spans="1:27">
      <c r="A461" s="1940">
        <v>63</v>
      </c>
      <c r="B461" s="19" t="s">
        <v>19794</v>
      </c>
      <c r="C461" s="1557" t="s">
        <v>19795</v>
      </c>
      <c r="D461" s="19"/>
      <c r="E461" s="18">
        <v>0.5</v>
      </c>
      <c r="F461" s="18"/>
      <c r="G461" s="18"/>
      <c r="H461" s="18"/>
      <c r="I461" s="62"/>
      <c r="J461" s="62"/>
      <c r="K461" s="62"/>
      <c r="L461" s="18"/>
      <c r="M461" s="62"/>
      <c r="N461" s="62"/>
      <c r="O461" s="62"/>
      <c r="P461" s="18">
        <v>0.5</v>
      </c>
      <c r="Q461" s="18">
        <v>0.5</v>
      </c>
      <c r="R461" s="18" t="s">
        <v>6051</v>
      </c>
      <c r="S461" s="62"/>
      <c r="T461" s="62"/>
      <c r="U461" s="62"/>
      <c r="V461" s="18"/>
      <c r="W461" s="18"/>
      <c r="X461" s="18"/>
      <c r="Y461" s="18"/>
      <c r="Z461" s="18"/>
      <c r="AA461" s="18">
        <v>0.5</v>
      </c>
    </row>
    <row r="462" spans="1:27">
      <c r="A462" s="1940">
        <v>64</v>
      </c>
      <c r="B462" s="19" t="s">
        <v>15660</v>
      </c>
      <c r="C462" s="1557" t="s">
        <v>19796</v>
      </c>
      <c r="D462" s="19"/>
      <c r="E462" s="18">
        <v>0.8</v>
      </c>
      <c r="F462" s="18"/>
      <c r="G462" s="18"/>
      <c r="H462" s="18"/>
      <c r="I462" s="62"/>
      <c r="J462" s="62"/>
      <c r="K462" s="62"/>
      <c r="L462" s="18"/>
      <c r="M462" s="62"/>
      <c r="N462" s="62"/>
      <c r="O462" s="62"/>
      <c r="P462" s="18">
        <v>0.8</v>
      </c>
      <c r="Q462" s="18">
        <v>0.8</v>
      </c>
      <c r="R462" s="18" t="s">
        <v>6051</v>
      </c>
      <c r="S462" s="62"/>
      <c r="T462" s="62"/>
      <c r="U462" s="62"/>
      <c r="V462" s="18"/>
      <c r="W462" s="18"/>
      <c r="X462" s="18"/>
      <c r="Y462" s="18"/>
      <c r="Z462" s="18"/>
      <c r="AA462" s="18">
        <v>0.8</v>
      </c>
    </row>
    <row r="463" spans="1:27">
      <c r="A463" s="1940">
        <v>65</v>
      </c>
      <c r="B463" s="19" t="s">
        <v>15627</v>
      </c>
      <c r="C463" s="1557" t="s">
        <v>19797</v>
      </c>
      <c r="D463" s="19"/>
      <c r="E463" s="18">
        <v>0.5</v>
      </c>
      <c r="F463" s="18"/>
      <c r="G463" s="18"/>
      <c r="H463" s="18"/>
      <c r="I463" s="62"/>
      <c r="J463" s="62"/>
      <c r="K463" s="62"/>
      <c r="L463" s="18"/>
      <c r="M463" s="62"/>
      <c r="N463" s="62"/>
      <c r="O463" s="62"/>
      <c r="P463" s="18">
        <v>0.5</v>
      </c>
      <c r="Q463" s="18">
        <v>0.5</v>
      </c>
      <c r="R463" s="18" t="s">
        <v>6051</v>
      </c>
      <c r="S463" s="62"/>
      <c r="T463" s="62"/>
      <c r="U463" s="62"/>
      <c r="V463" s="18"/>
      <c r="W463" s="18"/>
      <c r="X463" s="18"/>
      <c r="Y463" s="18"/>
      <c r="Z463" s="18"/>
      <c r="AA463" s="18">
        <v>0.5</v>
      </c>
    </row>
    <row r="464" spans="1:27">
      <c r="A464" s="1940">
        <v>66</v>
      </c>
      <c r="B464" s="19" t="s">
        <v>19798</v>
      </c>
      <c r="C464" s="1557" t="s">
        <v>19799</v>
      </c>
      <c r="D464" s="19"/>
      <c r="E464" s="18">
        <v>0.5</v>
      </c>
      <c r="F464" s="18"/>
      <c r="G464" s="18"/>
      <c r="H464" s="18"/>
      <c r="I464" s="62"/>
      <c r="J464" s="62"/>
      <c r="K464" s="62"/>
      <c r="L464" s="18"/>
      <c r="M464" s="62"/>
      <c r="N464" s="62"/>
      <c r="O464" s="62"/>
      <c r="P464" s="18">
        <v>0.5</v>
      </c>
      <c r="Q464" s="18">
        <v>0.5</v>
      </c>
      <c r="R464" s="18" t="s">
        <v>6051</v>
      </c>
      <c r="S464" s="62"/>
      <c r="T464" s="62"/>
      <c r="U464" s="62"/>
      <c r="V464" s="18"/>
      <c r="W464" s="18"/>
      <c r="X464" s="18"/>
      <c r="Y464" s="18"/>
      <c r="Z464" s="18"/>
      <c r="AA464" s="18">
        <v>0.5</v>
      </c>
    </row>
    <row r="465" spans="1:27">
      <c r="A465" s="1940">
        <v>67</v>
      </c>
      <c r="B465" s="19" t="s">
        <v>19800</v>
      </c>
      <c r="C465" s="1557" t="s">
        <v>19801</v>
      </c>
      <c r="D465" s="19"/>
      <c r="E465" s="18">
        <v>0.2</v>
      </c>
      <c r="F465" s="18"/>
      <c r="G465" s="18"/>
      <c r="H465" s="18"/>
      <c r="I465" s="62"/>
      <c r="J465" s="62"/>
      <c r="K465" s="62"/>
      <c r="L465" s="18"/>
      <c r="M465" s="62"/>
      <c r="N465" s="62"/>
      <c r="O465" s="62"/>
      <c r="P465" s="18">
        <v>0.2</v>
      </c>
      <c r="Q465" s="18">
        <v>0.2</v>
      </c>
      <c r="R465" s="18" t="s">
        <v>6051</v>
      </c>
      <c r="S465" s="62"/>
      <c r="T465" s="62"/>
      <c r="U465" s="62"/>
      <c r="V465" s="18"/>
      <c r="W465" s="18"/>
      <c r="X465" s="18"/>
      <c r="Y465" s="18"/>
      <c r="Z465" s="18"/>
      <c r="AA465" s="18">
        <v>0.2</v>
      </c>
    </row>
    <row r="466" spans="1:27">
      <c r="A466" s="55"/>
      <c r="B466" s="840" t="s">
        <v>19802</v>
      </c>
      <c r="C466" s="1557"/>
      <c r="D466" s="19"/>
      <c r="E466" s="19"/>
      <c r="F466" s="19"/>
      <c r="G466" s="19"/>
      <c r="H466" s="19"/>
      <c r="I466" s="62"/>
      <c r="J466" s="62"/>
      <c r="K466" s="62"/>
      <c r="L466" s="19"/>
      <c r="M466" s="62"/>
      <c r="N466" s="62"/>
      <c r="O466" s="62"/>
      <c r="P466" s="19"/>
      <c r="Q466" s="19"/>
      <c r="R466" s="19"/>
      <c r="S466" s="62"/>
      <c r="T466" s="62"/>
      <c r="U466" s="62"/>
      <c r="V466" s="19"/>
      <c r="W466" s="19"/>
      <c r="X466" s="19"/>
      <c r="Y466" s="19"/>
      <c r="Z466" s="19"/>
      <c r="AA466" s="19"/>
    </row>
    <row r="467" spans="1:27">
      <c r="A467" s="1935">
        <v>68</v>
      </c>
      <c r="B467" s="1937" t="s">
        <v>19803</v>
      </c>
      <c r="C467" s="1557" t="s">
        <v>19804</v>
      </c>
      <c r="D467" s="19"/>
      <c r="E467" s="18">
        <v>1.5</v>
      </c>
      <c r="F467" s="18"/>
      <c r="G467" s="18"/>
      <c r="H467" s="18"/>
      <c r="I467" s="62"/>
      <c r="J467" s="62"/>
      <c r="K467" s="62"/>
      <c r="L467" s="18"/>
      <c r="M467" s="62"/>
      <c r="N467" s="62"/>
      <c r="O467" s="62"/>
      <c r="P467" s="18">
        <v>1.5</v>
      </c>
      <c r="Q467" s="18">
        <v>1.5</v>
      </c>
      <c r="R467" s="18" t="s">
        <v>6051</v>
      </c>
      <c r="S467" s="62"/>
      <c r="T467" s="62"/>
      <c r="U467" s="62"/>
      <c r="V467" s="18"/>
      <c r="W467" s="18"/>
      <c r="X467" s="18"/>
      <c r="Y467" s="18"/>
      <c r="Z467" s="18"/>
      <c r="AA467" s="18">
        <v>1.5</v>
      </c>
    </row>
    <row r="468" spans="1:27">
      <c r="A468" s="1935">
        <v>69</v>
      </c>
      <c r="B468" s="1937" t="s">
        <v>19805</v>
      </c>
      <c r="C468" s="1557" t="s">
        <v>19806</v>
      </c>
      <c r="D468" s="19"/>
      <c r="E468" s="18">
        <v>1.5</v>
      </c>
      <c r="F468" s="18"/>
      <c r="G468" s="18"/>
      <c r="H468" s="18"/>
      <c r="I468" s="62"/>
      <c r="J468" s="62"/>
      <c r="K468" s="62"/>
      <c r="L468" s="18"/>
      <c r="M468" s="62"/>
      <c r="N468" s="62"/>
      <c r="O468" s="62"/>
      <c r="P468" s="18">
        <v>1.5</v>
      </c>
      <c r="Q468" s="18">
        <v>1.5</v>
      </c>
      <c r="R468" s="18" t="s">
        <v>6051</v>
      </c>
      <c r="S468" s="62"/>
      <c r="T468" s="62"/>
      <c r="U468" s="62"/>
      <c r="V468" s="18"/>
      <c r="W468" s="18"/>
      <c r="X468" s="18"/>
      <c r="Y468" s="18"/>
      <c r="Z468" s="18"/>
      <c r="AA468" s="18">
        <v>1.5</v>
      </c>
    </row>
    <row r="469" spans="1:27">
      <c r="A469" s="1935">
        <v>70</v>
      </c>
      <c r="B469" s="1937" t="s">
        <v>19773</v>
      </c>
      <c r="C469" s="1557" t="s">
        <v>19807</v>
      </c>
      <c r="D469" s="19"/>
      <c r="E469" s="18">
        <v>1.5</v>
      </c>
      <c r="F469" s="18"/>
      <c r="G469" s="18"/>
      <c r="H469" s="18"/>
      <c r="I469" s="62"/>
      <c r="J469" s="62"/>
      <c r="K469" s="62"/>
      <c r="L469" s="18"/>
      <c r="M469" s="62"/>
      <c r="N469" s="62"/>
      <c r="O469" s="62"/>
      <c r="P469" s="18">
        <v>1.5</v>
      </c>
      <c r="Q469" s="18">
        <v>1.5</v>
      </c>
      <c r="R469" s="18" t="s">
        <v>6051</v>
      </c>
      <c r="S469" s="62"/>
      <c r="T469" s="62"/>
      <c r="U469" s="62"/>
      <c r="V469" s="18"/>
      <c r="W469" s="18"/>
      <c r="X469" s="18"/>
      <c r="Y469" s="18"/>
      <c r="Z469" s="18"/>
      <c r="AA469" s="18">
        <v>1.5</v>
      </c>
    </row>
    <row r="470" spans="1:27">
      <c r="A470" s="1935">
        <v>71</v>
      </c>
      <c r="B470" s="1937" t="s">
        <v>19808</v>
      </c>
      <c r="C470" s="1557" t="s">
        <v>19809</v>
      </c>
      <c r="D470" s="19"/>
      <c r="E470" s="18">
        <v>1</v>
      </c>
      <c r="F470" s="18"/>
      <c r="G470" s="18"/>
      <c r="H470" s="18"/>
      <c r="I470" s="62"/>
      <c r="J470" s="62"/>
      <c r="K470" s="62"/>
      <c r="L470" s="18"/>
      <c r="M470" s="62"/>
      <c r="N470" s="62"/>
      <c r="O470" s="62"/>
      <c r="P470" s="18">
        <v>1</v>
      </c>
      <c r="Q470" s="18">
        <v>1</v>
      </c>
      <c r="R470" s="18" t="s">
        <v>6051</v>
      </c>
      <c r="S470" s="62"/>
      <c r="T470" s="62"/>
      <c r="U470" s="62"/>
      <c r="V470" s="18"/>
      <c r="W470" s="18"/>
      <c r="X470" s="18"/>
      <c r="Y470" s="18"/>
      <c r="Z470" s="18"/>
      <c r="AA470" s="18">
        <v>1</v>
      </c>
    </row>
    <row r="471" spans="1:27">
      <c r="A471" s="1935">
        <v>72</v>
      </c>
      <c r="B471" s="1937" t="s">
        <v>15761</v>
      </c>
      <c r="C471" s="1557" t="s">
        <v>19810</v>
      </c>
      <c r="D471" s="19"/>
      <c r="E471" s="18">
        <v>1</v>
      </c>
      <c r="F471" s="18"/>
      <c r="G471" s="18"/>
      <c r="H471" s="18"/>
      <c r="I471" s="62"/>
      <c r="J471" s="62"/>
      <c r="K471" s="62"/>
      <c r="L471" s="18"/>
      <c r="M471" s="62"/>
      <c r="N471" s="62"/>
      <c r="O471" s="62"/>
      <c r="P471" s="18">
        <v>1</v>
      </c>
      <c r="Q471" s="18"/>
      <c r="R471" s="18">
        <v>5</v>
      </c>
      <c r="S471" s="62"/>
      <c r="T471" s="62"/>
      <c r="U471" s="62"/>
      <c r="V471" s="18"/>
      <c r="W471" s="18"/>
      <c r="X471" s="18"/>
      <c r="Y471" s="18"/>
      <c r="Z471" s="18"/>
      <c r="AA471" s="18">
        <v>1</v>
      </c>
    </row>
    <row r="472" spans="1:27">
      <c r="A472" s="1935">
        <v>73</v>
      </c>
      <c r="B472" s="1937" t="s">
        <v>15761</v>
      </c>
      <c r="C472" s="1557" t="s">
        <v>19811</v>
      </c>
      <c r="D472" s="19"/>
      <c r="E472" s="18">
        <v>1.2</v>
      </c>
      <c r="F472" s="18">
        <v>1.2</v>
      </c>
      <c r="G472" s="18">
        <v>1.2</v>
      </c>
      <c r="H472" s="18"/>
      <c r="I472" s="62"/>
      <c r="J472" s="62"/>
      <c r="K472" s="62"/>
      <c r="L472" s="18"/>
      <c r="M472" s="62"/>
      <c r="N472" s="62"/>
      <c r="O472" s="62"/>
      <c r="P472" s="18"/>
      <c r="Q472" s="18"/>
      <c r="R472" s="18">
        <v>5</v>
      </c>
      <c r="S472" s="62"/>
      <c r="T472" s="62"/>
      <c r="U472" s="62"/>
      <c r="V472" s="18"/>
      <c r="W472" s="18"/>
      <c r="X472" s="18"/>
      <c r="Y472" s="18"/>
      <c r="Z472" s="18"/>
      <c r="AA472" s="18">
        <v>1.2</v>
      </c>
    </row>
    <row r="473" spans="1:27">
      <c r="A473" s="1935">
        <v>74</v>
      </c>
      <c r="B473" s="1937" t="s">
        <v>19812</v>
      </c>
      <c r="C473" s="1557" t="s">
        <v>19813</v>
      </c>
      <c r="D473" s="19"/>
      <c r="E473" s="18">
        <v>1</v>
      </c>
      <c r="F473" s="18"/>
      <c r="G473" s="18"/>
      <c r="H473" s="18"/>
      <c r="I473" s="62"/>
      <c r="J473" s="62"/>
      <c r="K473" s="62"/>
      <c r="L473" s="18"/>
      <c r="M473" s="62"/>
      <c r="N473" s="62"/>
      <c r="O473" s="62"/>
      <c r="P473" s="18">
        <v>1</v>
      </c>
      <c r="Q473" s="18">
        <v>1</v>
      </c>
      <c r="R473" s="18" t="s">
        <v>6051</v>
      </c>
      <c r="S473" s="62"/>
      <c r="T473" s="62"/>
      <c r="U473" s="62"/>
      <c r="V473" s="18"/>
      <c r="W473" s="18"/>
      <c r="X473" s="18"/>
      <c r="Y473" s="18"/>
      <c r="Z473" s="18"/>
      <c r="AA473" s="18">
        <v>1</v>
      </c>
    </row>
    <row r="474" spans="1:27">
      <c r="A474" s="1935">
        <v>75</v>
      </c>
      <c r="B474" s="1937" t="s">
        <v>19814</v>
      </c>
      <c r="C474" s="2074" t="s">
        <v>19815</v>
      </c>
      <c r="D474" s="19"/>
      <c r="E474" s="18">
        <v>0.8</v>
      </c>
      <c r="F474" s="18"/>
      <c r="G474" s="18"/>
      <c r="H474" s="18"/>
      <c r="I474" s="62"/>
      <c r="J474" s="62"/>
      <c r="K474" s="62"/>
      <c r="L474" s="18"/>
      <c r="M474" s="62"/>
      <c r="N474" s="62"/>
      <c r="O474" s="62"/>
      <c r="P474" s="18">
        <v>0.8</v>
      </c>
      <c r="Q474" s="18">
        <v>0.8</v>
      </c>
      <c r="R474" s="18" t="s">
        <v>6051</v>
      </c>
      <c r="S474" s="62"/>
      <c r="T474" s="62"/>
      <c r="U474" s="62"/>
      <c r="V474" s="18"/>
      <c r="W474" s="18"/>
      <c r="X474" s="18"/>
      <c r="Y474" s="18"/>
      <c r="Z474" s="18"/>
      <c r="AA474" s="18">
        <v>0.8</v>
      </c>
    </row>
    <row r="475" spans="1:27" ht="25.5">
      <c r="A475" s="1940">
        <v>76</v>
      </c>
      <c r="B475" s="19" t="s">
        <v>19816</v>
      </c>
      <c r="C475" s="1557" t="s">
        <v>19817</v>
      </c>
      <c r="D475" s="19"/>
      <c r="E475" s="18">
        <v>1</v>
      </c>
      <c r="F475" s="18"/>
      <c r="G475" s="18"/>
      <c r="H475" s="18"/>
      <c r="I475" s="62"/>
      <c r="J475" s="62"/>
      <c r="K475" s="62"/>
      <c r="L475" s="18"/>
      <c r="M475" s="62"/>
      <c r="N475" s="62"/>
      <c r="O475" s="62"/>
      <c r="P475" s="18">
        <v>1</v>
      </c>
      <c r="Q475" s="18">
        <v>1</v>
      </c>
      <c r="R475" s="18" t="s">
        <v>6051</v>
      </c>
      <c r="S475" s="62"/>
      <c r="T475" s="62"/>
      <c r="U475" s="62"/>
      <c r="V475" s="18"/>
      <c r="W475" s="18"/>
      <c r="X475" s="18"/>
      <c r="Y475" s="18"/>
      <c r="Z475" s="18"/>
      <c r="AA475" s="18">
        <v>1</v>
      </c>
    </row>
    <row r="476" spans="1:27">
      <c r="A476" s="1935">
        <v>77</v>
      </c>
      <c r="B476" s="1937" t="s">
        <v>19818</v>
      </c>
      <c r="C476" s="1557" t="s">
        <v>19819</v>
      </c>
      <c r="D476" s="19"/>
      <c r="E476" s="18">
        <v>0.6</v>
      </c>
      <c r="F476" s="18"/>
      <c r="G476" s="18"/>
      <c r="H476" s="18"/>
      <c r="I476" s="62"/>
      <c r="J476" s="62"/>
      <c r="K476" s="62"/>
      <c r="L476" s="18"/>
      <c r="M476" s="62"/>
      <c r="N476" s="62"/>
      <c r="O476" s="62"/>
      <c r="P476" s="18">
        <v>0.6</v>
      </c>
      <c r="Q476" s="18">
        <v>0.6</v>
      </c>
      <c r="R476" s="18" t="s">
        <v>6051</v>
      </c>
      <c r="S476" s="62"/>
      <c r="T476" s="62"/>
      <c r="U476" s="62"/>
      <c r="V476" s="18"/>
      <c r="W476" s="18"/>
      <c r="X476" s="18"/>
      <c r="Y476" s="18"/>
      <c r="Z476" s="18"/>
      <c r="AA476" s="18">
        <v>0.6</v>
      </c>
    </row>
    <row r="477" spans="1:27">
      <c r="A477" s="1935">
        <v>78</v>
      </c>
      <c r="B477" s="1937" t="s">
        <v>19820</v>
      </c>
      <c r="C477" s="1557" t="s">
        <v>19821</v>
      </c>
      <c r="D477" s="19"/>
      <c r="E477" s="18">
        <v>0.6</v>
      </c>
      <c r="F477" s="18"/>
      <c r="G477" s="18"/>
      <c r="H477" s="18"/>
      <c r="I477" s="62"/>
      <c r="J477" s="62"/>
      <c r="K477" s="62"/>
      <c r="L477" s="18"/>
      <c r="M477" s="62"/>
      <c r="N477" s="62"/>
      <c r="O477" s="62"/>
      <c r="P477" s="18">
        <v>0.6</v>
      </c>
      <c r="Q477" s="18">
        <v>0.6</v>
      </c>
      <c r="R477" s="18" t="s">
        <v>6051</v>
      </c>
      <c r="S477" s="62"/>
      <c r="T477" s="62"/>
      <c r="U477" s="62"/>
      <c r="V477" s="18"/>
      <c r="W477" s="18"/>
      <c r="X477" s="18"/>
      <c r="Y477" s="18"/>
      <c r="Z477" s="18"/>
      <c r="AA477" s="18">
        <v>0.6</v>
      </c>
    </row>
    <row r="478" spans="1:27">
      <c r="A478" s="1935">
        <v>79</v>
      </c>
      <c r="B478" s="1937" t="s">
        <v>19822</v>
      </c>
      <c r="C478" s="1557" t="s">
        <v>19823</v>
      </c>
      <c r="D478" s="19"/>
      <c r="E478" s="18">
        <v>0.6</v>
      </c>
      <c r="F478" s="18"/>
      <c r="G478" s="18"/>
      <c r="H478" s="18"/>
      <c r="I478" s="62"/>
      <c r="J478" s="62"/>
      <c r="K478" s="62"/>
      <c r="L478" s="18"/>
      <c r="M478" s="62"/>
      <c r="N478" s="62"/>
      <c r="O478" s="62"/>
      <c r="P478" s="18">
        <v>0.6</v>
      </c>
      <c r="Q478" s="18">
        <v>0.6</v>
      </c>
      <c r="R478" s="18" t="s">
        <v>6051</v>
      </c>
      <c r="S478" s="62"/>
      <c r="T478" s="62"/>
      <c r="U478" s="62"/>
      <c r="V478" s="18"/>
      <c r="W478" s="18"/>
      <c r="X478" s="18"/>
      <c r="Y478" s="18"/>
      <c r="Z478" s="18"/>
      <c r="AA478" s="18">
        <v>0.6</v>
      </c>
    </row>
    <row r="479" spans="1:27">
      <c r="A479" s="1935">
        <v>80</v>
      </c>
      <c r="B479" s="1937" t="s">
        <v>19824</v>
      </c>
      <c r="C479" s="1557" t="s">
        <v>19825</v>
      </c>
      <c r="D479" s="19"/>
      <c r="E479" s="18">
        <v>0.4</v>
      </c>
      <c r="F479" s="18"/>
      <c r="G479" s="18"/>
      <c r="H479" s="18"/>
      <c r="I479" s="62"/>
      <c r="J479" s="62"/>
      <c r="K479" s="62"/>
      <c r="L479" s="18"/>
      <c r="M479" s="62"/>
      <c r="N479" s="62"/>
      <c r="O479" s="62"/>
      <c r="P479" s="18">
        <v>0.4</v>
      </c>
      <c r="Q479" s="18">
        <v>0.4</v>
      </c>
      <c r="R479" s="18" t="s">
        <v>6051</v>
      </c>
      <c r="S479" s="62"/>
      <c r="T479" s="62"/>
      <c r="U479" s="62"/>
      <c r="V479" s="18"/>
      <c r="W479" s="18"/>
      <c r="X479" s="18"/>
      <c r="Y479" s="18"/>
      <c r="Z479" s="18"/>
      <c r="AA479" s="18">
        <v>0.4</v>
      </c>
    </row>
    <row r="480" spans="1:27">
      <c r="A480" s="1935">
        <v>81</v>
      </c>
      <c r="B480" s="1937" t="s">
        <v>19787</v>
      </c>
      <c r="C480" s="1557" t="s">
        <v>19826</v>
      </c>
      <c r="D480" s="19"/>
      <c r="E480" s="18">
        <v>0.4</v>
      </c>
      <c r="F480" s="18"/>
      <c r="G480" s="18"/>
      <c r="H480" s="18"/>
      <c r="I480" s="62"/>
      <c r="J480" s="62"/>
      <c r="K480" s="62"/>
      <c r="L480" s="18"/>
      <c r="M480" s="62"/>
      <c r="N480" s="62"/>
      <c r="O480" s="62"/>
      <c r="P480" s="18">
        <v>0.4</v>
      </c>
      <c r="Q480" s="18">
        <v>0.4</v>
      </c>
      <c r="R480" s="18" t="s">
        <v>6051</v>
      </c>
      <c r="S480" s="62"/>
      <c r="T480" s="62"/>
      <c r="U480" s="62"/>
      <c r="V480" s="18"/>
      <c r="W480" s="18"/>
      <c r="X480" s="18"/>
      <c r="Y480" s="18"/>
      <c r="Z480" s="18"/>
      <c r="AA480" s="18">
        <v>0.4</v>
      </c>
    </row>
    <row r="481" spans="1:27">
      <c r="A481" s="1935">
        <v>82</v>
      </c>
      <c r="B481" s="1937" t="s">
        <v>19827</v>
      </c>
      <c r="C481" s="1557" t="s">
        <v>19828</v>
      </c>
      <c r="D481" s="19"/>
      <c r="E481" s="18">
        <v>1</v>
      </c>
      <c r="F481" s="18"/>
      <c r="G481" s="18"/>
      <c r="H481" s="18"/>
      <c r="I481" s="62"/>
      <c r="J481" s="62"/>
      <c r="K481" s="62"/>
      <c r="L481" s="18"/>
      <c r="M481" s="62"/>
      <c r="N481" s="62"/>
      <c r="O481" s="62"/>
      <c r="P481" s="18">
        <v>1</v>
      </c>
      <c r="Q481" s="18">
        <v>1</v>
      </c>
      <c r="R481" s="18" t="s">
        <v>6051</v>
      </c>
      <c r="S481" s="62"/>
      <c r="T481" s="62"/>
      <c r="U481" s="62"/>
      <c r="V481" s="18"/>
      <c r="W481" s="18"/>
      <c r="X481" s="18"/>
      <c r="Y481" s="18"/>
      <c r="Z481" s="18"/>
      <c r="AA481" s="18">
        <v>1</v>
      </c>
    </row>
    <row r="482" spans="1:27">
      <c r="A482" s="1935">
        <v>83</v>
      </c>
      <c r="B482" s="1937" t="s">
        <v>19829</v>
      </c>
      <c r="C482" s="1557" t="s">
        <v>19830</v>
      </c>
      <c r="D482" s="19"/>
      <c r="E482" s="18">
        <v>1.3</v>
      </c>
      <c r="F482" s="18"/>
      <c r="G482" s="18"/>
      <c r="H482" s="18"/>
      <c r="I482" s="62"/>
      <c r="J482" s="62"/>
      <c r="K482" s="62"/>
      <c r="L482" s="18"/>
      <c r="M482" s="62"/>
      <c r="N482" s="62"/>
      <c r="O482" s="62"/>
      <c r="P482" s="18">
        <v>1.3</v>
      </c>
      <c r="Q482" s="18">
        <v>1.3</v>
      </c>
      <c r="R482" s="18" t="s">
        <v>6051</v>
      </c>
      <c r="S482" s="62"/>
      <c r="T482" s="62"/>
      <c r="U482" s="62"/>
      <c r="V482" s="18"/>
      <c r="W482" s="18"/>
      <c r="X482" s="18"/>
      <c r="Y482" s="18"/>
      <c r="Z482" s="18"/>
      <c r="AA482" s="18">
        <v>1.3</v>
      </c>
    </row>
    <row r="483" spans="1:27">
      <c r="A483" s="1935">
        <v>84</v>
      </c>
      <c r="B483" s="1937" t="s">
        <v>19829</v>
      </c>
      <c r="C483" s="1557" t="s">
        <v>19831</v>
      </c>
      <c r="D483" s="19"/>
      <c r="E483" s="18">
        <v>0.2</v>
      </c>
      <c r="F483" s="18">
        <v>0.2</v>
      </c>
      <c r="G483" s="18">
        <v>0.2</v>
      </c>
      <c r="H483" s="18"/>
      <c r="I483" s="62"/>
      <c r="J483" s="62"/>
      <c r="K483" s="62"/>
      <c r="L483" s="18"/>
      <c r="M483" s="62"/>
      <c r="N483" s="62"/>
      <c r="O483" s="62"/>
      <c r="P483" s="18"/>
      <c r="Q483" s="18"/>
      <c r="R483" s="18">
        <v>5</v>
      </c>
      <c r="S483" s="62"/>
      <c r="T483" s="62"/>
      <c r="U483" s="62"/>
      <c r="V483" s="18"/>
      <c r="W483" s="18"/>
      <c r="X483" s="18"/>
      <c r="Y483" s="18"/>
      <c r="Z483" s="18"/>
      <c r="AA483" s="18">
        <v>0.2</v>
      </c>
    </row>
    <row r="484" spans="1:27">
      <c r="A484" s="1935">
        <v>85</v>
      </c>
      <c r="B484" s="1937" t="s">
        <v>19832</v>
      </c>
      <c r="C484" s="1557" t="s">
        <v>19833</v>
      </c>
      <c r="D484" s="19"/>
      <c r="E484" s="18">
        <v>1</v>
      </c>
      <c r="F484" s="18"/>
      <c r="G484" s="18"/>
      <c r="H484" s="18"/>
      <c r="I484" s="62"/>
      <c r="J484" s="62"/>
      <c r="K484" s="62"/>
      <c r="L484" s="18"/>
      <c r="M484" s="62"/>
      <c r="N484" s="62"/>
      <c r="O484" s="62"/>
      <c r="P484" s="18">
        <v>1</v>
      </c>
      <c r="Q484" s="18">
        <v>1</v>
      </c>
      <c r="R484" s="18" t="s">
        <v>6051</v>
      </c>
      <c r="S484" s="62"/>
      <c r="T484" s="62"/>
      <c r="U484" s="62"/>
      <c r="V484" s="18"/>
      <c r="W484" s="18"/>
      <c r="X484" s="18"/>
      <c r="Y484" s="18"/>
      <c r="Z484" s="18"/>
      <c r="AA484" s="18">
        <v>1</v>
      </c>
    </row>
    <row r="485" spans="1:27">
      <c r="A485" s="1935">
        <v>86</v>
      </c>
      <c r="B485" s="1937" t="s">
        <v>19834</v>
      </c>
      <c r="C485" s="1557" t="s">
        <v>19835</v>
      </c>
      <c r="D485" s="19"/>
      <c r="E485" s="18">
        <v>0.8</v>
      </c>
      <c r="F485" s="18"/>
      <c r="G485" s="18"/>
      <c r="H485" s="18"/>
      <c r="I485" s="62"/>
      <c r="J485" s="62"/>
      <c r="K485" s="62"/>
      <c r="L485" s="18"/>
      <c r="M485" s="62"/>
      <c r="N485" s="62"/>
      <c r="O485" s="62"/>
      <c r="P485" s="18">
        <v>0.8</v>
      </c>
      <c r="Q485" s="18">
        <v>0.8</v>
      </c>
      <c r="R485" s="18" t="s">
        <v>6051</v>
      </c>
      <c r="S485" s="62"/>
      <c r="T485" s="62"/>
      <c r="U485" s="62"/>
      <c r="V485" s="18"/>
      <c r="W485" s="18"/>
      <c r="X485" s="18"/>
      <c r="Y485" s="18"/>
      <c r="Z485" s="18"/>
      <c r="AA485" s="18">
        <v>0.8</v>
      </c>
    </row>
    <row r="486" spans="1:27">
      <c r="A486" s="1935">
        <v>87</v>
      </c>
      <c r="B486" s="1937" t="s">
        <v>19836</v>
      </c>
      <c r="C486" s="2074" t="s">
        <v>19837</v>
      </c>
      <c r="D486" s="19"/>
      <c r="E486" s="18">
        <v>1</v>
      </c>
      <c r="F486" s="18"/>
      <c r="G486" s="18"/>
      <c r="H486" s="18"/>
      <c r="I486" s="62"/>
      <c r="J486" s="62"/>
      <c r="K486" s="62"/>
      <c r="L486" s="18"/>
      <c r="M486" s="62"/>
      <c r="N486" s="62"/>
      <c r="O486" s="62"/>
      <c r="P486" s="18">
        <v>1</v>
      </c>
      <c r="Q486" s="18">
        <v>1</v>
      </c>
      <c r="R486" s="18" t="s">
        <v>6051</v>
      </c>
      <c r="S486" s="62"/>
      <c r="T486" s="62"/>
      <c r="U486" s="62"/>
      <c r="V486" s="18"/>
      <c r="W486" s="18"/>
      <c r="X486" s="18"/>
      <c r="Y486" s="18"/>
      <c r="Z486" s="18"/>
      <c r="AA486" s="18">
        <v>1</v>
      </c>
    </row>
    <row r="487" spans="1:27">
      <c r="A487" s="1935">
        <v>88</v>
      </c>
      <c r="B487" s="1937" t="s">
        <v>19754</v>
      </c>
      <c r="C487" s="1557" t="s">
        <v>19838</v>
      </c>
      <c r="D487" s="19"/>
      <c r="E487" s="18">
        <v>0.9</v>
      </c>
      <c r="F487" s="18"/>
      <c r="G487" s="18"/>
      <c r="H487" s="18"/>
      <c r="I487" s="62"/>
      <c r="J487" s="62"/>
      <c r="K487" s="62"/>
      <c r="L487" s="18"/>
      <c r="M487" s="62"/>
      <c r="N487" s="62"/>
      <c r="O487" s="62"/>
      <c r="P487" s="18">
        <v>0.9</v>
      </c>
      <c r="Q487" s="18">
        <v>0.9</v>
      </c>
      <c r="R487" s="18" t="s">
        <v>6051</v>
      </c>
      <c r="S487" s="62"/>
      <c r="T487" s="62"/>
      <c r="U487" s="62"/>
      <c r="V487" s="18"/>
      <c r="W487" s="18"/>
      <c r="X487" s="18"/>
      <c r="Y487" s="18"/>
      <c r="Z487" s="18"/>
      <c r="AA487" s="18">
        <v>0.9</v>
      </c>
    </row>
    <row r="488" spans="1:27">
      <c r="A488" s="1935">
        <v>89</v>
      </c>
      <c r="B488" s="1937" t="s">
        <v>19754</v>
      </c>
      <c r="C488" s="1557" t="s">
        <v>19839</v>
      </c>
      <c r="D488" s="19"/>
      <c r="E488" s="18">
        <v>0.1</v>
      </c>
      <c r="F488" s="18">
        <v>0.1</v>
      </c>
      <c r="G488" s="18">
        <v>0.1</v>
      </c>
      <c r="H488" s="18"/>
      <c r="I488" s="62"/>
      <c r="J488" s="62"/>
      <c r="K488" s="62"/>
      <c r="L488" s="18"/>
      <c r="M488" s="62"/>
      <c r="N488" s="62"/>
      <c r="O488" s="62"/>
      <c r="P488" s="18"/>
      <c r="Q488" s="18"/>
      <c r="R488" s="18">
        <v>5</v>
      </c>
      <c r="S488" s="62"/>
      <c r="T488" s="62"/>
      <c r="U488" s="62"/>
      <c r="V488" s="18"/>
      <c r="W488" s="18"/>
      <c r="X488" s="18"/>
      <c r="Y488" s="18"/>
      <c r="Z488" s="18"/>
      <c r="AA488" s="18">
        <v>0.1</v>
      </c>
    </row>
    <row r="489" spans="1:27">
      <c r="A489" s="1935">
        <v>90</v>
      </c>
      <c r="B489" s="1937" t="s">
        <v>19758</v>
      </c>
      <c r="C489" s="1557" t="s">
        <v>19840</v>
      </c>
      <c r="D489" s="19"/>
      <c r="E489" s="18">
        <v>0.5</v>
      </c>
      <c r="F489" s="18"/>
      <c r="G489" s="18"/>
      <c r="H489" s="18"/>
      <c r="I489" s="62"/>
      <c r="J489" s="62"/>
      <c r="K489" s="62"/>
      <c r="L489" s="18"/>
      <c r="M489" s="62"/>
      <c r="N489" s="62"/>
      <c r="O489" s="62"/>
      <c r="P489" s="18">
        <v>0.5</v>
      </c>
      <c r="Q489" s="18">
        <v>0.5</v>
      </c>
      <c r="R489" s="18" t="s">
        <v>6051</v>
      </c>
      <c r="S489" s="62"/>
      <c r="T489" s="62"/>
      <c r="U489" s="62"/>
      <c r="V489" s="18"/>
      <c r="W489" s="18"/>
      <c r="X489" s="18"/>
      <c r="Y489" s="18"/>
      <c r="Z489" s="18"/>
      <c r="AA489" s="18">
        <v>0.5</v>
      </c>
    </row>
    <row r="490" spans="1:27">
      <c r="A490" s="1935">
        <v>91</v>
      </c>
      <c r="B490" s="1937" t="s">
        <v>19766</v>
      </c>
      <c r="C490" s="2074" t="s">
        <v>19841</v>
      </c>
      <c r="D490" s="19"/>
      <c r="E490" s="18">
        <v>0.8</v>
      </c>
      <c r="F490" s="18"/>
      <c r="G490" s="18"/>
      <c r="H490" s="18"/>
      <c r="I490" s="62"/>
      <c r="J490" s="62"/>
      <c r="K490" s="62"/>
      <c r="L490" s="18"/>
      <c r="M490" s="62"/>
      <c r="N490" s="62"/>
      <c r="O490" s="62"/>
      <c r="P490" s="18">
        <v>0.8</v>
      </c>
      <c r="Q490" s="18">
        <v>0.8</v>
      </c>
      <c r="R490" s="18" t="s">
        <v>6051</v>
      </c>
      <c r="S490" s="62"/>
      <c r="T490" s="62"/>
      <c r="U490" s="62"/>
      <c r="V490" s="18"/>
      <c r="W490" s="18"/>
      <c r="X490" s="18"/>
      <c r="Y490" s="18"/>
      <c r="Z490" s="18"/>
      <c r="AA490" s="18">
        <v>0.8</v>
      </c>
    </row>
    <row r="491" spans="1:27">
      <c r="A491" s="1935">
        <v>92</v>
      </c>
      <c r="B491" s="1937" t="s">
        <v>19842</v>
      </c>
      <c r="C491" s="2074" t="s">
        <v>19843</v>
      </c>
      <c r="D491" s="19"/>
      <c r="E491" s="18">
        <v>0.5</v>
      </c>
      <c r="F491" s="18"/>
      <c r="G491" s="18"/>
      <c r="H491" s="18"/>
      <c r="I491" s="62"/>
      <c r="J491" s="62"/>
      <c r="K491" s="62"/>
      <c r="L491" s="18"/>
      <c r="M491" s="62"/>
      <c r="N491" s="62"/>
      <c r="O491" s="62"/>
      <c r="P491" s="18">
        <v>0.5</v>
      </c>
      <c r="Q491" s="18">
        <v>0.5</v>
      </c>
      <c r="R491" s="18" t="s">
        <v>6051</v>
      </c>
      <c r="S491" s="62"/>
      <c r="T491" s="62"/>
      <c r="U491" s="62"/>
      <c r="V491" s="18"/>
      <c r="W491" s="18"/>
      <c r="X491" s="18"/>
      <c r="Y491" s="18"/>
      <c r="Z491" s="18"/>
      <c r="AA491" s="18">
        <v>0.5</v>
      </c>
    </row>
    <row r="492" spans="1:27" ht="16.5" customHeight="1">
      <c r="A492" s="2143"/>
      <c r="B492" s="2139" t="s">
        <v>19844</v>
      </c>
      <c r="C492" s="2138"/>
      <c r="D492" s="2139"/>
      <c r="E492" s="2138">
        <f>SUM(E395:E491)</f>
        <v>68.500000000000014</v>
      </c>
      <c r="F492" s="2573">
        <f t="shared" ref="F492:P492" si="37">SUM(F395:F491)</f>
        <v>2</v>
      </c>
      <c r="G492" s="2573">
        <f t="shared" si="37"/>
        <v>2</v>
      </c>
      <c r="H492" s="2138">
        <f t="shared" si="37"/>
        <v>0</v>
      </c>
      <c r="I492" s="2138">
        <f t="shared" si="37"/>
        <v>0</v>
      </c>
      <c r="J492" s="2138">
        <f t="shared" si="37"/>
        <v>0</v>
      </c>
      <c r="K492" s="2138">
        <f t="shared" si="37"/>
        <v>0</v>
      </c>
      <c r="L492" s="2138">
        <f t="shared" si="37"/>
        <v>0</v>
      </c>
      <c r="M492" s="2138">
        <f t="shared" si="37"/>
        <v>0</v>
      </c>
      <c r="N492" s="2138">
        <f t="shared" si="37"/>
        <v>0</v>
      </c>
      <c r="O492" s="2138">
        <f t="shared" si="37"/>
        <v>0</v>
      </c>
      <c r="P492" s="2573">
        <f t="shared" si="37"/>
        <v>66.500000000000014</v>
      </c>
      <c r="Q492" s="2138">
        <f t="shared" ref="Q492" si="38">SUM(Q395:Q491)</f>
        <v>64.099999999999994</v>
      </c>
      <c r="R492" s="2138">
        <f t="shared" ref="R492" si="39">SUM(R395:R491)</f>
        <v>35</v>
      </c>
      <c r="S492" s="2138">
        <f t="shared" ref="S492" si="40">SUM(S395:S491)</f>
        <v>0</v>
      </c>
      <c r="T492" s="2138">
        <f t="shared" ref="T492" si="41">SUM(T395:T491)</f>
        <v>0</v>
      </c>
      <c r="U492" s="2138">
        <f t="shared" ref="U492" si="42">SUM(U395:U491)</f>
        <v>0</v>
      </c>
      <c r="V492" s="2138">
        <f t="shared" ref="V492" si="43">SUM(V395:V491)</f>
        <v>0</v>
      </c>
      <c r="W492" s="2138">
        <f t="shared" ref="W492" si="44">SUM(W395:W491)</f>
        <v>0</v>
      </c>
      <c r="X492" s="2138">
        <f t="shared" ref="X492" si="45">SUM(X395:X491)</f>
        <v>0</v>
      </c>
      <c r="Y492" s="2138">
        <f t="shared" ref="Y492" si="46">SUM(Y395:Y491)</f>
        <v>0</v>
      </c>
      <c r="Z492" s="2138">
        <f t="shared" ref="Z492:AA492" si="47">SUM(Z395:Z491)</f>
        <v>0</v>
      </c>
      <c r="AA492" s="2138">
        <f t="shared" si="47"/>
        <v>68.500000000000014</v>
      </c>
    </row>
    <row r="493" spans="1:27" s="343" customFormat="1" ht="16.5" customHeight="1">
      <c r="A493" s="2141"/>
      <c r="B493" s="3018" t="s">
        <v>20044</v>
      </c>
      <c r="C493" s="3018"/>
      <c r="D493" s="3018"/>
      <c r="E493" s="3018"/>
      <c r="F493" s="3018"/>
      <c r="G493" s="3018"/>
      <c r="H493" s="3018"/>
      <c r="I493" s="3018"/>
      <c r="J493" s="3018"/>
      <c r="K493" s="3018"/>
      <c r="L493" s="2142"/>
      <c r="M493" s="2142"/>
      <c r="N493" s="2142"/>
      <c r="O493" s="2142"/>
      <c r="P493" s="2142"/>
      <c r="Q493" s="2142"/>
      <c r="R493" s="2142"/>
      <c r="S493" s="2142"/>
      <c r="T493" s="2142"/>
      <c r="U493" s="2142"/>
      <c r="V493" s="2142"/>
      <c r="W493" s="2142"/>
      <c r="X493" s="2142"/>
      <c r="Y493" s="2142"/>
      <c r="Z493" s="2142"/>
      <c r="AA493" s="2142"/>
    </row>
    <row r="494" spans="1:27" s="343" customFormat="1" ht="8.25" customHeight="1">
      <c r="A494" s="2147"/>
      <c r="B494" s="2150"/>
      <c r="C494" s="2150"/>
      <c r="D494" s="2150"/>
      <c r="E494" s="2150"/>
      <c r="F494" s="2150"/>
      <c r="G494" s="2150"/>
      <c r="H494" s="2150"/>
      <c r="I494" s="2150"/>
      <c r="J494" s="2150"/>
      <c r="K494" s="2150"/>
      <c r="L494" s="2151"/>
      <c r="M494" s="2151"/>
      <c r="N494" s="2151"/>
      <c r="O494" s="2151"/>
      <c r="P494" s="2151"/>
      <c r="Q494" s="2151"/>
      <c r="R494" s="2151"/>
      <c r="S494" s="2151"/>
      <c r="T494" s="2151"/>
      <c r="U494" s="2151"/>
      <c r="V494" s="2151"/>
      <c r="W494" s="2151"/>
      <c r="X494" s="2151"/>
      <c r="Y494" s="2151"/>
      <c r="Z494" s="2151"/>
      <c r="AA494" s="2151"/>
    </row>
    <row r="495" spans="1:27">
      <c r="A495" s="2144"/>
      <c r="B495" s="2145" t="s">
        <v>19845</v>
      </c>
      <c r="C495" s="2146"/>
      <c r="D495" s="2147"/>
      <c r="E495" s="2147"/>
      <c r="F495" s="2147"/>
      <c r="G495" s="2147"/>
      <c r="H495" s="2147"/>
      <c r="I495" s="2148"/>
      <c r="J495" s="2148"/>
      <c r="K495" s="2148"/>
      <c r="L495" s="2147"/>
      <c r="M495" s="2148"/>
      <c r="N495" s="2148"/>
      <c r="O495" s="2148"/>
      <c r="P495" s="2147"/>
      <c r="Q495" s="2147"/>
      <c r="R495" s="2147"/>
      <c r="S495" s="2148"/>
      <c r="T495" s="2148"/>
      <c r="U495" s="2148"/>
      <c r="V495" s="2147"/>
      <c r="W495" s="2147"/>
      <c r="X495" s="2147"/>
      <c r="Y495" s="2147"/>
      <c r="Z495" s="2147"/>
      <c r="AA495" s="2149"/>
    </row>
    <row r="496" spans="1:27">
      <c r="A496" s="1940">
        <v>1</v>
      </c>
      <c r="B496" s="19" t="s">
        <v>19846</v>
      </c>
      <c r="C496" s="2140" t="s">
        <v>19847</v>
      </c>
      <c r="D496" s="432"/>
      <c r="E496" s="116">
        <v>1</v>
      </c>
      <c r="F496" s="116"/>
      <c r="G496" s="116"/>
      <c r="H496" s="116"/>
      <c r="I496" s="1691"/>
      <c r="J496" s="1691"/>
      <c r="K496" s="1691"/>
      <c r="L496" s="116"/>
      <c r="M496" s="1691"/>
      <c r="N496" s="1691"/>
      <c r="O496" s="1691"/>
      <c r="P496" s="116">
        <v>1</v>
      </c>
      <c r="Q496" s="116">
        <v>0.5</v>
      </c>
      <c r="R496" s="116" t="s">
        <v>6051</v>
      </c>
      <c r="S496" s="1691"/>
      <c r="T496" s="1691"/>
      <c r="U496" s="1691"/>
      <c r="V496" s="116"/>
      <c r="W496" s="116"/>
      <c r="X496" s="116"/>
      <c r="Y496" s="116"/>
      <c r="Z496" s="116"/>
      <c r="AA496" s="116">
        <v>1</v>
      </c>
    </row>
    <row r="497" spans="1:27">
      <c r="A497" s="1940">
        <v>2</v>
      </c>
      <c r="B497" s="19" t="s">
        <v>19848</v>
      </c>
      <c r="C497" s="2074" t="s">
        <v>19849</v>
      </c>
      <c r="D497" s="19"/>
      <c r="E497" s="18">
        <v>0.3</v>
      </c>
      <c r="F497" s="18"/>
      <c r="G497" s="18"/>
      <c r="H497" s="18"/>
      <c r="I497" s="62"/>
      <c r="J497" s="62"/>
      <c r="K497" s="62"/>
      <c r="L497" s="18"/>
      <c r="M497" s="62"/>
      <c r="N497" s="62"/>
      <c r="O497" s="62"/>
      <c r="P497" s="18">
        <v>0.3</v>
      </c>
      <c r="Q497" s="18">
        <v>0.3</v>
      </c>
      <c r="R497" s="18" t="s">
        <v>6051</v>
      </c>
      <c r="S497" s="62"/>
      <c r="T497" s="62"/>
      <c r="U497" s="62"/>
      <c r="V497" s="18"/>
      <c r="W497" s="18"/>
      <c r="X497" s="18"/>
      <c r="Y497" s="18"/>
      <c r="Z497" s="18"/>
      <c r="AA497" s="18">
        <v>0.3</v>
      </c>
    </row>
    <row r="498" spans="1:27">
      <c r="A498" s="1940">
        <v>3</v>
      </c>
      <c r="B498" s="19" t="s">
        <v>426</v>
      </c>
      <c r="C498" s="2074" t="s">
        <v>19850</v>
      </c>
      <c r="D498" s="19"/>
      <c r="E498" s="18">
        <v>0.4</v>
      </c>
      <c r="F498" s="18"/>
      <c r="G498" s="18"/>
      <c r="H498" s="18"/>
      <c r="I498" s="62"/>
      <c r="J498" s="62"/>
      <c r="K498" s="62"/>
      <c r="L498" s="18"/>
      <c r="M498" s="62"/>
      <c r="N498" s="62"/>
      <c r="O498" s="62"/>
      <c r="P498" s="18">
        <v>0.4</v>
      </c>
      <c r="Q498" s="18"/>
      <c r="R498" s="18" t="s">
        <v>6051</v>
      </c>
      <c r="S498" s="62"/>
      <c r="T498" s="62"/>
      <c r="U498" s="62"/>
      <c r="V498" s="18"/>
      <c r="W498" s="18"/>
      <c r="X498" s="18"/>
      <c r="Y498" s="18"/>
      <c r="Z498" s="18"/>
      <c r="AA498" s="18">
        <v>0.4</v>
      </c>
    </row>
    <row r="499" spans="1:27">
      <c r="A499" s="1940"/>
      <c r="B499" s="2070" t="s">
        <v>19851</v>
      </c>
      <c r="C499" s="18"/>
      <c r="D499" s="19"/>
      <c r="E499" s="18"/>
      <c r="F499" s="18"/>
      <c r="G499" s="18"/>
      <c r="H499" s="18"/>
      <c r="I499" s="62"/>
      <c r="J499" s="62"/>
      <c r="K499" s="62"/>
      <c r="L499" s="18"/>
      <c r="M499" s="62"/>
      <c r="N499" s="62"/>
      <c r="O499" s="62"/>
      <c r="P499" s="18"/>
      <c r="Q499" s="18"/>
      <c r="R499" s="18"/>
      <c r="S499" s="62"/>
      <c r="T499" s="62"/>
      <c r="U499" s="62"/>
      <c r="V499" s="18"/>
      <c r="W499" s="18"/>
      <c r="X499" s="18"/>
      <c r="Y499" s="18"/>
      <c r="Z499" s="18"/>
      <c r="AA499" s="841"/>
    </row>
    <row r="500" spans="1:27">
      <c r="A500" s="1940">
        <v>4</v>
      </c>
      <c r="B500" s="19" t="s">
        <v>19852</v>
      </c>
      <c r="C500" s="2074" t="s">
        <v>19853</v>
      </c>
      <c r="D500" s="19"/>
      <c r="E500" s="18">
        <v>0.2</v>
      </c>
      <c r="F500" s="18"/>
      <c r="G500" s="18"/>
      <c r="H500" s="18"/>
      <c r="I500" s="62"/>
      <c r="J500" s="62"/>
      <c r="K500" s="62"/>
      <c r="L500" s="18"/>
      <c r="M500" s="62"/>
      <c r="N500" s="62"/>
      <c r="O500" s="62"/>
      <c r="P500" s="18">
        <v>0.2</v>
      </c>
      <c r="Q500" s="18"/>
      <c r="R500" s="18" t="s">
        <v>6051</v>
      </c>
      <c r="S500" s="62"/>
      <c r="T500" s="62"/>
      <c r="U500" s="62"/>
      <c r="V500" s="18"/>
      <c r="W500" s="18"/>
      <c r="X500" s="18"/>
      <c r="Y500" s="18"/>
      <c r="Z500" s="18"/>
      <c r="AA500" s="18">
        <v>0.2</v>
      </c>
    </row>
    <row r="501" spans="1:27">
      <c r="A501" s="1940">
        <v>5</v>
      </c>
      <c r="B501" s="19" t="s">
        <v>18177</v>
      </c>
      <c r="C501" s="2074" t="s">
        <v>19854</v>
      </c>
      <c r="D501" s="19"/>
      <c r="E501" s="18">
        <v>1.5</v>
      </c>
      <c r="F501" s="18"/>
      <c r="G501" s="18"/>
      <c r="H501" s="18"/>
      <c r="I501" s="62"/>
      <c r="J501" s="62"/>
      <c r="K501" s="62"/>
      <c r="L501" s="18"/>
      <c r="M501" s="62"/>
      <c r="N501" s="62"/>
      <c r="O501" s="62"/>
      <c r="P501" s="18">
        <v>1.5</v>
      </c>
      <c r="Q501" s="18">
        <v>1.5</v>
      </c>
      <c r="R501" s="18" t="s">
        <v>6051</v>
      </c>
      <c r="S501" s="62"/>
      <c r="T501" s="62"/>
      <c r="U501" s="62"/>
      <c r="V501" s="18"/>
      <c r="W501" s="18"/>
      <c r="X501" s="18"/>
      <c r="Y501" s="18"/>
      <c r="Z501" s="18"/>
      <c r="AA501" s="18">
        <v>1.5</v>
      </c>
    </row>
    <row r="502" spans="1:27">
      <c r="A502" s="1940">
        <v>6</v>
      </c>
      <c r="B502" s="19" t="s">
        <v>19855</v>
      </c>
      <c r="C502" s="2074" t="s">
        <v>19856</v>
      </c>
      <c r="D502" s="19"/>
      <c r="E502" s="18">
        <v>1</v>
      </c>
      <c r="F502" s="18"/>
      <c r="G502" s="18"/>
      <c r="H502" s="18"/>
      <c r="I502" s="62"/>
      <c r="J502" s="62"/>
      <c r="K502" s="62"/>
      <c r="L502" s="18"/>
      <c r="M502" s="62"/>
      <c r="N502" s="62"/>
      <c r="O502" s="62"/>
      <c r="P502" s="18">
        <v>1</v>
      </c>
      <c r="Q502" s="18">
        <v>1</v>
      </c>
      <c r="R502" s="18" t="s">
        <v>6051</v>
      </c>
      <c r="S502" s="62"/>
      <c r="T502" s="62"/>
      <c r="U502" s="62"/>
      <c r="V502" s="18"/>
      <c r="W502" s="18"/>
      <c r="X502" s="18"/>
      <c r="Y502" s="18"/>
      <c r="Z502" s="18"/>
      <c r="AA502" s="18">
        <v>1</v>
      </c>
    </row>
    <row r="503" spans="1:27">
      <c r="A503" s="1940">
        <v>7</v>
      </c>
      <c r="B503" s="19" t="s">
        <v>19857</v>
      </c>
      <c r="C503" s="2115" t="s">
        <v>19858</v>
      </c>
      <c r="D503" s="19"/>
      <c r="E503" s="18">
        <v>0.1</v>
      </c>
      <c r="F503" s="18"/>
      <c r="G503" s="18"/>
      <c r="H503" s="18"/>
      <c r="I503" s="62"/>
      <c r="J503" s="62"/>
      <c r="K503" s="62"/>
      <c r="L503" s="18"/>
      <c r="M503" s="62"/>
      <c r="N503" s="62"/>
      <c r="O503" s="62"/>
      <c r="P503" s="18">
        <v>0.1</v>
      </c>
      <c r="Q503" s="18"/>
      <c r="R503" s="18" t="s">
        <v>6051</v>
      </c>
      <c r="S503" s="62"/>
      <c r="T503" s="62"/>
      <c r="U503" s="62"/>
      <c r="V503" s="18"/>
      <c r="W503" s="18"/>
      <c r="X503" s="18"/>
      <c r="Y503" s="18"/>
      <c r="Z503" s="18"/>
      <c r="AA503" s="18">
        <v>0.1</v>
      </c>
    </row>
    <row r="504" spans="1:27">
      <c r="A504" s="1940">
        <v>8</v>
      </c>
      <c r="B504" s="19" t="s">
        <v>19859</v>
      </c>
      <c r="C504" s="2074" t="s">
        <v>19860</v>
      </c>
      <c r="D504" s="19"/>
      <c r="E504" s="18">
        <v>0.4</v>
      </c>
      <c r="F504" s="18"/>
      <c r="G504" s="18"/>
      <c r="H504" s="18"/>
      <c r="I504" s="62"/>
      <c r="J504" s="62"/>
      <c r="K504" s="62"/>
      <c r="L504" s="18"/>
      <c r="M504" s="62"/>
      <c r="N504" s="62"/>
      <c r="O504" s="62"/>
      <c r="P504" s="18">
        <v>0.4</v>
      </c>
      <c r="Q504" s="18"/>
      <c r="R504" s="18" t="s">
        <v>6051</v>
      </c>
      <c r="S504" s="62"/>
      <c r="T504" s="62"/>
      <c r="U504" s="62"/>
      <c r="V504" s="18"/>
      <c r="W504" s="18"/>
      <c r="X504" s="18"/>
      <c r="Y504" s="18"/>
      <c r="Z504" s="18"/>
      <c r="AA504" s="18">
        <v>0.4</v>
      </c>
    </row>
    <row r="505" spans="1:27">
      <c r="A505" s="1940">
        <v>9</v>
      </c>
      <c r="B505" s="19" t="s">
        <v>19861</v>
      </c>
      <c r="C505" s="2074" t="s">
        <v>19862</v>
      </c>
      <c r="D505" s="19"/>
      <c r="E505" s="18">
        <v>0.3</v>
      </c>
      <c r="F505" s="18"/>
      <c r="G505" s="18"/>
      <c r="H505" s="18"/>
      <c r="I505" s="62"/>
      <c r="J505" s="62"/>
      <c r="K505" s="62"/>
      <c r="L505" s="18"/>
      <c r="M505" s="62"/>
      <c r="N505" s="62"/>
      <c r="O505" s="62"/>
      <c r="P505" s="18">
        <v>0.3</v>
      </c>
      <c r="Q505" s="18">
        <v>0.3</v>
      </c>
      <c r="R505" s="18" t="s">
        <v>6051</v>
      </c>
      <c r="S505" s="62"/>
      <c r="T505" s="62"/>
      <c r="U505" s="62"/>
      <c r="V505" s="18"/>
      <c r="W505" s="18"/>
      <c r="X505" s="18"/>
      <c r="Y505" s="18"/>
      <c r="Z505" s="18"/>
      <c r="AA505" s="18">
        <v>0.3</v>
      </c>
    </row>
    <row r="506" spans="1:27">
      <c r="A506" s="1940">
        <v>10</v>
      </c>
      <c r="B506" s="19" t="s">
        <v>19863</v>
      </c>
      <c r="C506" s="2074" t="s">
        <v>19864</v>
      </c>
      <c r="D506" s="19"/>
      <c r="E506" s="18">
        <v>0.2</v>
      </c>
      <c r="F506" s="18"/>
      <c r="G506" s="18"/>
      <c r="H506" s="18"/>
      <c r="I506" s="62"/>
      <c r="J506" s="62"/>
      <c r="K506" s="62"/>
      <c r="L506" s="18"/>
      <c r="M506" s="62"/>
      <c r="N506" s="62"/>
      <c r="O506" s="62"/>
      <c r="P506" s="18">
        <v>0.2</v>
      </c>
      <c r="Q506" s="18">
        <v>0.2</v>
      </c>
      <c r="R506" s="18" t="s">
        <v>6051</v>
      </c>
      <c r="S506" s="62"/>
      <c r="T506" s="62"/>
      <c r="U506" s="62"/>
      <c r="V506" s="18"/>
      <c r="W506" s="18"/>
      <c r="X506" s="18"/>
      <c r="Y506" s="18"/>
      <c r="Z506" s="18"/>
      <c r="AA506" s="18">
        <v>0.2</v>
      </c>
    </row>
    <row r="507" spans="1:27">
      <c r="A507" s="1940">
        <v>11</v>
      </c>
      <c r="B507" s="19" t="s">
        <v>19865</v>
      </c>
      <c r="C507" s="2074" t="s">
        <v>19866</v>
      </c>
      <c r="D507" s="19"/>
      <c r="E507" s="18">
        <v>0.3</v>
      </c>
      <c r="F507" s="18"/>
      <c r="G507" s="18"/>
      <c r="H507" s="18"/>
      <c r="I507" s="62"/>
      <c r="J507" s="62"/>
      <c r="K507" s="62"/>
      <c r="L507" s="18"/>
      <c r="M507" s="62"/>
      <c r="N507" s="62"/>
      <c r="O507" s="62"/>
      <c r="P507" s="18">
        <v>0.3</v>
      </c>
      <c r="Q507" s="18"/>
      <c r="R507" s="18" t="s">
        <v>6051</v>
      </c>
      <c r="S507" s="62"/>
      <c r="T507" s="62"/>
      <c r="U507" s="62"/>
      <c r="V507" s="18"/>
      <c r="W507" s="18"/>
      <c r="X507" s="18"/>
      <c r="Y507" s="18"/>
      <c r="Z507" s="18"/>
      <c r="AA507" s="18">
        <v>0.3</v>
      </c>
    </row>
    <row r="508" spans="1:27">
      <c r="A508" s="1940">
        <v>12</v>
      </c>
      <c r="B508" s="19" t="s">
        <v>19867</v>
      </c>
      <c r="C508" s="2074" t="s">
        <v>19868</v>
      </c>
      <c r="D508" s="19"/>
      <c r="E508" s="18">
        <v>2</v>
      </c>
      <c r="F508" s="18">
        <v>1.5</v>
      </c>
      <c r="G508" s="18">
        <v>1.5</v>
      </c>
      <c r="H508" s="18"/>
      <c r="I508" s="62"/>
      <c r="J508" s="62"/>
      <c r="K508" s="62"/>
      <c r="L508" s="18"/>
      <c r="M508" s="62"/>
      <c r="N508" s="62"/>
      <c r="O508" s="62"/>
      <c r="P508" s="18">
        <v>0.5</v>
      </c>
      <c r="Q508" s="18">
        <v>1.3</v>
      </c>
      <c r="R508" s="841">
        <v>5</v>
      </c>
      <c r="S508" s="62"/>
      <c r="T508" s="62"/>
      <c r="U508" s="62"/>
      <c r="V508" s="18"/>
      <c r="W508" s="18"/>
      <c r="X508" s="18"/>
      <c r="Y508" s="18">
        <v>2</v>
      </c>
      <c r="Z508" s="18"/>
      <c r="AA508" s="841"/>
    </row>
    <row r="509" spans="1:27">
      <c r="A509" s="1940">
        <v>13</v>
      </c>
      <c r="B509" s="19" t="s">
        <v>19869</v>
      </c>
      <c r="C509" s="2074" t="s">
        <v>19870</v>
      </c>
      <c r="D509" s="19"/>
      <c r="E509" s="18">
        <v>1.8</v>
      </c>
      <c r="F509" s="18">
        <v>1</v>
      </c>
      <c r="G509" s="18">
        <v>1</v>
      </c>
      <c r="H509" s="18"/>
      <c r="I509" s="62"/>
      <c r="J509" s="62"/>
      <c r="K509" s="62"/>
      <c r="L509" s="18"/>
      <c r="M509" s="62"/>
      <c r="N509" s="62"/>
      <c r="O509" s="62"/>
      <c r="P509" s="18">
        <v>0.8</v>
      </c>
      <c r="Q509" s="18">
        <v>1.8</v>
      </c>
      <c r="R509" s="841">
        <v>5</v>
      </c>
      <c r="S509" s="62"/>
      <c r="T509" s="62"/>
      <c r="U509" s="62"/>
      <c r="V509" s="18"/>
      <c r="W509" s="18"/>
      <c r="X509" s="18"/>
      <c r="Y509" s="18">
        <v>1.8</v>
      </c>
      <c r="Z509" s="18"/>
      <c r="AA509" s="841"/>
    </row>
    <row r="510" spans="1:27">
      <c r="A510" s="55"/>
      <c r="B510" s="2070" t="s">
        <v>19871</v>
      </c>
      <c r="C510" s="18"/>
      <c r="D510" s="19"/>
      <c r="E510" s="18"/>
      <c r="F510" s="18"/>
      <c r="G510" s="18"/>
      <c r="H510" s="18"/>
      <c r="I510" s="62"/>
      <c r="J510" s="62"/>
      <c r="K510" s="62"/>
      <c r="L510" s="18"/>
      <c r="M510" s="62"/>
      <c r="N510" s="62"/>
      <c r="O510" s="62"/>
      <c r="P510" s="18"/>
      <c r="Q510" s="18"/>
      <c r="R510" s="18"/>
      <c r="S510" s="62"/>
      <c r="T510" s="62"/>
      <c r="U510" s="62"/>
      <c r="V510" s="18"/>
      <c r="W510" s="18"/>
      <c r="X510" s="18"/>
      <c r="Y510" s="18"/>
      <c r="Z510" s="18"/>
      <c r="AA510" s="18"/>
    </row>
    <row r="511" spans="1:27">
      <c r="A511" s="1940">
        <v>14</v>
      </c>
      <c r="B511" s="2071" t="s">
        <v>411</v>
      </c>
      <c r="C511" s="2074" t="s">
        <v>19872</v>
      </c>
      <c r="D511" s="19"/>
      <c r="E511" s="18">
        <v>0.4</v>
      </c>
      <c r="F511" s="18"/>
      <c r="G511" s="18"/>
      <c r="H511" s="18"/>
      <c r="I511" s="62"/>
      <c r="J511" s="62"/>
      <c r="K511" s="62"/>
      <c r="L511" s="18"/>
      <c r="M511" s="62"/>
      <c r="N511" s="62"/>
      <c r="O511" s="62"/>
      <c r="P511" s="18">
        <v>0.4</v>
      </c>
      <c r="Q511" s="18">
        <v>0.4</v>
      </c>
      <c r="R511" s="18" t="s">
        <v>6051</v>
      </c>
      <c r="S511" s="62"/>
      <c r="T511" s="62"/>
      <c r="U511" s="62"/>
      <c r="V511" s="18"/>
      <c r="W511" s="18"/>
      <c r="X511" s="18"/>
      <c r="Y511" s="18"/>
      <c r="Z511" s="18"/>
      <c r="AA511" s="18">
        <v>0.4</v>
      </c>
    </row>
    <row r="512" spans="1:27">
      <c r="A512" s="1940">
        <v>15</v>
      </c>
      <c r="B512" s="2071" t="s">
        <v>19873</v>
      </c>
      <c r="C512" s="2074" t="s">
        <v>19874</v>
      </c>
      <c r="D512" s="19"/>
      <c r="E512" s="18">
        <v>0.4</v>
      </c>
      <c r="F512" s="18"/>
      <c r="G512" s="18"/>
      <c r="H512" s="18"/>
      <c r="I512" s="62"/>
      <c r="J512" s="62"/>
      <c r="K512" s="62"/>
      <c r="L512" s="18"/>
      <c r="M512" s="62"/>
      <c r="N512" s="62"/>
      <c r="O512" s="62"/>
      <c r="P512" s="18">
        <v>0.4</v>
      </c>
      <c r="Q512" s="18">
        <v>0.4</v>
      </c>
      <c r="R512" s="18" t="s">
        <v>6051</v>
      </c>
      <c r="S512" s="62"/>
      <c r="T512" s="62"/>
      <c r="U512" s="62"/>
      <c r="V512" s="18"/>
      <c r="W512" s="18"/>
      <c r="X512" s="18"/>
      <c r="Y512" s="18"/>
      <c r="Z512" s="18"/>
      <c r="AA512" s="18">
        <v>0.4</v>
      </c>
    </row>
    <row r="513" spans="1:27">
      <c r="A513" s="1940">
        <v>16</v>
      </c>
      <c r="B513" s="2071" t="s">
        <v>19875</v>
      </c>
      <c r="C513" s="2074" t="s">
        <v>19876</v>
      </c>
      <c r="D513" s="19"/>
      <c r="E513" s="18">
        <v>0.4</v>
      </c>
      <c r="F513" s="18"/>
      <c r="G513" s="18"/>
      <c r="H513" s="18"/>
      <c r="I513" s="62"/>
      <c r="J513" s="62"/>
      <c r="K513" s="62"/>
      <c r="L513" s="18"/>
      <c r="M513" s="62"/>
      <c r="N513" s="62"/>
      <c r="O513" s="62"/>
      <c r="P513" s="18">
        <v>0.4</v>
      </c>
      <c r="Q513" s="18">
        <v>0.4</v>
      </c>
      <c r="R513" s="18" t="s">
        <v>6051</v>
      </c>
      <c r="S513" s="62"/>
      <c r="T513" s="62"/>
      <c r="U513" s="62"/>
      <c r="V513" s="18"/>
      <c r="W513" s="18"/>
      <c r="X513" s="18"/>
      <c r="Y513" s="18"/>
      <c r="Z513" s="18"/>
      <c r="AA513" s="18">
        <v>0.4</v>
      </c>
    </row>
    <row r="514" spans="1:27">
      <c r="A514" s="1940">
        <v>17</v>
      </c>
      <c r="B514" s="19" t="s">
        <v>19877</v>
      </c>
      <c r="C514" s="2074" t="s">
        <v>19878</v>
      </c>
      <c r="D514" s="19"/>
      <c r="E514" s="18">
        <v>0.05</v>
      </c>
      <c r="F514" s="18"/>
      <c r="G514" s="18"/>
      <c r="H514" s="18"/>
      <c r="I514" s="62"/>
      <c r="J514" s="62"/>
      <c r="K514" s="62"/>
      <c r="L514" s="18"/>
      <c r="M514" s="62"/>
      <c r="N514" s="62"/>
      <c r="O514" s="62"/>
      <c r="P514" s="18">
        <v>0.05</v>
      </c>
      <c r="Q514" s="18">
        <v>0.05</v>
      </c>
      <c r="R514" s="18" t="s">
        <v>6051</v>
      </c>
      <c r="S514" s="62"/>
      <c r="T514" s="62"/>
      <c r="U514" s="62"/>
      <c r="V514" s="18"/>
      <c r="W514" s="18"/>
      <c r="X514" s="18"/>
      <c r="Y514" s="18"/>
      <c r="Z514" s="18"/>
      <c r="AA514" s="18">
        <v>0.05</v>
      </c>
    </row>
    <row r="515" spans="1:27">
      <c r="A515" s="1940"/>
      <c r="B515" s="2070" t="s">
        <v>19879</v>
      </c>
      <c r="C515" s="18"/>
      <c r="D515" s="19"/>
      <c r="E515" s="18">
        <v>0.2</v>
      </c>
      <c r="F515" s="18">
        <v>0.2</v>
      </c>
      <c r="G515" s="18">
        <v>0.2</v>
      </c>
      <c r="H515" s="18"/>
      <c r="I515" s="62"/>
      <c r="J515" s="62"/>
      <c r="K515" s="62"/>
      <c r="L515" s="18"/>
      <c r="M515" s="62"/>
      <c r="N515" s="62"/>
      <c r="O515" s="62"/>
      <c r="P515" s="18"/>
      <c r="Q515" s="18"/>
      <c r="R515" s="841">
        <v>5</v>
      </c>
      <c r="S515" s="62"/>
      <c r="T515" s="62"/>
      <c r="U515" s="62"/>
      <c r="V515" s="18"/>
      <c r="W515" s="18"/>
      <c r="X515" s="18"/>
      <c r="Y515" s="18">
        <v>0.2</v>
      </c>
      <c r="Z515" s="18"/>
      <c r="AA515" s="841"/>
    </row>
    <row r="516" spans="1:27">
      <c r="A516" s="1940">
        <v>18</v>
      </c>
      <c r="B516" s="19" t="s">
        <v>19880</v>
      </c>
      <c r="C516" s="1557" t="s">
        <v>19881</v>
      </c>
      <c r="D516" s="19"/>
      <c r="E516" s="18">
        <v>1</v>
      </c>
      <c r="F516" s="18">
        <v>1</v>
      </c>
      <c r="G516" s="18">
        <v>1</v>
      </c>
      <c r="H516" s="18"/>
      <c r="I516" s="62"/>
      <c r="J516" s="62"/>
      <c r="K516" s="62"/>
      <c r="L516" s="18"/>
      <c r="M516" s="62"/>
      <c r="N516" s="62"/>
      <c r="O516" s="62"/>
      <c r="P516" s="18"/>
      <c r="Q516" s="18"/>
      <c r="R516" s="841">
        <v>5</v>
      </c>
      <c r="S516" s="62"/>
      <c r="T516" s="62"/>
      <c r="U516" s="62"/>
      <c r="V516" s="18"/>
      <c r="W516" s="18"/>
      <c r="X516" s="18"/>
      <c r="Y516" s="18">
        <v>1</v>
      </c>
      <c r="Z516" s="18"/>
      <c r="AA516" s="841"/>
    </row>
    <row r="517" spans="1:27">
      <c r="A517" s="1940">
        <v>19</v>
      </c>
      <c r="B517" s="19" t="s">
        <v>415</v>
      </c>
      <c r="C517" s="1557" t="s">
        <v>19882</v>
      </c>
      <c r="D517" s="19"/>
      <c r="E517" s="18">
        <v>0.5</v>
      </c>
      <c r="F517" s="18"/>
      <c r="G517" s="18"/>
      <c r="H517" s="18"/>
      <c r="I517" s="62"/>
      <c r="J517" s="62"/>
      <c r="K517" s="62"/>
      <c r="L517" s="18"/>
      <c r="M517" s="62"/>
      <c r="N517" s="62"/>
      <c r="O517" s="62"/>
      <c r="P517" s="18">
        <v>0.5</v>
      </c>
      <c r="Q517" s="18"/>
      <c r="R517" s="841">
        <v>5</v>
      </c>
      <c r="S517" s="62"/>
      <c r="T517" s="62"/>
      <c r="U517" s="62"/>
      <c r="V517" s="18"/>
      <c r="W517" s="18"/>
      <c r="X517" s="18"/>
      <c r="Y517" s="18">
        <v>0.5</v>
      </c>
      <c r="Z517" s="18"/>
      <c r="AA517" s="841"/>
    </row>
    <row r="518" spans="1:27">
      <c r="A518" s="1940">
        <v>20</v>
      </c>
      <c r="B518" s="19" t="s">
        <v>19883</v>
      </c>
      <c r="C518" s="1557" t="s">
        <v>19884</v>
      </c>
      <c r="D518" s="19"/>
      <c r="E518" s="18">
        <v>0.5</v>
      </c>
      <c r="F518" s="18">
        <v>0.5</v>
      </c>
      <c r="G518" s="18">
        <v>0.5</v>
      </c>
      <c r="H518" s="18"/>
      <c r="I518" s="62"/>
      <c r="J518" s="62"/>
      <c r="K518" s="62"/>
      <c r="L518" s="18"/>
      <c r="M518" s="62"/>
      <c r="N518" s="62"/>
      <c r="O518" s="62"/>
      <c r="P518" s="18"/>
      <c r="Q518" s="18"/>
      <c r="R518" s="841">
        <v>5</v>
      </c>
      <c r="S518" s="62"/>
      <c r="T518" s="62"/>
      <c r="U518" s="62"/>
      <c r="V518" s="18"/>
      <c r="W518" s="18"/>
      <c r="X518" s="18"/>
      <c r="Y518" s="18">
        <v>0.5</v>
      </c>
      <c r="Z518" s="18"/>
      <c r="AA518" s="841"/>
    </row>
    <row r="519" spans="1:27">
      <c r="A519" s="1940">
        <v>21</v>
      </c>
      <c r="B519" s="19" t="s">
        <v>19885</v>
      </c>
      <c r="C519" s="1557" t="s">
        <v>19886</v>
      </c>
      <c r="D519" s="19"/>
      <c r="E519" s="18">
        <v>0.2</v>
      </c>
      <c r="F519" s="18">
        <v>0.2</v>
      </c>
      <c r="G519" s="18">
        <v>0.2</v>
      </c>
      <c r="H519" s="18"/>
      <c r="I519" s="62"/>
      <c r="J519" s="62"/>
      <c r="K519" s="62"/>
      <c r="L519" s="18"/>
      <c r="M519" s="62"/>
      <c r="N519" s="62"/>
      <c r="O519" s="62"/>
      <c r="P519" s="18"/>
      <c r="Q519" s="18">
        <v>0.2</v>
      </c>
      <c r="R519" s="841">
        <v>5</v>
      </c>
      <c r="S519" s="62"/>
      <c r="T519" s="62"/>
      <c r="U519" s="62"/>
      <c r="V519" s="18"/>
      <c r="W519" s="18"/>
      <c r="X519" s="18"/>
      <c r="Y519" s="18">
        <v>0.2</v>
      </c>
      <c r="Z519" s="18"/>
      <c r="AA519" s="841"/>
    </row>
    <row r="520" spans="1:27">
      <c r="A520" s="1940">
        <v>22</v>
      </c>
      <c r="B520" s="19" t="s">
        <v>19887</v>
      </c>
      <c r="C520" s="2074" t="s">
        <v>19888</v>
      </c>
      <c r="D520" s="19"/>
      <c r="E520" s="18">
        <v>1</v>
      </c>
      <c r="F520" s="18"/>
      <c r="G520" s="18"/>
      <c r="H520" s="18"/>
      <c r="I520" s="62"/>
      <c r="J520" s="62"/>
      <c r="K520" s="62"/>
      <c r="L520" s="18"/>
      <c r="M520" s="62"/>
      <c r="N520" s="62"/>
      <c r="O520" s="62"/>
      <c r="P520" s="18">
        <v>1</v>
      </c>
      <c r="Q520" s="18">
        <v>1</v>
      </c>
      <c r="R520" s="18"/>
      <c r="S520" s="62"/>
      <c r="T520" s="62"/>
      <c r="U520" s="62"/>
      <c r="V520" s="18"/>
      <c r="W520" s="18"/>
      <c r="X520" s="18"/>
      <c r="Y520" s="18"/>
      <c r="Z520" s="18"/>
      <c r="AA520" s="18">
        <v>1</v>
      </c>
    </row>
    <row r="521" spans="1:27">
      <c r="A521" s="1940">
        <v>23</v>
      </c>
      <c r="B521" s="19" t="s">
        <v>19889</v>
      </c>
      <c r="C521" s="1557" t="s">
        <v>19890</v>
      </c>
      <c r="D521" s="19"/>
      <c r="E521" s="18">
        <v>1.5</v>
      </c>
      <c r="F521" s="18"/>
      <c r="G521" s="18"/>
      <c r="H521" s="18"/>
      <c r="I521" s="62"/>
      <c r="J521" s="62"/>
      <c r="K521" s="62"/>
      <c r="L521" s="18"/>
      <c r="M521" s="62"/>
      <c r="N521" s="62"/>
      <c r="O521" s="62"/>
      <c r="P521" s="18">
        <v>1.5</v>
      </c>
      <c r="Q521" s="18">
        <v>1.5</v>
      </c>
      <c r="R521" s="18"/>
      <c r="S521" s="62"/>
      <c r="T521" s="62"/>
      <c r="U521" s="62"/>
      <c r="V521" s="18"/>
      <c r="W521" s="18"/>
      <c r="X521" s="18"/>
      <c r="Y521" s="18"/>
      <c r="Z521" s="18"/>
      <c r="AA521" s="18">
        <v>1.5</v>
      </c>
    </row>
    <row r="522" spans="1:27">
      <c r="A522" s="1940">
        <v>24</v>
      </c>
      <c r="B522" s="19" t="s">
        <v>19891</v>
      </c>
      <c r="C522" s="1557" t="s">
        <v>19892</v>
      </c>
      <c r="D522" s="19"/>
      <c r="E522" s="18">
        <v>0.2</v>
      </c>
      <c r="F522" s="18"/>
      <c r="G522" s="18"/>
      <c r="H522" s="18"/>
      <c r="I522" s="62"/>
      <c r="J522" s="62"/>
      <c r="K522" s="62"/>
      <c r="L522" s="18"/>
      <c r="M522" s="62"/>
      <c r="N522" s="62"/>
      <c r="O522" s="62"/>
      <c r="P522" s="18">
        <v>0.2</v>
      </c>
      <c r="Q522" s="18">
        <v>0.2</v>
      </c>
      <c r="R522" s="18"/>
      <c r="S522" s="62"/>
      <c r="T522" s="62"/>
      <c r="U522" s="62"/>
      <c r="V522" s="18"/>
      <c r="W522" s="18"/>
      <c r="X522" s="18"/>
      <c r="Y522" s="18"/>
      <c r="Z522" s="18"/>
      <c r="AA522" s="18">
        <v>0.2</v>
      </c>
    </row>
    <row r="523" spans="1:27">
      <c r="A523" s="1940">
        <v>25</v>
      </c>
      <c r="B523" s="19" t="s">
        <v>19893</v>
      </c>
      <c r="C523" s="1557" t="s">
        <v>19894</v>
      </c>
      <c r="D523" s="19"/>
      <c r="E523" s="18">
        <v>0.1</v>
      </c>
      <c r="F523" s="18"/>
      <c r="G523" s="18"/>
      <c r="H523" s="18"/>
      <c r="I523" s="62"/>
      <c r="J523" s="62"/>
      <c r="K523" s="62"/>
      <c r="L523" s="18"/>
      <c r="M523" s="62"/>
      <c r="N523" s="62"/>
      <c r="O523" s="62"/>
      <c r="P523" s="18">
        <v>0.1</v>
      </c>
      <c r="Q523" s="18">
        <v>0.1</v>
      </c>
      <c r="R523" s="18"/>
      <c r="S523" s="62"/>
      <c r="T523" s="62"/>
      <c r="U523" s="62"/>
      <c r="V523" s="18"/>
      <c r="W523" s="18"/>
      <c r="X523" s="18"/>
      <c r="Y523" s="18"/>
      <c r="Z523" s="18"/>
      <c r="AA523" s="18">
        <v>0.1</v>
      </c>
    </row>
    <row r="524" spans="1:27">
      <c r="A524" s="1940">
        <v>26</v>
      </c>
      <c r="B524" s="19" t="s">
        <v>19895</v>
      </c>
      <c r="C524" s="1557" t="s">
        <v>19896</v>
      </c>
      <c r="D524" s="19"/>
      <c r="E524" s="18">
        <v>0.2</v>
      </c>
      <c r="F524" s="18"/>
      <c r="G524" s="18"/>
      <c r="H524" s="18"/>
      <c r="I524" s="62"/>
      <c r="J524" s="62"/>
      <c r="K524" s="62"/>
      <c r="L524" s="18"/>
      <c r="M524" s="62"/>
      <c r="N524" s="62"/>
      <c r="O524" s="62"/>
      <c r="P524" s="18">
        <v>0.2</v>
      </c>
      <c r="Q524" s="18">
        <v>0.2</v>
      </c>
      <c r="R524" s="18"/>
      <c r="S524" s="62"/>
      <c r="T524" s="62"/>
      <c r="U524" s="62"/>
      <c r="V524" s="18"/>
      <c r="W524" s="18"/>
      <c r="X524" s="18"/>
      <c r="Y524" s="18"/>
      <c r="Z524" s="18"/>
      <c r="AA524" s="18">
        <v>0.2</v>
      </c>
    </row>
    <row r="525" spans="1:27">
      <c r="A525" s="1940">
        <v>27</v>
      </c>
      <c r="B525" s="19" t="s">
        <v>19897</v>
      </c>
      <c r="C525" s="1557" t="s">
        <v>19898</v>
      </c>
      <c r="D525" s="19"/>
      <c r="E525" s="18">
        <v>0.2</v>
      </c>
      <c r="F525" s="18"/>
      <c r="G525" s="18"/>
      <c r="H525" s="18"/>
      <c r="I525" s="62"/>
      <c r="J525" s="62"/>
      <c r="K525" s="62"/>
      <c r="L525" s="18"/>
      <c r="M525" s="62"/>
      <c r="N525" s="62"/>
      <c r="O525" s="62"/>
      <c r="P525" s="18">
        <v>0.2</v>
      </c>
      <c r="Q525" s="18">
        <v>0.2</v>
      </c>
      <c r="R525" s="18"/>
      <c r="S525" s="62"/>
      <c r="T525" s="62"/>
      <c r="U525" s="62"/>
      <c r="V525" s="18"/>
      <c r="W525" s="18"/>
      <c r="X525" s="18"/>
      <c r="Y525" s="18"/>
      <c r="Z525" s="18"/>
      <c r="AA525" s="18">
        <v>0.2</v>
      </c>
    </row>
    <row r="526" spans="1:27">
      <c r="A526" s="1940">
        <v>28</v>
      </c>
      <c r="B526" s="19" t="s">
        <v>19899</v>
      </c>
      <c r="C526" s="1557" t="s">
        <v>19900</v>
      </c>
      <c r="D526" s="19"/>
      <c r="E526" s="18">
        <v>0.2</v>
      </c>
      <c r="F526" s="18"/>
      <c r="G526" s="18"/>
      <c r="H526" s="18"/>
      <c r="I526" s="62"/>
      <c r="J526" s="62"/>
      <c r="K526" s="62"/>
      <c r="L526" s="18"/>
      <c r="M526" s="62"/>
      <c r="N526" s="62"/>
      <c r="O526" s="62"/>
      <c r="P526" s="18">
        <v>0.2</v>
      </c>
      <c r="Q526" s="18">
        <v>0.2</v>
      </c>
      <c r="R526" s="18"/>
      <c r="S526" s="62"/>
      <c r="T526" s="62"/>
      <c r="U526" s="62"/>
      <c r="V526" s="18"/>
      <c r="W526" s="18"/>
      <c r="X526" s="18"/>
      <c r="Y526" s="18"/>
      <c r="Z526" s="18"/>
      <c r="AA526" s="18">
        <v>0.2</v>
      </c>
    </row>
    <row r="527" spans="1:27">
      <c r="A527" s="1940">
        <v>29</v>
      </c>
      <c r="B527" s="19" t="s">
        <v>12786</v>
      </c>
      <c r="C527" s="1557" t="s">
        <v>19901</v>
      </c>
      <c r="D527" s="19"/>
      <c r="E527" s="18">
        <v>0.1</v>
      </c>
      <c r="F527" s="18"/>
      <c r="G527" s="18"/>
      <c r="H527" s="18"/>
      <c r="I527" s="62"/>
      <c r="J527" s="62"/>
      <c r="K527" s="62"/>
      <c r="L527" s="18"/>
      <c r="M527" s="62"/>
      <c r="N527" s="62"/>
      <c r="O527" s="62"/>
      <c r="P527" s="18">
        <v>0.1</v>
      </c>
      <c r="Q527" s="18">
        <v>0.1</v>
      </c>
      <c r="R527" s="18"/>
      <c r="S527" s="62"/>
      <c r="T527" s="62"/>
      <c r="U527" s="62"/>
      <c r="V527" s="18"/>
      <c r="W527" s="18"/>
      <c r="X527" s="18"/>
      <c r="Y527" s="18"/>
      <c r="Z527" s="18"/>
      <c r="AA527" s="18">
        <v>0.1</v>
      </c>
    </row>
    <row r="528" spans="1:27">
      <c r="A528" s="1940">
        <v>30</v>
      </c>
      <c r="B528" s="19" t="s">
        <v>19902</v>
      </c>
      <c r="C528" s="1557" t="s">
        <v>19903</v>
      </c>
      <c r="D528" s="19"/>
      <c r="E528" s="18">
        <v>0.2</v>
      </c>
      <c r="F528" s="18"/>
      <c r="G528" s="18"/>
      <c r="H528" s="18"/>
      <c r="I528" s="62"/>
      <c r="J528" s="62"/>
      <c r="K528" s="62"/>
      <c r="L528" s="18"/>
      <c r="M528" s="62"/>
      <c r="N528" s="62"/>
      <c r="O528" s="62"/>
      <c r="P528" s="18">
        <v>0.2</v>
      </c>
      <c r="Q528" s="18">
        <v>0.2</v>
      </c>
      <c r="R528" s="18"/>
      <c r="S528" s="62"/>
      <c r="T528" s="62"/>
      <c r="U528" s="62"/>
      <c r="V528" s="18"/>
      <c r="W528" s="18"/>
      <c r="X528" s="18"/>
      <c r="Y528" s="18"/>
      <c r="Z528" s="18"/>
      <c r="AA528" s="18">
        <v>0.2</v>
      </c>
    </row>
    <row r="529" spans="1:27">
      <c r="A529" s="1940">
        <v>31</v>
      </c>
      <c r="B529" s="19" t="s">
        <v>9194</v>
      </c>
      <c r="C529" s="1557" t="s">
        <v>19904</v>
      </c>
      <c r="D529" s="19"/>
      <c r="E529" s="18">
        <v>0.1</v>
      </c>
      <c r="F529" s="18"/>
      <c r="G529" s="18"/>
      <c r="H529" s="18"/>
      <c r="I529" s="62"/>
      <c r="J529" s="62"/>
      <c r="K529" s="62"/>
      <c r="L529" s="18"/>
      <c r="M529" s="62"/>
      <c r="N529" s="62"/>
      <c r="O529" s="62"/>
      <c r="P529" s="18">
        <v>0.1</v>
      </c>
      <c r="Q529" s="18">
        <v>0.1</v>
      </c>
      <c r="R529" s="18"/>
      <c r="S529" s="62"/>
      <c r="T529" s="62"/>
      <c r="U529" s="62"/>
      <c r="V529" s="18"/>
      <c r="W529" s="18"/>
      <c r="X529" s="18"/>
      <c r="Y529" s="18"/>
      <c r="Z529" s="18"/>
      <c r="AA529" s="18">
        <v>0.1</v>
      </c>
    </row>
    <row r="530" spans="1:27">
      <c r="A530" s="1940">
        <v>32</v>
      </c>
      <c r="B530" s="19" t="s">
        <v>19905</v>
      </c>
      <c r="C530" s="1557" t="s">
        <v>19906</v>
      </c>
      <c r="D530" s="19"/>
      <c r="E530" s="18">
        <v>0.1</v>
      </c>
      <c r="F530" s="18"/>
      <c r="G530" s="18"/>
      <c r="H530" s="18"/>
      <c r="I530" s="62"/>
      <c r="J530" s="62"/>
      <c r="K530" s="62"/>
      <c r="L530" s="18"/>
      <c r="M530" s="62"/>
      <c r="N530" s="62"/>
      <c r="O530" s="62"/>
      <c r="P530" s="18">
        <v>0.1</v>
      </c>
      <c r="Q530" s="18">
        <v>0.1</v>
      </c>
      <c r="R530" s="18"/>
      <c r="S530" s="62"/>
      <c r="T530" s="62"/>
      <c r="U530" s="62"/>
      <c r="V530" s="18"/>
      <c r="W530" s="18"/>
      <c r="X530" s="18"/>
      <c r="Y530" s="18"/>
      <c r="Z530" s="18"/>
      <c r="AA530" s="18">
        <v>0.1</v>
      </c>
    </row>
    <row r="531" spans="1:27">
      <c r="A531" s="1940">
        <v>33</v>
      </c>
      <c r="B531" s="19" t="s">
        <v>19907</v>
      </c>
      <c r="C531" s="1557" t="s">
        <v>19908</v>
      </c>
      <c r="D531" s="19"/>
      <c r="E531" s="18">
        <v>0.3</v>
      </c>
      <c r="F531" s="18"/>
      <c r="G531" s="18"/>
      <c r="H531" s="18"/>
      <c r="I531" s="62"/>
      <c r="J531" s="62"/>
      <c r="K531" s="62"/>
      <c r="L531" s="18"/>
      <c r="M531" s="62"/>
      <c r="N531" s="62"/>
      <c r="O531" s="62"/>
      <c r="P531" s="18">
        <v>0.3</v>
      </c>
      <c r="Q531" s="18">
        <v>0.3</v>
      </c>
      <c r="R531" s="18"/>
      <c r="S531" s="62"/>
      <c r="T531" s="62"/>
      <c r="U531" s="62"/>
      <c r="V531" s="18"/>
      <c r="W531" s="18"/>
      <c r="X531" s="18"/>
      <c r="Y531" s="18"/>
      <c r="Z531" s="18"/>
      <c r="AA531" s="18">
        <v>0.3</v>
      </c>
    </row>
    <row r="532" spans="1:27">
      <c r="A532" s="1940">
        <v>34</v>
      </c>
      <c r="B532" s="19" t="s">
        <v>19909</v>
      </c>
      <c r="C532" s="1557" t="s">
        <v>19910</v>
      </c>
      <c r="D532" s="19"/>
      <c r="E532" s="18">
        <v>0.5</v>
      </c>
      <c r="F532" s="18"/>
      <c r="G532" s="18"/>
      <c r="H532" s="18"/>
      <c r="I532" s="62"/>
      <c r="J532" s="62"/>
      <c r="K532" s="62"/>
      <c r="L532" s="18"/>
      <c r="M532" s="62"/>
      <c r="N532" s="62"/>
      <c r="O532" s="62"/>
      <c r="P532" s="18">
        <v>0.5</v>
      </c>
      <c r="Q532" s="18">
        <v>0.5</v>
      </c>
      <c r="R532" s="18"/>
      <c r="S532" s="62"/>
      <c r="T532" s="62"/>
      <c r="U532" s="62"/>
      <c r="V532" s="18"/>
      <c r="W532" s="18"/>
      <c r="X532" s="18"/>
      <c r="Y532" s="18"/>
      <c r="Z532" s="18"/>
      <c r="AA532" s="18">
        <v>0.5</v>
      </c>
    </row>
    <row r="533" spans="1:27">
      <c r="A533" s="1940">
        <v>35</v>
      </c>
      <c r="B533" s="19" t="s">
        <v>19911</v>
      </c>
      <c r="C533" s="1557" t="s">
        <v>19912</v>
      </c>
      <c r="D533" s="19"/>
      <c r="E533" s="18">
        <v>0.5</v>
      </c>
      <c r="F533" s="18"/>
      <c r="G533" s="18"/>
      <c r="H533" s="18"/>
      <c r="I533" s="62"/>
      <c r="J533" s="62"/>
      <c r="K533" s="62"/>
      <c r="L533" s="18"/>
      <c r="M533" s="62"/>
      <c r="N533" s="62"/>
      <c r="O533" s="62"/>
      <c r="P533" s="18">
        <v>0.5</v>
      </c>
      <c r="Q533" s="18">
        <v>0.5</v>
      </c>
      <c r="R533" s="18"/>
      <c r="S533" s="62"/>
      <c r="T533" s="62"/>
      <c r="U533" s="62"/>
      <c r="V533" s="18"/>
      <c r="W533" s="18"/>
      <c r="X533" s="18"/>
      <c r="Y533" s="18"/>
      <c r="Z533" s="18"/>
      <c r="AA533" s="18">
        <v>0.5</v>
      </c>
    </row>
    <row r="534" spans="1:27">
      <c r="A534" s="1940">
        <v>36</v>
      </c>
      <c r="B534" s="19" t="s">
        <v>19913</v>
      </c>
      <c r="C534" s="1557" t="s">
        <v>19914</v>
      </c>
      <c r="D534" s="19"/>
      <c r="E534" s="18">
        <v>1.5</v>
      </c>
      <c r="F534" s="18"/>
      <c r="G534" s="18"/>
      <c r="H534" s="18"/>
      <c r="I534" s="62"/>
      <c r="J534" s="62"/>
      <c r="K534" s="62"/>
      <c r="L534" s="18"/>
      <c r="M534" s="62"/>
      <c r="N534" s="62"/>
      <c r="O534" s="62"/>
      <c r="P534" s="18">
        <v>1.5</v>
      </c>
      <c r="Q534" s="18"/>
      <c r="R534" s="18"/>
      <c r="S534" s="62"/>
      <c r="T534" s="62"/>
      <c r="U534" s="62"/>
      <c r="V534" s="18"/>
      <c r="W534" s="18"/>
      <c r="X534" s="18"/>
      <c r="Y534" s="18"/>
      <c r="Z534" s="18"/>
      <c r="AA534" s="18">
        <v>1.5</v>
      </c>
    </row>
    <row r="535" spans="1:27">
      <c r="A535" s="1940">
        <v>37</v>
      </c>
      <c r="B535" s="19" t="s">
        <v>19915</v>
      </c>
      <c r="C535" s="1557" t="s">
        <v>19916</v>
      </c>
      <c r="D535" s="19"/>
      <c r="E535" s="18">
        <v>0.2</v>
      </c>
      <c r="F535" s="18"/>
      <c r="G535" s="18"/>
      <c r="H535" s="18"/>
      <c r="I535" s="62"/>
      <c r="J535" s="62"/>
      <c r="K535" s="62"/>
      <c r="L535" s="18"/>
      <c r="M535" s="62"/>
      <c r="N535" s="62"/>
      <c r="O535" s="62"/>
      <c r="P535" s="18">
        <v>0.2</v>
      </c>
      <c r="Q535" s="18">
        <v>0.2</v>
      </c>
      <c r="R535" s="18"/>
      <c r="S535" s="62"/>
      <c r="T535" s="62"/>
      <c r="U535" s="62"/>
      <c r="V535" s="18"/>
      <c r="W535" s="18"/>
      <c r="X535" s="18"/>
      <c r="Y535" s="18"/>
      <c r="Z535" s="18"/>
      <c r="AA535" s="18">
        <v>0.2</v>
      </c>
    </row>
    <row r="536" spans="1:27">
      <c r="A536" s="1940">
        <v>38</v>
      </c>
      <c r="B536" s="19" t="s">
        <v>16056</v>
      </c>
      <c r="C536" s="1557" t="s">
        <v>19917</v>
      </c>
      <c r="D536" s="19"/>
      <c r="E536" s="18">
        <v>0.5</v>
      </c>
      <c r="F536" s="18"/>
      <c r="G536" s="18"/>
      <c r="H536" s="18"/>
      <c r="I536" s="62"/>
      <c r="J536" s="62"/>
      <c r="K536" s="62"/>
      <c r="L536" s="18"/>
      <c r="M536" s="62"/>
      <c r="N536" s="62"/>
      <c r="O536" s="62"/>
      <c r="P536" s="18">
        <v>0.5</v>
      </c>
      <c r="Q536" s="18">
        <v>0.5</v>
      </c>
      <c r="R536" s="18"/>
      <c r="S536" s="62"/>
      <c r="T536" s="62"/>
      <c r="U536" s="62"/>
      <c r="V536" s="18"/>
      <c r="W536" s="18"/>
      <c r="X536" s="18"/>
      <c r="Y536" s="18"/>
      <c r="Z536" s="18"/>
      <c r="AA536" s="18">
        <v>0.5</v>
      </c>
    </row>
    <row r="537" spans="1:27">
      <c r="A537" s="1940">
        <v>39</v>
      </c>
      <c r="B537" s="19" t="s">
        <v>19918</v>
      </c>
      <c r="C537" s="1557" t="s">
        <v>19919</v>
      </c>
      <c r="D537" s="19"/>
      <c r="E537" s="18">
        <v>0.3</v>
      </c>
      <c r="F537" s="18"/>
      <c r="G537" s="18"/>
      <c r="H537" s="18"/>
      <c r="I537" s="62"/>
      <c r="J537" s="62"/>
      <c r="K537" s="62"/>
      <c r="L537" s="18"/>
      <c r="M537" s="62"/>
      <c r="N537" s="62"/>
      <c r="O537" s="62"/>
      <c r="P537" s="18">
        <v>0.3</v>
      </c>
      <c r="Q537" s="18">
        <v>0.3</v>
      </c>
      <c r="R537" s="18"/>
      <c r="S537" s="62"/>
      <c r="T537" s="62"/>
      <c r="U537" s="62"/>
      <c r="V537" s="18"/>
      <c r="W537" s="18"/>
      <c r="X537" s="18"/>
      <c r="Y537" s="18"/>
      <c r="Z537" s="18"/>
      <c r="AA537" s="18">
        <v>0.3</v>
      </c>
    </row>
    <row r="538" spans="1:27">
      <c r="A538" s="1940">
        <v>40</v>
      </c>
      <c r="B538" s="19" t="s">
        <v>6042</v>
      </c>
      <c r="C538" s="1557" t="s">
        <v>19920</v>
      </c>
      <c r="D538" s="19"/>
      <c r="E538" s="18">
        <v>1</v>
      </c>
      <c r="F538" s="18"/>
      <c r="G538" s="18"/>
      <c r="H538" s="18"/>
      <c r="I538" s="62"/>
      <c r="J538" s="62"/>
      <c r="K538" s="62"/>
      <c r="L538" s="18"/>
      <c r="M538" s="62"/>
      <c r="N538" s="62"/>
      <c r="O538" s="62"/>
      <c r="P538" s="18">
        <v>1</v>
      </c>
      <c r="Q538" s="18">
        <v>1</v>
      </c>
      <c r="R538" s="18"/>
      <c r="S538" s="62"/>
      <c r="T538" s="62"/>
      <c r="U538" s="62"/>
      <c r="V538" s="18"/>
      <c r="W538" s="18"/>
      <c r="X538" s="18"/>
      <c r="Y538" s="18"/>
      <c r="Z538" s="18"/>
      <c r="AA538" s="18">
        <v>1</v>
      </c>
    </row>
    <row r="539" spans="1:27">
      <c r="A539" s="1940">
        <v>41</v>
      </c>
      <c r="B539" s="19" t="s">
        <v>11295</v>
      </c>
      <c r="C539" s="1557" t="s">
        <v>19921</v>
      </c>
      <c r="D539" s="19"/>
      <c r="E539" s="18">
        <v>0.2</v>
      </c>
      <c r="F539" s="18"/>
      <c r="G539" s="18"/>
      <c r="H539" s="18"/>
      <c r="I539" s="62"/>
      <c r="J539" s="62"/>
      <c r="K539" s="62"/>
      <c r="L539" s="18"/>
      <c r="M539" s="62"/>
      <c r="N539" s="62"/>
      <c r="O539" s="62"/>
      <c r="P539" s="18">
        <v>0.2</v>
      </c>
      <c r="Q539" s="18">
        <v>0.2</v>
      </c>
      <c r="R539" s="18"/>
      <c r="S539" s="62"/>
      <c r="T539" s="62"/>
      <c r="U539" s="62"/>
      <c r="V539" s="18"/>
      <c r="W539" s="18"/>
      <c r="X539" s="18"/>
      <c r="Y539" s="18"/>
      <c r="Z539" s="18"/>
      <c r="AA539" s="18">
        <v>0.2</v>
      </c>
    </row>
    <row r="540" spans="1:27">
      <c r="A540" s="1940">
        <v>42</v>
      </c>
      <c r="B540" s="19" t="s">
        <v>6069</v>
      </c>
      <c r="C540" s="1557" t="s">
        <v>19922</v>
      </c>
      <c r="D540" s="19"/>
      <c r="E540" s="18">
        <v>0.5</v>
      </c>
      <c r="F540" s="18"/>
      <c r="G540" s="18"/>
      <c r="H540" s="18"/>
      <c r="I540" s="62"/>
      <c r="J540" s="62"/>
      <c r="K540" s="62"/>
      <c r="L540" s="18"/>
      <c r="M540" s="62"/>
      <c r="N540" s="62"/>
      <c r="O540" s="62"/>
      <c r="P540" s="18">
        <v>0.5</v>
      </c>
      <c r="Q540" s="18">
        <v>0.5</v>
      </c>
      <c r="R540" s="18" t="s">
        <v>6051</v>
      </c>
      <c r="S540" s="62"/>
      <c r="T540" s="62"/>
      <c r="U540" s="62"/>
      <c r="V540" s="18"/>
      <c r="W540" s="18"/>
      <c r="X540" s="18"/>
      <c r="Y540" s="18"/>
      <c r="Z540" s="18"/>
      <c r="AA540" s="18">
        <v>0.5</v>
      </c>
    </row>
    <row r="541" spans="1:27">
      <c r="A541" s="1940">
        <v>43</v>
      </c>
      <c r="B541" s="19" t="s">
        <v>19923</v>
      </c>
      <c r="C541" s="1557" t="s">
        <v>19924</v>
      </c>
      <c r="D541" s="19"/>
      <c r="E541" s="18">
        <v>1</v>
      </c>
      <c r="F541" s="18">
        <v>1</v>
      </c>
      <c r="G541" s="18">
        <v>1</v>
      </c>
      <c r="H541" s="18"/>
      <c r="I541" s="62"/>
      <c r="J541" s="62"/>
      <c r="K541" s="62"/>
      <c r="L541" s="18"/>
      <c r="M541" s="62"/>
      <c r="N541" s="62"/>
      <c r="O541" s="62"/>
      <c r="P541" s="18"/>
      <c r="Q541" s="18"/>
      <c r="R541" s="841">
        <v>5</v>
      </c>
      <c r="S541" s="62"/>
      <c r="T541" s="62"/>
      <c r="U541" s="62"/>
      <c r="V541" s="18"/>
      <c r="W541" s="18"/>
      <c r="X541" s="18"/>
      <c r="Y541" s="841">
        <v>1</v>
      </c>
      <c r="Z541" s="18"/>
      <c r="AA541" s="841"/>
    </row>
    <row r="542" spans="1:27">
      <c r="A542" s="1940">
        <v>44</v>
      </c>
      <c r="B542" s="19" t="s">
        <v>274</v>
      </c>
      <c r="C542" s="1557" t="s">
        <v>19925</v>
      </c>
      <c r="D542" s="19"/>
      <c r="E542" s="18">
        <v>1</v>
      </c>
      <c r="F542" s="18"/>
      <c r="G542" s="18"/>
      <c r="H542" s="18"/>
      <c r="I542" s="62"/>
      <c r="J542" s="62"/>
      <c r="K542" s="62"/>
      <c r="L542" s="18"/>
      <c r="M542" s="62"/>
      <c r="N542" s="62"/>
      <c r="O542" s="62"/>
      <c r="P542" s="18">
        <v>1</v>
      </c>
      <c r="Q542" s="18">
        <v>1</v>
      </c>
      <c r="R542" s="18" t="s">
        <v>6051</v>
      </c>
      <c r="S542" s="62"/>
      <c r="T542" s="62"/>
      <c r="U542" s="62"/>
      <c r="V542" s="18"/>
      <c r="W542" s="18"/>
      <c r="X542" s="18"/>
      <c r="Y542" s="18"/>
      <c r="Z542" s="18"/>
      <c r="AA542" s="18">
        <v>1</v>
      </c>
    </row>
    <row r="543" spans="1:27">
      <c r="A543" s="1940">
        <v>45</v>
      </c>
      <c r="B543" s="19" t="s">
        <v>11432</v>
      </c>
      <c r="C543" s="1557" t="s">
        <v>19926</v>
      </c>
      <c r="D543" s="19"/>
      <c r="E543" s="18">
        <v>0.6</v>
      </c>
      <c r="F543" s="18"/>
      <c r="G543" s="18"/>
      <c r="H543" s="18"/>
      <c r="I543" s="62"/>
      <c r="J543" s="62"/>
      <c r="K543" s="62"/>
      <c r="L543" s="18"/>
      <c r="M543" s="62"/>
      <c r="N543" s="62"/>
      <c r="O543" s="62"/>
      <c r="P543" s="18">
        <v>0.6</v>
      </c>
      <c r="Q543" s="18">
        <v>0.6</v>
      </c>
      <c r="R543" s="18" t="s">
        <v>6051</v>
      </c>
      <c r="S543" s="62"/>
      <c r="T543" s="62"/>
      <c r="U543" s="62"/>
      <c r="V543" s="18"/>
      <c r="W543" s="18"/>
      <c r="X543" s="18"/>
      <c r="Y543" s="18"/>
      <c r="Z543" s="18"/>
      <c r="AA543" s="18">
        <v>0.6</v>
      </c>
    </row>
    <row r="544" spans="1:27">
      <c r="A544" s="1940">
        <v>46</v>
      </c>
      <c r="B544" s="19" t="s">
        <v>19927</v>
      </c>
      <c r="C544" s="1557" t="s">
        <v>19928</v>
      </c>
      <c r="D544" s="19"/>
      <c r="E544" s="18">
        <v>1.5</v>
      </c>
      <c r="F544" s="18">
        <v>1.5</v>
      </c>
      <c r="G544" s="18">
        <v>1.5</v>
      </c>
      <c r="H544" s="18"/>
      <c r="I544" s="62"/>
      <c r="J544" s="62"/>
      <c r="K544" s="62"/>
      <c r="L544" s="18"/>
      <c r="M544" s="62"/>
      <c r="N544" s="62"/>
      <c r="O544" s="62"/>
      <c r="P544" s="18"/>
      <c r="Q544" s="18"/>
      <c r="R544" s="841">
        <v>5</v>
      </c>
      <c r="S544" s="62"/>
      <c r="T544" s="62"/>
      <c r="U544" s="62"/>
      <c r="V544" s="18"/>
      <c r="W544" s="18"/>
      <c r="X544" s="18"/>
      <c r="Y544" s="841">
        <v>1.5</v>
      </c>
      <c r="Z544" s="18"/>
      <c r="AA544" s="841"/>
    </row>
    <row r="545" spans="1:27">
      <c r="A545" s="1940">
        <v>47</v>
      </c>
      <c r="B545" s="19" t="s">
        <v>19929</v>
      </c>
      <c r="C545" s="1557" t="s">
        <v>19930</v>
      </c>
      <c r="D545" s="19"/>
      <c r="E545" s="18">
        <v>0.7</v>
      </c>
      <c r="F545" s="18"/>
      <c r="G545" s="18"/>
      <c r="H545" s="18"/>
      <c r="I545" s="62"/>
      <c r="J545" s="62"/>
      <c r="K545" s="62"/>
      <c r="L545" s="18"/>
      <c r="M545" s="62"/>
      <c r="N545" s="62"/>
      <c r="O545" s="62"/>
      <c r="P545" s="18">
        <v>0.7</v>
      </c>
      <c r="Q545" s="18"/>
      <c r="R545" s="18" t="s">
        <v>6051</v>
      </c>
      <c r="S545" s="62"/>
      <c r="T545" s="62"/>
      <c r="U545" s="62"/>
      <c r="V545" s="18"/>
      <c r="W545" s="18"/>
      <c r="X545" s="18"/>
      <c r="Y545" s="18"/>
      <c r="Z545" s="18"/>
      <c r="AA545" s="841">
        <v>0.7</v>
      </c>
    </row>
    <row r="546" spans="1:27">
      <c r="A546" s="55"/>
      <c r="B546" s="2070" t="s">
        <v>19616</v>
      </c>
      <c r="C546" s="18"/>
      <c r="D546" s="19"/>
      <c r="E546" s="18"/>
      <c r="F546" s="18"/>
      <c r="G546" s="18"/>
      <c r="H546" s="18"/>
      <c r="I546" s="62"/>
      <c r="J546" s="62"/>
      <c r="K546" s="62"/>
      <c r="L546" s="18"/>
      <c r="M546" s="62"/>
      <c r="N546" s="62"/>
      <c r="O546" s="62"/>
      <c r="P546" s="18"/>
      <c r="Q546" s="18"/>
      <c r="R546" s="18"/>
      <c r="S546" s="62"/>
      <c r="T546" s="62"/>
      <c r="U546" s="62"/>
      <c r="V546" s="18"/>
      <c r="W546" s="18"/>
      <c r="X546" s="18"/>
      <c r="Y546" s="18"/>
      <c r="Z546" s="18"/>
      <c r="AA546" s="841"/>
    </row>
    <row r="547" spans="1:27">
      <c r="A547" s="1940">
        <v>48</v>
      </c>
      <c r="B547" s="19" t="s">
        <v>19887</v>
      </c>
      <c r="C547" s="1557" t="s">
        <v>19931</v>
      </c>
      <c r="D547" s="19"/>
      <c r="E547" s="18">
        <v>0.3</v>
      </c>
      <c r="F547" s="18"/>
      <c r="G547" s="18"/>
      <c r="H547" s="18"/>
      <c r="I547" s="62"/>
      <c r="J547" s="62"/>
      <c r="K547" s="62"/>
      <c r="L547" s="18"/>
      <c r="M547" s="62"/>
      <c r="N547" s="62"/>
      <c r="O547" s="62"/>
      <c r="P547" s="18">
        <v>0.3</v>
      </c>
      <c r="Q547" s="18">
        <v>0.3</v>
      </c>
      <c r="R547" s="841">
        <v>5</v>
      </c>
      <c r="S547" s="62"/>
      <c r="T547" s="62"/>
      <c r="U547" s="62"/>
      <c r="V547" s="18"/>
      <c r="W547" s="18"/>
      <c r="X547" s="18"/>
      <c r="Y547" s="18">
        <v>0.3</v>
      </c>
      <c r="Z547" s="18"/>
      <c r="AA547" s="841"/>
    </row>
    <row r="548" spans="1:27">
      <c r="A548" s="1940">
        <v>49</v>
      </c>
      <c r="B548" s="19" t="s">
        <v>58</v>
      </c>
      <c r="C548" s="1557" t="s">
        <v>19932</v>
      </c>
      <c r="D548" s="19"/>
      <c r="E548" s="18">
        <v>0.2</v>
      </c>
      <c r="F548" s="18"/>
      <c r="G548" s="18"/>
      <c r="H548" s="18"/>
      <c r="I548" s="62"/>
      <c r="J548" s="62"/>
      <c r="K548" s="62"/>
      <c r="L548" s="18"/>
      <c r="M548" s="62"/>
      <c r="N548" s="62"/>
      <c r="O548" s="62"/>
      <c r="P548" s="18">
        <v>0.2</v>
      </c>
      <c r="Q548" s="18">
        <v>0.2</v>
      </c>
      <c r="R548" s="841">
        <v>5</v>
      </c>
      <c r="S548" s="62"/>
      <c r="T548" s="62"/>
      <c r="U548" s="62"/>
      <c r="V548" s="18"/>
      <c r="W548" s="18"/>
      <c r="X548" s="18"/>
      <c r="Y548" s="18">
        <v>0.2</v>
      </c>
      <c r="Z548" s="18"/>
      <c r="AA548" s="841"/>
    </row>
    <row r="549" spans="1:27">
      <c r="A549" s="1940">
        <v>50</v>
      </c>
      <c r="B549" s="19" t="s">
        <v>19885</v>
      </c>
      <c r="C549" s="1557" t="s">
        <v>19933</v>
      </c>
      <c r="D549" s="19"/>
      <c r="E549" s="18">
        <v>0.2</v>
      </c>
      <c r="F549" s="18"/>
      <c r="G549" s="18"/>
      <c r="H549" s="18"/>
      <c r="I549" s="62"/>
      <c r="J549" s="62"/>
      <c r="K549" s="62"/>
      <c r="L549" s="18"/>
      <c r="M549" s="62"/>
      <c r="N549" s="62"/>
      <c r="O549" s="62"/>
      <c r="P549" s="18">
        <v>0.2</v>
      </c>
      <c r="Q549" s="18">
        <v>0.2</v>
      </c>
      <c r="R549" s="841">
        <v>5</v>
      </c>
      <c r="S549" s="62"/>
      <c r="T549" s="62"/>
      <c r="U549" s="62"/>
      <c r="V549" s="18"/>
      <c r="W549" s="18"/>
      <c r="X549" s="18"/>
      <c r="Y549" s="18">
        <v>0.2</v>
      </c>
      <c r="Z549" s="18"/>
      <c r="AA549" s="841"/>
    </row>
    <row r="550" spans="1:27">
      <c r="A550" s="1940">
        <v>51</v>
      </c>
      <c r="B550" s="19" t="s">
        <v>19934</v>
      </c>
      <c r="C550" s="1557" t="s">
        <v>19935</v>
      </c>
      <c r="D550" s="19"/>
      <c r="E550" s="18">
        <v>0.5</v>
      </c>
      <c r="F550" s="18"/>
      <c r="G550" s="18"/>
      <c r="H550" s="18"/>
      <c r="I550" s="62"/>
      <c r="J550" s="62"/>
      <c r="K550" s="62"/>
      <c r="L550" s="18"/>
      <c r="M550" s="62"/>
      <c r="N550" s="62"/>
      <c r="O550" s="62"/>
      <c r="P550" s="18">
        <v>0.5</v>
      </c>
      <c r="Q550" s="18">
        <v>0.5</v>
      </c>
      <c r="R550" s="18" t="s">
        <v>6051</v>
      </c>
      <c r="S550" s="62"/>
      <c r="T550" s="62"/>
      <c r="U550" s="62"/>
      <c r="V550" s="18"/>
      <c r="W550" s="18"/>
      <c r="X550" s="18"/>
      <c r="Y550" s="18"/>
      <c r="Z550" s="18"/>
      <c r="AA550" s="18">
        <v>0.5</v>
      </c>
    </row>
    <row r="551" spans="1:27">
      <c r="A551" s="1940">
        <v>52</v>
      </c>
      <c r="B551" s="19" t="s">
        <v>752</v>
      </c>
      <c r="C551" s="1557" t="s">
        <v>19936</v>
      </c>
      <c r="D551" s="19"/>
      <c r="E551" s="18">
        <v>0.1</v>
      </c>
      <c r="F551" s="18"/>
      <c r="G551" s="18"/>
      <c r="H551" s="18"/>
      <c r="I551" s="62"/>
      <c r="J551" s="62"/>
      <c r="K551" s="62"/>
      <c r="L551" s="18"/>
      <c r="M551" s="62"/>
      <c r="N551" s="62"/>
      <c r="O551" s="62"/>
      <c r="P551" s="18">
        <v>0.1</v>
      </c>
      <c r="Q551" s="18">
        <v>0.1</v>
      </c>
      <c r="R551" s="18" t="s">
        <v>6051</v>
      </c>
      <c r="S551" s="62"/>
      <c r="T551" s="62"/>
      <c r="U551" s="62"/>
      <c r="V551" s="18"/>
      <c r="W551" s="18"/>
      <c r="X551" s="18"/>
      <c r="Y551" s="18"/>
      <c r="Z551" s="18"/>
      <c r="AA551" s="18">
        <v>0.1</v>
      </c>
    </row>
    <row r="552" spans="1:27">
      <c r="A552" s="1940">
        <v>53</v>
      </c>
      <c r="B552" s="19" t="s">
        <v>19937</v>
      </c>
      <c r="C552" s="1557" t="s">
        <v>19938</v>
      </c>
      <c r="D552" s="19"/>
      <c r="E552" s="18">
        <v>1</v>
      </c>
      <c r="F552" s="18"/>
      <c r="G552" s="18"/>
      <c r="H552" s="18"/>
      <c r="I552" s="62"/>
      <c r="J552" s="62"/>
      <c r="K552" s="62"/>
      <c r="L552" s="18"/>
      <c r="M552" s="62"/>
      <c r="N552" s="62"/>
      <c r="O552" s="62"/>
      <c r="P552" s="18">
        <v>1</v>
      </c>
      <c r="Q552" s="18">
        <v>1</v>
      </c>
      <c r="R552" s="18" t="s">
        <v>6051</v>
      </c>
      <c r="S552" s="62"/>
      <c r="T552" s="62"/>
      <c r="U552" s="62"/>
      <c r="V552" s="18"/>
      <c r="W552" s="18"/>
      <c r="X552" s="18"/>
      <c r="Y552" s="18"/>
      <c r="Z552" s="18"/>
      <c r="AA552" s="18">
        <v>1</v>
      </c>
    </row>
    <row r="553" spans="1:27">
      <c r="A553" s="1940">
        <v>54</v>
      </c>
      <c r="B553" s="19" t="s">
        <v>19939</v>
      </c>
      <c r="C553" s="1557" t="s">
        <v>19940</v>
      </c>
      <c r="D553" s="19"/>
      <c r="E553" s="18">
        <v>0.5</v>
      </c>
      <c r="F553" s="18"/>
      <c r="G553" s="18"/>
      <c r="H553" s="18"/>
      <c r="I553" s="62"/>
      <c r="J553" s="62"/>
      <c r="K553" s="62"/>
      <c r="L553" s="18"/>
      <c r="M553" s="62"/>
      <c r="N553" s="62"/>
      <c r="O553" s="62"/>
      <c r="P553" s="18">
        <v>0.5</v>
      </c>
      <c r="Q553" s="18">
        <v>0.5</v>
      </c>
      <c r="R553" s="18" t="s">
        <v>6051</v>
      </c>
      <c r="S553" s="62"/>
      <c r="T553" s="62"/>
      <c r="U553" s="62"/>
      <c r="V553" s="18"/>
      <c r="W553" s="18"/>
      <c r="X553" s="18"/>
      <c r="Y553" s="18"/>
      <c r="Z553" s="18"/>
      <c r="AA553" s="18">
        <v>0.5</v>
      </c>
    </row>
    <row r="554" spans="1:27">
      <c r="A554" s="1940">
        <v>55</v>
      </c>
      <c r="B554" s="19" t="s">
        <v>19941</v>
      </c>
      <c r="C554" s="1557" t="s">
        <v>19942</v>
      </c>
      <c r="D554" s="19"/>
      <c r="E554" s="18">
        <v>0.1</v>
      </c>
      <c r="F554" s="18"/>
      <c r="G554" s="18"/>
      <c r="H554" s="18"/>
      <c r="I554" s="62"/>
      <c r="J554" s="62"/>
      <c r="K554" s="62"/>
      <c r="L554" s="18"/>
      <c r="M554" s="62"/>
      <c r="N554" s="62"/>
      <c r="O554" s="62"/>
      <c r="P554" s="18">
        <v>0.1</v>
      </c>
      <c r="Q554" s="18">
        <v>0.1</v>
      </c>
      <c r="R554" s="18" t="s">
        <v>6051</v>
      </c>
      <c r="S554" s="62"/>
      <c r="T554" s="62"/>
      <c r="U554" s="62"/>
      <c r="V554" s="18"/>
      <c r="W554" s="18"/>
      <c r="X554" s="18"/>
      <c r="Y554" s="18"/>
      <c r="Z554" s="18"/>
      <c r="AA554" s="18">
        <v>0.1</v>
      </c>
    </row>
    <row r="555" spans="1:27">
      <c r="A555" s="1940">
        <v>56</v>
      </c>
      <c r="B555" s="19" t="s">
        <v>9473</v>
      </c>
      <c r="C555" s="1557" t="s">
        <v>19943</v>
      </c>
      <c r="D555" s="19"/>
      <c r="E555" s="18">
        <v>1</v>
      </c>
      <c r="F555" s="18"/>
      <c r="G555" s="18"/>
      <c r="H555" s="18"/>
      <c r="I555" s="62"/>
      <c r="J555" s="62"/>
      <c r="K555" s="62"/>
      <c r="L555" s="18"/>
      <c r="M555" s="62"/>
      <c r="N555" s="62"/>
      <c r="O555" s="62"/>
      <c r="P555" s="18">
        <v>1</v>
      </c>
      <c r="Q555" s="18">
        <v>1</v>
      </c>
      <c r="R555" s="18" t="s">
        <v>6051</v>
      </c>
      <c r="S555" s="62"/>
      <c r="T555" s="62"/>
      <c r="U555" s="62"/>
      <c r="V555" s="18"/>
      <c r="W555" s="18"/>
      <c r="X555" s="18"/>
      <c r="Y555" s="18"/>
      <c r="Z555" s="18"/>
      <c r="AA555" s="18">
        <v>1</v>
      </c>
    </row>
    <row r="556" spans="1:27">
      <c r="A556" s="1940">
        <v>57</v>
      </c>
      <c r="B556" s="19" t="s">
        <v>19477</v>
      </c>
      <c r="C556" s="1557" t="s">
        <v>19944</v>
      </c>
      <c r="D556" s="19"/>
      <c r="E556" s="18">
        <v>0.1</v>
      </c>
      <c r="F556" s="18"/>
      <c r="G556" s="18"/>
      <c r="H556" s="18"/>
      <c r="I556" s="62"/>
      <c r="J556" s="62"/>
      <c r="K556" s="62"/>
      <c r="L556" s="18"/>
      <c r="M556" s="62"/>
      <c r="N556" s="62"/>
      <c r="O556" s="62"/>
      <c r="P556" s="18">
        <v>0.1</v>
      </c>
      <c r="Q556" s="18">
        <v>0.1</v>
      </c>
      <c r="R556" s="18" t="s">
        <v>6051</v>
      </c>
      <c r="S556" s="62"/>
      <c r="T556" s="62"/>
      <c r="U556" s="62"/>
      <c r="V556" s="18"/>
      <c r="W556" s="18"/>
      <c r="X556" s="18"/>
      <c r="Y556" s="18"/>
      <c r="Z556" s="18"/>
      <c r="AA556" s="18">
        <v>0.1</v>
      </c>
    </row>
    <row r="557" spans="1:27">
      <c r="A557" s="1940">
        <v>58</v>
      </c>
      <c r="B557" s="19" t="s">
        <v>19945</v>
      </c>
      <c r="C557" s="1557" t="s">
        <v>19946</v>
      </c>
      <c r="D557" s="19"/>
      <c r="E557" s="18">
        <v>0.05</v>
      </c>
      <c r="F557" s="18"/>
      <c r="G557" s="18"/>
      <c r="H557" s="18"/>
      <c r="I557" s="62"/>
      <c r="J557" s="62"/>
      <c r="K557" s="62"/>
      <c r="L557" s="18"/>
      <c r="M557" s="62"/>
      <c r="N557" s="62"/>
      <c r="O557" s="62"/>
      <c r="P557" s="18">
        <v>0.05</v>
      </c>
      <c r="Q557" s="18">
        <v>0.05</v>
      </c>
      <c r="R557" s="18" t="s">
        <v>6051</v>
      </c>
      <c r="S557" s="62"/>
      <c r="T557" s="62"/>
      <c r="U557" s="62"/>
      <c r="V557" s="18"/>
      <c r="W557" s="18"/>
      <c r="X557" s="18"/>
      <c r="Y557" s="18"/>
      <c r="Z557" s="18"/>
      <c r="AA557" s="18">
        <v>0.05</v>
      </c>
    </row>
    <row r="558" spans="1:27">
      <c r="A558" s="1940">
        <v>59</v>
      </c>
      <c r="B558" s="19" t="s">
        <v>19947</v>
      </c>
      <c r="C558" s="1557" t="s">
        <v>19948</v>
      </c>
      <c r="D558" s="19"/>
      <c r="E558" s="18">
        <v>1</v>
      </c>
      <c r="F558" s="18"/>
      <c r="G558" s="18"/>
      <c r="H558" s="18"/>
      <c r="I558" s="62"/>
      <c r="J558" s="62"/>
      <c r="K558" s="62"/>
      <c r="L558" s="18"/>
      <c r="M558" s="62"/>
      <c r="N558" s="62"/>
      <c r="O558" s="62"/>
      <c r="P558" s="18">
        <v>1</v>
      </c>
      <c r="Q558" s="18">
        <v>1</v>
      </c>
      <c r="R558" s="18" t="s">
        <v>6051</v>
      </c>
      <c r="S558" s="62"/>
      <c r="T558" s="62"/>
      <c r="U558" s="62"/>
      <c r="V558" s="18"/>
      <c r="W558" s="18"/>
      <c r="X558" s="18"/>
      <c r="Y558" s="18"/>
      <c r="Z558" s="18"/>
      <c r="AA558" s="18">
        <v>1</v>
      </c>
    </row>
    <row r="559" spans="1:27" ht="25.5">
      <c r="A559" s="1940">
        <v>60</v>
      </c>
      <c r="B559" s="19" t="s">
        <v>19949</v>
      </c>
      <c r="C559" s="1557" t="s">
        <v>19950</v>
      </c>
      <c r="D559" s="19"/>
      <c r="E559" s="18">
        <v>1</v>
      </c>
      <c r="F559" s="18"/>
      <c r="G559" s="18"/>
      <c r="H559" s="18"/>
      <c r="I559" s="62"/>
      <c r="J559" s="62"/>
      <c r="K559" s="62"/>
      <c r="L559" s="18"/>
      <c r="M559" s="62"/>
      <c r="N559" s="62"/>
      <c r="O559" s="62"/>
      <c r="P559" s="18">
        <v>1</v>
      </c>
      <c r="Q559" s="18"/>
      <c r="R559" s="18" t="s">
        <v>6051</v>
      </c>
      <c r="S559" s="62"/>
      <c r="T559" s="62"/>
      <c r="U559" s="62"/>
      <c r="V559" s="18"/>
      <c r="W559" s="18"/>
      <c r="X559" s="18"/>
      <c r="Y559" s="18"/>
      <c r="Z559" s="18"/>
      <c r="AA559" s="18">
        <v>1</v>
      </c>
    </row>
    <row r="560" spans="1:27">
      <c r="A560" s="1940">
        <v>61</v>
      </c>
      <c r="B560" s="19" t="s">
        <v>19951</v>
      </c>
      <c r="C560" s="1557" t="s">
        <v>19952</v>
      </c>
      <c r="D560" s="19"/>
      <c r="E560" s="18">
        <v>0.1</v>
      </c>
      <c r="F560" s="18"/>
      <c r="G560" s="18"/>
      <c r="H560" s="18"/>
      <c r="I560" s="62"/>
      <c r="J560" s="62"/>
      <c r="K560" s="62"/>
      <c r="L560" s="18"/>
      <c r="M560" s="62"/>
      <c r="N560" s="62"/>
      <c r="O560" s="62"/>
      <c r="P560" s="18">
        <v>0.1</v>
      </c>
      <c r="Q560" s="18">
        <v>0.1</v>
      </c>
      <c r="R560" s="18" t="s">
        <v>6051</v>
      </c>
      <c r="S560" s="62"/>
      <c r="T560" s="62"/>
      <c r="U560" s="62"/>
      <c r="V560" s="18"/>
      <c r="W560" s="18"/>
      <c r="X560" s="18"/>
      <c r="Y560" s="18"/>
      <c r="Z560" s="18"/>
      <c r="AA560" s="18">
        <v>0.1</v>
      </c>
    </row>
    <row r="561" spans="1:27">
      <c r="A561" s="1940">
        <v>62</v>
      </c>
      <c r="B561" s="19" t="s">
        <v>19953</v>
      </c>
      <c r="C561" s="1557" t="s">
        <v>19954</v>
      </c>
      <c r="D561" s="19"/>
      <c r="E561" s="18">
        <v>0.1</v>
      </c>
      <c r="F561" s="18"/>
      <c r="G561" s="18"/>
      <c r="H561" s="18"/>
      <c r="I561" s="62"/>
      <c r="J561" s="62"/>
      <c r="K561" s="62"/>
      <c r="L561" s="18"/>
      <c r="M561" s="62"/>
      <c r="N561" s="62"/>
      <c r="O561" s="62"/>
      <c r="P561" s="18">
        <v>0.1</v>
      </c>
      <c r="Q561" s="18">
        <v>0.1</v>
      </c>
      <c r="R561" s="18" t="s">
        <v>6051</v>
      </c>
      <c r="S561" s="62"/>
      <c r="T561" s="62"/>
      <c r="U561" s="62"/>
      <c r="V561" s="18"/>
      <c r="W561" s="18"/>
      <c r="X561" s="18"/>
      <c r="Y561" s="18"/>
      <c r="Z561" s="18"/>
      <c r="AA561" s="18">
        <v>0.1</v>
      </c>
    </row>
    <row r="562" spans="1:27">
      <c r="A562" s="55"/>
      <c r="B562" s="2070" t="s">
        <v>19955</v>
      </c>
      <c r="C562" s="18"/>
      <c r="D562" s="19"/>
      <c r="E562" s="18"/>
      <c r="F562" s="18"/>
      <c r="G562" s="18"/>
      <c r="H562" s="18"/>
      <c r="I562" s="62"/>
      <c r="J562" s="62"/>
      <c r="K562" s="62"/>
      <c r="L562" s="18"/>
      <c r="M562" s="62"/>
      <c r="N562" s="62"/>
      <c r="O562" s="62"/>
      <c r="P562" s="18"/>
      <c r="Q562" s="18"/>
      <c r="R562" s="18"/>
      <c r="S562" s="62"/>
      <c r="T562" s="62"/>
      <c r="U562" s="62"/>
      <c r="V562" s="18"/>
      <c r="W562" s="18"/>
      <c r="X562" s="18"/>
      <c r="Y562" s="18"/>
      <c r="Z562" s="18"/>
      <c r="AA562" s="841"/>
    </row>
    <row r="563" spans="1:27">
      <c r="A563" s="1940">
        <v>63</v>
      </c>
      <c r="B563" s="19" t="s">
        <v>19934</v>
      </c>
      <c r="C563" s="1557" t="s">
        <v>19956</v>
      </c>
      <c r="D563" s="19"/>
      <c r="E563" s="18">
        <v>0.7</v>
      </c>
      <c r="F563" s="18">
        <v>0.7</v>
      </c>
      <c r="G563" s="18">
        <v>0.7</v>
      </c>
      <c r="H563" s="18"/>
      <c r="I563" s="62"/>
      <c r="J563" s="62"/>
      <c r="K563" s="62"/>
      <c r="L563" s="18"/>
      <c r="M563" s="62"/>
      <c r="N563" s="62"/>
      <c r="O563" s="62"/>
      <c r="P563" s="18"/>
      <c r="Q563" s="18"/>
      <c r="R563" s="841">
        <v>5</v>
      </c>
      <c r="S563" s="62"/>
      <c r="T563" s="62"/>
      <c r="U563" s="62"/>
      <c r="V563" s="18"/>
      <c r="W563" s="18"/>
      <c r="X563" s="18"/>
      <c r="Y563" s="841">
        <v>0.7</v>
      </c>
      <c r="Z563" s="18"/>
      <c r="AA563" s="841"/>
    </row>
    <row r="564" spans="1:27">
      <c r="A564" s="1940">
        <v>64</v>
      </c>
      <c r="B564" s="19" t="s">
        <v>58</v>
      </c>
      <c r="C564" s="1557" t="s">
        <v>19957</v>
      </c>
      <c r="D564" s="19"/>
      <c r="E564" s="18">
        <v>0.4</v>
      </c>
      <c r="F564" s="18"/>
      <c r="G564" s="18"/>
      <c r="H564" s="18"/>
      <c r="I564" s="62"/>
      <c r="J564" s="62"/>
      <c r="K564" s="62"/>
      <c r="L564" s="18"/>
      <c r="M564" s="62"/>
      <c r="N564" s="62"/>
      <c r="O564" s="62"/>
      <c r="P564" s="18">
        <v>0.4</v>
      </c>
      <c r="Q564" s="18">
        <v>0.4</v>
      </c>
      <c r="R564" s="18" t="s">
        <v>6051</v>
      </c>
      <c r="S564" s="62"/>
      <c r="T564" s="62"/>
      <c r="U564" s="62"/>
      <c r="V564" s="18"/>
      <c r="W564" s="18"/>
      <c r="X564" s="18"/>
      <c r="Y564" s="18"/>
      <c r="Z564" s="18"/>
      <c r="AA564" s="841">
        <v>0.4</v>
      </c>
    </row>
    <row r="565" spans="1:27">
      <c r="A565" s="1940">
        <v>65</v>
      </c>
      <c r="B565" s="19" t="s">
        <v>19885</v>
      </c>
      <c r="C565" s="1557" t="s">
        <v>19958</v>
      </c>
      <c r="D565" s="19"/>
      <c r="E565" s="18">
        <v>0.4</v>
      </c>
      <c r="F565" s="18"/>
      <c r="G565" s="18"/>
      <c r="H565" s="18"/>
      <c r="I565" s="62"/>
      <c r="J565" s="62"/>
      <c r="K565" s="62"/>
      <c r="L565" s="18"/>
      <c r="M565" s="62"/>
      <c r="N565" s="62"/>
      <c r="O565" s="62"/>
      <c r="P565" s="18">
        <v>0.4</v>
      </c>
      <c r="Q565" s="18">
        <v>0.4</v>
      </c>
      <c r="R565" s="18" t="s">
        <v>6051</v>
      </c>
      <c r="S565" s="62"/>
      <c r="T565" s="62"/>
      <c r="U565" s="62"/>
      <c r="V565" s="18"/>
      <c r="W565" s="18"/>
      <c r="X565" s="18"/>
      <c r="Y565" s="18"/>
      <c r="Z565" s="18"/>
      <c r="AA565" s="841">
        <v>0.4</v>
      </c>
    </row>
    <row r="566" spans="1:27">
      <c r="A566" s="1940">
        <v>66</v>
      </c>
      <c r="B566" s="19" t="s">
        <v>5730</v>
      </c>
      <c r="C566" s="1557" t="s">
        <v>19959</v>
      </c>
      <c r="D566" s="19"/>
      <c r="E566" s="18">
        <v>0.4</v>
      </c>
      <c r="F566" s="18"/>
      <c r="G566" s="18"/>
      <c r="H566" s="18"/>
      <c r="I566" s="62"/>
      <c r="J566" s="62"/>
      <c r="K566" s="62"/>
      <c r="L566" s="18"/>
      <c r="M566" s="62"/>
      <c r="N566" s="62"/>
      <c r="O566" s="62"/>
      <c r="P566" s="18">
        <v>0.4</v>
      </c>
      <c r="Q566" s="18"/>
      <c r="R566" s="841">
        <v>5</v>
      </c>
      <c r="S566" s="62"/>
      <c r="T566" s="62"/>
      <c r="U566" s="62"/>
      <c r="V566" s="18"/>
      <c r="W566" s="18"/>
      <c r="X566" s="18"/>
      <c r="Y566" s="841">
        <v>0.4</v>
      </c>
      <c r="Z566" s="18"/>
      <c r="AA566" s="841"/>
    </row>
    <row r="567" spans="1:27">
      <c r="A567" s="1940">
        <v>67</v>
      </c>
      <c r="B567" s="19" t="s">
        <v>19960</v>
      </c>
      <c r="C567" s="1557" t="s">
        <v>19961</v>
      </c>
      <c r="D567" s="19"/>
      <c r="E567" s="18">
        <v>0.4</v>
      </c>
      <c r="F567" s="18"/>
      <c r="G567" s="18"/>
      <c r="H567" s="18"/>
      <c r="I567" s="62"/>
      <c r="J567" s="62"/>
      <c r="K567" s="62"/>
      <c r="L567" s="18"/>
      <c r="M567" s="62"/>
      <c r="N567" s="62"/>
      <c r="O567" s="62"/>
      <c r="P567" s="18">
        <v>0.4</v>
      </c>
      <c r="Q567" s="18">
        <v>0.4</v>
      </c>
      <c r="R567" s="18" t="s">
        <v>6051</v>
      </c>
      <c r="S567" s="62"/>
      <c r="T567" s="62"/>
      <c r="U567" s="62"/>
      <c r="V567" s="18"/>
      <c r="W567" s="18"/>
      <c r="X567" s="18"/>
      <c r="Y567" s="18"/>
      <c r="Z567" s="18"/>
      <c r="AA567" s="841">
        <v>0.4</v>
      </c>
    </row>
    <row r="568" spans="1:27">
      <c r="A568" s="1940">
        <v>68</v>
      </c>
      <c r="B568" s="19" t="s">
        <v>13155</v>
      </c>
      <c r="C568" s="1557" t="s">
        <v>19962</v>
      </c>
      <c r="D568" s="19"/>
      <c r="E568" s="18">
        <v>1</v>
      </c>
      <c r="F568" s="18"/>
      <c r="G568" s="18"/>
      <c r="H568" s="18"/>
      <c r="I568" s="62"/>
      <c r="J568" s="62"/>
      <c r="K568" s="62"/>
      <c r="L568" s="18"/>
      <c r="M568" s="62"/>
      <c r="N568" s="62"/>
      <c r="O568" s="62"/>
      <c r="P568" s="18">
        <v>1</v>
      </c>
      <c r="Q568" s="18"/>
      <c r="R568" s="841">
        <v>5</v>
      </c>
      <c r="S568" s="62"/>
      <c r="T568" s="62"/>
      <c r="U568" s="62"/>
      <c r="V568" s="18"/>
      <c r="W568" s="18"/>
      <c r="X568" s="18"/>
      <c r="Y568" s="841">
        <v>1</v>
      </c>
      <c r="Z568" s="18"/>
      <c r="AA568" s="841"/>
    </row>
    <row r="569" spans="1:27">
      <c r="A569" s="1940">
        <v>69</v>
      </c>
      <c r="B569" s="19" t="s">
        <v>19963</v>
      </c>
      <c r="C569" s="1557" t="s">
        <v>19964</v>
      </c>
      <c r="D569" s="19"/>
      <c r="E569" s="18">
        <v>0.1</v>
      </c>
      <c r="F569" s="18"/>
      <c r="G569" s="18"/>
      <c r="H569" s="18"/>
      <c r="I569" s="62"/>
      <c r="J569" s="62"/>
      <c r="K569" s="62"/>
      <c r="L569" s="18"/>
      <c r="M569" s="62"/>
      <c r="N569" s="62"/>
      <c r="O569" s="62"/>
      <c r="P569" s="18">
        <v>0.1</v>
      </c>
      <c r="Q569" s="18">
        <v>0.1</v>
      </c>
      <c r="R569" s="18" t="s">
        <v>6051</v>
      </c>
      <c r="S569" s="62"/>
      <c r="T569" s="62"/>
      <c r="U569" s="62"/>
      <c r="V569" s="18"/>
      <c r="W569" s="18"/>
      <c r="X569" s="18"/>
      <c r="Y569" s="18"/>
      <c r="Z569" s="18"/>
      <c r="AA569" s="18">
        <v>0.1</v>
      </c>
    </row>
    <row r="570" spans="1:27">
      <c r="A570" s="1940">
        <v>70</v>
      </c>
      <c r="B570" s="19" t="s">
        <v>19965</v>
      </c>
      <c r="C570" s="1557" t="s">
        <v>19966</v>
      </c>
      <c r="D570" s="19"/>
      <c r="E570" s="18">
        <v>1</v>
      </c>
      <c r="F570" s="18"/>
      <c r="G570" s="18"/>
      <c r="H570" s="18"/>
      <c r="I570" s="62"/>
      <c r="J570" s="62"/>
      <c r="K570" s="62"/>
      <c r="L570" s="18"/>
      <c r="M570" s="62"/>
      <c r="N570" s="62"/>
      <c r="O570" s="62"/>
      <c r="P570" s="18">
        <v>1</v>
      </c>
      <c r="Q570" s="18">
        <v>1</v>
      </c>
      <c r="R570" s="18" t="s">
        <v>6051</v>
      </c>
      <c r="S570" s="62"/>
      <c r="T570" s="62"/>
      <c r="U570" s="62"/>
      <c r="V570" s="18"/>
      <c r="W570" s="18"/>
      <c r="X570" s="18"/>
      <c r="Y570" s="18"/>
      <c r="Z570" s="18"/>
      <c r="AA570" s="18">
        <v>1</v>
      </c>
    </row>
    <row r="571" spans="1:27">
      <c r="A571" s="1940">
        <v>71</v>
      </c>
      <c r="B571" s="19" t="s">
        <v>19967</v>
      </c>
      <c r="C571" s="1557" t="s">
        <v>19968</v>
      </c>
      <c r="D571" s="19"/>
      <c r="E571" s="18">
        <v>0.3</v>
      </c>
      <c r="F571" s="18"/>
      <c r="G571" s="18"/>
      <c r="H571" s="18"/>
      <c r="I571" s="62"/>
      <c r="J571" s="62"/>
      <c r="K571" s="62"/>
      <c r="L571" s="18"/>
      <c r="M571" s="62"/>
      <c r="N571" s="62"/>
      <c r="O571" s="62"/>
      <c r="P571" s="18">
        <v>0.3</v>
      </c>
      <c r="Q571" s="18">
        <v>0.3</v>
      </c>
      <c r="R571" s="18" t="s">
        <v>6051</v>
      </c>
      <c r="S571" s="62"/>
      <c r="T571" s="62"/>
      <c r="U571" s="62"/>
      <c r="V571" s="18"/>
      <c r="W571" s="18"/>
      <c r="X571" s="18"/>
      <c r="Y571" s="18"/>
      <c r="Z571" s="18"/>
      <c r="AA571" s="18">
        <v>0.3</v>
      </c>
    </row>
    <row r="572" spans="1:27">
      <c r="A572" s="1940">
        <v>72</v>
      </c>
      <c r="B572" s="19" t="s">
        <v>19969</v>
      </c>
      <c r="C572" s="1557" t="s">
        <v>19970</v>
      </c>
      <c r="D572" s="19"/>
      <c r="E572" s="18">
        <v>0.3</v>
      </c>
      <c r="F572" s="18"/>
      <c r="G572" s="18"/>
      <c r="H572" s="18"/>
      <c r="I572" s="62"/>
      <c r="J572" s="62"/>
      <c r="K572" s="62"/>
      <c r="L572" s="18"/>
      <c r="M572" s="62"/>
      <c r="N572" s="62"/>
      <c r="O572" s="62"/>
      <c r="P572" s="18">
        <v>0.3</v>
      </c>
      <c r="Q572" s="18">
        <v>0.3</v>
      </c>
      <c r="R572" s="18" t="s">
        <v>6051</v>
      </c>
      <c r="S572" s="62"/>
      <c r="T572" s="62"/>
      <c r="U572" s="62"/>
      <c r="V572" s="18"/>
      <c r="W572" s="18"/>
      <c r="X572" s="18"/>
      <c r="Y572" s="18"/>
      <c r="Z572" s="18"/>
      <c r="AA572" s="18">
        <v>0.3</v>
      </c>
    </row>
    <row r="573" spans="1:27">
      <c r="A573" s="1940">
        <v>73</v>
      </c>
      <c r="B573" s="19" t="s">
        <v>11310</v>
      </c>
      <c r="C573" s="1557" t="s">
        <v>19971</v>
      </c>
      <c r="D573" s="19"/>
      <c r="E573" s="18">
        <v>0.2</v>
      </c>
      <c r="F573" s="18"/>
      <c r="G573" s="18"/>
      <c r="H573" s="18"/>
      <c r="I573" s="62"/>
      <c r="J573" s="62"/>
      <c r="K573" s="62"/>
      <c r="L573" s="18"/>
      <c r="M573" s="62"/>
      <c r="N573" s="62"/>
      <c r="O573" s="62"/>
      <c r="P573" s="18">
        <v>0.2</v>
      </c>
      <c r="Q573" s="18">
        <v>0.2</v>
      </c>
      <c r="R573" s="18" t="s">
        <v>6051</v>
      </c>
      <c r="S573" s="62"/>
      <c r="T573" s="62"/>
      <c r="U573" s="62"/>
      <c r="V573" s="18"/>
      <c r="W573" s="18"/>
      <c r="X573" s="18"/>
      <c r="Y573" s="18"/>
      <c r="Z573" s="18"/>
      <c r="AA573" s="18">
        <v>0.2</v>
      </c>
    </row>
    <row r="574" spans="1:27">
      <c r="A574" s="1940">
        <v>74</v>
      </c>
      <c r="B574" s="19" t="s">
        <v>19972</v>
      </c>
      <c r="C574" s="1557" t="s">
        <v>19973</v>
      </c>
      <c r="D574" s="19"/>
      <c r="E574" s="18">
        <v>0.2</v>
      </c>
      <c r="F574" s="18"/>
      <c r="G574" s="18"/>
      <c r="H574" s="18"/>
      <c r="I574" s="62"/>
      <c r="J574" s="62"/>
      <c r="K574" s="62"/>
      <c r="L574" s="18"/>
      <c r="M574" s="62"/>
      <c r="N574" s="62"/>
      <c r="O574" s="62"/>
      <c r="P574" s="18">
        <v>0.2</v>
      </c>
      <c r="Q574" s="18">
        <v>0.2</v>
      </c>
      <c r="R574" s="18" t="s">
        <v>6051</v>
      </c>
      <c r="S574" s="62"/>
      <c r="T574" s="62"/>
      <c r="U574" s="62"/>
      <c r="V574" s="18"/>
      <c r="W574" s="18"/>
      <c r="X574" s="18"/>
      <c r="Y574" s="18"/>
      <c r="Z574" s="18"/>
      <c r="AA574" s="18">
        <v>0.2</v>
      </c>
    </row>
    <row r="575" spans="1:27">
      <c r="A575" s="1940">
        <v>75</v>
      </c>
      <c r="B575" s="19" t="s">
        <v>19974</v>
      </c>
      <c r="C575" s="1557" t="s">
        <v>19975</v>
      </c>
      <c r="D575" s="19"/>
      <c r="E575" s="18">
        <v>0.2</v>
      </c>
      <c r="F575" s="18"/>
      <c r="G575" s="18"/>
      <c r="H575" s="18"/>
      <c r="I575" s="62"/>
      <c r="J575" s="62"/>
      <c r="K575" s="62"/>
      <c r="L575" s="18"/>
      <c r="M575" s="62"/>
      <c r="N575" s="62"/>
      <c r="O575" s="62"/>
      <c r="P575" s="18">
        <v>0.2</v>
      </c>
      <c r="Q575" s="18">
        <v>0.2</v>
      </c>
      <c r="R575" s="18" t="s">
        <v>6051</v>
      </c>
      <c r="S575" s="62"/>
      <c r="T575" s="62"/>
      <c r="U575" s="62"/>
      <c r="V575" s="18"/>
      <c r="W575" s="18"/>
      <c r="X575" s="18"/>
      <c r="Y575" s="18"/>
      <c r="Z575" s="18"/>
      <c r="AA575" s="18">
        <v>0.2</v>
      </c>
    </row>
    <row r="576" spans="1:27">
      <c r="A576" s="1940">
        <v>76</v>
      </c>
      <c r="B576" s="19" t="s">
        <v>19544</v>
      </c>
      <c r="C576" s="1557" t="s">
        <v>19976</v>
      </c>
      <c r="D576" s="19"/>
      <c r="E576" s="18">
        <v>0.1</v>
      </c>
      <c r="F576" s="18"/>
      <c r="G576" s="18"/>
      <c r="H576" s="18"/>
      <c r="I576" s="62"/>
      <c r="J576" s="62"/>
      <c r="K576" s="62"/>
      <c r="L576" s="18"/>
      <c r="M576" s="62"/>
      <c r="N576" s="62"/>
      <c r="O576" s="62"/>
      <c r="P576" s="18">
        <v>0.1</v>
      </c>
      <c r="Q576" s="18">
        <v>0.1</v>
      </c>
      <c r="R576" s="18" t="s">
        <v>6051</v>
      </c>
      <c r="S576" s="62"/>
      <c r="T576" s="62"/>
      <c r="U576" s="62"/>
      <c r="V576" s="18"/>
      <c r="W576" s="18"/>
      <c r="X576" s="18"/>
      <c r="Y576" s="18"/>
      <c r="Z576" s="18"/>
      <c r="AA576" s="18">
        <v>0.1</v>
      </c>
    </row>
    <row r="577" spans="1:27">
      <c r="A577" s="1940">
        <v>77</v>
      </c>
      <c r="B577" s="19" t="s">
        <v>19977</v>
      </c>
      <c r="C577" s="1557" t="s">
        <v>19978</v>
      </c>
      <c r="D577" s="19"/>
      <c r="E577" s="18">
        <v>0.2</v>
      </c>
      <c r="F577" s="18"/>
      <c r="G577" s="18"/>
      <c r="H577" s="18"/>
      <c r="I577" s="62"/>
      <c r="J577" s="62"/>
      <c r="K577" s="62"/>
      <c r="L577" s="18"/>
      <c r="M577" s="62"/>
      <c r="N577" s="62"/>
      <c r="O577" s="62"/>
      <c r="P577" s="18">
        <v>0.2</v>
      </c>
      <c r="Q577" s="18">
        <v>0.2</v>
      </c>
      <c r="R577" s="18" t="s">
        <v>6051</v>
      </c>
      <c r="S577" s="62"/>
      <c r="T577" s="62"/>
      <c r="U577" s="62"/>
      <c r="V577" s="18"/>
      <c r="W577" s="18"/>
      <c r="X577" s="18"/>
      <c r="Y577" s="18"/>
      <c r="Z577" s="18"/>
      <c r="AA577" s="18">
        <v>0.2</v>
      </c>
    </row>
    <row r="578" spans="1:27">
      <c r="A578" s="1940">
        <v>78</v>
      </c>
      <c r="B578" s="19" t="s">
        <v>19979</v>
      </c>
      <c r="C578" s="1557" t="s">
        <v>19980</v>
      </c>
      <c r="D578" s="19"/>
      <c r="E578" s="18">
        <v>0.7</v>
      </c>
      <c r="F578" s="18"/>
      <c r="G578" s="18"/>
      <c r="H578" s="18"/>
      <c r="I578" s="62"/>
      <c r="J578" s="62"/>
      <c r="K578" s="62"/>
      <c r="L578" s="18"/>
      <c r="M578" s="62"/>
      <c r="N578" s="62"/>
      <c r="O578" s="62"/>
      <c r="P578" s="18">
        <v>0.7</v>
      </c>
      <c r="Q578" s="18">
        <v>0.7</v>
      </c>
      <c r="R578" s="18" t="s">
        <v>6051</v>
      </c>
      <c r="S578" s="62"/>
      <c r="T578" s="62"/>
      <c r="U578" s="62"/>
      <c r="V578" s="18"/>
      <c r="W578" s="18"/>
      <c r="X578" s="18"/>
      <c r="Y578" s="18"/>
      <c r="Z578" s="18"/>
      <c r="AA578" s="18">
        <v>0.7</v>
      </c>
    </row>
    <row r="579" spans="1:27">
      <c r="A579" s="1940">
        <v>79</v>
      </c>
      <c r="B579" s="19" t="s">
        <v>19981</v>
      </c>
      <c r="C579" s="1557" t="s">
        <v>19982</v>
      </c>
      <c r="D579" s="19"/>
      <c r="E579" s="18">
        <v>1.5</v>
      </c>
      <c r="F579" s="18"/>
      <c r="G579" s="18"/>
      <c r="H579" s="18"/>
      <c r="I579" s="62"/>
      <c r="J579" s="62"/>
      <c r="K579" s="62"/>
      <c r="L579" s="18"/>
      <c r="M579" s="62"/>
      <c r="N579" s="62"/>
      <c r="O579" s="62"/>
      <c r="P579" s="18">
        <v>1.5</v>
      </c>
      <c r="Q579" s="18">
        <v>1.5</v>
      </c>
      <c r="R579" s="18" t="s">
        <v>6051</v>
      </c>
      <c r="S579" s="62"/>
      <c r="T579" s="62"/>
      <c r="U579" s="62"/>
      <c r="V579" s="18"/>
      <c r="W579" s="18"/>
      <c r="X579" s="18"/>
      <c r="Y579" s="18"/>
      <c r="Z579" s="18"/>
      <c r="AA579" s="18">
        <v>1.5</v>
      </c>
    </row>
    <row r="580" spans="1:27">
      <c r="A580" s="1940">
        <v>80</v>
      </c>
      <c r="B580" s="19" t="s">
        <v>19983</v>
      </c>
      <c r="C580" s="1557" t="s">
        <v>19984</v>
      </c>
      <c r="D580" s="19"/>
      <c r="E580" s="18">
        <v>0.2</v>
      </c>
      <c r="F580" s="18"/>
      <c r="G580" s="18"/>
      <c r="H580" s="18"/>
      <c r="I580" s="62"/>
      <c r="J580" s="62"/>
      <c r="K580" s="62"/>
      <c r="L580" s="18"/>
      <c r="M580" s="62"/>
      <c r="N580" s="62"/>
      <c r="O580" s="62"/>
      <c r="P580" s="18">
        <v>0.2</v>
      </c>
      <c r="Q580" s="18">
        <v>0.2</v>
      </c>
      <c r="R580" s="18" t="s">
        <v>6051</v>
      </c>
      <c r="S580" s="62"/>
      <c r="T580" s="62"/>
      <c r="U580" s="62"/>
      <c r="V580" s="18"/>
      <c r="W580" s="18"/>
      <c r="X580" s="18"/>
      <c r="Y580" s="18"/>
      <c r="Z580" s="18"/>
      <c r="AA580" s="18">
        <v>0.2</v>
      </c>
    </row>
    <row r="581" spans="1:27">
      <c r="A581" s="1940">
        <v>81</v>
      </c>
      <c r="B581" s="19" t="s">
        <v>19985</v>
      </c>
      <c r="C581" s="2116" t="s">
        <v>19986</v>
      </c>
      <c r="D581" s="19"/>
      <c r="E581" s="18">
        <v>1</v>
      </c>
      <c r="F581" s="18"/>
      <c r="G581" s="18"/>
      <c r="H581" s="18"/>
      <c r="I581" s="62"/>
      <c r="J581" s="62"/>
      <c r="K581" s="62"/>
      <c r="L581" s="18"/>
      <c r="M581" s="62"/>
      <c r="N581" s="62"/>
      <c r="O581" s="62"/>
      <c r="P581" s="18">
        <v>1</v>
      </c>
      <c r="Q581" s="18"/>
      <c r="R581" s="18" t="s">
        <v>6051</v>
      </c>
      <c r="S581" s="62"/>
      <c r="T581" s="62"/>
      <c r="U581" s="62"/>
      <c r="V581" s="18"/>
      <c r="W581" s="18"/>
      <c r="X581" s="18"/>
      <c r="Y581" s="18"/>
      <c r="Z581" s="18"/>
      <c r="AA581" s="18">
        <v>1</v>
      </c>
    </row>
    <row r="582" spans="1:27">
      <c r="A582" s="1940">
        <v>82</v>
      </c>
      <c r="B582" s="19" t="s">
        <v>19987</v>
      </c>
      <c r="C582" s="1557" t="s">
        <v>19988</v>
      </c>
      <c r="D582" s="19"/>
      <c r="E582" s="18">
        <v>0.2</v>
      </c>
      <c r="F582" s="18"/>
      <c r="G582" s="18"/>
      <c r="H582" s="18"/>
      <c r="I582" s="62"/>
      <c r="J582" s="62"/>
      <c r="K582" s="62"/>
      <c r="L582" s="18"/>
      <c r="M582" s="62"/>
      <c r="N582" s="62"/>
      <c r="O582" s="62"/>
      <c r="P582" s="18">
        <v>0.2</v>
      </c>
      <c r="Q582" s="18">
        <v>0.2</v>
      </c>
      <c r="R582" s="18" t="s">
        <v>6051</v>
      </c>
      <c r="S582" s="62"/>
      <c r="T582" s="62"/>
      <c r="U582" s="62"/>
      <c r="V582" s="18"/>
      <c r="W582" s="18"/>
      <c r="X582" s="18"/>
      <c r="Y582" s="18"/>
      <c r="Z582" s="18"/>
      <c r="AA582" s="18">
        <v>0.2</v>
      </c>
    </row>
    <row r="583" spans="1:27">
      <c r="A583" s="1940">
        <v>83</v>
      </c>
      <c r="B583" s="19" t="s">
        <v>19989</v>
      </c>
      <c r="C583" s="1557" t="s">
        <v>19990</v>
      </c>
      <c r="D583" s="19"/>
      <c r="E583" s="18">
        <v>0.5</v>
      </c>
      <c r="F583" s="18"/>
      <c r="G583" s="18"/>
      <c r="H583" s="18"/>
      <c r="I583" s="62"/>
      <c r="J583" s="62"/>
      <c r="K583" s="62"/>
      <c r="L583" s="18"/>
      <c r="M583" s="62"/>
      <c r="N583" s="62"/>
      <c r="O583" s="62"/>
      <c r="P583" s="18">
        <v>0.5</v>
      </c>
      <c r="Q583" s="18">
        <v>0.5</v>
      </c>
      <c r="R583" s="18" t="s">
        <v>6051</v>
      </c>
      <c r="S583" s="62"/>
      <c r="T583" s="62"/>
      <c r="U583" s="62"/>
      <c r="V583" s="18"/>
      <c r="W583" s="18"/>
      <c r="X583" s="18"/>
      <c r="Y583" s="18"/>
      <c r="Z583" s="18"/>
      <c r="AA583" s="18">
        <v>0.5</v>
      </c>
    </row>
    <row r="584" spans="1:27">
      <c r="A584" s="1940">
        <v>84</v>
      </c>
      <c r="B584" s="19" t="s">
        <v>19991</v>
      </c>
      <c r="C584" s="1557" t="s">
        <v>19992</v>
      </c>
      <c r="D584" s="19"/>
      <c r="E584" s="18">
        <v>0.2</v>
      </c>
      <c r="F584" s="18"/>
      <c r="G584" s="18"/>
      <c r="H584" s="18"/>
      <c r="I584" s="62"/>
      <c r="J584" s="62"/>
      <c r="K584" s="62"/>
      <c r="L584" s="18"/>
      <c r="M584" s="62"/>
      <c r="N584" s="62"/>
      <c r="O584" s="62"/>
      <c r="P584" s="18">
        <v>0.2</v>
      </c>
      <c r="Q584" s="18">
        <v>0.2</v>
      </c>
      <c r="R584" s="18" t="s">
        <v>6051</v>
      </c>
      <c r="S584" s="62"/>
      <c r="T584" s="62"/>
      <c r="U584" s="62"/>
      <c r="V584" s="18"/>
      <c r="W584" s="18"/>
      <c r="X584" s="18"/>
      <c r="Y584" s="18"/>
      <c r="Z584" s="18"/>
      <c r="AA584" s="18">
        <v>0.2</v>
      </c>
    </row>
    <row r="585" spans="1:27">
      <c r="A585" s="1940">
        <v>85</v>
      </c>
      <c r="B585" s="19" t="s">
        <v>19993</v>
      </c>
      <c r="C585" s="1557" t="s">
        <v>19994</v>
      </c>
      <c r="D585" s="19"/>
      <c r="E585" s="18">
        <v>1</v>
      </c>
      <c r="F585" s="18"/>
      <c r="G585" s="18"/>
      <c r="H585" s="18"/>
      <c r="I585" s="62"/>
      <c r="J585" s="62"/>
      <c r="K585" s="62"/>
      <c r="L585" s="18"/>
      <c r="M585" s="62"/>
      <c r="N585" s="62"/>
      <c r="O585" s="62"/>
      <c r="P585" s="18">
        <v>1</v>
      </c>
      <c r="Q585" s="18">
        <v>1</v>
      </c>
      <c r="R585" s="18" t="s">
        <v>6051</v>
      </c>
      <c r="S585" s="62"/>
      <c r="T585" s="62"/>
      <c r="U585" s="62"/>
      <c r="V585" s="18"/>
      <c r="W585" s="18"/>
      <c r="X585" s="18"/>
      <c r="Y585" s="18"/>
      <c r="Z585" s="18"/>
      <c r="AA585" s="18">
        <v>1</v>
      </c>
    </row>
    <row r="586" spans="1:27">
      <c r="A586" s="1940">
        <v>86</v>
      </c>
      <c r="B586" s="19" t="s">
        <v>19995</v>
      </c>
      <c r="C586" s="1557" t="s">
        <v>19996</v>
      </c>
      <c r="D586" s="19"/>
      <c r="E586" s="18">
        <v>0.4</v>
      </c>
      <c r="F586" s="18"/>
      <c r="G586" s="18"/>
      <c r="H586" s="18"/>
      <c r="I586" s="62"/>
      <c r="J586" s="62"/>
      <c r="K586" s="62"/>
      <c r="L586" s="18"/>
      <c r="M586" s="62"/>
      <c r="N586" s="62"/>
      <c r="O586" s="62"/>
      <c r="P586" s="18">
        <v>0.4</v>
      </c>
      <c r="Q586" s="18">
        <v>0.4</v>
      </c>
      <c r="R586" s="18" t="s">
        <v>6051</v>
      </c>
      <c r="S586" s="62"/>
      <c r="T586" s="62"/>
      <c r="U586" s="62"/>
      <c r="V586" s="18"/>
      <c r="W586" s="18"/>
      <c r="X586" s="18"/>
      <c r="Y586" s="18"/>
      <c r="Z586" s="18"/>
      <c r="AA586" s="18">
        <v>0.4</v>
      </c>
    </row>
    <row r="587" spans="1:27">
      <c r="A587" s="1940">
        <v>87</v>
      </c>
      <c r="B587" s="19" t="s">
        <v>19997</v>
      </c>
      <c r="C587" s="1557" t="s">
        <v>19998</v>
      </c>
      <c r="D587" s="19"/>
      <c r="E587" s="18">
        <v>0.2</v>
      </c>
      <c r="F587" s="18"/>
      <c r="G587" s="18"/>
      <c r="H587" s="18"/>
      <c r="I587" s="62"/>
      <c r="J587" s="62"/>
      <c r="K587" s="62"/>
      <c r="L587" s="18"/>
      <c r="M587" s="62"/>
      <c r="N587" s="62"/>
      <c r="O587" s="62"/>
      <c r="P587" s="18">
        <v>0.2</v>
      </c>
      <c r="Q587" s="18">
        <v>0.2</v>
      </c>
      <c r="R587" s="18" t="s">
        <v>6051</v>
      </c>
      <c r="S587" s="62"/>
      <c r="T587" s="62"/>
      <c r="U587" s="62"/>
      <c r="V587" s="18"/>
      <c r="W587" s="18"/>
      <c r="X587" s="18"/>
      <c r="Y587" s="18"/>
      <c r="Z587" s="18"/>
      <c r="AA587" s="18">
        <v>0.2</v>
      </c>
    </row>
    <row r="588" spans="1:27">
      <c r="A588" s="1940">
        <v>88</v>
      </c>
      <c r="B588" s="19" t="s">
        <v>19999</v>
      </c>
      <c r="C588" s="1557" t="s">
        <v>20000</v>
      </c>
      <c r="D588" s="19"/>
      <c r="E588" s="18">
        <v>0.1</v>
      </c>
      <c r="F588" s="18"/>
      <c r="G588" s="18"/>
      <c r="H588" s="18"/>
      <c r="I588" s="62"/>
      <c r="J588" s="62"/>
      <c r="K588" s="62"/>
      <c r="L588" s="18"/>
      <c r="M588" s="62"/>
      <c r="N588" s="62"/>
      <c r="O588" s="62"/>
      <c r="P588" s="18">
        <v>0.1</v>
      </c>
      <c r="Q588" s="18">
        <v>0.1</v>
      </c>
      <c r="R588" s="18" t="s">
        <v>6051</v>
      </c>
      <c r="S588" s="62"/>
      <c r="T588" s="62"/>
      <c r="U588" s="62"/>
      <c r="V588" s="18"/>
      <c r="W588" s="18"/>
      <c r="X588" s="18"/>
      <c r="Y588" s="18"/>
      <c r="Z588" s="18"/>
      <c r="AA588" s="18">
        <v>0.1</v>
      </c>
    </row>
    <row r="589" spans="1:27">
      <c r="A589" s="1940">
        <v>89</v>
      </c>
      <c r="B589" s="19" t="s">
        <v>20001</v>
      </c>
      <c r="C589" s="1557" t="s">
        <v>20002</v>
      </c>
      <c r="D589" s="19"/>
      <c r="E589" s="18">
        <v>0.4</v>
      </c>
      <c r="F589" s="18"/>
      <c r="G589" s="18"/>
      <c r="H589" s="18"/>
      <c r="I589" s="62"/>
      <c r="J589" s="62"/>
      <c r="K589" s="62"/>
      <c r="L589" s="18"/>
      <c r="M589" s="62"/>
      <c r="N589" s="62"/>
      <c r="O589" s="62"/>
      <c r="P589" s="18">
        <v>0.4</v>
      </c>
      <c r="Q589" s="18">
        <v>0.4</v>
      </c>
      <c r="R589" s="18" t="s">
        <v>6051</v>
      </c>
      <c r="S589" s="62"/>
      <c r="T589" s="62"/>
      <c r="U589" s="62"/>
      <c r="V589" s="18"/>
      <c r="W589" s="18"/>
      <c r="X589" s="18"/>
      <c r="Y589" s="18"/>
      <c r="Z589" s="18"/>
      <c r="AA589" s="18">
        <v>0.4</v>
      </c>
    </row>
    <row r="590" spans="1:27">
      <c r="A590" s="1940">
        <v>90</v>
      </c>
      <c r="B590" s="19" t="s">
        <v>20003</v>
      </c>
      <c r="C590" s="1557" t="s">
        <v>20004</v>
      </c>
      <c r="D590" s="19"/>
      <c r="E590" s="18">
        <v>0.1</v>
      </c>
      <c r="F590" s="18"/>
      <c r="G590" s="18"/>
      <c r="H590" s="18"/>
      <c r="I590" s="62"/>
      <c r="J590" s="62"/>
      <c r="K590" s="62"/>
      <c r="L590" s="18"/>
      <c r="M590" s="62"/>
      <c r="N590" s="62"/>
      <c r="O590" s="62"/>
      <c r="P590" s="18">
        <v>0.1</v>
      </c>
      <c r="Q590" s="18">
        <v>0.1</v>
      </c>
      <c r="R590" s="18" t="s">
        <v>6051</v>
      </c>
      <c r="S590" s="62"/>
      <c r="T590" s="62"/>
      <c r="U590" s="62"/>
      <c r="V590" s="18"/>
      <c r="W590" s="18"/>
      <c r="X590" s="18"/>
      <c r="Y590" s="18"/>
      <c r="Z590" s="18"/>
      <c r="AA590" s="18">
        <v>0.1</v>
      </c>
    </row>
    <row r="591" spans="1:27">
      <c r="A591" s="1940">
        <v>91</v>
      </c>
      <c r="B591" s="19" t="s">
        <v>12969</v>
      </c>
      <c r="C591" s="1557" t="s">
        <v>20005</v>
      </c>
      <c r="D591" s="19"/>
      <c r="E591" s="18">
        <v>0.1</v>
      </c>
      <c r="F591" s="18"/>
      <c r="G591" s="18"/>
      <c r="H591" s="18"/>
      <c r="I591" s="62"/>
      <c r="J591" s="62"/>
      <c r="K591" s="62"/>
      <c r="L591" s="18"/>
      <c r="M591" s="62"/>
      <c r="N591" s="62"/>
      <c r="O591" s="62"/>
      <c r="P591" s="18">
        <v>0.1</v>
      </c>
      <c r="Q591" s="18">
        <v>0.1</v>
      </c>
      <c r="R591" s="18" t="s">
        <v>6051</v>
      </c>
      <c r="S591" s="62"/>
      <c r="T591" s="62"/>
      <c r="U591" s="62"/>
      <c r="V591" s="18"/>
      <c r="W591" s="18"/>
      <c r="X591" s="18"/>
      <c r="Y591" s="18"/>
      <c r="Z591" s="18"/>
      <c r="AA591" s="18">
        <v>0.1</v>
      </c>
    </row>
    <row r="592" spans="1:27">
      <c r="A592" s="1940">
        <v>92</v>
      </c>
      <c r="B592" s="19" t="s">
        <v>20006</v>
      </c>
      <c r="C592" s="1557" t="s">
        <v>20007</v>
      </c>
      <c r="D592" s="19"/>
      <c r="E592" s="18">
        <v>0.1</v>
      </c>
      <c r="F592" s="18"/>
      <c r="G592" s="18"/>
      <c r="H592" s="18"/>
      <c r="I592" s="62"/>
      <c r="J592" s="62"/>
      <c r="K592" s="62"/>
      <c r="L592" s="18"/>
      <c r="M592" s="62"/>
      <c r="N592" s="62"/>
      <c r="O592" s="62"/>
      <c r="P592" s="18">
        <v>0.1</v>
      </c>
      <c r="Q592" s="18">
        <v>0.1</v>
      </c>
      <c r="R592" s="18" t="s">
        <v>6051</v>
      </c>
      <c r="S592" s="62"/>
      <c r="T592" s="62"/>
      <c r="U592" s="62"/>
      <c r="V592" s="18"/>
      <c r="W592" s="18"/>
      <c r="X592" s="18"/>
      <c r="Y592" s="18"/>
      <c r="Z592" s="18"/>
      <c r="AA592" s="18">
        <v>0.1</v>
      </c>
    </row>
    <row r="593" spans="1:27">
      <c r="A593" s="1940">
        <v>93</v>
      </c>
      <c r="B593" s="19" t="s">
        <v>20008</v>
      </c>
      <c r="C593" s="1557" t="s">
        <v>20009</v>
      </c>
      <c r="D593" s="19"/>
      <c r="E593" s="18">
        <v>1</v>
      </c>
      <c r="F593" s="18"/>
      <c r="G593" s="18"/>
      <c r="H593" s="18"/>
      <c r="I593" s="62"/>
      <c r="J593" s="62"/>
      <c r="K593" s="62"/>
      <c r="L593" s="18"/>
      <c r="M593" s="62"/>
      <c r="N593" s="62"/>
      <c r="O593" s="62"/>
      <c r="P593" s="18">
        <v>1</v>
      </c>
      <c r="Q593" s="18">
        <v>1</v>
      </c>
      <c r="R593" s="18" t="s">
        <v>6051</v>
      </c>
      <c r="S593" s="62"/>
      <c r="T593" s="62"/>
      <c r="U593" s="62"/>
      <c r="V593" s="18"/>
      <c r="W593" s="18"/>
      <c r="X593" s="18"/>
      <c r="Y593" s="18"/>
      <c r="Z593" s="18"/>
      <c r="AA593" s="18">
        <v>1</v>
      </c>
    </row>
    <row r="594" spans="1:27">
      <c r="A594" s="1940">
        <v>94</v>
      </c>
      <c r="B594" s="19" t="s">
        <v>20010</v>
      </c>
      <c r="C594" s="1557" t="s">
        <v>20011</v>
      </c>
      <c r="D594" s="19"/>
      <c r="E594" s="18">
        <v>0.3</v>
      </c>
      <c r="F594" s="18"/>
      <c r="G594" s="18"/>
      <c r="H594" s="18"/>
      <c r="I594" s="62"/>
      <c r="J594" s="62"/>
      <c r="K594" s="62"/>
      <c r="L594" s="18"/>
      <c r="M594" s="62"/>
      <c r="N594" s="62"/>
      <c r="O594" s="62"/>
      <c r="P594" s="18">
        <v>0.3</v>
      </c>
      <c r="Q594" s="18">
        <v>0.3</v>
      </c>
      <c r="R594" s="18" t="s">
        <v>6051</v>
      </c>
      <c r="S594" s="62"/>
      <c r="T594" s="62"/>
      <c r="U594" s="62"/>
      <c r="V594" s="18"/>
      <c r="W594" s="18"/>
      <c r="X594" s="18"/>
      <c r="Y594" s="18"/>
      <c r="Z594" s="18"/>
      <c r="AA594" s="18">
        <v>0.3</v>
      </c>
    </row>
    <row r="595" spans="1:27">
      <c r="A595" s="1940">
        <v>95</v>
      </c>
      <c r="B595" s="19" t="s">
        <v>20012</v>
      </c>
      <c r="C595" s="1557" t="s">
        <v>20013</v>
      </c>
      <c r="D595" s="19"/>
      <c r="E595" s="18">
        <v>0.1</v>
      </c>
      <c r="F595" s="18"/>
      <c r="G595" s="18"/>
      <c r="H595" s="18"/>
      <c r="I595" s="62"/>
      <c r="J595" s="62"/>
      <c r="K595" s="62"/>
      <c r="L595" s="18"/>
      <c r="M595" s="62"/>
      <c r="N595" s="62"/>
      <c r="O595" s="62"/>
      <c r="P595" s="18">
        <v>0.1</v>
      </c>
      <c r="Q595" s="18">
        <v>0.1</v>
      </c>
      <c r="R595" s="18" t="s">
        <v>6051</v>
      </c>
      <c r="S595" s="62"/>
      <c r="T595" s="62"/>
      <c r="U595" s="62"/>
      <c r="V595" s="18"/>
      <c r="W595" s="18"/>
      <c r="X595" s="18"/>
      <c r="Y595" s="18"/>
      <c r="Z595" s="18"/>
      <c r="AA595" s="18">
        <v>0.1</v>
      </c>
    </row>
    <row r="596" spans="1:27">
      <c r="A596" s="1940">
        <v>96</v>
      </c>
      <c r="B596" s="19" t="s">
        <v>12640</v>
      </c>
      <c r="C596" s="1557" t="s">
        <v>20014</v>
      </c>
      <c r="D596" s="19"/>
      <c r="E596" s="18">
        <v>0.2</v>
      </c>
      <c r="F596" s="18"/>
      <c r="G596" s="18"/>
      <c r="H596" s="18"/>
      <c r="I596" s="62"/>
      <c r="J596" s="62"/>
      <c r="K596" s="62"/>
      <c r="L596" s="18"/>
      <c r="M596" s="62"/>
      <c r="N596" s="62"/>
      <c r="O596" s="62"/>
      <c r="P596" s="18">
        <v>0.2</v>
      </c>
      <c r="Q596" s="18">
        <v>0.2</v>
      </c>
      <c r="R596" s="18" t="s">
        <v>6051</v>
      </c>
      <c r="S596" s="62"/>
      <c r="T596" s="62"/>
      <c r="U596" s="62"/>
      <c r="V596" s="18"/>
      <c r="W596" s="18"/>
      <c r="X596" s="18"/>
      <c r="Y596" s="18"/>
      <c r="Z596" s="18"/>
      <c r="AA596" s="18">
        <v>0.2</v>
      </c>
    </row>
    <row r="597" spans="1:27">
      <c r="A597" s="1940">
        <v>97</v>
      </c>
      <c r="B597" s="19" t="s">
        <v>20015</v>
      </c>
      <c r="C597" s="1557" t="s">
        <v>20016</v>
      </c>
      <c r="D597" s="19"/>
      <c r="E597" s="18">
        <v>1</v>
      </c>
      <c r="F597" s="18"/>
      <c r="G597" s="18"/>
      <c r="H597" s="18"/>
      <c r="I597" s="62"/>
      <c r="J597" s="62"/>
      <c r="K597" s="62"/>
      <c r="L597" s="18"/>
      <c r="M597" s="62"/>
      <c r="N597" s="62"/>
      <c r="O597" s="62"/>
      <c r="P597" s="18">
        <v>1</v>
      </c>
      <c r="Q597" s="18">
        <v>1</v>
      </c>
      <c r="R597" s="18" t="s">
        <v>6051</v>
      </c>
      <c r="S597" s="62"/>
      <c r="T597" s="62"/>
      <c r="U597" s="62"/>
      <c r="V597" s="18"/>
      <c r="W597" s="18"/>
      <c r="X597" s="18"/>
      <c r="Y597" s="18"/>
      <c r="Z597" s="18"/>
      <c r="AA597" s="18">
        <v>1</v>
      </c>
    </row>
    <row r="598" spans="1:27">
      <c r="A598" s="1940">
        <v>98</v>
      </c>
      <c r="B598" s="19" t="s">
        <v>20017</v>
      </c>
      <c r="C598" s="1557" t="s">
        <v>20018</v>
      </c>
      <c r="D598" s="19"/>
      <c r="E598" s="18">
        <v>1</v>
      </c>
      <c r="F598" s="18"/>
      <c r="G598" s="18"/>
      <c r="H598" s="18"/>
      <c r="I598" s="62"/>
      <c r="J598" s="62"/>
      <c r="K598" s="62"/>
      <c r="L598" s="18"/>
      <c r="M598" s="62"/>
      <c r="N598" s="62"/>
      <c r="O598" s="62"/>
      <c r="P598" s="18">
        <v>1</v>
      </c>
      <c r="Q598" s="18">
        <v>1</v>
      </c>
      <c r="R598" s="18" t="s">
        <v>6051</v>
      </c>
      <c r="S598" s="62"/>
      <c r="T598" s="62"/>
      <c r="U598" s="62"/>
      <c r="V598" s="18"/>
      <c r="W598" s="18"/>
      <c r="X598" s="18"/>
      <c r="Y598" s="18"/>
      <c r="Z598" s="18"/>
      <c r="AA598" s="18">
        <v>1</v>
      </c>
    </row>
    <row r="599" spans="1:27">
      <c r="A599" s="55"/>
      <c r="B599" s="2070" t="s">
        <v>19558</v>
      </c>
      <c r="C599" s="18"/>
      <c r="D599" s="19"/>
      <c r="E599" s="18"/>
      <c r="F599" s="18"/>
      <c r="G599" s="18"/>
      <c r="H599" s="18"/>
      <c r="I599" s="62"/>
      <c r="J599" s="62"/>
      <c r="K599" s="62"/>
      <c r="L599" s="18"/>
      <c r="M599" s="62"/>
      <c r="N599" s="62"/>
      <c r="O599" s="62"/>
      <c r="P599" s="18"/>
      <c r="Q599" s="18"/>
      <c r="R599" s="18"/>
      <c r="S599" s="62"/>
      <c r="T599" s="62"/>
      <c r="U599" s="62"/>
      <c r="V599" s="18"/>
      <c r="W599" s="18"/>
      <c r="X599" s="18"/>
      <c r="Y599" s="18"/>
      <c r="Z599" s="18"/>
      <c r="AA599" s="841"/>
    </row>
    <row r="600" spans="1:27">
      <c r="A600" s="1940">
        <v>99</v>
      </c>
      <c r="B600" s="19" t="s">
        <v>119</v>
      </c>
      <c r="C600" s="1557" t="s">
        <v>20019</v>
      </c>
      <c r="D600" s="19"/>
      <c r="E600" s="18">
        <v>0.8</v>
      </c>
      <c r="F600" s="18">
        <v>0.8</v>
      </c>
      <c r="G600" s="18">
        <v>0.8</v>
      </c>
      <c r="H600" s="18"/>
      <c r="I600" s="62"/>
      <c r="J600" s="62"/>
      <c r="K600" s="62"/>
      <c r="L600" s="18"/>
      <c r="M600" s="62"/>
      <c r="N600" s="62"/>
      <c r="O600" s="62"/>
      <c r="P600" s="18"/>
      <c r="Q600" s="18"/>
      <c r="R600" s="841">
        <v>5</v>
      </c>
      <c r="S600" s="62"/>
      <c r="T600" s="62"/>
      <c r="U600" s="62"/>
      <c r="V600" s="18"/>
      <c r="W600" s="18"/>
      <c r="X600" s="18"/>
      <c r="Y600" s="18">
        <v>0.8</v>
      </c>
      <c r="Z600" s="18"/>
      <c r="AA600" s="841"/>
    </row>
    <row r="601" spans="1:27">
      <c r="A601" s="1940">
        <v>100</v>
      </c>
      <c r="B601" s="19" t="s">
        <v>19880</v>
      </c>
      <c r="C601" s="1557" t="s">
        <v>20020</v>
      </c>
      <c r="D601" s="19"/>
      <c r="E601" s="18">
        <v>0.7</v>
      </c>
      <c r="F601" s="18">
        <v>0.7</v>
      </c>
      <c r="G601" s="18">
        <v>0.7</v>
      </c>
      <c r="H601" s="18"/>
      <c r="I601" s="62"/>
      <c r="J601" s="62"/>
      <c r="K601" s="62"/>
      <c r="L601" s="18"/>
      <c r="M601" s="62"/>
      <c r="N601" s="62"/>
      <c r="O601" s="62"/>
      <c r="P601" s="18"/>
      <c r="Q601" s="18"/>
      <c r="R601" s="841">
        <v>5</v>
      </c>
      <c r="S601" s="62"/>
      <c r="T601" s="62"/>
      <c r="U601" s="62"/>
      <c r="V601" s="18"/>
      <c r="W601" s="18"/>
      <c r="X601" s="18"/>
      <c r="Y601" s="18">
        <v>0.7</v>
      </c>
      <c r="Z601" s="18"/>
      <c r="AA601" s="841"/>
    </row>
    <row r="602" spans="1:27">
      <c r="A602" s="55"/>
      <c r="B602" s="19" t="s">
        <v>20021</v>
      </c>
      <c r="C602" s="1557" t="s">
        <v>20022</v>
      </c>
      <c r="D602" s="19"/>
      <c r="E602" s="18">
        <v>0.2</v>
      </c>
      <c r="F602" s="18"/>
      <c r="G602" s="18"/>
      <c r="H602" s="18"/>
      <c r="I602" s="62"/>
      <c r="J602" s="62"/>
      <c r="K602" s="62"/>
      <c r="L602" s="18"/>
      <c r="M602" s="62"/>
      <c r="N602" s="62"/>
      <c r="O602" s="62"/>
      <c r="P602" s="18">
        <v>0.2</v>
      </c>
      <c r="Q602" s="18">
        <v>0.2</v>
      </c>
      <c r="R602" s="18" t="s">
        <v>6051</v>
      </c>
      <c r="S602" s="62"/>
      <c r="T602" s="62"/>
      <c r="U602" s="62"/>
      <c r="V602" s="18"/>
      <c r="W602" s="18"/>
      <c r="X602" s="18"/>
      <c r="Y602" s="18"/>
      <c r="Z602" s="18"/>
      <c r="AA602" s="18">
        <v>0.2</v>
      </c>
    </row>
    <row r="603" spans="1:27">
      <c r="A603" s="1940">
        <v>101</v>
      </c>
      <c r="B603" s="19" t="s">
        <v>20023</v>
      </c>
      <c r="C603" s="1557" t="s">
        <v>20024</v>
      </c>
      <c r="D603" s="19"/>
      <c r="E603" s="18">
        <v>0.8</v>
      </c>
      <c r="F603" s="18"/>
      <c r="G603" s="18"/>
      <c r="H603" s="18"/>
      <c r="I603" s="62"/>
      <c r="J603" s="62"/>
      <c r="K603" s="62"/>
      <c r="L603" s="18"/>
      <c r="M603" s="62"/>
      <c r="N603" s="62"/>
      <c r="O603" s="62"/>
      <c r="P603" s="18">
        <v>0.8</v>
      </c>
      <c r="Q603" s="18">
        <v>0.8</v>
      </c>
      <c r="R603" s="18" t="s">
        <v>6051</v>
      </c>
      <c r="S603" s="62"/>
      <c r="T603" s="62"/>
      <c r="U603" s="62"/>
      <c r="V603" s="18"/>
      <c r="W603" s="18"/>
      <c r="X603" s="18"/>
      <c r="Y603" s="18"/>
      <c r="Z603" s="18"/>
      <c r="AA603" s="18">
        <v>0.8</v>
      </c>
    </row>
    <row r="604" spans="1:27">
      <c r="A604" s="1940">
        <v>102</v>
      </c>
      <c r="B604" s="19" t="s">
        <v>20025</v>
      </c>
      <c r="C604" s="1557" t="s">
        <v>20026</v>
      </c>
      <c r="D604" s="19"/>
      <c r="E604" s="18">
        <v>0.2</v>
      </c>
      <c r="F604" s="18"/>
      <c r="G604" s="18"/>
      <c r="H604" s="18"/>
      <c r="I604" s="62"/>
      <c r="J604" s="62"/>
      <c r="K604" s="62"/>
      <c r="L604" s="18"/>
      <c r="M604" s="62"/>
      <c r="N604" s="62"/>
      <c r="O604" s="62"/>
      <c r="P604" s="18">
        <v>0.2</v>
      </c>
      <c r="Q604" s="18">
        <v>0.2</v>
      </c>
      <c r="R604" s="18" t="s">
        <v>6051</v>
      </c>
      <c r="S604" s="62"/>
      <c r="T604" s="62"/>
      <c r="U604" s="62"/>
      <c r="V604" s="18"/>
      <c r="W604" s="18"/>
      <c r="X604" s="18"/>
      <c r="Y604" s="18"/>
      <c r="Z604" s="18"/>
      <c r="AA604" s="18">
        <v>0.2</v>
      </c>
    </row>
    <row r="605" spans="1:27">
      <c r="A605" s="1940">
        <v>103</v>
      </c>
      <c r="B605" s="19" t="s">
        <v>20027</v>
      </c>
      <c r="C605" s="1557" t="s">
        <v>20028</v>
      </c>
      <c r="D605" s="19"/>
      <c r="E605" s="18">
        <v>0.7</v>
      </c>
      <c r="F605" s="18"/>
      <c r="G605" s="18"/>
      <c r="H605" s="18"/>
      <c r="I605" s="62"/>
      <c r="J605" s="62"/>
      <c r="K605" s="62"/>
      <c r="L605" s="18"/>
      <c r="M605" s="62"/>
      <c r="N605" s="62"/>
      <c r="O605" s="62"/>
      <c r="P605" s="18">
        <v>0.7</v>
      </c>
      <c r="Q605" s="18">
        <v>0.7</v>
      </c>
      <c r="R605" s="18" t="s">
        <v>6051</v>
      </c>
      <c r="S605" s="62"/>
      <c r="T605" s="62"/>
      <c r="U605" s="62"/>
      <c r="V605" s="18"/>
      <c r="W605" s="18"/>
      <c r="X605" s="18"/>
      <c r="Y605" s="18"/>
      <c r="Z605" s="18"/>
      <c r="AA605" s="18">
        <v>0.7</v>
      </c>
    </row>
    <row r="606" spans="1:27">
      <c r="A606" s="1940">
        <v>104</v>
      </c>
      <c r="B606" s="19" t="s">
        <v>1821</v>
      </c>
      <c r="C606" s="1557" t="s">
        <v>20029</v>
      </c>
      <c r="D606" s="19"/>
      <c r="E606" s="18">
        <v>1.5</v>
      </c>
      <c r="F606" s="18">
        <v>1.5</v>
      </c>
      <c r="G606" s="18">
        <v>1.5</v>
      </c>
      <c r="H606" s="18"/>
      <c r="I606" s="62"/>
      <c r="J606" s="62"/>
      <c r="K606" s="62"/>
      <c r="L606" s="18"/>
      <c r="M606" s="62"/>
      <c r="N606" s="62"/>
      <c r="O606" s="62"/>
      <c r="P606" s="18"/>
      <c r="Q606" s="18">
        <v>1.5</v>
      </c>
      <c r="R606" s="841">
        <v>5</v>
      </c>
      <c r="S606" s="62"/>
      <c r="T606" s="62"/>
      <c r="U606" s="62"/>
      <c r="V606" s="18"/>
      <c r="W606" s="18"/>
      <c r="X606" s="18"/>
      <c r="Y606" s="841">
        <v>1.5</v>
      </c>
      <c r="Z606" s="18"/>
      <c r="AA606" s="841"/>
    </row>
    <row r="607" spans="1:27">
      <c r="A607" s="1940">
        <v>105</v>
      </c>
      <c r="B607" s="19" t="s">
        <v>20030</v>
      </c>
      <c r="C607" s="1557" t="s">
        <v>20031</v>
      </c>
      <c r="D607" s="19"/>
      <c r="E607" s="18">
        <v>0.3</v>
      </c>
      <c r="F607" s="18"/>
      <c r="G607" s="18"/>
      <c r="H607" s="18"/>
      <c r="I607" s="62"/>
      <c r="J607" s="62"/>
      <c r="K607" s="62"/>
      <c r="L607" s="18"/>
      <c r="M607" s="62"/>
      <c r="N607" s="62"/>
      <c r="O607" s="62"/>
      <c r="P607" s="18">
        <v>0.3</v>
      </c>
      <c r="Q607" s="18">
        <v>0.3</v>
      </c>
      <c r="R607" s="18" t="s">
        <v>6051</v>
      </c>
      <c r="S607" s="62"/>
      <c r="T607" s="62"/>
      <c r="U607" s="62"/>
      <c r="V607" s="18"/>
      <c r="W607" s="18"/>
      <c r="X607" s="18"/>
      <c r="Y607" s="18"/>
      <c r="Z607" s="18"/>
      <c r="AA607" s="18">
        <v>0.3</v>
      </c>
    </row>
    <row r="608" spans="1:27">
      <c r="A608" s="1940">
        <v>106</v>
      </c>
      <c r="B608" s="19" t="s">
        <v>20032</v>
      </c>
      <c r="C608" s="1557" t="s">
        <v>20033</v>
      </c>
      <c r="D608" s="19"/>
      <c r="E608" s="18">
        <v>0.5</v>
      </c>
      <c r="F608" s="18"/>
      <c r="G608" s="18"/>
      <c r="H608" s="18"/>
      <c r="I608" s="62"/>
      <c r="J608" s="62"/>
      <c r="K608" s="62"/>
      <c r="L608" s="18"/>
      <c r="M608" s="62"/>
      <c r="N608" s="62"/>
      <c r="O608" s="62"/>
      <c r="P608" s="18">
        <v>0.5</v>
      </c>
      <c r="Q608" s="18">
        <v>0.5</v>
      </c>
      <c r="R608" s="18" t="s">
        <v>6051</v>
      </c>
      <c r="S608" s="62"/>
      <c r="T608" s="62"/>
      <c r="U608" s="62"/>
      <c r="V608" s="18"/>
      <c r="W608" s="18"/>
      <c r="X608" s="18"/>
      <c r="Y608" s="18"/>
      <c r="Z608" s="18"/>
      <c r="AA608" s="18">
        <v>0.5</v>
      </c>
    </row>
    <row r="609" spans="1:27" ht="27" customHeight="1">
      <c r="A609" s="66"/>
      <c r="B609" s="2084" t="s">
        <v>20042</v>
      </c>
      <c r="C609" s="2006"/>
      <c r="D609" s="1847"/>
      <c r="E609" s="2006">
        <f>SUM(E496:E608)</f>
        <v>55.500000000000036</v>
      </c>
      <c r="F609" s="2574">
        <f t="shared" ref="F609:P609" si="48">SUM(F496:F608)</f>
        <v>10.6</v>
      </c>
      <c r="G609" s="2574">
        <f t="shared" si="48"/>
        <v>10.6</v>
      </c>
      <c r="H609" s="2006">
        <f t="shared" si="48"/>
        <v>0</v>
      </c>
      <c r="I609" s="2006">
        <f t="shared" si="48"/>
        <v>0</v>
      </c>
      <c r="J609" s="2006">
        <f t="shared" si="48"/>
        <v>0</v>
      </c>
      <c r="K609" s="2006">
        <f t="shared" si="48"/>
        <v>0</v>
      </c>
      <c r="L609" s="2006">
        <f t="shared" si="48"/>
        <v>0</v>
      </c>
      <c r="M609" s="2006">
        <f t="shared" si="48"/>
        <v>0</v>
      </c>
      <c r="N609" s="2006">
        <f t="shared" si="48"/>
        <v>0</v>
      </c>
      <c r="O609" s="2006">
        <f t="shared" si="48"/>
        <v>0</v>
      </c>
      <c r="P609" s="2574">
        <f t="shared" si="48"/>
        <v>44.90000000000002</v>
      </c>
      <c r="Q609" s="2574">
        <f>SUM(Q496:Q608)</f>
        <v>40.400000000000006</v>
      </c>
      <c r="R609" s="2006">
        <f t="shared" ref="R609" si="49">SUM(R496:R608)</f>
        <v>90</v>
      </c>
      <c r="S609" s="2006">
        <f t="shared" ref="S609" si="50">SUM(S496:S608)</f>
        <v>0</v>
      </c>
      <c r="T609" s="2006">
        <f t="shared" ref="T609" si="51">SUM(T496:T608)</f>
        <v>0</v>
      </c>
      <c r="U609" s="2006">
        <f t="shared" ref="U609" si="52">SUM(U496:U608)</f>
        <v>0</v>
      </c>
      <c r="V609" s="2006">
        <f t="shared" ref="V609" si="53">SUM(V496:V608)</f>
        <v>0</v>
      </c>
      <c r="W609" s="2006">
        <f t="shared" ref="W609" si="54">SUM(W496:W608)</f>
        <v>0</v>
      </c>
      <c r="X609" s="2006">
        <f t="shared" ref="X609" si="55">SUM(X496:X608)</f>
        <v>0</v>
      </c>
      <c r="Y609" s="2006">
        <f t="shared" ref="Y609" si="56">SUM(Y496:Y608)</f>
        <v>14.499999999999998</v>
      </c>
      <c r="Z609" s="2006">
        <f t="shared" ref="Z609" si="57">SUM(Z496:Z608)</f>
        <v>0</v>
      </c>
      <c r="AA609" s="2006">
        <f t="shared" ref="AA609" si="58">SUM(AA496:AA608)</f>
        <v>41.000000000000007</v>
      </c>
    </row>
    <row r="610" spans="1:27">
      <c r="B610" s="1" t="s">
        <v>20043</v>
      </c>
    </row>
    <row r="612" spans="1:27">
      <c r="B612" s="3019" t="s">
        <v>20045</v>
      </c>
      <c r="C612" s="3021" t="s">
        <v>20046</v>
      </c>
      <c r="D612" s="3022"/>
      <c r="E612" s="3022"/>
      <c r="F612" s="3022"/>
      <c r="G612" s="3022"/>
      <c r="H612" s="3023"/>
      <c r="I612" s="3027" t="s">
        <v>20047</v>
      </c>
      <c r="J612" s="3028"/>
      <c r="K612" s="3029"/>
    </row>
    <row r="613" spans="1:27" ht="33.75">
      <c r="B613" s="3020"/>
      <c r="C613" s="3024"/>
      <c r="D613" s="3025"/>
      <c r="E613" s="3025"/>
      <c r="F613" s="3025"/>
      <c r="G613" s="3025"/>
      <c r="H613" s="3026"/>
      <c r="I613" s="1205" t="s">
        <v>24</v>
      </c>
      <c r="J613" s="1205" t="s">
        <v>20048</v>
      </c>
      <c r="K613" s="1205" t="s">
        <v>20049</v>
      </c>
    </row>
    <row r="614" spans="1:27">
      <c r="B614" s="3030" t="s">
        <v>20050</v>
      </c>
      <c r="C614" s="3031"/>
      <c r="D614" s="3031"/>
      <c r="E614" s="3031"/>
      <c r="F614" s="3031"/>
      <c r="G614" s="3031"/>
      <c r="H614" s="3031"/>
      <c r="I614" s="3031"/>
      <c r="J614" s="3031"/>
      <c r="K614" s="3032"/>
    </row>
    <row r="615" spans="1:27">
      <c r="B615" s="3033" t="s">
        <v>20051</v>
      </c>
      <c r="C615" s="3035"/>
      <c r="D615" s="3036"/>
      <c r="E615" s="3036"/>
      <c r="F615" s="3036"/>
      <c r="G615" s="3036"/>
      <c r="H615" s="3037"/>
      <c r="I615" s="3041">
        <v>186.87</v>
      </c>
      <c r="J615" s="3041">
        <v>0.5</v>
      </c>
      <c r="K615" s="3041">
        <v>183.37</v>
      </c>
    </row>
    <row r="616" spans="1:27" ht="25.5" customHeight="1">
      <c r="B616" s="3034"/>
      <c r="C616" s="3038"/>
      <c r="D616" s="3039"/>
      <c r="E616" s="3039"/>
      <c r="F616" s="3039"/>
      <c r="G616" s="3039"/>
      <c r="H616" s="3040"/>
      <c r="I616" s="3042"/>
      <c r="J616" s="3042"/>
      <c r="K616" s="3042"/>
    </row>
    <row r="617" spans="1:27">
      <c r="B617" s="2152" t="s">
        <v>19290</v>
      </c>
      <c r="C617" s="2153"/>
      <c r="D617" s="1397"/>
      <c r="E617" s="1397"/>
      <c r="F617" s="1397"/>
      <c r="G617" s="1397"/>
      <c r="H617" s="2154"/>
      <c r="I617" s="1942">
        <v>120.77</v>
      </c>
      <c r="J617" s="1942">
        <v>0</v>
      </c>
      <c r="K617" s="1942">
        <v>119.87</v>
      </c>
    </row>
    <row r="618" spans="1:27">
      <c r="B618" s="2155" t="s">
        <v>19683</v>
      </c>
      <c r="C618" s="2153"/>
      <c r="D618" s="1397"/>
      <c r="E618" s="1397"/>
      <c r="F618" s="1397"/>
      <c r="G618" s="1397"/>
      <c r="H618" s="2154"/>
      <c r="I618" s="1942">
        <v>11.2</v>
      </c>
      <c r="J618" s="1942">
        <v>0</v>
      </c>
      <c r="K618" s="1942">
        <v>8.6</v>
      </c>
    </row>
    <row r="619" spans="1:27">
      <c r="B619" s="2155" t="s">
        <v>19845</v>
      </c>
      <c r="C619" s="2153"/>
      <c r="D619" s="1397"/>
      <c r="E619" s="1397"/>
      <c r="F619" s="1397"/>
      <c r="G619" s="1397"/>
      <c r="H619" s="2154"/>
      <c r="I619" s="1942">
        <v>54.9</v>
      </c>
      <c r="J619" s="1942">
        <v>0.5</v>
      </c>
      <c r="K619" s="1942">
        <v>54.9</v>
      </c>
    </row>
    <row r="620" spans="1:27">
      <c r="B620" s="3030" t="s">
        <v>20052</v>
      </c>
      <c r="C620" s="3031"/>
      <c r="D620" s="3031"/>
      <c r="E620" s="3031"/>
      <c r="F620" s="3031"/>
      <c r="G620" s="3031"/>
      <c r="H620" s="3031"/>
      <c r="I620" s="3031"/>
      <c r="J620" s="3031"/>
      <c r="K620" s="3032"/>
    </row>
    <row r="621" spans="1:27">
      <c r="B621" s="2066" t="s">
        <v>19290</v>
      </c>
      <c r="C621" s="3010" t="s">
        <v>20041</v>
      </c>
      <c r="D621" s="3011"/>
      <c r="E621" s="3011"/>
      <c r="F621" s="3011"/>
      <c r="G621" s="3011"/>
      <c r="H621" s="3012"/>
      <c r="I621" s="768">
        <v>132.32</v>
      </c>
      <c r="J621" s="1942">
        <v>12.92</v>
      </c>
      <c r="K621" s="768">
        <v>115.53999999999994</v>
      </c>
    </row>
    <row r="622" spans="1:27">
      <c r="B622" s="2155" t="s">
        <v>19683</v>
      </c>
      <c r="C622" s="3010" t="s">
        <v>20044</v>
      </c>
      <c r="D622" s="3011"/>
      <c r="E622" s="3011"/>
      <c r="F622" s="3011"/>
      <c r="G622" s="3011"/>
      <c r="H622" s="3012"/>
      <c r="I622" s="768">
        <v>68.5</v>
      </c>
      <c r="J622" s="1942">
        <v>2.6</v>
      </c>
      <c r="K622" s="768">
        <v>64.099999999999994</v>
      </c>
    </row>
    <row r="623" spans="1:27">
      <c r="B623" s="2156" t="s">
        <v>19845</v>
      </c>
      <c r="C623" s="3010"/>
      <c r="D623" s="3011"/>
      <c r="E623" s="3011"/>
      <c r="F623" s="3011"/>
      <c r="G623" s="3011"/>
      <c r="H623" s="3012"/>
      <c r="I623" s="768">
        <v>55.3</v>
      </c>
      <c r="J623" s="768">
        <v>8.9</v>
      </c>
      <c r="K623" s="768">
        <v>40.9</v>
      </c>
    </row>
    <row r="624" spans="1:27">
      <c r="B624" s="2036"/>
      <c r="C624" s="3013" t="s">
        <v>20053</v>
      </c>
      <c r="D624" s="3013"/>
      <c r="E624" s="3013"/>
      <c r="F624" s="3013"/>
      <c r="G624" s="3013"/>
      <c r="H624" s="3014"/>
      <c r="I624" s="2157">
        <f>SUM(I621:I623)</f>
        <v>256.12</v>
      </c>
      <c r="J624" s="2131">
        <v>25.52</v>
      </c>
      <c r="K624" s="2157">
        <f>SUM(K621:K623)</f>
        <v>220.53999999999994</v>
      </c>
    </row>
    <row r="625" spans="2:11">
      <c r="B625" s="2100"/>
      <c r="C625" s="3015" t="s">
        <v>20054</v>
      </c>
      <c r="D625" s="3016"/>
      <c r="E625" s="3016"/>
      <c r="F625" s="3016"/>
      <c r="G625" s="3016"/>
      <c r="H625" s="3017"/>
      <c r="I625" s="2131">
        <v>437.32</v>
      </c>
      <c r="J625" s="2131">
        <v>26.02</v>
      </c>
      <c r="K625" s="2131">
        <v>397.94</v>
      </c>
    </row>
  </sheetData>
  <mergeCells count="36">
    <mergeCell ref="C3:C6"/>
    <mergeCell ref="D3:D6"/>
    <mergeCell ref="E3:Q3"/>
    <mergeCell ref="B153:H153"/>
    <mergeCell ref="C621:H621"/>
    <mergeCell ref="C622:H622"/>
    <mergeCell ref="C623:H623"/>
    <mergeCell ref="C624:H624"/>
    <mergeCell ref="C625:H625"/>
    <mergeCell ref="B493:K493"/>
    <mergeCell ref="B612:B613"/>
    <mergeCell ref="C612:H613"/>
    <mergeCell ref="I612:K612"/>
    <mergeCell ref="B614:K614"/>
    <mergeCell ref="B615:B616"/>
    <mergeCell ref="C615:H616"/>
    <mergeCell ref="I615:I616"/>
    <mergeCell ref="J615:J616"/>
    <mergeCell ref="K615:K616"/>
    <mergeCell ref="B620:K620"/>
    <mergeCell ref="A3:A6"/>
    <mergeCell ref="B393:O393"/>
    <mergeCell ref="S3:U5"/>
    <mergeCell ref="V3:AA5"/>
    <mergeCell ref="E4:E6"/>
    <mergeCell ref="F4:F6"/>
    <mergeCell ref="G4:P4"/>
    <mergeCell ref="Q4:Q6"/>
    <mergeCell ref="G5:J5"/>
    <mergeCell ref="K5:N5"/>
    <mergeCell ref="O5:O6"/>
    <mergeCell ref="P5:P6"/>
    <mergeCell ref="B3:B6"/>
    <mergeCell ref="R3:R6"/>
    <mergeCell ref="A7:AA7"/>
    <mergeCell ref="A154:AA154"/>
  </mergeCells>
  <pageMargins left="0.7" right="0.7" top="0.75" bottom="0.75" header="0.3" footer="0.3"/>
  <ignoredErrors>
    <ignoredError sqref="E113 F113:Q113 AA113 E143:G143 R143:AA143 H143:O143 P143:Q14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502"/>
  <sheetViews>
    <sheetView topLeftCell="A7" zoomScale="66" zoomScaleNormal="66" workbookViewId="0">
      <pane xSplit="3" ySplit="2" topLeftCell="D481" activePane="bottomRight" state="frozen"/>
      <selection activeCell="A7" sqref="A7"/>
      <selection pane="topRight" activeCell="D7" sqref="D7"/>
      <selection pane="bottomLeft" activeCell="A9" sqref="A9"/>
      <selection pane="bottomRight" activeCell="A500" sqref="A500:M500"/>
    </sheetView>
  </sheetViews>
  <sheetFormatPr defaultRowHeight="15"/>
  <cols>
    <col min="1" max="1" width="6.5703125" style="230" customWidth="1"/>
    <col min="2" max="2" width="29" customWidth="1"/>
    <col min="3" max="3" width="20.42578125" style="230" hidden="1" customWidth="1"/>
    <col min="4" max="4" width="23.28515625" style="230" hidden="1" customWidth="1"/>
    <col min="6" max="17" width="9.140625" customWidth="1"/>
    <col min="18" max="18" width="9.140625" style="230" customWidth="1"/>
    <col min="19" max="21" width="9.140625" customWidth="1"/>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14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970"/>
      <c r="B3" s="117"/>
      <c r="C3" s="970"/>
      <c r="D3" s="970"/>
      <c r="E3" s="970"/>
      <c r="F3" s="970"/>
      <c r="G3" s="970"/>
      <c r="H3" s="970"/>
      <c r="I3" s="970"/>
      <c r="J3" s="970"/>
      <c r="K3" s="970"/>
      <c r="L3" s="5"/>
      <c r="M3" s="5"/>
      <c r="N3" s="3112" t="s">
        <v>15</v>
      </c>
      <c r="O3" s="3112"/>
      <c r="P3" s="3112"/>
      <c r="Q3" s="970"/>
      <c r="R3" s="970"/>
      <c r="S3" s="970"/>
      <c r="T3" s="970"/>
      <c r="U3" s="970"/>
      <c r="V3" s="970"/>
      <c r="W3" s="970"/>
      <c r="X3" s="970"/>
      <c r="Y3" s="970"/>
      <c r="Z3" s="970"/>
      <c r="AA3" s="970"/>
    </row>
    <row r="4" spans="1:27">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1135"/>
      <c r="P6" s="1136"/>
      <c r="Q6" s="3080"/>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11" t="s">
        <v>38</v>
      </c>
      <c r="P7" s="12" t="s">
        <v>39</v>
      </c>
      <c r="Q7" s="3081"/>
      <c r="R7" s="3081"/>
      <c r="S7" s="8" t="s">
        <v>40</v>
      </c>
      <c r="T7" s="8" t="s">
        <v>41</v>
      </c>
      <c r="U7" s="8" t="s">
        <v>42</v>
      </c>
      <c r="V7" s="13" t="s">
        <v>43</v>
      </c>
      <c r="W7" s="13" t="s">
        <v>44</v>
      </c>
      <c r="X7" s="13" t="s">
        <v>45</v>
      </c>
      <c r="Y7" s="13" t="s">
        <v>46</v>
      </c>
      <c r="Z7" s="13" t="s">
        <v>47</v>
      </c>
      <c r="AA7" s="13" t="s">
        <v>48</v>
      </c>
    </row>
    <row r="8" spans="1:27" ht="31.5" customHeight="1">
      <c r="A8" s="3174" t="s">
        <v>49</v>
      </c>
      <c r="B8" s="3175"/>
      <c r="C8" s="3175"/>
      <c r="D8" s="3175"/>
      <c r="E8" s="3175"/>
      <c r="F8" s="3175"/>
      <c r="G8" s="3175"/>
      <c r="H8" s="3175"/>
      <c r="I8" s="3175"/>
      <c r="J8" s="3175"/>
      <c r="K8" s="3175"/>
      <c r="L8" s="3175"/>
      <c r="M8" s="3175"/>
      <c r="N8" s="3175"/>
      <c r="O8" s="3175"/>
      <c r="P8" s="3175"/>
      <c r="Q8" s="3175"/>
      <c r="R8" s="3175"/>
      <c r="S8" s="3175"/>
      <c r="T8" s="3175"/>
      <c r="U8" s="3175"/>
      <c r="V8" s="3175"/>
      <c r="W8" s="3175"/>
      <c r="X8" s="3175"/>
      <c r="Y8" s="3175"/>
      <c r="Z8" s="3175"/>
      <c r="AA8" s="3176"/>
    </row>
    <row r="9" spans="1:27" ht="20.25" customHeight="1">
      <c r="A9" s="1171"/>
      <c r="B9" s="1172" t="s">
        <v>10989</v>
      </c>
      <c r="C9" s="1173"/>
      <c r="D9" s="1173"/>
      <c r="E9" s="464"/>
      <c r="F9" s="464"/>
      <c r="G9" s="464"/>
      <c r="H9" s="464"/>
      <c r="I9" s="464"/>
      <c r="J9" s="464"/>
      <c r="K9" s="464"/>
      <c r="L9" s="464"/>
      <c r="M9" s="464"/>
      <c r="N9" s="464"/>
      <c r="O9" s="464"/>
      <c r="P9" s="464"/>
      <c r="Q9" s="464"/>
      <c r="R9" s="464"/>
      <c r="S9" s="464"/>
      <c r="T9" s="464"/>
      <c r="U9" s="464"/>
      <c r="V9" s="464"/>
      <c r="W9" s="464"/>
      <c r="X9" s="464"/>
      <c r="Y9" s="464"/>
      <c r="Z9" s="464"/>
      <c r="AA9" s="465"/>
    </row>
    <row r="10" spans="1:27">
      <c r="A10" s="298">
        <v>1</v>
      </c>
      <c r="B10" s="1140" t="s">
        <v>10016</v>
      </c>
      <c r="C10" s="313" t="s">
        <v>10017</v>
      </c>
      <c r="D10" s="245"/>
      <c r="E10" s="1143">
        <f>SUM(G10:P10)</f>
        <v>18</v>
      </c>
      <c r="F10" s="1139">
        <f>SUM(G10:N10)</f>
        <v>0</v>
      </c>
      <c r="G10" s="1139"/>
      <c r="H10" s="1139"/>
      <c r="I10" s="1139"/>
      <c r="J10" s="1139"/>
      <c r="K10" s="1139"/>
      <c r="L10" s="1139"/>
      <c r="M10" s="1139"/>
      <c r="N10" s="1139"/>
      <c r="O10" s="1139"/>
      <c r="P10" s="1143">
        <v>18</v>
      </c>
      <c r="Q10" s="1143">
        <f>SUM(O10:P10)</f>
        <v>18</v>
      </c>
      <c r="R10" s="313" t="s">
        <v>55</v>
      </c>
      <c r="S10" s="1139"/>
      <c r="T10" s="1139"/>
      <c r="U10" s="1139"/>
      <c r="V10" s="1139"/>
      <c r="W10" s="1139"/>
      <c r="X10" s="1139"/>
      <c r="Y10" s="1139"/>
      <c r="Z10" s="1139"/>
      <c r="AA10" s="1143">
        <f>Q10</f>
        <v>18</v>
      </c>
    </row>
    <row r="11" spans="1:27">
      <c r="A11" s="298">
        <v>2</v>
      </c>
      <c r="B11" s="1140" t="s">
        <v>10018</v>
      </c>
      <c r="C11" s="313" t="s">
        <v>10019</v>
      </c>
      <c r="D11" s="245" t="s">
        <v>10020</v>
      </c>
      <c r="E11" s="1143">
        <f t="shared" ref="E11:E74" si="0">SUM(G11:P11)</f>
        <v>0.94899999999999995</v>
      </c>
      <c r="F11" s="1139">
        <f t="shared" ref="F11:F74" si="1">SUM(G11:N11)</f>
        <v>0</v>
      </c>
      <c r="G11" s="1143"/>
      <c r="H11" s="1143"/>
      <c r="I11" s="1143"/>
      <c r="J11" s="1143"/>
      <c r="K11" s="1143"/>
      <c r="L11" s="1143"/>
      <c r="M11" s="1143"/>
      <c r="N11" s="1143"/>
      <c r="O11" s="1143">
        <v>0.94899999999999995</v>
      </c>
      <c r="P11" s="1143"/>
      <c r="Q11" s="1143">
        <f>SUM(O11:P11)</f>
        <v>0.94899999999999995</v>
      </c>
      <c r="R11" s="313" t="s">
        <v>55</v>
      </c>
      <c r="S11" s="1143"/>
      <c r="T11" s="1143"/>
      <c r="U11" s="1143"/>
      <c r="V11" s="1143"/>
      <c r="W11" s="1143"/>
      <c r="X11" s="1143"/>
      <c r="Y11" s="1143"/>
      <c r="Z11" s="1143">
        <f>Q11</f>
        <v>0.94899999999999995</v>
      </c>
      <c r="AA11" s="1143"/>
    </row>
    <row r="12" spans="1:27" ht="25.5">
      <c r="A12" s="298">
        <v>3</v>
      </c>
      <c r="B12" s="1140" t="s">
        <v>10021</v>
      </c>
      <c r="C12" s="313" t="s">
        <v>10022</v>
      </c>
      <c r="D12" s="245" t="s">
        <v>10023</v>
      </c>
      <c r="E12" s="1143">
        <f t="shared" si="0"/>
        <v>0.59</v>
      </c>
      <c r="F12" s="1139">
        <f t="shared" si="1"/>
        <v>0</v>
      </c>
      <c r="G12" s="1143"/>
      <c r="H12" s="1143"/>
      <c r="I12" s="1143"/>
      <c r="J12" s="1143"/>
      <c r="K12" s="1143"/>
      <c r="L12" s="1143"/>
      <c r="M12" s="1143"/>
      <c r="N12" s="1143"/>
      <c r="O12" s="1143">
        <v>0.59</v>
      </c>
      <c r="P12" s="1143"/>
      <c r="Q12" s="1143">
        <f t="shared" ref="Q12:Q75" si="2">SUM(O12:P12)</f>
        <v>0.59</v>
      </c>
      <c r="R12" s="313" t="s">
        <v>55</v>
      </c>
      <c r="S12" s="1143"/>
      <c r="T12" s="1143"/>
      <c r="U12" s="1143"/>
      <c r="V12" s="1143"/>
      <c r="W12" s="1143"/>
      <c r="X12" s="1143"/>
      <c r="Y12" s="1143"/>
      <c r="Z12" s="1143">
        <f t="shared" ref="Z12:Z20" si="3">Q12</f>
        <v>0.59</v>
      </c>
      <c r="AA12" s="1143"/>
    </row>
    <row r="13" spans="1:27">
      <c r="A13" s="298">
        <v>4</v>
      </c>
      <c r="B13" s="1140" t="s">
        <v>10024</v>
      </c>
      <c r="C13" s="313" t="s">
        <v>10025</v>
      </c>
      <c r="D13" s="245" t="s">
        <v>10026</v>
      </c>
      <c r="E13" s="1143">
        <f t="shared" si="0"/>
        <v>0.32</v>
      </c>
      <c r="F13" s="1139">
        <f t="shared" si="1"/>
        <v>0</v>
      </c>
      <c r="G13" s="1143"/>
      <c r="H13" s="1143"/>
      <c r="I13" s="1143"/>
      <c r="J13" s="1143"/>
      <c r="K13" s="1143"/>
      <c r="L13" s="1143"/>
      <c r="M13" s="1143"/>
      <c r="N13" s="1143"/>
      <c r="O13" s="1143">
        <v>0.32</v>
      </c>
      <c r="P13" s="1143"/>
      <c r="Q13" s="1143">
        <f t="shared" si="2"/>
        <v>0.32</v>
      </c>
      <c r="R13" s="313" t="s">
        <v>55</v>
      </c>
      <c r="S13" s="1143"/>
      <c r="T13" s="1143"/>
      <c r="U13" s="1143"/>
      <c r="V13" s="1143"/>
      <c r="W13" s="1143"/>
      <c r="X13" s="1143"/>
      <c r="Y13" s="1143"/>
      <c r="Z13" s="1143">
        <f t="shared" si="3"/>
        <v>0.32</v>
      </c>
      <c r="AA13" s="1143"/>
    </row>
    <row r="14" spans="1:27">
      <c r="A14" s="298">
        <v>5</v>
      </c>
      <c r="B14" s="1140" t="s">
        <v>10027</v>
      </c>
      <c r="C14" s="313" t="s">
        <v>10028</v>
      </c>
      <c r="D14" s="245"/>
      <c r="E14" s="1143">
        <f t="shared" si="0"/>
        <v>0.2</v>
      </c>
      <c r="F14" s="1139">
        <f t="shared" si="1"/>
        <v>0</v>
      </c>
      <c r="G14" s="1143"/>
      <c r="H14" s="1143"/>
      <c r="I14" s="1143"/>
      <c r="J14" s="1143"/>
      <c r="K14" s="1143"/>
      <c r="L14" s="1143"/>
      <c r="M14" s="1143"/>
      <c r="N14" s="1143"/>
      <c r="O14" s="1143">
        <v>0.2</v>
      </c>
      <c r="P14" s="1143"/>
      <c r="Q14" s="1143">
        <f t="shared" si="2"/>
        <v>0.2</v>
      </c>
      <c r="R14" s="313" t="s">
        <v>55</v>
      </c>
      <c r="S14" s="1143"/>
      <c r="T14" s="1143"/>
      <c r="U14" s="1143"/>
      <c r="V14" s="1143"/>
      <c r="W14" s="1143"/>
      <c r="X14" s="1143"/>
      <c r="Y14" s="1143"/>
      <c r="Z14" s="1143">
        <f t="shared" si="3"/>
        <v>0.2</v>
      </c>
      <c r="AA14" s="1143"/>
    </row>
    <row r="15" spans="1:27">
      <c r="A15" s="298">
        <v>6</v>
      </c>
      <c r="B15" s="1140" t="s">
        <v>10029</v>
      </c>
      <c r="C15" s="313" t="s">
        <v>10030</v>
      </c>
      <c r="D15" s="245" t="s">
        <v>10031</v>
      </c>
      <c r="E15" s="1143">
        <f t="shared" si="0"/>
        <v>0.63</v>
      </c>
      <c r="F15" s="1139">
        <f t="shared" si="1"/>
        <v>0</v>
      </c>
      <c r="G15" s="1143"/>
      <c r="H15" s="1143"/>
      <c r="I15" s="1143"/>
      <c r="J15" s="1143"/>
      <c r="K15" s="1143"/>
      <c r="L15" s="1143"/>
      <c r="M15" s="1143"/>
      <c r="N15" s="1143"/>
      <c r="O15" s="1143">
        <v>0.63</v>
      </c>
      <c r="P15" s="1143"/>
      <c r="Q15" s="1143">
        <f t="shared" si="2"/>
        <v>0.63</v>
      </c>
      <c r="R15" s="313" t="s">
        <v>55</v>
      </c>
      <c r="S15" s="1143"/>
      <c r="T15" s="1143"/>
      <c r="U15" s="1143"/>
      <c r="V15" s="1143"/>
      <c r="W15" s="1143"/>
      <c r="X15" s="1143"/>
      <c r="Y15" s="1143"/>
      <c r="Z15" s="1143">
        <f t="shared" si="3"/>
        <v>0.63</v>
      </c>
      <c r="AA15" s="1143"/>
    </row>
    <row r="16" spans="1:27" ht="15" customHeight="1">
      <c r="A16" s="298">
        <v>7</v>
      </c>
      <c r="B16" s="1140" t="s">
        <v>10032</v>
      </c>
      <c r="C16" s="313" t="s">
        <v>10033</v>
      </c>
      <c r="D16" s="245"/>
      <c r="E16" s="1143">
        <f t="shared" si="0"/>
        <v>4</v>
      </c>
      <c r="F16" s="1139">
        <f t="shared" si="1"/>
        <v>0</v>
      </c>
      <c r="G16" s="1143"/>
      <c r="H16" s="1143"/>
      <c r="I16" s="1143"/>
      <c r="J16" s="1143"/>
      <c r="K16" s="1143"/>
      <c r="L16" s="1143"/>
      <c r="M16" s="1143"/>
      <c r="N16" s="1143"/>
      <c r="O16" s="1143"/>
      <c r="P16" s="1143">
        <v>4</v>
      </c>
      <c r="Q16" s="1143">
        <f t="shared" si="2"/>
        <v>4</v>
      </c>
      <c r="R16" s="313" t="s">
        <v>55</v>
      </c>
      <c r="S16" s="1143"/>
      <c r="T16" s="1143"/>
      <c r="U16" s="1143"/>
      <c r="V16" s="1143"/>
      <c r="W16" s="1143"/>
      <c r="X16" s="1143"/>
      <c r="Y16" s="1143"/>
      <c r="Z16" s="1143">
        <f t="shared" si="3"/>
        <v>4</v>
      </c>
      <c r="AA16" s="1143"/>
    </row>
    <row r="17" spans="1:27" ht="25.5">
      <c r="A17" s="298">
        <v>8</v>
      </c>
      <c r="B17" s="1140" t="s">
        <v>10034</v>
      </c>
      <c r="C17" s="313" t="s">
        <v>10035</v>
      </c>
      <c r="D17" s="245"/>
      <c r="E17" s="1143">
        <f t="shared" si="0"/>
        <v>3</v>
      </c>
      <c r="F17" s="1139">
        <f t="shared" si="1"/>
        <v>0</v>
      </c>
      <c r="G17" s="1143"/>
      <c r="H17" s="1143"/>
      <c r="I17" s="1143"/>
      <c r="J17" s="1143"/>
      <c r="K17" s="1143"/>
      <c r="L17" s="1143"/>
      <c r="M17" s="1143"/>
      <c r="N17" s="1143"/>
      <c r="O17" s="1143"/>
      <c r="P17" s="1143">
        <v>3</v>
      </c>
      <c r="Q17" s="1143">
        <f t="shared" si="2"/>
        <v>3</v>
      </c>
      <c r="R17" s="313" t="s">
        <v>55</v>
      </c>
      <c r="S17" s="1143"/>
      <c r="T17" s="1143"/>
      <c r="U17" s="1143"/>
      <c r="V17" s="1143"/>
      <c r="W17" s="1143"/>
      <c r="X17" s="1143"/>
      <c r="Y17" s="1143"/>
      <c r="Z17" s="1143">
        <f t="shared" si="3"/>
        <v>3</v>
      </c>
      <c r="AA17" s="1143"/>
    </row>
    <row r="18" spans="1:27">
      <c r="A18" s="298">
        <v>9</v>
      </c>
      <c r="B18" s="1140" t="s">
        <v>10036</v>
      </c>
      <c r="C18" s="313" t="s">
        <v>10037</v>
      </c>
      <c r="D18" s="245"/>
      <c r="E18" s="1143">
        <f t="shared" si="0"/>
        <v>4</v>
      </c>
      <c r="F18" s="1139">
        <f t="shared" si="1"/>
        <v>0</v>
      </c>
      <c r="G18" s="1143"/>
      <c r="H18" s="1143"/>
      <c r="I18" s="1143"/>
      <c r="J18" s="1143"/>
      <c r="K18" s="1143"/>
      <c r="L18" s="1143"/>
      <c r="M18" s="1143"/>
      <c r="N18" s="1143"/>
      <c r="O18" s="1143"/>
      <c r="P18" s="1143">
        <v>4</v>
      </c>
      <c r="Q18" s="1143">
        <f t="shared" si="2"/>
        <v>4</v>
      </c>
      <c r="R18" s="313" t="s">
        <v>55</v>
      </c>
      <c r="S18" s="1143"/>
      <c r="T18" s="1143"/>
      <c r="U18" s="1143"/>
      <c r="V18" s="1143"/>
      <c r="W18" s="1143"/>
      <c r="X18" s="1143"/>
      <c r="Y18" s="1143"/>
      <c r="Z18" s="1143">
        <f t="shared" si="3"/>
        <v>4</v>
      </c>
      <c r="AA18" s="1143"/>
    </row>
    <row r="19" spans="1:27">
      <c r="A19" s="298">
        <v>10</v>
      </c>
      <c r="B19" s="1140" t="s">
        <v>10038</v>
      </c>
      <c r="C19" s="313" t="s">
        <v>10039</v>
      </c>
      <c r="D19" s="245" t="s">
        <v>10040</v>
      </c>
      <c r="E19" s="1143">
        <f t="shared" si="0"/>
        <v>1.478</v>
      </c>
      <c r="F19" s="1139">
        <f t="shared" si="1"/>
        <v>0</v>
      </c>
      <c r="G19" s="1143"/>
      <c r="H19" s="1143"/>
      <c r="I19" s="1143"/>
      <c r="J19" s="1143"/>
      <c r="K19" s="1143"/>
      <c r="L19" s="1143"/>
      <c r="M19" s="1143"/>
      <c r="N19" s="1143"/>
      <c r="O19" s="1143">
        <v>1.478</v>
      </c>
      <c r="P19" s="1143"/>
      <c r="Q19" s="1143">
        <f t="shared" si="2"/>
        <v>1.478</v>
      </c>
      <c r="R19" s="313" t="s">
        <v>55</v>
      </c>
      <c r="S19" s="1143"/>
      <c r="T19" s="1143"/>
      <c r="U19" s="1143"/>
      <c r="V19" s="1143"/>
      <c r="W19" s="1143"/>
      <c r="X19" s="1143"/>
      <c r="Y19" s="1143"/>
      <c r="Z19" s="1143">
        <f t="shared" si="3"/>
        <v>1.478</v>
      </c>
      <c r="AA19" s="1143"/>
    </row>
    <row r="20" spans="1:27">
      <c r="A20" s="298">
        <v>11</v>
      </c>
      <c r="B20" s="1140" t="s">
        <v>10041</v>
      </c>
      <c r="C20" s="313" t="s">
        <v>10042</v>
      </c>
      <c r="D20" s="245"/>
      <c r="E20" s="1143">
        <f t="shared" si="0"/>
        <v>2</v>
      </c>
      <c r="F20" s="1139">
        <f t="shared" si="1"/>
        <v>0</v>
      </c>
      <c r="G20" s="1143"/>
      <c r="H20" s="1143"/>
      <c r="I20" s="1143"/>
      <c r="J20" s="1143"/>
      <c r="K20" s="1143"/>
      <c r="L20" s="1143"/>
      <c r="M20" s="1143"/>
      <c r="N20" s="1143"/>
      <c r="O20" s="1143">
        <v>2</v>
      </c>
      <c r="P20" s="1143"/>
      <c r="Q20" s="1143">
        <f t="shared" si="2"/>
        <v>2</v>
      </c>
      <c r="R20" s="313" t="s">
        <v>55</v>
      </c>
      <c r="S20" s="1143"/>
      <c r="T20" s="1143"/>
      <c r="U20" s="1143"/>
      <c r="V20" s="1143"/>
      <c r="W20" s="1143"/>
      <c r="X20" s="1143"/>
      <c r="Y20" s="1143"/>
      <c r="Z20" s="1143">
        <f t="shared" si="3"/>
        <v>2</v>
      </c>
      <c r="AA20" s="1143"/>
    </row>
    <row r="21" spans="1:27">
      <c r="A21" s="298">
        <v>12</v>
      </c>
      <c r="B21" s="1140" t="s">
        <v>10043</v>
      </c>
      <c r="C21" s="313" t="s">
        <v>10044</v>
      </c>
      <c r="D21" s="245"/>
      <c r="E21" s="1143">
        <f t="shared" si="0"/>
        <v>2.5</v>
      </c>
      <c r="F21" s="1139">
        <f t="shared" si="1"/>
        <v>0</v>
      </c>
      <c r="G21" s="1143"/>
      <c r="H21" s="1143"/>
      <c r="I21" s="1143"/>
      <c r="J21" s="1143"/>
      <c r="K21" s="1143"/>
      <c r="L21" s="1143"/>
      <c r="M21" s="1143"/>
      <c r="N21" s="1143"/>
      <c r="O21" s="1143"/>
      <c r="P21" s="1143">
        <v>2.5</v>
      </c>
      <c r="Q21" s="1143">
        <f t="shared" si="2"/>
        <v>2.5</v>
      </c>
      <c r="R21" s="313" t="s">
        <v>55</v>
      </c>
      <c r="S21" s="1143"/>
      <c r="T21" s="1143"/>
      <c r="U21" s="1143"/>
      <c r="V21" s="1143"/>
      <c r="W21" s="1143"/>
      <c r="X21" s="1143"/>
      <c r="Y21" s="1143"/>
      <c r="Z21" s="1143"/>
      <c r="AA21" s="1143">
        <f>Q21</f>
        <v>2.5</v>
      </c>
    </row>
    <row r="22" spans="1:27">
      <c r="A22" s="298">
        <v>13</v>
      </c>
      <c r="B22" s="1140" t="s">
        <v>10045</v>
      </c>
      <c r="C22" s="313" t="s">
        <v>10046</v>
      </c>
      <c r="D22" s="245"/>
      <c r="E22" s="1143">
        <f t="shared" si="0"/>
        <v>12</v>
      </c>
      <c r="F22" s="1139">
        <f t="shared" si="1"/>
        <v>0</v>
      </c>
      <c r="G22" s="1143"/>
      <c r="H22" s="1143"/>
      <c r="I22" s="1143"/>
      <c r="J22" s="1143"/>
      <c r="K22" s="1143"/>
      <c r="L22" s="1143"/>
      <c r="M22" s="1143"/>
      <c r="N22" s="1143"/>
      <c r="O22" s="1143"/>
      <c r="P22" s="1143">
        <v>12</v>
      </c>
      <c r="Q22" s="1143">
        <f t="shared" si="2"/>
        <v>12</v>
      </c>
      <c r="R22" s="313" t="s">
        <v>55</v>
      </c>
      <c r="S22" s="1143"/>
      <c r="T22" s="1143"/>
      <c r="U22" s="1143"/>
      <c r="V22" s="1143"/>
      <c r="W22" s="1143"/>
      <c r="X22" s="1143"/>
      <c r="Y22" s="1143"/>
      <c r="Z22" s="1143"/>
      <c r="AA22" s="1143">
        <f>Q22</f>
        <v>12</v>
      </c>
    </row>
    <row r="23" spans="1:27">
      <c r="A23" s="298">
        <v>14</v>
      </c>
      <c r="B23" s="1140" t="s">
        <v>10047</v>
      </c>
      <c r="C23" s="313" t="s">
        <v>10048</v>
      </c>
      <c r="D23" s="245" t="s">
        <v>10049</v>
      </c>
      <c r="E23" s="1143">
        <f t="shared" si="0"/>
        <v>0.17199999999999999</v>
      </c>
      <c r="F23" s="1139">
        <f t="shared" si="1"/>
        <v>0</v>
      </c>
      <c r="G23" s="1143"/>
      <c r="H23" s="1143"/>
      <c r="I23" s="1143"/>
      <c r="J23" s="1143"/>
      <c r="K23" s="1143"/>
      <c r="L23" s="1143"/>
      <c r="M23" s="1143"/>
      <c r="N23" s="1143"/>
      <c r="O23" s="1143">
        <v>0.17199999999999999</v>
      </c>
      <c r="P23" s="1143"/>
      <c r="Q23" s="1143">
        <f t="shared" si="2"/>
        <v>0.17199999999999999</v>
      </c>
      <c r="R23" s="313" t="s">
        <v>55</v>
      </c>
      <c r="S23" s="1143"/>
      <c r="T23" s="1143"/>
      <c r="U23" s="1143"/>
      <c r="V23" s="1143"/>
      <c r="W23" s="1143"/>
      <c r="X23" s="1143"/>
      <c r="Y23" s="1143"/>
      <c r="Z23" s="1143">
        <f>Q23</f>
        <v>0.17199999999999999</v>
      </c>
      <c r="AA23" s="1143"/>
    </row>
    <row r="24" spans="1:27">
      <c r="A24" s="298">
        <v>15</v>
      </c>
      <c r="B24" s="1140" t="s">
        <v>10050</v>
      </c>
      <c r="C24" s="313" t="s">
        <v>10051</v>
      </c>
      <c r="D24" s="245"/>
      <c r="E24" s="1143">
        <f t="shared" si="0"/>
        <v>0.9</v>
      </c>
      <c r="F24" s="1139">
        <f t="shared" si="1"/>
        <v>0</v>
      </c>
      <c r="G24" s="1143"/>
      <c r="H24" s="1143"/>
      <c r="I24" s="1143"/>
      <c r="J24" s="1143"/>
      <c r="K24" s="1143"/>
      <c r="L24" s="1143"/>
      <c r="M24" s="1143"/>
      <c r="N24" s="1143"/>
      <c r="O24" s="1143">
        <v>0.9</v>
      </c>
      <c r="P24" s="1143"/>
      <c r="Q24" s="1143">
        <f t="shared" si="2"/>
        <v>0.9</v>
      </c>
      <c r="R24" s="313" t="s">
        <v>55</v>
      </c>
      <c r="S24" s="1143"/>
      <c r="T24" s="1143"/>
      <c r="U24" s="1143"/>
      <c r="V24" s="1143"/>
      <c r="W24" s="1143"/>
      <c r="X24" s="1143"/>
      <c r="Y24" s="1143"/>
      <c r="Z24" s="1143">
        <f>Q24</f>
        <v>0.9</v>
      </c>
      <c r="AA24" s="1143"/>
    </row>
    <row r="25" spans="1:27">
      <c r="A25" s="298">
        <v>16</v>
      </c>
      <c r="B25" s="1140" t="s">
        <v>10052</v>
      </c>
      <c r="C25" s="313" t="s">
        <v>10053</v>
      </c>
      <c r="D25" s="245" t="s">
        <v>10054</v>
      </c>
      <c r="E25" s="1143">
        <f t="shared" si="0"/>
        <v>0.44400000000000001</v>
      </c>
      <c r="F25" s="1139">
        <f t="shared" si="1"/>
        <v>0</v>
      </c>
      <c r="G25" s="1143"/>
      <c r="H25" s="1143"/>
      <c r="I25" s="1143"/>
      <c r="J25" s="1143"/>
      <c r="K25" s="1143"/>
      <c r="L25" s="1143"/>
      <c r="M25" s="1143"/>
      <c r="N25" s="1143"/>
      <c r="O25" s="1143">
        <v>0.44400000000000001</v>
      </c>
      <c r="P25" s="1143"/>
      <c r="Q25" s="1143">
        <f t="shared" si="2"/>
        <v>0.44400000000000001</v>
      </c>
      <c r="R25" s="313" t="s">
        <v>55</v>
      </c>
      <c r="S25" s="1143"/>
      <c r="T25" s="1143"/>
      <c r="U25" s="1143"/>
      <c r="V25" s="1143"/>
      <c r="W25" s="1143"/>
      <c r="X25" s="1143"/>
      <c r="Y25" s="1143"/>
      <c r="Z25" s="1143">
        <f>Q25</f>
        <v>0.44400000000000001</v>
      </c>
      <c r="AA25" s="1143"/>
    </row>
    <row r="26" spans="1:27">
      <c r="A26" s="298">
        <v>17</v>
      </c>
      <c r="B26" s="1140" t="s">
        <v>10055</v>
      </c>
      <c r="C26" s="313" t="s">
        <v>10056</v>
      </c>
      <c r="D26" s="245"/>
      <c r="E26" s="1143">
        <f t="shared" si="0"/>
        <v>0.5</v>
      </c>
      <c r="F26" s="1139">
        <f t="shared" si="1"/>
        <v>0</v>
      </c>
      <c r="G26" s="1143"/>
      <c r="H26" s="1143"/>
      <c r="I26" s="1143"/>
      <c r="J26" s="1143"/>
      <c r="K26" s="1143"/>
      <c r="L26" s="1143"/>
      <c r="M26" s="1143"/>
      <c r="N26" s="1143"/>
      <c r="O26" s="1143">
        <v>0.5</v>
      </c>
      <c r="P26" s="1143"/>
      <c r="Q26" s="1143">
        <f t="shared" si="2"/>
        <v>0.5</v>
      </c>
      <c r="R26" s="313" t="s">
        <v>55</v>
      </c>
      <c r="S26" s="1143"/>
      <c r="T26" s="1143"/>
      <c r="U26" s="1143"/>
      <c r="V26" s="1143"/>
      <c r="W26" s="1143"/>
      <c r="X26" s="1143"/>
      <c r="Y26" s="1143"/>
      <c r="Z26" s="1143">
        <f>Q26</f>
        <v>0.5</v>
      </c>
      <c r="AA26" s="1143"/>
    </row>
    <row r="27" spans="1:27">
      <c r="A27" s="298">
        <v>18</v>
      </c>
      <c r="B27" s="1140" t="s">
        <v>10057</v>
      </c>
      <c r="C27" s="313" t="s">
        <v>10058</v>
      </c>
      <c r="D27" s="245" t="s">
        <v>10059</v>
      </c>
      <c r="E27" s="1143">
        <f t="shared" si="0"/>
        <v>1.774</v>
      </c>
      <c r="F27" s="1139">
        <f t="shared" si="1"/>
        <v>1.774</v>
      </c>
      <c r="G27" s="1143"/>
      <c r="H27" s="1143"/>
      <c r="I27" s="1143"/>
      <c r="J27" s="1143"/>
      <c r="K27" s="1143"/>
      <c r="L27" s="1143">
        <v>1.774</v>
      </c>
      <c r="M27" s="1143"/>
      <c r="N27" s="1143"/>
      <c r="O27" s="1143"/>
      <c r="P27" s="1143"/>
      <c r="Q27" s="1143">
        <f t="shared" si="2"/>
        <v>0</v>
      </c>
      <c r="R27" s="313" t="s">
        <v>55</v>
      </c>
      <c r="S27" s="1143"/>
      <c r="T27" s="1143"/>
      <c r="U27" s="1143"/>
      <c r="V27" s="1143"/>
      <c r="W27" s="1143"/>
      <c r="X27" s="1143"/>
      <c r="Y27" s="1143"/>
      <c r="Z27" s="1143">
        <f t="shared" ref="Z27:Z41" si="4">E27</f>
        <v>1.774</v>
      </c>
      <c r="AA27" s="1143"/>
    </row>
    <row r="28" spans="1:27" ht="25.5">
      <c r="A28" s="298">
        <v>19</v>
      </c>
      <c r="B28" s="1140" t="s">
        <v>10060</v>
      </c>
      <c r="C28" s="313" t="s">
        <v>10061</v>
      </c>
      <c r="D28" s="245" t="s">
        <v>10062</v>
      </c>
      <c r="E28" s="1143">
        <f t="shared" si="0"/>
        <v>0.22500000000000001</v>
      </c>
      <c r="F28" s="1139">
        <f t="shared" si="1"/>
        <v>0.22500000000000001</v>
      </c>
      <c r="G28" s="1143"/>
      <c r="H28" s="1143"/>
      <c r="I28" s="1143"/>
      <c r="J28" s="1143"/>
      <c r="K28" s="1143"/>
      <c r="L28" s="1143">
        <v>0.22500000000000001</v>
      </c>
      <c r="M28" s="1143"/>
      <c r="N28" s="1143"/>
      <c r="O28" s="1143"/>
      <c r="P28" s="1143"/>
      <c r="Q28" s="1143">
        <f t="shared" si="2"/>
        <v>0</v>
      </c>
      <c r="R28" s="313" t="s">
        <v>55</v>
      </c>
      <c r="S28" s="1143"/>
      <c r="T28" s="1143"/>
      <c r="U28" s="1143"/>
      <c r="V28" s="1143"/>
      <c r="W28" s="1143"/>
      <c r="X28" s="1143"/>
      <c r="Y28" s="1143"/>
      <c r="Z28" s="1143">
        <f t="shared" si="4"/>
        <v>0.22500000000000001</v>
      </c>
      <c r="AA28" s="1143"/>
    </row>
    <row r="29" spans="1:27">
      <c r="A29" s="298">
        <v>20</v>
      </c>
      <c r="B29" s="1140" t="s">
        <v>10063</v>
      </c>
      <c r="C29" s="313" t="s">
        <v>10064</v>
      </c>
      <c r="D29" s="245" t="s">
        <v>10065</v>
      </c>
      <c r="E29" s="1143">
        <f t="shared" si="0"/>
        <v>1.1220000000000001</v>
      </c>
      <c r="F29" s="1139">
        <f t="shared" si="1"/>
        <v>1.1220000000000001</v>
      </c>
      <c r="G29" s="1143">
        <v>1.1220000000000001</v>
      </c>
      <c r="H29" s="1143"/>
      <c r="I29" s="1143"/>
      <c r="J29" s="1143"/>
      <c r="K29" s="1143"/>
      <c r="L29" s="1143"/>
      <c r="M29" s="1143"/>
      <c r="N29" s="1143"/>
      <c r="O29" s="1143"/>
      <c r="P29" s="1143"/>
      <c r="Q29" s="1143">
        <f t="shared" si="2"/>
        <v>0</v>
      </c>
      <c r="R29" s="313" t="s">
        <v>55</v>
      </c>
      <c r="S29" s="1143"/>
      <c r="T29" s="1143"/>
      <c r="U29" s="1143"/>
      <c r="V29" s="1143"/>
      <c r="W29" s="1143"/>
      <c r="X29" s="1143"/>
      <c r="Y29" s="1143"/>
      <c r="Z29" s="1143">
        <f t="shared" si="4"/>
        <v>1.1220000000000001</v>
      </c>
      <c r="AA29" s="1143"/>
    </row>
    <row r="30" spans="1:27">
      <c r="A30" s="298">
        <v>21</v>
      </c>
      <c r="B30" s="1140" t="s">
        <v>10066</v>
      </c>
      <c r="C30" s="313" t="s">
        <v>10067</v>
      </c>
      <c r="D30" s="245" t="s">
        <v>10068</v>
      </c>
      <c r="E30" s="1143">
        <f t="shared" si="0"/>
        <v>2.7530000000000001</v>
      </c>
      <c r="F30" s="1139">
        <f t="shared" si="1"/>
        <v>0</v>
      </c>
      <c r="G30" s="1143"/>
      <c r="H30" s="1143"/>
      <c r="I30" s="1143"/>
      <c r="J30" s="1143"/>
      <c r="K30" s="1143"/>
      <c r="L30" s="1143"/>
      <c r="M30" s="1143"/>
      <c r="N30" s="1143"/>
      <c r="O30" s="1143">
        <v>2.7530000000000001</v>
      </c>
      <c r="P30" s="1143"/>
      <c r="Q30" s="1143">
        <f t="shared" si="2"/>
        <v>2.7530000000000001</v>
      </c>
      <c r="R30" s="313" t="s">
        <v>55</v>
      </c>
      <c r="S30" s="1143"/>
      <c r="T30" s="1143"/>
      <c r="U30" s="1143"/>
      <c r="V30" s="1143"/>
      <c r="W30" s="1143"/>
      <c r="X30" s="1143"/>
      <c r="Y30" s="1143"/>
      <c r="Z30" s="1143">
        <f t="shared" si="4"/>
        <v>2.7530000000000001</v>
      </c>
      <c r="AA30" s="1143"/>
    </row>
    <row r="31" spans="1:27" ht="25.5">
      <c r="A31" s="298">
        <v>22</v>
      </c>
      <c r="B31" s="1140" t="s">
        <v>10069</v>
      </c>
      <c r="C31" s="313" t="s">
        <v>10070</v>
      </c>
      <c r="D31" s="245" t="s">
        <v>10071</v>
      </c>
      <c r="E31" s="1143">
        <f t="shared" si="0"/>
        <v>0.183</v>
      </c>
      <c r="F31" s="1139">
        <f t="shared" si="1"/>
        <v>0</v>
      </c>
      <c r="G31" s="1143"/>
      <c r="H31" s="1143"/>
      <c r="I31" s="1143"/>
      <c r="J31" s="1143"/>
      <c r="K31" s="1143"/>
      <c r="L31" s="1143"/>
      <c r="M31" s="1143"/>
      <c r="N31" s="1143"/>
      <c r="O31" s="1143">
        <v>0.183</v>
      </c>
      <c r="P31" s="1143"/>
      <c r="Q31" s="1143">
        <f t="shared" si="2"/>
        <v>0.183</v>
      </c>
      <c r="R31" s="313" t="s">
        <v>55</v>
      </c>
      <c r="S31" s="1143"/>
      <c r="T31" s="1143"/>
      <c r="U31" s="1143"/>
      <c r="V31" s="1143"/>
      <c r="W31" s="1143"/>
      <c r="X31" s="1143"/>
      <c r="Y31" s="1143"/>
      <c r="Z31" s="1143">
        <f t="shared" si="4"/>
        <v>0.183</v>
      </c>
      <c r="AA31" s="1143"/>
    </row>
    <row r="32" spans="1:27" ht="25.5">
      <c r="A32" s="298">
        <v>23</v>
      </c>
      <c r="B32" s="1140" t="s">
        <v>10072</v>
      </c>
      <c r="C32" s="313" t="s">
        <v>10073</v>
      </c>
      <c r="D32" s="245"/>
      <c r="E32" s="1143">
        <f t="shared" si="0"/>
        <v>0.5</v>
      </c>
      <c r="F32" s="1139">
        <f t="shared" si="1"/>
        <v>0.5</v>
      </c>
      <c r="G32" s="1143"/>
      <c r="H32" s="1143"/>
      <c r="I32" s="1143"/>
      <c r="J32" s="1143"/>
      <c r="K32" s="1143"/>
      <c r="L32" s="1143">
        <v>0.5</v>
      </c>
      <c r="M32" s="1143"/>
      <c r="N32" s="1143"/>
      <c r="O32" s="1143"/>
      <c r="P32" s="1143"/>
      <c r="Q32" s="1143">
        <f t="shared" si="2"/>
        <v>0</v>
      </c>
      <c r="R32" s="313" t="s">
        <v>55</v>
      </c>
      <c r="S32" s="1143"/>
      <c r="T32" s="1143"/>
      <c r="U32" s="1143"/>
      <c r="V32" s="1143"/>
      <c r="W32" s="1143"/>
      <c r="X32" s="1143"/>
      <c r="Y32" s="1143"/>
      <c r="Z32" s="1143">
        <f t="shared" si="4"/>
        <v>0.5</v>
      </c>
      <c r="AA32" s="1143"/>
    </row>
    <row r="33" spans="1:27">
      <c r="A33" s="298">
        <v>24</v>
      </c>
      <c r="B33" s="1140" t="s">
        <v>10074</v>
      </c>
      <c r="C33" s="313" t="s">
        <v>10075</v>
      </c>
      <c r="D33" s="245" t="s">
        <v>10076</v>
      </c>
      <c r="E33" s="1143">
        <f t="shared" si="0"/>
        <v>1.325</v>
      </c>
      <c r="F33" s="1139">
        <f t="shared" si="1"/>
        <v>0</v>
      </c>
      <c r="G33" s="1143"/>
      <c r="H33" s="1143"/>
      <c r="I33" s="1143"/>
      <c r="J33" s="1143"/>
      <c r="K33" s="1143"/>
      <c r="L33" s="1143"/>
      <c r="M33" s="1143"/>
      <c r="N33" s="1143"/>
      <c r="O33" s="1143">
        <v>1.325</v>
      </c>
      <c r="P33" s="1143"/>
      <c r="Q33" s="1143">
        <f t="shared" si="2"/>
        <v>1.325</v>
      </c>
      <c r="R33" s="313" t="s">
        <v>55</v>
      </c>
      <c r="S33" s="1143"/>
      <c r="T33" s="1143"/>
      <c r="U33" s="1143"/>
      <c r="V33" s="1143"/>
      <c r="W33" s="1143"/>
      <c r="X33" s="1143"/>
      <c r="Y33" s="1143"/>
      <c r="Z33" s="1143">
        <f t="shared" si="4"/>
        <v>1.325</v>
      </c>
      <c r="AA33" s="1143"/>
    </row>
    <row r="34" spans="1:27">
      <c r="A34" s="1141">
        <v>25</v>
      </c>
      <c r="B34" s="1142" t="s">
        <v>10077</v>
      </c>
      <c r="C34" s="651" t="s">
        <v>10078</v>
      </c>
      <c r="D34" s="651" t="s">
        <v>10079</v>
      </c>
      <c r="E34" s="1144">
        <f t="shared" si="0"/>
        <v>3.6520000000000001</v>
      </c>
      <c r="F34" s="1138">
        <f t="shared" si="1"/>
        <v>1.8</v>
      </c>
      <c r="G34" s="1144"/>
      <c r="H34" s="1144"/>
      <c r="I34" s="1144"/>
      <c r="J34" s="1144"/>
      <c r="K34" s="1144"/>
      <c r="L34" s="1144">
        <v>1.8</v>
      </c>
      <c r="M34" s="1144"/>
      <c r="N34" s="1144"/>
      <c r="O34" s="1144">
        <v>1.8520000000000001</v>
      </c>
      <c r="P34" s="1144"/>
      <c r="Q34" s="1144">
        <f t="shared" si="2"/>
        <v>1.8520000000000001</v>
      </c>
      <c r="R34" s="313" t="s">
        <v>55</v>
      </c>
      <c r="S34" s="1144"/>
      <c r="T34" s="1144"/>
      <c r="U34" s="1144"/>
      <c r="V34" s="1144"/>
      <c r="W34" s="1144"/>
      <c r="X34" s="1144"/>
      <c r="Y34" s="1144"/>
      <c r="Z34" s="1144">
        <f t="shared" si="4"/>
        <v>3.6520000000000001</v>
      </c>
      <c r="AA34" s="1144"/>
    </row>
    <row r="35" spans="1:27" ht="25.5">
      <c r="A35" s="298">
        <v>26</v>
      </c>
      <c r="B35" s="1140" t="s">
        <v>10080</v>
      </c>
      <c r="C35" s="651" t="s">
        <v>10081</v>
      </c>
      <c r="D35" s="245" t="s">
        <v>10082</v>
      </c>
      <c r="E35" s="1144">
        <f t="shared" si="0"/>
        <v>7.8E-2</v>
      </c>
      <c r="F35" s="1138">
        <f t="shared" si="1"/>
        <v>0</v>
      </c>
      <c r="G35" s="1144"/>
      <c r="H35" s="1144"/>
      <c r="I35" s="1144"/>
      <c r="J35" s="1144"/>
      <c r="K35" s="1144"/>
      <c r="L35" s="1144"/>
      <c r="M35" s="1144"/>
      <c r="N35" s="1144"/>
      <c r="O35" s="1144">
        <v>7.8E-2</v>
      </c>
      <c r="P35" s="1144"/>
      <c r="Q35" s="1144">
        <f t="shared" si="2"/>
        <v>7.8E-2</v>
      </c>
      <c r="R35" s="313" t="s">
        <v>55</v>
      </c>
      <c r="S35" s="1144"/>
      <c r="T35" s="1144"/>
      <c r="U35" s="1144"/>
      <c r="V35" s="1144"/>
      <c r="W35" s="1144"/>
      <c r="X35" s="1144"/>
      <c r="Y35" s="1144"/>
      <c r="Z35" s="1144">
        <f t="shared" si="4"/>
        <v>7.8E-2</v>
      </c>
      <c r="AA35" s="1144"/>
    </row>
    <row r="36" spans="1:27">
      <c r="A36" s="298">
        <v>27</v>
      </c>
      <c r="B36" s="1140" t="s">
        <v>10083</v>
      </c>
      <c r="C36" s="313" t="s">
        <v>10084</v>
      </c>
      <c r="D36" s="245" t="s">
        <v>10085</v>
      </c>
      <c r="E36" s="1143">
        <f t="shared" si="0"/>
        <v>4.3999999999999997E-2</v>
      </c>
      <c r="F36" s="1139">
        <f t="shared" si="1"/>
        <v>0</v>
      </c>
      <c r="G36" s="1143"/>
      <c r="H36" s="1143"/>
      <c r="I36" s="1143"/>
      <c r="J36" s="1143"/>
      <c r="K36" s="1143"/>
      <c r="L36" s="1143"/>
      <c r="M36" s="1143"/>
      <c r="N36" s="1143"/>
      <c r="O36" s="1143">
        <v>4.3999999999999997E-2</v>
      </c>
      <c r="P36" s="1143"/>
      <c r="Q36" s="1143">
        <f t="shared" si="2"/>
        <v>4.3999999999999997E-2</v>
      </c>
      <c r="R36" s="313" t="s">
        <v>55</v>
      </c>
      <c r="S36" s="1143"/>
      <c r="T36" s="1143"/>
      <c r="U36" s="1143"/>
      <c r="V36" s="1143"/>
      <c r="W36" s="1143"/>
      <c r="X36" s="1143"/>
      <c r="Y36" s="1143"/>
      <c r="Z36" s="1143">
        <f t="shared" si="4"/>
        <v>4.3999999999999997E-2</v>
      </c>
      <c r="AA36" s="1143"/>
    </row>
    <row r="37" spans="1:27">
      <c r="A37" s="298">
        <v>28</v>
      </c>
      <c r="B37" s="1140" t="s">
        <v>10086</v>
      </c>
      <c r="C37" s="313" t="s">
        <v>10087</v>
      </c>
      <c r="D37" s="245" t="s">
        <v>10088</v>
      </c>
      <c r="E37" s="1143">
        <f t="shared" si="0"/>
        <v>0.26</v>
      </c>
      <c r="F37" s="1139">
        <f t="shared" si="1"/>
        <v>0</v>
      </c>
      <c r="G37" s="1143"/>
      <c r="H37" s="1143"/>
      <c r="I37" s="1143"/>
      <c r="J37" s="1143"/>
      <c r="K37" s="1143"/>
      <c r="L37" s="1143"/>
      <c r="M37" s="1143"/>
      <c r="N37" s="1143"/>
      <c r="O37" s="1143">
        <v>0.26</v>
      </c>
      <c r="P37" s="1143"/>
      <c r="Q37" s="1143">
        <f t="shared" si="2"/>
        <v>0.26</v>
      </c>
      <c r="R37" s="313" t="s">
        <v>55</v>
      </c>
      <c r="S37" s="1143"/>
      <c r="T37" s="1143"/>
      <c r="U37" s="1143"/>
      <c r="V37" s="1143"/>
      <c r="W37" s="1143"/>
      <c r="X37" s="1143"/>
      <c r="Y37" s="1143"/>
      <c r="Z37" s="1143">
        <f t="shared" si="4"/>
        <v>0.26</v>
      </c>
      <c r="AA37" s="1143"/>
    </row>
    <row r="38" spans="1:27" ht="25.5">
      <c r="A38" s="298">
        <v>29</v>
      </c>
      <c r="B38" s="1140" t="s">
        <v>10089</v>
      </c>
      <c r="C38" s="313" t="s">
        <v>10090</v>
      </c>
      <c r="D38" s="245" t="s">
        <v>10091</v>
      </c>
      <c r="E38" s="1143">
        <f t="shared" si="0"/>
        <v>6.9000000000000006E-2</v>
      </c>
      <c r="F38" s="1139">
        <f t="shared" si="1"/>
        <v>6.9000000000000006E-2</v>
      </c>
      <c r="G38" s="1143"/>
      <c r="H38" s="1143"/>
      <c r="I38" s="1143"/>
      <c r="J38" s="1143"/>
      <c r="K38" s="1143"/>
      <c r="L38" s="1143">
        <v>6.9000000000000006E-2</v>
      </c>
      <c r="M38" s="1143"/>
      <c r="N38" s="1143"/>
      <c r="O38" s="1143"/>
      <c r="P38" s="1143"/>
      <c r="Q38" s="1143">
        <f t="shared" si="2"/>
        <v>0</v>
      </c>
      <c r="R38" s="313" t="s">
        <v>55</v>
      </c>
      <c r="S38" s="1143"/>
      <c r="T38" s="1143"/>
      <c r="U38" s="1143"/>
      <c r="V38" s="1143"/>
      <c r="W38" s="1143"/>
      <c r="X38" s="1143"/>
      <c r="Y38" s="1143"/>
      <c r="Z38" s="1143">
        <f t="shared" si="4"/>
        <v>6.9000000000000006E-2</v>
      </c>
      <c r="AA38" s="1143"/>
    </row>
    <row r="39" spans="1:27" ht="25.5">
      <c r="A39" s="298">
        <v>30</v>
      </c>
      <c r="B39" s="1140" t="s">
        <v>10092</v>
      </c>
      <c r="C39" s="313" t="s">
        <v>10093</v>
      </c>
      <c r="D39" s="245" t="s">
        <v>10094</v>
      </c>
      <c r="E39" s="1143">
        <f t="shared" si="0"/>
        <v>0.22</v>
      </c>
      <c r="F39" s="1139">
        <f t="shared" si="1"/>
        <v>0.22</v>
      </c>
      <c r="G39" s="1143"/>
      <c r="H39" s="1143"/>
      <c r="I39" s="1143"/>
      <c r="J39" s="1143"/>
      <c r="K39" s="1143"/>
      <c r="L39" s="1143">
        <v>0.22</v>
      </c>
      <c r="M39" s="1143"/>
      <c r="N39" s="1143"/>
      <c r="O39" s="1143"/>
      <c r="P39" s="1143"/>
      <c r="Q39" s="1143">
        <f t="shared" si="2"/>
        <v>0</v>
      </c>
      <c r="R39" s="313" t="s">
        <v>55</v>
      </c>
      <c r="S39" s="1143"/>
      <c r="T39" s="1143"/>
      <c r="U39" s="1143"/>
      <c r="V39" s="1143"/>
      <c r="W39" s="1143"/>
      <c r="X39" s="1143"/>
      <c r="Y39" s="1143"/>
      <c r="Z39" s="1143">
        <f t="shared" si="4"/>
        <v>0.22</v>
      </c>
      <c r="AA39" s="1143"/>
    </row>
    <row r="40" spans="1:27" ht="25.5">
      <c r="A40" s="298">
        <v>31</v>
      </c>
      <c r="B40" s="1140" t="s">
        <v>10095</v>
      </c>
      <c r="C40" s="313" t="s">
        <v>10096</v>
      </c>
      <c r="D40" s="245" t="s">
        <v>10097</v>
      </c>
      <c r="E40" s="1143">
        <f t="shared" si="0"/>
        <v>9.5000000000000001E-2</v>
      </c>
      <c r="F40" s="1139">
        <f t="shared" si="1"/>
        <v>9.5000000000000001E-2</v>
      </c>
      <c r="G40" s="1143"/>
      <c r="H40" s="1143"/>
      <c r="I40" s="1143"/>
      <c r="J40" s="1143"/>
      <c r="K40" s="1143"/>
      <c r="L40" s="1143">
        <v>9.5000000000000001E-2</v>
      </c>
      <c r="M40" s="1143"/>
      <c r="N40" s="1143"/>
      <c r="O40" s="1143"/>
      <c r="P40" s="1143"/>
      <c r="Q40" s="1143">
        <f t="shared" si="2"/>
        <v>0</v>
      </c>
      <c r="R40" s="313" t="s">
        <v>55</v>
      </c>
      <c r="S40" s="1143"/>
      <c r="T40" s="1143"/>
      <c r="U40" s="1143"/>
      <c r="V40" s="1143"/>
      <c r="W40" s="1143"/>
      <c r="X40" s="1143"/>
      <c r="Y40" s="1143"/>
      <c r="Z40" s="1143">
        <f t="shared" si="4"/>
        <v>9.5000000000000001E-2</v>
      </c>
      <c r="AA40" s="1143"/>
    </row>
    <row r="41" spans="1:27">
      <c r="A41" s="298">
        <v>32</v>
      </c>
      <c r="B41" s="1140" t="s">
        <v>10098</v>
      </c>
      <c r="C41" s="313" t="s">
        <v>10099</v>
      </c>
      <c r="D41" s="245" t="s">
        <v>10100</v>
      </c>
      <c r="E41" s="1143">
        <f t="shared" si="0"/>
        <v>0.14499999999999999</v>
      </c>
      <c r="F41" s="1139">
        <f t="shared" si="1"/>
        <v>0</v>
      </c>
      <c r="G41" s="1143"/>
      <c r="H41" s="1143"/>
      <c r="I41" s="1143"/>
      <c r="J41" s="1143"/>
      <c r="K41" s="1143"/>
      <c r="L41" s="1143"/>
      <c r="M41" s="1143"/>
      <c r="N41" s="1143"/>
      <c r="O41" s="1143">
        <v>0.14499999999999999</v>
      </c>
      <c r="P41" s="1143"/>
      <c r="Q41" s="1143">
        <f t="shared" si="2"/>
        <v>0.14499999999999999</v>
      </c>
      <c r="R41" s="313" t="s">
        <v>55</v>
      </c>
      <c r="S41" s="1143"/>
      <c r="T41" s="1143"/>
      <c r="U41" s="1143"/>
      <c r="V41" s="1143"/>
      <c r="W41" s="1143"/>
      <c r="X41" s="1143"/>
      <c r="Y41" s="1143"/>
      <c r="Z41" s="1143">
        <f t="shared" si="4"/>
        <v>0.14499999999999999</v>
      </c>
      <c r="AA41" s="1143"/>
    </row>
    <row r="42" spans="1:27" ht="25.5">
      <c r="A42" s="298">
        <v>33</v>
      </c>
      <c r="B42" s="1140" t="s">
        <v>10101</v>
      </c>
      <c r="C42" s="313" t="s">
        <v>10102</v>
      </c>
      <c r="D42" s="245" t="s">
        <v>10103</v>
      </c>
      <c r="E42" s="1143">
        <f t="shared" si="0"/>
        <v>2.9710000000000001</v>
      </c>
      <c r="F42" s="1139">
        <f t="shared" si="1"/>
        <v>0</v>
      </c>
      <c r="G42" s="1143"/>
      <c r="H42" s="1143"/>
      <c r="I42" s="1143"/>
      <c r="J42" s="1143"/>
      <c r="K42" s="1143"/>
      <c r="L42" s="1143"/>
      <c r="M42" s="1143"/>
      <c r="N42" s="1143"/>
      <c r="O42" s="1143">
        <v>2.9710000000000001</v>
      </c>
      <c r="P42" s="1143"/>
      <c r="Q42" s="1143">
        <f t="shared" si="2"/>
        <v>2.9710000000000001</v>
      </c>
      <c r="R42" s="313" t="s">
        <v>55</v>
      </c>
      <c r="S42" s="1143"/>
      <c r="T42" s="1143"/>
      <c r="U42" s="1143"/>
      <c r="V42" s="1143"/>
      <c r="W42" s="1143"/>
      <c r="X42" s="1143"/>
      <c r="Y42" s="1143"/>
      <c r="Z42" s="1143"/>
      <c r="AA42" s="1143">
        <f>Q42</f>
        <v>2.9710000000000001</v>
      </c>
    </row>
    <row r="43" spans="1:27">
      <c r="A43" s="298">
        <v>34</v>
      </c>
      <c r="B43" s="1140" t="s">
        <v>10104</v>
      </c>
      <c r="C43" s="313" t="s">
        <v>10105</v>
      </c>
      <c r="D43" s="245"/>
      <c r="E43" s="1143">
        <f t="shared" si="0"/>
        <v>0.2</v>
      </c>
      <c r="F43" s="1139">
        <f t="shared" si="1"/>
        <v>0</v>
      </c>
      <c r="G43" s="1143"/>
      <c r="H43" s="1143"/>
      <c r="I43" s="1143"/>
      <c r="J43" s="1143"/>
      <c r="K43" s="1143"/>
      <c r="L43" s="1143"/>
      <c r="M43" s="1143"/>
      <c r="N43" s="1143"/>
      <c r="O43" s="1143">
        <v>0.2</v>
      </c>
      <c r="P43" s="1143"/>
      <c r="Q43" s="1143">
        <f t="shared" si="2"/>
        <v>0.2</v>
      </c>
      <c r="R43" s="313" t="s">
        <v>55</v>
      </c>
      <c r="S43" s="1143"/>
      <c r="T43" s="1143"/>
      <c r="U43" s="1143"/>
      <c r="V43" s="1143"/>
      <c r="W43" s="1143"/>
      <c r="X43" s="1143"/>
      <c r="Y43" s="1143"/>
      <c r="Z43" s="1143">
        <f>E43</f>
        <v>0.2</v>
      </c>
      <c r="AA43" s="1143"/>
    </row>
    <row r="44" spans="1:27">
      <c r="A44" s="298">
        <v>35</v>
      </c>
      <c r="B44" s="1140" t="s">
        <v>10106</v>
      </c>
      <c r="C44" s="313" t="s">
        <v>10107</v>
      </c>
      <c r="D44" s="245" t="s">
        <v>10108</v>
      </c>
      <c r="E44" s="1143">
        <f t="shared" si="0"/>
        <v>0.89700000000000002</v>
      </c>
      <c r="F44" s="1139">
        <f t="shared" si="1"/>
        <v>0</v>
      </c>
      <c r="G44" s="1143"/>
      <c r="H44" s="1143"/>
      <c r="I44" s="1143"/>
      <c r="J44" s="1143"/>
      <c r="K44" s="1143"/>
      <c r="L44" s="1143"/>
      <c r="M44" s="1143"/>
      <c r="N44" s="1143"/>
      <c r="O44" s="1143">
        <v>0.89700000000000002</v>
      </c>
      <c r="P44" s="1143"/>
      <c r="Q44" s="1143">
        <f t="shared" si="2"/>
        <v>0.89700000000000002</v>
      </c>
      <c r="R44" s="313" t="s">
        <v>55</v>
      </c>
      <c r="S44" s="1143"/>
      <c r="T44" s="1143"/>
      <c r="U44" s="1143"/>
      <c r="V44" s="1143"/>
      <c r="W44" s="1143"/>
      <c r="X44" s="1143"/>
      <c r="Y44" s="1143"/>
      <c r="Z44" s="1143">
        <f>E44</f>
        <v>0.89700000000000002</v>
      </c>
      <c r="AA44" s="1143"/>
    </row>
    <row r="45" spans="1:27">
      <c r="A45" s="298">
        <v>36</v>
      </c>
      <c r="B45" s="1140" t="s">
        <v>10109</v>
      </c>
      <c r="C45" s="313" t="s">
        <v>10110</v>
      </c>
      <c r="D45" s="245"/>
      <c r="E45" s="1143">
        <f t="shared" si="0"/>
        <v>1.2</v>
      </c>
      <c r="F45" s="1139">
        <f t="shared" si="1"/>
        <v>0</v>
      </c>
      <c r="G45" s="1143"/>
      <c r="H45" s="1143"/>
      <c r="I45" s="1143"/>
      <c r="J45" s="1143"/>
      <c r="K45" s="1143"/>
      <c r="L45" s="1143"/>
      <c r="M45" s="1143"/>
      <c r="N45" s="1143"/>
      <c r="O45" s="1143">
        <v>1.2</v>
      </c>
      <c r="P45" s="1143"/>
      <c r="Q45" s="1143">
        <f t="shared" si="2"/>
        <v>1.2</v>
      </c>
      <c r="R45" s="313" t="s">
        <v>55</v>
      </c>
      <c r="S45" s="1143"/>
      <c r="T45" s="1143"/>
      <c r="U45" s="1143"/>
      <c r="V45" s="1143"/>
      <c r="W45" s="1143"/>
      <c r="X45" s="1143"/>
      <c r="Y45" s="1143"/>
      <c r="Z45" s="1143">
        <f>E45</f>
        <v>1.2</v>
      </c>
      <c r="AA45" s="1143"/>
    </row>
    <row r="46" spans="1:27">
      <c r="A46" s="298">
        <v>37</v>
      </c>
      <c r="B46" s="1140" t="s">
        <v>10111</v>
      </c>
      <c r="C46" s="313" t="s">
        <v>10112</v>
      </c>
      <c r="D46" s="245"/>
      <c r="E46" s="1143">
        <f t="shared" si="0"/>
        <v>1.6</v>
      </c>
      <c r="F46" s="1139">
        <f t="shared" si="1"/>
        <v>0</v>
      </c>
      <c r="G46" s="1143"/>
      <c r="H46" s="1143"/>
      <c r="I46" s="1143"/>
      <c r="J46" s="1143"/>
      <c r="K46" s="1143"/>
      <c r="L46" s="1143"/>
      <c r="M46" s="1143"/>
      <c r="N46" s="1143"/>
      <c r="O46" s="1143">
        <v>1.6</v>
      </c>
      <c r="P46" s="1143"/>
      <c r="Q46" s="1143">
        <f t="shared" si="2"/>
        <v>1.6</v>
      </c>
      <c r="R46" s="313" t="s">
        <v>55</v>
      </c>
      <c r="S46" s="1143"/>
      <c r="T46" s="1143"/>
      <c r="U46" s="1143"/>
      <c r="V46" s="1143"/>
      <c r="W46" s="1143"/>
      <c r="X46" s="1143"/>
      <c r="Y46" s="1143"/>
      <c r="Z46" s="1143">
        <f>E46</f>
        <v>1.6</v>
      </c>
      <c r="AA46" s="1143"/>
    </row>
    <row r="47" spans="1:27">
      <c r="A47" s="298">
        <v>38</v>
      </c>
      <c r="B47" s="1140" t="s">
        <v>10113</v>
      </c>
      <c r="C47" s="313" t="s">
        <v>10114</v>
      </c>
      <c r="D47" s="245"/>
      <c r="E47" s="1143">
        <f t="shared" si="0"/>
        <v>0.5</v>
      </c>
      <c r="F47" s="1139">
        <f t="shared" si="1"/>
        <v>0</v>
      </c>
      <c r="G47" s="1143"/>
      <c r="H47" s="1143"/>
      <c r="I47" s="1143"/>
      <c r="J47" s="1143"/>
      <c r="K47" s="1143"/>
      <c r="L47" s="1143"/>
      <c r="M47" s="1143"/>
      <c r="N47" s="1143"/>
      <c r="O47" s="1143">
        <v>0.5</v>
      </c>
      <c r="P47" s="1143"/>
      <c r="Q47" s="1143">
        <f t="shared" si="2"/>
        <v>0.5</v>
      </c>
      <c r="R47" s="313" t="s">
        <v>55</v>
      </c>
      <c r="S47" s="1143"/>
      <c r="T47" s="1143"/>
      <c r="U47" s="1143"/>
      <c r="V47" s="1143"/>
      <c r="W47" s="1143"/>
      <c r="X47" s="1143"/>
      <c r="Y47" s="1143"/>
      <c r="Z47" s="1143">
        <f>E47</f>
        <v>0.5</v>
      </c>
      <c r="AA47" s="1143"/>
    </row>
    <row r="48" spans="1:27">
      <c r="A48" s="298">
        <v>39</v>
      </c>
      <c r="B48" s="1140" t="s">
        <v>10115</v>
      </c>
      <c r="C48" s="313" t="s">
        <v>10116</v>
      </c>
      <c r="D48" s="245"/>
      <c r="E48" s="1143">
        <f t="shared" si="0"/>
        <v>4</v>
      </c>
      <c r="F48" s="1139">
        <f t="shared" si="1"/>
        <v>0</v>
      </c>
      <c r="G48" s="1143"/>
      <c r="H48" s="1143"/>
      <c r="I48" s="1143"/>
      <c r="J48" s="1143"/>
      <c r="K48" s="1143"/>
      <c r="L48" s="1143"/>
      <c r="M48" s="1143"/>
      <c r="N48" s="1143"/>
      <c r="O48" s="1143"/>
      <c r="P48" s="1143">
        <v>4</v>
      </c>
      <c r="Q48" s="1143">
        <f t="shared" si="2"/>
        <v>4</v>
      </c>
      <c r="R48" s="313" t="s">
        <v>55</v>
      </c>
      <c r="S48" s="1143"/>
      <c r="T48" s="1143"/>
      <c r="U48" s="1143"/>
      <c r="V48" s="1143"/>
      <c r="W48" s="1143"/>
      <c r="X48" s="1143"/>
      <c r="Y48" s="1143"/>
      <c r="Z48" s="1143"/>
      <c r="AA48" s="1143">
        <f>Q48</f>
        <v>4</v>
      </c>
    </row>
    <row r="49" spans="1:27">
      <c r="A49" s="298">
        <v>40</v>
      </c>
      <c r="B49" s="1140" t="s">
        <v>10117</v>
      </c>
      <c r="C49" s="313" t="s">
        <v>10118</v>
      </c>
      <c r="D49" s="245"/>
      <c r="E49" s="1143">
        <f t="shared" si="0"/>
        <v>0.5</v>
      </c>
      <c r="F49" s="1139">
        <f t="shared" si="1"/>
        <v>0.5</v>
      </c>
      <c r="G49" s="1143"/>
      <c r="H49" s="1143"/>
      <c r="I49" s="1143"/>
      <c r="J49" s="1143"/>
      <c r="K49" s="1143"/>
      <c r="L49" s="1143">
        <v>0.5</v>
      </c>
      <c r="M49" s="1143"/>
      <c r="N49" s="1143"/>
      <c r="O49" s="1143"/>
      <c r="P49" s="1143"/>
      <c r="Q49" s="1143">
        <f t="shared" si="2"/>
        <v>0</v>
      </c>
      <c r="R49" s="313" t="s">
        <v>55</v>
      </c>
      <c r="S49" s="1143"/>
      <c r="T49" s="1143"/>
      <c r="U49" s="1143"/>
      <c r="V49" s="1143"/>
      <c r="W49" s="1143"/>
      <c r="X49" s="1143"/>
      <c r="Y49" s="1143"/>
      <c r="Z49" s="1143">
        <f t="shared" ref="Z49:Z61" si="5">E49</f>
        <v>0.5</v>
      </c>
      <c r="AA49" s="1143"/>
    </row>
    <row r="50" spans="1:27">
      <c r="A50" s="298">
        <v>41</v>
      </c>
      <c r="B50" s="1140" t="s">
        <v>10119</v>
      </c>
      <c r="C50" s="313" t="s">
        <v>10120</v>
      </c>
      <c r="D50" s="1137" t="s">
        <v>10121</v>
      </c>
      <c r="E50" s="1143">
        <f t="shared" si="0"/>
        <v>0.24199999999999999</v>
      </c>
      <c r="F50" s="1139">
        <f t="shared" si="1"/>
        <v>0.24199999999999999</v>
      </c>
      <c r="G50" s="1143"/>
      <c r="H50" s="1143"/>
      <c r="I50" s="1143"/>
      <c r="J50" s="1143"/>
      <c r="K50" s="1143"/>
      <c r="L50" s="1143">
        <v>0.24199999999999999</v>
      </c>
      <c r="M50" s="1143"/>
      <c r="N50" s="1143"/>
      <c r="O50" s="1143"/>
      <c r="P50" s="1143"/>
      <c r="Q50" s="1143">
        <f t="shared" si="2"/>
        <v>0</v>
      </c>
      <c r="R50" s="313" t="s">
        <v>55</v>
      </c>
      <c r="S50" s="1143"/>
      <c r="T50" s="1143"/>
      <c r="U50" s="1143"/>
      <c r="V50" s="1143"/>
      <c r="W50" s="1143"/>
      <c r="X50" s="1143"/>
      <c r="Y50" s="1143"/>
      <c r="Z50" s="1143">
        <f t="shared" si="5"/>
        <v>0.24199999999999999</v>
      </c>
      <c r="AA50" s="1143"/>
    </row>
    <row r="51" spans="1:27">
      <c r="A51" s="298">
        <v>42</v>
      </c>
      <c r="B51" s="1140" t="s">
        <v>10122</v>
      </c>
      <c r="C51" s="313" t="s">
        <v>10123</v>
      </c>
      <c r="D51" s="1137"/>
      <c r="E51" s="1143">
        <f t="shared" si="0"/>
        <v>2.5</v>
      </c>
      <c r="F51" s="1139">
        <f t="shared" si="1"/>
        <v>0</v>
      </c>
      <c r="G51" s="1143"/>
      <c r="H51" s="1143"/>
      <c r="I51" s="1143"/>
      <c r="J51" s="1143"/>
      <c r="K51" s="1143"/>
      <c r="L51" s="1143"/>
      <c r="M51" s="1143"/>
      <c r="N51" s="1143"/>
      <c r="O51" s="1143">
        <v>2.5</v>
      </c>
      <c r="P51" s="1143"/>
      <c r="Q51" s="1143">
        <f t="shared" si="2"/>
        <v>2.5</v>
      </c>
      <c r="R51" s="313" t="s">
        <v>55</v>
      </c>
      <c r="S51" s="1143"/>
      <c r="T51" s="1143"/>
      <c r="U51" s="1143"/>
      <c r="V51" s="1143"/>
      <c r="W51" s="1143"/>
      <c r="X51" s="1143"/>
      <c r="Y51" s="1143"/>
      <c r="Z51" s="1143">
        <f t="shared" si="5"/>
        <v>2.5</v>
      </c>
      <c r="AA51" s="1143"/>
    </row>
    <row r="52" spans="1:27">
      <c r="A52" s="298">
        <v>43</v>
      </c>
      <c r="B52" s="1140" t="s">
        <v>10124</v>
      </c>
      <c r="C52" s="313" t="s">
        <v>10125</v>
      </c>
      <c r="D52" s="245" t="s">
        <v>10126</v>
      </c>
      <c r="E52" s="1143">
        <f t="shared" si="0"/>
        <v>1.206</v>
      </c>
      <c r="F52" s="1139">
        <f t="shared" si="1"/>
        <v>0</v>
      </c>
      <c r="G52" s="1143"/>
      <c r="H52" s="1143"/>
      <c r="I52" s="1143"/>
      <c r="J52" s="1143"/>
      <c r="K52" s="1143"/>
      <c r="L52" s="1143"/>
      <c r="M52" s="1143"/>
      <c r="N52" s="1143"/>
      <c r="O52" s="1143">
        <v>1.206</v>
      </c>
      <c r="P52" s="1143"/>
      <c r="Q52" s="1143">
        <f t="shared" si="2"/>
        <v>1.206</v>
      </c>
      <c r="R52" s="313" t="s">
        <v>55</v>
      </c>
      <c r="S52" s="1143"/>
      <c r="T52" s="1143"/>
      <c r="U52" s="1143"/>
      <c r="V52" s="1143"/>
      <c r="W52" s="1143"/>
      <c r="X52" s="1143"/>
      <c r="Y52" s="1143"/>
      <c r="Z52" s="1143">
        <f t="shared" si="5"/>
        <v>1.206</v>
      </c>
      <c r="AA52" s="1143"/>
    </row>
    <row r="53" spans="1:27">
      <c r="A53" s="298">
        <v>44</v>
      </c>
      <c r="B53" s="1140" t="s">
        <v>10127</v>
      </c>
      <c r="C53" s="313" t="s">
        <v>10128</v>
      </c>
      <c r="D53" s="245"/>
      <c r="E53" s="1143">
        <f t="shared" si="0"/>
        <v>1.5</v>
      </c>
      <c r="F53" s="1139">
        <f t="shared" si="1"/>
        <v>0</v>
      </c>
      <c r="G53" s="1143"/>
      <c r="H53" s="1143"/>
      <c r="I53" s="1143"/>
      <c r="J53" s="1143"/>
      <c r="K53" s="1143"/>
      <c r="L53" s="1143"/>
      <c r="M53" s="1143"/>
      <c r="N53" s="1143"/>
      <c r="O53" s="1143">
        <v>1.5</v>
      </c>
      <c r="P53" s="1143"/>
      <c r="Q53" s="1143">
        <f t="shared" si="2"/>
        <v>1.5</v>
      </c>
      <c r="R53" s="313" t="s">
        <v>55</v>
      </c>
      <c r="S53" s="1143"/>
      <c r="T53" s="1143"/>
      <c r="U53" s="1143"/>
      <c r="V53" s="1143"/>
      <c r="W53" s="1143"/>
      <c r="X53" s="1143"/>
      <c r="Y53" s="1143"/>
      <c r="Z53" s="1143">
        <f t="shared" si="5"/>
        <v>1.5</v>
      </c>
      <c r="AA53" s="1143"/>
    </row>
    <row r="54" spans="1:27">
      <c r="A54" s="298">
        <v>45</v>
      </c>
      <c r="B54" s="1140" t="s">
        <v>10129</v>
      </c>
      <c r="C54" s="313" t="s">
        <v>10130</v>
      </c>
      <c r="D54" s="245"/>
      <c r="E54" s="1143">
        <f t="shared" si="0"/>
        <v>0.5</v>
      </c>
      <c r="F54" s="1139">
        <f t="shared" si="1"/>
        <v>0</v>
      </c>
      <c r="G54" s="1143"/>
      <c r="H54" s="1143"/>
      <c r="I54" s="1143"/>
      <c r="J54" s="1143"/>
      <c r="K54" s="1143"/>
      <c r="L54" s="1143"/>
      <c r="M54" s="1143"/>
      <c r="N54" s="1143"/>
      <c r="O54" s="1143">
        <v>0.5</v>
      </c>
      <c r="P54" s="1143"/>
      <c r="Q54" s="1143">
        <f t="shared" si="2"/>
        <v>0.5</v>
      </c>
      <c r="R54" s="313" t="s">
        <v>55</v>
      </c>
      <c r="S54" s="1143"/>
      <c r="T54" s="1143"/>
      <c r="U54" s="1143"/>
      <c r="V54" s="1143"/>
      <c r="W54" s="1143"/>
      <c r="X54" s="1143"/>
      <c r="Y54" s="1143"/>
      <c r="Z54" s="1143">
        <f t="shared" si="5"/>
        <v>0.5</v>
      </c>
      <c r="AA54" s="1143"/>
    </row>
    <row r="55" spans="1:27">
      <c r="A55" s="298">
        <v>46</v>
      </c>
      <c r="B55" s="1140" t="s">
        <v>10131</v>
      </c>
      <c r="C55" s="313" t="s">
        <v>10132</v>
      </c>
      <c r="D55" s="245"/>
      <c r="E55" s="1143">
        <f t="shared" si="0"/>
        <v>2</v>
      </c>
      <c r="F55" s="1139">
        <f t="shared" si="1"/>
        <v>0</v>
      </c>
      <c r="G55" s="1143"/>
      <c r="H55" s="1143"/>
      <c r="I55" s="1143"/>
      <c r="J55" s="1143"/>
      <c r="K55" s="1143"/>
      <c r="L55" s="1143"/>
      <c r="M55" s="1143"/>
      <c r="N55" s="1143"/>
      <c r="O55" s="1143">
        <v>2</v>
      </c>
      <c r="P55" s="1143"/>
      <c r="Q55" s="1143">
        <f t="shared" si="2"/>
        <v>2</v>
      </c>
      <c r="R55" s="313" t="s">
        <v>55</v>
      </c>
      <c r="S55" s="1143"/>
      <c r="T55" s="1143"/>
      <c r="U55" s="1143"/>
      <c r="V55" s="1143"/>
      <c r="W55" s="1143"/>
      <c r="X55" s="1143"/>
      <c r="Y55" s="1143"/>
      <c r="Z55" s="1143">
        <f t="shared" si="5"/>
        <v>2</v>
      </c>
      <c r="AA55" s="1143"/>
    </row>
    <row r="56" spans="1:27">
      <c r="A56" s="298">
        <v>47</v>
      </c>
      <c r="B56" s="1140" t="s">
        <v>10133</v>
      </c>
      <c r="C56" s="313" t="s">
        <v>10134</v>
      </c>
      <c r="D56" s="245" t="s">
        <v>10135</v>
      </c>
      <c r="E56" s="1143">
        <f t="shared" si="0"/>
        <v>0.34200000000000003</v>
      </c>
      <c r="F56" s="1139">
        <f t="shared" si="1"/>
        <v>0.34200000000000003</v>
      </c>
      <c r="G56" s="1143"/>
      <c r="H56" s="1143"/>
      <c r="I56" s="1143"/>
      <c r="J56" s="1143"/>
      <c r="K56" s="1143"/>
      <c r="L56" s="1143">
        <v>0.34200000000000003</v>
      </c>
      <c r="M56" s="1143"/>
      <c r="N56" s="1143"/>
      <c r="O56" s="1143"/>
      <c r="P56" s="1143"/>
      <c r="Q56" s="1143">
        <f t="shared" si="2"/>
        <v>0</v>
      </c>
      <c r="R56" s="313" t="s">
        <v>55</v>
      </c>
      <c r="S56" s="1143"/>
      <c r="T56" s="1143"/>
      <c r="U56" s="1143"/>
      <c r="V56" s="1143"/>
      <c r="W56" s="1143"/>
      <c r="X56" s="1143"/>
      <c r="Y56" s="1143"/>
      <c r="Z56" s="1143">
        <f t="shared" si="5"/>
        <v>0.34200000000000003</v>
      </c>
      <c r="AA56" s="1143"/>
    </row>
    <row r="57" spans="1:27">
      <c r="A57" s="298">
        <v>48</v>
      </c>
      <c r="B57" s="1140" t="s">
        <v>10136</v>
      </c>
      <c r="C57" s="313" t="s">
        <v>10137</v>
      </c>
      <c r="D57" s="245"/>
      <c r="E57" s="1143">
        <f t="shared" si="0"/>
        <v>0.5</v>
      </c>
      <c r="F57" s="1139">
        <f t="shared" si="1"/>
        <v>0</v>
      </c>
      <c r="G57" s="1143"/>
      <c r="H57" s="1143"/>
      <c r="I57" s="1143"/>
      <c r="J57" s="1143"/>
      <c r="K57" s="1143"/>
      <c r="L57" s="1143"/>
      <c r="M57" s="1143"/>
      <c r="N57" s="1143"/>
      <c r="O57" s="1143">
        <v>0.5</v>
      </c>
      <c r="P57" s="1143"/>
      <c r="Q57" s="1143">
        <f t="shared" si="2"/>
        <v>0.5</v>
      </c>
      <c r="R57" s="313" t="s">
        <v>55</v>
      </c>
      <c r="S57" s="1143"/>
      <c r="T57" s="1143"/>
      <c r="U57" s="1143"/>
      <c r="V57" s="1143"/>
      <c r="W57" s="1143"/>
      <c r="X57" s="1143"/>
      <c r="Y57" s="1143"/>
      <c r="Z57" s="1143">
        <f t="shared" si="5"/>
        <v>0.5</v>
      </c>
      <c r="AA57" s="1143"/>
    </row>
    <row r="58" spans="1:27">
      <c r="A58" s="298">
        <v>49</v>
      </c>
      <c r="B58" s="1140" t="s">
        <v>10138</v>
      </c>
      <c r="C58" s="313" t="s">
        <v>10139</v>
      </c>
      <c r="D58" s="245"/>
      <c r="E58" s="1143">
        <f t="shared" si="0"/>
        <v>3</v>
      </c>
      <c r="F58" s="1139">
        <f t="shared" si="1"/>
        <v>0</v>
      </c>
      <c r="G58" s="1143"/>
      <c r="H58" s="1143"/>
      <c r="I58" s="1143"/>
      <c r="J58" s="1143"/>
      <c r="K58" s="1143"/>
      <c r="L58" s="1143"/>
      <c r="M58" s="1143"/>
      <c r="N58" s="1143"/>
      <c r="O58" s="1143">
        <v>3</v>
      </c>
      <c r="P58" s="1143"/>
      <c r="Q58" s="1143">
        <f t="shared" si="2"/>
        <v>3</v>
      </c>
      <c r="R58" s="313" t="s">
        <v>55</v>
      </c>
      <c r="S58" s="1143"/>
      <c r="T58" s="1143"/>
      <c r="U58" s="1143"/>
      <c r="V58" s="1143"/>
      <c r="W58" s="1143"/>
      <c r="X58" s="1143"/>
      <c r="Y58" s="1143"/>
      <c r="Z58" s="1143">
        <f t="shared" si="5"/>
        <v>3</v>
      </c>
      <c r="AA58" s="1143"/>
    </row>
    <row r="59" spans="1:27">
      <c r="A59" s="298">
        <v>50</v>
      </c>
      <c r="B59" s="1140" t="s">
        <v>10140</v>
      </c>
      <c r="C59" s="313" t="s">
        <v>10141</v>
      </c>
      <c r="D59" s="245"/>
      <c r="E59" s="1143">
        <f t="shared" si="0"/>
        <v>2</v>
      </c>
      <c r="F59" s="1139">
        <f t="shared" si="1"/>
        <v>0</v>
      </c>
      <c r="G59" s="1143"/>
      <c r="H59" s="1143"/>
      <c r="I59" s="1143"/>
      <c r="J59" s="1143"/>
      <c r="K59" s="1143"/>
      <c r="L59" s="1143"/>
      <c r="M59" s="1143"/>
      <c r="N59" s="1143"/>
      <c r="O59" s="1143">
        <v>2</v>
      </c>
      <c r="P59" s="1143"/>
      <c r="Q59" s="1143">
        <f t="shared" si="2"/>
        <v>2</v>
      </c>
      <c r="R59" s="313" t="s">
        <v>55</v>
      </c>
      <c r="S59" s="1143"/>
      <c r="T59" s="1143"/>
      <c r="U59" s="1143"/>
      <c r="V59" s="1143"/>
      <c r="W59" s="1143"/>
      <c r="X59" s="1143"/>
      <c r="Y59" s="1143"/>
      <c r="Z59" s="1143">
        <f t="shared" si="5"/>
        <v>2</v>
      </c>
      <c r="AA59" s="1143"/>
    </row>
    <row r="60" spans="1:27">
      <c r="A60" s="298">
        <v>51</v>
      </c>
      <c r="B60" s="1140" t="s">
        <v>10142</v>
      </c>
      <c r="C60" s="313" t="s">
        <v>10143</v>
      </c>
      <c r="D60" s="245"/>
      <c r="E60" s="1143">
        <f t="shared" si="0"/>
        <v>1.5</v>
      </c>
      <c r="F60" s="1139">
        <f t="shared" si="1"/>
        <v>0</v>
      </c>
      <c r="G60" s="1143"/>
      <c r="H60" s="1143"/>
      <c r="I60" s="1143"/>
      <c r="J60" s="1143"/>
      <c r="K60" s="1143"/>
      <c r="L60" s="1143"/>
      <c r="M60" s="1143"/>
      <c r="N60" s="1143"/>
      <c r="O60" s="1143">
        <v>1.5</v>
      </c>
      <c r="P60" s="1143"/>
      <c r="Q60" s="1143">
        <f t="shared" si="2"/>
        <v>1.5</v>
      </c>
      <c r="R60" s="313" t="s">
        <v>55</v>
      </c>
      <c r="S60" s="1143"/>
      <c r="T60" s="1143"/>
      <c r="U60" s="1143"/>
      <c r="V60" s="1143"/>
      <c r="W60" s="1143"/>
      <c r="X60" s="1143"/>
      <c r="Y60" s="1143"/>
      <c r="Z60" s="1143">
        <f t="shared" si="5"/>
        <v>1.5</v>
      </c>
      <c r="AA60" s="1143"/>
    </row>
    <row r="61" spans="1:27">
      <c r="A61" s="298">
        <v>52</v>
      </c>
      <c r="B61" s="1140" t="s">
        <v>10144</v>
      </c>
      <c r="C61" s="313" t="s">
        <v>10145</v>
      </c>
      <c r="D61" s="245"/>
      <c r="E61" s="1143">
        <f t="shared" si="0"/>
        <v>0.3</v>
      </c>
      <c r="F61" s="1139">
        <f t="shared" si="1"/>
        <v>0</v>
      </c>
      <c r="G61" s="1143"/>
      <c r="H61" s="1143"/>
      <c r="I61" s="1143"/>
      <c r="J61" s="1143"/>
      <c r="K61" s="1143"/>
      <c r="L61" s="1143"/>
      <c r="M61" s="1143"/>
      <c r="N61" s="1143"/>
      <c r="O61" s="1143">
        <v>0.3</v>
      </c>
      <c r="P61" s="1143"/>
      <c r="Q61" s="1143">
        <f t="shared" si="2"/>
        <v>0.3</v>
      </c>
      <c r="R61" s="313" t="s">
        <v>55</v>
      </c>
      <c r="S61" s="1143"/>
      <c r="T61" s="1143"/>
      <c r="U61" s="1143"/>
      <c r="V61" s="1143"/>
      <c r="W61" s="1143"/>
      <c r="X61" s="1143"/>
      <c r="Y61" s="1143"/>
      <c r="Z61" s="1143">
        <f t="shared" si="5"/>
        <v>0.3</v>
      </c>
      <c r="AA61" s="1143"/>
    </row>
    <row r="62" spans="1:27">
      <c r="A62" s="298">
        <v>53</v>
      </c>
      <c r="B62" s="1140" t="s">
        <v>10146</v>
      </c>
      <c r="C62" s="313" t="s">
        <v>10147</v>
      </c>
      <c r="D62" s="245"/>
      <c r="E62" s="1143">
        <f t="shared" si="0"/>
        <v>14.5</v>
      </c>
      <c r="F62" s="1139">
        <f t="shared" si="1"/>
        <v>0</v>
      </c>
      <c r="G62" s="1143"/>
      <c r="H62" s="1143"/>
      <c r="I62" s="1143"/>
      <c r="J62" s="1143"/>
      <c r="K62" s="1143"/>
      <c r="L62" s="1143"/>
      <c r="M62" s="1143"/>
      <c r="N62" s="1143"/>
      <c r="O62" s="1143"/>
      <c r="P62" s="1143">
        <v>14.5</v>
      </c>
      <c r="Q62" s="1143">
        <f t="shared" si="2"/>
        <v>14.5</v>
      </c>
      <c r="R62" s="313" t="s">
        <v>55</v>
      </c>
      <c r="S62" s="1143"/>
      <c r="T62" s="1143"/>
      <c r="U62" s="1143"/>
      <c r="V62" s="1143"/>
      <c r="W62" s="1143"/>
      <c r="X62" s="1143"/>
      <c r="Y62" s="1143"/>
      <c r="Z62" s="1143"/>
      <c r="AA62" s="1143">
        <f>Q62</f>
        <v>14.5</v>
      </c>
    </row>
    <row r="63" spans="1:27" ht="25.5">
      <c r="A63" s="298">
        <v>54</v>
      </c>
      <c r="B63" s="1140" t="s">
        <v>10148</v>
      </c>
      <c r="C63" s="313" t="s">
        <v>10149</v>
      </c>
      <c r="D63" s="245"/>
      <c r="E63" s="1143">
        <f t="shared" si="0"/>
        <v>1.6</v>
      </c>
      <c r="F63" s="1139">
        <f t="shared" si="1"/>
        <v>1.6</v>
      </c>
      <c r="G63" s="1143"/>
      <c r="H63" s="1143"/>
      <c r="I63" s="1143"/>
      <c r="J63" s="1143"/>
      <c r="K63" s="1143"/>
      <c r="L63" s="1143">
        <v>1.6</v>
      </c>
      <c r="M63" s="1143"/>
      <c r="N63" s="1143"/>
      <c r="O63" s="1143"/>
      <c r="P63" s="1143"/>
      <c r="Q63" s="1143">
        <f t="shared" si="2"/>
        <v>0</v>
      </c>
      <c r="R63" s="313" t="s">
        <v>55</v>
      </c>
      <c r="S63" s="1143"/>
      <c r="T63" s="1143"/>
      <c r="U63" s="1143"/>
      <c r="V63" s="1143"/>
      <c r="W63" s="1143"/>
      <c r="X63" s="1143"/>
      <c r="Y63" s="1143"/>
      <c r="Z63" s="1143">
        <f t="shared" ref="Z63:Z71" si="6">E63</f>
        <v>1.6</v>
      </c>
      <c r="AA63" s="1143"/>
    </row>
    <row r="64" spans="1:27">
      <c r="A64" s="298">
        <v>55</v>
      </c>
      <c r="B64" s="1140" t="s">
        <v>10150</v>
      </c>
      <c r="C64" s="313" t="s">
        <v>10151</v>
      </c>
      <c r="D64" s="245"/>
      <c r="E64" s="1143">
        <f t="shared" si="0"/>
        <v>1</v>
      </c>
      <c r="F64" s="1139">
        <f t="shared" si="1"/>
        <v>0</v>
      </c>
      <c r="G64" s="1143"/>
      <c r="H64" s="1143"/>
      <c r="I64" s="1143"/>
      <c r="J64" s="1143"/>
      <c r="K64" s="1143"/>
      <c r="L64" s="1143"/>
      <c r="M64" s="1143"/>
      <c r="N64" s="1143"/>
      <c r="O64" s="1143"/>
      <c r="P64" s="1143">
        <v>1</v>
      </c>
      <c r="Q64" s="1143">
        <f t="shared" si="2"/>
        <v>1</v>
      </c>
      <c r="R64" s="313" t="s">
        <v>55</v>
      </c>
      <c r="S64" s="1143"/>
      <c r="T64" s="1143"/>
      <c r="U64" s="1143"/>
      <c r="V64" s="1143"/>
      <c r="W64" s="1143"/>
      <c r="X64" s="1143"/>
      <c r="Y64" s="1143"/>
      <c r="Z64" s="1143">
        <f t="shared" si="6"/>
        <v>1</v>
      </c>
      <c r="AA64" s="1143"/>
    </row>
    <row r="65" spans="1:27">
      <c r="A65" s="298">
        <v>56</v>
      </c>
      <c r="B65" s="1140" t="s">
        <v>10152</v>
      </c>
      <c r="C65" s="313" t="s">
        <v>10153</v>
      </c>
      <c r="D65" s="245"/>
      <c r="E65" s="1143">
        <f t="shared" si="0"/>
        <v>0.3</v>
      </c>
      <c r="F65" s="1139">
        <f t="shared" si="1"/>
        <v>0</v>
      </c>
      <c r="G65" s="1143"/>
      <c r="H65" s="1143"/>
      <c r="I65" s="1143"/>
      <c r="J65" s="1143"/>
      <c r="K65" s="1143"/>
      <c r="L65" s="1143"/>
      <c r="M65" s="1143"/>
      <c r="N65" s="1143"/>
      <c r="O65" s="1143"/>
      <c r="P65" s="1143">
        <v>0.3</v>
      </c>
      <c r="Q65" s="1143">
        <f t="shared" si="2"/>
        <v>0.3</v>
      </c>
      <c r="R65" s="313" t="s">
        <v>55</v>
      </c>
      <c r="S65" s="1143"/>
      <c r="T65" s="1143"/>
      <c r="U65" s="1143"/>
      <c r="V65" s="1143"/>
      <c r="W65" s="1143"/>
      <c r="X65" s="1143"/>
      <c r="Y65" s="1143"/>
      <c r="Z65" s="1143">
        <f t="shared" si="6"/>
        <v>0.3</v>
      </c>
      <c r="AA65" s="1143"/>
    </row>
    <row r="66" spans="1:27">
      <c r="A66" s="298">
        <v>57</v>
      </c>
      <c r="B66" s="1140" t="s">
        <v>10154</v>
      </c>
      <c r="C66" s="313" t="s">
        <v>10155</v>
      </c>
      <c r="D66" s="245"/>
      <c r="E66" s="1143">
        <f t="shared" si="0"/>
        <v>0.2</v>
      </c>
      <c r="F66" s="1139">
        <f t="shared" si="1"/>
        <v>0</v>
      </c>
      <c r="G66" s="1143"/>
      <c r="H66" s="1143"/>
      <c r="I66" s="1143"/>
      <c r="J66" s="1143"/>
      <c r="K66" s="1143"/>
      <c r="L66" s="1143"/>
      <c r="M66" s="1143"/>
      <c r="N66" s="1143"/>
      <c r="O66" s="1143"/>
      <c r="P66" s="1143">
        <v>0.2</v>
      </c>
      <c r="Q66" s="1143">
        <f t="shared" si="2"/>
        <v>0.2</v>
      </c>
      <c r="R66" s="313" t="s">
        <v>55</v>
      </c>
      <c r="S66" s="1143"/>
      <c r="T66" s="1143"/>
      <c r="U66" s="1143"/>
      <c r="V66" s="1143"/>
      <c r="W66" s="1143"/>
      <c r="X66" s="1143"/>
      <c r="Y66" s="1143"/>
      <c r="Z66" s="1143">
        <f t="shared" si="6"/>
        <v>0.2</v>
      </c>
      <c r="AA66" s="1143"/>
    </row>
    <row r="67" spans="1:27">
      <c r="A67" s="298">
        <v>58</v>
      </c>
      <c r="B67" s="1140" t="s">
        <v>10156</v>
      </c>
      <c r="C67" s="313" t="s">
        <v>10157</v>
      </c>
      <c r="D67" s="245"/>
      <c r="E67" s="1143">
        <f t="shared" si="0"/>
        <v>0.5</v>
      </c>
      <c r="F67" s="1139">
        <f t="shared" si="1"/>
        <v>0</v>
      </c>
      <c r="G67" s="1143"/>
      <c r="H67" s="1143"/>
      <c r="I67" s="1143"/>
      <c r="J67" s="1143"/>
      <c r="K67" s="1143"/>
      <c r="L67" s="1143"/>
      <c r="M67" s="1143"/>
      <c r="N67" s="1143"/>
      <c r="O67" s="1143"/>
      <c r="P67" s="1143">
        <v>0.5</v>
      </c>
      <c r="Q67" s="1143">
        <f t="shared" si="2"/>
        <v>0.5</v>
      </c>
      <c r="R67" s="313" t="s">
        <v>55</v>
      </c>
      <c r="S67" s="1143"/>
      <c r="T67" s="1143"/>
      <c r="U67" s="1143"/>
      <c r="V67" s="1143"/>
      <c r="W67" s="1143"/>
      <c r="X67" s="1143"/>
      <c r="Y67" s="1143"/>
      <c r="Z67" s="1143">
        <f t="shared" si="6"/>
        <v>0.5</v>
      </c>
      <c r="AA67" s="1143"/>
    </row>
    <row r="68" spans="1:27">
      <c r="A68" s="298">
        <v>59</v>
      </c>
      <c r="B68" s="1140" t="s">
        <v>10158</v>
      </c>
      <c r="C68" s="313" t="s">
        <v>10159</v>
      </c>
      <c r="D68" s="245" t="s">
        <v>10160</v>
      </c>
      <c r="E68" s="1143">
        <f t="shared" si="0"/>
        <v>0.41399999999999998</v>
      </c>
      <c r="F68" s="1139">
        <f t="shared" si="1"/>
        <v>0.41399999999999998</v>
      </c>
      <c r="G68" s="1143"/>
      <c r="H68" s="1143"/>
      <c r="I68" s="1143"/>
      <c r="J68" s="1143"/>
      <c r="K68" s="1143"/>
      <c r="L68" s="1143">
        <v>0.41399999999999998</v>
      </c>
      <c r="M68" s="1143"/>
      <c r="N68" s="1143"/>
      <c r="O68" s="1143"/>
      <c r="P68" s="1143"/>
      <c r="Q68" s="1143">
        <f t="shared" si="2"/>
        <v>0</v>
      </c>
      <c r="R68" s="313" t="s">
        <v>55</v>
      </c>
      <c r="S68" s="1143"/>
      <c r="T68" s="1143"/>
      <c r="U68" s="1143"/>
      <c r="V68" s="1143"/>
      <c r="W68" s="1143"/>
      <c r="X68" s="1143"/>
      <c r="Y68" s="1143"/>
      <c r="Z68" s="1143">
        <f t="shared" si="6"/>
        <v>0.41399999999999998</v>
      </c>
      <c r="AA68" s="1143"/>
    </row>
    <row r="69" spans="1:27">
      <c r="A69" s="298">
        <v>60</v>
      </c>
      <c r="B69" s="1140" t="s">
        <v>10161</v>
      </c>
      <c r="C69" s="313" t="s">
        <v>10162</v>
      </c>
      <c r="D69" s="245"/>
      <c r="E69" s="1143">
        <f t="shared" si="0"/>
        <v>0.2</v>
      </c>
      <c r="F69" s="1139">
        <f t="shared" si="1"/>
        <v>0.2</v>
      </c>
      <c r="G69" s="1143"/>
      <c r="H69" s="1143"/>
      <c r="I69" s="1143"/>
      <c r="J69" s="1143"/>
      <c r="K69" s="1143"/>
      <c r="L69" s="1143">
        <v>0.2</v>
      </c>
      <c r="M69" s="1143"/>
      <c r="N69" s="1143"/>
      <c r="O69" s="1143"/>
      <c r="P69" s="1143"/>
      <c r="Q69" s="1143">
        <f t="shared" si="2"/>
        <v>0</v>
      </c>
      <c r="R69" s="313" t="s">
        <v>55</v>
      </c>
      <c r="S69" s="1143"/>
      <c r="T69" s="1143"/>
      <c r="U69" s="1143"/>
      <c r="V69" s="1143"/>
      <c r="W69" s="1143"/>
      <c r="X69" s="1143"/>
      <c r="Y69" s="1143"/>
      <c r="Z69" s="1143">
        <f t="shared" si="6"/>
        <v>0.2</v>
      </c>
      <c r="AA69" s="1143"/>
    </row>
    <row r="70" spans="1:27">
      <c r="A70" s="298">
        <v>61</v>
      </c>
      <c r="B70" s="1140" t="s">
        <v>10163</v>
      </c>
      <c r="C70" s="313" t="s">
        <v>10164</v>
      </c>
      <c r="D70" s="245"/>
      <c r="E70" s="1143">
        <f t="shared" si="0"/>
        <v>0.1</v>
      </c>
      <c r="F70" s="1139">
        <f t="shared" si="1"/>
        <v>0.1</v>
      </c>
      <c r="G70" s="1143"/>
      <c r="H70" s="1143"/>
      <c r="I70" s="1143"/>
      <c r="J70" s="1143"/>
      <c r="K70" s="1143"/>
      <c r="L70" s="1143">
        <v>0.1</v>
      </c>
      <c r="M70" s="1143"/>
      <c r="N70" s="1143"/>
      <c r="O70" s="1143"/>
      <c r="P70" s="1143"/>
      <c r="Q70" s="1143">
        <f t="shared" si="2"/>
        <v>0</v>
      </c>
      <c r="R70" s="313" t="s">
        <v>55</v>
      </c>
      <c r="S70" s="1143"/>
      <c r="T70" s="1143"/>
      <c r="U70" s="1143"/>
      <c r="V70" s="1143"/>
      <c r="W70" s="1143"/>
      <c r="X70" s="1143"/>
      <c r="Y70" s="1143"/>
      <c r="Z70" s="1143">
        <f t="shared" si="6"/>
        <v>0.1</v>
      </c>
      <c r="AA70" s="1143"/>
    </row>
    <row r="71" spans="1:27">
      <c r="A71" s="298">
        <v>62</v>
      </c>
      <c r="B71" s="1140" t="s">
        <v>10165</v>
      </c>
      <c r="C71" s="313" t="s">
        <v>10166</v>
      </c>
      <c r="D71" s="245"/>
      <c r="E71" s="1143">
        <f t="shared" si="0"/>
        <v>6.5</v>
      </c>
      <c r="F71" s="1139">
        <f t="shared" si="1"/>
        <v>4.8</v>
      </c>
      <c r="G71" s="1143">
        <v>4.8</v>
      </c>
      <c r="H71" s="1143"/>
      <c r="I71" s="1143"/>
      <c r="J71" s="1143"/>
      <c r="K71" s="1143"/>
      <c r="L71" s="1143"/>
      <c r="M71" s="1143"/>
      <c r="N71" s="1143"/>
      <c r="O71" s="1143">
        <v>1.7</v>
      </c>
      <c r="P71" s="1143"/>
      <c r="Q71" s="1143">
        <f t="shared" si="2"/>
        <v>1.7</v>
      </c>
      <c r="R71" s="313" t="s">
        <v>55</v>
      </c>
      <c r="S71" s="1143"/>
      <c r="T71" s="1143"/>
      <c r="U71" s="1143"/>
      <c r="V71" s="1143"/>
      <c r="W71" s="1143"/>
      <c r="X71" s="1143"/>
      <c r="Y71" s="1143"/>
      <c r="Z71" s="1143">
        <f t="shared" si="6"/>
        <v>6.5</v>
      </c>
      <c r="AA71" s="1143"/>
    </row>
    <row r="72" spans="1:27" ht="25.5">
      <c r="A72" s="298">
        <v>63</v>
      </c>
      <c r="B72" s="1140" t="s">
        <v>10167</v>
      </c>
      <c r="C72" s="313" t="s">
        <v>10168</v>
      </c>
      <c r="D72" s="245"/>
      <c r="E72" s="1143">
        <f t="shared" si="0"/>
        <v>4</v>
      </c>
      <c r="F72" s="1139">
        <f t="shared" si="1"/>
        <v>0</v>
      </c>
      <c r="G72" s="1143"/>
      <c r="H72" s="1143"/>
      <c r="I72" s="1143"/>
      <c r="J72" s="1143"/>
      <c r="K72" s="1143"/>
      <c r="L72" s="1143"/>
      <c r="M72" s="1143"/>
      <c r="N72" s="1143"/>
      <c r="O72" s="1143"/>
      <c r="P72" s="1143">
        <v>4</v>
      </c>
      <c r="Q72" s="1143">
        <f t="shared" si="2"/>
        <v>4</v>
      </c>
      <c r="R72" s="313" t="s">
        <v>55</v>
      </c>
      <c r="S72" s="1143"/>
      <c r="T72" s="1143"/>
      <c r="U72" s="1143"/>
      <c r="V72" s="1143"/>
      <c r="W72" s="1143"/>
      <c r="X72" s="1143"/>
      <c r="Y72" s="1143"/>
      <c r="Z72" s="1143"/>
      <c r="AA72" s="1143">
        <f>Q72</f>
        <v>4</v>
      </c>
    </row>
    <row r="73" spans="1:27">
      <c r="A73" s="298">
        <v>64</v>
      </c>
      <c r="B73" s="1140" t="s">
        <v>10169</v>
      </c>
      <c r="C73" s="313" t="s">
        <v>10170</v>
      </c>
      <c r="D73" s="245"/>
      <c r="E73" s="1143">
        <f t="shared" si="0"/>
        <v>7</v>
      </c>
      <c r="F73" s="1139">
        <f t="shared" si="1"/>
        <v>0</v>
      </c>
      <c r="G73" s="1143"/>
      <c r="H73" s="1143"/>
      <c r="I73" s="1143"/>
      <c r="J73" s="1143"/>
      <c r="K73" s="1143"/>
      <c r="L73" s="1143"/>
      <c r="M73" s="1143"/>
      <c r="N73" s="1143"/>
      <c r="O73" s="1143"/>
      <c r="P73" s="1143">
        <v>7</v>
      </c>
      <c r="Q73" s="1143">
        <f t="shared" si="2"/>
        <v>7</v>
      </c>
      <c r="R73" s="313" t="s">
        <v>55</v>
      </c>
      <c r="S73" s="1143"/>
      <c r="T73" s="1143"/>
      <c r="U73" s="1143"/>
      <c r="V73" s="1143"/>
      <c r="W73" s="1143"/>
      <c r="X73" s="1143"/>
      <c r="Y73" s="1143"/>
      <c r="Z73" s="1143"/>
      <c r="AA73" s="1143">
        <f>Q73</f>
        <v>7</v>
      </c>
    </row>
    <row r="74" spans="1:27" ht="25.5">
      <c r="A74" s="298">
        <v>65</v>
      </c>
      <c r="B74" s="1140" t="s">
        <v>10171</v>
      </c>
      <c r="C74" s="313" t="s">
        <v>10172</v>
      </c>
      <c r="D74" s="245" t="s">
        <v>10173</v>
      </c>
      <c r="E74" s="1143">
        <f t="shared" si="0"/>
        <v>0.38800000000000001</v>
      </c>
      <c r="F74" s="1139">
        <f t="shared" si="1"/>
        <v>0.38800000000000001</v>
      </c>
      <c r="G74" s="1143"/>
      <c r="H74" s="1143"/>
      <c r="I74" s="1143"/>
      <c r="J74" s="1143"/>
      <c r="K74" s="1143"/>
      <c r="L74" s="1143">
        <v>0.38800000000000001</v>
      </c>
      <c r="M74" s="1143"/>
      <c r="N74" s="1143"/>
      <c r="O74" s="1143"/>
      <c r="P74" s="1143"/>
      <c r="Q74" s="1143">
        <f t="shared" si="2"/>
        <v>0</v>
      </c>
      <c r="R74" s="313" t="s">
        <v>55</v>
      </c>
      <c r="S74" s="1143"/>
      <c r="T74" s="1143"/>
      <c r="U74" s="1143"/>
      <c r="V74" s="1143"/>
      <c r="W74" s="1143"/>
      <c r="X74" s="1143"/>
      <c r="Y74" s="1143"/>
      <c r="Z74" s="1143">
        <f t="shared" ref="Z74:Z80" si="7">E74</f>
        <v>0.38800000000000001</v>
      </c>
      <c r="AA74" s="1143"/>
    </row>
    <row r="75" spans="1:27" ht="25.5">
      <c r="A75" s="298">
        <v>66</v>
      </c>
      <c r="B75" s="1140" t="s">
        <v>10174</v>
      </c>
      <c r="C75" s="313" t="s">
        <v>10175</v>
      </c>
      <c r="D75" s="245"/>
      <c r="E75" s="1143">
        <f t="shared" ref="E75:E109" si="8">SUM(G75:P75)</f>
        <v>1.5</v>
      </c>
      <c r="F75" s="1139">
        <f t="shared" ref="F75:F109" si="9">SUM(G75:N75)</f>
        <v>0</v>
      </c>
      <c r="G75" s="1143"/>
      <c r="H75" s="1143"/>
      <c r="I75" s="1143"/>
      <c r="J75" s="1143"/>
      <c r="K75" s="1143"/>
      <c r="L75" s="1143"/>
      <c r="M75" s="1143"/>
      <c r="N75" s="1143"/>
      <c r="O75" s="1143">
        <v>1.5</v>
      </c>
      <c r="P75" s="1143"/>
      <c r="Q75" s="1143">
        <f t="shared" si="2"/>
        <v>1.5</v>
      </c>
      <c r="R75" s="313" t="s">
        <v>55</v>
      </c>
      <c r="S75" s="1143"/>
      <c r="T75" s="1143"/>
      <c r="U75" s="1143"/>
      <c r="V75" s="1143"/>
      <c r="W75" s="1143"/>
      <c r="X75" s="1143"/>
      <c r="Y75" s="1143"/>
      <c r="Z75" s="1143">
        <f t="shared" si="7"/>
        <v>1.5</v>
      </c>
      <c r="AA75" s="1143"/>
    </row>
    <row r="76" spans="1:27" ht="25.5">
      <c r="A76" s="298">
        <v>67</v>
      </c>
      <c r="B76" s="1140" t="s">
        <v>10176</v>
      </c>
      <c r="C76" s="313" t="s">
        <v>10177</v>
      </c>
      <c r="D76" s="313" t="s">
        <v>10178</v>
      </c>
      <c r="E76" s="1143">
        <f t="shared" si="8"/>
        <v>0.121</v>
      </c>
      <c r="F76" s="1139">
        <f t="shared" si="9"/>
        <v>0.121</v>
      </c>
      <c r="G76" s="1143"/>
      <c r="H76" s="1143"/>
      <c r="I76" s="1143"/>
      <c r="J76" s="1143"/>
      <c r="K76" s="1143"/>
      <c r="L76" s="1143">
        <v>0.121</v>
      </c>
      <c r="M76" s="1143"/>
      <c r="N76" s="1143"/>
      <c r="O76" s="1143"/>
      <c r="P76" s="1143"/>
      <c r="Q76" s="1143">
        <f t="shared" ref="Q76:Q109" si="10">SUM(O76:P76)</f>
        <v>0</v>
      </c>
      <c r="R76" s="313" t="s">
        <v>55</v>
      </c>
      <c r="S76" s="1143"/>
      <c r="T76" s="1143"/>
      <c r="U76" s="1143"/>
      <c r="V76" s="1143"/>
      <c r="W76" s="1143"/>
      <c r="X76" s="1143"/>
      <c r="Y76" s="1143"/>
      <c r="Z76" s="1143">
        <f t="shared" si="7"/>
        <v>0.121</v>
      </c>
      <c r="AA76" s="1143"/>
    </row>
    <row r="77" spans="1:27" ht="25.5">
      <c r="A77" s="298">
        <v>68</v>
      </c>
      <c r="B77" s="1140" t="s">
        <v>10179</v>
      </c>
      <c r="C77" s="313" t="s">
        <v>10180</v>
      </c>
      <c r="D77" s="245"/>
      <c r="E77" s="1143">
        <f t="shared" si="8"/>
        <v>1</v>
      </c>
      <c r="F77" s="1139">
        <f t="shared" si="9"/>
        <v>0</v>
      </c>
      <c r="G77" s="1143"/>
      <c r="H77" s="1143"/>
      <c r="I77" s="1143"/>
      <c r="J77" s="1143"/>
      <c r="K77" s="1143"/>
      <c r="L77" s="1143"/>
      <c r="M77" s="1143"/>
      <c r="N77" s="1143"/>
      <c r="O77" s="1143">
        <v>1</v>
      </c>
      <c r="P77" s="1143"/>
      <c r="Q77" s="1143">
        <f t="shared" si="10"/>
        <v>1</v>
      </c>
      <c r="R77" s="313" t="s">
        <v>55</v>
      </c>
      <c r="S77" s="1143"/>
      <c r="T77" s="1143"/>
      <c r="U77" s="1143"/>
      <c r="V77" s="1143"/>
      <c r="W77" s="1143"/>
      <c r="X77" s="1143"/>
      <c r="Y77" s="1143"/>
      <c r="Z77" s="1143">
        <f t="shared" si="7"/>
        <v>1</v>
      </c>
      <c r="AA77" s="1143"/>
    </row>
    <row r="78" spans="1:27">
      <c r="A78" s="1141">
        <v>69</v>
      </c>
      <c r="B78" s="1142" t="s">
        <v>10181</v>
      </c>
      <c r="C78" s="651" t="s">
        <v>10182</v>
      </c>
      <c r="D78" s="651"/>
      <c r="E78" s="1144">
        <f t="shared" si="8"/>
        <v>0.68400000000000005</v>
      </c>
      <c r="F78" s="1138">
        <f t="shared" si="9"/>
        <v>0</v>
      </c>
      <c r="G78" s="1144"/>
      <c r="H78" s="1144"/>
      <c r="I78" s="1144"/>
      <c r="J78" s="1144"/>
      <c r="K78" s="1144"/>
      <c r="L78" s="1144"/>
      <c r="M78" s="1144"/>
      <c r="N78" s="1144"/>
      <c r="O78" s="1144">
        <v>0.68400000000000005</v>
      </c>
      <c r="P78" s="1144"/>
      <c r="Q78" s="1144">
        <f t="shared" si="10"/>
        <v>0.68400000000000005</v>
      </c>
      <c r="R78" s="313" t="s">
        <v>55</v>
      </c>
      <c r="S78" s="1144"/>
      <c r="T78" s="1144"/>
      <c r="U78" s="1144"/>
      <c r="V78" s="1144"/>
      <c r="W78" s="1144"/>
      <c r="X78" s="1144"/>
      <c r="Y78" s="1144"/>
      <c r="Z78" s="1144">
        <f t="shared" si="7"/>
        <v>0.68400000000000005</v>
      </c>
      <c r="AA78" s="1144"/>
    </row>
    <row r="79" spans="1:27">
      <c r="A79" s="298">
        <v>70</v>
      </c>
      <c r="B79" s="1140" t="s">
        <v>10183</v>
      </c>
      <c r="C79" s="313" t="s">
        <v>10184</v>
      </c>
      <c r="D79" s="313"/>
      <c r="E79" s="1143">
        <f t="shared" si="8"/>
        <v>3</v>
      </c>
      <c r="F79" s="1139">
        <f t="shared" si="9"/>
        <v>0</v>
      </c>
      <c r="G79" s="1143"/>
      <c r="H79" s="1143"/>
      <c r="I79" s="1143"/>
      <c r="J79" s="1143"/>
      <c r="K79" s="1143"/>
      <c r="L79" s="1143"/>
      <c r="M79" s="1143"/>
      <c r="N79" s="1143"/>
      <c r="O79" s="1143">
        <v>3</v>
      </c>
      <c r="P79" s="1143"/>
      <c r="Q79" s="1143">
        <f t="shared" si="10"/>
        <v>3</v>
      </c>
      <c r="R79" s="313" t="s">
        <v>55</v>
      </c>
      <c r="S79" s="1143"/>
      <c r="T79" s="1143"/>
      <c r="U79" s="1143"/>
      <c r="V79" s="1143"/>
      <c r="W79" s="1143"/>
      <c r="X79" s="1143"/>
      <c r="Y79" s="1143"/>
      <c r="Z79" s="1143">
        <f t="shared" si="7"/>
        <v>3</v>
      </c>
      <c r="AA79" s="1143"/>
    </row>
    <row r="80" spans="1:27">
      <c r="A80" s="298">
        <v>71</v>
      </c>
      <c r="B80" s="1140" t="s">
        <v>10185</v>
      </c>
      <c r="C80" s="313" t="s">
        <v>10186</v>
      </c>
      <c r="D80" s="245"/>
      <c r="E80" s="1143">
        <f t="shared" si="8"/>
        <v>2.5</v>
      </c>
      <c r="F80" s="1139">
        <f t="shared" si="9"/>
        <v>0</v>
      </c>
      <c r="G80" s="1143"/>
      <c r="H80" s="1143"/>
      <c r="I80" s="1143"/>
      <c r="J80" s="1143"/>
      <c r="K80" s="1143"/>
      <c r="L80" s="1143"/>
      <c r="M80" s="1143"/>
      <c r="N80" s="1143"/>
      <c r="O80" s="1143">
        <v>2.5</v>
      </c>
      <c r="P80" s="1143"/>
      <c r="Q80" s="1143">
        <f t="shared" si="10"/>
        <v>2.5</v>
      </c>
      <c r="R80" s="313" t="s">
        <v>55</v>
      </c>
      <c r="S80" s="1143"/>
      <c r="T80" s="1143"/>
      <c r="U80" s="1143"/>
      <c r="V80" s="1143"/>
      <c r="W80" s="1143"/>
      <c r="X80" s="1143"/>
      <c r="Y80" s="1143"/>
      <c r="Z80" s="1143">
        <f t="shared" si="7"/>
        <v>2.5</v>
      </c>
      <c r="AA80" s="1143"/>
    </row>
    <row r="81" spans="1:27">
      <c r="A81" s="298">
        <v>72</v>
      </c>
      <c r="B81" s="1140" t="s">
        <v>10187</v>
      </c>
      <c r="C81" s="313" t="s">
        <v>10188</v>
      </c>
      <c r="D81" s="245"/>
      <c r="E81" s="1143">
        <f t="shared" si="8"/>
        <v>4</v>
      </c>
      <c r="F81" s="1139">
        <f t="shared" si="9"/>
        <v>0</v>
      </c>
      <c r="G81" s="1143"/>
      <c r="H81" s="1143"/>
      <c r="I81" s="1143"/>
      <c r="J81" s="1143"/>
      <c r="K81" s="1143"/>
      <c r="L81" s="1143"/>
      <c r="M81" s="1143"/>
      <c r="N81" s="1143"/>
      <c r="O81" s="1143"/>
      <c r="P81" s="1143">
        <v>4</v>
      </c>
      <c r="Q81" s="1143">
        <f t="shared" si="10"/>
        <v>4</v>
      </c>
      <c r="R81" s="313" t="s">
        <v>55</v>
      </c>
      <c r="S81" s="1143"/>
      <c r="T81" s="1143"/>
      <c r="U81" s="1143"/>
      <c r="V81" s="1143"/>
      <c r="W81" s="1143"/>
      <c r="X81" s="1143"/>
      <c r="Y81" s="1143"/>
      <c r="Z81" s="1143"/>
      <c r="AA81" s="1143">
        <f>E81</f>
        <v>4</v>
      </c>
    </row>
    <row r="82" spans="1:27">
      <c r="A82" s="298">
        <v>73</v>
      </c>
      <c r="B82" s="1140" t="s">
        <v>10189</v>
      </c>
      <c r="C82" s="313" t="s">
        <v>10190</v>
      </c>
      <c r="D82" s="313"/>
      <c r="E82" s="1143">
        <f t="shared" si="8"/>
        <v>3.2</v>
      </c>
      <c r="F82" s="1139">
        <f t="shared" si="9"/>
        <v>0</v>
      </c>
      <c r="G82" s="1143"/>
      <c r="H82" s="1143"/>
      <c r="I82" s="1143"/>
      <c r="J82" s="1143"/>
      <c r="K82" s="1143"/>
      <c r="L82" s="1143"/>
      <c r="M82" s="1143"/>
      <c r="N82" s="1143"/>
      <c r="O82" s="1143">
        <v>3.2</v>
      </c>
      <c r="P82" s="1143"/>
      <c r="Q82" s="1143">
        <f t="shared" si="10"/>
        <v>3.2</v>
      </c>
      <c r="R82" s="313" t="s">
        <v>55</v>
      </c>
      <c r="S82" s="1143"/>
      <c r="T82" s="1143"/>
      <c r="U82" s="1143"/>
      <c r="V82" s="1143"/>
      <c r="W82" s="1143"/>
      <c r="X82" s="1143"/>
      <c r="Y82" s="1143"/>
      <c r="Z82" s="1143">
        <f>E82</f>
        <v>3.2</v>
      </c>
      <c r="AA82" s="1143"/>
    </row>
    <row r="83" spans="1:27" ht="25.5">
      <c r="A83" s="298">
        <v>74</v>
      </c>
      <c r="B83" s="1140" t="s">
        <v>10191</v>
      </c>
      <c r="C83" s="313" t="s">
        <v>10192</v>
      </c>
      <c r="D83" s="245"/>
      <c r="E83" s="1143">
        <f t="shared" si="8"/>
        <v>3</v>
      </c>
      <c r="F83" s="1139">
        <f t="shared" si="9"/>
        <v>0</v>
      </c>
      <c r="G83" s="1143"/>
      <c r="H83" s="1143"/>
      <c r="I83" s="1143"/>
      <c r="J83" s="1143"/>
      <c r="K83" s="1143"/>
      <c r="L83" s="1143"/>
      <c r="M83" s="1143"/>
      <c r="N83" s="1143"/>
      <c r="O83" s="1143">
        <v>3</v>
      </c>
      <c r="P83" s="1143"/>
      <c r="Q83" s="1143">
        <f t="shared" si="10"/>
        <v>3</v>
      </c>
      <c r="R83" s="313" t="s">
        <v>55</v>
      </c>
      <c r="S83" s="1143"/>
      <c r="T83" s="1143"/>
      <c r="U83" s="1143"/>
      <c r="V83" s="1143"/>
      <c r="W83" s="1143"/>
      <c r="X83" s="1143"/>
      <c r="Y83" s="1143"/>
      <c r="Z83" s="1143">
        <f>E83</f>
        <v>3</v>
      </c>
      <c r="AA83" s="1143"/>
    </row>
    <row r="84" spans="1:27" ht="25.5">
      <c r="A84" s="298">
        <v>75</v>
      </c>
      <c r="B84" s="1140" t="s">
        <v>10193</v>
      </c>
      <c r="C84" s="313" t="s">
        <v>10194</v>
      </c>
      <c r="D84" s="245"/>
      <c r="E84" s="1143">
        <f t="shared" si="8"/>
        <v>7</v>
      </c>
      <c r="F84" s="1139">
        <f t="shared" si="9"/>
        <v>0</v>
      </c>
      <c r="G84" s="1143"/>
      <c r="H84" s="1143"/>
      <c r="I84" s="1143"/>
      <c r="J84" s="1143"/>
      <c r="K84" s="1143"/>
      <c r="L84" s="1143"/>
      <c r="M84" s="1143"/>
      <c r="N84" s="1143"/>
      <c r="O84" s="1143"/>
      <c r="P84" s="1143">
        <v>7</v>
      </c>
      <c r="Q84" s="1143">
        <f t="shared" si="10"/>
        <v>7</v>
      </c>
      <c r="R84" s="313" t="s">
        <v>55</v>
      </c>
      <c r="S84" s="1143"/>
      <c r="T84" s="1143"/>
      <c r="U84" s="1143"/>
      <c r="V84" s="1143"/>
      <c r="W84" s="1143"/>
      <c r="X84" s="1143"/>
      <c r="Y84" s="1143"/>
      <c r="Z84" s="1143"/>
      <c r="AA84" s="1143">
        <f>Q84</f>
        <v>7</v>
      </c>
    </row>
    <row r="85" spans="1:27">
      <c r="A85" s="298">
        <v>76</v>
      </c>
      <c r="B85" s="1140" t="s">
        <v>10195</v>
      </c>
      <c r="C85" s="313" t="s">
        <v>10196</v>
      </c>
      <c r="D85" s="313" t="s">
        <v>10197</v>
      </c>
      <c r="E85" s="1143">
        <f t="shared" si="8"/>
        <v>0.26300000000000001</v>
      </c>
      <c r="F85" s="1139">
        <f t="shared" si="9"/>
        <v>0.26300000000000001</v>
      </c>
      <c r="G85" s="1143"/>
      <c r="H85" s="1143"/>
      <c r="I85" s="1143"/>
      <c r="J85" s="1143"/>
      <c r="K85" s="1143"/>
      <c r="L85" s="1143">
        <v>0.26300000000000001</v>
      </c>
      <c r="M85" s="1143"/>
      <c r="N85" s="1143"/>
      <c r="O85" s="1143"/>
      <c r="P85" s="1143"/>
      <c r="Q85" s="1143">
        <f t="shared" si="10"/>
        <v>0</v>
      </c>
      <c r="R85" s="313" t="s">
        <v>55</v>
      </c>
      <c r="S85" s="1143"/>
      <c r="T85" s="1143"/>
      <c r="U85" s="1143"/>
      <c r="V85" s="1143"/>
      <c r="W85" s="1143"/>
      <c r="X85" s="1143"/>
      <c r="Y85" s="1143"/>
      <c r="Z85" s="1143">
        <f>E85</f>
        <v>0.26300000000000001</v>
      </c>
      <c r="AA85" s="1143"/>
    </row>
    <row r="86" spans="1:27" ht="25.5">
      <c r="A86" s="298">
        <v>77</v>
      </c>
      <c r="B86" s="1140" t="s">
        <v>10198</v>
      </c>
      <c r="C86" s="313" t="s">
        <v>10199</v>
      </c>
      <c r="D86" s="245" t="s">
        <v>10200</v>
      </c>
      <c r="E86" s="1143">
        <f t="shared" si="8"/>
        <v>0.45700000000000002</v>
      </c>
      <c r="F86" s="1139">
        <f t="shared" si="9"/>
        <v>0</v>
      </c>
      <c r="G86" s="1143"/>
      <c r="H86" s="1143"/>
      <c r="I86" s="1143"/>
      <c r="J86" s="1143"/>
      <c r="K86" s="1143"/>
      <c r="L86" s="1143"/>
      <c r="M86" s="1143"/>
      <c r="N86" s="1143"/>
      <c r="O86" s="1143">
        <v>0.45700000000000002</v>
      </c>
      <c r="P86" s="1143"/>
      <c r="Q86" s="1143">
        <f t="shared" si="10"/>
        <v>0.45700000000000002</v>
      </c>
      <c r="R86" s="313" t="s">
        <v>55</v>
      </c>
      <c r="S86" s="1143"/>
      <c r="T86" s="1143"/>
      <c r="U86" s="1143"/>
      <c r="V86" s="1143"/>
      <c r="W86" s="1143"/>
      <c r="X86" s="1143"/>
      <c r="Y86" s="1143"/>
      <c r="Z86" s="1143">
        <f>E86</f>
        <v>0.45700000000000002</v>
      </c>
      <c r="AA86" s="1143"/>
    </row>
    <row r="87" spans="1:27" ht="25.5">
      <c r="A87" s="298">
        <v>78</v>
      </c>
      <c r="B87" s="1140" t="s">
        <v>10201</v>
      </c>
      <c r="C87" s="313" t="s">
        <v>10202</v>
      </c>
      <c r="D87" s="245"/>
      <c r="E87" s="1143">
        <f t="shared" si="8"/>
        <v>6.7</v>
      </c>
      <c r="F87" s="1139">
        <f t="shared" si="9"/>
        <v>0</v>
      </c>
      <c r="G87" s="1143"/>
      <c r="H87" s="1143"/>
      <c r="I87" s="1143"/>
      <c r="J87" s="1143"/>
      <c r="K87" s="1143"/>
      <c r="L87" s="1143"/>
      <c r="M87" s="1143"/>
      <c r="N87" s="1143"/>
      <c r="O87" s="1143"/>
      <c r="P87" s="1143">
        <v>6.7</v>
      </c>
      <c r="Q87" s="1143">
        <f t="shared" si="10"/>
        <v>6.7</v>
      </c>
      <c r="R87" s="313" t="s">
        <v>55</v>
      </c>
      <c r="S87" s="1143"/>
      <c r="T87" s="1143"/>
      <c r="U87" s="1143"/>
      <c r="V87" s="1143"/>
      <c r="W87" s="1143"/>
      <c r="X87" s="1143"/>
      <c r="Y87" s="1143"/>
      <c r="Z87" s="1143"/>
      <c r="AA87" s="1143">
        <f>Q87</f>
        <v>6.7</v>
      </c>
    </row>
    <row r="88" spans="1:27">
      <c r="A88" s="1141">
        <v>79</v>
      </c>
      <c r="B88" s="1142" t="s">
        <v>10203</v>
      </c>
      <c r="C88" s="651" t="s">
        <v>10204</v>
      </c>
      <c r="D88" s="651"/>
      <c r="E88" s="1144">
        <f t="shared" si="8"/>
        <v>2.5</v>
      </c>
      <c r="F88" s="1138">
        <f t="shared" si="9"/>
        <v>2.5</v>
      </c>
      <c r="G88" s="1144"/>
      <c r="H88" s="1144"/>
      <c r="I88" s="1144"/>
      <c r="J88" s="1144"/>
      <c r="K88" s="1144"/>
      <c r="L88" s="1144">
        <v>2.5</v>
      </c>
      <c r="M88" s="1144"/>
      <c r="N88" s="1144"/>
      <c r="O88" s="1144"/>
      <c r="P88" s="1144"/>
      <c r="Q88" s="1144">
        <f t="shared" si="10"/>
        <v>0</v>
      </c>
      <c r="R88" s="313" t="s">
        <v>55</v>
      </c>
      <c r="S88" s="1144"/>
      <c r="T88" s="1144"/>
      <c r="U88" s="1144"/>
      <c r="V88" s="1144"/>
      <c r="W88" s="1144"/>
      <c r="X88" s="1144"/>
      <c r="Y88" s="1144"/>
      <c r="Z88" s="1144">
        <f>E88</f>
        <v>2.5</v>
      </c>
      <c r="AA88" s="1144"/>
    </row>
    <row r="89" spans="1:27">
      <c r="A89" s="298">
        <v>80</v>
      </c>
      <c r="B89" s="1140" t="s">
        <v>10205</v>
      </c>
      <c r="C89" s="313" t="s">
        <v>10206</v>
      </c>
      <c r="D89" s="313" t="s">
        <v>10207</v>
      </c>
      <c r="E89" s="1143">
        <f t="shared" si="8"/>
        <v>0.442</v>
      </c>
      <c r="F89" s="1139">
        <f t="shared" si="9"/>
        <v>0</v>
      </c>
      <c r="G89" s="1143"/>
      <c r="H89" s="1143"/>
      <c r="I89" s="1143"/>
      <c r="J89" s="1143"/>
      <c r="K89" s="1143"/>
      <c r="L89" s="1143"/>
      <c r="M89" s="1143"/>
      <c r="N89" s="1143"/>
      <c r="O89" s="1143">
        <v>0.442</v>
      </c>
      <c r="P89" s="1143"/>
      <c r="Q89" s="1143">
        <f t="shared" si="10"/>
        <v>0.442</v>
      </c>
      <c r="R89" s="313" t="s">
        <v>55</v>
      </c>
      <c r="S89" s="1143"/>
      <c r="T89" s="1143"/>
      <c r="U89" s="1143"/>
      <c r="V89" s="1143"/>
      <c r="W89" s="1143"/>
      <c r="X89" s="1143"/>
      <c r="Y89" s="1143"/>
      <c r="Z89" s="1143">
        <f>E89</f>
        <v>0.442</v>
      </c>
      <c r="AA89" s="1143"/>
    </row>
    <row r="90" spans="1:27">
      <c r="A90" s="298">
        <v>81</v>
      </c>
      <c r="B90" s="1140" t="s">
        <v>10208</v>
      </c>
      <c r="C90" s="313" t="s">
        <v>10209</v>
      </c>
      <c r="D90" s="245"/>
      <c r="E90" s="1143">
        <f t="shared" si="8"/>
        <v>2</v>
      </c>
      <c r="F90" s="1139">
        <f t="shared" si="9"/>
        <v>2</v>
      </c>
      <c r="G90" s="1143"/>
      <c r="H90" s="1143"/>
      <c r="I90" s="1143"/>
      <c r="J90" s="1143"/>
      <c r="K90" s="1143"/>
      <c r="L90" s="1143">
        <v>2</v>
      </c>
      <c r="M90" s="1143"/>
      <c r="N90" s="1143"/>
      <c r="O90" s="1143"/>
      <c r="P90" s="1143"/>
      <c r="Q90" s="1143">
        <f t="shared" si="10"/>
        <v>0</v>
      </c>
      <c r="R90" s="313" t="s">
        <v>55</v>
      </c>
      <c r="S90" s="1143"/>
      <c r="T90" s="1143"/>
      <c r="U90" s="1143"/>
      <c r="V90" s="1143"/>
      <c r="W90" s="1143"/>
      <c r="X90" s="1143"/>
      <c r="Y90" s="1143"/>
      <c r="Z90" s="1143">
        <f>E90</f>
        <v>2</v>
      </c>
      <c r="AA90" s="1143"/>
    </row>
    <row r="91" spans="1:27">
      <c r="A91" s="298">
        <v>82</v>
      </c>
      <c r="B91" s="1140" t="s">
        <v>10210</v>
      </c>
      <c r="C91" s="313" t="s">
        <v>10211</v>
      </c>
      <c r="D91" s="313"/>
      <c r="E91" s="1143">
        <f t="shared" si="8"/>
        <v>6</v>
      </c>
      <c r="F91" s="1139">
        <f t="shared" si="9"/>
        <v>0</v>
      </c>
      <c r="G91" s="1143"/>
      <c r="H91" s="1143"/>
      <c r="I91" s="1143"/>
      <c r="J91" s="1143"/>
      <c r="K91" s="1143"/>
      <c r="L91" s="1143"/>
      <c r="M91" s="1143"/>
      <c r="N91" s="1143"/>
      <c r="O91" s="1143"/>
      <c r="P91" s="1143">
        <v>6</v>
      </c>
      <c r="Q91" s="1143">
        <f t="shared" si="10"/>
        <v>6</v>
      </c>
      <c r="R91" s="313" t="s">
        <v>55</v>
      </c>
      <c r="S91" s="1143"/>
      <c r="T91" s="1143"/>
      <c r="U91" s="1143"/>
      <c r="V91" s="1143"/>
      <c r="W91" s="1143"/>
      <c r="X91" s="1143"/>
      <c r="Y91" s="1143"/>
      <c r="Z91" s="1143"/>
      <c r="AA91" s="1143">
        <f>Q91</f>
        <v>6</v>
      </c>
    </row>
    <row r="92" spans="1:27">
      <c r="A92" s="298">
        <v>83</v>
      </c>
      <c r="B92" s="1140" t="s">
        <v>10212</v>
      </c>
      <c r="C92" s="313" t="s">
        <v>10213</v>
      </c>
      <c r="D92" s="245"/>
      <c r="E92" s="1143">
        <f t="shared" si="8"/>
        <v>8</v>
      </c>
      <c r="F92" s="1139">
        <f t="shared" si="9"/>
        <v>0</v>
      </c>
      <c r="G92" s="1143"/>
      <c r="H92" s="1143"/>
      <c r="I92" s="1143"/>
      <c r="J92" s="1143"/>
      <c r="K92" s="1143"/>
      <c r="L92" s="1143"/>
      <c r="M92" s="1143"/>
      <c r="N92" s="1143"/>
      <c r="O92" s="1143"/>
      <c r="P92" s="1143">
        <v>8</v>
      </c>
      <c r="Q92" s="1143">
        <f t="shared" si="10"/>
        <v>8</v>
      </c>
      <c r="R92" s="313" t="s">
        <v>55</v>
      </c>
      <c r="S92" s="1143"/>
      <c r="T92" s="1143"/>
      <c r="U92" s="1143"/>
      <c r="V92" s="1143"/>
      <c r="W92" s="1143"/>
      <c r="X92" s="1143"/>
      <c r="Y92" s="1143"/>
      <c r="Z92" s="1143"/>
      <c r="AA92" s="1143">
        <f>Q92</f>
        <v>8</v>
      </c>
    </row>
    <row r="93" spans="1:27" ht="25.5">
      <c r="A93" s="298">
        <v>84</v>
      </c>
      <c r="B93" s="1140" t="s">
        <v>10214</v>
      </c>
      <c r="C93" s="313" t="s">
        <v>10215</v>
      </c>
      <c r="D93" s="245"/>
      <c r="E93" s="1143">
        <f t="shared" si="8"/>
        <v>3</v>
      </c>
      <c r="F93" s="1139">
        <f t="shared" si="9"/>
        <v>0</v>
      </c>
      <c r="G93" s="1143"/>
      <c r="H93" s="1143"/>
      <c r="I93" s="1143"/>
      <c r="J93" s="1143"/>
      <c r="K93" s="1143"/>
      <c r="L93" s="1143"/>
      <c r="M93" s="1143"/>
      <c r="N93" s="1143"/>
      <c r="O93" s="1143">
        <v>3</v>
      </c>
      <c r="P93" s="1143"/>
      <c r="Q93" s="1143">
        <f t="shared" si="10"/>
        <v>3</v>
      </c>
      <c r="R93" s="313" t="s">
        <v>55</v>
      </c>
      <c r="S93" s="1143"/>
      <c r="T93" s="1143"/>
      <c r="U93" s="1143"/>
      <c r="V93" s="1143"/>
      <c r="W93" s="1143"/>
      <c r="X93" s="1143"/>
      <c r="Y93" s="1143"/>
      <c r="Z93" s="1143">
        <f t="shared" ref="Z93:Z109" si="11">E93</f>
        <v>3</v>
      </c>
      <c r="AA93" s="1143"/>
    </row>
    <row r="94" spans="1:27">
      <c r="A94" s="298">
        <v>85</v>
      </c>
      <c r="B94" s="1140" t="s">
        <v>10216</v>
      </c>
      <c r="C94" s="313" t="s">
        <v>10217</v>
      </c>
      <c r="D94" s="313"/>
      <c r="E94" s="1143">
        <f t="shared" si="8"/>
        <v>0.3</v>
      </c>
      <c r="F94" s="1139">
        <f t="shared" si="9"/>
        <v>0.3</v>
      </c>
      <c r="G94" s="1143"/>
      <c r="H94" s="1143"/>
      <c r="I94" s="1143"/>
      <c r="J94" s="1143"/>
      <c r="K94" s="1143"/>
      <c r="L94" s="1143">
        <v>0.3</v>
      </c>
      <c r="M94" s="1143"/>
      <c r="N94" s="1143"/>
      <c r="O94" s="1143"/>
      <c r="P94" s="1143"/>
      <c r="Q94" s="1143">
        <f t="shared" si="10"/>
        <v>0</v>
      </c>
      <c r="R94" s="313" t="s">
        <v>55</v>
      </c>
      <c r="S94" s="1143"/>
      <c r="T94" s="1143"/>
      <c r="U94" s="1143"/>
      <c r="V94" s="1143"/>
      <c r="W94" s="1143"/>
      <c r="X94" s="1143"/>
      <c r="Y94" s="1143"/>
      <c r="Z94" s="1143">
        <f t="shared" si="11"/>
        <v>0.3</v>
      </c>
      <c r="AA94" s="1143"/>
    </row>
    <row r="95" spans="1:27">
      <c r="A95" s="298">
        <v>86</v>
      </c>
      <c r="B95" s="1140" t="s">
        <v>10218</v>
      </c>
      <c r="C95" s="313" t="s">
        <v>10219</v>
      </c>
      <c r="D95" s="245" t="s">
        <v>10220</v>
      </c>
      <c r="E95" s="1143">
        <f t="shared" si="8"/>
        <v>1.4430000000000001</v>
      </c>
      <c r="F95" s="1139">
        <f t="shared" si="9"/>
        <v>1.4430000000000001</v>
      </c>
      <c r="G95" s="1143"/>
      <c r="H95" s="1143"/>
      <c r="I95" s="1143"/>
      <c r="J95" s="1143"/>
      <c r="K95" s="1143"/>
      <c r="L95" s="1143">
        <v>1.4430000000000001</v>
      </c>
      <c r="M95" s="1143"/>
      <c r="N95" s="1143"/>
      <c r="O95" s="1143"/>
      <c r="P95" s="1143"/>
      <c r="Q95" s="1143">
        <f t="shared" si="10"/>
        <v>0</v>
      </c>
      <c r="R95" s="313" t="s">
        <v>55</v>
      </c>
      <c r="S95" s="1143"/>
      <c r="T95" s="1143"/>
      <c r="U95" s="1143"/>
      <c r="V95" s="1143"/>
      <c r="W95" s="1143"/>
      <c r="X95" s="1143"/>
      <c r="Y95" s="1143"/>
      <c r="Z95" s="1143">
        <f t="shared" si="11"/>
        <v>1.4430000000000001</v>
      </c>
      <c r="AA95" s="1143"/>
    </row>
    <row r="96" spans="1:27">
      <c r="A96" s="298">
        <v>87</v>
      </c>
      <c r="B96" s="1140" t="s">
        <v>10221</v>
      </c>
      <c r="C96" s="313" t="s">
        <v>10222</v>
      </c>
      <c r="D96" s="245"/>
      <c r="E96" s="1143">
        <f t="shared" si="8"/>
        <v>3</v>
      </c>
      <c r="F96" s="1139">
        <f t="shared" si="9"/>
        <v>0</v>
      </c>
      <c r="G96" s="1143"/>
      <c r="H96" s="1143"/>
      <c r="I96" s="1143"/>
      <c r="J96" s="1143"/>
      <c r="K96" s="1143"/>
      <c r="L96" s="1143"/>
      <c r="M96" s="1143"/>
      <c r="N96" s="1143"/>
      <c r="O96" s="1143">
        <v>3</v>
      </c>
      <c r="P96" s="1143"/>
      <c r="Q96" s="1143">
        <f t="shared" si="10"/>
        <v>3</v>
      </c>
      <c r="R96" s="313" t="s">
        <v>55</v>
      </c>
      <c r="S96" s="1143"/>
      <c r="T96" s="1143"/>
      <c r="U96" s="1143"/>
      <c r="V96" s="1143"/>
      <c r="W96" s="1143"/>
      <c r="X96" s="1143"/>
      <c r="Y96" s="1143"/>
      <c r="Z96" s="1143">
        <f t="shared" si="11"/>
        <v>3</v>
      </c>
      <c r="AA96" s="1143"/>
    </row>
    <row r="97" spans="1:27">
      <c r="A97" s="298">
        <v>88</v>
      </c>
      <c r="B97" s="1140" t="s">
        <v>10223</v>
      </c>
      <c r="C97" s="313" t="s">
        <v>10224</v>
      </c>
      <c r="D97" s="313"/>
      <c r="E97" s="1143">
        <f t="shared" si="8"/>
        <v>2</v>
      </c>
      <c r="F97" s="1139">
        <f t="shared" si="9"/>
        <v>0</v>
      </c>
      <c r="G97" s="1143"/>
      <c r="H97" s="1143"/>
      <c r="I97" s="1143"/>
      <c r="J97" s="1143"/>
      <c r="K97" s="1143"/>
      <c r="L97" s="1143"/>
      <c r="M97" s="1143"/>
      <c r="N97" s="1143"/>
      <c r="O97" s="1143">
        <v>2</v>
      </c>
      <c r="P97" s="1143"/>
      <c r="Q97" s="1143">
        <f t="shared" si="10"/>
        <v>2</v>
      </c>
      <c r="R97" s="313" t="s">
        <v>55</v>
      </c>
      <c r="S97" s="1143"/>
      <c r="T97" s="1143"/>
      <c r="U97" s="1143"/>
      <c r="V97" s="1143"/>
      <c r="W97" s="1143"/>
      <c r="X97" s="1143"/>
      <c r="Y97" s="1143"/>
      <c r="Z97" s="1143">
        <f t="shared" si="11"/>
        <v>2</v>
      </c>
      <c r="AA97" s="1143"/>
    </row>
    <row r="98" spans="1:27">
      <c r="A98" s="298">
        <v>89</v>
      </c>
      <c r="B98" s="1140" t="s">
        <v>10225</v>
      </c>
      <c r="C98" s="313" t="s">
        <v>10226</v>
      </c>
      <c r="D98" s="245"/>
      <c r="E98" s="1143">
        <f t="shared" si="8"/>
        <v>2</v>
      </c>
      <c r="F98" s="1139">
        <f t="shared" si="9"/>
        <v>2</v>
      </c>
      <c r="G98" s="1143"/>
      <c r="H98" s="1143"/>
      <c r="I98" s="1143"/>
      <c r="J98" s="1143"/>
      <c r="K98" s="1143"/>
      <c r="L98" s="1143">
        <v>2</v>
      </c>
      <c r="M98" s="1143"/>
      <c r="N98" s="1143"/>
      <c r="O98" s="1143"/>
      <c r="P98" s="1143"/>
      <c r="Q98" s="1143">
        <f t="shared" si="10"/>
        <v>0</v>
      </c>
      <c r="R98" s="313" t="s">
        <v>55</v>
      </c>
      <c r="S98" s="1143"/>
      <c r="T98" s="1143"/>
      <c r="U98" s="1143"/>
      <c r="V98" s="1143"/>
      <c r="W98" s="1143"/>
      <c r="X98" s="1143"/>
      <c r="Y98" s="1143"/>
      <c r="Z98" s="1143">
        <f t="shared" si="11"/>
        <v>2</v>
      </c>
      <c r="AA98" s="1143"/>
    </row>
    <row r="99" spans="1:27">
      <c r="A99" s="298">
        <v>90</v>
      </c>
      <c r="B99" s="1140" t="s">
        <v>10227</v>
      </c>
      <c r="C99" s="313" t="s">
        <v>10228</v>
      </c>
      <c r="D99" s="245"/>
      <c r="E99" s="1143">
        <f t="shared" si="8"/>
        <v>3.5</v>
      </c>
      <c r="F99" s="1139">
        <f t="shared" si="9"/>
        <v>0</v>
      </c>
      <c r="G99" s="1143"/>
      <c r="H99" s="1143"/>
      <c r="I99" s="1143"/>
      <c r="J99" s="1143"/>
      <c r="K99" s="1143"/>
      <c r="L99" s="1143"/>
      <c r="M99" s="1143"/>
      <c r="N99" s="1143"/>
      <c r="O99" s="1143">
        <v>3.5</v>
      </c>
      <c r="P99" s="1143"/>
      <c r="Q99" s="1143">
        <f t="shared" si="10"/>
        <v>3.5</v>
      </c>
      <c r="R99" s="313" t="s">
        <v>55</v>
      </c>
      <c r="S99" s="1143"/>
      <c r="T99" s="1143"/>
      <c r="U99" s="1143"/>
      <c r="V99" s="1143"/>
      <c r="W99" s="1143"/>
      <c r="X99" s="1143"/>
      <c r="Y99" s="1143"/>
      <c r="Z99" s="1143">
        <f t="shared" si="11"/>
        <v>3.5</v>
      </c>
      <c r="AA99" s="1143"/>
    </row>
    <row r="100" spans="1:27" ht="25.5">
      <c r="A100" s="298">
        <v>91</v>
      </c>
      <c r="B100" s="1140" t="s">
        <v>10229</v>
      </c>
      <c r="C100" s="313" t="s">
        <v>10230</v>
      </c>
      <c r="D100" s="313"/>
      <c r="E100" s="1143">
        <f t="shared" si="8"/>
        <v>6.5</v>
      </c>
      <c r="F100" s="1139">
        <f t="shared" si="9"/>
        <v>0</v>
      </c>
      <c r="G100" s="1143"/>
      <c r="H100" s="1143"/>
      <c r="I100" s="1143"/>
      <c r="J100" s="1143"/>
      <c r="K100" s="1143"/>
      <c r="L100" s="1143"/>
      <c r="M100" s="1143"/>
      <c r="N100" s="1143"/>
      <c r="O100" s="1143">
        <v>6.5</v>
      </c>
      <c r="P100" s="1143"/>
      <c r="Q100" s="1143">
        <f t="shared" si="10"/>
        <v>6.5</v>
      </c>
      <c r="R100" s="313" t="s">
        <v>55</v>
      </c>
      <c r="S100" s="1143"/>
      <c r="T100" s="1143"/>
      <c r="U100" s="1143"/>
      <c r="V100" s="1143"/>
      <c r="W100" s="1143"/>
      <c r="X100" s="1143"/>
      <c r="Y100" s="1143"/>
      <c r="Z100" s="1143">
        <f t="shared" si="11"/>
        <v>6.5</v>
      </c>
      <c r="AA100" s="1143"/>
    </row>
    <row r="101" spans="1:27">
      <c r="A101" s="298">
        <v>92</v>
      </c>
      <c r="B101" s="1140" t="s">
        <v>10231</v>
      </c>
      <c r="C101" s="313" t="s">
        <v>10232</v>
      </c>
      <c r="D101" s="651" t="s">
        <v>10233</v>
      </c>
      <c r="E101" s="1143">
        <f t="shared" si="8"/>
        <v>0.38100000000000001</v>
      </c>
      <c r="F101" s="1139">
        <f t="shared" si="9"/>
        <v>0.38100000000000001</v>
      </c>
      <c r="G101" s="1143"/>
      <c r="H101" s="1143"/>
      <c r="I101" s="1143"/>
      <c r="J101" s="1143"/>
      <c r="K101" s="1143"/>
      <c r="L101" s="1143">
        <v>0.38100000000000001</v>
      </c>
      <c r="M101" s="1143"/>
      <c r="N101" s="1143"/>
      <c r="O101" s="1143"/>
      <c r="P101" s="1143"/>
      <c r="Q101" s="1143">
        <f t="shared" si="10"/>
        <v>0</v>
      </c>
      <c r="R101" s="313" t="s">
        <v>55</v>
      </c>
      <c r="S101" s="1143"/>
      <c r="T101" s="1143"/>
      <c r="U101" s="1143"/>
      <c r="V101" s="1143"/>
      <c r="W101" s="1143"/>
      <c r="X101" s="1143"/>
      <c r="Y101" s="1143"/>
      <c r="Z101" s="1143">
        <f t="shared" si="11"/>
        <v>0.38100000000000001</v>
      </c>
      <c r="AA101" s="1143"/>
    </row>
    <row r="102" spans="1:27">
      <c r="A102" s="298">
        <v>93</v>
      </c>
      <c r="B102" s="1140" t="s">
        <v>10234</v>
      </c>
      <c r="C102" s="313" t="s">
        <v>10235</v>
      </c>
      <c r="D102" s="245"/>
      <c r="E102" s="1143">
        <f t="shared" si="8"/>
        <v>0.5</v>
      </c>
      <c r="F102" s="1139">
        <f t="shared" si="9"/>
        <v>0.5</v>
      </c>
      <c r="G102" s="1143"/>
      <c r="H102" s="1143"/>
      <c r="I102" s="1143"/>
      <c r="J102" s="1143"/>
      <c r="K102" s="1143"/>
      <c r="L102" s="1143">
        <v>0.5</v>
      </c>
      <c r="M102" s="1143"/>
      <c r="N102" s="1143"/>
      <c r="O102" s="1143"/>
      <c r="P102" s="1143"/>
      <c r="Q102" s="1143">
        <f t="shared" si="10"/>
        <v>0</v>
      </c>
      <c r="R102" s="313" t="s">
        <v>55</v>
      </c>
      <c r="S102" s="1143"/>
      <c r="T102" s="1143"/>
      <c r="U102" s="1143"/>
      <c r="V102" s="1143"/>
      <c r="W102" s="1143"/>
      <c r="X102" s="1143"/>
      <c r="Y102" s="1143"/>
      <c r="Z102" s="1143">
        <f t="shared" si="11"/>
        <v>0.5</v>
      </c>
      <c r="AA102" s="1143"/>
    </row>
    <row r="103" spans="1:27">
      <c r="A103" s="298">
        <v>94</v>
      </c>
      <c r="B103" s="1140" t="s">
        <v>10236</v>
      </c>
      <c r="C103" s="313" t="s">
        <v>10237</v>
      </c>
      <c r="D103" s="313"/>
      <c r="E103" s="1143">
        <f t="shared" si="8"/>
        <v>2.5</v>
      </c>
      <c r="F103" s="1139">
        <f t="shared" si="9"/>
        <v>0</v>
      </c>
      <c r="G103" s="1143"/>
      <c r="H103" s="1143"/>
      <c r="I103" s="1143"/>
      <c r="J103" s="1143"/>
      <c r="K103" s="1143"/>
      <c r="L103" s="1143"/>
      <c r="M103" s="1143"/>
      <c r="N103" s="1143"/>
      <c r="O103" s="1143">
        <v>2.5</v>
      </c>
      <c r="P103" s="1143"/>
      <c r="Q103" s="1143">
        <f t="shared" si="10"/>
        <v>2.5</v>
      </c>
      <c r="R103" s="313" t="s">
        <v>55</v>
      </c>
      <c r="S103" s="1143"/>
      <c r="T103" s="1143"/>
      <c r="U103" s="1143"/>
      <c r="V103" s="1143"/>
      <c r="W103" s="1143"/>
      <c r="X103" s="1143"/>
      <c r="Y103" s="1143"/>
      <c r="Z103" s="1143">
        <f t="shared" si="11"/>
        <v>2.5</v>
      </c>
      <c r="AA103" s="1143"/>
    </row>
    <row r="104" spans="1:27">
      <c r="A104" s="298">
        <v>95</v>
      </c>
      <c r="B104" s="1140" t="s">
        <v>10238</v>
      </c>
      <c r="C104" s="313" t="s">
        <v>10239</v>
      </c>
      <c r="D104" s="245"/>
      <c r="E104" s="1143">
        <f t="shared" si="8"/>
        <v>1.5</v>
      </c>
      <c r="F104" s="1139">
        <f t="shared" si="9"/>
        <v>1.5</v>
      </c>
      <c r="G104" s="1143"/>
      <c r="H104" s="1143"/>
      <c r="I104" s="1143"/>
      <c r="J104" s="1143"/>
      <c r="K104" s="1143"/>
      <c r="L104" s="1143">
        <v>1.5</v>
      </c>
      <c r="M104" s="1143"/>
      <c r="N104" s="1143"/>
      <c r="O104" s="1143"/>
      <c r="P104" s="1143"/>
      <c r="Q104" s="1143">
        <f t="shared" si="10"/>
        <v>0</v>
      </c>
      <c r="R104" s="313" t="s">
        <v>55</v>
      </c>
      <c r="S104" s="1143"/>
      <c r="T104" s="1143"/>
      <c r="U104" s="1143"/>
      <c r="V104" s="1143"/>
      <c r="W104" s="1143"/>
      <c r="X104" s="1143"/>
      <c r="Y104" s="1143"/>
      <c r="Z104" s="1143">
        <f t="shared" si="11"/>
        <v>1.5</v>
      </c>
      <c r="AA104" s="1143"/>
    </row>
    <row r="105" spans="1:27">
      <c r="A105" s="298">
        <v>96</v>
      </c>
      <c r="B105" s="1140" t="s">
        <v>10240</v>
      </c>
      <c r="C105" s="313" t="s">
        <v>10241</v>
      </c>
      <c r="D105" s="245"/>
      <c r="E105" s="1143">
        <f t="shared" si="8"/>
        <v>13.5</v>
      </c>
      <c r="F105" s="1139">
        <f t="shared" si="9"/>
        <v>0</v>
      </c>
      <c r="G105" s="1143"/>
      <c r="H105" s="1143"/>
      <c r="I105" s="1143"/>
      <c r="J105" s="1143"/>
      <c r="K105" s="1143"/>
      <c r="L105" s="1143"/>
      <c r="M105" s="1143"/>
      <c r="N105" s="1143"/>
      <c r="O105" s="1143">
        <v>13.5</v>
      </c>
      <c r="P105" s="1143"/>
      <c r="Q105" s="1143">
        <f t="shared" si="10"/>
        <v>13.5</v>
      </c>
      <c r="R105" s="313" t="s">
        <v>55</v>
      </c>
      <c r="S105" s="1143"/>
      <c r="T105" s="1143"/>
      <c r="U105" s="1143"/>
      <c r="V105" s="1143"/>
      <c r="W105" s="1143"/>
      <c r="X105" s="1143"/>
      <c r="Y105" s="1143"/>
      <c r="Z105" s="1143">
        <f t="shared" si="11"/>
        <v>13.5</v>
      </c>
      <c r="AA105" s="1143"/>
    </row>
    <row r="106" spans="1:27">
      <c r="A106" s="298">
        <v>97</v>
      </c>
      <c r="B106" s="1140" t="s">
        <v>10242</v>
      </c>
      <c r="C106" s="313" t="s">
        <v>10243</v>
      </c>
      <c r="D106" s="313"/>
      <c r="E106" s="1143">
        <f t="shared" si="8"/>
        <v>7</v>
      </c>
      <c r="F106" s="1139">
        <f t="shared" si="9"/>
        <v>0</v>
      </c>
      <c r="G106" s="1143"/>
      <c r="H106" s="1143"/>
      <c r="I106" s="1143"/>
      <c r="J106" s="1143"/>
      <c r="K106" s="1143"/>
      <c r="L106" s="1143"/>
      <c r="M106" s="1143"/>
      <c r="N106" s="1143"/>
      <c r="O106" s="1143">
        <v>7</v>
      </c>
      <c r="P106" s="1143"/>
      <c r="Q106" s="1143">
        <f t="shared" si="10"/>
        <v>7</v>
      </c>
      <c r="R106" s="313" t="s">
        <v>55</v>
      </c>
      <c r="S106" s="1143"/>
      <c r="T106" s="1143"/>
      <c r="U106" s="1143"/>
      <c r="V106" s="1143"/>
      <c r="W106" s="1143"/>
      <c r="X106" s="1143"/>
      <c r="Y106" s="1143"/>
      <c r="Z106" s="1143">
        <f t="shared" si="11"/>
        <v>7</v>
      </c>
      <c r="AA106" s="1143"/>
    </row>
    <row r="107" spans="1:27">
      <c r="A107" s="298">
        <v>98</v>
      </c>
      <c r="B107" s="1140" t="s">
        <v>10244</v>
      </c>
      <c r="C107" s="313" t="s">
        <v>10245</v>
      </c>
      <c r="D107" s="245"/>
      <c r="E107" s="1143">
        <f t="shared" si="8"/>
        <v>1</v>
      </c>
      <c r="F107" s="1139">
        <f t="shared" si="9"/>
        <v>1</v>
      </c>
      <c r="G107" s="1143"/>
      <c r="H107" s="1143"/>
      <c r="I107" s="1143"/>
      <c r="J107" s="1143"/>
      <c r="K107" s="1143"/>
      <c r="L107" s="1143">
        <v>1</v>
      </c>
      <c r="M107" s="1143"/>
      <c r="N107" s="1143"/>
      <c r="O107" s="1143"/>
      <c r="P107" s="1143"/>
      <c r="Q107" s="1143">
        <f t="shared" si="10"/>
        <v>0</v>
      </c>
      <c r="R107" s="313" t="s">
        <v>55</v>
      </c>
      <c r="S107" s="1143"/>
      <c r="T107" s="1143"/>
      <c r="U107" s="1143"/>
      <c r="V107" s="1143"/>
      <c r="W107" s="1143"/>
      <c r="X107" s="1143"/>
      <c r="Y107" s="1143"/>
      <c r="Z107" s="1143">
        <f t="shared" si="11"/>
        <v>1</v>
      </c>
      <c r="AA107" s="1143"/>
    </row>
    <row r="108" spans="1:27">
      <c r="A108" s="298">
        <v>99</v>
      </c>
      <c r="B108" s="1140" t="s">
        <v>10246</v>
      </c>
      <c r="C108" s="313" t="s">
        <v>10247</v>
      </c>
      <c r="D108" s="245"/>
      <c r="E108" s="1143">
        <f t="shared" si="8"/>
        <v>1</v>
      </c>
      <c r="F108" s="1139">
        <f t="shared" si="9"/>
        <v>0</v>
      </c>
      <c r="G108" s="1143"/>
      <c r="H108" s="1143"/>
      <c r="I108" s="1143"/>
      <c r="J108" s="1143"/>
      <c r="K108" s="1143"/>
      <c r="L108" s="1143"/>
      <c r="M108" s="1143"/>
      <c r="N108" s="1143"/>
      <c r="O108" s="1143">
        <v>1</v>
      </c>
      <c r="P108" s="1143"/>
      <c r="Q108" s="1143">
        <f t="shared" si="10"/>
        <v>1</v>
      </c>
      <c r="R108" s="313" t="s">
        <v>55</v>
      </c>
      <c r="S108" s="1143"/>
      <c r="T108" s="1143"/>
      <c r="U108" s="1143"/>
      <c r="V108" s="1143"/>
      <c r="W108" s="1143"/>
      <c r="X108" s="1143"/>
      <c r="Y108" s="1143"/>
      <c r="Z108" s="1143">
        <f t="shared" si="11"/>
        <v>1</v>
      </c>
      <c r="AA108" s="1143"/>
    </row>
    <row r="109" spans="1:27">
      <c r="A109" s="298">
        <v>100</v>
      </c>
      <c r="B109" s="1140" t="s">
        <v>10248</v>
      </c>
      <c r="C109" s="313" t="s">
        <v>10249</v>
      </c>
      <c r="D109" s="245"/>
      <c r="E109" s="1143">
        <f t="shared" si="8"/>
        <v>1.5</v>
      </c>
      <c r="F109" s="1139">
        <f t="shared" si="9"/>
        <v>0</v>
      </c>
      <c r="G109" s="1143"/>
      <c r="H109" s="1143"/>
      <c r="I109" s="1143"/>
      <c r="J109" s="1143"/>
      <c r="K109" s="1143"/>
      <c r="L109" s="1143"/>
      <c r="M109" s="1143"/>
      <c r="N109" s="1143"/>
      <c r="O109" s="1143">
        <v>1.5</v>
      </c>
      <c r="P109" s="1143"/>
      <c r="Q109" s="1143">
        <f t="shared" si="10"/>
        <v>1.5</v>
      </c>
      <c r="R109" s="313" t="s">
        <v>55</v>
      </c>
      <c r="S109" s="1143"/>
      <c r="T109" s="1143"/>
      <c r="U109" s="1143"/>
      <c r="V109" s="1143"/>
      <c r="W109" s="1143"/>
      <c r="X109" s="1143"/>
      <c r="Y109" s="1143"/>
      <c r="Z109" s="1143">
        <f t="shared" si="11"/>
        <v>1.5</v>
      </c>
      <c r="AA109" s="1143"/>
    </row>
    <row r="110" spans="1:27">
      <c r="A110" s="397"/>
      <c r="B110" s="2627" t="s">
        <v>10988</v>
      </c>
      <c r="C110" s="2628"/>
      <c r="D110" s="2628"/>
      <c r="E110" s="2630">
        <f>SUM(E10:E109)</f>
        <v>231.27900000000002</v>
      </c>
      <c r="F110" s="2630">
        <f t="shared" ref="F110:H110" si="12">SUM(F10:F109)</f>
        <v>26.399000000000001</v>
      </c>
      <c r="G110" s="2630">
        <f t="shared" si="12"/>
        <v>5.9219999999999997</v>
      </c>
      <c r="H110" s="2630">
        <f t="shared" si="12"/>
        <v>0</v>
      </c>
      <c r="I110" s="2630">
        <f t="shared" ref="I110" si="13">SUM(I10:I109)</f>
        <v>0</v>
      </c>
      <c r="J110" s="2630">
        <f t="shared" ref="J110:K110" si="14">SUM(J10:J109)</f>
        <v>0</v>
      </c>
      <c r="K110" s="2630">
        <f t="shared" si="14"/>
        <v>0</v>
      </c>
      <c r="L110" s="2630">
        <f>SUM(L10:L109)</f>
        <v>20.477</v>
      </c>
      <c r="M110" s="2630">
        <f t="shared" ref="M110" si="15">SUM(M10:M109)</f>
        <v>0</v>
      </c>
      <c r="N110" s="2630">
        <f t="shared" ref="N110" si="16">SUM(N10:N109)</f>
        <v>0</v>
      </c>
      <c r="O110" s="2630">
        <f>SUM(O10:O109)</f>
        <v>98.179999999999993</v>
      </c>
      <c r="P110" s="2630">
        <f>SUM(P10:P109)</f>
        <v>106.7</v>
      </c>
      <c r="Q110" s="2630">
        <f t="shared" ref="Q110" si="17">SUM(Q10:Q109)</f>
        <v>204.88</v>
      </c>
      <c r="R110" s="2630">
        <f>SUM(R10:R109)</f>
        <v>0</v>
      </c>
      <c r="S110" s="2630">
        <f t="shared" ref="S110" si="18">SUM(S10:S109)</f>
        <v>0</v>
      </c>
      <c r="T110" s="2630">
        <f t="shared" ref="T110" si="19">SUM(T10:T109)</f>
        <v>0</v>
      </c>
      <c r="U110" s="2630">
        <f t="shared" ref="U110" si="20">SUM(U10:U109)</f>
        <v>0</v>
      </c>
      <c r="V110" s="2630">
        <f t="shared" ref="V110" si="21">SUM(V10:V109)</f>
        <v>0</v>
      </c>
      <c r="W110" s="2630">
        <f t="shared" ref="W110" si="22">SUM(W10:W109)</f>
        <v>0</v>
      </c>
      <c r="X110" s="2630">
        <f t="shared" ref="X110" si="23">SUM(X10:X109)</f>
        <v>0</v>
      </c>
      <c r="Y110" s="2630">
        <f>SUM(Y10:Y109)</f>
        <v>0</v>
      </c>
      <c r="Z110" s="2630">
        <f t="shared" ref="Z110" si="24">SUM(Z10:Z109)</f>
        <v>134.608</v>
      </c>
      <c r="AA110" s="2630">
        <f t="shared" ref="AA110" si="25">SUM(AA10:AA109)</f>
        <v>96.671000000000006</v>
      </c>
    </row>
    <row r="111" spans="1:27" ht="15" customHeight="1">
      <c r="A111" s="398"/>
      <c r="B111" s="805" t="s">
        <v>10505</v>
      </c>
      <c r="C111" s="1145"/>
      <c r="D111" s="1145"/>
      <c r="E111" s="1146"/>
      <c r="F111" s="1146"/>
      <c r="G111" s="1146"/>
      <c r="H111" s="1146"/>
      <c r="I111" s="1146"/>
      <c r="J111" s="1146"/>
      <c r="K111" s="1146"/>
      <c r="L111" s="1146"/>
      <c r="M111" s="1146"/>
      <c r="N111" s="1146"/>
      <c r="O111" s="1146"/>
      <c r="P111" s="1146"/>
      <c r="Q111" s="1146"/>
      <c r="R111" s="1146"/>
      <c r="S111" s="1146"/>
      <c r="T111" s="1146"/>
      <c r="U111" s="1146"/>
      <c r="V111" s="1146"/>
      <c r="W111" s="1146"/>
      <c r="X111" s="1146"/>
      <c r="Y111" s="1146"/>
      <c r="Z111" s="1146"/>
      <c r="AA111" s="1147"/>
    </row>
    <row r="112" spans="1:27">
      <c r="A112" s="298">
        <v>1</v>
      </c>
      <c r="B112" s="1140" t="s">
        <v>10250</v>
      </c>
      <c r="C112" s="313" t="s">
        <v>10251</v>
      </c>
      <c r="D112" s="245"/>
      <c r="E112" s="1143">
        <f t="shared" ref="E112:E175" si="26">SUM(G112:P112)</f>
        <v>0.5</v>
      </c>
      <c r="F112" s="1143">
        <f t="shared" ref="F112:F175" si="27">SUM(G112:N112)</f>
        <v>0</v>
      </c>
      <c r="G112" s="1143"/>
      <c r="H112" s="1143"/>
      <c r="I112" s="1143"/>
      <c r="J112" s="1143"/>
      <c r="K112" s="1143"/>
      <c r="L112" s="1143"/>
      <c r="M112" s="1143"/>
      <c r="N112" s="1143"/>
      <c r="O112" s="1143">
        <v>0.5</v>
      </c>
      <c r="P112" s="1143"/>
      <c r="Q112" s="1143">
        <f>SUM(O112:P112)</f>
        <v>0.5</v>
      </c>
      <c r="R112" s="1148">
        <v>5</v>
      </c>
      <c r="S112" s="1143"/>
      <c r="T112" s="1143"/>
      <c r="U112" s="1143"/>
      <c r="V112" s="1143"/>
      <c r="W112" s="1143"/>
      <c r="X112" s="1143"/>
      <c r="Y112" s="1143"/>
      <c r="Z112" s="1143">
        <f t="shared" ref="Z112:Z117" si="28">E112</f>
        <v>0.5</v>
      </c>
      <c r="AA112" s="1143"/>
    </row>
    <row r="113" spans="1:27">
      <c r="A113" s="298">
        <v>2</v>
      </c>
      <c r="B113" s="1140" t="s">
        <v>10252</v>
      </c>
      <c r="C113" s="313" t="s">
        <v>10253</v>
      </c>
      <c r="D113" s="245"/>
      <c r="E113" s="1143">
        <f t="shared" si="26"/>
        <v>0.5</v>
      </c>
      <c r="F113" s="1143">
        <f t="shared" si="27"/>
        <v>0</v>
      </c>
      <c r="G113" s="1143"/>
      <c r="H113" s="1143"/>
      <c r="I113" s="1143"/>
      <c r="J113" s="1143"/>
      <c r="K113" s="1143"/>
      <c r="L113" s="1143"/>
      <c r="M113" s="1143"/>
      <c r="N113" s="1143"/>
      <c r="O113" s="1143">
        <v>0.5</v>
      </c>
      <c r="P113" s="1143"/>
      <c r="Q113" s="1143">
        <f t="shared" ref="Q113:Q176" si="29">SUM(O113:P113)</f>
        <v>0.5</v>
      </c>
      <c r="R113" s="1148">
        <v>5</v>
      </c>
      <c r="S113" s="1143"/>
      <c r="T113" s="1143"/>
      <c r="U113" s="1143"/>
      <c r="V113" s="1143"/>
      <c r="W113" s="1143"/>
      <c r="X113" s="1143"/>
      <c r="Y113" s="1143"/>
      <c r="Z113" s="1143">
        <f t="shared" si="28"/>
        <v>0.5</v>
      </c>
      <c r="AA113" s="1143"/>
    </row>
    <row r="114" spans="1:27">
      <c r="A114" s="298">
        <v>3</v>
      </c>
      <c r="B114" s="1140" t="s">
        <v>10254</v>
      </c>
      <c r="C114" s="313" t="s">
        <v>10255</v>
      </c>
      <c r="D114" s="245"/>
      <c r="E114" s="1143">
        <f t="shared" si="26"/>
        <v>0.5</v>
      </c>
      <c r="F114" s="1143">
        <f t="shared" si="27"/>
        <v>0.5</v>
      </c>
      <c r="G114" s="1143"/>
      <c r="H114" s="1143"/>
      <c r="I114" s="1143"/>
      <c r="J114" s="1143"/>
      <c r="K114" s="1143"/>
      <c r="L114" s="1143">
        <v>0.5</v>
      </c>
      <c r="M114" s="1143"/>
      <c r="N114" s="1143"/>
      <c r="O114" s="1143"/>
      <c r="P114" s="1143"/>
      <c r="Q114" s="1143">
        <f t="shared" si="29"/>
        <v>0</v>
      </c>
      <c r="R114" s="1148">
        <v>5</v>
      </c>
      <c r="S114" s="1143"/>
      <c r="T114" s="1143"/>
      <c r="U114" s="1143"/>
      <c r="V114" s="1143"/>
      <c r="W114" s="1143"/>
      <c r="X114" s="1143"/>
      <c r="Y114" s="1143"/>
      <c r="Z114" s="1143">
        <f t="shared" si="28"/>
        <v>0.5</v>
      </c>
      <c r="AA114" s="1143"/>
    </row>
    <row r="115" spans="1:27">
      <c r="A115" s="298">
        <v>4</v>
      </c>
      <c r="B115" s="1140" t="s">
        <v>10256</v>
      </c>
      <c r="C115" s="313" t="s">
        <v>10257</v>
      </c>
      <c r="D115" s="245" t="s">
        <v>10258</v>
      </c>
      <c r="E115" s="1143">
        <f t="shared" si="26"/>
        <v>4.1000000000000002E-2</v>
      </c>
      <c r="F115" s="1143">
        <f t="shared" si="27"/>
        <v>4.1000000000000002E-2</v>
      </c>
      <c r="G115" s="1143"/>
      <c r="H115" s="1143"/>
      <c r="I115" s="1143"/>
      <c r="J115" s="1143"/>
      <c r="K115" s="1143"/>
      <c r="L115" s="1143">
        <v>4.1000000000000002E-2</v>
      </c>
      <c r="M115" s="1143"/>
      <c r="N115" s="1143"/>
      <c r="O115" s="1143"/>
      <c r="P115" s="1143"/>
      <c r="Q115" s="1143">
        <f t="shared" si="29"/>
        <v>0</v>
      </c>
      <c r="R115" s="1148">
        <v>5</v>
      </c>
      <c r="S115" s="1143"/>
      <c r="T115" s="1143"/>
      <c r="U115" s="1143"/>
      <c r="V115" s="1143"/>
      <c r="W115" s="1143"/>
      <c r="X115" s="1143"/>
      <c r="Y115" s="1143"/>
      <c r="Z115" s="1143">
        <f t="shared" si="28"/>
        <v>4.1000000000000002E-2</v>
      </c>
      <c r="AA115" s="1143"/>
    </row>
    <row r="116" spans="1:27">
      <c r="A116" s="298">
        <v>5</v>
      </c>
      <c r="B116" s="1140" t="s">
        <v>10259</v>
      </c>
      <c r="C116" s="313" t="s">
        <v>10260</v>
      </c>
      <c r="D116" s="245"/>
      <c r="E116" s="1143">
        <f t="shared" si="26"/>
        <v>0.61599999999999999</v>
      </c>
      <c r="F116" s="1143">
        <f t="shared" si="27"/>
        <v>0</v>
      </c>
      <c r="G116" s="1143"/>
      <c r="H116" s="1143"/>
      <c r="I116" s="1143"/>
      <c r="J116" s="1143"/>
      <c r="K116" s="1143"/>
      <c r="L116" s="1143"/>
      <c r="M116" s="1143"/>
      <c r="N116" s="1143"/>
      <c r="O116" s="1143">
        <v>0.61599999999999999</v>
      </c>
      <c r="P116" s="1143"/>
      <c r="Q116" s="1143">
        <f t="shared" si="29"/>
        <v>0.61599999999999999</v>
      </c>
      <c r="R116" s="1148">
        <v>5</v>
      </c>
      <c r="S116" s="1143"/>
      <c r="T116" s="1143"/>
      <c r="U116" s="1143"/>
      <c r="V116" s="1143"/>
      <c r="W116" s="1143"/>
      <c r="X116" s="1143"/>
      <c r="Y116" s="1143"/>
      <c r="Z116" s="1143">
        <f t="shared" si="28"/>
        <v>0.61599999999999999</v>
      </c>
      <c r="AA116" s="1143"/>
    </row>
    <row r="117" spans="1:27">
      <c r="A117" s="298">
        <v>6</v>
      </c>
      <c r="B117" s="1140" t="s">
        <v>10261</v>
      </c>
      <c r="C117" s="313" t="s">
        <v>10262</v>
      </c>
      <c r="D117" s="245"/>
      <c r="E117" s="1143">
        <f t="shared" si="26"/>
        <v>1</v>
      </c>
      <c r="F117" s="1143">
        <f t="shared" si="27"/>
        <v>1</v>
      </c>
      <c r="G117" s="1143"/>
      <c r="H117" s="1143"/>
      <c r="I117" s="1143"/>
      <c r="J117" s="1143"/>
      <c r="K117" s="1143"/>
      <c r="L117" s="1143">
        <v>1</v>
      </c>
      <c r="M117" s="1143"/>
      <c r="N117" s="1143"/>
      <c r="O117" s="1143"/>
      <c r="P117" s="1143"/>
      <c r="Q117" s="1143">
        <f t="shared" si="29"/>
        <v>0</v>
      </c>
      <c r="R117" s="1148">
        <v>5</v>
      </c>
      <c r="S117" s="1143"/>
      <c r="T117" s="1143"/>
      <c r="U117" s="1143"/>
      <c r="V117" s="1143"/>
      <c r="W117" s="1143"/>
      <c r="X117" s="1143"/>
      <c r="Y117" s="1143"/>
      <c r="Z117" s="1143">
        <f t="shared" si="28"/>
        <v>1</v>
      </c>
      <c r="AA117" s="1143"/>
    </row>
    <row r="118" spans="1:27">
      <c r="A118" s="298">
        <v>7</v>
      </c>
      <c r="B118" s="1140" t="s">
        <v>10263</v>
      </c>
      <c r="C118" s="313" t="s">
        <v>10264</v>
      </c>
      <c r="D118" s="245"/>
      <c r="E118" s="1143">
        <f t="shared" si="26"/>
        <v>0.5</v>
      </c>
      <c r="F118" s="1143">
        <f t="shared" si="27"/>
        <v>0</v>
      </c>
      <c r="G118" s="1143"/>
      <c r="H118" s="1143"/>
      <c r="I118" s="1143"/>
      <c r="J118" s="1143"/>
      <c r="K118" s="1143"/>
      <c r="L118" s="1143"/>
      <c r="M118" s="1143"/>
      <c r="N118" s="1143"/>
      <c r="O118" s="1143"/>
      <c r="P118" s="1143">
        <v>0.5</v>
      </c>
      <c r="Q118" s="1143">
        <f t="shared" si="29"/>
        <v>0.5</v>
      </c>
      <c r="R118" s="1148">
        <v>5</v>
      </c>
      <c r="S118" s="1143"/>
      <c r="T118" s="1143"/>
      <c r="U118" s="1143"/>
      <c r="V118" s="1143"/>
      <c r="W118" s="1143"/>
      <c r="X118" s="1143"/>
      <c r="Y118" s="1143"/>
      <c r="Z118" s="1143"/>
      <c r="AA118" s="1143">
        <f>E118</f>
        <v>0.5</v>
      </c>
    </row>
    <row r="119" spans="1:27">
      <c r="A119" s="298">
        <v>8</v>
      </c>
      <c r="B119" s="1140" t="s">
        <v>10265</v>
      </c>
      <c r="C119" s="313" t="s">
        <v>10266</v>
      </c>
      <c r="D119" s="245"/>
      <c r="E119" s="1143">
        <f t="shared" si="26"/>
        <v>0.5</v>
      </c>
      <c r="F119" s="1143">
        <f t="shared" si="27"/>
        <v>0</v>
      </c>
      <c r="G119" s="1143"/>
      <c r="H119" s="1143"/>
      <c r="I119" s="1143"/>
      <c r="J119" s="1143"/>
      <c r="K119" s="1143"/>
      <c r="L119" s="1143"/>
      <c r="M119" s="1143"/>
      <c r="N119" s="1143"/>
      <c r="O119" s="1143">
        <v>0.5</v>
      </c>
      <c r="P119" s="1143"/>
      <c r="Q119" s="1143">
        <f t="shared" si="29"/>
        <v>0.5</v>
      </c>
      <c r="R119" s="1148">
        <v>5</v>
      </c>
      <c r="S119" s="1143"/>
      <c r="T119" s="1143"/>
      <c r="U119" s="1143"/>
      <c r="V119" s="1143"/>
      <c r="W119" s="1143"/>
      <c r="X119" s="1143"/>
      <c r="Y119" s="1143"/>
      <c r="Z119" s="1143">
        <f>E119</f>
        <v>0.5</v>
      </c>
      <c r="AA119" s="1143"/>
    </row>
    <row r="120" spans="1:27">
      <c r="A120" s="298">
        <v>9</v>
      </c>
      <c r="B120" s="1140" t="s">
        <v>10267</v>
      </c>
      <c r="C120" s="313" t="s">
        <v>10268</v>
      </c>
      <c r="D120" s="245"/>
      <c r="E120" s="1143">
        <f t="shared" si="26"/>
        <v>5</v>
      </c>
      <c r="F120" s="1143">
        <f t="shared" si="27"/>
        <v>0</v>
      </c>
      <c r="G120" s="1143"/>
      <c r="H120" s="1143"/>
      <c r="I120" s="1143"/>
      <c r="J120" s="1143"/>
      <c r="K120" s="1143"/>
      <c r="L120" s="1143"/>
      <c r="M120" s="1143"/>
      <c r="N120" s="1143"/>
      <c r="O120" s="1143"/>
      <c r="P120" s="1143">
        <v>5</v>
      </c>
      <c r="Q120" s="1143">
        <f t="shared" si="29"/>
        <v>5</v>
      </c>
      <c r="R120" s="1148">
        <v>5</v>
      </c>
      <c r="S120" s="1143"/>
      <c r="T120" s="1143"/>
      <c r="U120" s="1143"/>
      <c r="V120" s="1143"/>
      <c r="W120" s="1143"/>
      <c r="X120" s="1143"/>
      <c r="Y120" s="1143"/>
      <c r="Z120" s="1143"/>
      <c r="AA120" s="1143">
        <f>Q120</f>
        <v>5</v>
      </c>
    </row>
    <row r="121" spans="1:27">
      <c r="A121" s="298">
        <v>10</v>
      </c>
      <c r="B121" s="1140" t="s">
        <v>10269</v>
      </c>
      <c r="C121" s="313" t="s">
        <v>10270</v>
      </c>
      <c r="D121" s="245" t="s">
        <v>10271</v>
      </c>
      <c r="E121" s="1143">
        <f t="shared" si="26"/>
        <v>2.4420000000000002</v>
      </c>
      <c r="F121" s="1143">
        <f t="shared" si="27"/>
        <v>0</v>
      </c>
      <c r="G121" s="1143"/>
      <c r="H121" s="1143"/>
      <c r="I121" s="1143"/>
      <c r="J121" s="1143"/>
      <c r="K121" s="1143"/>
      <c r="L121" s="1143"/>
      <c r="M121" s="1143"/>
      <c r="N121" s="1143"/>
      <c r="O121" s="1143">
        <v>2.4420000000000002</v>
      </c>
      <c r="P121" s="1143"/>
      <c r="Q121" s="1143">
        <f t="shared" si="29"/>
        <v>2.4420000000000002</v>
      </c>
      <c r="R121" s="1148">
        <v>5</v>
      </c>
      <c r="S121" s="1143"/>
      <c r="T121" s="1143"/>
      <c r="U121" s="1143"/>
      <c r="V121" s="1143"/>
      <c r="W121" s="1143"/>
      <c r="X121" s="1143"/>
      <c r="Y121" s="1143"/>
      <c r="Z121" s="1143">
        <f t="shared" ref="Z121:Z138" si="30">E121</f>
        <v>2.4420000000000002</v>
      </c>
      <c r="AA121" s="1143"/>
    </row>
    <row r="122" spans="1:27" ht="25.5">
      <c r="A122" s="298">
        <v>11</v>
      </c>
      <c r="B122" s="1140" t="s">
        <v>10272</v>
      </c>
      <c r="C122" s="313" t="s">
        <v>10273</v>
      </c>
      <c r="D122" s="245" t="s">
        <v>10274</v>
      </c>
      <c r="E122" s="1143">
        <f t="shared" si="26"/>
        <v>0.183</v>
      </c>
      <c r="F122" s="1143">
        <f t="shared" si="27"/>
        <v>0.183</v>
      </c>
      <c r="G122" s="1143"/>
      <c r="H122" s="1143"/>
      <c r="I122" s="1143"/>
      <c r="J122" s="1143"/>
      <c r="K122" s="1143"/>
      <c r="L122" s="1143">
        <v>0.183</v>
      </c>
      <c r="M122" s="1143"/>
      <c r="N122" s="1143"/>
      <c r="O122" s="1143"/>
      <c r="P122" s="1143"/>
      <c r="Q122" s="1143">
        <f t="shared" si="29"/>
        <v>0</v>
      </c>
      <c r="R122" s="1148">
        <v>5</v>
      </c>
      <c r="S122" s="1143"/>
      <c r="T122" s="1143"/>
      <c r="U122" s="1143"/>
      <c r="V122" s="1143"/>
      <c r="W122" s="1143"/>
      <c r="X122" s="1143"/>
      <c r="Y122" s="1143"/>
      <c r="Z122" s="1143">
        <f t="shared" si="30"/>
        <v>0.183</v>
      </c>
      <c r="AA122" s="1143"/>
    </row>
    <row r="123" spans="1:27">
      <c r="A123" s="298">
        <v>12</v>
      </c>
      <c r="B123" s="1140" t="s">
        <v>10275</v>
      </c>
      <c r="C123" s="313" t="s">
        <v>10276</v>
      </c>
      <c r="D123" s="245"/>
      <c r="E123" s="1143">
        <f t="shared" si="26"/>
        <v>0.7</v>
      </c>
      <c r="F123" s="1143">
        <f t="shared" si="27"/>
        <v>0.7</v>
      </c>
      <c r="G123" s="1143"/>
      <c r="H123" s="1143"/>
      <c r="I123" s="1143"/>
      <c r="J123" s="1143"/>
      <c r="K123" s="1143"/>
      <c r="L123" s="1143">
        <v>0.7</v>
      </c>
      <c r="M123" s="1143"/>
      <c r="N123" s="1143"/>
      <c r="O123" s="1143"/>
      <c r="P123" s="1143"/>
      <c r="Q123" s="1143">
        <f t="shared" si="29"/>
        <v>0</v>
      </c>
      <c r="R123" s="1148">
        <v>5</v>
      </c>
      <c r="S123" s="1143"/>
      <c r="T123" s="1143"/>
      <c r="U123" s="1143"/>
      <c r="V123" s="1143"/>
      <c r="W123" s="1143"/>
      <c r="X123" s="1143"/>
      <c r="Y123" s="1143"/>
      <c r="Z123" s="1143">
        <f t="shared" si="30"/>
        <v>0.7</v>
      </c>
      <c r="AA123" s="1143"/>
    </row>
    <row r="124" spans="1:27">
      <c r="A124" s="298">
        <v>13</v>
      </c>
      <c r="B124" s="1140" t="s">
        <v>10277</v>
      </c>
      <c r="C124" s="313" t="s">
        <v>10278</v>
      </c>
      <c r="D124" s="245" t="s">
        <v>10279</v>
      </c>
      <c r="E124" s="1143">
        <f t="shared" si="26"/>
        <v>1.2190000000000001</v>
      </c>
      <c r="F124" s="1143">
        <f t="shared" si="27"/>
        <v>0</v>
      </c>
      <c r="G124" s="1143"/>
      <c r="H124" s="1143"/>
      <c r="I124" s="1143"/>
      <c r="J124" s="1143"/>
      <c r="K124" s="1143"/>
      <c r="L124" s="1143"/>
      <c r="M124" s="1143"/>
      <c r="N124" s="1143"/>
      <c r="O124" s="1143">
        <v>1.2190000000000001</v>
      </c>
      <c r="P124" s="1143"/>
      <c r="Q124" s="1143">
        <f t="shared" si="29"/>
        <v>1.2190000000000001</v>
      </c>
      <c r="R124" s="1148">
        <v>5</v>
      </c>
      <c r="S124" s="1143"/>
      <c r="T124" s="1143"/>
      <c r="U124" s="1143"/>
      <c r="V124" s="1143"/>
      <c r="W124" s="1143"/>
      <c r="X124" s="1143"/>
      <c r="Y124" s="1143"/>
      <c r="Z124" s="1143">
        <f t="shared" si="30"/>
        <v>1.2190000000000001</v>
      </c>
      <c r="AA124" s="1143"/>
    </row>
    <row r="125" spans="1:27">
      <c r="A125" s="1141">
        <v>14</v>
      </c>
      <c r="B125" s="1142" t="s">
        <v>10280</v>
      </c>
      <c r="C125" s="651" t="s">
        <v>10281</v>
      </c>
      <c r="D125" s="651"/>
      <c r="E125" s="1144">
        <f t="shared" si="26"/>
        <v>0.16500000000000001</v>
      </c>
      <c r="F125" s="1144">
        <f t="shared" si="27"/>
        <v>0.16500000000000001</v>
      </c>
      <c r="G125" s="1144"/>
      <c r="H125" s="1144"/>
      <c r="I125" s="1144"/>
      <c r="J125" s="1144"/>
      <c r="K125" s="1144"/>
      <c r="L125" s="1144">
        <v>0.16500000000000001</v>
      </c>
      <c r="M125" s="1144"/>
      <c r="N125" s="1144"/>
      <c r="O125" s="1144"/>
      <c r="P125" s="1144"/>
      <c r="Q125" s="1144">
        <f t="shared" si="29"/>
        <v>0</v>
      </c>
      <c r="R125" s="1149">
        <v>5</v>
      </c>
      <c r="S125" s="1144"/>
      <c r="T125" s="1144"/>
      <c r="U125" s="1144"/>
      <c r="V125" s="1144"/>
      <c r="W125" s="1144"/>
      <c r="X125" s="1144"/>
      <c r="Y125" s="1144"/>
      <c r="Z125" s="1144">
        <f t="shared" si="30"/>
        <v>0.16500000000000001</v>
      </c>
      <c r="AA125" s="1144"/>
    </row>
    <row r="126" spans="1:27">
      <c r="A126" s="298">
        <v>15</v>
      </c>
      <c r="B126" s="1140" t="s">
        <v>10282</v>
      </c>
      <c r="C126" s="651" t="s">
        <v>10283</v>
      </c>
      <c r="D126" s="245" t="s">
        <v>10284</v>
      </c>
      <c r="E126" s="1144">
        <f t="shared" si="26"/>
        <v>1.2769999999999999</v>
      </c>
      <c r="F126" s="1144">
        <f t="shared" si="27"/>
        <v>0</v>
      </c>
      <c r="G126" s="1144"/>
      <c r="H126" s="1144"/>
      <c r="I126" s="1144"/>
      <c r="J126" s="1144"/>
      <c r="K126" s="1144"/>
      <c r="L126" s="1144"/>
      <c r="M126" s="1144"/>
      <c r="N126" s="1144"/>
      <c r="O126" s="1144">
        <v>1.2769999999999999</v>
      </c>
      <c r="P126" s="1144"/>
      <c r="Q126" s="1144">
        <f t="shared" si="29"/>
        <v>1.2769999999999999</v>
      </c>
      <c r="R126" s="1149">
        <v>5</v>
      </c>
      <c r="S126" s="1144"/>
      <c r="T126" s="1144"/>
      <c r="U126" s="1144"/>
      <c r="V126" s="1144"/>
      <c r="W126" s="1144"/>
      <c r="X126" s="1144"/>
      <c r="Y126" s="1144"/>
      <c r="Z126" s="1144">
        <f t="shared" si="30"/>
        <v>1.2769999999999999</v>
      </c>
      <c r="AA126" s="1144"/>
    </row>
    <row r="127" spans="1:27">
      <c r="A127" s="298">
        <v>16</v>
      </c>
      <c r="B127" s="1140" t="s">
        <v>10285</v>
      </c>
      <c r="C127" s="651" t="s">
        <v>10286</v>
      </c>
      <c r="D127" s="245" t="s">
        <v>10287</v>
      </c>
      <c r="E127" s="1144">
        <f t="shared" si="26"/>
        <v>1.409</v>
      </c>
      <c r="F127" s="1144">
        <f t="shared" si="27"/>
        <v>1.409</v>
      </c>
      <c r="G127" s="1144"/>
      <c r="H127" s="1144"/>
      <c r="I127" s="1144"/>
      <c r="J127" s="1144"/>
      <c r="K127" s="1144"/>
      <c r="L127" s="1144">
        <v>1.409</v>
      </c>
      <c r="M127" s="1144"/>
      <c r="N127" s="1144"/>
      <c r="O127" s="1144"/>
      <c r="P127" s="1144"/>
      <c r="Q127" s="1144">
        <f t="shared" si="29"/>
        <v>0</v>
      </c>
      <c r="R127" s="1149">
        <v>5</v>
      </c>
      <c r="S127" s="1144"/>
      <c r="T127" s="1144"/>
      <c r="U127" s="1144"/>
      <c r="V127" s="1144"/>
      <c r="W127" s="1144"/>
      <c r="X127" s="1144"/>
      <c r="Y127" s="1144"/>
      <c r="Z127" s="1144">
        <f t="shared" si="30"/>
        <v>1.409</v>
      </c>
      <c r="AA127" s="1144"/>
    </row>
    <row r="128" spans="1:27">
      <c r="A128" s="1141">
        <v>17</v>
      </c>
      <c r="B128" s="1142" t="s">
        <v>10288</v>
      </c>
      <c r="C128" s="651" t="s">
        <v>10289</v>
      </c>
      <c r="D128" s="651"/>
      <c r="E128" s="1144">
        <f t="shared" si="26"/>
        <v>1.5609999999999999</v>
      </c>
      <c r="F128" s="1144">
        <f t="shared" si="27"/>
        <v>1.5609999999999999</v>
      </c>
      <c r="G128" s="1144"/>
      <c r="H128" s="1144"/>
      <c r="I128" s="1144"/>
      <c r="J128" s="1144"/>
      <c r="K128" s="1144"/>
      <c r="L128" s="1144">
        <v>1.5609999999999999</v>
      </c>
      <c r="M128" s="1144"/>
      <c r="N128" s="1144"/>
      <c r="O128" s="1144"/>
      <c r="P128" s="1144"/>
      <c r="Q128" s="1144">
        <f t="shared" si="29"/>
        <v>0</v>
      </c>
      <c r="R128" s="1149">
        <v>5</v>
      </c>
      <c r="S128" s="1144"/>
      <c r="T128" s="1144"/>
      <c r="U128" s="1144"/>
      <c r="V128" s="1144"/>
      <c r="W128" s="1144"/>
      <c r="X128" s="1144"/>
      <c r="Y128" s="1144"/>
      <c r="Z128" s="1144">
        <f t="shared" si="30"/>
        <v>1.5609999999999999</v>
      </c>
      <c r="AA128" s="1144"/>
    </row>
    <row r="129" spans="1:28">
      <c r="A129" s="1141">
        <v>18</v>
      </c>
      <c r="B129" s="1142" t="s">
        <v>10290</v>
      </c>
      <c r="C129" s="651" t="s">
        <v>10291</v>
      </c>
      <c r="D129" s="651"/>
      <c r="E129" s="1144">
        <f t="shared" si="26"/>
        <v>0.84</v>
      </c>
      <c r="F129" s="1144">
        <f t="shared" si="27"/>
        <v>0.84</v>
      </c>
      <c r="G129" s="1144"/>
      <c r="H129" s="1144"/>
      <c r="I129" s="1144"/>
      <c r="J129" s="1144"/>
      <c r="K129" s="1144"/>
      <c r="L129" s="1144">
        <v>0.84</v>
      </c>
      <c r="M129" s="1144"/>
      <c r="N129" s="1144"/>
      <c r="O129" s="1144"/>
      <c r="P129" s="1144"/>
      <c r="Q129" s="1144">
        <f t="shared" si="29"/>
        <v>0</v>
      </c>
      <c r="R129" s="1149">
        <v>5</v>
      </c>
      <c r="S129" s="1144"/>
      <c r="T129" s="1144"/>
      <c r="U129" s="1144"/>
      <c r="V129" s="1144"/>
      <c r="W129" s="1144"/>
      <c r="X129" s="1144"/>
      <c r="Y129" s="1144"/>
      <c r="Z129" s="1144">
        <f t="shared" si="30"/>
        <v>0.84</v>
      </c>
      <c r="AA129" s="1144"/>
    </row>
    <row r="130" spans="1:28">
      <c r="A130" s="1141">
        <v>19</v>
      </c>
      <c r="B130" s="1142" t="s">
        <v>10292</v>
      </c>
      <c r="C130" s="651" t="s">
        <v>10293</v>
      </c>
      <c r="D130" s="651"/>
      <c r="E130" s="1144">
        <f t="shared" si="26"/>
        <v>0.41</v>
      </c>
      <c r="F130" s="1144">
        <f t="shared" si="27"/>
        <v>0.41</v>
      </c>
      <c r="G130" s="1144"/>
      <c r="H130" s="1144"/>
      <c r="I130" s="1144"/>
      <c r="J130" s="1144"/>
      <c r="K130" s="1144"/>
      <c r="L130" s="1144">
        <v>0.41</v>
      </c>
      <c r="M130" s="1144"/>
      <c r="N130" s="1144"/>
      <c r="O130" s="1144"/>
      <c r="P130" s="1144"/>
      <c r="Q130" s="1144">
        <f t="shared" si="29"/>
        <v>0</v>
      </c>
      <c r="R130" s="1149">
        <v>5</v>
      </c>
      <c r="S130" s="1144"/>
      <c r="T130" s="1144"/>
      <c r="U130" s="1144"/>
      <c r="V130" s="1144"/>
      <c r="W130" s="1144"/>
      <c r="X130" s="1144"/>
      <c r="Y130" s="1144"/>
      <c r="Z130" s="1144">
        <f t="shared" si="30"/>
        <v>0.41</v>
      </c>
      <c r="AA130" s="1144"/>
    </row>
    <row r="131" spans="1:28">
      <c r="A131" s="298">
        <v>20</v>
      </c>
      <c r="B131" s="1140" t="s">
        <v>10294</v>
      </c>
      <c r="C131" s="313" t="s">
        <v>10295</v>
      </c>
      <c r="D131" s="245"/>
      <c r="E131" s="1143">
        <f t="shared" si="26"/>
        <v>1.5</v>
      </c>
      <c r="F131" s="1143">
        <f t="shared" si="27"/>
        <v>0</v>
      </c>
      <c r="G131" s="1143"/>
      <c r="H131" s="1143"/>
      <c r="I131" s="1143"/>
      <c r="J131" s="1143"/>
      <c r="K131" s="1143"/>
      <c r="L131" s="1143"/>
      <c r="M131" s="1143"/>
      <c r="N131" s="1143"/>
      <c r="O131" s="1143">
        <v>1.5</v>
      </c>
      <c r="P131" s="1143"/>
      <c r="Q131" s="1143">
        <f t="shared" si="29"/>
        <v>1.5</v>
      </c>
      <c r="R131" s="1148">
        <v>5</v>
      </c>
      <c r="S131" s="1143"/>
      <c r="T131" s="1143"/>
      <c r="U131" s="1143"/>
      <c r="V131" s="1143"/>
      <c r="W131" s="1143"/>
      <c r="X131" s="1143"/>
      <c r="Y131" s="1143"/>
      <c r="Z131" s="1143">
        <f t="shared" si="30"/>
        <v>1.5</v>
      </c>
      <c r="AA131" s="1143"/>
    </row>
    <row r="132" spans="1:28">
      <c r="A132" s="298">
        <v>21</v>
      </c>
      <c r="B132" s="653" t="s">
        <v>10296</v>
      </c>
      <c r="C132" s="651" t="s">
        <v>10297</v>
      </c>
      <c r="D132" s="245"/>
      <c r="E132" s="1143">
        <f t="shared" si="26"/>
        <v>3</v>
      </c>
      <c r="F132" s="1143">
        <f t="shared" si="27"/>
        <v>0</v>
      </c>
      <c r="G132" s="1143"/>
      <c r="H132" s="1143"/>
      <c r="I132" s="1143"/>
      <c r="J132" s="1143"/>
      <c r="K132" s="1143"/>
      <c r="L132" s="1143"/>
      <c r="M132" s="1143"/>
      <c r="N132" s="1143"/>
      <c r="O132" s="1143">
        <v>3</v>
      </c>
      <c r="P132" s="1143"/>
      <c r="Q132" s="1143">
        <f t="shared" si="29"/>
        <v>3</v>
      </c>
      <c r="R132" s="1148">
        <v>5</v>
      </c>
      <c r="S132" s="1143"/>
      <c r="T132" s="1143"/>
      <c r="U132" s="1143"/>
      <c r="V132" s="1143"/>
      <c r="W132" s="1143"/>
      <c r="X132" s="1143"/>
      <c r="Y132" s="1143"/>
      <c r="Z132" s="1143">
        <f t="shared" si="30"/>
        <v>3</v>
      </c>
      <c r="AA132" s="1143"/>
    </row>
    <row r="133" spans="1:28">
      <c r="A133" s="298">
        <v>22</v>
      </c>
      <c r="B133" s="1140" t="s">
        <v>10298</v>
      </c>
      <c r="C133" s="313" t="s">
        <v>10299</v>
      </c>
      <c r="D133" s="245" t="s">
        <v>10300</v>
      </c>
      <c r="E133" s="1143">
        <f t="shared" si="26"/>
        <v>0.66900000000000004</v>
      </c>
      <c r="F133" s="1143">
        <f t="shared" si="27"/>
        <v>0</v>
      </c>
      <c r="G133" s="1143"/>
      <c r="H133" s="1143"/>
      <c r="I133" s="1143"/>
      <c r="J133" s="1143"/>
      <c r="K133" s="1143"/>
      <c r="L133" s="1143"/>
      <c r="M133" s="1143"/>
      <c r="N133" s="1143"/>
      <c r="O133" s="1143">
        <v>0.66900000000000004</v>
      </c>
      <c r="P133" s="1143"/>
      <c r="Q133" s="1143">
        <f t="shared" si="29"/>
        <v>0.66900000000000004</v>
      </c>
      <c r="R133" s="1148">
        <v>5</v>
      </c>
      <c r="S133" s="1143"/>
      <c r="T133" s="1143"/>
      <c r="U133" s="1143"/>
      <c r="V133" s="1143"/>
      <c r="W133" s="1143"/>
      <c r="X133" s="1143"/>
      <c r="Y133" s="1143"/>
      <c r="Z133" s="1143">
        <f t="shared" si="30"/>
        <v>0.66900000000000004</v>
      </c>
      <c r="AA133" s="1143"/>
    </row>
    <row r="134" spans="1:28">
      <c r="A134" s="298">
        <v>23</v>
      </c>
      <c r="B134" s="1140" t="s">
        <v>10301</v>
      </c>
      <c r="C134" s="313" t="s">
        <v>10302</v>
      </c>
      <c r="D134" s="245"/>
      <c r="E134" s="1143">
        <f t="shared" si="26"/>
        <v>5.5E-2</v>
      </c>
      <c r="F134" s="1143">
        <f t="shared" si="27"/>
        <v>5.5E-2</v>
      </c>
      <c r="G134" s="1143"/>
      <c r="H134" s="1143"/>
      <c r="I134" s="1143"/>
      <c r="J134" s="1143"/>
      <c r="K134" s="1143"/>
      <c r="L134" s="1143">
        <v>5.5E-2</v>
      </c>
      <c r="M134" s="1143"/>
      <c r="N134" s="1143"/>
      <c r="O134" s="1143"/>
      <c r="P134" s="1143"/>
      <c r="Q134" s="1143">
        <f t="shared" si="29"/>
        <v>0</v>
      </c>
      <c r="R134" s="1148">
        <v>5</v>
      </c>
      <c r="S134" s="1143"/>
      <c r="T134" s="1143"/>
      <c r="U134" s="1143"/>
      <c r="V134" s="1143"/>
      <c r="W134" s="1143"/>
      <c r="X134" s="1143"/>
      <c r="Y134" s="1143"/>
      <c r="Z134" s="1143">
        <f t="shared" si="30"/>
        <v>5.5E-2</v>
      </c>
      <c r="AA134" s="1143"/>
    </row>
    <row r="135" spans="1:28">
      <c r="A135" s="298">
        <v>24</v>
      </c>
      <c r="B135" s="1140" t="s">
        <v>10303</v>
      </c>
      <c r="C135" s="313" t="s">
        <v>10304</v>
      </c>
      <c r="D135" s="245"/>
      <c r="E135" s="1143">
        <f t="shared" si="26"/>
        <v>1</v>
      </c>
      <c r="F135" s="1143">
        <f t="shared" si="27"/>
        <v>0</v>
      </c>
      <c r="G135" s="1143"/>
      <c r="H135" s="1143"/>
      <c r="I135" s="1143"/>
      <c r="J135" s="1143"/>
      <c r="K135" s="1143"/>
      <c r="L135" s="1143"/>
      <c r="M135" s="1143"/>
      <c r="N135" s="1143"/>
      <c r="O135" s="1143">
        <v>1</v>
      </c>
      <c r="P135" s="1143"/>
      <c r="Q135" s="1143">
        <f t="shared" si="29"/>
        <v>1</v>
      </c>
      <c r="R135" s="1148">
        <v>5</v>
      </c>
      <c r="S135" s="1143"/>
      <c r="T135" s="1143"/>
      <c r="U135" s="1143"/>
      <c r="V135" s="1143"/>
      <c r="W135" s="1143"/>
      <c r="X135" s="1143"/>
      <c r="Y135" s="1143"/>
      <c r="Z135" s="1143">
        <f t="shared" si="30"/>
        <v>1</v>
      </c>
      <c r="AA135" s="1143"/>
    </row>
    <row r="136" spans="1:28">
      <c r="A136" s="298">
        <v>25</v>
      </c>
      <c r="B136" s="1140" t="s">
        <v>10305</v>
      </c>
      <c r="C136" s="313" t="s">
        <v>10306</v>
      </c>
      <c r="D136" s="651"/>
      <c r="E136" s="1143">
        <f t="shared" si="26"/>
        <v>0.67900000000000005</v>
      </c>
      <c r="F136" s="1143">
        <f t="shared" si="27"/>
        <v>0.67900000000000005</v>
      </c>
      <c r="G136" s="1143"/>
      <c r="H136" s="1143"/>
      <c r="I136" s="1143"/>
      <c r="J136" s="1143"/>
      <c r="K136" s="1143"/>
      <c r="L136" s="1143">
        <v>0.67900000000000005</v>
      </c>
      <c r="M136" s="1143"/>
      <c r="N136" s="1143"/>
      <c r="O136" s="1143"/>
      <c r="P136" s="1143"/>
      <c r="Q136" s="1143">
        <f t="shared" si="29"/>
        <v>0</v>
      </c>
      <c r="R136" s="1148">
        <v>5</v>
      </c>
      <c r="S136" s="1143"/>
      <c r="T136" s="1143"/>
      <c r="U136" s="1143"/>
      <c r="V136" s="1143"/>
      <c r="W136" s="1143"/>
      <c r="X136" s="1143"/>
      <c r="Y136" s="1143"/>
      <c r="Z136" s="1143">
        <f t="shared" si="30"/>
        <v>0.67900000000000005</v>
      </c>
      <c r="AA136" s="1143"/>
    </row>
    <row r="137" spans="1:28">
      <c r="A137" s="298">
        <v>26</v>
      </c>
      <c r="B137" s="1140" t="s">
        <v>10307</v>
      </c>
      <c r="C137" s="651" t="s">
        <v>10308</v>
      </c>
      <c r="D137" s="651"/>
      <c r="E137" s="1144">
        <f t="shared" si="26"/>
        <v>0.92100000000000004</v>
      </c>
      <c r="F137" s="1144">
        <f t="shared" si="27"/>
        <v>0.92100000000000004</v>
      </c>
      <c r="G137" s="1144"/>
      <c r="H137" s="1144"/>
      <c r="I137" s="1144"/>
      <c r="J137" s="1144"/>
      <c r="K137" s="1144"/>
      <c r="L137" s="1144">
        <v>0.92100000000000004</v>
      </c>
      <c r="M137" s="1144"/>
      <c r="N137" s="1144"/>
      <c r="O137" s="1144"/>
      <c r="P137" s="1144"/>
      <c r="Q137" s="1144">
        <f t="shared" si="29"/>
        <v>0</v>
      </c>
      <c r="R137" s="1149">
        <v>5</v>
      </c>
      <c r="S137" s="1144"/>
      <c r="T137" s="1144"/>
      <c r="U137" s="1144"/>
      <c r="V137" s="1144"/>
      <c r="W137" s="1144"/>
      <c r="X137" s="1144"/>
      <c r="Y137" s="1144"/>
      <c r="Z137" s="1144">
        <f t="shared" si="30"/>
        <v>0.92100000000000004</v>
      </c>
      <c r="AA137" s="1144"/>
      <c r="AB137" s="343"/>
    </row>
    <row r="138" spans="1:28">
      <c r="A138" s="1141">
        <v>27</v>
      </c>
      <c r="B138" s="1142" t="s">
        <v>10309</v>
      </c>
      <c r="C138" s="651" t="s">
        <v>10310</v>
      </c>
      <c r="D138" s="651"/>
      <c r="E138" s="1144">
        <f t="shared" si="26"/>
        <v>0.49099999999999999</v>
      </c>
      <c r="F138" s="1144">
        <f t="shared" si="27"/>
        <v>0</v>
      </c>
      <c r="G138" s="1144"/>
      <c r="H138" s="1144"/>
      <c r="I138" s="1144"/>
      <c r="J138" s="1144"/>
      <c r="K138" s="1144"/>
      <c r="L138" s="1144"/>
      <c r="M138" s="1144"/>
      <c r="N138" s="1144"/>
      <c r="O138" s="1144">
        <v>0.49099999999999999</v>
      </c>
      <c r="P138" s="1144"/>
      <c r="Q138" s="1144">
        <f t="shared" si="29"/>
        <v>0.49099999999999999</v>
      </c>
      <c r="R138" s="1149">
        <v>5</v>
      </c>
      <c r="S138" s="1144"/>
      <c r="T138" s="1144"/>
      <c r="U138" s="1144"/>
      <c r="V138" s="1144"/>
      <c r="W138" s="1144"/>
      <c r="X138" s="1144"/>
      <c r="Y138" s="1144"/>
      <c r="Z138" s="1144">
        <f t="shared" si="30"/>
        <v>0.49099999999999999</v>
      </c>
      <c r="AA138" s="1144"/>
      <c r="AB138" s="343"/>
    </row>
    <row r="139" spans="1:28">
      <c r="A139" s="298">
        <v>28</v>
      </c>
      <c r="B139" s="653" t="s">
        <v>10311</v>
      </c>
      <c r="C139" s="651" t="s">
        <v>10312</v>
      </c>
      <c r="D139" s="245"/>
      <c r="E139" s="1144">
        <f t="shared" si="26"/>
        <v>1.659</v>
      </c>
      <c r="F139" s="1144">
        <f t="shared" si="27"/>
        <v>0</v>
      </c>
      <c r="G139" s="1144"/>
      <c r="H139" s="1144"/>
      <c r="I139" s="1144"/>
      <c r="J139" s="1144"/>
      <c r="K139" s="1144"/>
      <c r="L139" s="1144"/>
      <c r="M139" s="1144"/>
      <c r="N139" s="1144"/>
      <c r="O139" s="1144"/>
      <c r="P139" s="1144">
        <v>1.659</v>
      </c>
      <c r="Q139" s="1144">
        <f t="shared" si="29"/>
        <v>1.659</v>
      </c>
      <c r="R139" s="1149">
        <v>5</v>
      </c>
      <c r="S139" s="1144"/>
      <c r="T139" s="1144"/>
      <c r="U139" s="1144"/>
      <c r="V139" s="1144"/>
      <c r="W139" s="1144"/>
      <c r="X139" s="1144"/>
      <c r="Y139" s="1144"/>
      <c r="Z139" s="1144"/>
      <c r="AA139" s="1144">
        <f>Q139</f>
        <v>1.659</v>
      </c>
      <c r="AB139" s="343"/>
    </row>
    <row r="140" spans="1:28">
      <c r="A140" s="298">
        <v>29</v>
      </c>
      <c r="B140" s="1140" t="s">
        <v>10313</v>
      </c>
      <c r="C140" s="651" t="s">
        <v>10314</v>
      </c>
      <c r="D140" s="245"/>
      <c r="E140" s="1144">
        <f t="shared" si="26"/>
        <v>0.6</v>
      </c>
      <c r="F140" s="1144">
        <f t="shared" si="27"/>
        <v>0.6</v>
      </c>
      <c r="G140" s="1144"/>
      <c r="H140" s="1144"/>
      <c r="I140" s="1144"/>
      <c r="J140" s="1144"/>
      <c r="K140" s="1144"/>
      <c r="L140" s="1144">
        <v>0.6</v>
      </c>
      <c r="M140" s="1144"/>
      <c r="N140" s="1144"/>
      <c r="O140" s="1144"/>
      <c r="P140" s="1144"/>
      <c r="Q140" s="1144">
        <f t="shared" si="29"/>
        <v>0</v>
      </c>
      <c r="R140" s="1149">
        <v>5</v>
      </c>
      <c r="S140" s="1144"/>
      <c r="T140" s="1144"/>
      <c r="U140" s="1144"/>
      <c r="V140" s="1144"/>
      <c r="W140" s="1144"/>
      <c r="X140" s="1144"/>
      <c r="Y140" s="1144"/>
      <c r="Z140" s="1144">
        <f t="shared" ref="Z140:Z154" si="31">E140</f>
        <v>0.6</v>
      </c>
      <c r="AA140" s="1144"/>
      <c r="AB140" s="343"/>
    </row>
    <row r="141" spans="1:28">
      <c r="A141" s="298">
        <v>30</v>
      </c>
      <c r="B141" s="1140" t="s">
        <v>10315</v>
      </c>
      <c r="C141" s="651" t="s">
        <v>10316</v>
      </c>
      <c r="D141" s="245"/>
      <c r="E141" s="1144">
        <f t="shared" si="26"/>
        <v>0.12</v>
      </c>
      <c r="F141" s="1144">
        <f t="shared" si="27"/>
        <v>0.12</v>
      </c>
      <c r="G141" s="1144"/>
      <c r="H141" s="1144"/>
      <c r="I141" s="1144"/>
      <c r="J141" s="1144"/>
      <c r="K141" s="1144"/>
      <c r="L141" s="1144">
        <v>0.12</v>
      </c>
      <c r="M141" s="1144"/>
      <c r="N141" s="1144"/>
      <c r="O141" s="1144"/>
      <c r="P141" s="1144"/>
      <c r="Q141" s="1144">
        <f t="shared" si="29"/>
        <v>0</v>
      </c>
      <c r="R141" s="1149">
        <v>5</v>
      </c>
      <c r="S141" s="1144"/>
      <c r="T141" s="1144"/>
      <c r="U141" s="1144"/>
      <c r="V141" s="1144"/>
      <c r="W141" s="1144"/>
      <c r="X141" s="1144"/>
      <c r="Y141" s="1144"/>
      <c r="Z141" s="1144">
        <f t="shared" si="31"/>
        <v>0.12</v>
      </c>
      <c r="AA141" s="1144"/>
      <c r="AB141" s="343"/>
    </row>
    <row r="142" spans="1:28">
      <c r="A142" s="298">
        <v>31</v>
      </c>
      <c r="B142" s="1140" t="s">
        <v>10317</v>
      </c>
      <c r="C142" s="651" t="s">
        <v>10318</v>
      </c>
      <c r="D142" s="245" t="s">
        <v>10319</v>
      </c>
      <c r="E142" s="1144">
        <f t="shared" si="26"/>
        <v>0.16900000000000001</v>
      </c>
      <c r="F142" s="1144">
        <f t="shared" si="27"/>
        <v>0.16900000000000001</v>
      </c>
      <c r="G142" s="1144"/>
      <c r="H142" s="1144"/>
      <c r="I142" s="1144"/>
      <c r="J142" s="1144"/>
      <c r="K142" s="1144"/>
      <c r="L142" s="1144">
        <v>0.16900000000000001</v>
      </c>
      <c r="M142" s="1144"/>
      <c r="N142" s="1144"/>
      <c r="O142" s="1144"/>
      <c r="P142" s="1144"/>
      <c r="Q142" s="1144">
        <f t="shared" si="29"/>
        <v>0</v>
      </c>
      <c r="R142" s="1149">
        <v>5</v>
      </c>
      <c r="S142" s="1144"/>
      <c r="T142" s="1144"/>
      <c r="U142" s="1144"/>
      <c r="V142" s="1144"/>
      <c r="W142" s="1144"/>
      <c r="X142" s="1144"/>
      <c r="Y142" s="1144"/>
      <c r="Z142" s="1144">
        <f t="shared" si="31"/>
        <v>0.16900000000000001</v>
      </c>
      <c r="AA142" s="1144"/>
      <c r="AB142" s="343"/>
    </row>
    <row r="143" spans="1:28">
      <c r="A143" s="298">
        <v>32</v>
      </c>
      <c r="B143" s="1140" t="s">
        <v>10320</v>
      </c>
      <c r="C143" s="651" t="s">
        <v>10321</v>
      </c>
      <c r="D143" s="245"/>
      <c r="E143" s="1144">
        <f t="shared" si="26"/>
        <v>0.90500000000000003</v>
      </c>
      <c r="F143" s="1144">
        <f t="shared" si="27"/>
        <v>0.90500000000000003</v>
      </c>
      <c r="G143" s="1144"/>
      <c r="H143" s="1144"/>
      <c r="I143" s="1144"/>
      <c r="J143" s="1144"/>
      <c r="K143" s="1144"/>
      <c r="L143" s="1144">
        <v>0.90500000000000003</v>
      </c>
      <c r="M143" s="1144"/>
      <c r="N143" s="1144"/>
      <c r="O143" s="1144"/>
      <c r="P143" s="1144"/>
      <c r="Q143" s="1144">
        <f t="shared" si="29"/>
        <v>0</v>
      </c>
      <c r="R143" s="1149">
        <v>5</v>
      </c>
      <c r="S143" s="1144"/>
      <c r="T143" s="1144"/>
      <c r="U143" s="1144"/>
      <c r="V143" s="1144"/>
      <c r="W143" s="1144"/>
      <c r="X143" s="1144"/>
      <c r="Y143" s="1144"/>
      <c r="Z143" s="1144">
        <f t="shared" si="31"/>
        <v>0.90500000000000003</v>
      </c>
      <c r="AA143" s="1144"/>
      <c r="AB143" s="343"/>
    </row>
    <row r="144" spans="1:28">
      <c r="A144" s="298">
        <v>33</v>
      </c>
      <c r="B144" s="1140" t="s">
        <v>10322</v>
      </c>
      <c r="C144" s="651" t="s">
        <v>10323</v>
      </c>
      <c r="D144" s="245"/>
      <c r="E144" s="1144">
        <f t="shared" si="26"/>
        <v>1.6319999999999999</v>
      </c>
      <c r="F144" s="1144">
        <f t="shared" si="27"/>
        <v>1.6319999999999999</v>
      </c>
      <c r="G144" s="1144"/>
      <c r="H144" s="1144"/>
      <c r="I144" s="1144"/>
      <c r="J144" s="1144"/>
      <c r="K144" s="1144"/>
      <c r="L144" s="1144">
        <v>1.6319999999999999</v>
      </c>
      <c r="M144" s="1144"/>
      <c r="N144" s="1144"/>
      <c r="O144" s="1144"/>
      <c r="P144" s="1144"/>
      <c r="Q144" s="1144">
        <f t="shared" si="29"/>
        <v>0</v>
      </c>
      <c r="R144" s="1149">
        <v>5</v>
      </c>
      <c r="S144" s="1144"/>
      <c r="T144" s="1144"/>
      <c r="U144" s="1144"/>
      <c r="V144" s="1144"/>
      <c r="W144" s="1144"/>
      <c r="X144" s="1144"/>
      <c r="Y144" s="1144"/>
      <c r="Z144" s="1144">
        <f t="shared" si="31"/>
        <v>1.6319999999999999</v>
      </c>
      <c r="AA144" s="1144"/>
      <c r="AB144" s="343"/>
    </row>
    <row r="145" spans="1:28">
      <c r="A145" s="298">
        <v>34</v>
      </c>
      <c r="B145" s="1140" t="s">
        <v>10324</v>
      </c>
      <c r="C145" s="651" t="s">
        <v>10325</v>
      </c>
      <c r="D145" s="245"/>
      <c r="E145" s="1144">
        <f t="shared" si="26"/>
        <v>1.9790000000000001</v>
      </c>
      <c r="F145" s="1144">
        <f t="shared" si="27"/>
        <v>0</v>
      </c>
      <c r="G145" s="1144"/>
      <c r="H145" s="1144"/>
      <c r="I145" s="1144"/>
      <c r="J145" s="1144"/>
      <c r="K145" s="1144"/>
      <c r="L145" s="1144"/>
      <c r="M145" s="1144"/>
      <c r="N145" s="1144"/>
      <c r="O145" s="1144">
        <v>1.9790000000000001</v>
      </c>
      <c r="P145" s="1144"/>
      <c r="Q145" s="1144">
        <f t="shared" si="29"/>
        <v>1.9790000000000001</v>
      </c>
      <c r="R145" s="1149">
        <v>5</v>
      </c>
      <c r="S145" s="1144"/>
      <c r="T145" s="1144"/>
      <c r="U145" s="1144"/>
      <c r="V145" s="1144"/>
      <c r="W145" s="1144"/>
      <c r="X145" s="1144"/>
      <c r="Y145" s="1144"/>
      <c r="Z145" s="1144">
        <f t="shared" si="31"/>
        <v>1.9790000000000001</v>
      </c>
      <c r="AA145" s="1144"/>
      <c r="AB145" s="343"/>
    </row>
    <row r="146" spans="1:28">
      <c r="A146" s="298">
        <v>35</v>
      </c>
      <c r="B146" s="1140" t="s">
        <v>10326</v>
      </c>
      <c r="C146" s="651" t="s">
        <v>10327</v>
      </c>
      <c r="D146" s="245"/>
      <c r="E146" s="1144">
        <f t="shared" si="26"/>
        <v>5</v>
      </c>
      <c r="F146" s="1144">
        <f t="shared" si="27"/>
        <v>0</v>
      </c>
      <c r="G146" s="1144"/>
      <c r="H146" s="1144"/>
      <c r="I146" s="1144"/>
      <c r="J146" s="1144"/>
      <c r="K146" s="1144"/>
      <c r="L146" s="1144"/>
      <c r="M146" s="1144"/>
      <c r="N146" s="1144"/>
      <c r="O146" s="1144">
        <v>5</v>
      </c>
      <c r="P146" s="1144"/>
      <c r="Q146" s="1144">
        <f t="shared" si="29"/>
        <v>5</v>
      </c>
      <c r="R146" s="1149">
        <v>5</v>
      </c>
      <c r="S146" s="1144"/>
      <c r="T146" s="1144"/>
      <c r="U146" s="1144"/>
      <c r="V146" s="1144"/>
      <c r="W146" s="1144"/>
      <c r="X146" s="1144"/>
      <c r="Y146" s="1144"/>
      <c r="Z146" s="1144">
        <f t="shared" si="31"/>
        <v>5</v>
      </c>
      <c r="AA146" s="1144"/>
      <c r="AB146" s="343"/>
    </row>
    <row r="147" spans="1:28">
      <c r="A147" s="298">
        <v>36</v>
      </c>
      <c r="B147" s="1140" t="s">
        <v>10328</v>
      </c>
      <c r="C147" s="651" t="s">
        <v>10329</v>
      </c>
      <c r="D147" s="245"/>
      <c r="E147" s="1144">
        <f t="shared" si="26"/>
        <v>5</v>
      </c>
      <c r="F147" s="1144">
        <f t="shared" si="27"/>
        <v>0</v>
      </c>
      <c r="G147" s="1144"/>
      <c r="H147" s="1144"/>
      <c r="I147" s="1144"/>
      <c r="J147" s="1144"/>
      <c r="K147" s="1144"/>
      <c r="L147" s="1144"/>
      <c r="M147" s="1144"/>
      <c r="N147" s="1144"/>
      <c r="O147" s="1144">
        <v>5</v>
      </c>
      <c r="P147" s="1144"/>
      <c r="Q147" s="1144">
        <f t="shared" si="29"/>
        <v>5</v>
      </c>
      <c r="R147" s="1149">
        <v>5</v>
      </c>
      <c r="S147" s="1144"/>
      <c r="T147" s="1144"/>
      <c r="U147" s="1144"/>
      <c r="V147" s="1144"/>
      <c r="W147" s="1144"/>
      <c r="X147" s="1144"/>
      <c r="Y147" s="1144"/>
      <c r="Z147" s="1144">
        <f t="shared" si="31"/>
        <v>5</v>
      </c>
      <c r="AA147" s="1144"/>
      <c r="AB147" s="343"/>
    </row>
    <row r="148" spans="1:28">
      <c r="A148" s="298">
        <v>37</v>
      </c>
      <c r="B148" s="1140" t="s">
        <v>10330</v>
      </c>
      <c r="C148" s="651" t="s">
        <v>10331</v>
      </c>
      <c r="D148" s="245"/>
      <c r="E148" s="1144">
        <f t="shared" si="26"/>
        <v>2</v>
      </c>
      <c r="F148" s="1144">
        <f t="shared" si="27"/>
        <v>0</v>
      </c>
      <c r="G148" s="1144"/>
      <c r="H148" s="1144"/>
      <c r="I148" s="1144"/>
      <c r="J148" s="1144"/>
      <c r="K148" s="1144"/>
      <c r="L148" s="1144"/>
      <c r="M148" s="1144"/>
      <c r="N148" s="1144"/>
      <c r="O148" s="1144">
        <v>2</v>
      </c>
      <c r="P148" s="1144"/>
      <c r="Q148" s="1144">
        <f t="shared" si="29"/>
        <v>2</v>
      </c>
      <c r="R148" s="1149">
        <v>5</v>
      </c>
      <c r="S148" s="1144"/>
      <c r="T148" s="1144"/>
      <c r="U148" s="1144"/>
      <c r="V148" s="1144"/>
      <c r="W148" s="1144"/>
      <c r="X148" s="1144"/>
      <c r="Y148" s="1144"/>
      <c r="Z148" s="1144">
        <f t="shared" si="31"/>
        <v>2</v>
      </c>
      <c r="AA148" s="1144"/>
      <c r="AB148" s="343"/>
    </row>
    <row r="149" spans="1:28">
      <c r="A149" s="298">
        <v>38</v>
      </c>
      <c r="B149" s="1140" t="s">
        <v>10332</v>
      </c>
      <c r="C149" s="651" t="s">
        <v>10333</v>
      </c>
      <c r="D149" s="245"/>
      <c r="E149" s="1144">
        <f t="shared" si="26"/>
        <v>1</v>
      </c>
      <c r="F149" s="1144">
        <f t="shared" si="27"/>
        <v>0</v>
      </c>
      <c r="G149" s="1144"/>
      <c r="H149" s="1144"/>
      <c r="I149" s="1144"/>
      <c r="J149" s="1144"/>
      <c r="K149" s="1144"/>
      <c r="L149" s="1144"/>
      <c r="M149" s="1144"/>
      <c r="N149" s="1144"/>
      <c r="O149" s="1144">
        <v>1</v>
      </c>
      <c r="P149" s="1144"/>
      <c r="Q149" s="1144">
        <f t="shared" si="29"/>
        <v>1</v>
      </c>
      <c r="R149" s="1149">
        <v>5</v>
      </c>
      <c r="S149" s="1144"/>
      <c r="T149" s="1144"/>
      <c r="U149" s="1144"/>
      <c r="V149" s="1144"/>
      <c r="W149" s="1144"/>
      <c r="X149" s="1144"/>
      <c r="Y149" s="1144"/>
      <c r="Z149" s="1144">
        <f t="shared" si="31"/>
        <v>1</v>
      </c>
      <c r="AA149" s="1144"/>
      <c r="AB149" s="343"/>
    </row>
    <row r="150" spans="1:28">
      <c r="A150" s="298">
        <v>39</v>
      </c>
      <c r="B150" s="1140" t="s">
        <v>10334</v>
      </c>
      <c r="C150" s="651" t="s">
        <v>10335</v>
      </c>
      <c r="D150" s="245" t="s">
        <v>10336</v>
      </c>
      <c r="E150" s="1144">
        <f t="shared" si="26"/>
        <v>1.458</v>
      </c>
      <c r="F150" s="1144">
        <f t="shared" si="27"/>
        <v>0</v>
      </c>
      <c r="G150" s="1144"/>
      <c r="H150" s="1144"/>
      <c r="I150" s="1144"/>
      <c r="J150" s="1144"/>
      <c r="K150" s="1144"/>
      <c r="L150" s="1144"/>
      <c r="M150" s="1144"/>
      <c r="N150" s="1144"/>
      <c r="O150" s="1144">
        <v>1.458</v>
      </c>
      <c r="P150" s="1144"/>
      <c r="Q150" s="1144">
        <f t="shared" si="29"/>
        <v>1.458</v>
      </c>
      <c r="R150" s="1149">
        <v>5</v>
      </c>
      <c r="S150" s="1144"/>
      <c r="T150" s="1144"/>
      <c r="U150" s="1144"/>
      <c r="V150" s="1144"/>
      <c r="W150" s="1144"/>
      <c r="X150" s="1144"/>
      <c r="Y150" s="1144"/>
      <c r="Z150" s="1144">
        <f t="shared" si="31"/>
        <v>1.458</v>
      </c>
      <c r="AA150" s="1144"/>
      <c r="AB150" s="343"/>
    </row>
    <row r="151" spans="1:28">
      <c r="A151" s="298">
        <v>40</v>
      </c>
      <c r="B151" s="1140" t="s">
        <v>10337</v>
      </c>
      <c r="C151" s="651" t="s">
        <v>10338</v>
      </c>
      <c r="D151" s="245" t="s">
        <v>10339</v>
      </c>
      <c r="E151" s="1144">
        <f t="shared" si="26"/>
        <v>0.35599999999999998</v>
      </c>
      <c r="F151" s="1144">
        <f t="shared" si="27"/>
        <v>0</v>
      </c>
      <c r="G151" s="1144"/>
      <c r="H151" s="1144"/>
      <c r="I151" s="1144"/>
      <c r="J151" s="1144"/>
      <c r="K151" s="1144"/>
      <c r="L151" s="1144"/>
      <c r="M151" s="1144"/>
      <c r="N151" s="1144"/>
      <c r="O151" s="1144">
        <v>0.35599999999999998</v>
      </c>
      <c r="P151" s="1144"/>
      <c r="Q151" s="1144">
        <f t="shared" si="29"/>
        <v>0.35599999999999998</v>
      </c>
      <c r="R151" s="1149">
        <v>5</v>
      </c>
      <c r="S151" s="1144"/>
      <c r="T151" s="1144"/>
      <c r="U151" s="1144"/>
      <c r="V151" s="1144"/>
      <c r="W151" s="1144"/>
      <c r="X151" s="1144"/>
      <c r="Y151" s="1144"/>
      <c r="Z151" s="1144">
        <f t="shared" si="31"/>
        <v>0.35599999999999998</v>
      </c>
      <c r="AA151" s="1144"/>
      <c r="AB151" s="343"/>
    </row>
    <row r="152" spans="1:28">
      <c r="A152" s="1141">
        <v>41</v>
      </c>
      <c r="B152" s="1142" t="s">
        <v>10340</v>
      </c>
      <c r="C152" s="651" t="s">
        <v>10341</v>
      </c>
      <c r="D152" s="651"/>
      <c r="E152" s="1144">
        <f t="shared" si="26"/>
        <v>0.79800000000000004</v>
      </c>
      <c r="F152" s="1144">
        <f t="shared" si="27"/>
        <v>0.79800000000000004</v>
      </c>
      <c r="G152" s="1144"/>
      <c r="H152" s="1144"/>
      <c r="I152" s="1144"/>
      <c r="J152" s="1144"/>
      <c r="K152" s="1144"/>
      <c r="L152" s="1144">
        <v>0.79800000000000004</v>
      </c>
      <c r="M152" s="1144"/>
      <c r="N152" s="1144"/>
      <c r="O152" s="1144"/>
      <c r="P152" s="1144"/>
      <c r="Q152" s="1144">
        <f t="shared" si="29"/>
        <v>0</v>
      </c>
      <c r="R152" s="1149">
        <v>5</v>
      </c>
      <c r="S152" s="1144"/>
      <c r="T152" s="1144"/>
      <c r="U152" s="1144"/>
      <c r="V152" s="1144"/>
      <c r="W152" s="1144"/>
      <c r="X152" s="1144"/>
      <c r="Y152" s="1144"/>
      <c r="Z152" s="1144">
        <f t="shared" si="31"/>
        <v>0.79800000000000004</v>
      </c>
      <c r="AA152" s="1144"/>
      <c r="AB152" s="343"/>
    </row>
    <row r="153" spans="1:28">
      <c r="A153" s="298">
        <v>42</v>
      </c>
      <c r="B153" s="1140" t="s">
        <v>10342</v>
      </c>
      <c r="C153" s="651" t="s">
        <v>10343</v>
      </c>
      <c r="D153" s="245" t="s">
        <v>10344</v>
      </c>
      <c r="E153" s="1144">
        <f t="shared" si="26"/>
        <v>0.52700000000000002</v>
      </c>
      <c r="F153" s="1144">
        <f t="shared" si="27"/>
        <v>0.52700000000000002</v>
      </c>
      <c r="G153" s="1144"/>
      <c r="H153" s="1144"/>
      <c r="I153" s="1144"/>
      <c r="J153" s="1144"/>
      <c r="K153" s="1144"/>
      <c r="L153" s="1144">
        <v>0.52700000000000002</v>
      </c>
      <c r="M153" s="1144"/>
      <c r="N153" s="1144"/>
      <c r="O153" s="1144"/>
      <c r="P153" s="1144"/>
      <c r="Q153" s="1144">
        <f t="shared" si="29"/>
        <v>0</v>
      </c>
      <c r="R153" s="1149">
        <v>5</v>
      </c>
      <c r="S153" s="1144"/>
      <c r="T153" s="1144"/>
      <c r="U153" s="1144"/>
      <c r="V153" s="1144"/>
      <c r="W153" s="1144"/>
      <c r="X153" s="1144"/>
      <c r="Y153" s="1144"/>
      <c r="Z153" s="1144">
        <f t="shared" si="31"/>
        <v>0.52700000000000002</v>
      </c>
      <c r="AA153" s="1144"/>
      <c r="AB153" s="343"/>
    </row>
    <row r="154" spans="1:28">
      <c r="A154" s="298">
        <v>43</v>
      </c>
      <c r="B154" s="1140" t="s">
        <v>10345</v>
      </c>
      <c r="C154" s="313" t="s">
        <v>10346</v>
      </c>
      <c r="D154" s="245"/>
      <c r="E154" s="1143">
        <f t="shared" si="26"/>
        <v>2</v>
      </c>
      <c r="F154" s="1143">
        <f t="shared" si="27"/>
        <v>0</v>
      </c>
      <c r="G154" s="1143"/>
      <c r="H154" s="1143"/>
      <c r="I154" s="1143"/>
      <c r="J154" s="1143"/>
      <c r="K154" s="1143"/>
      <c r="L154" s="1143"/>
      <c r="M154" s="1143"/>
      <c r="N154" s="1143"/>
      <c r="O154" s="1143">
        <v>2</v>
      </c>
      <c r="P154" s="1143"/>
      <c r="Q154" s="1143">
        <f t="shared" si="29"/>
        <v>2</v>
      </c>
      <c r="R154" s="1148">
        <v>5</v>
      </c>
      <c r="S154" s="1143"/>
      <c r="T154" s="1143"/>
      <c r="U154" s="1143"/>
      <c r="V154" s="1143"/>
      <c r="W154" s="1143"/>
      <c r="X154" s="1143"/>
      <c r="Y154" s="1143"/>
      <c r="Z154" s="1143">
        <f t="shared" si="31"/>
        <v>2</v>
      </c>
      <c r="AA154" s="1143"/>
    </row>
    <row r="155" spans="1:28">
      <c r="A155" s="298">
        <v>44</v>
      </c>
      <c r="B155" s="1140" t="s">
        <v>10347</v>
      </c>
      <c r="C155" s="313" t="s">
        <v>10348</v>
      </c>
      <c r="D155" s="245"/>
      <c r="E155" s="1143">
        <f t="shared" si="26"/>
        <v>3</v>
      </c>
      <c r="F155" s="1143">
        <f t="shared" si="27"/>
        <v>0</v>
      </c>
      <c r="G155" s="1143"/>
      <c r="H155" s="1143"/>
      <c r="I155" s="1143"/>
      <c r="J155" s="1143"/>
      <c r="K155" s="1143"/>
      <c r="L155" s="1143"/>
      <c r="M155" s="1143"/>
      <c r="N155" s="1143"/>
      <c r="O155" s="1143"/>
      <c r="P155" s="1143">
        <v>3</v>
      </c>
      <c r="Q155" s="1143">
        <f t="shared" si="29"/>
        <v>3</v>
      </c>
      <c r="R155" s="1148">
        <v>5</v>
      </c>
      <c r="S155" s="1143"/>
      <c r="T155" s="1143"/>
      <c r="U155" s="1143"/>
      <c r="V155" s="1143"/>
      <c r="W155" s="1143"/>
      <c r="X155" s="1143"/>
      <c r="Y155" s="1143"/>
      <c r="Z155" s="1143"/>
      <c r="AA155" s="1143">
        <f>Q155</f>
        <v>3</v>
      </c>
    </row>
    <row r="156" spans="1:28">
      <c r="A156" s="298">
        <v>45</v>
      </c>
      <c r="B156" s="1140" t="s">
        <v>10349</v>
      </c>
      <c r="C156" s="313" t="s">
        <v>10350</v>
      </c>
      <c r="D156" s="245"/>
      <c r="E156" s="1143">
        <f t="shared" si="26"/>
        <v>4.5</v>
      </c>
      <c r="F156" s="1143">
        <f t="shared" si="27"/>
        <v>0</v>
      </c>
      <c r="G156" s="1143"/>
      <c r="H156" s="1143"/>
      <c r="I156" s="1143"/>
      <c r="J156" s="1143"/>
      <c r="K156" s="1143"/>
      <c r="L156" s="1143"/>
      <c r="M156" s="1143"/>
      <c r="N156" s="1143"/>
      <c r="O156" s="1143"/>
      <c r="P156" s="1143">
        <v>4.5</v>
      </c>
      <c r="Q156" s="1143">
        <f t="shared" si="29"/>
        <v>4.5</v>
      </c>
      <c r="R156" s="1148">
        <v>5</v>
      </c>
      <c r="S156" s="1143"/>
      <c r="T156" s="1143"/>
      <c r="U156" s="1143"/>
      <c r="V156" s="1143"/>
      <c r="W156" s="1143"/>
      <c r="X156" s="1143"/>
      <c r="Y156" s="1143"/>
      <c r="Z156" s="1143"/>
      <c r="AA156" s="1143">
        <f>Q156</f>
        <v>4.5</v>
      </c>
    </row>
    <row r="157" spans="1:28">
      <c r="A157" s="298">
        <v>46</v>
      </c>
      <c r="B157" s="1140" t="s">
        <v>10351</v>
      </c>
      <c r="C157" s="313" t="s">
        <v>10352</v>
      </c>
      <c r="D157" s="245"/>
      <c r="E157" s="1143">
        <f t="shared" si="26"/>
        <v>3</v>
      </c>
      <c r="F157" s="1143">
        <f t="shared" si="27"/>
        <v>0</v>
      </c>
      <c r="G157" s="1143"/>
      <c r="H157" s="1143"/>
      <c r="I157" s="1143"/>
      <c r="J157" s="1143"/>
      <c r="K157" s="1143"/>
      <c r="L157" s="1143"/>
      <c r="M157" s="1143"/>
      <c r="N157" s="1143"/>
      <c r="O157" s="1143"/>
      <c r="P157" s="1143">
        <v>3</v>
      </c>
      <c r="Q157" s="1143">
        <f t="shared" si="29"/>
        <v>3</v>
      </c>
      <c r="R157" s="1148">
        <v>5</v>
      </c>
      <c r="S157" s="1143"/>
      <c r="T157" s="1143"/>
      <c r="U157" s="1143"/>
      <c r="V157" s="1143"/>
      <c r="W157" s="1143"/>
      <c r="X157" s="1143"/>
      <c r="Y157" s="1143"/>
      <c r="Z157" s="1143"/>
      <c r="AA157" s="1143">
        <f>Q157</f>
        <v>3</v>
      </c>
    </row>
    <row r="158" spans="1:28">
      <c r="A158" s="298">
        <v>47</v>
      </c>
      <c r="B158" s="1140" t="s">
        <v>10353</v>
      </c>
      <c r="C158" s="313" t="s">
        <v>10354</v>
      </c>
      <c r="D158" s="245"/>
      <c r="E158" s="1143">
        <f t="shared" si="26"/>
        <v>0.3</v>
      </c>
      <c r="F158" s="1143">
        <f t="shared" si="27"/>
        <v>0.3</v>
      </c>
      <c r="G158" s="1143"/>
      <c r="H158" s="1143"/>
      <c r="I158" s="1143"/>
      <c r="J158" s="1143"/>
      <c r="K158" s="1143"/>
      <c r="L158" s="1143">
        <v>0.3</v>
      </c>
      <c r="M158" s="1143"/>
      <c r="N158" s="1143"/>
      <c r="O158" s="1143"/>
      <c r="P158" s="1143"/>
      <c r="Q158" s="1143">
        <f t="shared" si="29"/>
        <v>0</v>
      </c>
      <c r="R158" s="1148">
        <v>5</v>
      </c>
      <c r="S158" s="1143"/>
      <c r="T158" s="1143"/>
      <c r="U158" s="1143"/>
      <c r="V158" s="1143"/>
      <c r="W158" s="1143"/>
      <c r="X158" s="1143"/>
      <c r="Y158" s="1143"/>
      <c r="Z158" s="1143">
        <f t="shared" ref="Z158:Z163" si="32">E158</f>
        <v>0.3</v>
      </c>
      <c r="AA158" s="1143"/>
    </row>
    <row r="159" spans="1:28">
      <c r="A159" s="298">
        <v>48</v>
      </c>
      <c r="B159" s="1140" t="s">
        <v>10355</v>
      </c>
      <c r="C159" s="313" t="s">
        <v>10356</v>
      </c>
      <c r="D159" s="245"/>
      <c r="E159" s="1143">
        <f t="shared" si="26"/>
        <v>0.8</v>
      </c>
      <c r="F159" s="1143">
        <f t="shared" si="27"/>
        <v>0.8</v>
      </c>
      <c r="G159" s="1143"/>
      <c r="H159" s="1143"/>
      <c r="I159" s="1143"/>
      <c r="J159" s="1143"/>
      <c r="K159" s="1143"/>
      <c r="L159" s="1143">
        <v>0.8</v>
      </c>
      <c r="M159" s="1143"/>
      <c r="N159" s="1143"/>
      <c r="O159" s="1143"/>
      <c r="P159" s="1143"/>
      <c r="Q159" s="1143">
        <f t="shared" si="29"/>
        <v>0</v>
      </c>
      <c r="R159" s="1148">
        <v>4</v>
      </c>
      <c r="S159" s="1143"/>
      <c r="T159" s="1143"/>
      <c r="U159" s="1143"/>
      <c r="V159" s="1143"/>
      <c r="W159" s="1143"/>
      <c r="X159" s="1143"/>
      <c r="Y159" s="1143"/>
      <c r="Z159" s="1143">
        <f t="shared" si="32"/>
        <v>0.8</v>
      </c>
      <c r="AA159" s="1143"/>
    </row>
    <row r="160" spans="1:28">
      <c r="A160" s="298">
        <v>49</v>
      </c>
      <c r="B160" s="1140" t="s">
        <v>10357</v>
      </c>
      <c r="C160" s="313" t="s">
        <v>10358</v>
      </c>
      <c r="D160" s="245"/>
      <c r="E160" s="1143">
        <f t="shared" si="26"/>
        <v>0.626</v>
      </c>
      <c r="F160" s="1143">
        <f t="shared" si="27"/>
        <v>0.626</v>
      </c>
      <c r="G160" s="1143"/>
      <c r="H160" s="1143"/>
      <c r="I160" s="1143"/>
      <c r="J160" s="1143"/>
      <c r="K160" s="1143"/>
      <c r="L160" s="1143">
        <v>0.626</v>
      </c>
      <c r="M160" s="1143"/>
      <c r="N160" s="1143"/>
      <c r="O160" s="1143"/>
      <c r="P160" s="1143"/>
      <c r="Q160" s="1143">
        <f t="shared" si="29"/>
        <v>0</v>
      </c>
      <c r="R160" s="1148">
        <v>4</v>
      </c>
      <c r="S160" s="1143"/>
      <c r="T160" s="1143"/>
      <c r="U160" s="1143"/>
      <c r="V160" s="1143"/>
      <c r="W160" s="1143"/>
      <c r="X160" s="1143"/>
      <c r="Y160" s="1143"/>
      <c r="Z160" s="1143">
        <f t="shared" si="32"/>
        <v>0.626</v>
      </c>
      <c r="AA160" s="1143"/>
    </row>
    <row r="161" spans="1:27">
      <c r="A161" s="298">
        <v>50</v>
      </c>
      <c r="B161" s="1140" t="s">
        <v>10359</v>
      </c>
      <c r="C161" s="313" t="s">
        <v>10360</v>
      </c>
      <c r="D161" s="245" t="s">
        <v>10361</v>
      </c>
      <c r="E161" s="1143">
        <f t="shared" si="26"/>
        <v>1.6830000000000001</v>
      </c>
      <c r="F161" s="1143">
        <f t="shared" si="27"/>
        <v>0</v>
      </c>
      <c r="G161" s="1143"/>
      <c r="H161" s="1143"/>
      <c r="I161" s="1143"/>
      <c r="J161" s="1143"/>
      <c r="K161" s="1143"/>
      <c r="L161" s="1143"/>
      <c r="M161" s="1143"/>
      <c r="N161" s="1143"/>
      <c r="O161" s="1143">
        <v>1.6830000000000001</v>
      </c>
      <c r="P161" s="1143"/>
      <c r="Q161" s="1143">
        <f t="shared" si="29"/>
        <v>1.6830000000000001</v>
      </c>
      <c r="R161" s="1148">
        <v>5</v>
      </c>
      <c r="S161" s="1143"/>
      <c r="T161" s="1143"/>
      <c r="U161" s="1143"/>
      <c r="V161" s="1143"/>
      <c r="W161" s="1143"/>
      <c r="X161" s="1143"/>
      <c r="Y161" s="1143"/>
      <c r="Z161" s="1143">
        <f t="shared" si="32"/>
        <v>1.6830000000000001</v>
      </c>
      <c r="AA161" s="1143"/>
    </row>
    <row r="162" spans="1:27" ht="25.5">
      <c r="A162" s="298">
        <v>51</v>
      </c>
      <c r="B162" s="1140" t="s">
        <v>10362</v>
      </c>
      <c r="C162" s="313" t="s">
        <v>10363</v>
      </c>
      <c r="D162" s="245" t="s">
        <v>10364</v>
      </c>
      <c r="E162" s="1143">
        <f t="shared" si="26"/>
        <v>0.16</v>
      </c>
      <c r="F162" s="1143">
        <f t="shared" si="27"/>
        <v>0.16</v>
      </c>
      <c r="G162" s="1143"/>
      <c r="H162" s="1143"/>
      <c r="I162" s="1143"/>
      <c r="J162" s="1143"/>
      <c r="K162" s="1143"/>
      <c r="L162" s="1143">
        <v>0.16</v>
      </c>
      <c r="M162" s="1143"/>
      <c r="N162" s="1143"/>
      <c r="O162" s="1143"/>
      <c r="P162" s="1143"/>
      <c r="Q162" s="1143">
        <f t="shared" si="29"/>
        <v>0</v>
      </c>
      <c r="R162" s="1148">
        <v>5</v>
      </c>
      <c r="S162" s="1143"/>
      <c r="T162" s="1143"/>
      <c r="U162" s="1143"/>
      <c r="V162" s="1143"/>
      <c r="W162" s="1143"/>
      <c r="X162" s="1143"/>
      <c r="Y162" s="1143"/>
      <c r="Z162" s="1143">
        <f t="shared" si="32"/>
        <v>0.16</v>
      </c>
      <c r="AA162" s="1143"/>
    </row>
    <row r="163" spans="1:27">
      <c r="A163" s="298">
        <v>52</v>
      </c>
      <c r="B163" s="1140" t="s">
        <v>10365</v>
      </c>
      <c r="C163" s="313" t="s">
        <v>10366</v>
      </c>
      <c r="D163" s="245"/>
      <c r="E163" s="1143">
        <f t="shared" si="26"/>
        <v>3</v>
      </c>
      <c r="F163" s="1143">
        <f t="shared" si="27"/>
        <v>0</v>
      </c>
      <c r="G163" s="1143"/>
      <c r="H163" s="1143"/>
      <c r="I163" s="1143"/>
      <c r="J163" s="1143"/>
      <c r="K163" s="1143"/>
      <c r="L163" s="1143"/>
      <c r="M163" s="1143"/>
      <c r="N163" s="1143"/>
      <c r="O163" s="1143">
        <v>3</v>
      </c>
      <c r="P163" s="1143"/>
      <c r="Q163" s="1143">
        <f t="shared" si="29"/>
        <v>3</v>
      </c>
      <c r="R163" s="1148">
        <v>5</v>
      </c>
      <c r="S163" s="1143"/>
      <c r="T163" s="1143"/>
      <c r="U163" s="1143"/>
      <c r="V163" s="1143"/>
      <c r="W163" s="1143"/>
      <c r="X163" s="1143"/>
      <c r="Y163" s="1143"/>
      <c r="Z163" s="1143">
        <f t="shared" si="32"/>
        <v>3</v>
      </c>
      <c r="AA163" s="1143"/>
    </row>
    <row r="164" spans="1:27" ht="25.5">
      <c r="A164" s="298">
        <v>53</v>
      </c>
      <c r="B164" s="1140" t="s">
        <v>10367</v>
      </c>
      <c r="C164" s="313" t="s">
        <v>10368</v>
      </c>
      <c r="D164" s="245" t="s">
        <v>10369</v>
      </c>
      <c r="E164" s="1143">
        <f t="shared" si="26"/>
        <v>0.42799999999999999</v>
      </c>
      <c r="F164" s="1143">
        <f t="shared" si="27"/>
        <v>0</v>
      </c>
      <c r="G164" s="1143"/>
      <c r="H164" s="1143"/>
      <c r="I164" s="1143"/>
      <c r="J164" s="1143"/>
      <c r="K164" s="1143"/>
      <c r="L164" s="1143"/>
      <c r="M164" s="1143"/>
      <c r="N164" s="1143"/>
      <c r="O164" s="1143"/>
      <c r="P164" s="1143">
        <v>0.42799999999999999</v>
      </c>
      <c r="Q164" s="1143">
        <f t="shared" si="29"/>
        <v>0.42799999999999999</v>
      </c>
      <c r="R164" s="1148">
        <v>5</v>
      </c>
      <c r="S164" s="1143"/>
      <c r="T164" s="1143"/>
      <c r="U164" s="1143"/>
      <c r="V164" s="1143"/>
      <c r="W164" s="1143"/>
      <c r="X164" s="1143"/>
      <c r="Y164" s="1143"/>
      <c r="Z164" s="1143"/>
      <c r="AA164" s="1143">
        <f>Q164</f>
        <v>0.42799999999999999</v>
      </c>
    </row>
    <row r="165" spans="1:27" ht="25.5">
      <c r="A165" s="298">
        <v>54</v>
      </c>
      <c r="B165" s="1140" t="s">
        <v>10370</v>
      </c>
      <c r="C165" s="313" t="s">
        <v>10371</v>
      </c>
      <c r="D165" s="245" t="s">
        <v>10372</v>
      </c>
      <c r="E165" s="1143">
        <f t="shared" si="26"/>
        <v>0.72399999999999998</v>
      </c>
      <c r="F165" s="1143">
        <f t="shared" si="27"/>
        <v>0</v>
      </c>
      <c r="G165" s="1143"/>
      <c r="H165" s="1143"/>
      <c r="I165" s="1143"/>
      <c r="J165" s="1143"/>
      <c r="K165" s="1143"/>
      <c r="L165" s="1143"/>
      <c r="M165" s="1143"/>
      <c r="N165" s="1143"/>
      <c r="O165" s="1143"/>
      <c r="P165" s="1143">
        <v>0.72399999999999998</v>
      </c>
      <c r="Q165" s="1143">
        <f t="shared" si="29"/>
        <v>0.72399999999999998</v>
      </c>
      <c r="R165" s="1148">
        <v>5</v>
      </c>
      <c r="S165" s="1143"/>
      <c r="T165" s="1143"/>
      <c r="U165" s="1143"/>
      <c r="V165" s="1143"/>
      <c r="W165" s="1143"/>
      <c r="X165" s="1143"/>
      <c r="Y165" s="1143"/>
      <c r="Z165" s="1143"/>
      <c r="AA165" s="1143">
        <f>Q165</f>
        <v>0.72399999999999998</v>
      </c>
    </row>
    <row r="166" spans="1:27">
      <c r="A166" s="298">
        <v>55</v>
      </c>
      <c r="B166" s="1140" t="s">
        <v>10373</v>
      </c>
      <c r="C166" s="313" t="s">
        <v>10374</v>
      </c>
      <c r="D166" s="245" t="s">
        <v>10375</v>
      </c>
      <c r="E166" s="1143">
        <f t="shared" si="26"/>
        <v>1.0469999999999999</v>
      </c>
      <c r="F166" s="1143">
        <f t="shared" si="27"/>
        <v>0</v>
      </c>
      <c r="G166" s="1143"/>
      <c r="H166" s="1143"/>
      <c r="I166" s="1143"/>
      <c r="J166" s="1143"/>
      <c r="K166" s="1143"/>
      <c r="L166" s="1143"/>
      <c r="M166" s="1143"/>
      <c r="N166" s="1143"/>
      <c r="O166" s="1143">
        <v>1.0469999999999999</v>
      </c>
      <c r="P166" s="1143"/>
      <c r="Q166" s="1143">
        <f t="shared" si="29"/>
        <v>1.0469999999999999</v>
      </c>
      <c r="R166" s="1148">
        <v>5</v>
      </c>
      <c r="S166" s="1143"/>
      <c r="T166" s="1143"/>
      <c r="U166" s="1143"/>
      <c r="V166" s="1143"/>
      <c r="W166" s="1143"/>
      <c r="X166" s="1143"/>
      <c r="Y166" s="1143"/>
      <c r="Z166" s="1143">
        <f>O166</f>
        <v>1.0469999999999999</v>
      </c>
      <c r="AA166" s="1143"/>
    </row>
    <row r="167" spans="1:27">
      <c r="A167" s="298">
        <v>56</v>
      </c>
      <c r="B167" s="1140" t="s">
        <v>10376</v>
      </c>
      <c r="C167" s="313" t="s">
        <v>10377</v>
      </c>
      <c r="D167" s="245" t="s">
        <v>10378</v>
      </c>
      <c r="E167" s="1143">
        <f t="shared" si="26"/>
        <v>0.154</v>
      </c>
      <c r="F167" s="1143">
        <f t="shared" si="27"/>
        <v>0.154</v>
      </c>
      <c r="G167" s="1143"/>
      <c r="H167" s="1143"/>
      <c r="I167" s="1143"/>
      <c r="J167" s="1143"/>
      <c r="K167" s="1143"/>
      <c r="L167" s="1143">
        <v>0.154</v>
      </c>
      <c r="M167" s="1143"/>
      <c r="N167" s="1143"/>
      <c r="O167" s="1143"/>
      <c r="P167" s="1143"/>
      <c r="Q167" s="1143">
        <f t="shared" si="29"/>
        <v>0</v>
      </c>
      <c r="R167" s="1148">
        <v>5</v>
      </c>
      <c r="S167" s="1143"/>
      <c r="T167" s="1143"/>
      <c r="U167" s="1143"/>
      <c r="V167" s="1143"/>
      <c r="W167" s="1143"/>
      <c r="X167" s="1143"/>
      <c r="Y167" s="1143"/>
      <c r="Z167" s="1143">
        <f t="shared" ref="Z167:Z172" si="33">E167</f>
        <v>0.154</v>
      </c>
      <c r="AA167" s="1143"/>
    </row>
    <row r="168" spans="1:27" ht="25.5">
      <c r="A168" s="298">
        <v>57</v>
      </c>
      <c r="B168" s="1140" t="s">
        <v>10379</v>
      </c>
      <c r="C168" s="313" t="s">
        <v>10380</v>
      </c>
      <c r="D168" s="245" t="s">
        <v>10381</v>
      </c>
      <c r="E168" s="1143">
        <f t="shared" si="26"/>
        <v>0.98799999999999999</v>
      </c>
      <c r="F168" s="1143">
        <f t="shared" si="27"/>
        <v>0</v>
      </c>
      <c r="G168" s="1143"/>
      <c r="H168" s="1143"/>
      <c r="I168" s="1143"/>
      <c r="J168" s="1143"/>
      <c r="K168" s="1143"/>
      <c r="L168" s="1143"/>
      <c r="M168" s="1143"/>
      <c r="N168" s="1143"/>
      <c r="O168" s="1143">
        <v>0.98799999999999999</v>
      </c>
      <c r="P168" s="1143"/>
      <c r="Q168" s="1143">
        <f t="shared" si="29"/>
        <v>0.98799999999999999</v>
      </c>
      <c r="R168" s="1148">
        <v>5</v>
      </c>
      <c r="S168" s="1143"/>
      <c r="T168" s="1143"/>
      <c r="U168" s="1143"/>
      <c r="V168" s="1143"/>
      <c r="W168" s="1143"/>
      <c r="X168" s="1143"/>
      <c r="Y168" s="1143"/>
      <c r="Z168" s="1143">
        <f t="shared" si="33"/>
        <v>0.98799999999999999</v>
      </c>
      <c r="AA168" s="1143"/>
    </row>
    <row r="169" spans="1:27">
      <c r="A169" s="298">
        <v>58</v>
      </c>
      <c r="B169" s="1140" t="s">
        <v>10382</v>
      </c>
      <c r="C169" s="313" t="s">
        <v>10383</v>
      </c>
      <c r="D169" s="245" t="s">
        <v>10384</v>
      </c>
      <c r="E169" s="1143">
        <f t="shared" si="26"/>
        <v>0.245</v>
      </c>
      <c r="F169" s="1143">
        <f t="shared" si="27"/>
        <v>0</v>
      </c>
      <c r="G169" s="1143"/>
      <c r="H169" s="1143"/>
      <c r="I169" s="1143"/>
      <c r="J169" s="1143"/>
      <c r="K169" s="1143"/>
      <c r="L169" s="1143"/>
      <c r="M169" s="1143"/>
      <c r="N169" s="1143"/>
      <c r="O169" s="1143">
        <v>0.245</v>
      </c>
      <c r="P169" s="1143"/>
      <c r="Q169" s="1143">
        <f t="shared" si="29"/>
        <v>0.245</v>
      </c>
      <c r="R169" s="1148">
        <v>5</v>
      </c>
      <c r="S169" s="1143"/>
      <c r="T169" s="1143"/>
      <c r="U169" s="1143"/>
      <c r="V169" s="1143"/>
      <c r="W169" s="1143"/>
      <c r="X169" s="1143"/>
      <c r="Y169" s="1143"/>
      <c r="Z169" s="1143">
        <f t="shared" si="33"/>
        <v>0.245</v>
      </c>
      <c r="AA169" s="1143"/>
    </row>
    <row r="170" spans="1:27">
      <c r="A170" s="298">
        <v>59</v>
      </c>
      <c r="B170" s="1140" t="s">
        <v>10385</v>
      </c>
      <c r="C170" s="313" t="s">
        <v>10386</v>
      </c>
      <c r="D170" s="245" t="s">
        <v>10387</v>
      </c>
      <c r="E170" s="1143">
        <f t="shared" si="26"/>
        <v>1.022</v>
      </c>
      <c r="F170" s="1143">
        <f t="shared" si="27"/>
        <v>1.022</v>
      </c>
      <c r="G170" s="1143"/>
      <c r="H170" s="1143"/>
      <c r="I170" s="1143"/>
      <c r="J170" s="1143"/>
      <c r="K170" s="1143"/>
      <c r="L170" s="1143">
        <v>1.022</v>
      </c>
      <c r="M170" s="1143"/>
      <c r="N170" s="1143"/>
      <c r="O170" s="1143"/>
      <c r="P170" s="1143"/>
      <c r="Q170" s="1143">
        <f t="shared" si="29"/>
        <v>0</v>
      </c>
      <c r="R170" s="1148">
        <v>5</v>
      </c>
      <c r="S170" s="1143"/>
      <c r="T170" s="1143"/>
      <c r="U170" s="1143"/>
      <c r="V170" s="1143"/>
      <c r="W170" s="1143"/>
      <c r="X170" s="1143"/>
      <c r="Y170" s="1143"/>
      <c r="Z170" s="1143">
        <f t="shared" si="33"/>
        <v>1.022</v>
      </c>
      <c r="AA170" s="1143"/>
    </row>
    <row r="171" spans="1:27" ht="25.5">
      <c r="A171" s="298">
        <v>60</v>
      </c>
      <c r="B171" s="1140" t="s">
        <v>10388</v>
      </c>
      <c r="C171" s="313" t="s">
        <v>10389</v>
      </c>
      <c r="D171" s="245" t="s">
        <v>10390</v>
      </c>
      <c r="E171" s="1143">
        <f t="shared" si="26"/>
        <v>1.264</v>
      </c>
      <c r="F171" s="1143">
        <f t="shared" si="27"/>
        <v>0</v>
      </c>
      <c r="G171" s="1143"/>
      <c r="H171" s="1143"/>
      <c r="I171" s="1143"/>
      <c r="J171" s="1143"/>
      <c r="K171" s="1143"/>
      <c r="L171" s="1143"/>
      <c r="M171" s="1143"/>
      <c r="N171" s="1143"/>
      <c r="O171" s="1143">
        <v>1.264</v>
      </c>
      <c r="P171" s="1143"/>
      <c r="Q171" s="1143">
        <f t="shared" si="29"/>
        <v>1.264</v>
      </c>
      <c r="R171" s="1148">
        <v>5</v>
      </c>
      <c r="S171" s="1143"/>
      <c r="T171" s="1143"/>
      <c r="U171" s="1143"/>
      <c r="V171" s="1143"/>
      <c r="W171" s="1143"/>
      <c r="X171" s="1143"/>
      <c r="Y171" s="1143"/>
      <c r="Z171" s="1143">
        <f t="shared" si="33"/>
        <v>1.264</v>
      </c>
      <c r="AA171" s="1143"/>
    </row>
    <row r="172" spans="1:27">
      <c r="A172" s="298">
        <v>61</v>
      </c>
      <c r="B172" s="1140" t="s">
        <v>10391</v>
      </c>
      <c r="C172" s="313" t="s">
        <v>10392</v>
      </c>
      <c r="D172" s="245" t="s">
        <v>10393</v>
      </c>
      <c r="E172" s="1143">
        <f t="shared" si="26"/>
        <v>1.0009999999999999</v>
      </c>
      <c r="F172" s="1143">
        <f t="shared" si="27"/>
        <v>0</v>
      </c>
      <c r="G172" s="1143"/>
      <c r="H172" s="1143"/>
      <c r="I172" s="1143"/>
      <c r="J172" s="1143"/>
      <c r="K172" s="1143"/>
      <c r="L172" s="1143"/>
      <c r="M172" s="1143"/>
      <c r="N172" s="1143"/>
      <c r="O172" s="1143">
        <v>1.0009999999999999</v>
      </c>
      <c r="P172" s="1143"/>
      <c r="Q172" s="1143">
        <f t="shared" si="29"/>
        <v>1.0009999999999999</v>
      </c>
      <c r="R172" s="1148">
        <v>5</v>
      </c>
      <c r="S172" s="1143"/>
      <c r="T172" s="1143"/>
      <c r="U172" s="1143"/>
      <c r="V172" s="1143"/>
      <c r="W172" s="1143"/>
      <c r="X172" s="1143"/>
      <c r="Y172" s="1143"/>
      <c r="Z172" s="1143">
        <f t="shared" si="33"/>
        <v>1.0009999999999999</v>
      </c>
      <c r="AA172" s="1143"/>
    </row>
    <row r="173" spans="1:27" ht="25.5">
      <c r="A173" s="298">
        <v>62</v>
      </c>
      <c r="B173" s="1140" t="s">
        <v>10394</v>
      </c>
      <c r="C173" s="313" t="s">
        <v>10395</v>
      </c>
      <c r="D173" s="245" t="s">
        <v>10396</v>
      </c>
      <c r="E173" s="1143">
        <f t="shared" si="26"/>
        <v>6.4669999999999996</v>
      </c>
      <c r="F173" s="1143">
        <f t="shared" si="27"/>
        <v>0</v>
      </c>
      <c r="G173" s="1143"/>
      <c r="H173" s="1143"/>
      <c r="I173" s="1143"/>
      <c r="J173" s="1143"/>
      <c r="K173" s="1143"/>
      <c r="L173" s="1143"/>
      <c r="M173" s="1143"/>
      <c r="N173" s="1143"/>
      <c r="O173" s="1143"/>
      <c r="P173" s="1143">
        <v>6.4669999999999996</v>
      </c>
      <c r="Q173" s="1143">
        <f t="shared" si="29"/>
        <v>6.4669999999999996</v>
      </c>
      <c r="R173" s="1148">
        <v>5</v>
      </c>
      <c r="S173" s="1143"/>
      <c r="T173" s="1143"/>
      <c r="U173" s="1143"/>
      <c r="V173" s="1143"/>
      <c r="W173" s="1143"/>
      <c r="X173" s="1143"/>
      <c r="Y173" s="1143"/>
      <c r="Z173" s="1143"/>
      <c r="AA173" s="1143">
        <f>Q173</f>
        <v>6.4669999999999996</v>
      </c>
    </row>
    <row r="174" spans="1:27">
      <c r="A174" s="298">
        <v>63</v>
      </c>
      <c r="B174" s="1140" t="s">
        <v>10397</v>
      </c>
      <c r="C174" s="313" t="s">
        <v>10398</v>
      </c>
      <c r="D174" s="245"/>
      <c r="E174" s="1143">
        <f t="shared" si="26"/>
        <v>1</v>
      </c>
      <c r="F174" s="1143">
        <f t="shared" si="27"/>
        <v>0</v>
      </c>
      <c r="G174" s="1143"/>
      <c r="H174" s="1143"/>
      <c r="I174" s="1143"/>
      <c r="J174" s="1143"/>
      <c r="K174" s="1143"/>
      <c r="L174" s="1143"/>
      <c r="M174" s="1143"/>
      <c r="N174" s="1143"/>
      <c r="O174" s="1143">
        <v>1</v>
      </c>
      <c r="P174" s="1143"/>
      <c r="Q174" s="1143">
        <f t="shared" si="29"/>
        <v>1</v>
      </c>
      <c r="R174" s="1148">
        <v>5</v>
      </c>
      <c r="S174" s="1143"/>
      <c r="T174" s="1143"/>
      <c r="U174" s="1143"/>
      <c r="V174" s="1143"/>
      <c r="W174" s="1143"/>
      <c r="X174" s="1143"/>
      <c r="Y174" s="1143"/>
      <c r="Z174" s="1143">
        <f>E174</f>
        <v>1</v>
      </c>
      <c r="AA174" s="1143"/>
    </row>
    <row r="175" spans="1:27">
      <c r="A175" s="298">
        <v>64</v>
      </c>
      <c r="B175" s="1140" t="s">
        <v>10399</v>
      </c>
      <c r="C175" s="313" t="s">
        <v>10400</v>
      </c>
      <c r="D175" s="245"/>
      <c r="E175" s="1143">
        <f t="shared" si="26"/>
        <v>1</v>
      </c>
      <c r="F175" s="1143">
        <f t="shared" si="27"/>
        <v>0</v>
      </c>
      <c r="G175" s="1143"/>
      <c r="H175" s="1143"/>
      <c r="I175" s="1143"/>
      <c r="J175" s="1143"/>
      <c r="K175" s="1143"/>
      <c r="L175" s="1143"/>
      <c r="M175" s="1143"/>
      <c r="N175" s="1143"/>
      <c r="O175" s="1143"/>
      <c r="P175" s="1143">
        <v>1</v>
      </c>
      <c r="Q175" s="1143">
        <f t="shared" si="29"/>
        <v>1</v>
      </c>
      <c r="R175" s="1148">
        <v>5</v>
      </c>
      <c r="S175" s="1143"/>
      <c r="T175" s="1143"/>
      <c r="U175" s="1143"/>
      <c r="V175" s="1143"/>
      <c r="W175" s="1143"/>
      <c r="X175" s="1143"/>
      <c r="Y175" s="1143"/>
      <c r="Z175" s="1143"/>
      <c r="AA175" s="1143">
        <f>Q175</f>
        <v>1</v>
      </c>
    </row>
    <row r="176" spans="1:27">
      <c r="A176" s="298">
        <v>65</v>
      </c>
      <c r="B176" s="1140" t="s">
        <v>10401</v>
      </c>
      <c r="C176" s="313" t="s">
        <v>10402</v>
      </c>
      <c r="D176" s="245"/>
      <c r="E176" s="1143">
        <f t="shared" ref="E176:E182" si="34">SUM(G176:P176)</f>
        <v>4</v>
      </c>
      <c r="F176" s="1143">
        <f t="shared" ref="F176:F182" si="35">SUM(G176:N176)</f>
        <v>0</v>
      </c>
      <c r="G176" s="1143"/>
      <c r="H176" s="1143"/>
      <c r="I176" s="1143"/>
      <c r="J176" s="1143"/>
      <c r="K176" s="1143"/>
      <c r="L176" s="1143"/>
      <c r="M176" s="1143"/>
      <c r="N176" s="1143"/>
      <c r="O176" s="1143">
        <v>4</v>
      </c>
      <c r="P176" s="1143"/>
      <c r="Q176" s="1143">
        <f t="shared" si="29"/>
        <v>4</v>
      </c>
      <c r="R176" s="1148">
        <v>5</v>
      </c>
      <c r="S176" s="1143"/>
      <c r="T176" s="1143"/>
      <c r="U176" s="1143"/>
      <c r="V176" s="1143"/>
      <c r="W176" s="1143"/>
      <c r="X176" s="1143"/>
      <c r="Y176" s="1143"/>
      <c r="Z176" s="1143">
        <f>E176</f>
        <v>4</v>
      </c>
      <c r="AA176" s="1143"/>
    </row>
    <row r="177" spans="1:27">
      <c r="A177" s="298">
        <v>66</v>
      </c>
      <c r="B177" s="1140" t="s">
        <v>10403</v>
      </c>
      <c r="C177" s="313" t="s">
        <v>10404</v>
      </c>
      <c r="D177" s="245"/>
      <c r="E177" s="1143">
        <f t="shared" si="34"/>
        <v>1.71</v>
      </c>
      <c r="F177" s="1143">
        <f t="shared" si="35"/>
        <v>0</v>
      </c>
      <c r="G177" s="1143"/>
      <c r="H177" s="1143"/>
      <c r="I177" s="1143"/>
      <c r="J177" s="1143"/>
      <c r="K177" s="1143"/>
      <c r="L177" s="1143"/>
      <c r="M177" s="1143"/>
      <c r="N177" s="1143"/>
      <c r="O177" s="1143">
        <v>1.71</v>
      </c>
      <c r="P177" s="1143"/>
      <c r="Q177" s="1143">
        <f t="shared" ref="Q177:Q182" si="36">SUM(O177:P177)</f>
        <v>1.71</v>
      </c>
      <c r="R177" s="1148">
        <v>5</v>
      </c>
      <c r="S177" s="1143"/>
      <c r="T177" s="1143"/>
      <c r="U177" s="1143"/>
      <c r="V177" s="1143"/>
      <c r="W177" s="1143"/>
      <c r="X177" s="1143"/>
      <c r="Y177" s="1143"/>
      <c r="Z177" s="1143">
        <f>E177</f>
        <v>1.71</v>
      </c>
      <c r="AA177" s="1143"/>
    </row>
    <row r="178" spans="1:27">
      <c r="A178" s="298">
        <v>67</v>
      </c>
      <c r="B178" s="1140" t="s">
        <v>10405</v>
      </c>
      <c r="C178" s="313" t="s">
        <v>10406</v>
      </c>
      <c r="D178" s="245"/>
      <c r="E178" s="1143">
        <f t="shared" si="34"/>
        <v>3</v>
      </c>
      <c r="F178" s="1143">
        <f t="shared" si="35"/>
        <v>0</v>
      </c>
      <c r="G178" s="1143"/>
      <c r="H178" s="1143"/>
      <c r="I178" s="1143"/>
      <c r="J178" s="1143"/>
      <c r="K178" s="1143"/>
      <c r="L178" s="1143"/>
      <c r="M178" s="1143"/>
      <c r="N178" s="1143"/>
      <c r="O178" s="1143"/>
      <c r="P178" s="1143">
        <v>3</v>
      </c>
      <c r="Q178" s="1143">
        <f t="shared" si="36"/>
        <v>3</v>
      </c>
      <c r="R178" s="1148">
        <v>5</v>
      </c>
      <c r="S178" s="1143"/>
      <c r="T178" s="1143"/>
      <c r="U178" s="1143"/>
      <c r="V178" s="1143"/>
      <c r="W178" s="1143"/>
      <c r="X178" s="1143"/>
      <c r="Y178" s="1143"/>
      <c r="Z178" s="1143"/>
      <c r="AA178" s="1143">
        <f>Q178</f>
        <v>3</v>
      </c>
    </row>
    <row r="179" spans="1:27">
      <c r="A179" s="298">
        <v>68</v>
      </c>
      <c r="B179" s="1140" t="s">
        <v>10407</v>
      </c>
      <c r="C179" s="313" t="s">
        <v>10408</v>
      </c>
      <c r="D179" s="245"/>
      <c r="E179" s="1143">
        <f t="shared" si="34"/>
        <v>5</v>
      </c>
      <c r="F179" s="1143">
        <f t="shared" si="35"/>
        <v>0</v>
      </c>
      <c r="G179" s="1143"/>
      <c r="H179" s="1143"/>
      <c r="I179" s="1143"/>
      <c r="J179" s="1143"/>
      <c r="K179" s="1143"/>
      <c r="L179" s="1143"/>
      <c r="M179" s="1143"/>
      <c r="N179" s="1143"/>
      <c r="O179" s="1143"/>
      <c r="P179" s="1143">
        <v>5</v>
      </c>
      <c r="Q179" s="1143">
        <f t="shared" si="36"/>
        <v>5</v>
      </c>
      <c r="R179" s="1148">
        <v>5</v>
      </c>
      <c r="S179" s="1143"/>
      <c r="T179" s="1143"/>
      <c r="U179" s="1143"/>
      <c r="V179" s="1143"/>
      <c r="W179" s="1143"/>
      <c r="X179" s="1143"/>
      <c r="Y179" s="1143"/>
      <c r="Z179" s="1143"/>
      <c r="AA179" s="1143">
        <f>Q179</f>
        <v>5</v>
      </c>
    </row>
    <row r="180" spans="1:27">
      <c r="A180" s="298">
        <v>69</v>
      </c>
      <c r="B180" s="1140" t="s">
        <v>10409</v>
      </c>
      <c r="C180" s="313" t="s">
        <v>10410</v>
      </c>
      <c r="D180" s="245"/>
      <c r="E180" s="1143">
        <f t="shared" si="34"/>
        <v>2</v>
      </c>
      <c r="F180" s="1143">
        <f t="shared" si="35"/>
        <v>0</v>
      </c>
      <c r="G180" s="1143"/>
      <c r="H180" s="1143"/>
      <c r="I180" s="1143"/>
      <c r="J180" s="1143"/>
      <c r="K180" s="1143"/>
      <c r="L180" s="1143"/>
      <c r="M180" s="1143"/>
      <c r="N180" s="1143"/>
      <c r="O180" s="1143"/>
      <c r="P180" s="1143">
        <v>2</v>
      </c>
      <c r="Q180" s="1143">
        <f t="shared" si="36"/>
        <v>2</v>
      </c>
      <c r="R180" s="1148">
        <v>5</v>
      </c>
      <c r="S180" s="1143"/>
      <c r="T180" s="1143"/>
      <c r="U180" s="1143"/>
      <c r="V180" s="1143"/>
      <c r="W180" s="1143"/>
      <c r="X180" s="1143"/>
      <c r="Y180" s="1143"/>
      <c r="Z180" s="1143"/>
      <c r="AA180" s="1143">
        <f>Q180</f>
        <v>2</v>
      </c>
    </row>
    <row r="181" spans="1:27">
      <c r="A181" s="298">
        <v>70</v>
      </c>
      <c r="B181" s="1140" t="s">
        <v>10411</v>
      </c>
      <c r="C181" s="313" t="s">
        <v>10412</v>
      </c>
      <c r="D181" s="245"/>
      <c r="E181" s="1143">
        <f t="shared" si="34"/>
        <v>2</v>
      </c>
      <c r="F181" s="1143">
        <f t="shared" si="35"/>
        <v>0</v>
      </c>
      <c r="G181" s="1143"/>
      <c r="H181" s="1143"/>
      <c r="I181" s="1143"/>
      <c r="J181" s="1143"/>
      <c r="K181" s="1143"/>
      <c r="L181" s="1143"/>
      <c r="M181" s="1143"/>
      <c r="N181" s="1143"/>
      <c r="O181" s="1143"/>
      <c r="P181" s="1143">
        <v>2</v>
      </c>
      <c r="Q181" s="1143">
        <f t="shared" si="36"/>
        <v>2</v>
      </c>
      <c r="R181" s="1148">
        <v>5</v>
      </c>
      <c r="S181" s="1143"/>
      <c r="T181" s="1143"/>
      <c r="U181" s="1143"/>
      <c r="V181" s="1143"/>
      <c r="W181" s="1143"/>
      <c r="X181" s="1143"/>
      <c r="Y181" s="1143"/>
      <c r="Z181" s="1143"/>
      <c r="AA181" s="1143">
        <f>Q181</f>
        <v>2</v>
      </c>
    </row>
    <row r="182" spans="1:27">
      <c r="A182" s="298">
        <v>71</v>
      </c>
      <c r="B182" s="1140" t="s">
        <v>10413</v>
      </c>
      <c r="C182" s="313" t="s">
        <v>10414</v>
      </c>
      <c r="D182" s="245"/>
      <c r="E182" s="1143">
        <f t="shared" si="34"/>
        <v>1</v>
      </c>
      <c r="F182" s="1143">
        <f t="shared" si="35"/>
        <v>0</v>
      </c>
      <c r="G182" s="1143"/>
      <c r="H182" s="1143"/>
      <c r="I182" s="1143"/>
      <c r="J182" s="1143"/>
      <c r="K182" s="1143"/>
      <c r="L182" s="1143"/>
      <c r="M182" s="1143"/>
      <c r="N182" s="1143"/>
      <c r="O182" s="1143"/>
      <c r="P182" s="1143">
        <v>1</v>
      </c>
      <c r="Q182" s="1143">
        <f t="shared" si="36"/>
        <v>1</v>
      </c>
      <c r="R182" s="1148">
        <v>5</v>
      </c>
      <c r="S182" s="1143"/>
      <c r="T182" s="1143"/>
      <c r="U182" s="1143"/>
      <c r="V182" s="1143"/>
      <c r="W182" s="1143"/>
      <c r="X182" s="1143"/>
      <c r="Y182" s="1143"/>
      <c r="Z182" s="1143"/>
      <c r="AA182" s="1143">
        <f>Q182</f>
        <v>1</v>
      </c>
    </row>
    <row r="183" spans="1:27" ht="19.5" customHeight="1">
      <c r="A183" s="397"/>
      <c r="B183" s="2627" t="s">
        <v>10987</v>
      </c>
      <c r="C183" s="2628"/>
      <c r="D183" s="2628"/>
      <c r="E183" s="2629">
        <f>SUM(E112:E182)</f>
        <v>104</v>
      </c>
      <c r="F183" s="2629">
        <f t="shared" ref="F183:N183" si="37">SUM(F112:F182)</f>
        <v>16.276999999999997</v>
      </c>
      <c r="G183" s="2629">
        <f t="shared" si="37"/>
        <v>0</v>
      </c>
      <c r="H183" s="2629">
        <f t="shared" si="37"/>
        <v>0</v>
      </c>
      <c r="I183" s="2629">
        <f t="shared" si="37"/>
        <v>0</v>
      </c>
      <c r="J183" s="2629">
        <f t="shared" si="37"/>
        <v>0</v>
      </c>
      <c r="K183" s="2629">
        <f t="shared" si="37"/>
        <v>0</v>
      </c>
      <c r="L183" s="2629">
        <f t="shared" si="37"/>
        <v>16.276999999999997</v>
      </c>
      <c r="M183" s="2629">
        <f t="shared" si="37"/>
        <v>0</v>
      </c>
      <c r="N183" s="2629">
        <f t="shared" si="37"/>
        <v>0</v>
      </c>
      <c r="O183" s="2629">
        <f>SUM(O112:O182)</f>
        <v>48.445</v>
      </c>
      <c r="P183" s="2629">
        <f t="shared" ref="P183" si="38">SUM(P112:P182)</f>
        <v>39.277999999999999</v>
      </c>
      <c r="Q183" s="2629">
        <f>SUM(Q112:Q182)</f>
        <v>87.722999999999985</v>
      </c>
      <c r="R183" s="2629">
        <v>0</v>
      </c>
      <c r="S183" s="2629">
        <f t="shared" ref="S183" si="39">SUM(S112:S182)</f>
        <v>0</v>
      </c>
      <c r="T183" s="2629">
        <f>SUM(T112:T182)</f>
        <v>0</v>
      </c>
      <c r="U183" s="2629">
        <f t="shared" ref="U183" si="40">SUM(U112:U182)</f>
        <v>0</v>
      </c>
      <c r="V183" s="2629">
        <f t="shared" ref="V183" si="41">SUM(V112:V182)</f>
        <v>0</v>
      </c>
      <c r="W183" s="2629">
        <f t="shared" ref="W183" si="42">SUM(W112:W182)</f>
        <v>0</v>
      </c>
      <c r="X183" s="2629">
        <f t="shared" ref="X183" si="43">SUM(X112:X182)</f>
        <v>0</v>
      </c>
      <c r="Y183" s="2629">
        <f t="shared" ref="Y183" si="44">SUM(Y112:Y182)</f>
        <v>0</v>
      </c>
      <c r="Z183" s="2629">
        <f t="shared" ref="Z183" si="45">SUM(Z112:Z182)</f>
        <v>64.72199999999998</v>
      </c>
      <c r="AA183" s="2629">
        <f t="shared" ref="AA183" si="46">SUM(AA112:AA182)</f>
        <v>39.277999999999999</v>
      </c>
    </row>
    <row r="184" spans="1:27" s="421" customFormat="1" ht="22.5" customHeight="1">
      <c r="A184" s="2622"/>
      <c r="B184" s="2623" t="s">
        <v>5319</v>
      </c>
      <c r="C184" s="2624"/>
      <c r="D184" s="2625"/>
      <c r="E184" s="2626">
        <f>E183+E110</f>
        <v>335.279</v>
      </c>
      <c r="F184" s="2626">
        <f t="shared" ref="F184:AA184" si="47">F183+F110</f>
        <v>42.676000000000002</v>
      </c>
      <c r="G184" s="2626">
        <f t="shared" si="47"/>
        <v>5.9219999999999997</v>
      </c>
      <c r="H184" s="2626">
        <f t="shared" si="47"/>
        <v>0</v>
      </c>
      <c r="I184" s="2626">
        <f t="shared" si="47"/>
        <v>0</v>
      </c>
      <c r="J184" s="2626">
        <f t="shared" si="47"/>
        <v>0</v>
      </c>
      <c r="K184" s="2626">
        <f t="shared" si="47"/>
        <v>0</v>
      </c>
      <c r="L184" s="2626">
        <f t="shared" si="47"/>
        <v>36.753999999999998</v>
      </c>
      <c r="M184" s="2626">
        <f t="shared" si="47"/>
        <v>0</v>
      </c>
      <c r="N184" s="2626">
        <f t="shared" si="47"/>
        <v>0</v>
      </c>
      <c r="O184" s="2626">
        <f t="shared" si="47"/>
        <v>146.625</v>
      </c>
      <c r="P184" s="2626">
        <f t="shared" si="47"/>
        <v>145.97800000000001</v>
      </c>
      <c r="Q184" s="2626">
        <f t="shared" si="47"/>
        <v>292.60299999999995</v>
      </c>
      <c r="R184" s="2626">
        <f t="shared" si="47"/>
        <v>0</v>
      </c>
      <c r="S184" s="2626">
        <f t="shared" si="47"/>
        <v>0</v>
      </c>
      <c r="T184" s="2626">
        <f t="shared" si="47"/>
        <v>0</v>
      </c>
      <c r="U184" s="2626">
        <f t="shared" si="47"/>
        <v>0</v>
      </c>
      <c r="V184" s="2626">
        <f t="shared" si="47"/>
        <v>0</v>
      </c>
      <c r="W184" s="2626">
        <f t="shared" si="47"/>
        <v>0</v>
      </c>
      <c r="X184" s="2626">
        <f t="shared" si="47"/>
        <v>0</v>
      </c>
      <c r="Y184" s="2626">
        <f t="shared" si="47"/>
        <v>0</v>
      </c>
      <c r="Z184" s="2626">
        <f t="shared" si="47"/>
        <v>199.32999999999998</v>
      </c>
      <c r="AA184" s="2626">
        <f t="shared" si="47"/>
        <v>135.94900000000001</v>
      </c>
    </row>
    <row r="185" spans="1:27" s="421" customFormat="1" ht="34.5" customHeight="1">
      <c r="A185" s="3177" t="s">
        <v>50</v>
      </c>
      <c r="B185" s="3178"/>
      <c r="C185" s="3178"/>
      <c r="D185" s="3178"/>
      <c r="E185" s="3178"/>
      <c r="F185" s="3178"/>
      <c r="G185" s="3178"/>
      <c r="H185" s="3178"/>
      <c r="I185" s="3178"/>
      <c r="J185" s="3178"/>
      <c r="K185" s="3178"/>
      <c r="L185" s="3178"/>
      <c r="M185" s="3178"/>
      <c r="N185" s="3178"/>
      <c r="O185" s="3178"/>
      <c r="P185" s="3178"/>
      <c r="Q185" s="3178"/>
      <c r="R185" s="3178"/>
      <c r="S185" s="3178"/>
      <c r="T185" s="3178"/>
      <c r="U185" s="3178"/>
      <c r="V185" s="3178"/>
      <c r="W185" s="3178"/>
      <c r="X185" s="3178"/>
      <c r="Y185" s="3178"/>
      <c r="Z185" s="3178"/>
      <c r="AA185" s="3179"/>
    </row>
    <row r="186" spans="1:27" ht="21" customHeight="1">
      <c r="A186" s="1166"/>
      <c r="B186" s="1167" t="s">
        <v>10990</v>
      </c>
      <c r="C186" s="1167"/>
      <c r="D186" s="1168"/>
      <c r="E186" s="1168"/>
      <c r="F186" s="1168"/>
      <c r="G186" s="1168"/>
      <c r="H186" s="1168"/>
      <c r="I186" s="1168"/>
      <c r="J186" s="1168"/>
      <c r="K186" s="1168"/>
      <c r="L186" s="1168"/>
      <c r="M186" s="1168"/>
      <c r="N186" s="1168"/>
      <c r="O186" s="1168"/>
      <c r="P186" s="1168"/>
      <c r="Q186" s="1168"/>
      <c r="R186" s="1168"/>
      <c r="S186" s="1168"/>
      <c r="T186" s="1168"/>
      <c r="U186" s="1168"/>
      <c r="V186" s="1168"/>
      <c r="W186" s="1168"/>
      <c r="X186" s="1168"/>
      <c r="Y186" s="1168"/>
      <c r="Z186" s="1168"/>
      <c r="AA186" s="1169"/>
    </row>
    <row r="187" spans="1:27" ht="51">
      <c r="A187" s="1170">
        <v>1</v>
      </c>
      <c r="B187" s="1150" t="s">
        <v>10415</v>
      </c>
      <c r="C187" s="1131" t="s">
        <v>10416</v>
      </c>
      <c r="D187" s="1131"/>
      <c r="E187" s="1151">
        <f>SUM(G187:P187)</f>
        <v>0.35</v>
      </c>
      <c r="F187" s="1151">
        <f>SUM(G187:N187)</f>
        <v>0.35</v>
      </c>
      <c r="G187" s="1151">
        <v>0.35</v>
      </c>
      <c r="H187" s="1151"/>
      <c r="I187" s="1151"/>
      <c r="J187" s="1151"/>
      <c r="K187" s="1151"/>
      <c r="L187" s="1151"/>
      <c r="M187" s="1151"/>
      <c r="N187" s="1151"/>
      <c r="O187" s="1151"/>
      <c r="P187" s="1151"/>
      <c r="Q187" s="1151">
        <f>P187+O187</f>
        <v>0</v>
      </c>
      <c r="R187" s="1152">
        <v>4</v>
      </c>
      <c r="S187" s="1151"/>
      <c r="T187" s="1151"/>
      <c r="U187" s="1151"/>
      <c r="V187" s="1151"/>
      <c r="W187" s="1151"/>
      <c r="X187" s="1151">
        <f>E187</f>
        <v>0.35</v>
      </c>
      <c r="Y187" s="1151"/>
      <c r="Z187" s="1151"/>
      <c r="AA187" s="1151"/>
    </row>
    <row r="188" spans="1:27" ht="38.25">
      <c r="A188" s="1170">
        <v>2</v>
      </c>
      <c r="B188" s="1150" t="s">
        <v>10417</v>
      </c>
      <c r="C188" s="1131" t="s">
        <v>10418</v>
      </c>
      <c r="D188" s="1131"/>
      <c r="E188" s="1151">
        <f t="shared" ref="E188:E236" si="48">SUM(G188:P188)</f>
        <v>1</v>
      </c>
      <c r="F188" s="1151">
        <f t="shared" ref="F188:F236" si="49">SUM(G188:N188)</f>
        <v>1</v>
      </c>
      <c r="G188" s="1151">
        <v>1</v>
      </c>
      <c r="H188" s="1151"/>
      <c r="I188" s="1151"/>
      <c r="J188" s="1151"/>
      <c r="K188" s="1151"/>
      <c r="L188" s="1151"/>
      <c r="M188" s="1151"/>
      <c r="N188" s="1151"/>
      <c r="O188" s="1151"/>
      <c r="P188" s="1151"/>
      <c r="Q188" s="1151">
        <f t="shared" ref="Q188:Q236" si="50">P188+O188</f>
        <v>0</v>
      </c>
      <c r="R188" s="1152">
        <v>4</v>
      </c>
      <c r="S188" s="1151"/>
      <c r="T188" s="1151"/>
      <c r="U188" s="1151"/>
      <c r="V188" s="1151"/>
      <c r="W188" s="1151"/>
      <c r="X188" s="1151"/>
      <c r="Y188" s="1151">
        <f>E188</f>
        <v>1</v>
      </c>
      <c r="Z188" s="1151"/>
      <c r="AA188" s="1151"/>
    </row>
    <row r="189" spans="1:27" ht="38.25">
      <c r="A189" s="1170">
        <v>3</v>
      </c>
      <c r="B189" s="1174" t="s">
        <v>10419</v>
      </c>
      <c r="C189" s="1130" t="s">
        <v>10420</v>
      </c>
      <c r="D189" s="1130"/>
      <c r="E189" s="1157">
        <f t="shared" si="48"/>
        <v>1.3699999999999999</v>
      </c>
      <c r="F189" s="1157">
        <f t="shared" si="49"/>
        <v>1.3699999999999999</v>
      </c>
      <c r="G189" s="1157">
        <v>1.18</v>
      </c>
      <c r="H189" s="1157"/>
      <c r="I189" s="1157"/>
      <c r="J189" s="1157"/>
      <c r="K189" s="1157"/>
      <c r="L189" s="1157">
        <v>0.19</v>
      </c>
      <c r="M189" s="1157"/>
      <c r="N189" s="1157"/>
      <c r="O189" s="1157"/>
      <c r="P189" s="1157"/>
      <c r="Q189" s="1157">
        <f t="shared" si="50"/>
        <v>0</v>
      </c>
      <c r="R189" s="1175">
        <v>4</v>
      </c>
      <c r="S189" s="1157"/>
      <c r="T189" s="1157"/>
      <c r="U189" s="1157"/>
      <c r="V189" s="1157"/>
      <c r="W189" s="1157"/>
      <c r="X189" s="1157">
        <f>E189</f>
        <v>1.3699999999999999</v>
      </c>
      <c r="Y189" s="1157"/>
      <c r="Z189" s="1157"/>
      <c r="AA189" s="1157"/>
    </row>
    <row r="190" spans="1:27" ht="38.25">
      <c r="A190" s="1170">
        <v>4</v>
      </c>
      <c r="B190" s="1150" t="s">
        <v>10421</v>
      </c>
      <c r="C190" s="1131" t="s">
        <v>10422</v>
      </c>
      <c r="D190" s="1131"/>
      <c r="E190" s="1151">
        <f t="shared" si="48"/>
        <v>0.38</v>
      </c>
      <c r="F190" s="1151">
        <f t="shared" si="49"/>
        <v>0.38</v>
      </c>
      <c r="G190" s="1151">
        <v>0.38</v>
      </c>
      <c r="H190" s="1151"/>
      <c r="I190" s="1151"/>
      <c r="J190" s="1151"/>
      <c r="K190" s="1151"/>
      <c r="L190" s="1151"/>
      <c r="M190" s="1151"/>
      <c r="N190" s="1151"/>
      <c r="O190" s="1151"/>
      <c r="P190" s="1151"/>
      <c r="Q190" s="1151">
        <f t="shared" si="50"/>
        <v>0</v>
      </c>
      <c r="R190" s="1152">
        <v>4</v>
      </c>
      <c r="S190" s="1151"/>
      <c r="T190" s="1151"/>
      <c r="U190" s="1151"/>
      <c r="V190" s="1151"/>
      <c r="W190" s="1151"/>
      <c r="X190" s="1151"/>
      <c r="Y190" s="1151">
        <f>E190</f>
        <v>0.38</v>
      </c>
      <c r="Z190" s="1151"/>
      <c r="AA190" s="1151"/>
    </row>
    <row r="191" spans="1:27">
      <c r="A191" s="1170">
        <v>5</v>
      </c>
      <c r="B191" s="1150" t="s">
        <v>10423</v>
      </c>
      <c r="C191" s="1131" t="s">
        <v>10424</v>
      </c>
      <c r="D191" s="1131"/>
      <c r="E191" s="1151">
        <f t="shared" si="48"/>
        <v>1.2</v>
      </c>
      <c r="F191" s="1151">
        <f t="shared" si="49"/>
        <v>1.2</v>
      </c>
      <c r="G191" s="1151">
        <v>1.2</v>
      </c>
      <c r="H191" s="1151"/>
      <c r="I191" s="1151"/>
      <c r="J191" s="1151"/>
      <c r="K191" s="1151"/>
      <c r="L191" s="1151"/>
      <c r="M191" s="1151"/>
      <c r="N191" s="1151"/>
      <c r="O191" s="1151"/>
      <c r="P191" s="1151"/>
      <c r="Q191" s="1151">
        <f t="shared" si="50"/>
        <v>0</v>
      </c>
      <c r="R191" s="1152">
        <v>4</v>
      </c>
      <c r="S191" s="1151"/>
      <c r="T191" s="1151"/>
      <c r="U191" s="1151"/>
      <c r="V191" s="1151"/>
      <c r="W191" s="1151"/>
      <c r="X191" s="1151"/>
      <c r="Y191" s="1151">
        <f>E191</f>
        <v>1.2</v>
      </c>
      <c r="Z191" s="1151"/>
      <c r="AA191" s="1151"/>
    </row>
    <row r="192" spans="1:27" ht="25.5">
      <c r="A192" s="1170">
        <v>6</v>
      </c>
      <c r="B192" s="1150" t="s">
        <v>10425</v>
      </c>
      <c r="C192" s="1131" t="s">
        <v>10426</v>
      </c>
      <c r="D192" s="1131"/>
      <c r="E192" s="1151">
        <f t="shared" si="48"/>
        <v>1.5</v>
      </c>
      <c r="F192" s="1151">
        <f t="shared" si="49"/>
        <v>1.5</v>
      </c>
      <c r="G192" s="1151">
        <v>1.5</v>
      </c>
      <c r="H192" s="1151"/>
      <c r="I192" s="1151"/>
      <c r="J192" s="1151"/>
      <c r="K192" s="1151"/>
      <c r="L192" s="1151"/>
      <c r="M192" s="1151"/>
      <c r="N192" s="1151"/>
      <c r="O192" s="1151"/>
      <c r="P192" s="1151"/>
      <c r="Q192" s="1151">
        <f t="shared" si="50"/>
        <v>0</v>
      </c>
      <c r="R192" s="1152">
        <v>4</v>
      </c>
      <c r="S192" s="1151"/>
      <c r="T192" s="1151"/>
      <c r="U192" s="1151"/>
      <c r="V192" s="1151"/>
      <c r="W192" s="1151"/>
      <c r="X192" s="2631"/>
      <c r="Y192" s="2631"/>
      <c r="Z192" s="2631"/>
      <c r="AA192" s="2631"/>
    </row>
    <row r="193" spans="1:27" ht="76.5">
      <c r="A193" s="1170">
        <v>7</v>
      </c>
      <c r="B193" s="1150" t="s">
        <v>10427</v>
      </c>
      <c r="C193" s="1131" t="s">
        <v>10428</v>
      </c>
      <c r="D193" s="1131"/>
      <c r="E193" s="1151">
        <f>SUM(G193:O193)</f>
        <v>4.3</v>
      </c>
      <c r="F193" s="1151">
        <f t="shared" si="49"/>
        <v>3.7</v>
      </c>
      <c r="G193" s="1151">
        <v>3.7</v>
      </c>
      <c r="H193" s="1151"/>
      <c r="I193" s="1151"/>
      <c r="J193" s="1151"/>
      <c r="K193" s="1151"/>
      <c r="L193" s="1151"/>
      <c r="M193" s="1151"/>
      <c r="N193" s="1151"/>
      <c r="O193" s="1151">
        <v>0.6</v>
      </c>
      <c r="P193" s="1153"/>
      <c r="Q193" s="1151">
        <f>O193</f>
        <v>0.6</v>
      </c>
      <c r="R193" s="1152">
        <v>4</v>
      </c>
      <c r="S193" s="1151"/>
      <c r="T193" s="1151"/>
      <c r="U193" s="1151"/>
      <c r="V193" s="1151"/>
      <c r="W193" s="1151"/>
      <c r="X193" s="1151">
        <f>G193</f>
        <v>3.7</v>
      </c>
      <c r="Y193" s="1151">
        <f>O193</f>
        <v>0.6</v>
      </c>
      <c r="Z193" s="1151"/>
      <c r="AA193" s="1151"/>
    </row>
    <row r="194" spans="1:27" ht="25.5">
      <c r="A194" s="1170">
        <v>8</v>
      </c>
      <c r="B194" s="1150" t="s">
        <v>10429</v>
      </c>
      <c r="C194" s="1131" t="s">
        <v>10430</v>
      </c>
      <c r="D194" s="1131"/>
      <c r="E194" s="1151">
        <f t="shared" si="48"/>
        <v>0.65</v>
      </c>
      <c r="F194" s="1151">
        <f t="shared" si="49"/>
        <v>0.65</v>
      </c>
      <c r="G194" s="1151">
        <v>0.65</v>
      </c>
      <c r="H194" s="1151"/>
      <c r="I194" s="1151"/>
      <c r="J194" s="1151"/>
      <c r="K194" s="1151"/>
      <c r="L194" s="1151"/>
      <c r="M194" s="1151"/>
      <c r="N194" s="1151"/>
      <c r="O194" s="1151"/>
      <c r="P194" s="1151"/>
      <c r="Q194" s="1151">
        <f t="shared" si="50"/>
        <v>0</v>
      </c>
      <c r="R194" s="1152">
        <v>4</v>
      </c>
      <c r="S194" s="1151"/>
      <c r="T194" s="1151"/>
      <c r="U194" s="1151"/>
      <c r="V194" s="1151"/>
      <c r="W194" s="1151"/>
      <c r="X194" s="1151"/>
      <c r="Y194" s="1151">
        <f>G194</f>
        <v>0.65</v>
      </c>
      <c r="Z194" s="1151"/>
      <c r="AA194" s="1151"/>
    </row>
    <row r="195" spans="1:27" ht="25.5">
      <c r="A195" s="1170">
        <v>9</v>
      </c>
      <c r="B195" s="1150" t="s">
        <v>10431</v>
      </c>
      <c r="C195" s="1131" t="s">
        <v>10432</v>
      </c>
      <c r="D195" s="1131"/>
      <c r="E195" s="1151">
        <f t="shared" si="48"/>
        <v>0.35</v>
      </c>
      <c r="F195" s="1151">
        <f t="shared" si="49"/>
        <v>0.35</v>
      </c>
      <c r="G195" s="1151">
        <v>0.35</v>
      </c>
      <c r="H195" s="1151"/>
      <c r="I195" s="1151"/>
      <c r="J195" s="1151"/>
      <c r="K195" s="1151"/>
      <c r="L195" s="1151"/>
      <c r="M195" s="1151"/>
      <c r="N195" s="1151"/>
      <c r="O195" s="1151"/>
      <c r="P195" s="1151"/>
      <c r="Q195" s="1151">
        <f t="shared" si="50"/>
        <v>0</v>
      </c>
      <c r="R195" s="1152">
        <v>4</v>
      </c>
      <c r="S195" s="1151"/>
      <c r="T195" s="1151"/>
      <c r="U195" s="1151"/>
      <c r="V195" s="1151"/>
      <c r="W195" s="1151"/>
      <c r="X195" s="1151"/>
      <c r="Y195" s="1151">
        <f>G195</f>
        <v>0.35</v>
      </c>
      <c r="Z195" s="1151"/>
      <c r="AA195" s="1151"/>
    </row>
    <row r="196" spans="1:27" ht="51">
      <c r="A196" s="1170">
        <v>10</v>
      </c>
      <c r="B196" s="1150" t="s">
        <v>10433</v>
      </c>
      <c r="C196" s="1131" t="s">
        <v>10434</v>
      </c>
      <c r="D196" s="1131"/>
      <c r="E196" s="1151">
        <f t="shared" si="48"/>
        <v>1.4</v>
      </c>
      <c r="F196" s="1151">
        <f t="shared" si="49"/>
        <v>1.4</v>
      </c>
      <c r="G196" s="1151">
        <v>1.4</v>
      </c>
      <c r="H196" s="1151"/>
      <c r="I196" s="1151"/>
      <c r="J196" s="1151"/>
      <c r="K196" s="1151"/>
      <c r="L196" s="1151"/>
      <c r="M196" s="1151"/>
      <c r="N196" s="1151"/>
      <c r="O196" s="1151"/>
      <c r="P196" s="1151"/>
      <c r="Q196" s="1151">
        <f t="shared" si="50"/>
        <v>0</v>
      </c>
      <c r="R196" s="1152">
        <v>4</v>
      </c>
      <c r="S196" s="1151"/>
      <c r="T196" s="1151"/>
      <c r="U196" s="1151"/>
      <c r="V196" s="1151"/>
      <c r="W196" s="1151"/>
      <c r="X196" s="1151">
        <f>G196</f>
        <v>1.4</v>
      </c>
      <c r="Y196" s="1151"/>
      <c r="Z196" s="1151"/>
      <c r="AA196" s="1151"/>
    </row>
    <row r="197" spans="1:27" ht="25.5">
      <c r="A197" s="1170">
        <v>11</v>
      </c>
      <c r="B197" s="1150" t="s">
        <v>10435</v>
      </c>
      <c r="C197" s="1131" t="s">
        <v>10436</v>
      </c>
      <c r="D197" s="1131"/>
      <c r="E197" s="1151">
        <f t="shared" si="48"/>
        <v>0.74</v>
      </c>
      <c r="F197" s="1151">
        <f t="shared" si="49"/>
        <v>0</v>
      </c>
      <c r="G197" s="1151"/>
      <c r="H197" s="1151"/>
      <c r="I197" s="1151"/>
      <c r="J197" s="1151"/>
      <c r="K197" s="1151"/>
      <c r="L197" s="1151"/>
      <c r="M197" s="1151"/>
      <c r="N197" s="1151"/>
      <c r="O197" s="1151"/>
      <c r="P197" s="1151">
        <v>0.74</v>
      </c>
      <c r="Q197" s="1151">
        <f t="shared" si="50"/>
        <v>0.74</v>
      </c>
      <c r="R197" s="1152">
        <v>4</v>
      </c>
      <c r="S197" s="1151"/>
      <c r="T197" s="1151"/>
      <c r="U197" s="1151"/>
      <c r="V197" s="1151"/>
      <c r="W197" s="1151"/>
      <c r="X197" s="1151"/>
      <c r="Y197" s="1151">
        <f>Q197</f>
        <v>0.74</v>
      </c>
      <c r="Z197" s="1151"/>
      <c r="AA197" s="1151"/>
    </row>
    <row r="198" spans="1:27" ht="63.75">
      <c r="A198" s="1170">
        <v>12</v>
      </c>
      <c r="B198" s="1150" t="s">
        <v>10437</v>
      </c>
      <c r="C198" s="1131" t="s">
        <v>10438</v>
      </c>
      <c r="D198" s="1131"/>
      <c r="E198" s="1151">
        <f t="shared" si="48"/>
        <v>1.7400000000000002</v>
      </c>
      <c r="F198" s="1151">
        <f t="shared" si="49"/>
        <v>1.1400000000000001</v>
      </c>
      <c r="G198" s="1151">
        <v>0.64</v>
      </c>
      <c r="H198" s="1151"/>
      <c r="I198" s="1151"/>
      <c r="J198" s="1151"/>
      <c r="K198" s="1151"/>
      <c r="L198" s="1151">
        <v>0.5</v>
      </c>
      <c r="M198" s="1151"/>
      <c r="N198" s="1151"/>
      <c r="O198" s="1151">
        <v>0.6</v>
      </c>
      <c r="P198" s="1151"/>
      <c r="Q198" s="1151">
        <f t="shared" si="50"/>
        <v>0.6</v>
      </c>
      <c r="R198" s="1152">
        <v>4</v>
      </c>
      <c r="S198" s="1151"/>
      <c r="T198" s="1151"/>
      <c r="U198" s="1151"/>
      <c r="V198" s="1151"/>
      <c r="W198" s="1151"/>
      <c r="X198" s="1151"/>
      <c r="Y198" s="1151">
        <f t="shared" ref="Y198:Y205" si="51">E198</f>
        <v>1.7400000000000002</v>
      </c>
      <c r="Z198" s="1151"/>
      <c r="AA198" s="1151"/>
    </row>
    <row r="199" spans="1:27" ht="25.5">
      <c r="A199" s="1170">
        <v>13</v>
      </c>
      <c r="B199" s="1150" t="s">
        <v>10439</v>
      </c>
      <c r="C199" s="1131" t="s">
        <v>10440</v>
      </c>
      <c r="D199" s="1131"/>
      <c r="E199" s="1151">
        <f t="shared" si="48"/>
        <v>0.66999999999999993</v>
      </c>
      <c r="F199" s="1151">
        <f t="shared" si="49"/>
        <v>0.66999999999999993</v>
      </c>
      <c r="G199" s="1151">
        <v>0.1</v>
      </c>
      <c r="H199" s="1151"/>
      <c r="I199" s="1151"/>
      <c r="J199" s="1151"/>
      <c r="K199" s="1151"/>
      <c r="L199" s="1151">
        <v>0.56999999999999995</v>
      </c>
      <c r="M199" s="1151"/>
      <c r="N199" s="1151"/>
      <c r="O199" s="1151"/>
      <c r="P199" s="1151"/>
      <c r="Q199" s="1151">
        <f t="shared" si="50"/>
        <v>0</v>
      </c>
      <c r="R199" s="1152">
        <v>4</v>
      </c>
      <c r="S199" s="1151"/>
      <c r="T199" s="1151"/>
      <c r="U199" s="1151"/>
      <c r="V199" s="1151"/>
      <c r="W199" s="1151"/>
      <c r="X199" s="1151"/>
      <c r="Y199" s="1151">
        <f t="shared" si="51"/>
        <v>0.66999999999999993</v>
      </c>
      <c r="Z199" s="1151"/>
      <c r="AA199" s="1151"/>
    </row>
    <row r="200" spans="1:27">
      <c r="A200" s="1170">
        <v>14</v>
      </c>
      <c r="B200" s="1150" t="s">
        <v>10441</v>
      </c>
      <c r="C200" s="1131" t="s">
        <v>10442</v>
      </c>
      <c r="D200" s="1131"/>
      <c r="E200" s="1151">
        <f t="shared" si="48"/>
        <v>0.85</v>
      </c>
      <c r="F200" s="1151">
        <f t="shared" si="49"/>
        <v>0.85</v>
      </c>
      <c r="G200" s="1151">
        <v>0.42</v>
      </c>
      <c r="H200" s="1151"/>
      <c r="I200" s="1151"/>
      <c r="J200" s="1151"/>
      <c r="K200" s="1151"/>
      <c r="L200" s="1151">
        <v>0.43</v>
      </c>
      <c r="M200" s="1151"/>
      <c r="N200" s="1151"/>
      <c r="O200" s="1151"/>
      <c r="P200" s="1151"/>
      <c r="Q200" s="1151">
        <f t="shared" si="50"/>
        <v>0</v>
      </c>
      <c r="R200" s="1152">
        <v>4</v>
      </c>
      <c r="S200" s="1151"/>
      <c r="T200" s="1151"/>
      <c r="U200" s="1151"/>
      <c r="V200" s="1151"/>
      <c r="W200" s="1151"/>
      <c r="X200" s="1151"/>
      <c r="Y200" s="1151">
        <f t="shared" si="51"/>
        <v>0.85</v>
      </c>
      <c r="Z200" s="1151"/>
      <c r="AA200" s="1151"/>
    </row>
    <row r="201" spans="1:27">
      <c r="A201" s="1170">
        <v>15</v>
      </c>
      <c r="B201" s="1150" t="s">
        <v>10443</v>
      </c>
      <c r="C201" s="1131" t="s">
        <v>10444</v>
      </c>
      <c r="D201" s="1131"/>
      <c r="E201" s="1151">
        <f t="shared" si="48"/>
        <v>0.75</v>
      </c>
      <c r="F201" s="1151">
        <f t="shared" si="49"/>
        <v>0</v>
      </c>
      <c r="G201" s="1151"/>
      <c r="H201" s="1151"/>
      <c r="I201" s="1151"/>
      <c r="J201" s="1151"/>
      <c r="K201" s="1151"/>
      <c r="L201" s="1151"/>
      <c r="M201" s="1151"/>
      <c r="N201" s="1151"/>
      <c r="O201" s="1151">
        <v>0.75</v>
      </c>
      <c r="P201" s="1151"/>
      <c r="Q201" s="1151">
        <f t="shared" si="50"/>
        <v>0.75</v>
      </c>
      <c r="R201" s="1152">
        <v>4</v>
      </c>
      <c r="S201" s="1151"/>
      <c r="T201" s="1151"/>
      <c r="U201" s="1151"/>
      <c r="V201" s="1151"/>
      <c r="W201" s="1151"/>
      <c r="X201" s="1151"/>
      <c r="Y201" s="1151">
        <f t="shared" si="51"/>
        <v>0.75</v>
      </c>
      <c r="Z201" s="1151"/>
      <c r="AA201" s="1151"/>
    </row>
    <row r="202" spans="1:27" ht="25.5">
      <c r="A202" s="1170">
        <v>16</v>
      </c>
      <c r="B202" s="1150" t="s">
        <v>10445</v>
      </c>
      <c r="C202" s="1131" t="s">
        <v>10446</v>
      </c>
      <c r="D202" s="1131"/>
      <c r="E202" s="1151">
        <f t="shared" si="48"/>
        <v>0.95</v>
      </c>
      <c r="F202" s="1151">
        <f t="shared" si="49"/>
        <v>0.95</v>
      </c>
      <c r="G202" s="1151"/>
      <c r="H202" s="1151"/>
      <c r="I202" s="1151"/>
      <c r="J202" s="1151"/>
      <c r="K202" s="1151"/>
      <c r="L202" s="1151">
        <v>0.95</v>
      </c>
      <c r="M202" s="1151"/>
      <c r="N202" s="1151"/>
      <c r="O202" s="1151"/>
      <c r="P202" s="1151"/>
      <c r="Q202" s="1151">
        <f t="shared" si="50"/>
        <v>0</v>
      </c>
      <c r="R202" s="1152">
        <v>4</v>
      </c>
      <c r="S202" s="1151"/>
      <c r="T202" s="1151"/>
      <c r="U202" s="1151"/>
      <c r="V202" s="1151"/>
      <c r="W202" s="1151"/>
      <c r="X202" s="1151"/>
      <c r="Y202" s="1151">
        <f t="shared" si="51"/>
        <v>0.95</v>
      </c>
      <c r="Z202" s="1151"/>
      <c r="AA202" s="1151"/>
    </row>
    <row r="203" spans="1:27" ht="25.5">
      <c r="A203" s="1170">
        <v>17</v>
      </c>
      <c r="B203" s="1150" t="s">
        <v>10447</v>
      </c>
      <c r="C203" s="1131" t="s">
        <v>10448</v>
      </c>
      <c r="D203" s="1131"/>
      <c r="E203" s="1151">
        <f t="shared" si="48"/>
        <v>0.75</v>
      </c>
      <c r="F203" s="1151">
        <f t="shared" si="49"/>
        <v>0.75</v>
      </c>
      <c r="G203" s="1151"/>
      <c r="H203" s="1151"/>
      <c r="I203" s="1151"/>
      <c r="J203" s="1151"/>
      <c r="K203" s="1151"/>
      <c r="L203" s="1151">
        <v>0.75</v>
      </c>
      <c r="M203" s="1151"/>
      <c r="N203" s="1151"/>
      <c r="O203" s="1151"/>
      <c r="P203" s="1151"/>
      <c r="Q203" s="1151">
        <f t="shared" si="50"/>
        <v>0</v>
      </c>
      <c r="R203" s="1152">
        <v>4</v>
      </c>
      <c r="S203" s="1151"/>
      <c r="T203" s="1151"/>
      <c r="U203" s="1151"/>
      <c r="V203" s="1151"/>
      <c r="W203" s="1151"/>
      <c r="X203" s="1151"/>
      <c r="Y203" s="1151">
        <f t="shared" si="51"/>
        <v>0.75</v>
      </c>
      <c r="Z203" s="1151"/>
      <c r="AA203" s="1151"/>
    </row>
    <row r="204" spans="1:27" ht="25.5">
      <c r="A204" s="1170">
        <v>18</v>
      </c>
      <c r="B204" s="1150" t="s">
        <v>10449</v>
      </c>
      <c r="C204" s="1131" t="s">
        <v>10450</v>
      </c>
      <c r="D204" s="1131"/>
      <c r="E204" s="1151">
        <f t="shared" si="48"/>
        <v>0.2</v>
      </c>
      <c r="F204" s="1151">
        <f t="shared" si="49"/>
        <v>0.2</v>
      </c>
      <c r="G204" s="1151"/>
      <c r="H204" s="1151"/>
      <c r="I204" s="1151"/>
      <c r="J204" s="1151"/>
      <c r="K204" s="1151"/>
      <c r="L204" s="1151">
        <v>0.2</v>
      </c>
      <c r="M204" s="1151"/>
      <c r="N204" s="1151"/>
      <c r="O204" s="1151"/>
      <c r="P204" s="1151"/>
      <c r="Q204" s="1151">
        <f t="shared" si="50"/>
        <v>0</v>
      </c>
      <c r="R204" s="1152">
        <v>4</v>
      </c>
      <c r="S204" s="1151"/>
      <c r="T204" s="1151"/>
      <c r="U204" s="1151"/>
      <c r="V204" s="1151"/>
      <c r="W204" s="1151"/>
      <c r="X204" s="1151"/>
      <c r="Y204" s="1151">
        <f t="shared" si="51"/>
        <v>0.2</v>
      </c>
      <c r="Z204" s="1151"/>
      <c r="AA204" s="1151"/>
    </row>
    <row r="205" spans="1:27" ht="25.5">
      <c r="A205" s="1170">
        <v>19</v>
      </c>
      <c r="B205" s="1150" t="s">
        <v>10451</v>
      </c>
      <c r="C205" s="1131" t="s">
        <v>10452</v>
      </c>
      <c r="D205" s="1131"/>
      <c r="E205" s="1151">
        <f t="shared" si="48"/>
        <v>0.5</v>
      </c>
      <c r="F205" s="1151">
        <f t="shared" si="49"/>
        <v>0.5</v>
      </c>
      <c r="G205" s="1151"/>
      <c r="H205" s="1151"/>
      <c r="I205" s="1151"/>
      <c r="J205" s="1151"/>
      <c r="K205" s="1151"/>
      <c r="L205" s="1151">
        <v>0.5</v>
      </c>
      <c r="M205" s="1151"/>
      <c r="N205" s="1151"/>
      <c r="O205" s="1151"/>
      <c r="P205" s="1151"/>
      <c r="Q205" s="1151">
        <f t="shared" si="50"/>
        <v>0</v>
      </c>
      <c r="R205" s="1152">
        <v>4</v>
      </c>
      <c r="S205" s="1151"/>
      <c r="T205" s="1151"/>
      <c r="U205" s="1151"/>
      <c r="V205" s="1151"/>
      <c r="W205" s="1151"/>
      <c r="X205" s="1151"/>
      <c r="Y205" s="1151">
        <f t="shared" si="51"/>
        <v>0.5</v>
      </c>
      <c r="Z205" s="1151"/>
      <c r="AA205" s="1151"/>
    </row>
    <row r="206" spans="1:27">
      <c r="A206" s="1170">
        <v>20</v>
      </c>
      <c r="B206" s="1150" t="s">
        <v>10453</v>
      </c>
      <c r="C206" s="1131" t="s">
        <v>10454</v>
      </c>
      <c r="D206" s="1131"/>
      <c r="E206" s="1151">
        <f t="shared" si="48"/>
        <v>1.05</v>
      </c>
      <c r="F206" s="1151">
        <f t="shared" si="49"/>
        <v>1.05</v>
      </c>
      <c r="G206" s="1151"/>
      <c r="H206" s="1151"/>
      <c r="I206" s="1151"/>
      <c r="J206" s="1151"/>
      <c r="K206" s="1151"/>
      <c r="L206" s="1151">
        <v>1.05</v>
      </c>
      <c r="M206" s="1151"/>
      <c r="N206" s="1151"/>
      <c r="O206" s="1151"/>
      <c r="P206" s="1151"/>
      <c r="Q206" s="1151">
        <f t="shared" si="50"/>
        <v>0</v>
      </c>
      <c r="R206" s="1152">
        <v>4</v>
      </c>
      <c r="S206" s="1151"/>
      <c r="T206" s="1151"/>
      <c r="U206" s="1151"/>
      <c r="V206" s="1151"/>
      <c r="W206" s="1151"/>
      <c r="X206" s="1151"/>
      <c r="Y206" s="1151">
        <f>L206</f>
        <v>1.05</v>
      </c>
      <c r="Z206" s="1151"/>
      <c r="AA206" s="1151"/>
    </row>
    <row r="207" spans="1:27" ht="38.25">
      <c r="A207" s="1170">
        <v>21</v>
      </c>
      <c r="B207" s="1150" t="s">
        <v>10455</v>
      </c>
      <c r="C207" s="1131" t="s">
        <v>10456</v>
      </c>
      <c r="D207" s="1131"/>
      <c r="E207" s="1151">
        <f t="shared" si="48"/>
        <v>0.8</v>
      </c>
      <c r="F207" s="1151">
        <f t="shared" si="49"/>
        <v>0.8</v>
      </c>
      <c r="G207" s="1151">
        <v>0.5</v>
      </c>
      <c r="H207" s="1151"/>
      <c r="I207" s="1151"/>
      <c r="J207" s="1151"/>
      <c r="K207" s="1151"/>
      <c r="L207" s="1151">
        <v>0.3</v>
      </c>
      <c r="M207" s="1151"/>
      <c r="N207" s="1151"/>
      <c r="O207" s="1151"/>
      <c r="P207" s="1151"/>
      <c r="Q207" s="1151">
        <f t="shared" si="50"/>
        <v>0</v>
      </c>
      <c r="R207" s="1152">
        <v>4</v>
      </c>
      <c r="S207" s="1151"/>
      <c r="T207" s="1151"/>
      <c r="U207" s="1151"/>
      <c r="V207" s="1151"/>
      <c r="W207" s="1151"/>
      <c r="X207" s="1151"/>
      <c r="Y207" s="1151">
        <f>E207</f>
        <v>0.8</v>
      </c>
      <c r="Z207" s="1151"/>
      <c r="AA207" s="1151"/>
    </row>
    <row r="208" spans="1:27">
      <c r="A208" s="1170">
        <v>22</v>
      </c>
      <c r="B208" s="1150" t="s">
        <v>10457</v>
      </c>
      <c r="C208" s="1131" t="s">
        <v>10458</v>
      </c>
      <c r="D208" s="1131"/>
      <c r="E208" s="1151">
        <f t="shared" si="48"/>
        <v>0.3</v>
      </c>
      <c r="F208" s="1151">
        <f t="shared" si="49"/>
        <v>0.3</v>
      </c>
      <c r="G208" s="1151"/>
      <c r="H208" s="1151"/>
      <c r="I208" s="1151"/>
      <c r="J208" s="1151"/>
      <c r="K208" s="1151"/>
      <c r="L208" s="1151">
        <v>0.3</v>
      </c>
      <c r="M208" s="1151"/>
      <c r="N208" s="1151"/>
      <c r="O208" s="1151"/>
      <c r="P208" s="1151"/>
      <c r="Q208" s="1151">
        <f t="shared" si="50"/>
        <v>0</v>
      </c>
      <c r="R208" s="1152">
        <v>4</v>
      </c>
      <c r="S208" s="1151"/>
      <c r="T208" s="1151"/>
      <c r="U208" s="1151"/>
      <c r="V208" s="1151"/>
      <c r="W208" s="1151"/>
      <c r="X208" s="1151"/>
      <c r="Y208" s="1151">
        <f>E208</f>
        <v>0.3</v>
      </c>
      <c r="Z208" s="1151"/>
      <c r="AA208" s="1151"/>
    </row>
    <row r="209" spans="1:27" ht="25.5">
      <c r="A209" s="1170">
        <v>23</v>
      </c>
      <c r="B209" s="1150" t="s">
        <v>10459</v>
      </c>
      <c r="C209" s="1131" t="s">
        <v>10460</v>
      </c>
      <c r="D209" s="1131"/>
      <c r="E209" s="1151">
        <f t="shared" si="48"/>
        <v>0.8</v>
      </c>
      <c r="F209" s="1151">
        <f t="shared" si="49"/>
        <v>0.55000000000000004</v>
      </c>
      <c r="G209" s="1151"/>
      <c r="H209" s="1151"/>
      <c r="I209" s="1151"/>
      <c r="J209" s="1151"/>
      <c r="K209" s="1151"/>
      <c r="L209" s="1151">
        <v>0.55000000000000004</v>
      </c>
      <c r="M209" s="1151"/>
      <c r="N209" s="1151"/>
      <c r="O209" s="1151"/>
      <c r="P209" s="1151">
        <v>0.25</v>
      </c>
      <c r="Q209" s="1151">
        <f t="shared" si="50"/>
        <v>0.25</v>
      </c>
      <c r="R209" s="1152">
        <v>4</v>
      </c>
      <c r="S209" s="1151"/>
      <c r="T209" s="1151"/>
      <c r="U209" s="1151"/>
      <c r="V209" s="1151"/>
      <c r="W209" s="1151"/>
      <c r="X209" s="1151"/>
      <c r="Y209" s="1151">
        <f>E209</f>
        <v>0.8</v>
      </c>
      <c r="Z209" s="1151"/>
      <c r="AA209" s="1151"/>
    </row>
    <row r="210" spans="1:27" ht="38.25">
      <c r="A210" s="1170">
        <v>24</v>
      </c>
      <c r="B210" s="1150" t="s">
        <v>10461</v>
      </c>
      <c r="C210" s="1131" t="s">
        <v>10462</v>
      </c>
      <c r="D210" s="1131"/>
      <c r="E210" s="1151">
        <f t="shared" si="48"/>
        <v>0.74</v>
      </c>
      <c r="F210" s="1151">
        <f t="shared" si="49"/>
        <v>0.51</v>
      </c>
      <c r="G210" s="1151"/>
      <c r="H210" s="1151"/>
      <c r="I210" s="1151"/>
      <c r="J210" s="1151"/>
      <c r="K210" s="1151"/>
      <c r="L210" s="1151">
        <v>0.51</v>
      </c>
      <c r="M210" s="1151"/>
      <c r="N210" s="1151"/>
      <c r="O210" s="1151">
        <v>0.23</v>
      </c>
      <c r="P210" s="1151"/>
      <c r="Q210" s="1151">
        <f t="shared" si="50"/>
        <v>0.23</v>
      </c>
      <c r="R210" s="1152">
        <v>4</v>
      </c>
      <c r="S210" s="1151"/>
      <c r="T210" s="1151"/>
      <c r="U210" s="1151"/>
      <c r="V210" s="1151"/>
      <c r="W210" s="1151"/>
      <c r="X210" s="1151">
        <f>F210</f>
        <v>0.51</v>
      </c>
      <c r="Y210" s="1151">
        <f>Q210</f>
        <v>0.23</v>
      </c>
      <c r="Z210" s="1151"/>
      <c r="AA210" s="1151"/>
    </row>
    <row r="211" spans="1:27">
      <c r="A211" s="1170">
        <v>25</v>
      </c>
      <c r="B211" s="1150" t="s">
        <v>10463</v>
      </c>
      <c r="C211" s="1131" t="s">
        <v>10464</v>
      </c>
      <c r="D211" s="1131"/>
      <c r="E211" s="1151">
        <f t="shared" si="48"/>
        <v>0.5</v>
      </c>
      <c r="F211" s="1151">
        <f t="shared" si="49"/>
        <v>0</v>
      </c>
      <c r="G211" s="1151"/>
      <c r="H211" s="1151"/>
      <c r="I211" s="1151"/>
      <c r="J211" s="1151"/>
      <c r="K211" s="1151"/>
      <c r="L211" s="1151"/>
      <c r="M211" s="1151"/>
      <c r="N211" s="1151"/>
      <c r="O211" s="1151">
        <v>0.5</v>
      </c>
      <c r="P211" s="1151"/>
      <c r="Q211" s="1151">
        <f t="shared" si="50"/>
        <v>0.5</v>
      </c>
      <c r="R211" s="1152">
        <v>4</v>
      </c>
      <c r="S211" s="1151"/>
      <c r="T211" s="1151"/>
      <c r="U211" s="1151"/>
      <c r="V211" s="1151"/>
      <c r="W211" s="1151"/>
      <c r="X211" s="1151"/>
      <c r="Y211" s="1151">
        <f>Q211</f>
        <v>0.5</v>
      </c>
      <c r="Z211" s="1151"/>
      <c r="AA211" s="1151"/>
    </row>
    <row r="212" spans="1:27" ht="25.5">
      <c r="A212" s="1170">
        <v>26</v>
      </c>
      <c r="B212" s="1150" t="s">
        <v>10465</v>
      </c>
      <c r="C212" s="1131" t="s">
        <v>10466</v>
      </c>
      <c r="D212" s="1131"/>
      <c r="E212" s="1151">
        <f t="shared" si="48"/>
        <v>1.2</v>
      </c>
      <c r="F212" s="1151">
        <f t="shared" si="49"/>
        <v>0</v>
      </c>
      <c r="G212" s="1151"/>
      <c r="H212" s="1151"/>
      <c r="I212" s="1151"/>
      <c r="J212" s="1151"/>
      <c r="K212" s="1151"/>
      <c r="L212" s="1151"/>
      <c r="M212" s="1151"/>
      <c r="N212" s="1151"/>
      <c r="O212" s="1151"/>
      <c r="P212" s="1151">
        <v>1.2</v>
      </c>
      <c r="Q212" s="1151">
        <f t="shared" si="50"/>
        <v>1.2</v>
      </c>
      <c r="R212" s="1152">
        <v>4</v>
      </c>
      <c r="S212" s="1151"/>
      <c r="T212" s="1151"/>
      <c r="U212" s="1151"/>
      <c r="V212" s="1151"/>
      <c r="W212" s="1151"/>
      <c r="X212" s="1151"/>
      <c r="Y212" s="1151">
        <f>Q212</f>
        <v>1.2</v>
      </c>
      <c r="Z212" s="1151"/>
      <c r="AA212" s="1151"/>
    </row>
    <row r="213" spans="1:27" ht="25.5">
      <c r="A213" s="1170">
        <v>27</v>
      </c>
      <c r="B213" s="1150" t="s">
        <v>10467</v>
      </c>
      <c r="C213" s="1131" t="s">
        <v>10468</v>
      </c>
      <c r="D213" s="1131"/>
      <c r="E213" s="1151">
        <f t="shared" si="48"/>
        <v>0.45</v>
      </c>
      <c r="F213" s="1151">
        <f t="shared" si="49"/>
        <v>0.45</v>
      </c>
      <c r="G213" s="1151"/>
      <c r="H213" s="1151"/>
      <c r="I213" s="1151"/>
      <c r="J213" s="1151"/>
      <c r="K213" s="1151"/>
      <c r="L213" s="1151">
        <v>0.45</v>
      </c>
      <c r="M213" s="1151"/>
      <c r="N213" s="1151"/>
      <c r="O213" s="1151"/>
      <c r="P213" s="1151"/>
      <c r="Q213" s="1151">
        <f t="shared" si="50"/>
        <v>0</v>
      </c>
      <c r="R213" s="1152">
        <v>4</v>
      </c>
      <c r="S213" s="1151"/>
      <c r="T213" s="1151"/>
      <c r="U213" s="1151"/>
      <c r="V213" s="1151"/>
      <c r="W213" s="1151"/>
      <c r="X213" s="1151"/>
      <c r="Y213" s="1151">
        <f t="shared" ref="Y213:Y224" si="52">E213</f>
        <v>0.45</v>
      </c>
      <c r="Z213" s="1151"/>
      <c r="AA213" s="1151"/>
    </row>
    <row r="214" spans="1:27" ht="25.5">
      <c r="A214" s="1170">
        <v>28</v>
      </c>
      <c r="B214" s="1150" t="s">
        <v>10469</v>
      </c>
      <c r="C214" s="1131" t="s">
        <v>10470</v>
      </c>
      <c r="D214" s="1131"/>
      <c r="E214" s="1151">
        <f t="shared" si="48"/>
        <v>0.14000000000000001</v>
      </c>
      <c r="F214" s="1151">
        <f t="shared" si="49"/>
        <v>0.14000000000000001</v>
      </c>
      <c r="G214" s="1151">
        <v>4.4999999999999998E-2</v>
      </c>
      <c r="H214" s="1151"/>
      <c r="I214" s="1151"/>
      <c r="J214" s="1151"/>
      <c r="K214" s="1151"/>
      <c r="L214" s="1151">
        <v>9.5000000000000001E-2</v>
      </c>
      <c r="M214" s="1151"/>
      <c r="N214" s="1151"/>
      <c r="O214" s="1151"/>
      <c r="P214" s="1151"/>
      <c r="Q214" s="1151">
        <f t="shared" si="50"/>
        <v>0</v>
      </c>
      <c r="R214" s="1152">
        <v>4</v>
      </c>
      <c r="S214" s="1151"/>
      <c r="T214" s="1151"/>
      <c r="U214" s="1151"/>
      <c r="V214" s="1151"/>
      <c r="W214" s="1151"/>
      <c r="X214" s="1151"/>
      <c r="Y214" s="1151">
        <f t="shared" si="52"/>
        <v>0.14000000000000001</v>
      </c>
      <c r="Z214" s="1151"/>
      <c r="AA214" s="1151"/>
    </row>
    <row r="215" spans="1:27" ht="25.5">
      <c r="A215" s="1170">
        <v>29</v>
      </c>
      <c r="B215" s="1150" t="s">
        <v>10471</v>
      </c>
      <c r="C215" s="1131" t="s">
        <v>10472</v>
      </c>
      <c r="D215" s="1131"/>
      <c r="E215" s="1151">
        <f t="shared" si="48"/>
        <v>0.6</v>
      </c>
      <c r="F215" s="1151">
        <f t="shared" si="49"/>
        <v>0.6</v>
      </c>
      <c r="G215" s="1151">
        <v>0.6</v>
      </c>
      <c r="H215" s="1151"/>
      <c r="I215" s="1151"/>
      <c r="J215" s="1151"/>
      <c r="K215" s="1151"/>
      <c r="L215" s="1151"/>
      <c r="M215" s="1151"/>
      <c r="N215" s="1151"/>
      <c r="O215" s="1151"/>
      <c r="P215" s="1151"/>
      <c r="Q215" s="1151">
        <f t="shared" si="50"/>
        <v>0</v>
      </c>
      <c r="R215" s="1152">
        <v>4</v>
      </c>
      <c r="S215" s="1151"/>
      <c r="T215" s="1151"/>
      <c r="U215" s="1151"/>
      <c r="V215" s="1151"/>
      <c r="W215" s="1151"/>
      <c r="X215" s="1151"/>
      <c r="Y215" s="1151">
        <f t="shared" si="52"/>
        <v>0.6</v>
      </c>
      <c r="Z215" s="1151"/>
      <c r="AA215" s="1151"/>
    </row>
    <row r="216" spans="1:27">
      <c r="A216" s="1170">
        <v>30</v>
      </c>
      <c r="B216" s="1150" t="s">
        <v>10473</v>
      </c>
      <c r="C216" s="1131" t="s">
        <v>10474</v>
      </c>
      <c r="D216" s="1131"/>
      <c r="E216" s="1151">
        <f t="shared" si="48"/>
        <v>1.25</v>
      </c>
      <c r="F216" s="1151">
        <f t="shared" si="49"/>
        <v>1.25</v>
      </c>
      <c r="G216" s="1151"/>
      <c r="H216" s="1151"/>
      <c r="I216" s="1151"/>
      <c r="J216" s="1151"/>
      <c r="K216" s="1151"/>
      <c r="L216" s="1151">
        <v>1.25</v>
      </c>
      <c r="M216" s="1151"/>
      <c r="N216" s="1151"/>
      <c r="O216" s="1151"/>
      <c r="P216" s="1151"/>
      <c r="Q216" s="1151">
        <f t="shared" si="50"/>
        <v>0</v>
      </c>
      <c r="R216" s="1152">
        <v>4</v>
      </c>
      <c r="S216" s="1151"/>
      <c r="T216" s="1151"/>
      <c r="U216" s="1151"/>
      <c r="V216" s="1151"/>
      <c r="W216" s="1151"/>
      <c r="X216" s="1151"/>
      <c r="Y216" s="1151">
        <f t="shared" si="52"/>
        <v>1.25</v>
      </c>
      <c r="Z216" s="1151"/>
      <c r="AA216" s="1151"/>
    </row>
    <row r="217" spans="1:27" ht="25.5">
      <c r="A217" s="1170">
        <v>31</v>
      </c>
      <c r="B217" s="1150" t="s">
        <v>10475</v>
      </c>
      <c r="C217" s="1131" t="s">
        <v>10476</v>
      </c>
      <c r="D217" s="1131"/>
      <c r="E217" s="1151">
        <f t="shared" si="48"/>
        <v>0.4</v>
      </c>
      <c r="F217" s="1151">
        <f t="shared" si="49"/>
        <v>0</v>
      </c>
      <c r="G217" s="1151"/>
      <c r="H217" s="1151"/>
      <c r="I217" s="1151"/>
      <c r="J217" s="1151"/>
      <c r="K217" s="1151"/>
      <c r="L217" s="1151"/>
      <c r="M217" s="1151"/>
      <c r="N217" s="1151"/>
      <c r="O217" s="1151">
        <v>0.4</v>
      </c>
      <c r="P217" s="1151"/>
      <c r="Q217" s="1151">
        <f t="shared" si="50"/>
        <v>0.4</v>
      </c>
      <c r="R217" s="1152">
        <v>4</v>
      </c>
      <c r="S217" s="1151"/>
      <c r="T217" s="1151"/>
      <c r="U217" s="1151"/>
      <c r="V217" s="1151"/>
      <c r="W217" s="1151"/>
      <c r="X217" s="1151"/>
      <c r="Y217" s="1151">
        <f t="shared" si="52"/>
        <v>0.4</v>
      </c>
      <c r="Z217" s="1151"/>
      <c r="AA217" s="1151"/>
    </row>
    <row r="218" spans="1:27">
      <c r="A218" s="1170">
        <v>32</v>
      </c>
      <c r="B218" s="1150" t="s">
        <v>10477</v>
      </c>
      <c r="C218" s="1131" t="s">
        <v>10478</v>
      </c>
      <c r="D218" s="1131"/>
      <c r="E218" s="1151">
        <f t="shared" si="48"/>
        <v>0.85</v>
      </c>
      <c r="F218" s="1151">
        <f t="shared" si="49"/>
        <v>0.85</v>
      </c>
      <c r="G218" s="1151"/>
      <c r="H218" s="1151"/>
      <c r="I218" s="1151"/>
      <c r="J218" s="1151"/>
      <c r="K218" s="1151"/>
      <c r="L218" s="1151">
        <v>0.85</v>
      </c>
      <c r="M218" s="1151"/>
      <c r="N218" s="1151"/>
      <c r="O218" s="1151"/>
      <c r="P218" s="1151"/>
      <c r="Q218" s="1151">
        <f t="shared" si="50"/>
        <v>0</v>
      </c>
      <c r="R218" s="1152">
        <v>4</v>
      </c>
      <c r="S218" s="1151"/>
      <c r="T218" s="1151"/>
      <c r="U218" s="1151"/>
      <c r="V218" s="1151"/>
      <c r="W218" s="1151"/>
      <c r="X218" s="1151"/>
      <c r="Y218" s="1151">
        <f t="shared" si="52"/>
        <v>0.85</v>
      </c>
      <c r="Z218" s="1151"/>
      <c r="AA218" s="1151"/>
    </row>
    <row r="219" spans="1:27" ht="25.5">
      <c r="A219" s="1170">
        <v>33</v>
      </c>
      <c r="B219" s="1150" t="s">
        <v>10479</v>
      </c>
      <c r="C219" s="1131" t="s">
        <v>10480</v>
      </c>
      <c r="D219" s="1131"/>
      <c r="E219" s="1151">
        <f t="shared" si="48"/>
        <v>0.65</v>
      </c>
      <c r="F219" s="1151">
        <f t="shared" si="49"/>
        <v>0.65</v>
      </c>
      <c r="G219" s="1151"/>
      <c r="H219" s="1151"/>
      <c r="I219" s="1151"/>
      <c r="J219" s="1151"/>
      <c r="K219" s="1151"/>
      <c r="L219" s="1151">
        <v>0.65</v>
      </c>
      <c r="M219" s="1151"/>
      <c r="N219" s="1151"/>
      <c r="O219" s="1151"/>
      <c r="P219" s="1151"/>
      <c r="Q219" s="1151">
        <f t="shared" si="50"/>
        <v>0</v>
      </c>
      <c r="R219" s="1152">
        <v>4</v>
      </c>
      <c r="S219" s="1151"/>
      <c r="T219" s="1151"/>
      <c r="U219" s="1151"/>
      <c r="V219" s="1151"/>
      <c r="W219" s="1151"/>
      <c r="X219" s="1151"/>
      <c r="Y219" s="1151">
        <f t="shared" si="52"/>
        <v>0.65</v>
      </c>
      <c r="Z219" s="1151"/>
      <c r="AA219" s="1151"/>
    </row>
    <row r="220" spans="1:27">
      <c r="A220" s="1170">
        <v>34</v>
      </c>
      <c r="B220" s="1150" t="s">
        <v>10481</v>
      </c>
      <c r="C220" s="1131" t="s">
        <v>10482</v>
      </c>
      <c r="D220" s="1131"/>
      <c r="E220" s="1151">
        <f t="shared" si="48"/>
        <v>1</v>
      </c>
      <c r="F220" s="1151">
        <f t="shared" si="49"/>
        <v>1</v>
      </c>
      <c r="G220" s="1151"/>
      <c r="H220" s="1151"/>
      <c r="I220" s="1151"/>
      <c r="J220" s="1151"/>
      <c r="K220" s="1151"/>
      <c r="L220" s="1151">
        <v>1</v>
      </c>
      <c r="M220" s="1151"/>
      <c r="N220" s="1151"/>
      <c r="O220" s="1151"/>
      <c r="P220" s="1151"/>
      <c r="Q220" s="1151">
        <f t="shared" si="50"/>
        <v>0</v>
      </c>
      <c r="R220" s="1152">
        <v>4</v>
      </c>
      <c r="S220" s="1151"/>
      <c r="T220" s="1151"/>
      <c r="U220" s="1151"/>
      <c r="V220" s="1151"/>
      <c r="W220" s="1151"/>
      <c r="X220" s="1151"/>
      <c r="Y220" s="1151">
        <f t="shared" si="52"/>
        <v>1</v>
      </c>
      <c r="Z220" s="1151"/>
      <c r="AA220" s="1151"/>
    </row>
    <row r="221" spans="1:27">
      <c r="A221" s="1170">
        <v>35</v>
      </c>
      <c r="B221" s="1150" t="s">
        <v>10483</v>
      </c>
      <c r="C221" s="1131" t="s">
        <v>10484</v>
      </c>
      <c r="D221" s="1131"/>
      <c r="E221" s="1151">
        <f t="shared" si="48"/>
        <v>0.3</v>
      </c>
      <c r="F221" s="1151">
        <f t="shared" si="49"/>
        <v>0</v>
      </c>
      <c r="G221" s="1151"/>
      <c r="H221" s="1151"/>
      <c r="I221" s="1151"/>
      <c r="J221" s="1151"/>
      <c r="K221" s="1151"/>
      <c r="L221" s="1151"/>
      <c r="M221" s="1151"/>
      <c r="N221" s="1151"/>
      <c r="O221" s="1151"/>
      <c r="P221" s="1151">
        <v>0.3</v>
      </c>
      <c r="Q221" s="1151">
        <f t="shared" si="50"/>
        <v>0.3</v>
      </c>
      <c r="R221" s="1152">
        <v>4</v>
      </c>
      <c r="S221" s="1151"/>
      <c r="T221" s="1151"/>
      <c r="U221" s="1151"/>
      <c r="V221" s="1151"/>
      <c r="W221" s="1151"/>
      <c r="X221" s="1151"/>
      <c r="Y221" s="1151">
        <f t="shared" si="52"/>
        <v>0.3</v>
      </c>
      <c r="Z221" s="1151"/>
      <c r="AA221" s="1151"/>
    </row>
    <row r="222" spans="1:27">
      <c r="A222" s="1170">
        <v>36</v>
      </c>
      <c r="B222" s="1150" t="s">
        <v>10485</v>
      </c>
      <c r="C222" s="1131" t="s">
        <v>10486</v>
      </c>
      <c r="D222" s="1131"/>
      <c r="E222" s="1151">
        <f t="shared" si="48"/>
        <v>0.86</v>
      </c>
      <c r="F222" s="1151">
        <f t="shared" si="49"/>
        <v>0.86</v>
      </c>
      <c r="G222" s="1151">
        <v>0.86</v>
      </c>
      <c r="H222" s="1151"/>
      <c r="I222" s="1151"/>
      <c r="J222" s="1151"/>
      <c r="K222" s="1151"/>
      <c r="L222" s="1151"/>
      <c r="M222" s="1151"/>
      <c r="N222" s="1151"/>
      <c r="O222" s="1151"/>
      <c r="P222" s="1151"/>
      <c r="Q222" s="1151">
        <f t="shared" si="50"/>
        <v>0</v>
      </c>
      <c r="R222" s="1152">
        <v>4</v>
      </c>
      <c r="S222" s="1151"/>
      <c r="T222" s="1151"/>
      <c r="U222" s="1151"/>
      <c r="V222" s="1151"/>
      <c r="W222" s="1151"/>
      <c r="X222" s="1151"/>
      <c r="Y222" s="1151">
        <f t="shared" si="52"/>
        <v>0.86</v>
      </c>
      <c r="Z222" s="1151"/>
      <c r="AA222" s="1151"/>
    </row>
    <row r="223" spans="1:27" ht="25.5">
      <c r="A223" s="1170">
        <v>37</v>
      </c>
      <c r="B223" s="1150" t="s">
        <v>10487</v>
      </c>
      <c r="C223" s="1131" t="s">
        <v>10488</v>
      </c>
      <c r="D223" s="1131"/>
      <c r="E223" s="1151">
        <f t="shared" si="48"/>
        <v>0.6</v>
      </c>
      <c r="F223" s="1151">
        <f t="shared" si="49"/>
        <v>0</v>
      </c>
      <c r="G223" s="1151"/>
      <c r="H223" s="1151"/>
      <c r="I223" s="1151"/>
      <c r="J223" s="1151"/>
      <c r="K223" s="1151"/>
      <c r="L223" s="1151"/>
      <c r="M223" s="1151"/>
      <c r="N223" s="1151"/>
      <c r="O223" s="1151"/>
      <c r="P223" s="1151">
        <v>0.6</v>
      </c>
      <c r="Q223" s="1151">
        <f t="shared" si="50"/>
        <v>0.6</v>
      </c>
      <c r="R223" s="1152">
        <v>4</v>
      </c>
      <c r="S223" s="1151"/>
      <c r="T223" s="1151"/>
      <c r="U223" s="1151"/>
      <c r="V223" s="1151"/>
      <c r="W223" s="1151"/>
      <c r="X223" s="1151"/>
      <c r="Y223" s="1151">
        <f t="shared" si="52"/>
        <v>0.6</v>
      </c>
      <c r="Z223" s="1151"/>
      <c r="AA223" s="1151"/>
    </row>
    <row r="224" spans="1:27" ht="25.5">
      <c r="A224" s="1170">
        <v>38</v>
      </c>
      <c r="B224" s="1150" t="s">
        <v>10489</v>
      </c>
      <c r="C224" s="1154" t="s">
        <v>10490</v>
      </c>
      <c r="D224" s="1131"/>
      <c r="E224" s="1151">
        <f t="shared" si="48"/>
        <v>0.5</v>
      </c>
      <c r="F224" s="1151">
        <f t="shared" si="49"/>
        <v>0.5</v>
      </c>
      <c r="G224" s="1151"/>
      <c r="H224" s="1151"/>
      <c r="I224" s="1151"/>
      <c r="J224" s="1151"/>
      <c r="K224" s="1151"/>
      <c r="L224" s="1151">
        <v>0.5</v>
      </c>
      <c r="M224" s="1151"/>
      <c r="N224" s="1151"/>
      <c r="O224" s="1151"/>
      <c r="P224" s="1151"/>
      <c r="Q224" s="1151">
        <f t="shared" si="50"/>
        <v>0</v>
      </c>
      <c r="R224" s="1152">
        <v>4</v>
      </c>
      <c r="S224" s="1151"/>
      <c r="T224" s="1151"/>
      <c r="U224" s="1151"/>
      <c r="V224" s="1151"/>
      <c r="W224" s="1151"/>
      <c r="X224" s="1151"/>
      <c r="Y224" s="1151">
        <f t="shared" si="52"/>
        <v>0.5</v>
      </c>
      <c r="Z224" s="1151"/>
      <c r="AA224" s="1151"/>
    </row>
    <row r="225" spans="1:31" ht="102">
      <c r="A225" s="1170">
        <v>39</v>
      </c>
      <c r="B225" s="1150" t="s">
        <v>10491</v>
      </c>
      <c r="C225" s="1131" t="s">
        <v>10492</v>
      </c>
      <c r="D225" s="1131"/>
      <c r="E225" s="1151">
        <f t="shared" si="48"/>
        <v>1</v>
      </c>
      <c r="F225" s="1151">
        <f t="shared" si="49"/>
        <v>1</v>
      </c>
      <c r="G225" s="1151">
        <v>1</v>
      </c>
      <c r="H225" s="1151"/>
      <c r="I225" s="1151"/>
      <c r="J225" s="1151"/>
      <c r="K225" s="1151"/>
      <c r="L225" s="1151"/>
      <c r="M225" s="1151"/>
      <c r="N225" s="1151"/>
      <c r="O225" s="1151"/>
      <c r="P225" s="1151"/>
      <c r="Q225" s="1151">
        <f t="shared" si="50"/>
        <v>0</v>
      </c>
      <c r="R225" s="1152">
        <v>4</v>
      </c>
      <c r="S225" s="1151"/>
      <c r="T225" s="1151"/>
      <c r="U225" s="1151"/>
      <c r="V225" s="1151"/>
      <c r="W225" s="1151"/>
      <c r="X225" s="1151">
        <f>E225</f>
        <v>1</v>
      </c>
      <c r="Y225" s="1151"/>
      <c r="Z225" s="1151"/>
      <c r="AA225" s="1151"/>
    </row>
    <row r="226" spans="1:31" ht="25.5">
      <c r="A226" s="1170">
        <v>40</v>
      </c>
      <c r="B226" s="1174" t="s">
        <v>10493</v>
      </c>
      <c r="C226" s="1130" t="s">
        <v>10494</v>
      </c>
      <c r="D226" s="1130"/>
      <c r="E226" s="1157">
        <f t="shared" si="48"/>
        <v>1.25</v>
      </c>
      <c r="F226" s="1157">
        <f t="shared" si="49"/>
        <v>0.72</v>
      </c>
      <c r="G226" s="1157"/>
      <c r="H226" s="1157"/>
      <c r="I226" s="1157"/>
      <c r="J226" s="1157"/>
      <c r="K226" s="1157"/>
      <c r="L226" s="1157">
        <v>0.72</v>
      </c>
      <c r="M226" s="1157"/>
      <c r="N226" s="1157"/>
      <c r="O226" s="1157"/>
      <c r="P226" s="1157">
        <v>0.53</v>
      </c>
      <c r="Q226" s="1157">
        <f t="shared" si="50"/>
        <v>0.53</v>
      </c>
      <c r="R226" s="1175">
        <v>4</v>
      </c>
      <c r="S226" s="1157"/>
      <c r="T226" s="1157"/>
      <c r="U226" s="1157"/>
      <c r="V226" s="1157"/>
      <c r="W226" s="1157"/>
      <c r="X226" s="1157"/>
      <c r="Y226" s="1157">
        <f t="shared" ref="Y226:Y231" si="53">E226</f>
        <v>1.25</v>
      </c>
      <c r="Z226" s="1157"/>
      <c r="AA226" s="1157"/>
    </row>
    <row r="227" spans="1:31" ht="25.5">
      <c r="A227" s="1170">
        <v>41</v>
      </c>
      <c r="B227" s="1150" t="s">
        <v>10495</v>
      </c>
      <c r="C227" s="1130" t="s">
        <v>10192</v>
      </c>
      <c r="D227" s="1130"/>
      <c r="E227" s="1157">
        <f t="shared" si="48"/>
        <v>0.27</v>
      </c>
      <c r="F227" s="1157">
        <f t="shared" si="49"/>
        <v>0.15</v>
      </c>
      <c r="G227" s="1157"/>
      <c r="H227" s="1157"/>
      <c r="I227" s="1157"/>
      <c r="J227" s="1157"/>
      <c r="K227" s="1157"/>
      <c r="L227" s="1157">
        <v>0.15</v>
      </c>
      <c r="M227" s="1157"/>
      <c r="N227" s="1157"/>
      <c r="O227" s="1157">
        <v>0.12</v>
      </c>
      <c r="P227" s="1157"/>
      <c r="Q227" s="1157">
        <f t="shared" si="50"/>
        <v>0.12</v>
      </c>
      <c r="R227" s="1175">
        <v>4</v>
      </c>
      <c r="S227" s="1157"/>
      <c r="T227" s="1157"/>
      <c r="U227" s="1157"/>
      <c r="V227" s="1157"/>
      <c r="W227" s="1157"/>
      <c r="X227" s="1157"/>
      <c r="Y227" s="1157">
        <f t="shared" si="53"/>
        <v>0.27</v>
      </c>
      <c r="Z227" s="1157"/>
      <c r="AA227" s="1157"/>
    </row>
    <row r="228" spans="1:31" ht="25.5">
      <c r="A228" s="1170">
        <v>42</v>
      </c>
      <c r="B228" s="1150" t="s">
        <v>10496</v>
      </c>
      <c r="C228" s="1131" t="s">
        <v>10194</v>
      </c>
      <c r="D228" s="1131"/>
      <c r="E228" s="1151">
        <f t="shared" si="48"/>
        <v>0.75</v>
      </c>
      <c r="F228" s="1151">
        <f t="shared" si="49"/>
        <v>0.75</v>
      </c>
      <c r="G228" s="1151"/>
      <c r="H228" s="1151"/>
      <c r="I228" s="1151"/>
      <c r="J228" s="1151"/>
      <c r="K228" s="1151"/>
      <c r="L228" s="1151">
        <v>0.75</v>
      </c>
      <c r="M228" s="1151"/>
      <c r="N228" s="1151"/>
      <c r="O228" s="1151"/>
      <c r="P228" s="1151"/>
      <c r="Q228" s="1151">
        <f t="shared" si="50"/>
        <v>0</v>
      </c>
      <c r="R228" s="1152">
        <v>4</v>
      </c>
      <c r="S228" s="1151"/>
      <c r="T228" s="1151"/>
      <c r="U228" s="1151"/>
      <c r="V228" s="1151"/>
      <c r="W228" s="1151"/>
      <c r="X228" s="1151"/>
      <c r="Y228" s="1151">
        <f t="shared" si="53"/>
        <v>0.75</v>
      </c>
      <c r="Z228" s="1151"/>
      <c r="AA228" s="1151"/>
    </row>
    <row r="229" spans="1:31" ht="25.5">
      <c r="A229" s="1170">
        <v>43</v>
      </c>
      <c r="B229" s="1150" t="s">
        <v>10497</v>
      </c>
      <c r="C229" s="1131" t="s">
        <v>10196</v>
      </c>
      <c r="D229" s="1131"/>
      <c r="E229" s="1151">
        <f t="shared" si="48"/>
        <v>0.38</v>
      </c>
      <c r="F229" s="1151">
        <f t="shared" si="49"/>
        <v>0.38</v>
      </c>
      <c r="G229" s="1151"/>
      <c r="H229" s="1151"/>
      <c r="I229" s="1151"/>
      <c r="J229" s="1151"/>
      <c r="K229" s="1151"/>
      <c r="L229" s="1151">
        <v>0.38</v>
      </c>
      <c r="M229" s="1151"/>
      <c r="N229" s="1151"/>
      <c r="O229" s="1151"/>
      <c r="P229" s="1151"/>
      <c r="Q229" s="1151">
        <f t="shared" si="50"/>
        <v>0</v>
      </c>
      <c r="R229" s="1152">
        <v>4</v>
      </c>
      <c r="S229" s="1151"/>
      <c r="T229" s="1151"/>
      <c r="U229" s="1151"/>
      <c r="V229" s="1151"/>
      <c r="W229" s="1151"/>
      <c r="X229" s="1151"/>
      <c r="Y229" s="1151">
        <f t="shared" si="53"/>
        <v>0.38</v>
      </c>
      <c r="Z229" s="1151"/>
      <c r="AA229" s="1151"/>
    </row>
    <row r="230" spans="1:31" ht="25.5">
      <c r="A230" s="1170">
        <v>44</v>
      </c>
      <c r="B230" s="1150" t="s">
        <v>10498</v>
      </c>
      <c r="C230" s="1131" t="s">
        <v>10199</v>
      </c>
      <c r="D230" s="1131"/>
      <c r="E230" s="1151">
        <f t="shared" si="48"/>
        <v>0.8</v>
      </c>
      <c r="F230" s="1151">
        <f t="shared" si="49"/>
        <v>0.8</v>
      </c>
      <c r="G230" s="1151">
        <v>0.8</v>
      </c>
      <c r="H230" s="1151"/>
      <c r="I230" s="1151"/>
      <c r="J230" s="1151"/>
      <c r="K230" s="1151"/>
      <c r="L230" s="1151"/>
      <c r="M230" s="1151"/>
      <c r="N230" s="1151"/>
      <c r="O230" s="1151"/>
      <c r="P230" s="1151"/>
      <c r="Q230" s="1151">
        <f t="shared" si="50"/>
        <v>0</v>
      </c>
      <c r="R230" s="1152">
        <v>4</v>
      </c>
      <c r="S230" s="1151"/>
      <c r="T230" s="1151"/>
      <c r="U230" s="1151"/>
      <c r="V230" s="1151"/>
      <c r="W230" s="1151"/>
      <c r="X230" s="1151"/>
      <c r="Y230" s="1151">
        <f t="shared" si="53"/>
        <v>0.8</v>
      </c>
      <c r="Z230" s="1151"/>
      <c r="AA230" s="1151"/>
    </row>
    <row r="231" spans="1:31" ht="51">
      <c r="A231" s="1170">
        <v>45</v>
      </c>
      <c r="B231" s="1150" t="s">
        <v>10499</v>
      </c>
      <c r="C231" s="1131" t="s">
        <v>10202</v>
      </c>
      <c r="D231" s="1131"/>
      <c r="E231" s="1151">
        <f t="shared" si="48"/>
        <v>4.1000000000000002E-2</v>
      </c>
      <c r="F231" s="1151">
        <f t="shared" si="49"/>
        <v>4.1000000000000002E-2</v>
      </c>
      <c r="G231" s="1151">
        <v>4.1000000000000002E-2</v>
      </c>
      <c r="H231" s="1151"/>
      <c r="I231" s="1151"/>
      <c r="J231" s="1151"/>
      <c r="K231" s="1151"/>
      <c r="L231" s="1151"/>
      <c r="M231" s="1151"/>
      <c r="N231" s="1151"/>
      <c r="O231" s="1151"/>
      <c r="P231" s="1151"/>
      <c r="Q231" s="1151">
        <f t="shared" si="50"/>
        <v>0</v>
      </c>
      <c r="R231" s="1152">
        <v>4</v>
      </c>
      <c r="S231" s="1151"/>
      <c r="T231" s="1151"/>
      <c r="U231" s="1151"/>
      <c r="V231" s="1151"/>
      <c r="W231" s="1151"/>
      <c r="X231" s="1151"/>
      <c r="Y231" s="1151">
        <f t="shared" si="53"/>
        <v>4.1000000000000002E-2</v>
      </c>
      <c r="Z231" s="1151"/>
      <c r="AA231" s="1151"/>
    </row>
    <row r="232" spans="1:31" ht="25.5">
      <c r="A232" s="1170">
        <v>46</v>
      </c>
      <c r="B232" s="1174" t="s">
        <v>10500</v>
      </c>
      <c r="C232" s="1130" t="s">
        <v>10149</v>
      </c>
      <c r="D232" s="1130"/>
      <c r="E232" s="1157">
        <f t="shared" si="48"/>
        <v>0.35</v>
      </c>
      <c r="F232" s="1157">
        <f t="shared" si="49"/>
        <v>0</v>
      </c>
      <c r="G232" s="1157"/>
      <c r="H232" s="1157"/>
      <c r="I232" s="1157"/>
      <c r="J232" s="1157"/>
      <c r="K232" s="1157"/>
      <c r="L232" s="1157"/>
      <c r="M232" s="1157"/>
      <c r="N232" s="1157"/>
      <c r="O232" s="1157">
        <v>0.35</v>
      </c>
      <c r="P232" s="1157"/>
      <c r="Q232" s="1157">
        <f t="shared" si="50"/>
        <v>0.35</v>
      </c>
      <c r="R232" s="1175">
        <v>4</v>
      </c>
      <c r="S232" s="1157"/>
      <c r="T232" s="1157"/>
      <c r="U232" s="1157"/>
      <c r="V232" s="1157"/>
      <c r="W232" s="1157"/>
      <c r="X232" s="1157"/>
      <c r="Y232" s="1157">
        <v>0.35</v>
      </c>
      <c r="Z232" s="1157"/>
      <c r="AA232" s="1157"/>
    </row>
    <row r="233" spans="1:31" ht="25.5">
      <c r="A233" s="1170">
        <v>47</v>
      </c>
      <c r="B233" s="1174" t="s">
        <v>10501</v>
      </c>
      <c r="C233" s="1130" t="s">
        <v>10206</v>
      </c>
      <c r="D233" s="1130"/>
      <c r="E233" s="1157">
        <f t="shared" si="48"/>
        <v>0.36</v>
      </c>
      <c r="F233" s="1157">
        <f t="shared" si="49"/>
        <v>0</v>
      </c>
      <c r="G233" s="1157"/>
      <c r="H233" s="1157"/>
      <c r="I233" s="1157"/>
      <c r="J233" s="1157"/>
      <c r="K233" s="1157"/>
      <c r="L233" s="1157"/>
      <c r="M233" s="1157"/>
      <c r="N233" s="1157"/>
      <c r="O233" s="1157">
        <v>0.36</v>
      </c>
      <c r="P233" s="1157"/>
      <c r="Q233" s="1157">
        <f t="shared" si="50"/>
        <v>0.36</v>
      </c>
      <c r="R233" s="1175">
        <v>4</v>
      </c>
      <c r="S233" s="1157"/>
      <c r="T233" s="1157"/>
      <c r="U233" s="1157"/>
      <c r="V233" s="1157"/>
      <c r="W233" s="1157"/>
      <c r="X233" s="1157"/>
      <c r="Y233" s="1157">
        <f>Q233</f>
        <v>0.36</v>
      </c>
      <c r="Z233" s="1157"/>
      <c r="AA233" s="1157"/>
    </row>
    <row r="234" spans="1:31" ht="25.5">
      <c r="A234" s="1170">
        <v>48</v>
      </c>
      <c r="B234" s="1174" t="s">
        <v>10502</v>
      </c>
      <c r="C234" s="1130" t="s">
        <v>10204</v>
      </c>
      <c r="D234" s="1130"/>
      <c r="E234" s="1157">
        <f t="shared" si="48"/>
        <v>0.38</v>
      </c>
      <c r="F234" s="1157">
        <f t="shared" si="49"/>
        <v>0</v>
      </c>
      <c r="G234" s="1157"/>
      <c r="H234" s="1157"/>
      <c r="I234" s="1157"/>
      <c r="J234" s="1157"/>
      <c r="K234" s="1157"/>
      <c r="L234" s="1157"/>
      <c r="M234" s="1157"/>
      <c r="N234" s="1157"/>
      <c r="O234" s="1157"/>
      <c r="P234" s="1157">
        <v>0.38</v>
      </c>
      <c r="Q234" s="1157">
        <f t="shared" si="50"/>
        <v>0.38</v>
      </c>
      <c r="R234" s="1175">
        <v>4</v>
      </c>
      <c r="S234" s="1157"/>
      <c r="T234" s="1157"/>
      <c r="U234" s="1157"/>
      <c r="V234" s="1157"/>
      <c r="W234" s="1157"/>
      <c r="X234" s="1157"/>
      <c r="Y234" s="1157">
        <f>Q234</f>
        <v>0.38</v>
      </c>
      <c r="Z234" s="1157"/>
      <c r="AA234" s="1157"/>
    </row>
    <row r="235" spans="1:31">
      <c r="A235" s="1170">
        <v>49</v>
      </c>
      <c r="B235" s="1174" t="s">
        <v>10503</v>
      </c>
      <c r="C235" s="1130" t="s">
        <v>10209</v>
      </c>
      <c r="D235" s="1130"/>
      <c r="E235" s="1157">
        <f t="shared" si="48"/>
        <v>0.35</v>
      </c>
      <c r="F235" s="1157">
        <f t="shared" si="49"/>
        <v>0</v>
      </c>
      <c r="G235" s="1157"/>
      <c r="H235" s="1157"/>
      <c r="I235" s="1157"/>
      <c r="J235" s="1157"/>
      <c r="K235" s="1157"/>
      <c r="L235" s="1157"/>
      <c r="M235" s="1157"/>
      <c r="N235" s="1157"/>
      <c r="O235" s="1157"/>
      <c r="P235" s="1157">
        <v>0.35</v>
      </c>
      <c r="Q235" s="1157">
        <f t="shared" si="50"/>
        <v>0.35</v>
      </c>
      <c r="R235" s="1175">
        <v>4</v>
      </c>
      <c r="S235" s="1157"/>
      <c r="T235" s="1157"/>
      <c r="U235" s="1157"/>
      <c r="V235" s="1157"/>
      <c r="W235" s="1157"/>
      <c r="X235" s="1157"/>
      <c r="Y235" s="1157">
        <f>Q235</f>
        <v>0.35</v>
      </c>
      <c r="Z235" s="1157"/>
      <c r="AA235" s="1157"/>
    </row>
    <row r="236" spans="1:31">
      <c r="A236" s="1170">
        <v>50</v>
      </c>
      <c r="B236" s="1174" t="s">
        <v>10504</v>
      </c>
      <c r="C236" s="1130" t="s">
        <v>10211</v>
      </c>
      <c r="D236" s="1130"/>
      <c r="E236" s="1157">
        <f t="shared" si="48"/>
        <v>0.12</v>
      </c>
      <c r="F236" s="1157">
        <f t="shared" si="49"/>
        <v>0</v>
      </c>
      <c r="G236" s="1157"/>
      <c r="H236" s="1157"/>
      <c r="I236" s="1157"/>
      <c r="J236" s="1157"/>
      <c r="K236" s="1157"/>
      <c r="L236" s="1157"/>
      <c r="M236" s="1157"/>
      <c r="N236" s="1157"/>
      <c r="O236" s="1157"/>
      <c r="P236" s="1157">
        <v>0.12</v>
      </c>
      <c r="Q236" s="1157">
        <f t="shared" si="50"/>
        <v>0.12</v>
      </c>
      <c r="R236" s="1175">
        <v>4</v>
      </c>
      <c r="S236" s="1157"/>
      <c r="T236" s="1157"/>
      <c r="U236" s="1157"/>
      <c r="V236" s="1157"/>
      <c r="W236" s="1157"/>
      <c r="X236" s="1157"/>
      <c r="Y236" s="1157">
        <f>Q236</f>
        <v>0.12</v>
      </c>
      <c r="Z236" s="1157"/>
      <c r="AA236" s="1157"/>
    </row>
    <row r="237" spans="1:31" ht="24" customHeight="1">
      <c r="A237" s="1170"/>
      <c r="B237" s="2634" t="s">
        <v>23806</v>
      </c>
      <c r="C237" s="2637"/>
      <c r="D237" s="2637"/>
      <c r="E237" s="2632">
        <f>SUM(E187:E236)</f>
        <v>38.691000000000003</v>
      </c>
      <c r="F237" s="2632">
        <f t="shared" ref="F237:AA237" si="54">SUM(F187:F236)</f>
        <v>30.311</v>
      </c>
      <c r="G237" s="2632">
        <f t="shared" si="54"/>
        <v>16.716000000000001</v>
      </c>
      <c r="H237" s="2632">
        <f t="shared" si="54"/>
        <v>0</v>
      </c>
      <c r="I237" s="2632">
        <f t="shared" si="54"/>
        <v>0</v>
      </c>
      <c r="J237" s="2632">
        <f t="shared" si="54"/>
        <v>0</v>
      </c>
      <c r="K237" s="2632">
        <f t="shared" si="54"/>
        <v>0</v>
      </c>
      <c r="L237" s="2632">
        <f t="shared" si="54"/>
        <v>13.595000000000001</v>
      </c>
      <c r="M237" s="2632">
        <f t="shared" si="54"/>
        <v>0</v>
      </c>
      <c r="N237" s="2632">
        <f t="shared" si="54"/>
        <v>0</v>
      </c>
      <c r="O237" s="2632">
        <f t="shared" si="54"/>
        <v>3.91</v>
      </c>
      <c r="P237" s="2632">
        <f t="shared" si="54"/>
        <v>4.47</v>
      </c>
      <c r="Q237" s="2632">
        <f t="shared" si="54"/>
        <v>8.379999999999999</v>
      </c>
      <c r="R237" s="2636"/>
      <c r="S237" s="2632">
        <f t="shared" si="54"/>
        <v>0</v>
      </c>
      <c r="T237" s="2632">
        <f t="shared" si="54"/>
        <v>0</v>
      </c>
      <c r="U237" s="2632">
        <f t="shared" si="54"/>
        <v>0</v>
      </c>
      <c r="V237" s="2632">
        <f t="shared" si="54"/>
        <v>0</v>
      </c>
      <c r="W237" s="2632">
        <f t="shared" si="54"/>
        <v>0</v>
      </c>
      <c r="X237" s="2633">
        <f t="shared" si="54"/>
        <v>8.33</v>
      </c>
      <c r="Y237" s="2633">
        <f t="shared" si="54"/>
        <v>28.861000000000004</v>
      </c>
      <c r="Z237" s="2633">
        <f t="shared" si="54"/>
        <v>0</v>
      </c>
      <c r="AA237" s="2633">
        <f t="shared" si="54"/>
        <v>0</v>
      </c>
      <c r="AE237" s="2594"/>
    </row>
    <row r="238" spans="1:31" ht="21" customHeight="1">
      <c r="A238" s="1191"/>
      <c r="B238" s="1192" t="s">
        <v>10505</v>
      </c>
      <c r="C238" s="1192"/>
      <c r="D238" s="1192"/>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c r="AA238" s="1194"/>
    </row>
    <row r="239" spans="1:31">
      <c r="A239" s="469">
        <v>1</v>
      </c>
      <c r="B239" s="1174" t="s">
        <v>10506</v>
      </c>
      <c r="C239" s="1128" t="s">
        <v>10507</v>
      </c>
      <c r="D239" s="1130"/>
      <c r="E239" s="1160">
        <v>0.92</v>
      </c>
      <c r="F239" s="1157">
        <f>SUM(G239:N239)</f>
        <v>0.92</v>
      </c>
      <c r="G239" s="1130"/>
      <c r="H239" s="1130"/>
      <c r="I239" s="1130"/>
      <c r="J239" s="1130"/>
      <c r="K239" s="1130"/>
      <c r="L239" s="1157">
        <f>E239</f>
        <v>0.92</v>
      </c>
      <c r="M239" s="1130"/>
      <c r="N239" s="1130"/>
      <c r="O239" s="1130"/>
      <c r="P239" s="1130"/>
      <c r="Q239" s="1157">
        <f>P239+O239</f>
        <v>0</v>
      </c>
      <c r="R239" s="1130">
        <v>5</v>
      </c>
      <c r="S239" s="1130"/>
      <c r="T239" s="1130"/>
      <c r="U239" s="1130"/>
      <c r="V239" s="1130"/>
      <c r="W239" s="1130"/>
      <c r="X239" s="1130"/>
      <c r="Y239" s="1157">
        <f>E239</f>
        <v>0.92</v>
      </c>
      <c r="Z239" s="1130"/>
      <c r="AA239" s="1130"/>
      <c r="AB239" s="343"/>
    </row>
    <row r="240" spans="1:31">
      <c r="A240" s="469">
        <v>2</v>
      </c>
      <c r="B240" s="1156" t="s">
        <v>10508</v>
      </c>
      <c r="C240" s="1128" t="s">
        <v>10509</v>
      </c>
      <c r="D240" s="1130"/>
      <c r="E240" s="1157">
        <v>0.63</v>
      </c>
      <c r="F240" s="1157">
        <f t="shared" ref="F240:F307" si="55">SUM(G240:N240)</f>
        <v>0</v>
      </c>
      <c r="G240" s="1130"/>
      <c r="H240" s="1130"/>
      <c r="I240" s="1130"/>
      <c r="J240" s="1130"/>
      <c r="K240" s="1130"/>
      <c r="L240" s="1130"/>
      <c r="M240" s="1130"/>
      <c r="N240" s="1130"/>
      <c r="O240" s="1157">
        <f>E240</f>
        <v>0.63</v>
      </c>
      <c r="P240" s="1130"/>
      <c r="Q240" s="1157">
        <f t="shared" ref="Q240:Q307" si="56">P240+O240</f>
        <v>0.63</v>
      </c>
      <c r="R240" s="1130">
        <v>5</v>
      </c>
      <c r="S240" s="1130"/>
      <c r="T240" s="1130"/>
      <c r="U240" s="1130"/>
      <c r="V240" s="1130"/>
      <c r="W240" s="1130"/>
      <c r="X240" s="1130"/>
      <c r="Y240" s="1130"/>
      <c r="Z240" s="1157">
        <f>O240</f>
        <v>0.63</v>
      </c>
      <c r="AA240" s="1130"/>
      <c r="AB240" s="343"/>
    </row>
    <row r="241" spans="1:28">
      <c r="A241" s="469">
        <v>3</v>
      </c>
      <c r="B241" s="1156" t="s">
        <v>10510</v>
      </c>
      <c r="C241" s="1128" t="s">
        <v>10511</v>
      </c>
      <c r="D241" s="1130"/>
      <c r="E241" s="1157">
        <v>0.42</v>
      </c>
      <c r="F241" s="1157">
        <f t="shared" si="55"/>
        <v>0</v>
      </c>
      <c r="G241" s="1130"/>
      <c r="H241" s="1130"/>
      <c r="I241" s="1130"/>
      <c r="J241" s="1130"/>
      <c r="K241" s="1130"/>
      <c r="L241" s="1130"/>
      <c r="M241" s="1130"/>
      <c r="N241" s="1130"/>
      <c r="O241" s="1157">
        <f>E241</f>
        <v>0.42</v>
      </c>
      <c r="P241" s="1130"/>
      <c r="Q241" s="1157">
        <f t="shared" si="56"/>
        <v>0.42</v>
      </c>
      <c r="R241" s="1130">
        <v>5</v>
      </c>
      <c r="S241" s="1130"/>
      <c r="T241" s="1130"/>
      <c r="U241" s="1130"/>
      <c r="V241" s="1130"/>
      <c r="W241" s="1130"/>
      <c r="X241" s="1130"/>
      <c r="Y241" s="1130"/>
      <c r="Z241" s="1157">
        <f>O241</f>
        <v>0.42</v>
      </c>
      <c r="AA241" s="1130"/>
      <c r="AB241" s="343"/>
    </row>
    <row r="242" spans="1:28">
      <c r="A242" s="469">
        <v>4</v>
      </c>
      <c r="B242" s="1156" t="s">
        <v>10512</v>
      </c>
      <c r="C242" s="1128" t="s">
        <v>10513</v>
      </c>
      <c r="D242" s="1130"/>
      <c r="E242" s="1157">
        <v>0.65</v>
      </c>
      <c r="F242" s="1157">
        <f t="shared" si="55"/>
        <v>0</v>
      </c>
      <c r="G242" s="1130"/>
      <c r="H242" s="1130"/>
      <c r="I242" s="1130"/>
      <c r="J242" s="1130"/>
      <c r="K242" s="1130"/>
      <c r="L242" s="1130"/>
      <c r="M242" s="1130"/>
      <c r="N242" s="1130"/>
      <c r="O242" s="1157">
        <f>E242</f>
        <v>0.65</v>
      </c>
      <c r="P242" s="1130"/>
      <c r="Q242" s="1157">
        <f t="shared" si="56"/>
        <v>0.65</v>
      </c>
      <c r="R242" s="1130">
        <v>5</v>
      </c>
      <c r="S242" s="1130"/>
      <c r="T242" s="1130"/>
      <c r="U242" s="1130"/>
      <c r="V242" s="1130"/>
      <c r="W242" s="1130"/>
      <c r="X242" s="1130"/>
      <c r="Y242" s="1130"/>
      <c r="Z242" s="1157">
        <f>O242</f>
        <v>0.65</v>
      </c>
      <c r="AA242" s="1130"/>
      <c r="AB242" s="343"/>
    </row>
    <row r="243" spans="1:28">
      <c r="A243" s="469">
        <v>5</v>
      </c>
      <c r="B243" s="1156" t="s">
        <v>10514</v>
      </c>
      <c r="C243" s="1128" t="s">
        <v>10515</v>
      </c>
      <c r="D243" s="1130"/>
      <c r="E243" s="1157">
        <v>0.23</v>
      </c>
      <c r="F243" s="1157">
        <f t="shared" si="55"/>
        <v>0</v>
      </c>
      <c r="G243" s="1130"/>
      <c r="H243" s="1130"/>
      <c r="I243" s="1130"/>
      <c r="J243" s="1130"/>
      <c r="K243" s="1130"/>
      <c r="L243" s="1130"/>
      <c r="M243" s="1130"/>
      <c r="N243" s="1130"/>
      <c r="O243" s="1157">
        <f>E243</f>
        <v>0.23</v>
      </c>
      <c r="P243" s="1130"/>
      <c r="Q243" s="1157">
        <f t="shared" si="56"/>
        <v>0.23</v>
      </c>
      <c r="R243" s="1130">
        <v>5</v>
      </c>
      <c r="S243" s="1130"/>
      <c r="T243" s="1130"/>
      <c r="U243" s="1130"/>
      <c r="V243" s="1130"/>
      <c r="W243" s="1130"/>
      <c r="X243" s="1130"/>
      <c r="Y243" s="1130"/>
      <c r="Z243" s="1157">
        <f>O243</f>
        <v>0.23</v>
      </c>
      <c r="AA243" s="1130"/>
      <c r="AB243" s="343"/>
    </row>
    <row r="244" spans="1:28">
      <c r="A244" s="469">
        <v>6</v>
      </c>
      <c r="B244" s="1174" t="s">
        <v>10516</v>
      </c>
      <c r="C244" s="1128" t="s">
        <v>10517</v>
      </c>
      <c r="D244" s="1130"/>
      <c r="E244" s="1160">
        <v>1.06</v>
      </c>
      <c r="F244" s="1157">
        <f t="shared" si="55"/>
        <v>1.06</v>
      </c>
      <c r="G244" s="1130"/>
      <c r="H244" s="1130"/>
      <c r="I244" s="1130"/>
      <c r="J244" s="1130"/>
      <c r="K244" s="1130"/>
      <c r="L244" s="1157">
        <f>E244</f>
        <v>1.06</v>
      </c>
      <c r="M244" s="1130"/>
      <c r="N244" s="1130"/>
      <c r="O244" s="1130"/>
      <c r="P244" s="1130"/>
      <c r="Q244" s="1157">
        <f t="shared" si="56"/>
        <v>0</v>
      </c>
      <c r="R244" s="1130">
        <v>5</v>
      </c>
      <c r="S244" s="1130">
        <v>6.5000000000000002E-2</v>
      </c>
      <c r="T244" s="1130"/>
      <c r="U244" s="1130"/>
      <c r="V244" s="1130"/>
      <c r="W244" s="1130"/>
      <c r="X244" s="1130"/>
      <c r="Y244" s="1157">
        <f>E244</f>
        <v>1.06</v>
      </c>
      <c r="Z244" s="1130"/>
      <c r="AA244" s="1130"/>
      <c r="AB244" s="343"/>
    </row>
    <row r="245" spans="1:28">
      <c r="A245" s="469">
        <v>7</v>
      </c>
      <c r="B245" s="1174" t="s">
        <v>10518</v>
      </c>
      <c r="C245" s="1130" t="s">
        <v>10519</v>
      </c>
      <c r="D245" s="1130"/>
      <c r="E245" s="1160">
        <v>0.371</v>
      </c>
      <c r="F245" s="1157">
        <f t="shared" si="55"/>
        <v>0.371</v>
      </c>
      <c r="G245" s="1130"/>
      <c r="H245" s="1130"/>
      <c r="I245" s="1130"/>
      <c r="J245" s="1130"/>
      <c r="K245" s="1130"/>
      <c r="L245" s="1157">
        <f>E245</f>
        <v>0.371</v>
      </c>
      <c r="M245" s="1130"/>
      <c r="N245" s="1130"/>
      <c r="O245" s="1130"/>
      <c r="P245" s="1130"/>
      <c r="Q245" s="1157">
        <f t="shared" si="56"/>
        <v>0</v>
      </c>
      <c r="R245" s="1130">
        <v>5</v>
      </c>
      <c r="S245" s="1130"/>
      <c r="T245" s="1130"/>
      <c r="U245" s="1130"/>
      <c r="V245" s="1130"/>
      <c r="W245" s="1130"/>
      <c r="X245" s="1130"/>
      <c r="Y245" s="1157">
        <f>E245</f>
        <v>0.371</v>
      </c>
      <c r="Z245" s="1130"/>
      <c r="AA245" s="1130"/>
      <c r="AB245" s="343"/>
    </row>
    <row r="246" spans="1:28">
      <c r="A246" s="469">
        <v>8</v>
      </c>
      <c r="B246" s="1174" t="s">
        <v>10520</v>
      </c>
      <c r="C246" s="1130" t="s">
        <v>10521</v>
      </c>
      <c r="D246" s="1130"/>
      <c r="E246" s="1160">
        <v>0.4</v>
      </c>
      <c r="F246" s="1157">
        <f t="shared" si="55"/>
        <v>0.4</v>
      </c>
      <c r="G246" s="1130"/>
      <c r="H246" s="1130"/>
      <c r="I246" s="1130"/>
      <c r="J246" s="1130"/>
      <c r="K246" s="1130"/>
      <c r="L246" s="1157">
        <f>E246</f>
        <v>0.4</v>
      </c>
      <c r="M246" s="1130"/>
      <c r="N246" s="1130"/>
      <c r="O246" s="1130"/>
      <c r="P246" s="1130"/>
      <c r="Q246" s="1157">
        <f t="shared" si="56"/>
        <v>0</v>
      </c>
      <c r="R246" s="1130">
        <v>5</v>
      </c>
      <c r="S246" s="1130"/>
      <c r="T246" s="1130"/>
      <c r="U246" s="1130"/>
      <c r="V246" s="1130"/>
      <c r="W246" s="1130"/>
      <c r="X246" s="1130"/>
      <c r="Y246" s="1130"/>
      <c r="Z246" s="1157">
        <f>E246</f>
        <v>0.4</v>
      </c>
      <c r="AA246" s="1130"/>
      <c r="AB246" s="343"/>
    </row>
    <row r="247" spans="1:28" ht="25.5">
      <c r="A247" s="469">
        <v>9</v>
      </c>
      <c r="B247" s="1174" t="s">
        <v>10522</v>
      </c>
      <c r="C247" s="1130" t="s">
        <v>10523</v>
      </c>
      <c r="D247" s="1130"/>
      <c r="E247" s="1160">
        <v>0.58299999999999996</v>
      </c>
      <c r="F247" s="1157">
        <f t="shared" si="55"/>
        <v>0.58299999999999996</v>
      </c>
      <c r="G247" s="1130"/>
      <c r="H247" s="1130"/>
      <c r="I247" s="1130"/>
      <c r="J247" s="1130"/>
      <c r="K247" s="1130"/>
      <c r="L247" s="1157">
        <f>E247</f>
        <v>0.58299999999999996</v>
      </c>
      <c r="M247" s="1130"/>
      <c r="N247" s="1130"/>
      <c r="O247" s="1130"/>
      <c r="P247" s="1130"/>
      <c r="Q247" s="1157">
        <f t="shared" si="56"/>
        <v>0</v>
      </c>
      <c r="R247" s="1130">
        <v>5</v>
      </c>
      <c r="S247" s="1130"/>
      <c r="T247" s="1130"/>
      <c r="U247" s="1130"/>
      <c r="V247" s="1130"/>
      <c r="W247" s="1130"/>
      <c r="X247" s="1130"/>
      <c r="Y247" s="1157">
        <f>E247</f>
        <v>0.58299999999999996</v>
      </c>
      <c r="Z247" s="1130"/>
      <c r="AA247" s="1130"/>
      <c r="AB247" s="343"/>
    </row>
    <row r="248" spans="1:28">
      <c r="A248" s="469">
        <v>10</v>
      </c>
      <c r="B248" s="1156" t="s">
        <v>10524</v>
      </c>
      <c r="C248" s="1130" t="s">
        <v>10525</v>
      </c>
      <c r="D248" s="1130"/>
      <c r="E248" s="1157">
        <v>0.45</v>
      </c>
      <c r="F248" s="1157">
        <f t="shared" si="55"/>
        <v>0</v>
      </c>
      <c r="G248" s="1130"/>
      <c r="H248" s="1130"/>
      <c r="I248" s="1130"/>
      <c r="J248" s="1130"/>
      <c r="K248" s="1130"/>
      <c r="L248" s="1130"/>
      <c r="M248" s="1130"/>
      <c r="N248" s="1130"/>
      <c r="O248" s="1157">
        <f>E248</f>
        <v>0.45</v>
      </c>
      <c r="P248" s="1130"/>
      <c r="Q248" s="1157">
        <f t="shared" si="56"/>
        <v>0.45</v>
      </c>
      <c r="R248" s="1130">
        <v>5</v>
      </c>
      <c r="S248" s="1130"/>
      <c r="T248" s="1130"/>
      <c r="U248" s="1130"/>
      <c r="V248" s="1130"/>
      <c r="W248" s="1130"/>
      <c r="X248" s="1130"/>
      <c r="Y248" s="1130"/>
      <c r="Z248" s="1157">
        <f>Q248</f>
        <v>0.45</v>
      </c>
      <c r="AA248" s="1130"/>
      <c r="AB248" s="343"/>
    </row>
    <row r="249" spans="1:28">
      <c r="A249" s="469">
        <v>11</v>
      </c>
      <c r="B249" s="1174" t="s">
        <v>10526</v>
      </c>
      <c r="C249" s="1130" t="s">
        <v>10527</v>
      </c>
      <c r="D249" s="1130"/>
      <c r="E249" s="1160">
        <v>0.60499999999999998</v>
      </c>
      <c r="F249" s="1157">
        <f t="shared" si="55"/>
        <v>0.60499999999999998</v>
      </c>
      <c r="G249" s="1157">
        <f>E249</f>
        <v>0.60499999999999998</v>
      </c>
      <c r="H249" s="1130"/>
      <c r="I249" s="1130"/>
      <c r="J249" s="1130"/>
      <c r="K249" s="1130"/>
      <c r="L249" s="1130"/>
      <c r="M249" s="1130"/>
      <c r="N249" s="1130"/>
      <c r="O249" s="1130"/>
      <c r="P249" s="1130"/>
      <c r="Q249" s="1157">
        <f t="shared" si="56"/>
        <v>0</v>
      </c>
      <c r="R249" s="1130">
        <v>5</v>
      </c>
      <c r="S249" s="1130"/>
      <c r="T249" s="1130"/>
      <c r="U249" s="1130"/>
      <c r="V249" s="1130"/>
      <c r="W249" s="1130"/>
      <c r="X249" s="1130"/>
      <c r="Y249" s="1157">
        <f>E249</f>
        <v>0.60499999999999998</v>
      </c>
      <c r="Z249" s="1130"/>
      <c r="AA249" s="1130"/>
      <c r="AB249" s="343"/>
    </row>
    <row r="250" spans="1:28">
      <c r="A250" s="469">
        <v>12</v>
      </c>
      <c r="B250" s="1174" t="s">
        <v>10528</v>
      </c>
      <c r="C250" s="1130" t="s">
        <v>10529</v>
      </c>
      <c r="D250" s="1130"/>
      <c r="E250" s="1160">
        <v>0.63200000000000001</v>
      </c>
      <c r="F250" s="1157">
        <f t="shared" si="55"/>
        <v>0.63200000000000001</v>
      </c>
      <c r="G250" s="1130"/>
      <c r="H250" s="1130"/>
      <c r="I250" s="1130"/>
      <c r="J250" s="1130"/>
      <c r="K250" s="1130"/>
      <c r="L250" s="1157">
        <f>E250</f>
        <v>0.63200000000000001</v>
      </c>
      <c r="M250" s="1130"/>
      <c r="N250" s="1130"/>
      <c r="O250" s="1130"/>
      <c r="P250" s="1130"/>
      <c r="Q250" s="1157">
        <f t="shared" si="56"/>
        <v>0</v>
      </c>
      <c r="R250" s="1130">
        <v>5</v>
      </c>
      <c r="S250" s="1130"/>
      <c r="T250" s="1130"/>
      <c r="U250" s="1130"/>
      <c r="V250" s="1130"/>
      <c r="W250" s="1130"/>
      <c r="X250" s="1130"/>
      <c r="Y250" s="1157">
        <f>E250</f>
        <v>0.63200000000000001</v>
      </c>
      <c r="Z250" s="1130"/>
      <c r="AA250" s="1130"/>
      <c r="AB250" s="343"/>
    </row>
    <row r="251" spans="1:28">
      <c r="A251" s="469">
        <v>13</v>
      </c>
      <c r="B251" s="1156" t="s">
        <v>10530</v>
      </c>
      <c r="C251" s="1130" t="s">
        <v>10531</v>
      </c>
      <c r="D251" s="1130"/>
      <c r="E251" s="1157">
        <v>0.51500000000000001</v>
      </c>
      <c r="F251" s="1157">
        <f t="shared" si="55"/>
        <v>0.51500000000000001</v>
      </c>
      <c r="G251" s="1130"/>
      <c r="H251" s="1130"/>
      <c r="I251" s="1130"/>
      <c r="J251" s="1130"/>
      <c r="K251" s="1130"/>
      <c r="L251" s="1157">
        <f>E251</f>
        <v>0.51500000000000001</v>
      </c>
      <c r="M251" s="1130"/>
      <c r="N251" s="1130"/>
      <c r="O251" s="1130"/>
      <c r="P251" s="1130"/>
      <c r="Q251" s="1157">
        <f t="shared" si="56"/>
        <v>0</v>
      </c>
      <c r="R251" s="1130">
        <v>5</v>
      </c>
      <c r="S251" s="1130"/>
      <c r="T251" s="1130"/>
      <c r="U251" s="1130"/>
      <c r="V251" s="1130"/>
      <c r="W251" s="1130"/>
      <c r="X251" s="1130"/>
      <c r="Y251" s="1157">
        <f>E251</f>
        <v>0.51500000000000001</v>
      </c>
      <c r="Z251" s="1130"/>
      <c r="AA251" s="1130"/>
      <c r="AB251" s="343"/>
    </row>
    <row r="252" spans="1:28">
      <c r="A252" s="469">
        <v>14</v>
      </c>
      <c r="B252" s="1156" t="s">
        <v>10532</v>
      </c>
      <c r="C252" s="1130" t="s">
        <v>10533</v>
      </c>
      <c r="D252" s="1130"/>
      <c r="E252" s="1157">
        <v>0.21</v>
      </c>
      <c r="F252" s="1157">
        <f t="shared" si="55"/>
        <v>0</v>
      </c>
      <c r="G252" s="1130"/>
      <c r="H252" s="1130"/>
      <c r="I252" s="1130"/>
      <c r="J252" s="1130"/>
      <c r="K252" s="1130"/>
      <c r="L252" s="1130"/>
      <c r="M252" s="1130"/>
      <c r="N252" s="1130"/>
      <c r="O252" s="1157">
        <f>E252</f>
        <v>0.21</v>
      </c>
      <c r="P252" s="1130"/>
      <c r="Q252" s="1157">
        <f t="shared" si="56"/>
        <v>0.21</v>
      </c>
      <c r="R252" s="1130">
        <v>5</v>
      </c>
      <c r="S252" s="1130"/>
      <c r="T252" s="1130"/>
      <c r="U252" s="1130">
        <v>0.03</v>
      </c>
      <c r="V252" s="1130"/>
      <c r="W252" s="1130"/>
      <c r="X252" s="1130"/>
      <c r="Y252" s="1130"/>
      <c r="Z252" s="1157">
        <f>Q252</f>
        <v>0.21</v>
      </c>
      <c r="AA252" s="1130"/>
      <c r="AB252" s="343"/>
    </row>
    <row r="253" spans="1:28">
      <c r="A253" s="469">
        <v>15</v>
      </c>
      <c r="B253" s="1156" t="s">
        <v>10534</v>
      </c>
      <c r="C253" s="1130" t="s">
        <v>10535</v>
      </c>
      <c r="D253" s="1130"/>
      <c r="E253" s="1157">
        <v>0.16</v>
      </c>
      <c r="F253" s="1157">
        <f t="shared" si="55"/>
        <v>0.16</v>
      </c>
      <c r="G253" s="1130"/>
      <c r="H253" s="1130"/>
      <c r="I253" s="1130"/>
      <c r="J253" s="1130"/>
      <c r="K253" s="1130"/>
      <c r="L253" s="1157">
        <f>E253</f>
        <v>0.16</v>
      </c>
      <c r="M253" s="1130"/>
      <c r="N253" s="1130"/>
      <c r="O253" s="1130"/>
      <c r="P253" s="1130"/>
      <c r="Q253" s="1157">
        <f t="shared" si="56"/>
        <v>0</v>
      </c>
      <c r="R253" s="1130">
        <v>5</v>
      </c>
      <c r="S253" s="1130"/>
      <c r="T253" s="1130"/>
      <c r="U253" s="1130"/>
      <c r="V253" s="1130"/>
      <c r="W253" s="1130"/>
      <c r="X253" s="1130"/>
      <c r="Y253" s="1157">
        <f>E253</f>
        <v>0.16</v>
      </c>
      <c r="Z253" s="1130"/>
      <c r="AA253" s="1130"/>
      <c r="AB253" s="343"/>
    </row>
    <row r="254" spans="1:28">
      <c r="A254" s="469">
        <v>16</v>
      </c>
      <c r="B254" s="1156" t="s">
        <v>10536</v>
      </c>
      <c r="C254" s="1130" t="s">
        <v>10537</v>
      </c>
      <c r="D254" s="1130"/>
      <c r="E254" s="1157">
        <v>0.45</v>
      </c>
      <c r="F254" s="1157">
        <f t="shared" si="55"/>
        <v>0</v>
      </c>
      <c r="G254" s="1130"/>
      <c r="H254" s="1130"/>
      <c r="I254" s="1130"/>
      <c r="J254" s="1130"/>
      <c r="K254" s="1130"/>
      <c r="L254" s="1130"/>
      <c r="M254" s="1130"/>
      <c r="N254" s="1130"/>
      <c r="O254" s="1157">
        <f>E254</f>
        <v>0.45</v>
      </c>
      <c r="P254" s="1130"/>
      <c r="Q254" s="1157">
        <f t="shared" si="56"/>
        <v>0.45</v>
      </c>
      <c r="R254" s="1130">
        <v>5</v>
      </c>
      <c r="S254" s="1130">
        <v>0.06</v>
      </c>
      <c r="T254" s="1130"/>
      <c r="U254" s="1130"/>
      <c r="V254" s="1130"/>
      <c r="W254" s="1130"/>
      <c r="X254" s="1130"/>
      <c r="Y254" s="1157">
        <f>E254</f>
        <v>0.45</v>
      </c>
      <c r="Z254" s="1130"/>
      <c r="AA254" s="1130"/>
      <c r="AB254" s="343"/>
    </row>
    <row r="255" spans="1:28">
      <c r="A255" s="469">
        <v>17</v>
      </c>
      <c r="B255" s="1174" t="s">
        <v>10538</v>
      </c>
      <c r="C255" s="1130" t="s">
        <v>10539</v>
      </c>
      <c r="D255" s="1130"/>
      <c r="E255" s="1160">
        <v>0.443</v>
      </c>
      <c r="F255" s="1157">
        <f t="shared" si="55"/>
        <v>0.443</v>
      </c>
      <c r="G255" s="1130"/>
      <c r="H255" s="1130"/>
      <c r="I255" s="1130"/>
      <c r="J255" s="1130"/>
      <c r="K255" s="1130"/>
      <c r="L255" s="1157">
        <f>E255</f>
        <v>0.443</v>
      </c>
      <c r="M255" s="1130"/>
      <c r="N255" s="1130"/>
      <c r="O255" s="1130"/>
      <c r="P255" s="1130"/>
      <c r="Q255" s="1157">
        <f t="shared" si="56"/>
        <v>0</v>
      </c>
      <c r="R255" s="1130">
        <v>5</v>
      </c>
      <c r="S255" s="1130"/>
      <c r="T255" s="1130"/>
      <c r="U255" s="1130"/>
      <c r="V255" s="1130"/>
      <c r="W255" s="1130"/>
      <c r="X255" s="1130"/>
      <c r="Y255" s="1157">
        <f>E255</f>
        <v>0.443</v>
      </c>
      <c r="Z255" s="1130"/>
      <c r="AA255" s="1130"/>
      <c r="AB255" s="343"/>
    </row>
    <row r="256" spans="1:28">
      <c r="A256" s="469">
        <v>18</v>
      </c>
      <c r="B256" s="1156" t="s">
        <v>10540</v>
      </c>
      <c r="C256" s="1130" t="s">
        <v>10541</v>
      </c>
      <c r="D256" s="1130"/>
      <c r="E256" s="1157">
        <v>0.45</v>
      </c>
      <c r="F256" s="1157">
        <f t="shared" si="55"/>
        <v>0</v>
      </c>
      <c r="G256" s="1130"/>
      <c r="H256" s="1130"/>
      <c r="I256" s="1130"/>
      <c r="J256" s="1130"/>
      <c r="K256" s="1130"/>
      <c r="L256" s="1130"/>
      <c r="M256" s="1130"/>
      <c r="N256" s="1130"/>
      <c r="O256" s="1130"/>
      <c r="P256" s="1157">
        <f>E256</f>
        <v>0.45</v>
      </c>
      <c r="Q256" s="1157">
        <f t="shared" si="56"/>
        <v>0.45</v>
      </c>
      <c r="R256" s="1130">
        <v>5</v>
      </c>
      <c r="S256" s="1130"/>
      <c r="T256" s="1130"/>
      <c r="U256" s="1130"/>
      <c r="V256" s="1130"/>
      <c r="W256" s="1130"/>
      <c r="X256" s="1130"/>
      <c r="Y256" s="1130"/>
      <c r="Z256" s="1130"/>
      <c r="AA256" s="1157">
        <f>Q256</f>
        <v>0.45</v>
      </c>
      <c r="AB256" s="343"/>
    </row>
    <row r="257" spans="1:28">
      <c r="A257" s="469">
        <v>19</v>
      </c>
      <c r="B257" s="1156" t="s">
        <v>10542</v>
      </c>
      <c r="C257" s="1130" t="s">
        <v>10543</v>
      </c>
      <c r="D257" s="1130"/>
      <c r="E257" s="1157">
        <v>0.28000000000000003</v>
      </c>
      <c r="F257" s="1157">
        <f t="shared" si="55"/>
        <v>0</v>
      </c>
      <c r="G257" s="1130"/>
      <c r="H257" s="1130"/>
      <c r="I257" s="1130"/>
      <c r="J257" s="1130"/>
      <c r="K257" s="1130"/>
      <c r="L257" s="1130"/>
      <c r="M257" s="1130"/>
      <c r="N257" s="1130"/>
      <c r="O257" s="1157">
        <f>E257</f>
        <v>0.28000000000000003</v>
      </c>
      <c r="P257" s="1130"/>
      <c r="Q257" s="1157">
        <f t="shared" si="56"/>
        <v>0.28000000000000003</v>
      </c>
      <c r="R257" s="1130">
        <v>5</v>
      </c>
      <c r="S257" s="1130"/>
      <c r="T257" s="1130"/>
      <c r="U257" s="1130"/>
      <c r="V257" s="1130"/>
      <c r="W257" s="1130"/>
      <c r="X257" s="1130"/>
      <c r="Y257" s="1157">
        <f>E257</f>
        <v>0.28000000000000003</v>
      </c>
      <c r="Z257" s="1130"/>
      <c r="AA257" s="1130"/>
      <c r="AB257" s="343"/>
    </row>
    <row r="258" spans="1:28">
      <c r="A258" s="469">
        <v>20</v>
      </c>
      <c r="B258" s="1184" t="s">
        <v>10544</v>
      </c>
      <c r="C258" s="1130" t="s">
        <v>10545</v>
      </c>
      <c r="D258" s="1130"/>
      <c r="E258" s="1160">
        <v>0.38100000000000001</v>
      </c>
      <c r="F258" s="1157">
        <f t="shared" si="55"/>
        <v>0.38100000000000001</v>
      </c>
      <c r="G258" s="1130"/>
      <c r="H258" s="1130"/>
      <c r="I258" s="1130"/>
      <c r="J258" s="1130"/>
      <c r="K258" s="1130"/>
      <c r="L258" s="1157">
        <f>E258</f>
        <v>0.38100000000000001</v>
      </c>
      <c r="M258" s="1130"/>
      <c r="N258" s="1130"/>
      <c r="O258" s="1130"/>
      <c r="P258" s="1130"/>
      <c r="Q258" s="1157">
        <f t="shared" si="56"/>
        <v>0</v>
      </c>
      <c r="R258" s="1130">
        <v>5</v>
      </c>
      <c r="S258" s="1130"/>
      <c r="T258" s="1130"/>
      <c r="U258" s="1130"/>
      <c r="V258" s="1130"/>
      <c r="W258" s="1130"/>
      <c r="X258" s="1130"/>
      <c r="Y258" s="1157">
        <f>E258</f>
        <v>0.38100000000000001</v>
      </c>
      <c r="Z258" s="1130"/>
      <c r="AA258" s="1130"/>
      <c r="AB258" s="343"/>
    </row>
    <row r="259" spans="1:28">
      <c r="A259" s="469">
        <v>21</v>
      </c>
      <c r="B259" s="1158" t="s">
        <v>10546</v>
      </c>
      <c r="C259" s="1130" t="s">
        <v>10547</v>
      </c>
      <c r="D259" s="1130"/>
      <c r="E259" s="1157">
        <v>0.8</v>
      </c>
      <c r="F259" s="1157">
        <f t="shared" si="55"/>
        <v>0</v>
      </c>
      <c r="G259" s="1130"/>
      <c r="H259" s="1130"/>
      <c r="I259" s="1130"/>
      <c r="J259" s="1130"/>
      <c r="K259" s="1130"/>
      <c r="L259" s="1130"/>
      <c r="M259" s="1130"/>
      <c r="N259" s="1130"/>
      <c r="O259" s="1157">
        <f>E259</f>
        <v>0.8</v>
      </c>
      <c r="P259" s="1130"/>
      <c r="Q259" s="1157">
        <f t="shared" si="56"/>
        <v>0.8</v>
      </c>
      <c r="R259" s="1130">
        <v>5</v>
      </c>
      <c r="S259" s="1130"/>
      <c r="T259" s="1130"/>
      <c r="U259" s="1130"/>
      <c r="V259" s="1130"/>
      <c r="W259" s="1130"/>
      <c r="X259" s="1130"/>
      <c r="Y259" s="1130"/>
      <c r="Z259" s="1157">
        <f>E259</f>
        <v>0.8</v>
      </c>
      <c r="AA259" s="1130"/>
      <c r="AB259" s="343"/>
    </row>
    <row r="260" spans="1:28">
      <c r="A260" s="469">
        <v>22</v>
      </c>
      <c r="B260" s="1156" t="s">
        <v>10548</v>
      </c>
      <c r="C260" s="1130" t="s">
        <v>10549</v>
      </c>
      <c r="D260" s="1130"/>
      <c r="E260" s="1157">
        <v>0.32</v>
      </c>
      <c r="F260" s="1157">
        <f t="shared" si="55"/>
        <v>0</v>
      </c>
      <c r="G260" s="1130"/>
      <c r="H260" s="1130"/>
      <c r="I260" s="1130"/>
      <c r="J260" s="1130"/>
      <c r="K260" s="1130"/>
      <c r="L260" s="1130"/>
      <c r="M260" s="1130"/>
      <c r="N260" s="1130"/>
      <c r="O260" s="1157">
        <f>E260</f>
        <v>0.32</v>
      </c>
      <c r="P260" s="1130"/>
      <c r="Q260" s="1157">
        <f t="shared" si="56"/>
        <v>0.32</v>
      </c>
      <c r="R260" s="1130">
        <v>5</v>
      </c>
      <c r="S260" s="1130"/>
      <c r="T260" s="1130"/>
      <c r="U260" s="1130"/>
      <c r="V260" s="1130"/>
      <c r="W260" s="1130"/>
      <c r="X260" s="1130"/>
      <c r="Y260" s="1130"/>
      <c r="Z260" s="1157">
        <f>E260</f>
        <v>0.32</v>
      </c>
      <c r="AA260" s="1130"/>
      <c r="AB260" s="343"/>
    </row>
    <row r="261" spans="1:28">
      <c r="A261" s="469">
        <v>23</v>
      </c>
      <c r="B261" s="1156" t="s">
        <v>10550</v>
      </c>
      <c r="C261" s="1130" t="s">
        <v>10551</v>
      </c>
      <c r="D261" s="1130"/>
      <c r="E261" s="1157">
        <v>0.2</v>
      </c>
      <c r="F261" s="1151">
        <f t="shared" si="55"/>
        <v>0</v>
      </c>
      <c r="G261" s="1131"/>
      <c r="H261" s="1131"/>
      <c r="I261" s="1131"/>
      <c r="J261" s="1131"/>
      <c r="K261" s="1131"/>
      <c r="L261" s="1131"/>
      <c r="M261" s="1131"/>
      <c r="N261" s="1131"/>
      <c r="O261" s="1131"/>
      <c r="P261" s="1151">
        <f>E261</f>
        <v>0.2</v>
      </c>
      <c r="Q261" s="1151">
        <f t="shared" si="56"/>
        <v>0.2</v>
      </c>
      <c r="R261" s="1131">
        <v>5</v>
      </c>
      <c r="S261" s="1131"/>
      <c r="T261" s="1131"/>
      <c r="U261" s="1131"/>
      <c r="V261" s="1131"/>
      <c r="W261" s="1131"/>
      <c r="X261" s="1131"/>
      <c r="Y261" s="1131"/>
      <c r="Z261" s="1131"/>
      <c r="AA261" s="1151">
        <f>E261</f>
        <v>0.2</v>
      </c>
    </row>
    <row r="262" spans="1:28">
      <c r="A262" s="469">
        <v>24</v>
      </c>
      <c r="B262" s="1156" t="s">
        <v>10552</v>
      </c>
      <c r="C262" s="1130" t="s">
        <v>10553</v>
      </c>
      <c r="D262" s="1130"/>
      <c r="E262" s="1157">
        <v>0.58199999999999996</v>
      </c>
      <c r="F262" s="1151">
        <f t="shared" si="55"/>
        <v>0.58199999999999996</v>
      </c>
      <c r="G262" s="1131"/>
      <c r="H262" s="1131"/>
      <c r="I262" s="1131"/>
      <c r="J262" s="1131"/>
      <c r="K262" s="1131"/>
      <c r="L262" s="1151">
        <f>E262</f>
        <v>0.58199999999999996</v>
      </c>
      <c r="M262" s="1131"/>
      <c r="N262" s="1131"/>
      <c r="O262" s="1131"/>
      <c r="P262" s="1131"/>
      <c r="Q262" s="1151">
        <f t="shared" si="56"/>
        <v>0</v>
      </c>
      <c r="R262" s="1131">
        <v>5</v>
      </c>
      <c r="S262" s="1131"/>
      <c r="T262" s="1131"/>
      <c r="U262" s="1131"/>
      <c r="V262" s="1131"/>
      <c r="W262" s="1131"/>
      <c r="X262" s="1131"/>
      <c r="Y262" s="1131"/>
      <c r="Z262" s="1151">
        <f>E262</f>
        <v>0.58199999999999996</v>
      </c>
      <c r="AA262" s="1131"/>
    </row>
    <row r="263" spans="1:28">
      <c r="A263" s="469">
        <v>25</v>
      </c>
      <c r="B263" s="1156" t="s">
        <v>10554</v>
      </c>
      <c r="C263" s="1130" t="s">
        <v>10555</v>
      </c>
      <c r="D263" s="1130"/>
      <c r="E263" s="1157">
        <v>0.23</v>
      </c>
      <c r="F263" s="1151">
        <f t="shared" si="55"/>
        <v>0</v>
      </c>
      <c r="G263" s="1131"/>
      <c r="H263" s="1131"/>
      <c r="I263" s="1131"/>
      <c r="J263" s="1131"/>
      <c r="K263" s="1131"/>
      <c r="L263" s="1131"/>
      <c r="M263" s="1131"/>
      <c r="N263" s="1131"/>
      <c r="O263" s="1131"/>
      <c r="P263" s="1151">
        <f>E263</f>
        <v>0.23</v>
      </c>
      <c r="Q263" s="1151">
        <f t="shared" si="56"/>
        <v>0.23</v>
      </c>
      <c r="R263" s="1131">
        <v>5</v>
      </c>
      <c r="S263" s="1131"/>
      <c r="T263" s="1131"/>
      <c r="U263" s="1131"/>
      <c r="V263" s="1131"/>
      <c r="W263" s="1131"/>
      <c r="X263" s="1131"/>
      <c r="Y263" s="1131"/>
      <c r="Z263" s="1131"/>
      <c r="AA263" s="1151">
        <f>E263</f>
        <v>0.23</v>
      </c>
    </row>
    <row r="264" spans="1:28">
      <c r="A264" s="469">
        <v>26</v>
      </c>
      <c r="B264" s="1156" t="s">
        <v>10556</v>
      </c>
      <c r="C264" s="1130" t="s">
        <v>10557</v>
      </c>
      <c r="D264" s="1130"/>
      <c r="E264" s="1157">
        <v>0.18</v>
      </c>
      <c r="F264" s="1151">
        <f t="shared" si="55"/>
        <v>0</v>
      </c>
      <c r="G264" s="1131"/>
      <c r="H264" s="1131"/>
      <c r="I264" s="1131"/>
      <c r="J264" s="1131"/>
      <c r="K264" s="1131"/>
      <c r="L264" s="1131"/>
      <c r="M264" s="1131"/>
      <c r="N264" s="1131"/>
      <c r="O264" s="1131"/>
      <c r="P264" s="1151">
        <f>E264</f>
        <v>0.18</v>
      </c>
      <c r="Q264" s="1151">
        <f t="shared" si="56"/>
        <v>0.18</v>
      </c>
      <c r="R264" s="1131">
        <v>5</v>
      </c>
      <c r="S264" s="1131"/>
      <c r="T264" s="1131"/>
      <c r="U264" s="1131"/>
      <c r="V264" s="1131"/>
      <c r="W264" s="1131"/>
      <c r="X264" s="1131"/>
      <c r="Y264" s="1131"/>
      <c r="Z264" s="1131"/>
      <c r="AA264" s="1151">
        <f>E264</f>
        <v>0.18</v>
      </c>
    </row>
    <row r="265" spans="1:28">
      <c r="A265" s="469">
        <v>27</v>
      </c>
      <c r="B265" s="1156" t="s">
        <v>10558</v>
      </c>
      <c r="C265" s="1130" t="s">
        <v>10559</v>
      </c>
      <c r="D265" s="1130"/>
      <c r="E265" s="1157">
        <v>0.8</v>
      </c>
      <c r="F265" s="1151">
        <f t="shared" si="55"/>
        <v>0</v>
      </c>
      <c r="G265" s="1131"/>
      <c r="H265" s="1131"/>
      <c r="I265" s="1131"/>
      <c r="J265" s="1131"/>
      <c r="K265" s="1131"/>
      <c r="L265" s="1131"/>
      <c r="M265" s="1131"/>
      <c r="N265" s="1131"/>
      <c r="O265" s="1131"/>
      <c r="P265" s="1151">
        <f>E265</f>
        <v>0.8</v>
      </c>
      <c r="Q265" s="1151">
        <f t="shared" si="56"/>
        <v>0.8</v>
      </c>
      <c r="R265" s="1131">
        <v>5</v>
      </c>
      <c r="S265" s="1131"/>
      <c r="T265" s="1131"/>
      <c r="U265" s="1131"/>
      <c r="V265" s="1131"/>
      <c r="W265" s="1131"/>
      <c r="X265" s="1131"/>
      <c r="Y265" s="1131"/>
      <c r="Z265" s="1131"/>
      <c r="AA265" s="1151">
        <f>E265</f>
        <v>0.8</v>
      </c>
    </row>
    <row r="266" spans="1:28">
      <c r="A266" s="469">
        <v>28</v>
      </c>
      <c r="B266" s="1156" t="s">
        <v>10560</v>
      </c>
      <c r="C266" s="1130" t="s">
        <v>10561</v>
      </c>
      <c r="D266" s="1130"/>
      <c r="E266" s="1157">
        <v>0.4</v>
      </c>
      <c r="F266" s="1151">
        <f t="shared" si="55"/>
        <v>0</v>
      </c>
      <c r="G266" s="1131"/>
      <c r="H266" s="1131"/>
      <c r="I266" s="1131"/>
      <c r="J266" s="1131"/>
      <c r="K266" s="1131"/>
      <c r="L266" s="1131"/>
      <c r="M266" s="1131"/>
      <c r="N266" s="1131"/>
      <c r="O266" s="1131"/>
      <c r="P266" s="1151">
        <f>E266</f>
        <v>0.4</v>
      </c>
      <c r="Q266" s="1151">
        <f t="shared" si="56"/>
        <v>0.4</v>
      </c>
      <c r="R266" s="1131">
        <v>5</v>
      </c>
      <c r="S266" s="1131"/>
      <c r="T266" s="1131"/>
      <c r="U266" s="1131"/>
      <c r="V266" s="1131"/>
      <c r="W266" s="1131"/>
      <c r="X266" s="1131"/>
      <c r="Y266" s="1131"/>
      <c r="Z266" s="1131"/>
      <c r="AA266" s="1151">
        <f>E266</f>
        <v>0.4</v>
      </c>
    </row>
    <row r="267" spans="1:28">
      <c r="A267" s="469">
        <v>29</v>
      </c>
      <c r="B267" s="1174" t="s">
        <v>10562</v>
      </c>
      <c r="C267" s="1130" t="s">
        <v>10563</v>
      </c>
      <c r="D267" s="1130"/>
      <c r="E267" s="1160">
        <v>1.0129999999999999</v>
      </c>
      <c r="F267" s="1157">
        <f t="shared" si="55"/>
        <v>1.0129999999999999</v>
      </c>
      <c r="G267" s="1130"/>
      <c r="H267" s="1130"/>
      <c r="I267" s="1130"/>
      <c r="J267" s="1130"/>
      <c r="K267" s="1130"/>
      <c r="L267" s="1157">
        <f>E267</f>
        <v>1.0129999999999999</v>
      </c>
      <c r="M267" s="1130"/>
      <c r="N267" s="1130"/>
      <c r="O267" s="1130"/>
      <c r="P267" s="1130"/>
      <c r="Q267" s="1157">
        <f t="shared" si="56"/>
        <v>0</v>
      </c>
      <c r="R267" s="1130">
        <v>5</v>
      </c>
      <c r="S267" s="1130"/>
      <c r="T267" s="1130"/>
      <c r="U267" s="1130">
        <v>1.4999999999999999E-2</v>
      </c>
      <c r="V267" s="1130"/>
      <c r="W267" s="1130"/>
      <c r="X267" s="1130"/>
      <c r="Y267" s="1157"/>
      <c r="Z267" s="1157">
        <f>E267</f>
        <v>1.0129999999999999</v>
      </c>
      <c r="AA267" s="1130"/>
    </row>
    <row r="268" spans="1:28">
      <c r="A268" s="469">
        <v>30</v>
      </c>
      <c r="B268" s="1156" t="s">
        <v>10564</v>
      </c>
      <c r="C268" s="1130" t="s">
        <v>10565</v>
      </c>
      <c r="D268" s="1130"/>
      <c r="E268" s="1157">
        <v>0.42</v>
      </c>
      <c r="F268" s="1157">
        <f t="shared" si="55"/>
        <v>0</v>
      </c>
      <c r="G268" s="1130"/>
      <c r="H268" s="1130"/>
      <c r="I268" s="1130"/>
      <c r="J268" s="1130"/>
      <c r="K268" s="1130"/>
      <c r="L268" s="1130"/>
      <c r="M268" s="1130"/>
      <c r="N268" s="1130"/>
      <c r="O268" s="1130"/>
      <c r="P268" s="1157">
        <f>E268</f>
        <v>0.42</v>
      </c>
      <c r="Q268" s="1157">
        <f t="shared" si="56"/>
        <v>0.42</v>
      </c>
      <c r="R268" s="1130">
        <v>5</v>
      </c>
      <c r="S268" s="1130"/>
      <c r="T268" s="1130"/>
      <c r="U268" s="1130"/>
      <c r="V268" s="1130"/>
      <c r="W268" s="1130"/>
      <c r="X268" s="1130"/>
      <c r="Y268" s="1130"/>
      <c r="Z268" s="1130"/>
      <c r="AA268" s="1157">
        <f>E268</f>
        <v>0.42</v>
      </c>
    </row>
    <row r="269" spans="1:28">
      <c r="A269" s="469">
        <v>31</v>
      </c>
      <c r="B269" s="1156" t="s">
        <v>10566</v>
      </c>
      <c r="C269" s="1130" t="s">
        <v>10567</v>
      </c>
      <c r="D269" s="1130"/>
      <c r="E269" s="1157">
        <v>0.47099999999999997</v>
      </c>
      <c r="F269" s="1157">
        <f t="shared" si="55"/>
        <v>0.47099999999999997</v>
      </c>
      <c r="G269" s="1130"/>
      <c r="H269" s="1130"/>
      <c r="I269" s="1130"/>
      <c r="J269" s="1130"/>
      <c r="K269" s="1130"/>
      <c r="L269" s="1157">
        <f>E269</f>
        <v>0.47099999999999997</v>
      </c>
      <c r="M269" s="1130"/>
      <c r="N269" s="1130"/>
      <c r="O269" s="1130"/>
      <c r="P269" s="1130"/>
      <c r="Q269" s="1157">
        <f t="shared" si="56"/>
        <v>0</v>
      </c>
      <c r="R269" s="1130">
        <v>5</v>
      </c>
      <c r="S269" s="1130"/>
      <c r="T269" s="1130"/>
      <c r="U269" s="1130"/>
      <c r="V269" s="1130"/>
      <c r="W269" s="1130"/>
      <c r="X269" s="1130"/>
      <c r="Y269" s="1130"/>
      <c r="Z269" s="1157">
        <f>E269</f>
        <v>0.47099999999999997</v>
      </c>
      <c r="AA269" s="1130"/>
    </row>
    <row r="270" spans="1:28">
      <c r="A270" s="469">
        <v>32</v>
      </c>
      <c r="B270" s="1156" t="s">
        <v>10568</v>
      </c>
      <c r="C270" s="1130" t="s">
        <v>10569</v>
      </c>
      <c r="D270" s="1130"/>
      <c r="E270" s="1157">
        <v>0.15</v>
      </c>
      <c r="F270" s="1151">
        <f t="shared" si="55"/>
        <v>0</v>
      </c>
      <c r="G270" s="1131"/>
      <c r="H270" s="1131"/>
      <c r="I270" s="1131"/>
      <c r="J270" s="1131"/>
      <c r="K270" s="1131"/>
      <c r="L270" s="1131"/>
      <c r="M270" s="1131"/>
      <c r="N270" s="1131"/>
      <c r="O270" s="1131"/>
      <c r="P270" s="1151">
        <f>E270</f>
        <v>0.15</v>
      </c>
      <c r="Q270" s="1151">
        <f t="shared" si="56"/>
        <v>0.15</v>
      </c>
      <c r="R270" s="1131">
        <v>5</v>
      </c>
      <c r="S270" s="1131"/>
      <c r="T270" s="1131"/>
      <c r="U270" s="1131"/>
      <c r="V270" s="1131"/>
      <c r="W270" s="1131"/>
      <c r="X270" s="1131"/>
      <c r="Y270" s="1131"/>
      <c r="Z270" s="1131"/>
      <c r="AA270" s="1151">
        <f>E270</f>
        <v>0.15</v>
      </c>
    </row>
    <row r="271" spans="1:28">
      <c r="A271" s="469">
        <v>33</v>
      </c>
      <c r="B271" s="1156" t="s">
        <v>10570</v>
      </c>
      <c r="C271" s="1130" t="s">
        <v>10571</v>
      </c>
      <c r="D271" s="1130"/>
      <c r="E271" s="1157">
        <v>0.2</v>
      </c>
      <c r="F271" s="1151">
        <f t="shared" si="55"/>
        <v>0</v>
      </c>
      <c r="G271" s="1131"/>
      <c r="H271" s="1131"/>
      <c r="I271" s="1131"/>
      <c r="J271" s="1131"/>
      <c r="K271" s="1131"/>
      <c r="L271" s="1131"/>
      <c r="M271" s="1131"/>
      <c r="N271" s="1131"/>
      <c r="O271" s="1131"/>
      <c r="P271" s="1151">
        <f>E271</f>
        <v>0.2</v>
      </c>
      <c r="Q271" s="1151">
        <f t="shared" si="56"/>
        <v>0.2</v>
      </c>
      <c r="R271" s="1131">
        <v>5</v>
      </c>
      <c r="S271" s="1131"/>
      <c r="T271" s="1131"/>
      <c r="U271" s="1131"/>
      <c r="V271" s="1131"/>
      <c r="W271" s="1131"/>
      <c r="X271" s="1131"/>
      <c r="Y271" s="1131"/>
      <c r="Z271" s="1131"/>
      <c r="AA271" s="1151">
        <f>E271</f>
        <v>0.2</v>
      </c>
    </row>
    <row r="272" spans="1:28">
      <c r="A272" s="469">
        <v>34</v>
      </c>
      <c r="B272" s="1156" t="s">
        <v>10572</v>
      </c>
      <c r="C272" s="1130" t="s">
        <v>10573</v>
      </c>
      <c r="D272" s="1130"/>
      <c r="E272" s="1157">
        <v>0.871</v>
      </c>
      <c r="F272" s="1151">
        <f t="shared" si="55"/>
        <v>0.5</v>
      </c>
      <c r="G272" s="1131"/>
      <c r="H272" s="1131"/>
      <c r="I272" s="1131"/>
      <c r="J272" s="1131"/>
      <c r="K272" s="1131"/>
      <c r="L272" s="1151">
        <v>0.5</v>
      </c>
      <c r="M272" s="1131"/>
      <c r="N272" s="1131"/>
      <c r="O272" s="1131">
        <v>0.371</v>
      </c>
      <c r="P272" s="1131"/>
      <c r="Q272" s="1151">
        <f t="shared" si="56"/>
        <v>0.371</v>
      </c>
      <c r="R272" s="1131">
        <v>5</v>
      </c>
      <c r="S272" s="1131"/>
      <c r="T272" s="1131"/>
      <c r="U272" s="1131"/>
      <c r="V272" s="1131"/>
      <c r="W272" s="1131"/>
      <c r="X272" s="1131"/>
      <c r="Y272" s="1131"/>
      <c r="Z272" s="1151">
        <f>E272</f>
        <v>0.871</v>
      </c>
      <c r="AA272" s="1131"/>
    </row>
    <row r="273" spans="1:27">
      <c r="A273" s="469">
        <v>35</v>
      </c>
      <c r="B273" s="1156" t="s">
        <v>10574</v>
      </c>
      <c r="C273" s="1130" t="s">
        <v>10575</v>
      </c>
      <c r="D273" s="1130"/>
      <c r="E273" s="1157">
        <v>0.4</v>
      </c>
      <c r="F273" s="1151">
        <f t="shared" si="55"/>
        <v>0</v>
      </c>
      <c r="G273" s="1131"/>
      <c r="H273" s="1131"/>
      <c r="I273" s="1131"/>
      <c r="J273" s="1131"/>
      <c r="K273" s="1131"/>
      <c r="L273" s="1131"/>
      <c r="M273" s="1131"/>
      <c r="N273" s="1131"/>
      <c r="O273" s="1151">
        <f>E273</f>
        <v>0.4</v>
      </c>
      <c r="P273" s="1131"/>
      <c r="Q273" s="1151">
        <f t="shared" si="56"/>
        <v>0.4</v>
      </c>
      <c r="R273" s="1131">
        <v>5</v>
      </c>
      <c r="S273" s="1131"/>
      <c r="T273" s="1131"/>
      <c r="U273" s="1131"/>
      <c r="V273" s="1131"/>
      <c r="W273" s="1131"/>
      <c r="X273" s="1131"/>
      <c r="Y273" s="1131"/>
      <c r="Z273" s="1151">
        <f>E273</f>
        <v>0.4</v>
      </c>
      <c r="AA273" s="1131"/>
    </row>
    <row r="274" spans="1:27" ht="25.5">
      <c r="A274" s="469"/>
      <c r="B274" s="1156" t="s">
        <v>10576</v>
      </c>
      <c r="C274" s="1130"/>
      <c r="D274" s="1130"/>
      <c r="E274" s="1157"/>
      <c r="F274" s="1151"/>
      <c r="G274" s="1131"/>
      <c r="H274" s="1131"/>
      <c r="I274" s="1131"/>
      <c r="J274" s="1131"/>
      <c r="K274" s="1131"/>
      <c r="L274" s="1131"/>
      <c r="M274" s="1131"/>
      <c r="N274" s="1131"/>
      <c r="O274" s="1151"/>
      <c r="P274" s="1131"/>
      <c r="Q274" s="1151"/>
      <c r="R274" s="1131"/>
      <c r="S274" s="1151">
        <v>0.02</v>
      </c>
      <c r="T274" s="1151"/>
      <c r="U274" s="1151"/>
      <c r="V274" s="1131"/>
      <c r="W274" s="1131"/>
      <c r="X274" s="1131"/>
      <c r="Y274" s="1131"/>
      <c r="Z274" s="1151"/>
      <c r="AA274" s="1131"/>
    </row>
    <row r="275" spans="1:27" ht="25.5">
      <c r="A275" s="469"/>
      <c r="B275" s="1156" t="s">
        <v>10577</v>
      </c>
      <c r="C275" s="1130"/>
      <c r="D275" s="1130"/>
      <c r="E275" s="1157"/>
      <c r="F275" s="1151"/>
      <c r="G275" s="1131"/>
      <c r="H275" s="1131"/>
      <c r="I275" s="1131"/>
      <c r="J275" s="1131"/>
      <c r="K275" s="1131"/>
      <c r="L275" s="1131"/>
      <c r="M275" s="1131"/>
      <c r="N275" s="1131"/>
      <c r="O275" s="1151"/>
      <c r="P275" s="1131"/>
      <c r="Q275" s="1151"/>
      <c r="R275" s="1131"/>
      <c r="S275" s="1151">
        <v>0.02</v>
      </c>
      <c r="T275" s="1151"/>
      <c r="U275" s="1151"/>
      <c r="V275" s="1131"/>
      <c r="W275" s="1131"/>
      <c r="X275" s="1131"/>
      <c r="Y275" s="1131"/>
      <c r="Z275" s="1151"/>
      <c r="AA275" s="1131"/>
    </row>
    <row r="276" spans="1:27" ht="25.5">
      <c r="A276" s="469"/>
      <c r="B276" s="1156" t="s">
        <v>10578</v>
      </c>
      <c r="C276" s="1130"/>
      <c r="D276" s="1130"/>
      <c r="E276" s="1157"/>
      <c r="F276" s="1151"/>
      <c r="G276" s="1131"/>
      <c r="H276" s="1131"/>
      <c r="I276" s="1131"/>
      <c r="J276" s="1131"/>
      <c r="K276" s="1131"/>
      <c r="L276" s="1131"/>
      <c r="M276" s="1131"/>
      <c r="N276" s="1131"/>
      <c r="O276" s="1151"/>
      <c r="P276" s="1131"/>
      <c r="Q276" s="1151"/>
      <c r="R276" s="1131"/>
      <c r="S276" s="1151"/>
      <c r="T276" s="1151"/>
      <c r="U276" s="1151">
        <v>2.5000000000000001E-2</v>
      </c>
      <c r="V276" s="1131"/>
      <c r="W276" s="1131"/>
      <c r="X276" s="1131"/>
      <c r="Y276" s="1131"/>
      <c r="Z276" s="1151"/>
      <c r="AA276" s="1131"/>
    </row>
    <row r="277" spans="1:27">
      <c r="A277" s="469">
        <v>36</v>
      </c>
      <c r="B277" s="1156" t="s">
        <v>10579</v>
      </c>
      <c r="C277" s="1130" t="s">
        <v>10580</v>
      </c>
      <c r="D277" s="1130"/>
      <c r="E277" s="1157">
        <v>0.5</v>
      </c>
      <c r="F277" s="1151">
        <f t="shared" si="55"/>
        <v>0</v>
      </c>
      <c r="G277" s="1131"/>
      <c r="H277" s="1131"/>
      <c r="I277" s="1131"/>
      <c r="J277" s="1131"/>
      <c r="K277" s="1131"/>
      <c r="L277" s="1131"/>
      <c r="M277" s="1131"/>
      <c r="N277" s="1131"/>
      <c r="O277" s="1151">
        <f>E277</f>
        <v>0.5</v>
      </c>
      <c r="P277" s="1131"/>
      <c r="Q277" s="1151">
        <f t="shared" si="56"/>
        <v>0.5</v>
      </c>
      <c r="R277" s="1131">
        <v>5</v>
      </c>
      <c r="S277" s="1131">
        <v>8.0000000000000002E-3</v>
      </c>
      <c r="T277" s="1131"/>
      <c r="U277" s="1131"/>
      <c r="V277" s="1131"/>
      <c r="W277" s="1131"/>
      <c r="X277" s="1131"/>
      <c r="Y277" s="1131"/>
      <c r="Z277" s="1151">
        <f>E277</f>
        <v>0.5</v>
      </c>
      <c r="AA277" s="1131"/>
    </row>
    <row r="278" spans="1:27">
      <c r="A278" s="469">
        <v>37</v>
      </c>
      <c r="B278" s="1156" t="s">
        <v>10581</v>
      </c>
      <c r="C278" s="1130" t="s">
        <v>10582</v>
      </c>
      <c r="D278" s="1130"/>
      <c r="E278" s="1157">
        <v>0.4</v>
      </c>
      <c r="F278" s="1151">
        <f t="shared" si="55"/>
        <v>0</v>
      </c>
      <c r="G278" s="1131"/>
      <c r="H278" s="1131"/>
      <c r="I278" s="1131"/>
      <c r="J278" s="1131"/>
      <c r="K278" s="1131"/>
      <c r="L278" s="1131"/>
      <c r="M278" s="1131"/>
      <c r="N278" s="1131"/>
      <c r="O278" s="1151"/>
      <c r="P278" s="1151">
        <f>E278</f>
        <v>0.4</v>
      </c>
      <c r="Q278" s="1151">
        <f t="shared" si="56"/>
        <v>0.4</v>
      </c>
      <c r="R278" s="1131">
        <v>5</v>
      </c>
      <c r="S278" s="1131"/>
      <c r="T278" s="1131"/>
      <c r="U278" s="1131">
        <v>1.4999999999999999E-2</v>
      </c>
      <c r="V278" s="1131"/>
      <c r="W278" s="1131"/>
      <c r="X278" s="1131"/>
      <c r="Y278" s="1131"/>
      <c r="Z278" s="1131"/>
      <c r="AA278" s="1151">
        <f>E278</f>
        <v>0.4</v>
      </c>
    </row>
    <row r="279" spans="1:27">
      <c r="A279" s="469">
        <v>38</v>
      </c>
      <c r="B279" s="1156" t="s">
        <v>10583</v>
      </c>
      <c r="C279" s="1130" t="s">
        <v>10584</v>
      </c>
      <c r="D279" s="1130"/>
      <c r="E279" s="1157">
        <v>0.34</v>
      </c>
      <c r="F279" s="1151">
        <f t="shared" si="55"/>
        <v>0</v>
      </c>
      <c r="G279" s="1131"/>
      <c r="H279" s="1131"/>
      <c r="I279" s="1131"/>
      <c r="J279" s="1131"/>
      <c r="K279" s="1131"/>
      <c r="L279" s="1131"/>
      <c r="M279" s="1131"/>
      <c r="N279" s="1131"/>
      <c r="O279" s="1131"/>
      <c r="P279" s="1151">
        <f>E279</f>
        <v>0.34</v>
      </c>
      <c r="Q279" s="1151">
        <f t="shared" si="56"/>
        <v>0.34</v>
      </c>
      <c r="R279" s="1131">
        <v>5</v>
      </c>
      <c r="S279" s="1131"/>
      <c r="T279" s="1131"/>
      <c r="U279" s="1131"/>
      <c r="V279" s="1131"/>
      <c r="W279" s="1131"/>
      <c r="X279" s="1131"/>
      <c r="Y279" s="1131"/>
      <c r="Z279" s="1131"/>
      <c r="AA279" s="1151">
        <f>E279</f>
        <v>0.34</v>
      </c>
    </row>
    <row r="280" spans="1:27">
      <c r="A280" s="469">
        <v>39</v>
      </c>
      <c r="B280" s="1156" t="s">
        <v>10585</v>
      </c>
      <c r="C280" s="1130" t="s">
        <v>10586</v>
      </c>
      <c r="D280" s="1130"/>
      <c r="E280" s="1157">
        <v>0.34</v>
      </c>
      <c r="F280" s="1151">
        <f t="shared" si="55"/>
        <v>0</v>
      </c>
      <c r="G280" s="1131"/>
      <c r="H280" s="1131"/>
      <c r="I280" s="1131"/>
      <c r="J280" s="1131"/>
      <c r="K280" s="1131"/>
      <c r="L280" s="1131"/>
      <c r="M280" s="1131"/>
      <c r="N280" s="1131"/>
      <c r="O280" s="1131"/>
      <c r="P280" s="1151">
        <f>E280</f>
        <v>0.34</v>
      </c>
      <c r="Q280" s="1151">
        <f t="shared" si="56"/>
        <v>0.34</v>
      </c>
      <c r="R280" s="1131">
        <v>5</v>
      </c>
      <c r="S280" s="1131"/>
      <c r="T280" s="1131"/>
      <c r="U280" s="1131"/>
      <c r="V280" s="1131"/>
      <c r="W280" s="1131"/>
      <c r="X280" s="1131"/>
      <c r="Y280" s="1131"/>
      <c r="Z280" s="1131"/>
      <c r="AA280" s="1151">
        <f>E280</f>
        <v>0.34</v>
      </c>
    </row>
    <row r="281" spans="1:27">
      <c r="A281" s="469">
        <v>40</v>
      </c>
      <c r="B281" s="1156" t="s">
        <v>10587</v>
      </c>
      <c r="C281" s="1130" t="s">
        <v>10588</v>
      </c>
      <c r="D281" s="1130"/>
      <c r="E281" s="1157">
        <v>0.2</v>
      </c>
      <c r="F281" s="1151">
        <f t="shared" si="55"/>
        <v>0</v>
      </c>
      <c r="G281" s="1131"/>
      <c r="H281" s="1131"/>
      <c r="I281" s="1131"/>
      <c r="J281" s="1131"/>
      <c r="K281" s="1131"/>
      <c r="L281" s="1131"/>
      <c r="M281" s="1131"/>
      <c r="N281" s="1131"/>
      <c r="O281" s="1131"/>
      <c r="P281" s="1151">
        <f>E281</f>
        <v>0.2</v>
      </c>
      <c r="Q281" s="1151">
        <f t="shared" si="56"/>
        <v>0.2</v>
      </c>
      <c r="R281" s="1131">
        <v>5</v>
      </c>
      <c r="S281" s="1131"/>
      <c r="T281" s="1131"/>
      <c r="U281" s="1131"/>
      <c r="V281" s="1131"/>
      <c r="W281" s="1131"/>
      <c r="X281" s="1131"/>
      <c r="Y281" s="1131"/>
      <c r="Z281" s="1131"/>
      <c r="AA281" s="1151">
        <f>E281</f>
        <v>0.2</v>
      </c>
    </row>
    <row r="282" spans="1:27">
      <c r="A282" s="469">
        <v>41</v>
      </c>
      <c r="B282" s="1156" t="s">
        <v>10589</v>
      </c>
      <c r="C282" s="1130" t="s">
        <v>10590</v>
      </c>
      <c r="D282" s="1130"/>
      <c r="E282" s="1157">
        <v>0.5</v>
      </c>
      <c r="F282" s="1151">
        <f t="shared" si="55"/>
        <v>0</v>
      </c>
      <c r="G282" s="1131"/>
      <c r="H282" s="1131"/>
      <c r="I282" s="1131"/>
      <c r="J282" s="1131"/>
      <c r="K282" s="1131"/>
      <c r="L282" s="1131"/>
      <c r="M282" s="1131"/>
      <c r="N282" s="1131"/>
      <c r="O282" s="1151">
        <f>E282</f>
        <v>0.5</v>
      </c>
      <c r="P282" s="1131"/>
      <c r="Q282" s="1151">
        <f t="shared" si="56"/>
        <v>0.5</v>
      </c>
      <c r="R282" s="1131">
        <v>5</v>
      </c>
      <c r="S282" s="1131"/>
      <c r="T282" s="1131"/>
      <c r="U282" s="1131"/>
      <c r="V282" s="1131"/>
      <c r="W282" s="1131"/>
      <c r="X282" s="1131"/>
      <c r="Y282" s="1131"/>
      <c r="Z282" s="1151">
        <f>E282</f>
        <v>0.5</v>
      </c>
      <c r="AA282" s="1131"/>
    </row>
    <row r="283" spans="1:27">
      <c r="A283" s="469">
        <v>42</v>
      </c>
      <c r="B283" s="1156" t="s">
        <v>10591</v>
      </c>
      <c r="C283" s="1130" t="s">
        <v>10592</v>
      </c>
      <c r="D283" s="1130"/>
      <c r="E283" s="1157">
        <v>0.5</v>
      </c>
      <c r="F283" s="1151">
        <f t="shared" si="55"/>
        <v>0</v>
      </c>
      <c r="G283" s="1131"/>
      <c r="H283" s="1131"/>
      <c r="I283" s="1131"/>
      <c r="J283" s="1131"/>
      <c r="K283" s="1131"/>
      <c r="L283" s="1131"/>
      <c r="M283" s="1131"/>
      <c r="N283" s="1131"/>
      <c r="O283" s="1131"/>
      <c r="P283" s="1151">
        <f>E283</f>
        <v>0.5</v>
      </c>
      <c r="Q283" s="1151">
        <f t="shared" si="56"/>
        <v>0.5</v>
      </c>
      <c r="R283" s="1131">
        <v>5</v>
      </c>
      <c r="S283" s="1131"/>
      <c r="T283" s="1131"/>
      <c r="U283" s="1131"/>
      <c r="V283" s="1131"/>
      <c r="W283" s="1131"/>
      <c r="X283" s="1131"/>
      <c r="Y283" s="1131"/>
      <c r="Z283" s="1131"/>
      <c r="AA283" s="1151">
        <f>E283</f>
        <v>0.5</v>
      </c>
    </row>
    <row r="284" spans="1:27">
      <c r="A284" s="469">
        <v>43</v>
      </c>
      <c r="B284" s="1156" t="s">
        <v>10593</v>
      </c>
      <c r="C284" s="1130" t="s">
        <v>10594</v>
      </c>
      <c r="D284" s="1130"/>
      <c r="E284" s="1157">
        <v>0.25</v>
      </c>
      <c r="F284" s="1151">
        <f t="shared" si="55"/>
        <v>0</v>
      </c>
      <c r="G284" s="1131"/>
      <c r="H284" s="1131"/>
      <c r="I284" s="1131"/>
      <c r="J284" s="1131"/>
      <c r="K284" s="1131"/>
      <c r="L284" s="1131"/>
      <c r="M284" s="1131"/>
      <c r="N284" s="1131"/>
      <c r="O284" s="1131"/>
      <c r="P284" s="1151">
        <f>E284</f>
        <v>0.25</v>
      </c>
      <c r="Q284" s="1151">
        <f t="shared" si="56"/>
        <v>0.25</v>
      </c>
      <c r="R284" s="1131">
        <v>5</v>
      </c>
      <c r="S284" s="1131"/>
      <c r="T284" s="1131"/>
      <c r="U284" s="1131"/>
      <c r="V284" s="1131"/>
      <c r="W284" s="1131"/>
      <c r="X284" s="1131"/>
      <c r="Y284" s="1131"/>
      <c r="Z284" s="1131"/>
      <c r="AA284" s="1151">
        <f>E284</f>
        <v>0.25</v>
      </c>
    </row>
    <row r="285" spans="1:27">
      <c r="A285" s="469">
        <v>44</v>
      </c>
      <c r="B285" s="1156" t="s">
        <v>10595</v>
      </c>
      <c r="C285" s="1130" t="s">
        <v>10596</v>
      </c>
      <c r="D285" s="1130"/>
      <c r="E285" s="1157">
        <v>0.3</v>
      </c>
      <c r="F285" s="1151">
        <f t="shared" si="55"/>
        <v>0</v>
      </c>
      <c r="G285" s="1131"/>
      <c r="H285" s="1131"/>
      <c r="I285" s="1131"/>
      <c r="J285" s="1131"/>
      <c r="K285" s="1131"/>
      <c r="L285" s="1131"/>
      <c r="M285" s="1131"/>
      <c r="N285" s="1131"/>
      <c r="O285" s="1131"/>
      <c r="P285" s="1151">
        <f>E285</f>
        <v>0.3</v>
      </c>
      <c r="Q285" s="1151">
        <f t="shared" si="56"/>
        <v>0.3</v>
      </c>
      <c r="R285" s="1131">
        <v>5</v>
      </c>
      <c r="S285" s="1131"/>
      <c r="T285" s="1131"/>
      <c r="U285" s="1131"/>
      <c r="V285" s="1131"/>
      <c r="W285" s="1131"/>
      <c r="X285" s="1131"/>
      <c r="Y285" s="1131"/>
      <c r="Z285" s="1131"/>
      <c r="AA285" s="1151">
        <f>E285</f>
        <v>0.3</v>
      </c>
    </row>
    <row r="286" spans="1:27">
      <c r="A286" s="469">
        <v>45</v>
      </c>
      <c r="B286" s="1156" t="s">
        <v>10597</v>
      </c>
      <c r="C286" s="1130" t="s">
        <v>10598</v>
      </c>
      <c r="D286" s="1130"/>
      <c r="E286" s="1157">
        <v>1.5</v>
      </c>
      <c r="F286" s="1151">
        <f t="shared" si="55"/>
        <v>0</v>
      </c>
      <c r="G286" s="1131"/>
      <c r="H286" s="1131"/>
      <c r="I286" s="1131"/>
      <c r="J286" s="1131"/>
      <c r="K286" s="1131"/>
      <c r="L286" s="1131"/>
      <c r="M286" s="1131"/>
      <c r="N286" s="1131"/>
      <c r="O286" s="1151">
        <f>E286</f>
        <v>1.5</v>
      </c>
      <c r="P286" s="1131"/>
      <c r="Q286" s="1151">
        <f t="shared" si="56"/>
        <v>1.5</v>
      </c>
      <c r="R286" s="1131">
        <v>5</v>
      </c>
      <c r="S286" s="1131"/>
      <c r="T286" s="1131"/>
      <c r="U286" s="1131"/>
      <c r="V286" s="1131"/>
      <c r="W286" s="1131"/>
      <c r="X286" s="1131"/>
      <c r="Y286" s="1131"/>
      <c r="Z286" s="1151">
        <f>E286</f>
        <v>1.5</v>
      </c>
      <c r="AA286" s="1131"/>
    </row>
    <row r="287" spans="1:27">
      <c r="A287" s="469">
        <v>46</v>
      </c>
      <c r="B287" s="1156" t="s">
        <v>10599</v>
      </c>
      <c r="C287" s="1130" t="s">
        <v>10600</v>
      </c>
      <c r="D287" s="1130"/>
      <c r="E287" s="1157">
        <v>1.2</v>
      </c>
      <c r="F287" s="1151">
        <f t="shared" si="55"/>
        <v>0</v>
      </c>
      <c r="G287" s="1131"/>
      <c r="H287" s="1131"/>
      <c r="I287" s="1131"/>
      <c r="J287" s="1131"/>
      <c r="K287" s="1131"/>
      <c r="L287" s="1131"/>
      <c r="M287" s="1131"/>
      <c r="N287" s="1131"/>
      <c r="O287" s="1131"/>
      <c r="P287" s="1151">
        <f>E287</f>
        <v>1.2</v>
      </c>
      <c r="Q287" s="1151">
        <f t="shared" si="56"/>
        <v>1.2</v>
      </c>
      <c r="R287" s="1131">
        <v>5</v>
      </c>
      <c r="S287" s="1131"/>
      <c r="T287" s="1131"/>
      <c r="U287" s="1131">
        <v>1.4999999999999999E-2</v>
      </c>
      <c r="V287" s="1131"/>
      <c r="W287" s="1131"/>
      <c r="X287" s="1131"/>
      <c r="Y287" s="1131"/>
      <c r="Z287" s="1131"/>
      <c r="AA287" s="1151">
        <f>E287</f>
        <v>1.2</v>
      </c>
    </row>
    <row r="288" spans="1:27">
      <c r="A288" s="469">
        <v>47</v>
      </c>
      <c r="B288" s="1156" t="s">
        <v>10601</v>
      </c>
      <c r="C288" s="1130" t="s">
        <v>10602</v>
      </c>
      <c r="D288" s="1130"/>
      <c r="E288" s="1157">
        <v>2.2999999999999998</v>
      </c>
      <c r="F288" s="1151">
        <f t="shared" si="55"/>
        <v>0</v>
      </c>
      <c r="G288" s="1131"/>
      <c r="H288" s="1131"/>
      <c r="I288" s="1131"/>
      <c r="J288" s="1131"/>
      <c r="K288" s="1131"/>
      <c r="L288" s="1131"/>
      <c r="M288" s="1131"/>
      <c r="N288" s="1131"/>
      <c r="O288" s="1131"/>
      <c r="P288" s="1151">
        <f>E288</f>
        <v>2.2999999999999998</v>
      </c>
      <c r="Q288" s="1151">
        <f t="shared" si="56"/>
        <v>2.2999999999999998</v>
      </c>
      <c r="R288" s="1131">
        <v>5</v>
      </c>
      <c r="S288" s="1131"/>
      <c r="T288" s="1131"/>
      <c r="U288" s="1131"/>
      <c r="V288" s="1131"/>
      <c r="W288" s="1131"/>
      <c r="X288" s="1131"/>
      <c r="Y288" s="1131"/>
      <c r="Z288" s="1131"/>
      <c r="AA288" s="1151">
        <f>E288</f>
        <v>2.2999999999999998</v>
      </c>
    </row>
    <row r="289" spans="1:27">
      <c r="A289" s="469">
        <v>48</v>
      </c>
      <c r="B289" s="1156" t="s">
        <v>10603</v>
      </c>
      <c r="C289" s="1130" t="s">
        <v>10604</v>
      </c>
      <c r="D289" s="1130"/>
      <c r="E289" s="1157">
        <v>0.8</v>
      </c>
      <c r="F289" s="1151">
        <f t="shared" si="55"/>
        <v>0</v>
      </c>
      <c r="G289" s="579"/>
      <c r="H289" s="579"/>
      <c r="I289" s="579"/>
      <c r="J289" s="579"/>
      <c r="K289" s="579"/>
      <c r="L289" s="579"/>
      <c r="M289" s="579"/>
      <c r="N289" s="579"/>
      <c r="O289" s="579"/>
      <c r="P289" s="1151">
        <f>E289</f>
        <v>0.8</v>
      </c>
      <c r="Q289" s="1151">
        <f t="shared" si="56"/>
        <v>0.8</v>
      </c>
      <c r="R289" s="1131">
        <v>5</v>
      </c>
      <c r="S289" s="579"/>
      <c r="T289" s="579"/>
      <c r="U289" s="579"/>
      <c r="V289" s="579"/>
      <c r="W289" s="579"/>
      <c r="X289" s="579"/>
      <c r="Y289" s="579"/>
      <c r="Z289" s="579"/>
      <c r="AA289" s="1151">
        <f>E289</f>
        <v>0.8</v>
      </c>
    </row>
    <row r="290" spans="1:27">
      <c r="A290" s="469">
        <v>49</v>
      </c>
      <c r="B290" s="1156" t="s">
        <v>10605</v>
      </c>
      <c r="C290" s="1130" t="s">
        <v>10606</v>
      </c>
      <c r="D290" s="1130"/>
      <c r="E290" s="1157">
        <v>1.3</v>
      </c>
      <c r="F290" s="1151">
        <f t="shared" si="55"/>
        <v>0</v>
      </c>
      <c r="G290" s="579"/>
      <c r="H290" s="579"/>
      <c r="I290" s="579"/>
      <c r="J290" s="579"/>
      <c r="K290" s="579"/>
      <c r="L290" s="579"/>
      <c r="M290" s="579"/>
      <c r="N290" s="579"/>
      <c r="O290" s="579"/>
      <c r="P290" s="1151">
        <f>E290</f>
        <v>1.3</v>
      </c>
      <c r="Q290" s="1151">
        <f t="shared" si="56"/>
        <v>1.3</v>
      </c>
      <c r="R290" s="1131">
        <v>5</v>
      </c>
      <c r="S290" s="579"/>
      <c r="T290" s="579"/>
      <c r="U290" s="579"/>
      <c r="V290" s="579"/>
      <c r="W290" s="579"/>
      <c r="X290" s="579"/>
      <c r="Y290" s="579"/>
      <c r="Z290" s="579"/>
      <c r="AA290" s="1151">
        <f>E290</f>
        <v>1.3</v>
      </c>
    </row>
    <row r="291" spans="1:27">
      <c r="A291" s="469">
        <v>50</v>
      </c>
      <c r="B291" s="1156" t="s">
        <v>10607</v>
      </c>
      <c r="C291" s="1130" t="s">
        <v>10608</v>
      </c>
      <c r="D291" s="1130"/>
      <c r="E291" s="1157">
        <v>1</v>
      </c>
      <c r="F291" s="1151">
        <f t="shared" si="55"/>
        <v>0</v>
      </c>
      <c r="G291" s="579"/>
      <c r="H291" s="579"/>
      <c r="I291" s="579"/>
      <c r="J291" s="579"/>
      <c r="K291" s="579"/>
      <c r="L291" s="579"/>
      <c r="M291" s="579"/>
      <c r="N291" s="579"/>
      <c r="O291" s="579"/>
      <c r="P291" s="1151">
        <f>E291</f>
        <v>1</v>
      </c>
      <c r="Q291" s="1151">
        <f t="shared" si="56"/>
        <v>1</v>
      </c>
      <c r="R291" s="1131">
        <v>5</v>
      </c>
      <c r="S291" s="579"/>
      <c r="T291" s="579"/>
      <c r="U291" s="579"/>
      <c r="V291" s="579"/>
      <c r="W291" s="579"/>
      <c r="X291" s="579"/>
      <c r="Y291" s="579"/>
      <c r="Z291" s="579"/>
      <c r="AA291" s="1151">
        <f>E291</f>
        <v>1</v>
      </c>
    </row>
    <row r="292" spans="1:27">
      <c r="A292" s="469">
        <v>51</v>
      </c>
      <c r="B292" s="1156" t="s">
        <v>10609</v>
      </c>
      <c r="C292" s="1130" t="s">
        <v>10610</v>
      </c>
      <c r="D292" s="1130"/>
      <c r="E292" s="1157">
        <v>0.378</v>
      </c>
      <c r="F292" s="1151">
        <f t="shared" si="55"/>
        <v>0.378</v>
      </c>
      <c r="G292" s="579"/>
      <c r="H292" s="579"/>
      <c r="I292" s="579"/>
      <c r="J292" s="579"/>
      <c r="K292" s="579"/>
      <c r="L292" s="1159">
        <f>E292</f>
        <v>0.378</v>
      </c>
      <c r="M292" s="579"/>
      <c r="N292" s="579"/>
      <c r="O292" s="579"/>
      <c r="P292" s="579"/>
      <c r="Q292" s="1151">
        <f t="shared" si="56"/>
        <v>0</v>
      </c>
      <c r="R292" s="1131">
        <v>5</v>
      </c>
      <c r="S292" s="579"/>
      <c r="T292" s="579"/>
      <c r="U292" s="579"/>
      <c r="V292" s="579"/>
      <c r="W292" s="579"/>
      <c r="X292" s="579"/>
      <c r="Y292" s="579"/>
      <c r="Z292" s="1159">
        <f>E292</f>
        <v>0.378</v>
      </c>
      <c r="AA292" s="579"/>
    </row>
    <row r="293" spans="1:27">
      <c r="A293" s="469">
        <v>52</v>
      </c>
      <c r="B293" s="1158" t="s">
        <v>10611</v>
      </c>
      <c r="C293" s="1130" t="s">
        <v>10612</v>
      </c>
      <c r="D293" s="1130"/>
      <c r="E293" s="1157">
        <v>0.3</v>
      </c>
      <c r="F293" s="1151">
        <f t="shared" si="55"/>
        <v>0</v>
      </c>
      <c r="G293" s="579"/>
      <c r="H293" s="579"/>
      <c r="I293" s="579"/>
      <c r="J293" s="579"/>
      <c r="K293" s="579"/>
      <c r="L293" s="579"/>
      <c r="M293" s="579"/>
      <c r="N293" s="579"/>
      <c r="O293" s="1159">
        <f>E293</f>
        <v>0.3</v>
      </c>
      <c r="P293" s="579"/>
      <c r="Q293" s="1151">
        <f t="shared" si="56"/>
        <v>0.3</v>
      </c>
      <c r="R293" s="1131">
        <v>5</v>
      </c>
      <c r="S293" s="579"/>
      <c r="T293" s="579"/>
      <c r="U293" s="579"/>
      <c r="V293" s="579"/>
      <c r="W293" s="579"/>
      <c r="X293" s="579"/>
      <c r="Y293" s="579"/>
      <c r="Z293" s="1159">
        <f>E293</f>
        <v>0.3</v>
      </c>
      <c r="AA293" s="579"/>
    </row>
    <row r="294" spans="1:27">
      <c r="A294" s="469">
        <v>53</v>
      </c>
      <c r="B294" s="1158" t="s">
        <v>10613</v>
      </c>
      <c r="C294" s="1130" t="s">
        <v>10614</v>
      </c>
      <c r="D294" s="1130"/>
      <c r="E294" s="1157">
        <v>0.3</v>
      </c>
      <c r="F294" s="1151">
        <f t="shared" si="55"/>
        <v>0</v>
      </c>
      <c r="G294" s="579"/>
      <c r="H294" s="579"/>
      <c r="I294" s="579"/>
      <c r="J294" s="579"/>
      <c r="K294" s="579"/>
      <c r="L294" s="579"/>
      <c r="M294" s="579"/>
      <c r="N294" s="579"/>
      <c r="O294" s="1159">
        <f>E294</f>
        <v>0.3</v>
      </c>
      <c r="P294" s="579"/>
      <c r="Q294" s="1151">
        <f t="shared" si="56"/>
        <v>0.3</v>
      </c>
      <c r="R294" s="1131">
        <v>5</v>
      </c>
      <c r="S294" s="579"/>
      <c r="T294" s="579"/>
      <c r="U294" s="579"/>
      <c r="V294" s="579"/>
      <c r="W294" s="579"/>
      <c r="X294" s="579"/>
      <c r="Y294" s="579"/>
      <c r="Z294" s="1159">
        <f>E294</f>
        <v>0.3</v>
      </c>
      <c r="AA294" s="579"/>
    </row>
    <row r="295" spans="1:27">
      <c r="A295" s="469">
        <v>54</v>
      </c>
      <c r="B295" s="1158" t="s">
        <v>10615</v>
      </c>
      <c r="C295" s="1130" t="s">
        <v>10616</v>
      </c>
      <c r="D295" s="1130"/>
      <c r="E295" s="1157">
        <v>0.1</v>
      </c>
      <c r="F295" s="1151">
        <f t="shared" si="55"/>
        <v>0</v>
      </c>
      <c r="G295" s="579"/>
      <c r="H295" s="579"/>
      <c r="I295" s="579"/>
      <c r="J295" s="579"/>
      <c r="K295" s="579"/>
      <c r="L295" s="579"/>
      <c r="M295" s="579"/>
      <c r="N295" s="579"/>
      <c r="O295" s="1159">
        <f>E295</f>
        <v>0.1</v>
      </c>
      <c r="P295" s="579"/>
      <c r="Q295" s="1151">
        <f t="shared" si="56"/>
        <v>0.1</v>
      </c>
      <c r="R295" s="1131">
        <v>5</v>
      </c>
      <c r="S295" s="579"/>
      <c r="T295" s="579"/>
      <c r="U295" s="579"/>
      <c r="V295" s="579"/>
      <c r="W295" s="579"/>
      <c r="X295" s="579"/>
      <c r="Y295" s="579"/>
      <c r="Z295" s="1159">
        <f>E295</f>
        <v>0.1</v>
      </c>
      <c r="AA295" s="579"/>
    </row>
    <row r="296" spans="1:27">
      <c r="A296" s="469">
        <v>55</v>
      </c>
      <c r="B296" s="1158" t="s">
        <v>10617</v>
      </c>
      <c r="C296" s="1130" t="s">
        <v>10618</v>
      </c>
      <c r="D296" s="1130"/>
      <c r="E296" s="1157">
        <v>0.1</v>
      </c>
      <c r="F296" s="1151">
        <f t="shared" si="55"/>
        <v>0</v>
      </c>
      <c r="G296" s="579"/>
      <c r="H296" s="579"/>
      <c r="I296" s="579"/>
      <c r="J296" s="579"/>
      <c r="K296" s="579"/>
      <c r="L296" s="579"/>
      <c r="M296" s="579"/>
      <c r="N296" s="579"/>
      <c r="O296" s="1159">
        <f>E296</f>
        <v>0.1</v>
      </c>
      <c r="P296" s="579"/>
      <c r="Q296" s="1151">
        <f t="shared" si="56"/>
        <v>0.1</v>
      </c>
      <c r="R296" s="1131">
        <v>5</v>
      </c>
      <c r="S296" s="579"/>
      <c r="T296" s="579"/>
      <c r="U296" s="579"/>
      <c r="V296" s="579"/>
      <c r="W296" s="579"/>
      <c r="X296" s="579"/>
      <c r="Y296" s="579"/>
      <c r="Z296" s="1159">
        <f>E296</f>
        <v>0.1</v>
      </c>
      <c r="AA296" s="579"/>
    </row>
    <row r="297" spans="1:27" ht="38.25">
      <c r="A297" s="469"/>
      <c r="B297" s="1158" t="s">
        <v>10619</v>
      </c>
      <c r="C297" s="1130"/>
      <c r="D297" s="1130"/>
      <c r="E297" s="1157"/>
      <c r="F297" s="1151"/>
      <c r="G297" s="579"/>
      <c r="H297" s="579"/>
      <c r="I297" s="579"/>
      <c r="J297" s="579"/>
      <c r="K297" s="579"/>
      <c r="L297" s="579"/>
      <c r="M297" s="579"/>
      <c r="N297" s="579"/>
      <c r="O297" s="1159"/>
      <c r="P297" s="579"/>
      <c r="Q297" s="1151"/>
      <c r="R297" s="1131"/>
      <c r="S297" s="579"/>
      <c r="T297" s="579"/>
      <c r="U297" s="579">
        <v>1.4999999999999999E-2</v>
      </c>
      <c r="V297" s="579"/>
      <c r="W297" s="579"/>
      <c r="X297" s="579"/>
      <c r="Y297" s="579"/>
      <c r="Z297" s="1159"/>
      <c r="AA297" s="579"/>
    </row>
    <row r="298" spans="1:27" ht="25.5">
      <c r="A298" s="469">
        <v>56</v>
      </c>
      <c r="B298" s="1158" t="s">
        <v>10620</v>
      </c>
      <c r="C298" s="1130" t="s">
        <v>10621</v>
      </c>
      <c r="D298" s="1130"/>
      <c r="E298" s="1157">
        <v>0.4</v>
      </c>
      <c r="F298" s="1151">
        <f t="shared" si="55"/>
        <v>0</v>
      </c>
      <c r="G298" s="579"/>
      <c r="H298" s="579"/>
      <c r="I298" s="579"/>
      <c r="J298" s="579"/>
      <c r="K298" s="579"/>
      <c r="L298" s="579"/>
      <c r="M298" s="579"/>
      <c r="N298" s="579"/>
      <c r="O298" s="1159">
        <f>E298</f>
        <v>0.4</v>
      </c>
      <c r="P298" s="579"/>
      <c r="Q298" s="1151">
        <f t="shared" si="56"/>
        <v>0.4</v>
      </c>
      <c r="R298" s="1131">
        <v>5</v>
      </c>
      <c r="S298" s="579"/>
      <c r="T298" s="579"/>
      <c r="U298" s="579"/>
      <c r="V298" s="579"/>
      <c r="W298" s="579"/>
      <c r="X298" s="579"/>
      <c r="Y298" s="579"/>
      <c r="Z298" s="1159">
        <f>E298</f>
        <v>0.4</v>
      </c>
      <c r="AA298" s="579"/>
    </row>
    <row r="299" spans="1:27">
      <c r="A299" s="469">
        <v>57</v>
      </c>
      <c r="B299" s="1184" t="s">
        <v>10622</v>
      </c>
      <c r="C299" s="1130" t="s">
        <v>10623</v>
      </c>
      <c r="D299" s="1130"/>
      <c r="E299" s="1160">
        <v>0.49</v>
      </c>
      <c r="F299" s="1157">
        <f t="shared" si="55"/>
        <v>0.49</v>
      </c>
      <c r="G299" s="1176"/>
      <c r="H299" s="1176"/>
      <c r="I299" s="1176"/>
      <c r="J299" s="1176"/>
      <c r="K299" s="1176"/>
      <c r="L299" s="1177">
        <f>E299</f>
        <v>0.49</v>
      </c>
      <c r="M299" s="1176"/>
      <c r="N299" s="1176"/>
      <c r="O299" s="1176"/>
      <c r="P299" s="1176"/>
      <c r="Q299" s="1157">
        <f t="shared" si="56"/>
        <v>0</v>
      </c>
      <c r="R299" s="1130">
        <v>5</v>
      </c>
      <c r="S299" s="1176"/>
      <c r="T299" s="1176"/>
      <c r="U299" s="1176"/>
      <c r="V299" s="1176"/>
      <c r="W299" s="1176"/>
      <c r="X299" s="1176"/>
      <c r="Y299" s="1177">
        <f>E299</f>
        <v>0.49</v>
      </c>
      <c r="Z299" s="1176"/>
      <c r="AA299" s="1176"/>
    </row>
    <row r="300" spans="1:27" ht="25.5">
      <c r="A300" s="469">
        <v>58</v>
      </c>
      <c r="B300" s="1158" t="s">
        <v>10624</v>
      </c>
      <c r="C300" s="1130" t="s">
        <v>10625</v>
      </c>
      <c r="D300" s="1130"/>
      <c r="E300" s="1157">
        <v>0.55800000000000005</v>
      </c>
      <c r="F300" s="1151">
        <f t="shared" si="55"/>
        <v>0.55800000000000005</v>
      </c>
      <c r="G300" s="579"/>
      <c r="H300" s="579"/>
      <c r="I300" s="579"/>
      <c r="J300" s="579"/>
      <c r="K300" s="579"/>
      <c r="L300" s="1159">
        <f>E300</f>
        <v>0.55800000000000005</v>
      </c>
      <c r="M300" s="579"/>
      <c r="N300" s="579"/>
      <c r="O300" s="579"/>
      <c r="P300" s="579"/>
      <c r="Q300" s="1151">
        <f t="shared" si="56"/>
        <v>0</v>
      </c>
      <c r="R300" s="1131">
        <v>5</v>
      </c>
      <c r="S300" s="579"/>
      <c r="T300" s="579"/>
      <c r="U300" s="579"/>
      <c r="V300" s="579"/>
      <c r="W300" s="579"/>
      <c r="X300" s="579"/>
      <c r="Y300" s="1159">
        <f>E300</f>
        <v>0.55800000000000005</v>
      </c>
      <c r="Z300" s="579"/>
      <c r="AA300" s="579"/>
    </row>
    <row r="301" spans="1:27">
      <c r="A301" s="469">
        <v>59</v>
      </c>
      <c r="B301" s="1158" t="s">
        <v>10626</v>
      </c>
      <c r="C301" s="1130" t="s">
        <v>10627</v>
      </c>
      <c r="D301" s="1130"/>
      <c r="E301" s="1157">
        <v>0.27100000000000002</v>
      </c>
      <c r="F301" s="1151">
        <f t="shared" si="55"/>
        <v>0.27100000000000002</v>
      </c>
      <c r="G301" s="579"/>
      <c r="H301" s="579"/>
      <c r="I301" s="579"/>
      <c r="J301" s="579"/>
      <c r="K301" s="579"/>
      <c r="L301" s="1159">
        <f>E301</f>
        <v>0.27100000000000002</v>
      </c>
      <c r="M301" s="579"/>
      <c r="N301" s="579"/>
      <c r="O301" s="579"/>
      <c r="P301" s="579"/>
      <c r="Q301" s="1151">
        <f t="shared" si="56"/>
        <v>0</v>
      </c>
      <c r="R301" s="1131">
        <v>5</v>
      </c>
      <c r="S301" s="579"/>
      <c r="T301" s="579"/>
      <c r="U301" s="579"/>
      <c r="V301" s="579"/>
      <c r="W301" s="579"/>
      <c r="X301" s="579"/>
      <c r="Y301" s="1159">
        <f>E301</f>
        <v>0.27100000000000002</v>
      </c>
      <c r="Z301" s="579"/>
      <c r="AA301" s="579"/>
    </row>
    <row r="302" spans="1:27">
      <c r="A302" s="469">
        <v>60</v>
      </c>
      <c r="B302" s="1158" t="s">
        <v>10628</v>
      </c>
      <c r="C302" s="1130" t="s">
        <v>10629</v>
      </c>
      <c r="D302" s="1130"/>
      <c r="E302" s="1157">
        <v>0.21099999999999999</v>
      </c>
      <c r="F302" s="1151">
        <f t="shared" si="55"/>
        <v>0.21099999999999999</v>
      </c>
      <c r="G302" s="579"/>
      <c r="H302" s="579"/>
      <c r="I302" s="579"/>
      <c r="J302" s="579"/>
      <c r="K302" s="579"/>
      <c r="L302" s="1159">
        <f>E302</f>
        <v>0.21099999999999999</v>
      </c>
      <c r="M302" s="579"/>
      <c r="N302" s="579"/>
      <c r="O302" s="579"/>
      <c r="P302" s="579"/>
      <c r="Q302" s="1151">
        <f t="shared" si="56"/>
        <v>0</v>
      </c>
      <c r="R302" s="1131">
        <v>5</v>
      </c>
      <c r="S302" s="579"/>
      <c r="T302" s="579"/>
      <c r="U302" s="579"/>
      <c r="V302" s="579"/>
      <c r="W302" s="579"/>
      <c r="X302" s="579"/>
      <c r="Y302" s="1159">
        <f>E302</f>
        <v>0.21099999999999999</v>
      </c>
      <c r="Z302" s="579"/>
      <c r="AA302" s="579"/>
    </row>
    <row r="303" spans="1:27">
      <c r="A303" s="469">
        <v>61</v>
      </c>
      <c r="B303" s="1158" t="s">
        <v>10630</v>
      </c>
      <c r="C303" s="1130" t="s">
        <v>10631</v>
      </c>
      <c r="D303" s="1130"/>
      <c r="E303" s="1157">
        <v>1.5</v>
      </c>
      <c r="F303" s="1151">
        <f t="shared" si="55"/>
        <v>0</v>
      </c>
      <c r="G303" s="579"/>
      <c r="H303" s="579"/>
      <c r="I303" s="579"/>
      <c r="J303" s="579"/>
      <c r="K303" s="579"/>
      <c r="L303" s="579"/>
      <c r="M303" s="579"/>
      <c r="N303" s="579"/>
      <c r="O303" s="1159">
        <f>E303</f>
        <v>1.5</v>
      </c>
      <c r="P303" s="579"/>
      <c r="Q303" s="1151">
        <f t="shared" si="56"/>
        <v>1.5</v>
      </c>
      <c r="R303" s="1131">
        <v>5</v>
      </c>
      <c r="S303" s="579"/>
      <c r="T303" s="579"/>
      <c r="U303" s="579"/>
      <c r="V303" s="579"/>
      <c r="W303" s="579"/>
      <c r="X303" s="579"/>
      <c r="Y303" s="579"/>
      <c r="Z303" s="1159">
        <f>E303</f>
        <v>1.5</v>
      </c>
      <c r="AA303" s="579"/>
    </row>
    <row r="304" spans="1:27">
      <c r="A304" s="469">
        <v>62</v>
      </c>
      <c r="B304" s="1158" t="s">
        <v>10632</v>
      </c>
      <c r="C304" s="1130" t="s">
        <v>10633</v>
      </c>
      <c r="D304" s="1130"/>
      <c r="E304" s="1157">
        <v>0.8</v>
      </c>
      <c r="F304" s="1151">
        <f t="shared" si="55"/>
        <v>0</v>
      </c>
      <c r="G304" s="579"/>
      <c r="H304" s="579"/>
      <c r="I304" s="579"/>
      <c r="J304" s="579"/>
      <c r="K304" s="579"/>
      <c r="L304" s="579"/>
      <c r="M304" s="579"/>
      <c r="N304" s="579"/>
      <c r="O304" s="579"/>
      <c r="P304" s="1159">
        <f>E304</f>
        <v>0.8</v>
      </c>
      <c r="Q304" s="1151">
        <f t="shared" si="56"/>
        <v>0.8</v>
      </c>
      <c r="R304" s="1131">
        <v>5</v>
      </c>
      <c r="S304" s="579"/>
      <c r="T304" s="579"/>
      <c r="U304" s="579"/>
      <c r="V304" s="579"/>
      <c r="W304" s="579"/>
      <c r="X304" s="579"/>
      <c r="Y304" s="579"/>
      <c r="Z304" s="579"/>
      <c r="AA304" s="1159">
        <f>E304</f>
        <v>0.8</v>
      </c>
    </row>
    <row r="305" spans="1:27">
      <c r="A305" s="469">
        <v>63</v>
      </c>
      <c r="B305" s="1158" t="s">
        <v>10634</v>
      </c>
      <c r="C305" s="1130" t="s">
        <v>10635</v>
      </c>
      <c r="D305" s="1130"/>
      <c r="E305" s="1157">
        <v>1.8</v>
      </c>
      <c r="F305" s="1151">
        <f t="shared" si="55"/>
        <v>0</v>
      </c>
      <c r="G305" s="579"/>
      <c r="H305" s="579"/>
      <c r="I305" s="579"/>
      <c r="J305" s="579"/>
      <c r="K305" s="579"/>
      <c r="L305" s="579"/>
      <c r="M305" s="579"/>
      <c r="N305" s="579"/>
      <c r="O305" s="579"/>
      <c r="P305" s="1159">
        <f>E305</f>
        <v>1.8</v>
      </c>
      <c r="Q305" s="1151">
        <f t="shared" si="56"/>
        <v>1.8</v>
      </c>
      <c r="R305" s="1131">
        <v>5</v>
      </c>
      <c r="S305" s="579"/>
      <c r="T305" s="579"/>
      <c r="U305" s="579"/>
      <c r="V305" s="579"/>
      <c r="W305" s="579"/>
      <c r="X305" s="579"/>
      <c r="Y305" s="579"/>
      <c r="Z305" s="579"/>
      <c r="AA305" s="1159">
        <f>E305</f>
        <v>1.8</v>
      </c>
    </row>
    <row r="306" spans="1:27">
      <c r="A306" s="469">
        <v>64</v>
      </c>
      <c r="B306" s="1158" t="s">
        <v>10636</v>
      </c>
      <c r="C306" s="1130" t="s">
        <v>10637</v>
      </c>
      <c r="D306" s="1130"/>
      <c r="E306" s="1157">
        <v>0.6</v>
      </c>
      <c r="F306" s="1151">
        <f t="shared" si="55"/>
        <v>0</v>
      </c>
      <c r="G306" s="579"/>
      <c r="H306" s="579"/>
      <c r="I306" s="579"/>
      <c r="J306" s="579"/>
      <c r="K306" s="579"/>
      <c r="L306" s="579"/>
      <c r="M306" s="579"/>
      <c r="N306" s="579"/>
      <c r="O306" s="579"/>
      <c r="P306" s="1159">
        <f>E306</f>
        <v>0.6</v>
      </c>
      <c r="Q306" s="1151">
        <f t="shared" si="56"/>
        <v>0.6</v>
      </c>
      <c r="R306" s="1131">
        <v>5</v>
      </c>
      <c r="S306" s="579"/>
      <c r="T306" s="579"/>
      <c r="U306" s="579"/>
      <c r="V306" s="579"/>
      <c r="W306" s="579"/>
      <c r="X306" s="579"/>
      <c r="Y306" s="579"/>
      <c r="Z306" s="579"/>
      <c r="AA306" s="1159">
        <f>E306</f>
        <v>0.6</v>
      </c>
    </row>
    <row r="307" spans="1:27">
      <c r="A307" s="469">
        <v>65</v>
      </c>
      <c r="B307" s="1158" t="s">
        <v>10638</v>
      </c>
      <c r="C307" s="1130" t="s">
        <v>10639</v>
      </c>
      <c r="D307" s="1130"/>
      <c r="E307" s="1157">
        <v>0.6</v>
      </c>
      <c r="F307" s="1151">
        <f t="shared" si="55"/>
        <v>0</v>
      </c>
      <c r="G307" s="579"/>
      <c r="H307" s="579"/>
      <c r="I307" s="579"/>
      <c r="J307" s="579"/>
      <c r="K307" s="579"/>
      <c r="L307" s="579"/>
      <c r="M307" s="579"/>
      <c r="N307" s="579"/>
      <c r="O307" s="1159">
        <f>E306</f>
        <v>0.6</v>
      </c>
      <c r="P307" s="579"/>
      <c r="Q307" s="1151">
        <f t="shared" si="56"/>
        <v>0.6</v>
      </c>
      <c r="R307" s="1131">
        <v>5</v>
      </c>
      <c r="S307" s="579"/>
      <c r="T307" s="579"/>
      <c r="U307" s="579"/>
      <c r="V307" s="579"/>
      <c r="W307" s="579"/>
      <c r="X307" s="579"/>
      <c r="Y307" s="579"/>
      <c r="Z307" s="1159">
        <f>E307</f>
        <v>0.6</v>
      </c>
      <c r="AA307" s="579"/>
    </row>
    <row r="308" spans="1:27">
      <c r="A308" s="469">
        <v>66</v>
      </c>
      <c r="B308" s="1158" t="s">
        <v>10640</v>
      </c>
      <c r="C308" s="1130" t="s">
        <v>10641</v>
      </c>
      <c r="D308" s="1130"/>
      <c r="E308" s="1157">
        <v>0.5</v>
      </c>
      <c r="F308" s="1151">
        <f t="shared" ref="F308:F369" si="57">SUM(G308:N308)</f>
        <v>0</v>
      </c>
      <c r="G308" s="579"/>
      <c r="H308" s="579"/>
      <c r="I308" s="579"/>
      <c r="J308" s="579"/>
      <c r="K308" s="579"/>
      <c r="L308" s="579"/>
      <c r="M308" s="579"/>
      <c r="N308" s="579"/>
      <c r="O308" s="579"/>
      <c r="P308" s="1159">
        <f t="shared" ref="P308:P315" si="58">E308</f>
        <v>0.5</v>
      </c>
      <c r="Q308" s="1151">
        <f t="shared" ref="Q308:Q369" si="59">P308+O308</f>
        <v>0.5</v>
      </c>
      <c r="R308" s="1131">
        <v>5</v>
      </c>
      <c r="S308" s="579"/>
      <c r="T308" s="579"/>
      <c r="U308" s="579"/>
      <c r="V308" s="579"/>
      <c r="W308" s="579"/>
      <c r="X308" s="579"/>
      <c r="Y308" s="579"/>
      <c r="Z308" s="579"/>
      <c r="AA308" s="1159">
        <f t="shared" ref="AA308:AA315" si="60">E308</f>
        <v>0.5</v>
      </c>
    </row>
    <row r="309" spans="1:27">
      <c r="A309" s="469">
        <v>67</v>
      </c>
      <c r="B309" s="1158" t="s">
        <v>10642</v>
      </c>
      <c r="C309" s="1130" t="s">
        <v>10643</v>
      </c>
      <c r="D309" s="1130"/>
      <c r="E309" s="1157">
        <v>0.6</v>
      </c>
      <c r="F309" s="1151">
        <f t="shared" si="57"/>
        <v>0</v>
      </c>
      <c r="G309" s="579"/>
      <c r="H309" s="579"/>
      <c r="I309" s="579"/>
      <c r="J309" s="579"/>
      <c r="K309" s="579"/>
      <c r="L309" s="579"/>
      <c r="M309" s="579"/>
      <c r="N309" s="579"/>
      <c r="O309" s="579"/>
      <c r="P309" s="1159">
        <f t="shared" si="58"/>
        <v>0.6</v>
      </c>
      <c r="Q309" s="1151">
        <f t="shared" si="59"/>
        <v>0.6</v>
      </c>
      <c r="R309" s="1131">
        <v>5</v>
      </c>
      <c r="S309" s="579"/>
      <c r="T309" s="579"/>
      <c r="U309" s="579"/>
      <c r="V309" s="579"/>
      <c r="W309" s="579"/>
      <c r="X309" s="579"/>
      <c r="Y309" s="579"/>
      <c r="Z309" s="579"/>
      <c r="AA309" s="1159">
        <f t="shared" si="60"/>
        <v>0.6</v>
      </c>
    </row>
    <row r="310" spans="1:27">
      <c r="A310" s="469">
        <v>68</v>
      </c>
      <c r="B310" s="1158" t="s">
        <v>10644</v>
      </c>
      <c r="C310" s="1130" t="s">
        <v>10645</v>
      </c>
      <c r="D310" s="1130"/>
      <c r="E310" s="1157">
        <v>1.3</v>
      </c>
      <c r="F310" s="1151">
        <f t="shared" si="57"/>
        <v>0</v>
      </c>
      <c r="G310" s="579"/>
      <c r="H310" s="579"/>
      <c r="I310" s="579"/>
      <c r="J310" s="579"/>
      <c r="K310" s="579"/>
      <c r="L310" s="579"/>
      <c r="M310" s="579"/>
      <c r="N310" s="579"/>
      <c r="O310" s="579"/>
      <c r="P310" s="1159">
        <f t="shared" si="58"/>
        <v>1.3</v>
      </c>
      <c r="Q310" s="1151">
        <f t="shared" si="59"/>
        <v>1.3</v>
      </c>
      <c r="R310" s="1131">
        <v>5</v>
      </c>
      <c r="S310" s="579"/>
      <c r="T310" s="579"/>
      <c r="U310" s="579"/>
      <c r="V310" s="579"/>
      <c r="W310" s="579"/>
      <c r="X310" s="579"/>
      <c r="Y310" s="579"/>
      <c r="Z310" s="579"/>
      <c r="AA310" s="1159">
        <f t="shared" si="60"/>
        <v>1.3</v>
      </c>
    </row>
    <row r="311" spans="1:27">
      <c r="A311" s="469">
        <v>69</v>
      </c>
      <c r="B311" s="1158" t="s">
        <v>10646</v>
      </c>
      <c r="C311" s="1130" t="s">
        <v>10647</v>
      </c>
      <c r="D311" s="1130"/>
      <c r="E311" s="1157">
        <v>1</v>
      </c>
      <c r="F311" s="1151">
        <f t="shared" si="57"/>
        <v>0</v>
      </c>
      <c r="G311" s="579"/>
      <c r="H311" s="579"/>
      <c r="I311" s="579"/>
      <c r="J311" s="579"/>
      <c r="K311" s="579"/>
      <c r="L311" s="579"/>
      <c r="M311" s="579"/>
      <c r="N311" s="579"/>
      <c r="O311" s="579"/>
      <c r="P311" s="1159">
        <f t="shared" si="58"/>
        <v>1</v>
      </c>
      <c r="Q311" s="1151">
        <f t="shared" si="59"/>
        <v>1</v>
      </c>
      <c r="R311" s="1131">
        <v>5</v>
      </c>
      <c r="S311" s="579"/>
      <c r="T311" s="579"/>
      <c r="U311" s="579"/>
      <c r="V311" s="579"/>
      <c r="W311" s="579"/>
      <c r="X311" s="579"/>
      <c r="Y311" s="579"/>
      <c r="Z311" s="579"/>
      <c r="AA311" s="1159">
        <f t="shared" si="60"/>
        <v>1</v>
      </c>
    </row>
    <row r="312" spans="1:27">
      <c r="A312" s="469">
        <v>70</v>
      </c>
      <c r="B312" s="1158" t="s">
        <v>10648</v>
      </c>
      <c r="C312" s="1130" t="s">
        <v>10649</v>
      </c>
      <c r="D312" s="1130"/>
      <c r="E312" s="1157">
        <v>1</v>
      </c>
      <c r="F312" s="1151">
        <f t="shared" si="57"/>
        <v>0</v>
      </c>
      <c r="G312" s="579"/>
      <c r="H312" s="579"/>
      <c r="I312" s="579"/>
      <c r="J312" s="579"/>
      <c r="K312" s="579"/>
      <c r="L312" s="579"/>
      <c r="M312" s="579"/>
      <c r="N312" s="579"/>
      <c r="O312" s="579"/>
      <c r="P312" s="1159">
        <f t="shared" si="58"/>
        <v>1</v>
      </c>
      <c r="Q312" s="1151">
        <f t="shared" si="59"/>
        <v>1</v>
      </c>
      <c r="R312" s="1131">
        <v>5</v>
      </c>
      <c r="S312" s="579"/>
      <c r="T312" s="579"/>
      <c r="U312" s="579"/>
      <c r="V312" s="579"/>
      <c r="W312" s="579"/>
      <c r="X312" s="579"/>
      <c r="Y312" s="579"/>
      <c r="Z312" s="579"/>
      <c r="AA312" s="1159">
        <f t="shared" si="60"/>
        <v>1</v>
      </c>
    </row>
    <row r="313" spans="1:27">
      <c r="A313" s="469">
        <v>71</v>
      </c>
      <c r="B313" s="1158" t="s">
        <v>10650</v>
      </c>
      <c r="C313" s="1130" t="s">
        <v>10651</v>
      </c>
      <c r="D313" s="1130"/>
      <c r="E313" s="1157">
        <v>1.2</v>
      </c>
      <c r="F313" s="1151">
        <f t="shared" si="57"/>
        <v>0</v>
      </c>
      <c r="G313" s="579"/>
      <c r="H313" s="579"/>
      <c r="I313" s="579"/>
      <c r="J313" s="579"/>
      <c r="K313" s="579"/>
      <c r="L313" s="579"/>
      <c r="M313" s="579"/>
      <c r="N313" s="579"/>
      <c r="O313" s="579"/>
      <c r="P313" s="1159">
        <f t="shared" si="58"/>
        <v>1.2</v>
      </c>
      <c r="Q313" s="1151">
        <f t="shared" si="59"/>
        <v>1.2</v>
      </c>
      <c r="R313" s="1131">
        <v>5</v>
      </c>
      <c r="S313" s="579"/>
      <c r="T313" s="579"/>
      <c r="U313" s="579"/>
      <c r="V313" s="579"/>
      <c r="W313" s="579"/>
      <c r="X313" s="579"/>
      <c r="Y313" s="579"/>
      <c r="Z313" s="579"/>
      <c r="AA313" s="1159">
        <f t="shared" si="60"/>
        <v>1.2</v>
      </c>
    </row>
    <row r="314" spans="1:27">
      <c r="A314" s="469">
        <v>72</v>
      </c>
      <c r="B314" s="1158" t="s">
        <v>10652</v>
      </c>
      <c r="C314" s="1130" t="s">
        <v>10653</v>
      </c>
      <c r="D314" s="1130"/>
      <c r="E314" s="1157">
        <v>1.7</v>
      </c>
      <c r="F314" s="1151">
        <f t="shared" si="57"/>
        <v>0</v>
      </c>
      <c r="G314" s="579"/>
      <c r="H314" s="579"/>
      <c r="I314" s="579"/>
      <c r="J314" s="579"/>
      <c r="K314" s="579"/>
      <c r="L314" s="579"/>
      <c r="M314" s="579"/>
      <c r="N314" s="579"/>
      <c r="O314" s="579"/>
      <c r="P314" s="1159">
        <f t="shared" si="58"/>
        <v>1.7</v>
      </c>
      <c r="Q314" s="1151">
        <f t="shared" si="59"/>
        <v>1.7</v>
      </c>
      <c r="R314" s="1131">
        <v>5</v>
      </c>
      <c r="S314" s="579"/>
      <c r="T314" s="579"/>
      <c r="U314" s="579"/>
      <c r="V314" s="579"/>
      <c r="W314" s="579"/>
      <c r="X314" s="579"/>
      <c r="Y314" s="579"/>
      <c r="Z314" s="579"/>
      <c r="AA314" s="1159">
        <f t="shared" si="60"/>
        <v>1.7</v>
      </c>
    </row>
    <row r="315" spans="1:27">
      <c r="A315" s="469">
        <v>73</v>
      </c>
      <c r="B315" s="1158" t="s">
        <v>10654</v>
      </c>
      <c r="C315" s="1130" t="s">
        <v>10655</v>
      </c>
      <c r="D315" s="1130"/>
      <c r="E315" s="1157">
        <v>0.8</v>
      </c>
      <c r="F315" s="1151">
        <f t="shared" si="57"/>
        <v>0</v>
      </c>
      <c r="G315" s="579"/>
      <c r="H315" s="579"/>
      <c r="I315" s="579"/>
      <c r="J315" s="579"/>
      <c r="K315" s="579"/>
      <c r="L315" s="579"/>
      <c r="M315" s="579"/>
      <c r="N315" s="579"/>
      <c r="O315" s="579"/>
      <c r="P315" s="1159">
        <f t="shared" si="58"/>
        <v>0.8</v>
      </c>
      <c r="Q315" s="1151">
        <f t="shared" si="59"/>
        <v>0.8</v>
      </c>
      <c r="R315" s="1131">
        <v>5</v>
      </c>
      <c r="S315" s="579"/>
      <c r="T315" s="579"/>
      <c r="U315" s="579"/>
      <c r="V315" s="579"/>
      <c r="W315" s="579"/>
      <c r="X315" s="579"/>
      <c r="Y315" s="579"/>
      <c r="Z315" s="579"/>
      <c r="AA315" s="1159">
        <f t="shared" si="60"/>
        <v>0.8</v>
      </c>
    </row>
    <row r="316" spans="1:27">
      <c r="A316" s="469">
        <v>74</v>
      </c>
      <c r="B316" s="1158" t="s">
        <v>10656</v>
      </c>
      <c r="C316" s="1130" t="s">
        <v>10657</v>
      </c>
      <c r="D316" s="1130"/>
      <c r="E316" s="1157">
        <v>0.7</v>
      </c>
      <c r="F316" s="1151">
        <f t="shared" si="57"/>
        <v>0.7</v>
      </c>
      <c r="G316" s="1159">
        <f>E316</f>
        <v>0.7</v>
      </c>
      <c r="H316" s="579"/>
      <c r="I316" s="579"/>
      <c r="J316" s="579"/>
      <c r="K316" s="579"/>
      <c r="L316" s="579"/>
      <c r="M316" s="579"/>
      <c r="N316" s="579"/>
      <c r="O316" s="579"/>
      <c r="P316" s="579"/>
      <c r="Q316" s="1151">
        <f t="shared" si="59"/>
        <v>0</v>
      </c>
      <c r="R316" s="1131">
        <v>5</v>
      </c>
      <c r="S316" s="579"/>
      <c r="T316" s="579"/>
      <c r="U316" s="579"/>
      <c r="V316" s="579"/>
      <c r="W316" s="579"/>
      <c r="X316" s="579"/>
      <c r="Y316" s="1159">
        <f>E316</f>
        <v>0.7</v>
      </c>
      <c r="Z316" s="579"/>
      <c r="AA316" s="579"/>
    </row>
    <row r="317" spans="1:27" ht="25.5">
      <c r="A317" s="469">
        <v>75</v>
      </c>
      <c r="B317" s="1158" t="s">
        <v>10658</v>
      </c>
      <c r="C317" s="1130" t="s">
        <v>10659</v>
      </c>
      <c r="D317" s="1130"/>
      <c r="E317" s="1157">
        <v>0.3</v>
      </c>
      <c r="F317" s="1151">
        <f t="shared" si="57"/>
        <v>0.3</v>
      </c>
      <c r="G317" s="579"/>
      <c r="H317" s="579"/>
      <c r="I317" s="579"/>
      <c r="J317" s="579"/>
      <c r="K317" s="579"/>
      <c r="L317" s="1159">
        <f>E317</f>
        <v>0.3</v>
      </c>
      <c r="M317" s="579"/>
      <c r="N317" s="579"/>
      <c r="O317" s="579"/>
      <c r="P317" s="579"/>
      <c r="Q317" s="1151">
        <f t="shared" si="59"/>
        <v>0</v>
      </c>
      <c r="R317" s="1131">
        <v>5</v>
      </c>
      <c r="S317" s="579"/>
      <c r="T317" s="579"/>
      <c r="U317" s="579"/>
      <c r="V317" s="579"/>
      <c r="W317" s="579"/>
      <c r="X317" s="579"/>
      <c r="Y317" s="579"/>
      <c r="Z317" s="1159">
        <f>E317</f>
        <v>0.3</v>
      </c>
      <c r="AA317" s="579"/>
    </row>
    <row r="318" spans="1:27">
      <c r="A318" s="469">
        <v>76</v>
      </c>
      <c r="B318" s="1158" t="s">
        <v>10660</v>
      </c>
      <c r="C318" s="1130" t="s">
        <v>10661</v>
      </c>
      <c r="D318" s="1130"/>
      <c r="E318" s="1157">
        <v>0.4</v>
      </c>
      <c r="F318" s="1151">
        <f t="shared" si="57"/>
        <v>0</v>
      </c>
      <c r="G318" s="579"/>
      <c r="H318" s="579"/>
      <c r="I318" s="579"/>
      <c r="J318" s="579"/>
      <c r="K318" s="579"/>
      <c r="L318" s="579"/>
      <c r="M318" s="579"/>
      <c r="N318" s="579"/>
      <c r="O318" s="1159">
        <f>E318</f>
        <v>0.4</v>
      </c>
      <c r="P318" s="579"/>
      <c r="Q318" s="1151">
        <f t="shared" si="59"/>
        <v>0.4</v>
      </c>
      <c r="R318" s="1131">
        <v>5</v>
      </c>
      <c r="S318" s="579"/>
      <c r="T318" s="579"/>
      <c r="U318" s="579"/>
      <c r="V318" s="579"/>
      <c r="W318" s="579"/>
      <c r="X318" s="579"/>
      <c r="Y318" s="579"/>
      <c r="Z318" s="1159">
        <f>E318</f>
        <v>0.4</v>
      </c>
      <c r="AA318" s="579"/>
    </row>
    <row r="319" spans="1:27">
      <c r="A319" s="469">
        <v>77</v>
      </c>
      <c r="B319" s="1158" t="s">
        <v>10662</v>
      </c>
      <c r="C319" s="1130" t="s">
        <v>10663</v>
      </c>
      <c r="D319" s="1130"/>
      <c r="E319" s="1157">
        <v>0.4</v>
      </c>
      <c r="F319" s="1151">
        <f t="shared" si="57"/>
        <v>0</v>
      </c>
      <c r="G319" s="579"/>
      <c r="H319" s="579"/>
      <c r="I319" s="579"/>
      <c r="J319" s="579"/>
      <c r="K319" s="579"/>
      <c r="L319" s="579"/>
      <c r="M319" s="579"/>
      <c r="N319" s="579"/>
      <c r="O319" s="579"/>
      <c r="P319" s="1159">
        <f>E319</f>
        <v>0.4</v>
      </c>
      <c r="Q319" s="1151">
        <f t="shared" si="59"/>
        <v>0.4</v>
      </c>
      <c r="R319" s="1131">
        <v>5</v>
      </c>
      <c r="S319" s="579"/>
      <c r="T319" s="579"/>
      <c r="U319" s="579"/>
      <c r="V319" s="579"/>
      <c r="W319" s="579"/>
      <c r="X319" s="579"/>
      <c r="Y319" s="579"/>
      <c r="Z319" s="579"/>
      <c r="AA319" s="1159">
        <f>E320</f>
        <v>0.4</v>
      </c>
    </row>
    <row r="320" spans="1:27">
      <c r="A320" s="469">
        <v>78</v>
      </c>
      <c r="B320" s="1158" t="s">
        <v>10664</v>
      </c>
      <c r="C320" s="1130" t="s">
        <v>10665</v>
      </c>
      <c r="D320" s="1130"/>
      <c r="E320" s="1157">
        <v>0.4</v>
      </c>
      <c r="F320" s="1151">
        <f t="shared" si="57"/>
        <v>0</v>
      </c>
      <c r="G320" s="579"/>
      <c r="H320" s="579"/>
      <c r="I320" s="579"/>
      <c r="J320" s="579"/>
      <c r="K320" s="579"/>
      <c r="L320" s="579"/>
      <c r="M320" s="579"/>
      <c r="N320" s="579"/>
      <c r="O320" s="1159">
        <f>E320</f>
        <v>0.4</v>
      </c>
      <c r="P320" s="579"/>
      <c r="Q320" s="1151">
        <f t="shared" si="59"/>
        <v>0.4</v>
      </c>
      <c r="R320" s="1131">
        <v>5</v>
      </c>
      <c r="S320" s="579"/>
      <c r="T320" s="579"/>
      <c r="U320" s="579"/>
      <c r="V320" s="579"/>
      <c r="W320" s="579"/>
      <c r="X320" s="579"/>
      <c r="Y320" s="579"/>
      <c r="Z320" s="1159">
        <f>E320</f>
        <v>0.4</v>
      </c>
      <c r="AA320" s="579"/>
    </row>
    <row r="321" spans="1:27">
      <c r="A321" s="469">
        <v>79</v>
      </c>
      <c r="B321" s="1158" t="s">
        <v>10666</v>
      </c>
      <c r="C321" s="1130" t="s">
        <v>10667</v>
      </c>
      <c r="D321" s="1130"/>
      <c r="E321" s="1157">
        <v>0.3</v>
      </c>
      <c r="F321" s="1151">
        <f t="shared" si="57"/>
        <v>0</v>
      </c>
      <c r="G321" s="579"/>
      <c r="H321" s="579"/>
      <c r="I321" s="579"/>
      <c r="J321" s="579"/>
      <c r="K321" s="579"/>
      <c r="L321" s="579"/>
      <c r="M321" s="579"/>
      <c r="N321" s="579"/>
      <c r="O321" s="579"/>
      <c r="P321" s="1159">
        <f>E321</f>
        <v>0.3</v>
      </c>
      <c r="Q321" s="1151">
        <f t="shared" si="59"/>
        <v>0.3</v>
      </c>
      <c r="R321" s="1131">
        <v>5</v>
      </c>
      <c r="S321" s="579"/>
      <c r="T321" s="579"/>
      <c r="U321" s="579"/>
      <c r="V321" s="579"/>
      <c r="W321" s="579"/>
      <c r="X321" s="579"/>
      <c r="Y321" s="579"/>
      <c r="Z321" s="579"/>
      <c r="AA321" s="1159">
        <f>E321</f>
        <v>0.3</v>
      </c>
    </row>
    <row r="322" spans="1:27">
      <c r="A322" s="469">
        <v>80</v>
      </c>
      <c r="B322" s="1158" t="s">
        <v>10668</v>
      </c>
      <c r="C322" s="1130" t="s">
        <v>10669</v>
      </c>
      <c r="D322" s="1130"/>
      <c r="E322" s="1157">
        <v>0.2</v>
      </c>
      <c r="F322" s="1151">
        <f t="shared" si="57"/>
        <v>0</v>
      </c>
      <c r="G322" s="579"/>
      <c r="H322" s="579"/>
      <c r="I322" s="579"/>
      <c r="J322" s="579"/>
      <c r="K322" s="579"/>
      <c r="L322" s="579"/>
      <c r="M322" s="579"/>
      <c r="N322" s="579"/>
      <c r="O322" s="579"/>
      <c r="P322" s="1159">
        <f>E322</f>
        <v>0.2</v>
      </c>
      <c r="Q322" s="1151">
        <f t="shared" si="59"/>
        <v>0.2</v>
      </c>
      <c r="R322" s="1131">
        <v>5</v>
      </c>
      <c r="S322" s="579"/>
      <c r="T322" s="579"/>
      <c r="U322" s="579"/>
      <c r="V322" s="579"/>
      <c r="W322" s="579"/>
      <c r="X322" s="579"/>
      <c r="Y322" s="579"/>
      <c r="Z322" s="579"/>
      <c r="AA322" s="1159">
        <f>E322</f>
        <v>0.2</v>
      </c>
    </row>
    <row r="323" spans="1:27">
      <c r="A323" s="469">
        <v>81</v>
      </c>
      <c r="B323" s="1156" t="s">
        <v>10670</v>
      </c>
      <c r="C323" s="1130" t="s">
        <v>10671</v>
      </c>
      <c r="D323" s="1130"/>
      <c r="E323" s="1157">
        <v>0.4</v>
      </c>
      <c r="F323" s="1151">
        <f t="shared" si="57"/>
        <v>0</v>
      </c>
      <c r="G323" s="579"/>
      <c r="H323" s="579"/>
      <c r="I323" s="579"/>
      <c r="J323" s="579"/>
      <c r="K323" s="579"/>
      <c r="L323" s="579"/>
      <c r="M323" s="579"/>
      <c r="N323" s="579"/>
      <c r="O323" s="1159">
        <f>E323</f>
        <v>0.4</v>
      </c>
      <c r="P323" s="579"/>
      <c r="Q323" s="1151">
        <f t="shared" si="59"/>
        <v>0.4</v>
      </c>
      <c r="R323" s="1131">
        <v>5</v>
      </c>
      <c r="S323" s="579"/>
      <c r="T323" s="579"/>
      <c r="U323" s="579"/>
      <c r="V323" s="579"/>
      <c r="W323" s="579"/>
      <c r="X323" s="579"/>
      <c r="Y323" s="579"/>
      <c r="Z323" s="1159">
        <f>E323</f>
        <v>0.4</v>
      </c>
      <c r="AA323" s="579"/>
    </row>
    <row r="324" spans="1:27">
      <c r="A324" s="469">
        <v>82</v>
      </c>
      <c r="B324" s="1156" t="s">
        <v>10672</v>
      </c>
      <c r="C324" s="1130" t="s">
        <v>10673</v>
      </c>
      <c r="D324" s="1130"/>
      <c r="E324" s="1157">
        <v>0.2</v>
      </c>
      <c r="F324" s="1151">
        <f t="shared" si="57"/>
        <v>0</v>
      </c>
      <c r="G324" s="579"/>
      <c r="H324" s="579"/>
      <c r="I324" s="579"/>
      <c r="J324" s="579"/>
      <c r="K324" s="579"/>
      <c r="L324" s="579"/>
      <c r="M324" s="579"/>
      <c r="N324" s="579"/>
      <c r="O324" s="579"/>
      <c r="P324" s="1159">
        <f t="shared" ref="P324:P329" si="61">E324</f>
        <v>0.2</v>
      </c>
      <c r="Q324" s="1151">
        <f t="shared" si="59"/>
        <v>0.2</v>
      </c>
      <c r="R324" s="1131">
        <v>5</v>
      </c>
      <c r="S324" s="579"/>
      <c r="T324" s="579"/>
      <c r="U324" s="579"/>
      <c r="V324" s="579"/>
      <c r="W324" s="579"/>
      <c r="X324" s="579"/>
      <c r="Y324" s="579"/>
      <c r="Z324" s="579"/>
      <c r="AA324" s="1159">
        <f t="shared" ref="AA324:AA329" si="62">E324</f>
        <v>0.2</v>
      </c>
    </row>
    <row r="325" spans="1:27">
      <c r="A325" s="469">
        <v>83</v>
      </c>
      <c r="B325" s="1158" t="s">
        <v>10674</v>
      </c>
      <c r="C325" s="1130" t="s">
        <v>10675</v>
      </c>
      <c r="D325" s="1130"/>
      <c r="E325" s="1157">
        <v>0.3</v>
      </c>
      <c r="F325" s="1151">
        <f t="shared" si="57"/>
        <v>0</v>
      </c>
      <c r="G325" s="579"/>
      <c r="H325" s="579"/>
      <c r="I325" s="579"/>
      <c r="J325" s="579"/>
      <c r="K325" s="579"/>
      <c r="L325" s="579"/>
      <c r="M325" s="579"/>
      <c r="N325" s="579"/>
      <c r="O325" s="579"/>
      <c r="P325" s="1159">
        <f t="shared" si="61"/>
        <v>0.3</v>
      </c>
      <c r="Q325" s="1151">
        <f t="shared" si="59"/>
        <v>0.3</v>
      </c>
      <c r="R325" s="1131">
        <v>5</v>
      </c>
      <c r="S325" s="579"/>
      <c r="T325" s="579"/>
      <c r="U325" s="579"/>
      <c r="V325" s="579"/>
      <c r="W325" s="579"/>
      <c r="X325" s="579"/>
      <c r="Y325" s="579"/>
      <c r="Z325" s="579"/>
      <c r="AA325" s="1159">
        <f t="shared" si="62"/>
        <v>0.3</v>
      </c>
    </row>
    <row r="326" spans="1:27">
      <c r="A326" s="469">
        <v>84</v>
      </c>
      <c r="B326" s="1158" t="s">
        <v>10676</v>
      </c>
      <c r="C326" s="1130" t="s">
        <v>10677</v>
      </c>
      <c r="D326" s="1130"/>
      <c r="E326" s="1157">
        <v>0.2</v>
      </c>
      <c r="F326" s="1151">
        <f t="shared" si="57"/>
        <v>0</v>
      </c>
      <c r="G326" s="579"/>
      <c r="H326" s="579"/>
      <c r="I326" s="579"/>
      <c r="J326" s="579"/>
      <c r="K326" s="579"/>
      <c r="L326" s="579"/>
      <c r="M326" s="579"/>
      <c r="N326" s="579"/>
      <c r="O326" s="579"/>
      <c r="P326" s="1159">
        <f t="shared" si="61"/>
        <v>0.2</v>
      </c>
      <c r="Q326" s="1151">
        <f t="shared" si="59"/>
        <v>0.2</v>
      </c>
      <c r="R326" s="1131">
        <v>5</v>
      </c>
      <c r="S326" s="579"/>
      <c r="T326" s="579"/>
      <c r="U326" s="579"/>
      <c r="V326" s="579"/>
      <c r="W326" s="579"/>
      <c r="X326" s="579"/>
      <c r="Y326" s="579"/>
      <c r="Z326" s="579"/>
      <c r="AA326" s="1159">
        <f t="shared" si="62"/>
        <v>0.2</v>
      </c>
    </row>
    <row r="327" spans="1:27">
      <c r="A327" s="469">
        <v>85</v>
      </c>
      <c r="B327" s="1158" t="s">
        <v>10678</v>
      </c>
      <c r="C327" s="1130" t="s">
        <v>10679</v>
      </c>
      <c r="D327" s="1130"/>
      <c r="E327" s="1157">
        <v>0.3</v>
      </c>
      <c r="F327" s="1151">
        <f t="shared" si="57"/>
        <v>0</v>
      </c>
      <c r="G327" s="579"/>
      <c r="H327" s="579"/>
      <c r="I327" s="579"/>
      <c r="J327" s="579"/>
      <c r="K327" s="579"/>
      <c r="L327" s="579"/>
      <c r="M327" s="579"/>
      <c r="N327" s="579"/>
      <c r="O327" s="579"/>
      <c r="P327" s="1159">
        <f t="shared" si="61"/>
        <v>0.3</v>
      </c>
      <c r="Q327" s="1151">
        <f t="shared" si="59"/>
        <v>0.3</v>
      </c>
      <c r="R327" s="1131">
        <v>5</v>
      </c>
      <c r="S327" s="579"/>
      <c r="T327" s="579"/>
      <c r="U327" s="579"/>
      <c r="V327" s="579"/>
      <c r="W327" s="579"/>
      <c r="X327" s="579"/>
      <c r="Y327" s="579"/>
      <c r="Z327" s="579"/>
      <c r="AA327" s="1159">
        <f t="shared" si="62"/>
        <v>0.3</v>
      </c>
    </row>
    <row r="328" spans="1:27">
      <c r="A328" s="469">
        <v>86</v>
      </c>
      <c r="B328" s="1158" t="s">
        <v>10680</v>
      </c>
      <c r="C328" s="1130" t="s">
        <v>10681</v>
      </c>
      <c r="D328" s="1130"/>
      <c r="E328" s="1157">
        <v>0.4</v>
      </c>
      <c r="F328" s="1151">
        <f t="shared" si="57"/>
        <v>0</v>
      </c>
      <c r="G328" s="579"/>
      <c r="H328" s="579"/>
      <c r="I328" s="579"/>
      <c r="J328" s="579"/>
      <c r="K328" s="579"/>
      <c r="L328" s="579"/>
      <c r="M328" s="579"/>
      <c r="N328" s="579"/>
      <c r="O328" s="579"/>
      <c r="P328" s="1159">
        <f t="shared" si="61"/>
        <v>0.4</v>
      </c>
      <c r="Q328" s="1151">
        <f t="shared" si="59"/>
        <v>0.4</v>
      </c>
      <c r="R328" s="1131">
        <v>5</v>
      </c>
      <c r="S328" s="579"/>
      <c r="T328" s="579"/>
      <c r="U328" s="579"/>
      <c r="V328" s="579"/>
      <c r="W328" s="579"/>
      <c r="X328" s="579"/>
      <c r="Y328" s="579"/>
      <c r="Z328" s="579"/>
      <c r="AA328" s="1159">
        <f t="shared" si="62"/>
        <v>0.4</v>
      </c>
    </row>
    <row r="329" spans="1:27">
      <c r="A329" s="469">
        <v>87</v>
      </c>
      <c r="B329" s="1158" t="s">
        <v>10682</v>
      </c>
      <c r="C329" s="1130" t="s">
        <v>10683</v>
      </c>
      <c r="D329" s="1130"/>
      <c r="E329" s="1157">
        <v>0.3</v>
      </c>
      <c r="F329" s="1151">
        <f t="shared" si="57"/>
        <v>0</v>
      </c>
      <c r="G329" s="579"/>
      <c r="H329" s="579"/>
      <c r="I329" s="579"/>
      <c r="J329" s="579"/>
      <c r="K329" s="579"/>
      <c r="L329" s="579"/>
      <c r="M329" s="579"/>
      <c r="N329" s="579"/>
      <c r="O329" s="579"/>
      <c r="P329" s="1159">
        <f t="shared" si="61"/>
        <v>0.3</v>
      </c>
      <c r="Q329" s="1151">
        <f t="shared" si="59"/>
        <v>0.3</v>
      </c>
      <c r="R329" s="1131">
        <v>5</v>
      </c>
      <c r="S329" s="579"/>
      <c r="T329" s="579"/>
      <c r="U329" s="579"/>
      <c r="V329" s="579"/>
      <c r="W329" s="579"/>
      <c r="X329" s="579"/>
      <c r="Y329" s="579"/>
      <c r="Z329" s="579"/>
      <c r="AA329" s="1159">
        <f t="shared" si="62"/>
        <v>0.3</v>
      </c>
    </row>
    <row r="330" spans="1:27">
      <c r="A330" s="469">
        <v>88</v>
      </c>
      <c r="B330" s="1158" t="s">
        <v>10684</v>
      </c>
      <c r="C330" s="1130" t="s">
        <v>10685</v>
      </c>
      <c r="D330" s="1130"/>
      <c r="E330" s="1157">
        <v>0.4</v>
      </c>
      <c r="F330" s="1151">
        <f t="shared" si="57"/>
        <v>0</v>
      </c>
      <c r="G330" s="579"/>
      <c r="H330" s="579"/>
      <c r="I330" s="579"/>
      <c r="J330" s="579"/>
      <c r="K330" s="579"/>
      <c r="L330" s="579"/>
      <c r="M330" s="579"/>
      <c r="N330" s="579"/>
      <c r="O330" s="1159">
        <f>E330</f>
        <v>0.4</v>
      </c>
      <c r="P330" s="579"/>
      <c r="Q330" s="1151">
        <f t="shared" si="59"/>
        <v>0.4</v>
      </c>
      <c r="R330" s="1131">
        <v>5</v>
      </c>
      <c r="S330" s="579"/>
      <c r="T330" s="579"/>
      <c r="U330" s="579"/>
      <c r="V330" s="579"/>
      <c r="W330" s="579"/>
      <c r="X330" s="579"/>
      <c r="Y330" s="579"/>
      <c r="Z330" s="1159">
        <f>E330</f>
        <v>0.4</v>
      </c>
      <c r="AA330" s="579"/>
    </row>
    <row r="331" spans="1:27">
      <c r="A331" s="469">
        <v>89</v>
      </c>
      <c r="B331" s="1158" t="s">
        <v>10686</v>
      </c>
      <c r="C331" s="1130" t="s">
        <v>10687</v>
      </c>
      <c r="D331" s="1130"/>
      <c r="E331" s="1157">
        <v>1</v>
      </c>
      <c r="F331" s="1151">
        <f t="shared" si="57"/>
        <v>1</v>
      </c>
      <c r="G331" s="1159">
        <f>E331</f>
        <v>1</v>
      </c>
      <c r="H331" s="579"/>
      <c r="I331" s="579"/>
      <c r="J331" s="579"/>
      <c r="K331" s="579"/>
      <c r="L331" s="579"/>
      <c r="M331" s="579"/>
      <c r="N331" s="579"/>
      <c r="O331" s="579"/>
      <c r="P331" s="579"/>
      <c r="Q331" s="1151">
        <f t="shared" si="59"/>
        <v>0</v>
      </c>
      <c r="R331" s="1131">
        <v>5</v>
      </c>
      <c r="S331" s="579"/>
      <c r="T331" s="579"/>
      <c r="U331" s="579"/>
      <c r="V331" s="579"/>
      <c r="W331" s="579"/>
      <c r="X331" s="579"/>
      <c r="Y331" s="1159">
        <f>E331</f>
        <v>1</v>
      </c>
      <c r="Z331" s="579"/>
      <c r="AA331" s="579"/>
    </row>
    <row r="332" spans="1:27">
      <c r="A332" s="469">
        <v>90</v>
      </c>
      <c r="B332" s="1158" t="s">
        <v>10688</v>
      </c>
      <c r="C332" s="1130" t="s">
        <v>10689</v>
      </c>
      <c r="D332" s="1130"/>
      <c r="E332" s="1157">
        <v>0.3</v>
      </c>
      <c r="F332" s="1151">
        <f t="shared" si="57"/>
        <v>0</v>
      </c>
      <c r="G332" s="579"/>
      <c r="H332" s="579"/>
      <c r="I332" s="579"/>
      <c r="J332" s="579"/>
      <c r="K332" s="579"/>
      <c r="L332" s="579"/>
      <c r="M332" s="579"/>
      <c r="N332" s="579"/>
      <c r="O332" s="579"/>
      <c r="P332" s="1159">
        <f>E332</f>
        <v>0.3</v>
      </c>
      <c r="Q332" s="1151">
        <f t="shared" si="59"/>
        <v>0.3</v>
      </c>
      <c r="R332" s="1131">
        <v>5</v>
      </c>
      <c r="S332" s="579"/>
      <c r="T332" s="579"/>
      <c r="U332" s="579"/>
      <c r="V332" s="579"/>
      <c r="W332" s="579"/>
      <c r="X332" s="579"/>
      <c r="Y332" s="579"/>
      <c r="Z332" s="579"/>
      <c r="AA332" s="1159">
        <f>E332</f>
        <v>0.3</v>
      </c>
    </row>
    <row r="333" spans="1:27">
      <c r="A333" s="469">
        <v>91</v>
      </c>
      <c r="B333" s="1158" t="s">
        <v>10690</v>
      </c>
      <c r="C333" s="1130" t="s">
        <v>10691</v>
      </c>
      <c r="D333" s="1130"/>
      <c r="E333" s="1157">
        <v>0.4</v>
      </c>
      <c r="F333" s="1151">
        <f t="shared" si="57"/>
        <v>0</v>
      </c>
      <c r="G333" s="579"/>
      <c r="H333" s="579"/>
      <c r="I333" s="579"/>
      <c r="J333" s="579"/>
      <c r="K333" s="579"/>
      <c r="L333" s="579"/>
      <c r="M333" s="579"/>
      <c r="N333" s="579"/>
      <c r="O333" s="579"/>
      <c r="P333" s="1159">
        <f>E333</f>
        <v>0.4</v>
      </c>
      <c r="Q333" s="1151">
        <f t="shared" si="59"/>
        <v>0.4</v>
      </c>
      <c r="R333" s="1131">
        <v>5</v>
      </c>
      <c r="S333" s="579"/>
      <c r="T333" s="579"/>
      <c r="U333" s="579"/>
      <c r="V333" s="579"/>
      <c r="W333" s="579"/>
      <c r="X333" s="579"/>
      <c r="Y333" s="579"/>
      <c r="Z333" s="579"/>
      <c r="AA333" s="1159">
        <f>E333</f>
        <v>0.4</v>
      </c>
    </row>
    <row r="334" spans="1:27">
      <c r="A334" s="469">
        <v>92</v>
      </c>
      <c r="B334" s="1158" t="s">
        <v>10692</v>
      </c>
      <c r="C334" s="1130" t="s">
        <v>10693</v>
      </c>
      <c r="D334" s="1130"/>
      <c r="E334" s="1157">
        <v>0.2</v>
      </c>
      <c r="F334" s="1151">
        <f t="shared" si="57"/>
        <v>0</v>
      </c>
      <c r="G334" s="579"/>
      <c r="H334" s="579"/>
      <c r="I334" s="579"/>
      <c r="J334" s="579"/>
      <c r="K334" s="579"/>
      <c r="L334" s="579"/>
      <c r="M334" s="579"/>
      <c r="N334" s="579"/>
      <c r="O334" s="579"/>
      <c r="P334" s="1159">
        <f>E334</f>
        <v>0.2</v>
      </c>
      <c r="Q334" s="1151">
        <f t="shared" si="59"/>
        <v>0.2</v>
      </c>
      <c r="R334" s="1131">
        <v>5</v>
      </c>
      <c r="S334" s="579"/>
      <c r="T334" s="579"/>
      <c r="U334" s="579"/>
      <c r="V334" s="579"/>
      <c r="W334" s="579"/>
      <c r="X334" s="579"/>
      <c r="Y334" s="579"/>
      <c r="Z334" s="579"/>
      <c r="AA334" s="1159">
        <f>E334</f>
        <v>0.2</v>
      </c>
    </row>
    <row r="335" spans="1:27">
      <c r="A335" s="469">
        <v>93</v>
      </c>
      <c r="B335" s="1158" t="s">
        <v>10694</v>
      </c>
      <c r="C335" s="1130" t="s">
        <v>10695</v>
      </c>
      <c r="D335" s="1130"/>
      <c r="E335" s="1157">
        <v>0.3</v>
      </c>
      <c r="F335" s="1151">
        <f t="shared" si="57"/>
        <v>0.3</v>
      </c>
      <c r="G335" s="579"/>
      <c r="H335" s="579"/>
      <c r="I335" s="579"/>
      <c r="J335" s="579"/>
      <c r="K335" s="579"/>
      <c r="L335" s="1159">
        <f>E335</f>
        <v>0.3</v>
      </c>
      <c r="M335" s="579"/>
      <c r="N335" s="579"/>
      <c r="O335" s="579"/>
      <c r="P335" s="1159"/>
      <c r="Q335" s="1151">
        <f t="shared" si="59"/>
        <v>0</v>
      </c>
      <c r="R335" s="1131">
        <v>5</v>
      </c>
      <c r="S335" s="579"/>
      <c r="T335" s="579"/>
      <c r="U335" s="579"/>
      <c r="V335" s="579"/>
      <c r="W335" s="579"/>
      <c r="X335" s="579"/>
      <c r="Y335" s="579"/>
      <c r="Z335" s="1159">
        <f>E335</f>
        <v>0.3</v>
      </c>
      <c r="AA335" s="579"/>
    </row>
    <row r="336" spans="1:27">
      <c r="A336" s="469">
        <v>94</v>
      </c>
      <c r="B336" s="1158" t="s">
        <v>10696</v>
      </c>
      <c r="C336" s="1130" t="s">
        <v>10697</v>
      </c>
      <c r="D336" s="1130"/>
      <c r="E336" s="1157">
        <v>0.5</v>
      </c>
      <c r="F336" s="1151">
        <f t="shared" si="57"/>
        <v>0</v>
      </c>
      <c r="G336" s="579"/>
      <c r="H336" s="579"/>
      <c r="I336" s="579"/>
      <c r="J336" s="579"/>
      <c r="K336" s="579"/>
      <c r="L336" s="579"/>
      <c r="M336" s="579"/>
      <c r="N336" s="579"/>
      <c r="O336" s="579"/>
      <c r="P336" s="1159">
        <f>E336</f>
        <v>0.5</v>
      </c>
      <c r="Q336" s="1151">
        <f t="shared" si="59"/>
        <v>0.5</v>
      </c>
      <c r="R336" s="1131">
        <v>5</v>
      </c>
      <c r="S336" s="579"/>
      <c r="T336" s="579"/>
      <c r="U336" s="579"/>
      <c r="V336" s="579"/>
      <c r="W336" s="579"/>
      <c r="X336" s="579"/>
      <c r="Y336" s="579"/>
      <c r="Z336" s="579"/>
      <c r="AA336" s="1159">
        <f>E336</f>
        <v>0.5</v>
      </c>
    </row>
    <row r="337" spans="1:27">
      <c r="A337" s="469">
        <v>95</v>
      </c>
      <c r="B337" s="1158" t="s">
        <v>10698</v>
      </c>
      <c r="C337" s="1130" t="s">
        <v>10699</v>
      </c>
      <c r="D337" s="1130"/>
      <c r="E337" s="1157">
        <v>1</v>
      </c>
      <c r="F337" s="1151">
        <f t="shared" si="57"/>
        <v>1</v>
      </c>
      <c r="G337" s="1159">
        <f>E337</f>
        <v>1</v>
      </c>
      <c r="H337" s="579"/>
      <c r="I337" s="579"/>
      <c r="J337" s="579"/>
      <c r="K337" s="579"/>
      <c r="L337" s="579"/>
      <c r="M337" s="579"/>
      <c r="N337" s="579"/>
      <c r="O337" s="579"/>
      <c r="P337" s="1159"/>
      <c r="Q337" s="1151">
        <f t="shared" si="59"/>
        <v>0</v>
      </c>
      <c r="R337" s="1131">
        <v>5</v>
      </c>
      <c r="S337" s="579"/>
      <c r="T337" s="579"/>
      <c r="U337" s="579"/>
      <c r="V337" s="579"/>
      <c r="W337" s="579"/>
      <c r="X337" s="579"/>
      <c r="Y337" s="1159">
        <f>E337</f>
        <v>1</v>
      </c>
      <c r="Z337" s="579"/>
      <c r="AA337" s="579"/>
    </row>
    <row r="338" spans="1:27">
      <c r="A338" s="469">
        <v>96</v>
      </c>
      <c r="B338" s="1158" t="s">
        <v>10700</v>
      </c>
      <c r="C338" s="1130" t="s">
        <v>10701</v>
      </c>
      <c r="D338" s="1130"/>
      <c r="E338" s="1157">
        <v>0.5</v>
      </c>
      <c r="F338" s="1151">
        <f t="shared" si="57"/>
        <v>0</v>
      </c>
      <c r="G338" s="579"/>
      <c r="H338" s="579"/>
      <c r="I338" s="579"/>
      <c r="J338" s="579"/>
      <c r="K338" s="579"/>
      <c r="L338" s="579"/>
      <c r="M338" s="579"/>
      <c r="N338" s="579"/>
      <c r="O338" s="1159">
        <f>E338</f>
        <v>0.5</v>
      </c>
      <c r="P338" s="579"/>
      <c r="Q338" s="1151">
        <f t="shared" si="59"/>
        <v>0.5</v>
      </c>
      <c r="R338" s="1131">
        <v>5</v>
      </c>
      <c r="S338" s="579"/>
      <c r="T338" s="579"/>
      <c r="U338" s="579"/>
      <c r="V338" s="579"/>
      <c r="W338" s="579"/>
      <c r="X338" s="579"/>
      <c r="Y338" s="579"/>
      <c r="Z338" s="1159">
        <f>E338</f>
        <v>0.5</v>
      </c>
      <c r="AA338" s="579"/>
    </row>
    <row r="339" spans="1:27">
      <c r="A339" s="469">
        <v>97</v>
      </c>
      <c r="B339" s="1158" t="s">
        <v>10702</v>
      </c>
      <c r="C339" s="1130" t="s">
        <v>10703</v>
      </c>
      <c r="D339" s="1130"/>
      <c r="E339" s="1157">
        <v>0.3</v>
      </c>
      <c r="F339" s="1151">
        <f t="shared" si="57"/>
        <v>0</v>
      </c>
      <c r="G339" s="579"/>
      <c r="H339" s="579"/>
      <c r="I339" s="579"/>
      <c r="J339" s="579"/>
      <c r="K339" s="579"/>
      <c r="L339" s="579"/>
      <c r="M339" s="579"/>
      <c r="N339" s="579"/>
      <c r="O339" s="1159">
        <f>E339</f>
        <v>0.3</v>
      </c>
      <c r="P339" s="579"/>
      <c r="Q339" s="1151">
        <f t="shared" si="59"/>
        <v>0.3</v>
      </c>
      <c r="R339" s="1131">
        <v>5</v>
      </c>
      <c r="S339" s="579"/>
      <c r="T339" s="579"/>
      <c r="U339" s="579"/>
      <c r="V339" s="579"/>
      <c r="W339" s="579"/>
      <c r="X339" s="579"/>
      <c r="Y339" s="579"/>
      <c r="Z339" s="1159">
        <f>E339</f>
        <v>0.3</v>
      </c>
      <c r="AA339" s="579"/>
    </row>
    <row r="340" spans="1:27">
      <c r="A340" s="469">
        <v>98</v>
      </c>
      <c r="B340" s="1158" t="s">
        <v>10704</v>
      </c>
      <c r="C340" s="1130" t="s">
        <v>10705</v>
      </c>
      <c r="D340" s="1130"/>
      <c r="E340" s="1157">
        <v>0.3</v>
      </c>
      <c r="F340" s="1151">
        <f t="shared" si="57"/>
        <v>0</v>
      </c>
      <c r="G340" s="579"/>
      <c r="H340" s="579"/>
      <c r="I340" s="579"/>
      <c r="J340" s="579"/>
      <c r="K340" s="579"/>
      <c r="L340" s="579"/>
      <c r="M340" s="579"/>
      <c r="N340" s="579"/>
      <c r="O340" s="579"/>
      <c r="P340" s="1159">
        <f>E340</f>
        <v>0.3</v>
      </c>
      <c r="Q340" s="1151">
        <f t="shared" si="59"/>
        <v>0.3</v>
      </c>
      <c r="R340" s="1131">
        <v>5</v>
      </c>
      <c r="S340" s="579"/>
      <c r="T340" s="579"/>
      <c r="U340" s="579"/>
      <c r="V340" s="579"/>
      <c r="W340" s="579"/>
      <c r="X340" s="579"/>
      <c r="Y340" s="579"/>
      <c r="Z340" s="579"/>
      <c r="AA340" s="1159">
        <f>E340</f>
        <v>0.3</v>
      </c>
    </row>
    <row r="341" spans="1:27">
      <c r="A341" s="469">
        <v>99</v>
      </c>
      <c r="B341" s="1158" t="s">
        <v>10706</v>
      </c>
      <c r="C341" s="1130" t="s">
        <v>10707</v>
      </c>
      <c r="D341" s="1130"/>
      <c r="E341" s="1157">
        <v>0.5</v>
      </c>
      <c r="F341" s="1151">
        <f t="shared" si="57"/>
        <v>0</v>
      </c>
      <c r="G341" s="579"/>
      <c r="H341" s="579"/>
      <c r="I341" s="579"/>
      <c r="J341" s="579"/>
      <c r="K341" s="579"/>
      <c r="L341" s="579"/>
      <c r="M341" s="579"/>
      <c r="N341" s="579"/>
      <c r="O341" s="1159">
        <f>E341</f>
        <v>0.5</v>
      </c>
      <c r="P341" s="579"/>
      <c r="Q341" s="1151">
        <f t="shared" si="59"/>
        <v>0.5</v>
      </c>
      <c r="R341" s="1131">
        <v>5</v>
      </c>
      <c r="S341" s="579"/>
      <c r="T341" s="579"/>
      <c r="U341" s="579"/>
      <c r="V341" s="579"/>
      <c r="W341" s="579"/>
      <c r="X341" s="579"/>
      <c r="Y341" s="579"/>
      <c r="Z341" s="1159">
        <f>E341</f>
        <v>0.5</v>
      </c>
      <c r="AA341" s="579"/>
    </row>
    <row r="342" spans="1:27">
      <c r="A342" s="469">
        <v>100</v>
      </c>
      <c r="B342" s="1158" t="s">
        <v>10708</v>
      </c>
      <c r="C342" s="1130" t="s">
        <v>10709</v>
      </c>
      <c r="D342" s="1130"/>
      <c r="E342" s="1157">
        <v>0.3</v>
      </c>
      <c r="F342" s="1151">
        <f t="shared" si="57"/>
        <v>0</v>
      </c>
      <c r="G342" s="579"/>
      <c r="H342" s="579"/>
      <c r="I342" s="579"/>
      <c r="J342" s="579"/>
      <c r="K342" s="579"/>
      <c r="L342" s="579"/>
      <c r="M342" s="579"/>
      <c r="N342" s="579"/>
      <c r="O342" s="579"/>
      <c r="P342" s="1159">
        <f>E342</f>
        <v>0.3</v>
      </c>
      <c r="Q342" s="1151">
        <f t="shared" si="59"/>
        <v>0.3</v>
      </c>
      <c r="R342" s="1131">
        <v>5</v>
      </c>
      <c r="S342" s="579"/>
      <c r="T342" s="579"/>
      <c r="U342" s="579"/>
      <c r="V342" s="579"/>
      <c r="W342" s="579"/>
      <c r="X342" s="579"/>
      <c r="Y342" s="579"/>
      <c r="Z342" s="579"/>
      <c r="AA342" s="1159">
        <f>E342</f>
        <v>0.3</v>
      </c>
    </row>
    <row r="343" spans="1:27">
      <c r="A343" s="469">
        <v>101</v>
      </c>
      <c r="B343" s="1158" t="s">
        <v>10710</v>
      </c>
      <c r="C343" s="1130" t="s">
        <v>10711</v>
      </c>
      <c r="D343" s="1130"/>
      <c r="E343" s="1157">
        <v>0.7</v>
      </c>
      <c r="F343" s="1151">
        <f t="shared" si="57"/>
        <v>0</v>
      </c>
      <c r="G343" s="579"/>
      <c r="H343" s="579"/>
      <c r="I343" s="579"/>
      <c r="J343" s="579"/>
      <c r="K343" s="579"/>
      <c r="L343" s="579"/>
      <c r="M343" s="579"/>
      <c r="N343" s="579"/>
      <c r="O343" s="1159">
        <f>E343</f>
        <v>0.7</v>
      </c>
      <c r="P343" s="579"/>
      <c r="Q343" s="1151">
        <f t="shared" si="59"/>
        <v>0.7</v>
      </c>
      <c r="R343" s="1131">
        <v>5</v>
      </c>
      <c r="S343" s="579"/>
      <c r="T343" s="579"/>
      <c r="U343" s="579"/>
      <c r="V343" s="579"/>
      <c r="W343" s="579"/>
      <c r="X343" s="579"/>
      <c r="Y343" s="579"/>
      <c r="Z343" s="1159">
        <f>E343</f>
        <v>0.7</v>
      </c>
      <c r="AA343" s="579"/>
    </row>
    <row r="344" spans="1:27">
      <c r="A344" s="469">
        <v>102</v>
      </c>
      <c r="B344" s="1158" t="s">
        <v>10712</v>
      </c>
      <c r="C344" s="1130" t="s">
        <v>10713</v>
      </c>
      <c r="D344" s="1130"/>
      <c r="E344" s="1157">
        <v>0.3</v>
      </c>
      <c r="F344" s="1151">
        <f t="shared" si="57"/>
        <v>0</v>
      </c>
      <c r="G344" s="579"/>
      <c r="H344" s="579"/>
      <c r="I344" s="579"/>
      <c r="J344" s="579"/>
      <c r="K344" s="579"/>
      <c r="L344" s="579"/>
      <c r="M344" s="579"/>
      <c r="N344" s="579"/>
      <c r="O344" s="579"/>
      <c r="P344" s="1159">
        <f>E344</f>
        <v>0.3</v>
      </c>
      <c r="Q344" s="1151">
        <f t="shared" si="59"/>
        <v>0.3</v>
      </c>
      <c r="R344" s="1131">
        <v>5</v>
      </c>
      <c r="S344" s="579"/>
      <c r="T344" s="579"/>
      <c r="U344" s="579"/>
      <c r="V344" s="579"/>
      <c r="W344" s="579"/>
      <c r="X344" s="579"/>
      <c r="Y344" s="579"/>
      <c r="Z344" s="579"/>
      <c r="AA344" s="1159">
        <f>E344</f>
        <v>0.3</v>
      </c>
    </row>
    <row r="345" spans="1:27">
      <c r="A345" s="469">
        <v>103</v>
      </c>
      <c r="B345" s="1158" t="s">
        <v>10714</v>
      </c>
      <c r="C345" s="1130" t="s">
        <v>10715</v>
      </c>
      <c r="D345" s="1130"/>
      <c r="E345" s="1157">
        <v>0.3</v>
      </c>
      <c r="F345" s="1151">
        <f t="shared" si="57"/>
        <v>0</v>
      </c>
      <c r="G345" s="579"/>
      <c r="H345" s="579"/>
      <c r="I345" s="579"/>
      <c r="J345" s="579"/>
      <c r="K345" s="579"/>
      <c r="L345" s="579"/>
      <c r="M345" s="579"/>
      <c r="N345" s="579"/>
      <c r="O345" s="579"/>
      <c r="P345" s="1159">
        <f>E345</f>
        <v>0.3</v>
      </c>
      <c r="Q345" s="1151">
        <f t="shared" si="59"/>
        <v>0.3</v>
      </c>
      <c r="R345" s="1131">
        <v>5</v>
      </c>
      <c r="S345" s="579"/>
      <c r="T345" s="579"/>
      <c r="U345" s="579"/>
      <c r="V345" s="579"/>
      <c r="W345" s="579"/>
      <c r="X345" s="579"/>
      <c r="Y345" s="579"/>
      <c r="Z345" s="579"/>
      <c r="AA345" s="1159">
        <f>E345</f>
        <v>0.3</v>
      </c>
    </row>
    <row r="346" spans="1:27">
      <c r="A346" s="469">
        <v>104</v>
      </c>
      <c r="B346" s="1158" t="s">
        <v>10716</v>
      </c>
      <c r="C346" s="1130" t="s">
        <v>10717</v>
      </c>
      <c r="D346" s="1130"/>
      <c r="E346" s="1157">
        <v>0.4</v>
      </c>
      <c r="F346" s="1151">
        <f t="shared" si="57"/>
        <v>0</v>
      </c>
      <c r="G346" s="579"/>
      <c r="H346" s="579"/>
      <c r="I346" s="579"/>
      <c r="J346" s="579"/>
      <c r="K346" s="579"/>
      <c r="L346" s="579"/>
      <c r="M346" s="579"/>
      <c r="N346" s="579"/>
      <c r="O346" s="1159">
        <f>E346</f>
        <v>0.4</v>
      </c>
      <c r="P346" s="579"/>
      <c r="Q346" s="1151">
        <f t="shared" si="59"/>
        <v>0.4</v>
      </c>
      <c r="R346" s="1131">
        <v>5</v>
      </c>
      <c r="S346" s="579"/>
      <c r="T346" s="579"/>
      <c r="U346" s="579"/>
      <c r="V346" s="579"/>
      <c r="W346" s="579"/>
      <c r="X346" s="579"/>
      <c r="Y346" s="579"/>
      <c r="Z346" s="1159">
        <f>E346</f>
        <v>0.4</v>
      </c>
      <c r="AA346" s="579"/>
    </row>
    <row r="347" spans="1:27">
      <c r="A347" s="469">
        <v>105</v>
      </c>
      <c r="B347" s="1158" t="s">
        <v>10718</v>
      </c>
      <c r="C347" s="1130" t="s">
        <v>10719</v>
      </c>
      <c r="D347" s="1130"/>
      <c r="E347" s="1157">
        <v>1</v>
      </c>
      <c r="F347" s="1151">
        <f t="shared" si="57"/>
        <v>0</v>
      </c>
      <c r="G347" s="579"/>
      <c r="H347" s="579"/>
      <c r="I347" s="579"/>
      <c r="J347" s="579"/>
      <c r="K347" s="579"/>
      <c r="L347" s="579"/>
      <c r="M347" s="579"/>
      <c r="N347" s="579"/>
      <c r="O347" s="579"/>
      <c r="P347" s="1159">
        <f>E347</f>
        <v>1</v>
      </c>
      <c r="Q347" s="1151">
        <f t="shared" si="59"/>
        <v>1</v>
      </c>
      <c r="R347" s="1131">
        <v>5</v>
      </c>
      <c r="S347" s="579"/>
      <c r="T347" s="579"/>
      <c r="U347" s="579"/>
      <c r="V347" s="579"/>
      <c r="W347" s="579"/>
      <c r="X347" s="579"/>
      <c r="Y347" s="579"/>
      <c r="Z347" s="579"/>
      <c r="AA347" s="1159">
        <f>E347</f>
        <v>1</v>
      </c>
    </row>
    <row r="348" spans="1:27">
      <c r="A348" s="469">
        <v>106</v>
      </c>
      <c r="B348" s="1158" t="s">
        <v>10720</v>
      </c>
      <c r="C348" s="1130" t="s">
        <v>10721</v>
      </c>
      <c r="D348" s="1130"/>
      <c r="E348" s="1157">
        <v>0.6</v>
      </c>
      <c r="F348" s="1151">
        <f t="shared" si="57"/>
        <v>0</v>
      </c>
      <c r="G348" s="579"/>
      <c r="H348" s="579"/>
      <c r="I348" s="579"/>
      <c r="J348" s="579"/>
      <c r="K348" s="579"/>
      <c r="L348" s="579"/>
      <c r="M348" s="579"/>
      <c r="N348" s="579"/>
      <c r="O348" s="579"/>
      <c r="P348" s="1159">
        <f>E348</f>
        <v>0.6</v>
      </c>
      <c r="Q348" s="1151">
        <f t="shared" si="59"/>
        <v>0.6</v>
      </c>
      <c r="R348" s="1131">
        <v>5</v>
      </c>
      <c r="S348" s="579"/>
      <c r="T348" s="579"/>
      <c r="U348" s="579"/>
      <c r="V348" s="579"/>
      <c r="W348" s="579"/>
      <c r="X348" s="579"/>
      <c r="Y348" s="579"/>
      <c r="Z348" s="579"/>
      <c r="AA348" s="1159">
        <f>E348</f>
        <v>0.6</v>
      </c>
    </row>
    <row r="349" spans="1:27">
      <c r="A349" s="469">
        <v>107</v>
      </c>
      <c r="B349" s="1158" t="s">
        <v>10722</v>
      </c>
      <c r="C349" s="1130" t="s">
        <v>10723</v>
      </c>
      <c r="D349" s="1130"/>
      <c r="E349" s="1157">
        <v>0.7</v>
      </c>
      <c r="F349" s="1151">
        <f t="shared" si="57"/>
        <v>0</v>
      </c>
      <c r="G349" s="579"/>
      <c r="H349" s="579"/>
      <c r="I349" s="579"/>
      <c r="J349" s="579"/>
      <c r="K349" s="579"/>
      <c r="L349" s="579"/>
      <c r="M349" s="579"/>
      <c r="N349" s="579"/>
      <c r="O349" s="579"/>
      <c r="P349" s="1159">
        <f>E349</f>
        <v>0.7</v>
      </c>
      <c r="Q349" s="1151">
        <f t="shared" si="59"/>
        <v>0.7</v>
      </c>
      <c r="R349" s="1131">
        <v>5</v>
      </c>
      <c r="S349" s="579"/>
      <c r="T349" s="579"/>
      <c r="U349" s="579"/>
      <c r="V349" s="579"/>
      <c r="W349" s="579"/>
      <c r="X349" s="579"/>
      <c r="Y349" s="579"/>
      <c r="Z349" s="579"/>
      <c r="AA349" s="1159">
        <f>E349</f>
        <v>0.7</v>
      </c>
    </row>
    <row r="350" spans="1:27">
      <c r="A350" s="469">
        <v>108</v>
      </c>
      <c r="B350" s="1158" t="s">
        <v>10724</v>
      </c>
      <c r="C350" s="1130" t="s">
        <v>10725</v>
      </c>
      <c r="D350" s="1130"/>
      <c r="E350" s="1157">
        <v>0.3</v>
      </c>
      <c r="F350" s="1151">
        <f t="shared" si="57"/>
        <v>0</v>
      </c>
      <c r="G350" s="579"/>
      <c r="H350" s="579"/>
      <c r="I350" s="579"/>
      <c r="J350" s="579"/>
      <c r="K350" s="579"/>
      <c r="L350" s="579"/>
      <c r="M350" s="579"/>
      <c r="N350" s="579"/>
      <c r="O350" s="579"/>
      <c r="P350" s="1159">
        <f>E350</f>
        <v>0.3</v>
      </c>
      <c r="Q350" s="1151">
        <f t="shared" si="59"/>
        <v>0.3</v>
      </c>
      <c r="R350" s="1131">
        <v>5</v>
      </c>
      <c r="S350" s="579"/>
      <c r="T350" s="579"/>
      <c r="U350" s="579"/>
      <c r="V350" s="579"/>
      <c r="W350" s="579"/>
      <c r="X350" s="579"/>
      <c r="Y350" s="579"/>
      <c r="Z350" s="579"/>
      <c r="AA350" s="1159">
        <f>E350</f>
        <v>0.3</v>
      </c>
    </row>
    <row r="351" spans="1:27">
      <c r="A351" s="469">
        <v>109</v>
      </c>
      <c r="B351" s="1158" t="s">
        <v>10726</v>
      </c>
      <c r="C351" s="1130" t="s">
        <v>10727</v>
      </c>
      <c r="D351" s="1130"/>
      <c r="E351" s="1157">
        <v>0.4</v>
      </c>
      <c r="F351" s="1151">
        <f t="shared" si="57"/>
        <v>0</v>
      </c>
      <c r="G351" s="579"/>
      <c r="H351" s="579"/>
      <c r="I351" s="579"/>
      <c r="J351" s="579"/>
      <c r="K351" s="579"/>
      <c r="L351" s="579"/>
      <c r="M351" s="579"/>
      <c r="N351" s="579"/>
      <c r="O351" s="579"/>
      <c r="P351" s="1159">
        <f>E351</f>
        <v>0.4</v>
      </c>
      <c r="Q351" s="1151">
        <f t="shared" si="59"/>
        <v>0.4</v>
      </c>
      <c r="R351" s="1131">
        <v>5</v>
      </c>
      <c r="S351" s="579"/>
      <c r="T351" s="579"/>
      <c r="U351" s="579"/>
      <c r="V351" s="579"/>
      <c r="W351" s="579"/>
      <c r="X351" s="579"/>
      <c r="Y351" s="579"/>
      <c r="Z351" s="579"/>
      <c r="AA351" s="1159">
        <f>E351</f>
        <v>0.4</v>
      </c>
    </row>
    <row r="352" spans="1:27">
      <c r="A352" s="469">
        <v>110</v>
      </c>
      <c r="B352" s="1158" t="s">
        <v>10728</v>
      </c>
      <c r="C352" s="1130" t="s">
        <v>10729</v>
      </c>
      <c r="D352" s="1130"/>
      <c r="E352" s="1157">
        <v>0.5</v>
      </c>
      <c r="F352" s="1151">
        <f t="shared" si="57"/>
        <v>0</v>
      </c>
      <c r="G352" s="579"/>
      <c r="H352" s="579"/>
      <c r="I352" s="579"/>
      <c r="J352" s="579"/>
      <c r="K352" s="579"/>
      <c r="L352" s="579"/>
      <c r="M352" s="579"/>
      <c r="N352" s="579"/>
      <c r="O352" s="1159">
        <f>E352</f>
        <v>0.5</v>
      </c>
      <c r="P352" s="579"/>
      <c r="Q352" s="1151">
        <f t="shared" si="59"/>
        <v>0.5</v>
      </c>
      <c r="R352" s="1131">
        <v>5</v>
      </c>
      <c r="S352" s="579"/>
      <c r="T352" s="579"/>
      <c r="U352" s="579"/>
      <c r="V352" s="579"/>
      <c r="W352" s="579"/>
      <c r="X352" s="579"/>
      <c r="Y352" s="579"/>
      <c r="Z352" s="1159">
        <f>E352</f>
        <v>0.5</v>
      </c>
      <c r="AA352" s="579"/>
    </row>
    <row r="353" spans="1:27">
      <c r="A353" s="469">
        <v>111</v>
      </c>
      <c r="B353" s="1184" t="s">
        <v>10730</v>
      </c>
      <c r="C353" s="1130" t="s">
        <v>10731</v>
      </c>
      <c r="D353" s="1130"/>
      <c r="E353" s="1160">
        <v>0.55700000000000005</v>
      </c>
      <c r="F353" s="1157">
        <f t="shared" si="57"/>
        <v>0.55700000000000005</v>
      </c>
      <c r="G353" s="1176"/>
      <c r="H353" s="1176"/>
      <c r="I353" s="1176"/>
      <c r="J353" s="1176"/>
      <c r="K353" s="1176"/>
      <c r="L353" s="1177">
        <f>E353</f>
        <v>0.55700000000000005</v>
      </c>
      <c r="M353" s="1176"/>
      <c r="N353" s="1176"/>
      <c r="O353" s="1177"/>
      <c r="P353" s="1176"/>
      <c r="Q353" s="1157">
        <f t="shared" si="59"/>
        <v>0</v>
      </c>
      <c r="R353" s="1130">
        <v>5</v>
      </c>
      <c r="S353" s="1176"/>
      <c r="T353" s="1176"/>
      <c r="U353" s="1176"/>
      <c r="V353" s="1176"/>
      <c r="W353" s="1176"/>
      <c r="X353" s="1176"/>
      <c r="Y353" s="1176"/>
      <c r="Z353" s="1177">
        <f>E353</f>
        <v>0.55700000000000005</v>
      </c>
      <c r="AA353" s="1176"/>
    </row>
    <row r="354" spans="1:27">
      <c r="A354" s="469">
        <v>112</v>
      </c>
      <c r="B354" s="1158" t="s">
        <v>10732</v>
      </c>
      <c r="C354" s="1130" t="s">
        <v>10733</v>
      </c>
      <c r="D354" s="1130"/>
      <c r="E354" s="1157">
        <v>0.2</v>
      </c>
      <c r="F354" s="1157">
        <f t="shared" si="57"/>
        <v>0</v>
      </c>
      <c r="G354" s="1176"/>
      <c r="H354" s="1176"/>
      <c r="I354" s="1176"/>
      <c r="J354" s="1176"/>
      <c r="K354" s="1176"/>
      <c r="L354" s="1176"/>
      <c r="M354" s="1176"/>
      <c r="N354" s="1176"/>
      <c r="O354" s="1176"/>
      <c r="P354" s="1177">
        <f>E354</f>
        <v>0.2</v>
      </c>
      <c r="Q354" s="1157">
        <f t="shared" si="59"/>
        <v>0.2</v>
      </c>
      <c r="R354" s="1130">
        <v>5</v>
      </c>
      <c r="S354" s="1176"/>
      <c r="T354" s="1176">
        <v>3.0000000000000001E-3</v>
      </c>
      <c r="U354" s="1176"/>
      <c r="V354" s="1176"/>
      <c r="W354" s="1176"/>
      <c r="X354" s="1176"/>
      <c r="Y354" s="1176"/>
      <c r="Z354" s="1176"/>
      <c r="AA354" s="1177">
        <f>E354</f>
        <v>0.2</v>
      </c>
    </row>
    <row r="355" spans="1:27">
      <c r="A355" s="469">
        <v>113</v>
      </c>
      <c r="B355" s="1158" t="s">
        <v>10734</v>
      </c>
      <c r="C355" s="1130" t="s">
        <v>10735</v>
      </c>
      <c r="D355" s="1130"/>
      <c r="E355" s="1157">
        <v>1</v>
      </c>
      <c r="F355" s="1157">
        <f t="shared" si="57"/>
        <v>1</v>
      </c>
      <c r="G355" s="1176"/>
      <c r="H355" s="1176"/>
      <c r="I355" s="1176"/>
      <c r="J355" s="1176"/>
      <c r="K355" s="1176"/>
      <c r="L355" s="1177">
        <f>E355</f>
        <v>1</v>
      </c>
      <c r="M355" s="1176"/>
      <c r="N355" s="1176"/>
      <c r="O355" s="1176"/>
      <c r="P355" s="1176"/>
      <c r="Q355" s="1157">
        <f t="shared" si="59"/>
        <v>0</v>
      </c>
      <c r="R355" s="1130">
        <v>5</v>
      </c>
      <c r="S355" s="1176"/>
      <c r="T355" s="1176"/>
      <c r="U355" s="1176"/>
      <c r="V355" s="1176"/>
      <c r="W355" s="1176"/>
      <c r="X355" s="1176"/>
      <c r="Y355" s="1177">
        <f>E355</f>
        <v>1</v>
      </c>
      <c r="Z355" s="1176"/>
      <c r="AA355" s="1176"/>
    </row>
    <row r="356" spans="1:27">
      <c r="A356" s="469">
        <v>114</v>
      </c>
      <c r="B356" s="1158" t="s">
        <v>10736</v>
      </c>
      <c r="C356" s="1130" t="s">
        <v>10737</v>
      </c>
      <c r="D356" s="1130"/>
      <c r="E356" s="1157">
        <v>1.7</v>
      </c>
      <c r="F356" s="1157">
        <f t="shared" si="57"/>
        <v>0</v>
      </c>
      <c r="G356" s="1176"/>
      <c r="H356" s="1176"/>
      <c r="I356" s="1176"/>
      <c r="J356" s="1176"/>
      <c r="K356" s="1176"/>
      <c r="L356" s="1176"/>
      <c r="M356" s="1176"/>
      <c r="N356" s="1176"/>
      <c r="O356" s="1176"/>
      <c r="P356" s="1177">
        <f>E356</f>
        <v>1.7</v>
      </c>
      <c r="Q356" s="1157">
        <f t="shared" si="59"/>
        <v>1.7</v>
      </c>
      <c r="R356" s="1130">
        <v>5</v>
      </c>
      <c r="S356" s="1176"/>
      <c r="T356" s="1176"/>
      <c r="U356" s="1176">
        <v>3.0000000000000001E-3</v>
      </c>
      <c r="V356" s="1176"/>
      <c r="W356" s="1176"/>
      <c r="X356" s="1176"/>
      <c r="Y356" s="1176"/>
      <c r="Z356" s="1176"/>
      <c r="AA356" s="1177">
        <f>E356</f>
        <v>1.7</v>
      </c>
    </row>
    <row r="357" spans="1:27">
      <c r="A357" s="469">
        <v>115</v>
      </c>
      <c r="B357" s="1158" t="s">
        <v>10738</v>
      </c>
      <c r="C357" s="1130" t="s">
        <v>10739</v>
      </c>
      <c r="D357" s="1130"/>
      <c r="E357" s="1157">
        <v>0.8</v>
      </c>
      <c r="F357" s="1157">
        <f t="shared" si="57"/>
        <v>0</v>
      </c>
      <c r="G357" s="1176"/>
      <c r="H357" s="1176"/>
      <c r="I357" s="1176"/>
      <c r="J357" s="1176"/>
      <c r="K357" s="1176"/>
      <c r="L357" s="1176"/>
      <c r="M357" s="1176"/>
      <c r="N357" s="1176"/>
      <c r="O357" s="1176"/>
      <c r="P357" s="1177">
        <f>E357</f>
        <v>0.8</v>
      </c>
      <c r="Q357" s="1157">
        <f t="shared" si="59"/>
        <v>0.8</v>
      </c>
      <c r="R357" s="1130">
        <v>5</v>
      </c>
      <c r="S357" s="1176"/>
      <c r="T357" s="1176"/>
      <c r="U357" s="1176">
        <v>3.5000000000000001E-3</v>
      </c>
      <c r="V357" s="1176"/>
      <c r="W357" s="1176"/>
      <c r="X357" s="1176"/>
      <c r="Y357" s="1176"/>
      <c r="Z357" s="1176"/>
      <c r="AA357" s="1177">
        <f>E357</f>
        <v>0.8</v>
      </c>
    </row>
    <row r="358" spans="1:27">
      <c r="A358" s="469">
        <v>116</v>
      </c>
      <c r="B358" s="1184" t="s">
        <v>10740</v>
      </c>
      <c r="C358" s="1130" t="s">
        <v>10741</v>
      </c>
      <c r="D358" s="1130"/>
      <c r="E358" s="1160">
        <v>0.45200000000000001</v>
      </c>
      <c r="F358" s="1157">
        <f t="shared" si="57"/>
        <v>0.45200000000000001</v>
      </c>
      <c r="G358" s="1177">
        <f>E358</f>
        <v>0.45200000000000001</v>
      </c>
      <c r="H358" s="1176"/>
      <c r="I358" s="1176"/>
      <c r="J358" s="1176"/>
      <c r="K358" s="1176"/>
      <c r="L358" s="1176"/>
      <c r="M358" s="1176"/>
      <c r="N358" s="1176"/>
      <c r="O358" s="1176"/>
      <c r="P358" s="1176"/>
      <c r="Q358" s="1157">
        <f t="shared" si="59"/>
        <v>0</v>
      </c>
      <c r="R358" s="1130">
        <v>5</v>
      </c>
      <c r="S358" s="1176"/>
      <c r="T358" s="1176"/>
      <c r="U358" s="1176"/>
      <c r="V358" s="1176"/>
      <c r="W358" s="1176"/>
      <c r="X358" s="1176"/>
      <c r="Y358" s="1177">
        <f>E358</f>
        <v>0.45200000000000001</v>
      </c>
      <c r="Z358" s="1176"/>
      <c r="AA358" s="1176"/>
    </row>
    <row r="359" spans="1:27">
      <c r="A359" s="469">
        <v>117</v>
      </c>
      <c r="B359" s="1184" t="s">
        <v>10742</v>
      </c>
      <c r="C359" s="1130" t="s">
        <v>10743</v>
      </c>
      <c r="D359" s="1130"/>
      <c r="E359" s="1160">
        <v>0.32300000000000001</v>
      </c>
      <c r="F359" s="1157">
        <f t="shared" si="57"/>
        <v>0.32300000000000001</v>
      </c>
      <c r="G359" s="1176"/>
      <c r="H359" s="1176"/>
      <c r="I359" s="1176"/>
      <c r="J359" s="1176"/>
      <c r="K359" s="1176"/>
      <c r="L359" s="1177">
        <f>E359</f>
        <v>0.32300000000000001</v>
      </c>
      <c r="M359" s="1176"/>
      <c r="N359" s="1176"/>
      <c r="O359" s="1176"/>
      <c r="P359" s="1176"/>
      <c r="Q359" s="1157">
        <f t="shared" si="59"/>
        <v>0</v>
      </c>
      <c r="R359" s="1130">
        <v>5</v>
      </c>
      <c r="S359" s="1176"/>
      <c r="T359" s="1176"/>
      <c r="U359" s="1176">
        <v>3.0000000000000001E-3</v>
      </c>
      <c r="V359" s="1176"/>
      <c r="W359" s="1176"/>
      <c r="X359" s="1176"/>
      <c r="Y359" s="1177">
        <f>E359</f>
        <v>0.32300000000000001</v>
      </c>
      <c r="Z359" s="1176"/>
      <c r="AA359" s="1176"/>
    </row>
    <row r="360" spans="1:27">
      <c r="A360" s="469">
        <v>118</v>
      </c>
      <c r="B360" s="1158" t="s">
        <v>10744</v>
      </c>
      <c r="C360" s="1130" t="s">
        <v>10745</v>
      </c>
      <c r="D360" s="1130"/>
      <c r="E360" s="1157">
        <v>0.3</v>
      </c>
      <c r="F360" s="1157">
        <f t="shared" si="57"/>
        <v>0</v>
      </c>
      <c r="G360" s="1176"/>
      <c r="H360" s="1176"/>
      <c r="I360" s="1176"/>
      <c r="J360" s="1176"/>
      <c r="K360" s="1176"/>
      <c r="L360" s="1176"/>
      <c r="M360" s="1176"/>
      <c r="N360" s="1176"/>
      <c r="O360" s="1177">
        <f t="shared" ref="O360:O365" si="63">E360</f>
        <v>0.3</v>
      </c>
      <c r="P360" s="1176"/>
      <c r="Q360" s="1157">
        <f t="shared" si="59"/>
        <v>0.3</v>
      </c>
      <c r="R360" s="1130">
        <v>5</v>
      </c>
      <c r="S360" s="1176"/>
      <c r="T360" s="1176"/>
      <c r="U360" s="1176"/>
      <c r="V360" s="1176"/>
      <c r="W360" s="1176"/>
      <c r="X360" s="1176"/>
      <c r="Y360" s="1176"/>
      <c r="Z360" s="1177">
        <f>E360</f>
        <v>0.3</v>
      </c>
      <c r="AA360" s="1176"/>
    </row>
    <row r="361" spans="1:27">
      <c r="A361" s="469">
        <v>119</v>
      </c>
      <c r="B361" s="1158" t="s">
        <v>10746</v>
      </c>
      <c r="C361" s="1130" t="s">
        <v>10747</v>
      </c>
      <c r="D361" s="1130"/>
      <c r="E361" s="1157">
        <v>0.7</v>
      </c>
      <c r="F361" s="1157">
        <f t="shared" si="57"/>
        <v>0</v>
      </c>
      <c r="G361" s="1176"/>
      <c r="H361" s="1176"/>
      <c r="I361" s="1176"/>
      <c r="J361" s="1176"/>
      <c r="K361" s="1176"/>
      <c r="L361" s="1176"/>
      <c r="M361" s="1176"/>
      <c r="N361" s="1176"/>
      <c r="O361" s="1177">
        <f t="shared" si="63"/>
        <v>0.7</v>
      </c>
      <c r="P361" s="1176"/>
      <c r="Q361" s="1157">
        <f t="shared" si="59"/>
        <v>0.7</v>
      </c>
      <c r="R361" s="1130">
        <v>5</v>
      </c>
      <c r="S361" s="1176"/>
      <c r="T361" s="1176"/>
      <c r="U361" s="1176">
        <v>3.0000000000000001E-3</v>
      </c>
      <c r="V361" s="1176"/>
      <c r="W361" s="1176"/>
      <c r="X361" s="1176"/>
      <c r="Y361" s="1176"/>
      <c r="Z361" s="1177">
        <f t="shared" ref="Z361:Z369" si="64">E361</f>
        <v>0.7</v>
      </c>
      <c r="AA361" s="1176"/>
    </row>
    <row r="362" spans="1:27">
      <c r="A362" s="469">
        <v>120</v>
      </c>
      <c r="B362" s="1158" t="s">
        <v>10599</v>
      </c>
      <c r="C362" s="1130" t="s">
        <v>10748</v>
      </c>
      <c r="D362" s="1130"/>
      <c r="E362" s="1157">
        <v>2.1</v>
      </c>
      <c r="F362" s="1157">
        <f t="shared" si="57"/>
        <v>0</v>
      </c>
      <c r="G362" s="1176"/>
      <c r="H362" s="1176"/>
      <c r="I362" s="1176"/>
      <c r="J362" s="1176"/>
      <c r="K362" s="1176"/>
      <c r="L362" s="1176"/>
      <c r="M362" s="1176"/>
      <c r="N362" s="1176"/>
      <c r="O362" s="1177">
        <f t="shared" si="63"/>
        <v>2.1</v>
      </c>
      <c r="P362" s="1176"/>
      <c r="Q362" s="1157">
        <f t="shared" si="59"/>
        <v>2.1</v>
      </c>
      <c r="R362" s="1130">
        <v>5</v>
      </c>
      <c r="S362" s="1176"/>
      <c r="T362" s="1176"/>
      <c r="U362" s="1176">
        <v>3.0000000000000001E-3</v>
      </c>
      <c r="V362" s="1176"/>
      <c r="W362" s="1176"/>
      <c r="X362" s="1176"/>
      <c r="Y362" s="1176"/>
      <c r="Z362" s="1177">
        <f t="shared" si="64"/>
        <v>2.1</v>
      </c>
      <c r="AA362" s="1176"/>
    </row>
    <row r="363" spans="1:27">
      <c r="A363" s="469">
        <v>121</v>
      </c>
      <c r="B363" s="1184" t="s">
        <v>10749</v>
      </c>
      <c r="C363" s="1130" t="s">
        <v>10750</v>
      </c>
      <c r="D363" s="1130"/>
      <c r="E363" s="1160">
        <v>0.74</v>
      </c>
      <c r="F363" s="1157">
        <f t="shared" si="57"/>
        <v>0</v>
      </c>
      <c r="G363" s="1176"/>
      <c r="H363" s="1176"/>
      <c r="I363" s="1176"/>
      <c r="J363" s="1176"/>
      <c r="K363" s="1176"/>
      <c r="L363" s="1176"/>
      <c r="M363" s="1176"/>
      <c r="N363" s="1176"/>
      <c r="O363" s="1177">
        <f t="shared" si="63"/>
        <v>0.74</v>
      </c>
      <c r="P363" s="1176"/>
      <c r="Q363" s="1157">
        <f t="shared" si="59"/>
        <v>0.74</v>
      </c>
      <c r="R363" s="1130">
        <v>5</v>
      </c>
      <c r="S363" s="1176"/>
      <c r="T363" s="1176"/>
      <c r="U363" s="1176"/>
      <c r="V363" s="1176"/>
      <c r="W363" s="1176"/>
      <c r="X363" s="1176"/>
      <c r="Y363" s="1176"/>
      <c r="Z363" s="1177">
        <f t="shared" si="64"/>
        <v>0.74</v>
      </c>
      <c r="AA363" s="1176"/>
    </row>
    <row r="364" spans="1:27">
      <c r="A364" s="469">
        <v>122</v>
      </c>
      <c r="B364" s="1158" t="s">
        <v>10751</v>
      </c>
      <c r="C364" s="1130" t="s">
        <v>10752</v>
      </c>
      <c r="D364" s="1130"/>
      <c r="E364" s="1157">
        <v>0.4</v>
      </c>
      <c r="F364" s="1157">
        <f t="shared" si="57"/>
        <v>0</v>
      </c>
      <c r="G364" s="1176"/>
      <c r="H364" s="1176"/>
      <c r="I364" s="1176"/>
      <c r="J364" s="1176"/>
      <c r="K364" s="1176"/>
      <c r="L364" s="1176"/>
      <c r="M364" s="1176"/>
      <c r="N364" s="1176"/>
      <c r="O364" s="1177">
        <f t="shared" si="63"/>
        <v>0.4</v>
      </c>
      <c r="P364" s="1176"/>
      <c r="Q364" s="1157">
        <f t="shared" si="59"/>
        <v>0.4</v>
      </c>
      <c r="R364" s="1130">
        <v>5</v>
      </c>
      <c r="S364" s="1176"/>
      <c r="T364" s="1176"/>
      <c r="U364" s="1176">
        <v>3.0000000000000001E-3</v>
      </c>
      <c r="V364" s="1176"/>
      <c r="W364" s="1176"/>
      <c r="X364" s="1176"/>
      <c r="Y364" s="1176"/>
      <c r="Z364" s="1177">
        <f t="shared" si="64"/>
        <v>0.4</v>
      </c>
      <c r="AA364" s="1176"/>
    </row>
    <row r="365" spans="1:27">
      <c r="A365" s="469">
        <v>123</v>
      </c>
      <c r="B365" s="1184" t="s">
        <v>10753</v>
      </c>
      <c r="C365" s="1130" t="s">
        <v>10754</v>
      </c>
      <c r="D365" s="1130"/>
      <c r="E365" s="1160">
        <v>0.76200000000000001</v>
      </c>
      <c r="F365" s="1157">
        <f t="shared" si="57"/>
        <v>0</v>
      </c>
      <c r="G365" s="1176"/>
      <c r="H365" s="1176"/>
      <c r="I365" s="1176"/>
      <c r="J365" s="1176"/>
      <c r="K365" s="1176"/>
      <c r="L365" s="1176"/>
      <c r="M365" s="1176"/>
      <c r="N365" s="1176"/>
      <c r="O365" s="1177">
        <f t="shared" si="63"/>
        <v>0.76200000000000001</v>
      </c>
      <c r="P365" s="1176"/>
      <c r="Q365" s="1157">
        <f t="shared" si="59"/>
        <v>0.76200000000000001</v>
      </c>
      <c r="R365" s="1130">
        <v>5</v>
      </c>
      <c r="S365" s="1176"/>
      <c r="T365" s="1176"/>
      <c r="U365" s="1176">
        <v>3.5000000000000001E-3</v>
      </c>
      <c r="V365" s="1176"/>
      <c r="W365" s="1176"/>
      <c r="X365" s="1176"/>
      <c r="Y365" s="1176"/>
      <c r="Z365" s="1177">
        <f t="shared" si="64"/>
        <v>0.76200000000000001</v>
      </c>
      <c r="AA365" s="1176"/>
    </row>
    <row r="366" spans="1:27">
      <c r="A366" s="469">
        <v>124</v>
      </c>
      <c r="B366" s="1158" t="s">
        <v>10755</v>
      </c>
      <c r="C366" s="1130" t="s">
        <v>10756</v>
      </c>
      <c r="D366" s="1130"/>
      <c r="E366" s="1157">
        <v>1.3009999999999999</v>
      </c>
      <c r="F366" s="1157">
        <f t="shared" si="57"/>
        <v>1.3009999999999999</v>
      </c>
      <c r="G366" s="1176"/>
      <c r="H366" s="1176"/>
      <c r="I366" s="1176"/>
      <c r="J366" s="1176"/>
      <c r="K366" s="1176"/>
      <c r="L366" s="1177">
        <f>E366</f>
        <v>1.3009999999999999</v>
      </c>
      <c r="M366" s="1176"/>
      <c r="N366" s="1176"/>
      <c r="O366" s="1176"/>
      <c r="P366" s="1176"/>
      <c r="Q366" s="1157">
        <f t="shared" si="59"/>
        <v>0</v>
      </c>
      <c r="R366" s="1130">
        <v>5</v>
      </c>
      <c r="S366" s="1176"/>
      <c r="T366" s="1176"/>
      <c r="U366" s="1176"/>
      <c r="V366" s="1176"/>
      <c r="W366" s="1176"/>
      <c r="X366" s="1176"/>
      <c r="Y366" s="1176"/>
      <c r="Z366" s="1177">
        <f t="shared" si="64"/>
        <v>1.3009999999999999</v>
      </c>
      <c r="AA366" s="1176"/>
    </row>
    <row r="367" spans="1:27">
      <c r="A367" s="469">
        <v>125</v>
      </c>
      <c r="B367" s="1158" t="s">
        <v>10757</v>
      </c>
      <c r="C367" s="1130" t="s">
        <v>10758</v>
      </c>
      <c r="D367" s="1130"/>
      <c r="E367" s="1157">
        <v>0.75700000000000001</v>
      </c>
      <c r="F367" s="1157">
        <f t="shared" si="57"/>
        <v>0.75700000000000001</v>
      </c>
      <c r="G367" s="1176"/>
      <c r="H367" s="1176"/>
      <c r="I367" s="1176"/>
      <c r="J367" s="1176"/>
      <c r="K367" s="1176"/>
      <c r="L367" s="1177">
        <f>E367</f>
        <v>0.75700000000000001</v>
      </c>
      <c r="M367" s="1176"/>
      <c r="N367" s="1176"/>
      <c r="O367" s="1176"/>
      <c r="P367" s="1176"/>
      <c r="Q367" s="1157">
        <f t="shared" si="59"/>
        <v>0</v>
      </c>
      <c r="R367" s="1130">
        <v>5</v>
      </c>
      <c r="S367" s="1176"/>
      <c r="T367" s="1176"/>
      <c r="U367" s="1176"/>
      <c r="V367" s="1176"/>
      <c r="W367" s="1176"/>
      <c r="X367" s="1176"/>
      <c r="Y367" s="1176"/>
      <c r="Z367" s="1177">
        <f t="shared" si="64"/>
        <v>0.75700000000000001</v>
      </c>
      <c r="AA367" s="1176"/>
    </row>
    <row r="368" spans="1:27">
      <c r="A368" s="469">
        <v>126</v>
      </c>
      <c r="B368" s="1158" t="s">
        <v>10759</v>
      </c>
      <c r="C368" s="1130" t="s">
        <v>10760</v>
      </c>
      <c r="D368" s="1130"/>
      <c r="E368" s="1157">
        <v>0.502</v>
      </c>
      <c r="F368" s="1157">
        <f t="shared" si="57"/>
        <v>0.502</v>
      </c>
      <c r="G368" s="1176"/>
      <c r="H368" s="1176"/>
      <c r="I368" s="1176"/>
      <c r="J368" s="1176"/>
      <c r="K368" s="1176"/>
      <c r="L368" s="1177">
        <f>E368</f>
        <v>0.502</v>
      </c>
      <c r="M368" s="1176"/>
      <c r="N368" s="1176"/>
      <c r="O368" s="1176"/>
      <c r="P368" s="1176"/>
      <c r="Q368" s="1157">
        <f t="shared" si="59"/>
        <v>0</v>
      </c>
      <c r="R368" s="1130">
        <v>5</v>
      </c>
      <c r="S368" s="1176"/>
      <c r="T368" s="1176"/>
      <c r="U368" s="1176"/>
      <c r="V368" s="1176"/>
      <c r="W368" s="1176"/>
      <c r="X368" s="1176"/>
      <c r="Y368" s="1176"/>
      <c r="Z368" s="1177">
        <f t="shared" si="64"/>
        <v>0.502</v>
      </c>
      <c r="AA368" s="1176"/>
    </row>
    <row r="369" spans="1:27">
      <c r="A369" s="469">
        <v>127</v>
      </c>
      <c r="B369" s="1184" t="s">
        <v>10761</v>
      </c>
      <c r="C369" s="1130" t="s">
        <v>10762</v>
      </c>
      <c r="D369" s="1129"/>
      <c r="E369" s="1160">
        <v>0.62</v>
      </c>
      <c r="F369" s="1157">
        <f t="shared" si="57"/>
        <v>0</v>
      </c>
      <c r="G369" s="1176"/>
      <c r="H369" s="1176"/>
      <c r="I369" s="1176"/>
      <c r="J369" s="1176"/>
      <c r="K369" s="1176"/>
      <c r="L369" s="1176"/>
      <c r="M369" s="1176"/>
      <c r="N369" s="1176"/>
      <c r="O369" s="1177">
        <f>E369</f>
        <v>0.62</v>
      </c>
      <c r="P369" s="1176"/>
      <c r="Q369" s="1157">
        <f t="shared" si="59"/>
        <v>0.62</v>
      </c>
      <c r="R369" s="1130">
        <v>5</v>
      </c>
      <c r="S369" s="1176"/>
      <c r="T369" s="1176"/>
      <c r="U369" s="1176"/>
      <c r="V369" s="1176"/>
      <c r="W369" s="1176"/>
      <c r="X369" s="1176"/>
      <c r="Y369" s="1176"/>
      <c r="Z369" s="1177">
        <f t="shared" si="64"/>
        <v>0.62</v>
      </c>
      <c r="AA369" s="1176"/>
    </row>
    <row r="370" spans="1:27" ht="38.25">
      <c r="A370" s="469"/>
      <c r="B370" s="1158" t="s">
        <v>10763</v>
      </c>
      <c r="C370" s="1130"/>
      <c r="D370" s="1129"/>
      <c r="E370" s="1160"/>
      <c r="F370" s="1151"/>
      <c r="G370" s="579"/>
      <c r="H370" s="579"/>
      <c r="I370" s="579"/>
      <c r="J370" s="579"/>
      <c r="K370" s="579"/>
      <c r="L370" s="579"/>
      <c r="M370" s="579"/>
      <c r="N370" s="579"/>
      <c r="O370" s="1159"/>
      <c r="P370" s="579"/>
      <c r="Q370" s="1151"/>
      <c r="R370" s="1131"/>
      <c r="S370" s="579"/>
      <c r="T370" s="579"/>
      <c r="U370" s="579">
        <v>3.0000000000000001E-3</v>
      </c>
      <c r="V370" s="579"/>
      <c r="W370" s="579"/>
      <c r="X370" s="579"/>
      <c r="Y370" s="579"/>
      <c r="Z370" s="1159"/>
      <c r="AA370" s="579"/>
    </row>
    <row r="371" spans="1:27" ht="21.75" customHeight="1">
      <c r="A371" s="469"/>
      <c r="B371" s="2634" t="s">
        <v>10764</v>
      </c>
      <c r="C371" s="2635"/>
      <c r="D371" s="2635"/>
      <c r="E371" s="2636">
        <f t="shared" ref="E371:Q371" si="65">SUM(E239:E369)</f>
        <v>74.028999999999968</v>
      </c>
      <c r="F371" s="2636">
        <f t="shared" si="65"/>
        <v>18.736000000000001</v>
      </c>
      <c r="G371" s="2636">
        <f t="shared" si="65"/>
        <v>3.7569999999999997</v>
      </c>
      <c r="H371" s="2636">
        <f t="shared" si="65"/>
        <v>0</v>
      </c>
      <c r="I371" s="2636">
        <f t="shared" si="65"/>
        <v>0</v>
      </c>
      <c r="J371" s="2636">
        <f t="shared" si="65"/>
        <v>0</v>
      </c>
      <c r="K371" s="2636">
        <f t="shared" si="65"/>
        <v>0</v>
      </c>
      <c r="L371" s="2636">
        <f t="shared" si="65"/>
        <v>14.979000000000003</v>
      </c>
      <c r="M371" s="2636">
        <f t="shared" si="65"/>
        <v>0</v>
      </c>
      <c r="N371" s="2636">
        <f t="shared" si="65"/>
        <v>0</v>
      </c>
      <c r="O371" s="2636">
        <f t="shared" si="65"/>
        <v>21.133000000000003</v>
      </c>
      <c r="P371" s="2636">
        <f t="shared" si="65"/>
        <v>34.159999999999997</v>
      </c>
      <c r="Q371" s="2636">
        <f t="shared" si="65"/>
        <v>55.292999999999985</v>
      </c>
      <c r="R371" s="2636"/>
      <c r="S371" s="2636">
        <f>SUM(S239:S370)</f>
        <v>0.17299999999999999</v>
      </c>
      <c r="T371" s="2636">
        <f>SUM(T239:T370)</f>
        <v>3.0000000000000001E-3</v>
      </c>
      <c r="U371" s="2636">
        <f>SUM(U239:U370)</f>
        <v>0.14000000000000001</v>
      </c>
      <c r="V371" s="2636">
        <f t="shared" ref="V371:AA371" si="66">SUM(V239:V369)</f>
        <v>0</v>
      </c>
      <c r="W371" s="2636">
        <f t="shared" si="66"/>
        <v>0</v>
      </c>
      <c r="X371" s="2636">
        <f t="shared" si="66"/>
        <v>0</v>
      </c>
      <c r="Y371" s="2636">
        <f t="shared" si="66"/>
        <v>12.405000000000001</v>
      </c>
      <c r="Z371" s="2636">
        <f t="shared" si="66"/>
        <v>27.463999999999999</v>
      </c>
      <c r="AA371" s="2636">
        <f t="shared" si="66"/>
        <v>34.159999999999997</v>
      </c>
    </row>
    <row r="372" spans="1:27" ht="25.5" customHeight="1">
      <c r="A372" s="1191"/>
      <c r="B372" s="1192" t="s">
        <v>10765</v>
      </c>
      <c r="C372" s="1192"/>
      <c r="D372" s="1192"/>
      <c r="E372" s="1193"/>
      <c r="F372" s="1193"/>
      <c r="G372" s="1193"/>
      <c r="H372" s="1193"/>
      <c r="I372" s="1193"/>
      <c r="J372" s="1193"/>
      <c r="K372" s="1193"/>
      <c r="L372" s="1193"/>
      <c r="M372" s="1193"/>
      <c r="N372" s="1193"/>
      <c r="O372" s="1193"/>
      <c r="P372" s="1193"/>
      <c r="Q372" s="1193"/>
      <c r="R372" s="1193"/>
      <c r="S372" s="1193"/>
      <c r="T372" s="1193"/>
      <c r="U372" s="1193"/>
      <c r="V372" s="1193"/>
      <c r="W372" s="1193"/>
      <c r="X372" s="1193"/>
      <c r="Y372" s="1193"/>
      <c r="Z372" s="1193"/>
      <c r="AA372" s="1194"/>
    </row>
    <row r="373" spans="1:27">
      <c r="A373" s="1170">
        <v>1</v>
      </c>
      <c r="B373" s="34" t="s">
        <v>10766</v>
      </c>
      <c r="C373" s="1130" t="s">
        <v>10767</v>
      </c>
      <c r="D373" s="1130"/>
      <c r="E373" s="1157">
        <v>0.4</v>
      </c>
      <c r="F373" s="1151">
        <f>SUM(G373:N373)</f>
        <v>0</v>
      </c>
      <c r="G373" s="1161"/>
      <c r="H373" s="1161"/>
      <c r="I373" s="1155"/>
      <c r="J373" s="1155"/>
      <c r="K373" s="1155"/>
      <c r="L373" s="1161"/>
      <c r="M373" s="1155"/>
      <c r="N373" s="1155"/>
      <c r="O373" s="1157">
        <v>0.4</v>
      </c>
      <c r="P373" s="579"/>
      <c r="Q373" s="1157">
        <v>0.4</v>
      </c>
      <c r="R373" s="1152">
        <v>5</v>
      </c>
      <c r="S373" s="1155"/>
      <c r="T373" s="1155"/>
      <c r="U373" s="1155"/>
      <c r="V373" s="1155"/>
      <c r="W373" s="1155"/>
      <c r="X373" s="1155"/>
      <c r="Y373" s="1161"/>
      <c r="Z373" s="1161">
        <v>0.4</v>
      </c>
      <c r="AA373" s="1151"/>
    </row>
    <row r="374" spans="1:27">
      <c r="A374" s="1170">
        <v>2</v>
      </c>
      <c r="B374" s="34" t="s">
        <v>10768</v>
      </c>
      <c r="C374" s="1130" t="s">
        <v>10769</v>
      </c>
      <c r="D374" s="1130"/>
      <c r="E374" s="1157">
        <v>0.5</v>
      </c>
      <c r="F374" s="1151">
        <f t="shared" ref="F374:F438" si="67">SUM(G374:N374)</f>
        <v>0</v>
      </c>
      <c r="G374" s="1161"/>
      <c r="H374" s="1161"/>
      <c r="I374" s="1155"/>
      <c r="J374" s="1155"/>
      <c r="K374" s="1155"/>
      <c r="L374" s="1161"/>
      <c r="M374" s="1155"/>
      <c r="N374" s="1155"/>
      <c r="O374" s="1155"/>
      <c r="P374" s="1157">
        <v>0.5</v>
      </c>
      <c r="Q374" s="1157">
        <v>0.5</v>
      </c>
      <c r="R374" s="1152">
        <v>5</v>
      </c>
      <c r="S374" s="1155"/>
      <c r="T374" s="1155"/>
      <c r="U374" s="1155"/>
      <c r="V374" s="1155"/>
      <c r="W374" s="1155"/>
      <c r="X374" s="1155"/>
      <c r="Y374" s="1161"/>
      <c r="Z374" s="1161">
        <v>0.5</v>
      </c>
      <c r="AA374" s="1151"/>
    </row>
    <row r="375" spans="1:27">
      <c r="A375" s="1170">
        <v>3</v>
      </c>
      <c r="B375" s="34" t="s">
        <v>10770</v>
      </c>
      <c r="C375" s="1130" t="s">
        <v>10771</v>
      </c>
      <c r="D375" s="1130"/>
      <c r="E375" s="1157">
        <v>0.7</v>
      </c>
      <c r="F375" s="1151">
        <f t="shared" si="67"/>
        <v>0</v>
      </c>
      <c r="G375" s="1161"/>
      <c r="H375" s="1161"/>
      <c r="I375" s="1155"/>
      <c r="J375" s="1155"/>
      <c r="K375" s="1155"/>
      <c r="L375" s="1161"/>
      <c r="M375" s="1155"/>
      <c r="N375" s="1155"/>
      <c r="O375" s="1155"/>
      <c r="P375" s="1157">
        <v>0.7</v>
      </c>
      <c r="Q375" s="1157">
        <v>0.7</v>
      </c>
      <c r="R375" s="1152">
        <v>5</v>
      </c>
      <c r="S375" s="1155"/>
      <c r="T375" s="1155"/>
      <c r="U375" s="1155"/>
      <c r="V375" s="1155"/>
      <c r="W375" s="1155"/>
      <c r="X375" s="1155"/>
      <c r="Y375" s="1161"/>
      <c r="Z375" s="1161"/>
      <c r="AA375" s="1151">
        <v>0.7</v>
      </c>
    </row>
    <row r="376" spans="1:27">
      <c r="A376" s="1170">
        <v>4</v>
      </c>
      <c r="B376" s="34" t="s">
        <v>10772</v>
      </c>
      <c r="C376" s="1130" t="s">
        <v>10773</v>
      </c>
      <c r="D376" s="1130"/>
      <c r="E376" s="1157">
        <v>0.1</v>
      </c>
      <c r="F376" s="1151">
        <f t="shared" si="67"/>
        <v>0</v>
      </c>
      <c r="G376" s="1161"/>
      <c r="H376" s="1161"/>
      <c r="I376" s="1155"/>
      <c r="J376" s="1155"/>
      <c r="K376" s="1155"/>
      <c r="L376" s="1161"/>
      <c r="M376" s="1155"/>
      <c r="N376" s="1155"/>
      <c r="O376" s="1155"/>
      <c r="P376" s="1157">
        <v>0.1</v>
      </c>
      <c r="Q376" s="1157">
        <v>0.1</v>
      </c>
      <c r="R376" s="1152">
        <v>5</v>
      </c>
      <c r="S376" s="1155"/>
      <c r="T376" s="1155"/>
      <c r="U376" s="1151">
        <v>0.01</v>
      </c>
      <c r="V376" s="1155"/>
      <c r="W376" s="1155"/>
      <c r="X376" s="1155"/>
      <c r="Y376" s="1161"/>
      <c r="Z376" s="1161"/>
      <c r="AA376" s="1151">
        <v>0.1</v>
      </c>
    </row>
    <row r="377" spans="1:27">
      <c r="A377" s="1170">
        <v>5</v>
      </c>
      <c r="B377" s="34" t="s">
        <v>729</v>
      </c>
      <c r="C377" s="1130" t="s">
        <v>10774</v>
      </c>
      <c r="D377" s="1130"/>
      <c r="E377" s="1157">
        <v>0.2</v>
      </c>
      <c r="F377" s="1151">
        <f t="shared" si="67"/>
        <v>0</v>
      </c>
      <c r="G377" s="1161"/>
      <c r="H377" s="1161"/>
      <c r="I377" s="1155"/>
      <c r="J377" s="1155"/>
      <c r="K377" s="1155"/>
      <c r="L377" s="1161"/>
      <c r="M377" s="1155"/>
      <c r="N377" s="1155"/>
      <c r="O377" s="1155"/>
      <c r="P377" s="1157">
        <v>0.2</v>
      </c>
      <c r="Q377" s="1157">
        <v>0.2</v>
      </c>
      <c r="R377" s="1152">
        <v>5</v>
      </c>
      <c r="S377" s="1155"/>
      <c r="T377" s="1155"/>
      <c r="U377" s="1155"/>
      <c r="V377" s="1155"/>
      <c r="W377" s="1155"/>
      <c r="X377" s="1155"/>
      <c r="Y377" s="1161"/>
      <c r="Z377" s="1161">
        <v>0.2</v>
      </c>
      <c r="AA377" s="1151"/>
    </row>
    <row r="378" spans="1:27">
      <c r="A378" s="1170">
        <v>6</v>
      </c>
      <c r="B378" s="34" t="s">
        <v>10775</v>
      </c>
      <c r="C378" s="1130" t="s">
        <v>10776</v>
      </c>
      <c r="D378" s="1130"/>
      <c r="E378" s="1157">
        <v>0.6</v>
      </c>
      <c r="F378" s="1157">
        <f t="shared" si="67"/>
        <v>0</v>
      </c>
      <c r="G378" s="1161"/>
      <c r="H378" s="1161"/>
      <c r="I378" s="1165"/>
      <c r="J378" s="1165"/>
      <c r="K378" s="1165"/>
      <c r="L378" s="1161"/>
      <c r="M378" s="1165"/>
      <c r="N378" s="1165"/>
      <c r="O378" s="1157">
        <v>0.6</v>
      </c>
      <c r="P378" s="1176"/>
      <c r="Q378" s="1157">
        <v>0.6</v>
      </c>
      <c r="R378" s="1175">
        <v>5</v>
      </c>
      <c r="S378" s="1165"/>
      <c r="T378" s="1165"/>
      <c r="U378" s="1165"/>
      <c r="V378" s="1165"/>
      <c r="W378" s="1165"/>
      <c r="X378" s="1165"/>
      <c r="Y378" s="1161"/>
      <c r="Z378" s="1161">
        <v>0.6</v>
      </c>
      <c r="AA378" s="1157"/>
    </row>
    <row r="379" spans="1:27">
      <c r="A379" s="1170">
        <v>7</v>
      </c>
      <c r="B379" s="1182" t="s">
        <v>10777</v>
      </c>
      <c r="C379" s="1130" t="s">
        <v>10778</v>
      </c>
      <c r="D379" s="1130"/>
      <c r="E379" s="1157">
        <v>0.3</v>
      </c>
      <c r="F379" s="1157">
        <f t="shared" si="67"/>
        <v>0</v>
      </c>
      <c r="G379" s="1161"/>
      <c r="H379" s="1161"/>
      <c r="I379" s="1165"/>
      <c r="J379" s="1165"/>
      <c r="K379" s="1165"/>
      <c r="L379" s="1161"/>
      <c r="M379" s="1165"/>
      <c r="N379" s="1165"/>
      <c r="O379" s="1157">
        <v>0.3</v>
      </c>
      <c r="P379" s="1176"/>
      <c r="Q379" s="1157">
        <v>0.3</v>
      </c>
      <c r="R379" s="1175">
        <v>5</v>
      </c>
      <c r="S379" s="1165"/>
      <c r="T379" s="1165"/>
      <c r="U379" s="1165"/>
      <c r="V379" s="1165"/>
      <c r="W379" s="1165"/>
      <c r="X379" s="1165"/>
      <c r="Y379" s="1161"/>
      <c r="Z379" s="1161">
        <v>0.3</v>
      </c>
      <c r="AA379" s="1157"/>
    </row>
    <row r="380" spans="1:27">
      <c r="A380" s="1170">
        <v>8</v>
      </c>
      <c r="B380" s="1182" t="s">
        <v>10779</v>
      </c>
      <c r="C380" s="1130" t="s">
        <v>10780</v>
      </c>
      <c r="D380" s="1130"/>
      <c r="E380" s="1157">
        <v>0.9</v>
      </c>
      <c r="F380" s="1157">
        <f t="shared" si="67"/>
        <v>0</v>
      </c>
      <c r="G380" s="1161"/>
      <c r="H380" s="1161"/>
      <c r="I380" s="1165"/>
      <c r="J380" s="1165"/>
      <c r="K380" s="1165"/>
      <c r="L380" s="1161"/>
      <c r="M380" s="1165"/>
      <c r="N380" s="1165"/>
      <c r="O380" s="1157">
        <v>0.9</v>
      </c>
      <c r="P380" s="1176"/>
      <c r="Q380" s="1157">
        <v>0.9</v>
      </c>
      <c r="R380" s="1175">
        <v>5</v>
      </c>
      <c r="S380" s="1165"/>
      <c r="T380" s="1165"/>
      <c r="U380" s="1165"/>
      <c r="V380" s="1165"/>
      <c r="W380" s="1165"/>
      <c r="X380" s="1165"/>
      <c r="Y380" s="1161"/>
      <c r="Z380" s="1161">
        <v>0.9</v>
      </c>
      <c r="AA380" s="1157"/>
    </row>
    <row r="381" spans="1:27">
      <c r="A381" s="1170">
        <v>9</v>
      </c>
      <c r="B381" s="34" t="s">
        <v>10781</v>
      </c>
      <c r="C381" s="1130" t="s">
        <v>10782</v>
      </c>
      <c r="D381" s="1130"/>
      <c r="E381" s="1157">
        <v>0.8</v>
      </c>
      <c r="F381" s="1157">
        <f t="shared" si="67"/>
        <v>0</v>
      </c>
      <c r="G381" s="1161"/>
      <c r="H381" s="1161"/>
      <c r="I381" s="1165"/>
      <c r="J381" s="1165"/>
      <c r="K381" s="1165"/>
      <c r="L381" s="1161"/>
      <c r="M381" s="1165"/>
      <c r="N381" s="1165"/>
      <c r="O381" s="1157">
        <v>0.8</v>
      </c>
      <c r="P381" s="1176"/>
      <c r="Q381" s="1157">
        <v>0.8</v>
      </c>
      <c r="R381" s="1175">
        <v>5</v>
      </c>
      <c r="S381" s="1165"/>
      <c r="T381" s="1165"/>
      <c r="U381" s="1165"/>
      <c r="V381" s="1165"/>
      <c r="W381" s="1165"/>
      <c r="X381" s="1165"/>
      <c r="Y381" s="1161"/>
      <c r="Z381" s="1161">
        <v>0.8</v>
      </c>
      <c r="AA381" s="1157"/>
    </row>
    <row r="382" spans="1:27">
      <c r="A382" s="1170">
        <v>10</v>
      </c>
      <c r="B382" s="34" t="s">
        <v>10783</v>
      </c>
      <c r="C382" s="1130" t="s">
        <v>10784</v>
      </c>
      <c r="D382" s="1130"/>
      <c r="E382" s="1157">
        <v>0.2</v>
      </c>
      <c r="F382" s="1157">
        <f t="shared" si="67"/>
        <v>0</v>
      </c>
      <c r="G382" s="1161"/>
      <c r="H382" s="1161"/>
      <c r="I382" s="1165"/>
      <c r="J382" s="1165"/>
      <c r="K382" s="1165"/>
      <c r="L382" s="1161"/>
      <c r="M382" s="1165"/>
      <c r="N382" s="1165"/>
      <c r="O382" s="1165"/>
      <c r="P382" s="1157">
        <v>0.2</v>
      </c>
      <c r="Q382" s="1157">
        <v>0.2</v>
      </c>
      <c r="R382" s="1175">
        <v>5</v>
      </c>
      <c r="S382" s="1165"/>
      <c r="T382" s="1165"/>
      <c r="U382" s="1165"/>
      <c r="V382" s="1165"/>
      <c r="W382" s="1165"/>
      <c r="X382" s="1165"/>
      <c r="Y382" s="1161"/>
      <c r="Z382" s="1161"/>
      <c r="AA382" s="1157">
        <v>0.2</v>
      </c>
    </row>
    <row r="383" spans="1:27">
      <c r="A383" s="1170">
        <v>11</v>
      </c>
      <c r="B383" s="34" t="s">
        <v>10785</v>
      </c>
      <c r="C383" s="1130" t="s">
        <v>10786</v>
      </c>
      <c r="D383" s="1130"/>
      <c r="E383" s="1157">
        <v>0.2</v>
      </c>
      <c r="F383" s="1157">
        <f t="shared" si="67"/>
        <v>0</v>
      </c>
      <c r="G383" s="1161"/>
      <c r="H383" s="1161"/>
      <c r="I383" s="1165"/>
      <c r="J383" s="1165"/>
      <c r="K383" s="1165"/>
      <c r="L383" s="1161"/>
      <c r="M383" s="1165"/>
      <c r="N383" s="1165"/>
      <c r="O383" s="1165"/>
      <c r="P383" s="1157">
        <v>0.2</v>
      </c>
      <c r="Q383" s="1157">
        <v>0.2</v>
      </c>
      <c r="R383" s="1175">
        <v>5</v>
      </c>
      <c r="S383" s="1165"/>
      <c r="T383" s="1165"/>
      <c r="U383" s="1165"/>
      <c r="V383" s="1165"/>
      <c r="W383" s="1165"/>
      <c r="X383" s="1165"/>
      <c r="Y383" s="1161"/>
      <c r="Z383" s="1161"/>
      <c r="AA383" s="1157">
        <v>0.2</v>
      </c>
    </row>
    <row r="384" spans="1:27">
      <c r="A384" s="1170">
        <v>12</v>
      </c>
      <c r="B384" s="1182" t="s">
        <v>6419</v>
      </c>
      <c r="C384" s="1130" t="s">
        <v>10787</v>
      </c>
      <c r="D384" s="1130"/>
      <c r="E384" s="1157">
        <v>0.44</v>
      </c>
      <c r="F384" s="1157">
        <f t="shared" si="67"/>
        <v>0</v>
      </c>
      <c r="G384" s="1161"/>
      <c r="H384" s="1161"/>
      <c r="I384" s="1165"/>
      <c r="J384" s="1165"/>
      <c r="K384" s="1165"/>
      <c r="L384" s="1161"/>
      <c r="M384" s="1165"/>
      <c r="N384" s="1165"/>
      <c r="O384" s="1165"/>
      <c r="P384" s="1157">
        <v>0.44</v>
      </c>
      <c r="Q384" s="1157">
        <v>0.44</v>
      </c>
      <c r="R384" s="1175">
        <v>5</v>
      </c>
      <c r="S384" s="1165"/>
      <c r="T384" s="1165"/>
      <c r="U384" s="1157">
        <v>6.0000000000000001E-3</v>
      </c>
      <c r="V384" s="1165"/>
      <c r="W384" s="1165"/>
      <c r="X384" s="1165"/>
      <c r="Y384" s="1161"/>
      <c r="Z384" s="1161">
        <v>0.44</v>
      </c>
      <c r="AA384" s="1157"/>
    </row>
    <row r="385" spans="1:27">
      <c r="A385" s="1170">
        <v>13</v>
      </c>
      <c r="B385" s="34" t="s">
        <v>10788</v>
      </c>
      <c r="C385" s="1130" t="s">
        <v>10789</v>
      </c>
      <c r="D385" s="1130"/>
      <c r="E385" s="1157">
        <v>0.4</v>
      </c>
      <c r="F385" s="1157">
        <f t="shared" si="67"/>
        <v>0</v>
      </c>
      <c r="G385" s="1161"/>
      <c r="H385" s="1161"/>
      <c r="I385" s="1165"/>
      <c r="J385" s="1165"/>
      <c r="K385" s="1165"/>
      <c r="L385" s="1161"/>
      <c r="M385" s="1165"/>
      <c r="N385" s="1165"/>
      <c r="O385" s="1165"/>
      <c r="P385" s="1157">
        <v>0.4</v>
      </c>
      <c r="Q385" s="1157">
        <v>0.4</v>
      </c>
      <c r="R385" s="1175">
        <v>5</v>
      </c>
      <c r="S385" s="1165"/>
      <c r="T385" s="1165"/>
      <c r="U385" s="1165"/>
      <c r="V385" s="1165"/>
      <c r="W385" s="1165"/>
      <c r="X385" s="1165"/>
      <c r="Y385" s="1161"/>
      <c r="Z385" s="1161">
        <v>0.4</v>
      </c>
      <c r="AA385" s="1157"/>
    </row>
    <row r="386" spans="1:27">
      <c r="A386" s="1170">
        <v>14</v>
      </c>
      <c r="B386" s="34" t="s">
        <v>10790</v>
      </c>
      <c r="C386" s="1130" t="s">
        <v>10791</v>
      </c>
      <c r="D386" s="1130"/>
      <c r="E386" s="1157">
        <v>0.33</v>
      </c>
      <c r="F386" s="1157">
        <f t="shared" si="67"/>
        <v>0</v>
      </c>
      <c r="G386" s="1161"/>
      <c r="H386" s="1161"/>
      <c r="I386" s="1165"/>
      <c r="J386" s="1165"/>
      <c r="K386" s="1165"/>
      <c r="L386" s="1161"/>
      <c r="M386" s="1165"/>
      <c r="N386" s="1165"/>
      <c r="O386" s="1157">
        <v>0.33</v>
      </c>
      <c r="P386" s="1176"/>
      <c r="Q386" s="1157"/>
      <c r="R386" s="1175">
        <v>5</v>
      </c>
      <c r="S386" s="1165"/>
      <c r="T386" s="1165"/>
      <c r="U386" s="1165"/>
      <c r="V386" s="1165"/>
      <c r="W386" s="1165"/>
      <c r="X386" s="1165"/>
      <c r="Y386" s="1161"/>
      <c r="Z386" s="1161">
        <v>0.33</v>
      </c>
      <c r="AA386" s="1157"/>
    </row>
    <row r="387" spans="1:27">
      <c r="A387" s="1170">
        <v>15</v>
      </c>
      <c r="B387" s="34" t="s">
        <v>1127</v>
      </c>
      <c r="C387" s="1130" t="s">
        <v>10792</v>
      </c>
      <c r="D387" s="1130"/>
      <c r="E387" s="1157">
        <v>0.2</v>
      </c>
      <c r="F387" s="1157">
        <f t="shared" si="67"/>
        <v>0</v>
      </c>
      <c r="G387" s="1161"/>
      <c r="H387" s="1161"/>
      <c r="I387" s="1165"/>
      <c r="J387" s="1165"/>
      <c r="K387" s="1165"/>
      <c r="L387" s="1161"/>
      <c r="M387" s="1165"/>
      <c r="N387" s="1165"/>
      <c r="O387" s="1165"/>
      <c r="P387" s="1157">
        <v>0.2</v>
      </c>
      <c r="Q387" s="1157">
        <v>0.2</v>
      </c>
      <c r="R387" s="1175">
        <v>5</v>
      </c>
      <c r="S387" s="1165"/>
      <c r="T387" s="1165"/>
      <c r="U387" s="1165"/>
      <c r="V387" s="1165"/>
      <c r="W387" s="1165"/>
      <c r="X387" s="1165"/>
      <c r="Y387" s="1161"/>
      <c r="Z387" s="1161">
        <v>0.2</v>
      </c>
      <c r="AA387" s="1157"/>
    </row>
    <row r="388" spans="1:27">
      <c r="A388" s="1170">
        <v>16</v>
      </c>
      <c r="B388" s="34" t="s">
        <v>1049</v>
      </c>
      <c r="C388" s="1130" t="s">
        <v>10793</v>
      </c>
      <c r="D388" s="1130"/>
      <c r="E388" s="1157">
        <v>0.2</v>
      </c>
      <c r="F388" s="1157">
        <f t="shared" si="67"/>
        <v>0</v>
      </c>
      <c r="G388" s="1161"/>
      <c r="H388" s="1161"/>
      <c r="I388" s="1165"/>
      <c r="J388" s="1165"/>
      <c r="K388" s="1165"/>
      <c r="L388" s="1161"/>
      <c r="M388" s="1165"/>
      <c r="N388" s="1165"/>
      <c r="O388" s="1165"/>
      <c r="P388" s="1157">
        <v>0.2</v>
      </c>
      <c r="Q388" s="1157">
        <v>0.2</v>
      </c>
      <c r="R388" s="1175">
        <v>5</v>
      </c>
      <c r="S388" s="1165"/>
      <c r="T388" s="1165"/>
      <c r="U388" s="1165"/>
      <c r="V388" s="1165"/>
      <c r="W388" s="1165"/>
      <c r="X388" s="1165"/>
      <c r="Y388" s="1161"/>
      <c r="Z388" s="1161"/>
      <c r="AA388" s="1157">
        <v>0.2</v>
      </c>
    </row>
    <row r="389" spans="1:27">
      <c r="A389" s="1170">
        <v>17</v>
      </c>
      <c r="B389" s="34" t="s">
        <v>6971</v>
      </c>
      <c r="C389" s="1130" t="s">
        <v>10794</v>
      </c>
      <c r="D389" s="1130"/>
      <c r="E389" s="1157">
        <v>0.5</v>
      </c>
      <c r="F389" s="1151">
        <f t="shared" si="67"/>
        <v>0</v>
      </c>
      <c r="G389" s="1161"/>
      <c r="H389" s="1161"/>
      <c r="I389" s="1155"/>
      <c r="J389" s="1155"/>
      <c r="K389" s="1155"/>
      <c r="L389" s="1161"/>
      <c r="M389" s="1155"/>
      <c r="N389" s="1155"/>
      <c r="O389" s="1157">
        <v>0.5</v>
      </c>
      <c r="P389" s="579"/>
      <c r="Q389" s="1157">
        <v>0.5</v>
      </c>
      <c r="R389" s="1152">
        <v>5</v>
      </c>
      <c r="S389" s="1155"/>
      <c r="T389" s="1155"/>
      <c r="U389" s="1155"/>
      <c r="V389" s="1155"/>
      <c r="W389" s="1155"/>
      <c r="X389" s="1155"/>
      <c r="Y389" s="1161"/>
      <c r="Z389" s="1161">
        <v>0.5</v>
      </c>
      <c r="AA389" s="1151"/>
    </row>
    <row r="390" spans="1:27">
      <c r="A390" s="1170">
        <v>18</v>
      </c>
      <c r="B390" s="34" t="s">
        <v>10795</v>
      </c>
      <c r="C390" s="1130" t="s">
        <v>10796</v>
      </c>
      <c r="D390" s="1130"/>
      <c r="E390" s="1157">
        <v>0.4</v>
      </c>
      <c r="F390" s="1151">
        <f t="shared" si="67"/>
        <v>0</v>
      </c>
      <c r="G390" s="1161"/>
      <c r="H390" s="1161"/>
      <c r="I390" s="1155"/>
      <c r="J390" s="1155"/>
      <c r="K390" s="1155"/>
      <c r="L390" s="1161"/>
      <c r="M390" s="1155"/>
      <c r="N390" s="1155"/>
      <c r="O390" s="1155"/>
      <c r="P390" s="1157">
        <v>0.4</v>
      </c>
      <c r="Q390" s="1157">
        <v>0.4</v>
      </c>
      <c r="R390" s="1152">
        <v>5</v>
      </c>
      <c r="S390" s="1155"/>
      <c r="T390" s="1155"/>
      <c r="U390" s="1155"/>
      <c r="V390" s="1155"/>
      <c r="W390" s="1155"/>
      <c r="X390" s="1155"/>
      <c r="Y390" s="1161"/>
      <c r="Z390" s="1161">
        <v>0.4</v>
      </c>
      <c r="AA390" s="1151"/>
    </row>
    <row r="391" spans="1:27">
      <c r="A391" s="1170">
        <v>19</v>
      </c>
      <c r="B391" s="34" t="s">
        <v>10797</v>
      </c>
      <c r="C391" s="1130" t="s">
        <v>10798</v>
      </c>
      <c r="D391" s="1130"/>
      <c r="E391" s="1157">
        <v>0.2</v>
      </c>
      <c r="F391" s="1151">
        <f t="shared" si="67"/>
        <v>0</v>
      </c>
      <c r="G391" s="1161"/>
      <c r="H391" s="1161"/>
      <c r="I391" s="1155"/>
      <c r="J391" s="1155"/>
      <c r="K391" s="1155"/>
      <c r="L391" s="1161"/>
      <c r="M391" s="1155"/>
      <c r="N391" s="1155"/>
      <c r="O391" s="1155"/>
      <c r="P391" s="1157">
        <v>0.2</v>
      </c>
      <c r="Q391" s="1157">
        <v>0.2</v>
      </c>
      <c r="R391" s="1152">
        <v>5</v>
      </c>
      <c r="S391" s="1155"/>
      <c r="T391" s="1155"/>
      <c r="U391" s="1155"/>
      <c r="V391" s="1155"/>
      <c r="W391" s="1155"/>
      <c r="X391" s="1155"/>
      <c r="Y391" s="1161"/>
      <c r="Z391" s="1161">
        <v>0.2</v>
      </c>
      <c r="AA391" s="1151"/>
    </row>
    <row r="392" spans="1:27">
      <c r="A392" s="1170">
        <v>20</v>
      </c>
      <c r="B392" s="34" t="s">
        <v>6021</v>
      </c>
      <c r="C392" s="1130" t="s">
        <v>10799</v>
      </c>
      <c r="D392" s="1130"/>
      <c r="E392" s="1157">
        <v>0.5</v>
      </c>
      <c r="F392" s="1151">
        <f t="shared" si="67"/>
        <v>0</v>
      </c>
      <c r="G392" s="1161"/>
      <c r="H392" s="1161"/>
      <c r="I392" s="1155"/>
      <c r="J392" s="1155"/>
      <c r="K392" s="1155"/>
      <c r="L392" s="1161"/>
      <c r="M392" s="1155"/>
      <c r="N392" s="1155"/>
      <c r="O392" s="1155"/>
      <c r="P392" s="1157">
        <v>0.5</v>
      </c>
      <c r="Q392" s="1157">
        <v>0.5</v>
      </c>
      <c r="R392" s="1152">
        <v>5</v>
      </c>
      <c r="S392" s="1155"/>
      <c r="T392" s="1155"/>
      <c r="U392" s="1155"/>
      <c r="V392" s="1155"/>
      <c r="W392" s="1155"/>
      <c r="X392" s="1155"/>
      <c r="Y392" s="1161"/>
      <c r="Z392" s="1161">
        <v>0.5</v>
      </c>
      <c r="AA392" s="1151"/>
    </row>
    <row r="393" spans="1:27">
      <c r="A393" s="1170">
        <v>21</v>
      </c>
      <c r="B393" s="34" t="s">
        <v>726</v>
      </c>
      <c r="C393" s="1130" t="s">
        <v>10800</v>
      </c>
      <c r="D393" s="1130"/>
      <c r="E393" s="1157">
        <v>0.2</v>
      </c>
      <c r="F393" s="1151">
        <f t="shared" si="67"/>
        <v>0</v>
      </c>
      <c r="G393" s="1161"/>
      <c r="H393" s="1161"/>
      <c r="I393" s="1155"/>
      <c r="J393" s="1155"/>
      <c r="K393" s="1155"/>
      <c r="L393" s="1161"/>
      <c r="M393" s="1155"/>
      <c r="N393" s="1155"/>
      <c r="O393" s="1155"/>
      <c r="P393" s="1157">
        <v>0.2</v>
      </c>
      <c r="Q393" s="1157">
        <v>0.2</v>
      </c>
      <c r="R393" s="1152">
        <v>5</v>
      </c>
      <c r="S393" s="1155"/>
      <c r="T393" s="1155"/>
      <c r="U393" s="1155"/>
      <c r="V393" s="1155"/>
      <c r="W393" s="1155"/>
      <c r="X393" s="1155"/>
      <c r="Y393" s="1161"/>
      <c r="Z393" s="1161"/>
      <c r="AA393" s="1151">
        <v>0.2</v>
      </c>
    </row>
    <row r="394" spans="1:27">
      <c r="A394" s="1170">
        <v>22</v>
      </c>
      <c r="B394" s="34" t="s">
        <v>10801</v>
      </c>
      <c r="C394" s="1130" t="s">
        <v>10802</v>
      </c>
      <c r="D394" s="1130"/>
      <c r="E394" s="1157">
        <v>0.2</v>
      </c>
      <c r="F394" s="1151">
        <f t="shared" si="67"/>
        <v>0</v>
      </c>
      <c r="G394" s="1161"/>
      <c r="H394" s="1161"/>
      <c r="I394" s="1155"/>
      <c r="J394" s="1155"/>
      <c r="K394" s="1155"/>
      <c r="L394" s="1161"/>
      <c r="M394" s="1155"/>
      <c r="N394" s="1155"/>
      <c r="O394" s="1155"/>
      <c r="P394" s="1157">
        <v>0.2</v>
      </c>
      <c r="Q394" s="1157">
        <v>0.2</v>
      </c>
      <c r="R394" s="1152">
        <v>5</v>
      </c>
      <c r="S394" s="1155"/>
      <c r="T394" s="1155"/>
      <c r="U394" s="1155"/>
      <c r="V394" s="1155"/>
      <c r="W394" s="1155"/>
      <c r="X394" s="1155"/>
      <c r="Y394" s="1161"/>
      <c r="Z394" s="1161"/>
      <c r="AA394" s="1151">
        <v>0.2</v>
      </c>
    </row>
    <row r="395" spans="1:27">
      <c r="A395" s="1170">
        <v>23</v>
      </c>
      <c r="B395" s="34" t="s">
        <v>10803</v>
      </c>
      <c r="C395" s="1130" t="s">
        <v>10804</v>
      </c>
      <c r="D395" s="1130"/>
      <c r="E395" s="1157">
        <v>0.5</v>
      </c>
      <c r="F395" s="1151">
        <f t="shared" si="67"/>
        <v>0</v>
      </c>
      <c r="G395" s="1161"/>
      <c r="H395" s="1161"/>
      <c r="I395" s="1155"/>
      <c r="J395" s="1155"/>
      <c r="K395" s="1155"/>
      <c r="L395" s="1161"/>
      <c r="M395" s="1155"/>
      <c r="N395" s="1155"/>
      <c r="O395" s="1157">
        <v>0.5</v>
      </c>
      <c r="P395" s="579"/>
      <c r="Q395" s="1157">
        <v>0.5</v>
      </c>
      <c r="R395" s="1152">
        <v>5</v>
      </c>
      <c r="S395" s="1155"/>
      <c r="T395" s="1155"/>
      <c r="U395" s="1151">
        <v>1.4999999999999999E-2</v>
      </c>
      <c r="V395" s="1155"/>
      <c r="W395" s="1155"/>
      <c r="X395" s="1155"/>
      <c r="Y395" s="1161"/>
      <c r="Z395" s="1161">
        <v>0.5</v>
      </c>
      <c r="AA395" s="1151"/>
    </row>
    <row r="396" spans="1:27">
      <c r="A396" s="1170">
        <v>24</v>
      </c>
      <c r="B396" s="34" t="s">
        <v>10805</v>
      </c>
      <c r="C396" s="1130" t="s">
        <v>10806</v>
      </c>
      <c r="D396" s="1130"/>
      <c r="E396" s="1157">
        <v>0.3</v>
      </c>
      <c r="F396" s="1151">
        <f t="shared" si="67"/>
        <v>0</v>
      </c>
      <c r="G396" s="1161"/>
      <c r="H396" s="1161"/>
      <c r="I396" s="1155"/>
      <c r="J396" s="1155"/>
      <c r="K396" s="1155"/>
      <c r="L396" s="1161"/>
      <c r="M396" s="1155"/>
      <c r="N396" s="1155"/>
      <c r="O396" s="1155"/>
      <c r="P396" s="1157">
        <v>0.3</v>
      </c>
      <c r="Q396" s="1157">
        <v>0.3</v>
      </c>
      <c r="R396" s="1152">
        <v>5</v>
      </c>
      <c r="S396" s="1155"/>
      <c r="T396" s="1155"/>
      <c r="U396" s="1155"/>
      <c r="V396" s="1155"/>
      <c r="W396" s="1155"/>
      <c r="X396" s="1155"/>
      <c r="Y396" s="1161"/>
      <c r="Z396" s="1161">
        <v>0.3</v>
      </c>
      <c r="AA396" s="1151"/>
    </row>
    <row r="397" spans="1:27">
      <c r="A397" s="1170">
        <v>25</v>
      </c>
      <c r="B397" s="34" t="s">
        <v>10807</v>
      </c>
      <c r="C397" s="1130" t="s">
        <v>10808</v>
      </c>
      <c r="D397" s="1130"/>
      <c r="E397" s="1157">
        <v>0.1</v>
      </c>
      <c r="F397" s="1151">
        <f t="shared" si="67"/>
        <v>0</v>
      </c>
      <c r="G397" s="1161"/>
      <c r="H397" s="1161"/>
      <c r="I397" s="1155"/>
      <c r="J397" s="1155"/>
      <c r="K397" s="1155"/>
      <c r="L397" s="1161"/>
      <c r="M397" s="1155"/>
      <c r="N397" s="1155"/>
      <c r="O397" s="1155"/>
      <c r="P397" s="1157">
        <v>0.1</v>
      </c>
      <c r="Q397" s="1157">
        <v>0.1</v>
      </c>
      <c r="R397" s="1152">
        <v>5</v>
      </c>
      <c r="S397" s="1155"/>
      <c r="T397" s="1155"/>
      <c r="U397" s="1155"/>
      <c r="V397" s="1155"/>
      <c r="W397" s="1155"/>
      <c r="X397" s="1155"/>
      <c r="Y397" s="1161"/>
      <c r="Z397" s="1161"/>
      <c r="AA397" s="1151">
        <v>0.1</v>
      </c>
    </row>
    <row r="398" spans="1:27">
      <c r="A398" s="1170">
        <v>26</v>
      </c>
      <c r="B398" s="34" t="s">
        <v>10809</v>
      </c>
      <c r="C398" s="1130" t="s">
        <v>10810</v>
      </c>
      <c r="D398" s="1130"/>
      <c r="E398" s="1157">
        <v>0.1</v>
      </c>
      <c r="F398" s="1151">
        <f t="shared" si="67"/>
        <v>0</v>
      </c>
      <c r="G398" s="1161"/>
      <c r="H398" s="1161"/>
      <c r="I398" s="1155"/>
      <c r="J398" s="1155"/>
      <c r="K398" s="1155"/>
      <c r="L398" s="1161"/>
      <c r="M398" s="1155"/>
      <c r="N398" s="1155"/>
      <c r="O398" s="1155"/>
      <c r="P398" s="1157">
        <v>0.1</v>
      </c>
      <c r="Q398" s="1157">
        <v>0.1</v>
      </c>
      <c r="R398" s="1152">
        <v>5</v>
      </c>
      <c r="S398" s="1155"/>
      <c r="T398" s="1155"/>
      <c r="U398" s="1155"/>
      <c r="V398" s="1155"/>
      <c r="W398" s="1155"/>
      <c r="X398" s="1155"/>
      <c r="Y398" s="1161"/>
      <c r="Z398" s="1161"/>
      <c r="AA398" s="1151">
        <v>0.1</v>
      </c>
    </row>
    <row r="399" spans="1:27">
      <c r="A399" s="1170">
        <v>27</v>
      </c>
      <c r="B399" s="34" t="s">
        <v>10811</v>
      </c>
      <c r="C399" s="1130" t="s">
        <v>10812</v>
      </c>
      <c r="D399" s="1130"/>
      <c r="E399" s="1157">
        <v>0.6</v>
      </c>
      <c r="F399" s="1151">
        <f t="shared" si="67"/>
        <v>0</v>
      </c>
      <c r="G399" s="1161"/>
      <c r="H399" s="1161"/>
      <c r="I399" s="1155"/>
      <c r="J399" s="1155"/>
      <c r="K399" s="1155"/>
      <c r="L399" s="1161"/>
      <c r="M399" s="1155"/>
      <c r="N399" s="1155"/>
      <c r="O399" s="1155"/>
      <c r="P399" s="1157">
        <v>0.6</v>
      </c>
      <c r="Q399" s="1157">
        <v>0.6</v>
      </c>
      <c r="R399" s="1152">
        <v>5</v>
      </c>
      <c r="S399" s="1155"/>
      <c r="T399" s="1155"/>
      <c r="U399" s="1155"/>
      <c r="V399" s="1155"/>
      <c r="W399" s="1155"/>
      <c r="X399" s="1155"/>
      <c r="Y399" s="1161"/>
      <c r="Z399" s="1161">
        <v>0.6</v>
      </c>
      <c r="AA399" s="1151"/>
    </row>
    <row r="400" spans="1:27">
      <c r="A400" s="1170">
        <v>28</v>
      </c>
      <c r="B400" s="34" t="s">
        <v>10813</v>
      </c>
      <c r="C400" s="1130" t="s">
        <v>10814</v>
      </c>
      <c r="D400" s="1130"/>
      <c r="E400" s="1157">
        <v>0.3</v>
      </c>
      <c r="F400" s="1151">
        <f t="shared" si="67"/>
        <v>0</v>
      </c>
      <c r="G400" s="1161"/>
      <c r="H400" s="1161"/>
      <c r="I400" s="1155"/>
      <c r="J400" s="1155"/>
      <c r="K400" s="1155"/>
      <c r="L400" s="1161"/>
      <c r="M400" s="1155"/>
      <c r="N400" s="1155"/>
      <c r="O400" s="1155"/>
      <c r="P400" s="1157">
        <v>0.3</v>
      </c>
      <c r="Q400" s="1157">
        <v>0.3</v>
      </c>
      <c r="R400" s="1152">
        <v>5</v>
      </c>
      <c r="S400" s="1155"/>
      <c r="T400" s="1155"/>
      <c r="U400" s="1155"/>
      <c r="V400" s="1155"/>
      <c r="W400" s="1155"/>
      <c r="X400" s="1155"/>
      <c r="Y400" s="1161"/>
      <c r="Z400" s="1161">
        <v>0.3</v>
      </c>
      <c r="AA400" s="1151"/>
    </row>
    <row r="401" spans="1:27">
      <c r="A401" s="1170">
        <v>29</v>
      </c>
      <c r="B401" s="34" t="s">
        <v>10815</v>
      </c>
      <c r="C401" s="1130" t="s">
        <v>10816</v>
      </c>
      <c r="D401" s="1130"/>
      <c r="E401" s="1157">
        <v>0.2</v>
      </c>
      <c r="F401" s="1151">
        <f t="shared" si="67"/>
        <v>0</v>
      </c>
      <c r="G401" s="1161"/>
      <c r="H401" s="1161"/>
      <c r="I401" s="1155"/>
      <c r="J401" s="1155"/>
      <c r="K401" s="1155"/>
      <c r="L401" s="1161"/>
      <c r="M401" s="1155"/>
      <c r="N401" s="1155"/>
      <c r="O401" s="1155"/>
      <c r="P401" s="1157">
        <v>0.2</v>
      </c>
      <c r="Q401" s="1157">
        <v>0.2</v>
      </c>
      <c r="R401" s="1152">
        <v>5</v>
      </c>
      <c r="S401" s="1155"/>
      <c r="T401" s="1155"/>
      <c r="U401" s="1155"/>
      <c r="V401" s="1155"/>
      <c r="W401" s="1155"/>
      <c r="X401" s="1155"/>
      <c r="Y401" s="1161"/>
      <c r="Z401" s="1161"/>
      <c r="AA401" s="1151">
        <v>0.2</v>
      </c>
    </row>
    <row r="402" spans="1:27">
      <c r="A402" s="1170">
        <v>30</v>
      </c>
      <c r="B402" s="34" t="s">
        <v>10817</v>
      </c>
      <c r="C402" s="1130" t="s">
        <v>10818</v>
      </c>
      <c r="D402" s="1130"/>
      <c r="E402" s="1157">
        <v>0.3</v>
      </c>
      <c r="F402" s="1151">
        <f t="shared" si="67"/>
        <v>0</v>
      </c>
      <c r="G402" s="1161"/>
      <c r="H402" s="1161"/>
      <c r="I402" s="1155"/>
      <c r="J402" s="1155"/>
      <c r="K402" s="1155"/>
      <c r="L402" s="1161"/>
      <c r="M402" s="1155"/>
      <c r="N402" s="1155"/>
      <c r="O402" s="1155"/>
      <c r="P402" s="1157">
        <v>0.3</v>
      </c>
      <c r="Q402" s="1157">
        <v>0.3</v>
      </c>
      <c r="R402" s="1152">
        <v>5</v>
      </c>
      <c r="S402" s="1155"/>
      <c r="T402" s="1155"/>
      <c r="U402" s="1155"/>
      <c r="V402" s="1155"/>
      <c r="W402" s="1155"/>
      <c r="X402" s="1155"/>
      <c r="Y402" s="1161"/>
      <c r="Z402" s="1161"/>
      <c r="AA402" s="1151">
        <v>0.3</v>
      </c>
    </row>
    <row r="403" spans="1:27">
      <c r="A403" s="1170">
        <v>31</v>
      </c>
      <c r="B403" s="34" t="s">
        <v>10819</v>
      </c>
      <c r="C403" s="1130" t="s">
        <v>10820</v>
      </c>
      <c r="D403" s="1130"/>
      <c r="E403" s="1157">
        <v>0.432</v>
      </c>
      <c r="F403" s="1151">
        <f t="shared" si="67"/>
        <v>0</v>
      </c>
      <c r="G403" s="1162"/>
      <c r="H403" s="1162"/>
      <c r="I403" s="1155"/>
      <c r="J403" s="1155"/>
      <c r="K403" s="1155"/>
      <c r="L403" s="1162"/>
      <c r="M403" s="1155"/>
      <c r="N403" s="1155"/>
      <c r="O403" s="1157">
        <v>0.432</v>
      </c>
      <c r="P403" s="579"/>
      <c r="Q403" s="1157">
        <v>0.432</v>
      </c>
      <c r="R403" s="1152">
        <v>5</v>
      </c>
      <c r="S403" s="1155"/>
      <c r="T403" s="1155"/>
      <c r="U403" s="1155"/>
      <c r="V403" s="1155"/>
      <c r="W403" s="1155"/>
      <c r="X403" s="1155"/>
      <c r="Y403" s="1161"/>
      <c r="Z403" s="1161">
        <v>0.432</v>
      </c>
      <c r="AA403" s="1151"/>
    </row>
    <row r="404" spans="1:27">
      <c r="A404" s="1170">
        <v>32</v>
      </c>
      <c r="B404" s="34" t="s">
        <v>10821</v>
      </c>
      <c r="C404" s="1130" t="s">
        <v>10822</v>
      </c>
      <c r="D404" s="1130"/>
      <c r="E404" s="1157">
        <v>0.8</v>
      </c>
      <c r="F404" s="1151">
        <f t="shared" si="67"/>
        <v>0</v>
      </c>
      <c r="G404" s="1161"/>
      <c r="H404" s="1161"/>
      <c r="I404" s="1155"/>
      <c r="J404" s="1155"/>
      <c r="K404" s="1155"/>
      <c r="L404" s="1161"/>
      <c r="M404" s="1155"/>
      <c r="N404" s="1155"/>
      <c r="O404" s="1155"/>
      <c r="P404" s="1157">
        <v>0.8</v>
      </c>
      <c r="Q404" s="1157">
        <v>0.8</v>
      </c>
      <c r="R404" s="1152">
        <v>5</v>
      </c>
      <c r="S404" s="1155"/>
      <c r="T404" s="1155"/>
      <c r="U404" s="1155"/>
      <c r="V404" s="1155"/>
      <c r="W404" s="1155"/>
      <c r="X404" s="1155"/>
      <c r="Y404" s="1161"/>
      <c r="Z404" s="1161"/>
      <c r="AA404" s="1151">
        <v>0.8</v>
      </c>
    </row>
    <row r="405" spans="1:27">
      <c r="A405" s="1170">
        <v>33</v>
      </c>
      <c r="B405" s="34" t="s">
        <v>7947</v>
      </c>
      <c r="C405" s="1130" t="s">
        <v>10823</v>
      </c>
      <c r="D405" s="1130"/>
      <c r="E405" s="1157">
        <v>0.3</v>
      </c>
      <c r="F405" s="1151">
        <f t="shared" si="67"/>
        <v>0</v>
      </c>
      <c r="G405" s="1161"/>
      <c r="H405" s="1161"/>
      <c r="I405" s="1155"/>
      <c r="J405" s="1155"/>
      <c r="K405" s="1155"/>
      <c r="L405" s="1161"/>
      <c r="M405" s="1155"/>
      <c r="N405" s="1155"/>
      <c r="O405" s="1155"/>
      <c r="P405" s="1157">
        <v>0.3</v>
      </c>
      <c r="Q405" s="1157">
        <v>0.3</v>
      </c>
      <c r="R405" s="1152">
        <v>5</v>
      </c>
      <c r="S405" s="1155"/>
      <c r="T405" s="1155"/>
      <c r="U405" s="1155"/>
      <c r="V405" s="1155"/>
      <c r="W405" s="1155"/>
      <c r="X405" s="1155"/>
      <c r="Y405" s="1161"/>
      <c r="Z405" s="1161"/>
      <c r="AA405" s="1151">
        <v>0.3</v>
      </c>
    </row>
    <row r="406" spans="1:27">
      <c r="A406" s="1170">
        <v>34</v>
      </c>
      <c r="B406" s="34" t="s">
        <v>737</v>
      </c>
      <c r="C406" s="1130" t="s">
        <v>10824</v>
      </c>
      <c r="D406" s="1130"/>
      <c r="E406" s="1157">
        <v>0.251</v>
      </c>
      <c r="F406" s="1157">
        <f t="shared" si="67"/>
        <v>0</v>
      </c>
      <c r="G406" s="1161"/>
      <c r="H406" s="1161"/>
      <c r="I406" s="1165"/>
      <c r="J406" s="1165"/>
      <c r="K406" s="1165"/>
      <c r="L406" s="1161"/>
      <c r="M406" s="1165"/>
      <c r="N406" s="1165"/>
      <c r="O406" s="1157">
        <v>0.251</v>
      </c>
      <c r="P406" s="1176"/>
      <c r="Q406" s="1157">
        <v>0.251</v>
      </c>
      <c r="R406" s="1175">
        <v>5</v>
      </c>
      <c r="S406" s="1165"/>
      <c r="T406" s="1165"/>
      <c r="U406" s="1165"/>
      <c r="V406" s="1165"/>
      <c r="W406" s="1165"/>
      <c r="X406" s="1165"/>
      <c r="Y406" s="1161"/>
      <c r="Z406" s="1161">
        <v>0.251</v>
      </c>
      <c r="AA406" s="1157"/>
    </row>
    <row r="407" spans="1:27">
      <c r="A407" s="1170">
        <v>35</v>
      </c>
      <c r="B407" s="1182" t="s">
        <v>10825</v>
      </c>
      <c r="C407" s="1130" t="s">
        <v>10826</v>
      </c>
      <c r="D407" s="1130"/>
      <c r="E407" s="1157">
        <v>0.19999999999999998</v>
      </c>
      <c r="F407" s="1157">
        <f t="shared" si="67"/>
        <v>0.17499999999999999</v>
      </c>
      <c r="G407" s="1161"/>
      <c r="H407" s="1161"/>
      <c r="I407" s="1165"/>
      <c r="J407" s="1165"/>
      <c r="K407" s="1165"/>
      <c r="L407" s="1161">
        <v>0.17499999999999999</v>
      </c>
      <c r="M407" s="1165"/>
      <c r="N407" s="1165"/>
      <c r="O407" s="1157">
        <v>2.5000000000000001E-2</v>
      </c>
      <c r="P407" s="1176"/>
      <c r="Q407" s="1157">
        <v>0</v>
      </c>
      <c r="R407" s="1175">
        <v>5</v>
      </c>
      <c r="S407" s="1165"/>
      <c r="T407" s="1165"/>
      <c r="U407" s="1165"/>
      <c r="V407" s="1165"/>
      <c r="W407" s="1165"/>
      <c r="X407" s="1165"/>
      <c r="Y407" s="1161"/>
      <c r="Z407" s="1161">
        <v>0.19999999999999998</v>
      </c>
      <c r="AA407" s="1157"/>
    </row>
    <row r="408" spans="1:27">
      <c r="A408" s="1170">
        <v>36</v>
      </c>
      <c r="B408" s="34" t="s">
        <v>10827</v>
      </c>
      <c r="C408" s="1130" t="s">
        <v>10828</v>
      </c>
      <c r="D408" s="1130"/>
      <c r="E408" s="1157">
        <v>0.5</v>
      </c>
      <c r="F408" s="1157">
        <f t="shared" si="67"/>
        <v>0</v>
      </c>
      <c r="G408" s="1161"/>
      <c r="H408" s="1161"/>
      <c r="I408" s="1165"/>
      <c r="J408" s="1165"/>
      <c r="K408" s="1165"/>
      <c r="L408" s="1161"/>
      <c r="M408" s="1165"/>
      <c r="N408" s="1165"/>
      <c r="O408" s="1165"/>
      <c r="P408" s="1157">
        <v>0.5</v>
      </c>
      <c r="Q408" s="1157">
        <v>0.5</v>
      </c>
      <c r="R408" s="1175">
        <v>5</v>
      </c>
      <c r="S408" s="1165"/>
      <c r="T408" s="1165"/>
      <c r="U408" s="1165"/>
      <c r="V408" s="1165"/>
      <c r="W408" s="1165"/>
      <c r="X408" s="1165"/>
      <c r="Y408" s="1161"/>
      <c r="Z408" s="1161">
        <v>0.5</v>
      </c>
      <c r="AA408" s="1157"/>
    </row>
    <row r="409" spans="1:27">
      <c r="A409" s="1170">
        <v>37</v>
      </c>
      <c r="B409" s="34" t="s">
        <v>6481</v>
      </c>
      <c r="C409" s="1130" t="s">
        <v>10829</v>
      </c>
      <c r="D409" s="1130"/>
      <c r="E409" s="1157">
        <v>0.7</v>
      </c>
      <c r="F409" s="1157">
        <f t="shared" si="67"/>
        <v>0</v>
      </c>
      <c r="G409" s="1161"/>
      <c r="H409" s="1161"/>
      <c r="I409" s="1165"/>
      <c r="J409" s="1165"/>
      <c r="K409" s="1165"/>
      <c r="L409" s="1161"/>
      <c r="M409" s="1165"/>
      <c r="N409" s="1165"/>
      <c r="O409" s="1157">
        <v>0.7</v>
      </c>
      <c r="P409" s="1176"/>
      <c r="Q409" s="1157">
        <v>0.7</v>
      </c>
      <c r="R409" s="1175">
        <v>5</v>
      </c>
      <c r="S409" s="1165"/>
      <c r="T409" s="1165"/>
      <c r="U409" s="1165"/>
      <c r="V409" s="1165"/>
      <c r="W409" s="1165"/>
      <c r="X409" s="1165"/>
      <c r="Y409" s="1161"/>
      <c r="Z409" s="1161">
        <v>0.7</v>
      </c>
      <c r="AA409" s="1157"/>
    </row>
    <row r="410" spans="1:27">
      <c r="A410" s="1170">
        <v>38</v>
      </c>
      <c r="B410" s="1182" t="s">
        <v>10830</v>
      </c>
      <c r="C410" s="1130" t="s">
        <v>10831</v>
      </c>
      <c r="D410" s="1130"/>
      <c r="E410" s="1157">
        <v>0.48</v>
      </c>
      <c r="F410" s="1157">
        <f t="shared" si="67"/>
        <v>0</v>
      </c>
      <c r="G410" s="1161"/>
      <c r="H410" s="1161"/>
      <c r="I410" s="1165"/>
      <c r="J410" s="1165"/>
      <c r="K410" s="1165"/>
      <c r="L410" s="1161"/>
      <c r="M410" s="1165"/>
      <c r="N410" s="1165"/>
      <c r="O410" s="1165"/>
      <c r="P410" s="1157">
        <v>0.48</v>
      </c>
      <c r="Q410" s="1157">
        <v>0.48</v>
      </c>
      <c r="R410" s="1175">
        <v>5</v>
      </c>
      <c r="S410" s="1165"/>
      <c r="T410" s="1165"/>
      <c r="U410" s="1157">
        <v>0.01</v>
      </c>
      <c r="V410" s="1165"/>
      <c r="W410" s="1165"/>
      <c r="X410" s="1165"/>
      <c r="Y410" s="1161"/>
      <c r="Z410" s="1161">
        <v>0.48</v>
      </c>
      <c r="AA410" s="1157"/>
    </row>
    <row r="411" spans="1:27">
      <c r="A411" s="1170">
        <v>39</v>
      </c>
      <c r="B411" s="1182" t="s">
        <v>6042</v>
      </c>
      <c r="C411" s="1130" t="s">
        <v>10832</v>
      </c>
      <c r="D411" s="1130"/>
      <c r="E411" s="1157">
        <v>0.8</v>
      </c>
      <c r="F411" s="1157">
        <f t="shared" si="67"/>
        <v>0</v>
      </c>
      <c r="G411" s="1161"/>
      <c r="H411" s="1161"/>
      <c r="I411" s="1165"/>
      <c r="J411" s="1165"/>
      <c r="K411" s="1165"/>
      <c r="L411" s="1161"/>
      <c r="M411" s="1165"/>
      <c r="N411" s="1165"/>
      <c r="O411" s="1165"/>
      <c r="P411" s="1157">
        <v>0.8</v>
      </c>
      <c r="Q411" s="1157">
        <v>0.8</v>
      </c>
      <c r="R411" s="1175">
        <v>5</v>
      </c>
      <c r="S411" s="1165"/>
      <c r="T411" s="1165"/>
      <c r="U411" s="1165"/>
      <c r="V411" s="1165"/>
      <c r="W411" s="1165"/>
      <c r="X411" s="1165"/>
      <c r="Y411" s="1161"/>
      <c r="Z411" s="1161">
        <v>0.8</v>
      </c>
      <c r="AA411" s="1157"/>
    </row>
    <row r="412" spans="1:27">
      <c r="A412" s="1170">
        <v>40</v>
      </c>
      <c r="B412" s="34" t="s">
        <v>10833</v>
      </c>
      <c r="C412" s="1130" t="s">
        <v>10834</v>
      </c>
      <c r="D412" s="1130"/>
      <c r="E412" s="1157">
        <v>0.3</v>
      </c>
      <c r="F412" s="1157">
        <f t="shared" si="67"/>
        <v>0</v>
      </c>
      <c r="G412" s="1161"/>
      <c r="H412" s="1161"/>
      <c r="I412" s="1165"/>
      <c r="J412" s="1165"/>
      <c r="K412" s="1165"/>
      <c r="L412" s="1161"/>
      <c r="M412" s="1165"/>
      <c r="N412" s="1165"/>
      <c r="O412" s="1165"/>
      <c r="P412" s="1157">
        <v>0.3</v>
      </c>
      <c r="Q412" s="1157">
        <v>0.3</v>
      </c>
      <c r="R412" s="1175">
        <v>5</v>
      </c>
      <c r="S412" s="1165"/>
      <c r="T412" s="1165"/>
      <c r="U412" s="1165"/>
      <c r="V412" s="1165"/>
      <c r="W412" s="1165"/>
      <c r="X412" s="1165"/>
      <c r="Y412" s="1161"/>
      <c r="Z412" s="1161"/>
      <c r="AA412" s="1157">
        <v>0.3</v>
      </c>
    </row>
    <row r="413" spans="1:27">
      <c r="A413" s="1170">
        <v>41</v>
      </c>
      <c r="B413" s="34" t="s">
        <v>10835</v>
      </c>
      <c r="C413" s="1130" t="s">
        <v>10836</v>
      </c>
      <c r="D413" s="1130"/>
      <c r="E413" s="1157">
        <v>0.4</v>
      </c>
      <c r="F413" s="1157">
        <f t="shared" si="67"/>
        <v>0</v>
      </c>
      <c r="G413" s="1161"/>
      <c r="H413" s="1161"/>
      <c r="I413" s="1165"/>
      <c r="J413" s="1165"/>
      <c r="K413" s="1165"/>
      <c r="L413" s="1161"/>
      <c r="M413" s="1165"/>
      <c r="N413" s="1165"/>
      <c r="O413" s="1157">
        <v>0.4</v>
      </c>
      <c r="P413" s="1176"/>
      <c r="Q413" s="1157">
        <v>0.4</v>
      </c>
      <c r="R413" s="1175">
        <v>5</v>
      </c>
      <c r="S413" s="1165"/>
      <c r="T413" s="1165"/>
      <c r="U413" s="1165"/>
      <c r="V413" s="1165"/>
      <c r="W413" s="1165"/>
      <c r="X413" s="1165"/>
      <c r="Y413" s="1161"/>
      <c r="Z413" s="1161">
        <v>0.4</v>
      </c>
      <c r="AA413" s="1157"/>
    </row>
    <row r="414" spans="1:27">
      <c r="A414" s="1170">
        <v>42</v>
      </c>
      <c r="B414" s="34" t="s">
        <v>10837</v>
      </c>
      <c r="C414" s="1130" t="s">
        <v>10838</v>
      </c>
      <c r="D414" s="1130"/>
      <c r="E414" s="1157">
        <v>0.4</v>
      </c>
      <c r="F414" s="1157">
        <f t="shared" si="67"/>
        <v>0</v>
      </c>
      <c r="G414" s="1161"/>
      <c r="H414" s="1161"/>
      <c r="I414" s="1165"/>
      <c r="J414" s="1165"/>
      <c r="K414" s="1165"/>
      <c r="L414" s="1161"/>
      <c r="M414" s="1165"/>
      <c r="N414" s="1165"/>
      <c r="O414" s="1165"/>
      <c r="P414" s="1157">
        <v>0.4</v>
      </c>
      <c r="Q414" s="1157">
        <v>0.4</v>
      </c>
      <c r="R414" s="1175">
        <v>5</v>
      </c>
      <c r="S414" s="1165"/>
      <c r="T414" s="1165"/>
      <c r="U414" s="1165"/>
      <c r="V414" s="1165"/>
      <c r="W414" s="1165"/>
      <c r="X414" s="1165"/>
      <c r="Y414" s="1161"/>
      <c r="Z414" s="1161"/>
      <c r="AA414" s="1157">
        <v>0.4</v>
      </c>
    </row>
    <row r="415" spans="1:27">
      <c r="A415" s="1170">
        <v>43</v>
      </c>
      <c r="B415" s="34" t="s">
        <v>10839</v>
      </c>
      <c r="C415" s="1130" t="s">
        <v>10840</v>
      </c>
      <c r="D415" s="1130"/>
      <c r="E415" s="1157">
        <v>0.4</v>
      </c>
      <c r="F415" s="1157">
        <f t="shared" si="67"/>
        <v>0</v>
      </c>
      <c r="G415" s="1161"/>
      <c r="H415" s="1161"/>
      <c r="I415" s="1165"/>
      <c r="J415" s="1165"/>
      <c r="K415" s="1165"/>
      <c r="L415" s="1161"/>
      <c r="M415" s="1165"/>
      <c r="N415" s="1165"/>
      <c r="O415" s="1165"/>
      <c r="P415" s="1157">
        <v>0.4</v>
      </c>
      <c r="Q415" s="1157">
        <v>0.4</v>
      </c>
      <c r="R415" s="1175">
        <v>5</v>
      </c>
      <c r="S415" s="1165"/>
      <c r="T415" s="1165"/>
      <c r="U415" s="1165"/>
      <c r="V415" s="1165"/>
      <c r="W415" s="1165"/>
      <c r="X415" s="1165"/>
      <c r="Y415" s="1161"/>
      <c r="Z415" s="1161"/>
      <c r="AA415" s="1157">
        <v>0.4</v>
      </c>
    </row>
    <row r="416" spans="1:27">
      <c r="A416" s="1170">
        <v>44</v>
      </c>
      <c r="B416" s="34" t="s">
        <v>10841</v>
      </c>
      <c r="C416" s="1130" t="s">
        <v>10842</v>
      </c>
      <c r="D416" s="1130"/>
      <c r="E416" s="1157">
        <v>1</v>
      </c>
      <c r="F416" s="1157">
        <f t="shared" si="67"/>
        <v>0</v>
      </c>
      <c r="G416" s="1161"/>
      <c r="H416" s="1161"/>
      <c r="I416" s="1165"/>
      <c r="J416" s="1165"/>
      <c r="K416" s="1165"/>
      <c r="L416" s="1161"/>
      <c r="M416" s="1165"/>
      <c r="N416" s="1165"/>
      <c r="O416" s="1165"/>
      <c r="P416" s="1157">
        <v>1</v>
      </c>
      <c r="Q416" s="1157">
        <v>1</v>
      </c>
      <c r="R416" s="1175">
        <v>5</v>
      </c>
      <c r="S416" s="1165"/>
      <c r="T416" s="1165"/>
      <c r="U416" s="1157">
        <v>7.0000000000000001E-3</v>
      </c>
      <c r="V416" s="1165"/>
      <c r="W416" s="1165"/>
      <c r="X416" s="1165"/>
      <c r="Y416" s="1161"/>
      <c r="Z416" s="1161">
        <v>1</v>
      </c>
      <c r="AA416" s="1157"/>
    </row>
    <row r="417" spans="1:27">
      <c r="A417" s="1170">
        <v>45</v>
      </c>
      <c r="B417" s="34" t="s">
        <v>10843</v>
      </c>
      <c r="C417" s="1130" t="s">
        <v>10844</v>
      </c>
      <c r="D417" s="1130"/>
      <c r="E417" s="1157">
        <v>0.4</v>
      </c>
      <c r="F417" s="1157">
        <f t="shared" si="67"/>
        <v>0</v>
      </c>
      <c r="G417" s="1161"/>
      <c r="H417" s="1161"/>
      <c r="I417" s="1165"/>
      <c r="J417" s="1165"/>
      <c r="K417" s="1165"/>
      <c r="L417" s="1161"/>
      <c r="M417" s="1165"/>
      <c r="N417" s="1165"/>
      <c r="O417" s="1165"/>
      <c r="P417" s="1157">
        <v>0.4</v>
      </c>
      <c r="Q417" s="1157">
        <v>0.4</v>
      </c>
      <c r="R417" s="1175">
        <v>5</v>
      </c>
      <c r="S417" s="1165"/>
      <c r="T417" s="1165"/>
      <c r="U417" s="1165"/>
      <c r="V417" s="1165"/>
      <c r="W417" s="1165"/>
      <c r="X417" s="1165"/>
      <c r="Y417" s="1161"/>
      <c r="Z417" s="1161">
        <v>0.4</v>
      </c>
      <c r="AA417" s="1157"/>
    </row>
    <row r="418" spans="1:27">
      <c r="A418" s="1170">
        <v>46</v>
      </c>
      <c r="B418" s="34" t="s">
        <v>10845</v>
      </c>
      <c r="C418" s="1130" t="s">
        <v>10846</v>
      </c>
      <c r="D418" s="1130"/>
      <c r="E418" s="1157">
        <v>0.2</v>
      </c>
      <c r="F418" s="1151">
        <f t="shared" si="67"/>
        <v>0</v>
      </c>
      <c r="G418" s="1161"/>
      <c r="H418" s="1161"/>
      <c r="I418" s="1155"/>
      <c r="J418" s="1155"/>
      <c r="K418" s="1155"/>
      <c r="L418" s="1161"/>
      <c r="M418" s="1155"/>
      <c r="N418" s="1155"/>
      <c r="O418" s="1155"/>
      <c r="P418" s="1157">
        <v>0.2</v>
      </c>
      <c r="Q418" s="1157">
        <v>0.2</v>
      </c>
      <c r="R418" s="1152">
        <v>5</v>
      </c>
      <c r="S418" s="1155"/>
      <c r="T418" s="1155"/>
      <c r="U418" s="1155"/>
      <c r="V418" s="1155"/>
      <c r="W418" s="1155"/>
      <c r="X418" s="1155"/>
      <c r="Y418" s="1161"/>
      <c r="Z418" s="1161"/>
      <c r="AA418" s="1151">
        <v>0.2</v>
      </c>
    </row>
    <row r="419" spans="1:27">
      <c r="A419" s="1170">
        <v>47</v>
      </c>
      <c r="B419" s="34" t="s">
        <v>10847</v>
      </c>
      <c r="C419" s="1130" t="s">
        <v>10848</v>
      </c>
      <c r="D419" s="1130"/>
      <c r="E419" s="1157">
        <v>0.2</v>
      </c>
      <c r="F419" s="1151">
        <f t="shared" si="67"/>
        <v>0</v>
      </c>
      <c r="G419" s="1162"/>
      <c r="H419" s="1162"/>
      <c r="I419" s="1155"/>
      <c r="J419" s="1155"/>
      <c r="K419" s="1155"/>
      <c r="L419" s="1162"/>
      <c r="M419" s="1155"/>
      <c r="N419" s="1155"/>
      <c r="O419" s="1155"/>
      <c r="P419" s="1157">
        <v>0.2</v>
      </c>
      <c r="Q419" s="1157">
        <v>0.2</v>
      </c>
      <c r="R419" s="1152">
        <v>5</v>
      </c>
      <c r="S419" s="1155"/>
      <c r="T419" s="1155"/>
      <c r="U419" s="1155"/>
      <c r="V419" s="1155"/>
      <c r="W419" s="1155"/>
      <c r="X419" s="1155"/>
      <c r="Y419" s="1161"/>
      <c r="Z419" s="1161">
        <v>0.2</v>
      </c>
      <c r="AA419" s="1151"/>
    </row>
    <row r="420" spans="1:27">
      <c r="A420" s="1170">
        <v>48</v>
      </c>
      <c r="B420" s="34" t="s">
        <v>10849</v>
      </c>
      <c r="C420" s="1130" t="s">
        <v>10850</v>
      </c>
      <c r="D420" s="1130"/>
      <c r="E420" s="1157">
        <v>0.5</v>
      </c>
      <c r="F420" s="1151">
        <f t="shared" si="67"/>
        <v>0</v>
      </c>
      <c r="G420" s="1162"/>
      <c r="H420" s="1162"/>
      <c r="I420" s="1155"/>
      <c r="J420" s="1155"/>
      <c r="K420" s="1155"/>
      <c r="L420" s="1162"/>
      <c r="M420" s="1155"/>
      <c r="N420" s="1155"/>
      <c r="O420" s="1157">
        <v>0.5</v>
      </c>
      <c r="P420" s="579"/>
      <c r="Q420" s="1157">
        <v>0.5</v>
      </c>
      <c r="R420" s="1152">
        <v>5</v>
      </c>
      <c r="S420" s="1155"/>
      <c r="T420" s="1155"/>
      <c r="U420" s="1155"/>
      <c r="V420" s="1155"/>
      <c r="W420" s="1155"/>
      <c r="X420" s="1155"/>
      <c r="Y420" s="1161"/>
      <c r="Z420" s="1161">
        <v>0.5</v>
      </c>
      <c r="AA420" s="1151"/>
    </row>
    <row r="421" spans="1:27">
      <c r="A421" s="1170">
        <v>49</v>
      </c>
      <c r="B421" s="34" t="s">
        <v>6035</v>
      </c>
      <c r="C421" s="1130" t="s">
        <v>10851</v>
      </c>
      <c r="D421" s="1130"/>
      <c r="E421" s="1157">
        <v>0.5</v>
      </c>
      <c r="F421" s="1151">
        <f t="shared" si="67"/>
        <v>0</v>
      </c>
      <c r="G421" s="1162"/>
      <c r="H421" s="1162"/>
      <c r="I421" s="1155"/>
      <c r="J421" s="1155"/>
      <c r="K421" s="1155"/>
      <c r="L421" s="1162"/>
      <c r="M421" s="1155"/>
      <c r="N421" s="1155"/>
      <c r="O421" s="1157">
        <v>0.5</v>
      </c>
      <c r="P421" s="579"/>
      <c r="Q421" s="1157">
        <v>0.5</v>
      </c>
      <c r="R421" s="1152">
        <v>5</v>
      </c>
      <c r="S421" s="1155"/>
      <c r="T421" s="1155"/>
      <c r="U421" s="1155"/>
      <c r="V421" s="1155"/>
      <c r="W421" s="1155"/>
      <c r="X421" s="1155"/>
      <c r="Y421" s="1161"/>
      <c r="Z421" s="1161">
        <v>0.5</v>
      </c>
      <c r="AA421" s="1151"/>
    </row>
    <row r="422" spans="1:27">
      <c r="A422" s="1170">
        <v>50</v>
      </c>
      <c r="B422" s="34" t="s">
        <v>10852</v>
      </c>
      <c r="C422" s="1130" t="s">
        <v>10853</v>
      </c>
      <c r="D422" s="1130"/>
      <c r="E422" s="1157">
        <v>0.3</v>
      </c>
      <c r="F422" s="1151">
        <f t="shared" si="67"/>
        <v>0</v>
      </c>
      <c r="G422" s="1162"/>
      <c r="H422" s="1162"/>
      <c r="I422" s="1155"/>
      <c r="J422" s="1155"/>
      <c r="K422" s="1155"/>
      <c r="L422" s="1162"/>
      <c r="M422" s="1155"/>
      <c r="N422" s="1155"/>
      <c r="O422" s="1155"/>
      <c r="P422" s="1157">
        <v>0.3</v>
      </c>
      <c r="Q422" s="1157">
        <v>0.3</v>
      </c>
      <c r="R422" s="1152">
        <v>5</v>
      </c>
      <c r="S422" s="1155"/>
      <c r="T422" s="1155"/>
      <c r="U422" s="1151">
        <v>4.0000000000000001E-3</v>
      </c>
      <c r="V422" s="1155"/>
      <c r="W422" s="1155"/>
      <c r="X422" s="1155"/>
      <c r="Y422" s="1161"/>
      <c r="Z422" s="1161"/>
      <c r="AA422" s="1151">
        <v>0.3</v>
      </c>
    </row>
    <row r="423" spans="1:27">
      <c r="A423" s="1170">
        <v>51</v>
      </c>
      <c r="B423" s="34" t="s">
        <v>10854</v>
      </c>
      <c r="C423" s="1130" t="s">
        <v>10855</v>
      </c>
      <c r="D423" s="1130"/>
      <c r="E423" s="1157">
        <v>1</v>
      </c>
      <c r="F423" s="1151">
        <f t="shared" si="67"/>
        <v>0</v>
      </c>
      <c r="G423" s="1162"/>
      <c r="H423" s="1162"/>
      <c r="I423" s="1155"/>
      <c r="J423" s="1155"/>
      <c r="K423" s="1155"/>
      <c r="L423" s="1162"/>
      <c r="M423" s="1155"/>
      <c r="N423" s="1155"/>
      <c r="O423" s="1157">
        <v>1</v>
      </c>
      <c r="P423" s="579"/>
      <c r="Q423" s="1157">
        <v>1</v>
      </c>
      <c r="R423" s="1152">
        <v>5</v>
      </c>
      <c r="S423" s="1155"/>
      <c r="T423" s="1155"/>
      <c r="U423" s="1151">
        <v>6.0000000000000001E-3</v>
      </c>
      <c r="V423" s="1155"/>
      <c r="W423" s="1155"/>
      <c r="X423" s="1155"/>
      <c r="Y423" s="1161"/>
      <c r="Z423" s="1161">
        <v>1</v>
      </c>
      <c r="AA423" s="1151"/>
    </row>
    <row r="424" spans="1:27">
      <c r="A424" s="1170">
        <v>52</v>
      </c>
      <c r="B424" s="34" t="s">
        <v>10856</v>
      </c>
      <c r="C424" s="1130" t="s">
        <v>10857</v>
      </c>
      <c r="D424" s="1130"/>
      <c r="E424" s="1157">
        <v>0.6</v>
      </c>
      <c r="F424" s="1151">
        <f t="shared" si="67"/>
        <v>0</v>
      </c>
      <c r="G424" s="1162"/>
      <c r="H424" s="1162"/>
      <c r="I424" s="1155"/>
      <c r="J424" s="1155"/>
      <c r="K424" s="1155"/>
      <c r="L424" s="1162"/>
      <c r="M424" s="1155"/>
      <c r="N424" s="1155"/>
      <c r="O424" s="1157">
        <v>0.6</v>
      </c>
      <c r="P424" s="579"/>
      <c r="Q424" s="1157">
        <v>0.6</v>
      </c>
      <c r="R424" s="1152">
        <v>5</v>
      </c>
      <c r="S424" s="1155"/>
      <c r="T424" s="1155"/>
      <c r="U424" s="1155"/>
      <c r="V424" s="1155"/>
      <c r="W424" s="1155"/>
      <c r="X424" s="1155"/>
      <c r="Y424" s="1161"/>
      <c r="Z424" s="1161">
        <v>0.6</v>
      </c>
      <c r="AA424" s="1151"/>
    </row>
    <row r="425" spans="1:27">
      <c r="A425" s="1170">
        <v>54</v>
      </c>
      <c r="B425" s="34" t="s">
        <v>10858</v>
      </c>
      <c r="C425" s="1130" t="s">
        <v>10859</v>
      </c>
      <c r="D425" s="1130"/>
      <c r="E425" s="1157">
        <v>0.1</v>
      </c>
      <c r="F425" s="1151">
        <f t="shared" si="67"/>
        <v>0</v>
      </c>
      <c r="G425" s="1162"/>
      <c r="H425" s="1162"/>
      <c r="I425" s="1155"/>
      <c r="J425" s="1155"/>
      <c r="K425" s="1155"/>
      <c r="L425" s="1162"/>
      <c r="M425" s="1155"/>
      <c r="N425" s="1155"/>
      <c r="O425" s="1155"/>
      <c r="P425" s="1157">
        <v>0.1</v>
      </c>
      <c r="Q425" s="1157">
        <v>0.1</v>
      </c>
      <c r="R425" s="1152">
        <v>5</v>
      </c>
      <c r="S425" s="1155"/>
      <c r="T425" s="1155"/>
      <c r="U425" s="1155"/>
      <c r="V425" s="1155"/>
      <c r="W425" s="1155"/>
      <c r="X425" s="1155"/>
      <c r="Y425" s="1161"/>
      <c r="Z425" s="1161">
        <v>0.1</v>
      </c>
      <c r="AA425" s="1151"/>
    </row>
    <row r="426" spans="1:27">
      <c r="A426" s="1170">
        <v>53</v>
      </c>
      <c r="B426" s="34" t="s">
        <v>10860</v>
      </c>
      <c r="C426" s="1130" t="s">
        <v>10861</v>
      </c>
      <c r="D426" s="1130"/>
      <c r="E426" s="1157">
        <v>0.1</v>
      </c>
      <c r="F426" s="1151">
        <f t="shared" si="67"/>
        <v>0</v>
      </c>
      <c r="G426" s="1162"/>
      <c r="H426" s="1162"/>
      <c r="I426" s="1155"/>
      <c r="J426" s="1155"/>
      <c r="K426" s="1155"/>
      <c r="L426" s="1162"/>
      <c r="M426" s="1155"/>
      <c r="N426" s="1155"/>
      <c r="O426" s="1155"/>
      <c r="P426" s="1157">
        <v>0.1</v>
      </c>
      <c r="Q426" s="1157">
        <v>0.1</v>
      </c>
      <c r="R426" s="1152">
        <v>5</v>
      </c>
      <c r="S426" s="1155"/>
      <c r="T426" s="1155"/>
      <c r="U426" s="1155"/>
      <c r="V426" s="1155"/>
      <c r="W426" s="1155"/>
      <c r="X426" s="1155"/>
      <c r="Y426" s="1161"/>
      <c r="Z426" s="1161"/>
      <c r="AA426" s="1151">
        <v>0.1</v>
      </c>
    </row>
    <row r="427" spans="1:27">
      <c r="A427" s="1170">
        <v>54</v>
      </c>
      <c r="B427" s="34" t="s">
        <v>10862</v>
      </c>
      <c r="C427" s="1130" t="s">
        <v>10863</v>
      </c>
      <c r="D427" s="1130"/>
      <c r="E427" s="1157">
        <v>1.5</v>
      </c>
      <c r="F427" s="1151">
        <f t="shared" si="67"/>
        <v>0</v>
      </c>
      <c r="G427" s="1162"/>
      <c r="H427" s="1162"/>
      <c r="I427" s="1155"/>
      <c r="J427" s="1155"/>
      <c r="K427" s="1155"/>
      <c r="L427" s="1162"/>
      <c r="M427" s="1155"/>
      <c r="N427" s="1155"/>
      <c r="O427" s="1157">
        <v>1.5</v>
      </c>
      <c r="P427" s="579"/>
      <c r="Q427" s="1157">
        <v>1.5</v>
      </c>
      <c r="R427" s="1152">
        <v>5</v>
      </c>
      <c r="S427" s="1155"/>
      <c r="T427" s="1155"/>
      <c r="U427" s="1155"/>
      <c r="V427" s="1155"/>
      <c r="W427" s="1155"/>
      <c r="X427" s="1155"/>
      <c r="Y427" s="1161"/>
      <c r="Z427" s="1161">
        <v>1.5</v>
      </c>
      <c r="AA427" s="1151"/>
    </row>
    <row r="428" spans="1:27">
      <c r="A428" s="1170">
        <v>55</v>
      </c>
      <c r="B428" s="34" t="s">
        <v>10864</v>
      </c>
      <c r="C428" s="1130" t="s">
        <v>10865</v>
      </c>
      <c r="D428" s="1130"/>
      <c r="E428" s="1157">
        <v>0.8</v>
      </c>
      <c r="F428" s="1151">
        <f t="shared" si="67"/>
        <v>0</v>
      </c>
      <c r="G428" s="1162"/>
      <c r="H428" s="1162"/>
      <c r="I428" s="1155"/>
      <c r="J428" s="1155"/>
      <c r="K428" s="1155"/>
      <c r="L428" s="1162"/>
      <c r="M428" s="1155"/>
      <c r="N428" s="1155"/>
      <c r="O428" s="1155"/>
      <c r="P428" s="1157">
        <v>0.8</v>
      </c>
      <c r="Q428" s="1157">
        <v>0.8</v>
      </c>
      <c r="R428" s="1152">
        <v>5</v>
      </c>
      <c r="S428" s="1155"/>
      <c r="T428" s="1155"/>
      <c r="U428" s="1151">
        <v>5.0000000000000001E-3</v>
      </c>
      <c r="V428" s="1155"/>
      <c r="W428" s="1155"/>
      <c r="X428" s="1155"/>
      <c r="Y428" s="1161"/>
      <c r="Z428" s="1161">
        <v>0.8</v>
      </c>
      <c r="AA428" s="1151"/>
    </row>
    <row r="429" spans="1:27">
      <c r="A429" s="1170">
        <v>56</v>
      </c>
      <c r="B429" s="34" t="s">
        <v>10866</v>
      </c>
      <c r="C429" s="1130" t="s">
        <v>10867</v>
      </c>
      <c r="D429" s="1130"/>
      <c r="E429" s="1157">
        <v>0.4</v>
      </c>
      <c r="F429" s="1151">
        <f t="shared" si="67"/>
        <v>0</v>
      </c>
      <c r="G429" s="1162"/>
      <c r="H429" s="1162"/>
      <c r="I429" s="1155"/>
      <c r="J429" s="1155"/>
      <c r="K429" s="1155"/>
      <c r="L429" s="1162"/>
      <c r="M429" s="1155"/>
      <c r="N429" s="1155"/>
      <c r="O429" s="1155"/>
      <c r="P429" s="1157">
        <v>0.4</v>
      </c>
      <c r="Q429" s="1157">
        <v>0.4</v>
      </c>
      <c r="R429" s="1152">
        <v>5</v>
      </c>
      <c r="S429" s="1155"/>
      <c r="T429" s="1155"/>
      <c r="U429" s="1155"/>
      <c r="V429" s="1155"/>
      <c r="W429" s="1155"/>
      <c r="X429" s="1155"/>
      <c r="Y429" s="1161"/>
      <c r="Z429" s="1161"/>
      <c r="AA429" s="1151">
        <v>0.4</v>
      </c>
    </row>
    <row r="430" spans="1:27">
      <c r="A430" s="1170">
        <v>57</v>
      </c>
      <c r="B430" s="34" t="s">
        <v>10868</v>
      </c>
      <c r="C430" s="1130" t="s">
        <v>10869</v>
      </c>
      <c r="D430" s="1130"/>
      <c r="E430" s="1157">
        <v>0.3</v>
      </c>
      <c r="F430" s="1151">
        <f t="shared" si="67"/>
        <v>0</v>
      </c>
      <c r="G430" s="1162"/>
      <c r="H430" s="1162"/>
      <c r="I430" s="1155"/>
      <c r="J430" s="1155"/>
      <c r="K430" s="1155"/>
      <c r="L430" s="1162"/>
      <c r="M430" s="1155"/>
      <c r="N430" s="1155"/>
      <c r="O430" s="1155"/>
      <c r="P430" s="1157">
        <v>0.3</v>
      </c>
      <c r="Q430" s="1157">
        <v>0.3</v>
      </c>
      <c r="R430" s="1152">
        <v>5</v>
      </c>
      <c r="S430" s="1155"/>
      <c r="T430" s="1155"/>
      <c r="U430" s="1155"/>
      <c r="V430" s="1155"/>
      <c r="W430" s="1155"/>
      <c r="X430" s="1155"/>
      <c r="Y430" s="1161"/>
      <c r="Z430" s="1161">
        <v>0.3</v>
      </c>
      <c r="AA430" s="1151"/>
    </row>
    <row r="431" spans="1:27">
      <c r="A431" s="1170">
        <v>58</v>
      </c>
      <c r="B431" s="34" t="s">
        <v>10870</v>
      </c>
      <c r="C431" s="1130" t="s">
        <v>10871</v>
      </c>
      <c r="D431" s="1130"/>
      <c r="E431" s="1157">
        <v>0.2</v>
      </c>
      <c r="F431" s="1151">
        <f t="shared" si="67"/>
        <v>0</v>
      </c>
      <c r="G431" s="1162"/>
      <c r="H431" s="1162"/>
      <c r="I431" s="1155"/>
      <c r="J431" s="1155"/>
      <c r="K431" s="1155"/>
      <c r="L431" s="1162"/>
      <c r="M431" s="1155"/>
      <c r="N431" s="1155"/>
      <c r="O431" s="1157">
        <v>0.2</v>
      </c>
      <c r="P431" s="579"/>
      <c r="Q431" s="1157">
        <v>0.2</v>
      </c>
      <c r="R431" s="1152">
        <v>5</v>
      </c>
      <c r="S431" s="1155"/>
      <c r="T431" s="1155"/>
      <c r="U431" s="1155"/>
      <c r="V431" s="1155"/>
      <c r="W431" s="1155"/>
      <c r="X431" s="1155"/>
      <c r="Y431" s="1161"/>
      <c r="Z431" s="1161">
        <v>0.2</v>
      </c>
      <c r="AA431" s="1151"/>
    </row>
    <row r="432" spans="1:27">
      <c r="A432" s="1170">
        <v>59</v>
      </c>
      <c r="B432" s="34" t="s">
        <v>10872</v>
      </c>
      <c r="C432" s="1130" t="s">
        <v>10873</v>
      </c>
      <c r="D432" s="1130"/>
      <c r="E432" s="1157">
        <v>0.4</v>
      </c>
      <c r="F432" s="1151">
        <f t="shared" si="67"/>
        <v>0</v>
      </c>
      <c r="G432" s="1162"/>
      <c r="H432" s="1162"/>
      <c r="I432" s="1155"/>
      <c r="J432" s="1155"/>
      <c r="K432" s="1155"/>
      <c r="L432" s="1162"/>
      <c r="M432" s="1155"/>
      <c r="N432" s="1155"/>
      <c r="O432" s="1155"/>
      <c r="P432" s="1157">
        <v>0.4</v>
      </c>
      <c r="Q432" s="1157">
        <v>0.4</v>
      </c>
      <c r="R432" s="1152">
        <v>5</v>
      </c>
      <c r="S432" s="1155"/>
      <c r="T432" s="1155"/>
      <c r="U432" s="1155"/>
      <c r="V432" s="1155"/>
      <c r="W432" s="1155"/>
      <c r="X432" s="1155"/>
      <c r="Y432" s="1161"/>
      <c r="Z432" s="1161"/>
      <c r="AA432" s="1151">
        <v>0.4</v>
      </c>
    </row>
    <row r="433" spans="1:27">
      <c r="A433" s="1170">
        <v>60</v>
      </c>
      <c r="B433" s="34" t="s">
        <v>10874</v>
      </c>
      <c r="C433" s="1130" t="s">
        <v>10875</v>
      </c>
      <c r="D433" s="1130"/>
      <c r="E433" s="1157">
        <v>0.2</v>
      </c>
      <c r="F433" s="1151">
        <f t="shared" si="67"/>
        <v>0</v>
      </c>
      <c r="G433" s="1162"/>
      <c r="H433" s="1162"/>
      <c r="I433" s="1155"/>
      <c r="J433" s="1155"/>
      <c r="K433" s="1155"/>
      <c r="L433" s="1162"/>
      <c r="M433" s="1155"/>
      <c r="N433" s="1155"/>
      <c r="O433" s="1157">
        <v>0.2</v>
      </c>
      <c r="P433" s="579"/>
      <c r="Q433" s="1157">
        <v>0.2</v>
      </c>
      <c r="R433" s="1152">
        <v>5</v>
      </c>
      <c r="S433" s="1155"/>
      <c r="T433" s="1155"/>
      <c r="U433" s="1151">
        <v>6.0000000000000001E-3</v>
      </c>
      <c r="V433" s="1155"/>
      <c r="W433" s="1155"/>
      <c r="X433" s="1155"/>
      <c r="Y433" s="1161">
        <v>0.2</v>
      </c>
      <c r="Z433" s="1161"/>
      <c r="AA433" s="1151"/>
    </row>
    <row r="434" spans="1:27">
      <c r="A434" s="1170">
        <v>61</v>
      </c>
      <c r="B434" s="34" t="s">
        <v>10876</v>
      </c>
      <c r="C434" s="1130" t="s">
        <v>10877</v>
      </c>
      <c r="D434" s="1130"/>
      <c r="E434" s="1157">
        <v>1.3080000000000001</v>
      </c>
      <c r="F434" s="1151">
        <f t="shared" si="67"/>
        <v>0.8</v>
      </c>
      <c r="G434" s="1162">
        <v>0.8</v>
      </c>
      <c r="H434" s="1162"/>
      <c r="I434" s="1155"/>
      <c r="J434" s="1155"/>
      <c r="K434" s="1155"/>
      <c r="L434" s="1162"/>
      <c r="M434" s="1155"/>
      <c r="N434" s="1155"/>
      <c r="O434" s="1155"/>
      <c r="P434" s="1157">
        <v>0.50800000000000001</v>
      </c>
      <c r="Q434" s="1157">
        <v>0.50800000000000001</v>
      </c>
      <c r="R434" s="1152">
        <v>5</v>
      </c>
      <c r="S434" s="1155"/>
      <c r="T434" s="1155"/>
      <c r="U434" s="1155"/>
      <c r="V434" s="1155"/>
      <c r="W434" s="1155"/>
      <c r="X434" s="1155"/>
      <c r="Y434" s="1161">
        <v>1.3080000000000001</v>
      </c>
      <c r="Z434" s="1161"/>
      <c r="AA434" s="1151"/>
    </row>
    <row r="435" spans="1:27">
      <c r="A435" s="1170">
        <v>62</v>
      </c>
      <c r="B435" s="34" t="s">
        <v>10878</v>
      </c>
      <c r="C435" s="1130" t="s">
        <v>10879</v>
      </c>
      <c r="D435" s="1130"/>
      <c r="E435" s="1157">
        <v>0.6</v>
      </c>
      <c r="F435" s="1151">
        <f t="shared" si="67"/>
        <v>0</v>
      </c>
      <c r="G435" s="1162"/>
      <c r="H435" s="1162"/>
      <c r="I435" s="1155"/>
      <c r="J435" s="1155"/>
      <c r="K435" s="1155"/>
      <c r="L435" s="1162"/>
      <c r="M435" s="1155"/>
      <c r="N435" s="1155"/>
      <c r="O435" s="1155"/>
      <c r="P435" s="1157">
        <v>0.6</v>
      </c>
      <c r="Q435" s="1157">
        <v>0.6</v>
      </c>
      <c r="R435" s="1152">
        <v>5</v>
      </c>
      <c r="S435" s="1155"/>
      <c r="T435" s="1155"/>
      <c r="U435" s="1151">
        <v>6.0000000000000001E-3</v>
      </c>
      <c r="V435" s="1155"/>
      <c r="W435" s="1155"/>
      <c r="X435" s="1155"/>
      <c r="Y435" s="1161">
        <v>0.6</v>
      </c>
      <c r="Z435" s="1161"/>
      <c r="AA435" s="1151"/>
    </row>
    <row r="436" spans="1:27">
      <c r="A436" s="1170"/>
      <c r="B436" s="35" t="s">
        <v>10880</v>
      </c>
      <c r="C436" s="1130"/>
      <c r="D436" s="1130"/>
      <c r="E436" s="1157"/>
      <c r="F436" s="1151"/>
      <c r="G436" s="1162"/>
      <c r="H436" s="1162"/>
      <c r="I436" s="1155"/>
      <c r="J436" s="1155"/>
      <c r="K436" s="1155"/>
      <c r="L436" s="1162"/>
      <c r="M436" s="1155"/>
      <c r="N436" s="1155"/>
      <c r="O436" s="1155"/>
      <c r="P436" s="1157"/>
      <c r="Q436" s="1157"/>
      <c r="R436" s="1152"/>
      <c r="S436" s="1155"/>
      <c r="T436" s="1155"/>
      <c r="U436" s="1151">
        <v>6.0000000000000001E-3</v>
      </c>
      <c r="V436" s="1155"/>
      <c r="W436" s="1155"/>
      <c r="X436" s="1155"/>
      <c r="Y436" s="1161"/>
      <c r="Z436" s="1161"/>
      <c r="AA436" s="1151"/>
    </row>
    <row r="437" spans="1:27">
      <c r="A437" s="1170">
        <v>63</v>
      </c>
      <c r="B437" s="35" t="s">
        <v>10881</v>
      </c>
      <c r="C437" s="1130" t="s">
        <v>10882</v>
      </c>
      <c r="D437" s="1130"/>
      <c r="E437" s="1157">
        <v>0.7</v>
      </c>
      <c r="F437" s="1157">
        <f t="shared" si="67"/>
        <v>0</v>
      </c>
      <c r="G437" s="1162"/>
      <c r="H437" s="1162"/>
      <c r="I437" s="1165"/>
      <c r="J437" s="1165"/>
      <c r="K437" s="1165"/>
      <c r="L437" s="1162"/>
      <c r="M437" s="1165"/>
      <c r="N437" s="1165"/>
      <c r="O437" s="1165"/>
      <c r="P437" s="1157">
        <v>0.7</v>
      </c>
      <c r="Q437" s="1157">
        <v>0.7</v>
      </c>
      <c r="R437" s="1175">
        <v>5</v>
      </c>
      <c r="S437" s="1165"/>
      <c r="T437" s="1165"/>
      <c r="U437" s="1157"/>
      <c r="V437" s="1165"/>
      <c r="W437" s="1165"/>
      <c r="X437" s="1165"/>
      <c r="Y437" s="1161">
        <v>0.7</v>
      </c>
      <c r="Z437" s="1161"/>
      <c r="AA437" s="1157"/>
    </row>
    <row r="438" spans="1:27">
      <c r="A438" s="1170">
        <v>64</v>
      </c>
      <c r="B438" s="1183" t="s">
        <v>10883</v>
      </c>
      <c r="C438" s="1130" t="s">
        <v>10884</v>
      </c>
      <c r="D438" s="1130"/>
      <c r="E438" s="1157">
        <v>1.1870000000000001</v>
      </c>
      <c r="F438" s="1157">
        <f t="shared" si="67"/>
        <v>0.23</v>
      </c>
      <c r="G438" s="1162"/>
      <c r="H438" s="1162">
        <v>0.23</v>
      </c>
      <c r="I438" s="1165"/>
      <c r="J438" s="1165"/>
      <c r="K438" s="1165"/>
      <c r="L438" s="1162"/>
      <c r="M438" s="1165"/>
      <c r="N438" s="1165"/>
      <c r="O438" s="1157">
        <v>0.95699999999999996</v>
      </c>
      <c r="P438" s="1176"/>
      <c r="Q438" s="1157"/>
      <c r="R438" s="1175">
        <v>5</v>
      </c>
      <c r="S438" s="1165"/>
      <c r="T438" s="1165"/>
      <c r="U438" s="1157">
        <v>6.0000000000000001E-3</v>
      </c>
      <c r="V438" s="1165"/>
      <c r="W438" s="1165"/>
      <c r="X438" s="1165"/>
      <c r="Y438" s="1161">
        <v>1.1870000000000001</v>
      </c>
      <c r="Z438" s="1161"/>
      <c r="AA438" s="1157"/>
    </row>
    <row r="439" spans="1:27">
      <c r="A439" s="1170"/>
      <c r="B439" s="1183" t="s">
        <v>10885</v>
      </c>
      <c r="C439" s="1130"/>
      <c r="D439" s="1130"/>
      <c r="E439" s="1157"/>
      <c r="F439" s="1157"/>
      <c r="G439" s="1162"/>
      <c r="H439" s="1162"/>
      <c r="I439" s="1165"/>
      <c r="J439" s="1165"/>
      <c r="K439" s="1165"/>
      <c r="L439" s="1162"/>
      <c r="M439" s="1165"/>
      <c r="N439" s="1165"/>
      <c r="O439" s="1157"/>
      <c r="P439" s="1176"/>
      <c r="Q439" s="1157"/>
      <c r="R439" s="1175"/>
      <c r="S439" s="1165"/>
      <c r="T439" s="1165"/>
      <c r="U439" s="1157">
        <v>6.0000000000000001E-3</v>
      </c>
      <c r="V439" s="1165"/>
      <c r="W439" s="1165"/>
      <c r="X439" s="1165"/>
      <c r="Y439" s="1161"/>
      <c r="Z439" s="1161"/>
      <c r="AA439" s="1157"/>
    </row>
    <row r="440" spans="1:27">
      <c r="A440" s="1170">
        <v>65</v>
      </c>
      <c r="B440" s="1183" t="s">
        <v>10886</v>
      </c>
      <c r="C440" s="1130" t="s">
        <v>10887</v>
      </c>
      <c r="D440" s="1130"/>
      <c r="E440" s="1157">
        <v>0.52300000000000002</v>
      </c>
      <c r="F440" s="1157">
        <f t="shared" ref="F440:F496" si="68">SUM(G440:N440)</f>
        <v>0</v>
      </c>
      <c r="G440" s="1162"/>
      <c r="H440" s="1162"/>
      <c r="I440" s="1165"/>
      <c r="J440" s="1165"/>
      <c r="K440" s="1165"/>
      <c r="L440" s="1162"/>
      <c r="M440" s="1165"/>
      <c r="N440" s="1165"/>
      <c r="O440" s="1157">
        <v>0.52300000000000002</v>
      </c>
      <c r="P440" s="1176"/>
      <c r="Q440" s="1157"/>
      <c r="R440" s="1175">
        <v>5</v>
      </c>
      <c r="S440" s="1165"/>
      <c r="T440" s="1165"/>
      <c r="U440" s="1165"/>
      <c r="V440" s="1165"/>
      <c r="W440" s="1165"/>
      <c r="X440" s="1165"/>
      <c r="Y440" s="1161">
        <v>0.52300000000000002</v>
      </c>
      <c r="Z440" s="1161"/>
      <c r="AA440" s="1157"/>
    </row>
    <row r="441" spans="1:27">
      <c r="A441" s="1170">
        <v>66</v>
      </c>
      <c r="B441" s="1183" t="s">
        <v>10888</v>
      </c>
      <c r="C441" s="1130" t="s">
        <v>10889</v>
      </c>
      <c r="D441" s="1130"/>
      <c r="E441" s="1157">
        <v>0.376</v>
      </c>
      <c r="F441" s="1157">
        <f t="shared" si="68"/>
        <v>0</v>
      </c>
      <c r="G441" s="1162"/>
      <c r="H441" s="1162"/>
      <c r="I441" s="1165"/>
      <c r="J441" s="1165"/>
      <c r="K441" s="1165"/>
      <c r="L441" s="1162"/>
      <c r="M441" s="1165"/>
      <c r="N441" s="1165"/>
      <c r="O441" s="1157">
        <v>0.376</v>
      </c>
      <c r="P441" s="1176"/>
      <c r="Q441" s="1157"/>
      <c r="R441" s="1175">
        <v>5</v>
      </c>
      <c r="S441" s="1165"/>
      <c r="T441" s="1165"/>
      <c r="U441" s="1165"/>
      <c r="V441" s="1165"/>
      <c r="W441" s="1165"/>
      <c r="X441" s="1165"/>
      <c r="Y441" s="1161">
        <v>0.376</v>
      </c>
      <c r="Z441" s="1161"/>
      <c r="AA441" s="1157"/>
    </row>
    <row r="442" spans="1:27">
      <c r="A442" s="1170">
        <v>67</v>
      </c>
      <c r="B442" s="1183" t="s">
        <v>10890</v>
      </c>
      <c r="C442" s="1130" t="s">
        <v>10891</v>
      </c>
      <c r="D442" s="1130"/>
      <c r="E442" s="1157">
        <v>0.22900000000000001</v>
      </c>
      <c r="F442" s="1157">
        <f t="shared" si="68"/>
        <v>0</v>
      </c>
      <c r="G442" s="1162"/>
      <c r="H442" s="1162"/>
      <c r="I442" s="1165"/>
      <c r="J442" s="1165"/>
      <c r="K442" s="1165"/>
      <c r="L442" s="1162"/>
      <c r="M442" s="1165"/>
      <c r="N442" s="1165"/>
      <c r="O442" s="1157">
        <v>0.22900000000000001</v>
      </c>
      <c r="P442" s="1176"/>
      <c r="Q442" s="1157"/>
      <c r="R442" s="1175">
        <v>5</v>
      </c>
      <c r="S442" s="1165"/>
      <c r="T442" s="1165"/>
      <c r="U442" s="1165"/>
      <c r="V442" s="1165"/>
      <c r="W442" s="1165"/>
      <c r="X442" s="1165"/>
      <c r="Y442" s="1161">
        <v>0.22900000000000001</v>
      </c>
      <c r="Z442" s="1161"/>
      <c r="AA442" s="1157"/>
    </row>
    <row r="443" spans="1:27">
      <c r="A443" s="1170">
        <v>68</v>
      </c>
      <c r="B443" s="1183" t="s">
        <v>10892</v>
      </c>
      <c r="C443" s="1130" t="s">
        <v>10893</v>
      </c>
      <c r="D443" s="1130"/>
      <c r="E443" s="1157">
        <v>2.177</v>
      </c>
      <c r="F443" s="1157">
        <f t="shared" si="68"/>
        <v>0</v>
      </c>
      <c r="G443" s="1162"/>
      <c r="H443" s="1162"/>
      <c r="I443" s="1165"/>
      <c r="J443" s="1165"/>
      <c r="K443" s="1165"/>
      <c r="L443" s="1162"/>
      <c r="M443" s="1165"/>
      <c r="N443" s="1165"/>
      <c r="O443" s="1157">
        <v>2.177</v>
      </c>
      <c r="P443" s="1176"/>
      <c r="Q443" s="1157"/>
      <c r="R443" s="1175">
        <v>5</v>
      </c>
      <c r="S443" s="1165"/>
      <c r="T443" s="1165"/>
      <c r="U443" s="1157">
        <v>6.0000000000000001E-3</v>
      </c>
      <c r="V443" s="1165"/>
      <c r="W443" s="1165"/>
      <c r="X443" s="1165"/>
      <c r="Y443" s="1161">
        <v>2.177</v>
      </c>
      <c r="Z443" s="1161"/>
      <c r="AA443" s="1157"/>
    </row>
    <row r="444" spans="1:27">
      <c r="A444" s="1170">
        <v>69</v>
      </c>
      <c r="B444" s="1183" t="s">
        <v>10894</v>
      </c>
      <c r="C444" s="1130" t="s">
        <v>10895</v>
      </c>
      <c r="D444" s="1130"/>
      <c r="E444" s="1157">
        <v>1</v>
      </c>
      <c r="F444" s="1157">
        <f t="shared" si="68"/>
        <v>0</v>
      </c>
      <c r="G444" s="1162"/>
      <c r="H444" s="1162"/>
      <c r="I444" s="1165"/>
      <c r="J444" s="1165"/>
      <c r="K444" s="1165"/>
      <c r="L444" s="1162"/>
      <c r="M444" s="1165"/>
      <c r="N444" s="1165"/>
      <c r="O444" s="1157">
        <v>1</v>
      </c>
      <c r="P444" s="1176"/>
      <c r="Q444" s="1157"/>
      <c r="R444" s="1175">
        <v>5</v>
      </c>
      <c r="S444" s="1165"/>
      <c r="T444" s="1165"/>
      <c r="U444" s="1165"/>
      <c r="V444" s="1165"/>
      <c r="W444" s="1165"/>
      <c r="X444" s="1165"/>
      <c r="Y444" s="1161"/>
      <c r="Z444" s="1161">
        <v>1</v>
      </c>
      <c r="AA444" s="1157"/>
    </row>
    <row r="445" spans="1:27">
      <c r="A445" s="1170">
        <v>70</v>
      </c>
      <c r="B445" s="35" t="s">
        <v>10896</v>
      </c>
      <c r="C445" s="1130" t="s">
        <v>10897</v>
      </c>
      <c r="D445" s="1130"/>
      <c r="E445" s="1157">
        <v>0.4</v>
      </c>
      <c r="F445" s="1157">
        <f t="shared" si="68"/>
        <v>0</v>
      </c>
      <c r="G445" s="1161"/>
      <c r="H445" s="1161"/>
      <c r="I445" s="1165"/>
      <c r="J445" s="1165"/>
      <c r="K445" s="1165"/>
      <c r="L445" s="1161"/>
      <c r="M445" s="1165"/>
      <c r="N445" s="1165"/>
      <c r="O445" s="1165"/>
      <c r="P445" s="1157">
        <v>0.4</v>
      </c>
      <c r="Q445" s="1157">
        <v>0.4</v>
      </c>
      <c r="R445" s="1175">
        <v>5</v>
      </c>
      <c r="S445" s="1165"/>
      <c r="T445" s="1165"/>
      <c r="U445" s="1165"/>
      <c r="V445" s="1165"/>
      <c r="W445" s="1165"/>
      <c r="X445" s="1165"/>
      <c r="Y445" s="1161"/>
      <c r="Z445" s="1161">
        <v>0.4</v>
      </c>
      <c r="AA445" s="1157"/>
    </row>
    <row r="446" spans="1:27">
      <c r="A446" s="1170">
        <v>71</v>
      </c>
      <c r="B446" s="35" t="s">
        <v>10898</v>
      </c>
      <c r="C446" s="1130" t="s">
        <v>10899</v>
      </c>
      <c r="D446" s="1130"/>
      <c r="E446" s="1157">
        <v>0.2</v>
      </c>
      <c r="F446" s="1157">
        <f t="shared" si="68"/>
        <v>0</v>
      </c>
      <c r="G446" s="1161"/>
      <c r="H446" s="1161"/>
      <c r="I446" s="1165"/>
      <c r="J446" s="1165"/>
      <c r="K446" s="1165"/>
      <c r="L446" s="1161"/>
      <c r="M446" s="1165"/>
      <c r="N446" s="1165"/>
      <c r="O446" s="1165"/>
      <c r="P446" s="1157">
        <v>0.2</v>
      </c>
      <c r="Q446" s="1157">
        <v>0.2</v>
      </c>
      <c r="R446" s="1175">
        <v>5</v>
      </c>
      <c r="S446" s="1165"/>
      <c r="T446" s="1165"/>
      <c r="U446" s="1165"/>
      <c r="V446" s="1165"/>
      <c r="W446" s="1165"/>
      <c r="X446" s="1165"/>
      <c r="Y446" s="1161"/>
      <c r="Z446" s="1161"/>
      <c r="AA446" s="1157">
        <v>0.2</v>
      </c>
    </row>
    <row r="447" spans="1:27">
      <c r="A447" s="1170">
        <v>72</v>
      </c>
      <c r="B447" s="35" t="s">
        <v>10900</v>
      </c>
      <c r="C447" s="1130" t="s">
        <v>10901</v>
      </c>
      <c r="D447" s="1130"/>
      <c r="E447" s="1157">
        <v>0.8</v>
      </c>
      <c r="F447" s="1157">
        <f t="shared" si="68"/>
        <v>0</v>
      </c>
      <c r="G447" s="1161"/>
      <c r="H447" s="1161"/>
      <c r="I447" s="1165"/>
      <c r="J447" s="1165"/>
      <c r="K447" s="1165"/>
      <c r="L447" s="1161"/>
      <c r="M447" s="1165"/>
      <c r="N447" s="1165"/>
      <c r="O447" s="1157">
        <v>0.8</v>
      </c>
      <c r="P447" s="1176"/>
      <c r="Q447" s="1157">
        <v>0.8</v>
      </c>
      <c r="R447" s="1175">
        <v>5</v>
      </c>
      <c r="S447" s="1165"/>
      <c r="T447" s="1165"/>
      <c r="U447" s="1165"/>
      <c r="V447" s="1165"/>
      <c r="W447" s="1165"/>
      <c r="X447" s="1165"/>
      <c r="Y447" s="1161"/>
      <c r="Z447" s="1161">
        <v>0.8</v>
      </c>
      <c r="AA447" s="1157"/>
    </row>
    <row r="448" spans="1:27">
      <c r="A448" s="1170">
        <v>73</v>
      </c>
      <c r="B448" s="35" t="s">
        <v>10902</v>
      </c>
      <c r="C448" s="1130" t="s">
        <v>10903</v>
      </c>
      <c r="D448" s="1130"/>
      <c r="E448" s="1157">
        <v>0.7</v>
      </c>
      <c r="F448" s="1157">
        <f t="shared" si="68"/>
        <v>0</v>
      </c>
      <c r="G448" s="1161"/>
      <c r="H448" s="1161"/>
      <c r="I448" s="1165"/>
      <c r="J448" s="1165"/>
      <c r="K448" s="1165"/>
      <c r="L448" s="1161"/>
      <c r="M448" s="1165"/>
      <c r="N448" s="1165"/>
      <c r="O448" s="1165"/>
      <c r="P448" s="1157">
        <v>0.7</v>
      </c>
      <c r="Q448" s="1157">
        <v>0.7</v>
      </c>
      <c r="R448" s="1175">
        <v>5</v>
      </c>
      <c r="S448" s="1165"/>
      <c r="T448" s="1165"/>
      <c r="U448" s="1165"/>
      <c r="V448" s="1165"/>
      <c r="W448" s="1165"/>
      <c r="X448" s="1165"/>
      <c r="Y448" s="1161"/>
      <c r="Z448" s="1161"/>
      <c r="AA448" s="1157">
        <v>0.7</v>
      </c>
    </row>
    <row r="449" spans="1:27">
      <c r="A449" s="1170">
        <v>79</v>
      </c>
      <c r="B449" s="34" t="s">
        <v>10904</v>
      </c>
      <c r="C449" s="1130" t="s">
        <v>10905</v>
      </c>
      <c r="D449" s="1130"/>
      <c r="E449" s="1157">
        <v>0.6</v>
      </c>
      <c r="F449" s="1157">
        <f t="shared" si="68"/>
        <v>0</v>
      </c>
      <c r="G449" s="1161"/>
      <c r="H449" s="1161"/>
      <c r="I449" s="1165"/>
      <c r="J449" s="1165"/>
      <c r="K449" s="1165"/>
      <c r="L449" s="1161"/>
      <c r="M449" s="1165"/>
      <c r="N449" s="1165"/>
      <c r="O449" s="1165"/>
      <c r="P449" s="1157">
        <v>0.6</v>
      </c>
      <c r="Q449" s="1157">
        <v>0.6</v>
      </c>
      <c r="R449" s="1175">
        <v>5</v>
      </c>
      <c r="S449" s="1165"/>
      <c r="T449" s="1165"/>
      <c r="U449" s="1165"/>
      <c r="V449" s="1165"/>
      <c r="W449" s="1165"/>
      <c r="X449" s="1165"/>
      <c r="Y449" s="1161"/>
      <c r="Z449" s="1161"/>
      <c r="AA449" s="1157">
        <v>0.6</v>
      </c>
    </row>
    <row r="450" spans="1:27">
      <c r="A450" s="1170">
        <v>80</v>
      </c>
      <c r="B450" s="34" t="s">
        <v>6971</v>
      </c>
      <c r="C450" s="1130" t="s">
        <v>10906</v>
      </c>
      <c r="D450" s="1130"/>
      <c r="E450" s="1157">
        <v>0.65</v>
      </c>
      <c r="F450" s="1157">
        <f t="shared" si="68"/>
        <v>0.65</v>
      </c>
      <c r="G450" s="1161">
        <v>0.65</v>
      </c>
      <c r="H450" s="1161"/>
      <c r="I450" s="1165"/>
      <c r="J450" s="1165"/>
      <c r="K450" s="1165"/>
      <c r="L450" s="1161"/>
      <c r="M450" s="1165"/>
      <c r="N450" s="1165"/>
      <c r="O450" s="1165"/>
      <c r="P450" s="1157"/>
      <c r="Q450" s="1157"/>
      <c r="R450" s="1175">
        <v>5</v>
      </c>
      <c r="S450" s="1165"/>
      <c r="T450" s="1165"/>
      <c r="U450" s="1165"/>
      <c r="V450" s="1165"/>
      <c r="W450" s="1165"/>
      <c r="X450" s="1165"/>
      <c r="Y450" s="1161">
        <v>0.65</v>
      </c>
      <c r="Z450" s="1161"/>
      <c r="AA450" s="1157"/>
    </row>
    <row r="451" spans="1:27">
      <c r="A451" s="1170">
        <v>81</v>
      </c>
      <c r="B451" s="34" t="s">
        <v>10907</v>
      </c>
      <c r="C451" s="1130" t="s">
        <v>10908</v>
      </c>
      <c r="D451" s="1130"/>
      <c r="E451" s="1157">
        <v>0.7</v>
      </c>
      <c r="F451" s="1157">
        <f t="shared" si="68"/>
        <v>0.7</v>
      </c>
      <c r="G451" s="1161">
        <v>0.7</v>
      </c>
      <c r="H451" s="1161"/>
      <c r="I451" s="1165"/>
      <c r="J451" s="1165"/>
      <c r="K451" s="1165"/>
      <c r="L451" s="1161"/>
      <c r="M451" s="1165"/>
      <c r="N451" s="1165"/>
      <c r="O451" s="1165"/>
      <c r="P451" s="1157"/>
      <c r="Q451" s="1157"/>
      <c r="R451" s="1175">
        <v>5</v>
      </c>
      <c r="S451" s="1165"/>
      <c r="T451" s="1165"/>
      <c r="U451" s="1165"/>
      <c r="V451" s="1165"/>
      <c r="W451" s="1165"/>
      <c r="X451" s="1165"/>
      <c r="Y451" s="1161"/>
      <c r="Z451" s="1161">
        <v>0.7</v>
      </c>
      <c r="AA451" s="1157"/>
    </row>
    <row r="452" spans="1:27">
      <c r="A452" s="1170">
        <v>82</v>
      </c>
      <c r="B452" s="34" t="s">
        <v>10909</v>
      </c>
      <c r="C452" s="1130" t="s">
        <v>10910</v>
      </c>
      <c r="D452" s="1130"/>
      <c r="E452" s="1157">
        <v>0.4</v>
      </c>
      <c r="F452" s="1157">
        <f t="shared" si="68"/>
        <v>0</v>
      </c>
      <c r="G452" s="1161"/>
      <c r="H452" s="1161"/>
      <c r="I452" s="1165"/>
      <c r="J452" s="1165"/>
      <c r="K452" s="1165"/>
      <c r="L452" s="1161"/>
      <c r="M452" s="1165"/>
      <c r="N452" s="1165"/>
      <c r="O452" s="1165"/>
      <c r="P452" s="1157">
        <v>0.4</v>
      </c>
      <c r="Q452" s="1157">
        <v>0.4</v>
      </c>
      <c r="R452" s="1175">
        <v>5</v>
      </c>
      <c r="S452" s="1165"/>
      <c r="T452" s="1165"/>
      <c r="U452" s="1165"/>
      <c r="V452" s="1165"/>
      <c r="W452" s="1165"/>
      <c r="X452" s="1165"/>
      <c r="Y452" s="1161"/>
      <c r="Z452" s="1161">
        <v>0.4</v>
      </c>
      <c r="AA452" s="1157"/>
    </row>
    <row r="453" spans="1:27">
      <c r="A453" s="1170">
        <v>83</v>
      </c>
      <c r="B453" s="1182" t="s">
        <v>10911</v>
      </c>
      <c r="C453" s="1130" t="s">
        <v>10912</v>
      </c>
      <c r="D453" s="1130"/>
      <c r="E453" s="1157">
        <v>0.35799999999999998</v>
      </c>
      <c r="F453" s="1157">
        <f t="shared" si="68"/>
        <v>0</v>
      </c>
      <c r="G453" s="1161"/>
      <c r="H453" s="1161"/>
      <c r="I453" s="1165"/>
      <c r="J453" s="1165"/>
      <c r="K453" s="1165"/>
      <c r="L453" s="1161"/>
      <c r="M453" s="1165"/>
      <c r="N453" s="1165"/>
      <c r="O453" s="1157">
        <v>0.35799999999999998</v>
      </c>
      <c r="P453" s="1176"/>
      <c r="Q453" s="1157">
        <v>0.35799999999999998</v>
      </c>
      <c r="R453" s="1175">
        <v>5</v>
      </c>
      <c r="S453" s="1165"/>
      <c r="T453" s="1165"/>
      <c r="U453" s="1165"/>
      <c r="V453" s="1165"/>
      <c r="W453" s="1165"/>
      <c r="X453" s="1165"/>
      <c r="Y453" s="1161"/>
      <c r="Z453" s="1161">
        <v>0.35799999999999998</v>
      </c>
      <c r="AA453" s="1157"/>
    </row>
    <row r="454" spans="1:27">
      <c r="A454" s="1170">
        <v>84</v>
      </c>
      <c r="B454" s="34" t="s">
        <v>10913</v>
      </c>
      <c r="C454" s="1130" t="s">
        <v>10914</v>
      </c>
      <c r="D454" s="1130"/>
      <c r="E454" s="1157">
        <v>0.3</v>
      </c>
      <c r="F454" s="1157">
        <f t="shared" si="68"/>
        <v>0</v>
      </c>
      <c r="G454" s="1161"/>
      <c r="H454" s="1161"/>
      <c r="I454" s="1165"/>
      <c r="J454" s="1165"/>
      <c r="K454" s="1165"/>
      <c r="L454" s="1161"/>
      <c r="M454" s="1165"/>
      <c r="N454" s="1165"/>
      <c r="O454" s="1165"/>
      <c r="P454" s="1157">
        <v>0.3</v>
      </c>
      <c r="Q454" s="1157">
        <v>0.3</v>
      </c>
      <c r="R454" s="1175">
        <v>5</v>
      </c>
      <c r="S454" s="1165"/>
      <c r="T454" s="1165"/>
      <c r="U454" s="1165"/>
      <c r="V454" s="1165"/>
      <c r="W454" s="1165"/>
      <c r="X454" s="1165"/>
      <c r="Y454" s="1161"/>
      <c r="Z454" s="1161"/>
      <c r="AA454" s="1157">
        <v>0.3</v>
      </c>
    </row>
    <row r="455" spans="1:27">
      <c r="A455" s="1170">
        <v>85</v>
      </c>
      <c r="B455" s="34" t="s">
        <v>10915</v>
      </c>
      <c r="C455" s="1130" t="s">
        <v>10916</v>
      </c>
      <c r="D455" s="1130"/>
      <c r="E455" s="1157">
        <v>0.72199999999999998</v>
      </c>
      <c r="F455" s="1157">
        <f t="shared" si="68"/>
        <v>0</v>
      </c>
      <c r="G455" s="1161"/>
      <c r="H455" s="1161"/>
      <c r="I455" s="1165"/>
      <c r="J455" s="1165"/>
      <c r="K455" s="1165"/>
      <c r="L455" s="1161"/>
      <c r="M455" s="1165"/>
      <c r="N455" s="1165"/>
      <c r="O455" s="1157">
        <v>0.72199999999999998</v>
      </c>
      <c r="P455" s="1176"/>
      <c r="Q455" s="1157">
        <v>0.72199999999999998</v>
      </c>
      <c r="R455" s="1175">
        <v>5</v>
      </c>
      <c r="S455" s="1165"/>
      <c r="T455" s="1165"/>
      <c r="U455" s="1165"/>
      <c r="V455" s="1165"/>
      <c r="W455" s="1165"/>
      <c r="X455" s="1165"/>
      <c r="Y455" s="1161"/>
      <c r="Z455" s="1161">
        <v>0.72199999999999998</v>
      </c>
      <c r="AA455" s="1157"/>
    </row>
    <row r="456" spans="1:27">
      <c r="A456" s="1170">
        <v>86</v>
      </c>
      <c r="B456" s="34" t="s">
        <v>6039</v>
      </c>
      <c r="C456" s="1130" t="s">
        <v>10917</v>
      </c>
      <c r="D456" s="1130"/>
      <c r="E456" s="1157">
        <v>0.3</v>
      </c>
      <c r="F456" s="1157">
        <f t="shared" si="68"/>
        <v>0</v>
      </c>
      <c r="G456" s="1161"/>
      <c r="H456" s="1161"/>
      <c r="I456" s="1165"/>
      <c r="J456" s="1165"/>
      <c r="K456" s="1165"/>
      <c r="L456" s="1161"/>
      <c r="M456" s="1165"/>
      <c r="N456" s="1165"/>
      <c r="O456" s="1165"/>
      <c r="P456" s="1157">
        <v>0.3</v>
      </c>
      <c r="Q456" s="1157">
        <v>0.3</v>
      </c>
      <c r="R456" s="1175">
        <v>5</v>
      </c>
      <c r="S456" s="1165"/>
      <c r="T456" s="1165"/>
      <c r="U456" s="1165"/>
      <c r="V456" s="1165"/>
      <c r="W456" s="1165"/>
      <c r="X456" s="1165"/>
      <c r="Y456" s="1161"/>
      <c r="Z456" s="1161"/>
      <c r="AA456" s="1157">
        <v>0.3</v>
      </c>
    </row>
    <row r="457" spans="1:27">
      <c r="A457" s="1170">
        <v>87</v>
      </c>
      <c r="B457" s="34" t="s">
        <v>10918</v>
      </c>
      <c r="C457" s="1130" t="s">
        <v>10919</v>
      </c>
      <c r="D457" s="1130"/>
      <c r="E457" s="1157">
        <v>0.4</v>
      </c>
      <c r="F457" s="1157">
        <f t="shared" si="68"/>
        <v>0</v>
      </c>
      <c r="G457" s="1161"/>
      <c r="H457" s="1161"/>
      <c r="I457" s="1165"/>
      <c r="J457" s="1165"/>
      <c r="K457" s="1165"/>
      <c r="L457" s="1161"/>
      <c r="M457" s="1165"/>
      <c r="N457" s="1165"/>
      <c r="O457" s="1165"/>
      <c r="P457" s="1157">
        <v>0.4</v>
      </c>
      <c r="Q457" s="1157">
        <v>0.4</v>
      </c>
      <c r="R457" s="1175">
        <v>5</v>
      </c>
      <c r="S457" s="1165"/>
      <c r="T457" s="1165"/>
      <c r="U457" s="1165"/>
      <c r="V457" s="1165"/>
      <c r="W457" s="1165"/>
      <c r="X457" s="1165"/>
      <c r="Y457" s="1161"/>
      <c r="Z457" s="1161"/>
      <c r="AA457" s="1157">
        <v>0.4</v>
      </c>
    </row>
    <row r="458" spans="1:27">
      <c r="A458" s="1170">
        <v>88</v>
      </c>
      <c r="B458" s="34" t="s">
        <v>10920</v>
      </c>
      <c r="C458" s="1130" t="s">
        <v>10921</v>
      </c>
      <c r="D458" s="1130"/>
      <c r="E458" s="1157">
        <v>0.3</v>
      </c>
      <c r="F458" s="1157">
        <f t="shared" si="68"/>
        <v>0</v>
      </c>
      <c r="G458" s="1161"/>
      <c r="H458" s="1161"/>
      <c r="I458" s="1165"/>
      <c r="J458" s="1165"/>
      <c r="K458" s="1165"/>
      <c r="L458" s="1161"/>
      <c r="M458" s="1165"/>
      <c r="N458" s="1165"/>
      <c r="O458" s="1165"/>
      <c r="P458" s="1157">
        <v>0.3</v>
      </c>
      <c r="Q458" s="1157">
        <v>0.3</v>
      </c>
      <c r="R458" s="1175">
        <v>5</v>
      </c>
      <c r="S458" s="1165"/>
      <c r="T458" s="1165"/>
      <c r="U458" s="1165"/>
      <c r="V458" s="1165"/>
      <c r="W458" s="1165"/>
      <c r="X458" s="1165"/>
      <c r="Y458" s="1161"/>
      <c r="Z458" s="1161"/>
      <c r="AA458" s="1157">
        <v>0.3</v>
      </c>
    </row>
    <row r="459" spans="1:27">
      <c r="A459" s="1170">
        <v>89</v>
      </c>
      <c r="B459" s="34" t="s">
        <v>6021</v>
      </c>
      <c r="C459" s="1130" t="s">
        <v>10922</v>
      </c>
      <c r="D459" s="1130"/>
      <c r="E459" s="1157">
        <v>0.2</v>
      </c>
      <c r="F459" s="1157">
        <f t="shared" si="68"/>
        <v>0</v>
      </c>
      <c r="G459" s="1161"/>
      <c r="H459" s="1161"/>
      <c r="I459" s="1165"/>
      <c r="J459" s="1165"/>
      <c r="K459" s="1165"/>
      <c r="L459" s="1161"/>
      <c r="M459" s="1165"/>
      <c r="N459" s="1165"/>
      <c r="O459" s="1165"/>
      <c r="P459" s="1157">
        <v>0.2</v>
      </c>
      <c r="Q459" s="1157">
        <v>0.2</v>
      </c>
      <c r="R459" s="1175">
        <v>5</v>
      </c>
      <c r="S459" s="1165"/>
      <c r="T459" s="1165"/>
      <c r="U459" s="1165"/>
      <c r="V459" s="1165"/>
      <c r="W459" s="1165"/>
      <c r="X459" s="1165"/>
      <c r="Y459" s="1161"/>
      <c r="Z459" s="1161">
        <v>0.2</v>
      </c>
      <c r="AA459" s="1157"/>
    </row>
    <row r="460" spans="1:27">
      <c r="A460" s="1170">
        <v>90</v>
      </c>
      <c r="B460" s="34" t="s">
        <v>7473</v>
      </c>
      <c r="C460" s="1130" t="s">
        <v>10923</v>
      </c>
      <c r="D460" s="1130"/>
      <c r="E460" s="1157">
        <v>0.4</v>
      </c>
      <c r="F460" s="1157">
        <f t="shared" si="68"/>
        <v>0</v>
      </c>
      <c r="G460" s="1161"/>
      <c r="H460" s="1161"/>
      <c r="I460" s="1165"/>
      <c r="J460" s="1165"/>
      <c r="K460" s="1165"/>
      <c r="L460" s="1161"/>
      <c r="M460" s="1165"/>
      <c r="N460" s="1165"/>
      <c r="O460" s="1165"/>
      <c r="P460" s="1157">
        <v>0.4</v>
      </c>
      <c r="Q460" s="1157">
        <v>0.4</v>
      </c>
      <c r="R460" s="1175">
        <v>5</v>
      </c>
      <c r="S460" s="1165"/>
      <c r="T460" s="1165"/>
      <c r="U460" s="1165"/>
      <c r="V460" s="1165"/>
      <c r="W460" s="1165"/>
      <c r="X460" s="1165"/>
      <c r="Y460" s="1161"/>
      <c r="Z460" s="1161">
        <v>0.4</v>
      </c>
      <c r="AA460" s="1157"/>
    </row>
    <row r="461" spans="1:27">
      <c r="A461" s="1170">
        <v>91</v>
      </c>
      <c r="B461" s="1182" t="s">
        <v>10924</v>
      </c>
      <c r="C461" s="1130" t="s">
        <v>10925</v>
      </c>
      <c r="D461" s="1130"/>
      <c r="E461" s="1157">
        <v>1</v>
      </c>
      <c r="F461" s="1157">
        <f t="shared" si="68"/>
        <v>0</v>
      </c>
      <c r="G461" s="1161"/>
      <c r="H461" s="1161"/>
      <c r="I461" s="1165"/>
      <c r="J461" s="1165"/>
      <c r="K461" s="1165"/>
      <c r="L461" s="1161"/>
      <c r="M461" s="1165"/>
      <c r="N461" s="1165"/>
      <c r="O461" s="1157">
        <v>1</v>
      </c>
      <c r="P461" s="1176"/>
      <c r="Q461" s="1157">
        <v>1</v>
      </c>
      <c r="R461" s="1175">
        <v>5</v>
      </c>
      <c r="S461" s="1165"/>
      <c r="T461" s="1165"/>
      <c r="U461" s="1165"/>
      <c r="V461" s="1165"/>
      <c r="W461" s="1165"/>
      <c r="X461" s="1165"/>
      <c r="Y461" s="1161"/>
      <c r="Z461" s="1161">
        <v>1</v>
      </c>
      <c r="AA461" s="1157"/>
    </row>
    <row r="462" spans="1:27">
      <c r="A462" s="1170">
        <v>92</v>
      </c>
      <c r="B462" s="1182" t="s">
        <v>10926</v>
      </c>
      <c r="C462" s="1130" t="s">
        <v>10927</v>
      </c>
      <c r="D462" s="1130"/>
      <c r="E462" s="1157">
        <v>0.30000000000000004</v>
      </c>
      <c r="F462" s="1157">
        <f t="shared" si="68"/>
        <v>0.2</v>
      </c>
      <c r="G462" s="1157"/>
      <c r="H462" s="1157"/>
      <c r="I462" s="1165"/>
      <c r="J462" s="1165"/>
      <c r="K462" s="1165"/>
      <c r="L462" s="1157">
        <v>0.2</v>
      </c>
      <c r="M462" s="1165"/>
      <c r="N462" s="1165"/>
      <c r="O462" s="1157">
        <v>0.1</v>
      </c>
      <c r="P462" s="1176"/>
      <c r="Q462" s="1157">
        <v>0</v>
      </c>
      <c r="R462" s="1175">
        <v>5</v>
      </c>
      <c r="S462" s="1165"/>
      <c r="T462" s="1165"/>
      <c r="U462" s="1165"/>
      <c r="V462" s="1165"/>
      <c r="W462" s="1165"/>
      <c r="X462" s="1165"/>
      <c r="Y462" s="1161"/>
      <c r="Z462" s="1161">
        <v>0.30000000000000004</v>
      </c>
      <c r="AA462" s="1157"/>
    </row>
    <row r="463" spans="1:27">
      <c r="A463" s="1170">
        <v>93</v>
      </c>
      <c r="B463" s="1182" t="s">
        <v>10928</v>
      </c>
      <c r="C463" s="1130" t="s">
        <v>10929</v>
      </c>
      <c r="D463" s="1130"/>
      <c r="E463" s="1157">
        <v>0.9</v>
      </c>
      <c r="F463" s="1157">
        <f t="shared" si="68"/>
        <v>0.25</v>
      </c>
      <c r="G463" s="1157"/>
      <c r="H463" s="1157"/>
      <c r="I463" s="1165"/>
      <c r="J463" s="1165"/>
      <c r="K463" s="1165"/>
      <c r="L463" s="1157">
        <v>0.25</v>
      </c>
      <c r="M463" s="1165"/>
      <c r="N463" s="1165"/>
      <c r="O463" s="1157">
        <v>0.65</v>
      </c>
      <c r="P463" s="1176"/>
      <c r="Q463" s="1157">
        <v>0</v>
      </c>
      <c r="R463" s="1175">
        <v>5</v>
      </c>
      <c r="S463" s="1165"/>
      <c r="T463" s="1165"/>
      <c r="U463" s="1165"/>
      <c r="V463" s="1165"/>
      <c r="W463" s="1165"/>
      <c r="X463" s="1165"/>
      <c r="Y463" s="1161"/>
      <c r="Z463" s="1161">
        <v>0.9</v>
      </c>
      <c r="AA463" s="1157"/>
    </row>
    <row r="464" spans="1:27">
      <c r="A464" s="1170">
        <v>94</v>
      </c>
      <c r="B464" s="34" t="s">
        <v>10930</v>
      </c>
      <c r="C464" s="1130" t="s">
        <v>10931</v>
      </c>
      <c r="D464" s="1130"/>
      <c r="E464" s="1157">
        <v>0.2</v>
      </c>
      <c r="F464" s="1157">
        <f t="shared" si="68"/>
        <v>0</v>
      </c>
      <c r="G464" s="1157"/>
      <c r="H464" s="1157"/>
      <c r="I464" s="1165"/>
      <c r="J464" s="1165"/>
      <c r="K464" s="1165"/>
      <c r="L464" s="1157"/>
      <c r="M464" s="1165"/>
      <c r="N464" s="1165"/>
      <c r="O464" s="1165"/>
      <c r="P464" s="1157">
        <v>0.2</v>
      </c>
      <c r="Q464" s="1157">
        <v>0.2</v>
      </c>
      <c r="R464" s="1175">
        <v>5</v>
      </c>
      <c r="S464" s="1165"/>
      <c r="T464" s="1165"/>
      <c r="U464" s="1165"/>
      <c r="V464" s="1165"/>
      <c r="W464" s="1165"/>
      <c r="X464" s="1165"/>
      <c r="Y464" s="1161"/>
      <c r="Z464" s="1161"/>
      <c r="AA464" s="1157">
        <v>0.2</v>
      </c>
    </row>
    <row r="465" spans="1:27">
      <c r="A465" s="1170">
        <v>96</v>
      </c>
      <c r="B465" s="1182" t="s">
        <v>10932</v>
      </c>
      <c r="C465" s="1130" t="s">
        <v>10933</v>
      </c>
      <c r="D465" s="1130"/>
      <c r="E465" s="1157">
        <v>0.3</v>
      </c>
      <c r="F465" s="1157">
        <f t="shared" si="68"/>
        <v>0</v>
      </c>
      <c r="G465" s="1157"/>
      <c r="H465" s="1157"/>
      <c r="I465" s="1165"/>
      <c r="J465" s="1165"/>
      <c r="K465" s="1165"/>
      <c r="L465" s="1157"/>
      <c r="M465" s="1165"/>
      <c r="N465" s="1165"/>
      <c r="O465" s="1165"/>
      <c r="P465" s="1157">
        <v>0.3</v>
      </c>
      <c r="Q465" s="1157">
        <v>0.3</v>
      </c>
      <c r="R465" s="1175">
        <v>5</v>
      </c>
      <c r="S465" s="1165"/>
      <c r="T465" s="1165"/>
      <c r="U465" s="1165"/>
      <c r="V465" s="1165"/>
      <c r="W465" s="1165"/>
      <c r="X465" s="1165"/>
      <c r="Y465" s="1161"/>
      <c r="Z465" s="1161">
        <v>0.3</v>
      </c>
      <c r="AA465" s="1157"/>
    </row>
    <row r="466" spans="1:27">
      <c r="A466" s="1170">
        <v>97</v>
      </c>
      <c r="B466" s="34" t="s">
        <v>10934</v>
      </c>
      <c r="C466" s="1130" t="s">
        <v>10935</v>
      </c>
      <c r="D466" s="1130"/>
      <c r="E466" s="1157">
        <v>0.2</v>
      </c>
      <c r="F466" s="1157">
        <f t="shared" si="68"/>
        <v>0</v>
      </c>
      <c r="G466" s="1157"/>
      <c r="H466" s="1157"/>
      <c r="I466" s="1165"/>
      <c r="J466" s="1165"/>
      <c r="K466" s="1165"/>
      <c r="L466" s="1157"/>
      <c r="M466" s="1165"/>
      <c r="N466" s="1165"/>
      <c r="O466" s="1165"/>
      <c r="P466" s="1157">
        <v>0.2</v>
      </c>
      <c r="Q466" s="1157">
        <v>0.2</v>
      </c>
      <c r="R466" s="1175">
        <v>5</v>
      </c>
      <c r="S466" s="1165"/>
      <c r="T466" s="1165"/>
      <c r="U466" s="1165"/>
      <c r="V466" s="1165"/>
      <c r="W466" s="1165"/>
      <c r="X466" s="1165"/>
      <c r="Y466" s="1161"/>
      <c r="Z466" s="1161"/>
      <c r="AA466" s="1157">
        <v>0.2</v>
      </c>
    </row>
    <row r="467" spans="1:27">
      <c r="A467" s="1170">
        <v>98</v>
      </c>
      <c r="B467" s="1182" t="s">
        <v>10936</v>
      </c>
      <c r="C467" s="1130" t="s">
        <v>10937</v>
      </c>
      <c r="D467" s="1130"/>
      <c r="E467" s="1157">
        <v>0.39800000000000002</v>
      </c>
      <c r="F467" s="1157">
        <f t="shared" si="68"/>
        <v>0</v>
      </c>
      <c r="G467" s="1157"/>
      <c r="H467" s="1157"/>
      <c r="I467" s="1165"/>
      <c r="J467" s="1165"/>
      <c r="K467" s="1165"/>
      <c r="L467" s="1157"/>
      <c r="M467" s="1165"/>
      <c r="N467" s="1165"/>
      <c r="O467" s="1157">
        <v>0.39800000000000002</v>
      </c>
      <c r="P467" s="1176"/>
      <c r="Q467" s="1157">
        <v>0.39800000000000002</v>
      </c>
      <c r="R467" s="1175">
        <v>5</v>
      </c>
      <c r="S467" s="1165"/>
      <c r="T467" s="1165"/>
      <c r="U467" s="1165"/>
      <c r="V467" s="1165"/>
      <c r="W467" s="1165"/>
      <c r="X467" s="1165"/>
      <c r="Y467" s="1161"/>
      <c r="Z467" s="1161">
        <v>0.39800000000000002</v>
      </c>
      <c r="AA467" s="1157"/>
    </row>
    <row r="468" spans="1:27">
      <c r="A468" s="1170">
        <v>99</v>
      </c>
      <c r="B468" s="34" t="s">
        <v>10938</v>
      </c>
      <c r="C468" s="1130" t="s">
        <v>10939</v>
      </c>
      <c r="D468" s="1130"/>
      <c r="E468" s="1157">
        <v>0.1</v>
      </c>
      <c r="F468" s="1157">
        <f t="shared" si="68"/>
        <v>0</v>
      </c>
      <c r="G468" s="1157"/>
      <c r="H468" s="1157"/>
      <c r="I468" s="1165"/>
      <c r="J468" s="1165"/>
      <c r="K468" s="1165"/>
      <c r="L468" s="1157"/>
      <c r="M468" s="1165"/>
      <c r="N468" s="1165"/>
      <c r="O468" s="1165"/>
      <c r="P468" s="1157">
        <v>0.1</v>
      </c>
      <c r="Q468" s="1157">
        <v>0.1</v>
      </c>
      <c r="R468" s="1175">
        <v>5</v>
      </c>
      <c r="S468" s="1165"/>
      <c r="T468" s="1165"/>
      <c r="U468" s="1165"/>
      <c r="V468" s="1165"/>
      <c r="W468" s="1165"/>
      <c r="X468" s="1165"/>
      <c r="Y468" s="1161"/>
      <c r="Z468" s="1161"/>
      <c r="AA468" s="1157">
        <v>0.1</v>
      </c>
    </row>
    <row r="469" spans="1:27">
      <c r="A469" s="1170">
        <v>100</v>
      </c>
      <c r="B469" s="34" t="s">
        <v>10940</v>
      </c>
      <c r="C469" s="1130" t="s">
        <v>10941</v>
      </c>
      <c r="D469" s="1130"/>
      <c r="E469" s="1157">
        <v>0.5</v>
      </c>
      <c r="F469" s="1157">
        <f t="shared" si="68"/>
        <v>0</v>
      </c>
      <c r="G469" s="1157"/>
      <c r="H469" s="1157"/>
      <c r="I469" s="1165"/>
      <c r="J469" s="1165"/>
      <c r="K469" s="1165"/>
      <c r="L469" s="1157"/>
      <c r="M469" s="1165"/>
      <c r="N469" s="1165"/>
      <c r="O469" s="1157">
        <v>0.5</v>
      </c>
      <c r="P469" s="1176"/>
      <c r="Q469" s="1157">
        <v>0.5</v>
      </c>
      <c r="R469" s="1175">
        <v>5</v>
      </c>
      <c r="S469" s="1165"/>
      <c r="T469" s="1165"/>
      <c r="U469" s="1165"/>
      <c r="V469" s="1165"/>
      <c r="W469" s="1165"/>
      <c r="X469" s="1165"/>
      <c r="Y469" s="1161"/>
      <c r="Z469" s="1161">
        <v>0.5</v>
      </c>
      <c r="AA469" s="1157"/>
    </row>
    <row r="470" spans="1:27">
      <c r="A470" s="1170">
        <v>101</v>
      </c>
      <c r="B470" s="34" t="s">
        <v>6042</v>
      </c>
      <c r="C470" s="1130" t="s">
        <v>10942</v>
      </c>
      <c r="D470" s="1130"/>
      <c r="E470" s="1157">
        <v>0.314</v>
      </c>
      <c r="F470" s="1157">
        <f t="shared" si="68"/>
        <v>0</v>
      </c>
      <c r="G470" s="1157"/>
      <c r="H470" s="1157"/>
      <c r="I470" s="1165"/>
      <c r="J470" s="1165"/>
      <c r="K470" s="1165"/>
      <c r="L470" s="1157"/>
      <c r="M470" s="1165"/>
      <c r="N470" s="1165"/>
      <c r="O470" s="1157">
        <v>0.314</v>
      </c>
      <c r="P470" s="1176"/>
      <c r="Q470" s="1157">
        <v>0.314</v>
      </c>
      <c r="R470" s="1175">
        <v>5</v>
      </c>
      <c r="S470" s="1165"/>
      <c r="T470" s="1165"/>
      <c r="U470" s="1165"/>
      <c r="V470" s="1165"/>
      <c r="W470" s="1165"/>
      <c r="X470" s="1165"/>
      <c r="Y470" s="1161"/>
      <c r="Z470" s="1161">
        <v>0.314</v>
      </c>
      <c r="AA470" s="1157"/>
    </row>
    <row r="471" spans="1:27">
      <c r="A471" s="1170">
        <v>102</v>
      </c>
      <c r="B471" s="34" t="s">
        <v>10943</v>
      </c>
      <c r="C471" s="1130" t="s">
        <v>10944</v>
      </c>
      <c r="D471" s="1130"/>
      <c r="E471" s="1157">
        <v>0.7</v>
      </c>
      <c r="F471" s="1157">
        <f t="shared" si="68"/>
        <v>0</v>
      </c>
      <c r="G471" s="1157"/>
      <c r="H471" s="1157"/>
      <c r="I471" s="1165"/>
      <c r="J471" s="1165"/>
      <c r="K471" s="1165"/>
      <c r="L471" s="1157"/>
      <c r="M471" s="1165"/>
      <c r="N471" s="1165"/>
      <c r="O471" s="1165"/>
      <c r="P471" s="1157">
        <v>0.7</v>
      </c>
      <c r="Q471" s="1157">
        <v>0.7</v>
      </c>
      <c r="R471" s="1175">
        <v>5</v>
      </c>
      <c r="S471" s="1165"/>
      <c r="T471" s="1165"/>
      <c r="U471" s="1165"/>
      <c r="V471" s="1165"/>
      <c r="W471" s="1165"/>
      <c r="X471" s="1165"/>
      <c r="Y471" s="1161"/>
      <c r="Z471" s="1161">
        <v>0.7</v>
      </c>
      <c r="AA471" s="1157"/>
    </row>
    <row r="472" spans="1:27">
      <c r="A472" s="1170">
        <v>103</v>
      </c>
      <c r="B472" s="34" t="s">
        <v>10945</v>
      </c>
      <c r="C472" s="1130" t="s">
        <v>10946</v>
      </c>
      <c r="D472" s="1130"/>
      <c r="E472" s="1157">
        <v>0.4</v>
      </c>
      <c r="F472" s="1157">
        <f t="shared" si="68"/>
        <v>0</v>
      </c>
      <c r="G472" s="1157"/>
      <c r="H472" s="1157"/>
      <c r="I472" s="1165"/>
      <c r="J472" s="1165"/>
      <c r="K472" s="1165"/>
      <c r="L472" s="1157"/>
      <c r="M472" s="1165"/>
      <c r="N472" s="1165"/>
      <c r="O472" s="1165"/>
      <c r="P472" s="1157">
        <v>0.4</v>
      </c>
      <c r="Q472" s="1157">
        <v>0.4</v>
      </c>
      <c r="R472" s="1175">
        <v>5</v>
      </c>
      <c r="S472" s="1165"/>
      <c r="T472" s="1165"/>
      <c r="U472" s="1165"/>
      <c r="V472" s="1165"/>
      <c r="W472" s="1165"/>
      <c r="X472" s="1165"/>
      <c r="Y472" s="1161"/>
      <c r="Z472" s="1161">
        <v>0.4</v>
      </c>
      <c r="AA472" s="1157"/>
    </row>
    <row r="473" spans="1:27">
      <c r="A473" s="1170">
        <v>104</v>
      </c>
      <c r="B473" s="34" t="s">
        <v>10947</v>
      </c>
      <c r="C473" s="1130" t="s">
        <v>10948</v>
      </c>
      <c r="D473" s="1130"/>
      <c r="E473" s="1157">
        <v>0.3</v>
      </c>
      <c r="F473" s="1157">
        <f t="shared" si="68"/>
        <v>0</v>
      </c>
      <c r="G473" s="1157"/>
      <c r="H473" s="1157"/>
      <c r="I473" s="1165"/>
      <c r="J473" s="1165"/>
      <c r="K473" s="1165"/>
      <c r="L473" s="1157"/>
      <c r="M473" s="1165"/>
      <c r="N473" s="1165"/>
      <c r="O473" s="1157">
        <v>0.3</v>
      </c>
      <c r="P473" s="1176"/>
      <c r="Q473" s="1157">
        <v>0.3</v>
      </c>
      <c r="R473" s="1175">
        <v>5</v>
      </c>
      <c r="S473" s="1165"/>
      <c r="T473" s="1165"/>
      <c r="U473" s="1165"/>
      <c r="V473" s="1165"/>
      <c r="W473" s="1165"/>
      <c r="X473" s="1165"/>
      <c r="Y473" s="1161"/>
      <c r="Z473" s="1161"/>
      <c r="AA473" s="1157">
        <v>0.3</v>
      </c>
    </row>
    <row r="474" spans="1:27">
      <c r="A474" s="1170">
        <v>105</v>
      </c>
      <c r="B474" s="34" t="s">
        <v>6507</v>
      </c>
      <c r="C474" s="1130" t="s">
        <v>10949</v>
      </c>
      <c r="D474" s="1130"/>
      <c r="E474" s="1157">
        <v>0.56399999999999995</v>
      </c>
      <c r="F474" s="1157">
        <f t="shared" si="68"/>
        <v>0</v>
      </c>
      <c r="G474" s="1157"/>
      <c r="H474" s="1157"/>
      <c r="I474" s="1165"/>
      <c r="J474" s="1165"/>
      <c r="K474" s="1165"/>
      <c r="L474" s="1157"/>
      <c r="M474" s="1165"/>
      <c r="N474" s="1165"/>
      <c r="O474" s="1157">
        <v>0.56399999999999995</v>
      </c>
      <c r="P474" s="1176"/>
      <c r="Q474" s="1157">
        <v>0.56399999999999995</v>
      </c>
      <c r="R474" s="1175">
        <v>5</v>
      </c>
      <c r="S474" s="1165"/>
      <c r="T474" s="1165"/>
      <c r="U474" s="1165"/>
      <c r="V474" s="1165"/>
      <c r="W474" s="1165"/>
      <c r="X474" s="1165"/>
      <c r="Y474" s="1161"/>
      <c r="Z474" s="1161">
        <v>0.56399999999999995</v>
      </c>
      <c r="AA474" s="1157"/>
    </row>
    <row r="475" spans="1:27">
      <c r="A475" s="1170">
        <v>106</v>
      </c>
      <c r="B475" s="1182" t="s">
        <v>6020</v>
      </c>
      <c r="C475" s="1130" t="s">
        <v>10950</v>
      </c>
      <c r="D475" s="1130"/>
      <c r="E475" s="1157">
        <v>0.5</v>
      </c>
      <c r="F475" s="1157">
        <f t="shared" si="68"/>
        <v>0</v>
      </c>
      <c r="G475" s="1157"/>
      <c r="H475" s="1157"/>
      <c r="I475" s="1165"/>
      <c r="J475" s="1165"/>
      <c r="K475" s="1165"/>
      <c r="L475" s="1157"/>
      <c r="M475" s="1165"/>
      <c r="N475" s="1165"/>
      <c r="O475" s="1157">
        <v>0.5</v>
      </c>
      <c r="P475" s="1176"/>
      <c r="Q475" s="1157">
        <v>0.5</v>
      </c>
      <c r="R475" s="1175">
        <v>5</v>
      </c>
      <c r="S475" s="1165"/>
      <c r="T475" s="1165"/>
      <c r="U475" s="1165"/>
      <c r="V475" s="1165"/>
      <c r="W475" s="1165"/>
      <c r="X475" s="1165"/>
      <c r="Y475" s="1161"/>
      <c r="Z475" s="1161">
        <v>0.5</v>
      </c>
      <c r="AA475" s="1157"/>
    </row>
    <row r="476" spans="1:27">
      <c r="A476" s="1170">
        <v>107</v>
      </c>
      <c r="B476" s="1182" t="s">
        <v>10951</v>
      </c>
      <c r="C476" s="1130" t="s">
        <v>10952</v>
      </c>
      <c r="D476" s="1130"/>
      <c r="E476" s="1157">
        <v>2</v>
      </c>
      <c r="F476" s="1157">
        <f t="shared" si="68"/>
        <v>0.56000000000000005</v>
      </c>
      <c r="G476" s="1157">
        <v>0.56000000000000005</v>
      </c>
      <c r="H476" s="1157"/>
      <c r="I476" s="1165"/>
      <c r="J476" s="1165"/>
      <c r="K476" s="1165"/>
      <c r="L476" s="1157"/>
      <c r="M476" s="1165"/>
      <c r="N476" s="1165"/>
      <c r="O476" s="1157">
        <v>1.44</v>
      </c>
      <c r="P476" s="1176"/>
      <c r="Q476" s="1157"/>
      <c r="R476" s="1175">
        <v>5</v>
      </c>
      <c r="S476" s="1165"/>
      <c r="T476" s="1165"/>
      <c r="U476" s="1165"/>
      <c r="V476" s="1165"/>
      <c r="W476" s="1165"/>
      <c r="X476" s="1165"/>
      <c r="Y476" s="1161">
        <v>2</v>
      </c>
      <c r="Z476" s="1161"/>
      <c r="AA476" s="1157"/>
    </row>
    <row r="477" spans="1:27">
      <c r="A477" s="1170">
        <v>108</v>
      </c>
      <c r="B477" s="34" t="s">
        <v>10953</v>
      </c>
      <c r="C477" s="1130" t="s">
        <v>10954</v>
      </c>
      <c r="D477" s="1130"/>
      <c r="E477" s="1157">
        <v>0.2</v>
      </c>
      <c r="F477" s="1157">
        <f t="shared" si="68"/>
        <v>0</v>
      </c>
      <c r="G477" s="1157"/>
      <c r="H477" s="1157"/>
      <c r="I477" s="1165"/>
      <c r="J477" s="1165"/>
      <c r="K477" s="1165"/>
      <c r="L477" s="1157"/>
      <c r="M477" s="1165"/>
      <c r="N477" s="1165"/>
      <c r="O477" s="1157">
        <v>0.2</v>
      </c>
      <c r="P477" s="1176"/>
      <c r="Q477" s="1157">
        <v>0.2</v>
      </c>
      <c r="R477" s="1175">
        <v>5</v>
      </c>
      <c r="S477" s="1165"/>
      <c r="T477" s="1165"/>
      <c r="U477" s="1165"/>
      <c r="V477" s="1165"/>
      <c r="W477" s="1165"/>
      <c r="X477" s="1165"/>
      <c r="Y477" s="1161"/>
      <c r="Z477" s="1161">
        <v>0.2</v>
      </c>
      <c r="AA477" s="1157"/>
    </row>
    <row r="478" spans="1:27">
      <c r="A478" s="1170">
        <v>109</v>
      </c>
      <c r="B478" s="34" t="s">
        <v>10955</v>
      </c>
      <c r="C478" s="1130" t="s">
        <v>10956</v>
      </c>
      <c r="D478" s="1130"/>
      <c r="E478" s="1157">
        <v>0.3</v>
      </c>
      <c r="F478" s="1157">
        <f t="shared" si="68"/>
        <v>0</v>
      </c>
      <c r="G478" s="1157"/>
      <c r="H478" s="1157"/>
      <c r="I478" s="1165"/>
      <c r="J478" s="1165"/>
      <c r="K478" s="1165"/>
      <c r="L478" s="1157"/>
      <c r="M478" s="1165"/>
      <c r="N478" s="1165"/>
      <c r="O478" s="1165"/>
      <c r="P478" s="1157">
        <v>0.3</v>
      </c>
      <c r="Q478" s="1157">
        <v>0.3</v>
      </c>
      <c r="R478" s="1175">
        <v>5</v>
      </c>
      <c r="S478" s="1165"/>
      <c r="T478" s="1165"/>
      <c r="U478" s="1165"/>
      <c r="V478" s="1165"/>
      <c r="W478" s="1165"/>
      <c r="X478" s="1165"/>
      <c r="Y478" s="1161"/>
      <c r="Z478" s="1161"/>
      <c r="AA478" s="1157">
        <v>0.3</v>
      </c>
    </row>
    <row r="479" spans="1:27">
      <c r="A479" s="1170">
        <v>110</v>
      </c>
      <c r="B479" s="34" t="s">
        <v>10957</v>
      </c>
      <c r="C479" s="1130" t="s">
        <v>10958</v>
      </c>
      <c r="D479" s="1130"/>
      <c r="E479" s="1157">
        <v>0.4</v>
      </c>
      <c r="F479" s="1157">
        <f t="shared" si="68"/>
        <v>0</v>
      </c>
      <c r="G479" s="1157"/>
      <c r="H479" s="1157"/>
      <c r="I479" s="1165"/>
      <c r="J479" s="1165"/>
      <c r="K479" s="1165"/>
      <c r="L479" s="1157"/>
      <c r="M479" s="1165"/>
      <c r="N479" s="1165"/>
      <c r="O479" s="1165"/>
      <c r="P479" s="1157">
        <v>0.4</v>
      </c>
      <c r="Q479" s="1157">
        <v>0.4</v>
      </c>
      <c r="R479" s="1175">
        <v>5</v>
      </c>
      <c r="S479" s="1165"/>
      <c r="T479" s="1165"/>
      <c r="U479" s="1165"/>
      <c r="V479" s="1165"/>
      <c r="W479" s="1165"/>
      <c r="X479" s="1165"/>
      <c r="Y479" s="1161"/>
      <c r="Z479" s="1161"/>
      <c r="AA479" s="1157">
        <v>0.4</v>
      </c>
    </row>
    <row r="480" spans="1:27">
      <c r="A480" s="1170">
        <v>111</v>
      </c>
      <c r="B480" s="34" t="s">
        <v>10959</v>
      </c>
      <c r="C480" s="1130" t="s">
        <v>10960</v>
      </c>
      <c r="D480" s="1130"/>
      <c r="E480" s="1157">
        <v>0.4</v>
      </c>
      <c r="F480" s="1157">
        <f t="shared" si="68"/>
        <v>0</v>
      </c>
      <c r="G480" s="1157"/>
      <c r="H480" s="1157"/>
      <c r="I480" s="1165"/>
      <c r="J480" s="1165"/>
      <c r="K480" s="1165"/>
      <c r="L480" s="1157"/>
      <c r="M480" s="1165"/>
      <c r="N480" s="1165"/>
      <c r="O480" s="1165"/>
      <c r="P480" s="1157">
        <v>0.4</v>
      </c>
      <c r="Q480" s="1157">
        <v>0.4</v>
      </c>
      <c r="R480" s="1175">
        <v>5</v>
      </c>
      <c r="S480" s="1165"/>
      <c r="T480" s="1165"/>
      <c r="U480" s="1165"/>
      <c r="V480" s="1165"/>
      <c r="W480" s="1165"/>
      <c r="X480" s="1165"/>
      <c r="Y480" s="1161"/>
      <c r="Z480" s="1161"/>
      <c r="AA480" s="1157">
        <v>0.4</v>
      </c>
    </row>
    <row r="481" spans="1:27">
      <c r="A481" s="1170">
        <v>112</v>
      </c>
      <c r="B481" s="1182" t="s">
        <v>10961</v>
      </c>
      <c r="C481" s="1130" t="s">
        <v>10962</v>
      </c>
      <c r="D481" s="1130"/>
      <c r="E481" s="1157">
        <v>1.135</v>
      </c>
      <c r="F481" s="1157">
        <f t="shared" si="68"/>
        <v>0.35</v>
      </c>
      <c r="G481" s="1163">
        <v>0.35</v>
      </c>
      <c r="H481" s="1163"/>
      <c r="I481" s="1165"/>
      <c r="J481" s="1165"/>
      <c r="K481" s="1165"/>
      <c r="L481" s="1163"/>
      <c r="M481" s="1165"/>
      <c r="N481" s="1165"/>
      <c r="O481" s="1157">
        <v>0.78500000000000003</v>
      </c>
      <c r="P481" s="1176"/>
      <c r="Q481" s="1157"/>
      <c r="R481" s="1175">
        <v>5</v>
      </c>
      <c r="S481" s="1165"/>
      <c r="T481" s="1165"/>
      <c r="U481" s="1165"/>
      <c r="V481" s="1165"/>
      <c r="W481" s="1165"/>
      <c r="X481" s="1165"/>
      <c r="Y481" s="1161">
        <v>1.135</v>
      </c>
      <c r="Z481" s="1161"/>
      <c r="AA481" s="1157"/>
    </row>
    <row r="482" spans="1:27">
      <c r="A482" s="1170">
        <v>113</v>
      </c>
      <c r="B482" s="1182" t="s">
        <v>10963</v>
      </c>
      <c r="C482" s="1130" t="s">
        <v>10964</v>
      </c>
      <c r="D482" s="1130"/>
      <c r="E482" s="1157">
        <v>0.92500000000000004</v>
      </c>
      <c r="F482" s="1157">
        <f t="shared" si="68"/>
        <v>0.47499999999999998</v>
      </c>
      <c r="G482" s="1163">
        <v>0.47499999999999998</v>
      </c>
      <c r="H482" s="1163"/>
      <c r="I482" s="1165"/>
      <c r="J482" s="1165"/>
      <c r="K482" s="1165"/>
      <c r="L482" s="1163"/>
      <c r="M482" s="1165"/>
      <c r="N482" s="1165"/>
      <c r="O482" s="1157">
        <v>0.45</v>
      </c>
      <c r="P482" s="1176"/>
      <c r="Q482" s="1157"/>
      <c r="R482" s="1175">
        <v>5</v>
      </c>
      <c r="S482" s="1165"/>
      <c r="T482" s="1165"/>
      <c r="U482" s="1165"/>
      <c r="V482" s="1165"/>
      <c r="W482" s="1165"/>
      <c r="X482" s="1165"/>
      <c r="Y482" s="1161">
        <v>0.92500000000000004</v>
      </c>
      <c r="Z482" s="1161"/>
      <c r="AA482" s="1157"/>
    </row>
    <row r="483" spans="1:27">
      <c r="A483" s="1170">
        <v>114</v>
      </c>
      <c r="B483" s="34" t="s">
        <v>10965</v>
      </c>
      <c r="C483" s="1130" t="s">
        <v>10966</v>
      </c>
      <c r="D483" s="1130"/>
      <c r="E483" s="1157">
        <v>0.9</v>
      </c>
      <c r="F483" s="1157">
        <f t="shared" si="68"/>
        <v>0</v>
      </c>
      <c r="G483" s="1163"/>
      <c r="H483" s="1163"/>
      <c r="I483" s="1165"/>
      <c r="J483" s="1165"/>
      <c r="K483" s="1165"/>
      <c r="L483" s="1163"/>
      <c r="M483" s="1165"/>
      <c r="N483" s="1165"/>
      <c r="O483" s="1165"/>
      <c r="P483" s="1157">
        <v>0.9</v>
      </c>
      <c r="Q483" s="1157">
        <v>0.9</v>
      </c>
      <c r="R483" s="1175">
        <v>5</v>
      </c>
      <c r="S483" s="1165"/>
      <c r="T483" s="1165"/>
      <c r="U483" s="1165"/>
      <c r="V483" s="1165"/>
      <c r="W483" s="1165"/>
      <c r="X483" s="1165"/>
      <c r="Y483" s="1161"/>
      <c r="Z483" s="1161"/>
      <c r="AA483" s="1157">
        <v>0.9</v>
      </c>
    </row>
    <row r="484" spans="1:27">
      <c r="A484" s="1170">
        <v>115</v>
      </c>
      <c r="B484" s="34" t="s">
        <v>10967</v>
      </c>
      <c r="C484" s="1130" t="s">
        <v>10968</v>
      </c>
      <c r="D484" s="1130"/>
      <c r="E484" s="1157">
        <v>0.5</v>
      </c>
      <c r="F484" s="1157">
        <f t="shared" si="68"/>
        <v>0</v>
      </c>
      <c r="G484" s="1163"/>
      <c r="H484" s="1163"/>
      <c r="I484" s="1165"/>
      <c r="J484" s="1165"/>
      <c r="K484" s="1165"/>
      <c r="L484" s="1163"/>
      <c r="M484" s="1165"/>
      <c r="N484" s="1165"/>
      <c r="O484" s="1165"/>
      <c r="P484" s="1157">
        <v>0.5</v>
      </c>
      <c r="Q484" s="1157">
        <v>0.5</v>
      </c>
      <c r="R484" s="1175">
        <v>5</v>
      </c>
      <c r="S484" s="1165"/>
      <c r="T484" s="1165"/>
      <c r="U484" s="1165"/>
      <c r="V484" s="1165"/>
      <c r="W484" s="1165"/>
      <c r="X484" s="1165"/>
      <c r="Y484" s="1161"/>
      <c r="Z484" s="1161"/>
      <c r="AA484" s="1157">
        <v>0.5</v>
      </c>
    </row>
    <row r="485" spans="1:27">
      <c r="A485" s="1170">
        <v>116</v>
      </c>
      <c r="B485" s="34" t="s">
        <v>10969</v>
      </c>
      <c r="C485" s="1130" t="s">
        <v>10970</v>
      </c>
      <c r="D485" s="1130"/>
      <c r="E485" s="1157">
        <v>0.3</v>
      </c>
      <c r="F485" s="1151">
        <f t="shared" si="68"/>
        <v>0</v>
      </c>
      <c r="G485" s="1163"/>
      <c r="H485" s="1163"/>
      <c r="I485" s="579"/>
      <c r="J485" s="579"/>
      <c r="K485" s="579"/>
      <c r="L485" s="1163"/>
      <c r="M485" s="579"/>
      <c r="N485" s="579"/>
      <c r="O485" s="579"/>
      <c r="P485" s="1157">
        <v>0.3</v>
      </c>
      <c r="Q485" s="1157">
        <v>0.3</v>
      </c>
      <c r="R485" s="1152">
        <v>5</v>
      </c>
      <c r="S485" s="579"/>
      <c r="T485" s="579"/>
      <c r="U485" s="579"/>
      <c r="V485" s="579"/>
      <c r="W485" s="579"/>
      <c r="X485" s="579"/>
      <c r="Y485" s="1161"/>
      <c r="Z485" s="1161"/>
      <c r="AA485" s="1151">
        <v>0.3</v>
      </c>
    </row>
    <row r="486" spans="1:27">
      <c r="A486" s="1170">
        <v>117</v>
      </c>
      <c r="B486" s="1182" t="s">
        <v>10866</v>
      </c>
      <c r="C486" s="1130" t="s">
        <v>10971</v>
      </c>
      <c r="D486" s="1130"/>
      <c r="E486" s="1157">
        <v>0.42</v>
      </c>
      <c r="F486" s="1157">
        <f t="shared" si="68"/>
        <v>0</v>
      </c>
      <c r="G486" s="1163"/>
      <c r="H486" s="1163"/>
      <c r="I486" s="1176"/>
      <c r="J486" s="1176"/>
      <c r="K486" s="1176"/>
      <c r="L486" s="1163"/>
      <c r="M486" s="1176"/>
      <c r="N486" s="1176"/>
      <c r="O486" s="1157">
        <v>0.42</v>
      </c>
      <c r="P486" s="1176"/>
      <c r="Q486" s="1157"/>
      <c r="R486" s="1175">
        <v>5</v>
      </c>
      <c r="S486" s="1176"/>
      <c r="T486" s="1176"/>
      <c r="U486" s="1176"/>
      <c r="V486" s="1176"/>
      <c r="W486" s="1176"/>
      <c r="X486" s="1176"/>
      <c r="Y486" s="1161"/>
      <c r="Z486" s="1161">
        <v>0.42</v>
      </c>
      <c r="AA486" s="1157"/>
    </row>
    <row r="487" spans="1:27">
      <c r="A487" s="1170">
        <v>118</v>
      </c>
      <c r="B487" s="34" t="s">
        <v>10972</v>
      </c>
      <c r="C487" s="1130" t="s">
        <v>10973</v>
      </c>
      <c r="D487" s="1130"/>
      <c r="E487" s="1157">
        <v>0.44700000000000001</v>
      </c>
      <c r="F487" s="1157">
        <f t="shared" si="68"/>
        <v>0</v>
      </c>
      <c r="G487" s="1164"/>
      <c r="H487" s="1164"/>
      <c r="I487" s="1176"/>
      <c r="J487" s="1176"/>
      <c r="K487" s="1176"/>
      <c r="L487" s="1164"/>
      <c r="M487" s="1176"/>
      <c r="N487" s="1176"/>
      <c r="O487" s="1157">
        <v>0.44700000000000001</v>
      </c>
      <c r="P487" s="1176"/>
      <c r="Q487" s="1157">
        <v>0.44700000000000001</v>
      </c>
      <c r="R487" s="1175">
        <v>5</v>
      </c>
      <c r="S487" s="1176"/>
      <c r="T487" s="1176"/>
      <c r="U487" s="1176"/>
      <c r="V487" s="1176"/>
      <c r="W487" s="1176"/>
      <c r="X487" s="1176"/>
      <c r="Y487" s="1161"/>
      <c r="Z487" s="1161">
        <v>0.44700000000000001</v>
      </c>
      <c r="AA487" s="1157"/>
    </row>
    <row r="488" spans="1:27">
      <c r="A488" s="1170">
        <v>119</v>
      </c>
      <c r="B488" s="34" t="s">
        <v>6043</v>
      </c>
      <c r="C488" s="1130" t="s">
        <v>10974</v>
      </c>
      <c r="D488" s="1130"/>
      <c r="E488" s="1157">
        <v>0.5</v>
      </c>
      <c r="F488" s="1157">
        <f t="shared" si="68"/>
        <v>0</v>
      </c>
      <c r="G488" s="1165"/>
      <c r="H488" s="1165"/>
      <c r="I488" s="1176"/>
      <c r="J488" s="1176"/>
      <c r="K488" s="1176"/>
      <c r="L488" s="1165"/>
      <c r="M488" s="1176"/>
      <c r="N488" s="1176"/>
      <c r="O488" s="1176"/>
      <c r="P488" s="1157">
        <v>0.5</v>
      </c>
      <c r="Q488" s="1157">
        <v>0.5</v>
      </c>
      <c r="R488" s="1175">
        <v>5</v>
      </c>
      <c r="S488" s="1176"/>
      <c r="T488" s="1176"/>
      <c r="U488" s="1176"/>
      <c r="V488" s="1176"/>
      <c r="W488" s="1176"/>
      <c r="X488" s="1176"/>
      <c r="Y488" s="1161"/>
      <c r="Z488" s="1161">
        <v>0.5</v>
      </c>
      <c r="AA488" s="1157"/>
    </row>
    <row r="489" spans="1:27">
      <c r="A489" s="1170">
        <v>120</v>
      </c>
      <c r="B489" s="34" t="s">
        <v>10975</v>
      </c>
      <c r="C489" s="1130" t="s">
        <v>10976</v>
      </c>
      <c r="D489" s="1130"/>
      <c r="E489" s="1157">
        <v>1</v>
      </c>
      <c r="F489" s="1157">
        <f t="shared" si="68"/>
        <v>1</v>
      </c>
      <c r="G489" s="1157">
        <v>1</v>
      </c>
      <c r="H489" s="1157"/>
      <c r="I489" s="1176"/>
      <c r="J489" s="1176"/>
      <c r="K489" s="1176"/>
      <c r="L489" s="1157"/>
      <c r="M489" s="1176"/>
      <c r="N489" s="1176"/>
      <c r="O489" s="1176"/>
      <c r="P489" s="1157"/>
      <c r="Q489" s="1157"/>
      <c r="R489" s="1175">
        <v>5</v>
      </c>
      <c r="S489" s="1176"/>
      <c r="T489" s="1176"/>
      <c r="U489" s="1176"/>
      <c r="V489" s="1176"/>
      <c r="W489" s="1176"/>
      <c r="X489" s="1176"/>
      <c r="Y489" s="1161">
        <v>1</v>
      </c>
      <c r="Z489" s="1161"/>
      <c r="AA489" s="1157"/>
    </row>
    <row r="490" spans="1:27">
      <c r="A490" s="1170">
        <v>121</v>
      </c>
      <c r="B490" s="34" t="s">
        <v>10977</v>
      </c>
      <c r="C490" s="1130" t="s">
        <v>10978</v>
      </c>
      <c r="D490" s="1130"/>
      <c r="E490" s="1157">
        <v>0.5</v>
      </c>
      <c r="F490" s="1157">
        <f t="shared" si="68"/>
        <v>0</v>
      </c>
      <c r="G490" s="1157"/>
      <c r="H490" s="1157"/>
      <c r="I490" s="1176"/>
      <c r="J490" s="1176"/>
      <c r="K490" s="1176"/>
      <c r="L490" s="1157"/>
      <c r="M490" s="1176"/>
      <c r="N490" s="1176"/>
      <c r="O490" s="1157">
        <v>0.5</v>
      </c>
      <c r="P490" s="1176"/>
      <c r="Q490" s="1157">
        <v>0.5</v>
      </c>
      <c r="R490" s="1175">
        <v>5</v>
      </c>
      <c r="S490" s="1176"/>
      <c r="T490" s="1176"/>
      <c r="U490" s="1176"/>
      <c r="V490" s="1176"/>
      <c r="W490" s="1176"/>
      <c r="X490" s="1176"/>
      <c r="Y490" s="1161"/>
      <c r="Z490" s="1161"/>
      <c r="AA490" s="1157">
        <v>0.5</v>
      </c>
    </row>
    <row r="491" spans="1:27">
      <c r="A491" s="1170">
        <v>122</v>
      </c>
      <c r="B491" s="34" t="s">
        <v>10979</v>
      </c>
      <c r="C491" s="1130" t="s">
        <v>10980</v>
      </c>
      <c r="D491" s="1130"/>
      <c r="E491" s="1157">
        <v>0.1</v>
      </c>
      <c r="F491" s="1157">
        <f t="shared" si="68"/>
        <v>0</v>
      </c>
      <c r="G491" s="1157"/>
      <c r="H491" s="1157"/>
      <c r="I491" s="1176"/>
      <c r="J491" s="1176"/>
      <c r="K491" s="1176"/>
      <c r="L491" s="1157"/>
      <c r="M491" s="1176"/>
      <c r="N491" s="1176"/>
      <c r="O491" s="1176"/>
      <c r="P491" s="1157">
        <v>0.1</v>
      </c>
      <c r="Q491" s="1157">
        <v>0.1</v>
      </c>
      <c r="R491" s="1175">
        <v>5</v>
      </c>
      <c r="S491" s="1176"/>
      <c r="T491" s="1176"/>
      <c r="U491" s="1176"/>
      <c r="V491" s="1176"/>
      <c r="W491" s="1176"/>
      <c r="X491" s="1176"/>
      <c r="Y491" s="1161"/>
      <c r="Z491" s="1161"/>
      <c r="AA491" s="1157">
        <v>0.1</v>
      </c>
    </row>
    <row r="492" spans="1:27">
      <c r="A492" s="1170">
        <v>123</v>
      </c>
      <c r="B492" s="1182" t="s">
        <v>10981</v>
      </c>
      <c r="C492" s="1130" t="s">
        <v>10982</v>
      </c>
      <c r="D492" s="1130"/>
      <c r="E492" s="1157">
        <v>1</v>
      </c>
      <c r="F492" s="1157">
        <f t="shared" si="68"/>
        <v>0.76500000000000001</v>
      </c>
      <c r="G492" s="1157"/>
      <c r="H492" s="1157"/>
      <c r="I492" s="1176"/>
      <c r="J492" s="1176"/>
      <c r="K492" s="1176"/>
      <c r="L492" s="1157">
        <v>0.76500000000000001</v>
      </c>
      <c r="M492" s="1176"/>
      <c r="N492" s="1176"/>
      <c r="O492" s="1157">
        <v>0.23499999999999999</v>
      </c>
      <c r="P492" s="1176"/>
      <c r="Q492" s="1157"/>
      <c r="R492" s="1175">
        <v>5</v>
      </c>
      <c r="S492" s="1176"/>
      <c r="T492" s="1176"/>
      <c r="U492" s="1176"/>
      <c r="V492" s="1176"/>
      <c r="W492" s="1176"/>
      <c r="X492" s="1176"/>
      <c r="Y492" s="1161"/>
      <c r="Z492" s="1161">
        <v>1</v>
      </c>
      <c r="AA492" s="1157"/>
    </row>
    <row r="493" spans="1:27">
      <c r="A493" s="1170">
        <v>124</v>
      </c>
      <c r="B493" s="1182" t="s">
        <v>10983</v>
      </c>
      <c r="C493" s="1130" t="s">
        <v>10895</v>
      </c>
      <c r="D493" s="1130"/>
      <c r="E493" s="1157">
        <v>0.56000000000000005</v>
      </c>
      <c r="F493" s="1157">
        <f t="shared" si="68"/>
        <v>0.56000000000000005</v>
      </c>
      <c r="G493" s="1157">
        <v>0.56000000000000005</v>
      </c>
      <c r="H493" s="1157"/>
      <c r="I493" s="1176"/>
      <c r="J493" s="1176"/>
      <c r="K493" s="1176"/>
      <c r="L493" s="1157"/>
      <c r="M493" s="1176"/>
      <c r="N493" s="1176"/>
      <c r="O493" s="1176"/>
      <c r="P493" s="1157"/>
      <c r="Q493" s="1157"/>
      <c r="R493" s="1175">
        <v>5</v>
      </c>
      <c r="S493" s="1176"/>
      <c r="T493" s="1176"/>
      <c r="U493" s="1176"/>
      <c r="V493" s="1176"/>
      <c r="W493" s="1176"/>
      <c r="X493" s="1176"/>
      <c r="Y493" s="1161">
        <v>0.56000000000000005</v>
      </c>
      <c r="Z493" s="1161"/>
      <c r="AA493" s="1157"/>
    </row>
    <row r="494" spans="1:27">
      <c r="A494" s="1170">
        <v>125</v>
      </c>
      <c r="B494" s="1182" t="s">
        <v>10984</v>
      </c>
      <c r="C494" s="1130" t="s">
        <v>10897</v>
      </c>
      <c r="D494" s="1130"/>
      <c r="E494" s="1157">
        <v>0.3</v>
      </c>
      <c r="F494" s="1157">
        <f t="shared" si="68"/>
        <v>0.3</v>
      </c>
      <c r="G494" s="1157">
        <v>0.3</v>
      </c>
      <c r="H494" s="1157"/>
      <c r="I494" s="1176"/>
      <c r="J494" s="1176"/>
      <c r="K494" s="1176"/>
      <c r="L494" s="1157"/>
      <c r="M494" s="1176"/>
      <c r="N494" s="1176"/>
      <c r="O494" s="1176"/>
      <c r="P494" s="1157"/>
      <c r="Q494" s="1157"/>
      <c r="R494" s="1175">
        <v>5</v>
      </c>
      <c r="S494" s="1176"/>
      <c r="T494" s="1176"/>
      <c r="U494" s="1176"/>
      <c r="V494" s="1176"/>
      <c r="W494" s="1176"/>
      <c r="X494" s="1176"/>
      <c r="Y494" s="1161">
        <v>0.3</v>
      </c>
      <c r="Z494" s="1161"/>
      <c r="AA494" s="1157"/>
    </row>
    <row r="495" spans="1:27">
      <c r="A495" s="1185">
        <v>126</v>
      </c>
      <c r="B495" s="1181" t="s">
        <v>10985</v>
      </c>
      <c r="C495" s="1178" t="s">
        <v>10899</v>
      </c>
      <c r="D495" s="1179"/>
      <c r="E495" s="1163">
        <v>1.1299999999999999</v>
      </c>
      <c r="F495" s="1157">
        <f t="shared" si="68"/>
        <v>0.71</v>
      </c>
      <c r="G495" s="1163">
        <v>0.71</v>
      </c>
      <c r="H495" s="1163"/>
      <c r="I495" s="1176"/>
      <c r="J495" s="1176"/>
      <c r="K495" s="1176"/>
      <c r="L495" s="1163"/>
      <c r="M495" s="1176"/>
      <c r="N495" s="1176"/>
      <c r="O495" s="1157">
        <v>0.42</v>
      </c>
      <c r="P495" s="1176"/>
      <c r="Q495" s="1157"/>
      <c r="R495" s="1175">
        <v>5</v>
      </c>
      <c r="S495" s="1176"/>
      <c r="T495" s="1176"/>
      <c r="U495" s="1176">
        <v>7.0000000000000001E-3</v>
      </c>
      <c r="V495" s="1176"/>
      <c r="W495" s="1176"/>
      <c r="X495" s="1176"/>
      <c r="Y495" s="1180">
        <v>1.1299999999999999</v>
      </c>
      <c r="Z495" s="1180"/>
      <c r="AA495" s="1163"/>
    </row>
    <row r="496" spans="1:27">
      <c r="A496" s="1185">
        <v>127</v>
      </c>
      <c r="B496" s="1181" t="s">
        <v>10986</v>
      </c>
      <c r="C496" s="1178" t="s">
        <v>10901</v>
      </c>
      <c r="D496" s="1179"/>
      <c r="E496" s="1163">
        <v>0.26</v>
      </c>
      <c r="F496" s="1157">
        <f t="shared" si="68"/>
        <v>0.26</v>
      </c>
      <c r="G496" s="1163">
        <v>0.26</v>
      </c>
      <c r="H496" s="1163"/>
      <c r="I496" s="1176"/>
      <c r="J496" s="1176"/>
      <c r="K496" s="1176"/>
      <c r="L496" s="1163"/>
      <c r="M496" s="1176"/>
      <c r="N496" s="1176"/>
      <c r="O496" s="1176"/>
      <c r="P496" s="1157"/>
      <c r="Q496" s="1157"/>
      <c r="R496" s="1175">
        <v>5</v>
      </c>
      <c r="S496" s="1176"/>
      <c r="T496" s="1176"/>
      <c r="U496" s="1176"/>
      <c r="V496" s="1176"/>
      <c r="W496" s="1176"/>
      <c r="X496" s="1176"/>
      <c r="Y496" s="1180">
        <v>0.26</v>
      </c>
      <c r="Z496" s="1180"/>
      <c r="AA496" s="1163"/>
    </row>
    <row r="497" spans="1:27" ht="30" customHeight="1">
      <c r="A497" s="1186"/>
      <c r="B497" s="1187" t="s">
        <v>23807</v>
      </c>
      <c r="C497" s="1188"/>
      <c r="D497" s="1189"/>
      <c r="E497" s="1190">
        <f>SUM(E373:E496)</f>
        <v>61.015999999999991</v>
      </c>
      <c r="F497" s="1190">
        <f t="shared" ref="F497:AA497" si="69">SUM(F373:F496)</f>
        <v>7.9849999999999994</v>
      </c>
      <c r="G497" s="1190">
        <f t="shared" si="69"/>
        <v>6.3650000000000002</v>
      </c>
      <c r="H497" s="1190">
        <f t="shared" si="69"/>
        <v>0.23</v>
      </c>
      <c r="I497" s="1190">
        <f t="shared" si="69"/>
        <v>0</v>
      </c>
      <c r="J497" s="1190">
        <f t="shared" si="69"/>
        <v>0</v>
      </c>
      <c r="K497" s="1190">
        <f t="shared" si="69"/>
        <v>0</v>
      </c>
      <c r="L497" s="1190">
        <f t="shared" si="69"/>
        <v>1.3900000000000001</v>
      </c>
      <c r="M497" s="1190">
        <f t="shared" si="69"/>
        <v>0</v>
      </c>
      <c r="N497" s="1190">
        <f t="shared" si="69"/>
        <v>0</v>
      </c>
      <c r="O497" s="1190">
        <f t="shared" si="69"/>
        <v>27.003000000000004</v>
      </c>
      <c r="P497" s="1190">
        <f t="shared" si="69"/>
        <v>26.027999999999995</v>
      </c>
      <c r="Q497" s="1190">
        <f t="shared" si="69"/>
        <v>42.914000000000009</v>
      </c>
      <c r="R497" s="1190"/>
      <c r="S497" s="1190">
        <f t="shared" si="69"/>
        <v>0</v>
      </c>
      <c r="T497" s="1190">
        <f t="shared" si="69"/>
        <v>0</v>
      </c>
      <c r="U497" s="1190">
        <f t="shared" si="69"/>
        <v>0.10600000000000004</v>
      </c>
      <c r="V497" s="1190">
        <f t="shared" si="69"/>
        <v>0</v>
      </c>
      <c r="W497" s="1190">
        <f t="shared" si="69"/>
        <v>0</v>
      </c>
      <c r="X497" s="1190">
        <f t="shared" si="69"/>
        <v>0</v>
      </c>
      <c r="Y497" s="1190">
        <f t="shared" si="69"/>
        <v>15.260000000000003</v>
      </c>
      <c r="Z497" s="1190">
        <f t="shared" si="69"/>
        <v>32.655999999999999</v>
      </c>
      <c r="AA497" s="1190">
        <f t="shared" si="69"/>
        <v>13.100000000000003</v>
      </c>
    </row>
    <row r="498" spans="1:27">
      <c r="B498" s="1"/>
      <c r="E498" s="1"/>
      <c r="F498" s="1"/>
      <c r="G498" s="1"/>
      <c r="H498" s="1"/>
      <c r="I498" s="1"/>
      <c r="J498" s="1"/>
      <c r="K498" s="1"/>
      <c r="L498" s="1"/>
      <c r="M498" s="1"/>
      <c r="N498" s="1"/>
      <c r="O498" s="1"/>
      <c r="P498" s="1"/>
      <c r="Q498" s="1"/>
      <c r="S498" s="1"/>
      <c r="T498" s="1"/>
      <c r="U498" s="1"/>
      <c r="V498" s="1"/>
      <c r="W498" s="1"/>
      <c r="X498" s="1"/>
      <c r="Y498" s="1"/>
      <c r="Z498" s="1"/>
      <c r="AA498" s="1"/>
    </row>
    <row r="499" spans="1:27">
      <c r="B499" s="1"/>
      <c r="E499" s="1"/>
      <c r="F499" s="1"/>
      <c r="G499" s="1"/>
      <c r="H499" s="1"/>
      <c r="I499" s="1"/>
      <c r="J499" s="1"/>
      <c r="K499" s="1"/>
      <c r="L499" s="1"/>
      <c r="M499" s="1"/>
      <c r="N499" s="1"/>
      <c r="O499" s="1"/>
      <c r="P499" s="1"/>
      <c r="Q499" s="1"/>
      <c r="S499" s="1"/>
      <c r="T499" s="1"/>
      <c r="U499" s="1"/>
      <c r="V499" s="1"/>
      <c r="W499" s="1"/>
      <c r="X499" s="1"/>
      <c r="Y499" s="1"/>
      <c r="Z499" s="1"/>
      <c r="AA499" s="1"/>
    </row>
    <row r="500" spans="1:27">
      <c r="A500" s="664"/>
      <c r="B500" s="14"/>
      <c r="C500" s="664"/>
      <c r="D500" s="664"/>
      <c r="E500" s="14"/>
      <c r="F500" s="14"/>
      <c r="G500" s="1132"/>
      <c r="H500" s="1133"/>
      <c r="I500" s="1134"/>
      <c r="J500" s="1134"/>
      <c r="K500" s="1"/>
      <c r="L500" s="1"/>
      <c r="M500" s="1"/>
      <c r="N500" s="1"/>
      <c r="O500" s="1"/>
      <c r="P500" s="1"/>
      <c r="Q500" s="1"/>
      <c r="S500" s="1"/>
      <c r="T500" s="1"/>
      <c r="U500" s="1"/>
      <c r="V500" s="1"/>
      <c r="W500" s="1"/>
      <c r="X500" s="1"/>
      <c r="Y500" s="1"/>
      <c r="Z500" s="1"/>
      <c r="AA500" s="1"/>
    </row>
    <row r="501" spans="1:27">
      <c r="B501" s="1"/>
      <c r="E501" s="1"/>
      <c r="F501" s="1"/>
      <c r="G501" s="1"/>
      <c r="H501" s="1"/>
      <c r="I501" s="1"/>
      <c r="J501" s="1"/>
      <c r="K501" s="1"/>
      <c r="L501" s="1"/>
      <c r="M501" s="1"/>
      <c r="N501" s="1"/>
      <c r="O501" s="1"/>
      <c r="P501" s="1"/>
      <c r="Q501" s="1"/>
      <c r="S501" s="1"/>
      <c r="T501" s="1"/>
      <c r="U501" s="1"/>
      <c r="V501" s="1"/>
      <c r="W501" s="1"/>
      <c r="X501" s="1"/>
      <c r="Y501" s="1"/>
      <c r="Z501" s="1"/>
      <c r="AA501" s="1"/>
    </row>
    <row r="502" spans="1:27">
      <c r="B502" s="1"/>
      <c r="E502" s="1"/>
      <c r="F502" s="1"/>
      <c r="G502" s="1"/>
      <c r="H502" s="1"/>
      <c r="I502" s="1"/>
      <c r="J502" s="1"/>
      <c r="K502" s="1"/>
      <c r="L502" s="1"/>
      <c r="M502" s="1"/>
      <c r="N502" s="1"/>
      <c r="O502" s="1"/>
      <c r="P502" s="1"/>
      <c r="Q502" s="1"/>
      <c r="S502" s="1"/>
      <c r="T502" s="1"/>
      <c r="U502" s="1"/>
      <c r="V502" s="1"/>
      <c r="W502" s="1"/>
      <c r="X502" s="1"/>
      <c r="Y502" s="1"/>
      <c r="Z502" s="1"/>
      <c r="AA502" s="1"/>
    </row>
  </sheetData>
  <mergeCells count="19">
    <mergeCell ref="A1:AA1"/>
    <mergeCell ref="A2:AA2"/>
    <mergeCell ref="N3:P3"/>
    <mergeCell ref="A4:A7"/>
    <mergeCell ref="B4:B7"/>
    <mergeCell ref="C4:C7"/>
    <mergeCell ref="D4:D7"/>
    <mergeCell ref="E4:Q4"/>
    <mergeCell ref="R4:R7"/>
    <mergeCell ref="S4:U6"/>
    <mergeCell ref="A8:AA8"/>
    <mergeCell ref="A185:AA185"/>
    <mergeCell ref="V4:AA6"/>
    <mergeCell ref="E5:E7"/>
    <mergeCell ref="F5:F7"/>
    <mergeCell ref="G5:P5"/>
    <mergeCell ref="Q5:Q7"/>
    <mergeCell ref="G6:J6"/>
    <mergeCell ref="K6:N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1078"/>
  <sheetViews>
    <sheetView topLeftCell="A3" zoomScale="75" zoomScaleNormal="75" workbookViewId="0">
      <pane ySplit="5" topLeftCell="A1008" activePane="bottomLeft" state="frozen"/>
      <selection activeCell="A3" sqref="A3"/>
      <selection pane="bottomLeft" activeCell="X1033" sqref="X1033"/>
    </sheetView>
  </sheetViews>
  <sheetFormatPr defaultRowHeight="15"/>
  <cols>
    <col min="1" max="1" width="7.42578125" style="230" customWidth="1"/>
    <col min="2" max="2" width="27.28515625" customWidth="1"/>
    <col min="3" max="3" width="21.7109375" hidden="1" customWidth="1"/>
    <col min="4" max="4" width="10.28515625" hidden="1" customWidth="1"/>
    <col min="8" max="13" width="9.140625" customWidth="1"/>
    <col min="14" max="14" width="11" customWidth="1"/>
    <col min="15" max="15" width="9.140625" customWidth="1"/>
    <col min="16" max="16" width="10.42578125" customWidth="1"/>
    <col min="28" max="33" width="9.140625" style="2664"/>
  </cols>
  <sheetData>
    <row r="1" spans="1:33">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33">
      <c r="A2" s="3045" t="s">
        <v>14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33">
      <c r="A3" s="2023"/>
      <c r="B3" s="4"/>
      <c r="C3" s="4"/>
      <c r="D3" s="4"/>
      <c r="E3" s="4"/>
      <c r="F3" s="4"/>
      <c r="G3" s="4"/>
      <c r="H3" s="4"/>
      <c r="I3" s="4"/>
      <c r="J3" s="4"/>
      <c r="K3" s="4"/>
      <c r="L3" s="5"/>
      <c r="M3" s="5"/>
      <c r="N3" s="3112" t="s">
        <v>15</v>
      </c>
      <c r="O3" s="3112"/>
      <c r="P3" s="3112"/>
      <c r="Q3" s="4"/>
      <c r="R3" s="4"/>
      <c r="S3" s="4"/>
      <c r="T3" s="4"/>
      <c r="U3" s="4"/>
      <c r="V3" s="4"/>
      <c r="W3" s="4"/>
      <c r="X3" s="4"/>
      <c r="Y3" s="4"/>
      <c r="Z3" s="4"/>
      <c r="AA3" s="4"/>
    </row>
    <row r="4" spans="1:33">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33">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33">
      <c r="A6" s="3080"/>
      <c r="B6" s="3080"/>
      <c r="C6" s="3080"/>
      <c r="D6" s="3080"/>
      <c r="E6" s="3071"/>
      <c r="F6" s="3072"/>
      <c r="G6" s="3072" t="s">
        <v>28</v>
      </c>
      <c r="H6" s="3073"/>
      <c r="I6" s="3073"/>
      <c r="J6" s="3074"/>
      <c r="K6" s="3072" t="s">
        <v>29</v>
      </c>
      <c r="L6" s="3073"/>
      <c r="M6" s="3073"/>
      <c r="N6" s="3073"/>
      <c r="O6" s="6"/>
      <c r="P6" s="7"/>
      <c r="Q6" s="3080"/>
      <c r="R6" s="3080"/>
      <c r="S6" s="3068"/>
      <c r="T6" s="3069"/>
      <c r="U6" s="3070"/>
      <c r="V6" s="3068"/>
      <c r="W6" s="3069"/>
      <c r="X6" s="3069"/>
      <c r="Y6" s="3069"/>
      <c r="Z6" s="3069"/>
      <c r="AA6" s="3070"/>
    </row>
    <row r="7" spans="1:33" ht="67.5">
      <c r="A7" s="3081"/>
      <c r="B7" s="3081"/>
      <c r="C7" s="3081"/>
      <c r="D7" s="3081"/>
      <c r="E7" s="3071"/>
      <c r="F7" s="3071"/>
      <c r="G7" s="8" t="s">
        <v>30</v>
      </c>
      <c r="H7" s="8" t="s">
        <v>31</v>
      </c>
      <c r="I7" s="9" t="s">
        <v>32</v>
      </c>
      <c r="J7" s="9" t="s">
        <v>33</v>
      </c>
      <c r="K7" s="9" t="s">
        <v>34</v>
      </c>
      <c r="L7" s="9" t="s">
        <v>35</v>
      </c>
      <c r="M7" s="10" t="s">
        <v>36</v>
      </c>
      <c r="N7" s="9" t="s">
        <v>37</v>
      </c>
      <c r="O7" s="9" t="s">
        <v>38</v>
      </c>
      <c r="P7" s="9" t="s">
        <v>39</v>
      </c>
      <c r="Q7" s="3081"/>
      <c r="R7" s="3081"/>
      <c r="S7" s="8" t="s">
        <v>40</v>
      </c>
      <c r="T7" s="8" t="s">
        <v>41</v>
      </c>
      <c r="U7" s="8" t="s">
        <v>42</v>
      </c>
      <c r="V7" s="13" t="s">
        <v>43</v>
      </c>
      <c r="W7" s="13" t="s">
        <v>44</v>
      </c>
      <c r="X7" s="13" t="s">
        <v>45</v>
      </c>
      <c r="Y7" s="13" t="s">
        <v>46</v>
      </c>
      <c r="Z7" s="13" t="s">
        <v>47</v>
      </c>
      <c r="AA7" s="13" t="s">
        <v>48</v>
      </c>
    </row>
    <row r="8" spans="1:33" s="1" customFormat="1" ht="30.75" customHeight="1">
      <c r="A8" s="3187" t="s">
        <v>49</v>
      </c>
      <c r="B8" s="3188"/>
      <c r="C8" s="3188"/>
      <c r="D8" s="3188"/>
      <c r="E8" s="3188"/>
      <c r="F8" s="3188"/>
      <c r="G8" s="3188"/>
      <c r="H8" s="3188"/>
      <c r="I8" s="3188"/>
      <c r="J8" s="3188"/>
      <c r="K8" s="3188"/>
      <c r="L8" s="3188"/>
      <c r="M8" s="3188"/>
      <c r="N8" s="3188"/>
      <c r="O8" s="3188"/>
      <c r="P8" s="3188"/>
      <c r="Q8" s="3188"/>
      <c r="R8" s="3188"/>
      <c r="S8" s="3188"/>
      <c r="T8" s="3188"/>
      <c r="U8" s="3188"/>
      <c r="V8" s="3188"/>
      <c r="W8" s="3188"/>
      <c r="X8" s="3188"/>
      <c r="Y8" s="3188"/>
      <c r="Z8" s="3188"/>
      <c r="AA8" s="3189"/>
      <c r="AB8" s="2664"/>
      <c r="AC8" s="2664"/>
      <c r="AD8" s="2664"/>
      <c r="AE8" s="2664"/>
      <c r="AF8" s="2664"/>
      <c r="AG8" s="2664"/>
    </row>
    <row r="9" spans="1:33" s="1" customFormat="1" ht="21.75" customHeight="1">
      <c r="A9" s="3190" t="s">
        <v>8588</v>
      </c>
      <c r="B9" s="3191"/>
      <c r="C9" s="3191"/>
      <c r="D9" s="3191"/>
      <c r="E9" s="3191"/>
      <c r="F9" s="3191"/>
      <c r="G9" s="3191"/>
      <c r="H9" s="3191"/>
      <c r="I9" s="3191"/>
      <c r="J9" s="3191"/>
      <c r="K9" s="3191"/>
      <c r="L9" s="3191"/>
      <c r="M9" s="3191"/>
      <c r="N9" s="3191"/>
      <c r="O9" s="3191"/>
      <c r="P9" s="3191"/>
      <c r="Q9" s="3191"/>
      <c r="R9" s="3191"/>
      <c r="S9" s="3191"/>
      <c r="T9" s="3191"/>
      <c r="U9" s="3191"/>
      <c r="V9" s="3191"/>
      <c r="W9" s="3191"/>
      <c r="X9" s="3191"/>
      <c r="Y9" s="3191"/>
      <c r="Z9" s="3191"/>
      <c r="AA9" s="3192"/>
      <c r="AB9" s="2664"/>
      <c r="AC9" s="2664"/>
      <c r="AD9" s="2664"/>
      <c r="AE9" s="2664"/>
      <c r="AF9" s="2664"/>
      <c r="AG9" s="2664"/>
    </row>
    <row r="10" spans="1:33" s="979" customFormat="1" ht="45" customHeight="1">
      <c r="A10" s="2638">
        <v>1</v>
      </c>
      <c r="B10" s="974" t="s">
        <v>8589</v>
      </c>
      <c r="C10" s="975" t="s">
        <v>8590</v>
      </c>
      <c r="D10" s="976"/>
      <c r="E10" s="976">
        <v>2</v>
      </c>
      <c r="F10" s="976">
        <v>2</v>
      </c>
      <c r="G10" s="977">
        <v>2</v>
      </c>
      <c r="H10" s="977"/>
      <c r="I10" s="977"/>
      <c r="J10" s="978"/>
      <c r="K10" s="978"/>
      <c r="L10" s="978"/>
      <c r="M10" s="978"/>
      <c r="N10" s="978"/>
      <c r="O10" s="978"/>
      <c r="P10" s="978"/>
      <c r="Q10" s="978">
        <v>1</v>
      </c>
      <c r="R10" s="978" t="s">
        <v>55</v>
      </c>
      <c r="S10" s="978"/>
      <c r="T10" s="978"/>
      <c r="U10" s="978"/>
      <c r="V10" s="978"/>
      <c r="W10" s="978"/>
      <c r="X10" s="978"/>
      <c r="Y10" s="978"/>
      <c r="AA10" s="978">
        <v>2</v>
      </c>
      <c r="AB10" s="2676"/>
      <c r="AC10" s="2676"/>
      <c r="AD10" s="2676"/>
      <c r="AE10" s="2676"/>
      <c r="AF10" s="2676"/>
      <c r="AG10" s="2676"/>
    </row>
    <row r="11" spans="1:33" s="979" customFormat="1" ht="19.5" customHeight="1">
      <c r="A11" s="2638">
        <v>2</v>
      </c>
      <c r="B11" s="980" t="s">
        <v>8591</v>
      </c>
      <c r="C11" s="975" t="s">
        <v>8592</v>
      </c>
      <c r="D11" s="981"/>
      <c r="E11" s="981">
        <v>3</v>
      </c>
      <c r="F11" s="981"/>
      <c r="G11" s="981"/>
      <c r="H11" s="981"/>
      <c r="I11" s="981"/>
      <c r="J11" s="978"/>
      <c r="K11" s="978"/>
      <c r="L11" s="978"/>
      <c r="M11" s="978"/>
      <c r="N11" s="978"/>
      <c r="O11" s="978"/>
      <c r="P11" s="978">
        <v>3</v>
      </c>
      <c r="Q11" s="978">
        <v>3</v>
      </c>
      <c r="R11" s="978" t="s">
        <v>55</v>
      </c>
      <c r="S11" s="978"/>
      <c r="T11" s="978"/>
      <c r="U11" s="978"/>
      <c r="V11" s="978"/>
      <c r="W11" s="978"/>
      <c r="X11" s="978"/>
      <c r="Y11" s="978"/>
      <c r="Z11" s="978"/>
      <c r="AA11" s="978">
        <v>3</v>
      </c>
      <c r="AB11" s="2676"/>
      <c r="AC11" s="2676"/>
      <c r="AD11" s="2676"/>
      <c r="AE11" s="2676"/>
      <c r="AF11" s="2676"/>
      <c r="AG11" s="2676"/>
    </row>
    <row r="12" spans="1:33" s="979" customFormat="1" ht="21" customHeight="1">
      <c r="A12" s="2638">
        <v>3</v>
      </c>
      <c r="B12" s="982" t="s">
        <v>8593</v>
      </c>
      <c r="C12" s="975" t="s">
        <v>8594</v>
      </c>
      <c r="D12" s="983"/>
      <c r="E12" s="983">
        <v>0.85</v>
      </c>
      <c r="F12" s="983"/>
      <c r="G12" s="977"/>
      <c r="H12" s="977"/>
      <c r="I12" s="977"/>
      <c r="J12" s="978"/>
      <c r="K12" s="978"/>
      <c r="L12" s="978"/>
      <c r="M12" s="978"/>
      <c r="N12" s="978"/>
      <c r="O12" s="978"/>
      <c r="P12" s="978">
        <v>0.85</v>
      </c>
      <c r="Q12" s="978">
        <v>0.85</v>
      </c>
      <c r="R12" s="978" t="s">
        <v>55</v>
      </c>
      <c r="S12" s="978"/>
      <c r="T12" s="978"/>
      <c r="U12" s="978"/>
      <c r="V12" s="978"/>
      <c r="W12" s="978"/>
      <c r="X12" s="978"/>
      <c r="Y12" s="978"/>
      <c r="Z12" s="978"/>
      <c r="AA12" s="978">
        <v>0.85</v>
      </c>
      <c r="AB12" s="2676"/>
      <c r="AC12" s="2676"/>
      <c r="AD12" s="2676"/>
      <c r="AE12" s="2676"/>
      <c r="AF12" s="2676"/>
      <c r="AG12" s="2676"/>
    </row>
    <row r="13" spans="1:33" s="979" customFormat="1" ht="21" customHeight="1">
      <c r="A13" s="2638">
        <v>4</v>
      </c>
      <c r="B13" s="982" t="s">
        <v>8595</v>
      </c>
      <c r="C13" s="975" t="s">
        <v>8596</v>
      </c>
      <c r="D13" s="983"/>
      <c r="E13" s="983">
        <v>2</v>
      </c>
      <c r="F13" s="983"/>
      <c r="G13" s="977"/>
      <c r="H13" s="977"/>
      <c r="I13" s="977"/>
      <c r="J13" s="978"/>
      <c r="K13" s="978"/>
      <c r="L13" s="978"/>
      <c r="M13" s="978"/>
      <c r="N13" s="978"/>
      <c r="O13" s="978"/>
      <c r="P13" s="978">
        <v>2</v>
      </c>
      <c r="Q13" s="978">
        <v>2</v>
      </c>
      <c r="R13" s="978" t="s">
        <v>55</v>
      </c>
      <c r="S13" s="978"/>
      <c r="T13" s="978"/>
      <c r="U13" s="978"/>
      <c r="V13" s="978"/>
      <c r="W13" s="978"/>
      <c r="X13" s="978"/>
      <c r="Y13" s="978"/>
      <c r="Z13" s="978"/>
      <c r="AA13" s="978">
        <v>2</v>
      </c>
      <c r="AB13" s="2676"/>
      <c r="AC13" s="2676"/>
      <c r="AD13" s="2676"/>
      <c r="AE13" s="2676"/>
      <c r="AF13" s="2676"/>
      <c r="AG13" s="2676"/>
    </row>
    <row r="14" spans="1:33" s="979" customFormat="1" ht="21" customHeight="1">
      <c r="A14" s="2639">
        <v>5</v>
      </c>
      <c r="B14" s="984" t="s">
        <v>8597</v>
      </c>
      <c r="C14" s="975" t="s">
        <v>8598</v>
      </c>
      <c r="D14" s="985"/>
      <c r="E14" s="985">
        <v>2.6</v>
      </c>
      <c r="F14" s="985"/>
      <c r="G14" s="977"/>
      <c r="H14" s="977"/>
      <c r="I14" s="977"/>
      <c r="J14" s="978"/>
      <c r="K14" s="978"/>
      <c r="L14" s="978"/>
      <c r="M14" s="978"/>
      <c r="N14" s="978"/>
      <c r="O14" s="978"/>
      <c r="P14" s="978">
        <v>2.6</v>
      </c>
      <c r="Q14" s="978">
        <v>2.6</v>
      </c>
      <c r="R14" s="978" t="s">
        <v>55</v>
      </c>
      <c r="S14" s="978"/>
      <c r="T14" s="978"/>
      <c r="U14" s="978"/>
      <c r="V14" s="978"/>
      <c r="W14" s="978"/>
      <c r="X14" s="978"/>
      <c r="Y14" s="978"/>
      <c r="Z14" s="978"/>
      <c r="AA14" s="978">
        <v>2.6</v>
      </c>
      <c r="AB14" s="2676"/>
      <c r="AC14" s="2676"/>
      <c r="AD14" s="2676"/>
      <c r="AE14" s="2676"/>
      <c r="AF14" s="2676"/>
      <c r="AG14" s="2676"/>
    </row>
    <row r="15" spans="1:33" s="979" customFormat="1" ht="18" customHeight="1">
      <c r="A15" s="2639">
        <v>6</v>
      </c>
      <c r="B15" s="982" t="s">
        <v>8599</v>
      </c>
      <c r="C15" s="975" t="s">
        <v>8600</v>
      </c>
      <c r="D15" s="986"/>
      <c r="E15" s="983">
        <v>1</v>
      </c>
      <c r="F15" s="986"/>
      <c r="G15" s="977"/>
      <c r="H15" s="977"/>
      <c r="I15" s="977"/>
      <c r="J15" s="978"/>
      <c r="K15" s="978"/>
      <c r="L15" s="978"/>
      <c r="M15" s="978"/>
      <c r="N15" s="978"/>
      <c r="O15" s="978"/>
      <c r="P15" s="978">
        <v>1</v>
      </c>
      <c r="Q15" s="978">
        <v>1</v>
      </c>
      <c r="R15" s="978" t="s">
        <v>55</v>
      </c>
      <c r="S15" s="978"/>
      <c r="T15" s="978"/>
      <c r="U15" s="978"/>
      <c r="V15" s="978"/>
      <c r="W15" s="978"/>
      <c r="X15" s="978"/>
      <c r="Y15" s="978"/>
      <c r="Z15" s="978"/>
      <c r="AA15" s="978">
        <v>1</v>
      </c>
      <c r="AB15" s="2676"/>
      <c r="AC15" s="2676"/>
      <c r="AD15" s="2676"/>
      <c r="AE15" s="2676"/>
      <c r="AF15" s="2676"/>
      <c r="AG15" s="2676"/>
    </row>
    <row r="16" spans="1:33" s="979" customFormat="1" ht="28.5" customHeight="1">
      <c r="A16" s="2639">
        <v>7</v>
      </c>
      <c r="B16" s="984" t="s">
        <v>8601</v>
      </c>
      <c r="C16" s="975" t="s">
        <v>8602</v>
      </c>
      <c r="D16" s="976"/>
      <c r="E16" s="976">
        <v>1.6</v>
      </c>
      <c r="F16" s="976"/>
      <c r="G16" s="977"/>
      <c r="H16" s="977"/>
      <c r="I16" s="977"/>
      <c r="J16" s="978"/>
      <c r="K16" s="978"/>
      <c r="L16" s="978"/>
      <c r="M16" s="978"/>
      <c r="N16" s="978"/>
      <c r="O16" s="978"/>
      <c r="P16" s="978">
        <v>1.6</v>
      </c>
      <c r="Q16" s="978">
        <v>1.6</v>
      </c>
      <c r="R16" s="978" t="s">
        <v>55</v>
      </c>
      <c r="S16" s="978"/>
      <c r="T16" s="978"/>
      <c r="U16" s="978"/>
      <c r="V16" s="978"/>
      <c r="W16" s="978"/>
      <c r="X16" s="978"/>
      <c r="Y16" s="978"/>
      <c r="Z16" s="978"/>
      <c r="AA16" s="978">
        <v>1.6</v>
      </c>
      <c r="AB16" s="2676"/>
      <c r="AC16" s="2676"/>
      <c r="AD16" s="2676"/>
      <c r="AE16" s="2676"/>
      <c r="AF16" s="2676"/>
      <c r="AG16" s="2676"/>
    </row>
    <row r="17" spans="1:33" s="979" customFormat="1">
      <c r="A17" s="2639">
        <v>8</v>
      </c>
      <c r="B17" s="984" t="s">
        <v>8603</v>
      </c>
      <c r="C17" s="975" t="s">
        <v>8604</v>
      </c>
      <c r="D17" s="976"/>
      <c r="E17" s="976">
        <v>1.6</v>
      </c>
      <c r="F17" s="976"/>
      <c r="G17" s="977"/>
      <c r="H17" s="977"/>
      <c r="I17" s="977"/>
      <c r="J17" s="978"/>
      <c r="K17" s="978"/>
      <c r="L17" s="978"/>
      <c r="M17" s="978"/>
      <c r="N17" s="978"/>
      <c r="O17" s="978"/>
      <c r="P17" s="978">
        <v>1.6</v>
      </c>
      <c r="Q17" s="978">
        <v>1.6</v>
      </c>
      <c r="R17" s="978" t="s">
        <v>55</v>
      </c>
      <c r="S17" s="978"/>
      <c r="T17" s="978"/>
      <c r="U17" s="978"/>
      <c r="V17" s="978"/>
      <c r="W17" s="978"/>
      <c r="X17" s="978"/>
      <c r="Y17" s="978"/>
      <c r="Z17" s="978"/>
      <c r="AA17" s="978">
        <v>1.6</v>
      </c>
      <c r="AB17" s="2676"/>
      <c r="AC17" s="2676"/>
      <c r="AD17" s="2676"/>
      <c r="AE17" s="2676"/>
      <c r="AF17" s="2676"/>
      <c r="AG17" s="2676"/>
    </row>
    <row r="18" spans="1:33" s="979" customFormat="1" ht="19.5" customHeight="1">
      <c r="A18" s="2639">
        <v>9</v>
      </c>
      <c r="B18" s="984" t="s">
        <v>8605</v>
      </c>
      <c r="C18" s="975" t="s">
        <v>8606</v>
      </c>
      <c r="D18" s="976"/>
      <c r="E18" s="976">
        <v>2.8</v>
      </c>
      <c r="F18" s="976"/>
      <c r="G18" s="977"/>
      <c r="H18" s="977"/>
      <c r="I18" s="977"/>
      <c r="J18" s="978"/>
      <c r="K18" s="978"/>
      <c r="L18" s="978"/>
      <c r="M18" s="978"/>
      <c r="N18" s="978"/>
      <c r="O18" s="978"/>
      <c r="P18" s="978">
        <v>2.8</v>
      </c>
      <c r="Q18" s="978">
        <v>2.8</v>
      </c>
      <c r="R18" s="978" t="s">
        <v>55</v>
      </c>
      <c r="S18" s="978"/>
      <c r="T18" s="978"/>
      <c r="U18" s="978"/>
      <c r="V18" s="978"/>
      <c r="W18" s="978"/>
      <c r="X18" s="978"/>
      <c r="Y18" s="978"/>
      <c r="Z18" s="978"/>
      <c r="AA18" s="978">
        <v>2.8</v>
      </c>
      <c r="AB18" s="2676"/>
      <c r="AC18" s="2676"/>
      <c r="AD18" s="2676"/>
      <c r="AE18" s="2676"/>
      <c r="AF18" s="2676"/>
      <c r="AG18" s="2676"/>
    </row>
    <row r="19" spans="1:33" s="979" customFormat="1" ht="27" customHeight="1">
      <c r="A19" s="2639">
        <v>10</v>
      </c>
      <c r="B19" s="984" t="s">
        <v>8607</v>
      </c>
      <c r="C19" s="975" t="s">
        <v>8608</v>
      </c>
      <c r="D19" s="976"/>
      <c r="E19" s="976">
        <v>0.9</v>
      </c>
      <c r="F19" s="976"/>
      <c r="G19" s="977"/>
      <c r="H19" s="977"/>
      <c r="I19" s="977"/>
      <c r="J19" s="978"/>
      <c r="K19" s="978"/>
      <c r="L19" s="978"/>
      <c r="M19" s="978"/>
      <c r="N19" s="978"/>
      <c r="O19" s="978"/>
      <c r="P19" s="978">
        <v>0.9</v>
      </c>
      <c r="Q19" s="978">
        <v>0.9</v>
      </c>
      <c r="R19" s="978" t="s">
        <v>55</v>
      </c>
      <c r="S19" s="978"/>
      <c r="T19" s="978"/>
      <c r="U19" s="978"/>
      <c r="V19" s="978"/>
      <c r="W19" s="978"/>
      <c r="X19" s="978"/>
      <c r="Y19" s="978"/>
      <c r="Z19" s="978"/>
      <c r="AA19" s="978">
        <v>0.9</v>
      </c>
      <c r="AB19" s="2676"/>
      <c r="AC19" s="2676"/>
      <c r="AD19" s="2676"/>
      <c r="AE19" s="2676"/>
      <c r="AF19" s="2676"/>
      <c r="AG19" s="2676"/>
    </row>
    <row r="20" spans="1:33" s="979" customFormat="1" ht="30" customHeight="1">
      <c r="A20" s="2639">
        <v>11</v>
      </c>
      <c r="B20" s="984" t="s">
        <v>8609</v>
      </c>
      <c r="C20" s="975" t="s">
        <v>8610</v>
      </c>
      <c r="D20" s="976"/>
      <c r="E20" s="976">
        <v>1.5</v>
      </c>
      <c r="F20" s="976"/>
      <c r="G20" s="977"/>
      <c r="H20" s="977"/>
      <c r="I20" s="977"/>
      <c r="J20" s="978"/>
      <c r="K20" s="978"/>
      <c r="L20" s="978"/>
      <c r="M20" s="978"/>
      <c r="N20" s="978"/>
      <c r="O20" s="978"/>
      <c r="P20" s="978">
        <v>1.5</v>
      </c>
      <c r="Q20" s="978">
        <v>1.5</v>
      </c>
      <c r="R20" s="978" t="s">
        <v>55</v>
      </c>
      <c r="S20" s="978"/>
      <c r="T20" s="978"/>
      <c r="U20" s="978"/>
      <c r="V20" s="978"/>
      <c r="W20" s="978"/>
      <c r="X20" s="978"/>
      <c r="Y20" s="978"/>
      <c r="Z20" s="978"/>
      <c r="AA20" s="978">
        <v>1.5</v>
      </c>
      <c r="AB20" s="2676"/>
      <c r="AC20" s="2676"/>
      <c r="AD20" s="2676"/>
      <c r="AE20" s="2676"/>
      <c r="AF20" s="2676"/>
      <c r="AG20" s="2676"/>
    </row>
    <row r="21" spans="1:33" s="979" customFormat="1" ht="28.5" customHeight="1">
      <c r="A21" s="2639">
        <v>12</v>
      </c>
      <c r="B21" s="984" t="s">
        <v>8611</v>
      </c>
      <c r="C21" s="975" t="s">
        <v>8612</v>
      </c>
      <c r="D21" s="985"/>
      <c r="E21" s="985">
        <v>0.5</v>
      </c>
      <c r="F21" s="985"/>
      <c r="G21" s="977"/>
      <c r="H21" s="977"/>
      <c r="I21" s="977"/>
      <c r="J21" s="978"/>
      <c r="K21" s="978"/>
      <c r="L21" s="978"/>
      <c r="M21" s="978"/>
      <c r="N21" s="978"/>
      <c r="O21" s="978"/>
      <c r="P21" s="978">
        <v>0.5</v>
      </c>
      <c r="Q21" s="978">
        <v>0.5</v>
      </c>
      <c r="R21" s="978" t="s">
        <v>55</v>
      </c>
      <c r="S21" s="978"/>
      <c r="T21" s="978"/>
      <c r="U21" s="978"/>
      <c r="V21" s="978"/>
      <c r="W21" s="978"/>
      <c r="X21" s="978"/>
      <c r="Y21" s="978"/>
      <c r="Z21" s="978"/>
      <c r="AA21" s="978">
        <v>0.5</v>
      </c>
      <c r="AB21" s="2676"/>
      <c r="AC21" s="2676"/>
      <c r="AD21" s="2676"/>
      <c r="AE21" s="2676"/>
      <c r="AF21" s="2676"/>
      <c r="AG21" s="2676"/>
    </row>
    <row r="22" spans="1:33" s="979" customFormat="1" ht="22.5" customHeight="1">
      <c r="A22" s="2639">
        <v>13</v>
      </c>
      <c r="B22" s="984" t="s">
        <v>8613</v>
      </c>
      <c r="C22" s="975" t="s">
        <v>8614</v>
      </c>
      <c r="D22" s="976"/>
      <c r="E22" s="976">
        <v>3.9</v>
      </c>
      <c r="F22" s="976"/>
      <c r="G22" s="977"/>
      <c r="H22" s="977"/>
      <c r="I22" s="977"/>
      <c r="J22" s="978"/>
      <c r="K22" s="978"/>
      <c r="L22" s="978"/>
      <c r="M22" s="978"/>
      <c r="N22" s="978"/>
      <c r="O22" s="978"/>
      <c r="P22" s="978">
        <v>3.9</v>
      </c>
      <c r="Q22" s="978">
        <v>3.9</v>
      </c>
      <c r="R22" s="978" t="s">
        <v>55</v>
      </c>
      <c r="S22" s="978"/>
      <c r="T22" s="978"/>
      <c r="U22" s="978"/>
      <c r="V22" s="978"/>
      <c r="W22" s="978"/>
      <c r="X22" s="978"/>
      <c r="Y22" s="978"/>
      <c r="Z22" s="978"/>
      <c r="AA22" s="978">
        <v>3.9</v>
      </c>
      <c r="AB22" s="2676"/>
      <c r="AC22" s="2676"/>
      <c r="AD22" s="2676"/>
      <c r="AE22" s="2676"/>
      <c r="AF22" s="2676"/>
      <c r="AG22" s="2676"/>
    </row>
    <row r="23" spans="1:33" s="979" customFormat="1" ht="21.75" customHeight="1">
      <c r="A23" s="2639">
        <v>14</v>
      </c>
      <c r="B23" s="984" t="s">
        <v>8615</v>
      </c>
      <c r="C23" s="975" t="s">
        <v>8616</v>
      </c>
      <c r="D23" s="976"/>
      <c r="E23" s="976">
        <v>2.8</v>
      </c>
      <c r="F23" s="976">
        <v>2.8</v>
      </c>
      <c r="G23" s="977"/>
      <c r="H23" s="977"/>
      <c r="I23" s="977"/>
      <c r="J23" s="978"/>
      <c r="K23" s="978"/>
      <c r="L23" s="978">
        <v>2.8</v>
      </c>
      <c r="M23" s="978"/>
      <c r="N23" s="978"/>
      <c r="O23" s="978"/>
      <c r="P23" s="978"/>
      <c r="Q23" s="978"/>
      <c r="R23" s="978" t="s">
        <v>55</v>
      </c>
      <c r="S23" s="978"/>
      <c r="T23" s="978"/>
      <c r="U23" s="978"/>
      <c r="V23" s="978"/>
      <c r="W23" s="978"/>
      <c r="X23" s="978"/>
      <c r="Y23" s="978"/>
      <c r="Z23" s="978">
        <v>2.8</v>
      </c>
      <c r="AA23" s="978"/>
      <c r="AB23" s="2676"/>
      <c r="AC23" s="2676"/>
      <c r="AD23" s="2676"/>
      <c r="AE23" s="2676"/>
      <c r="AF23" s="2676"/>
      <c r="AG23" s="2676"/>
    </row>
    <row r="24" spans="1:33" s="979" customFormat="1" ht="18" customHeight="1">
      <c r="A24" s="2639">
        <v>15</v>
      </c>
      <c r="B24" s="984" t="s">
        <v>8617</v>
      </c>
      <c r="C24" s="975" t="s">
        <v>8618</v>
      </c>
      <c r="D24" s="985"/>
      <c r="E24" s="985">
        <v>5</v>
      </c>
      <c r="F24" s="985"/>
      <c r="G24" s="977"/>
      <c r="H24" s="977"/>
      <c r="I24" s="977"/>
      <c r="J24" s="978"/>
      <c r="K24" s="978"/>
      <c r="L24" s="978"/>
      <c r="M24" s="978"/>
      <c r="N24" s="978"/>
      <c r="O24" s="978"/>
      <c r="P24" s="978">
        <v>5</v>
      </c>
      <c r="Q24" s="978">
        <v>2</v>
      </c>
      <c r="R24" s="978" t="s">
        <v>55</v>
      </c>
      <c r="S24" s="978"/>
      <c r="T24" s="978"/>
      <c r="U24" s="978"/>
      <c r="V24" s="978"/>
      <c r="W24" s="978"/>
      <c r="X24" s="978"/>
      <c r="Y24" s="978"/>
      <c r="Z24" s="978"/>
      <c r="AA24" s="978">
        <v>5</v>
      </c>
      <c r="AB24" s="2676"/>
      <c r="AC24" s="2676"/>
      <c r="AD24" s="2676"/>
      <c r="AE24" s="2676"/>
      <c r="AF24" s="2676"/>
      <c r="AG24" s="2676"/>
    </row>
    <row r="25" spans="1:33" s="979" customFormat="1" ht="20.25" customHeight="1">
      <c r="A25" s="2639">
        <v>16</v>
      </c>
      <c r="B25" s="982" t="s">
        <v>8619</v>
      </c>
      <c r="C25" s="975" t="s">
        <v>8620</v>
      </c>
      <c r="D25" s="983"/>
      <c r="E25" s="983">
        <v>1.4</v>
      </c>
      <c r="F25" s="983"/>
      <c r="G25" s="977"/>
      <c r="H25" s="977"/>
      <c r="I25" s="977"/>
      <c r="J25" s="978"/>
      <c r="K25" s="978"/>
      <c r="L25" s="978"/>
      <c r="M25" s="978"/>
      <c r="N25" s="978"/>
      <c r="O25" s="978"/>
      <c r="P25" s="978">
        <v>1.4</v>
      </c>
      <c r="Q25" s="978">
        <v>1.4</v>
      </c>
      <c r="R25" s="978" t="s">
        <v>55</v>
      </c>
      <c r="S25" s="978"/>
      <c r="T25" s="978"/>
      <c r="U25" s="978"/>
      <c r="V25" s="978"/>
      <c r="W25" s="978"/>
      <c r="X25" s="978"/>
      <c r="Y25" s="978"/>
      <c r="Z25" s="978"/>
      <c r="AA25" s="978">
        <v>1.4</v>
      </c>
      <c r="AB25" s="2676"/>
      <c r="AC25" s="2676"/>
      <c r="AD25" s="2676"/>
      <c r="AE25" s="2676"/>
      <c r="AF25" s="2676"/>
      <c r="AG25" s="2676"/>
    </row>
    <row r="26" spans="1:33" s="979" customFormat="1" ht="29.25" customHeight="1">
      <c r="A26" s="2639">
        <v>17</v>
      </c>
      <c r="B26" s="984" t="s">
        <v>8621</v>
      </c>
      <c r="C26" s="975" t="s">
        <v>8622</v>
      </c>
      <c r="D26" s="976"/>
      <c r="E26" s="976">
        <v>1.1000000000000001</v>
      </c>
      <c r="F26" s="976"/>
      <c r="G26" s="977"/>
      <c r="H26" s="977"/>
      <c r="I26" s="977"/>
      <c r="J26" s="978"/>
      <c r="K26" s="978"/>
      <c r="L26" s="978"/>
      <c r="M26" s="978"/>
      <c r="N26" s="978"/>
      <c r="O26" s="978"/>
      <c r="P26" s="978">
        <v>1.1000000000000001</v>
      </c>
      <c r="Q26" s="978">
        <v>1.1000000000000001</v>
      </c>
      <c r="R26" s="978" t="s">
        <v>55</v>
      </c>
      <c r="S26" s="978"/>
      <c r="T26" s="978"/>
      <c r="U26" s="978"/>
      <c r="V26" s="978"/>
      <c r="W26" s="978"/>
      <c r="X26" s="978"/>
      <c r="Y26" s="978"/>
      <c r="Z26" s="978"/>
      <c r="AA26" s="978">
        <v>1.1000000000000001</v>
      </c>
      <c r="AB26" s="2676"/>
      <c r="AC26" s="2676"/>
      <c r="AD26" s="2676"/>
      <c r="AE26" s="2676"/>
      <c r="AF26" s="2676"/>
      <c r="AG26" s="2676"/>
    </row>
    <row r="27" spans="1:33" s="979" customFormat="1" ht="22.5" customHeight="1">
      <c r="A27" s="2639">
        <v>18</v>
      </c>
      <c r="B27" s="984" t="s">
        <v>8623</v>
      </c>
      <c r="C27" s="975" t="s">
        <v>8624</v>
      </c>
      <c r="D27" s="985"/>
      <c r="E27" s="985">
        <v>4</v>
      </c>
      <c r="F27" s="985"/>
      <c r="G27" s="977"/>
      <c r="H27" s="977"/>
      <c r="I27" s="977"/>
      <c r="J27" s="978"/>
      <c r="K27" s="978"/>
      <c r="L27" s="978"/>
      <c r="M27" s="978"/>
      <c r="N27" s="978"/>
      <c r="O27" s="978"/>
      <c r="P27" s="978">
        <v>4</v>
      </c>
      <c r="Q27" s="978">
        <v>4</v>
      </c>
      <c r="R27" s="978" t="s">
        <v>55</v>
      </c>
      <c r="S27" s="978"/>
      <c r="T27" s="978"/>
      <c r="U27" s="978"/>
      <c r="V27" s="978"/>
      <c r="W27" s="978"/>
      <c r="X27" s="978"/>
      <c r="Y27" s="978"/>
      <c r="Z27" s="978"/>
      <c r="AA27" s="978">
        <v>4</v>
      </c>
      <c r="AB27" s="2676"/>
      <c r="AC27" s="2676"/>
      <c r="AD27" s="2676"/>
      <c r="AE27" s="2676"/>
      <c r="AF27" s="2676"/>
      <c r="AG27" s="2676"/>
    </row>
    <row r="28" spans="1:33" s="979" customFormat="1" ht="21.75" customHeight="1">
      <c r="A28" s="2639">
        <v>19</v>
      </c>
      <c r="B28" s="984" t="s">
        <v>8625</v>
      </c>
      <c r="C28" s="975" t="s">
        <v>8626</v>
      </c>
      <c r="D28" s="985"/>
      <c r="E28" s="985">
        <v>1</v>
      </c>
      <c r="F28" s="985"/>
      <c r="G28" s="977"/>
      <c r="H28" s="977"/>
      <c r="I28" s="977"/>
      <c r="J28" s="978"/>
      <c r="K28" s="978"/>
      <c r="L28" s="978"/>
      <c r="M28" s="978"/>
      <c r="N28" s="978"/>
      <c r="O28" s="978"/>
      <c r="P28" s="978">
        <v>1</v>
      </c>
      <c r="Q28" s="978">
        <v>1</v>
      </c>
      <c r="R28" s="978" t="s">
        <v>55</v>
      </c>
      <c r="S28" s="978"/>
      <c r="T28" s="978"/>
      <c r="U28" s="978"/>
      <c r="V28" s="978"/>
      <c r="W28" s="978"/>
      <c r="X28" s="978"/>
      <c r="Y28" s="978"/>
      <c r="Z28" s="978"/>
      <c r="AA28" s="978">
        <v>1</v>
      </c>
      <c r="AB28" s="2676"/>
      <c r="AC28" s="2676"/>
      <c r="AD28" s="2676"/>
      <c r="AE28" s="2676"/>
      <c r="AF28" s="2676"/>
      <c r="AG28" s="2676"/>
    </row>
    <row r="29" spans="1:33" s="979" customFormat="1" ht="21" customHeight="1">
      <c r="A29" s="2639">
        <v>20</v>
      </c>
      <c r="B29" s="984" t="s">
        <v>8627</v>
      </c>
      <c r="C29" s="975" t="s">
        <v>8628</v>
      </c>
      <c r="D29" s="985"/>
      <c r="E29" s="985">
        <v>1.8</v>
      </c>
      <c r="F29" s="985"/>
      <c r="G29" s="977"/>
      <c r="H29" s="977"/>
      <c r="I29" s="977"/>
      <c r="J29" s="978"/>
      <c r="K29" s="978"/>
      <c r="L29" s="978"/>
      <c r="M29" s="978"/>
      <c r="N29" s="978"/>
      <c r="O29" s="978"/>
      <c r="P29" s="978">
        <v>1.8</v>
      </c>
      <c r="Q29" s="978">
        <v>1.8</v>
      </c>
      <c r="R29" s="978" t="s">
        <v>55</v>
      </c>
      <c r="S29" s="978"/>
      <c r="T29" s="978"/>
      <c r="U29" s="978"/>
      <c r="V29" s="978"/>
      <c r="W29" s="978"/>
      <c r="X29" s="978"/>
      <c r="Y29" s="978"/>
      <c r="Z29" s="978"/>
      <c r="AA29" s="978">
        <v>1.8</v>
      </c>
      <c r="AB29" s="2676"/>
      <c r="AC29" s="2676"/>
      <c r="AD29" s="2676"/>
      <c r="AE29" s="2676"/>
      <c r="AF29" s="2676"/>
      <c r="AG29" s="2676"/>
    </row>
    <row r="30" spans="1:33" s="979" customFormat="1" ht="21" customHeight="1">
      <c r="A30" s="2639">
        <v>21</v>
      </c>
      <c r="B30" s="982" t="s">
        <v>8629</v>
      </c>
      <c r="C30" s="975" t="s">
        <v>8630</v>
      </c>
      <c r="D30" s="983"/>
      <c r="E30" s="983">
        <v>2</v>
      </c>
      <c r="F30" s="983"/>
      <c r="G30" s="977"/>
      <c r="H30" s="977"/>
      <c r="I30" s="977"/>
      <c r="J30" s="978"/>
      <c r="K30" s="978"/>
      <c r="L30" s="978"/>
      <c r="M30" s="978"/>
      <c r="N30" s="978"/>
      <c r="O30" s="978"/>
      <c r="P30" s="978">
        <v>2</v>
      </c>
      <c r="Q30" s="978">
        <v>2</v>
      </c>
      <c r="R30" s="978" t="s">
        <v>55</v>
      </c>
      <c r="S30" s="978"/>
      <c r="T30" s="978"/>
      <c r="U30" s="978"/>
      <c r="V30" s="978"/>
      <c r="W30" s="978"/>
      <c r="X30" s="978"/>
      <c r="Y30" s="978"/>
      <c r="Z30" s="978"/>
      <c r="AA30" s="978">
        <v>2</v>
      </c>
      <c r="AB30" s="2676"/>
      <c r="AC30" s="2676"/>
      <c r="AD30" s="2676"/>
      <c r="AE30" s="2676"/>
      <c r="AF30" s="2676"/>
      <c r="AG30" s="2676"/>
    </row>
    <row r="31" spans="1:33" s="979" customFormat="1">
      <c r="A31" s="2640">
        <v>22</v>
      </c>
      <c r="B31" s="987" t="s">
        <v>8629</v>
      </c>
      <c r="C31" s="975" t="s">
        <v>8631</v>
      </c>
      <c r="D31" s="985"/>
      <c r="E31" s="985">
        <v>0.8</v>
      </c>
      <c r="F31" s="985"/>
      <c r="G31" s="977"/>
      <c r="H31" s="977"/>
      <c r="I31" s="977"/>
      <c r="J31" s="978"/>
      <c r="K31" s="978"/>
      <c r="L31" s="978"/>
      <c r="M31" s="978"/>
      <c r="N31" s="978"/>
      <c r="O31" s="978"/>
      <c r="P31" s="978">
        <v>0.8</v>
      </c>
      <c r="Q31" s="978">
        <v>0.8</v>
      </c>
      <c r="R31" s="978" t="s">
        <v>55</v>
      </c>
      <c r="S31" s="978"/>
      <c r="T31" s="978"/>
      <c r="U31" s="978"/>
      <c r="V31" s="978"/>
      <c r="W31" s="978"/>
      <c r="X31" s="978"/>
      <c r="Y31" s="978"/>
      <c r="Z31" s="978"/>
      <c r="AA31" s="978">
        <v>0.8</v>
      </c>
      <c r="AB31" s="2676"/>
      <c r="AC31" s="2676"/>
      <c r="AD31" s="2676"/>
      <c r="AE31" s="2676"/>
      <c r="AF31" s="2676"/>
      <c r="AG31" s="2676"/>
    </row>
    <row r="32" spans="1:33" s="979" customFormat="1" ht="63.75" customHeight="1">
      <c r="A32" s="2639">
        <v>23</v>
      </c>
      <c r="B32" s="974" t="s">
        <v>8632</v>
      </c>
      <c r="C32" s="975" t="s">
        <v>8633</v>
      </c>
      <c r="D32" s="976"/>
      <c r="E32" s="976">
        <v>21.6</v>
      </c>
      <c r="F32" s="976"/>
      <c r="G32" s="977"/>
      <c r="H32" s="977"/>
      <c r="I32" s="977"/>
      <c r="J32" s="978"/>
      <c r="K32" s="978"/>
      <c r="L32" s="978"/>
      <c r="M32" s="978"/>
      <c r="N32" s="978"/>
      <c r="O32" s="978"/>
      <c r="P32" s="978">
        <v>21.6</v>
      </c>
      <c r="Q32" s="978">
        <v>11.907</v>
      </c>
      <c r="R32" s="978" t="s">
        <v>55</v>
      </c>
      <c r="S32" s="978"/>
      <c r="T32" s="978"/>
      <c r="U32" s="978"/>
      <c r="V32" s="978"/>
      <c r="W32" s="978"/>
      <c r="X32" s="978"/>
      <c r="Y32" s="978"/>
      <c r="Z32" s="978"/>
      <c r="AA32" s="978">
        <v>21.6</v>
      </c>
      <c r="AB32" s="2676"/>
      <c r="AC32" s="2676"/>
      <c r="AD32" s="2676"/>
      <c r="AE32" s="2676"/>
      <c r="AF32" s="2676"/>
      <c r="AG32" s="2676"/>
    </row>
    <row r="33" spans="1:33" s="979" customFormat="1" ht="19.5" customHeight="1">
      <c r="A33" s="2641">
        <v>24</v>
      </c>
      <c r="B33" s="988" t="s">
        <v>8634</v>
      </c>
      <c r="C33" s="975" t="s">
        <v>8635</v>
      </c>
      <c r="D33" s="989"/>
      <c r="E33" s="989">
        <v>3</v>
      </c>
      <c r="F33" s="989"/>
      <c r="G33" s="989"/>
      <c r="H33" s="989"/>
      <c r="I33" s="989"/>
      <c r="J33" s="978"/>
      <c r="K33" s="978"/>
      <c r="L33" s="978"/>
      <c r="M33" s="978"/>
      <c r="N33" s="978"/>
      <c r="O33" s="978"/>
      <c r="P33" s="978">
        <v>3</v>
      </c>
      <c r="Q33" s="978">
        <v>3</v>
      </c>
      <c r="R33" s="978" t="s">
        <v>55</v>
      </c>
      <c r="S33" s="978"/>
      <c r="T33" s="978"/>
      <c r="U33" s="978"/>
      <c r="V33" s="978"/>
      <c r="W33" s="978"/>
      <c r="X33" s="978"/>
      <c r="Y33" s="978"/>
      <c r="Z33" s="978"/>
      <c r="AA33" s="978">
        <v>3</v>
      </c>
      <c r="AB33" s="2676"/>
      <c r="AC33" s="2676"/>
      <c r="AD33" s="2676"/>
      <c r="AE33" s="2676"/>
      <c r="AF33" s="2676"/>
      <c r="AG33" s="2676"/>
    </row>
    <row r="34" spans="1:33" s="979" customFormat="1">
      <c r="A34" s="2639">
        <v>25</v>
      </c>
      <c r="B34" s="982" t="s">
        <v>8636</v>
      </c>
      <c r="C34" s="975" t="s">
        <v>8637</v>
      </c>
      <c r="D34" s="983"/>
      <c r="E34" s="983">
        <v>1.45</v>
      </c>
      <c r="F34" s="983"/>
      <c r="G34" s="977"/>
      <c r="H34" s="977"/>
      <c r="I34" s="977"/>
      <c r="J34" s="978"/>
      <c r="K34" s="978"/>
      <c r="L34" s="978"/>
      <c r="M34" s="978"/>
      <c r="N34" s="978"/>
      <c r="O34" s="978"/>
      <c r="P34" s="978">
        <v>1.45</v>
      </c>
      <c r="Q34" s="978">
        <v>0.8</v>
      </c>
      <c r="R34" s="978" t="s">
        <v>55</v>
      </c>
      <c r="S34" s="978"/>
      <c r="T34" s="978"/>
      <c r="U34" s="978"/>
      <c r="V34" s="978"/>
      <c r="W34" s="978"/>
      <c r="X34" s="978"/>
      <c r="Y34" s="978"/>
      <c r="Z34" s="978"/>
      <c r="AA34" s="978">
        <v>1.45</v>
      </c>
      <c r="AB34" s="2676"/>
      <c r="AC34" s="2676"/>
      <c r="AD34" s="2676"/>
      <c r="AE34" s="2676"/>
      <c r="AF34" s="2676"/>
      <c r="AG34" s="2676"/>
    </row>
    <row r="35" spans="1:33" s="979" customFormat="1" ht="17.25" customHeight="1">
      <c r="A35" s="2639">
        <v>26</v>
      </c>
      <c r="B35" s="974" t="s">
        <v>8638</v>
      </c>
      <c r="C35" s="975" t="s">
        <v>8639</v>
      </c>
      <c r="D35" s="976"/>
      <c r="E35" s="976">
        <v>2</v>
      </c>
      <c r="F35" s="976"/>
      <c r="G35" s="977"/>
      <c r="H35" s="977"/>
      <c r="I35" s="977"/>
      <c r="J35" s="978"/>
      <c r="K35" s="978"/>
      <c r="L35" s="978"/>
      <c r="M35" s="978"/>
      <c r="N35" s="978"/>
      <c r="O35" s="978"/>
      <c r="P35" s="978">
        <v>2</v>
      </c>
      <c r="Q35" s="978">
        <v>2</v>
      </c>
      <c r="R35" s="978" t="s">
        <v>55</v>
      </c>
      <c r="S35" s="978"/>
      <c r="T35" s="978"/>
      <c r="U35" s="978"/>
      <c r="V35" s="978"/>
      <c r="W35" s="978"/>
      <c r="X35" s="978"/>
      <c r="Y35" s="978"/>
      <c r="Z35" s="978"/>
      <c r="AA35" s="978">
        <v>2</v>
      </c>
      <c r="AB35" s="2676"/>
      <c r="AC35" s="2676"/>
      <c r="AD35" s="2676"/>
      <c r="AE35" s="2676"/>
      <c r="AF35" s="2676"/>
      <c r="AG35" s="2676"/>
    </row>
    <row r="36" spans="1:33" s="979" customFormat="1" ht="17.25" customHeight="1">
      <c r="A36" s="2639">
        <v>27</v>
      </c>
      <c r="B36" s="974" t="s">
        <v>8640</v>
      </c>
      <c r="C36" s="975" t="s">
        <v>8641</v>
      </c>
      <c r="D36" s="976"/>
      <c r="E36" s="976">
        <v>0.8</v>
      </c>
      <c r="F36" s="976"/>
      <c r="G36" s="977"/>
      <c r="H36" s="977"/>
      <c r="I36" s="977"/>
      <c r="J36" s="978"/>
      <c r="K36" s="978"/>
      <c r="L36" s="978"/>
      <c r="M36" s="978"/>
      <c r="N36" s="978"/>
      <c r="O36" s="978"/>
      <c r="P36" s="978">
        <v>0.8</v>
      </c>
      <c r="Q36" s="978">
        <v>0.8</v>
      </c>
      <c r="R36" s="978" t="s">
        <v>55</v>
      </c>
      <c r="S36" s="978"/>
      <c r="T36" s="978"/>
      <c r="U36" s="978"/>
      <c r="V36" s="978"/>
      <c r="W36" s="978"/>
      <c r="X36" s="978"/>
      <c r="Y36" s="978"/>
      <c r="Z36" s="978"/>
      <c r="AA36" s="978">
        <v>0.8</v>
      </c>
      <c r="AB36" s="2676"/>
      <c r="AC36" s="2676"/>
      <c r="AD36" s="2676"/>
      <c r="AE36" s="2676"/>
      <c r="AF36" s="2676"/>
      <c r="AG36" s="2676"/>
    </row>
    <row r="37" spans="1:33" s="979" customFormat="1" ht="66" customHeight="1">
      <c r="A37" s="2639">
        <v>28</v>
      </c>
      <c r="B37" s="974" t="s">
        <v>8642</v>
      </c>
      <c r="C37" s="975" t="s">
        <v>8643</v>
      </c>
      <c r="D37" s="976"/>
      <c r="E37" s="976">
        <v>1</v>
      </c>
      <c r="F37" s="976"/>
      <c r="G37" s="977"/>
      <c r="H37" s="977"/>
      <c r="I37" s="977"/>
      <c r="J37" s="978"/>
      <c r="K37" s="978"/>
      <c r="L37" s="978"/>
      <c r="M37" s="978"/>
      <c r="N37" s="978"/>
      <c r="O37" s="978"/>
      <c r="P37" s="978">
        <v>1</v>
      </c>
      <c r="Q37" s="978">
        <v>1</v>
      </c>
      <c r="R37" s="978" t="s">
        <v>55</v>
      </c>
      <c r="S37" s="978"/>
      <c r="T37" s="978"/>
      <c r="U37" s="978"/>
      <c r="V37" s="978"/>
      <c r="W37" s="978"/>
      <c r="X37" s="978"/>
      <c r="Y37" s="978"/>
      <c r="Z37" s="978"/>
      <c r="AA37" s="978">
        <v>1</v>
      </c>
      <c r="AB37" s="2676"/>
      <c r="AC37" s="2676"/>
      <c r="AD37" s="2676"/>
      <c r="AE37" s="2676"/>
      <c r="AF37" s="2676"/>
      <c r="AG37" s="2676"/>
    </row>
    <row r="38" spans="1:33" s="979" customFormat="1" ht="53.25" customHeight="1">
      <c r="A38" s="2639">
        <v>29</v>
      </c>
      <c r="B38" s="974" t="s">
        <v>8644</v>
      </c>
      <c r="C38" s="975" t="s">
        <v>8645</v>
      </c>
      <c r="D38" s="976"/>
      <c r="E38" s="976">
        <v>1.1000000000000001</v>
      </c>
      <c r="F38" s="976"/>
      <c r="G38" s="977"/>
      <c r="H38" s="977"/>
      <c r="I38" s="977"/>
      <c r="J38" s="978"/>
      <c r="K38" s="978"/>
      <c r="L38" s="978"/>
      <c r="M38" s="978"/>
      <c r="N38" s="978"/>
      <c r="O38" s="978"/>
      <c r="P38" s="978">
        <v>1.1000000000000001</v>
      </c>
      <c r="Q38" s="978">
        <v>1.1000000000000001</v>
      </c>
      <c r="R38" s="978" t="s">
        <v>55</v>
      </c>
      <c r="S38" s="978"/>
      <c r="T38" s="978"/>
      <c r="U38" s="978"/>
      <c r="V38" s="978"/>
      <c r="W38" s="978"/>
      <c r="X38" s="978"/>
      <c r="Y38" s="978"/>
      <c r="Z38" s="978"/>
      <c r="AA38" s="978">
        <v>1.1000000000000001</v>
      </c>
      <c r="AB38" s="2676"/>
      <c r="AC38" s="2676"/>
      <c r="AD38" s="2676"/>
      <c r="AE38" s="2676"/>
      <c r="AF38" s="2676"/>
      <c r="AG38" s="2676"/>
    </row>
    <row r="39" spans="1:33" s="979" customFormat="1" ht="40.5" customHeight="1">
      <c r="A39" s="2639">
        <v>30</v>
      </c>
      <c r="B39" s="974" t="s">
        <v>8646</v>
      </c>
      <c r="C39" s="975" t="s">
        <v>8647</v>
      </c>
      <c r="D39" s="976"/>
      <c r="E39" s="976">
        <v>0.4</v>
      </c>
      <c r="F39" s="976"/>
      <c r="G39" s="977"/>
      <c r="H39" s="977"/>
      <c r="I39" s="977"/>
      <c r="J39" s="978"/>
      <c r="K39" s="978"/>
      <c r="L39" s="978"/>
      <c r="M39" s="978"/>
      <c r="N39" s="978"/>
      <c r="O39" s="978"/>
      <c r="P39" s="978">
        <v>0.4</v>
      </c>
      <c r="Q39" s="978">
        <v>0.4</v>
      </c>
      <c r="R39" s="978" t="s">
        <v>55</v>
      </c>
      <c r="S39" s="978"/>
      <c r="T39" s="978"/>
      <c r="U39" s="978"/>
      <c r="V39" s="978"/>
      <c r="W39" s="978"/>
      <c r="X39" s="978"/>
      <c r="Y39" s="978"/>
      <c r="Z39" s="978"/>
      <c r="AA39" s="978">
        <v>0.4</v>
      </c>
      <c r="AB39" s="2676"/>
      <c r="AC39" s="2676"/>
      <c r="AD39" s="2676"/>
      <c r="AE39" s="2676"/>
      <c r="AF39" s="2676"/>
      <c r="AG39" s="2676"/>
    </row>
    <row r="40" spans="1:33" s="979" customFormat="1" ht="49.5" customHeight="1">
      <c r="A40" s="2639">
        <v>31</v>
      </c>
      <c r="B40" s="974" t="s">
        <v>8648</v>
      </c>
      <c r="C40" s="975" t="s">
        <v>8649</v>
      </c>
      <c r="D40" s="976"/>
      <c r="E40" s="976">
        <v>2.2999999999999998</v>
      </c>
      <c r="F40" s="976"/>
      <c r="G40" s="977"/>
      <c r="H40" s="977"/>
      <c r="I40" s="977"/>
      <c r="J40" s="978"/>
      <c r="K40" s="978"/>
      <c r="L40" s="978"/>
      <c r="M40" s="978"/>
      <c r="N40" s="978"/>
      <c r="O40" s="978"/>
      <c r="P40" s="978">
        <v>2.2999999999999998</v>
      </c>
      <c r="Q40" s="978">
        <v>2.2999999999999998</v>
      </c>
      <c r="R40" s="978" t="s">
        <v>55</v>
      </c>
      <c r="S40" s="978"/>
      <c r="T40" s="978"/>
      <c r="U40" s="978"/>
      <c r="V40" s="978"/>
      <c r="W40" s="978"/>
      <c r="X40" s="978"/>
      <c r="Y40" s="978"/>
      <c r="Z40" s="978"/>
      <c r="AA40" s="978">
        <v>2.2999999999999998</v>
      </c>
      <c r="AB40" s="2676"/>
      <c r="AC40" s="2676"/>
      <c r="AD40" s="2676"/>
      <c r="AE40" s="2676"/>
      <c r="AF40" s="2676"/>
      <c r="AG40" s="2676"/>
    </row>
    <row r="41" spans="1:33" s="979" customFormat="1" ht="42" customHeight="1">
      <c r="A41" s="2642">
        <v>32</v>
      </c>
      <c r="B41" s="987" t="s">
        <v>8650</v>
      </c>
      <c r="C41" s="975" t="s">
        <v>8651</v>
      </c>
      <c r="D41" s="985"/>
      <c r="E41" s="985">
        <v>2.2999999999999998</v>
      </c>
      <c r="F41" s="985"/>
      <c r="G41" s="977"/>
      <c r="H41" s="977"/>
      <c r="I41" s="977"/>
      <c r="J41" s="978"/>
      <c r="K41" s="978"/>
      <c r="L41" s="978"/>
      <c r="M41" s="978"/>
      <c r="N41" s="978"/>
      <c r="O41" s="978"/>
      <c r="P41" s="978">
        <v>2.2999999999999998</v>
      </c>
      <c r="Q41" s="978">
        <v>2.2999999999999998</v>
      </c>
      <c r="R41" s="978" t="s">
        <v>55</v>
      </c>
      <c r="S41" s="978"/>
      <c r="T41" s="978"/>
      <c r="U41" s="978"/>
      <c r="V41" s="978"/>
      <c r="W41" s="978"/>
      <c r="X41" s="978"/>
      <c r="Y41" s="978"/>
      <c r="Z41" s="978"/>
      <c r="AA41" s="978">
        <v>2.2999999999999998</v>
      </c>
      <c r="AB41" s="2676"/>
      <c r="AC41" s="2676"/>
      <c r="AD41" s="2676"/>
      <c r="AE41" s="2676"/>
      <c r="AF41" s="2676"/>
      <c r="AG41" s="2676"/>
    </row>
    <row r="42" spans="1:33" s="979" customFormat="1" ht="18.75" customHeight="1">
      <c r="A42" s="2639">
        <v>33</v>
      </c>
      <c r="B42" s="982" t="s">
        <v>8652</v>
      </c>
      <c r="C42" s="975" t="s">
        <v>8653</v>
      </c>
      <c r="D42" s="983"/>
      <c r="E42" s="983">
        <v>1.65</v>
      </c>
      <c r="F42" s="983"/>
      <c r="G42" s="977"/>
      <c r="H42" s="977"/>
      <c r="I42" s="977"/>
      <c r="J42" s="978"/>
      <c r="K42" s="978"/>
      <c r="L42" s="978"/>
      <c r="M42" s="978"/>
      <c r="N42" s="978"/>
      <c r="O42" s="978"/>
      <c r="P42" s="978">
        <v>1.65</v>
      </c>
      <c r="Q42" s="978">
        <v>1.65</v>
      </c>
      <c r="R42" s="978" t="s">
        <v>55</v>
      </c>
      <c r="S42" s="978"/>
      <c r="T42" s="978"/>
      <c r="U42" s="978"/>
      <c r="V42" s="978"/>
      <c r="W42" s="978"/>
      <c r="X42" s="978"/>
      <c r="Y42" s="978"/>
      <c r="Z42" s="978"/>
      <c r="AA42" s="978">
        <v>1.65</v>
      </c>
      <c r="AB42" s="2676"/>
      <c r="AC42" s="2676"/>
      <c r="AD42" s="2676"/>
      <c r="AE42" s="2676"/>
      <c r="AF42" s="2676"/>
      <c r="AG42" s="2676"/>
    </row>
    <row r="43" spans="1:33" s="979" customFormat="1" ht="20.25" customHeight="1">
      <c r="A43" s="2639">
        <v>34</v>
      </c>
      <c r="B43" s="974" t="s">
        <v>8654</v>
      </c>
      <c r="C43" s="975" t="s">
        <v>8655</v>
      </c>
      <c r="D43" s="976"/>
      <c r="E43" s="976">
        <v>1</v>
      </c>
      <c r="F43" s="976"/>
      <c r="G43" s="977"/>
      <c r="H43" s="977"/>
      <c r="I43" s="977"/>
      <c r="J43" s="978"/>
      <c r="K43" s="978"/>
      <c r="L43" s="978"/>
      <c r="M43" s="978"/>
      <c r="N43" s="978"/>
      <c r="O43" s="978"/>
      <c r="P43" s="978">
        <v>1</v>
      </c>
      <c r="Q43" s="978">
        <v>1</v>
      </c>
      <c r="R43" s="978" t="s">
        <v>55</v>
      </c>
      <c r="S43" s="978"/>
      <c r="T43" s="978"/>
      <c r="U43" s="978"/>
      <c r="V43" s="978"/>
      <c r="W43" s="978"/>
      <c r="X43" s="978"/>
      <c r="Y43" s="978"/>
      <c r="Z43" s="978"/>
      <c r="AA43" s="978">
        <v>1</v>
      </c>
      <c r="AB43" s="2676"/>
      <c r="AC43" s="2676"/>
      <c r="AD43" s="2676"/>
      <c r="AE43" s="2676"/>
      <c r="AF43" s="2676"/>
      <c r="AG43" s="2676"/>
    </row>
    <row r="44" spans="1:33" s="979" customFormat="1" ht="20.25" customHeight="1">
      <c r="A44" s="2639">
        <v>35</v>
      </c>
      <c r="B44" s="974" t="s">
        <v>8656</v>
      </c>
      <c r="C44" s="975" t="s">
        <v>8657</v>
      </c>
      <c r="D44" s="976"/>
      <c r="E44" s="976">
        <v>2.2000000000000002</v>
      </c>
      <c r="F44" s="976"/>
      <c r="G44" s="977"/>
      <c r="H44" s="977"/>
      <c r="I44" s="977"/>
      <c r="J44" s="978"/>
      <c r="K44" s="978"/>
      <c r="L44" s="978"/>
      <c r="M44" s="978"/>
      <c r="N44" s="978"/>
      <c r="O44" s="978"/>
      <c r="P44" s="978">
        <v>2.2000000000000002</v>
      </c>
      <c r="Q44" s="978">
        <v>2.2000000000000002</v>
      </c>
      <c r="R44" s="978" t="s">
        <v>55</v>
      </c>
      <c r="S44" s="978"/>
      <c r="T44" s="978"/>
      <c r="U44" s="978"/>
      <c r="V44" s="978"/>
      <c r="W44" s="978"/>
      <c r="X44" s="978"/>
      <c r="Y44" s="978"/>
      <c r="Z44" s="978"/>
      <c r="AA44" s="978">
        <v>2.2000000000000002</v>
      </c>
      <c r="AB44" s="2676"/>
      <c r="AC44" s="2676"/>
      <c r="AD44" s="2676"/>
      <c r="AE44" s="2676"/>
      <c r="AF44" s="2676"/>
      <c r="AG44" s="2676"/>
    </row>
    <row r="45" spans="1:33" s="979" customFormat="1" ht="29.25" customHeight="1">
      <c r="A45" s="2642">
        <v>36</v>
      </c>
      <c r="B45" s="987" t="s">
        <v>8658</v>
      </c>
      <c r="C45" s="975" t="s">
        <v>8659</v>
      </c>
      <c r="D45" s="985"/>
      <c r="E45" s="985">
        <v>0.5</v>
      </c>
      <c r="F45" s="985"/>
      <c r="G45" s="977"/>
      <c r="H45" s="977"/>
      <c r="I45" s="977"/>
      <c r="J45" s="978"/>
      <c r="K45" s="978"/>
      <c r="L45" s="978"/>
      <c r="M45" s="978"/>
      <c r="N45" s="978"/>
      <c r="O45" s="978"/>
      <c r="P45" s="978">
        <v>0.5</v>
      </c>
      <c r="Q45" s="978">
        <v>0.5</v>
      </c>
      <c r="R45" s="978" t="s">
        <v>55</v>
      </c>
      <c r="S45" s="978"/>
      <c r="T45" s="978"/>
      <c r="U45" s="978"/>
      <c r="V45" s="978"/>
      <c r="W45" s="978"/>
      <c r="X45" s="978"/>
      <c r="Y45" s="978"/>
      <c r="Z45" s="978"/>
      <c r="AA45" s="978">
        <v>0.5</v>
      </c>
      <c r="AB45" s="2676"/>
      <c r="AC45" s="2676"/>
      <c r="AD45" s="2676"/>
      <c r="AE45" s="2676"/>
      <c r="AF45" s="2676"/>
      <c r="AG45" s="2676"/>
    </row>
    <row r="46" spans="1:33" s="979" customFormat="1" ht="20.25" customHeight="1">
      <c r="A46" s="2639">
        <v>37</v>
      </c>
      <c r="B46" s="974" t="s">
        <v>8660</v>
      </c>
      <c r="C46" s="975" t="s">
        <v>8661</v>
      </c>
      <c r="D46" s="976"/>
      <c r="E46" s="976">
        <v>0.88</v>
      </c>
      <c r="F46" s="976"/>
      <c r="G46" s="977"/>
      <c r="H46" s="977"/>
      <c r="I46" s="977"/>
      <c r="J46" s="978"/>
      <c r="K46" s="978"/>
      <c r="L46" s="978"/>
      <c r="M46" s="978"/>
      <c r="N46" s="978"/>
      <c r="O46" s="978"/>
      <c r="P46" s="978">
        <v>0.88</v>
      </c>
      <c r="Q46" s="978">
        <v>0.88</v>
      </c>
      <c r="R46" s="978" t="s">
        <v>55</v>
      </c>
      <c r="S46" s="978"/>
      <c r="T46" s="978"/>
      <c r="U46" s="978"/>
      <c r="V46" s="978"/>
      <c r="W46" s="978"/>
      <c r="X46" s="978"/>
      <c r="Y46" s="978"/>
      <c r="Z46" s="978"/>
      <c r="AA46" s="978">
        <v>0.88</v>
      </c>
      <c r="AB46" s="2676"/>
      <c r="AC46" s="2676"/>
      <c r="AD46" s="2676"/>
      <c r="AE46" s="2676"/>
      <c r="AF46" s="2676"/>
      <c r="AG46" s="2676"/>
    </row>
    <row r="47" spans="1:33" s="979" customFormat="1" ht="21.75" customHeight="1">
      <c r="A47" s="2639">
        <v>38</v>
      </c>
      <c r="B47" s="984" t="s">
        <v>8662</v>
      </c>
      <c r="C47" s="975" t="s">
        <v>8663</v>
      </c>
      <c r="D47" s="985"/>
      <c r="E47" s="985">
        <v>0.4</v>
      </c>
      <c r="F47" s="985"/>
      <c r="G47" s="977"/>
      <c r="H47" s="977"/>
      <c r="I47" s="977"/>
      <c r="J47" s="978"/>
      <c r="K47" s="978"/>
      <c r="L47" s="978"/>
      <c r="M47" s="978"/>
      <c r="N47" s="978"/>
      <c r="O47" s="978"/>
      <c r="P47" s="978">
        <v>0.4</v>
      </c>
      <c r="Q47" s="978">
        <v>0.4</v>
      </c>
      <c r="R47" s="978" t="s">
        <v>55</v>
      </c>
      <c r="S47" s="978"/>
      <c r="T47" s="978"/>
      <c r="U47" s="978"/>
      <c r="V47" s="978"/>
      <c r="W47" s="978"/>
      <c r="X47" s="978"/>
      <c r="Y47" s="978"/>
      <c r="Z47" s="978"/>
      <c r="AA47" s="978">
        <v>0.4</v>
      </c>
      <c r="AB47" s="2676"/>
      <c r="AC47" s="2676"/>
      <c r="AD47" s="2676"/>
      <c r="AE47" s="2676"/>
      <c r="AF47" s="2676"/>
      <c r="AG47" s="2676"/>
    </row>
    <row r="48" spans="1:33" s="979" customFormat="1" ht="19.5" customHeight="1">
      <c r="A48" s="2639">
        <v>39</v>
      </c>
      <c r="B48" s="974" t="s">
        <v>8664</v>
      </c>
      <c r="C48" s="975" t="s">
        <v>8665</v>
      </c>
      <c r="D48" s="976"/>
      <c r="E48" s="976">
        <v>4.2</v>
      </c>
      <c r="F48" s="976"/>
      <c r="G48" s="977"/>
      <c r="H48" s="977"/>
      <c r="I48" s="977"/>
      <c r="J48" s="978"/>
      <c r="K48" s="978"/>
      <c r="L48" s="978"/>
      <c r="M48" s="978"/>
      <c r="N48" s="978"/>
      <c r="O48" s="978"/>
      <c r="P48" s="978">
        <v>4.2</v>
      </c>
      <c r="Q48" s="978">
        <v>4.2</v>
      </c>
      <c r="R48" s="978" t="s">
        <v>55</v>
      </c>
      <c r="S48" s="978"/>
      <c r="T48" s="978"/>
      <c r="U48" s="978"/>
      <c r="V48" s="978"/>
      <c r="W48" s="978"/>
      <c r="X48" s="978"/>
      <c r="Y48" s="978"/>
      <c r="Z48" s="978"/>
      <c r="AA48" s="978">
        <v>4.2</v>
      </c>
      <c r="AB48" s="2676"/>
      <c r="AC48" s="2676"/>
      <c r="AD48" s="2676"/>
      <c r="AE48" s="2676"/>
      <c r="AF48" s="2676"/>
      <c r="AG48" s="2676"/>
    </row>
    <row r="49" spans="1:33" s="979" customFormat="1" ht="19.5" customHeight="1">
      <c r="A49" s="2639">
        <v>40</v>
      </c>
      <c r="B49" s="974" t="s">
        <v>8666</v>
      </c>
      <c r="C49" s="975" t="s">
        <v>8667</v>
      </c>
      <c r="D49" s="976"/>
      <c r="E49" s="976">
        <v>1.7</v>
      </c>
      <c r="F49" s="976"/>
      <c r="G49" s="977"/>
      <c r="H49" s="977"/>
      <c r="I49" s="977"/>
      <c r="J49" s="978"/>
      <c r="K49" s="978"/>
      <c r="L49" s="978"/>
      <c r="M49" s="978"/>
      <c r="N49" s="978"/>
      <c r="O49" s="978"/>
      <c r="P49" s="978">
        <v>1.7</v>
      </c>
      <c r="Q49" s="978">
        <v>1.7</v>
      </c>
      <c r="R49" s="978" t="s">
        <v>55</v>
      </c>
      <c r="S49" s="978"/>
      <c r="T49" s="978"/>
      <c r="U49" s="978"/>
      <c r="V49" s="978"/>
      <c r="W49" s="978"/>
      <c r="X49" s="978"/>
      <c r="Y49" s="978"/>
      <c r="Z49" s="978"/>
      <c r="AA49" s="978">
        <v>1.7</v>
      </c>
      <c r="AB49" s="2676"/>
      <c r="AC49" s="2676"/>
      <c r="AD49" s="2676"/>
      <c r="AE49" s="2676"/>
      <c r="AF49" s="2676"/>
      <c r="AG49" s="2676"/>
    </row>
    <row r="50" spans="1:33" s="979" customFormat="1" ht="18" customHeight="1">
      <c r="A50" s="2640">
        <v>41</v>
      </c>
      <c r="B50" s="987" t="s">
        <v>8668</v>
      </c>
      <c r="C50" s="975" t="s">
        <v>8669</v>
      </c>
      <c r="D50" s="985"/>
      <c r="E50" s="985">
        <v>3.3</v>
      </c>
      <c r="F50" s="985"/>
      <c r="G50" s="977"/>
      <c r="H50" s="977"/>
      <c r="I50" s="977"/>
      <c r="J50" s="978"/>
      <c r="K50" s="978"/>
      <c r="L50" s="978"/>
      <c r="M50" s="978"/>
      <c r="N50" s="978"/>
      <c r="O50" s="978"/>
      <c r="P50" s="978">
        <v>3.3</v>
      </c>
      <c r="Q50" s="978">
        <v>3.3</v>
      </c>
      <c r="R50" s="978" t="s">
        <v>55</v>
      </c>
      <c r="S50" s="978"/>
      <c r="T50" s="978"/>
      <c r="U50" s="978"/>
      <c r="V50" s="978"/>
      <c r="W50" s="978"/>
      <c r="X50" s="978"/>
      <c r="Y50" s="978"/>
      <c r="Z50" s="978"/>
      <c r="AA50" s="978">
        <v>3.3</v>
      </c>
      <c r="AB50" s="2676"/>
      <c r="AC50" s="2676"/>
      <c r="AD50" s="2676"/>
      <c r="AE50" s="2676"/>
      <c r="AF50" s="2676"/>
      <c r="AG50" s="2676"/>
    </row>
    <row r="51" spans="1:33" s="979" customFormat="1" ht="25.5">
      <c r="A51" s="2639">
        <v>42</v>
      </c>
      <c r="B51" s="984" t="s">
        <v>8670</v>
      </c>
      <c r="C51" s="975" t="s">
        <v>8671</v>
      </c>
      <c r="D51" s="985"/>
      <c r="E51" s="985">
        <v>2.8</v>
      </c>
      <c r="F51" s="985"/>
      <c r="G51" s="977"/>
      <c r="H51" s="977"/>
      <c r="I51" s="977"/>
      <c r="J51" s="978"/>
      <c r="K51" s="978"/>
      <c r="L51" s="978"/>
      <c r="M51" s="978"/>
      <c r="N51" s="978"/>
      <c r="O51" s="978"/>
      <c r="P51" s="978">
        <v>2.8</v>
      </c>
      <c r="Q51" s="978">
        <v>2.8</v>
      </c>
      <c r="R51" s="978" t="s">
        <v>55</v>
      </c>
      <c r="S51" s="978"/>
      <c r="T51" s="978"/>
      <c r="U51" s="978"/>
      <c r="V51" s="978"/>
      <c r="W51" s="978"/>
      <c r="X51" s="978"/>
      <c r="Y51" s="978"/>
      <c r="Z51" s="978"/>
      <c r="AA51" s="978">
        <v>2.8</v>
      </c>
      <c r="AB51" s="2676"/>
      <c r="AC51" s="2676"/>
      <c r="AD51" s="2676"/>
      <c r="AE51" s="2676"/>
      <c r="AF51" s="2676"/>
      <c r="AG51" s="2676"/>
    </row>
    <row r="52" spans="1:33" s="979" customFormat="1">
      <c r="A52" s="2639">
        <v>43</v>
      </c>
      <c r="B52" s="974" t="s">
        <v>8672</v>
      </c>
      <c r="C52" s="975" t="s">
        <v>8673</v>
      </c>
      <c r="D52" s="976"/>
      <c r="E52" s="976">
        <v>0.8</v>
      </c>
      <c r="F52" s="976"/>
      <c r="G52" s="977"/>
      <c r="H52" s="977"/>
      <c r="I52" s="977"/>
      <c r="J52" s="978"/>
      <c r="K52" s="978"/>
      <c r="L52" s="978"/>
      <c r="M52" s="978"/>
      <c r="N52" s="978"/>
      <c r="O52" s="978"/>
      <c r="P52" s="978">
        <v>0.8</v>
      </c>
      <c r="Q52" s="978">
        <v>0.8</v>
      </c>
      <c r="R52" s="978" t="s">
        <v>55</v>
      </c>
      <c r="S52" s="978"/>
      <c r="T52" s="978"/>
      <c r="U52" s="978"/>
      <c r="V52" s="978"/>
      <c r="W52" s="978"/>
      <c r="X52" s="978"/>
      <c r="Y52" s="978"/>
      <c r="Z52" s="978"/>
      <c r="AA52" s="978">
        <v>0.8</v>
      </c>
      <c r="AB52" s="2676"/>
      <c r="AC52" s="2676"/>
      <c r="AD52" s="2676"/>
      <c r="AE52" s="2676"/>
      <c r="AF52" s="2676"/>
      <c r="AG52" s="2676"/>
    </row>
    <row r="53" spans="1:33" s="979" customFormat="1">
      <c r="A53" s="2639">
        <v>44</v>
      </c>
      <c r="B53" s="974" t="s">
        <v>8674</v>
      </c>
      <c r="C53" s="975" t="s">
        <v>8675</v>
      </c>
      <c r="D53" s="976"/>
      <c r="E53" s="976">
        <v>1.3</v>
      </c>
      <c r="F53" s="976"/>
      <c r="G53" s="977"/>
      <c r="H53" s="977"/>
      <c r="I53" s="977"/>
      <c r="J53" s="978"/>
      <c r="K53" s="978"/>
      <c r="L53" s="978"/>
      <c r="M53" s="978"/>
      <c r="N53" s="978"/>
      <c r="O53" s="978"/>
      <c r="P53" s="978">
        <v>1.3</v>
      </c>
      <c r="Q53" s="978">
        <v>1.3</v>
      </c>
      <c r="R53" s="978" t="s">
        <v>55</v>
      </c>
      <c r="S53" s="978"/>
      <c r="T53" s="978"/>
      <c r="U53" s="978"/>
      <c r="V53" s="978"/>
      <c r="W53" s="978"/>
      <c r="X53" s="978"/>
      <c r="Y53" s="978"/>
      <c r="Z53" s="978"/>
      <c r="AA53" s="978">
        <v>1.3</v>
      </c>
      <c r="AB53" s="2676"/>
      <c r="AC53" s="2676"/>
      <c r="AD53" s="2676"/>
      <c r="AE53" s="2676"/>
      <c r="AF53" s="2676"/>
      <c r="AG53" s="2676"/>
    </row>
    <row r="54" spans="1:33" s="979" customFormat="1" ht="28.5" customHeight="1">
      <c r="A54" s="2639">
        <v>45</v>
      </c>
      <c r="B54" s="974" t="s">
        <v>8676</v>
      </c>
      <c r="C54" s="975" t="s">
        <v>8677</v>
      </c>
      <c r="D54" s="976"/>
      <c r="E54" s="976">
        <v>2.1</v>
      </c>
      <c r="F54" s="976">
        <v>0.8</v>
      </c>
      <c r="G54" s="977"/>
      <c r="H54" s="977"/>
      <c r="I54" s="977"/>
      <c r="J54" s="978"/>
      <c r="K54" s="978"/>
      <c r="L54" s="978">
        <v>0.8</v>
      </c>
      <c r="M54" s="978"/>
      <c r="N54" s="978"/>
      <c r="O54" s="978"/>
      <c r="P54" s="978">
        <v>1.3</v>
      </c>
      <c r="Q54" s="978">
        <v>1.3</v>
      </c>
      <c r="R54" s="978" t="s">
        <v>55</v>
      </c>
      <c r="S54" s="978"/>
      <c r="T54" s="978"/>
      <c r="U54" s="978"/>
      <c r="V54" s="978"/>
      <c r="W54" s="978"/>
      <c r="X54" s="978"/>
      <c r="Y54" s="978"/>
      <c r="Z54" s="978">
        <v>0.8</v>
      </c>
      <c r="AA54" s="978">
        <v>1.3</v>
      </c>
      <c r="AB54" s="2676"/>
      <c r="AC54" s="2676"/>
      <c r="AD54" s="2676"/>
      <c r="AE54" s="2676"/>
      <c r="AF54" s="2676"/>
      <c r="AG54" s="2676"/>
    </row>
    <row r="55" spans="1:33" s="979" customFormat="1" ht="19.5" customHeight="1">
      <c r="A55" s="2639">
        <v>46</v>
      </c>
      <c r="B55" s="982" t="s">
        <v>8678</v>
      </c>
      <c r="C55" s="975" t="s">
        <v>8679</v>
      </c>
      <c r="D55" s="983"/>
      <c r="E55" s="983">
        <v>0.3</v>
      </c>
      <c r="F55" s="983"/>
      <c r="G55" s="977"/>
      <c r="H55" s="977"/>
      <c r="I55" s="977"/>
      <c r="J55" s="978"/>
      <c r="K55" s="978"/>
      <c r="L55" s="978"/>
      <c r="M55" s="978"/>
      <c r="N55" s="978"/>
      <c r="O55" s="978"/>
      <c r="P55" s="978">
        <v>0.3</v>
      </c>
      <c r="Q55" s="978">
        <v>0.3</v>
      </c>
      <c r="R55" s="978" t="s">
        <v>55</v>
      </c>
      <c r="S55" s="978"/>
      <c r="T55" s="978"/>
      <c r="U55" s="978"/>
      <c r="V55" s="978"/>
      <c r="W55" s="978"/>
      <c r="X55" s="978"/>
      <c r="Y55" s="978"/>
      <c r="Z55" s="978"/>
      <c r="AA55" s="978">
        <v>0.3</v>
      </c>
      <c r="AB55" s="2676"/>
      <c r="AC55" s="2676"/>
      <c r="AD55" s="2676"/>
      <c r="AE55" s="2676"/>
      <c r="AF55" s="2676"/>
      <c r="AG55" s="2676"/>
    </row>
    <row r="56" spans="1:33" s="979" customFormat="1" ht="29.25" customHeight="1">
      <c r="A56" s="2639">
        <v>47</v>
      </c>
      <c r="B56" s="974" t="s">
        <v>8680</v>
      </c>
      <c r="C56" s="975" t="s">
        <v>8681</v>
      </c>
      <c r="D56" s="976"/>
      <c r="E56" s="976">
        <v>3.2</v>
      </c>
      <c r="F56" s="976"/>
      <c r="G56" s="977"/>
      <c r="H56" s="977"/>
      <c r="I56" s="977"/>
      <c r="J56" s="978"/>
      <c r="K56" s="978"/>
      <c r="L56" s="978"/>
      <c r="M56" s="978"/>
      <c r="N56" s="978"/>
      <c r="O56" s="978"/>
      <c r="P56" s="978">
        <v>3.2</v>
      </c>
      <c r="Q56" s="978">
        <v>3.2</v>
      </c>
      <c r="R56" s="978" t="s">
        <v>55</v>
      </c>
      <c r="S56" s="978"/>
      <c r="T56" s="978"/>
      <c r="U56" s="978"/>
      <c r="V56" s="978"/>
      <c r="W56" s="978"/>
      <c r="X56" s="978"/>
      <c r="Y56" s="978"/>
      <c r="Z56" s="978"/>
      <c r="AA56" s="978">
        <v>3.2</v>
      </c>
      <c r="AB56" s="2676"/>
      <c r="AC56" s="2676"/>
      <c r="AD56" s="2676"/>
      <c r="AE56" s="2676"/>
      <c r="AF56" s="2676"/>
      <c r="AG56" s="2676"/>
    </row>
    <row r="57" spans="1:33" s="979" customFormat="1" ht="30.75" customHeight="1">
      <c r="A57" s="2639">
        <v>48</v>
      </c>
      <c r="B57" s="974" t="s">
        <v>8682</v>
      </c>
      <c r="C57" s="975" t="s">
        <v>8683</v>
      </c>
      <c r="D57" s="976"/>
      <c r="E57" s="976">
        <v>0.8</v>
      </c>
      <c r="F57" s="976"/>
      <c r="G57" s="977"/>
      <c r="H57" s="977"/>
      <c r="I57" s="977"/>
      <c r="J57" s="978"/>
      <c r="K57" s="978"/>
      <c r="L57" s="978"/>
      <c r="M57" s="978"/>
      <c r="N57" s="978"/>
      <c r="O57" s="978"/>
      <c r="P57" s="978">
        <v>0.8</v>
      </c>
      <c r="Q57" s="978">
        <v>0.8</v>
      </c>
      <c r="R57" s="978" t="s">
        <v>55</v>
      </c>
      <c r="S57" s="978"/>
      <c r="T57" s="978"/>
      <c r="U57" s="978"/>
      <c r="V57" s="978"/>
      <c r="W57" s="978"/>
      <c r="X57" s="978"/>
      <c r="Y57" s="978"/>
      <c r="Z57" s="978"/>
      <c r="AA57" s="978">
        <v>0.8</v>
      </c>
      <c r="AB57" s="2676"/>
      <c r="AC57" s="2676"/>
      <c r="AD57" s="2676"/>
      <c r="AE57" s="2676"/>
      <c r="AF57" s="2676"/>
      <c r="AG57" s="2676"/>
    </row>
    <row r="58" spans="1:33" s="979" customFormat="1" ht="25.5" customHeight="1">
      <c r="A58" s="2639">
        <v>49</v>
      </c>
      <c r="B58" s="982" t="s">
        <v>8684</v>
      </c>
      <c r="C58" s="975" t="s">
        <v>8685</v>
      </c>
      <c r="D58" s="983"/>
      <c r="E58" s="983">
        <v>0.4</v>
      </c>
      <c r="F58" s="983"/>
      <c r="G58" s="977"/>
      <c r="H58" s="977"/>
      <c r="I58" s="977"/>
      <c r="J58" s="978"/>
      <c r="K58" s="978"/>
      <c r="L58" s="978"/>
      <c r="M58" s="978"/>
      <c r="N58" s="978"/>
      <c r="O58" s="978"/>
      <c r="P58" s="978">
        <v>0.4</v>
      </c>
      <c r="Q58" s="978">
        <v>0.4</v>
      </c>
      <c r="R58" s="978" t="s">
        <v>55</v>
      </c>
      <c r="S58" s="978"/>
      <c r="T58" s="978"/>
      <c r="U58" s="978"/>
      <c r="V58" s="978"/>
      <c r="W58" s="978"/>
      <c r="X58" s="978"/>
      <c r="Y58" s="978"/>
      <c r="Z58" s="978"/>
      <c r="AA58" s="978">
        <v>0.4</v>
      </c>
      <c r="AB58" s="2676"/>
      <c r="AC58" s="2676"/>
      <c r="AD58" s="2676"/>
      <c r="AE58" s="2676"/>
      <c r="AF58" s="2676"/>
      <c r="AG58" s="2676"/>
    </row>
    <row r="59" spans="1:33" s="979" customFormat="1" ht="27.75" customHeight="1">
      <c r="A59" s="2639">
        <v>50</v>
      </c>
      <c r="B59" s="982" t="s">
        <v>8686</v>
      </c>
      <c r="C59" s="975" t="s">
        <v>8687</v>
      </c>
      <c r="D59" s="976"/>
      <c r="E59" s="976">
        <v>1</v>
      </c>
      <c r="F59" s="976"/>
      <c r="G59" s="977"/>
      <c r="H59" s="977"/>
      <c r="I59" s="977"/>
      <c r="J59" s="978"/>
      <c r="K59" s="978"/>
      <c r="L59" s="978"/>
      <c r="M59" s="978"/>
      <c r="N59" s="978"/>
      <c r="O59" s="978"/>
      <c r="P59" s="978">
        <v>1</v>
      </c>
      <c r="Q59" s="978">
        <v>1</v>
      </c>
      <c r="R59" s="978" t="s">
        <v>55</v>
      </c>
      <c r="S59" s="978"/>
      <c r="T59" s="978"/>
      <c r="U59" s="978"/>
      <c r="V59" s="978"/>
      <c r="W59" s="978"/>
      <c r="X59" s="978"/>
      <c r="Y59" s="978"/>
      <c r="Z59" s="978"/>
      <c r="AA59" s="978">
        <v>1</v>
      </c>
      <c r="AB59" s="2676"/>
      <c r="AC59" s="2676"/>
      <c r="AD59" s="2676"/>
      <c r="AE59" s="2676"/>
      <c r="AF59" s="2676"/>
      <c r="AG59" s="2676"/>
    </row>
    <row r="60" spans="1:33" s="979" customFormat="1" ht="29.25" customHeight="1">
      <c r="A60" s="2639">
        <v>51</v>
      </c>
      <c r="B60" s="982" t="s">
        <v>8688</v>
      </c>
      <c r="C60" s="975" t="s">
        <v>8689</v>
      </c>
      <c r="D60" s="983"/>
      <c r="E60" s="983">
        <v>1</v>
      </c>
      <c r="F60" s="983"/>
      <c r="G60" s="977"/>
      <c r="H60" s="977"/>
      <c r="I60" s="977"/>
      <c r="J60" s="978"/>
      <c r="K60" s="978"/>
      <c r="L60" s="978"/>
      <c r="M60" s="978"/>
      <c r="N60" s="978"/>
      <c r="O60" s="978"/>
      <c r="P60" s="978">
        <v>1</v>
      </c>
      <c r="Q60" s="978">
        <v>1</v>
      </c>
      <c r="R60" s="978" t="s">
        <v>55</v>
      </c>
      <c r="S60" s="978"/>
      <c r="T60" s="978"/>
      <c r="U60" s="978"/>
      <c r="V60" s="978"/>
      <c r="W60" s="978"/>
      <c r="X60" s="978"/>
      <c r="Y60" s="978"/>
      <c r="Z60" s="978"/>
      <c r="AA60" s="978">
        <v>1</v>
      </c>
      <c r="AB60" s="2676"/>
      <c r="AC60" s="2676"/>
      <c r="AD60" s="2676"/>
      <c r="AE60" s="2676"/>
      <c r="AF60" s="2676"/>
      <c r="AG60" s="2676"/>
    </row>
    <row r="61" spans="1:33" s="979" customFormat="1" ht="69" customHeight="1">
      <c r="A61" s="2639">
        <v>52</v>
      </c>
      <c r="B61" s="974" t="s">
        <v>8690</v>
      </c>
      <c r="C61" s="975" t="s">
        <v>8691</v>
      </c>
      <c r="D61" s="976"/>
      <c r="E61" s="976">
        <v>17</v>
      </c>
      <c r="F61" s="976">
        <v>0.7</v>
      </c>
      <c r="G61" s="977"/>
      <c r="H61" s="977"/>
      <c r="I61" s="977"/>
      <c r="J61" s="978"/>
      <c r="K61" s="978"/>
      <c r="L61" s="978">
        <v>0.7</v>
      </c>
      <c r="M61" s="978"/>
      <c r="N61" s="978"/>
      <c r="O61" s="978"/>
      <c r="P61" s="978">
        <v>16.3</v>
      </c>
      <c r="Q61" s="978">
        <v>16.3</v>
      </c>
      <c r="R61" s="978" t="s">
        <v>55</v>
      </c>
      <c r="S61" s="978"/>
      <c r="T61" s="978"/>
      <c r="U61" s="978"/>
      <c r="V61" s="978"/>
      <c r="W61" s="978"/>
      <c r="X61" s="978"/>
      <c r="Y61" s="978"/>
      <c r="Z61" s="978">
        <v>0.7</v>
      </c>
      <c r="AA61" s="978">
        <v>16.3</v>
      </c>
      <c r="AB61" s="2676"/>
      <c r="AC61" s="2676"/>
      <c r="AD61" s="2676"/>
      <c r="AE61" s="2676"/>
      <c r="AF61" s="2676"/>
      <c r="AG61" s="2676"/>
    </row>
    <row r="62" spans="1:33" s="979" customFormat="1" ht="20.25" customHeight="1">
      <c r="A62" s="2639">
        <v>53</v>
      </c>
      <c r="B62" s="982" t="s">
        <v>8692</v>
      </c>
      <c r="C62" s="975" t="s">
        <v>8693</v>
      </c>
      <c r="D62" s="983"/>
      <c r="E62" s="983">
        <v>2.7</v>
      </c>
      <c r="F62" s="983"/>
      <c r="G62" s="977"/>
      <c r="H62" s="977"/>
      <c r="I62" s="977"/>
      <c r="J62" s="978"/>
      <c r="K62" s="978"/>
      <c r="L62" s="978"/>
      <c r="M62" s="978"/>
      <c r="N62" s="978"/>
      <c r="O62" s="978"/>
      <c r="P62" s="978">
        <v>2.7</v>
      </c>
      <c r="Q62" s="978">
        <v>2.7</v>
      </c>
      <c r="R62" s="978" t="s">
        <v>55</v>
      </c>
      <c r="S62" s="978"/>
      <c r="T62" s="978"/>
      <c r="U62" s="978"/>
      <c r="V62" s="978"/>
      <c r="W62" s="978"/>
      <c r="X62" s="978"/>
      <c r="Y62" s="978"/>
      <c r="Z62" s="978"/>
      <c r="AA62" s="978">
        <v>2.7</v>
      </c>
      <c r="AB62" s="2676"/>
      <c r="AC62" s="2676"/>
      <c r="AD62" s="2676"/>
      <c r="AE62" s="2676"/>
      <c r="AF62" s="2676"/>
      <c r="AG62" s="2676"/>
    </row>
    <row r="63" spans="1:33" s="979" customFormat="1" ht="30.75" customHeight="1">
      <c r="A63" s="2639">
        <v>54</v>
      </c>
      <c r="B63" s="984" t="s">
        <v>8694</v>
      </c>
      <c r="C63" s="975" t="s">
        <v>8695</v>
      </c>
      <c r="D63" s="985"/>
      <c r="E63" s="985">
        <v>0.2</v>
      </c>
      <c r="F63" s="985"/>
      <c r="G63" s="977"/>
      <c r="H63" s="977"/>
      <c r="I63" s="977"/>
      <c r="J63" s="978"/>
      <c r="K63" s="978"/>
      <c r="L63" s="978"/>
      <c r="M63" s="978"/>
      <c r="N63" s="978"/>
      <c r="O63" s="978"/>
      <c r="P63" s="978">
        <v>0.2</v>
      </c>
      <c r="Q63" s="978">
        <v>0.2</v>
      </c>
      <c r="R63" s="978" t="s">
        <v>55</v>
      </c>
      <c r="S63" s="978"/>
      <c r="T63" s="978"/>
      <c r="U63" s="978"/>
      <c r="V63" s="978"/>
      <c r="W63" s="978"/>
      <c r="X63" s="978"/>
      <c r="Y63" s="978"/>
      <c r="Z63" s="978"/>
      <c r="AA63" s="978">
        <v>0.2</v>
      </c>
      <c r="AB63" s="2676"/>
      <c r="AC63" s="2676"/>
      <c r="AD63" s="2676"/>
      <c r="AE63" s="2676"/>
      <c r="AF63" s="2676"/>
      <c r="AG63" s="2676"/>
    </row>
    <row r="64" spans="1:33" s="979" customFormat="1" ht="25.5">
      <c r="A64" s="2639">
        <v>55</v>
      </c>
      <c r="B64" s="984" t="s">
        <v>8696</v>
      </c>
      <c r="C64" s="975" t="s">
        <v>8697</v>
      </c>
      <c r="D64" s="985"/>
      <c r="E64" s="985">
        <v>1.25</v>
      </c>
      <c r="F64" s="985">
        <v>1.25</v>
      </c>
      <c r="G64" s="977">
        <v>1.25</v>
      </c>
      <c r="H64" s="977"/>
      <c r="I64" s="977"/>
      <c r="J64" s="978"/>
      <c r="K64" s="978"/>
      <c r="L64" s="978"/>
      <c r="M64" s="978"/>
      <c r="N64" s="978"/>
      <c r="O64" s="978"/>
      <c r="P64" s="978"/>
      <c r="Q64" s="978"/>
      <c r="R64" s="978" t="s">
        <v>55</v>
      </c>
      <c r="S64" s="978"/>
      <c r="T64" s="978"/>
      <c r="U64" s="978"/>
      <c r="V64" s="978"/>
      <c r="W64" s="978"/>
      <c r="X64" s="978"/>
      <c r="Y64" s="978"/>
      <c r="Z64" s="978"/>
      <c r="AA64" s="978">
        <v>1.25</v>
      </c>
      <c r="AB64" s="2676"/>
      <c r="AC64" s="2676"/>
      <c r="AD64" s="2676"/>
      <c r="AE64" s="2676"/>
      <c r="AF64" s="2676"/>
      <c r="AG64" s="2676"/>
    </row>
    <row r="65" spans="1:33" s="979" customFormat="1">
      <c r="A65" s="2639">
        <v>56</v>
      </c>
      <c r="B65" s="982" t="s">
        <v>8698</v>
      </c>
      <c r="C65" s="975" t="s">
        <v>8699</v>
      </c>
      <c r="D65" s="983"/>
      <c r="E65" s="983">
        <v>2</v>
      </c>
      <c r="F65" s="983"/>
      <c r="G65" s="977"/>
      <c r="H65" s="977"/>
      <c r="I65" s="977"/>
      <c r="J65" s="978"/>
      <c r="K65" s="978"/>
      <c r="L65" s="978"/>
      <c r="M65" s="978"/>
      <c r="N65" s="978"/>
      <c r="O65" s="978"/>
      <c r="P65" s="978">
        <v>2</v>
      </c>
      <c r="Q65" s="978">
        <v>2</v>
      </c>
      <c r="R65" s="978" t="s">
        <v>55</v>
      </c>
      <c r="S65" s="978"/>
      <c r="T65" s="978"/>
      <c r="U65" s="978"/>
      <c r="V65" s="978"/>
      <c r="W65" s="978"/>
      <c r="X65" s="978"/>
      <c r="Y65" s="978"/>
      <c r="Z65" s="978"/>
      <c r="AA65" s="978">
        <v>2</v>
      </c>
      <c r="AB65" s="2676"/>
      <c r="AC65" s="2676"/>
      <c r="AD65" s="2676"/>
      <c r="AE65" s="2676"/>
      <c r="AF65" s="2676"/>
      <c r="AG65" s="2676"/>
    </row>
    <row r="66" spans="1:33" s="979" customFormat="1" ht="19.5" customHeight="1">
      <c r="A66" s="2639">
        <v>57</v>
      </c>
      <c r="B66" s="974" t="s">
        <v>8700</v>
      </c>
      <c r="C66" s="975" t="s">
        <v>8701</v>
      </c>
      <c r="D66" s="976"/>
      <c r="E66" s="976">
        <v>1.4</v>
      </c>
      <c r="F66" s="976"/>
      <c r="G66" s="977"/>
      <c r="H66" s="977"/>
      <c r="I66" s="977"/>
      <c r="J66" s="978"/>
      <c r="K66" s="978"/>
      <c r="L66" s="978"/>
      <c r="M66" s="978"/>
      <c r="N66" s="978"/>
      <c r="O66" s="978"/>
      <c r="P66" s="978">
        <v>1.4</v>
      </c>
      <c r="Q66" s="978">
        <v>1.4</v>
      </c>
      <c r="R66" s="978" t="s">
        <v>55</v>
      </c>
      <c r="S66" s="978"/>
      <c r="T66" s="978"/>
      <c r="U66" s="978"/>
      <c r="V66" s="978"/>
      <c r="W66" s="978"/>
      <c r="X66" s="978"/>
      <c r="Y66" s="978"/>
      <c r="Z66" s="978"/>
      <c r="AA66" s="978">
        <v>1.4</v>
      </c>
      <c r="AB66" s="2676"/>
      <c r="AC66" s="2676"/>
      <c r="AD66" s="2676"/>
      <c r="AE66" s="2676"/>
      <c r="AF66" s="2676"/>
      <c r="AG66" s="2676"/>
    </row>
    <row r="67" spans="1:33" s="979" customFormat="1">
      <c r="A67" s="2639">
        <v>58</v>
      </c>
      <c r="B67" s="974" t="s">
        <v>8702</v>
      </c>
      <c r="C67" s="975" t="s">
        <v>8703</v>
      </c>
      <c r="D67" s="976"/>
      <c r="E67" s="976">
        <v>2.5</v>
      </c>
      <c r="F67" s="976"/>
      <c r="G67" s="977"/>
      <c r="H67" s="977"/>
      <c r="I67" s="977"/>
      <c r="J67" s="978"/>
      <c r="K67" s="978"/>
      <c r="L67" s="978"/>
      <c r="M67" s="978"/>
      <c r="N67" s="978"/>
      <c r="O67" s="978"/>
      <c r="P67" s="978">
        <v>2.5</v>
      </c>
      <c r="Q67" s="978">
        <v>2.5</v>
      </c>
      <c r="R67" s="978" t="s">
        <v>55</v>
      </c>
      <c r="S67" s="978"/>
      <c r="T67" s="978"/>
      <c r="U67" s="978"/>
      <c r="V67" s="978"/>
      <c r="W67" s="978"/>
      <c r="X67" s="978"/>
      <c r="Y67" s="978"/>
      <c r="Z67" s="978"/>
      <c r="AA67" s="978">
        <v>2.5</v>
      </c>
      <c r="AB67" s="2676"/>
      <c r="AC67" s="2676"/>
      <c r="AD67" s="2676"/>
      <c r="AE67" s="2676"/>
      <c r="AF67" s="2676"/>
      <c r="AG67" s="2676"/>
    </row>
    <row r="68" spans="1:33" s="979" customFormat="1" ht="17.25" customHeight="1">
      <c r="A68" s="2639">
        <v>59</v>
      </c>
      <c r="B68" s="974" t="s">
        <v>8704</v>
      </c>
      <c r="C68" s="975" t="s">
        <v>8705</v>
      </c>
      <c r="D68" s="976"/>
      <c r="E68" s="976">
        <v>1.4</v>
      </c>
      <c r="F68" s="976"/>
      <c r="G68" s="977"/>
      <c r="H68" s="977"/>
      <c r="I68" s="977"/>
      <c r="J68" s="978"/>
      <c r="K68" s="978"/>
      <c r="L68" s="978"/>
      <c r="M68" s="978"/>
      <c r="N68" s="978"/>
      <c r="O68" s="978"/>
      <c r="P68" s="978">
        <v>1.4</v>
      </c>
      <c r="Q68" s="978">
        <v>1.4</v>
      </c>
      <c r="R68" s="978" t="s">
        <v>55</v>
      </c>
      <c r="S68" s="978"/>
      <c r="T68" s="978"/>
      <c r="U68" s="978"/>
      <c r="V68" s="978"/>
      <c r="W68" s="978"/>
      <c r="X68" s="978"/>
      <c r="Y68" s="978"/>
      <c r="Z68" s="978"/>
      <c r="AA68" s="978">
        <v>1.4</v>
      </c>
      <c r="AB68" s="2676"/>
      <c r="AC68" s="2676"/>
      <c r="AD68" s="2676"/>
      <c r="AE68" s="2676"/>
      <c r="AF68" s="2676"/>
      <c r="AG68" s="2676"/>
    </row>
    <row r="69" spans="1:33" s="979" customFormat="1" ht="19.5" customHeight="1">
      <c r="A69" s="2639">
        <v>60</v>
      </c>
      <c r="B69" s="974" t="s">
        <v>8706</v>
      </c>
      <c r="C69" s="975" t="s">
        <v>8707</v>
      </c>
      <c r="D69" s="976"/>
      <c r="E69" s="976">
        <v>1.5</v>
      </c>
      <c r="F69" s="976"/>
      <c r="G69" s="977"/>
      <c r="H69" s="977"/>
      <c r="I69" s="977"/>
      <c r="J69" s="978"/>
      <c r="K69" s="978"/>
      <c r="L69" s="978"/>
      <c r="M69" s="978"/>
      <c r="N69" s="978"/>
      <c r="O69" s="978"/>
      <c r="P69" s="978">
        <v>1.5</v>
      </c>
      <c r="Q69" s="978">
        <v>1.5</v>
      </c>
      <c r="R69" s="978" t="s">
        <v>55</v>
      </c>
      <c r="S69" s="978"/>
      <c r="T69" s="978"/>
      <c r="U69" s="978"/>
      <c r="V69" s="978"/>
      <c r="W69" s="978"/>
      <c r="X69" s="978"/>
      <c r="Y69" s="978"/>
      <c r="Z69" s="978"/>
      <c r="AA69" s="978">
        <v>1.5</v>
      </c>
      <c r="AB69" s="2676"/>
      <c r="AC69" s="2676"/>
      <c r="AD69" s="2676"/>
      <c r="AE69" s="2676"/>
      <c r="AF69" s="2676"/>
      <c r="AG69" s="2676"/>
    </row>
    <row r="70" spans="1:33" s="979" customFormat="1" ht="40.5" customHeight="1">
      <c r="A70" s="2639">
        <v>61</v>
      </c>
      <c r="B70" s="984" t="s">
        <v>8708</v>
      </c>
      <c r="C70" s="975" t="s">
        <v>8709</v>
      </c>
      <c r="D70" s="985"/>
      <c r="E70" s="985">
        <v>0.3</v>
      </c>
      <c r="F70" s="985"/>
      <c r="G70" s="977"/>
      <c r="H70" s="977"/>
      <c r="I70" s="977"/>
      <c r="J70" s="978"/>
      <c r="K70" s="978"/>
      <c r="L70" s="978"/>
      <c r="M70" s="978"/>
      <c r="N70" s="978"/>
      <c r="O70" s="978"/>
      <c r="P70" s="978">
        <v>0.3</v>
      </c>
      <c r="Q70" s="978">
        <v>0.3</v>
      </c>
      <c r="R70" s="978" t="s">
        <v>55</v>
      </c>
      <c r="S70" s="978"/>
      <c r="T70" s="978"/>
      <c r="U70" s="978"/>
      <c r="V70" s="978"/>
      <c r="W70" s="978"/>
      <c r="X70" s="978"/>
      <c r="Y70" s="978"/>
      <c r="Z70" s="978"/>
      <c r="AA70" s="978">
        <v>0.3</v>
      </c>
      <c r="AB70" s="2676"/>
      <c r="AC70" s="2676"/>
      <c r="AD70" s="2676"/>
      <c r="AE70" s="2676"/>
      <c r="AF70" s="2676"/>
      <c r="AG70" s="2676"/>
    </row>
    <row r="71" spans="1:33" s="979" customFormat="1" ht="25.5">
      <c r="A71" s="2639">
        <v>62</v>
      </c>
      <c r="B71" s="984" t="s">
        <v>8710</v>
      </c>
      <c r="C71" s="975" t="s">
        <v>8711</v>
      </c>
      <c r="D71" s="985"/>
      <c r="E71" s="985">
        <v>2</v>
      </c>
      <c r="F71" s="985">
        <v>2</v>
      </c>
      <c r="G71" s="977"/>
      <c r="H71" s="977"/>
      <c r="I71" s="977"/>
      <c r="J71" s="978"/>
      <c r="K71" s="978"/>
      <c r="L71" s="978">
        <v>2</v>
      </c>
      <c r="M71" s="978"/>
      <c r="N71" s="978"/>
      <c r="O71" s="978"/>
      <c r="P71" s="978"/>
      <c r="Q71" s="978"/>
      <c r="R71" s="978" t="s">
        <v>55</v>
      </c>
      <c r="S71" s="978"/>
      <c r="T71" s="978"/>
      <c r="U71" s="978"/>
      <c r="V71" s="978"/>
      <c r="W71" s="978"/>
      <c r="X71" s="978"/>
      <c r="Y71" s="978"/>
      <c r="Z71" s="978">
        <v>2</v>
      </c>
      <c r="AA71" s="978"/>
      <c r="AB71" s="2676"/>
      <c r="AC71" s="2676"/>
      <c r="AD71" s="2676"/>
      <c r="AE71" s="2676"/>
      <c r="AF71" s="2676"/>
      <c r="AG71" s="2676"/>
    </row>
    <row r="72" spans="1:33" s="1" customFormat="1" ht="25.5">
      <c r="A72" s="2643">
        <v>63</v>
      </c>
      <c r="B72" s="990" t="s">
        <v>8712</v>
      </c>
      <c r="C72" s="991" t="s">
        <v>8713</v>
      </c>
      <c r="D72" s="992"/>
      <c r="E72" s="992">
        <v>0.5</v>
      </c>
      <c r="F72" s="992"/>
      <c r="G72" s="993"/>
      <c r="H72" s="993"/>
      <c r="I72" s="993"/>
      <c r="J72" s="2"/>
      <c r="K72" s="2"/>
      <c r="L72" s="2"/>
      <c r="M72" s="2"/>
      <c r="N72" s="2"/>
      <c r="O72" s="2"/>
      <c r="P72" s="978">
        <v>0.5</v>
      </c>
      <c r="Q72" s="978">
        <v>0.5</v>
      </c>
      <c r="R72" s="978" t="s">
        <v>55</v>
      </c>
      <c r="S72" s="978"/>
      <c r="T72" s="978"/>
      <c r="U72" s="978"/>
      <c r="V72" s="978"/>
      <c r="W72" s="978"/>
      <c r="X72" s="978"/>
      <c r="Y72" s="978"/>
      <c r="Z72" s="978"/>
      <c r="AA72" s="978">
        <v>0.5</v>
      </c>
      <c r="AB72" s="2664"/>
      <c r="AC72" s="2664"/>
      <c r="AD72" s="2664"/>
      <c r="AE72" s="2664"/>
      <c r="AF72" s="2664"/>
      <c r="AG72" s="2664"/>
    </row>
    <row r="73" spans="1:33" s="1" customFormat="1" ht="25.5">
      <c r="A73" s="2643">
        <v>64</v>
      </c>
      <c r="B73" s="994" t="s">
        <v>8714</v>
      </c>
      <c r="C73" s="991" t="s">
        <v>8715</v>
      </c>
      <c r="D73" s="995"/>
      <c r="E73" s="995">
        <v>0.35</v>
      </c>
      <c r="F73" s="995"/>
      <c r="G73" s="993"/>
      <c r="H73" s="993"/>
      <c r="I73" s="993"/>
      <c r="J73" s="2"/>
      <c r="K73" s="2"/>
      <c r="L73" s="2"/>
      <c r="M73" s="2"/>
      <c r="N73" s="2"/>
      <c r="O73" s="2"/>
      <c r="P73" s="978">
        <v>0.35</v>
      </c>
      <c r="Q73" s="978">
        <v>0.35</v>
      </c>
      <c r="R73" s="978" t="s">
        <v>55</v>
      </c>
      <c r="S73" s="978"/>
      <c r="T73" s="978"/>
      <c r="U73" s="978"/>
      <c r="V73" s="978"/>
      <c r="W73" s="978"/>
      <c r="X73" s="978"/>
      <c r="Y73" s="978"/>
      <c r="Z73" s="978"/>
      <c r="AA73" s="978">
        <v>0.35</v>
      </c>
      <c r="AB73" s="2664"/>
      <c r="AC73" s="2664"/>
      <c r="AD73" s="2664"/>
      <c r="AE73" s="2664"/>
      <c r="AF73" s="2664"/>
      <c r="AG73" s="2664"/>
    </row>
    <row r="74" spans="1:33" s="1" customFormat="1" ht="20.25" customHeight="1">
      <c r="A74" s="2643">
        <v>65</v>
      </c>
      <c r="B74" s="990" t="s">
        <v>8716</v>
      </c>
      <c r="C74" s="991" t="s">
        <v>8717</v>
      </c>
      <c r="D74" s="992"/>
      <c r="E74" s="992">
        <v>2.2000000000000002</v>
      </c>
      <c r="F74" s="992"/>
      <c r="G74" s="993"/>
      <c r="H74" s="993"/>
      <c r="I74" s="993"/>
      <c r="J74" s="2"/>
      <c r="K74" s="2"/>
      <c r="L74" s="2"/>
      <c r="M74" s="2"/>
      <c r="N74" s="2"/>
      <c r="O74" s="2"/>
      <c r="P74" s="978">
        <v>2.2000000000000002</v>
      </c>
      <c r="Q74" s="978">
        <v>2.2000000000000002</v>
      </c>
      <c r="R74" s="978" t="s">
        <v>55</v>
      </c>
      <c r="S74" s="978"/>
      <c r="T74" s="978"/>
      <c r="U74" s="978"/>
      <c r="V74" s="978"/>
      <c r="W74" s="978"/>
      <c r="X74" s="978"/>
      <c r="Y74" s="978"/>
      <c r="Z74" s="978"/>
      <c r="AA74" s="978">
        <v>2.2000000000000002</v>
      </c>
      <c r="AB74" s="2664"/>
      <c r="AC74" s="2664"/>
      <c r="AD74" s="2664"/>
      <c r="AE74" s="2664"/>
      <c r="AF74" s="2664"/>
      <c r="AG74" s="2664"/>
    </row>
    <row r="75" spans="1:33" s="1" customFormat="1" ht="31.5" customHeight="1">
      <c r="A75" s="2643">
        <v>66</v>
      </c>
      <c r="B75" s="994" t="s">
        <v>8718</v>
      </c>
      <c r="C75" s="991" t="s">
        <v>8719</v>
      </c>
      <c r="D75" s="995"/>
      <c r="E75" s="995">
        <v>2</v>
      </c>
      <c r="F75" s="995"/>
      <c r="G75" s="993"/>
      <c r="H75" s="993"/>
      <c r="I75" s="993"/>
      <c r="J75" s="2"/>
      <c r="K75" s="2"/>
      <c r="L75" s="2"/>
      <c r="M75" s="2"/>
      <c r="N75" s="2"/>
      <c r="O75" s="2"/>
      <c r="P75" s="978">
        <v>2</v>
      </c>
      <c r="Q75" s="978">
        <v>2</v>
      </c>
      <c r="R75" s="978" t="s">
        <v>55</v>
      </c>
      <c r="S75" s="978"/>
      <c r="T75" s="978"/>
      <c r="U75" s="978"/>
      <c r="V75" s="978"/>
      <c r="W75" s="978"/>
      <c r="X75" s="978"/>
      <c r="Y75" s="978"/>
      <c r="Z75" s="978"/>
      <c r="AA75" s="978">
        <v>2</v>
      </c>
      <c r="AB75" s="2664"/>
      <c r="AC75" s="2664"/>
      <c r="AD75" s="2664"/>
      <c r="AE75" s="2664"/>
      <c r="AF75" s="2664"/>
      <c r="AG75" s="2664"/>
    </row>
    <row r="76" spans="1:33" s="1" customFormat="1" ht="42" customHeight="1">
      <c r="A76" s="2643">
        <v>67</v>
      </c>
      <c r="B76" s="994" t="s">
        <v>8720</v>
      </c>
      <c r="C76" s="991" t="s">
        <v>8721</v>
      </c>
      <c r="D76" s="995"/>
      <c r="E76" s="983">
        <v>1.48</v>
      </c>
      <c r="F76" s="983">
        <v>1.48</v>
      </c>
      <c r="G76" s="977"/>
      <c r="H76" s="977"/>
      <c r="I76" s="977"/>
      <c r="J76" s="977"/>
      <c r="K76" s="996"/>
      <c r="L76" s="978">
        <v>1.48</v>
      </c>
      <c r="M76" s="996"/>
      <c r="N76" s="996"/>
      <c r="O76" s="996"/>
      <c r="P76" s="978"/>
      <c r="Q76" s="978"/>
      <c r="R76" s="978" t="s">
        <v>55</v>
      </c>
      <c r="S76" s="978"/>
      <c r="T76" s="978"/>
      <c r="U76" s="978"/>
      <c r="V76" s="978"/>
      <c r="W76" s="978"/>
      <c r="X76" s="978"/>
      <c r="Y76" s="978"/>
      <c r="Z76" s="978"/>
      <c r="AA76" s="978">
        <v>1.48</v>
      </c>
      <c r="AB76" s="2664"/>
      <c r="AC76" s="2664"/>
      <c r="AD76" s="2664"/>
      <c r="AE76" s="2664"/>
      <c r="AF76" s="2664"/>
      <c r="AG76" s="2664"/>
    </row>
    <row r="77" spans="1:33" s="1" customFormat="1" ht="20.25" customHeight="1">
      <c r="A77" s="2643">
        <v>68</v>
      </c>
      <c r="B77" s="997" t="s">
        <v>8722</v>
      </c>
      <c r="C77" s="991" t="s">
        <v>8723</v>
      </c>
      <c r="D77" s="998"/>
      <c r="E77" s="998">
        <v>1.4</v>
      </c>
      <c r="F77" s="998">
        <v>1.4</v>
      </c>
      <c r="G77" s="993"/>
      <c r="H77" s="993"/>
      <c r="I77" s="993"/>
      <c r="J77" s="2"/>
      <c r="K77" s="2"/>
      <c r="L77" s="978">
        <v>1.4</v>
      </c>
      <c r="M77" s="978"/>
      <c r="N77" s="978"/>
      <c r="O77" s="978"/>
      <c r="P77" s="978"/>
      <c r="Q77" s="978"/>
      <c r="R77" s="978" t="s">
        <v>55</v>
      </c>
      <c r="S77" s="978"/>
      <c r="T77" s="978"/>
      <c r="U77" s="978"/>
      <c r="V77" s="978"/>
      <c r="W77" s="978"/>
      <c r="X77" s="978"/>
      <c r="Y77" s="978"/>
      <c r="Z77" s="978">
        <v>1.4</v>
      </c>
      <c r="AA77" s="978"/>
      <c r="AB77" s="2664"/>
      <c r="AC77" s="2664"/>
      <c r="AD77" s="2664"/>
      <c r="AE77" s="2664"/>
      <c r="AF77" s="2664"/>
      <c r="AG77" s="2664"/>
    </row>
    <row r="78" spans="1:33" s="1" customFormat="1" ht="21" customHeight="1">
      <c r="A78" s="2643">
        <v>69</v>
      </c>
      <c r="B78" s="994" t="s">
        <v>8724</v>
      </c>
      <c r="C78" s="991" t="s">
        <v>8725</v>
      </c>
      <c r="D78" s="999"/>
      <c r="E78" s="995">
        <v>2</v>
      </c>
      <c r="F78" s="999"/>
      <c r="G78" s="993"/>
      <c r="H78" s="993"/>
      <c r="I78" s="993"/>
      <c r="J78" s="2"/>
      <c r="K78" s="2"/>
      <c r="L78" s="978"/>
      <c r="M78" s="978"/>
      <c r="N78" s="978"/>
      <c r="O78" s="978"/>
      <c r="P78" s="978">
        <v>2</v>
      </c>
      <c r="Q78" s="978">
        <v>2</v>
      </c>
      <c r="R78" s="978" t="s">
        <v>55</v>
      </c>
      <c r="S78" s="978"/>
      <c r="T78" s="978"/>
      <c r="U78" s="978"/>
      <c r="V78" s="978"/>
      <c r="W78" s="978"/>
      <c r="X78" s="978"/>
      <c r="Y78" s="978"/>
      <c r="Z78" s="978"/>
      <c r="AA78" s="978">
        <v>2</v>
      </c>
      <c r="AB78" s="2664"/>
      <c r="AC78" s="2664"/>
      <c r="AD78" s="2664"/>
      <c r="AE78" s="2664"/>
      <c r="AF78" s="2664"/>
      <c r="AG78" s="2664"/>
    </row>
    <row r="79" spans="1:33" s="1" customFormat="1" ht="23.25" customHeight="1">
      <c r="A79" s="2643">
        <v>70</v>
      </c>
      <c r="B79" s="990" t="s">
        <v>8726</v>
      </c>
      <c r="C79" s="991" t="s">
        <v>8727</v>
      </c>
      <c r="D79" s="992"/>
      <c r="E79" s="992">
        <v>2.4</v>
      </c>
      <c r="F79" s="992"/>
      <c r="G79" s="993"/>
      <c r="H79" s="993"/>
      <c r="I79" s="993"/>
      <c r="J79" s="2"/>
      <c r="K79" s="2"/>
      <c r="L79" s="978"/>
      <c r="M79" s="978"/>
      <c r="N79" s="978"/>
      <c r="O79" s="978"/>
      <c r="P79" s="978">
        <v>2.4</v>
      </c>
      <c r="Q79" s="978">
        <v>1.4</v>
      </c>
      <c r="R79" s="978" t="s">
        <v>55</v>
      </c>
      <c r="S79" s="978"/>
      <c r="T79" s="978"/>
      <c r="U79" s="978"/>
      <c r="V79" s="978"/>
      <c r="W79" s="978"/>
      <c r="X79" s="978"/>
      <c r="Y79" s="978"/>
      <c r="Z79" s="978"/>
      <c r="AA79" s="978">
        <v>2.4</v>
      </c>
      <c r="AB79" s="2664"/>
      <c r="AC79" s="2664"/>
      <c r="AD79" s="2664"/>
      <c r="AE79" s="2664"/>
      <c r="AF79" s="2664"/>
      <c r="AG79" s="2664"/>
    </row>
    <row r="80" spans="1:33" s="1" customFormat="1" ht="21" customHeight="1">
      <c r="A80" s="2643">
        <v>71</v>
      </c>
      <c r="B80" s="990" t="s">
        <v>8728</v>
      </c>
      <c r="C80" s="991" t="s">
        <v>8729</v>
      </c>
      <c r="D80" s="992"/>
      <c r="E80" s="992">
        <v>1.1000000000000001</v>
      </c>
      <c r="F80" s="992"/>
      <c r="G80" s="993"/>
      <c r="H80" s="993"/>
      <c r="I80" s="993"/>
      <c r="J80" s="2"/>
      <c r="K80" s="2"/>
      <c r="L80" s="978"/>
      <c r="M80" s="978"/>
      <c r="N80" s="978"/>
      <c r="O80" s="978"/>
      <c r="P80" s="978">
        <v>1.1000000000000001</v>
      </c>
      <c r="Q80" s="978">
        <v>1.1000000000000001</v>
      </c>
      <c r="R80" s="978" t="s">
        <v>55</v>
      </c>
      <c r="S80" s="978"/>
      <c r="T80" s="978"/>
      <c r="U80" s="978"/>
      <c r="V80" s="978"/>
      <c r="W80" s="978"/>
      <c r="X80" s="978"/>
      <c r="Y80" s="978"/>
      <c r="Z80" s="978"/>
      <c r="AA80" s="978">
        <v>1.1000000000000001</v>
      </c>
      <c r="AB80" s="2664"/>
      <c r="AC80" s="2664"/>
      <c r="AD80" s="2664"/>
      <c r="AE80" s="2664"/>
      <c r="AF80" s="2664"/>
      <c r="AG80" s="2664"/>
    </row>
    <row r="81" spans="1:33" s="1" customFormat="1" ht="21.75" customHeight="1">
      <c r="A81" s="2643">
        <v>72</v>
      </c>
      <c r="B81" s="990" t="s">
        <v>8730</v>
      </c>
      <c r="C81" s="991" t="s">
        <v>8731</v>
      </c>
      <c r="D81" s="992"/>
      <c r="E81" s="992">
        <v>0.7</v>
      </c>
      <c r="F81" s="992"/>
      <c r="G81" s="993"/>
      <c r="H81" s="993"/>
      <c r="I81" s="993"/>
      <c r="J81" s="2"/>
      <c r="K81" s="2"/>
      <c r="L81" s="978"/>
      <c r="M81" s="978"/>
      <c r="N81" s="978"/>
      <c r="O81" s="978"/>
      <c r="P81" s="978">
        <v>0.7</v>
      </c>
      <c r="Q81" s="978"/>
      <c r="R81" s="978" t="s">
        <v>55</v>
      </c>
      <c r="S81" s="978"/>
      <c r="T81" s="978"/>
      <c r="U81" s="978"/>
      <c r="V81" s="978"/>
      <c r="W81" s="978"/>
      <c r="X81" s="978"/>
      <c r="Y81" s="978"/>
      <c r="Z81" s="978"/>
      <c r="AA81" s="978">
        <v>0.7</v>
      </c>
      <c r="AB81" s="2664"/>
      <c r="AC81" s="2664"/>
      <c r="AD81" s="2664"/>
      <c r="AE81" s="2664"/>
      <c r="AF81" s="2664"/>
      <c r="AG81" s="2664"/>
    </row>
    <row r="82" spans="1:33" s="1" customFormat="1" ht="29.25" customHeight="1">
      <c r="A82" s="2643">
        <v>73</v>
      </c>
      <c r="B82" s="990" t="s">
        <v>8732</v>
      </c>
      <c r="C82" s="991" t="s">
        <v>8733</v>
      </c>
      <c r="D82" s="992"/>
      <c r="E82" s="992">
        <v>1.5</v>
      </c>
      <c r="F82" s="992"/>
      <c r="G82" s="993"/>
      <c r="H82" s="993"/>
      <c r="I82" s="993"/>
      <c r="J82" s="2"/>
      <c r="K82" s="2"/>
      <c r="L82" s="978"/>
      <c r="M82" s="978"/>
      <c r="N82" s="978"/>
      <c r="O82" s="978"/>
      <c r="P82" s="978">
        <v>1.5</v>
      </c>
      <c r="Q82" s="978">
        <v>0.8</v>
      </c>
      <c r="R82" s="978" t="s">
        <v>55</v>
      </c>
      <c r="S82" s="978"/>
      <c r="T82" s="978"/>
      <c r="U82" s="978"/>
      <c r="V82" s="978"/>
      <c r="W82" s="978"/>
      <c r="X82" s="978"/>
      <c r="Y82" s="978"/>
      <c r="Z82" s="978"/>
      <c r="AA82" s="978">
        <v>1.5</v>
      </c>
      <c r="AB82" s="2664"/>
      <c r="AC82" s="2664"/>
      <c r="AD82" s="2664"/>
      <c r="AE82" s="2664"/>
      <c r="AF82" s="2664"/>
      <c r="AG82" s="2664"/>
    </row>
    <row r="83" spans="1:33" s="1" customFormat="1" ht="40.5" customHeight="1">
      <c r="A83" s="2643">
        <v>74</v>
      </c>
      <c r="B83" s="997" t="s">
        <v>8734</v>
      </c>
      <c r="C83" s="991" t="s">
        <v>8735</v>
      </c>
      <c r="D83" s="998"/>
      <c r="E83" s="998">
        <v>2.5</v>
      </c>
      <c r="F83" s="998"/>
      <c r="G83" s="993"/>
      <c r="H83" s="993"/>
      <c r="I83" s="993"/>
      <c r="J83" s="2"/>
      <c r="K83" s="2"/>
      <c r="L83" s="978"/>
      <c r="M83" s="978"/>
      <c r="N83" s="978"/>
      <c r="O83" s="978"/>
      <c r="P83" s="978">
        <v>2.5</v>
      </c>
      <c r="Q83" s="978">
        <v>2.5</v>
      </c>
      <c r="R83" s="978" t="s">
        <v>55</v>
      </c>
      <c r="S83" s="978"/>
      <c r="T83" s="978"/>
      <c r="U83" s="978"/>
      <c r="V83" s="978"/>
      <c r="W83" s="978"/>
      <c r="X83" s="978"/>
      <c r="Y83" s="978"/>
      <c r="Z83" s="978"/>
      <c r="AA83" s="978">
        <v>2.5</v>
      </c>
      <c r="AB83" s="2664"/>
      <c r="AC83" s="2664"/>
      <c r="AD83" s="2664"/>
      <c r="AE83" s="2664"/>
      <c r="AF83" s="2664"/>
      <c r="AG83" s="2664"/>
    </row>
    <row r="84" spans="1:33" s="1" customFormat="1" ht="24" customHeight="1">
      <c r="A84" s="2643">
        <v>75</v>
      </c>
      <c r="B84" s="997" t="s">
        <v>8736</v>
      </c>
      <c r="C84" s="991" t="s">
        <v>8737</v>
      </c>
      <c r="D84" s="998"/>
      <c r="E84" s="998">
        <v>1.6</v>
      </c>
      <c r="F84" s="998"/>
      <c r="G84" s="993"/>
      <c r="H84" s="993"/>
      <c r="I84" s="993"/>
      <c r="J84" s="2"/>
      <c r="K84" s="2"/>
      <c r="L84" s="978"/>
      <c r="M84" s="978"/>
      <c r="N84" s="978"/>
      <c r="O84" s="978"/>
      <c r="P84" s="978">
        <v>1.6</v>
      </c>
      <c r="Q84" s="978">
        <v>1.6</v>
      </c>
      <c r="R84" s="978" t="s">
        <v>55</v>
      </c>
      <c r="S84" s="978"/>
      <c r="T84" s="978"/>
      <c r="U84" s="978"/>
      <c r="V84" s="978"/>
      <c r="W84" s="978"/>
      <c r="X84" s="978"/>
      <c r="Y84" s="978"/>
      <c r="Z84" s="978"/>
      <c r="AA84" s="978">
        <v>1.6</v>
      </c>
      <c r="AB84" s="2664"/>
      <c r="AC84" s="2664"/>
      <c r="AD84" s="2664"/>
      <c r="AE84" s="2664"/>
      <c r="AF84" s="2664"/>
      <c r="AG84" s="2664"/>
    </row>
    <row r="85" spans="1:33" s="1" customFormat="1" ht="24" customHeight="1">
      <c r="A85" s="2643">
        <v>76</v>
      </c>
      <c r="B85" s="990" t="s">
        <v>8738</v>
      </c>
      <c r="C85" s="991" t="s">
        <v>8739</v>
      </c>
      <c r="D85" s="992"/>
      <c r="E85" s="992">
        <v>1</v>
      </c>
      <c r="F85" s="992"/>
      <c r="G85" s="993"/>
      <c r="H85" s="993"/>
      <c r="I85" s="993"/>
      <c r="J85" s="2"/>
      <c r="K85" s="2"/>
      <c r="L85" s="978"/>
      <c r="M85" s="978"/>
      <c r="N85" s="978"/>
      <c r="O85" s="978"/>
      <c r="P85" s="978">
        <v>1</v>
      </c>
      <c r="Q85" s="978">
        <v>1</v>
      </c>
      <c r="R85" s="978" t="s">
        <v>55</v>
      </c>
      <c r="S85" s="978"/>
      <c r="T85" s="978"/>
      <c r="U85" s="978"/>
      <c r="V85" s="978"/>
      <c r="W85" s="978"/>
      <c r="X85" s="978"/>
      <c r="Y85" s="978"/>
      <c r="Z85" s="978"/>
      <c r="AA85" s="978">
        <v>1</v>
      </c>
      <c r="AB85" s="2664"/>
      <c r="AC85" s="2664"/>
      <c r="AD85" s="2664"/>
      <c r="AE85" s="2664"/>
      <c r="AF85" s="2664"/>
      <c r="AG85" s="2664"/>
    </row>
    <row r="86" spans="1:33" s="1" customFormat="1" ht="22.5" customHeight="1">
      <c r="A86" s="2644"/>
      <c r="B86" s="2651" t="s">
        <v>3384</v>
      </c>
      <c r="C86" s="2652"/>
      <c r="D86" s="2653"/>
      <c r="E86" s="2654">
        <f>SUM(E10:E85)</f>
        <v>162.60999999999996</v>
      </c>
      <c r="F86" s="2654">
        <f>SUM(F10:F85)</f>
        <v>12.430000000000001</v>
      </c>
      <c r="G86" s="2654">
        <f>SUM(G10:G85)</f>
        <v>3.25</v>
      </c>
      <c r="H86" s="2654">
        <f t="shared" ref="H86:L86" si="0">SUM(H10:H85)</f>
        <v>0</v>
      </c>
      <c r="I86" s="2654">
        <f t="shared" si="0"/>
        <v>0</v>
      </c>
      <c r="J86" s="2654">
        <f t="shared" si="0"/>
        <v>0</v>
      </c>
      <c r="K86" s="2654">
        <f t="shared" si="0"/>
        <v>0</v>
      </c>
      <c r="L86" s="2654">
        <f t="shared" si="0"/>
        <v>9.18</v>
      </c>
      <c r="M86" s="2654">
        <f>SUM(M10:M85)</f>
        <v>0</v>
      </c>
      <c r="N86" s="2654">
        <f>SUM(N10:N85)</f>
        <v>0</v>
      </c>
      <c r="O86" s="2654">
        <f>SUM(O10:O85)</f>
        <v>0</v>
      </c>
      <c r="P86" s="2654">
        <f t="shared" ref="P86" si="1">SUM(P10:P85)</f>
        <v>150.17999999999998</v>
      </c>
      <c r="Q86" s="2654">
        <f>SUM(Q10:Q85)</f>
        <v>135.43699999999998</v>
      </c>
      <c r="R86" s="2654">
        <f>SUM(R10:R85)</f>
        <v>0</v>
      </c>
      <c r="S86" s="2654">
        <f>SUM(S10:S85)</f>
        <v>0</v>
      </c>
      <c r="T86" s="2654">
        <f>SUM(T10:T85)</f>
        <v>0</v>
      </c>
      <c r="U86" s="2654">
        <f t="shared" ref="U86" si="2">SUM(U10:U85)</f>
        <v>0</v>
      </c>
      <c r="V86" s="2654">
        <f t="shared" ref="V86" si="3">SUM(V10:V85)</f>
        <v>0</v>
      </c>
      <c r="W86" s="2654">
        <f t="shared" ref="W86" si="4">SUM(W10:W85)</f>
        <v>0</v>
      </c>
      <c r="X86" s="2654">
        <f t="shared" ref="X86" si="5">SUM(X10:X85)</f>
        <v>0</v>
      </c>
      <c r="Y86" s="2654">
        <f t="shared" ref="Y86" si="6">SUM(Y10:Y85)</f>
        <v>0</v>
      </c>
      <c r="Z86" s="2654">
        <f>SUM(Z10:Z85)</f>
        <v>7.6999999999999993</v>
      </c>
      <c r="AA86" s="2654">
        <f>SUM(AA10:AA85)</f>
        <v>154.90999999999997</v>
      </c>
      <c r="AB86" s="2664"/>
      <c r="AC86" s="2664"/>
      <c r="AD86" s="2664"/>
      <c r="AE86" s="2664"/>
      <c r="AF86" s="2664"/>
      <c r="AG86" s="2664"/>
    </row>
    <row r="87" spans="1:33" s="1" customFormat="1" ht="15.75">
      <c r="A87" s="3190" t="s">
        <v>8740</v>
      </c>
      <c r="B87" s="3191"/>
      <c r="C87" s="3191"/>
      <c r="D87" s="3191"/>
      <c r="E87" s="3191"/>
      <c r="F87" s="3191"/>
      <c r="G87" s="3191"/>
      <c r="H87" s="3191"/>
      <c r="I87" s="3191"/>
      <c r="J87" s="3191"/>
      <c r="K87" s="3191"/>
      <c r="L87" s="3191"/>
      <c r="M87" s="3191"/>
      <c r="N87" s="3191"/>
      <c r="O87" s="3191"/>
      <c r="P87" s="3191"/>
      <c r="Q87" s="3191"/>
      <c r="R87" s="3191"/>
      <c r="S87" s="3191"/>
      <c r="T87" s="3191"/>
      <c r="U87" s="3191"/>
      <c r="V87" s="3191"/>
      <c r="W87" s="3191"/>
      <c r="X87" s="3191"/>
      <c r="Y87" s="3191"/>
      <c r="Z87" s="3191"/>
      <c r="AA87" s="3192"/>
      <c r="AB87" s="2664"/>
      <c r="AC87" s="2664"/>
      <c r="AD87" s="2664"/>
      <c r="AE87" s="2664"/>
      <c r="AF87" s="2664"/>
      <c r="AG87" s="2664"/>
    </row>
    <row r="88" spans="1:33" s="1" customFormat="1" ht="19.5" customHeight="1">
      <c r="A88" s="2643">
        <v>77</v>
      </c>
      <c r="B88" s="997" t="s">
        <v>8741</v>
      </c>
      <c r="C88" s="991" t="s">
        <v>8742</v>
      </c>
      <c r="D88" s="998"/>
      <c r="E88" s="998">
        <v>2.5</v>
      </c>
      <c r="F88" s="998"/>
      <c r="G88" s="993"/>
      <c r="H88" s="993"/>
      <c r="I88" s="993"/>
      <c r="J88" s="995"/>
      <c r="K88" s="995"/>
      <c r="L88" s="998"/>
      <c r="M88" s="995"/>
      <c r="N88" s="995"/>
      <c r="O88" s="995"/>
      <c r="P88" s="983">
        <v>2.5</v>
      </c>
      <c r="Q88" s="977">
        <v>2.5</v>
      </c>
      <c r="R88" s="978" t="s">
        <v>55</v>
      </c>
      <c r="S88" s="978"/>
      <c r="T88" s="978"/>
      <c r="U88" s="978"/>
      <c r="V88" s="978"/>
      <c r="W88" s="978"/>
      <c r="X88" s="978"/>
      <c r="Y88" s="978"/>
      <c r="Z88" s="978"/>
      <c r="AA88" s="978">
        <v>2.5</v>
      </c>
      <c r="AB88" s="2664"/>
      <c r="AC88" s="2664"/>
      <c r="AD88" s="2664"/>
      <c r="AE88" s="2664"/>
      <c r="AF88" s="2664"/>
      <c r="AG88" s="2664"/>
    </row>
    <row r="89" spans="1:33" s="1" customFormat="1" ht="20.25" customHeight="1">
      <c r="A89" s="2643">
        <v>78</v>
      </c>
      <c r="B89" s="994" t="s">
        <v>8743</v>
      </c>
      <c r="C89" s="991" t="s">
        <v>8744</v>
      </c>
      <c r="D89" s="995"/>
      <c r="E89" s="995">
        <v>3</v>
      </c>
      <c r="F89" s="995"/>
      <c r="G89" s="993"/>
      <c r="H89" s="993"/>
      <c r="I89" s="993"/>
      <c r="J89" s="2"/>
      <c r="K89" s="2"/>
      <c r="L89" s="2"/>
      <c r="M89" s="2"/>
      <c r="N89" s="2"/>
      <c r="O89" s="2"/>
      <c r="P89" s="978">
        <v>3</v>
      </c>
      <c r="Q89" s="978">
        <v>3</v>
      </c>
      <c r="R89" s="978" t="s">
        <v>55</v>
      </c>
      <c r="S89" s="978"/>
      <c r="T89" s="978"/>
      <c r="U89" s="978"/>
      <c r="V89" s="978"/>
      <c r="W89" s="978"/>
      <c r="X89" s="978"/>
      <c r="Y89" s="978"/>
      <c r="Z89" s="978"/>
      <c r="AA89" s="978">
        <v>3</v>
      </c>
      <c r="AB89" s="2664"/>
      <c r="AC89" s="2664"/>
      <c r="AD89" s="2664"/>
      <c r="AE89" s="2664"/>
      <c r="AF89" s="2664"/>
      <c r="AG89" s="2664"/>
    </row>
    <row r="90" spans="1:33" s="1" customFormat="1" ht="21.75" customHeight="1">
      <c r="A90" s="2643">
        <v>79</v>
      </c>
      <c r="B90" s="994" t="s">
        <v>8745</v>
      </c>
      <c r="C90" s="991" t="s">
        <v>8746</v>
      </c>
      <c r="D90" s="995"/>
      <c r="E90" s="995">
        <v>3</v>
      </c>
      <c r="F90" s="995"/>
      <c r="G90" s="993"/>
      <c r="H90" s="993"/>
      <c r="I90" s="993"/>
      <c r="J90" s="2"/>
      <c r="K90" s="2"/>
      <c r="L90" s="2"/>
      <c r="M90" s="2"/>
      <c r="N90" s="2"/>
      <c r="O90" s="2"/>
      <c r="P90" s="978">
        <v>3</v>
      </c>
      <c r="Q90" s="978">
        <v>3</v>
      </c>
      <c r="R90" s="978" t="s">
        <v>55</v>
      </c>
      <c r="S90" s="978"/>
      <c r="T90" s="978"/>
      <c r="U90" s="978"/>
      <c r="V90" s="978"/>
      <c r="W90" s="978"/>
      <c r="X90" s="978"/>
      <c r="Y90" s="978"/>
      <c r="Z90" s="978"/>
      <c r="AA90" s="978">
        <v>3</v>
      </c>
      <c r="AB90" s="2664"/>
      <c r="AC90" s="2664"/>
      <c r="AD90" s="2664"/>
      <c r="AE90" s="2664"/>
      <c r="AF90" s="2664"/>
      <c r="AG90" s="2664"/>
    </row>
    <row r="91" spans="1:33" s="1" customFormat="1" ht="22.5" customHeight="1">
      <c r="A91" s="2643">
        <v>80</v>
      </c>
      <c r="B91" s="1000" t="s">
        <v>8747</v>
      </c>
      <c r="C91" s="991" t="s">
        <v>8748</v>
      </c>
      <c r="D91" s="1001"/>
      <c r="E91" s="993">
        <v>2</v>
      </c>
      <c r="F91" s="993"/>
      <c r="G91" s="993"/>
      <c r="H91" s="993"/>
      <c r="I91" s="993"/>
      <c r="J91" s="2"/>
      <c r="K91" s="2"/>
      <c r="L91" s="2"/>
      <c r="M91" s="2"/>
      <c r="N91" s="2"/>
      <c r="O91" s="2"/>
      <c r="P91" s="978">
        <v>2</v>
      </c>
      <c r="Q91" s="978">
        <v>2</v>
      </c>
      <c r="R91" s="978" t="s">
        <v>55</v>
      </c>
      <c r="S91" s="978"/>
      <c r="T91" s="978"/>
      <c r="U91" s="978"/>
      <c r="V91" s="978"/>
      <c r="W91" s="978"/>
      <c r="X91" s="978"/>
      <c r="Y91" s="978"/>
      <c r="Z91" s="978"/>
      <c r="AA91" s="978">
        <v>2</v>
      </c>
      <c r="AB91" s="2664"/>
      <c r="AC91" s="2664"/>
      <c r="AD91" s="2664"/>
      <c r="AE91" s="2664"/>
      <c r="AF91" s="2664"/>
      <c r="AG91" s="2664"/>
    </row>
    <row r="92" spans="1:33" s="1" customFormat="1" ht="17.25" customHeight="1">
      <c r="A92" s="2643">
        <v>81</v>
      </c>
      <c r="B92" s="1002" t="s">
        <v>8749</v>
      </c>
      <c r="C92" s="991" t="s">
        <v>8750</v>
      </c>
      <c r="D92" s="1003"/>
      <c r="E92" s="995">
        <v>4</v>
      </c>
      <c r="F92" s="1004"/>
      <c r="G92" s="993"/>
      <c r="H92" s="993"/>
      <c r="I92" s="993"/>
      <c r="J92" s="2"/>
      <c r="K92" s="2"/>
      <c r="L92" s="2"/>
      <c r="M92" s="2"/>
      <c r="N92" s="2"/>
      <c r="O92" s="2"/>
      <c r="P92" s="978">
        <v>4</v>
      </c>
      <c r="Q92" s="978">
        <v>4</v>
      </c>
      <c r="R92" s="978" t="s">
        <v>55</v>
      </c>
      <c r="S92" s="978"/>
      <c r="T92" s="978"/>
      <c r="U92" s="978"/>
      <c r="V92" s="978"/>
      <c r="W92" s="978"/>
      <c r="X92" s="978"/>
      <c r="Y92" s="978"/>
      <c r="Z92" s="978"/>
      <c r="AA92" s="978">
        <v>4</v>
      </c>
      <c r="AB92" s="2664"/>
      <c r="AC92" s="2664"/>
      <c r="AD92" s="2664"/>
      <c r="AE92" s="2664"/>
      <c r="AF92" s="2664"/>
      <c r="AG92" s="2664"/>
    </row>
    <row r="93" spans="1:33" s="1" customFormat="1" ht="28.5" customHeight="1">
      <c r="A93" s="2643">
        <v>82</v>
      </c>
      <c r="B93" s="990" t="s">
        <v>8751</v>
      </c>
      <c r="C93" s="991" t="s">
        <v>8752</v>
      </c>
      <c r="D93" s="998"/>
      <c r="E93" s="998">
        <v>1</v>
      </c>
      <c r="F93" s="998"/>
      <c r="G93" s="993"/>
      <c r="H93" s="993"/>
      <c r="I93" s="993"/>
      <c r="J93" s="2"/>
      <c r="K93" s="2"/>
      <c r="L93" s="2"/>
      <c r="M93" s="2"/>
      <c r="N93" s="2"/>
      <c r="O93" s="2"/>
      <c r="P93" s="978">
        <v>1</v>
      </c>
      <c r="Q93" s="978">
        <v>1</v>
      </c>
      <c r="R93" s="978" t="s">
        <v>55</v>
      </c>
      <c r="S93" s="978"/>
      <c r="T93" s="978"/>
      <c r="U93" s="978"/>
      <c r="V93" s="978"/>
      <c r="W93" s="978"/>
      <c r="X93" s="978"/>
      <c r="Y93" s="978"/>
      <c r="Z93" s="978"/>
      <c r="AA93" s="978">
        <v>1</v>
      </c>
      <c r="AB93" s="2664"/>
      <c r="AC93" s="2664"/>
      <c r="AD93" s="2664"/>
      <c r="AE93" s="2664"/>
      <c r="AF93" s="2664"/>
      <c r="AG93" s="2664"/>
    </row>
    <row r="94" spans="1:33" s="1" customFormat="1" ht="26.25" customHeight="1">
      <c r="A94" s="2643">
        <v>83</v>
      </c>
      <c r="B94" s="990" t="s">
        <v>8753</v>
      </c>
      <c r="C94" s="991" t="s">
        <v>8754</v>
      </c>
      <c r="D94" s="998"/>
      <c r="E94" s="998">
        <v>1.5</v>
      </c>
      <c r="F94" s="1005"/>
      <c r="G94" s="993"/>
      <c r="H94" s="993"/>
      <c r="I94" s="993"/>
      <c r="J94" s="2"/>
      <c r="K94" s="2"/>
      <c r="L94" s="2"/>
      <c r="M94" s="2"/>
      <c r="N94" s="2"/>
      <c r="O94" s="2"/>
      <c r="P94" s="978">
        <v>1.5</v>
      </c>
      <c r="Q94" s="978">
        <v>1.5</v>
      </c>
      <c r="R94" s="978" t="s">
        <v>55</v>
      </c>
      <c r="S94" s="978"/>
      <c r="T94" s="978"/>
      <c r="U94" s="978"/>
      <c r="V94" s="978"/>
      <c r="W94" s="978"/>
      <c r="X94" s="978"/>
      <c r="Y94" s="978"/>
      <c r="Z94" s="978"/>
      <c r="AA94" s="978">
        <v>1.5</v>
      </c>
      <c r="AB94" s="2664"/>
      <c r="AC94" s="2664"/>
      <c r="AD94" s="2664"/>
      <c r="AE94" s="2664"/>
      <c r="AF94" s="2664"/>
      <c r="AG94" s="2664"/>
    </row>
    <row r="95" spans="1:33" s="1" customFormat="1" ht="16.5" customHeight="1">
      <c r="A95" s="2643">
        <v>84</v>
      </c>
      <c r="B95" s="1006" t="s">
        <v>8755</v>
      </c>
      <c r="C95" s="991" t="s">
        <v>8756</v>
      </c>
      <c r="D95" s="998"/>
      <c r="E95" s="998">
        <v>2</v>
      </c>
      <c r="F95" s="1005"/>
      <c r="G95" s="993"/>
      <c r="H95" s="993"/>
      <c r="I95" s="993"/>
      <c r="J95" s="2"/>
      <c r="K95" s="2"/>
      <c r="L95" s="2"/>
      <c r="M95" s="2"/>
      <c r="N95" s="2"/>
      <c r="O95" s="2"/>
      <c r="P95" s="978">
        <v>2</v>
      </c>
      <c r="Q95" s="978">
        <v>2</v>
      </c>
      <c r="R95" s="978" t="s">
        <v>55</v>
      </c>
      <c r="S95" s="978"/>
      <c r="T95" s="978"/>
      <c r="U95" s="978"/>
      <c r="V95" s="978"/>
      <c r="W95" s="978"/>
      <c r="X95" s="978"/>
      <c r="Y95" s="978"/>
      <c r="Z95" s="978"/>
      <c r="AA95" s="978">
        <v>2</v>
      </c>
      <c r="AB95" s="2664"/>
      <c r="AC95" s="2664"/>
      <c r="AD95" s="2664"/>
      <c r="AE95" s="2664"/>
      <c r="AF95" s="2664"/>
      <c r="AG95" s="2664"/>
    </row>
    <row r="96" spans="1:33" s="1" customFormat="1" ht="19.5" customHeight="1">
      <c r="A96" s="2643">
        <v>85</v>
      </c>
      <c r="B96" s="1006" t="s">
        <v>8757</v>
      </c>
      <c r="C96" s="991" t="s">
        <v>8758</v>
      </c>
      <c r="D96" s="998"/>
      <c r="E96" s="998">
        <v>3.5</v>
      </c>
      <c r="F96" s="1005"/>
      <c r="G96" s="993"/>
      <c r="H96" s="993"/>
      <c r="I96" s="993"/>
      <c r="J96" s="2"/>
      <c r="K96" s="2"/>
      <c r="L96" s="2"/>
      <c r="M96" s="2"/>
      <c r="N96" s="2"/>
      <c r="O96" s="2"/>
      <c r="P96" s="978">
        <v>3.5</v>
      </c>
      <c r="Q96" s="978">
        <v>1.5</v>
      </c>
      <c r="R96" s="978" t="s">
        <v>55</v>
      </c>
      <c r="S96" s="978"/>
      <c r="T96" s="978"/>
      <c r="U96" s="978"/>
      <c r="V96" s="978"/>
      <c r="W96" s="978"/>
      <c r="X96" s="978"/>
      <c r="Y96" s="978"/>
      <c r="Z96" s="978"/>
      <c r="AA96" s="978">
        <v>3.5</v>
      </c>
      <c r="AB96" s="2664"/>
      <c r="AC96" s="2664"/>
      <c r="AD96" s="2664"/>
      <c r="AE96" s="2664"/>
      <c r="AF96" s="2664"/>
      <c r="AG96" s="2664"/>
    </row>
    <row r="97" spans="1:33" s="1" customFormat="1" ht="17.25" customHeight="1">
      <c r="A97" s="2643">
        <v>86</v>
      </c>
      <c r="B97" s="1007" t="s">
        <v>8759</v>
      </c>
      <c r="C97" s="991" t="s">
        <v>8760</v>
      </c>
      <c r="D97" s="998"/>
      <c r="E97" s="998">
        <v>4.9000000000000004</v>
      </c>
      <c r="F97" s="1005">
        <v>2.7</v>
      </c>
      <c r="G97" s="993"/>
      <c r="H97" s="993"/>
      <c r="I97" s="993"/>
      <c r="J97" s="2"/>
      <c r="K97" s="2"/>
      <c r="L97" s="2">
        <v>2.7</v>
      </c>
      <c r="M97" s="2"/>
      <c r="N97" s="2"/>
      <c r="O97" s="2"/>
      <c r="P97" s="978">
        <v>2.2000000000000002</v>
      </c>
      <c r="Q97" s="978">
        <v>2.2000000000000002</v>
      </c>
      <c r="R97" s="978" t="s">
        <v>55</v>
      </c>
      <c r="S97" s="978"/>
      <c r="T97" s="978"/>
      <c r="U97" s="978"/>
      <c r="V97" s="978"/>
      <c r="W97" s="978"/>
      <c r="X97" s="978"/>
      <c r="Y97" s="978"/>
      <c r="Z97" s="978">
        <v>2.7</v>
      </c>
      <c r="AA97" s="978">
        <v>2.2000000000000002</v>
      </c>
      <c r="AB97" s="2664"/>
      <c r="AC97" s="2664"/>
      <c r="AD97" s="2664"/>
      <c r="AE97" s="2664"/>
      <c r="AF97" s="2664"/>
      <c r="AG97" s="2664"/>
    </row>
    <row r="98" spans="1:33" s="1" customFormat="1">
      <c r="A98" s="2643">
        <v>87</v>
      </c>
      <c r="B98" s="1006" t="s">
        <v>8761</v>
      </c>
      <c r="C98" s="991" t="s">
        <v>8762</v>
      </c>
      <c r="D98" s="998"/>
      <c r="E98" s="998">
        <v>1.7</v>
      </c>
      <c r="F98" s="1005"/>
      <c r="G98" s="993"/>
      <c r="H98" s="993"/>
      <c r="I98" s="993"/>
      <c r="J98" s="2"/>
      <c r="K98" s="2"/>
      <c r="L98" s="2"/>
      <c r="M98" s="2"/>
      <c r="N98" s="2"/>
      <c r="O98" s="2"/>
      <c r="P98" s="978">
        <v>1.7</v>
      </c>
      <c r="Q98" s="978">
        <v>1.7</v>
      </c>
      <c r="R98" s="978" t="s">
        <v>55</v>
      </c>
      <c r="S98" s="978"/>
      <c r="T98" s="978"/>
      <c r="U98" s="978"/>
      <c r="V98" s="978"/>
      <c r="W98" s="978"/>
      <c r="X98" s="978"/>
      <c r="Y98" s="978"/>
      <c r="Z98" s="978"/>
      <c r="AA98" s="978">
        <v>1.7</v>
      </c>
      <c r="AB98" s="2664"/>
      <c r="AC98" s="2664"/>
      <c r="AD98" s="2664"/>
      <c r="AE98" s="2664"/>
      <c r="AF98" s="2664"/>
      <c r="AG98" s="2664"/>
    </row>
    <row r="99" spans="1:33" s="1" customFormat="1" ht="19.5" customHeight="1">
      <c r="A99" s="2643">
        <v>88</v>
      </c>
      <c r="B99" s="1006" t="s">
        <v>8763</v>
      </c>
      <c r="C99" s="991" t="s">
        <v>8764</v>
      </c>
      <c r="D99" s="998"/>
      <c r="E99" s="998">
        <v>2</v>
      </c>
      <c r="F99" s="1005"/>
      <c r="G99" s="993"/>
      <c r="H99" s="993"/>
      <c r="I99" s="993"/>
      <c r="J99" s="2"/>
      <c r="K99" s="2"/>
      <c r="L99" s="2"/>
      <c r="M99" s="2"/>
      <c r="N99" s="2"/>
      <c r="O99" s="2"/>
      <c r="P99" s="978">
        <v>2</v>
      </c>
      <c r="Q99" s="978">
        <v>2</v>
      </c>
      <c r="R99" s="978" t="s">
        <v>55</v>
      </c>
      <c r="S99" s="978"/>
      <c r="T99" s="978"/>
      <c r="U99" s="978"/>
      <c r="V99" s="978"/>
      <c r="W99" s="978"/>
      <c r="X99" s="978"/>
      <c r="Y99" s="978"/>
      <c r="Z99" s="978"/>
      <c r="AA99" s="978">
        <v>2</v>
      </c>
      <c r="AB99" s="2664"/>
      <c r="AC99" s="2664"/>
      <c r="AD99" s="2664"/>
      <c r="AE99" s="2664"/>
      <c r="AF99" s="2664"/>
      <c r="AG99" s="2664"/>
    </row>
    <row r="100" spans="1:33" s="1" customFormat="1" ht="19.5" customHeight="1">
      <c r="A100" s="2643">
        <v>89</v>
      </c>
      <c r="B100" s="994" t="s">
        <v>8765</v>
      </c>
      <c r="C100" s="991" t="s">
        <v>8766</v>
      </c>
      <c r="D100" s="995"/>
      <c r="E100" s="995">
        <v>2.4</v>
      </c>
      <c r="F100" s="995"/>
      <c r="G100" s="993"/>
      <c r="H100" s="993"/>
      <c r="I100" s="993"/>
      <c r="J100" s="2"/>
      <c r="K100" s="2"/>
      <c r="L100" s="2"/>
      <c r="M100" s="2"/>
      <c r="N100" s="2"/>
      <c r="O100" s="2"/>
      <c r="P100" s="978">
        <v>2.4</v>
      </c>
      <c r="Q100" s="978">
        <v>2.4</v>
      </c>
      <c r="R100" s="978" t="s">
        <v>55</v>
      </c>
      <c r="S100" s="978"/>
      <c r="T100" s="978"/>
      <c r="U100" s="978"/>
      <c r="V100" s="978"/>
      <c r="W100" s="978"/>
      <c r="X100" s="978"/>
      <c r="Y100" s="978"/>
      <c r="Z100" s="978"/>
      <c r="AA100" s="978">
        <v>2.4</v>
      </c>
      <c r="AB100" s="2664"/>
      <c r="AC100" s="2664"/>
      <c r="AD100" s="2664"/>
      <c r="AE100" s="2664"/>
      <c r="AF100" s="2664"/>
      <c r="AG100" s="2664"/>
    </row>
    <row r="101" spans="1:33" s="1" customFormat="1" ht="20.25" customHeight="1">
      <c r="A101" s="2643">
        <v>90</v>
      </c>
      <c r="B101" s="1002" t="s">
        <v>8767</v>
      </c>
      <c r="C101" s="991" t="s">
        <v>8768</v>
      </c>
      <c r="D101" s="995"/>
      <c r="E101" s="995">
        <v>5</v>
      </c>
      <c r="F101" s="1004"/>
      <c r="G101" s="993"/>
      <c r="H101" s="993"/>
      <c r="I101" s="993"/>
      <c r="J101" s="2"/>
      <c r="K101" s="2"/>
      <c r="L101" s="2"/>
      <c r="M101" s="2"/>
      <c r="N101" s="2"/>
      <c r="O101" s="2"/>
      <c r="P101" s="978">
        <v>5</v>
      </c>
      <c r="Q101" s="978">
        <v>5</v>
      </c>
      <c r="R101" s="978" t="s">
        <v>55</v>
      </c>
      <c r="S101" s="978"/>
      <c r="T101" s="978"/>
      <c r="U101" s="978"/>
      <c r="V101" s="978"/>
      <c r="W101" s="978"/>
      <c r="X101" s="978"/>
      <c r="Y101" s="978"/>
      <c r="Z101" s="978"/>
      <c r="AA101" s="978">
        <v>5</v>
      </c>
      <c r="AB101" s="2664"/>
      <c r="AC101" s="2664"/>
      <c r="AD101" s="2664"/>
      <c r="AE101" s="2664"/>
      <c r="AF101" s="2664"/>
      <c r="AG101" s="2664"/>
    </row>
    <row r="102" spans="1:33" s="1" customFormat="1" ht="38.25">
      <c r="A102" s="2643">
        <v>91</v>
      </c>
      <c r="B102" s="1006" t="s">
        <v>8769</v>
      </c>
      <c r="C102" s="991" t="s">
        <v>8770</v>
      </c>
      <c r="D102" s="998"/>
      <c r="E102" s="998">
        <v>3.5</v>
      </c>
      <c r="F102" s="1005"/>
      <c r="G102" s="993"/>
      <c r="H102" s="993"/>
      <c r="I102" s="993"/>
      <c r="J102" s="2"/>
      <c r="K102" s="2"/>
      <c r="L102" s="2"/>
      <c r="M102" s="2"/>
      <c r="N102" s="2"/>
      <c r="O102" s="2"/>
      <c r="P102" s="978">
        <v>3.5</v>
      </c>
      <c r="Q102" s="978">
        <v>1.5</v>
      </c>
      <c r="R102" s="978" t="s">
        <v>55</v>
      </c>
      <c r="S102" s="978"/>
      <c r="T102" s="978"/>
      <c r="U102" s="978"/>
      <c r="V102" s="978"/>
      <c r="W102" s="978"/>
      <c r="X102" s="978"/>
      <c r="Y102" s="978"/>
      <c r="Z102" s="978"/>
      <c r="AA102" s="978">
        <v>3.5</v>
      </c>
      <c r="AB102" s="2664"/>
      <c r="AC102" s="2664"/>
      <c r="AD102" s="2664"/>
      <c r="AE102" s="2664"/>
      <c r="AF102" s="2664"/>
      <c r="AG102" s="2664"/>
    </row>
    <row r="103" spans="1:33" s="1" customFormat="1" ht="57" customHeight="1">
      <c r="A103" s="2643">
        <v>92</v>
      </c>
      <c r="B103" s="990" t="s">
        <v>8771</v>
      </c>
      <c r="C103" s="991" t="s">
        <v>8772</v>
      </c>
      <c r="D103" s="998"/>
      <c r="E103" s="998">
        <v>3</v>
      </c>
      <c r="F103" s="998"/>
      <c r="G103" s="993"/>
      <c r="H103" s="993"/>
      <c r="I103" s="993"/>
      <c r="J103" s="2"/>
      <c r="K103" s="2"/>
      <c r="L103" s="2"/>
      <c r="M103" s="2"/>
      <c r="N103" s="2"/>
      <c r="O103" s="2"/>
      <c r="P103" s="978">
        <v>3</v>
      </c>
      <c r="Q103" s="978">
        <v>2</v>
      </c>
      <c r="R103" s="978" t="s">
        <v>55</v>
      </c>
      <c r="S103" s="978"/>
      <c r="T103" s="978"/>
      <c r="U103" s="978"/>
      <c r="V103" s="978"/>
      <c r="W103" s="978"/>
      <c r="X103" s="978"/>
      <c r="Y103" s="978"/>
      <c r="Z103" s="978"/>
      <c r="AA103" s="978">
        <v>3</v>
      </c>
      <c r="AB103" s="2664"/>
      <c r="AC103" s="2664"/>
      <c r="AD103" s="2664"/>
      <c r="AE103" s="2664"/>
      <c r="AF103" s="2664"/>
      <c r="AG103" s="2664"/>
    </row>
    <row r="104" spans="1:33" s="1" customFormat="1" ht="25.5">
      <c r="A104" s="2643">
        <v>93</v>
      </c>
      <c r="B104" s="990" t="s">
        <v>8773</v>
      </c>
      <c r="C104" s="991" t="s">
        <v>8774</v>
      </c>
      <c r="D104" s="998"/>
      <c r="E104" s="998">
        <v>1</v>
      </c>
      <c r="F104" s="998"/>
      <c r="G104" s="993"/>
      <c r="H104" s="993"/>
      <c r="I104" s="993"/>
      <c r="J104" s="2"/>
      <c r="K104" s="2"/>
      <c r="L104" s="2"/>
      <c r="M104" s="2"/>
      <c r="N104" s="2"/>
      <c r="O104" s="2"/>
      <c r="P104" s="978">
        <v>1</v>
      </c>
      <c r="Q104" s="978"/>
      <c r="R104" s="978" t="s">
        <v>55</v>
      </c>
      <c r="S104" s="978"/>
      <c r="T104" s="978"/>
      <c r="U104" s="978"/>
      <c r="V104" s="978"/>
      <c r="W104" s="978"/>
      <c r="X104" s="978"/>
      <c r="Y104" s="978"/>
      <c r="Z104" s="978"/>
      <c r="AA104" s="978">
        <v>1</v>
      </c>
      <c r="AB104" s="2664"/>
      <c r="AC104" s="2664"/>
      <c r="AD104" s="2664"/>
      <c r="AE104" s="2664"/>
      <c r="AF104" s="2664"/>
      <c r="AG104" s="2664"/>
    </row>
    <row r="105" spans="1:33" s="1" customFormat="1" ht="32.25" customHeight="1">
      <c r="A105" s="2643">
        <v>94</v>
      </c>
      <c r="B105" s="990" t="s">
        <v>8775</v>
      </c>
      <c r="C105" s="991" t="s">
        <v>8776</v>
      </c>
      <c r="D105" s="998"/>
      <c r="E105" s="976">
        <v>1.5</v>
      </c>
      <c r="F105" s="976">
        <v>0.8</v>
      </c>
      <c r="G105" s="977"/>
      <c r="H105" s="977"/>
      <c r="I105" s="977"/>
      <c r="J105" s="996"/>
      <c r="K105" s="996"/>
      <c r="L105" s="978">
        <v>0.8</v>
      </c>
      <c r="M105" s="996"/>
      <c r="N105" s="996"/>
      <c r="O105" s="996"/>
      <c r="P105" s="978">
        <v>0.7</v>
      </c>
      <c r="Q105" s="978">
        <v>0.7</v>
      </c>
      <c r="R105" s="978" t="s">
        <v>55</v>
      </c>
      <c r="S105" s="978"/>
      <c r="T105" s="978"/>
      <c r="U105" s="978"/>
      <c r="V105" s="978"/>
      <c r="W105" s="978"/>
      <c r="X105" s="978"/>
      <c r="Y105" s="978"/>
      <c r="Z105" s="978">
        <v>0.8</v>
      </c>
      <c r="AA105" s="978">
        <v>0.7</v>
      </c>
      <c r="AB105" s="2677"/>
      <c r="AC105" s="2664"/>
      <c r="AD105" s="2664"/>
      <c r="AE105" s="2664"/>
      <c r="AF105" s="2664"/>
      <c r="AG105" s="2664"/>
    </row>
    <row r="106" spans="1:33" s="1" customFormat="1" ht="25.5">
      <c r="A106" s="2643">
        <v>95</v>
      </c>
      <c r="B106" s="990" t="s">
        <v>8777</v>
      </c>
      <c r="C106" s="991" t="s">
        <v>8778</v>
      </c>
      <c r="D106" s="998"/>
      <c r="E106" s="976">
        <v>0.9</v>
      </c>
      <c r="F106" s="976">
        <v>0.9</v>
      </c>
      <c r="G106" s="977">
        <v>0.9</v>
      </c>
      <c r="H106" s="977"/>
      <c r="I106" s="977"/>
      <c r="J106" s="996"/>
      <c r="K106" s="996"/>
      <c r="L106" s="996"/>
      <c r="M106" s="996"/>
      <c r="N106" s="996"/>
      <c r="O106" s="996"/>
      <c r="P106" s="978"/>
      <c r="Q106" s="978"/>
      <c r="R106" s="978" t="s">
        <v>605</v>
      </c>
      <c r="S106" s="978"/>
      <c r="T106" s="978"/>
      <c r="U106" s="978"/>
      <c r="V106" s="978"/>
      <c r="W106" s="978"/>
      <c r="X106" s="978"/>
      <c r="Y106" s="978">
        <v>0.9</v>
      </c>
      <c r="Z106" s="978"/>
      <c r="AA106" s="978"/>
      <c r="AB106" s="2664"/>
      <c r="AC106" s="2664"/>
      <c r="AD106" s="2664"/>
      <c r="AE106" s="2664"/>
      <c r="AF106" s="2664"/>
      <c r="AG106" s="2664"/>
    </row>
    <row r="107" spans="1:33" s="1" customFormat="1" ht="40.5" customHeight="1">
      <c r="A107" s="2643">
        <v>96</v>
      </c>
      <c r="B107" s="997" t="s">
        <v>8779</v>
      </c>
      <c r="C107" s="991" t="s">
        <v>8780</v>
      </c>
      <c r="D107" s="998"/>
      <c r="E107" s="998">
        <v>0.75</v>
      </c>
      <c r="F107" s="998"/>
      <c r="G107" s="993"/>
      <c r="H107" s="993"/>
      <c r="I107" s="993"/>
      <c r="J107" s="2"/>
      <c r="K107" s="2"/>
      <c r="L107" s="2"/>
      <c r="M107" s="2"/>
      <c r="N107" s="2"/>
      <c r="O107" s="2"/>
      <c r="P107" s="978">
        <v>0.75</v>
      </c>
      <c r="Q107" s="978">
        <v>0.75</v>
      </c>
      <c r="R107" s="978" t="s">
        <v>55</v>
      </c>
      <c r="S107" s="978"/>
      <c r="T107" s="978"/>
      <c r="U107" s="978"/>
      <c r="V107" s="978"/>
      <c r="W107" s="978"/>
      <c r="X107" s="978"/>
      <c r="Y107" s="978"/>
      <c r="Z107" s="978"/>
      <c r="AA107" s="978">
        <v>0.75</v>
      </c>
      <c r="AB107" s="2664"/>
      <c r="AC107" s="2664"/>
      <c r="AD107" s="2664"/>
      <c r="AE107" s="2664"/>
      <c r="AF107" s="2664"/>
      <c r="AG107" s="2664"/>
    </row>
    <row r="108" spans="1:33" s="1" customFormat="1" ht="38.25">
      <c r="A108" s="2643">
        <v>97</v>
      </c>
      <c r="B108" s="990" t="s">
        <v>8781</v>
      </c>
      <c r="C108" s="991" t="s">
        <v>8782</v>
      </c>
      <c r="D108" s="998"/>
      <c r="E108" s="998">
        <v>2</v>
      </c>
      <c r="F108" s="998"/>
      <c r="G108" s="993"/>
      <c r="H108" s="993"/>
      <c r="I108" s="993"/>
      <c r="J108" s="2"/>
      <c r="K108" s="2"/>
      <c r="L108" s="2"/>
      <c r="M108" s="2"/>
      <c r="N108" s="2"/>
      <c r="O108" s="2"/>
      <c r="P108" s="978">
        <v>2</v>
      </c>
      <c r="Q108" s="978">
        <v>2</v>
      </c>
      <c r="R108" s="978" t="s">
        <v>55</v>
      </c>
      <c r="S108" s="978"/>
      <c r="T108" s="978"/>
      <c r="U108" s="978"/>
      <c r="V108" s="978"/>
      <c r="W108" s="978"/>
      <c r="X108" s="978"/>
      <c r="Y108" s="978"/>
      <c r="Z108" s="978"/>
      <c r="AA108" s="978">
        <v>2</v>
      </c>
      <c r="AB108" s="2664"/>
      <c r="AC108" s="2664"/>
      <c r="AD108" s="2664"/>
      <c r="AE108" s="2664"/>
      <c r="AF108" s="2664"/>
      <c r="AG108" s="2664"/>
    </row>
    <row r="109" spans="1:33" s="1" customFormat="1" ht="17.25" customHeight="1">
      <c r="A109" s="2643">
        <v>98</v>
      </c>
      <c r="B109" s="994" t="s">
        <v>8783</v>
      </c>
      <c r="C109" s="991" t="s">
        <v>8784</v>
      </c>
      <c r="D109" s="995"/>
      <c r="E109" s="995">
        <v>3</v>
      </c>
      <c r="F109" s="995"/>
      <c r="G109" s="993"/>
      <c r="H109" s="993"/>
      <c r="I109" s="993"/>
      <c r="J109" s="2"/>
      <c r="K109" s="2"/>
      <c r="L109" s="2"/>
      <c r="M109" s="2"/>
      <c r="N109" s="2"/>
      <c r="O109" s="2"/>
      <c r="P109" s="978">
        <v>3</v>
      </c>
      <c r="Q109" s="978">
        <v>3</v>
      </c>
      <c r="R109" s="978" t="s">
        <v>55</v>
      </c>
      <c r="S109" s="978"/>
      <c r="T109" s="978"/>
      <c r="U109" s="978"/>
      <c r="V109" s="978"/>
      <c r="W109" s="978"/>
      <c r="X109" s="978"/>
      <c r="Y109" s="978"/>
      <c r="Z109" s="978"/>
      <c r="AA109" s="978">
        <v>3</v>
      </c>
      <c r="AB109" s="2664"/>
      <c r="AC109" s="2664"/>
      <c r="AD109" s="2664"/>
      <c r="AE109" s="2664"/>
      <c r="AF109" s="2664"/>
      <c r="AG109" s="2664"/>
    </row>
    <row r="110" spans="1:33" s="1" customFormat="1" ht="20.25" customHeight="1">
      <c r="A110" s="2643">
        <v>99</v>
      </c>
      <c r="B110" s="997" t="s">
        <v>8785</v>
      </c>
      <c r="C110" s="991" t="s">
        <v>8786</v>
      </c>
      <c r="D110" s="998"/>
      <c r="E110" s="998">
        <v>2.5</v>
      </c>
      <c r="F110" s="998"/>
      <c r="G110" s="993"/>
      <c r="H110" s="993"/>
      <c r="I110" s="993"/>
      <c r="J110" s="2"/>
      <c r="K110" s="2"/>
      <c r="L110" s="2"/>
      <c r="M110" s="2"/>
      <c r="N110" s="2"/>
      <c r="O110" s="2"/>
      <c r="P110" s="978">
        <v>2.5</v>
      </c>
      <c r="Q110" s="978">
        <v>2.5</v>
      </c>
      <c r="R110" s="978" t="s">
        <v>55</v>
      </c>
      <c r="S110" s="978"/>
      <c r="T110" s="978"/>
      <c r="U110" s="978"/>
      <c r="V110" s="978"/>
      <c r="W110" s="978"/>
      <c r="X110" s="978"/>
      <c r="Y110" s="978"/>
      <c r="Z110" s="978"/>
      <c r="AA110" s="978">
        <v>2.5</v>
      </c>
      <c r="AB110" s="2664"/>
      <c r="AC110" s="2664"/>
      <c r="AD110" s="2664"/>
      <c r="AE110" s="2664"/>
      <c r="AF110" s="2664"/>
      <c r="AG110" s="2664"/>
    </row>
    <row r="111" spans="1:33" s="1" customFormat="1" ht="21" customHeight="1">
      <c r="A111" s="2643">
        <v>100</v>
      </c>
      <c r="B111" s="994" t="s">
        <v>8787</v>
      </c>
      <c r="C111" s="991" t="s">
        <v>8788</v>
      </c>
      <c r="D111" s="995"/>
      <c r="E111" s="995">
        <v>3</v>
      </c>
      <c r="F111" s="995"/>
      <c r="G111" s="993"/>
      <c r="H111" s="993"/>
      <c r="I111" s="993"/>
      <c r="J111" s="2"/>
      <c r="K111" s="2"/>
      <c r="L111" s="2"/>
      <c r="M111" s="2"/>
      <c r="N111" s="2"/>
      <c r="O111" s="2"/>
      <c r="P111" s="978">
        <v>3</v>
      </c>
      <c r="Q111" s="978">
        <v>3</v>
      </c>
      <c r="R111" s="978" t="s">
        <v>55</v>
      </c>
      <c r="S111" s="978"/>
      <c r="T111" s="978"/>
      <c r="U111" s="978"/>
      <c r="V111" s="978"/>
      <c r="W111" s="978"/>
      <c r="X111" s="978"/>
      <c r="Y111" s="978"/>
      <c r="Z111" s="978"/>
      <c r="AA111" s="978">
        <v>3</v>
      </c>
      <c r="AB111" s="2664"/>
      <c r="AC111" s="2664"/>
      <c r="AD111" s="2664"/>
      <c r="AE111" s="2664"/>
      <c r="AF111" s="2664"/>
      <c r="AG111" s="2664"/>
    </row>
    <row r="112" spans="1:33" s="1" customFormat="1" ht="17.25" customHeight="1">
      <c r="A112" s="2643">
        <v>101</v>
      </c>
      <c r="B112" s="994" t="s">
        <v>8789</v>
      </c>
      <c r="C112" s="991" t="s">
        <v>8790</v>
      </c>
      <c r="D112" s="995"/>
      <c r="E112" s="995">
        <v>1</v>
      </c>
      <c r="F112" s="995"/>
      <c r="G112" s="993"/>
      <c r="H112" s="993"/>
      <c r="I112" s="993"/>
      <c r="J112" s="2"/>
      <c r="K112" s="2"/>
      <c r="L112" s="2"/>
      <c r="M112" s="2"/>
      <c r="N112" s="2"/>
      <c r="O112" s="2"/>
      <c r="P112" s="978">
        <v>1</v>
      </c>
      <c r="Q112" s="978">
        <v>1</v>
      </c>
      <c r="R112" s="978" t="s">
        <v>55</v>
      </c>
      <c r="S112" s="978"/>
      <c r="T112" s="978"/>
      <c r="U112" s="978"/>
      <c r="V112" s="978"/>
      <c r="W112" s="978"/>
      <c r="X112" s="978"/>
      <c r="Y112" s="978"/>
      <c r="Z112" s="978"/>
      <c r="AA112" s="978">
        <v>1</v>
      </c>
      <c r="AB112" s="2664"/>
      <c r="AC112" s="2664"/>
      <c r="AD112" s="2664"/>
      <c r="AE112" s="2664"/>
      <c r="AF112" s="2664"/>
      <c r="AG112" s="2664"/>
    </row>
    <row r="113" spans="1:33" s="1" customFormat="1">
      <c r="A113" s="2643">
        <v>102</v>
      </c>
      <c r="B113" s="997" t="s">
        <v>8791</v>
      </c>
      <c r="C113" s="991" t="s">
        <v>8792</v>
      </c>
      <c r="D113" s="995"/>
      <c r="E113" s="995">
        <v>6</v>
      </c>
      <c r="F113" s="995"/>
      <c r="G113" s="993"/>
      <c r="H113" s="993"/>
      <c r="I113" s="993"/>
      <c r="J113" s="2"/>
      <c r="K113" s="2"/>
      <c r="L113" s="2"/>
      <c r="M113" s="2"/>
      <c r="N113" s="2"/>
      <c r="O113" s="2"/>
      <c r="P113" s="978">
        <v>6</v>
      </c>
      <c r="Q113" s="978">
        <v>6</v>
      </c>
      <c r="R113" s="978" t="s">
        <v>55</v>
      </c>
      <c r="S113" s="978"/>
      <c r="T113" s="978"/>
      <c r="U113" s="978"/>
      <c r="V113" s="978"/>
      <c r="W113" s="978"/>
      <c r="X113" s="978"/>
      <c r="Y113" s="978"/>
      <c r="Z113" s="978"/>
      <c r="AA113" s="978">
        <v>6</v>
      </c>
      <c r="AB113" s="2664"/>
      <c r="AC113" s="2664"/>
      <c r="AD113" s="2664"/>
      <c r="AE113" s="2664"/>
      <c r="AF113" s="2664"/>
      <c r="AG113" s="2664"/>
    </row>
    <row r="114" spans="1:33" s="1" customFormat="1">
      <c r="A114" s="2643">
        <v>103</v>
      </c>
      <c r="B114" s="997" t="s">
        <v>8793</v>
      </c>
      <c r="C114" s="991" t="s">
        <v>8794</v>
      </c>
      <c r="D114" s="998"/>
      <c r="E114" s="998">
        <v>3</v>
      </c>
      <c r="F114" s="998"/>
      <c r="G114" s="993"/>
      <c r="H114" s="993"/>
      <c r="I114" s="993"/>
      <c r="J114" s="2"/>
      <c r="K114" s="2"/>
      <c r="L114" s="2"/>
      <c r="M114" s="2"/>
      <c r="N114" s="2"/>
      <c r="O114" s="2"/>
      <c r="P114" s="978">
        <v>3</v>
      </c>
      <c r="Q114" s="978">
        <v>3</v>
      </c>
      <c r="R114" s="978" t="s">
        <v>55</v>
      </c>
      <c r="S114" s="978"/>
      <c r="T114" s="978"/>
      <c r="U114" s="978"/>
      <c r="V114" s="978"/>
      <c r="W114" s="978"/>
      <c r="X114" s="978"/>
      <c r="Y114" s="978"/>
      <c r="Z114" s="978"/>
      <c r="AA114" s="978">
        <v>3</v>
      </c>
      <c r="AB114" s="2664"/>
      <c r="AC114" s="2664"/>
      <c r="AD114" s="2664"/>
      <c r="AE114" s="2664"/>
      <c r="AF114" s="2664"/>
      <c r="AG114" s="2664"/>
    </row>
    <row r="115" spans="1:33" s="1" customFormat="1">
      <c r="A115" s="2643">
        <v>104</v>
      </c>
      <c r="B115" s="997" t="s">
        <v>8795</v>
      </c>
      <c r="C115" s="991" t="s">
        <v>8796</v>
      </c>
      <c r="D115" s="998"/>
      <c r="E115" s="998">
        <v>5.3</v>
      </c>
      <c r="F115" s="998"/>
      <c r="G115" s="993"/>
      <c r="H115" s="993"/>
      <c r="I115" s="993"/>
      <c r="J115" s="2"/>
      <c r="K115" s="2"/>
      <c r="L115" s="2"/>
      <c r="M115" s="2"/>
      <c r="N115" s="2"/>
      <c r="O115" s="2"/>
      <c r="P115" s="978">
        <v>5.3</v>
      </c>
      <c r="Q115" s="978">
        <v>5.3</v>
      </c>
      <c r="R115" s="978" t="s">
        <v>55</v>
      </c>
      <c r="S115" s="978"/>
      <c r="T115" s="978"/>
      <c r="U115" s="978"/>
      <c r="V115" s="978"/>
      <c r="W115" s="978"/>
      <c r="X115" s="978"/>
      <c r="Y115" s="978"/>
      <c r="Z115" s="978"/>
      <c r="AA115" s="978">
        <v>5.3</v>
      </c>
      <c r="AB115" s="2664"/>
      <c r="AC115" s="2664"/>
      <c r="AD115" s="2664"/>
      <c r="AE115" s="2664"/>
      <c r="AF115" s="2664"/>
      <c r="AG115" s="2664"/>
    </row>
    <row r="116" spans="1:33" s="1" customFormat="1">
      <c r="A116" s="2643">
        <v>105</v>
      </c>
      <c r="B116" s="997" t="s">
        <v>8797</v>
      </c>
      <c r="C116" s="991" t="s">
        <v>8798</v>
      </c>
      <c r="D116" s="995"/>
      <c r="E116" s="995">
        <v>2.2000000000000002</v>
      </c>
      <c r="F116" s="995"/>
      <c r="G116" s="993"/>
      <c r="H116" s="993"/>
      <c r="I116" s="993"/>
      <c r="J116" s="2"/>
      <c r="K116" s="2"/>
      <c r="L116" s="2"/>
      <c r="M116" s="2"/>
      <c r="N116" s="2"/>
      <c r="O116" s="2"/>
      <c r="P116" s="978">
        <v>2.2000000000000002</v>
      </c>
      <c r="Q116" s="978">
        <v>2.2000000000000002</v>
      </c>
      <c r="R116" s="978" t="s">
        <v>55</v>
      </c>
      <c r="S116" s="978"/>
      <c r="T116" s="978"/>
      <c r="U116" s="978"/>
      <c r="V116" s="978"/>
      <c r="W116" s="978"/>
      <c r="X116" s="978"/>
      <c r="Y116" s="978"/>
      <c r="Z116" s="978"/>
      <c r="AA116" s="978">
        <v>2.2000000000000002</v>
      </c>
      <c r="AB116" s="2664"/>
      <c r="AC116" s="2664"/>
      <c r="AD116" s="2664"/>
      <c r="AE116" s="2664"/>
      <c r="AF116" s="2664"/>
      <c r="AG116" s="2664"/>
    </row>
    <row r="117" spans="1:33" s="1" customFormat="1" ht="21" customHeight="1">
      <c r="A117" s="2645"/>
      <c r="B117" s="2655" t="s">
        <v>8799</v>
      </c>
      <c r="C117" s="2656"/>
      <c r="D117" s="2656"/>
      <c r="E117" s="2657">
        <f>SUM(E88:E116)</f>
        <v>77.150000000000006</v>
      </c>
      <c r="F117" s="2657">
        <f>SUM(F88:F116)</f>
        <v>4.4000000000000004</v>
      </c>
      <c r="G117" s="2657">
        <f>SUM(G88:G116)</f>
        <v>0.9</v>
      </c>
      <c r="H117" s="2657">
        <f t="shared" ref="H117:L117" si="7">SUM(H88:H116)</f>
        <v>0</v>
      </c>
      <c r="I117" s="2657">
        <f t="shared" si="7"/>
        <v>0</v>
      </c>
      <c r="J117" s="2657">
        <f t="shared" si="7"/>
        <v>0</v>
      </c>
      <c r="K117" s="2657">
        <f t="shared" si="7"/>
        <v>0</v>
      </c>
      <c r="L117" s="2657">
        <f t="shared" si="7"/>
        <v>3.5</v>
      </c>
      <c r="M117" s="2657">
        <f>SUM(M88:M116)</f>
        <v>0</v>
      </c>
      <c r="N117" s="2657">
        <f>SUM(N88:N116)</f>
        <v>0</v>
      </c>
      <c r="O117" s="2657">
        <f>SUM(O88:O116)</f>
        <v>0</v>
      </c>
      <c r="P117" s="2657">
        <f t="shared" ref="P117" si="8">SUM(P88:P116)</f>
        <v>72.75</v>
      </c>
      <c r="Q117" s="2657">
        <f>SUM(Q88:Q116)</f>
        <v>66.75</v>
      </c>
      <c r="R117" s="2657">
        <f>SUM(R88:R116)</f>
        <v>0</v>
      </c>
      <c r="S117" s="2657">
        <f>SUM(S88:S116)</f>
        <v>0</v>
      </c>
      <c r="T117" s="2657">
        <f t="shared" ref="T117" si="9">SUM(T88:T116)</f>
        <v>0</v>
      </c>
      <c r="U117" s="2657">
        <f t="shared" ref="U117" si="10">SUM(U88:U116)</f>
        <v>0</v>
      </c>
      <c r="V117" s="2657">
        <f t="shared" ref="V117" si="11">SUM(V88:V116)</f>
        <v>0</v>
      </c>
      <c r="W117" s="2657">
        <f t="shared" ref="W117" si="12">SUM(W88:W116)</f>
        <v>0</v>
      </c>
      <c r="X117" s="2657">
        <f t="shared" ref="X117" si="13">SUM(X88:X116)</f>
        <v>0</v>
      </c>
      <c r="Y117" s="2657">
        <f>SUM(Y88:Y116)</f>
        <v>0.9</v>
      </c>
      <c r="Z117" s="2657">
        <f>SUM(Z88:Z116)</f>
        <v>3.5</v>
      </c>
      <c r="AA117" s="2657">
        <f>SUM(AA88:AA116)</f>
        <v>72.75</v>
      </c>
      <c r="AB117" s="2664"/>
      <c r="AC117" s="2664"/>
      <c r="AD117" s="2664"/>
      <c r="AE117" s="2664"/>
      <c r="AF117" s="2664"/>
      <c r="AG117" s="2664"/>
    </row>
    <row r="118" spans="1:33" s="1" customFormat="1" ht="21.75" customHeight="1">
      <c r="A118" s="3193" t="s">
        <v>8800</v>
      </c>
      <c r="B118" s="3194"/>
      <c r="C118" s="3194"/>
      <c r="D118" s="3194"/>
      <c r="E118" s="3194"/>
      <c r="F118" s="3194"/>
      <c r="G118" s="3194"/>
      <c r="H118" s="3194"/>
      <c r="I118" s="3194"/>
      <c r="J118" s="3194"/>
      <c r="K118" s="3194"/>
      <c r="L118" s="3194"/>
      <c r="M118" s="3194"/>
      <c r="N118" s="3194"/>
      <c r="O118" s="3194"/>
      <c r="P118" s="3194"/>
      <c r="Q118" s="3194"/>
      <c r="R118" s="3194"/>
      <c r="S118" s="3194"/>
      <c r="T118" s="3194"/>
      <c r="U118" s="3194"/>
      <c r="V118" s="3194"/>
      <c r="W118" s="3194"/>
      <c r="X118" s="3194"/>
      <c r="Y118" s="3194"/>
      <c r="Z118" s="3194"/>
      <c r="AA118" s="3195"/>
      <c r="AB118" s="2664"/>
      <c r="AC118" s="2664"/>
      <c r="AD118" s="2664"/>
      <c r="AE118" s="2664"/>
      <c r="AF118" s="2664"/>
      <c r="AG118" s="2664"/>
    </row>
    <row r="119" spans="1:33" s="1" customFormat="1" ht="25.5">
      <c r="A119" s="2643">
        <v>106</v>
      </c>
      <c r="B119" s="997" t="s">
        <v>8801</v>
      </c>
      <c r="C119" s="991" t="s">
        <v>8802</v>
      </c>
      <c r="D119" s="998"/>
      <c r="E119" s="1008">
        <v>2.2999999999999998</v>
      </c>
      <c r="F119" s="1008"/>
      <c r="G119" s="1009"/>
      <c r="H119" s="1009"/>
      <c r="I119" s="1009"/>
      <c r="J119" s="2"/>
      <c r="K119" s="2"/>
      <c r="L119" s="2"/>
      <c r="M119" s="2"/>
      <c r="N119" s="2"/>
      <c r="O119" s="2"/>
      <c r="P119" s="978">
        <v>2.2999999999999998</v>
      </c>
      <c r="Q119" s="978">
        <v>2.2999999999999998</v>
      </c>
      <c r="R119" s="978" t="s">
        <v>55</v>
      </c>
      <c r="S119" s="978"/>
      <c r="T119" s="978"/>
      <c r="U119" s="978"/>
      <c r="V119" s="978"/>
      <c r="W119" s="978"/>
      <c r="X119" s="978"/>
      <c r="Y119" s="978"/>
      <c r="Z119" s="978"/>
      <c r="AA119" s="978">
        <v>2.2999999999999998</v>
      </c>
      <c r="AB119" s="2664"/>
      <c r="AC119" s="2664"/>
      <c r="AD119" s="2664"/>
      <c r="AE119" s="2664"/>
      <c r="AF119" s="2664"/>
      <c r="AG119" s="2664"/>
    </row>
    <row r="120" spans="1:33" s="1" customFormat="1">
      <c r="A120" s="2646">
        <v>107</v>
      </c>
      <c r="B120" s="103" t="s">
        <v>8803</v>
      </c>
      <c r="C120" s="991" t="s">
        <v>8804</v>
      </c>
      <c r="D120" s="1010"/>
      <c r="E120" s="1011">
        <v>1.5</v>
      </c>
      <c r="F120" s="1011"/>
      <c r="G120" s="1011"/>
      <c r="H120" s="1011"/>
      <c r="I120" s="1011"/>
      <c r="J120" s="2"/>
      <c r="K120" s="2"/>
      <c r="L120" s="2"/>
      <c r="M120" s="2"/>
      <c r="N120" s="2"/>
      <c r="O120" s="2"/>
      <c r="P120" s="978">
        <v>1.5</v>
      </c>
      <c r="Q120" s="978">
        <v>1.5</v>
      </c>
      <c r="R120" s="978" t="s">
        <v>55</v>
      </c>
      <c r="S120" s="978"/>
      <c r="T120" s="978"/>
      <c r="U120" s="978"/>
      <c r="V120" s="978"/>
      <c r="W120" s="978"/>
      <c r="X120" s="978"/>
      <c r="Y120" s="978"/>
      <c r="Z120" s="978"/>
      <c r="AA120" s="978">
        <v>1.5</v>
      </c>
      <c r="AB120" s="2664"/>
      <c r="AC120" s="2664"/>
      <c r="AD120" s="2664"/>
      <c r="AE120" s="2664"/>
      <c r="AF120" s="2664"/>
      <c r="AG120" s="2664"/>
    </row>
    <row r="121" spans="1:33" s="1" customFormat="1">
      <c r="A121" s="2643">
        <v>108</v>
      </c>
      <c r="B121" s="997" t="s">
        <v>8805</v>
      </c>
      <c r="C121" s="991" t="s">
        <v>8806</v>
      </c>
      <c r="D121" s="998"/>
      <c r="E121" s="998">
        <v>0.35</v>
      </c>
      <c r="F121" s="998"/>
      <c r="G121" s="993"/>
      <c r="H121" s="993"/>
      <c r="I121" s="993"/>
      <c r="J121" s="2"/>
      <c r="K121" s="2"/>
      <c r="L121" s="2"/>
      <c r="M121" s="2"/>
      <c r="N121" s="2"/>
      <c r="O121" s="2"/>
      <c r="P121" s="978">
        <v>0.35</v>
      </c>
      <c r="Q121" s="978">
        <v>0.35</v>
      </c>
      <c r="R121" s="978" t="s">
        <v>55</v>
      </c>
      <c r="S121" s="978"/>
      <c r="T121" s="978"/>
      <c r="U121" s="978"/>
      <c r="V121" s="978"/>
      <c r="W121" s="978"/>
      <c r="X121" s="978"/>
      <c r="Y121" s="978"/>
      <c r="Z121" s="978"/>
      <c r="AA121" s="978">
        <v>0.35</v>
      </c>
      <c r="AB121" s="2664"/>
      <c r="AC121" s="2664"/>
      <c r="AD121" s="2664"/>
      <c r="AE121" s="2664"/>
      <c r="AF121" s="2664"/>
      <c r="AG121" s="2664"/>
    </row>
    <row r="122" spans="1:33" s="1" customFormat="1">
      <c r="A122" s="2646">
        <v>109</v>
      </c>
      <c r="B122" s="103" t="s">
        <v>8807</v>
      </c>
      <c r="C122" s="991" t="s">
        <v>8808</v>
      </c>
      <c r="D122" s="1010"/>
      <c r="E122" s="1012">
        <v>1.5</v>
      </c>
      <c r="F122" s="1012"/>
      <c r="G122" s="1012"/>
      <c r="H122" s="1012"/>
      <c r="I122" s="1012"/>
      <c r="J122" s="2"/>
      <c r="K122" s="2"/>
      <c r="L122" s="2"/>
      <c r="M122" s="2"/>
      <c r="N122" s="2"/>
      <c r="O122" s="2"/>
      <c r="P122" s="978">
        <v>1.5</v>
      </c>
      <c r="Q122" s="978">
        <v>1.5</v>
      </c>
      <c r="R122" s="978" t="s">
        <v>55</v>
      </c>
      <c r="S122" s="978"/>
      <c r="T122" s="978"/>
      <c r="U122" s="978"/>
      <c r="V122" s="978"/>
      <c r="W122" s="978"/>
      <c r="X122" s="978"/>
      <c r="Y122" s="978"/>
      <c r="Z122" s="978"/>
      <c r="AA122" s="978">
        <v>1.5</v>
      </c>
      <c r="AB122" s="2664"/>
      <c r="AC122" s="2664"/>
      <c r="AD122" s="2664"/>
      <c r="AE122" s="2664"/>
      <c r="AF122" s="2664"/>
      <c r="AG122" s="2664"/>
    </row>
    <row r="123" spans="1:33" s="1" customFormat="1">
      <c r="A123" s="2643">
        <v>110</v>
      </c>
      <c r="B123" s="997" t="s">
        <v>8809</v>
      </c>
      <c r="C123" s="991" t="s">
        <v>8810</v>
      </c>
      <c r="D123" s="998"/>
      <c r="E123" s="998">
        <v>2</v>
      </c>
      <c r="F123" s="998"/>
      <c r="G123" s="993"/>
      <c r="H123" s="993"/>
      <c r="I123" s="993"/>
      <c r="J123" s="2"/>
      <c r="K123" s="2"/>
      <c r="L123" s="2"/>
      <c r="M123" s="2"/>
      <c r="N123" s="2"/>
      <c r="O123" s="2"/>
      <c r="P123" s="978">
        <v>2</v>
      </c>
      <c r="Q123" s="978">
        <v>2</v>
      </c>
      <c r="R123" s="978" t="s">
        <v>55</v>
      </c>
      <c r="S123" s="978"/>
      <c r="T123" s="978"/>
      <c r="U123" s="978"/>
      <c r="V123" s="978"/>
      <c r="W123" s="978"/>
      <c r="X123" s="978"/>
      <c r="Y123" s="978"/>
      <c r="Z123" s="978"/>
      <c r="AA123" s="978">
        <v>2</v>
      </c>
      <c r="AB123" s="2664"/>
      <c r="AC123" s="2664"/>
      <c r="AD123" s="2664"/>
      <c r="AE123" s="2664"/>
      <c r="AF123" s="2664"/>
      <c r="AG123" s="2664"/>
    </row>
    <row r="124" spans="1:33" s="1" customFormat="1">
      <c r="A124" s="2643">
        <v>111</v>
      </c>
      <c r="B124" s="997" t="s">
        <v>8811</v>
      </c>
      <c r="C124" s="991" t="s">
        <v>8812</v>
      </c>
      <c r="D124" s="998"/>
      <c r="E124" s="998">
        <v>2.2999999999999998</v>
      </c>
      <c r="F124" s="998"/>
      <c r="G124" s="993"/>
      <c r="H124" s="993"/>
      <c r="I124" s="993"/>
      <c r="J124" s="2"/>
      <c r="K124" s="2"/>
      <c r="L124" s="2"/>
      <c r="M124" s="2"/>
      <c r="N124" s="2"/>
      <c r="O124" s="2"/>
      <c r="P124" s="978">
        <v>2.2999999999999998</v>
      </c>
      <c r="Q124" s="978">
        <v>2.2999999999999998</v>
      </c>
      <c r="R124" s="978" t="s">
        <v>55</v>
      </c>
      <c r="S124" s="978"/>
      <c r="T124" s="978"/>
      <c r="U124" s="978"/>
      <c r="V124" s="978"/>
      <c r="W124" s="978"/>
      <c r="X124" s="978"/>
      <c r="Y124" s="978"/>
      <c r="Z124" s="978"/>
      <c r="AA124" s="978">
        <v>2.2999999999999998</v>
      </c>
      <c r="AB124" s="2664"/>
      <c r="AC124" s="2664"/>
      <c r="AD124" s="2664"/>
      <c r="AE124" s="2664"/>
      <c r="AF124" s="2664"/>
      <c r="AG124" s="2664"/>
    </row>
    <row r="125" spans="1:33" s="1" customFormat="1" ht="25.5">
      <c r="A125" s="2646">
        <v>112</v>
      </c>
      <c r="B125" s="103" t="s">
        <v>8813</v>
      </c>
      <c r="C125" s="991" t="s">
        <v>8814</v>
      </c>
      <c r="D125" s="1010"/>
      <c r="E125" s="1012">
        <v>3.5</v>
      </c>
      <c r="F125" s="1012"/>
      <c r="G125" s="1012"/>
      <c r="H125" s="1012"/>
      <c r="I125" s="1012"/>
      <c r="J125" s="2"/>
      <c r="K125" s="2"/>
      <c r="L125" s="2"/>
      <c r="M125" s="2"/>
      <c r="N125" s="2"/>
      <c r="O125" s="2"/>
      <c r="P125" s="978">
        <v>3.5</v>
      </c>
      <c r="Q125" s="978">
        <v>3.5</v>
      </c>
      <c r="R125" s="978" t="s">
        <v>55</v>
      </c>
      <c r="S125" s="978"/>
      <c r="T125" s="978"/>
      <c r="U125" s="978"/>
      <c r="V125" s="978"/>
      <c r="W125" s="978"/>
      <c r="X125" s="978"/>
      <c r="Y125" s="978"/>
      <c r="Z125" s="978"/>
      <c r="AA125" s="978">
        <v>3.5</v>
      </c>
      <c r="AB125" s="2664"/>
      <c r="AC125" s="2664"/>
      <c r="AD125" s="2664"/>
      <c r="AE125" s="2664"/>
      <c r="AF125" s="2664"/>
      <c r="AG125" s="2664"/>
    </row>
    <row r="126" spans="1:33" s="1" customFormat="1">
      <c r="A126" s="2643">
        <v>113</v>
      </c>
      <c r="B126" s="997" t="s">
        <v>8815</v>
      </c>
      <c r="C126" s="991" t="s">
        <v>8816</v>
      </c>
      <c r="D126" s="998"/>
      <c r="E126" s="998">
        <v>1.5</v>
      </c>
      <c r="F126" s="998"/>
      <c r="G126" s="993"/>
      <c r="H126" s="993"/>
      <c r="I126" s="993"/>
      <c r="J126" s="2"/>
      <c r="K126" s="2"/>
      <c r="L126" s="2"/>
      <c r="M126" s="2"/>
      <c r="N126" s="2"/>
      <c r="O126" s="2"/>
      <c r="P126" s="978">
        <v>1.5</v>
      </c>
      <c r="Q126" s="978">
        <v>1.5</v>
      </c>
      <c r="R126" s="978" t="s">
        <v>55</v>
      </c>
      <c r="S126" s="978"/>
      <c r="T126" s="978"/>
      <c r="U126" s="978"/>
      <c r="V126" s="978"/>
      <c r="W126" s="978"/>
      <c r="X126" s="978"/>
      <c r="Y126" s="978"/>
      <c r="Z126" s="978"/>
      <c r="AA126" s="978">
        <v>1.5</v>
      </c>
      <c r="AB126" s="2664"/>
      <c r="AC126" s="2664"/>
      <c r="AD126" s="2664"/>
      <c r="AE126" s="2664"/>
      <c r="AF126" s="2664"/>
      <c r="AG126" s="2664"/>
    </row>
    <row r="127" spans="1:33" s="1" customFormat="1">
      <c r="A127" s="2643">
        <v>114</v>
      </c>
      <c r="B127" s="994" t="s">
        <v>8817</v>
      </c>
      <c r="C127" s="991" t="s">
        <v>8818</v>
      </c>
      <c r="D127" s="1003"/>
      <c r="E127" s="995">
        <v>8.5</v>
      </c>
      <c r="F127" s="995"/>
      <c r="G127" s="993"/>
      <c r="H127" s="993"/>
      <c r="I127" s="993"/>
      <c r="J127" s="2"/>
      <c r="K127" s="2"/>
      <c r="L127" s="2"/>
      <c r="M127" s="2"/>
      <c r="N127" s="2"/>
      <c r="O127" s="2"/>
      <c r="P127" s="978">
        <v>8.5</v>
      </c>
      <c r="Q127" s="978">
        <v>8.5</v>
      </c>
      <c r="R127" s="978" t="s">
        <v>55</v>
      </c>
      <c r="S127" s="978"/>
      <c r="T127" s="978"/>
      <c r="U127" s="978"/>
      <c r="V127" s="978"/>
      <c r="W127" s="978"/>
      <c r="X127" s="978"/>
      <c r="Y127" s="978"/>
      <c r="Z127" s="978"/>
      <c r="AA127" s="978">
        <v>8.5</v>
      </c>
      <c r="AB127" s="2664"/>
      <c r="AC127" s="2664"/>
      <c r="AD127" s="2664"/>
      <c r="AE127" s="2664"/>
      <c r="AF127" s="2664"/>
      <c r="AG127" s="2664"/>
    </row>
    <row r="128" spans="1:33" s="1" customFormat="1">
      <c r="A128" s="2643">
        <v>115</v>
      </c>
      <c r="B128" s="997" t="s">
        <v>8819</v>
      </c>
      <c r="C128" s="991" t="s">
        <v>8820</v>
      </c>
      <c r="D128" s="998"/>
      <c r="E128" s="998">
        <v>3.2</v>
      </c>
      <c r="F128" s="998"/>
      <c r="G128" s="993"/>
      <c r="H128" s="993"/>
      <c r="I128" s="993"/>
      <c r="J128" s="2"/>
      <c r="K128" s="2"/>
      <c r="L128" s="2"/>
      <c r="M128" s="2"/>
      <c r="N128" s="2"/>
      <c r="O128" s="2"/>
      <c r="P128" s="978">
        <v>3.2</v>
      </c>
      <c r="Q128" s="978">
        <v>3.2</v>
      </c>
      <c r="R128" s="978" t="s">
        <v>55</v>
      </c>
      <c r="S128" s="978"/>
      <c r="T128" s="978"/>
      <c r="U128" s="978"/>
      <c r="V128" s="978"/>
      <c r="W128" s="978"/>
      <c r="X128" s="978"/>
      <c r="Y128" s="978"/>
      <c r="Z128" s="978"/>
      <c r="AA128" s="978">
        <v>3.2</v>
      </c>
      <c r="AB128" s="2664"/>
      <c r="AC128" s="2664"/>
      <c r="AD128" s="2664"/>
      <c r="AE128" s="2664"/>
      <c r="AF128" s="2664"/>
      <c r="AG128" s="2664"/>
    </row>
    <row r="129" spans="1:33" s="1" customFormat="1">
      <c r="A129" s="2646">
        <v>116</v>
      </c>
      <c r="B129" s="103" t="s">
        <v>8821</v>
      </c>
      <c r="C129" s="991" t="s">
        <v>8822</v>
      </c>
      <c r="D129" s="1010"/>
      <c r="E129" s="1012">
        <v>0.3</v>
      </c>
      <c r="F129" s="1012"/>
      <c r="G129" s="1012"/>
      <c r="H129" s="1012"/>
      <c r="I129" s="1012"/>
      <c r="J129" s="2"/>
      <c r="K129" s="2"/>
      <c r="L129" s="2"/>
      <c r="M129" s="2"/>
      <c r="N129" s="2"/>
      <c r="O129" s="2"/>
      <c r="P129" s="978">
        <v>0.3</v>
      </c>
      <c r="Q129" s="978">
        <v>0.3</v>
      </c>
      <c r="R129" s="978" t="s">
        <v>55</v>
      </c>
      <c r="S129" s="978"/>
      <c r="T129" s="978"/>
      <c r="U129" s="978"/>
      <c r="V129" s="978"/>
      <c r="W129" s="978"/>
      <c r="X129" s="978"/>
      <c r="Y129" s="978"/>
      <c r="Z129" s="978"/>
      <c r="AA129" s="978">
        <v>0.3</v>
      </c>
      <c r="AB129" s="2664"/>
      <c r="AC129" s="2664"/>
      <c r="AD129" s="2664"/>
      <c r="AE129" s="2664"/>
      <c r="AF129" s="2664"/>
      <c r="AG129" s="2664"/>
    </row>
    <row r="130" spans="1:33" s="1" customFormat="1">
      <c r="A130" s="2643">
        <v>117</v>
      </c>
      <c r="B130" s="997" t="s">
        <v>8823</v>
      </c>
      <c r="C130" s="991" t="s">
        <v>8824</v>
      </c>
      <c r="D130" s="998"/>
      <c r="E130" s="998">
        <v>1.7</v>
      </c>
      <c r="F130" s="998"/>
      <c r="G130" s="993"/>
      <c r="H130" s="993"/>
      <c r="I130" s="993"/>
      <c r="J130" s="2"/>
      <c r="K130" s="2"/>
      <c r="L130" s="2"/>
      <c r="M130" s="2"/>
      <c r="N130" s="2"/>
      <c r="O130" s="2"/>
      <c r="P130" s="978">
        <v>1.7</v>
      </c>
      <c r="Q130" s="978">
        <v>1.7</v>
      </c>
      <c r="R130" s="978" t="s">
        <v>55</v>
      </c>
      <c r="S130" s="978"/>
      <c r="T130" s="978"/>
      <c r="U130" s="978"/>
      <c r="V130" s="978"/>
      <c r="W130" s="978"/>
      <c r="X130" s="978"/>
      <c r="Y130" s="978"/>
      <c r="Z130" s="978"/>
      <c r="AA130" s="978">
        <v>1.7</v>
      </c>
      <c r="AB130" s="2664"/>
      <c r="AC130" s="2664"/>
      <c r="AD130" s="2664"/>
      <c r="AE130" s="2664"/>
      <c r="AF130" s="2664"/>
      <c r="AG130" s="2664"/>
    </row>
    <row r="131" spans="1:33" s="1" customFormat="1">
      <c r="A131" s="2643">
        <v>118</v>
      </c>
      <c r="B131" s="997" t="s">
        <v>8825</v>
      </c>
      <c r="C131" s="991" t="s">
        <v>8826</v>
      </c>
      <c r="D131" s="998"/>
      <c r="E131" s="998">
        <v>1</v>
      </c>
      <c r="F131" s="998"/>
      <c r="G131" s="993"/>
      <c r="H131" s="993"/>
      <c r="I131" s="993"/>
      <c r="J131" s="2"/>
      <c r="K131" s="2"/>
      <c r="L131" s="2"/>
      <c r="M131" s="2"/>
      <c r="N131" s="2"/>
      <c r="O131" s="2"/>
      <c r="P131" s="978">
        <v>1</v>
      </c>
      <c r="Q131" s="978">
        <v>1</v>
      </c>
      <c r="R131" s="978" t="s">
        <v>55</v>
      </c>
      <c r="S131" s="978"/>
      <c r="T131" s="978"/>
      <c r="U131" s="978"/>
      <c r="V131" s="978"/>
      <c r="W131" s="978"/>
      <c r="X131" s="978"/>
      <c r="Y131" s="978"/>
      <c r="Z131" s="978"/>
      <c r="AA131" s="978">
        <v>1</v>
      </c>
      <c r="AB131" s="2664"/>
      <c r="AC131" s="2664"/>
      <c r="AD131" s="2664"/>
      <c r="AE131" s="2664"/>
      <c r="AF131" s="2664"/>
      <c r="AG131" s="2664"/>
    </row>
    <row r="132" spans="1:33" s="1" customFormat="1">
      <c r="A132" s="2646">
        <v>119</v>
      </c>
      <c r="B132" s="103" t="s">
        <v>8827</v>
      </c>
      <c r="C132" s="991" t="s">
        <v>8828</v>
      </c>
      <c r="D132" s="1010"/>
      <c r="E132" s="1012">
        <v>4</v>
      </c>
      <c r="F132" s="1012"/>
      <c r="G132" s="1012"/>
      <c r="H132" s="1012"/>
      <c r="I132" s="1012"/>
      <c r="J132" s="2"/>
      <c r="K132" s="2"/>
      <c r="L132" s="2"/>
      <c r="M132" s="2"/>
      <c r="N132" s="2"/>
      <c r="O132" s="2"/>
      <c r="P132" s="978">
        <v>4</v>
      </c>
      <c r="Q132" s="978">
        <v>4</v>
      </c>
      <c r="R132" s="978" t="s">
        <v>55</v>
      </c>
      <c r="S132" s="978"/>
      <c r="T132" s="978"/>
      <c r="U132" s="978"/>
      <c r="V132" s="978"/>
      <c r="W132" s="978"/>
      <c r="X132" s="978"/>
      <c r="Y132" s="978"/>
      <c r="Z132" s="978"/>
      <c r="AA132" s="978">
        <v>4</v>
      </c>
      <c r="AB132" s="2664"/>
      <c r="AC132" s="2664"/>
      <c r="AD132" s="2664"/>
      <c r="AE132" s="2664"/>
      <c r="AF132" s="2664"/>
      <c r="AG132" s="2664"/>
    </row>
    <row r="133" spans="1:33" s="1" customFormat="1">
      <c r="A133" s="2643">
        <v>120</v>
      </c>
      <c r="B133" s="990" t="s">
        <v>8829</v>
      </c>
      <c r="C133" s="991" t="s">
        <v>8830</v>
      </c>
      <c r="D133" s="992"/>
      <c r="E133" s="992">
        <v>3.5</v>
      </c>
      <c r="F133" s="992"/>
      <c r="G133" s="993"/>
      <c r="H133" s="993"/>
      <c r="I133" s="993"/>
      <c r="J133" s="2"/>
      <c r="K133" s="2"/>
      <c r="L133" s="2"/>
      <c r="M133" s="2"/>
      <c r="N133" s="2"/>
      <c r="O133" s="2"/>
      <c r="P133" s="978">
        <v>3.5</v>
      </c>
      <c r="Q133" s="978">
        <v>3.5</v>
      </c>
      <c r="R133" s="978" t="s">
        <v>55</v>
      </c>
      <c r="S133" s="978"/>
      <c r="T133" s="978"/>
      <c r="U133" s="978"/>
      <c r="V133" s="978"/>
      <c r="W133" s="978"/>
      <c r="X133" s="978"/>
      <c r="Y133" s="978"/>
      <c r="Z133" s="978"/>
      <c r="AA133" s="978">
        <v>3.5</v>
      </c>
      <c r="AB133" s="2664"/>
      <c r="AC133" s="2664"/>
      <c r="AD133" s="2664"/>
      <c r="AE133" s="2664"/>
      <c r="AF133" s="2664"/>
      <c r="AG133" s="2664"/>
    </row>
    <row r="134" spans="1:33" s="1" customFormat="1" ht="25.5">
      <c r="A134" s="2643">
        <v>121</v>
      </c>
      <c r="B134" s="990" t="s">
        <v>8831</v>
      </c>
      <c r="C134" s="991" t="s">
        <v>8832</v>
      </c>
      <c r="D134" s="992"/>
      <c r="E134" s="992">
        <v>1</v>
      </c>
      <c r="F134" s="992"/>
      <c r="G134" s="993"/>
      <c r="H134" s="993"/>
      <c r="I134" s="993"/>
      <c r="J134" s="2"/>
      <c r="K134" s="2"/>
      <c r="L134" s="2"/>
      <c r="M134" s="2"/>
      <c r="N134" s="2"/>
      <c r="O134" s="2"/>
      <c r="P134" s="978">
        <v>1</v>
      </c>
      <c r="Q134" s="978">
        <v>1</v>
      </c>
      <c r="R134" s="978" t="s">
        <v>55</v>
      </c>
      <c r="S134" s="978"/>
      <c r="T134" s="978"/>
      <c r="U134" s="978"/>
      <c r="V134" s="978"/>
      <c r="W134" s="978"/>
      <c r="X134" s="978"/>
      <c r="Y134" s="978"/>
      <c r="Z134" s="978"/>
      <c r="AA134" s="978">
        <v>1</v>
      </c>
      <c r="AB134" s="2664"/>
      <c r="AC134" s="2664"/>
      <c r="AD134" s="2664"/>
      <c r="AE134" s="2664"/>
      <c r="AF134" s="2664"/>
      <c r="AG134" s="2664"/>
    </row>
    <row r="135" spans="1:33" s="1" customFormat="1" ht="38.25">
      <c r="A135" s="2646">
        <v>122</v>
      </c>
      <c r="B135" s="990" t="s">
        <v>8833</v>
      </c>
      <c r="C135" s="991" t="s">
        <v>8834</v>
      </c>
      <c r="D135" s="1010"/>
      <c r="E135" s="1012">
        <v>2</v>
      </c>
      <c r="F135" s="1012"/>
      <c r="G135" s="1012"/>
      <c r="H135" s="1012"/>
      <c r="I135" s="1012"/>
      <c r="J135" s="2"/>
      <c r="K135" s="2"/>
      <c r="L135" s="2"/>
      <c r="M135" s="2"/>
      <c r="N135" s="2"/>
      <c r="O135" s="2"/>
      <c r="P135" s="978">
        <v>2</v>
      </c>
      <c r="Q135" s="978">
        <v>2</v>
      </c>
      <c r="R135" s="978" t="s">
        <v>55</v>
      </c>
      <c r="S135" s="978"/>
      <c r="T135" s="978"/>
      <c r="U135" s="978"/>
      <c r="V135" s="978"/>
      <c r="W135" s="978"/>
      <c r="X135" s="978"/>
      <c r="Y135" s="978"/>
      <c r="Z135" s="978"/>
      <c r="AA135" s="978">
        <v>2</v>
      </c>
      <c r="AB135" s="2664"/>
      <c r="AC135" s="2664"/>
      <c r="AD135" s="2664"/>
      <c r="AE135" s="2664"/>
      <c r="AF135" s="2664"/>
      <c r="AG135" s="2664"/>
    </row>
    <row r="136" spans="1:33" s="1" customFormat="1" ht="38.25">
      <c r="A136" s="2646">
        <v>123</v>
      </c>
      <c r="B136" s="990" t="s">
        <v>8835</v>
      </c>
      <c r="C136" s="991" t="s">
        <v>8836</v>
      </c>
      <c r="D136" s="1010"/>
      <c r="E136" s="989">
        <v>1.44</v>
      </c>
      <c r="F136" s="989">
        <v>1.1000000000000001</v>
      </c>
      <c r="G136" s="989"/>
      <c r="H136" s="989"/>
      <c r="I136" s="989"/>
      <c r="J136" s="996"/>
      <c r="K136" s="996"/>
      <c r="L136" s="978">
        <v>1.1000000000000001</v>
      </c>
      <c r="M136" s="996"/>
      <c r="N136" s="996"/>
      <c r="O136" s="996"/>
      <c r="P136" s="978">
        <v>0.34</v>
      </c>
      <c r="Q136" s="978">
        <v>0.34</v>
      </c>
      <c r="R136" s="978" t="s">
        <v>55</v>
      </c>
      <c r="S136" s="978"/>
      <c r="T136" s="978"/>
      <c r="U136" s="978"/>
      <c r="V136" s="978"/>
      <c r="W136" s="978"/>
      <c r="X136" s="978"/>
      <c r="Y136" s="978"/>
      <c r="Z136" s="978">
        <v>1.1000000000000001</v>
      </c>
      <c r="AA136" s="978">
        <v>0.34</v>
      </c>
      <c r="AB136" s="2664"/>
      <c r="AC136" s="2664"/>
      <c r="AD136" s="2664"/>
      <c r="AE136" s="2664"/>
      <c r="AF136" s="2664"/>
      <c r="AG136" s="2664"/>
    </row>
    <row r="137" spans="1:33" s="1" customFormat="1" ht="25.5">
      <c r="A137" s="2646">
        <v>124</v>
      </c>
      <c r="B137" s="103" t="s">
        <v>8837</v>
      </c>
      <c r="C137" s="991" t="s">
        <v>8838</v>
      </c>
      <c r="D137" s="1010"/>
      <c r="E137" s="989">
        <v>0.1</v>
      </c>
      <c r="F137" s="1012"/>
      <c r="G137" s="1012"/>
      <c r="H137" s="1012"/>
      <c r="I137" s="1012"/>
      <c r="J137" s="2"/>
      <c r="K137" s="2"/>
      <c r="L137" s="2"/>
      <c r="M137" s="2"/>
      <c r="N137" s="2"/>
      <c r="O137" s="2"/>
      <c r="P137" s="978">
        <v>0.1</v>
      </c>
      <c r="Q137" s="978">
        <v>0.1</v>
      </c>
      <c r="R137" s="978" t="s">
        <v>55</v>
      </c>
      <c r="S137" s="978"/>
      <c r="T137" s="978"/>
      <c r="U137" s="978"/>
      <c r="V137" s="978"/>
      <c r="W137" s="978"/>
      <c r="X137" s="978"/>
      <c r="Y137" s="978"/>
      <c r="Z137" s="978"/>
      <c r="AA137" s="978">
        <v>0.1</v>
      </c>
      <c r="AB137" s="2664"/>
      <c r="AC137" s="2664"/>
      <c r="AD137" s="2664"/>
      <c r="AE137" s="2664"/>
      <c r="AF137" s="2664"/>
      <c r="AG137" s="2664"/>
    </row>
    <row r="138" spans="1:33" s="1" customFormat="1" ht="38.25">
      <c r="A138" s="2643">
        <v>125</v>
      </c>
      <c r="B138" s="997" t="s">
        <v>8839</v>
      </c>
      <c r="C138" s="991" t="s">
        <v>8840</v>
      </c>
      <c r="D138" s="998"/>
      <c r="E138" s="976">
        <v>2</v>
      </c>
      <c r="F138" s="998"/>
      <c r="G138" s="993"/>
      <c r="H138" s="993"/>
      <c r="I138" s="993"/>
      <c r="J138" s="2"/>
      <c r="K138" s="2"/>
      <c r="L138" s="2"/>
      <c r="M138" s="2"/>
      <c r="N138" s="2"/>
      <c r="O138" s="2"/>
      <c r="P138" s="978">
        <v>2</v>
      </c>
      <c r="Q138" s="978">
        <v>2</v>
      </c>
      <c r="R138" s="978" t="s">
        <v>55</v>
      </c>
      <c r="S138" s="978"/>
      <c r="T138" s="978"/>
      <c r="U138" s="978"/>
      <c r="V138" s="978"/>
      <c r="W138" s="978"/>
      <c r="X138" s="978"/>
      <c r="Y138" s="978"/>
      <c r="Z138" s="978"/>
      <c r="AA138" s="978">
        <v>2</v>
      </c>
      <c r="AB138" s="2664"/>
      <c r="AC138" s="2664"/>
      <c r="AD138" s="2664"/>
      <c r="AE138" s="2664"/>
      <c r="AF138" s="2664"/>
      <c r="AG138" s="2664"/>
    </row>
    <row r="139" spans="1:33" s="1" customFormat="1" ht="51">
      <c r="A139" s="2643">
        <v>126</v>
      </c>
      <c r="B139" s="997" t="s">
        <v>8841</v>
      </c>
      <c r="C139" s="991" t="s">
        <v>8842</v>
      </c>
      <c r="D139" s="998"/>
      <c r="E139" s="976">
        <v>10</v>
      </c>
      <c r="F139" s="976">
        <v>3.6</v>
      </c>
      <c r="G139" s="977"/>
      <c r="H139" s="977"/>
      <c r="I139" s="977"/>
      <c r="J139" s="996"/>
      <c r="K139" s="996"/>
      <c r="L139" s="996">
        <v>3.6</v>
      </c>
      <c r="M139" s="996"/>
      <c r="N139" s="996"/>
      <c r="O139" s="996"/>
      <c r="P139" s="978">
        <v>6.4</v>
      </c>
      <c r="Q139" s="978">
        <v>6.4</v>
      </c>
      <c r="R139" s="978" t="s">
        <v>55</v>
      </c>
      <c r="S139" s="978"/>
      <c r="T139" s="978"/>
      <c r="U139" s="978"/>
      <c r="V139" s="978"/>
      <c r="W139" s="978"/>
      <c r="X139" s="978"/>
      <c r="Y139" s="978"/>
      <c r="Z139" s="978">
        <v>3.6</v>
      </c>
      <c r="AA139" s="978">
        <v>6.4</v>
      </c>
      <c r="AB139" s="2664"/>
      <c r="AC139" s="2664"/>
      <c r="AD139" s="2664"/>
      <c r="AE139" s="2664"/>
      <c r="AF139" s="2664"/>
      <c r="AG139" s="2664"/>
    </row>
    <row r="140" spans="1:33" s="1" customFormat="1" ht="25.5">
      <c r="A140" s="2643">
        <v>127</v>
      </c>
      <c r="B140" s="997" t="s">
        <v>8843</v>
      </c>
      <c r="C140" s="991" t="s">
        <v>8844</v>
      </c>
      <c r="D140" s="998"/>
      <c r="E140" s="998">
        <v>1</v>
      </c>
      <c r="F140" s="998"/>
      <c r="G140" s="993"/>
      <c r="H140" s="993"/>
      <c r="I140" s="993"/>
      <c r="J140" s="2"/>
      <c r="K140" s="2"/>
      <c r="L140" s="2"/>
      <c r="M140" s="2"/>
      <c r="N140" s="2"/>
      <c r="O140" s="2"/>
      <c r="P140" s="978">
        <v>1</v>
      </c>
      <c r="Q140" s="978">
        <v>1</v>
      </c>
      <c r="R140" s="978" t="s">
        <v>55</v>
      </c>
      <c r="S140" s="978"/>
      <c r="T140" s="978"/>
      <c r="U140" s="978"/>
      <c r="V140" s="978"/>
      <c r="W140" s="978"/>
      <c r="X140" s="978"/>
      <c r="Y140" s="978"/>
      <c r="Z140" s="978"/>
      <c r="AA140" s="978">
        <v>1</v>
      </c>
      <c r="AB140" s="2664"/>
      <c r="AC140" s="2664"/>
      <c r="AD140" s="2664"/>
      <c r="AE140" s="2664"/>
      <c r="AF140" s="2664"/>
      <c r="AG140" s="2664"/>
    </row>
    <row r="141" spans="1:33" s="1" customFormat="1" ht="25.5">
      <c r="A141" s="2643">
        <v>128</v>
      </c>
      <c r="B141" s="997" t="s">
        <v>8845</v>
      </c>
      <c r="C141" s="991" t="s">
        <v>8846</v>
      </c>
      <c r="D141" s="998"/>
      <c r="E141" s="998">
        <v>3</v>
      </c>
      <c r="F141" s="998"/>
      <c r="G141" s="993"/>
      <c r="H141" s="993"/>
      <c r="I141" s="993"/>
      <c r="J141" s="2"/>
      <c r="K141" s="2"/>
      <c r="L141" s="2"/>
      <c r="M141" s="2"/>
      <c r="N141" s="2"/>
      <c r="O141" s="2"/>
      <c r="P141" s="978">
        <v>3</v>
      </c>
      <c r="Q141" s="978">
        <v>1</v>
      </c>
      <c r="R141" s="978" t="s">
        <v>55</v>
      </c>
      <c r="S141" s="978"/>
      <c r="T141" s="978"/>
      <c r="U141" s="978"/>
      <c r="V141" s="978"/>
      <c r="W141" s="978"/>
      <c r="X141" s="978"/>
      <c r="Y141" s="978"/>
      <c r="Z141" s="978"/>
      <c r="AA141" s="978">
        <v>3</v>
      </c>
      <c r="AB141" s="2664"/>
      <c r="AC141" s="2664"/>
      <c r="AD141" s="2664"/>
      <c r="AE141" s="2664"/>
      <c r="AF141" s="2664"/>
      <c r="AG141" s="2664"/>
    </row>
    <row r="142" spans="1:33" s="1" customFormat="1" ht="51">
      <c r="A142" s="2643">
        <v>129</v>
      </c>
      <c r="B142" s="997" t="s">
        <v>8847</v>
      </c>
      <c r="C142" s="991" t="s">
        <v>8848</v>
      </c>
      <c r="D142" s="998"/>
      <c r="E142" s="998">
        <v>6</v>
      </c>
      <c r="F142" s="998"/>
      <c r="G142" s="993"/>
      <c r="H142" s="993"/>
      <c r="I142" s="993"/>
      <c r="J142" s="2"/>
      <c r="K142" s="2"/>
      <c r="L142" s="2"/>
      <c r="M142" s="2"/>
      <c r="N142" s="2"/>
      <c r="O142" s="2"/>
      <c r="P142" s="978">
        <v>6</v>
      </c>
      <c r="Q142" s="978">
        <v>4</v>
      </c>
      <c r="R142" s="978" t="s">
        <v>55</v>
      </c>
      <c r="S142" s="978"/>
      <c r="T142" s="978"/>
      <c r="U142" s="978"/>
      <c r="V142" s="978"/>
      <c r="W142" s="978"/>
      <c r="X142" s="978"/>
      <c r="Y142" s="978"/>
      <c r="Z142" s="978"/>
      <c r="AA142" s="978">
        <v>6</v>
      </c>
      <c r="AB142" s="2664"/>
      <c r="AC142" s="2664"/>
      <c r="AD142" s="2664"/>
      <c r="AE142" s="2664"/>
      <c r="AF142" s="2664"/>
      <c r="AG142" s="2664"/>
    </row>
    <row r="143" spans="1:33" s="1" customFormat="1" ht="38.25">
      <c r="A143" s="2643">
        <v>130</v>
      </c>
      <c r="B143" s="997" t="s">
        <v>8849</v>
      </c>
      <c r="C143" s="991" t="s">
        <v>8850</v>
      </c>
      <c r="D143" s="998"/>
      <c r="E143" s="998">
        <v>2</v>
      </c>
      <c r="F143" s="998"/>
      <c r="G143" s="993"/>
      <c r="H143" s="993"/>
      <c r="I143" s="993"/>
      <c r="J143" s="2"/>
      <c r="K143" s="2"/>
      <c r="L143" s="2"/>
      <c r="M143" s="2"/>
      <c r="N143" s="2"/>
      <c r="O143" s="2"/>
      <c r="P143" s="978">
        <v>2</v>
      </c>
      <c r="Q143" s="978">
        <v>2</v>
      </c>
      <c r="R143" s="978" t="s">
        <v>55</v>
      </c>
      <c r="S143" s="978"/>
      <c r="T143" s="978"/>
      <c r="U143" s="978"/>
      <c r="V143" s="978"/>
      <c r="W143" s="978"/>
      <c r="X143" s="978"/>
      <c r="Y143" s="978"/>
      <c r="Z143" s="978"/>
      <c r="AA143" s="978">
        <v>2</v>
      </c>
      <c r="AB143" s="2664"/>
      <c r="AC143" s="2664"/>
      <c r="AD143" s="2664"/>
      <c r="AE143" s="2664"/>
      <c r="AF143" s="2664"/>
      <c r="AG143" s="2664"/>
    </row>
    <row r="144" spans="1:33" s="1" customFormat="1" ht="38.25">
      <c r="A144" s="2643">
        <v>131</v>
      </c>
      <c r="B144" s="997" t="s">
        <v>8851</v>
      </c>
      <c r="C144" s="991" t="s">
        <v>8852</v>
      </c>
      <c r="D144" s="998"/>
      <c r="E144" s="998">
        <v>6</v>
      </c>
      <c r="F144" s="998"/>
      <c r="G144" s="993"/>
      <c r="H144" s="993"/>
      <c r="I144" s="993"/>
      <c r="J144" s="2"/>
      <c r="K144" s="2"/>
      <c r="L144" s="2"/>
      <c r="M144" s="2"/>
      <c r="N144" s="2"/>
      <c r="O144" s="2"/>
      <c r="P144" s="978">
        <v>6</v>
      </c>
      <c r="Q144" s="978">
        <v>6</v>
      </c>
      <c r="R144" s="978" t="s">
        <v>55</v>
      </c>
      <c r="S144" s="978"/>
      <c r="T144" s="978"/>
      <c r="U144" s="978"/>
      <c r="V144" s="978"/>
      <c r="W144" s="978"/>
      <c r="X144" s="978"/>
      <c r="Y144" s="978"/>
      <c r="Z144" s="978"/>
      <c r="AA144" s="978">
        <v>6</v>
      </c>
      <c r="AB144" s="2664"/>
      <c r="AC144" s="2664"/>
      <c r="AD144" s="2664"/>
      <c r="AE144" s="2664"/>
      <c r="AF144" s="2664"/>
      <c r="AG144" s="2664"/>
    </row>
    <row r="145" spans="1:33" s="1" customFormat="1" ht="41.25" customHeight="1">
      <c r="A145" s="2643">
        <v>132</v>
      </c>
      <c r="B145" s="997" t="s">
        <v>8853</v>
      </c>
      <c r="C145" s="991" t="s">
        <v>8854</v>
      </c>
      <c r="D145" s="998"/>
      <c r="E145" s="998">
        <v>2</v>
      </c>
      <c r="F145" s="998"/>
      <c r="G145" s="993"/>
      <c r="H145" s="993"/>
      <c r="I145" s="993"/>
      <c r="J145" s="2"/>
      <c r="K145" s="2"/>
      <c r="L145" s="2"/>
      <c r="M145" s="2"/>
      <c r="N145" s="2"/>
      <c r="O145" s="2"/>
      <c r="P145" s="978">
        <v>2</v>
      </c>
      <c r="Q145" s="978">
        <v>2</v>
      </c>
      <c r="R145" s="978" t="s">
        <v>55</v>
      </c>
      <c r="S145" s="978"/>
      <c r="T145" s="978"/>
      <c r="U145" s="978"/>
      <c r="V145" s="978"/>
      <c r="W145" s="978"/>
      <c r="X145" s="978"/>
      <c r="Y145" s="978"/>
      <c r="Z145" s="978"/>
      <c r="AA145" s="978">
        <v>2</v>
      </c>
      <c r="AB145" s="2664"/>
      <c r="AC145" s="2664"/>
      <c r="AD145" s="2664"/>
      <c r="AE145" s="2664"/>
      <c r="AF145" s="2664"/>
      <c r="AG145" s="2664"/>
    </row>
    <row r="146" spans="1:33" s="1" customFormat="1" ht="54.75" customHeight="1">
      <c r="A146" s="2643">
        <v>133</v>
      </c>
      <c r="B146" s="997" t="s">
        <v>8855</v>
      </c>
      <c r="C146" s="991" t="s">
        <v>8856</v>
      </c>
      <c r="D146" s="998"/>
      <c r="E146" s="998">
        <v>0.22</v>
      </c>
      <c r="F146" s="998"/>
      <c r="G146" s="993"/>
      <c r="H146" s="993"/>
      <c r="I146" s="993"/>
      <c r="J146" s="2"/>
      <c r="K146" s="2"/>
      <c r="L146" s="2"/>
      <c r="M146" s="2"/>
      <c r="N146" s="2"/>
      <c r="O146" s="2"/>
      <c r="P146" s="978">
        <v>0.22</v>
      </c>
      <c r="Q146" s="978">
        <v>0.22</v>
      </c>
      <c r="R146" s="978" t="s">
        <v>55</v>
      </c>
      <c r="S146" s="978"/>
      <c r="T146" s="978"/>
      <c r="U146" s="978"/>
      <c r="V146" s="978"/>
      <c r="W146" s="978"/>
      <c r="X146" s="978"/>
      <c r="Y146" s="978"/>
      <c r="Z146" s="978"/>
      <c r="AA146" s="978">
        <v>0.22</v>
      </c>
      <c r="AB146" s="2664"/>
      <c r="AC146" s="2664"/>
      <c r="AD146" s="2664"/>
      <c r="AE146" s="2664"/>
      <c r="AF146" s="2664"/>
      <c r="AG146" s="2664"/>
    </row>
    <row r="147" spans="1:33" s="1" customFormat="1" ht="38.25">
      <c r="A147" s="2643">
        <v>134</v>
      </c>
      <c r="B147" s="997" t="s">
        <v>8857</v>
      </c>
      <c r="C147" s="991" t="s">
        <v>8858</v>
      </c>
      <c r="D147" s="998"/>
      <c r="E147" s="998">
        <v>0.3</v>
      </c>
      <c r="F147" s="998"/>
      <c r="G147" s="993"/>
      <c r="H147" s="993"/>
      <c r="I147" s="993"/>
      <c r="J147" s="2"/>
      <c r="K147" s="2"/>
      <c r="L147" s="2"/>
      <c r="M147" s="2"/>
      <c r="N147" s="2"/>
      <c r="O147" s="2"/>
      <c r="P147" s="978">
        <v>0.3</v>
      </c>
      <c r="Q147" s="978">
        <v>0.3</v>
      </c>
      <c r="R147" s="978" t="s">
        <v>55</v>
      </c>
      <c r="S147" s="978"/>
      <c r="T147" s="978"/>
      <c r="U147" s="978"/>
      <c r="V147" s="978"/>
      <c r="W147" s="978"/>
      <c r="X147" s="978"/>
      <c r="Y147" s="978"/>
      <c r="Z147" s="978"/>
      <c r="AA147" s="978">
        <v>0.3</v>
      </c>
      <c r="AB147" s="2664"/>
      <c r="AC147" s="2664"/>
      <c r="AD147" s="2664"/>
      <c r="AE147" s="2664"/>
      <c r="AF147" s="2664"/>
      <c r="AG147" s="2664"/>
    </row>
    <row r="148" spans="1:33" s="1" customFormat="1" ht="43.5" customHeight="1">
      <c r="A148" s="2643">
        <v>135</v>
      </c>
      <c r="B148" s="997" t="s">
        <v>8859</v>
      </c>
      <c r="C148" s="991" t="s">
        <v>8860</v>
      </c>
      <c r="D148" s="998"/>
      <c r="E148" s="998">
        <v>1.9</v>
      </c>
      <c r="F148" s="998"/>
      <c r="G148" s="993"/>
      <c r="H148" s="993"/>
      <c r="I148" s="993"/>
      <c r="J148" s="2"/>
      <c r="K148" s="2"/>
      <c r="L148" s="2"/>
      <c r="M148" s="2"/>
      <c r="N148" s="2"/>
      <c r="O148" s="2"/>
      <c r="P148" s="978">
        <v>1.9</v>
      </c>
      <c r="Q148" s="978">
        <v>1</v>
      </c>
      <c r="R148" s="978" t="s">
        <v>55</v>
      </c>
      <c r="S148" s="978"/>
      <c r="T148" s="978"/>
      <c r="U148" s="978"/>
      <c r="V148" s="978"/>
      <c r="W148" s="978"/>
      <c r="X148" s="978"/>
      <c r="Y148" s="978"/>
      <c r="Z148" s="978"/>
      <c r="AA148" s="978">
        <v>1.9</v>
      </c>
      <c r="AB148" s="2664"/>
      <c r="AC148" s="2664"/>
      <c r="AD148" s="2664"/>
      <c r="AE148" s="2664"/>
      <c r="AF148" s="2664"/>
      <c r="AG148" s="2664"/>
    </row>
    <row r="149" spans="1:33" s="1" customFormat="1" ht="17.25" customHeight="1">
      <c r="A149" s="2643">
        <v>136</v>
      </c>
      <c r="B149" s="997" t="s">
        <v>8861</v>
      </c>
      <c r="C149" s="991" t="s">
        <v>8862</v>
      </c>
      <c r="D149" s="998"/>
      <c r="E149" s="998">
        <v>0.3</v>
      </c>
      <c r="F149" s="998"/>
      <c r="G149" s="993"/>
      <c r="H149" s="993"/>
      <c r="I149" s="993"/>
      <c r="J149" s="2"/>
      <c r="K149" s="2"/>
      <c r="L149" s="2"/>
      <c r="M149" s="2"/>
      <c r="N149" s="2"/>
      <c r="O149" s="2"/>
      <c r="P149" s="978">
        <v>0.3</v>
      </c>
      <c r="Q149" s="978">
        <v>0.3</v>
      </c>
      <c r="R149" s="978" t="s">
        <v>55</v>
      </c>
      <c r="S149" s="978"/>
      <c r="T149" s="978"/>
      <c r="U149" s="978"/>
      <c r="V149" s="978"/>
      <c r="W149" s="978"/>
      <c r="X149" s="978"/>
      <c r="Y149" s="978"/>
      <c r="Z149" s="978"/>
      <c r="AA149" s="978">
        <v>0.3</v>
      </c>
      <c r="AB149" s="2664"/>
      <c r="AC149" s="2664"/>
      <c r="AD149" s="2664"/>
      <c r="AE149" s="2664"/>
      <c r="AF149" s="2664"/>
      <c r="AG149" s="2664"/>
    </row>
    <row r="150" spans="1:33" s="1" customFormat="1" ht="17.25" customHeight="1">
      <c r="A150" s="2643">
        <v>137</v>
      </c>
      <c r="B150" s="997" t="s">
        <v>8863</v>
      </c>
      <c r="C150" s="991" t="s">
        <v>8864</v>
      </c>
      <c r="D150" s="998"/>
      <c r="E150" s="998">
        <v>0.86</v>
      </c>
      <c r="F150" s="998"/>
      <c r="G150" s="993"/>
      <c r="H150" s="993"/>
      <c r="I150" s="993"/>
      <c r="J150" s="2"/>
      <c r="K150" s="2"/>
      <c r="L150" s="2"/>
      <c r="M150" s="2"/>
      <c r="N150" s="2"/>
      <c r="O150" s="2"/>
      <c r="P150" s="978">
        <v>0.86</v>
      </c>
      <c r="Q150" s="978">
        <v>0.86</v>
      </c>
      <c r="R150" s="978" t="s">
        <v>55</v>
      </c>
      <c r="S150" s="978"/>
      <c r="T150" s="978"/>
      <c r="U150" s="978"/>
      <c r="V150" s="978"/>
      <c r="W150" s="978"/>
      <c r="X150" s="978"/>
      <c r="Y150" s="978"/>
      <c r="Z150" s="978"/>
      <c r="AA150" s="978">
        <v>0.86</v>
      </c>
      <c r="AB150" s="2664"/>
      <c r="AC150" s="2664"/>
      <c r="AD150" s="2664"/>
      <c r="AE150" s="2664"/>
      <c r="AF150" s="2664"/>
      <c r="AG150" s="2664"/>
    </row>
    <row r="151" spans="1:33" s="1" customFormat="1" ht="17.25" customHeight="1">
      <c r="A151" s="2643">
        <v>138</v>
      </c>
      <c r="B151" s="994" t="s">
        <v>8865</v>
      </c>
      <c r="C151" s="991" t="s">
        <v>8866</v>
      </c>
      <c r="D151" s="1003"/>
      <c r="E151" s="995">
        <v>5</v>
      </c>
      <c r="F151" s="995"/>
      <c r="G151" s="993"/>
      <c r="H151" s="993"/>
      <c r="I151" s="993"/>
      <c r="J151" s="2"/>
      <c r="K151" s="2"/>
      <c r="L151" s="2"/>
      <c r="M151" s="2"/>
      <c r="N151" s="2"/>
      <c r="O151" s="2"/>
      <c r="P151" s="978">
        <v>5</v>
      </c>
      <c r="Q151" s="978">
        <v>5</v>
      </c>
      <c r="R151" s="978" t="s">
        <v>55</v>
      </c>
      <c r="S151" s="978"/>
      <c r="T151" s="978"/>
      <c r="U151" s="978"/>
      <c r="V151" s="978"/>
      <c r="W151" s="978"/>
      <c r="X151" s="978"/>
      <c r="Y151" s="978"/>
      <c r="Z151" s="978"/>
      <c r="AA151" s="978">
        <v>5</v>
      </c>
      <c r="AB151" s="2664"/>
      <c r="AC151" s="2664"/>
      <c r="AD151" s="2664"/>
      <c r="AE151" s="2664"/>
      <c r="AF151" s="2664"/>
      <c r="AG151" s="2664"/>
    </row>
    <row r="152" spans="1:33" s="1" customFormat="1" ht="23.25" customHeight="1">
      <c r="A152" s="2643">
        <v>139</v>
      </c>
      <c r="B152" s="994" t="s">
        <v>8867</v>
      </c>
      <c r="C152" s="991" t="s">
        <v>8868</v>
      </c>
      <c r="D152" s="1003"/>
      <c r="E152" s="995">
        <v>2</v>
      </c>
      <c r="F152" s="995"/>
      <c r="G152" s="993"/>
      <c r="H152" s="993"/>
      <c r="I152" s="993"/>
      <c r="J152" s="2"/>
      <c r="K152" s="2"/>
      <c r="L152" s="2"/>
      <c r="M152" s="2"/>
      <c r="N152" s="2"/>
      <c r="O152" s="2"/>
      <c r="P152" s="978">
        <v>2</v>
      </c>
      <c r="Q152" s="978">
        <v>2</v>
      </c>
      <c r="R152" s="978" t="s">
        <v>55</v>
      </c>
      <c r="S152" s="978"/>
      <c r="T152" s="978"/>
      <c r="U152" s="978"/>
      <c r="V152" s="978"/>
      <c r="W152" s="978"/>
      <c r="X152" s="978"/>
      <c r="Y152" s="978"/>
      <c r="Z152" s="978"/>
      <c r="AA152" s="978">
        <v>2</v>
      </c>
      <c r="AB152" s="2664"/>
      <c r="AC152" s="2664"/>
      <c r="AD152" s="2664"/>
      <c r="AE152" s="2664"/>
      <c r="AF152" s="2664"/>
      <c r="AG152" s="2664"/>
    </row>
    <row r="153" spans="1:33" s="1" customFormat="1" ht="17.25" customHeight="1">
      <c r="A153" s="2643">
        <v>140</v>
      </c>
      <c r="B153" s="994" t="s">
        <v>8869</v>
      </c>
      <c r="C153" s="991" t="s">
        <v>8870</v>
      </c>
      <c r="D153" s="1003"/>
      <c r="E153" s="995">
        <v>1.4730000000000001</v>
      </c>
      <c r="F153" s="995"/>
      <c r="G153" s="993"/>
      <c r="H153" s="993"/>
      <c r="I153" s="993"/>
      <c r="J153" s="2"/>
      <c r="K153" s="2"/>
      <c r="L153" s="2"/>
      <c r="M153" s="2"/>
      <c r="N153" s="2"/>
      <c r="O153" s="2"/>
      <c r="P153" s="978">
        <v>1.4730000000000001</v>
      </c>
      <c r="Q153" s="978">
        <v>1.4730000000000001</v>
      </c>
      <c r="R153" s="978" t="s">
        <v>55</v>
      </c>
      <c r="S153" s="978"/>
      <c r="T153" s="978"/>
      <c r="U153" s="978"/>
      <c r="V153" s="978"/>
      <c r="W153" s="978"/>
      <c r="X153" s="978"/>
      <c r="Y153" s="978"/>
      <c r="Z153" s="978"/>
      <c r="AA153" s="978">
        <v>1.4730000000000001</v>
      </c>
      <c r="AB153" s="2664"/>
      <c r="AC153" s="2664"/>
      <c r="AD153" s="2664"/>
      <c r="AE153" s="2664"/>
      <c r="AF153" s="2664"/>
      <c r="AG153" s="2664"/>
    </row>
    <row r="154" spans="1:33" s="1" customFormat="1" ht="17.25" customHeight="1">
      <c r="A154" s="2643">
        <v>141</v>
      </c>
      <c r="B154" s="1013" t="s">
        <v>8871</v>
      </c>
      <c r="C154" s="991" t="s">
        <v>8872</v>
      </c>
      <c r="D154" s="1003"/>
      <c r="E154" s="995">
        <v>3</v>
      </c>
      <c r="F154" s="995"/>
      <c r="G154" s="993"/>
      <c r="H154" s="993"/>
      <c r="I154" s="993"/>
      <c r="J154" s="2"/>
      <c r="K154" s="2"/>
      <c r="L154" s="2"/>
      <c r="M154" s="2"/>
      <c r="N154" s="2"/>
      <c r="O154" s="2"/>
      <c r="P154" s="978">
        <v>3</v>
      </c>
      <c r="Q154" s="978">
        <v>3</v>
      </c>
      <c r="R154" s="978" t="s">
        <v>55</v>
      </c>
      <c r="S154" s="978"/>
      <c r="T154" s="978"/>
      <c r="U154" s="978"/>
      <c r="V154" s="978"/>
      <c r="W154" s="978"/>
      <c r="X154" s="978"/>
      <c r="Y154" s="978"/>
      <c r="Z154" s="978"/>
      <c r="AA154" s="978">
        <v>3</v>
      </c>
      <c r="AB154" s="2664"/>
      <c r="AC154" s="2664"/>
      <c r="AD154" s="2664"/>
      <c r="AE154" s="2664"/>
      <c r="AF154" s="2664"/>
      <c r="AG154" s="2664"/>
    </row>
    <row r="155" spans="1:33" s="1" customFormat="1" ht="17.25" customHeight="1">
      <c r="A155" s="2643">
        <v>142</v>
      </c>
      <c r="B155" s="994" t="s">
        <v>8873</v>
      </c>
      <c r="C155" s="991" t="s">
        <v>8874</v>
      </c>
      <c r="D155" s="1003"/>
      <c r="E155" s="995">
        <v>2</v>
      </c>
      <c r="F155" s="995"/>
      <c r="G155" s="993"/>
      <c r="H155" s="993"/>
      <c r="I155" s="993"/>
      <c r="J155" s="2"/>
      <c r="K155" s="2"/>
      <c r="L155" s="2"/>
      <c r="M155" s="2"/>
      <c r="N155" s="2"/>
      <c r="O155" s="2"/>
      <c r="P155" s="978">
        <v>2</v>
      </c>
      <c r="Q155" s="978">
        <v>2</v>
      </c>
      <c r="R155" s="978" t="s">
        <v>55</v>
      </c>
      <c r="S155" s="978"/>
      <c r="T155" s="978"/>
      <c r="U155" s="978"/>
      <c r="V155" s="978"/>
      <c r="W155" s="978"/>
      <c r="X155" s="978"/>
      <c r="Y155" s="978"/>
      <c r="Z155" s="978"/>
      <c r="AA155" s="978">
        <v>2</v>
      </c>
      <c r="AB155" s="2664"/>
      <c r="AC155" s="2664"/>
      <c r="AD155" s="2664"/>
      <c r="AE155" s="2664"/>
      <c r="AF155" s="2664"/>
      <c r="AG155" s="2664"/>
    </row>
    <row r="156" spans="1:33" s="1" customFormat="1" ht="17.25" customHeight="1">
      <c r="A156" s="2643">
        <v>143</v>
      </c>
      <c r="B156" s="994" t="s">
        <v>8875</v>
      </c>
      <c r="C156" s="991" t="s">
        <v>8876</v>
      </c>
      <c r="D156" s="1003"/>
      <c r="E156" s="995">
        <v>2</v>
      </c>
      <c r="F156" s="995"/>
      <c r="G156" s="993"/>
      <c r="H156" s="993"/>
      <c r="I156" s="993"/>
      <c r="J156" s="2"/>
      <c r="K156" s="2"/>
      <c r="L156" s="2"/>
      <c r="M156" s="2"/>
      <c r="N156" s="2"/>
      <c r="O156" s="2"/>
      <c r="P156" s="978">
        <v>2</v>
      </c>
      <c r="Q156" s="978">
        <v>2</v>
      </c>
      <c r="R156" s="978" t="s">
        <v>55</v>
      </c>
      <c r="S156" s="978"/>
      <c r="T156" s="978"/>
      <c r="U156" s="978"/>
      <c r="V156" s="978"/>
      <c r="W156" s="978"/>
      <c r="X156" s="978"/>
      <c r="Y156" s="978"/>
      <c r="Z156" s="978"/>
      <c r="AA156" s="978">
        <v>2</v>
      </c>
      <c r="AB156" s="2664"/>
      <c r="AC156" s="2664"/>
      <c r="AD156" s="2664"/>
      <c r="AE156" s="2664"/>
      <c r="AF156" s="2664"/>
      <c r="AG156" s="2664"/>
    </row>
    <row r="157" spans="1:33" s="1" customFormat="1" ht="17.25" customHeight="1">
      <c r="A157" s="2643">
        <v>144</v>
      </c>
      <c r="B157" s="994" t="s">
        <v>8877</v>
      </c>
      <c r="C157" s="991" t="s">
        <v>8878</v>
      </c>
      <c r="D157" s="1003"/>
      <c r="E157" s="995">
        <v>1</v>
      </c>
      <c r="F157" s="995"/>
      <c r="G157" s="993"/>
      <c r="H157" s="993"/>
      <c r="I157" s="993"/>
      <c r="J157" s="2"/>
      <c r="K157" s="2"/>
      <c r="L157" s="2"/>
      <c r="M157" s="2"/>
      <c r="N157" s="2"/>
      <c r="O157" s="2"/>
      <c r="P157" s="978">
        <v>1</v>
      </c>
      <c r="Q157" s="978">
        <v>1</v>
      </c>
      <c r="R157" s="978" t="s">
        <v>55</v>
      </c>
      <c r="S157" s="978"/>
      <c r="T157" s="978"/>
      <c r="U157" s="978"/>
      <c r="V157" s="978"/>
      <c r="W157" s="978"/>
      <c r="X157" s="978"/>
      <c r="Y157" s="978"/>
      <c r="Z157" s="978"/>
      <c r="AA157" s="978">
        <v>1</v>
      </c>
      <c r="AB157" s="2664"/>
      <c r="AC157" s="2664"/>
      <c r="AD157" s="2664"/>
      <c r="AE157" s="2664"/>
      <c r="AF157" s="2664"/>
      <c r="AG157" s="2664"/>
    </row>
    <row r="158" spans="1:33" s="1" customFormat="1" ht="17.25" customHeight="1">
      <c r="A158" s="2643">
        <v>145</v>
      </c>
      <c r="B158" s="994" t="s">
        <v>8879</v>
      </c>
      <c r="C158" s="991" t="s">
        <v>8880</v>
      </c>
      <c r="D158" s="1003"/>
      <c r="E158" s="995">
        <v>2</v>
      </c>
      <c r="F158" s="995"/>
      <c r="G158" s="993"/>
      <c r="H158" s="993"/>
      <c r="I158" s="993"/>
      <c r="J158" s="2"/>
      <c r="K158" s="2"/>
      <c r="L158" s="2"/>
      <c r="M158" s="2"/>
      <c r="N158" s="2"/>
      <c r="O158" s="2"/>
      <c r="P158" s="978">
        <v>2</v>
      </c>
      <c r="Q158" s="978">
        <v>2</v>
      </c>
      <c r="R158" s="978" t="s">
        <v>55</v>
      </c>
      <c r="S158" s="978"/>
      <c r="T158" s="978"/>
      <c r="U158" s="978"/>
      <c r="V158" s="978"/>
      <c r="W158" s="978"/>
      <c r="X158" s="978"/>
      <c r="Y158" s="978"/>
      <c r="Z158" s="978"/>
      <c r="AA158" s="978">
        <v>2</v>
      </c>
      <c r="AB158" s="2664"/>
      <c r="AC158" s="2664"/>
      <c r="AD158" s="2664"/>
      <c r="AE158" s="2664"/>
      <c r="AF158" s="2664"/>
      <c r="AG158" s="2664"/>
    </row>
    <row r="159" spans="1:33" s="1" customFormat="1" ht="17.25" customHeight="1">
      <c r="A159" s="2643">
        <v>146</v>
      </c>
      <c r="B159" s="994" t="s">
        <v>8881</v>
      </c>
      <c r="C159" s="991" t="s">
        <v>8882</v>
      </c>
      <c r="D159" s="1003"/>
      <c r="E159" s="995">
        <v>1.6</v>
      </c>
      <c r="F159" s="995"/>
      <c r="G159" s="993"/>
      <c r="H159" s="993"/>
      <c r="I159" s="993"/>
      <c r="J159" s="2"/>
      <c r="K159" s="2"/>
      <c r="L159" s="2"/>
      <c r="M159" s="2"/>
      <c r="N159" s="2"/>
      <c r="O159" s="2"/>
      <c r="P159" s="978">
        <v>1.6</v>
      </c>
      <c r="Q159" s="978">
        <v>1.6</v>
      </c>
      <c r="R159" s="978" t="s">
        <v>55</v>
      </c>
      <c r="S159" s="978"/>
      <c r="T159" s="978"/>
      <c r="U159" s="978"/>
      <c r="V159" s="978"/>
      <c r="W159" s="978"/>
      <c r="X159" s="978"/>
      <c r="Y159" s="978"/>
      <c r="Z159" s="978"/>
      <c r="AA159" s="978">
        <v>1.6</v>
      </c>
      <c r="AB159" s="2664"/>
      <c r="AC159" s="2664"/>
      <c r="AD159" s="2664"/>
      <c r="AE159" s="2664"/>
      <c r="AF159" s="2664"/>
      <c r="AG159" s="2664"/>
    </row>
    <row r="160" spans="1:33" s="1" customFormat="1" ht="17.25" customHeight="1">
      <c r="A160" s="2643">
        <v>147</v>
      </c>
      <c r="B160" s="994" t="s">
        <v>8883</v>
      </c>
      <c r="C160" s="991" t="s">
        <v>8884</v>
      </c>
      <c r="D160" s="1003"/>
      <c r="E160" s="995">
        <v>2</v>
      </c>
      <c r="F160" s="995"/>
      <c r="G160" s="993"/>
      <c r="H160" s="993"/>
      <c r="I160" s="993"/>
      <c r="J160" s="2"/>
      <c r="K160" s="2"/>
      <c r="L160" s="2"/>
      <c r="M160" s="2"/>
      <c r="N160" s="2"/>
      <c r="O160" s="2"/>
      <c r="P160" s="978">
        <v>2</v>
      </c>
      <c r="Q160" s="978">
        <v>2</v>
      </c>
      <c r="R160" s="978" t="s">
        <v>55</v>
      </c>
      <c r="S160" s="978"/>
      <c r="T160" s="978"/>
      <c r="U160" s="978"/>
      <c r="V160" s="978"/>
      <c r="W160" s="978"/>
      <c r="X160" s="978"/>
      <c r="Y160" s="978"/>
      <c r="Z160" s="978"/>
      <c r="AA160" s="978">
        <v>2</v>
      </c>
      <c r="AB160" s="2664"/>
      <c r="AC160" s="2664"/>
      <c r="AD160" s="2664"/>
      <c r="AE160" s="2664"/>
      <c r="AF160" s="2664"/>
      <c r="AG160" s="2664"/>
    </row>
    <row r="161" spans="1:33" s="1" customFormat="1" ht="25.5">
      <c r="A161" s="2643">
        <v>148</v>
      </c>
      <c r="B161" s="997" t="s">
        <v>8885</v>
      </c>
      <c r="C161" s="991" t="s">
        <v>8886</v>
      </c>
      <c r="D161" s="998"/>
      <c r="E161" s="998">
        <v>6.4</v>
      </c>
      <c r="F161" s="998"/>
      <c r="G161" s="993"/>
      <c r="H161" s="993"/>
      <c r="I161" s="993"/>
      <c r="J161" s="2"/>
      <c r="K161" s="2"/>
      <c r="L161" s="2"/>
      <c r="M161" s="2"/>
      <c r="N161" s="2"/>
      <c r="O161" s="2"/>
      <c r="P161" s="978">
        <v>6.4</v>
      </c>
      <c r="Q161" s="978">
        <v>6.4</v>
      </c>
      <c r="R161" s="978" t="s">
        <v>55</v>
      </c>
      <c r="S161" s="978"/>
      <c r="T161" s="978"/>
      <c r="U161" s="978"/>
      <c r="V161" s="978"/>
      <c r="W161" s="978"/>
      <c r="X161" s="978"/>
      <c r="Y161" s="978"/>
      <c r="Z161" s="978"/>
      <c r="AA161" s="978">
        <v>6.4</v>
      </c>
      <c r="AB161" s="2664"/>
      <c r="AC161" s="2664"/>
      <c r="AD161" s="2664"/>
      <c r="AE161" s="2664"/>
      <c r="AF161" s="2664"/>
      <c r="AG161" s="2664"/>
    </row>
    <row r="162" spans="1:33" s="1" customFormat="1" ht="18" customHeight="1">
      <c r="A162" s="2643">
        <v>149</v>
      </c>
      <c r="B162" s="997" t="s">
        <v>8887</v>
      </c>
      <c r="C162" s="991" t="s">
        <v>8888</v>
      </c>
      <c r="D162" s="998"/>
      <c r="E162" s="998">
        <v>2</v>
      </c>
      <c r="F162" s="998"/>
      <c r="G162" s="993"/>
      <c r="H162" s="993"/>
      <c r="I162" s="993"/>
      <c r="J162" s="2"/>
      <c r="K162" s="2"/>
      <c r="L162" s="2"/>
      <c r="M162" s="2"/>
      <c r="N162" s="2"/>
      <c r="O162" s="2"/>
      <c r="P162" s="978">
        <v>2</v>
      </c>
      <c r="Q162" s="978">
        <v>2</v>
      </c>
      <c r="R162" s="978" t="s">
        <v>55</v>
      </c>
      <c r="S162" s="978"/>
      <c r="T162" s="978"/>
      <c r="U162" s="978"/>
      <c r="V162" s="978"/>
      <c r="W162" s="978"/>
      <c r="X162" s="978"/>
      <c r="Y162" s="978"/>
      <c r="Z162" s="978"/>
      <c r="AA162" s="978">
        <v>2</v>
      </c>
      <c r="AB162" s="2664"/>
      <c r="AC162" s="2664"/>
      <c r="AD162" s="2664"/>
      <c r="AE162" s="2664"/>
      <c r="AF162" s="2664"/>
      <c r="AG162" s="2664"/>
    </row>
    <row r="163" spans="1:33" s="1" customFormat="1" ht="25.5">
      <c r="A163" s="2643">
        <v>150</v>
      </c>
      <c r="B163" s="997" t="s">
        <v>8889</v>
      </c>
      <c r="C163" s="991" t="s">
        <v>8890</v>
      </c>
      <c r="D163" s="998"/>
      <c r="E163" s="998">
        <v>0.5</v>
      </c>
      <c r="F163" s="998"/>
      <c r="G163" s="993"/>
      <c r="H163" s="993"/>
      <c r="I163" s="993"/>
      <c r="J163" s="2"/>
      <c r="K163" s="2"/>
      <c r="L163" s="2"/>
      <c r="M163" s="2"/>
      <c r="N163" s="2"/>
      <c r="O163" s="2"/>
      <c r="P163" s="978">
        <v>0.5</v>
      </c>
      <c r="Q163" s="978">
        <v>0.5</v>
      </c>
      <c r="R163" s="978" t="s">
        <v>55</v>
      </c>
      <c r="S163" s="978"/>
      <c r="T163" s="978"/>
      <c r="U163" s="978"/>
      <c r="V163" s="978"/>
      <c r="W163" s="978"/>
      <c r="X163" s="978"/>
      <c r="Y163" s="978"/>
      <c r="Z163" s="978"/>
      <c r="AA163" s="978">
        <v>0.5</v>
      </c>
      <c r="AB163" s="2664"/>
      <c r="AC163" s="2664"/>
      <c r="AD163" s="2664"/>
      <c r="AE163" s="2664"/>
      <c r="AF163" s="2664"/>
      <c r="AG163" s="2664"/>
    </row>
    <row r="164" spans="1:33" s="1" customFormat="1" ht="25.5" customHeight="1">
      <c r="A164" s="2643">
        <v>151</v>
      </c>
      <c r="B164" s="997" t="s">
        <v>8891</v>
      </c>
      <c r="C164" s="991" t="s">
        <v>8892</v>
      </c>
      <c r="D164" s="998"/>
      <c r="E164" s="998">
        <v>2</v>
      </c>
      <c r="F164" s="998"/>
      <c r="G164" s="993"/>
      <c r="H164" s="993"/>
      <c r="I164" s="993"/>
      <c r="J164" s="2"/>
      <c r="K164" s="2"/>
      <c r="L164" s="2"/>
      <c r="M164" s="2"/>
      <c r="N164" s="2"/>
      <c r="O164" s="2"/>
      <c r="P164" s="978">
        <v>2</v>
      </c>
      <c r="Q164" s="978">
        <v>2</v>
      </c>
      <c r="R164" s="978" t="s">
        <v>55</v>
      </c>
      <c r="S164" s="978"/>
      <c r="T164" s="978"/>
      <c r="U164" s="978"/>
      <c r="V164" s="978"/>
      <c r="W164" s="978"/>
      <c r="X164" s="978"/>
      <c r="Y164" s="978"/>
      <c r="Z164" s="978"/>
      <c r="AA164" s="978">
        <v>2</v>
      </c>
      <c r="AB164" s="2664"/>
      <c r="AC164" s="2664"/>
      <c r="AD164" s="2664"/>
      <c r="AE164" s="2664"/>
      <c r="AF164" s="2664"/>
      <c r="AG164" s="2664"/>
    </row>
    <row r="165" spans="1:33" s="1" customFormat="1">
      <c r="A165" s="2643">
        <v>152</v>
      </c>
      <c r="B165" s="997" t="s">
        <v>8893</v>
      </c>
      <c r="C165" s="991" t="s">
        <v>8894</v>
      </c>
      <c r="D165" s="998"/>
      <c r="E165" s="998">
        <v>1</v>
      </c>
      <c r="F165" s="998"/>
      <c r="G165" s="993"/>
      <c r="H165" s="993"/>
      <c r="I165" s="993"/>
      <c r="J165" s="2"/>
      <c r="K165" s="2"/>
      <c r="L165" s="2"/>
      <c r="M165" s="2"/>
      <c r="N165" s="2"/>
      <c r="O165" s="2"/>
      <c r="P165" s="978">
        <v>1</v>
      </c>
      <c r="Q165" s="978">
        <v>1</v>
      </c>
      <c r="R165" s="978" t="s">
        <v>55</v>
      </c>
      <c r="S165" s="978"/>
      <c r="T165" s="978"/>
      <c r="U165" s="978"/>
      <c r="V165" s="978"/>
      <c r="W165" s="978"/>
      <c r="X165" s="978"/>
      <c r="Y165" s="978"/>
      <c r="Z165" s="978"/>
      <c r="AA165" s="978">
        <v>1</v>
      </c>
      <c r="AB165" s="2664"/>
      <c r="AC165" s="2664"/>
      <c r="AD165" s="2664"/>
      <c r="AE165" s="2664"/>
      <c r="AF165" s="2664"/>
      <c r="AG165" s="2664"/>
    </row>
    <row r="166" spans="1:33" s="1" customFormat="1">
      <c r="A166" s="2643">
        <v>153</v>
      </c>
      <c r="B166" s="997" t="s">
        <v>8895</v>
      </c>
      <c r="C166" s="991" t="s">
        <v>8896</v>
      </c>
      <c r="D166" s="998"/>
      <c r="E166" s="998">
        <v>4</v>
      </c>
      <c r="F166" s="998"/>
      <c r="G166" s="993"/>
      <c r="H166" s="993"/>
      <c r="I166" s="993"/>
      <c r="J166" s="2"/>
      <c r="K166" s="2"/>
      <c r="L166" s="2"/>
      <c r="M166" s="2"/>
      <c r="N166" s="2"/>
      <c r="O166" s="2"/>
      <c r="P166" s="978">
        <v>4</v>
      </c>
      <c r="Q166" s="978">
        <v>4</v>
      </c>
      <c r="R166" s="978" t="s">
        <v>55</v>
      </c>
      <c r="S166" s="978"/>
      <c r="T166" s="978"/>
      <c r="U166" s="978"/>
      <c r="V166" s="978"/>
      <c r="W166" s="978"/>
      <c r="X166" s="978"/>
      <c r="Y166" s="978"/>
      <c r="Z166" s="978"/>
      <c r="AA166" s="978">
        <v>4</v>
      </c>
      <c r="AB166" s="2664"/>
      <c r="AC166" s="2664"/>
      <c r="AD166" s="2664"/>
      <c r="AE166" s="2664"/>
      <c r="AF166" s="2664"/>
      <c r="AG166" s="2664"/>
    </row>
    <row r="167" spans="1:33" s="1" customFormat="1">
      <c r="A167" s="2643">
        <v>154</v>
      </c>
      <c r="B167" s="997" t="s">
        <v>8897</v>
      </c>
      <c r="C167" s="991" t="s">
        <v>8898</v>
      </c>
      <c r="D167" s="998"/>
      <c r="E167" s="998">
        <v>4</v>
      </c>
      <c r="F167" s="998"/>
      <c r="G167" s="993"/>
      <c r="H167" s="993"/>
      <c r="I167" s="993"/>
      <c r="J167" s="2"/>
      <c r="K167" s="2"/>
      <c r="L167" s="2"/>
      <c r="M167" s="2"/>
      <c r="N167" s="2"/>
      <c r="O167" s="2"/>
      <c r="P167" s="978">
        <v>4</v>
      </c>
      <c r="Q167" s="978">
        <v>4</v>
      </c>
      <c r="R167" s="978" t="s">
        <v>55</v>
      </c>
      <c r="S167" s="978"/>
      <c r="T167" s="978"/>
      <c r="U167" s="978"/>
      <c r="V167" s="978"/>
      <c r="W167" s="978"/>
      <c r="X167" s="978"/>
      <c r="Y167" s="978"/>
      <c r="Z167" s="978"/>
      <c r="AA167" s="978">
        <v>4</v>
      </c>
      <c r="AB167" s="2664"/>
      <c r="AC167" s="2664"/>
      <c r="AD167" s="2664"/>
      <c r="AE167" s="2664"/>
      <c r="AF167" s="2664"/>
      <c r="AG167" s="2664"/>
    </row>
    <row r="168" spans="1:33" s="1" customFormat="1">
      <c r="A168" s="2647">
        <v>155</v>
      </c>
      <c r="B168" s="997" t="s">
        <v>8899</v>
      </c>
      <c r="C168" s="991" t="s">
        <v>8900</v>
      </c>
      <c r="D168" s="2"/>
      <c r="E168" s="859">
        <v>0.8</v>
      </c>
      <c r="F168" s="859"/>
      <c r="G168" s="859"/>
      <c r="H168" s="859"/>
      <c r="I168" s="859"/>
      <c r="J168" s="2"/>
      <c r="K168" s="2"/>
      <c r="L168" s="2"/>
      <c r="M168" s="2"/>
      <c r="N168" s="2"/>
      <c r="O168" s="2"/>
      <c r="P168" s="978">
        <v>0.8</v>
      </c>
      <c r="Q168" s="978">
        <v>0.8</v>
      </c>
      <c r="R168" s="978" t="s">
        <v>55</v>
      </c>
      <c r="S168" s="978"/>
      <c r="T168" s="978"/>
      <c r="U168" s="978"/>
      <c r="V168" s="978"/>
      <c r="W168" s="978"/>
      <c r="X168" s="978"/>
      <c r="Y168" s="978"/>
      <c r="Z168" s="978"/>
      <c r="AA168" s="978">
        <v>0.8</v>
      </c>
      <c r="AB168" s="2664"/>
      <c r="AC168" s="2664"/>
      <c r="AD168" s="2664"/>
      <c r="AE168" s="2664"/>
      <c r="AF168" s="2664"/>
      <c r="AG168" s="2664"/>
    </row>
    <row r="169" spans="1:33" s="1" customFormat="1">
      <c r="A169" s="2643">
        <v>156</v>
      </c>
      <c r="B169" s="997" t="s">
        <v>8901</v>
      </c>
      <c r="C169" s="991" t="s">
        <v>8902</v>
      </c>
      <c r="D169" s="998"/>
      <c r="E169" s="998">
        <v>4</v>
      </c>
      <c r="F169" s="998"/>
      <c r="G169" s="993"/>
      <c r="H169" s="993"/>
      <c r="I169" s="993"/>
      <c r="J169" s="2"/>
      <c r="K169" s="2"/>
      <c r="L169" s="2"/>
      <c r="M169" s="2"/>
      <c r="N169" s="2"/>
      <c r="O169" s="2"/>
      <c r="P169" s="978">
        <v>4</v>
      </c>
      <c r="Q169" s="978">
        <v>3</v>
      </c>
      <c r="R169" s="978" t="s">
        <v>55</v>
      </c>
      <c r="S169" s="978"/>
      <c r="T169" s="978"/>
      <c r="U169" s="978"/>
      <c r="V169" s="978"/>
      <c r="W169" s="978"/>
      <c r="X169" s="978"/>
      <c r="Y169" s="978"/>
      <c r="Z169" s="978"/>
      <c r="AA169" s="978">
        <v>4</v>
      </c>
      <c r="AB169" s="2664"/>
      <c r="AC169" s="2664"/>
      <c r="AD169" s="2664"/>
      <c r="AE169" s="2664"/>
      <c r="AF169" s="2664"/>
      <c r="AG169" s="2664"/>
    </row>
    <row r="170" spans="1:33" s="1" customFormat="1">
      <c r="A170" s="2647">
        <v>157</v>
      </c>
      <c r="B170" s="997" t="s">
        <v>8903</v>
      </c>
      <c r="C170" s="991" t="s">
        <v>8904</v>
      </c>
      <c r="D170" s="2"/>
      <c r="E170" s="991">
        <v>2.4</v>
      </c>
      <c r="F170" s="2"/>
      <c r="G170" s="2"/>
      <c r="H170" s="2"/>
      <c r="I170" s="2"/>
      <c r="J170" s="2"/>
      <c r="K170" s="2"/>
      <c r="L170" s="2"/>
      <c r="M170" s="2"/>
      <c r="N170" s="2"/>
      <c r="O170" s="2"/>
      <c r="P170" s="978">
        <v>2.4</v>
      </c>
      <c r="Q170" s="978">
        <v>2.4</v>
      </c>
      <c r="R170" s="978" t="s">
        <v>55</v>
      </c>
      <c r="S170" s="978"/>
      <c r="T170" s="978"/>
      <c r="U170" s="978"/>
      <c r="V170" s="978"/>
      <c r="W170" s="978"/>
      <c r="X170" s="978"/>
      <c r="Y170" s="978"/>
      <c r="Z170" s="978"/>
      <c r="AA170" s="978">
        <v>2.4</v>
      </c>
      <c r="AB170" s="2664"/>
      <c r="AC170" s="2664"/>
      <c r="AD170" s="2664"/>
      <c r="AE170" s="2664"/>
      <c r="AF170" s="2664"/>
      <c r="AG170" s="2664"/>
    </row>
    <row r="171" spans="1:33" s="1" customFormat="1" ht="15" customHeight="1">
      <c r="A171" s="2643">
        <v>158</v>
      </c>
      <c r="B171" s="1098" t="s">
        <v>8905</v>
      </c>
      <c r="C171" s="1099" t="s">
        <v>8906</v>
      </c>
      <c r="D171" s="1100" t="s">
        <v>8907</v>
      </c>
      <c r="E171" s="1102"/>
      <c r="F171" s="1102"/>
      <c r="G171" s="1102"/>
      <c r="H171" s="1102"/>
      <c r="I171" s="1102"/>
      <c r="J171" s="1102"/>
      <c r="K171" s="1102"/>
      <c r="L171" s="1102"/>
      <c r="M171" s="1102"/>
      <c r="N171" s="1102"/>
      <c r="O171" s="1102"/>
      <c r="P171" s="1102"/>
      <c r="Q171" s="1102"/>
      <c r="R171" s="1102"/>
      <c r="S171" s="1101"/>
      <c r="T171" s="1101"/>
      <c r="U171" s="1101"/>
      <c r="V171" s="1101"/>
      <c r="W171" s="1101"/>
      <c r="X171" s="1101"/>
      <c r="Y171" s="1101"/>
      <c r="Z171" s="1101"/>
      <c r="AA171" s="1101"/>
      <c r="AB171" s="2664"/>
      <c r="AC171" s="2664"/>
      <c r="AD171" s="2664"/>
      <c r="AE171" s="2664"/>
      <c r="AF171" s="2664"/>
      <c r="AG171" s="2664"/>
    </row>
    <row r="172" spans="1:33" s="1" customFormat="1">
      <c r="A172" s="2647">
        <v>159</v>
      </c>
      <c r="B172" s="997" t="s">
        <v>8908</v>
      </c>
      <c r="C172" s="991" t="s">
        <v>8909</v>
      </c>
      <c r="D172" s="2"/>
      <c r="E172" s="991">
        <v>2.2000000000000002</v>
      </c>
      <c r="F172" s="2"/>
      <c r="G172" s="2"/>
      <c r="H172" s="2"/>
      <c r="I172" s="2"/>
      <c r="J172" s="2"/>
      <c r="K172" s="2"/>
      <c r="L172" s="2"/>
      <c r="M172" s="2"/>
      <c r="N172" s="2"/>
      <c r="O172" s="2"/>
      <c r="P172" s="978">
        <v>2.2000000000000002</v>
      </c>
      <c r="Q172" s="978">
        <v>2.2000000000000002</v>
      </c>
      <c r="R172" s="978" t="s">
        <v>55</v>
      </c>
      <c r="S172" s="978"/>
      <c r="T172" s="978"/>
      <c r="U172" s="978"/>
      <c r="V172" s="978"/>
      <c r="W172" s="978"/>
      <c r="X172" s="978"/>
      <c r="Y172" s="978"/>
      <c r="Z172" s="978"/>
      <c r="AA172" s="978">
        <v>2.2000000000000002</v>
      </c>
      <c r="AB172" s="2664"/>
      <c r="AC172" s="2664"/>
      <c r="AD172" s="2664"/>
      <c r="AE172" s="2664"/>
      <c r="AF172" s="2664"/>
      <c r="AG172" s="2664"/>
    </row>
    <row r="173" spans="1:33" s="1" customFormat="1">
      <c r="A173" s="2647">
        <v>160</v>
      </c>
      <c r="B173" s="997" t="s">
        <v>8910</v>
      </c>
      <c r="C173" s="991" t="s">
        <v>8911</v>
      </c>
      <c r="D173" s="2"/>
      <c r="E173" s="991">
        <v>4</v>
      </c>
      <c r="F173" s="2"/>
      <c r="G173" s="2"/>
      <c r="H173" s="2"/>
      <c r="I173" s="2"/>
      <c r="J173" s="2"/>
      <c r="K173" s="2"/>
      <c r="L173" s="2"/>
      <c r="M173" s="2"/>
      <c r="N173" s="2"/>
      <c r="O173" s="2"/>
      <c r="P173" s="978">
        <v>4</v>
      </c>
      <c r="Q173" s="978">
        <v>4</v>
      </c>
      <c r="R173" s="978" t="s">
        <v>55</v>
      </c>
      <c r="S173" s="978"/>
      <c r="T173" s="978"/>
      <c r="U173" s="978"/>
      <c r="V173" s="978"/>
      <c r="W173" s="978"/>
      <c r="X173" s="978"/>
      <c r="Y173" s="978"/>
      <c r="Z173" s="978"/>
      <c r="AA173" s="978">
        <v>4</v>
      </c>
      <c r="AB173" s="2664"/>
      <c r="AC173" s="2664"/>
      <c r="AD173" s="2664"/>
      <c r="AE173" s="2664"/>
      <c r="AF173" s="2664"/>
      <c r="AG173" s="2664"/>
    </row>
    <row r="174" spans="1:33" s="1" customFormat="1">
      <c r="A174" s="2647">
        <v>161</v>
      </c>
      <c r="B174" s="997" t="s">
        <v>8912</v>
      </c>
      <c r="C174" s="991" t="s">
        <v>8913</v>
      </c>
      <c r="D174" s="2"/>
      <c r="E174" s="991">
        <v>1</v>
      </c>
      <c r="F174" s="2"/>
      <c r="G174" s="2"/>
      <c r="H174" s="2"/>
      <c r="I174" s="2"/>
      <c r="J174" s="2"/>
      <c r="K174" s="2"/>
      <c r="L174" s="2"/>
      <c r="M174" s="2"/>
      <c r="N174" s="2"/>
      <c r="O174" s="2"/>
      <c r="P174" s="978">
        <v>1</v>
      </c>
      <c r="Q174" s="978">
        <v>1</v>
      </c>
      <c r="R174" s="978" t="s">
        <v>55</v>
      </c>
      <c r="S174" s="978"/>
      <c r="T174" s="978"/>
      <c r="U174" s="978"/>
      <c r="V174" s="978"/>
      <c r="W174" s="978"/>
      <c r="X174" s="978"/>
      <c r="Y174" s="978"/>
      <c r="Z174" s="978"/>
      <c r="AA174" s="978">
        <v>1</v>
      </c>
      <c r="AB174" s="2664"/>
      <c r="AC174" s="2664"/>
      <c r="AD174" s="2664"/>
      <c r="AE174" s="2664"/>
      <c r="AF174" s="2664"/>
      <c r="AG174" s="2664"/>
    </row>
    <row r="175" spans="1:33" s="1" customFormat="1">
      <c r="A175" s="2643">
        <v>162</v>
      </c>
      <c r="B175" s="994" t="s">
        <v>8914</v>
      </c>
      <c r="C175" s="991" t="s">
        <v>8915</v>
      </c>
      <c r="D175" s="1003"/>
      <c r="E175" s="995">
        <v>2</v>
      </c>
      <c r="F175" s="995"/>
      <c r="G175" s="993"/>
      <c r="H175" s="993"/>
      <c r="I175" s="993"/>
      <c r="J175" s="2"/>
      <c r="K175" s="2"/>
      <c r="L175" s="2"/>
      <c r="M175" s="2"/>
      <c r="N175" s="2"/>
      <c r="O175" s="2"/>
      <c r="P175" s="978">
        <v>2</v>
      </c>
      <c r="Q175" s="978">
        <v>2</v>
      </c>
      <c r="R175" s="978" t="s">
        <v>55</v>
      </c>
      <c r="S175" s="978"/>
      <c r="T175" s="978"/>
      <c r="U175" s="978"/>
      <c r="V175" s="978"/>
      <c r="W175" s="978"/>
      <c r="X175" s="978"/>
      <c r="Y175" s="978"/>
      <c r="Z175" s="978"/>
      <c r="AA175" s="978">
        <v>2</v>
      </c>
      <c r="AB175" s="2664"/>
      <c r="AC175" s="2664"/>
      <c r="AD175" s="2664"/>
      <c r="AE175" s="2664"/>
      <c r="AF175" s="2664"/>
      <c r="AG175" s="2664"/>
    </row>
    <row r="176" spans="1:33" s="1" customFormat="1">
      <c r="A176" s="2643">
        <v>163</v>
      </c>
      <c r="B176" s="997" t="s">
        <v>8916</v>
      </c>
      <c r="C176" s="991" t="s">
        <v>8917</v>
      </c>
      <c r="D176" s="998"/>
      <c r="E176" s="998">
        <v>0.82</v>
      </c>
      <c r="F176" s="998"/>
      <c r="G176" s="993"/>
      <c r="H176" s="993"/>
      <c r="I176" s="993"/>
      <c r="J176" s="2"/>
      <c r="K176" s="2"/>
      <c r="L176" s="2"/>
      <c r="M176" s="2"/>
      <c r="N176" s="2"/>
      <c r="O176" s="2"/>
      <c r="P176" s="978">
        <v>0.82</v>
      </c>
      <c r="Q176" s="978">
        <v>0.82</v>
      </c>
      <c r="R176" s="978" t="s">
        <v>55</v>
      </c>
      <c r="S176" s="978"/>
      <c r="T176" s="978"/>
      <c r="U176" s="978"/>
      <c r="V176" s="978"/>
      <c r="W176" s="978"/>
      <c r="X176" s="978"/>
      <c r="Y176" s="978"/>
      <c r="Z176" s="978"/>
      <c r="AA176" s="978">
        <v>0.82</v>
      </c>
      <c r="AB176" s="2664"/>
      <c r="AC176" s="2664"/>
      <c r="AD176" s="2664"/>
      <c r="AE176" s="2664"/>
      <c r="AF176" s="2664"/>
      <c r="AG176" s="2664"/>
    </row>
    <row r="177" spans="1:33" s="1" customFormat="1">
      <c r="A177" s="2643">
        <v>164</v>
      </c>
      <c r="B177" s="997" t="s">
        <v>8918</v>
      </c>
      <c r="C177" s="991" t="s">
        <v>8919</v>
      </c>
      <c r="D177" s="998"/>
      <c r="E177" s="998">
        <v>2.2999999999999998</v>
      </c>
      <c r="F177" s="998"/>
      <c r="G177" s="993"/>
      <c r="H177" s="993"/>
      <c r="I177" s="993"/>
      <c r="J177" s="2"/>
      <c r="K177" s="2"/>
      <c r="L177" s="2"/>
      <c r="M177" s="2"/>
      <c r="N177" s="2"/>
      <c r="O177" s="2"/>
      <c r="P177" s="978">
        <v>2.2999999999999998</v>
      </c>
      <c r="Q177" s="978">
        <v>2.2999999999999998</v>
      </c>
      <c r="R177" s="978" t="s">
        <v>55</v>
      </c>
      <c r="S177" s="978"/>
      <c r="T177" s="978"/>
      <c r="U177" s="978"/>
      <c r="V177" s="978"/>
      <c r="W177" s="978"/>
      <c r="X177" s="978"/>
      <c r="Y177" s="978"/>
      <c r="Z177" s="978"/>
      <c r="AA177" s="978">
        <v>2.2999999999999998</v>
      </c>
      <c r="AB177" s="2664"/>
      <c r="AC177" s="2664"/>
      <c r="AD177" s="2664"/>
      <c r="AE177" s="2664"/>
      <c r="AF177" s="2664"/>
      <c r="AG177" s="2664"/>
    </row>
    <row r="178" spans="1:33" s="1" customFormat="1">
      <c r="A178" s="2643">
        <v>165</v>
      </c>
      <c r="B178" s="994" t="s">
        <v>8920</v>
      </c>
      <c r="C178" s="991" t="s">
        <v>8921</v>
      </c>
      <c r="D178" s="1003"/>
      <c r="E178" s="995">
        <v>1</v>
      </c>
      <c r="F178" s="995"/>
      <c r="G178" s="993"/>
      <c r="H178" s="993"/>
      <c r="I178" s="993"/>
      <c r="J178" s="2"/>
      <c r="K178" s="2"/>
      <c r="L178" s="2"/>
      <c r="M178" s="2"/>
      <c r="N178" s="2"/>
      <c r="O178" s="2"/>
      <c r="P178" s="978">
        <v>1</v>
      </c>
      <c r="Q178" s="978">
        <v>1</v>
      </c>
      <c r="R178" s="978" t="s">
        <v>55</v>
      </c>
      <c r="S178" s="978"/>
      <c r="T178" s="978"/>
      <c r="U178" s="978"/>
      <c r="V178" s="978"/>
      <c r="W178" s="978"/>
      <c r="X178" s="978"/>
      <c r="Y178" s="978"/>
      <c r="Z178" s="978"/>
      <c r="AA178" s="978">
        <v>1</v>
      </c>
      <c r="AB178" s="2664"/>
      <c r="AC178" s="2664"/>
      <c r="AD178" s="2664"/>
      <c r="AE178" s="2664"/>
      <c r="AF178" s="2664"/>
      <c r="AG178" s="2664"/>
    </row>
    <row r="179" spans="1:33" s="1" customFormat="1">
      <c r="A179" s="2643">
        <v>166</v>
      </c>
      <c r="B179" s="994" t="s">
        <v>8922</v>
      </c>
      <c r="C179" s="991" t="s">
        <v>8923</v>
      </c>
      <c r="D179" s="1003"/>
      <c r="E179" s="995">
        <v>3</v>
      </c>
      <c r="F179" s="995"/>
      <c r="G179" s="993"/>
      <c r="H179" s="993"/>
      <c r="I179" s="993"/>
      <c r="J179" s="2"/>
      <c r="K179" s="2"/>
      <c r="L179" s="2"/>
      <c r="M179" s="2"/>
      <c r="N179" s="2"/>
      <c r="O179" s="2"/>
      <c r="P179" s="978">
        <v>3</v>
      </c>
      <c r="Q179" s="978">
        <v>3</v>
      </c>
      <c r="R179" s="978" t="s">
        <v>55</v>
      </c>
      <c r="S179" s="978"/>
      <c r="T179" s="978"/>
      <c r="U179" s="978"/>
      <c r="V179" s="978"/>
      <c r="W179" s="978"/>
      <c r="X179" s="978"/>
      <c r="Y179" s="978"/>
      <c r="Z179" s="978"/>
      <c r="AA179" s="978">
        <v>3</v>
      </c>
      <c r="AB179" s="2664"/>
      <c r="AC179" s="2664"/>
      <c r="AD179" s="2664"/>
      <c r="AE179" s="2664"/>
      <c r="AF179" s="2664"/>
      <c r="AG179" s="2664"/>
    </row>
    <row r="180" spans="1:33" s="1" customFormat="1">
      <c r="A180" s="2643">
        <v>167</v>
      </c>
      <c r="B180" s="994" t="s">
        <v>8924</v>
      </c>
      <c r="C180" s="991" t="s">
        <v>8925</v>
      </c>
      <c r="D180" s="1003"/>
      <c r="E180" s="995">
        <v>1.7</v>
      </c>
      <c r="F180" s="995"/>
      <c r="G180" s="993"/>
      <c r="H180" s="993"/>
      <c r="I180" s="993"/>
      <c r="J180" s="2"/>
      <c r="K180" s="2"/>
      <c r="L180" s="2"/>
      <c r="M180" s="2"/>
      <c r="N180" s="2"/>
      <c r="O180" s="2"/>
      <c r="P180" s="978">
        <v>1.7</v>
      </c>
      <c r="Q180" s="978">
        <v>1.7</v>
      </c>
      <c r="R180" s="978" t="s">
        <v>55</v>
      </c>
      <c r="S180" s="978"/>
      <c r="T180" s="978"/>
      <c r="U180" s="978"/>
      <c r="V180" s="978"/>
      <c r="W180" s="978"/>
      <c r="X180" s="978"/>
      <c r="Y180" s="978"/>
      <c r="Z180" s="978"/>
      <c r="AA180" s="978">
        <v>1.7</v>
      </c>
      <c r="AB180" s="2664"/>
      <c r="AC180" s="2664"/>
      <c r="AD180" s="2664"/>
      <c r="AE180" s="2664"/>
      <c r="AF180" s="2664"/>
      <c r="AG180" s="2664"/>
    </row>
    <row r="181" spans="1:33" s="1" customFormat="1">
      <c r="A181" s="2643">
        <v>168</v>
      </c>
      <c r="B181" s="994" t="s">
        <v>8926</v>
      </c>
      <c r="C181" s="991" t="s">
        <v>8927</v>
      </c>
      <c r="D181" s="1003"/>
      <c r="E181" s="995">
        <v>2</v>
      </c>
      <c r="F181" s="995"/>
      <c r="G181" s="993"/>
      <c r="H181" s="993"/>
      <c r="I181" s="993"/>
      <c r="J181" s="2"/>
      <c r="K181" s="2"/>
      <c r="L181" s="2"/>
      <c r="M181" s="2"/>
      <c r="N181" s="2"/>
      <c r="O181" s="2"/>
      <c r="P181" s="978">
        <v>2</v>
      </c>
      <c r="Q181" s="978">
        <v>2</v>
      </c>
      <c r="R181" s="978" t="s">
        <v>55</v>
      </c>
      <c r="S181" s="978"/>
      <c r="T181" s="978"/>
      <c r="U181" s="978"/>
      <c r="V181" s="978"/>
      <c r="W181" s="978"/>
      <c r="X181" s="978"/>
      <c r="Y181" s="978"/>
      <c r="Z181" s="978"/>
      <c r="AA181" s="978">
        <v>2</v>
      </c>
      <c r="AB181" s="2664"/>
      <c r="AC181" s="2664"/>
      <c r="AD181" s="2664"/>
      <c r="AE181" s="2664"/>
      <c r="AF181" s="2664"/>
      <c r="AG181" s="2664"/>
    </row>
    <row r="182" spans="1:33" s="1" customFormat="1">
      <c r="A182" s="2643">
        <v>169</v>
      </c>
      <c r="B182" s="994" t="s">
        <v>8928</v>
      </c>
      <c r="C182" s="991" t="s">
        <v>8929</v>
      </c>
      <c r="D182" s="1003"/>
      <c r="E182" s="995">
        <v>0.3</v>
      </c>
      <c r="F182" s="995"/>
      <c r="G182" s="993"/>
      <c r="H182" s="993"/>
      <c r="I182" s="993"/>
      <c r="J182" s="2"/>
      <c r="K182" s="2"/>
      <c r="L182" s="2"/>
      <c r="M182" s="2"/>
      <c r="N182" s="2"/>
      <c r="O182" s="2"/>
      <c r="P182" s="978">
        <v>0.3</v>
      </c>
      <c r="Q182" s="978">
        <v>0.3</v>
      </c>
      <c r="R182" s="978" t="s">
        <v>55</v>
      </c>
      <c r="S182" s="978"/>
      <c r="T182" s="978"/>
      <c r="U182" s="978"/>
      <c r="V182" s="978"/>
      <c r="W182" s="978"/>
      <c r="X182" s="978"/>
      <c r="Y182" s="978"/>
      <c r="Z182" s="978"/>
      <c r="AA182" s="978">
        <v>0.3</v>
      </c>
      <c r="AB182" s="2664"/>
      <c r="AC182" s="2664"/>
      <c r="AD182" s="2664"/>
      <c r="AE182" s="2664"/>
      <c r="AF182" s="2664"/>
      <c r="AG182" s="2664"/>
    </row>
    <row r="183" spans="1:33" s="1" customFormat="1" ht="25.5">
      <c r="A183" s="2643">
        <v>170</v>
      </c>
      <c r="B183" s="994" t="s">
        <v>8930</v>
      </c>
      <c r="C183" s="991" t="s">
        <v>8931</v>
      </c>
      <c r="D183" s="1003"/>
      <c r="E183" s="995">
        <v>6</v>
      </c>
      <c r="F183" s="995"/>
      <c r="G183" s="993"/>
      <c r="H183" s="993"/>
      <c r="I183" s="993"/>
      <c r="J183" s="2"/>
      <c r="K183" s="2"/>
      <c r="L183" s="2"/>
      <c r="M183" s="2"/>
      <c r="N183" s="2"/>
      <c r="O183" s="2"/>
      <c r="P183" s="978">
        <v>6</v>
      </c>
      <c r="Q183" s="978">
        <v>6</v>
      </c>
      <c r="R183" s="978" t="s">
        <v>55</v>
      </c>
      <c r="S183" s="978"/>
      <c r="T183" s="978"/>
      <c r="U183" s="978"/>
      <c r="V183" s="978"/>
      <c r="W183" s="978"/>
      <c r="X183" s="978"/>
      <c r="Y183" s="978"/>
      <c r="Z183" s="978"/>
      <c r="AA183" s="978">
        <v>6</v>
      </c>
      <c r="AB183" s="2664"/>
      <c r="AC183" s="2664"/>
      <c r="AD183" s="2664"/>
      <c r="AE183" s="2664"/>
      <c r="AF183" s="2664"/>
      <c r="AG183" s="2664"/>
    </row>
    <row r="184" spans="1:33" s="1" customFormat="1">
      <c r="A184" s="2643">
        <v>171</v>
      </c>
      <c r="B184" s="994" t="s">
        <v>8932</v>
      </c>
      <c r="C184" s="991" t="s">
        <v>8933</v>
      </c>
      <c r="D184" s="1003"/>
      <c r="E184" s="995">
        <v>1.7</v>
      </c>
      <c r="F184" s="995"/>
      <c r="G184" s="993"/>
      <c r="H184" s="993"/>
      <c r="I184" s="993"/>
      <c r="J184" s="2"/>
      <c r="K184" s="2"/>
      <c r="L184" s="2"/>
      <c r="M184" s="2"/>
      <c r="N184" s="2"/>
      <c r="O184" s="2"/>
      <c r="P184" s="978">
        <v>1.7</v>
      </c>
      <c r="Q184" s="978">
        <v>1.7</v>
      </c>
      <c r="R184" s="978" t="s">
        <v>55</v>
      </c>
      <c r="S184" s="978"/>
      <c r="T184" s="978"/>
      <c r="U184" s="978"/>
      <c r="V184" s="978"/>
      <c r="W184" s="978"/>
      <c r="X184" s="978"/>
      <c r="Y184" s="978"/>
      <c r="Z184" s="978"/>
      <c r="AA184" s="978">
        <v>1.7</v>
      </c>
      <c r="AB184" s="2664"/>
      <c r="AC184" s="2664"/>
      <c r="AD184" s="2664"/>
      <c r="AE184" s="2664"/>
      <c r="AF184" s="2664"/>
      <c r="AG184" s="2664"/>
    </row>
    <row r="185" spans="1:33" s="1" customFormat="1">
      <c r="A185" s="2643">
        <v>172</v>
      </c>
      <c r="B185" s="994" t="s">
        <v>8934</v>
      </c>
      <c r="C185" s="991" t="s">
        <v>8935</v>
      </c>
      <c r="D185" s="1003"/>
      <c r="E185" s="995">
        <v>1</v>
      </c>
      <c r="F185" s="995"/>
      <c r="G185" s="993"/>
      <c r="H185" s="993"/>
      <c r="I185" s="993"/>
      <c r="J185" s="2"/>
      <c r="K185" s="2"/>
      <c r="L185" s="2"/>
      <c r="M185" s="2"/>
      <c r="N185" s="2"/>
      <c r="O185" s="2"/>
      <c r="P185" s="978">
        <v>1</v>
      </c>
      <c r="Q185" s="978">
        <v>1</v>
      </c>
      <c r="R185" s="978" t="s">
        <v>55</v>
      </c>
      <c r="S185" s="978"/>
      <c r="T185" s="978"/>
      <c r="U185" s="978"/>
      <c r="V185" s="978"/>
      <c r="W185" s="978"/>
      <c r="X185" s="978"/>
      <c r="Y185" s="978"/>
      <c r="Z185" s="978"/>
      <c r="AA185" s="978">
        <v>1</v>
      </c>
      <c r="AB185" s="2664"/>
      <c r="AC185" s="2664"/>
      <c r="AD185" s="2664"/>
      <c r="AE185" s="2664"/>
      <c r="AF185" s="2664"/>
      <c r="AG185" s="2664"/>
    </row>
    <row r="186" spans="1:33" s="1" customFormat="1">
      <c r="A186" s="2643">
        <v>173</v>
      </c>
      <c r="B186" s="994" t="s">
        <v>8936</v>
      </c>
      <c r="C186" s="991" t="s">
        <v>8937</v>
      </c>
      <c r="D186" s="1003"/>
      <c r="E186" s="995">
        <v>1</v>
      </c>
      <c r="F186" s="995"/>
      <c r="G186" s="993"/>
      <c r="H186" s="993"/>
      <c r="I186" s="993"/>
      <c r="J186" s="2"/>
      <c r="K186" s="2"/>
      <c r="L186" s="2"/>
      <c r="M186" s="2"/>
      <c r="N186" s="2"/>
      <c r="O186" s="2"/>
      <c r="P186" s="978">
        <v>1</v>
      </c>
      <c r="Q186" s="978">
        <v>1</v>
      </c>
      <c r="R186" s="978" t="s">
        <v>55</v>
      </c>
      <c r="S186" s="978"/>
      <c r="T186" s="978"/>
      <c r="U186" s="978"/>
      <c r="V186" s="978"/>
      <c r="W186" s="978"/>
      <c r="X186" s="978"/>
      <c r="Y186" s="978"/>
      <c r="Z186" s="978"/>
      <c r="AA186" s="978">
        <v>1</v>
      </c>
      <c r="AB186" s="2664"/>
      <c r="AC186" s="2664"/>
      <c r="AD186" s="2664"/>
      <c r="AE186" s="2664"/>
      <c r="AF186" s="2664"/>
      <c r="AG186" s="2664"/>
    </row>
    <row r="187" spans="1:33" s="1" customFormat="1">
      <c r="A187" s="2643">
        <v>174</v>
      </c>
      <c r="B187" s="994" t="s">
        <v>8938</v>
      </c>
      <c r="C187" s="991" t="s">
        <v>8939</v>
      </c>
      <c r="D187" s="1003"/>
      <c r="E187" s="995">
        <v>4.7</v>
      </c>
      <c r="F187" s="995"/>
      <c r="G187" s="993"/>
      <c r="H187" s="993"/>
      <c r="I187" s="993"/>
      <c r="J187" s="2"/>
      <c r="K187" s="2"/>
      <c r="L187" s="2"/>
      <c r="M187" s="2"/>
      <c r="N187" s="2"/>
      <c r="O187" s="2"/>
      <c r="P187" s="978">
        <v>4.7</v>
      </c>
      <c r="Q187" s="978">
        <v>4.7</v>
      </c>
      <c r="R187" s="978" t="s">
        <v>55</v>
      </c>
      <c r="S187" s="978"/>
      <c r="T187" s="978"/>
      <c r="U187" s="978"/>
      <c r="V187" s="978"/>
      <c r="W187" s="978"/>
      <c r="X187" s="978"/>
      <c r="Y187" s="978"/>
      <c r="Z187" s="978"/>
      <c r="AA187" s="978">
        <v>4.7</v>
      </c>
      <c r="AB187" s="2664"/>
      <c r="AC187" s="2664"/>
      <c r="AD187" s="2664"/>
      <c r="AE187" s="2664"/>
      <c r="AF187" s="2664"/>
      <c r="AG187" s="2664"/>
    </row>
    <row r="188" spans="1:33" s="1" customFormat="1">
      <c r="A188" s="2647">
        <v>175</v>
      </c>
      <c r="B188" s="1014" t="s">
        <v>8940</v>
      </c>
      <c r="C188" s="991" t="s">
        <v>8941</v>
      </c>
      <c r="D188" s="2"/>
      <c r="E188" s="859">
        <v>2</v>
      </c>
      <c r="F188" s="859"/>
      <c r="G188" s="859"/>
      <c r="H188" s="859"/>
      <c r="I188" s="859"/>
      <c r="J188" s="2"/>
      <c r="K188" s="2"/>
      <c r="L188" s="2"/>
      <c r="M188" s="2"/>
      <c r="N188" s="2"/>
      <c r="O188" s="2"/>
      <c r="P188" s="978">
        <v>2</v>
      </c>
      <c r="Q188" s="978">
        <v>2</v>
      </c>
      <c r="R188" s="978" t="s">
        <v>55</v>
      </c>
      <c r="S188" s="978"/>
      <c r="T188" s="978"/>
      <c r="U188" s="978"/>
      <c r="V188" s="978"/>
      <c r="W188" s="978"/>
      <c r="X188" s="978"/>
      <c r="Y188" s="978"/>
      <c r="Z188" s="978"/>
      <c r="AA188" s="978">
        <v>2</v>
      </c>
      <c r="AB188" s="2664"/>
      <c r="AC188" s="2664"/>
      <c r="AD188" s="2664"/>
      <c r="AE188" s="2664"/>
      <c r="AF188" s="2664"/>
      <c r="AG188" s="2664"/>
    </row>
    <row r="189" spans="1:33" s="1" customFormat="1" ht="23.25" customHeight="1">
      <c r="A189" s="2648"/>
      <c r="B189" s="2658" t="s">
        <v>3384</v>
      </c>
      <c r="C189" s="2659"/>
      <c r="D189" s="2659"/>
      <c r="E189" s="2657">
        <f>SUM(E119:E188)</f>
        <v>163.16299999999998</v>
      </c>
      <c r="F189" s="2657">
        <f>SUM(F119:F188)</f>
        <v>4.7</v>
      </c>
      <c r="G189" s="2657">
        <f t="shared" ref="G189:L189" si="14">SUM(G119:G188)</f>
        <v>0</v>
      </c>
      <c r="H189" s="2657">
        <f t="shared" si="14"/>
        <v>0</v>
      </c>
      <c r="I189" s="2657">
        <f t="shared" si="14"/>
        <v>0</v>
      </c>
      <c r="J189" s="2657">
        <f t="shared" si="14"/>
        <v>0</v>
      </c>
      <c r="K189" s="2657">
        <f t="shared" si="14"/>
        <v>0</v>
      </c>
      <c r="L189" s="2657">
        <f t="shared" si="14"/>
        <v>4.7</v>
      </c>
      <c r="M189" s="2657">
        <f>SUM(M119:M188)</f>
        <v>0</v>
      </c>
      <c r="N189" s="2657">
        <f>SUM(N119:N188)</f>
        <v>0</v>
      </c>
      <c r="O189" s="2657">
        <f t="shared" ref="O189" si="15">SUM(O119:O188)</f>
        <v>0</v>
      </c>
      <c r="P189" s="2657">
        <f t="shared" ref="P189" si="16">SUM(P119:P188)</f>
        <v>158.46299999999999</v>
      </c>
      <c r="Q189" s="2657">
        <f>SUM(Q119:Q188)</f>
        <v>152.56299999999999</v>
      </c>
      <c r="R189" s="2657">
        <f>SUM(R119:R188)</f>
        <v>0</v>
      </c>
      <c r="S189" s="2657">
        <f>SUM(S119:S188)</f>
        <v>0</v>
      </c>
      <c r="T189" s="2657">
        <f t="shared" ref="T189" si="17">SUM(T119:T188)</f>
        <v>0</v>
      </c>
      <c r="U189" s="2657">
        <f t="shared" ref="U189" si="18">SUM(U119:U188)</f>
        <v>0</v>
      </c>
      <c r="V189" s="2657">
        <f t="shared" ref="V189" si="19">SUM(V119:V188)</f>
        <v>0</v>
      </c>
      <c r="W189" s="2657">
        <f t="shared" ref="W189" si="20">SUM(W119:W188)</f>
        <v>0</v>
      </c>
      <c r="X189" s="2657">
        <f t="shared" ref="X189" si="21">SUM(X119:X188)</f>
        <v>0</v>
      </c>
      <c r="Y189" s="2657">
        <f t="shared" ref="Y189" si="22">SUM(Y119:Y188)</f>
        <v>0</v>
      </c>
      <c r="Z189" s="2657">
        <f>SUM(Z119:Z188)</f>
        <v>4.7</v>
      </c>
      <c r="AA189" s="2657">
        <f>SUM(AA119:AA188)</f>
        <v>158.46299999999999</v>
      </c>
      <c r="AB189" s="2664"/>
      <c r="AC189" s="2664"/>
      <c r="AD189" s="2664"/>
      <c r="AE189" s="2664"/>
      <c r="AF189" s="2664"/>
      <c r="AG189" s="2664"/>
    </row>
    <row r="190" spans="1:33" s="421" customFormat="1" ht="21.75" customHeight="1">
      <c r="A190" s="2649"/>
      <c r="B190" s="3184" t="s">
        <v>5319</v>
      </c>
      <c r="C190" s="3185"/>
      <c r="D190" s="3186"/>
      <c r="E190" s="2650">
        <f>E189+E117+E86</f>
        <v>402.92299999999994</v>
      </c>
      <c r="F190" s="2650">
        <f>F189+F117+F86</f>
        <v>21.53</v>
      </c>
      <c r="G190" s="2650">
        <f>G189+G117+G86</f>
        <v>4.1500000000000004</v>
      </c>
      <c r="H190" s="2650">
        <f t="shared" ref="H190:L190" si="23">H189+H117+H86</f>
        <v>0</v>
      </c>
      <c r="I190" s="2650">
        <f t="shared" si="23"/>
        <v>0</v>
      </c>
      <c r="J190" s="2650">
        <f t="shared" si="23"/>
        <v>0</v>
      </c>
      <c r="K190" s="2650">
        <f t="shared" si="23"/>
        <v>0</v>
      </c>
      <c r="L190" s="2650">
        <f t="shared" si="23"/>
        <v>17.38</v>
      </c>
      <c r="M190" s="2650">
        <f>M189+M117+M86</f>
        <v>0</v>
      </c>
      <c r="N190" s="2650">
        <f>N189+N117+N86</f>
        <v>0</v>
      </c>
      <c r="O190" s="2650">
        <f>O189+O117+O86</f>
        <v>0</v>
      </c>
      <c r="P190" s="2650">
        <f t="shared" ref="P190" si="24">P189+P117+P86</f>
        <v>381.39299999999997</v>
      </c>
      <c r="Q190" s="2650">
        <f>Q189+Q117+Q86</f>
        <v>354.75</v>
      </c>
      <c r="R190" s="2650">
        <f>R189+R117+R86</f>
        <v>0</v>
      </c>
      <c r="S190" s="2650">
        <f>S189+S117+S86</f>
        <v>0</v>
      </c>
      <c r="T190" s="2650">
        <f>T189+T117+T86</f>
        <v>0</v>
      </c>
      <c r="U190" s="2650">
        <f t="shared" ref="U190" si="25">U189+U117+U86</f>
        <v>0</v>
      </c>
      <c r="V190" s="2650">
        <f t="shared" ref="V190" si="26">V189+V117+V86</f>
        <v>0</v>
      </c>
      <c r="W190" s="2650">
        <f t="shared" ref="W190" si="27">W189+W117+W86</f>
        <v>0</v>
      </c>
      <c r="X190" s="2650">
        <f t="shared" ref="X190" si="28">X189+X117+X86</f>
        <v>0</v>
      </c>
      <c r="Y190" s="2650">
        <f t="shared" ref="Y190" si="29">Y189+Y117+Y86</f>
        <v>0.9</v>
      </c>
      <c r="Z190" s="2650">
        <f>Z189+Z117+Z86</f>
        <v>15.899999999999999</v>
      </c>
      <c r="AA190" s="2650">
        <f>AA189+AA117+AA86</f>
        <v>386.12299999999993</v>
      </c>
      <c r="AB190" s="2677"/>
      <c r="AC190" s="2677"/>
      <c r="AD190" s="2677"/>
      <c r="AE190" s="2677"/>
      <c r="AF190" s="2677"/>
      <c r="AG190" s="2677"/>
    </row>
    <row r="191" spans="1:33" s="1" customFormat="1" ht="30" customHeight="1">
      <c r="A191" s="3187" t="s">
        <v>50</v>
      </c>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9"/>
      <c r="AB191" s="2664"/>
      <c r="AC191" s="2664"/>
      <c r="AD191" s="2664"/>
      <c r="AE191" s="2664"/>
      <c r="AF191" s="2664"/>
      <c r="AG191" s="2664"/>
    </row>
    <row r="192" spans="1:33" s="1" customFormat="1" ht="18" customHeight="1">
      <c r="A192" s="2319"/>
      <c r="B192" s="1105" t="s">
        <v>8942</v>
      </c>
      <c r="C192" s="1103"/>
      <c r="D192" s="1103"/>
      <c r="E192" s="1103"/>
      <c r="F192" s="1103"/>
      <c r="G192" s="1103"/>
      <c r="H192" s="1103"/>
      <c r="I192" s="1103"/>
      <c r="J192" s="1103"/>
      <c r="K192" s="1103"/>
      <c r="L192" s="1103"/>
      <c r="M192" s="1103"/>
      <c r="N192" s="1103"/>
      <c r="O192" s="1103"/>
      <c r="P192" s="1103"/>
      <c r="Q192" s="1103"/>
      <c r="R192" s="1103"/>
      <c r="S192" s="1103"/>
      <c r="T192" s="1103"/>
      <c r="U192" s="1103"/>
      <c r="V192" s="1103"/>
      <c r="W192" s="1103"/>
      <c r="X192" s="1103"/>
      <c r="Y192" s="1103"/>
      <c r="Z192" s="1103"/>
      <c r="AA192" s="1104"/>
      <c r="AB192" s="2664"/>
      <c r="AC192" s="2664"/>
      <c r="AD192" s="2664"/>
      <c r="AE192" s="2664"/>
      <c r="AF192" s="2664"/>
      <c r="AG192" s="2664"/>
    </row>
    <row r="193" spans="1:33" s="1096" customFormat="1" ht="15" customHeight="1">
      <c r="A193" s="47"/>
      <c r="B193" s="1097" t="s">
        <v>51</v>
      </c>
      <c r="AB193" s="2678"/>
      <c r="AC193" s="2678"/>
      <c r="AD193" s="2678"/>
      <c r="AE193" s="2678"/>
      <c r="AF193" s="2678"/>
      <c r="AG193" s="2678"/>
    </row>
    <row r="194" spans="1:33" s="1" customFormat="1">
      <c r="A194" s="84"/>
      <c r="B194" s="1015" t="s">
        <v>52</v>
      </c>
      <c r="C194" s="1016"/>
      <c r="D194" s="1010"/>
      <c r="E194" s="1011"/>
      <c r="F194" s="1011"/>
      <c r="G194" s="1010"/>
      <c r="H194" s="1010"/>
      <c r="I194" s="2"/>
      <c r="J194" s="2"/>
      <c r="K194" s="2"/>
      <c r="L194" s="1017"/>
      <c r="M194" s="2"/>
      <c r="N194" s="2"/>
      <c r="O194" s="1010"/>
      <c r="P194" s="2"/>
      <c r="Q194" s="1011"/>
      <c r="R194" s="1010"/>
      <c r="S194" s="2"/>
      <c r="T194" s="2"/>
      <c r="U194" s="2"/>
      <c r="V194" s="2"/>
      <c r="W194" s="2"/>
      <c r="X194" s="2"/>
      <c r="Y194" s="2"/>
      <c r="Z194" s="1011"/>
      <c r="AA194" s="1011"/>
      <c r="AB194" s="2664"/>
      <c r="AC194" s="2664"/>
      <c r="AD194" s="2664"/>
      <c r="AE194" s="2664"/>
      <c r="AF194" s="2664"/>
      <c r="AG194" s="2664"/>
    </row>
    <row r="195" spans="1:33" s="1" customFormat="1">
      <c r="A195" s="84">
        <v>1</v>
      </c>
      <c r="B195" s="1018" t="s">
        <v>53</v>
      </c>
      <c r="C195" s="1016" t="s">
        <v>54</v>
      </c>
      <c r="D195" s="1010"/>
      <c r="E195" s="1011">
        <v>0.7</v>
      </c>
      <c r="F195" s="1011"/>
      <c r="G195" s="1011"/>
      <c r="H195" s="1011"/>
      <c r="I195" s="2"/>
      <c r="J195" s="2"/>
      <c r="K195" s="2"/>
      <c r="L195" s="1019"/>
      <c r="M195" s="2"/>
      <c r="N195" s="2"/>
      <c r="O195" s="1011">
        <v>0.7</v>
      </c>
      <c r="P195" s="2"/>
      <c r="Q195" s="1011">
        <v>0.7</v>
      </c>
      <c r="R195" s="1011" t="s">
        <v>55</v>
      </c>
      <c r="S195" s="2"/>
      <c r="T195" s="2"/>
      <c r="U195" s="2"/>
      <c r="V195" s="2"/>
      <c r="W195" s="2"/>
      <c r="X195" s="2"/>
      <c r="Y195" s="2"/>
      <c r="Z195" s="1011"/>
      <c r="AA195" s="1011">
        <v>0.7</v>
      </c>
      <c r="AB195" s="2664"/>
      <c r="AC195" s="2664"/>
      <c r="AD195" s="2664"/>
      <c r="AE195" s="2664"/>
      <c r="AF195" s="2664"/>
      <c r="AG195" s="2664"/>
    </row>
    <row r="196" spans="1:33" s="1" customFormat="1">
      <c r="A196" s="84">
        <v>2</v>
      </c>
      <c r="B196" s="1018" t="s">
        <v>56</v>
      </c>
      <c r="C196" s="1016" t="s">
        <v>57</v>
      </c>
      <c r="D196" s="1010"/>
      <c r="E196" s="1011">
        <v>0.7</v>
      </c>
      <c r="F196" s="1011"/>
      <c r="G196" s="1011"/>
      <c r="H196" s="1011"/>
      <c r="I196" s="2"/>
      <c r="J196" s="2"/>
      <c r="K196" s="2"/>
      <c r="L196" s="1019"/>
      <c r="M196" s="2"/>
      <c r="N196" s="2"/>
      <c r="O196" s="1011">
        <v>0.7</v>
      </c>
      <c r="P196" s="2"/>
      <c r="Q196" s="1011">
        <v>0.7</v>
      </c>
      <c r="R196" s="1011" t="s">
        <v>55</v>
      </c>
      <c r="S196" s="2"/>
      <c r="T196" s="2"/>
      <c r="U196" s="2"/>
      <c r="V196" s="2"/>
      <c r="W196" s="2"/>
      <c r="X196" s="2"/>
      <c r="Y196" s="2"/>
      <c r="Z196" s="1011"/>
      <c r="AA196" s="1011">
        <v>0.7</v>
      </c>
      <c r="AB196" s="2664"/>
      <c r="AC196" s="2664"/>
      <c r="AD196" s="2664"/>
      <c r="AE196" s="2664"/>
      <c r="AF196" s="2664"/>
      <c r="AG196" s="2664"/>
    </row>
    <row r="197" spans="1:33" s="1" customFormat="1">
      <c r="A197" s="84">
        <v>3</v>
      </c>
      <c r="B197" s="1018" t="s">
        <v>58</v>
      </c>
      <c r="C197" s="1016" t="s">
        <v>59</v>
      </c>
      <c r="D197" s="1010"/>
      <c r="E197" s="1011">
        <v>0.8</v>
      </c>
      <c r="F197" s="1011"/>
      <c r="G197" s="1011"/>
      <c r="H197" s="1011"/>
      <c r="I197" s="2"/>
      <c r="J197" s="2"/>
      <c r="K197" s="2"/>
      <c r="L197" s="1019"/>
      <c r="M197" s="2"/>
      <c r="N197" s="2"/>
      <c r="O197" s="1011">
        <v>0.8</v>
      </c>
      <c r="P197" s="2"/>
      <c r="Q197" s="1011">
        <v>0.8</v>
      </c>
      <c r="R197" s="1011" t="s">
        <v>55</v>
      </c>
      <c r="S197" s="2"/>
      <c r="T197" s="2"/>
      <c r="U197" s="2"/>
      <c r="V197" s="2"/>
      <c r="W197" s="2"/>
      <c r="X197" s="2"/>
      <c r="Y197" s="2"/>
      <c r="Z197" s="1011"/>
      <c r="AA197" s="1011">
        <v>0.8</v>
      </c>
      <c r="AB197" s="2664"/>
      <c r="AC197" s="2664"/>
      <c r="AD197" s="2664"/>
      <c r="AE197" s="2664"/>
      <c r="AF197" s="2664"/>
      <c r="AG197" s="2664"/>
    </row>
    <row r="198" spans="1:33" s="1" customFormat="1">
      <c r="A198" s="84"/>
      <c r="B198" s="1015" t="s">
        <v>60</v>
      </c>
      <c r="C198" s="1016"/>
      <c r="D198" s="1010"/>
      <c r="E198" s="1011"/>
      <c r="F198" s="1011"/>
      <c r="G198" s="1011"/>
      <c r="H198" s="1020"/>
      <c r="I198" s="2"/>
      <c r="J198" s="2"/>
      <c r="K198" s="2"/>
      <c r="L198" s="1021"/>
      <c r="M198" s="2"/>
      <c r="N198" s="2"/>
      <c r="O198" s="1022"/>
      <c r="P198" s="2"/>
      <c r="Q198" s="1023"/>
      <c r="R198" s="1024"/>
      <c r="S198" s="2"/>
      <c r="T198" s="2"/>
      <c r="U198" s="2"/>
      <c r="V198" s="2"/>
      <c r="W198" s="2"/>
      <c r="X198" s="2"/>
      <c r="Y198" s="2"/>
      <c r="Z198" s="1023"/>
      <c r="AA198" s="1011"/>
      <c r="AB198" s="2664"/>
      <c r="AC198" s="2664"/>
      <c r="AD198" s="2664"/>
      <c r="AE198" s="2664"/>
      <c r="AF198" s="2664"/>
      <c r="AG198" s="2664"/>
    </row>
    <row r="199" spans="1:33" s="1" customFormat="1">
      <c r="A199" s="84">
        <v>4</v>
      </c>
      <c r="B199" s="1018" t="s">
        <v>61</v>
      </c>
      <c r="C199" s="1016" t="s">
        <v>62</v>
      </c>
      <c r="D199" s="1010"/>
      <c r="E199" s="1011">
        <v>0.4</v>
      </c>
      <c r="F199" s="609">
        <v>0.4</v>
      </c>
      <c r="G199" s="609"/>
      <c r="H199" s="1025"/>
      <c r="I199" s="2"/>
      <c r="J199" s="2"/>
      <c r="K199" s="2"/>
      <c r="L199" s="1026">
        <v>0.4</v>
      </c>
      <c r="M199" s="2"/>
      <c r="N199" s="2"/>
      <c r="O199" s="1022"/>
      <c r="P199" s="2"/>
      <c r="Q199" s="1023"/>
      <c r="R199" s="1020" t="s">
        <v>55</v>
      </c>
      <c r="S199" s="2"/>
      <c r="T199" s="2"/>
      <c r="U199" s="2"/>
      <c r="V199" s="2"/>
      <c r="W199" s="2"/>
      <c r="X199" s="2"/>
      <c r="Y199" s="2"/>
      <c r="Z199" s="1023">
        <v>0.4</v>
      </c>
      <c r="AA199" s="1011"/>
      <c r="AB199" s="2664"/>
      <c r="AC199" s="2664"/>
      <c r="AD199" s="2664"/>
      <c r="AE199" s="2664"/>
      <c r="AF199" s="2664"/>
      <c r="AG199" s="2664"/>
    </row>
    <row r="200" spans="1:33" s="1" customFormat="1">
      <c r="A200" s="84">
        <v>5</v>
      </c>
      <c r="B200" s="1018" t="s">
        <v>63</v>
      </c>
      <c r="C200" s="1016" t="s">
        <v>64</v>
      </c>
      <c r="D200" s="1010"/>
      <c r="E200" s="1011">
        <v>0.4</v>
      </c>
      <c r="F200" s="609"/>
      <c r="G200" s="609"/>
      <c r="H200" s="609"/>
      <c r="I200" s="1027"/>
      <c r="J200" s="1027"/>
      <c r="K200" s="2"/>
      <c r="L200" s="1028"/>
      <c r="M200" s="2"/>
      <c r="N200" s="2"/>
      <c r="O200" s="1011">
        <v>0.4</v>
      </c>
      <c r="P200" s="2"/>
      <c r="Q200" s="1011">
        <v>0.4</v>
      </c>
      <c r="R200" s="1011" t="s">
        <v>55</v>
      </c>
      <c r="S200" s="2"/>
      <c r="T200" s="2"/>
      <c r="U200" s="2"/>
      <c r="V200" s="2"/>
      <c r="W200" s="2"/>
      <c r="X200" s="2"/>
      <c r="Y200" s="2"/>
      <c r="Z200" s="1011"/>
      <c r="AA200" s="1011">
        <v>0.4</v>
      </c>
      <c r="AB200" s="2664"/>
      <c r="AC200" s="2664"/>
      <c r="AD200" s="2664"/>
      <c r="AE200" s="2664"/>
      <c r="AF200" s="2664"/>
      <c r="AG200" s="2664"/>
    </row>
    <row r="201" spans="1:33" s="1" customFormat="1">
      <c r="A201" s="84">
        <v>6</v>
      </c>
      <c r="B201" s="1018" t="s">
        <v>65</v>
      </c>
      <c r="C201" s="1016" t="s">
        <v>66</v>
      </c>
      <c r="D201" s="1010"/>
      <c r="E201" s="1011">
        <v>0.12</v>
      </c>
      <c r="F201" s="609"/>
      <c r="G201" s="609"/>
      <c r="H201" s="609"/>
      <c r="I201" s="2"/>
      <c r="J201" s="2"/>
      <c r="K201" s="2"/>
      <c r="L201" s="1028"/>
      <c r="M201" s="2"/>
      <c r="N201" s="2"/>
      <c r="O201" s="1011">
        <v>0.12</v>
      </c>
      <c r="P201" s="2"/>
      <c r="Q201" s="1011">
        <v>0.12</v>
      </c>
      <c r="R201" s="1011" t="s">
        <v>55</v>
      </c>
      <c r="S201" s="2"/>
      <c r="T201" s="2"/>
      <c r="U201" s="2"/>
      <c r="V201" s="2"/>
      <c r="W201" s="2"/>
      <c r="X201" s="2"/>
      <c r="Y201" s="2"/>
      <c r="Z201" s="1011"/>
      <c r="AA201" s="1011">
        <v>0.12</v>
      </c>
      <c r="AB201" s="2664"/>
      <c r="AC201" s="2664"/>
      <c r="AD201" s="2664"/>
      <c r="AE201" s="2664"/>
      <c r="AF201" s="2664"/>
      <c r="AG201" s="2664"/>
    </row>
    <row r="202" spans="1:33" s="1" customFormat="1">
      <c r="A202" s="84"/>
      <c r="B202" s="1015" t="s">
        <v>67</v>
      </c>
      <c r="C202" s="1016"/>
      <c r="D202" s="1010"/>
      <c r="E202" s="1011"/>
      <c r="F202" s="609"/>
      <c r="G202" s="609"/>
      <c r="H202" s="609"/>
      <c r="I202" s="2"/>
      <c r="J202" s="2"/>
      <c r="K202" s="2"/>
      <c r="L202" s="1028"/>
      <c r="M202" s="2"/>
      <c r="N202" s="2"/>
      <c r="O202" s="1011"/>
      <c r="P202" s="2"/>
      <c r="Q202" s="1011"/>
      <c r="R202" s="1010"/>
      <c r="S202" s="2"/>
      <c r="T202" s="2"/>
      <c r="U202" s="2"/>
      <c r="V202" s="2"/>
      <c r="W202" s="2"/>
      <c r="X202" s="2"/>
      <c r="Y202" s="2"/>
      <c r="Z202" s="1011"/>
      <c r="AA202" s="1011"/>
      <c r="AB202" s="2664"/>
      <c r="AC202" s="2664"/>
      <c r="AD202" s="2664"/>
      <c r="AE202" s="2664"/>
      <c r="AF202" s="2664"/>
      <c r="AG202" s="2664"/>
    </row>
    <row r="203" spans="1:33" s="1" customFormat="1">
      <c r="A203" s="84">
        <v>7</v>
      </c>
      <c r="B203" s="1018" t="s">
        <v>68</v>
      </c>
      <c r="C203" s="1016" t="s">
        <v>69</v>
      </c>
      <c r="D203" s="1010"/>
      <c r="E203" s="1011">
        <v>0.1</v>
      </c>
      <c r="F203" s="609">
        <v>0.1</v>
      </c>
      <c r="G203" s="609"/>
      <c r="H203" s="609"/>
      <c r="I203" s="2"/>
      <c r="J203" s="2"/>
      <c r="K203" s="2"/>
      <c r="L203" s="1028">
        <v>0.1</v>
      </c>
      <c r="M203" s="2"/>
      <c r="N203" s="2"/>
      <c r="O203" s="1011"/>
      <c r="P203" s="2"/>
      <c r="Q203" s="1011"/>
      <c r="R203" s="1011" t="s">
        <v>55</v>
      </c>
      <c r="S203" s="2"/>
      <c r="T203" s="2"/>
      <c r="U203" s="2"/>
      <c r="V203" s="2"/>
      <c r="W203" s="2"/>
      <c r="X203" s="2"/>
      <c r="Y203" s="2"/>
      <c r="Z203" s="1011">
        <v>0.1</v>
      </c>
      <c r="AA203" s="1011"/>
      <c r="AB203" s="2664"/>
      <c r="AC203" s="2664"/>
      <c r="AD203" s="2664"/>
      <c r="AE203" s="2664"/>
      <c r="AF203" s="2664"/>
      <c r="AG203" s="2664"/>
    </row>
    <row r="204" spans="1:33" s="1" customFormat="1">
      <c r="A204" s="84">
        <v>8</v>
      </c>
      <c r="B204" s="1018" t="s">
        <v>70</v>
      </c>
      <c r="C204" s="1016" t="s">
        <v>71</v>
      </c>
      <c r="D204" s="1010"/>
      <c r="E204" s="1011">
        <v>1.3</v>
      </c>
      <c r="F204" s="1011">
        <v>1.3</v>
      </c>
      <c r="G204" s="1011"/>
      <c r="H204" s="1011">
        <v>1.3</v>
      </c>
      <c r="I204" s="2"/>
      <c r="J204" s="2"/>
      <c r="K204" s="2"/>
      <c r="L204" s="1019"/>
      <c r="M204" s="2"/>
      <c r="N204" s="2"/>
      <c r="O204" s="1011"/>
      <c r="P204" s="2"/>
      <c r="Q204" s="1011"/>
      <c r="R204" s="1011" t="s">
        <v>55</v>
      </c>
      <c r="S204" s="2"/>
      <c r="T204" s="2"/>
      <c r="U204" s="2"/>
      <c r="V204" s="2"/>
      <c r="W204" s="2"/>
      <c r="X204" s="2"/>
      <c r="Y204" s="2"/>
      <c r="Z204" s="1011">
        <v>1.3</v>
      </c>
      <c r="AA204" s="1011"/>
      <c r="AB204" s="2664"/>
      <c r="AC204" s="2664"/>
      <c r="AD204" s="2664"/>
      <c r="AE204" s="2664"/>
      <c r="AF204" s="2664"/>
      <c r="AG204" s="2664"/>
    </row>
    <row r="205" spans="1:33" s="1" customFormat="1">
      <c r="A205" s="84">
        <v>9</v>
      </c>
      <c r="B205" s="1018" t="s">
        <v>72</v>
      </c>
      <c r="C205" s="1016" t="s">
        <v>73</v>
      </c>
      <c r="D205" s="1010"/>
      <c r="E205" s="1011">
        <v>0.2</v>
      </c>
      <c r="F205" s="1011">
        <v>0.2</v>
      </c>
      <c r="G205" s="1011"/>
      <c r="H205" s="1011">
        <v>0.2</v>
      </c>
      <c r="I205" s="2"/>
      <c r="J205" s="2"/>
      <c r="K205" s="2"/>
      <c r="L205" s="1019"/>
      <c r="M205" s="2"/>
      <c r="N205" s="2"/>
      <c r="O205" s="1011"/>
      <c r="P205" s="2"/>
      <c r="Q205" s="1011"/>
      <c r="R205" s="1011" t="s">
        <v>55</v>
      </c>
      <c r="S205" s="2"/>
      <c r="T205" s="2"/>
      <c r="U205" s="2"/>
      <c r="V205" s="2"/>
      <c r="W205" s="2"/>
      <c r="X205" s="2"/>
      <c r="Y205" s="2"/>
      <c r="Z205" s="1011">
        <v>0.2</v>
      </c>
      <c r="AA205" s="1011"/>
      <c r="AB205" s="2664"/>
      <c r="AC205" s="2664"/>
      <c r="AD205" s="2664"/>
      <c r="AE205" s="2664"/>
      <c r="AF205" s="2664"/>
      <c r="AG205" s="2664"/>
    </row>
    <row r="206" spans="1:33" s="1" customFormat="1">
      <c r="A206" s="84">
        <v>10</v>
      </c>
      <c r="B206" s="1018" t="s">
        <v>74</v>
      </c>
      <c r="C206" s="1016" t="s">
        <v>75</v>
      </c>
      <c r="D206" s="1010"/>
      <c r="E206" s="1011">
        <v>0.25</v>
      </c>
      <c r="F206" s="1011">
        <v>0.25</v>
      </c>
      <c r="G206" s="1011"/>
      <c r="H206" s="1011"/>
      <c r="I206" s="2"/>
      <c r="J206" s="2"/>
      <c r="K206" s="2"/>
      <c r="L206" s="1019">
        <v>0.25</v>
      </c>
      <c r="M206" s="2"/>
      <c r="N206" s="2"/>
      <c r="O206" s="1011"/>
      <c r="P206" s="2"/>
      <c r="Q206" s="1011"/>
      <c r="R206" s="1011" t="s">
        <v>55</v>
      </c>
      <c r="S206" s="2"/>
      <c r="T206" s="2"/>
      <c r="U206" s="2"/>
      <c r="V206" s="2"/>
      <c r="W206" s="2"/>
      <c r="X206" s="2"/>
      <c r="Y206" s="2"/>
      <c r="Z206" s="1029">
        <v>0.25</v>
      </c>
      <c r="AA206" s="1011"/>
      <c r="AB206" s="2664"/>
      <c r="AC206" s="2664"/>
      <c r="AD206" s="2664"/>
      <c r="AE206" s="2664"/>
      <c r="AF206" s="2664"/>
      <c r="AG206" s="2664"/>
    </row>
    <row r="207" spans="1:33" s="1" customFormat="1">
      <c r="A207" s="84">
        <v>11</v>
      </c>
      <c r="B207" s="1018" t="s">
        <v>76</v>
      </c>
      <c r="C207" s="1016" t="s">
        <v>77</v>
      </c>
      <c r="D207" s="1010"/>
      <c r="E207" s="1011">
        <v>0.16</v>
      </c>
      <c r="F207" s="1011">
        <v>0.16</v>
      </c>
      <c r="G207" s="1011"/>
      <c r="H207" s="1011"/>
      <c r="I207" s="2"/>
      <c r="J207" s="2"/>
      <c r="K207" s="2"/>
      <c r="L207" s="1019">
        <v>0.16</v>
      </c>
      <c r="M207" s="2"/>
      <c r="N207" s="2"/>
      <c r="O207" s="1011"/>
      <c r="P207" s="2"/>
      <c r="Q207" s="1011"/>
      <c r="R207" s="1011" t="s">
        <v>55</v>
      </c>
      <c r="S207" s="2"/>
      <c r="T207" s="2"/>
      <c r="U207" s="2"/>
      <c r="V207" s="2"/>
      <c r="W207" s="2"/>
      <c r="X207" s="2"/>
      <c r="Y207" s="2"/>
      <c r="Z207" s="1029">
        <v>0.16</v>
      </c>
      <c r="AA207" s="1011"/>
      <c r="AB207" s="2664"/>
      <c r="AC207" s="2664"/>
      <c r="AD207" s="2664"/>
      <c r="AE207" s="2664"/>
      <c r="AF207" s="2664"/>
      <c r="AG207" s="2664"/>
    </row>
    <row r="208" spans="1:33" s="1" customFormat="1">
      <c r="A208" s="84">
        <v>12</v>
      </c>
      <c r="B208" s="1018" t="s">
        <v>78</v>
      </c>
      <c r="C208" s="1016" t="s">
        <v>79</v>
      </c>
      <c r="D208" s="1010"/>
      <c r="E208" s="1011">
        <v>0.2</v>
      </c>
      <c r="F208" s="1011">
        <v>0.2</v>
      </c>
      <c r="G208" s="1011"/>
      <c r="H208" s="1011"/>
      <c r="I208" s="2"/>
      <c r="J208" s="2"/>
      <c r="K208" s="2"/>
      <c r="L208" s="1019">
        <v>0.2</v>
      </c>
      <c r="M208" s="2"/>
      <c r="N208" s="2"/>
      <c r="O208" s="1011"/>
      <c r="P208" s="2"/>
      <c r="Q208" s="1011"/>
      <c r="R208" s="1011" t="s">
        <v>55</v>
      </c>
      <c r="S208" s="2"/>
      <c r="T208" s="2"/>
      <c r="U208" s="2"/>
      <c r="V208" s="2"/>
      <c r="W208" s="2"/>
      <c r="X208" s="2"/>
      <c r="Y208" s="2"/>
      <c r="Z208" s="1011">
        <v>0.2</v>
      </c>
      <c r="AA208" s="1011"/>
      <c r="AB208" s="2664"/>
      <c r="AC208" s="2664"/>
      <c r="AD208" s="2664"/>
      <c r="AE208" s="2664"/>
      <c r="AF208" s="2664"/>
      <c r="AG208" s="2664"/>
    </row>
    <row r="209" spans="1:33" s="1" customFormat="1">
      <c r="A209" s="84">
        <v>13</v>
      </c>
      <c r="B209" s="1018" t="s">
        <v>58</v>
      </c>
      <c r="C209" s="1016" t="s">
        <v>80</v>
      </c>
      <c r="D209" s="1010"/>
      <c r="E209" s="1011">
        <v>0.1</v>
      </c>
      <c r="F209" s="1011"/>
      <c r="G209" s="1010"/>
      <c r="H209" s="1010"/>
      <c r="I209" s="2"/>
      <c r="J209" s="2"/>
      <c r="K209" s="2"/>
      <c r="L209" s="1019"/>
      <c r="M209" s="2"/>
      <c r="N209" s="2"/>
      <c r="O209" s="1011">
        <v>0.1</v>
      </c>
      <c r="P209" s="2"/>
      <c r="Q209" s="1011">
        <v>0.1</v>
      </c>
      <c r="R209" s="1011" t="s">
        <v>55</v>
      </c>
      <c r="S209" s="2"/>
      <c r="T209" s="2"/>
      <c r="U209" s="2"/>
      <c r="V209" s="2"/>
      <c r="W209" s="2"/>
      <c r="X209" s="2"/>
      <c r="Y209" s="2"/>
      <c r="Z209" s="1011"/>
      <c r="AA209" s="1011">
        <v>0.1</v>
      </c>
      <c r="AB209" s="2664"/>
      <c r="AC209" s="2664"/>
      <c r="AD209" s="2664"/>
      <c r="AE209" s="2664"/>
      <c r="AF209" s="2664"/>
      <c r="AG209" s="2664"/>
    </row>
    <row r="210" spans="1:33" s="1" customFormat="1">
      <c r="A210" s="84">
        <v>14</v>
      </c>
      <c r="B210" s="1018" t="s">
        <v>81</v>
      </c>
      <c r="C210" s="1016" t="s">
        <v>82</v>
      </c>
      <c r="D210" s="1010"/>
      <c r="E210" s="1011">
        <v>0.55000000000000004</v>
      </c>
      <c r="F210" s="1011">
        <v>0.55000000000000004</v>
      </c>
      <c r="G210" s="1010"/>
      <c r="H210" s="1010"/>
      <c r="I210" s="2"/>
      <c r="J210" s="2"/>
      <c r="K210" s="2"/>
      <c r="L210" s="1019">
        <v>0.55000000000000004</v>
      </c>
      <c r="M210" s="2"/>
      <c r="N210" s="2"/>
      <c r="O210" s="1011"/>
      <c r="P210" s="2"/>
      <c r="Q210" s="1011"/>
      <c r="R210" s="1011" t="s">
        <v>55</v>
      </c>
      <c r="S210" s="2"/>
      <c r="T210" s="2"/>
      <c r="U210" s="2"/>
      <c r="V210" s="2"/>
      <c r="W210" s="2"/>
      <c r="X210" s="2"/>
      <c r="Y210" s="2"/>
      <c r="Z210" s="1029">
        <v>0.55000000000000004</v>
      </c>
      <c r="AA210" s="1011"/>
      <c r="AB210" s="2664"/>
      <c r="AC210" s="2664"/>
      <c r="AD210" s="2664"/>
      <c r="AE210" s="2664"/>
      <c r="AF210" s="2664"/>
      <c r="AG210" s="2664"/>
    </row>
    <row r="211" spans="1:33" s="1" customFormat="1">
      <c r="A211" s="84">
        <v>15</v>
      </c>
      <c r="B211" s="1018" t="s">
        <v>83</v>
      </c>
      <c r="C211" s="1016" t="s">
        <v>84</v>
      </c>
      <c r="D211" s="1010"/>
      <c r="E211" s="1011">
        <v>0.12</v>
      </c>
      <c r="F211" s="1011">
        <v>0.12</v>
      </c>
      <c r="G211" s="1010"/>
      <c r="H211" s="1010"/>
      <c r="I211" s="2"/>
      <c r="J211" s="2"/>
      <c r="K211" s="2"/>
      <c r="L211" s="1019">
        <v>0.12</v>
      </c>
      <c r="M211" s="2"/>
      <c r="N211" s="2"/>
      <c r="O211" s="1011"/>
      <c r="P211" s="2"/>
      <c r="Q211" s="1011"/>
      <c r="R211" s="1011" t="s">
        <v>55</v>
      </c>
      <c r="S211" s="2"/>
      <c r="T211" s="2"/>
      <c r="U211" s="2"/>
      <c r="V211" s="2"/>
      <c r="W211" s="2"/>
      <c r="X211" s="2"/>
      <c r="Y211" s="2"/>
      <c r="Z211" s="1029">
        <v>0.12</v>
      </c>
      <c r="AA211" s="1011"/>
      <c r="AB211" s="2664"/>
      <c r="AC211" s="2664"/>
      <c r="AD211" s="2664"/>
      <c r="AE211" s="2664"/>
      <c r="AF211" s="2664"/>
      <c r="AG211" s="2664"/>
    </row>
    <row r="212" spans="1:33" s="1" customFormat="1">
      <c r="A212" s="84">
        <v>16</v>
      </c>
      <c r="B212" s="1018" t="s">
        <v>63</v>
      </c>
      <c r="C212" s="1016" t="s">
        <v>85</v>
      </c>
      <c r="D212" s="1010"/>
      <c r="E212" s="1011">
        <v>0.5</v>
      </c>
      <c r="F212" s="1011"/>
      <c r="G212" s="1010"/>
      <c r="H212" s="1010"/>
      <c r="I212" s="2"/>
      <c r="J212" s="2"/>
      <c r="K212" s="2"/>
      <c r="L212" s="1019"/>
      <c r="M212" s="2"/>
      <c r="N212" s="2"/>
      <c r="O212" s="1011">
        <v>0.5</v>
      </c>
      <c r="P212" s="2"/>
      <c r="Q212" s="1011">
        <v>0.5</v>
      </c>
      <c r="R212" s="1011" t="s">
        <v>55</v>
      </c>
      <c r="S212" s="2"/>
      <c r="T212" s="2"/>
      <c r="U212" s="2"/>
      <c r="V212" s="2"/>
      <c r="W212" s="2"/>
      <c r="X212" s="2"/>
      <c r="Y212" s="2"/>
      <c r="Z212" s="1029"/>
      <c r="AA212" s="1011">
        <v>0.5</v>
      </c>
      <c r="AB212" s="2664"/>
      <c r="AC212" s="2664"/>
      <c r="AD212" s="2664"/>
      <c r="AE212" s="2664"/>
      <c r="AF212" s="2664"/>
      <c r="AG212" s="2664"/>
    </row>
    <row r="213" spans="1:33" s="1" customFormat="1">
      <c r="A213" s="84"/>
      <c r="B213" s="1015" t="s">
        <v>86</v>
      </c>
      <c r="C213" s="1016"/>
      <c r="D213" s="1010"/>
      <c r="E213" s="1011"/>
      <c r="F213" s="1011"/>
      <c r="G213" s="1010"/>
      <c r="H213" s="1010"/>
      <c r="I213" s="2"/>
      <c r="J213" s="2"/>
      <c r="K213" s="2"/>
      <c r="L213" s="1019"/>
      <c r="M213" s="2"/>
      <c r="N213" s="2"/>
      <c r="O213" s="1010"/>
      <c r="P213" s="2"/>
      <c r="Q213" s="1011"/>
      <c r="R213" s="1010"/>
      <c r="S213" s="2"/>
      <c r="T213" s="2"/>
      <c r="U213" s="2"/>
      <c r="V213" s="2"/>
      <c r="W213" s="2"/>
      <c r="X213" s="2"/>
      <c r="Y213" s="2"/>
      <c r="Z213" s="1011"/>
      <c r="AA213" s="1011"/>
      <c r="AB213" s="2664"/>
      <c r="AC213" s="2664"/>
      <c r="AD213" s="2664"/>
      <c r="AE213" s="2664"/>
      <c r="AF213" s="2664"/>
      <c r="AG213" s="2664"/>
    </row>
    <row r="214" spans="1:33" s="1" customFormat="1">
      <c r="A214" s="84">
        <v>17</v>
      </c>
      <c r="B214" s="1018" t="s">
        <v>87</v>
      </c>
      <c r="C214" s="1016" t="s">
        <v>88</v>
      </c>
      <c r="D214" s="1010"/>
      <c r="E214" s="1011">
        <v>0.9</v>
      </c>
      <c r="F214" s="1011"/>
      <c r="G214" s="1011"/>
      <c r="H214" s="1011"/>
      <c r="I214" s="2"/>
      <c r="J214" s="2"/>
      <c r="K214" s="2"/>
      <c r="L214" s="1019"/>
      <c r="M214" s="2"/>
      <c r="N214" s="2"/>
      <c r="O214" s="1011">
        <v>0.9</v>
      </c>
      <c r="P214" s="2"/>
      <c r="Q214" s="1011">
        <v>0.9</v>
      </c>
      <c r="R214" s="1011" t="s">
        <v>55</v>
      </c>
      <c r="S214" s="2"/>
      <c r="T214" s="2"/>
      <c r="U214" s="2"/>
      <c r="V214" s="2"/>
      <c r="W214" s="2"/>
      <c r="X214" s="2"/>
      <c r="Y214" s="2"/>
      <c r="Z214" s="1011"/>
      <c r="AA214" s="1011">
        <v>0.9</v>
      </c>
      <c r="AB214" s="2664"/>
      <c r="AC214" s="2664"/>
      <c r="AD214" s="2664"/>
      <c r="AE214" s="2664"/>
      <c r="AF214" s="2664"/>
      <c r="AG214" s="2664"/>
    </row>
    <row r="215" spans="1:33" s="1" customFormat="1">
      <c r="A215" s="84"/>
      <c r="B215" s="1030" t="s">
        <v>89</v>
      </c>
      <c r="C215" s="1031"/>
      <c r="D215" s="1010"/>
      <c r="E215" s="1011"/>
      <c r="F215" s="1011"/>
      <c r="G215" s="1011"/>
      <c r="H215" s="1011"/>
      <c r="I215" s="2"/>
      <c r="J215" s="2"/>
      <c r="K215" s="2"/>
      <c r="L215" s="1019"/>
      <c r="M215" s="2"/>
      <c r="N215" s="2"/>
      <c r="O215" s="1011"/>
      <c r="P215" s="2"/>
      <c r="Q215" s="1011"/>
      <c r="R215" s="1010"/>
      <c r="S215" s="2"/>
      <c r="T215" s="2"/>
      <c r="U215" s="2"/>
      <c r="V215" s="2"/>
      <c r="W215" s="2"/>
      <c r="X215" s="2"/>
      <c r="Y215" s="2"/>
      <c r="Z215" s="1011"/>
      <c r="AA215" s="1011"/>
      <c r="AB215" s="2664"/>
      <c r="AC215" s="2664"/>
      <c r="AD215" s="2664"/>
      <c r="AE215" s="2664"/>
      <c r="AF215" s="2664"/>
      <c r="AG215" s="2664"/>
    </row>
    <row r="216" spans="1:33" s="1" customFormat="1">
      <c r="A216" s="84">
        <v>18</v>
      </c>
      <c r="B216" s="1018" t="s">
        <v>90</v>
      </c>
      <c r="C216" s="1016" t="s">
        <v>91</v>
      </c>
      <c r="D216" s="1010"/>
      <c r="E216" s="1011">
        <v>0.78</v>
      </c>
      <c r="F216" s="1011">
        <v>0.78</v>
      </c>
      <c r="G216" s="1011"/>
      <c r="H216" s="1011"/>
      <c r="I216" s="2"/>
      <c r="J216" s="2"/>
      <c r="K216" s="2"/>
      <c r="L216" s="1019">
        <v>0.78</v>
      </c>
      <c r="M216" s="2"/>
      <c r="N216" s="2"/>
      <c r="O216" s="1011"/>
      <c r="P216" s="2"/>
      <c r="Q216" s="1011"/>
      <c r="R216" s="1011" t="s">
        <v>55</v>
      </c>
      <c r="S216" s="2"/>
      <c r="T216" s="2"/>
      <c r="U216" s="2"/>
      <c r="V216" s="2"/>
      <c r="W216" s="2"/>
      <c r="X216" s="2"/>
      <c r="Y216" s="2"/>
      <c r="Z216" s="1029">
        <v>0.78</v>
      </c>
      <c r="AA216" s="1011"/>
      <c r="AB216" s="2664"/>
      <c r="AC216" s="2664"/>
      <c r="AD216" s="2664"/>
      <c r="AE216" s="2664"/>
      <c r="AF216" s="2664"/>
      <c r="AG216" s="2664"/>
    </row>
    <row r="217" spans="1:33" s="1" customFormat="1">
      <c r="A217" s="84">
        <v>19</v>
      </c>
      <c r="B217" s="1018" t="s">
        <v>92</v>
      </c>
      <c r="C217" s="1016" t="s">
        <v>93</v>
      </c>
      <c r="D217" s="1010"/>
      <c r="E217" s="1011">
        <v>0.6</v>
      </c>
      <c r="F217" s="1011"/>
      <c r="G217" s="1011"/>
      <c r="H217" s="1011"/>
      <c r="I217" s="2"/>
      <c r="J217" s="2"/>
      <c r="K217" s="2"/>
      <c r="L217" s="1019"/>
      <c r="M217" s="2"/>
      <c r="N217" s="2"/>
      <c r="O217" s="1011">
        <v>0.6</v>
      </c>
      <c r="P217" s="2"/>
      <c r="Q217" s="1011">
        <v>0.6</v>
      </c>
      <c r="R217" s="1011" t="s">
        <v>55</v>
      </c>
      <c r="S217" s="2"/>
      <c r="T217" s="2"/>
      <c r="U217" s="2"/>
      <c r="V217" s="2"/>
      <c r="W217" s="2"/>
      <c r="X217" s="2"/>
      <c r="Y217" s="2"/>
      <c r="Z217" s="1011"/>
      <c r="AA217" s="1011">
        <v>0.6</v>
      </c>
      <c r="AB217" s="2664"/>
      <c r="AC217" s="2664"/>
      <c r="AD217" s="2664"/>
      <c r="AE217" s="2664"/>
      <c r="AF217" s="2664"/>
      <c r="AG217" s="2664"/>
    </row>
    <row r="218" spans="1:33" s="1" customFormat="1">
      <c r="A218" s="84">
        <v>20</v>
      </c>
      <c r="B218" s="1018" t="s">
        <v>94</v>
      </c>
      <c r="C218" s="1016" t="s">
        <v>95</v>
      </c>
      <c r="D218" s="1010"/>
      <c r="E218" s="1011">
        <v>0.6</v>
      </c>
      <c r="F218" s="1011"/>
      <c r="G218" s="1011"/>
      <c r="H218" s="1011"/>
      <c r="I218" s="2"/>
      <c r="J218" s="2"/>
      <c r="K218" s="2"/>
      <c r="L218" s="1019"/>
      <c r="M218" s="2"/>
      <c r="N218" s="2"/>
      <c r="O218" s="1011">
        <v>0.6</v>
      </c>
      <c r="P218" s="2"/>
      <c r="Q218" s="1011">
        <v>0.6</v>
      </c>
      <c r="R218" s="1011" t="s">
        <v>55</v>
      </c>
      <c r="S218" s="2"/>
      <c r="T218" s="2"/>
      <c r="U218" s="2"/>
      <c r="V218" s="2"/>
      <c r="W218" s="2"/>
      <c r="X218" s="2"/>
      <c r="Y218" s="2"/>
      <c r="Z218" s="1011"/>
      <c r="AA218" s="1011">
        <v>0.6</v>
      </c>
      <c r="AB218" s="2664"/>
      <c r="AC218" s="2664"/>
      <c r="AD218" s="2664"/>
      <c r="AE218" s="2664"/>
      <c r="AF218" s="2664"/>
      <c r="AG218" s="2664"/>
    </row>
    <row r="219" spans="1:33" s="1" customFormat="1">
      <c r="A219" s="84">
        <v>21</v>
      </c>
      <c r="B219" s="1018" t="s">
        <v>96</v>
      </c>
      <c r="C219" s="1016" t="s">
        <v>97</v>
      </c>
      <c r="D219" s="1010"/>
      <c r="E219" s="1011">
        <v>0.2</v>
      </c>
      <c r="F219" s="1011"/>
      <c r="G219" s="1011"/>
      <c r="H219" s="1011"/>
      <c r="I219" s="2"/>
      <c r="J219" s="2"/>
      <c r="K219" s="2"/>
      <c r="L219" s="1019"/>
      <c r="M219" s="2"/>
      <c r="N219" s="2"/>
      <c r="O219" s="1011">
        <v>0.2</v>
      </c>
      <c r="P219" s="2"/>
      <c r="Q219" s="1011">
        <v>0.2</v>
      </c>
      <c r="R219" s="1011" t="s">
        <v>55</v>
      </c>
      <c r="S219" s="2"/>
      <c r="T219" s="2"/>
      <c r="U219" s="2"/>
      <c r="V219" s="2"/>
      <c r="W219" s="2"/>
      <c r="X219" s="2"/>
      <c r="Y219" s="2"/>
      <c r="Z219" s="1011"/>
      <c r="AA219" s="1011">
        <v>0.2</v>
      </c>
      <c r="AB219" s="2664"/>
      <c r="AC219" s="2664"/>
      <c r="AD219" s="2664"/>
      <c r="AE219" s="2664"/>
      <c r="AF219" s="2664"/>
      <c r="AG219" s="2664"/>
    </row>
    <row r="220" spans="1:33" s="1" customFormat="1">
      <c r="A220" s="84">
        <v>22</v>
      </c>
      <c r="B220" s="1018" t="s">
        <v>98</v>
      </c>
      <c r="C220" s="1016" t="s">
        <v>99</v>
      </c>
      <c r="D220" s="1010"/>
      <c r="E220" s="1011">
        <v>0.2</v>
      </c>
      <c r="F220" s="1011"/>
      <c r="G220" s="1011"/>
      <c r="H220" s="1011"/>
      <c r="I220" s="2"/>
      <c r="J220" s="2"/>
      <c r="K220" s="2"/>
      <c r="L220" s="1019"/>
      <c r="M220" s="2"/>
      <c r="N220" s="2"/>
      <c r="O220" s="1011">
        <v>0.2</v>
      </c>
      <c r="P220" s="2"/>
      <c r="Q220" s="1011">
        <v>0.2</v>
      </c>
      <c r="R220" s="1011" t="s">
        <v>55</v>
      </c>
      <c r="S220" s="2"/>
      <c r="T220" s="2"/>
      <c r="U220" s="2"/>
      <c r="V220" s="2"/>
      <c r="W220" s="2"/>
      <c r="X220" s="2"/>
      <c r="Y220" s="2"/>
      <c r="Z220" s="1011"/>
      <c r="AA220" s="1011">
        <v>0.2</v>
      </c>
      <c r="AB220" s="2664"/>
      <c r="AC220" s="2664"/>
      <c r="AD220" s="2664"/>
      <c r="AE220" s="2664"/>
      <c r="AF220" s="2664"/>
      <c r="AG220" s="2664"/>
    </row>
    <row r="221" spans="1:33" s="1" customFormat="1">
      <c r="A221" s="84">
        <v>23</v>
      </c>
      <c r="B221" s="1018" t="s">
        <v>100</v>
      </c>
      <c r="C221" s="1016" t="s">
        <v>101</v>
      </c>
      <c r="D221" s="1010"/>
      <c r="E221" s="1011">
        <v>0.1</v>
      </c>
      <c r="F221" s="1011"/>
      <c r="G221" s="1011"/>
      <c r="H221" s="1011"/>
      <c r="I221" s="2"/>
      <c r="J221" s="2"/>
      <c r="K221" s="2"/>
      <c r="L221" s="1019"/>
      <c r="M221" s="2"/>
      <c r="N221" s="2"/>
      <c r="O221" s="1011">
        <v>0.1</v>
      </c>
      <c r="P221" s="2"/>
      <c r="Q221" s="1011">
        <v>0.1</v>
      </c>
      <c r="R221" s="1011" t="s">
        <v>55</v>
      </c>
      <c r="S221" s="2"/>
      <c r="T221" s="2"/>
      <c r="U221" s="2"/>
      <c r="V221" s="2"/>
      <c r="W221" s="2"/>
      <c r="X221" s="2"/>
      <c r="Y221" s="2"/>
      <c r="Z221" s="1011"/>
      <c r="AA221" s="1011">
        <v>0.1</v>
      </c>
      <c r="AB221" s="2664"/>
      <c r="AC221" s="2664"/>
      <c r="AD221" s="2664"/>
      <c r="AE221" s="2664"/>
      <c r="AF221" s="2664"/>
      <c r="AG221" s="2664"/>
    </row>
    <row r="222" spans="1:33" s="1" customFormat="1">
      <c r="A222" s="84">
        <v>24</v>
      </c>
      <c r="B222" s="1018" t="s">
        <v>102</v>
      </c>
      <c r="C222" s="1016" t="s">
        <v>103</v>
      </c>
      <c r="D222" s="1010"/>
      <c r="E222" s="1011">
        <v>0.14000000000000001</v>
      </c>
      <c r="F222" s="1011"/>
      <c r="G222" s="1011"/>
      <c r="H222" s="1011"/>
      <c r="I222" s="2"/>
      <c r="J222" s="2"/>
      <c r="K222" s="2"/>
      <c r="L222" s="1019"/>
      <c r="M222" s="2"/>
      <c r="N222" s="2"/>
      <c r="O222" s="1011">
        <v>0.14000000000000001</v>
      </c>
      <c r="P222" s="2"/>
      <c r="Q222" s="1011">
        <v>0.14000000000000001</v>
      </c>
      <c r="R222" s="1011" t="s">
        <v>55</v>
      </c>
      <c r="S222" s="2"/>
      <c r="T222" s="2"/>
      <c r="U222" s="2"/>
      <c r="V222" s="2"/>
      <c r="W222" s="2"/>
      <c r="X222" s="2"/>
      <c r="Y222" s="2"/>
      <c r="Z222" s="1011"/>
      <c r="AA222" s="1011">
        <v>0.14000000000000001</v>
      </c>
      <c r="AB222" s="2664"/>
      <c r="AC222" s="2664"/>
      <c r="AD222" s="2664"/>
      <c r="AE222" s="2664"/>
      <c r="AF222" s="2664"/>
      <c r="AG222" s="2664"/>
    </row>
    <row r="223" spans="1:33" s="1" customFormat="1">
      <c r="A223" s="84">
        <v>25</v>
      </c>
      <c r="B223" s="1018" t="s">
        <v>104</v>
      </c>
      <c r="C223" s="1016" t="s">
        <v>105</v>
      </c>
      <c r="D223" s="1010"/>
      <c r="E223" s="1011">
        <v>0.13500000000000001</v>
      </c>
      <c r="F223" s="1011"/>
      <c r="G223" s="1011"/>
      <c r="H223" s="1011"/>
      <c r="I223" s="2"/>
      <c r="J223" s="2"/>
      <c r="K223" s="2"/>
      <c r="L223" s="1019"/>
      <c r="M223" s="2"/>
      <c r="N223" s="2"/>
      <c r="O223" s="1011">
        <v>0.13500000000000001</v>
      </c>
      <c r="P223" s="2"/>
      <c r="Q223" s="1011">
        <v>0.13500000000000001</v>
      </c>
      <c r="R223" s="1011" t="s">
        <v>55</v>
      </c>
      <c r="S223" s="2"/>
      <c r="T223" s="2"/>
      <c r="U223" s="2"/>
      <c r="V223" s="2"/>
      <c r="W223" s="2"/>
      <c r="X223" s="2"/>
      <c r="Y223" s="2"/>
      <c r="Z223" s="1011"/>
      <c r="AA223" s="1032">
        <v>0.13500000000000001</v>
      </c>
      <c r="AB223" s="2664"/>
      <c r="AC223" s="2664"/>
      <c r="AD223" s="2664"/>
      <c r="AE223" s="2664"/>
      <c r="AF223" s="2664"/>
      <c r="AG223" s="2664"/>
    </row>
    <row r="224" spans="1:33" s="1" customFormat="1">
      <c r="A224" s="84"/>
      <c r="B224" s="1015" t="s">
        <v>106</v>
      </c>
      <c r="C224" s="1016"/>
      <c r="D224" s="1010"/>
      <c r="E224" s="1011"/>
      <c r="F224" s="1011"/>
      <c r="G224" s="1011"/>
      <c r="H224" s="1011"/>
      <c r="I224" s="2"/>
      <c r="J224" s="2"/>
      <c r="K224" s="2"/>
      <c r="L224" s="1019"/>
      <c r="M224" s="2"/>
      <c r="N224" s="2"/>
      <c r="O224" s="1011"/>
      <c r="P224" s="2"/>
      <c r="Q224" s="1011"/>
      <c r="R224" s="1010"/>
      <c r="S224" s="2"/>
      <c r="T224" s="2"/>
      <c r="U224" s="2"/>
      <c r="V224" s="2"/>
      <c r="W224" s="2"/>
      <c r="X224" s="2"/>
      <c r="Y224" s="2"/>
      <c r="Z224" s="1011"/>
      <c r="AA224" s="1011"/>
      <c r="AB224" s="2664"/>
      <c r="AC224" s="2664"/>
      <c r="AD224" s="2664"/>
      <c r="AE224" s="2664"/>
      <c r="AF224" s="2664"/>
      <c r="AG224" s="2664"/>
    </row>
    <row r="225" spans="1:33" s="1" customFormat="1">
      <c r="A225" s="84">
        <v>26</v>
      </c>
      <c r="B225" s="1018" t="s">
        <v>107</v>
      </c>
      <c r="C225" s="1016" t="s">
        <v>108</v>
      </c>
      <c r="D225" s="1010"/>
      <c r="E225" s="1011">
        <v>0.78</v>
      </c>
      <c r="F225" s="1011"/>
      <c r="G225" s="1011"/>
      <c r="H225" s="1011"/>
      <c r="I225" s="2"/>
      <c r="J225" s="2"/>
      <c r="K225" s="2"/>
      <c r="L225" s="1019"/>
      <c r="M225" s="2"/>
      <c r="N225" s="2"/>
      <c r="O225" s="1011">
        <v>0.78</v>
      </c>
      <c r="P225" s="2"/>
      <c r="Q225" s="1011">
        <v>0.78</v>
      </c>
      <c r="R225" s="1011" t="s">
        <v>55</v>
      </c>
      <c r="S225" s="2"/>
      <c r="T225" s="2"/>
      <c r="U225" s="2"/>
      <c r="V225" s="2"/>
      <c r="W225" s="2"/>
      <c r="X225" s="2"/>
      <c r="Y225" s="2"/>
      <c r="Z225" s="1011"/>
      <c r="AA225" s="1011">
        <v>0.78</v>
      </c>
      <c r="AB225" s="2664"/>
      <c r="AC225" s="2664"/>
      <c r="AD225" s="2664"/>
      <c r="AE225" s="2664"/>
      <c r="AF225" s="2664"/>
      <c r="AG225" s="2664"/>
    </row>
    <row r="226" spans="1:33" s="1" customFormat="1">
      <c r="A226" s="84"/>
      <c r="B226" s="1015" t="s">
        <v>109</v>
      </c>
      <c r="C226" s="1016"/>
      <c r="D226" s="1010"/>
      <c r="E226" s="1011"/>
      <c r="F226" s="1011"/>
      <c r="G226" s="1011"/>
      <c r="H226" s="1011"/>
      <c r="I226" s="2"/>
      <c r="J226" s="2"/>
      <c r="K226" s="2"/>
      <c r="L226" s="1019"/>
      <c r="M226" s="2"/>
      <c r="N226" s="2"/>
      <c r="O226" s="1011"/>
      <c r="P226" s="2"/>
      <c r="Q226" s="1011"/>
      <c r="R226" s="1010"/>
      <c r="S226" s="2"/>
      <c r="T226" s="2"/>
      <c r="U226" s="2"/>
      <c r="V226" s="2"/>
      <c r="W226" s="2"/>
      <c r="X226" s="2"/>
      <c r="Y226" s="2"/>
      <c r="Z226" s="1011"/>
      <c r="AA226" s="1011"/>
      <c r="AB226" s="2664"/>
      <c r="AC226" s="2664"/>
      <c r="AD226" s="2664"/>
      <c r="AE226" s="2664"/>
      <c r="AF226" s="2664"/>
      <c r="AG226" s="2664"/>
    </row>
    <row r="227" spans="1:33" s="1" customFormat="1">
      <c r="A227" s="84">
        <v>27</v>
      </c>
      <c r="B227" s="1018" t="s">
        <v>63</v>
      </c>
      <c r="C227" s="1016" t="s">
        <v>110</v>
      </c>
      <c r="D227" s="1010"/>
      <c r="E227" s="1011">
        <v>0.4</v>
      </c>
      <c r="F227" s="1011">
        <v>0.4</v>
      </c>
      <c r="G227" s="1011"/>
      <c r="H227" s="1011"/>
      <c r="I227" s="2"/>
      <c r="J227" s="2"/>
      <c r="K227" s="2"/>
      <c r="L227" s="1019">
        <v>0.4</v>
      </c>
      <c r="M227" s="2"/>
      <c r="N227" s="2"/>
      <c r="O227" s="1011"/>
      <c r="P227" s="2"/>
      <c r="Q227" s="1011"/>
      <c r="R227" s="1011" t="s">
        <v>55</v>
      </c>
      <c r="S227" s="2"/>
      <c r="T227" s="2"/>
      <c r="U227" s="2"/>
      <c r="V227" s="2"/>
      <c r="W227" s="2"/>
      <c r="X227" s="2"/>
      <c r="Y227" s="2"/>
      <c r="Z227" s="1011">
        <v>0.4</v>
      </c>
      <c r="AA227" s="1011"/>
      <c r="AB227" s="2664"/>
      <c r="AC227" s="2664"/>
      <c r="AD227" s="2664"/>
      <c r="AE227" s="2664"/>
      <c r="AF227" s="2664"/>
      <c r="AG227" s="2664"/>
    </row>
    <row r="228" spans="1:33" s="1" customFormat="1">
      <c r="A228" s="84">
        <v>28</v>
      </c>
      <c r="B228" s="1018" t="s">
        <v>111</v>
      </c>
      <c r="C228" s="1016" t="s">
        <v>112</v>
      </c>
      <c r="D228" s="1010"/>
      <c r="E228" s="1011">
        <v>0.7</v>
      </c>
      <c r="F228" s="1011">
        <v>0.7</v>
      </c>
      <c r="G228" s="1011"/>
      <c r="H228" s="1011"/>
      <c r="I228" s="2"/>
      <c r="J228" s="2"/>
      <c r="K228" s="2"/>
      <c r="L228" s="1019">
        <v>0.7</v>
      </c>
      <c r="M228" s="2"/>
      <c r="N228" s="2"/>
      <c r="O228" s="1011"/>
      <c r="P228" s="2"/>
      <c r="Q228" s="1011"/>
      <c r="R228" s="1011" t="s">
        <v>55</v>
      </c>
      <c r="S228" s="2"/>
      <c r="T228" s="2"/>
      <c r="U228" s="2"/>
      <c r="V228" s="2"/>
      <c r="W228" s="2"/>
      <c r="X228" s="2"/>
      <c r="Y228" s="2"/>
      <c r="Z228" s="1011">
        <v>0.7</v>
      </c>
      <c r="AA228" s="1011"/>
      <c r="AB228" s="2664"/>
      <c r="AC228" s="2664"/>
      <c r="AD228" s="2664"/>
      <c r="AE228" s="2664"/>
      <c r="AF228" s="2664"/>
      <c r="AG228" s="2664"/>
    </row>
    <row r="229" spans="1:33" s="1" customFormat="1">
      <c r="A229" s="84">
        <v>29</v>
      </c>
      <c r="B229" s="1018" t="s">
        <v>113</v>
      </c>
      <c r="C229" s="1016" t="s">
        <v>114</v>
      </c>
      <c r="D229" s="1010"/>
      <c r="E229" s="1011">
        <v>0.7</v>
      </c>
      <c r="F229" s="1011">
        <v>0.7</v>
      </c>
      <c r="G229" s="1011"/>
      <c r="H229" s="1011"/>
      <c r="I229" s="2"/>
      <c r="J229" s="2"/>
      <c r="K229" s="2"/>
      <c r="L229" s="1019">
        <v>0.7</v>
      </c>
      <c r="M229" s="2"/>
      <c r="N229" s="2"/>
      <c r="O229" s="1011"/>
      <c r="P229" s="2"/>
      <c r="Q229" s="1011"/>
      <c r="R229" s="1011" t="s">
        <v>55</v>
      </c>
      <c r="S229" s="2"/>
      <c r="T229" s="2"/>
      <c r="U229" s="2"/>
      <c r="V229" s="2"/>
      <c r="W229" s="2"/>
      <c r="X229" s="2"/>
      <c r="Y229" s="2"/>
      <c r="Z229" s="1011">
        <v>0.7</v>
      </c>
      <c r="AA229" s="1011"/>
      <c r="AB229" s="2664"/>
      <c r="AC229" s="2664"/>
      <c r="AD229" s="2664"/>
      <c r="AE229" s="2664"/>
      <c r="AF229" s="2664"/>
      <c r="AG229" s="2664"/>
    </row>
    <row r="230" spans="1:33" s="1" customFormat="1">
      <c r="A230" s="84">
        <v>30</v>
      </c>
      <c r="B230" s="1018" t="s">
        <v>115</v>
      </c>
      <c r="C230" s="1016" t="s">
        <v>116</v>
      </c>
      <c r="D230" s="1010"/>
      <c r="E230" s="1011">
        <v>0.7</v>
      </c>
      <c r="F230" s="1011">
        <v>0.7</v>
      </c>
      <c r="G230" s="1011"/>
      <c r="H230" s="1011"/>
      <c r="I230" s="2"/>
      <c r="J230" s="2"/>
      <c r="K230" s="2"/>
      <c r="L230" s="1019">
        <v>0.7</v>
      </c>
      <c r="M230" s="2"/>
      <c r="N230" s="2"/>
      <c r="O230" s="1011"/>
      <c r="P230" s="2"/>
      <c r="Q230" s="1011"/>
      <c r="R230" s="1011" t="s">
        <v>55</v>
      </c>
      <c r="S230" s="2"/>
      <c r="T230" s="2"/>
      <c r="U230" s="2"/>
      <c r="V230" s="2"/>
      <c r="W230" s="2"/>
      <c r="X230" s="2"/>
      <c r="Y230" s="2"/>
      <c r="Z230" s="1011">
        <v>0.7</v>
      </c>
      <c r="AA230" s="1011"/>
      <c r="AB230" s="2664"/>
      <c r="AC230" s="2664"/>
      <c r="AD230" s="2664"/>
      <c r="AE230" s="2664"/>
      <c r="AF230" s="2664"/>
      <c r="AG230" s="2664"/>
    </row>
    <row r="231" spans="1:33" s="1" customFormat="1">
      <c r="A231" s="84">
        <v>31</v>
      </c>
      <c r="B231" s="1018" t="s">
        <v>117</v>
      </c>
      <c r="C231" s="1016" t="s">
        <v>118</v>
      </c>
      <c r="D231" s="1010"/>
      <c r="E231" s="1011">
        <v>0.3</v>
      </c>
      <c r="F231" s="1011">
        <v>0.3</v>
      </c>
      <c r="G231" s="1011"/>
      <c r="H231" s="1011"/>
      <c r="I231" s="2"/>
      <c r="J231" s="2"/>
      <c r="K231" s="2"/>
      <c r="L231" s="1019">
        <v>0.3</v>
      </c>
      <c r="M231" s="2"/>
      <c r="N231" s="2"/>
      <c r="O231" s="1011"/>
      <c r="P231" s="2"/>
      <c r="Q231" s="1011"/>
      <c r="R231" s="1011" t="s">
        <v>55</v>
      </c>
      <c r="S231" s="2"/>
      <c r="T231" s="2"/>
      <c r="U231" s="2"/>
      <c r="V231" s="2"/>
      <c r="W231" s="2"/>
      <c r="X231" s="2"/>
      <c r="Y231" s="2"/>
      <c r="Z231" s="1011">
        <v>0.3</v>
      </c>
      <c r="AA231" s="1011"/>
      <c r="AB231" s="2664"/>
      <c r="AC231" s="2664"/>
      <c r="AD231" s="2664"/>
      <c r="AE231" s="2664"/>
      <c r="AF231" s="2664"/>
      <c r="AG231" s="2664"/>
    </row>
    <row r="232" spans="1:33" s="1" customFormat="1">
      <c r="A232" s="84">
        <v>32</v>
      </c>
      <c r="B232" s="1018" t="s">
        <v>119</v>
      </c>
      <c r="C232" s="1016" t="s">
        <v>120</v>
      </c>
      <c r="D232" s="1010"/>
      <c r="E232" s="1011">
        <v>1.5</v>
      </c>
      <c r="F232" s="1011">
        <v>1.5</v>
      </c>
      <c r="G232" s="1011">
        <v>0.4</v>
      </c>
      <c r="H232" s="1011"/>
      <c r="I232" s="2"/>
      <c r="J232" s="2"/>
      <c r="K232" s="2"/>
      <c r="L232" s="1019">
        <v>1.1000000000000001</v>
      </c>
      <c r="M232" s="2"/>
      <c r="N232" s="2"/>
      <c r="O232" s="1011"/>
      <c r="P232" s="2"/>
      <c r="Q232" s="1011"/>
      <c r="R232" s="1011" t="s">
        <v>55</v>
      </c>
      <c r="S232" s="2"/>
      <c r="T232" s="2"/>
      <c r="U232" s="2"/>
      <c r="V232" s="2"/>
      <c r="W232" s="2"/>
      <c r="X232" s="2"/>
      <c r="Y232" s="2"/>
      <c r="Z232" s="1011">
        <v>1.5</v>
      </c>
      <c r="AA232" s="1011"/>
      <c r="AB232" s="2664"/>
      <c r="AC232" s="2664"/>
      <c r="AD232" s="2664"/>
      <c r="AE232" s="2664"/>
      <c r="AF232" s="2664"/>
      <c r="AG232" s="2664"/>
    </row>
    <row r="233" spans="1:33" s="1" customFormat="1">
      <c r="A233" s="84">
        <v>33</v>
      </c>
      <c r="B233" s="1018" t="s">
        <v>121</v>
      </c>
      <c r="C233" s="1016" t="s">
        <v>122</v>
      </c>
      <c r="D233" s="1010"/>
      <c r="E233" s="1011">
        <v>0.7</v>
      </c>
      <c r="F233" s="1011">
        <v>0.7</v>
      </c>
      <c r="G233" s="1011"/>
      <c r="H233" s="1011"/>
      <c r="I233" s="2"/>
      <c r="J233" s="2"/>
      <c r="K233" s="2"/>
      <c r="L233" s="1019">
        <v>0.7</v>
      </c>
      <c r="M233" s="2"/>
      <c r="N233" s="2"/>
      <c r="O233" s="1011"/>
      <c r="P233" s="2"/>
      <c r="Q233" s="1011"/>
      <c r="R233" s="1011" t="s">
        <v>55</v>
      </c>
      <c r="S233" s="2"/>
      <c r="T233" s="2"/>
      <c r="U233" s="2"/>
      <c r="V233" s="2"/>
      <c r="W233" s="2"/>
      <c r="X233" s="2"/>
      <c r="Y233" s="2"/>
      <c r="Z233" s="1011">
        <v>0.7</v>
      </c>
      <c r="AA233" s="1011"/>
      <c r="AB233" s="2664"/>
      <c r="AC233" s="2664"/>
      <c r="AD233" s="2664"/>
      <c r="AE233" s="2664"/>
      <c r="AF233" s="2664"/>
      <c r="AG233" s="2664"/>
    </row>
    <row r="234" spans="1:33" s="1" customFormat="1">
      <c r="A234" s="84">
        <v>34</v>
      </c>
      <c r="B234" s="1018" t="s">
        <v>123</v>
      </c>
      <c r="C234" s="1016" t="s">
        <v>124</v>
      </c>
      <c r="D234" s="1010"/>
      <c r="E234" s="1011">
        <v>0.7</v>
      </c>
      <c r="F234" s="1011">
        <v>0.7</v>
      </c>
      <c r="G234" s="1011"/>
      <c r="H234" s="1011"/>
      <c r="I234" s="2"/>
      <c r="J234" s="2"/>
      <c r="K234" s="2"/>
      <c r="L234" s="1019">
        <v>0.7</v>
      </c>
      <c r="M234" s="2"/>
      <c r="N234" s="2"/>
      <c r="O234" s="1011"/>
      <c r="P234" s="2"/>
      <c r="Q234" s="1011"/>
      <c r="R234" s="1011" t="s">
        <v>55</v>
      </c>
      <c r="S234" s="2"/>
      <c r="T234" s="2"/>
      <c r="U234" s="2"/>
      <c r="V234" s="2"/>
      <c r="W234" s="2"/>
      <c r="X234" s="2"/>
      <c r="Y234" s="2"/>
      <c r="Z234" s="1011">
        <v>0.7</v>
      </c>
      <c r="AA234" s="1011"/>
      <c r="AB234" s="2664"/>
      <c r="AC234" s="2664"/>
      <c r="AD234" s="2664"/>
      <c r="AE234" s="2664"/>
      <c r="AF234" s="2664"/>
      <c r="AG234" s="2664"/>
    </row>
    <row r="235" spans="1:33" s="1" customFormat="1">
      <c r="A235" s="84">
        <v>35</v>
      </c>
      <c r="B235" s="1018" t="s">
        <v>125</v>
      </c>
      <c r="C235" s="1016" t="s">
        <v>126</v>
      </c>
      <c r="D235" s="1010"/>
      <c r="E235" s="1011">
        <v>0.25</v>
      </c>
      <c r="F235" s="1011"/>
      <c r="G235" s="1011"/>
      <c r="H235" s="1011"/>
      <c r="I235" s="2"/>
      <c r="J235" s="2"/>
      <c r="K235" s="2"/>
      <c r="L235" s="1019"/>
      <c r="M235" s="2"/>
      <c r="N235" s="2"/>
      <c r="O235" s="1011">
        <v>0.25</v>
      </c>
      <c r="P235" s="2"/>
      <c r="Q235" s="1011">
        <v>0.25</v>
      </c>
      <c r="R235" s="1011" t="s">
        <v>55</v>
      </c>
      <c r="S235" s="2"/>
      <c r="T235" s="2"/>
      <c r="U235" s="2"/>
      <c r="V235" s="2"/>
      <c r="W235" s="2"/>
      <c r="X235" s="2"/>
      <c r="Y235" s="2"/>
      <c r="Z235" s="1011"/>
      <c r="AA235" s="1011">
        <v>0.25</v>
      </c>
      <c r="AB235" s="2664"/>
      <c r="AC235" s="2664"/>
      <c r="AD235" s="2664"/>
      <c r="AE235" s="2664"/>
      <c r="AF235" s="2664"/>
      <c r="AG235" s="2664"/>
    </row>
    <row r="236" spans="1:33" s="1" customFormat="1">
      <c r="A236" s="84"/>
      <c r="B236" s="1015" t="s">
        <v>127</v>
      </c>
      <c r="C236" s="1016"/>
      <c r="D236" s="1010"/>
      <c r="E236" s="1011"/>
      <c r="F236" s="1011"/>
      <c r="G236" s="1011"/>
      <c r="H236" s="1011"/>
      <c r="I236" s="2"/>
      <c r="J236" s="2"/>
      <c r="K236" s="2"/>
      <c r="L236" s="1019"/>
      <c r="M236" s="2"/>
      <c r="N236" s="2"/>
      <c r="O236" s="1011"/>
      <c r="P236" s="2"/>
      <c r="Q236" s="1011"/>
      <c r="R236" s="1010"/>
      <c r="S236" s="2"/>
      <c r="T236" s="2"/>
      <c r="U236" s="2"/>
      <c r="V236" s="2"/>
      <c r="W236" s="2"/>
      <c r="X236" s="2"/>
      <c r="Y236" s="2"/>
      <c r="Z236" s="1011"/>
      <c r="AA236" s="1011"/>
      <c r="AB236" s="2664"/>
      <c r="AC236" s="2664"/>
      <c r="AD236" s="2664"/>
      <c r="AE236" s="2664"/>
      <c r="AF236" s="2664"/>
      <c r="AG236" s="2664"/>
    </row>
    <row r="237" spans="1:33" s="1" customFormat="1">
      <c r="A237" s="84">
        <v>36</v>
      </c>
      <c r="B237" s="1018" t="s">
        <v>128</v>
      </c>
      <c r="C237" s="1016" t="s">
        <v>129</v>
      </c>
      <c r="D237" s="1010"/>
      <c r="E237" s="1011">
        <v>1.2</v>
      </c>
      <c r="F237" s="1011">
        <v>1.2</v>
      </c>
      <c r="G237" s="1011"/>
      <c r="H237" s="1011"/>
      <c r="I237" s="2"/>
      <c r="J237" s="2"/>
      <c r="K237" s="2"/>
      <c r="L237" s="1019">
        <v>1.2</v>
      </c>
      <c r="M237" s="2"/>
      <c r="N237" s="2"/>
      <c r="O237" s="1011"/>
      <c r="P237" s="2"/>
      <c r="Q237" s="1011"/>
      <c r="R237" s="1011" t="s">
        <v>55</v>
      </c>
      <c r="S237" s="2"/>
      <c r="T237" s="2"/>
      <c r="U237" s="2"/>
      <c r="V237" s="2"/>
      <c r="W237" s="2"/>
      <c r="X237" s="2"/>
      <c r="Y237" s="2"/>
      <c r="Z237" s="1011">
        <v>1.2</v>
      </c>
      <c r="AA237" s="1011"/>
      <c r="AB237" s="2664"/>
      <c r="AC237" s="2664"/>
      <c r="AD237" s="2664"/>
      <c r="AE237" s="2664"/>
      <c r="AF237" s="2664"/>
      <c r="AG237" s="2664"/>
    </row>
    <row r="238" spans="1:33" s="1" customFormat="1">
      <c r="A238" s="84"/>
      <c r="B238" s="1015" t="s">
        <v>130</v>
      </c>
      <c r="C238" s="1016"/>
      <c r="D238" s="1010"/>
      <c r="E238" s="1011"/>
      <c r="F238" s="1011"/>
      <c r="G238" s="1011"/>
      <c r="H238" s="1011"/>
      <c r="I238" s="2"/>
      <c r="J238" s="2"/>
      <c r="K238" s="2"/>
      <c r="L238" s="1019"/>
      <c r="M238" s="2"/>
      <c r="N238" s="2"/>
      <c r="O238" s="1011"/>
      <c r="P238" s="2"/>
      <c r="Q238" s="1011"/>
      <c r="R238" s="1010"/>
      <c r="S238" s="2"/>
      <c r="T238" s="2"/>
      <c r="U238" s="2"/>
      <c r="V238" s="2"/>
      <c r="W238" s="2"/>
      <c r="X238" s="2"/>
      <c r="Y238" s="2"/>
      <c r="Z238" s="1011"/>
      <c r="AA238" s="1011"/>
      <c r="AB238" s="2664"/>
      <c r="AC238" s="2664"/>
      <c r="AD238" s="2664"/>
      <c r="AE238" s="2664"/>
      <c r="AF238" s="2664"/>
      <c r="AG238" s="2664"/>
    </row>
    <row r="239" spans="1:33" s="1" customFormat="1">
      <c r="A239" s="84">
        <v>37</v>
      </c>
      <c r="B239" s="1018" t="s">
        <v>70</v>
      </c>
      <c r="C239" s="1016" t="s">
        <v>131</v>
      </c>
      <c r="D239" s="1010"/>
      <c r="E239" s="1011">
        <v>0.9</v>
      </c>
      <c r="F239" s="1011">
        <v>0.9</v>
      </c>
      <c r="G239" s="1011"/>
      <c r="H239" s="1011"/>
      <c r="I239" s="2"/>
      <c r="J239" s="2"/>
      <c r="K239" s="2"/>
      <c r="L239" s="1019">
        <v>0.9</v>
      </c>
      <c r="M239" s="2"/>
      <c r="N239" s="2"/>
      <c r="O239" s="1011"/>
      <c r="P239" s="2"/>
      <c r="Q239" s="1011"/>
      <c r="R239" s="1011" t="s">
        <v>55</v>
      </c>
      <c r="S239" s="2"/>
      <c r="T239" s="2"/>
      <c r="U239" s="2"/>
      <c r="V239" s="2"/>
      <c r="W239" s="2"/>
      <c r="X239" s="2"/>
      <c r="Y239" s="2"/>
      <c r="Z239" s="1011">
        <v>0.9</v>
      </c>
      <c r="AA239" s="1011"/>
      <c r="AB239" s="2664"/>
      <c r="AC239" s="2664"/>
      <c r="AD239" s="2664"/>
      <c r="AE239" s="2664"/>
      <c r="AF239" s="2664"/>
      <c r="AG239" s="2664"/>
    </row>
    <row r="240" spans="1:33" s="1" customFormat="1">
      <c r="A240" s="84">
        <v>38</v>
      </c>
      <c r="B240" s="1018" t="s">
        <v>96</v>
      </c>
      <c r="C240" s="1016" t="s">
        <v>132</v>
      </c>
      <c r="D240" s="1010"/>
      <c r="E240" s="1011">
        <v>1.3</v>
      </c>
      <c r="F240" s="1011">
        <v>1.3</v>
      </c>
      <c r="G240" s="1011"/>
      <c r="H240" s="1011"/>
      <c r="I240" s="2"/>
      <c r="J240" s="2"/>
      <c r="K240" s="2"/>
      <c r="L240" s="1019">
        <v>1.3</v>
      </c>
      <c r="M240" s="2"/>
      <c r="N240" s="2"/>
      <c r="O240" s="1011"/>
      <c r="P240" s="2"/>
      <c r="Q240" s="1011"/>
      <c r="R240" s="1011" t="s">
        <v>55</v>
      </c>
      <c r="S240" s="2"/>
      <c r="T240" s="2"/>
      <c r="U240" s="2"/>
      <c r="V240" s="2"/>
      <c r="W240" s="2"/>
      <c r="X240" s="2"/>
      <c r="Y240" s="2"/>
      <c r="Z240" s="1011">
        <v>1.3</v>
      </c>
      <c r="AA240" s="1011"/>
      <c r="AB240" s="2664"/>
      <c r="AC240" s="2664"/>
      <c r="AD240" s="2664"/>
      <c r="AE240" s="2664"/>
      <c r="AF240" s="2664"/>
      <c r="AG240" s="2664"/>
    </row>
    <row r="241" spans="1:33" s="1" customFormat="1">
      <c r="A241" s="84">
        <v>39</v>
      </c>
      <c r="B241" s="1018" t="s">
        <v>98</v>
      </c>
      <c r="C241" s="1016" t="s">
        <v>133</v>
      </c>
      <c r="D241" s="1010"/>
      <c r="E241" s="1011">
        <v>1.3</v>
      </c>
      <c r="F241" s="1011">
        <v>1.3</v>
      </c>
      <c r="G241" s="1011"/>
      <c r="H241" s="1011"/>
      <c r="I241" s="2"/>
      <c r="J241" s="2"/>
      <c r="K241" s="2"/>
      <c r="L241" s="1019">
        <v>1.3</v>
      </c>
      <c r="M241" s="2"/>
      <c r="N241" s="2"/>
      <c r="O241" s="1011"/>
      <c r="P241" s="2"/>
      <c r="Q241" s="1011"/>
      <c r="R241" s="1011" t="s">
        <v>55</v>
      </c>
      <c r="S241" s="2"/>
      <c r="T241" s="2"/>
      <c r="U241" s="2"/>
      <c r="V241" s="2"/>
      <c r="W241" s="2"/>
      <c r="X241" s="2"/>
      <c r="Y241" s="2"/>
      <c r="Z241" s="1011">
        <v>1.3</v>
      </c>
      <c r="AA241" s="1011"/>
      <c r="AB241" s="2664"/>
      <c r="AC241" s="2664"/>
      <c r="AD241" s="2664"/>
      <c r="AE241" s="2664"/>
      <c r="AF241" s="2664"/>
      <c r="AG241" s="2664"/>
    </row>
    <row r="242" spans="1:33" s="1" customFormat="1">
      <c r="A242" s="84">
        <v>40</v>
      </c>
      <c r="B242" s="1018" t="s">
        <v>134</v>
      </c>
      <c r="C242" s="1016" t="s">
        <v>135</v>
      </c>
      <c r="D242" s="1010"/>
      <c r="E242" s="1011">
        <v>1.1000000000000001</v>
      </c>
      <c r="F242" s="1011"/>
      <c r="G242" s="1011"/>
      <c r="H242" s="1011"/>
      <c r="I242" s="2"/>
      <c r="J242" s="2"/>
      <c r="K242" s="2"/>
      <c r="L242" s="1019"/>
      <c r="M242" s="2"/>
      <c r="N242" s="2"/>
      <c r="O242" s="1011">
        <v>1.1000000000000001</v>
      </c>
      <c r="P242" s="2"/>
      <c r="Q242" s="1011">
        <v>1.1000000000000001</v>
      </c>
      <c r="R242" s="1011" t="s">
        <v>55</v>
      </c>
      <c r="S242" s="2"/>
      <c r="T242" s="2"/>
      <c r="U242" s="2"/>
      <c r="V242" s="2"/>
      <c r="W242" s="2"/>
      <c r="X242" s="2"/>
      <c r="Y242" s="2"/>
      <c r="Z242" s="1011"/>
      <c r="AA242" s="1011">
        <v>1.1000000000000001</v>
      </c>
      <c r="AB242" s="2664"/>
      <c r="AC242" s="2664"/>
      <c r="AD242" s="2664"/>
      <c r="AE242" s="2664"/>
      <c r="AF242" s="2664"/>
      <c r="AG242" s="2664"/>
    </row>
    <row r="243" spans="1:33" s="1" customFormat="1">
      <c r="A243" s="84"/>
      <c r="B243" s="1015" t="s">
        <v>136</v>
      </c>
      <c r="C243" s="1016"/>
      <c r="D243" s="1010"/>
      <c r="E243" s="1011"/>
      <c r="F243" s="1011"/>
      <c r="G243" s="1011"/>
      <c r="H243" s="1011"/>
      <c r="I243" s="2"/>
      <c r="J243" s="2"/>
      <c r="K243" s="2"/>
      <c r="L243" s="1019"/>
      <c r="M243" s="2"/>
      <c r="N243" s="2"/>
      <c r="O243" s="1011"/>
      <c r="P243" s="2"/>
      <c r="Q243" s="1011"/>
      <c r="R243" s="1010"/>
      <c r="S243" s="2"/>
      <c r="T243" s="2"/>
      <c r="U243" s="2"/>
      <c r="V243" s="2"/>
      <c r="W243" s="2"/>
      <c r="X243" s="2"/>
      <c r="Y243" s="2"/>
      <c r="Z243" s="1011"/>
      <c r="AA243" s="1011"/>
      <c r="AB243" s="2664"/>
      <c r="AC243" s="2664"/>
      <c r="AD243" s="2664"/>
      <c r="AE243" s="2664"/>
      <c r="AF243" s="2664"/>
      <c r="AG243" s="2664"/>
    </row>
    <row r="244" spans="1:33" s="1" customFormat="1">
      <c r="A244" s="84">
        <v>41</v>
      </c>
      <c r="B244" s="1018" t="s">
        <v>70</v>
      </c>
      <c r="C244" s="1016" t="s">
        <v>137</v>
      </c>
      <c r="D244" s="1010"/>
      <c r="E244" s="1011">
        <v>0.5</v>
      </c>
      <c r="F244" s="1011">
        <v>0.5</v>
      </c>
      <c r="G244" s="1011">
        <v>0.5</v>
      </c>
      <c r="H244" s="1011"/>
      <c r="I244" s="2"/>
      <c r="J244" s="2"/>
      <c r="K244" s="2"/>
      <c r="L244" s="1019"/>
      <c r="M244" s="2"/>
      <c r="N244" s="2"/>
      <c r="O244" s="1011"/>
      <c r="P244" s="2"/>
      <c r="Q244" s="1011"/>
      <c r="R244" s="1011" t="s">
        <v>55</v>
      </c>
      <c r="S244" s="2"/>
      <c r="T244" s="2"/>
      <c r="U244" s="2"/>
      <c r="V244" s="2"/>
      <c r="W244" s="2"/>
      <c r="X244" s="2"/>
      <c r="Y244" s="2"/>
      <c r="Z244" s="1011">
        <v>0.5</v>
      </c>
      <c r="AA244" s="1011"/>
      <c r="AB244" s="2664"/>
      <c r="AC244" s="2664"/>
      <c r="AD244" s="2664"/>
      <c r="AE244" s="2664"/>
      <c r="AF244" s="2664"/>
      <c r="AG244" s="2664"/>
    </row>
    <row r="245" spans="1:33" s="1" customFormat="1">
      <c r="A245" s="84">
        <v>42</v>
      </c>
      <c r="B245" s="1018" t="s">
        <v>138</v>
      </c>
      <c r="C245" s="1016" t="s">
        <v>139</v>
      </c>
      <c r="D245" s="1010"/>
      <c r="E245" s="1011">
        <v>1.7729999999999999</v>
      </c>
      <c r="F245" s="1011">
        <v>1.7729999999999999</v>
      </c>
      <c r="G245" s="1011">
        <v>0.8</v>
      </c>
      <c r="H245" s="1011"/>
      <c r="I245" s="2"/>
      <c r="J245" s="2"/>
      <c r="K245" s="2"/>
      <c r="L245" s="1019">
        <v>0.97299999999999998</v>
      </c>
      <c r="M245" s="2"/>
      <c r="N245" s="2"/>
      <c r="O245" s="1011"/>
      <c r="P245" s="2"/>
      <c r="Q245" s="1011"/>
      <c r="R245" s="1011" t="s">
        <v>55</v>
      </c>
      <c r="S245" s="2"/>
      <c r="T245" s="2"/>
      <c r="U245" s="2"/>
      <c r="V245" s="2"/>
      <c r="W245" s="2"/>
      <c r="X245" s="2"/>
      <c r="Y245" s="2"/>
      <c r="Z245" s="1032">
        <v>1.7729999999999999</v>
      </c>
      <c r="AA245" s="1011"/>
      <c r="AB245" s="2664"/>
      <c r="AC245" s="2664"/>
      <c r="AD245" s="2664"/>
      <c r="AE245" s="2664"/>
      <c r="AF245" s="2664"/>
      <c r="AG245" s="2664"/>
    </row>
    <row r="246" spans="1:33" s="1" customFormat="1">
      <c r="A246" s="84">
        <v>43</v>
      </c>
      <c r="B246" s="1018" t="s">
        <v>140</v>
      </c>
      <c r="C246" s="1016" t="s">
        <v>141</v>
      </c>
      <c r="D246" s="1010"/>
      <c r="E246" s="1011">
        <v>0.2</v>
      </c>
      <c r="F246" s="1011"/>
      <c r="G246" s="1011"/>
      <c r="H246" s="1011"/>
      <c r="I246" s="2"/>
      <c r="J246" s="2"/>
      <c r="K246" s="2"/>
      <c r="L246" s="1019"/>
      <c r="M246" s="2"/>
      <c r="N246" s="2"/>
      <c r="O246" s="1011">
        <v>0.2</v>
      </c>
      <c r="P246" s="2"/>
      <c r="Q246" s="1011">
        <v>0.2</v>
      </c>
      <c r="R246" s="1011" t="s">
        <v>55</v>
      </c>
      <c r="S246" s="2"/>
      <c r="T246" s="2"/>
      <c r="U246" s="2"/>
      <c r="V246" s="2"/>
      <c r="W246" s="2"/>
      <c r="X246" s="2"/>
      <c r="Y246" s="2"/>
      <c r="Z246" s="1011"/>
      <c r="AA246" s="1011">
        <v>0.2</v>
      </c>
      <c r="AB246" s="2664"/>
      <c r="AC246" s="2664"/>
      <c r="AD246" s="2664"/>
      <c r="AE246" s="2664"/>
      <c r="AF246" s="2664"/>
      <c r="AG246" s="2664"/>
    </row>
    <row r="247" spans="1:33" s="1" customFormat="1">
      <c r="A247" s="84"/>
      <c r="B247" s="1015" t="s">
        <v>142</v>
      </c>
      <c r="C247" s="1016"/>
      <c r="D247" s="1010"/>
      <c r="E247" s="1011"/>
      <c r="F247" s="1011"/>
      <c r="G247" s="1011"/>
      <c r="H247" s="1011"/>
      <c r="I247" s="2"/>
      <c r="J247" s="2"/>
      <c r="K247" s="2"/>
      <c r="L247" s="1019"/>
      <c r="M247" s="2"/>
      <c r="N247" s="2"/>
      <c r="O247" s="1011"/>
      <c r="P247" s="2"/>
      <c r="Q247" s="1011"/>
      <c r="R247" s="1010"/>
      <c r="S247" s="2"/>
      <c r="T247" s="2"/>
      <c r="U247" s="2"/>
      <c r="V247" s="2"/>
      <c r="W247" s="2"/>
      <c r="X247" s="2"/>
      <c r="Y247" s="2"/>
      <c r="Z247" s="1011"/>
      <c r="AA247" s="1011"/>
      <c r="AB247" s="2664"/>
      <c r="AC247" s="2664"/>
      <c r="AD247" s="2664"/>
      <c r="AE247" s="2664"/>
      <c r="AF247" s="2664"/>
      <c r="AG247" s="2664"/>
    </row>
    <row r="248" spans="1:33" s="1" customFormat="1">
      <c r="A248" s="84">
        <v>44</v>
      </c>
      <c r="B248" s="1018" t="s">
        <v>70</v>
      </c>
      <c r="C248" s="1016" t="s">
        <v>143</v>
      </c>
      <c r="D248" s="1010"/>
      <c r="E248" s="1011">
        <v>0.42</v>
      </c>
      <c r="F248" s="1011"/>
      <c r="G248" s="1011"/>
      <c r="H248" s="1011"/>
      <c r="I248" s="2"/>
      <c r="J248" s="2"/>
      <c r="K248" s="2"/>
      <c r="L248" s="1019"/>
      <c r="M248" s="2"/>
      <c r="N248" s="2"/>
      <c r="O248" s="1011">
        <v>0.42</v>
      </c>
      <c r="P248" s="2"/>
      <c r="Q248" s="1011">
        <v>0.42</v>
      </c>
      <c r="R248" s="1011" t="s">
        <v>55</v>
      </c>
      <c r="S248" s="2"/>
      <c r="T248" s="2"/>
      <c r="U248" s="2"/>
      <c r="V248" s="2"/>
      <c r="W248" s="2"/>
      <c r="X248" s="2"/>
      <c r="Y248" s="2"/>
      <c r="Z248" s="1011"/>
      <c r="AA248" s="1011">
        <v>0.42</v>
      </c>
      <c r="AB248" s="2664"/>
      <c r="AC248" s="2664"/>
      <c r="AD248" s="2664"/>
      <c r="AE248" s="2664"/>
      <c r="AF248" s="2664"/>
      <c r="AG248" s="2664"/>
    </row>
    <row r="249" spans="1:33" s="1" customFormat="1">
      <c r="A249" s="84">
        <v>45</v>
      </c>
      <c r="B249" s="1018" t="s">
        <v>144</v>
      </c>
      <c r="C249" s="1016" t="s">
        <v>145</v>
      </c>
      <c r="D249" s="1010"/>
      <c r="E249" s="1011">
        <v>0.54</v>
      </c>
      <c r="F249" s="1011"/>
      <c r="G249" s="1011"/>
      <c r="H249" s="1011"/>
      <c r="I249" s="2"/>
      <c r="J249" s="2"/>
      <c r="K249" s="2"/>
      <c r="L249" s="1019"/>
      <c r="M249" s="2"/>
      <c r="N249" s="2"/>
      <c r="O249" s="1011">
        <v>0.54</v>
      </c>
      <c r="P249" s="2"/>
      <c r="Q249" s="1011">
        <v>0.54</v>
      </c>
      <c r="R249" s="1011" t="s">
        <v>55</v>
      </c>
      <c r="S249" s="2"/>
      <c r="T249" s="2"/>
      <c r="U249" s="2"/>
      <c r="V249" s="2"/>
      <c r="W249" s="2"/>
      <c r="X249" s="2"/>
      <c r="Y249" s="2"/>
      <c r="Z249" s="1011"/>
      <c r="AA249" s="1011">
        <v>0.54</v>
      </c>
      <c r="AB249" s="2664"/>
      <c r="AC249" s="2664"/>
      <c r="AD249" s="2664"/>
      <c r="AE249" s="2664"/>
      <c r="AF249" s="2664"/>
      <c r="AG249" s="2664"/>
    </row>
    <row r="250" spans="1:33" s="1" customFormat="1">
      <c r="A250" s="84">
        <v>46</v>
      </c>
      <c r="B250" s="1018" t="s">
        <v>146</v>
      </c>
      <c r="C250" s="1016" t="s">
        <v>147</v>
      </c>
      <c r="D250" s="1010"/>
      <c r="E250" s="1011">
        <v>0.4</v>
      </c>
      <c r="F250" s="1011"/>
      <c r="G250" s="1011"/>
      <c r="H250" s="1011"/>
      <c r="I250" s="2"/>
      <c r="J250" s="2"/>
      <c r="K250" s="2"/>
      <c r="L250" s="1019"/>
      <c r="M250" s="2"/>
      <c r="N250" s="2"/>
      <c r="O250" s="1011">
        <v>0.4</v>
      </c>
      <c r="P250" s="2"/>
      <c r="Q250" s="1011">
        <v>0.4</v>
      </c>
      <c r="R250" s="1011" t="s">
        <v>55</v>
      </c>
      <c r="S250" s="2"/>
      <c r="T250" s="2"/>
      <c r="U250" s="2"/>
      <c r="V250" s="2"/>
      <c r="W250" s="2"/>
      <c r="X250" s="2"/>
      <c r="Y250" s="2"/>
      <c r="Z250" s="1011"/>
      <c r="AA250" s="1011">
        <v>0.4</v>
      </c>
      <c r="AB250" s="2664"/>
      <c r="AC250" s="2664"/>
      <c r="AD250" s="2664"/>
      <c r="AE250" s="2664"/>
      <c r="AF250" s="2664"/>
      <c r="AG250" s="2664"/>
    </row>
    <row r="251" spans="1:33" s="1" customFormat="1">
      <c r="A251" s="84"/>
      <c r="B251" s="1015" t="s">
        <v>148</v>
      </c>
      <c r="C251" s="1016"/>
      <c r="D251" s="1010"/>
      <c r="E251" s="1011"/>
      <c r="F251" s="1011"/>
      <c r="G251" s="1011"/>
      <c r="H251" s="1011"/>
      <c r="I251" s="2"/>
      <c r="J251" s="2"/>
      <c r="K251" s="2"/>
      <c r="L251" s="1019"/>
      <c r="M251" s="2"/>
      <c r="N251" s="2"/>
      <c r="O251" s="1011"/>
      <c r="P251" s="2"/>
      <c r="Q251" s="1011"/>
      <c r="R251" s="1010"/>
      <c r="S251" s="2"/>
      <c r="T251" s="2"/>
      <c r="U251" s="2"/>
      <c r="V251" s="2"/>
      <c r="W251" s="2"/>
      <c r="X251" s="2"/>
      <c r="Y251" s="2"/>
      <c r="Z251" s="1011"/>
      <c r="AA251" s="1011"/>
      <c r="AB251" s="2664"/>
      <c r="AC251" s="2664"/>
      <c r="AD251" s="2664"/>
      <c r="AE251" s="2664"/>
      <c r="AF251" s="2664"/>
      <c r="AG251" s="2664"/>
    </row>
    <row r="252" spans="1:33" s="1" customFormat="1">
      <c r="A252" s="84">
        <v>47</v>
      </c>
      <c r="B252" s="1018" t="s">
        <v>149</v>
      </c>
      <c r="C252" s="1016" t="s">
        <v>150</v>
      </c>
      <c r="D252" s="1010"/>
      <c r="E252" s="1011">
        <v>1.1000000000000001</v>
      </c>
      <c r="F252" s="1011"/>
      <c r="G252" s="1011"/>
      <c r="H252" s="1011"/>
      <c r="I252" s="2"/>
      <c r="J252" s="2"/>
      <c r="K252" s="2"/>
      <c r="L252" s="1019"/>
      <c r="M252" s="2"/>
      <c r="N252" s="2"/>
      <c r="O252" s="1011">
        <v>1.1000000000000001</v>
      </c>
      <c r="P252" s="2"/>
      <c r="Q252" s="1011">
        <v>1.1000000000000001</v>
      </c>
      <c r="R252" s="1011" t="s">
        <v>55</v>
      </c>
      <c r="S252" s="2"/>
      <c r="T252" s="2"/>
      <c r="U252" s="2"/>
      <c r="V252" s="2"/>
      <c r="W252" s="2"/>
      <c r="X252" s="2"/>
      <c r="Y252" s="2"/>
      <c r="Z252" s="1011"/>
      <c r="AA252" s="1011">
        <v>1.1000000000000001</v>
      </c>
      <c r="AB252" s="2664"/>
      <c r="AC252" s="2664"/>
      <c r="AD252" s="2664"/>
      <c r="AE252" s="2664"/>
      <c r="AF252" s="2664"/>
      <c r="AG252" s="2664"/>
    </row>
    <row r="253" spans="1:33" s="1" customFormat="1">
      <c r="A253" s="84"/>
      <c r="B253" s="1015" t="s">
        <v>151</v>
      </c>
      <c r="C253" s="1016"/>
      <c r="D253" s="1010"/>
      <c r="E253" s="1011"/>
      <c r="F253" s="1011"/>
      <c r="G253" s="1011"/>
      <c r="H253" s="1011"/>
      <c r="I253" s="2"/>
      <c r="J253" s="2"/>
      <c r="K253" s="2"/>
      <c r="L253" s="1019"/>
      <c r="M253" s="2"/>
      <c r="N253" s="2"/>
      <c r="O253" s="1011"/>
      <c r="P253" s="2"/>
      <c r="Q253" s="1011"/>
      <c r="R253" s="1010"/>
      <c r="S253" s="2"/>
      <c r="T253" s="2"/>
      <c r="U253" s="2"/>
      <c r="V253" s="2"/>
      <c r="W253" s="2"/>
      <c r="X253" s="2"/>
      <c r="Y253" s="2"/>
      <c r="Z253" s="1011"/>
      <c r="AA253" s="1011"/>
      <c r="AB253" s="2664"/>
      <c r="AC253" s="2664"/>
      <c r="AD253" s="2664"/>
      <c r="AE253" s="2664"/>
      <c r="AF253" s="2664"/>
      <c r="AG253" s="2664"/>
    </row>
    <row r="254" spans="1:33" s="1" customFormat="1">
      <c r="A254" s="84">
        <v>48</v>
      </c>
      <c r="B254" s="1018" t="s">
        <v>152</v>
      </c>
      <c r="C254" s="1016" t="s">
        <v>153</v>
      </c>
      <c r="D254" s="1010"/>
      <c r="E254" s="1011">
        <v>0.4</v>
      </c>
      <c r="F254" s="1011"/>
      <c r="G254" s="1011"/>
      <c r="H254" s="1011"/>
      <c r="I254" s="2"/>
      <c r="J254" s="2"/>
      <c r="K254" s="2"/>
      <c r="L254" s="1019"/>
      <c r="M254" s="2"/>
      <c r="N254" s="2"/>
      <c r="O254" s="1011">
        <v>0.4</v>
      </c>
      <c r="P254" s="2"/>
      <c r="Q254" s="1011">
        <v>0.4</v>
      </c>
      <c r="R254" s="1011" t="s">
        <v>55</v>
      </c>
      <c r="S254" s="2"/>
      <c r="T254" s="2"/>
      <c r="U254" s="2"/>
      <c r="V254" s="2"/>
      <c r="W254" s="2"/>
      <c r="X254" s="2"/>
      <c r="Y254" s="2"/>
      <c r="Z254" s="1011"/>
      <c r="AA254" s="1011">
        <v>0.4</v>
      </c>
      <c r="AB254" s="2664"/>
      <c r="AC254" s="2664"/>
      <c r="AD254" s="2664"/>
      <c r="AE254" s="2664"/>
      <c r="AF254" s="2664"/>
      <c r="AG254" s="2664"/>
    </row>
    <row r="255" spans="1:33" s="1" customFormat="1">
      <c r="A255" s="84"/>
      <c r="B255" s="1015" t="s">
        <v>154</v>
      </c>
      <c r="C255" s="1016"/>
      <c r="D255" s="1010"/>
      <c r="E255" s="1011"/>
      <c r="F255" s="1011"/>
      <c r="G255" s="1011"/>
      <c r="H255" s="1011"/>
      <c r="I255" s="2"/>
      <c r="J255" s="2"/>
      <c r="K255" s="2"/>
      <c r="L255" s="1019"/>
      <c r="M255" s="2"/>
      <c r="N255" s="2"/>
      <c r="O255" s="1011"/>
      <c r="P255" s="2"/>
      <c r="Q255" s="1011"/>
      <c r="R255" s="1010"/>
      <c r="S255" s="2"/>
      <c r="T255" s="2"/>
      <c r="U255" s="2"/>
      <c r="V255" s="2"/>
      <c r="W255" s="2"/>
      <c r="X255" s="2"/>
      <c r="Y255" s="2"/>
      <c r="Z255" s="1011"/>
      <c r="AA255" s="1011"/>
      <c r="AB255" s="2664"/>
      <c r="AC255" s="2664"/>
      <c r="AD255" s="2664"/>
      <c r="AE255" s="2664"/>
      <c r="AF255" s="2664"/>
      <c r="AG255" s="2664"/>
    </row>
    <row r="256" spans="1:33" s="1" customFormat="1">
      <c r="A256" s="84">
        <v>49</v>
      </c>
      <c r="B256" s="1018" t="s">
        <v>155</v>
      </c>
      <c r="C256" s="1016" t="s">
        <v>156</v>
      </c>
      <c r="D256" s="1010"/>
      <c r="E256" s="1011">
        <v>0.8</v>
      </c>
      <c r="F256" s="1011">
        <v>0.8</v>
      </c>
      <c r="G256" s="1011"/>
      <c r="H256" s="1011"/>
      <c r="I256" s="2"/>
      <c r="J256" s="2"/>
      <c r="K256" s="2"/>
      <c r="L256" s="1019">
        <v>0.8</v>
      </c>
      <c r="M256" s="2"/>
      <c r="N256" s="2"/>
      <c r="O256" s="1011"/>
      <c r="P256" s="2"/>
      <c r="Q256" s="1011"/>
      <c r="R256" s="1011" t="s">
        <v>55</v>
      </c>
      <c r="S256" s="2"/>
      <c r="T256" s="2"/>
      <c r="U256" s="2"/>
      <c r="V256" s="2"/>
      <c r="W256" s="2"/>
      <c r="X256" s="2"/>
      <c r="Y256" s="2"/>
      <c r="Z256" s="1011">
        <v>0.8</v>
      </c>
      <c r="AA256" s="1011"/>
      <c r="AB256" s="2664"/>
      <c r="AC256" s="2664"/>
      <c r="AD256" s="2664"/>
      <c r="AE256" s="2664"/>
      <c r="AF256" s="2664"/>
      <c r="AG256" s="2664"/>
    </row>
    <row r="257" spans="1:33" s="1" customFormat="1">
      <c r="A257" s="84">
        <v>50</v>
      </c>
      <c r="B257" s="1018" t="s">
        <v>100</v>
      </c>
      <c r="C257" s="1016" t="s">
        <v>157</v>
      </c>
      <c r="D257" s="1010"/>
      <c r="E257" s="1011">
        <v>0.5</v>
      </c>
      <c r="F257" s="1011"/>
      <c r="G257" s="1011"/>
      <c r="H257" s="1011"/>
      <c r="I257" s="2"/>
      <c r="J257" s="2"/>
      <c r="K257" s="2"/>
      <c r="L257" s="1019"/>
      <c r="M257" s="2"/>
      <c r="N257" s="2"/>
      <c r="O257" s="1011">
        <v>0.5</v>
      </c>
      <c r="P257" s="2"/>
      <c r="Q257" s="1011">
        <v>0.5</v>
      </c>
      <c r="R257" s="1011" t="s">
        <v>55</v>
      </c>
      <c r="S257" s="2"/>
      <c r="T257" s="2"/>
      <c r="U257" s="2"/>
      <c r="V257" s="2"/>
      <c r="W257" s="2"/>
      <c r="X257" s="2"/>
      <c r="Y257" s="2"/>
      <c r="Z257" s="1011"/>
      <c r="AA257" s="1011">
        <v>0.5</v>
      </c>
      <c r="AB257" s="2664"/>
      <c r="AC257" s="2664"/>
      <c r="AD257" s="2664"/>
      <c r="AE257" s="2664"/>
      <c r="AF257" s="2664"/>
      <c r="AG257" s="2664"/>
    </row>
    <row r="258" spans="1:33" s="1" customFormat="1">
      <c r="A258" s="84">
        <v>51</v>
      </c>
      <c r="B258" s="1018" t="s">
        <v>158</v>
      </c>
      <c r="C258" s="1016" t="s">
        <v>159</v>
      </c>
      <c r="D258" s="1010"/>
      <c r="E258" s="1011">
        <v>0.2</v>
      </c>
      <c r="F258" s="1011">
        <v>0.2</v>
      </c>
      <c r="G258" s="1011"/>
      <c r="H258" s="1011"/>
      <c r="I258" s="2"/>
      <c r="J258" s="2"/>
      <c r="K258" s="2"/>
      <c r="L258" s="1019">
        <v>0.2</v>
      </c>
      <c r="M258" s="2"/>
      <c r="N258" s="2"/>
      <c r="O258" s="1011"/>
      <c r="P258" s="2"/>
      <c r="Q258" s="1011"/>
      <c r="R258" s="1011" t="s">
        <v>55</v>
      </c>
      <c r="S258" s="2"/>
      <c r="T258" s="2"/>
      <c r="U258" s="2"/>
      <c r="V258" s="2"/>
      <c r="W258" s="2"/>
      <c r="X258" s="2"/>
      <c r="Y258" s="2"/>
      <c r="Z258" s="1011">
        <v>0.2</v>
      </c>
      <c r="AA258" s="1011"/>
      <c r="AB258" s="2664"/>
      <c r="AC258" s="2664"/>
      <c r="AD258" s="2664"/>
      <c r="AE258" s="2664"/>
      <c r="AF258" s="2664"/>
      <c r="AG258" s="2664"/>
    </row>
    <row r="259" spans="1:33" s="1" customFormat="1">
      <c r="A259" s="84">
        <v>52</v>
      </c>
      <c r="B259" s="1018" t="s">
        <v>160</v>
      </c>
      <c r="C259" s="1016" t="s">
        <v>161</v>
      </c>
      <c r="D259" s="1010"/>
      <c r="E259" s="1011">
        <v>0.2</v>
      </c>
      <c r="F259" s="1011">
        <v>0.2</v>
      </c>
      <c r="G259" s="1011"/>
      <c r="H259" s="1011"/>
      <c r="I259" s="2"/>
      <c r="J259" s="2"/>
      <c r="K259" s="2"/>
      <c r="L259" s="1019">
        <v>0.2</v>
      </c>
      <c r="M259" s="2"/>
      <c r="N259" s="2"/>
      <c r="O259" s="1011"/>
      <c r="P259" s="2"/>
      <c r="Q259" s="1011"/>
      <c r="R259" s="1011" t="s">
        <v>55</v>
      </c>
      <c r="S259" s="2"/>
      <c r="T259" s="2"/>
      <c r="U259" s="2"/>
      <c r="V259" s="2"/>
      <c r="W259" s="2"/>
      <c r="X259" s="2"/>
      <c r="Y259" s="2"/>
      <c r="Z259" s="1011">
        <v>0.2</v>
      </c>
      <c r="AA259" s="1011"/>
      <c r="AB259" s="2664"/>
      <c r="AC259" s="2664"/>
      <c r="AD259" s="2664"/>
      <c r="AE259" s="2664"/>
      <c r="AF259" s="2664"/>
      <c r="AG259" s="2664"/>
    </row>
    <row r="260" spans="1:33" s="1" customFormat="1">
      <c r="A260" s="84">
        <v>53</v>
      </c>
      <c r="B260" s="1018" t="s">
        <v>162</v>
      </c>
      <c r="C260" s="1016" t="s">
        <v>163</v>
      </c>
      <c r="D260" s="1010"/>
      <c r="E260" s="1011">
        <v>0.2</v>
      </c>
      <c r="F260" s="1011">
        <v>0.2</v>
      </c>
      <c r="G260" s="1011"/>
      <c r="H260" s="1011"/>
      <c r="I260" s="2"/>
      <c r="J260" s="2"/>
      <c r="K260" s="2"/>
      <c r="L260" s="1019">
        <v>0.2</v>
      </c>
      <c r="M260" s="2"/>
      <c r="N260" s="2"/>
      <c r="O260" s="1011"/>
      <c r="P260" s="2"/>
      <c r="Q260" s="1011"/>
      <c r="R260" s="1011" t="s">
        <v>55</v>
      </c>
      <c r="S260" s="2"/>
      <c r="T260" s="2"/>
      <c r="U260" s="2"/>
      <c r="V260" s="2"/>
      <c r="W260" s="2"/>
      <c r="X260" s="2"/>
      <c r="Y260" s="2"/>
      <c r="Z260" s="1011">
        <v>0.2</v>
      </c>
      <c r="AA260" s="1011"/>
      <c r="AB260" s="2664"/>
      <c r="AC260" s="2664"/>
      <c r="AD260" s="2664"/>
      <c r="AE260" s="2664"/>
      <c r="AF260" s="2664"/>
      <c r="AG260" s="2664"/>
    </row>
    <row r="261" spans="1:33" s="1" customFormat="1">
      <c r="A261" s="84">
        <v>54</v>
      </c>
      <c r="B261" s="1018" t="s">
        <v>164</v>
      </c>
      <c r="C261" s="1016" t="s">
        <v>165</v>
      </c>
      <c r="D261" s="1010"/>
      <c r="E261" s="1011">
        <v>0.22</v>
      </c>
      <c r="F261" s="1011"/>
      <c r="G261" s="1011"/>
      <c r="H261" s="1011"/>
      <c r="I261" s="2"/>
      <c r="J261" s="2"/>
      <c r="K261" s="2"/>
      <c r="L261" s="1019"/>
      <c r="M261" s="2"/>
      <c r="N261" s="2"/>
      <c r="O261" s="1011">
        <v>0.22</v>
      </c>
      <c r="P261" s="2"/>
      <c r="Q261" s="1011">
        <v>0.22</v>
      </c>
      <c r="R261" s="1011" t="s">
        <v>55</v>
      </c>
      <c r="S261" s="2"/>
      <c r="T261" s="2"/>
      <c r="U261" s="2"/>
      <c r="V261" s="2"/>
      <c r="W261" s="2"/>
      <c r="X261" s="2"/>
      <c r="Y261" s="2"/>
      <c r="Z261" s="1011"/>
      <c r="AA261" s="1011">
        <v>0.22</v>
      </c>
      <c r="AB261" s="2664"/>
      <c r="AC261" s="2664"/>
      <c r="AD261" s="2664"/>
      <c r="AE261" s="2664"/>
      <c r="AF261" s="2664"/>
      <c r="AG261" s="2664"/>
    </row>
    <row r="262" spans="1:33" s="1" customFormat="1">
      <c r="A262" s="84">
        <v>55</v>
      </c>
      <c r="B262" s="1018" t="s">
        <v>166</v>
      </c>
      <c r="C262" s="1016" t="s">
        <v>167</v>
      </c>
      <c r="D262" s="1010"/>
      <c r="E262" s="1011">
        <v>0.2</v>
      </c>
      <c r="F262" s="1011"/>
      <c r="G262" s="1011"/>
      <c r="H262" s="1011"/>
      <c r="I262" s="2"/>
      <c r="J262" s="2"/>
      <c r="K262" s="2"/>
      <c r="L262" s="1019"/>
      <c r="M262" s="2"/>
      <c r="N262" s="2"/>
      <c r="O262" s="1011">
        <v>0.2</v>
      </c>
      <c r="P262" s="2"/>
      <c r="Q262" s="1011">
        <v>0.2</v>
      </c>
      <c r="R262" s="1011" t="s">
        <v>55</v>
      </c>
      <c r="S262" s="2"/>
      <c r="T262" s="2"/>
      <c r="U262" s="2"/>
      <c r="V262" s="2"/>
      <c r="W262" s="2"/>
      <c r="X262" s="2"/>
      <c r="Y262" s="2"/>
      <c r="Z262" s="1011"/>
      <c r="AA262" s="1011">
        <v>0.2</v>
      </c>
      <c r="AB262" s="2664"/>
      <c r="AC262" s="2664"/>
      <c r="AD262" s="2664"/>
      <c r="AE262" s="2664"/>
      <c r="AF262" s="2664"/>
      <c r="AG262" s="2664"/>
    </row>
    <row r="263" spans="1:33" s="1" customFormat="1">
      <c r="A263" s="84"/>
      <c r="B263" s="1015" t="s">
        <v>168</v>
      </c>
      <c r="C263" s="1016"/>
      <c r="D263" s="1010"/>
      <c r="E263" s="1011"/>
      <c r="F263" s="1011"/>
      <c r="G263" s="1011"/>
      <c r="H263" s="1011"/>
      <c r="I263" s="2"/>
      <c r="J263" s="2"/>
      <c r="K263" s="2"/>
      <c r="L263" s="1019"/>
      <c r="M263" s="2"/>
      <c r="N263" s="2"/>
      <c r="O263" s="1011"/>
      <c r="P263" s="2"/>
      <c r="Q263" s="1011"/>
      <c r="R263" s="1010"/>
      <c r="S263" s="2"/>
      <c r="T263" s="2"/>
      <c r="U263" s="2"/>
      <c r="V263" s="2"/>
      <c r="W263" s="2"/>
      <c r="X263" s="2"/>
      <c r="Y263" s="2"/>
      <c r="Z263" s="1011"/>
      <c r="AA263" s="1011"/>
      <c r="AB263" s="2664"/>
      <c r="AC263" s="2664"/>
      <c r="AD263" s="2664"/>
      <c r="AE263" s="2664"/>
      <c r="AF263" s="2664"/>
      <c r="AG263" s="2664"/>
    </row>
    <row r="264" spans="1:33" s="1" customFormat="1">
      <c r="A264" s="84">
        <v>56</v>
      </c>
      <c r="B264" s="1018" t="s">
        <v>169</v>
      </c>
      <c r="C264" s="1016" t="s">
        <v>170</v>
      </c>
      <c r="D264" s="1010"/>
      <c r="E264" s="1011">
        <v>0.72</v>
      </c>
      <c r="F264" s="1011">
        <v>0.72</v>
      </c>
      <c r="G264" s="1011"/>
      <c r="H264" s="1011"/>
      <c r="I264" s="2"/>
      <c r="J264" s="2"/>
      <c r="K264" s="2"/>
      <c r="L264" s="1019">
        <v>0.72</v>
      </c>
      <c r="M264" s="2"/>
      <c r="N264" s="2"/>
      <c r="O264" s="1011"/>
      <c r="P264" s="2"/>
      <c r="Q264" s="1011"/>
      <c r="R264" s="1011" t="s">
        <v>55</v>
      </c>
      <c r="S264" s="2"/>
      <c r="T264" s="2"/>
      <c r="U264" s="2"/>
      <c r="V264" s="2"/>
      <c r="W264" s="2"/>
      <c r="X264" s="2"/>
      <c r="Y264" s="2"/>
      <c r="Z264" s="1029">
        <v>0.72</v>
      </c>
      <c r="AA264" s="1011"/>
      <c r="AB264" s="2664"/>
      <c r="AC264" s="2664"/>
      <c r="AD264" s="2664"/>
      <c r="AE264" s="2664"/>
      <c r="AF264" s="2664"/>
      <c r="AG264" s="2664"/>
    </row>
    <row r="265" spans="1:33" s="1" customFormat="1">
      <c r="A265" s="2320"/>
      <c r="B265" s="1106" t="s">
        <v>171</v>
      </c>
      <c r="C265" s="2660"/>
      <c r="D265" s="2661"/>
      <c r="E265" s="2661"/>
      <c r="F265" s="2661"/>
      <c r="G265" s="2661"/>
      <c r="H265" s="2661"/>
      <c r="I265" s="2661"/>
      <c r="J265" s="2661"/>
      <c r="K265" s="2661"/>
      <c r="L265" s="2661"/>
      <c r="M265" s="2661"/>
      <c r="N265" s="2661"/>
      <c r="O265" s="2661"/>
      <c r="P265" s="2661"/>
      <c r="Q265" s="2661"/>
      <c r="R265" s="2661"/>
      <c r="S265" s="2661"/>
      <c r="T265" s="2661"/>
      <c r="U265" s="2661"/>
      <c r="V265" s="2661"/>
      <c r="W265" s="2661"/>
      <c r="X265" s="2661"/>
      <c r="Y265" s="2661"/>
      <c r="Z265" s="2661"/>
      <c r="AA265" s="2662"/>
      <c r="AB265" s="2664"/>
      <c r="AC265" s="2664"/>
      <c r="AD265" s="2664"/>
      <c r="AE265" s="2664"/>
      <c r="AF265" s="2664"/>
      <c r="AG265" s="2664"/>
    </row>
    <row r="266" spans="1:33" s="1" customFormat="1">
      <c r="A266" s="85"/>
      <c r="B266" s="3182" t="s">
        <v>172</v>
      </c>
      <c r="C266" s="3182"/>
      <c r="D266" s="1033"/>
      <c r="E266" s="1012"/>
      <c r="F266" s="1012"/>
      <c r="G266" s="1012"/>
      <c r="H266" s="1012"/>
      <c r="I266" s="2"/>
      <c r="J266" s="2"/>
      <c r="K266" s="2"/>
      <c r="L266" s="1034"/>
      <c r="M266" s="2"/>
      <c r="N266" s="2"/>
      <c r="O266" s="1012"/>
      <c r="P266" s="2"/>
      <c r="Q266" s="1012"/>
      <c r="R266" s="1033"/>
      <c r="S266" s="2"/>
      <c r="T266" s="2"/>
      <c r="U266" s="2"/>
      <c r="V266" s="2"/>
      <c r="W266" s="2"/>
      <c r="X266" s="2"/>
      <c r="Y266" s="2"/>
      <c r="Z266" s="1012"/>
      <c r="AA266" s="1012"/>
      <c r="AB266" s="2664"/>
      <c r="AC266" s="2664"/>
      <c r="AD266" s="2664"/>
      <c r="AE266" s="2664"/>
      <c r="AF266" s="2664"/>
      <c r="AG266" s="2664"/>
    </row>
    <row r="267" spans="1:33" s="1" customFormat="1">
      <c r="A267" s="85">
        <v>57</v>
      </c>
      <c r="B267" s="1035" t="s">
        <v>173</v>
      </c>
      <c r="C267" s="1036" t="s">
        <v>174</v>
      </c>
      <c r="D267" s="1033"/>
      <c r="E267" s="1012">
        <v>0.5</v>
      </c>
      <c r="F267" s="1012"/>
      <c r="G267" s="1012"/>
      <c r="H267" s="1012"/>
      <c r="I267" s="2"/>
      <c r="J267" s="2"/>
      <c r="K267" s="2"/>
      <c r="L267" s="1034"/>
      <c r="M267" s="2"/>
      <c r="N267" s="2"/>
      <c r="O267" s="1012">
        <v>0.5</v>
      </c>
      <c r="P267" s="2"/>
      <c r="Q267" s="1012">
        <v>0.5</v>
      </c>
      <c r="R267" s="1012" t="s">
        <v>55</v>
      </c>
      <c r="S267" s="2"/>
      <c r="T267" s="2"/>
      <c r="U267" s="2"/>
      <c r="V267" s="2"/>
      <c r="W267" s="2"/>
      <c r="X267" s="2"/>
      <c r="Y267" s="2"/>
      <c r="Z267" s="1012"/>
      <c r="AA267" s="1012">
        <v>0.5</v>
      </c>
      <c r="AB267" s="2664"/>
      <c r="AC267" s="2664"/>
      <c r="AD267" s="2664"/>
      <c r="AE267" s="2664"/>
      <c r="AF267" s="2664"/>
      <c r="AG267" s="2664"/>
    </row>
    <row r="268" spans="1:33" s="1" customFormat="1">
      <c r="A268" s="85">
        <v>58</v>
      </c>
      <c r="B268" s="1035" t="s">
        <v>175</v>
      </c>
      <c r="C268" s="1036" t="s">
        <v>176</v>
      </c>
      <c r="D268" s="1033"/>
      <c r="E268" s="1012">
        <v>0.7</v>
      </c>
      <c r="F268" s="1012">
        <v>0.7</v>
      </c>
      <c r="G268" s="1012">
        <v>0.6</v>
      </c>
      <c r="H268" s="1012"/>
      <c r="I268" s="2"/>
      <c r="J268" s="2"/>
      <c r="K268" s="2"/>
      <c r="L268" s="1034">
        <v>0.1</v>
      </c>
      <c r="M268" s="2"/>
      <c r="N268" s="2"/>
      <c r="O268" s="1012"/>
      <c r="P268" s="2"/>
      <c r="Q268" s="1012"/>
      <c r="R268" s="1012" t="s">
        <v>55</v>
      </c>
      <c r="S268" s="2"/>
      <c r="T268" s="2"/>
      <c r="U268" s="2"/>
      <c r="V268" s="2"/>
      <c r="W268" s="2"/>
      <c r="X268" s="2"/>
      <c r="Y268" s="2"/>
      <c r="Z268" s="1012">
        <v>0.7</v>
      </c>
      <c r="AA268" s="1012"/>
      <c r="AB268" s="2664"/>
      <c r="AC268" s="2664"/>
      <c r="AD268" s="2664"/>
      <c r="AE268" s="2664"/>
      <c r="AF268" s="2664"/>
      <c r="AG268" s="2664"/>
    </row>
    <row r="269" spans="1:33" s="1" customFormat="1">
      <c r="A269" s="85">
        <v>59</v>
      </c>
      <c r="B269" s="1035" t="s">
        <v>177</v>
      </c>
      <c r="C269" s="1036" t="s">
        <v>178</v>
      </c>
      <c r="D269" s="1033"/>
      <c r="E269" s="1012">
        <v>0.6</v>
      </c>
      <c r="F269" s="1012">
        <v>0.6</v>
      </c>
      <c r="G269" s="1012"/>
      <c r="H269" s="1012"/>
      <c r="I269" s="2"/>
      <c r="J269" s="2"/>
      <c r="K269" s="2"/>
      <c r="L269" s="1034">
        <v>0.6</v>
      </c>
      <c r="M269" s="2"/>
      <c r="N269" s="2"/>
      <c r="O269" s="1012"/>
      <c r="P269" s="2"/>
      <c r="Q269" s="1012"/>
      <c r="R269" s="1012" t="s">
        <v>55</v>
      </c>
      <c r="S269" s="2"/>
      <c r="T269" s="2"/>
      <c r="U269" s="2"/>
      <c r="V269" s="2"/>
      <c r="W269" s="2"/>
      <c r="X269" s="2"/>
      <c r="Y269" s="2"/>
      <c r="Z269" s="1012">
        <v>0.6</v>
      </c>
      <c r="AA269" s="1012"/>
      <c r="AB269" s="2664"/>
      <c r="AC269" s="2664"/>
      <c r="AD269" s="2664"/>
      <c r="AE269" s="2664"/>
      <c r="AF269" s="2664"/>
      <c r="AG269" s="2664"/>
    </row>
    <row r="270" spans="1:33" s="1" customFormat="1">
      <c r="A270" s="85"/>
      <c r="B270" s="1037" t="s">
        <v>179</v>
      </c>
      <c r="C270" s="1036"/>
      <c r="D270" s="1033"/>
      <c r="E270" s="1012"/>
      <c r="F270" s="1012"/>
      <c r="G270" s="1012"/>
      <c r="H270" s="1012"/>
      <c r="I270" s="2"/>
      <c r="J270" s="2"/>
      <c r="K270" s="2"/>
      <c r="L270" s="1034"/>
      <c r="M270" s="2"/>
      <c r="N270" s="2"/>
      <c r="O270" s="1012"/>
      <c r="P270" s="2"/>
      <c r="Q270" s="1012"/>
      <c r="R270" s="1033"/>
      <c r="S270" s="2"/>
      <c r="T270" s="2"/>
      <c r="U270" s="2"/>
      <c r="V270" s="2"/>
      <c r="W270" s="2"/>
      <c r="X270" s="2"/>
      <c r="Y270" s="2"/>
      <c r="Z270" s="1012"/>
      <c r="AA270" s="1012"/>
      <c r="AB270" s="2664"/>
      <c r="AC270" s="2664"/>
      <c r="AD270" s="2664"/>
      <c r="AE270" s="2664"/>
      <c r="AF270" s="2664"/>
      <c r="AG270" s="2664"/>
    </row>
    <row r="271" spans="1:33" s="1" customFormat="1">
      <c r="A271" s="85">
        <v>60</v>
      </c>
      <c r="B271" s="1035" t="s">
        <v>180</v>
      </c>
      <c r="C271" s="1036" t="s">
        <v>181</v>
      </c>
      <c r="D271" s="1033"/>
      <c r="E271" s="1012">
        <v>0.7</v>
      </c>
      <c r="F271" s="1012"/>
      <c r="G271" s="1012"/>
      <c r="H271" s="1012"/>
      <c r="I271" s="2"/>
      <c r="J271" s="2"/>
      <c r="K271" s="2"/>
      <c r="L271" s="1034"/>
      <c r="M271" s="2"/>
      <c r="N271" s="2"/>
      <c r="O271" s="1012">
        <v>0.7</v>
      </c>
      <c r="P271" s="2"/>
      <c r="Q271" s="1012">
        <v>0.7</v>
      </c>
      <c r="R271" s="1012" t="s">
        <v>55</v>
      </c>
      <c r="S271" s="2"/>
      <c r="T271" s="2"/>
      <c r="U271" s="2"/>
      <c r="V271" s="2"/>
      <c r="W271" s="2"/>
      <c r="X271" s="2"/>
      <c r="Y271" s="2"/>
      <c r="Z271" s="1012"/>
      <c r="AA271" s="1012">
        <v>0.7</v>
      </c>
      <c r="AB271" s="2664"/>
      <c r="AC271" s="2664"/>
      <c r="AD271" s="2664"/>
      <c r="AE271" s="2664"/>
      <c r="AF271" s="2664"/>
      <c r="AG271" s="2664"/>
    </row>
    <row r="272" spans="1:33" s="1" customFormat="1">
      <c r="A272" s="85"/>
      <c r="B272" s="1037" t="s">
        <v>182</v>
      </c>
      <c r="C272" s="1036"/>
      <c r="D272" s="1033"/>
      <c r="E272" s="1012"/>
      <c r="F272" s="1012"/>
      <c r="G272" s="1012"/>
      <c r="H272" s="1012"/>
      <c r="I272" s="2"/>
      <c r="J272" s="2"/>
      <c r="K272" s="2"/>
      <c r="L272" s="1034"/>
      <c r="M272" s="2"/>
      <c r="N272" s="2"/>
      <c r="O272" s="1012"/>
      <c r="P272" s="2"/>
      <c r="Q272" s="1012"/>
      <c r="R272" s="1033"/>
      <c r="S272" s="2"/>
      <c r="T272" s="2"/>
      <c r="U272" s="2"/>
      <c r="V272" s="2"/>
      <c r="W272" s="2"/>
      <c r="X272" s="2"/>
      <c r="Y272" s="2"/>
      <c r="Z272" s="1012"/>
      <c r="AA272" s="1012"/>
      <c r="AB272" s="2664"/>
      <c r="AC272" s="2664"/>
      <c r="AD272" s="2664"/>
      <c r="AE272" s="2664"/>
      <c r="AF272" s="2664"/>
      <c r="AG272" s="2664"/>
    </row>
    <row r="273" spans="1:33" s="1" customFormat="1">
      <c r="A273" s="85">
        <v>61</v>
      </c>
      <c r="B273" s="1035" t="s">
        <v>183</v>
      </c>
      <c r="C273" s="1036" t="s">
        <v>184</v>
      </c>
      <c r="D273" s="1033"/>
      <c r="E273" s="1012">
        <v>0.9</v>
      </c>
      <c r="F273" s="1012"/>
      <c r="G273" s="1012"/>
      <c r="H273" s="1012"/>
      <c r="I273" s="2"/>
      <c r="J273" s="2"/>
      <c r="K273" s="2"/>
      <c r="L273" s="1034"/>
      <c r="M273" s="2"/>
      <c r="N273" s="2"/>
      <c r="O273" s="1012">
        <v>0.9</v>
      </c>
      <c r="P273" s="2"/>
      <c r="Q273" s="1012">
        <v>0.9</v>
      </c>
      <c r="R273" s="1012" t="s">
        <v>55</v>
      </c>
      <c r="S273" s="2"/>
      <c r="T273" s="2"/>
      <c r="U273" s="2"/>
      <c r="V273" s="2"/>
      <c r="W273" s="2"/>
      <c r="X273" s="2"/>
      <c r="Y273" s="2"/>
      <c r="Z273" s="1012"/>
      <c r="AA273" s="1012">
        <v>0.9</v>
      </c>
      <c r="AB273" s="2664"/>
      <c r="AC273" s="2664"/>
      <c r="AD273" s="2664"/>
      <c r="AE273" s="2664"/>
      <c r="AF273" s="2664"/>
      <c r="AG273" s="2664"/>
    </row>
    <row r="274" spans="1:33" s="1" customFormat="1">
      <c r="A274" s="85"/>
      <c r="B274" s="1037" t="s">
        <v>185</v>
      </c>
      <c r="C274" s="1036"/>
      <c r="D274" s="1033"/>
      <c r="E274" s="1012"/>
      <c r="F274" s="1012"/>
      <c r="G274" s="1012"/>
      <c r="H274" s="1012"/>
      <c r="I274" s="2"/>
      <c r="J274" s="2"/>
      <c r="K274" s="2"/>
      <c r="L274" s="1034"/>
      <c r="M274" s="2"/>
      <c r="N274" s="2"/>
      <c r="O274" s="1012"/>
      <c r="P274" s="2"/>
      <c r="Q274" s="1012"/>
      <c r="R274" s="1033"/>
      <c r="S274" s="2"/>
      <c r="T274" s="2"/>
      <c r="U274" s="2"/>
      <c r="V274" s="2"/>
      <c r="W274" s="2"/>
      <c r="X274" s="2"/>
      <c r="Y274" s="2"/>
      <c r="Z274" s="1012"/>
      <c r="AA274" s="1012"/>
      <c r="AB274" s="2664"/>
      <c r="AC274" s="2664"/>
      <c r="AD274" s="2664"/>
      <c r="AE274" s="2664"/>
      <c r="AF274" s="2664"/>
      <c r="AG274" s="2664"/>
    </row>
    <row r="275" spans="1:33" s="1" customFormat="1">
      <c r="A275" s="85">
        <v>62</v>
      </c>
      <c r="B275" s="1035" t="s">
        <v>186</v>
      </c>
      <c r="C275" s="1036" t="s">
        <v>187</v>
      </c>
      <c r="D275" s="1033"/>
      <c r="E275" s="1012">
        <v>0.35</v>
      </c>
      <c r="F275" s="1012"/>
      <c r="G275" s="1012"/>
      <c r="H275" s="1012"/>
      <c r="I275" s="2"/>
      <c r="J275" s="2"/>
      <c r="K275" s="2"/>
      <c r="L275" s="1034"/>
      <c r="M275" s="2"/>
      <c r="N275" s="2"/>
      <c r="O275" s="1012">
        <v>0.35</v>
      </c>
      <c r="P275" s="2"/>
      <c r="Q275" s="1012">
        <v>0.35</v>
      </c>
      <c r="R275" s="1012" t="s">
        <v>55</v>
      </c>
      <c r="S275" s="2"/>
      <c r="T275" s="2"/>
      <c r="U275" s="2"/>
      <c r="V275" s="2"/>
      <c r="W275" s="2"/>
      <c r="X275" s="2"/>
      <c r="Y275" s="2"/>
      <c r="Z275" s="1012"/>
      <c r="AA275" s="1012">
        <v>0.35</v>
      </c>
      <c r="AB275" s="2664"/>
      <c r="AC275" s="2664"/>
      <c r="AD275" s="2664"/>
      <c r="AE275" s="2664"/>
      <c r="AF275" s="2664"/>
      <c r="AG275" s="2664"/>
    </row>
    <row r="276" spans="1:33" s="1" customFormat="1">
      <c r="A276" s="85"/>
      <c r="B276" s="1037" t="s">
        <v>188</v>
      </c>
      <c r="C276" s="1036"/>
      <c r="D276" s="1033"/>
      <c r="E276" s="1012"/>
      <c r="F276" s="1012"/>
      <c r="G276" s="1012"/>
      <c r="H276" s="1012"/>
      <c r="I276" s="2"/>
      <c r="J276" s="2"/>
      <c r="K276" s="2"/>
      <c r="L276" s="1034"/>
      <c r="M276" s="2"/>
      <c r="N276" s="2"/>
      <c r="O276" s="1012"/>
      <c r="P276" s="2"/>
      <c r="Q276" s="1012"/>
      <c r="R276" s="1033"/>
      <c r="S276" s="2"/>
      <c r="T276" s="2"/>
      <c r="U276" s="2"/>
      <c r="V276" s="2"/>
      <c r="W276" s="2"/>
      <c r="X276" s="2"/>
      <c r="Y276" s="2"/>
      <c r="Z276" s="1012"/>
      <c r="AA276" s="1012"/>
      <c r="AB276" s="2664"/>
      <c r="AC276" s="2664"/>
      <c r="AD276" s="2664"/>
      <c r="AE276" s="2664"/>
      <c r="AF276" s="2664"/>
      <c r="AG276" s="2664"/>
    </row>
    <row r="277" spans="1:33" s="1" customFormat="1">
      <c r="A277" s="85">
        <v>63</v>
      </c>
      <c r="B277" s="1035" t="s">
        <v>189</v>
      </c>
      <c r="C277" s="1036" t="s">
        <v>190</v>
      </c>
      <c r="D277" s="1033"/>
      <c r="E277" s="1012">
        <v>0.6</v>
      </c>
      <c r="F277" s="1012"/>
      <c r="G277" s="1012"/>
      <c r="H277" s="1012"/>
      <c r="I277" s="2"/>
      <c r="J277" s="2"/>
      <c r="K277" s="2"/>
      <c r="L277" s="1034"/>
      <c r="M277" s="2"/>
      <c r="N277" s="2"/>
      <c r="O277" s="1012">
        <v>0.6</v>
      </c>
      <c r="P277" s="2"/>
      <c r="Q277" s="1012">
        <v>0.6</v>
      </c>
      <c r="R277" s="1012" t="s">
        <v>55</v>
      </c>
      <c r="S277" s="2"/>
      <c r="T277" s="2"/>
      <c r="U277" s="2"/>
      <c r="V277" s="2"/>
      <c r="W277" s="2"/>
      <c r="X277" s="2"/>
      <c r="Y277" s="2"/>
      <c r="Z277" s="1012"/>
      <c r="AA277" s="1012">
        <v>0.6</v>
      </c>
      <c r="AB277" s="2664"/>
      <c r="AC277" s="2664"/>
      <c r="AD277" s="2664"/>
      <c r="AE277" s="2664"/>
      <c r="AF277" s="2664"/>
      <c r="AG277" s="2664"/>
    </row>
    <row r="278" spans="1:33" s="1" customFormat="1">
      <c r="A278" s="85">
        <v>64</v>
      </c>
      <c r="B278" s="1035" t="s">
        <v>191</v>
      </c>
      <c r="C278" s="1036" t="s">
        <v>192</v>
      </c>
      <c r="D278" s="1033"/>
      <c r="E278" s="1012">
        <v>0.4</v>
      </c>
      <c r="F278" s="1012"/>
      <c r="G278" s="1012"/>
      <c r="H278" s="1012"/>
      <c r="I278" s="2"/>
      <c r="J278" s="2"/>
      <c r="K278" s="2"/>
      <c r="L278" s="1034"/>
      <c r="M278" s="2"/>
      <c r="N278" s="2"/>
      <c r="O278" s="1012">
        <v>0.4</v>
      </c>
      <c r="P278" s="2"/>
      <c r="Q278" s="1012">
        <v>0.4</v>
      </c>
      <c r="R278" s="1012" t="s">
        <v>55</v>
      </c>
      <c r="S278" s="2"/>
      <c r="T278" s="2"/>
      <c r="U278" s="2"/>
      <c r="V278" s="2"/>
      <c r="W278" s="2"/>
      <c r="X278" s="2"/>
      <c r="Y278" s="2"/>
      <c r="Z278" s="1012"/>
      <c r="AA278" s="1012">
        <v>0.4</v>
      </c>
      <c r="AB278" s="2664"/>
      <c r="AC278" s="2664"/>
      <c r="AD278" s="2664"/>
      <c r="AE278" s="2664"/>
      <c r="AF278" s="2664"/>
      <c r="AG278" s="2664"/>
    </row>
    <row r="279" spans="1:33" s="1" customFormat="1">
      <c r="A279" s="85"/>
      <c r="B279" s="1037" t="s">
        <v>193</v>
      </c>
      <c r="C279" s="1036"/>
      <c r="D279" s="1033"/>
      <c r="E279" s="1012"/>
      <c r="F279" s="1012"/>
      <c r="G279" s="1012"/>
      <c r="H279" s="1012"/>
      <c r="I279" s="2"/>
      <c r="J279" s="2"/>
      <c r="K279" s="2"/>
      <c r="L279" s="1034"/>
      <c r="M279" s="2"/>
      <c r="N279" s="2"/>
      <c r="O279" s="1012"/>
      <c r="P279" s="2"/>
      <c r="Q279" s="1012"/>
      <c r="R279" s="1033"/>
      <c r="S279" s="2"/>
      <c r="T279" s="2"/>
      <c r="U279" s="2"/>
      <c r="V279" s="2"/>
      <c r="W279" s="2"/>
      <c r="X279" s="2"/>
      <c r="Y279" s="2"/>
      <c r="Z279" s="1012"/>
      <c r="AA279" s="1012"/>
      <c r="AB279" s="2664"/>
      <c r="AC279" s="2664"/>
      <c r="AD279" s="2664"/>
      <c r="AE279" s="2664"/>
      <c r="AF279" s="2664"/>
      <c r="AG279" s="2664"/>
    </row>
    <row r="280" spans="1:33" s="1" customFormat="1">
      <c r="A280" s="85">
        <v>65</v>
      </c>
      <c r="B280" s="1035" t="s">
        <v>70</v>
      </c>
      <c r="C280" s="1036" t="s">
        <v>194</v>
      </c>
      <c r="D280" s="1033"/>
      <c r="E280" s="1012">
        <v>0.9</v>
      </c>
      <c r="F280" s="1012">
        <v>0.9</v>
      </c>
      <c r="G280" s="1012"/>
      <c r="H280" s="1012"/>
      <c r="I280" s="2"/>
      <c r="J280" s="2"/>
      <c r="K280" s="2"/>
      <c r="L280" s="1034">
        <v>0.9</v>
      </c>
      <c r="M280" s="2"/>
      <c r="N280" s="2"/>
      <c r="O280" s="1012"/>
      <c r="P280" s="2"/>
      <c r="Q280" s="1012"/>
      <c r="R280" s="1012" t="s">
        <v>55</v>
      </c>
      <c r="S280" s="2"/>
      <c r="T280" s="2"/>
      <c r="U280" s="2"/>
      <c r="V280" s="2"/>
      <c r="W280" s="2"/>
      <c r="X280" s="2"/>
      <c r="Y280" s="2"/>
      <c r="Z280" s="1012">
        <v>0.9</v>
      </c>
      <c r="AA280" s="1012"/>
      <c r="AB280" s="2664"/>
      <c r="AC280" s="2664"/>
      <c r="AD280" s="2664"/>
      <c r="AE280" s="2664"/>
      <c r="AF280" s="2664"/>
      <c r="AG280" s="2664"/>
    </row>
    <row r="281" spans="1:33" s="1" customFormat="1">
      <c r="A281" s="85">
        <v>66</v>
      </c>
      <c r="B281" s="1035" t="s">
        <v>195</v>
      </c>
      <c r="C281" s="1036" t="s">
        <v>196</v>
      </c>
      <c r="D281" s="1033"/>
      <c r="E281" s="1012">
        <v>0.5</v>
      </c>
      <c r="F281" s="1012">
        <v>0.5</v>
      </c>
      <c r="G281" s="1012"/>
      <c r="H281" s="1012"/>
      <c r="I281" s="2"/>
      <c r="J281" s="2"/>
      <c r="K281" s="2"/>
      <c r="L281" s="1034">
        <v>0.5</v>
      </c>
      <c r="M281" s="2"/>
      <c r="N281" s="2"/>
      <c r="O281" s="1012"/>
      <c r="P281" s="2"/>
      <c r="Q281" s="1012"/>
      <c r="R281" s="1012" t="s">
        <v>55</v>
      </c>
      <c r="S281" s="2"/>
      <c r="T281" s="2"/>
      <c r="U281" s="2"/>
      <c r="V281" s="2"/>
      <c r="W281" s="2"/>
      <c r="X281" s="2"/>
      <c r="Y281" s="2"/>
      <c r="Z281" s="1012">
        <v>0.5</v>
      </c>
      <c r="AA281" s="1012"/>
      <c r="AB281" s="2664"/>
      <c r="AC281" s="2664"/>
      <c r="AD281" s="2664"/>
      <c r="AE281" s="2664"/>
      <c r="AF281" s="2664"/>
      <c r="AG281" s="2664"/>
    </row>
    <row r="282" spans="1:33" s="1" customFormat="1">
      <c r="A282" s="85"/>
      <c r="B282" s="1037" t="s">
        <v>197</v>
      </c>
      <c r="C282" s="1036"/>
      <c r="D282" s="1033"/>
      <c r="E282" s="1012"/>
      <c r="F282" s="1012"/>
      <c r="G282" s="1012"/>
      <c r="H282" s="1012"/>
      <c r="I282" s="2"/>
      <c r="J282" s="2"/>
      <c r="K282" s="2"/>
      <c r="L282" s="1034"/>
      <c r="M282" s="2"/>
      <c r="N282" s="2"/>
      <c r="O282" s="1012"/>
      <c r="P282" s="2"/>
      <c r="Q282" s="1012"/>
      <c r="R282" s="1033"/>
      <c r="S282" s="2"/>
      <c r="T282" s="2"/>
      <c r="U282" s="2"/>
      <c r="V282" s="2"/>
      <c r="W282" s="2"/>
      <c r="X282" s="2"/>
      <c r="Y282" s="2"/>
      <c r="Z282" s="1012"/>
      <c r="AA282" s="1012"/>
      <c r="AB282" s="2664"/>
      <c r="AC282" s="2664"/>
      <c r="AD282" s="2664"/>
      <c r="AE282" s="2664"/>
      <c r="AF282" s="2664"/>
      <c r="AG282" s="2664"/>
    </row>
    <row r="283" spans="1:33" s="1" customFormat="1">
      <c r="A283" s="85">
        <v>67</v>
      </c>
      <c r="B283" s="1035" t="s">
        <v>180</v>
      </c>
      <c r="C283" s="1036" t="s">
        <v>198</v>
      </c>
      <c r="D283" s="1033"/>
      <c r="E283" s="1012">
        <v>0.7</v>
      </c>
      <c r="F283" s="1012">
        <v>0.7</v>
      </c>
      <c r="G283" s="1012"/>
      <c r="H283" s="1012"/>
      <c r="I283" s="2"/>
      <c r="J283" s="2"/>
      <c r="K283" s="2"/>
      <c r="L283" s="1034">
        <v>0.7</v>
      </c>
      <c r="M283" s="2"/>
      <c r="N283" s="2"/>
      <c r="O283" s="1012"/>
      <c r="P283" s="2"/>
      <c r="Q283" s="1012"/>
      <c r="R283" s="1012" t="s">
        <v>55</v>
      </c>
      <c r="S283" s="2"/>
      <c r="T283" s="2"/>
      <c r="U283" s="2"/>
      <c r="V283" s="2"/>
      <c r="W283" s="2"/>
      <c r="X283" s="2"/>
      <c r="Y283" s="2"/>
      <c r="Z283" s="1012">
        <v>0.7</v>
      </c>
      <c r="AA283" s="1012"/>
      <c r="AB283" s="2664"/>
      <c r="AC283" s="2664"/>
      <c r="AD283" s="2664"/>
      <c r="AE283" s="2664"/>
      <c r="AF283" s="2664"/>
      <c r="AG283" s="2664"/>
    </row>
    <row r="284" spans="1:33" s="1" customFormat="1">
      <c r="A284" s="85"/>
      <c r="B284" s="1037" t="s">
        <v>199</v>
      </c>
      <c r="C284" s="1036"/>
      <c r="D284" s="1033"/>
      <c r="E284" s="1012"/>
      <c r="F284" s="1012"/>
      <c r="G284" s="1012"/>
      <c r="H284" s="1012"/>
      <c r="I284" s="2"/>
      <c r="J284" s="2"/>
      <c r="K284" s="2"/>
      <c r="L284" s="1034"/>
      <c r="M284" s="2"/>
      <c r="N284" s="2"/>
      <c r="O284" s="1012"/>
      <c r="P284" s="2"/>
      <c r="Q284" s="1012"/>
      <c r="R284" s="1033"/>
      <c r="S284" s="2"/>
      <c r="T284" s="2"/>
      <c r="U284" s="2"/>
      <c r="V284" s="2"/>
      <c r="W284" s="2"/>
      <c r="X284" s="2"/>
      <c r="Y284" s="2"/>
      <c r="Z284" s="1012"/>
      <c r="AA284" s="1012"/>
      <c r="AB284" s="2664"/>
      <c r="AC284" s="2664"/>
      <c r="AD284" s="2664"/>
      <c r="AE284" s="2664"/>
      <c r="AF284" s="2664"/>
      <c r="AG284" s="2664"/>
    </row>
    <row r="285" spans="1:33" s="1" customFormat="1">
      <c r="A285" s="85">
        <v>68</v>
      </c>
      <c r="B285" s="1035" t="s">
        <v>200</v>
      </c>
      <c r="C285" s="1036" t="s">
        <v>201</v>
      </c>
      <c r="D285" s="1033"/>
      <c r="E285" s="1012">
        <v>0.56999999999999995</v>
      </c>
      <c r="F285" s="1012"/>
      <c r="G285" s="1012"/>
      <c r="H285" s="1012"/>
      <c r="I285" s="2"/>
      <c r="J285" s="2"/>
      <c r="K285" s="2"/>
      <c r="L285" s="1034"/>
      <c r="M285" s="2"/>
      <c r="N285" s="2"/>
      <c r="O285" s="1012">
        <v>0.56999999999999995</v>
      </c>
      <c r="P285" s="2"/>
      <c r="Q285" s="1012">
        <v>0.56999999999999995</v>
      </c>
      <c r="R285" s="1012" t="s">
        <v>55</v>
      </c>
      <c r="S285" s="2"/>
      <c r="T285" s="2"/>
      <c r="U285" s="2"/>
      <c r="V285" s="2"/>
      <c r="W285" s="2"/>
      <c r="X285" s="2"/>
      <c r="Y285" s="2"/>
      <c r="Z285" s="1012"/>
      <c r="AA285" s="1012">
        <v>0.56999999999999995</v>
      </c>
      <c r="AB285" s="2664"/>
      <c r="AC285" s="2664"/>
      <c r="AD285" s="2664"/>
      <c r="AE285" s="2664"/>
      <c r="AF285" s="2664"/>
      <c r="AG285" s="2664"/>
    </row>
    <row r="286" spans="1:33" s="1" customFormat="1">
      <c r="A286" s="85"/>
      <c r="B286" s="1037" t="s">
        <v>202</v>
      </c>
      <c r="C286" s="1036"/>
      <c r="D286" s="1033"/>
      <c r="E286" s="1012"/>
      <c r="F286" s="1012"/>
      <c r="G286" s="1012"/>
      <c r="H286" s="1012"/>
      <c r="I286" s="2"/>
      <c r="J286" s="2"/>
      <c r="K286" s="2"/>
      <c r="L286" s="1034"/>
      <c r="M286" s="2"/>
      <c r="N286" s="2"/>
      <c r="O286" s="1012"/>
      <c r="P286" s="2"/>
      <c r="Q286" s="1012"/>
      <c r="R286" s="1033"/>
      <c r="S286" s="2"/>
      <c r="T286" s="2"/>
      <c r="U286" s="2"/>
      <c r="V286" s="2"/>
      <c r="W286" s="2"/>
      <c r="X286" s="2"/>
      <c r="Y286" s="2"/>
      <c r="Z286" s="1012"/>
      <c r="AA286" s="1012"/>
      <c r="AB286" s="2664"/>
      <c r="AC286" s="2664"/>
      <c r="AD286" s="2664"/>
      <c r="AE286" s="2664"/>
      <c r="AF286" s="2664"/>
      <c r="AG286" s="2664"/>
    </row>
    <row r="287" spans="1:33" s="1" customFormat="1">
      <c r="A287" s="85">
        <v>69</v>
      </c>
      <c r="B287" s="103" t="s">
        <v>203</v>
      </c>
      <c r="C287" s="1036" t="s">
        <v>204</v>
      </c>
      <c r="D287" s="1033"/>
      <c r="E287" s="1038">
        <v>1</v>
      </c>
      <c r="F287" s="1038">
        <v>1</v>
      </c>
      <c r="G287" s="1012"/>
      <c r="H287" s="1012"/>
      <c r="I287" s="2"/>
      <c r="J287" s="2"/>
      <c r="K287" s="2"/>
      <c r="L287" s="1039">
        <v>1</v>
      </c>
      <c r="M287" s="2"/>
      <c r="N287" s="2"/>
      <c r="O287" s="1038"/>
      <c r="P287" s="2"/>
      <c r="Q287" s="1038"/>
      <c r="R287" s="1012" t="s">
        <v>55</v>
      </c>
      <c r="S287" s="2"/>
      <c r="T287" s="2"/>
      <c r="U287" s="2"/>
      <c r="V287" s="2"/>
      <c r="W287" s="2"/>
      <c r="X287" s="2"/>
      <c r="Y287" s="2"/>
      <c r="Z287" s="1038">
        <v>1</v>
      </c>
      <c r="AA287" s="1012"/>
      <c r="AB287" s="2664"/>
      <c r="AC287" s="2664"/>
      <c r="AD287" s="2664"/>
      <c r="AE287" s="2664"/>
      <c r="AF287" s="2664"/>
      <c r="AG287" s="2664"/>
    </row>
    <row r="288" spans="1:33" s="1" customFormat="1">
      <c r="A288" s="85"/>
      <c r="B288" s="1037" t="s">
        <v>205</v>
      </c>
      <c r="C288" s="1036"/>
      <c r="D288" s="1033"/>
      <c r="E288" s="1012"/>
      <c r="F288" s="1012"/>
      <c r="G288" s="1012"/>
      <c r="H288" s="1012"/>
      <c r="I288" s="2"/>
      <c r="J288" s="2"/>
      <c r="K288" s="2"/>
      <c r="L288" s="1034"/>
      <c r="M288" s="2"/>
      <c r="N288" s="2"/>
      <c r="O288" s="1012"/>
      <c r="P288" s="2"/>
      <c r="Q288" s="1012"/>
      <c r="R288" s="1033"/>
      <c r="S288" s="2"/>
      <c r="T288" s="2"/>
      <c r="U288" s="2"/>
      <c r="V288" s="2"/>
      <c r="W288" s="2"/>
      <c r="X288" s="2"/>
      <c r="Y288" s="2"/>
      <c r="Z288" s="1012"/>
      <c r="AA288" s="1012"/>
      <c r="AB288" s="2664"/>
      <c r="AC288" s="2664"/>
      <c r="AD288" s="2664"/>
      <c r="AE288" s="2664"/>
      <c r="AF288" s="2664"/>
      <c r="AG288" s="2664"/>
    </row>
    <row r="289" spans="1:33" s="1" customFormat="1">
      <c r="A289" s="85">
        <v>70</v>
      </c>
      <c r="B289" s="1035" t="s">
        <v>206</v>
      </c>
      <c r="C289" s="1036" t="s">
        <v>207</v>
      </c>
      <c r="D289" s="1033"/>
      <c r="E289" s="1012">
        <v>0.2</v>
      </c>
      <c r="F289" s="1012"/>
      <c r="G289" s="1012"/>
      <c r="H289" s="1012"/>
      <c r="I289" s="2"/>
      <c r="J289" s="2"/>
      <c r="K289" s="2"/>
      <c r="L289" s="1034"/>
      <c r="M289" s="2"/>
      <c r="N289" s="2"/>
      <c r="O289" s="1012">
        <v>0.2</v>
      </c>
      <c r="P289" s="2"/>
      <c r="Q289" s="1012">
        <v>0.2</v>
      </c>
      <c r="R289" s="1012" t="s">
        <v>55</v>
      </c>
      <c r="S289" s="2"/>
      <c r="T289" s="2"/>
      <c r="U289" s="2"/>
      <c r="V289" s="2"/>
      <c r="W289" s="2"/>
      <c r="X289" s="2"/>
      <c r="Y289" s="2"/>
      <c r="Z289" s="1012"/>
      <c r="AA289" s="1012">
        <v>0.2</v>
      </c>
      <c r="AB289" s="2664"/>
      <c r="AC289" s="2664"/>
      <c r="AD289" s="2664"/>
      <c r="AE289" s="2664"/>
      <c r="AF289" s="2664"/>
      <c r="AG289" s="2664"/>
    </row>
    <row r="290" spans="1:33" s="1" customFormat="1">
      <c r="A290" s="85"/>
      <c r="B290" s="3182" t="s">
        <v>208</v>
      </c>
      <c r="C290" s="3182"/>
      <c r="D290" s="1033"/>
      <c r="E290" s="1012"/>
      <c r="F290" s="1012"/>
      <c r="G290" s="1012"/>
      <c r="H290" s="1012"/>
      <c r="I290" s="2"/>
      <c r="J290" s="2"/>
      <c r="K290" s="2"/>
      <c r="L290" s="1034"/>
      <c r="M290" s="2"/>
      <c r="N290" s="2"/>
      <c r="O290" s="1012"/>
      <c r="P290" s="2"/>
      <c r="Q290" s="1012"/>
      <c r="R290" s="1033"/>
      <c r="S290" s="2"/>
      <c r="T290" s="2"/>
      <c r="U290" s="2"/>
      <c r="V290" s="2"/>
      <c r="W290" s="2"/>
      <c r="X290" s="2"/>
      <c r="Y290" s="2"/>
      <c r="Z290" s="1012"/>
      <c r="AA290" s="1012"/>
      <c r="AB290" s="2664"/>
      <c r="AC290" s="2664"/>
      <c r="AD290" s="2664"/>
      <c r="AE290" s="2664"/>
      <c r="AF290" s="2664"/>
      <c r="AG290" s="2664"/>
    </row>
    <row r="291" spans="1:33" s="1" customFormat="1">
      <c r="A291" s="85">
        <v>71</v>
      </c>
      <c r="B291" s="1035" t="s">
        <v>209</v>
      </c>
      <c r="C291" s="1036" t="s">
        <v>210</v>
      </c>
      <c r="D291" s="1033"/>
      <c r="E291" s="1012">
        <v>0.8</v>
      </c>
      <c r="F291" s="1012">
        <v>0.8</v>
      </c>
      <c r="G291" s="1012"/>
      <c r="H291" s="1012"/>
      <c r="I291" s="2"/>
      <c r="J291" s="2"/>
      <c r="K291" s="2"/>
      <c r="L291" s="1034">
        <v>0.8</v>
      </c>
      <c r="M291" s="2"/>
      <c r="N291" s="2"/>
      <c r="O291" s="1012"/>
      <c r="P291" s="2"/>
      <c r="Q291" s="1012"/>
      <c r="R291" s="1012" t="s">
        <v>55</v>
      </c>
      <c r="S291" s="2"/>
      <c r="T291" s="2"/>
      <c r="U291" s="2"/>
      <c r="V291" s="2"/>
      <c r="W291" s="2"/>
      <c r="X291" s="2"/>
      <c r="Y291" s="2"/>
      <c r="Z291" s="1012">
        <v>0.8</v>
      </c>
      <c r="AA291" s="1012"/>
      <c r="AB291" s="2664"/>
      <c r="AC291" s="2664"/>
      <c r="AD291" s="2664"/>
      <c r="AE291" s="2664"/>
      <c r="AF291" s="2664"/>
      <c r="AG291" s="2664"/>
    </row>
    <row r="292" spans="1:33" s="1" customFormat="1">
      <c r="A292" s="85"/>
      <c r="B292" s="1037" t="s">
        <v>211</v>
      </c>
      <c r="C292" s="1036"/>
      <c r="D292" s="1033"/>
      <c r="E292" s="1012"/>
      <c r="F292" s="1012"/>
      <c r="G292" s="1012"/>
      <c r="H292" s="1012"/>
      <c r="I292" s="2"/>
      <c r="J292" s="2"/>
      <c r="K292" s="2"/>
      <c r="L292" s="1034"/>
      <c r="M292" s="2"/>
      <c r="N292" s="2"/>
      <c r="O292" s="1012"/>
      <c r="P292" s="2"/>
      <c r="Q292" s="1012"/>
      <c r="R292" s="1033"/>
      <c r="S292" s="2"/>
      <c r="T292" s="2"/>
      <c r="U292" s="2"/>
      <c r="V292" s="2"/>
      <c r="W292" s="2"/>
      <c r="X292" s="2"/>
      <c r="Y292" s="2"/>
      <c r="Z292" s="1012"/>
      <c r="AA292" s="1012"/>
      <c r="AB292" s="2664"/>
      <c r="AC292" s="2664"/>
      <c r="AD292" s="2664"/>
      <c r="AE292" s="2664"/>
      <c r="AF292" s="2664"/>
      <c r="AG292" s="2664"/>
    </row>
    <row r="293" spans="1:33" s="1" customFormat="1">
      <c r="A293" s="85">
        <v>72</v>
      </c>
      <c r="B293" s="1035" t="s">
        <v>58</v>
      </c>
      <c r="C293" s="1036" t="s">
        <v>212</v>
      </c>
      <c r="D293" s="1033"/>
      <c r="E293" s="1012">
        <v>0.3</v>
      </c>
      <c r="F293" s="1012"/>
      <c r="G293" s="1012"/>
      <c r="H293" s="1012"/>
      <c r="I293" s="2"/>
      <c r="J293" s="2"/>
      <c r="K293" s="2"/>
      <c r="L293" s="1034"/>
      <c r="M293" s="2"/>
      <c r="N293" s="2"/>
      <c r="O293" s="1012">
        <v>0.3</v>
      </c>
      <c r="P293" s="2"/>
      <c r="Q293" s="1012">
        <v>0.3</v>
      </c>
      <c r="R293" s="1012" t="s">
        <v>55</v>
      </c>
      <c r="S293" s="2"/>
      <c r="T293" s="2"/>
      <c r="U293" s="2"/>
      <c r="V293" s="2"/>
      <c r="W293" s="2"/>
      <c r="X293" s="2"/>
      <c r="Y293" s="2"/>
      <c r="Z293" s="1012"/>
      <c r="AA293" s="1012">
        <v>0.3</v>
      </c>
      <c r="AB293" s="2664"/>
      <c r="AC293" s="2664"/>
      <c r="AD293" s="2664"/>
      <c r="AE293" s="2664"/>
      <c r="AF293" s="2664"/>
      <c r="AG293" s="2664"/>
    </row>
    <row r="294" spans="1:33" s="1" customFormat="1">
      <c r="A294" s="85">
        <v>73</v>
      </c>
      <c r="B294" s="1035" t="s">
        <v>213</v>
      </c>
      <c r="C294" s="1036" t="s">
        <v>214</v>
      </c>
      <c r="D294" s="1033"/>
      <c r="E294" s="1012">
        <v>0.2</v>
      </c>
      <c r="F294" s="1012"/>
      <c r="G294" s="1012"/>
      <c r="H294" s="1012"/>
      <c r="I294" s="2"/>
      <c r="J294" s="2"/>
      <c r="K294" s="2"/>
      <c r="L294" s="1034"/>
      <c r="M294" s="2"/>
      <c r="N294" s="2"/>
      <c r="O294" s="1012">
        <v>0.2</v>
      </c>
      <c r="P294" s="2"/>
      <c r="Q294" s="1012">
        <v>0.2</v>
      </c>
      <c r="R294" s="1012" t="s">
        <v>55</v>
      </c>
      <c r="S294" s="2"/>
      <c r="T294" s="2"/>
      <c r="U294" s="2"/>
      <c r="V294" s="2"/>
      <c r="W294" s="2"/>
      <c r="X294" s="2"/>
      <c r="Y294" s="2"/>
      <c r="Z294" s="1012"/>
      <c r="AA294" s="1012">
        <v>0.2</v>
      </c>
      <c r="AB294" s="2664"/>
      <c r="AC294" s="2664"/>
      <c r="AD294" s="2664"/>
      <c r="AE294" s="2664"/>
      <c r="AF294" s="2664"/>
      <c r="AG294" s="2664"/>
    </row>
    <row r="295" spans="1:33" s="1" customFormat="1">
      <c r="A295" s="85"/>
      <c r="B295" s="1037" t="s">
        <v>215</v>
      </c>
      <c r="C295" s="1036"/>
      <c r="D295" s="1033"/>
      <c r="E295" s="1012"/>
      <c r="F295" s="1012"/>
      <c r="G295" s="1012"/>
      <c r="H295" s="1012"/>
      <c r="I295" s="2"/>
      <c r="J295" s="2"/>
      <c r="K295" s="2"/>
      <c r="L295" s="1034"/>
      <c r="M295" s="2"/>
      <c r="N295" s="2"/>
      <c r="O295" s="1012"/>
      <c r="P295" s="2"/>
      <c r="Q295" s="1012"/>
      <c r="R295" s="1033"/>
      <c r="S295" s="2"/>
      <c r="T295" s="2"/>
      <c r="U295" s="2"/>
      <c r="V295" s="2"/>
      <c r="W295" s="2"/>
      <c r="X295" s="2"/>
      <c r="Y295" s="2"/>
      <c r="Z295" s="1012"/>
      <c r="AA295" s="1012"/>
      <c r="AB295" s="2664"/>
      <c r="AC295" s="2664"/>
      <c r="AD295" s="2664"/>
      <c r="AE295" s="2664"/>
      <c r="AF295" s="2664"/>
      <c r="AG295" s="2664"/>
    </row>
    <row r="296" spans="1:33" s="1" customFormat="1">
      <c r="A296" s="85">
        <v>74</v>
      </c>
      <c r="B296" s="1035" t="s">
        <v>164</v>
      </c>
      <c r="C296" s="1036" t="s">
        <v>216</v>
      </c>
      <c r="D296" s="1033"/>
      <c r="E296" s="1012">
        <v>0.2</v>
      </c>
      <c r="F296" s="1012">
        <v>0.2</v>
      </c>
      <c r="G296" s="1012"/>
      <c r="H296" s="1012"/>
      <c r="I296" s="2"/>
      <c r="J296" s="2"/>
      <c r="K296" s="2"/>
      <c r="L296" s="1034">
        <v>0.2</v>
      </c>
      <c r="M296" s="2"/>
      <c r="N296" s="2"/>
      <c r="O296" s="1012"/>
      <c r="P296" s="2"/>
      <c r="Q296" s="1012"/>
      <c r="R296" s="1012" t="s">
        <v>55</v>
      </c>
      <c r="S296" s="2"/>
      <c r="T296" s="2"/>
      <c r="U296" s="2"/>
      <c r="V296" s="2"/>
      <c r="W296" s="2"/>
      <c r="X296" s="2"/>
      <c r="Y296" s="2"/>
      <c r="Z296" s="1012">
        <v>0.2</v>
      </c>
      <c r="AA296" s="1012"/>
      <c r="AB296" s="2664"/>
      <c r="AC296" s="2664"/>
      <c r="AD296" s="2664"/>
      <c r="AE296" s="2664"/>
      <c r="AF296" s="2664"/>
      <c r="AG296" s="2664"/>
    </row>
    <row r="297" spans="1:33" s="1" customFormat="1">
      <c r="A297" s="85"/>
      <c r="B297" s="1037" t="s">
        <v>217</v>
      </c>
      <c r="C297" s="1036"/>
      <c r="D297" s="1033"/>
      <c r="E297" s="1012"/>
      <c r="F297" s="1012"/>
      <c r="G297" s="1012"/>
      <c r="H297" s="1012"/>
      <c r="I297" s="2"/>
      <c r="J297" s="2"/>
      <c r="K297" s="2"/>
      <c r="L297" s="1034"/>
      <c r="M297" s="2"/>
      <c r="N297" s="2"/>
      <c r="O297" s="1012"/>
      <c r="P297" s="2"/>
      <c r="Q297" s="1012"/>
      <c r="R297" s="1033"/>
      <c r="S297" s="2"/>
      <c r="T297" s="2"/>
      <c r="U297" s="2"/>
      <c r="V297" s="2"/>
      <c r="W297" s="2"/>
      <c r="X297" s="2"/>
      <c r="Y297" s="2"/>
      <c r="Z297" s="1012"/>
      <c r="AA297" s="1012"/>
      <c r="AB297" s="2664"/>
      <c r="AC297" s="2664"/>
      <c r="AD297" s="2664"/>
      <c r="AE297" s="2664"/>
      <c r="AF297" s="2664"/>
      <c r="AG297" s="2664"/>
    </row>
    <row r="298" spans="1:33" s="1" customFormat="1">
      <c r="A298" s="85">
        <v>75</v>
      </c>
      <c r="B298" s="1035" t="s">
        <v>218</v>
      </c>
      <c r="C298" s="1036" t="s">
        <v>219</v>
      </c>
      <c r="D298" s="1033"/>
      <c r="E298" s="1012">
        <v>0.5</v>
      </c>
      <c r="F298" s="1012"/>
      <c r="G298" s="1012"/>
      <c r="H298" s="1012"/>
      <c r="I298" s="2"/>
      <c r="J298" s="2"/>
      <c r="K298" s="2"/>
      <c r="L298" s="1034"/>
      <c r="M298" s="2"/>
      <c r="N298" s="2"/>
      <c r="O298" s="1012">
        <v>0.5</v>
      </c>
      <c r="P298" s="2"/>
      <c r="Q298" s="1012">
        <v>0.5</v>
      </c>
      <c r="R298" s="1012" t="s">
        <v>55</v>
      </c>
      <c r="S298" s="2"/>
      <c r="T298" s="2"/>
      <c r="U298" s="2"/>
      <c r="V298" s="2"/>
      <c r="W298" s="2"/>
      <c r="X298" s="2"/>
      <c r="Y298" s="2"/>
      <c r="Z298" s="1012"/>
      <c r="AA298" s="1012">
        <v>0.5</v>
      </c>
      <c r="AB298" s="2664"/>
      <c r="AC298" s="2664"/>
      <c r="AD298" s="2664"/>
      <c r="AE298" s="2664"/>
      <c r="AF298" s="2664"/>
      <c r="AG298" s="2664"/>
    </row>
    <row r="299" spans="1:33" s="1" customFormat="1">
      <c r="A299" s="85">
        <v>76</v>
      </c>
      <c r="B299" s="1035" t="s">
        <v>220</v>
      </c>
      <c r="C299" s="1036" t="s">
        <v>221</v>
      </c>
      <c r="D299" s="1033"/>
      <c r="E299" s="1012">
        <v>0.7</v>
      </c>
      <c r="F299" s="1012"/>
      <c r="G299" s="1012"/>
      <c r="H299" s="1012"/>
      <c r="I299" s="2"/>
      <c r="J299" s="2"/>
      <c r="K299" s="2"/>
      <c r="L299" s="1034"/>
      <c r="M299" s="2"/>
      <c r="N299" s="2"/>
      <c r="O299" s="1012">
        <v>0.7</v>
      </c>
      <c r="P299" s="2"/>
      <c r="Q299" s="1012">
        <v>0.7</v>
      </c>
      <c r="R299" s="1012" t="s">
        <v>55</v>
      </c>
      <c r="S299" s="2"/>
      <c r="T299" s="2"/>
      <c r="U299" s="2"/>
      <c r="V299" s="2"/>
      <c r="W299" s="2"/>
      <c r="X299" s="2"/>
      <c r="Y299" s="2"/>
      <c r="Z299" s="1012"/>
      <c r="AA299" s="1012">
        <v>0.7</v>
      </c>
      <c r="AB299" s="2664"/>
      <c r="AC299" s="2664"/>
      <c r="AD299" s="2664"/>
      <c r="AE299" s="2664"/>
      <c r="AF299" s="2664"/>
      <c r="AG299" s="2664"/>
    </row>
    <row r="300" spans="1:33" s="1" customFormat="1">
      <c r="A300" s="85"/>
      <c r="B300" s="1037" t="s">
        <v>222</v>
      </c>
      <c r="C300" s="1040"/>
      <c r="D300" s="1033"/>
      <c r="E300" s="1012"/>
      <c r="F300" s="1012"/>
      <c r="G300" s="1012"/>
      <c r="H300" s="1012"/>
      <c r="I300" s="2"/>
      <c r="J300" s="2"/>
      <c r="K300" s="2"/>
      <c r="L300" s="1034"/>
      <c r="M300" s="2"/>
      <c r="N300" s="2"/>
      <c r="O300" s="1012"/>
      <c r="P300" s="2"/>
      <c r="Q300" s="1012"/>
      <c r="R300" s="1033"/>
      <c r="S300" s="2"/>
      <c r="T300" s="2"/>
      <c r="U300" s="2"/>
      <c r="V300" s="2"/>
      <c r="W300" s="2"/>
      <c r="X300" s="2"/>
      <c r="Y300" s="2"/>
      <c r="Z300" s="1012"/>
      <c r="AA300" s="1012"/>
      <c r="AB300" s="2664"/>
      <c r="AC300" s="2664"/>
      <c r="AD300" s="2664"/>
      <c r="AE300" s="2664"/>
      <c r="AF300" s="2664"/>
      <c r="AG300" s="2664"/>
    </row>
    <row r="301" spans="1:33" s="1" customFormat="1">
      <c r="A301" s="85">
        <v>77</v>
      </c>
      <c r="B301" s="1035" t="s">
        <v>223</v>
      </c>
      <c r="C301" s="1036" t="s">
        <v>224</v>
      </c>
      <c r="D301" s="1033"/>
      <c r="E301" s="1012">
        <v>0.28999999999999998</v>
      </c>
      <c r="F301" s="1012">
        <v>0.28999999999999998</v>
      </c>
      <c r="G301" s="1012"/>
      <c r="H301" s="1012"/>
      <c r="I301" s="2"/>
      <c r="J301" s="2"/>
      <c r="K301" s="2"/>
      <c r="L301" s="1034">
        <v>0.28999999999999998</v>
      </c>
      <c r="M301" s="2"/>
      <c r="N301" s="2"/>
      <c r="O301" s="1012"/>
      <c r="P301" s="2"/>
      <c r="Q301" s="1012"/>
      <c r="R301" s="1012" t="s">
        <v>55</v>
      </c>
      <c r="S301" s="2"/>
      <c r="T301" s="2"/>
      <c r="U301" s="2"/>
      <c r="V301" s="2"/>
      <c r="W301" s="2"/>
      <c r="X301" s="2"/>
      <c r="Y301" s="2"/>
      <c r="Z301" s="1029">
        <v>0.28999999999999998</v>
      </c>
      <c r="AA301" s="1012"/>
      <c r="AB301" s="2664"/>
      <c r="AC301" s="2664"/>
      <c r="AD301" s="2664"/>
      <c r="AE301" s="2664"/>
      <c r="AF301" s="2664"/>
      <c r="AG301" s="2664"/>
    </row>
    <row r="302" spans="1:33" s="1" customFormat="1">
      <c r="A302" s="85">
        <v>78</v>
      </c>
      <c r="B302" s="1041" t="s">
        <v>225</v>
      </c>
      <c r="C302" s="1042" t="s">
        <v>226</v>
      </c>
      <c r="D302" s="1043"/>
      <c r="E302" s="1034">
        <v>0.3</v>
      </c>
      <c r="F302" s="1034">
        <v>0.3</v>
      </c>
      <c r="G302" s="1034">
        <v>0.3</v>
      </c>
      <c r="H302" s="1034"/>
      <c r="I302" s="2"/>
      <c r="J302" s="2"/>
      <c r="K302" s="2"/>
      <c r="L302" s="1034"/>
      <c r="M302" s="2"/>
      <c r="N302" s="2"/>
      <c r="O302" s="1034"/>
      <c r="P302" s="2"/>
      <c r="Q302" s="1034"/>
      <c r="R302" s="1034" t="s">
        <v>55</v>
      </c>
      <c r="S302" s="2"/>
      <c r="T302" s="2"/>
      <c r="U302" s="2"/>
      <c r="V302" s="2"/>
      <c r="W302" s="2"/>
      <c r="X302" s="2"/>
      <c r="Y302" s="2"/>
      <c r="Z302" s="1012">
        <v>0.3</v>
      </c>
      <c r="AA302" s="1012"/>
      <c r="AB302" s="2664"/>
      <c r="AC302" s="2664"/>
      <c r="AD302" s="2664"/>
      <c r="AE302" s="2664"/>
      <c r="AF302" s="2664"/>
      <c r="AG302" s="2664"/>
    </row>
    <row r="303" spans="1:33" s="1" customFormat="1">
      <c r="A303" s="85">
        <v>79</v>
      </c>
      <c r="B303" s="1041" t="s">
        <v>227</v>
      </c>
      <c r="C303" s="1042" t="s">
        <v>228</v>
      </c>
      <c r="D303" s="1043"/>
      <c r="E303" s="1034">
        <v>0.46300000000000002</v>
      </c>
      <c r="F303" s="1034">
        <v>0.46300000000000002</v>
      </c>
      <c r="G303" s="1034">
        <v>0.46300000000000002</v>
      </c>
      <c r="H303" s="1034"/>
      <c r="I303" s="2"/>
      <c r="J303" s="2"/>
      <c r="K303" s="2"/>
      <c r="L303" s="1034"/>
      <c r="M303" s="2"/>
      <c r="N303" s="2"/>
      <c r="O303" s="1034"/>
      <c r="P303" s="2"/>
      <c r="Q303" s="1034"/>
      <c r="R303" s="1034" t="s">
        <v>55</v>
      </c>
      <c r="S303" s="2"/>
      <c r="T303" s="2"/>
      <c r="U303" s="2"/>
      <c r="V303" s="2"/>
      <c r="W303" s="2"/>
      <c r="X303" s="2"/>
      <c r="Y303" s="2"/>
      <c r="Z303" s="1032">
        <v>0.46300000000000002</v>
      </c>
      <c r="AA303" s="1012"/>
      <c r="AB303" s="2664"/>
      <c r="AC303" s="2664"/>
      <c r="AD303" s="2664"/>
      <c r="AE303" s="2664"/>
      <c r="AF303" s="2664"/>
      <c r="AG303" s="2664"/>
    </row>
    <row r="304" spans="1:33" s="1" customFormat="1">
      <c r="A304" s="85">
        <v>80</v>
      </c>
      <c r="B304" s="1041" t="s">
        <v>58</v>
      </c>
      <c r="C304" s="1042" t="s">
        <v>229</v>
      </c>
      <c r="D304" s="1043"/>
      <c r="E304" s="1034">
        <v>0.4</v>
      </c>
      <c r="F304" s="1034">
        <v>0.4</v>
      </c>
      <c r="G304" s="1034"/>
      <c r="H304" s="1034"/>
      <c r="I304" s="2"/>
      <c r="J304" s="2"/>
      <c r="K304" s="2"/>
      <c r="L304" s="1034">
        <v>0.4</v>
      </c>
      <c r="M304" s="2"/>
      <c r="N304" s="2"/>
      <c r="O304" s="1034"/>
      <c r="P304" s="2"/>
      <c r="Q304" s="1034"/>
      <c r="R304" s="1034" t="s">
        <v>55</v>
      </c>
      <c r="S304" s="2"/>
      <c r="T304" s="2"/>
      <c r="U304" s="2"/>
      <c r="V304" s="2"/>
      <c r="W304" s="2"/>
      <c r="X304" s="2"/>
      <c r="Y304" s="2"/>
      <c r="Z304" s="1012">
        <v>0.4</v>
      </c>
      <c r="AA304" s="1012"/>
      <c r="AB304" s="2664"/>
      <c r="AC304" s="2664"/>
      <c r="AD304" s="2664"/>
      <c r="AE304" s="2664"/>
      <c r="AF304" s="2664"/>
      <c r="AG304" s="2664"/>
    </row>
    <row r="305" spans="1:33" s="1" customFormat="1">
      <c r="A305" s="85">
        <v>81</v>
      </c>
      <c r="B305" s="1041" t="s">
        <v>177</v>
      </c>
      <c r="C305" s="1042" t="s">
        <v>230</v>
      </c>
      <c r="D305" s="1043"/>
      <c r="E305" s="1034">
        <v>0.35</v>
      </c>
      <c r="F305" s="1034">
        <v>0.35</v>
      </c>
      <c r="G305" s="1034"/>
      <c r="H305" s="1034"/>
      <c r="I305" s="2"/>
      <c r="J305" s="2"/>
      <c r="K305" s="2"/>
      <c r="L305" s="1034">
        <v>0.35</v>
      </c>
      <c r="M305" s="2"/>
      <c r="N305" s="2"/>
      <c r="O305" s="1034"/>
      <c r="P305" s="2"/>
      <c r="Q305" s="1034"/>
      <c r="R305" s="1034" t="s">
        <v>55</v>
      </c>
      <c r="S305" s="2"/>
      <c r="T305" s="2"/>
      <c r="U305" s="2"/>
      <c r="V305" s="2"/>
      <c r="W305" s="2"/>
      <c r="X305" s="2"/>
      <c r="Y305" s="2"/>
      <c r="Z305" s="1029">
        <v>0.35</v>
      </c>
      <c r="AA305" s="1012"/>
      <c r="AB305" s="2664"/>
      <c r="AC305" s="2664"/>
      <c r="AD305" s="2664"/>
      <c r="AE305" s="2664"/>
      <c r="AF305" s="2664"/>
      <c r="AG305" s="2664"/>
    </row>
    <row r="306" spans="1:33" s="1" customFormat="1">
      <c r="A306" s="85">
        <v>82</v>
      </c>
      <c r="B306" s="1041" t="s">
        <v>231</v>
      </c>
      <c r="C306" s="1042" t="s">
        <v>232</v>
      </c>
      <c r="D306" s="1043"/>
      <c r="E306" s="1034">
        <v>0.3</v>
      </c>
      <c r="F306" s="1034">
        <v>0.3</v>
      </c>
      <c r="G306" s="1034"/>
      <c r="H306" s="1034"/>
      <c r="I306" s="2"/>
      <c r="J306" s="2"/>
      <c r="K306" s="2"/>
      <c r="L306" s="1034">
        <v>0.3</v>
      </c>
      <c r="M306" s="2"/>
      <c r="N306" s="2"/>
      <c r="O306" s="1034"/>
      <c r="P306" s="2"/>
      <c r="Q306" s="1034"/>
      <c r="R306" s="1034" t="s">
        <v>55</v>
      </c>
      <c r="S306" s="2"/>
      <c r="T306" s="2"/>
      <c r="U306" s="2"/>
      <c r="V306" s="2"/>
      <c r="W306" s="2"/>
      <c r="X306" s="2"/>
      <c r="Y306" s="2"/>
      <c r="Z306" s="1012">
        <v>0.3</v>
      </c>
      <c r="AA306" s="1012"/>
      <c r="AB306" s="2664"/>
      <c r="AC306" s="2664"/>
      <c r="AD306" s="2664"/>
      <c r="AE306" s="2664"/>
      <c r="AF306" s="2664"/>
      <c r="AG306" s="2664"/>
    </row>
    <row r="307" spans="1:33" s="1" customFormat="1">
      <c r="A307" s="85">
        <v>83</v>
      </c>
      <c r="B307" s="1041" t="s">
        <v>119</v>
      </c>
      <c r="C307" s="1042" t="s">
        <v>233</v>
      </c>
      <c r="D307" s="1043"/>
      <c r="E307" s="1034">
        <v>0.26</v>
      </c>
      <c r="F307" s="1034">
        <v>0.26</v>
      </c>
      <c r="G307" s="1034">
        <v>0.26</v>
      </c>
      <c r="H307" s="1034"/>
      <c r="I307" s="2"/>
      <c r="J307" s="2"/>
      <c r="K307" s="2"/>
      <c r="L307" s="1034"/>
      <c r="M307" s="2"/>
      <c r="N307" s="2"/>
      <c r="O307" s="1034"/>
      <c r="P307" s="2"/>
      <c r="Q307" s="1034"/>
      <c r="R307" s="1034" t="s">
        <v>55</v>
      </c>
      <c r="S307" s="2"/>
      <c r="T307" s="2"/>
      <c r="U307" s="2"/>
      <c r="V307" s="2"/>
      <c r="W307" s="2"/>
      <c r="X307" s="2"/>
      <c r="Y307" s="2"/>
      <c r="Z307" s="1029">
        <v>0.26</v>
      </c>
      <c r="AA307" s="1012"/>
      <c r="AB307" s="2664"/>
      <c r="AC307" s="2664"/>
      <c r="AD307" s="2664"/>
      <c r="AE307" s="2664"/>
      <c r="AF307" s="2664"/>
      <c r="AG307" s="2664"/>
    </row>
    <row r="308" spans="1:33" s="1" customFormat="1">
      <c r="A308" s="85"/>
      <c r="B308" s="1044" t="s">
        <v>234</v>
      </c>
      <c r="C308" s="1042"/>
      <c r="D308" s="1043"/>
      <c r="E308" s="1034"/>
      <c r="F308" s="1034"/>
      <c r="G308" s="1034"/>
      <c r="H308" s="1034"/>
      <c r="I308" s="2"/>
      <c r="J308" s="2"/>
      <c r="K308" s="2"/>
      <c r="L308" s="1034"/>
      <c r="M308" s="2"/>
      <c r="N308" s="2"/>
      <c r="O308" s="1034"/>
      <c r="P308" s="2"/>
      <c r="Q308" s="1034"/>
      <c r="R308" s="1043"/>
      <c r="S308" s="2"/>
      <c r="T308" s="2"/>
      <c r="U308" s="2"/>
      <c r="V308" s="2"/>
      <c r="W308" s="2"/>
      <c r="X308" s="2"/>
      <c r="Y308" s="2"/>
      <c r="Z308" s="1012"/>
      <c r="AA308" s="1012"/>
      <c r="AB308" s="2664"/>
      <c r="AC308" s="2664"/>
      <c r="AD308" s="2664"/>
      <c r="AE308" s="2664"/>
      <c r="AF308" s="2664"/>
      <c r="AG308" s="2664"/>
    </row>
    <row r="309" spans="1:33" s="1" customFormat="1">
      <c r="A309" s="85">
        <v>84</v>
      </c>
      <c r="B309" s="1041" t="s">
        <v>235</v>
      </c>
      <c r="C309" s="1042" t="s">
        <v>236</v>
      </c>
      <c r="D309" s="1043"/>
      <c r="E309" s="1034">
        <v>0.42499999999999999</v>
      </c>
      <c r="F309" s="1034">
        <v>0.42499999999999999</v>
      </c>
      <c r="G309" s="1034"/>
      <c r="H309" s="1034"/>
      <c r="I309" s="2"/>
      <c r="J309" s="2"/>
      <c r="K309" s="2"/>
      <c r="L309" s="1034">
        <v>0.42499999999999999</v>
      </c>
      <c r="M309" s="2"/>
      <c r="N309" s="2"/>
      <c r="O309" s="1034"/>
      <c r="P309" s="2"/>
      <c r="Q309" s="1034"/>
      <c r="R309" s="1034" t="s">
        <v>55</v>
      </c>
      <c r="S309" s="2"/>
      <c r="T309" s="2"/>
      <c r="U309" s="2"/>
      <c r="V309" s="2"/>
      <c r="W309" s="2"/>
      <c r="X309" s="2"/>
      <c r="Y309" s="2"/>
      <c r="Z309" s="1032">
        <v>0.42499999999999999</v>
      </c>
      <c r="AA309" s="1012"/>
      <c r="AB309" s="2664"/>
      <c r="AC309" s="2664"/>
      <c r="AD309" s="2664"/>
      <c r="AE309" s="2664"/>
      <c r="AF309" s="2664"/>
      <c r="AG309" s="2664"/>
    </row>
    <row r="310" spans="1:33" s="1" customFormat="1">
      <c r="A310" s="85">
        <v>85</v>
      </c>
      <c r="B310" s="1041" t="s">
        <v>119</v>
      </c>
      <c r="C310" s="1042" t="s">
        <v>237</v>
      </c>
      <c r="D310" s="1043"/>
      <c r="E310" s="1034">
        <v>0.80400000000000005</v>
      </c>
      <c r="F310" s="1034">
        <v>0.80400000000000005</v>
      </c>
      <c r="G310" s="1034">
        <v>0.80400000000000005</v>
      </c>
      <c r="H310" s="1034"/>
      <c r="I310" s="2"/>
      <c r="J310" s="2"/>
      <c r="K310" s="2"/>
      <c r="L310" s="1034"/>
      <c r="M310" s="2"/>
      <c r="N310" s="2"/>
      <c r="O310" s="1034"/>
      <c r="P310" s="2"/>
      <c r="Q310" s="1034"/>
      <c r="R310" s="1034" t="s">
        <v>55</v>
      </c>
      <c r="S310" s="2"/>
      <c r="T310" s="2"/>
      <c r="U310" s="2"/>
      <c r="V310" s="2"/>
      <c r="W310" s="2"/>
      <c r="X310" s="2"/>
      <c r="Y310" s="2"/>
      <c r="Z310" s="1032">
        <v>0.80400000000000005</v>
      </c>
      <c r="AA310" s="1012"/>
      <c r="AB310" s="2664"/>
      <c r="AC310" s="2664"/>
      <c r="AD310" s="2664"/>
      <c r="AE310" s="2664"/>
      <c r="AF310" s="2664"/>
      <c r="AG310" s="2664"/>
    </row>
    <row r="311" spans="1:33" s="1" customFormat="1">
      <c r="A311" s="85">
        <v>86</v>
      </c>
      <c r="B311" s="1041" t="s">
        <v>238</v>
      </c>
      <c r="C311" s="1042" t="s">
        <v>239</v>
      </c>
      <c r="D311" s="1043"/>
      <c r="E311" s="1034">
        <v>0.3</v>
      </c>
      <c r="F311" s="1034">
        <v>0.3</v>
      </c>
      <c r="G311" s="1034"/>
      <c r="H311" s="1034"/>
      <c r="I311" s="2"/>
      <c r="J311" s="2"/>
      <c r="K311" s="2"/>
      <c r="L311" s="1034">
        <v>0.3</v>
      </c>
      <c r="M311" s="2"/>
      <c r="N311" s="2"/>
      <c r="O311" s="1034"/>
      <c r="P311" s="2"/>
      <c r="Q311" s="1034"/>
      <c r="R311" s="1034" t="s">
        <v>55</v>
      </c>
      <c r="S311" s="2"/>
      <c r="T311" s="2"/>
      <c r="U311" s="2"/>
      <c r="V311" s="2"/>
      <c r="W311" s="2"/>
      <c r="X311" s="2"/>
      <c r="Y311" s="2"/>
      <c r="Z311" s="1012">
        <v>0.3</v>
      </c>
      <c r="AA311" s="1012"/>
      <c r="AB311" s="2664"/>
      <c r="AC311" s="2664"/>
      <c r="AD311" s="2664"/>
      <c r="AE311" s="2664"/>
      <c r="AF311" s="2664"/>
      <c r="AG311" s="2664"/>
    </row>
    <row r="312" spans="1:33" s="1" customFormat="1">
      <c r="A312" s="85">
        <v>87</v>
      </c>
      <c r="B312" s="1041" t="s">
        <v>227</v>
      </c>
      <c r="C312" s="1042" t="s">
        <v>240</v>
      </c>
      <c r="D312" s="1043"/>
      <c r="E312" s="1034">
        <v>0.29399999999999998</v>
      </c>
      <c r="F312" s="1034">
        <v>0.29399999999999998</v>
      </c>
      <c r="G312" s="1034">
        <v>0.29399999999999998</v>
      </c>
      <c r="H312" s="1034"/>
      <c r="I312" s="2"/>
      <c r="J312" s="2"/>
      <c r="K312" s="2"/>
      <c r="L312" s="1034"/>
      <c r="M312" s="2"/>
      <c r="N312" s="2"/>
      <c r="O312" s="1034"/>
      <c r="P312" s="2"/>
      <c r="Q312" s="1034"/>
      <c r="R312" s="1034" t="s">
        <v>55</v>
      </c>
      <c r="S312" s="2"/>
      <c r="T312" s="2"/>
      <c r="U312" s="2"/>
      <c r="V312" s="2"/>
      <c r="W312" s="2"/>
      <c r="X312" s="2"/>
      <c r="Y312" s="2"/>
      <c r="Z312" s="1032">
        <v>0.29399999999999998</v>
      </c>
      <c r="AA312" s="1012"/>
      <c r="AB312" s="2664"/>
      <c r="AC312" s="2664"/>
      <c r="AD312" s="2664"/>
      <c r="AE312" s="2664"/>
      <c r="AF312" s="2664"/>
      <c r="AG312" s="2664"/>
    </row>
    <row r="313" spans="1:33" s="1" customFormat="1">
      <c r="A313" s="85">
        <v>88</v>
      </c>
      <c r="B313" s="1041" t="s">
        <v>241</v>
      </c>
      <c r="C313" s="1042" t="s">
        <v>242</v>
      </c>
      <c r="D313" s="1043"/>
      <c r="E313" s="1034">
        <v>0.23</v>
      </c>
      <c r="F313" s="1034">
        <v>0.23</v>
      </c>
      <c r="G313" s="1034">
        <v>0.23</v>
      </c>
      <c r="H313" s="1034"/>
      <c r="I313" s="2"/>
      <c r="J313" s="2"/>
      <c r="K313" s="2"/>
      <c r="L313" s="1034"/>
      <c r="M313" s="2"/>
      <c r="N313" s="2"/>
      <c r="O313" s="1034"/>
      <c r="P313" s="2"/>
      <c r="Q313" s="1034"/>
      <c r="R313" s="1034" t="s">
        <v>55</v>
      </c>
      <c r="S313" s="2"/>
      <c r="T313" s="2"/>
      <c r="U313" s="2"/>
      <c r="V313" s="2"/>
      <c r="W313" s="2"/>
      <c r="X313" s="2"/>
      <c r="Y313" s="2"/>
      <c r="Z313" s="1029">
        <v>0.23</v>
      </c>
      <c r="AA313" s="1012"/>
      <c r="AB313" s="2664"/>
      <c r="AC313" s="2664"/>
      <c r="AD313" s="2664"/>
      <c r="AE313" s="2664"/>
      <c r="AF313" s="2664"/>
      <c r="AG313" s="2664"/>
    </row>
    <row r="314" spans="1:33" s="1" customFormat="1">
      <c r="A314" s="85">
        <v>89</v>
      </c>
      <c r="B314" s="1035" t="s">
        <v>243</v>
      </c>
      <c r="C314" s="1036" t="s">
        <v>244</v>
      </c>
      <c r="D314" s="1033"/>
      <c r="E314" s="1012">
        <v>0.2</v>
      </c>
      <c r="F314" s="1012">
        <v>0.2</v>
      </c>
      <c r="G314" s="1012">
        <v>0.2</v>
      </c>
      <c r="H314" s="1012"/>
      <c r="I314" s="2"/>
      <c r="J314" s="2"/>
      <c r="K314" s="2"/>
      <c r="L314" s="1034"/>
      <c r="M314" s="2"/>
      <c r="N314" s="2"/>
      <c r="O314" s="1012"/>
      <c r="P314" s="2"/>
      <c r="Q314" s="1012"/>
      <c r="R314" s="1012" t="s">
        <v>55</v>
      </c>
      <c r="S314" s="2"/>
      <c r="T314" s="2"/>
      <c r="U314" s="2"/>
      <c r="V314" s="2"/>
      <c r="W314" s="2"/>
      <c r="X314" s="2"/>
      <c r="Y314" s="2"/>
      <c r="Z314" s="1012">
        <v>0.2</v>
      </c>
      <c r="AA314" s="1012"/>
      <c r="AB314" s="2664"/>
      <c r="AC314" s="2664"/>
      <c r="AD314" s="2664"/>
      <c r="AE314" s="2664"/>
      <c r="AF314" s="2664"/>
      <c r="AG314" s="2664"/>
    </row>
    <row r="315" spans="1:33" s="1" customFormat="1">
      <c r="A315" s="85"/>
      <c r="B315" s="1037" t="s">
        <v>245</v>
      </c>
      <c r="C315" s="1036"/>
      <c r="D315" s="1033"/>
      <c r="E315" s="1012"/>
      <c r="F315" s="1012"/>
      <c r="G315" s="1012"/>
      <c r="H315" s="1012"/>
      <c r="I315" s="2"/>
      <c r="J315" s="2"/>
      <c r="K315" s="2"/>
      <c r="L315" s="1034"/>
      <c r="M315" s="2"/>
      <c r="N315" s="2"/>
      <c r="O315" s="1012"/>
      <c r="P315" s="2"/>
      <c r="Q315" s="1012"/>
      <c r="R315" s="1033"/>
      <c r="S315" s="2"/>
      <c r="T315" s="2"/>
      <c r="U315" s="2"/>
      <c r="V315" s="2"/>
      <c r="W315" s="2"/>
      <c r="X315" s="2"/>
      <c r="Y315" s="2"/>
      <c r="Z315" s="1012"/>
      <c r="AA315" s="1012"/>
      <c r="AB315" s="2664"/>
      <c r="AC315" s="2664"/>
      <c r="AD315" s="2664"/>
      <c r="AE315" s="2664"/>
      <c r="AF315" s="2664"/>
      <c r="AG315" s="2664"/>
    </row>
    <row r="316" spans="1:33" s="1" customFormat="1">
      <c r="A316" s="85">
        <v>90</v>
      </c>
      <c r="B316" s="1035" t="s">
        <v>246</v>
      </c>
      <c r="C316" s="1036" t="s">
        <v>247</v>
      </c>
      <c r="D316" s="1033"/>
      <c r="E316" s="1012">
        <v>0.45</v>
      </c>
      <c r="F316" s="1012"/>
      <c r="G316" s="1012"/>
      <c r="H316" s="1012"/>
      <c r="I316" s="2"/>
      <c r="J316" s="2"/>
      <c r="K316" s="2"/>
      <c r="L316" s="1034"/>
      <c r="M316" s="2"/>
      <c r="N316" s="2"/>
      <c r="O316" s="1012">
        <v>0.45</v>
      </c>
      <c r="P316" s="2"/>
      <c r="Q316" s="1012">
        <v>0.45</v>
      </c>
      <c r="R316" s="1012" t="s">
        <v>55</v>
      </c>
      <c r="S316" s="2"/>
      <c r="T316" s="2"/>
      <c r="U316" s="2"/>
      <c r="V316" s="2"/>
      <c r="W316" s="2"/>
      <c r="X316" s="2"/>
      <c r="Y316" s="2"/>
      <c r="Z316" s="1012"/>
      <c r="AA316" s="1012">
        <v>0.45</v>
      </c>
      <c r="AB316" s="2664"/>
      <c r="AC316" s="2664"/>
      <c r="AD316" s="2664"/>
      <c r="AE316" s="2664"/>
      <c r="AF316" s="2664"/>
      <c r="AG316" s="2664"/>
    </row>
    <row r="317" spans="1:33" s="1" customFormat="1">
      <c r="A317" s="85"/>
      <c r="B317" s="1037" t="s">
        <v>248</v>
      </c>
      <c r="C317" s="1036"/>
      <c r="D317" s="1033"/>
      <c r="E317" s="1012"/>
      <c r="F317" s="1012"/>
      <c r="G317" s="1012"/>
      <c r="H317" s="1012"/>
      <c r="I317" s="2"/>
      <c r="J317" s="2"/>
      <c r="K317" s="2"/>
      <c r="L317" s="1034"/>
      <c r="M317" s="2"/>
      <c r="N317" s="2"/>
      <c r="O317" s="1012"/>
      <c r="P317" s="2"/>
      <c r="Q317" s="1012"/>
      <c r="R317" s="1033"/>
      <c r="S317" s="2"/>
      <c r="T317" s="2"/>
      <c r="U317" s="2"/>
      <c r="V317" s="2"/>
      <c r="W317" s="2"/>
      <c r="X317" s="2"/>
      <c r="Y317" s="2"/>
      <c r="Z317" s="1012"/>
      <c r="AA317" s="1012"/>
      <c r="AB317" s="2664"/>
      <c r="AC317" s="2664"/>
      <c r="AD317" s="2664"/>
      <c r="AE317" s="2664"/>
      <c r="AF317" s="2664"/>
      <c r="AG317" s="2664"/>
    </row>
    <row r="318" spans="1:33" s="1" customFormat="1">
      <c r="A318" s="85">
        <v>91</v>
      </c>
      <c r="B318" s="1035" t="s">
        <v>249</v>
      </c>
      <c r="C318" s="1036" t="s">
        <v>250</v>
      </c>
      <c r="D318" s="1033"/>
      <c r="E318" s="1012">
        <v>0.8</v>
      </c>
      <c r="F318" s="1012">
        <v>0.8</v>
      </c>
      <c r="G318" s="1012"/>
      <c r="H318" s="1012"/>
      <c r="I318" s="2"/>
      <c r="J318" s="2"/>
      <c r="K318" s="2"/>
      <c r="L318" s="1034">
        <v>0.8</v>
      </c>
      <c r="M318" s="2"/>
      <c r="N318" s="2"/>
      <c r="O318" s="1012"/>
      <c r="P318" s="2"/>
      <c r="Q318" s="1012"/>
      <c r="R318" s="1012" t="s">
        <v>55</v>
      </c>
      <c r="S318" s="2"/>
      <c r="T318" s="2"/>
      <c r="U318" s="2"/>
      <c r="V318" s="2"/>
      <c r="W318" s="2"/>
      <c r="X318" s="2"/>
      <c r="Y318" s="2"/>
      <c r="Z318" s="1012">
        <v>0.8</v>
      </c>
      <c r="AA318" s="1012"/>
      <c r="AB318" s="2664"/>
      <c r="AC318" s="2664"/>
      <c r="AD318" s="2664"/>
      <c r="AE318" s="2664"/>
      <c r="AF318" s="2664"/>
      <c r="AG318" s="2664"/>
    </row>
    <row r="319" spans="1:33" s="1" customFormat="1">
      <c r="A319" s="85"/>
      <c r="B319" s="1037" t="s">
        <v>251</v>
      </c>
      <c r="C319" s="1036"/>
      <c r="D319" s="1033"/>
      <c r="E319" s="1033"/>
      <c r="F319" s="1012"/>
      <c r="G319" s="1012"/>
      <c r="H319" s="1012"/>
      <c r="I319" s="2"/>
      <c r="J319" s="2"/>
      <c r="K319" s="2"/>
      <c r="L319" s="1034"/>
      <c r="M319" s="2"/>
      <c r="N319" s="2"/>
      <c r="O319" s="1033"/>
      <c r="P319" s="2"/>
      <c r="Q319" s="1033"/>
      <c r="R319" s="1033"/>
      <c r="S319" s="2"/>
      <c r="T319" s="2"/>
      <c r="U319" s="2"/>
      <c r="V319" s="2"/>
      <c r="W319" s="2"/>
      <c r="X319" s="2"/>
      <c r="Y319" s="2"/>
      <c r="Z319" s="1012"/>
      <c r="AA319" s="1012"/>
      <c r="AB319" s="2664"/>
      <c r="AC319" s="2664"/>
      <c r="AD319" s="2664"/>
      <c r="AE319" s="2664"/>
      <c r="AF319" s="2664"/>
      <c r="AG319" s="2664"/>
    </row>
    <row r="320" spans="1:33" s="1" customFormat="1">
      <c r="A320" s="85">
        <v>92</v>
      </c>
      <c r="B320" s="1035" t="s">
        <v>155</v>
      </c>
      <c r="C320" s="1036" t="s">
        <v>252</v>
      </c>
      <c r="D320" s="1033"/>
      <c r="E320" s="1012">
        <v>0.5</v>
      </c>
      <c r="F320" s="1012"/>
      <c r="G320" s="1012"/>
      <c r="H320" s="1012"/>
      <c r="I320" s="2"/>
      <c r="J320" s="2"/>
      <c r="K320" s="2"/>
      <c r="L320" s="1034"/>
      <c r="M320" s="2"/>
      <c r="N320" s="2"/>
      <c r="O320" s="1012">
        <v>0.5</v>
      </c>
      <c r="P320" s="2"/>
      <c r="Q320" s="1012">
        <v>0.5</v>
      </c>
      <c r="R320" s="1012" t="s">
        <v>55</v>
      </c>
      <c r="S320" s="2"/>
      <c r="T320" s="2"/>
      <c r="U320" s="2"/>
      <c r="V320" s="2"/>
      <c r="W320" s="2"/>
      <c r="X320" s="2"/>
      <c r="Y320" s="2"/>
      <c r="Z320" s="1012"/>
      <c r="AA320" s="1012">
        <v>0.5</v>
      </c>
      <c r="AB320" s="2664"/>
      <c r="AC320" s="2664"/>
      <c r="AD320" s="2664"/>
      <c r="AE320" s="2664"/>
      <c r="AF320" s="2664"/>
      <c r="AG320" s="2664"/>
    </row>
    <row r="321" spans="1:33" s="1" customFormat="1">
      <c r="A321" s="85"/>
      <c r="B321" s="1037" t="s">
        <v>253</v>
      </c>
      <c r="C321" s="1036"/>
      <c r="D321" s="1033"/>
      <c r="E321" s="1012"/>
      <c r="F321" s="1012"/>
      <c r="G321" s="1012"/>
      <c r="H321" s="1012"/>
      <c r="I321" s="2"/>
      <c r="J321" s="2"/>
      <c r="K321" s="2"/>
      <c r="L321" s="1034"/>
      <c r="M321" s="2"/>
      <c r="N321" s="2"/>
      <c r="O321" s="1012"/>
      <c r="P321" s="2"/>
      <c r="Q321" s="1012"/>
      <c r="R321" s="1033"/>
      <c r="S321" s="2"/>
      <c r="T321" s="2"/>
      <c r="U321" s="2"/>
      <c r="V321" s="2"/>
      <c r="W321" s="2"/>
      <c r="X321" s="2"/>
      <c r="Y321" s="2"/>
      <c r="Z321" s="1012"/>
      <c r="AA321" s="1012"/>
      <c r="AB321" s="2664"/>
      <c r="AC321" s="2664"/>
      <c r="AD321" s="2664"/>
      <c r="AE321" s="2664"/>
      <c r="AF321" s="2664"/>
      <c r="AG321" s="2664"/>
    </row>
    <row r="322" spans="1:33" s="1" customFormat="1">
      <c r="A322" s="85">
        <v>93</v>
      </c>
      <c r="B322" s="1035" t="s">
        <v>61</v>
      </c>
      <c r="C322" s="1036" t="s">
        <v>254</v>
      </c>
      <c r="D322" s="1033"/>
      <c r="E322" s="1012">
        <v>0.3</v>
      </c>
      <c r="F322" s="1012"/>
      <c r="G322" s="1012"/>
      <c r="H322" s="1012"/>
      <c r="I322" s="2"/>
      <c r="J322" s="2"/>
      <c r="K322" s="2"/>
      <c r="L322" s="1034"/>
      <c r="M322" s="2"/>
      <c r="N322" s="2"/>
      <c r="O322" s="1012">
        <v>0.3</v>
      </c>
      <c r="P322" s="2"/>
      <c r="Q322" s="1012">
        <v>0.3</v>
      </c>
      <c r="R322" s="1012" t="s">
        <v>55</v>
      </c>
      <c r="S322" s="2"/>
      <c r="T322" s="2"/>
      <c r="U322" s="2"/>
      <c r="V322" s="2"/>
      <c r="W322" s="2"/>
      <c r="X322" s="2"/>
      <c r="Y322" s="2"/>
      <c r="Z322" s="1012"/>
      <c r="AA322" s="1012">
        <v>0.3</v>
      </c>
      <c r="AB322" s="2664"/>
      <c r="AC322" s="2664"/>
      <c r="AD322" s="2664"/>
      <c r="AE322" s="2664"/>
      <c r="AF322" s="2664"/>
      <c r="AG322" s="2664"/>
    </row>
    <row r="323" spans="1:33" s="1" customFormat="1">
      <c r="A323" s="85"/>
      <c r="B323" s="3183" t="s">
        <v>255</v>
      </c>
      <c r="C323" s="3183"/>
      <c r="D323" s="1033"/>
      <c r="E323" s="1012"/>
      <c r="F323" s="1012"/>
      <c r="G323" s="1012"/>
      <c r="H323" s="1012"/>
      <c r="I323" s="2"/>
      <c r="J323" s="2"/>
      <c r="K323" s="2"/>
      <c r="L323" s="1034"/>
      <c r="M323" s="2"/>
      <c r="N323" s="2"/>
      <c r="O323" s="1012"/>
      <c r="P323" s="2"/>
      <c r="Q323" s="1012"/>
      <c r="R323" s="1033"/>
      <c r="S323" s="2"/>
      <c r="T323" s="2"/>
      <c r="U323" s="2"/>
      <c r="V323" s="2"/>
      <c r="W323" s="2"/>
      <c r="X323" s="2"/>
      <c r="Y323" s="2"/>
      <c r="Z323" s="1012"/>
      <c r="AA323" s="1012"/>
      <c r="AB323" s="2664"/>
      <c r="AC323" s="2664"/>
      <c r="AD323" s="2664"/>
      <c r="AE323" s="2664"/>
      <c r="AF323" s="2664"/>
      <c r="AG323" s="2664"/>
    </row>
    <row r="324" spans="1:33" s="1" customFormat="1">
      <c r="A324" s="85">
        <v>94</v>
      </c>
      <c r="B324" s="1035" t="s">
        <v>256</v>
      </c>
      <c r="C324" s="1036" t="s">
        <v>257</v>
      </c>
      <c r="D324" s="1033"/>
      <c r="E324" s="1012">
        <v>0.4</v>
      </c>
      <c r="F324" s="1012">
        <v>0.4</v>
      </c>
      <c r="G324" s="1012"/>
      <c r="H324" s="1012"/>
      <c r="I324" s="2"/>
      <c r="J324" s="2"/>
      <c r="K324" s="2"/>
      <c r="L324" s="1034">
        <v>0.4</v>
      </c>
      <c r="M324" s="2"/>
      <c r="N324" s="2"/>
      <c r="O324" s="1012"/>
      <c r="P324" s="2"/>
      <c r="Q324" s="1012"/>
      <c r="R324" s="1012" t="s">
        <v>55</v>
      </c>
      <c r="S324" s="2"/>
      <c r="T324" s="2"/>
      <c r="U324" s="2"/>
      <c r="V324" s="2"/>
      <c r="W324" s="2"/>
      <c r="X324" s="2"/>
      <c r="Y324" s="2"/>
      <c r="Z324" s="1012">
        <v>0.4</v>
      </c>
      <c r="AA324" s="1012"/>
      <c r="AB324" s="2664"/>
      <c r="AC324" s="2664"/>
      <c r="AD324" s="2664"/>
      <c r="AE324" s="2664"/>
      <c r="AF324" s="2664"/>
      <c r="AG324" s="2664"/>
    </row>
    <row r="325" spans="1:33" s="1" customFormat="1">
      <c r="A325" s="85"/>
      <c r="B325" s="1037" t="s">
        <v>258</v>
      </c>
      <c r="C325" s="1036"/>
      <c r="D325" s="1033"/>
      <c r="E325" s="1012"/>
      <c r="F325" s="1012"/>
      <c r="G325" s="1012"/>
      <c r="H325" s="1012"/>
      <c r="I325" s="2"/>
      <c r="J325" s="2"/>
      <c r="K325" s="2"/>
      <c r="L325" s="1034"/>
      <c r="M325" s="2"/>
      <c r="N325" s="2"/>
      <c r="O325" s="1012"/>
      <c r="P325" s="2"/>
      <c r="Q325" s="1012"/>
      <c r="R325" s="1033"/>
      <c r="S325" s="2"/>
      <c r="T325" s="2"/>
      <c r="U325" s="2"/>
      <c r="V325" s="2"/>
      <c r="W325" s="2"/>
      <c r="X325" s="2"/>
      <c r="Y325" s="2"/>
      <c r="Z325" s="1012"/>
      <c r="AA325" s="1012"/>
      <c r="AB325" s="2664"/>
      <c r="AC325" s="2664"/>
      <c r="AD325" s="2664"/>
      <c r="AE325" s="2664"/>
      <c r="AF325" s="2664"/>
      <c r="AG325" s="2664"/>
    </row>
    <row r="326" spans="1:33" s="1" customFormat="1">
      <c r="A326" s="85">
        <v>95</v>
      </c>
      <c r="B326" s="1035" t="s">
        <v>259</v>
      </c>
      <c r="C326" s="1036" t="s">
        <v>260</v>
      </c>
      <c r="D326" s="1033"/>
      <c r="E326" s="1012">
        <v>0.6</v>
      </c>
      <c r="F326" s="1012"/>
      <c r="G326" s="1012"/>
      <c r="H326" s="1012"/>
      <c r="I326" s="2"/>
      <c r="J326" s="2"/>
      <c r="K326" s="2"/>
      <c r="L326" s="1034"/>
      <c r="M326" s="2"/>
      <c r="N326" s="2"/>
      <c r="O326" s="1012">
        <v>0.6</v>
      </c>
      <c r="P326" s="2"/>
      <c r="Q326" s="1012">
        <v>0.6</v>
      </c>
      <c r="R326" s="1012" t="s">
        <v>55</v>
      </c>
      <c r="S326" s="2"/>
      <c r="T326" s="2"/>
      <c r="U326" s="2"/>
      <c r="V326" s="2"/>
      <c r="W326" s="2"/>
      <c r="X326" s="2"/>
      <c r="Y326" s="2"/>
      <c r="Z326" s="1012"/>
      <c r="AA326" s="1012">
        <v>0.6</v>
      </c>
      <c r="AB326" s="2664"/>
      <c r="AC326" s="2664"/>
      <c r="AD326" s="2664"/>
      <c r="AE326" s="2664"/>
      <c r="AF326" s="2664"/>
      <c r="AG326" s="2664"/>
    </row>
    <row r="327" spans="1:33" s="1" customFormat="1">
      <c r="A327" s="85"/>
      <c r="B327" s="1037" t="s">
        <v>261</v>
      </c>
      <c r="C327" s="1036"/>
      <c r="D327" s="1033"/>
      <c r="E327" s="1012"/>
      <c r="F327" s="1012"/>
      <c r="G327" s="1012"/>
      <c r="H327" s="1012"/>
      <c r="I327" s="2"/>
      <c r="J327" s="2"/>
      <c r="K327" s="2"/>
      <c r="L327" s="1034"/>
      <c r="M327" s="2"/>
      <c r="N327" s="2"/>
      <c r="O327" s="1012"/>
      <c r="P327" s="2"/>
      <c r="Q327" s="1012"/>
      <c r="R327" s="1033"/>
      <c r="S327" s="2"/>
      <c r="T327" s="2"/>
      <c r="U327" s="2"/>
      <c r="V327" s="2"/>
      <c r="W327" s="2"/>
      <c r="X327" s="2"/>
      <c r="Y327" s="2"/>
      <c r="Z327" s="1012"/>
      <c r="AA327" s="1012"/>
      <c r="AB327" s="2664"/>
      <c r="AC327" s="2664"/>
      <c r="AD327" s="2664"/>
      <c r="AE327" s="2664"/>
      <c r="AF327" s="2664"/>
      <c r="AG327" s="2664"/>
    </row>
    <row r="328" spans="1:33" s="1" customFormat="1">
      <c r="A328" s="85">
        <v>96</v>
      </c>
      <c r="B328" s="1035" t="s">
        <v>61</v>
      </c>
      <c r="C328" s="1036" t="s">
        <v>262</v>
      </c>
      <c r="D328" s="1033"/>
      <c r="E328" s="1012">
        <v>0.5</v>
      </c>
      <c r="F328" s="1012"/>
      <c r="G328" s="1012"/>
      <c r="H328" s="1012"/>
      <c r="I328" s="2"/>
      <c r="J328" s="2"/>
      <c r="K328" s="2"/>
      <c r="L328" s="1034"/>
      <c r="M328" s="2"/>
      <c r="N328" s="2"/>
      <c r="O328" s="1012">
        <v>0.5</v>
      </c>
      <c r="P328" s="2"/>
      <c r="Q328" s="1012">
        <v>0.5</v>
      </c>
      <c r="R328" s="1012" t="s">
        <v>55</v>
      </c>
      <c r="S328" s="2"/>
      <c r="T328" s="2"/>
      <c r="U328" s="2"/>
      <c r="V328" s="2"/>
      <c r="W328" s="2"/>
      <c r="X328" s="2"/>
      <c r="Y328" s="2"/>
      <c r="Z328" s="1012"/>
      <c r="AA328" s="1012">
        <v>0.5</v>
      </c>
      <c r="AB328" s="2664"/>
      <c r="AC328" s="2664"/>
      <c r="AD328" s="2664"/>
      <c r="AE328" s="2664"/>
      <c r="AF328" s="2664"/>
      <c r="AG328" s="2664"/>
    </row>
    <row r="329" spans="1:33" s="1" customFormat="1">
      <c r="A329" s="85"/>
      <c r="B329" s="1037" t="s">
        <v>263</v>
      </c>
      <c r="C329" s="1036"/>
      <c r="D329" s="1033"/>
      <c r="E329" s="1012"/>
      <c r="F329" s="1012"/>
      <c r="G329" s="1012"/>
      <c r="H329" s="1012"/>
      <c r="I329" s="2"/>
      <c r="J329" s="2"/>
      <c r="K329" s="2"/>
      <c r="L329" s="1034"/>
      <c r="M329" s="2"/>
      <c r="N329" s="2"/>
      <c r="O329" s="1012"/>
      <c r="P329" s="2"/>
      <c r="Q329" s="1012"/>
      <c r="R329" s="1033"/>
      <c r="S329" s="2"/>
      <c r="T329" s="2"/>
      <c r="U329" s="2"/>
      <c r="V329" s="2"/>
      <c r="W329" s="2"/>
      <c r="X329" s="2"/>
      <c r="Y329" s="2"/>
      <c r="Z329" s="1012"/>
      <c r="AA329" s="1012"/>
      <c r="AB329" s="2664"/>
      <c r="AC329" s="2664"/>
      <c r="AD329" s="2664"/>
      <c r="AE329" s="2664"/>
      <c r="AF329" s="2664"/>
      <c r="AG329" s="2664"/>
    </row>
    <row r="330" spans="1:33" s="1" customFormat="1">
      <c r="A330" s="85">
        <v>97</v>
      </c>
      <c r="B330" s="1035" t="s">
        <v>264</v>
      </c>
      <c r="C330" s="1036" t="s">
        <v>265</v>
      </c>
      <c r="D330" s="1033"/>
      <c r="E330" s="1012">
        <v>0.42</v>
      </c>
      <c r="F330" s="1012">
        <v>0.42</v>
      </c>
      <c r="G330" s="1012"/>
      <c r="H330" s="1012"/>
      <c r="I330" s="2"/>
      <c r="J330" s="2"/>
      <c r="K330" s="2"/>
      <c r="L330" s="1034">
        <v>0.42</v>
      </c>
      <c r="M330" s="2"/>
      <c r="N330" s="2"/>
      <c r="O330" s="1012"/>
      <c r="P330" s="2"/>
      <c r="Q330" s="1012"/>
      <c r="R330" s="1012" t="s">
        <v>55</v>
      </c>
      <c r="S330" s="2"/>
      <c r="T330" s="2"/>
      <c r="U330" s="2"/>
      <c r="V330" s="2"/>
      <c r="W330" s="2"/>
      <c r="X330" s="2"/>
      <c r="Y330" s="2"/>
      <c r="Z330" s="1029">
        <v>0.42</v>
      </c>
      <c r="AA330" s="1012"/>
      <c r="AB330" s="2664"/>
      <c r="AC330" s="2664"/>
      <c r="AD330" s="2664"/>
      <c r="AE330" s="2664"/>
      <c r="AF330" s="2664"/>
      <c r="AG330" s="2664"/>
    </row>
    <row r="331" spans="1:33" s="1" customFormat="1">
      <c r="A331" s="85"/>
      <c r="B331" s="1037" t="s">
        <v>266</v>
      </c>
      <c r="C331" s="1036"/>
      <c r="D331" s="1033"/>
      <c r="E331" s="1012"/>
      <c r="F331" s="1012"/>
      <c r="G331" s="1012"/>
      <c r="H331" s="1012"/>
      <c r="I331" s="2"/>
      <c r="J331" s="2"/>
      <c r="K331" s="2"/>
      <c r="L331" s="1034"/>
      <c r="M331" s="2"/>
      <c r="N331" s="2"/>
      <c r="O331" s="1012"/>
      <c r="P331" s="2"/>
      <c r="Q331" s="1012"/>
      <c r="R331" s="1033"/>
      <c r="S331" s="2"/>
      <c r="T331" s="2"/>
      <c r="U331" s="2"/>
      <c r="V331" s="2"/>
      <c r="W331" s="2"/>
      <c r="X331" s="2"/>
      <c r="Y331" s="2"/>
      <c r="Z331" s="1012"/>
      <c r="AA331" s="1012"/>
      <c r="AB331" s="2664"/>
      <c r="AC331" s="2664"/>
      <c r="AD331" s="2664"/>
      <c r="AE331" s="2664"/>
      <c r="AF331" s="2664"/>
      <c r="AG331" s="2664"/>
    </row>
    <row r="332" spans="1:33" s="1" customFormat="1">
      <c r="A332" s="85">
        <v>98</v>
      </c>
      <c r="B332" s="1035" t="s">
        <v>267</v>
      </c>
      <c r="C332" s="1036" t="s">
        <v>268</v>
      </c>
      <c r="D332" s="1033"/>
      <c r="E332" s="1038">
        <v>1</v>
      </c>
      <c r="F332" s="1038">
        <v>1</v>
      </c>
      <c r="G332" s="1012"/>
      <c r="H332" s="1012"/>
      <c r="I332" s="2"/>
      <c r="J332" s="2"/>
      <c r="K332" s="2"/>
      <c r="L332" s="1039">
        <v>1</v>
      </c>
      <c r="M332" s="2"/>
      <c r="N332" s="2"/>
      <c r="O332" s="1038"/>
      <c r="P332" s="2"/>
      <c r="Q332" s="1038"/>
      <c r="R332" s="1012" t="s">
        <v>55</v>
      </c>
      <c r="S332" s="2"/>
      <c r="T332" s="2"/>
      <c r="U332" s="2"/>
      <c r="V332" s="2"/>
      <c r="W332" s="2"/>
      <c r="X332" s="2"/>
      <c r="Y332" s="2"/>
      <c r="Z332" s="1038">
        <v>1</v>
      </c>
      <c r="AA332" s="1012"/>
      <c r="AB332" s="2664"/>
      <c r="AC332" s="2664"/>
      <c r="AD332" s="2664"/>
      <c r="AE332" s="2664"/>
      <c r="AF332" s="2664"/>
      <c r="AG332" s="2664"/>
    </row>
    <row r="333" spans="1:33" s="1" customFormat="1">
      <c r="A333" s="85"/>
      <c r="B333" s="1037" t="s">
        <v>269</v>
      </c>
      <c r="C333" s="1036"/>
      <c r="D333" s="1033"/>
      <c r="E333" s="1012"/>
      <c r="F333" s="1012"/>
      <c r="G333" s="1012"/>
      <c r="H333" s="1012"/>
      <c r="I333" s="2"/>
      <c r="J333" s="2"/>
      <c r="K333" s="2"/>
      <c r="L333" s="1034"/>
      <c r="M333" s="2"/>
      <c r="N333" s="2"/>
      <c r="O333" s="1012"/>
      <c r="P333" s="2"/>
      <c r="Q333" s="1012"/>
      <c r="R333" s="1033"/>
      <c r="S333" s="2"/>
      <c r="T333" s="2"/>
      <c r="U333" s="2"/>
      <c r="V333" s="2"/>
      <c r="W333" s="2"/>
      <c r="X333" s="2"/>
      <c r="Y333" s="2"/>
      <c r="Z333" s="1012"/>
      <c r="AA333" s="1012"/>
      <c r="AB333" s="2664"/>
      <c r="AC333" s="2664"/>
      <c r="AD333" s="2664"/>
      <c r="AE333" s="2664"/>
      <c r="AF333" s="2664"/>
      <c r="AG333" s="2664"/>
    </row>
    <row r="334" spans="1:33" s="1" customFormat="1">
      <c r="A334" s="85">
        <v>99</v>
      </c>
      <c r="B334" s="1035" t="s">
        <v>175</v>
      </c>
      <c r="C334" s="1036" t="s">
        <v>270</v>
      </c>
      <c r="D334" s="1033"/>
      <c r="E334" s="1012">
        <v>0.35</v>
      </c>
      <c r="F334" s="1012">
        <v>0.35</v>
      </c>
      <c r="G334" s="1012"/>
      <c r="H334" s="1012"/>
      <c r="I334" s="2"/>
      <c r="J334" s="2"/>
      <c r="K334" s="2"/>
      <c r="L334" s="1034">
        <v>0.35</v>
      </c>
      <c r="M334" s="2"/>
      <c r="N334" s="2"/>
      <c r="O334" s="1012"/>
      <c r="P334" s="2"/>
      <c r="Q334" s="1012"/>
      <c r="R334" s="1012" t="s">
        <v>55</v>
      </c>
      <c r="S334" s="2"/>
      <c r="T334" s="2"/>
      <c r="U334" s="2"/>
      <c r="V334" s="2"/>
      <c r="W334" s="2"/>
      <c r="X334" s="2"/>
      <c r="Y334" s="2"/>
      <c r="Z334" s="1029">
        <v>0.35</v>
      </c>
      <c r="AA334" s="1012"/>
      <c r="AB334" s="2664"/>
      <c r="AC334" s="2664"/>
      <c r="AD334" s="2664"/>
      <c r="AE334" s="2664"/>
      <c r="AF334" s="2664"/>
      <c r="AG334" s="2664"/>
    </row>
    <row r="335" spans="1:33" s="1" customFormat="1">
      <c r="A335" s="85"/>
      <c r="B335" s="1037" t="s">
        <v>271</v>
      </c>
      <c r="C335" s="1036"/>
      <c r="D335" s="1033"/>
      <c r="E335" s="1033"/>
      <c r="F335" s="1012"/>
      <c r="G335" s="1012"/>
      <c r="H335" s="1012"/>
      <c r="I335" s="2"/>
      <c r="J335" s="2"/>
      <c r="K335" s="2"/>
      <c r="L335" s="1034"/>
      <c r="M335" s="2"/>
      <c r="N335" s="2"/>
      <c r="O335" s="1033"/>
      <c r="P335" s="2"/>
      <c r="Q335" s="1033"/>
      <c r="R335" s="1033"/>
      <c r="S335" s="2"/>
      <c r="T335" s="2"/>
      <c r="U335" s="2"/>
      <c r="V335" s="2"/>
      <c r="W335" s="2"/>
      <c r="X335" s="2"/>
      <c r="Y335" s="2"/>
      <c r="Z335" s="1012"/>
      <c r="AA335" s="1012"/>
      <c r="AB335" s="2664"/>
      <c r="AC335" s="2664"/>
      <c r="AD335" s="2664"/>
      <c r="AE335" s="2664"/>
      <c r="AF335" s="2664"/>
      <c r="AG335" s="2664"/>
    </row>
    <row r="336" spans="1:33" s="1" customFormat="1">
      <c r="A336" s="85">
        <v>100</v>
      </c>
      <c r="B336" s="1035" t="s">
        <v>272</v>
      </c>
      <c r="C336" s="1036" t="s">
        <v>273</v>
      </c>
      <c r="D336" s="1033"/>
      <c r="E336" s="1012">
        <v>0.56999999999999995</v>
      </c>
      <c r="F336" s="1012"/>
      <c r="G336" s="1012"/>
      <c r="H336" s="1012"/>
      <c r="I336" s="2"/>
      <c r="J336" s="2"/>
      <c r="K336" s="2"/>
      <c r="L336" s="1034"/>
      <c r="M336" s="2"/>
      <c r="N336" s="2"/>
      <c r="O336" s="1012">
        <v>0.56999999999999995</v>
      </c>
      <c r="P336" s="2"/>
      <c r="Q336" s="1012">
        <v>0.56999999999999995</v>
      </c>
      <c r="R336" s="1012" t="s">
        <v>55</v>
      </c>
      <c r="S336" s="2"/>
      <c r="T336" s="2"/>
      <c r="U336" s="2"/>
      <c r="V336" s="2"/>
      <c r="W336" s="2"/>
      <c r="X336" s="2"/>
      <c r="Y336" s="2"/>
      <c r="Z336" s="1012"/>
      <c r="AA336" s="1012">
        <v>0.56999999999999995</v>
      </c>
      <c r="AB336" s="2664"/>
      <c r="AC336" s="2664"/>
      <c r="AD336" s="2664"/>
      <c r="AE336" s="2664"/>
      <c r="AF336" s="2664"/>
      <c r="AG336" s="2664"/>
    </row>
    <row r="337" spans="1:33" s="1" customFormat="1">
      <c r="A337" s="85"/>
      <c r="B337" s="1037" t="s">
        <v>274</v>
      </c>
      <c r="C337" s="1036"/>
      <c r="D337" s="1033"/>
      <c r="E337" s="1033"/>
      <c r="F337" s="1012"/>
      <c r="G337" s="1012"/>
      <c r="H337" s="1012"/>
      <c r="I337" s="2"/>
      <c r="J337" s="2"/>
      <c r="K337" s="2"/>
      <c r="L337" s="1034"/>
      <c r="M337" s="2"/>
      <c r="N337" s="2"/>
      <c r="O337" s="1033"/>
      <c r="P337" s="2"/>
      <c r="Q337" s="1033"/>
      <c r="R337" s="1033"/>
      <c r="S337" s="2"/>
      <c r="T337" s="2"/>
      <c r="U337" s="2"/>
      <c r="V337" s="2"/>
      <c r="W337" s="2"/>
      <c r="X337" s="2"/>
      <c r="Y337" s="2"/>
      <c r="Z337" s="1012"/>
      <c r="AA337" s="1012"/>
      <c r="AB337" s="2664"/>
      <c r="AC337" s="2664"/>
      <c r="AD337" s="2664"/>
      <c r="AE337" s="2664"/>
      <c r="AF337" s="2664"/>
      <c r="AG337" s="2664"/>
    </row>
    <row r="338" spans="1:33" s="1" customFormat="1">
      <c r="A338" s="85">
        <v>101</v>
      </c>
      <c r="B338" s="1035" t="s">
        <v>223</v>
      </c>
      <c r="C338" s="1036" t="s">
        <v>275</v>
      </c>
      <c r="D338" s="1033"/>
      <c r="E338" s="1012">
        <v>0.3</v>
      </c>
      <c r="F338" s="1012">
        <v>0.3</v>
      </c>
      <c r="G338" s="1012"/>
      <c r="H338" s="1012"/>
      <c r="I338" s="2"/>
      <c r="J338" s="2"/>
      <c r="K338" s="2"/>
      <c r="L338" s="1034">
        <v>0.3</v>
      </c>
      <c r="M338" s="2"/>
      <c r="N338" s="2"/>
      <c r="O338" s="1012"/>
      <c r="P338" s="2"/>
      <c r="Q338" s="1012"/>
      <c r="R338" s="1012" t="s">
        <v>55</v>
      </c>
      <c r="S338" s="2"/>
      <c r="T338" s="2"/>
      <c r="U338" s="2"/>
      <c r="V338" s="2"/>
      <c r="W338" s="2"/>
      <c r="X338" s="2"/>
      <c r="Y338" s="2"/>
      <c r="Z338" s="1012">
        <v>0.3</v>
      </c>
      <c r="AA338" s="1012"/>
      <c r="AB338" s="2664"/>
      <c r="AC338" s="2664"/>
      <c r="AD338" s="2664"/>
      <c r="AE338" s="2664"/>
      <c r="AF338" s="2664"/>
      <c r="AG338" s="2664"/>
    </row>
    <row r="339" spans="1:33" s="1" customFormat="1">
      <c r="A339" s="85"/>
      <c r="B339" s="1037" t="s">
        <v>276</v>
      </c>
      <c r="C339" s="1036"/>
      <c r="D339" s="1033"/>
      <c r="E339" s="1033"/>
      <c r="F339" s="1012"/>
      <c r="G339" s="1012"/>
      <c r="H339" s="1012"/>
      <c r="I339" s="2"/>
      <c r="J339" s="2"/>
      <c r="K339" s="2"/>
      <c r="L339" s="1034"/>
      <c r="M339" s="2"/>
      <c r="N339" s="2"/>
      <c r="O339" s="1033"/>
      <c r="P339" s="2"/>
      <c r="Q339" s="1033"/>
      <c r="R339" s="1033"/>
      <c r="S339" s="2"/>
      <c r="T339" s="2"/>
      <c r="U339" s="2"/>
      <c r="V339" s="2"/>
      <c r="W339" s="2"/>
      <c r="X339" s="2"/>
      <c r="Y339" s="2"/>
      <c r="Z339" s="1012"/>
      <c r="AA339" s="1012"/>
      <c r="AB339" s="2664"/>
      <c r="AC339" s="2664"/>
      <c r="AD339" s="2664"/>
      <c r="AE339" s="2664"/>
      <c r="AF339" s="2664"/>
      <c r="AG339" s="2664"/>
    </row>
    <row r="340" spans="1:33" s="1" customFormat="1">
      <c r="A340" s="85">
        <v>102</v>
      </c>
      <c r="B340" s="1035" t="s">
        <v>277</v>
      </c>
      <c r="C340" s="1036" t="s">
        <v>278</v>
      </c>
      <c r="D340" s="1033"/>
      <c r="E340" s="1012">
        <v>0.8</v>
      </c>
      <c r="F340" s="1012">
        <v>0.8</v>
      </c>
      <c r="G340" s="1012"/>
      <c r="H340" s="1012"/>
      <c r="I340" s="2"/>
      <c r="J340" s="2"/>
      <c r="K340" s="2"/>
      <c r="L340" s="1034">
        <v>0.8</v>
      </c>
      <c r="M340" s="2"/>
      <c r="N340" s="2"/>
      <c r="O340" s="1012"/>
      <c r="P340" s="2"/>
      <c r="Q340" s="1012"/>
      <c r="R340" s="1012" t="s">
        <v>55</v>
      </c>
      <c r="S340" s="2"/>
      <c r="T340" s="2"/>
      <c r="U340" s="2"/>
      <c r="V340" s="2"/>
      <c r="W340" s="2"/>
      <c r="X340" s="2"/>
      <c r="Y340" s="2"/>
      <c r="Z340" s="1012">
        <v>0.8</v>
      </c>
      <c r="AA340" s="1012"/>
      <c r="AB340" s="2664"/>
      <c r="AC340" s="2664"/>
      <c r="AD340" s="2664"/>
      <c r="AE340" s="2664"/>
      <c r="AF340" s="2664"/>
      <c r="AG340" s="2664"/>
    </row>
    <row r="341" spans="1:33" s="1" customFormat="1">
      <c r="A341" s="85"/>
      <c r="B341" s="1037" t="s">
        <v>279</v>
      </c>
      <c r="C341" s="1036"/>
      <c r="D341" s="1033"/>
      <c r="E341" s="1033"/>
      <c r="F341" s="1012"/>
      <c r="G341" s="1012"/>
      <c r="H341" s="1012"/>
      <c r="I341" s="2"/>
      <c r="J341" s="2"/>
      <c r="K341" s="2"/>
      <c r="L341" s="1034"/>
      <c r="M341" s="2"/>
      <c r="N341" s="2"/>
      <c r="O341" s="1033"/>
      <c r="P341" s="2"/>
      <c r="Q341" s="1033"/>
      <c r="R341" s="1033"/>
      <c r="S341" s="2"/>
      <c r="T341" s="2"/>
      <c r="U341" s="2"/>
      <c r="V341" s="2"/>
      <c r="W341" s="2"/>
      <c r="X341" s="2"/>
      <c r="Y341" s="2"/>
      <c r="Z341" s="1012"/>
      <c r="AA341" s="1012"/>
      <c r="AB341" s="2664"/>
      <c r="AC341" s="2664"/>
      <c r="AD341" s="2664"/>
      <c r="AE341" s="2664"/>
      <c r="AF341" s="2664"/>
      <c r="AG341" s="2664"/>
    </row>
    <row r="342" spans="1:33" s="1" customFormat="1">
      <c r="A342" s="85">
        <v>103</v>
      </c>
      <c r="B342" s="1035" t="s">
        <v>280</v>
      </c>
      <c r="C342" s="1036" t="s">
        <v>281</v>
      </c>
      <c r="D342" s="1033"/>
      <c r="E342" s="1012">
        <v>0.6</v>
      </c>
      <c r="F342" s="1012">
        <v>0.6</v>
      </c>
      <c r="G342" s="1012"/>
      <c r="H342" s="1012"/>
      <c r="I342" s="2"/>
      <c r="J342" s="2"/>
      <c r="K342" s="2"/>
      <c r="L342" s="1034">
        <v>0.6</v>
      </c>
      <c r="M342" s="2"/>
      <c r="N342" s="2"/>
      <c r="O342" s="1012"/>
      <c r="P342" s="2"/>
      <c r="Q342" s="1012"/>
      <c r="R342" s="1012" t="s">
        <v>55</v>
      </c>
      <c r="S342" s="2"/>
      <c r="T342" s="2"/>
      <c r="U342" s="2"/>
      <c r="V342" s="2"/>
      <c r="W342" s="2"/>
      <c r="X342" s="2"/>
      <c r="Y342" s="2"/>
      <c r="Z342" s="1012">
        <v>0.6</v>
      </c>
      <c r="AA342" s="1012"/>
      <c r="AB342" s="2664"/>
      <c r="AC342" s="2664"/>
      <c r="AD342" s="2664"/>
      <c r="AE342" s="2664"/>
      <c r="AF342" s="2664"/>
      <c r="AG342" s="2664"/>
    </row>
    <row r="343" spans="1:33" s="1" customFormat="1">
      <c r="A343" s="85">
        <v>104</v>
      </c>
      <c r="B343" s="1035" t="s">
        <v>282</v>
      </c>
      <c r="C343" s="1036" t="s">
        <v>283</v>
      </c>
      <c r="D343" s="1033"/>
      <c r="E343" s="1012">
        <v>0.25</v>
      </c>
      <c r="F343" s="1012">
        <v>0.25</v>
      </c>
      <c r="G343" s="1012"/>
      <c r="H343" s="1012"/>
      <c r="I343" s="2"/>
      <c r="J343" s="2"/>
      <c r="K343" s="2"/>
      <c r="L343" s="1034">
        <v>0.25</v>
      </c>
      <c r="M343" s="2"/>
      <c r="N343" s="2"/>
      <c r="O343" s="1012"/>
      <c r="P343" s="2"/>
      <c r="Q343" s="1012"/>
      <c r="R343" s="1012" t="s">
        <v>55</v>
      </c>
      <c r="S343" s="2"/>
      <c r="T343" s="2"/>
      <c r="U343" s="2"/>
      <c r="V343" s="2"/>
      <c r="W343" s="2"/>
      <c r="X343" s="2"/>
      <c r="Y343" s="2"/>
      <c r="Z343" s="1029">
        <v>0.25</v>
      </c>
      <c r="AA343" s="1012"/>
      <c r="AB343" s="2664"/>
      <c r="AC343" s="2664"/>
      <c r="AD343" s="2664"/>
      <c r="AE343" s="2664"/>
      <c r="AF343" s="2664"/>
      <c r="AG343" s="2664"/>
    </row>
    <row r="344" spans="1:33" s="1" customFormat="1">
      <c r="A344" s="85">
        <v>105</v>
      </c>
      <c r="B344" s="1035" t="s">
        <v>173</v>
      </c>
      <c r="C344" s="1036" t="s">
        <v>284</v>
      </c>
      <c r="D344" s="1033"/>
      <c r="E344" s="1012">
        <v>0.35</v>
      </c>
      <c r="F344" s="1012"/>
      <c r="G344" s="1012"/>
      <c r="H344" s="1012"/>
      <c r="I344" s="2"/>
      <c r="J344" s="2"/>
      <c r="K344" s="2"/>
      <c r="L344" s="1034"/>
      <c r="M344" s="2"/>
      <c r="N344" s="2"/>
      <c r="O344" s="1012">
        <v>0.35</v>
      </c>
      <c r="P344" s="2"/>
      <c r="Q344" s="1012">
        <v>0.35</v>
      </c>
      <c r="R344" s="1012" t="s">
        <v>55</v>
      </c>
      <c r="S344" s="2"/>
      <c r="T344" s="2"/>
      <c r="U344" s="2"/>
      <c r="V344" s="2"/>
      <c r="W344" s="2"/>
      <c r="X344" s="2"/>
      <c r="Y344" s="2"/>
      <c r="Z344" s="1012"/>
      <c r="AA344" s="1012">
        <v>0.35</v>
      </c>
      <c r="AB344" s="2664"/>
      <c r="AC344" s="2664"/>
      <c r="AD344" s="2664"/>
      <c r="AE344" s="2664"/>
      <c r="AF344" s="2664"/>
      <c r="AG344" s="2664"/>
    </row>
    <row r="345" spans="1:33" s="1" customFormat="1">
      <c r="A345" s="85"/>
      <c r="B345" s="1037" t="s">
        <v>285</v>
      </c>
      <c r="C345" s="1036"/>
      <c r="D345" s="1033"/>
      <c r="E345" s="1033"/>
      <c r="F345" s="1012"/>
      <c r="G345" s="1012"/>
      <c r="H345" s="1012"/>
      <c r="I345" s="2"/>
      <c r="J345" s="2"/>
      <c r="K345" s="2"/>
      <c r="L345" s="1034"/>
      <c r="M345" s="2"/>
      <c r="N345" s="2"/>
      <c r="O345" s="1033"/>
      <c r="P345" s="2"/>
      <c r="Q345" s="1033"/>
      <c r="R345" s="1033"/>
      <c r="S345" s="2"/>
      <c r="T345" s="2"/>
      <c r="U345" s="2"/>
      <c r="V345" s="2"/>
      <c r="W345" s="2"/>
      <c r="X345" s="2"/>
      <c r="Y345" s="2"/>
      <c r="Z345" s="1012"/>
      <c r="AA345" s="1012"/>
      <c r="AB345" s="2664"/>
      <c r="AC345" s="2664"/>
      <c r="AD345" s="2664"/>
      <c r="AE345" s="2664"/>
      <c r="AF345" s="2664"/>
      <c r="AG345" s="2664"/>
    </row>
    <row r="346" spans="1:33" s="1" customFormat="1">
      <c r="A346" s="85">
        <v>106</v>
      </c>
      <c r="B346" s="1035" t="s">
        <v>286</v>
      </c>
      <c r="C346" s="1036" t="s">
        <v>287</v>
      </c>
      <c r="D346" s="1033"/>
      <c r="E346" s="1012">
        <v>0.6</v>
      </c>
      <c r="F346" s="1012"/>
      <c r="G346" s="1012"/>
      <c r="H346" s="1012"/>
      <c r="I346" s="2"/>
      <c r="J346" s="2"/>
      <c r="K346" s="2"/>
      <c r="L346" s="1034"/>
      <c r="M346" s="2"/>
      <c r="N346" s="2"/>
      <c r="O346" s="1012">
        <v>0.6</v>
      </c>
      <c r="P346" s="2"/>
      <c r="Q346" s="1012">
        <v>0.6</v>
      </c>
      <c r="R346" s="1012" t="s">
        <v>55</v>
      </c>
      <c r="S346" s="2"/>
      <c r="T346" s="2"/>
      <c r="U346" s="2"/>
      <c r="V346" s="2"/>
      <c r="W346" s="2"/>
      <c r="X346" s="2"/>
      <c r="Y346" s="2"/>
      <c r="Z346" s="1012"/>
      <c r="AA346" s="1012">
        <v>0.6</v>
      </c>
      <c r="AB346" s="2664"/>
      <c r="AC346" s="2664"/>
      <c r="AD346" s="2664"/>
      <c r="AE346" s="2664"/>
      <c r="AF346" s="2664"/>
      <c r="AG346" s="2664"/>
    </row>
    <row r="347" spans="1:33" s="1" customFormat="1">
      <c r="A347" s="85"/>
      <c r="B347" s="1037" t="s">
        <v>288</v>
      </c>
      <c r="C347" s="1036"/>
      <c r="D347" s="1033"/>
      <c r="E347" s="1012"/>
      <c r="F347" s="1012"/>
      <c r="G347" s="1012"/>
      <c r="H347" s="1012"/>
      <c r="I347" s="2"/>
      <c r="J347" s="2"/>
      <c r="K347" s="2"/>
      <c r="L347" s="1034"/>
      <c r="M347" s="2"/>
      <c r="N347" s="2"/>
      <c r="O347" s="1012"/>
      <c r="P347" s="2"/>
      <c r="Q347" s="1012"/>
      <c r="R347" s="1033"/>
      <c r="S347" s="2"/>
      <c r="T347" s="2"/>
      <c r="U347" s="2"/>
      <c r="V347" s="2"/>
      <c r="W347" s="2"/>
      <c r="X347" s="2"/>
      <c r="Y347" s="2"/>
      <c r="Z347" s="1012"/>
      <c r="AA347" s="1012"/>
      <c r="AB347" s="2664"/>
      <c r="AC347" s="2664"/>
      <c r="AD347" s="2664"/>
      <c r="AE347" s="2664"/>
      <c r="AF347" s="2664"/>
      <c r="AG347" s="2664"/>
    </row>
    <row r="348" spans="1:33" s="1" customFormat="1">
      <c r="A348" s="85">
        <v>107</v>
      </c>
      <c r="B348" s="1035" t="s">
        <v>289</v>
      </c>
      <c r="C348" s="1036" t="s">
        <v>290</v>
      </c>
      <c r="D348" s="1033"/>
      <c r="E348" s="1012">
        <v>0.5</v>
      </c>
      <c r="F348" s="1012">
        <v>0.5</v>
      </c>
      <c r="G348" s="1012"/>
      <c r="H348" s="1012"/>
      <c r="I348" s="2"/>
      <c r="J348" s="2"/>
      <c r="K348" s="2"/>
      <c r="L348" s="1034">
        <v>0.5</v>
      </c>
      <c r="M348" s="2"/>
      <c r="N348" s="2"/>
      <c r="O348" s="1012"/>
      <c r="P348" s="2"/>
      <c r="Q348" s="1012"/>
      <c r="R348" s="1012" t="s">
        <v>55</v>
      </c>
      <c r="S348" s="2"/>
      <c r="T348" s="2"/>
      <c r="U348" s="2"/>
      <c r="V348" s="2"/>
      <c r="W348" s="2"/>
      <c r="X348" s="2"/>
      <c r="Y348" s="2"/>
      <c r="Z348" s="1012">
        <v>0.5</v>
      </c>
      <c r="AA348" s="1012"/>
      <c r="AB348" s="2664"/>
      <c r="AC348" s="2664"/>
      <c r="AD348" s="2664"/>
      <c r="AE348" s="2664"/>
      <c r="AF348" s="2664"/>
      <c r="AG348" s="2664"/>
    </row>
    <row r="349" spans="1:33" s="1" customFormat="1">
      <c r="A349" s="85">
        <v>108</v>
      </c>
      <c r="B349" s="1035" t="s">
        <v>291</v>
      </c>
      <c r="C349" s="1036" t="s">
        <v>292</v>
      </c>
      <c r="D349" s="1033"/>
      <c r="E349" s="1012">
        <v>0.2</v>
      </c>
      <c r="F349" s="1012"/>
      <c r="G349" s="1012"/>
      <c r="H349" s="1012"/>
      <c r="I349" s="2"/>
      <c r="J349" s="2"/>
      <c r="K349" s="2"/>
      <c r="L349" s="1034"/>
      <c r="M349" s="2"/>
      <c r="N349" s="2"/>
      <c r="O349" s="1012">
        <v>0.2</v>
      </c>
      <c r="P349" s="2"/>
      <c r="Q349" s="1012">
        <v>0.2</v>
      </c>
      <c r="R349" s="1012" t="s">
        <v>55</v>
      </c>
      <c r="S349" s="2"/>
      <c r="T349" s="2"/>
      <c r="U349" s="2"/>
      <c r="V349" s="2"/>
      <c r="W349" s="2"/>
      <c r="X349" s="2"/>
      <c r="Y349" s="2"/>
      <c r="Z349" s="1012"/>
      <c r="AA349" s="1012">
        <v>0.2</v>
      </c>
      <c r="AB349" s="2664"/>
      <c r="AC349" s="2664"/>
      <c r="AD349" s="2664"/>
      <c r="AE349" s="2664"/>
      <c r="AF349" s="2664"/>
      <c r="AG349" s="2664"/>
    </row>
    <row r="350" spans="1:33" s="1" customFormat="1">
      <c r="A350" s="85"/>
      <c r="B350" s="1037" t="s">
        <v>293</v>
      </c>
      <c r="C350" s="1036"/>
      <c r="D350" s="1033"/>
      <c r="E350" s="1012"/>
      <c r="F350" s="1012"/>
      <c r="G350" s="1012"/>
      <c r="H350" s="1012"/>
      <c r="I350" s="2"/>
      <c r="J350" s="2"/>
      <c r="K350" s="2"/>
      <c r="L350" s="1034"/>
      <c r="M350" s="2"/>
      <c r="N350" s="2"/>
      <c r="O350" s="1012"/>
      <c r="P350" s="2"/>
      <c r="Q350" s="1012"/>
      <c r="R350" s="1033"/>
      <c r="S350" s="2"/>
      <c r="T350" s="2"/>
      <c r="U350" s="2"/>
      <c r="V350" s="2"/>
      <c r="W350" s="2"/>
      <c r="X350" s="2"/>
      <c r="Y350" s="2"/>
      <c r="Z350" s="1012"/>
      <c r="AA350" s="1012"/>
      <c r="AB350" s="2664"/>
      <c r="AC350" s="2664"/>
      <c r="AD350" s="2664"/>
      <c r="AE350" s="2664"/>
      <c r="AF350" s="2664"/>
      <c r="AG350" s="2664"/>
    </row>
    <row r="351" spans="1:33" s="1" customFormat="1">
      <c r="A351" s="85">
        <v>109</v>
      </c>
      <c r="B351" s="1035" t="s">
        <v>155</v>
      </c>
      <c r="C351" s="1036" t="s">
        <v>294</v>
      </c>
      <c r="D351" s="1033"/>
      <c r="E351" s="1012">
        <v>0.3</v>
      </c>
      <c r="F351" s="1012">
        <v>0.3</v>
      </c>
      <c r="G351" s="1012"/>
      <c r="H351" s="1012"/>
      <c r="I351" s="2"/>
      <c r="J351" s="2"/>
      <c r="K351" s="2"/>
      <c r="L351" s="1034">
        <v>0.3</v>
      </c>
      <c r="M351" s="2"/>
      <c r="N351" s="2"/>
      <c r="O351" s="1012"/>
      <c r="P351" s="2"/>
      <c r="Q351" s="1012"/>
      <c r="R351" s="1012" t="s">
        <v>55</v>
      </c>
      <c r="S351" s="2"/>
      <c r="T351" s="2"/>
      <c r="U351" s="2"/>
      <c r="V351" s="2"/>
      <c r="W351" s="2"/>
      <c r="X351" s="2"/>
      <c r="Y351" s="2"/>
      <c r="Z351" s="1012">
        <v>0.3</v>
      </c>
      <c r="AA351" s="1012"/>
      <c r="AB351" s="2664"/>
      <c r="AC351" s="2664"/>
      <c r="AD351" s="2664"/>
      <c r="AE351" s="2664"/>
      <c r="AF351" s="2664"/>
      <c r="AG351" s="2664"/>
    </row>
    <row r="352" spans="1:33" s="1" customFormat="1">
      <c r="A352" s="2320"/>
      <c r="B352" s="1106" t="s">
        <v>295</v>
      </c>
      <c r="C352" s="2660"/>
      <c r="D352" s="2661"/>
      <c r="E352" s="2661"/>
      <c r="F352" s="2661"/>
      <c r="G352" s="2661"/>
      <c r="H352" s="2661"/>
      <c r="I352" s="2661"/>
      <c r="J352" s="2661"/>
      <c r="K352" s="2661"/>
      <c r="L352" s="2661"/>
      <c r="M352" s="2661"/>
      <c r="N352" s="2661"/>
      <c r="O352" s="2661"/>
      <c r="P352" s="2661"/>
      <c r="Q352" s="2661"/>
      <c r="R352" s="2661"/>
      <c r="S352" s="2661"/>
      <c r="T352" s="2661"/>
      <c r="U352" s="2661"/>
      <c r="V352" s="2661"/>
      <c r="W352" s="2661"/>
      <c r="X352" s="2661"/>
      <c r="Y352" s="2661"/>
      <c r="Z352" s="2661"/>
      <c r="AA352" s="2662"/>
      <c r="AB352" s="2664"/>
      <c r="AC352" s="2664"/>
      <c r="AD352" s="2664"/>
      <c r="AE352" s="2664"/>
      <c r="AF352" s="2664"/>
      <c r="AG352" s="2664"/>
    </row>
    <row r="353" spans="1:33" s="1" customFormat="1">
      <c r="A353" s="84"/>
      <c r="B353" s="1030" t="s">
        <v>296</v>
      </c>
      <c r="C353" s="1031"/>
      <c r="D353" s="1017"/>
      <c r="E353" s="1019"/>
      <c r="F353" s="1019"/>
      <c r="G353" s="1019"/>
      <c r="H353" s="1019"/>
      <c r="I353" s="2"/>
      <c r="J353" s="2"/>
      <c r="K353" s="2"/>
      <c r="L353" s="1019"/>
      <c r="M353" s="2"/>
      <c r="N353" s="2"/>
      <c r="O353" s="1019"/>
      <c r="P353" s="2"/>
      <c r="Q353" s="1019"/>
      <c r="R353" s="1011"/>
      <c r="S353" s="2"/>
      <c r="T353" s="2"/>
      <c r="U353" s="2"/>
      <c r="V353" s="2"/>
      <c r="W353" s="2"/>
      <c r="X353" s="2"/>
      <c r="Y353" s="2"/>
      <c r="Z353" s="1011"/>
      <c r="AA353" s="1011"/>
      <c r="AB353" s="2664"/>
      <c r="AC353" s="2664"/>
      <c r="AD353" s="2664"/>
      <c r="AE353" s="2664"/>
      <c r="AF353" s="2664"/>
      <c r="AG353" s="2664"/>
    </row>
    <row r="354" spans="1:33" s="1" customFormat="1">
      <c r="A354" s="84">
        <v>110</v>
      </c>
      <c r="B354" s="1045" t="s">
        <v>297</v>
      </c>
      <c r="C354" s="1031" t="s">
        <v>298</v>
      </c>
      <c r="D354" s="1017"/>
      <c r="E354" s="1019">
        <v>0.28199999999999997</v>
      </c>
      <c r="F354" s="1019">
        <v>0.28199999999999997</v>
      </c>
      <c r="G354" s="1019"/>
      <c r="H354" s="1019"/>
      <c r="I354" s="2"/>
      <c r="J354" s="2"/>
      <c r="K354" s="2"/>
      <c r="L354" s="1019">
        <v>0.28199999999999997</v>
      </c>
      <c r="M354" s="2"/>
      <c r="N354" s="2"/>
      <c r="O354" s="1019"/>
      <c r="P354" s="2"/>
      <c r="Q354" s="1019"/>
      <c r="R354" s="1011" t="s">
        <v>55</v>
      </c>
      <c r="S354" s="2"/>
      <c r="T354" s="2"/>
      <c r="U354" s="2"/>
      <c r="V354" s="2"/>
      <c r="W354" s="2"/>
      <c r="X354" s="2"/>
      <c r="Y354" s="2"/>
      <c r="Z354" s="1032">
        <v>0.28199999999999997</v>
      </c>
      <c r="AA354" s="1011"/>
      <c r="AB354" s="2664"/>
      <c r="AC354" s="2664"/>
      <c r="AD354" s="2664"/>
      <c r="AE354" s="2664"/>
      <c r="AF354" s="2664"/>
      <c r="AG354" s="2664"/>
    </row>
    <row r="355" spans="1:33" s="1" customFormat="1">
      <c r="A355" s="84">
        <v>111</v>
      </c>
      <c r="B355" s="1045" t="s">
        <v>227</v>
      </c>
      <c r="C355" s="1031" t="s">
        <v>299</v>
      </c>
      <c r="D355" s="1017"/>
      <c r="E355" s="1019">
        <v>0.218</v>
      </c>
      <c r="F355" s="1019">
        <v>0.218</v>
      </c>
      <c r="G355" s="1019"/>
      <c r="H355" s="1019"/>
      <c r="I355" s="2"/>
      <c r="J355" s="2"/>
      <c r="K355" s="2"/>
      <c r="L355" s="1019">
        <v>0.218</v>
      </c>
      <c r="M355" s="2"/>
      <c r="N355" s="2"/>
      <c r="O355" s="1019"/>
      <c r="P355" s="2"/>
      <c r="Q355" s="1019"/>
      <c r="R355" s="1011" t="s">
        <v>55</v>
      </c>
      <c r="S355" s="2"/>
      <c r="T355" s="2"/>
      <c r="U355" s="2"/>
      <c r="V355" s="2"/>
      <c r="W355" s="2"/>
      <c r="X355" s="2"/>
      <c r="Y355" s="2"/>
      <c r="Z355" s="1032">
        <v>0.218</v>
      </c>
      <c r="AA355" s="1011"/>
      <c r="AB355" s="2664"/>
      <c r="AC355" s="2664"/>
      <c r="AD355" s="2664"/>
      <c r="AE355" s="2664"/>
      <c r="AF355" s="2664"/>
      <c r="AG355" s="2664"/>
    </row>
    <row r="356" spans="1:33" s="1" customFormat="1">
      <c r="A356" s="84">
        <v>112</v>
      </c>
      <c r="B356" s="1045" t="s">
        <v>119</v>
      </c>
      <c r="C356" s="1031" t="s">
        <v>300</v>
      </c>
      <c r="D356" s="1017"/>
      <c r="E356" s="1019">
        <v>0.33300000000000002</v>
      </c>
      <c r="F356" s="1019">
        <v>0.33300000000000002</v>
      </c>
      <c r="G356" s="1019">
        <v>0.33300000000000002</v>
      </c>
      <c r="H356" s="1019"/>
      <c r="I356" s="2"/>
      <c r="J356" s="2"/>
      <c r="K356" s="2"/>
      <c r="L356" s="1019"/>
      <c r="M356" s="2"/>
      <c r="N356" s="2"/>
      <c r="O356" s="1019"/>
      <c r="P356" s="2"/>
      <c r="Q356" s="1019"/>
      <c r="R356" s="1011" t="s">
        <v>55</v>
      </c>
      <c r="S356" s="2"/>
      <c r="T356" s="2"/>
      <c r="U356" s="2"/>
      <c r="V356" s="2"/>
      <c r="W356" s="2"/>
      <c r="X356" s="2"/>
      <c r="Y356" s="2"/>
      <c r="Z356" s="1032">
        <v>0.33300000000000002</v>
      </c>
      <c r="AA356" s="1011"/>
      <c r="AB356" s="2664"/>
      <c r="AC356" s="2664"/>
      <c r="AD356" s="2664"/>
      <c r="AE356" s="2664"/>
      <c r="AF356" s="2664"/>
      <c r="AG356" s="2664"/>
    </row>
    <row r="357" spans="1:33" s="1" customFormat="1">
      <c r="A357" s="84">
        <v>113</v>
      </c>
      <c r="B357" s="1045" t="s">
        <v>70</v>
      </c>
      <c r="C357" s="1031" t="s">
        <v>301</v>
      </c>
      <c r="D357" s="1017"/>
      <c r="E357" s="1019">
        <v>0.35</v>
      </c>
      <c r="F357" s="1019">
        <v>0.35</v>
      </c>
      <c r="G357" s="1019">
        <v>0.35</v>
      </c>
      <c r="H357" s="1019"/>
      <c r="I357" s="2"/>
      <c r="J357" s="2"/>
      <c r="K357" s="2"/>
      <c r="L357" s="1019"/>
      <c r="M357" s="2"/>
      <c r="N357" s="2"/>
      <c r="O357" s="1019"/>
      <c r="P357" s="2"/>
      <c r="Q357" s="1019"/>
      <c r="R357" s="1011" t="s">
        <v>55</v>
      </c>
      <c r="S357" s="2"/>
      <c r="T357" s="2"/>
      <c r="U357" s="2"/>
      <c r="V357" s="2"/>
      <c r="W357" s="2"/>
      <c r="X357" s="2"/>
      <c r="Y357" s="2"/>
      <c r="Z357" s="1029">
        <v>0.35</v>
      </c>
      <c r="AA357" s="1011"/>
      <c r="AB357" s="2664"/>
      <c r="AC357" s="2664"/>
      <c r="AD357" s="2664"/>
      <c r="AE357" s="2664"/>
      <c r="AF357" s="2664"/>
      <c r="AG357" s="2664"/>
    </row>
    <row r="358" spans="1:33" s="1" customFormat="1">
      <c r="A358" s="84">
        <v>114</v>
      </c>
      <c r="B358" s="1045" t="s">
        <v>302</v>
      </c>
      <c r="C358" s="1031" t="s">
        <v>303</v>
      </c>
      <c r="D358" s="1017"/>
      <c r="E358" s="1019">
        <v>0.627</v>
      </c>
      <c r="F358" s="1019">
        <v>0.627</v>
      </c>
      <c r="G358" s="1019">
        <v>0.25</v>
      </c>
      <c r="H358" s="1019"/>
      <c r="I358" s="2"/>
      <c r="J358" s="2"/>
      <c r="K358" s="2"/>
      <c r="L358" s="1019">
        <v>0.377</v>
      </c>
      <c r="M358" s="2"/>
      <c r="N358" s="2"/>
      <c r="O358" s="1019"/>
      <c r="P358" s="2"/>
      <c r="Q358" s="1019"/>
      <c r="R358" s="1011" t="s">
        <v>55</v>
      </c>
      <c r="S358" s="2"/>
      <c r="T358" s="2"/>
      <c r="U358" s="2"/>
      <c r="V358" s="2"/>
      <c r="W358" s="2"/>
      <c r="X358" s="2"/>
      <c r="Y358" s="2"/>
      <c r="Z358" s="1032">
        <v>0.627</v>
      </c>
      <c r="AA358" s="1011"/>
      <c r="AB358" s="2664"/>
      <c r="AC358" s="2664"/>
      <c r="AD358" s="2664"/>
      <c r="AE358" s="2664"/>
      <c r="AF358" s="2664"/>
      <c r="AG358" s="2664"/>
    </row>
    <row r="359" spans="1:33" s="1" customFormat="1">
      <c r="A359" s="84"/>
      <c r="B359" s="1030" t="s">
        <v>304</v>
      </c>
      <c r="C359" s="1031"/>
      <c r="D359" s="1017"/>
      <c r="E359" s="1046"/>
      <c r="F359" s="1019"/>
      <c r="G359" s="1019"/>
      <c r="H359" s="1019"/>
      <c r="I359" s="2"/>
      <c r="J359" s="2"/>
      <c r="K359" s="2"/>
      <c r="L359" s="1019"/>
      <c r="M359" s="2"/>
      <c r="N359" s="2"/>
      <c r="O359" s="1019"/>
      <c r="P359" s="2"/>
      <c r="Q359" s="1019"/>
      <c r="R359" s="1011"/>
      <c r="S359" s="2"/>
      <c r="T359" s="2"/>
      <c r="U359" s="2"/>
      <c r="V359" s="2"/>
      <c r="W359" s="2"/>
      <c r="X359" s="2"/>
      <c r="Y359" s="2"/>
      <c r="Z359" s="1011"/>
      <c r="AA359" s="1047"/>
      <c r="AB359" s="2664"/>
      <c r="AC359" s="2664"/>
      <c r="AD359" s="2664"/>
      <c r="AE359" s="2664"/>
      <c r="AF359" s="2664"/>
      <c r="AG359" s="2664"/>
    </row>
    <row r="360" spans="1:33" s="1" customFormat="1">
      <c r="A360" s="84">
        <v>115</v>
      </c>
      <c r="B360" s="1045" t="s">
        <v>70</v>
      </c>
      <c r="C360" s="1031" t="s">
        <v>305</v>
      </c>
      <c r="D360" s="1017"/>
      <c r="E360" s="1019">
        <v>1.9</v>
      </c>
      <c r="F360" s="1019">
        <v>1.9</v>
      </c>
      <c r="G360" s="1048">
        <v>1</v>
      </c>
      <c r="H360" s="1019"/>
      <c r="I360" s="2"/>
      <c r="J360" s="2"/>
      <c r="K360" s="2"/>
      <c r="L360" s="1019">
        <v>0.9</v>
      </c>
      <c r="M360" s="2"/>
      <c r="N360" s="2"/>
      <c r="O360" s="1019"/>
      <c r="P360" s="2"/>
      <c r="Q360" s="1019"/>
      <c r="R360" s="1011" t="s">
        <v>55</v>
      </c>
      <c r="S360" s="2"/>
      <c r="T360" s="2"/>
      <c r="U360" s="2"/>
      <c r="V360" s="2"/>
      <c r="W360" s="2"/>
      <c r="X360" s="2"/>
      <c r="Y360" s="2"/>
      <c r="Z360" s="1011">
        <v>1.9</v>
      </c>
      <c r="AA360" s="1011"/>
      <c r="AB360" s="2664"/>
      <c r="AC360" s="2664"/>
      <c r="AD360" s="2664"/>
      <c r="AE360" s="2664"/>
      <c r="AF360" s="2664"/>
      <c r="AG360" s="2664"/>
    </row>
    <row r="361" spans="1:33" s="1" customFormat="1">
      <c r="A361" s="84">
        <v>116</v>
      </c>
      <c r="B361" s="1045" t="s">
        <v>306</v>
      </c>
      <c r="C361" s="1031" t="s">
        <v>307</v>
      </c>
      <c r="D361" s="1017"/>
      <c r="E361" s="1019">
        <v>0.85</v>
      </c>
      <c r="F361" s="1019"/>
      <c r="G361" s="1019"/>
      <c r="H361" s="1019"/>
      <c r="I361" s="2"/>
      <c r="J361" s="2"/>
      <c r="K361" s="2"/>
      <c r="L361" s="1019"/>
      <c r="M361" s="2"/>
      <c r="N361" s="2"/>
      <c r="O361" s="1019">
        <v>0.85</v>
      </c>
      <c r="P361" s="2"/>
      <c r="Q361" s="1019">
        <v>0.85</v>
      </c>
      <c r="R361" s="1011" t="s">
        <v>55</v>
      </c>
      <c r="S361" s="2"/>
      <c r="T361" s="2"/>
      <c r="U361" s="2"/>
      <c r="V361" s="2"/>
      <c r="W361" s="2"/>
      <c r="X361" s="2"/>
      <c r="Y361" s="2"/>
      <c r="Z361" s="1011"/>
      <c r="AA361" s="1011">
        <v>0.85</v>
      </c>
      <c r="AB361" s="2664"/>
      <c r="AC361" s="2664"/>
      <c r="AD361" s="2664"/>
      <c r="AE361" s="2664"/>
      <c r="AF361" s="2664"/>
      <c r="AG361" s="2664"/>
    </row>
    <row r="362" spans="1:33" s="1" customFormat="1">
      <c r="A362" s="84">
        <v>117</v>
      </c>
      <c r="B362" s="1045" t="s">
        <v>58</v>
      </c>
      <c r="C362" s="1031" t="s">
        <v>308</v>
      </c>
      <c r="D362" s="1017"/>
      <c r="E362" s="1019">
        <v>2.48</v>
      </c>
      <c r="F362" s="1019"/>
      <c r="G362" s="1019"/>
      <c r="H362" s="1019"/>
      <c r="I362" s="2"/>
      <c r="J362" s="2"/>
      <c r="K362" s="2"/>
      <c r="L362" s="1019"/>
      <c r="M362" s="2"/>
      <c r="N362" s="2"/>
      <c r="O362" s="1019">
        <v>2.48</v>
      </c>
      <c r="P362" s="2"/>
      <c r="Q362" s="1019">
        <v>2.48</v>
      </c>
      <c r="R362" s="1011" t="s">
        <v>55</v>
      </c>
      <c r="S362" s="2"/>
      <c r="T362" s="2"/>
      <c r="U362" s="2"/>
      <c r="V362" s="2"/>
      <c r="W362" s="2"/>
      <c r="X362" s="2"/>
      <c r="Y362" s="2"/>
      <c r="Z362" s="1011"/>
      <c r="AA362" s="1011">
        <v>2.48</v>
      </c>
      <c r="AB362" s="2664"/>
      <c r="AC362" s="2664"/>
      <c r="AD362" s="2664"/>
      <c r="AE362" s="2664"/>
      <c r="AF362" s="2664"/>
      <c r="AG362" s="2664"/>
    </row>
    <row r="363" spans="1:33" s="1" customFormat="1">
      <c r="A363" s="84"/>
      <c r="B363" s="3181" t="s">
        <v>309</v>
      </c>
      <c r="C363" s="3181"/>
      <c r="D363" s="1010"/>
      <c r="E363" s="1011"/>
      <c r="F363" s="1011"/>
      <c r="G363" s="1011"/>
      <c r="H363" s="1011"/>
      <c r="I363" s="2"/>
      <c r="J363" s="2"/>
      <c r="K363" s="2"/>
      <c r="L363" s="1019"/>
      <c r="M363" s="2"/>
      <c r="N363" s="2"/>
      <c r="O363" s="1011"/>
      <c r="P363" s="2"/>
      <c r="Q363" s="1011"/>
      <c r="R363" s="1011"/>
      <c r="S363" s="2"/>
      <c r="T363" s="2"/>
      <c r="U363" s="2"/>
      <c r="V363" s="2"/>
      <c r="W363" s="2"/>
      <c r="X363" s="2"/>
      <c r="Y363" s="2"/>
      <c r="Z363" s="1011"/>
      <c r="AA363" s="1011"/>
      <c r="AB363" s="2664"/>
      <c r="AC363" s="2664"/>
      <c r="AD363" s="2664"/>
      <c r="AE363" s="2664"/>
      <c r="AF363" s="2664"/>
      <c r="AG363" s="2664"/>
    </row>
    <row r="364" spans="1:33" s="1" customFormat="1">
      <c r="A364" s="84">
        <v>118</v>
      </c>
      <c r="B364" s="1018" t="s">
        <v>310</v>
      </c>
      <c r="C364" s="1016" t="s">
        <v>311</v>
      </c>
      <c r="D364" s="1010"/>
      <c r="E364" s="1011">
        <v>0.7</v>
      </c>
      <c r="F364" s="1011">
        <v>0.7</v>
      </c>
      <c r="G364" s="1011"/>
      <c r="H364" s="1011"/>
      <c r="I364" s="2"/>
      <c r="J364" s="2"/>
      <c r="K364" s="2"/>
      <c r="L364" s="1019">
        <v>0.7</v>
      </c>
      <c r="M364" s="2"/>
      <c r="N364" s="2"/>
      <c r="O364" s="1011"/>
      <c r="P364" s="2"/>
      <c r="Q364" s="1011"/>
      <c r="R364" s="1011" t="s">
        <v>55</v>
      </c>
      <c r="S364" s="2"/>
      <c r="T364" s="2"/>
      <c r="U364" s="2"/>
      <c r="V364" s="2"/>
      <c r="W364" s="2"/>
      <c r="X364" s="2"/>
      <c r="Y364" s="2"/>
      <c r="Z364" s="1011">
        <v>0.7</v>
      </c>
      <c r="AA364" s="1011"/>
      <c r="AB364" s="2664"/>
      <c r="AC364" s="2664"/>
      <c r="AD364" s="2664"/>
      <c r="AE364" s="2664"/>
      <c r="AF364" s="2664"/>
      <c r="AG364" s="2664"/>
    </row>
    <row r="365" spans="1:33" s="1" customFormat="1">
      <c r="A365" s="84">
        <v>119</v>
      </c>
      <c r="B365" s="1018" t="s">
        <v>58</v>
      </c>
      <c r="C365" s="1016" t="s">
        <v>312</v>
      </c>
      <c r="D365" s="1010"/>
      <c r="E365" s="1011">
        <v>0.6</v>
      </c>
      <c r="F365" s="1011"/>
      <c r="G365" s="1011"/>
      <c r="H365" s="1011"/>
      <c r="I365" s="2"/>
      <c r="J365" s="2"/>
      <c r="K365" s="2"/>
      <c r="L365" s="1019"/>
      <c r="M365" s="2"/>
      <c r="N365" s="2"/>
      <c r="O365" s="1011">
        <v>0.6</v>
      </c>
      <c r="P365" s="2"/>
      <c r="Q365" s="1011">
        <v>0.6</v>
      </c>
      <c r="R365" s="1011" t="s">
        <v>55</v>
      </c>
      <c r="S365" s="2"/>
      <c r="T365" s="2"/>
      <c r="U365" s="2"/>
      <c r="V365" s="2"/>
      <c r="W365" s="2"/>
      <c r="X365" s="2"/>
      <c r="Y365" s="2"/>
      <c r="Z365" s="1011"/>
      <c r="AA365" s="1011">
        <v>0.6</v>
      </c>
      <c r="AB365" s="2664"/>
      <c r="AC365" s="2664"/>
      <c r="AD365" s="2664"/>
      <c r="AE365" s="2664"/>
      <c r="AF365" s="2664"/>
      <c r="AG365" s="2664"/>
    </row>
    <row r="366" spans="1:33" s="1" customFormat="1">
      <c r="A366" s="84"/>
      <c r="B366" s="1015" t="s">
        <v>313</v>
      </c>
      <c r="C366" s="1016"/>
      <c r="D366" s="1010"/>
      <c r="E366" s="1011"/>
      <c r="F366" s="1011"/>
      <c r="G366" s="1011"/>
      <c r="H366" s="1011"/>
      <c r="I366" s="2"/>
      <c r="J366" s="2"/>
      <c r="K366" s="2"/>
      <c r="L366" s="1019"/>
      <c r="M366" s="2"/>
      <c r="N366" s="2"/>
      <c r="O366" s="1011"/>
      <c r="P366" s="2"/>
      <c r="Q366" s="1011"/>
      <c r="R366" s="1011"/>
      <c r="S366" s="2"/>
      <c r="T366" s="2"/>
      <c r="U366" s="2"/>
      <c r="V366" s="2"/>
      <c r="W366" s="2"/>
      <c r="X366" s="2"/>
      <c r="Y366" s="2"/>
      <c r="Z366" s="1011"/>
      <c r="AA366" s="1011"/>
      <c r="AB366" s="2664"/>
      <c r="AC366" s="2664"/>
      <c r="AD366" s="2664"/>
      <c r="AE366" s="2664"/>
      <c r="AF366" s="2664"/>
      <c r="AG366" s="2664"/>
    </row>
    <row r="367" spans="1:33" s="1" customFormat="1">
      <c r="A367" s="84">
        <v>120</v>
      </c>
      <c r="B367" s="1018" t="s">
        <v>70</v>
      </c>
      <c r="C367" s="1016" t="s">
        <v>314</v>
      </c>
      <c r="D367" s="1010"/>
      <c r="E367" s="1011">
        <v>0.7</v>
      </c>
      <c r="F367" s="1011"/>
      <c r="G367" s="1011"/>
      <c r="H367" s="1011"/>
      <c r="I367" s="2"/>
      <c r="J367" s="2"/>
      <c r="K367" s="2"/>
      <c r="L367" s="1019"/>
      <c r="M367" s="2"/>
      <c r="N367" s="2"/>
      <c r="O367" s="1011">
        <v>0.7</v>
      </c>
      <c r="P367" s="2"/>
      <c r="Q367" s="1011">
        <v>0.7</v>
      </c>
      <c r="R367" s="1011" t="s">
        <v>55</v>
      </c>
      <c r="S367" s="2"/>
      <c r="T367" s="2"/>
      <c r="U367" s="2"/>
      <c r="V367" s="2"/>
      <c r="W367" s="2"/>
      <c r="X367" s="2"/>
      <c r="Y367" s="2"/>
      <c r="Z367" s="1011"/>
      <c r="AA367" s="1011">
        <v>0.7</v>
      </c>
      <c r="AB367" s="2664"/>
      <c r="AC367" s="2664"/>
      <c r="AD367" s="2664"/>
      <c r="AE367" s="2664"/>
      <c r="AF367" s="2664"/>
      <c r="AG367" s="2664"/>
    </row>
    <row r="368" spans="1:33" s="1" customFormat="1">
      <c r="A368" s="84"/>
      <c r="B368" s="1015" t="s">
        <v>315</v>
      </c>
      <c r="C368" s="1016"/>
      <c r="D368" s="1010"/>
      <c r="E368" s="1011"/>
      <c r="F368" s="1011"/>
      <c r="G368" s="1011"/>
      <c r="H368" s="1011"/>
      <c r="I368" s="2"/>
      <c r="J368" s="2"/>
      <c r="K368" s="2"/>
      <c r="L368" s="1019"/>
      <c r="M368" s="2"/>
      <c r="N368" s="2"/>
      <c r="O368" s="1011"/>
      <c r="P368" s="2"/>
      <c r="Q368" s="1011"/>
      <c r="R368" s="1011"/>
      <c r="S368" s="2"/>
      <c r="T368" s="2"/>
      <c r="U368" s="2"/>
      <c r="V368" s="2"/>
      <c r="W368" s="2"/>
      <c r="X368" s="2"/>
      <c r="Y368" s="2"/>
      <c r="Z368" s="1011"/>
      <c r="AA368" s="1011"/>
      <c r="AB368" s="2664"/>
      <c r="AC368" s="2664"/>
      <c r="AD368" s="2664"/>
      <c r="AE368" s="2664"/>
      <c r="AF368" s="2664"/>
      <c r="AG368" s="2664"/>
    </row>
    <row r="369" spans="1:33" s="1" customFormat="1">
      <c r="A369" s="84">
        <v>121</v>
      </c>
      <c r="B369" s="1018" t="s">
        <v>70</v>
      </c>
      <c r="C369" s="1016" t="s">
        <v>316</v>
      </c>
      <c r="D369" s="1010"/>
      <c r="E369" s="1011">
        <v>0.9</v>
      </c>
      <c r="F369" s="1011">
        <v>0.9</v>
      </c>
      <c r="G369" s="1011"/>
      <c r="H369" s="1011"/>
      <c r="I369" s="2"/>
      <c r="J369" s="2"/>
      <c r="K369" s="2"/>
      <c r="L369" s="1019">
        <v>0.9</v>
      </c>
      <c r="M369" s="2"/>
      <c r="N369" s="2"/>
      <c r="O369" s="1011"/>
      <c r="P369" s="2"/>
      <c r="Q369" s="1011"/>
      <c r="R369" s="1011" t="s">
        <v>55</v>
      </c>
      <c r="S369" s="2"/>
      <c r="T369" s="2"/>
      <c r="U369" s="2"/>
      <c r="V369" s="2"/>
      <c r="W369" s="2"/>
      <c r="X369" s="2"/>
      <c r="Y369" s="2"/>
      <c r="Z369" s="1011">
        <v>0.9</v>
      </c>
      <c r="AA369" s="1011"/>
      <c r="AB369" s="2664"/>
      <c r="AC369" s="2664"/>
      <c r="AD369" s="2664"/>
      <c r="AE369" s="2664"/>
      <c r="AF369" s="2664"/>
      <c r="AG369" s="2664"/>
    </row>
    <row r="370" spans="1:33" s="1" customFormat="1">
      <c r="A370" s="84">
        <v>122</v>
      </c>
      <c r="B370" s="1018" t="s">
        <v>58</v>
      </c>
      <c r="C370" s="1016" t="s">
        <v>317</v>
      </c>
      <c r="D370" s="1010"/>
      <c r="E370" s="1011">
        <v>0.3</v>
      </c>
      <c r="F370" s="1011"/>
      <c r="G370" s="1011"/>
      <c r="H370" s="1011"/>
      <c r="I370" s="2"/>
      <c r="J370" s="2"/>
      <c r="K370" s="2"/>
      <c r="L370" s="1019"/>
      <c r="M370" s="2"/>
      <c r="N370" s="2"/>
      <c r="O370" s="1011">
        <v>0.3</v>
      </c>
      <c r="P370" s="2"/>
      <c r="Q370" s="1011">
        <v>0.3</v>
      </c>
      <c r="R370" s="1011" t="s">
        <v>55</v>
      </c>
      <c r="S370" s="2"/>
      <c r="T370" s="2"/>
      <c r="U370" s="2"/>
      <c r="V370" s="2"/>
      <c r="W370" s="2"/>
      <c r="X370" s="2"/>
      <c r="Y370" s="2"/>
      <c r="Z370" s="1011"/>
      <c r="AA370" s="1011">
        <v>0.3</v>
      </c>
      <c r="AB370" s="2664"/>
      <c r="AC370" s="2664"/>
      <c r="AD370" s="2664"/>
      <c r="AE370" s="2664"/>
      <c r="AF370" s="2664"/>
      <c r="AG370" s="2664"/>
    </row>
    <row r="371" spans="1:33" s="1" customFormat="1">
      <c r="A371" s="84">
        <v>123</v>
      </c>
      <c r="B371" s="1018" t="s">
        <v>65</v>
      </c>
      <c r="C371" s="1016" t="s">
        <v>318</v>
      </c>
      <c r="D371" s="1010"/>
      <c r="E371" s="1011">
        <v>0.3</v>
      </c>
      <c r="F371" s="1011"/>
      <c r="G371" s="1011"/>
      <c r="H371" s="1011"/>
      <c r="I371" s="2"/>
      <c r="J371" s="2"/>
      <c r="K371" s="2"/>
      <c r="L371" s="1019"/>
      <c r="M371" s="2"/>
      <c r="N371" s="2"/>
      <c r="O371" s="1011">
        <v>0.3</v>
      </c>
      <c r="P371" s="2"/>
      <c r="Q371" s="1011">
        <v>0.3</v>
      </c>
      <c r="R371" s="1011" t="s">
        <v>55</v>
      </c>
      <c r="S371" s="2"/>
      <c r="T371" s="2"/>
      <c r="U371" s="2"/>
      <c r="V371" s="2"/>
      <c r="W371" s="2"/>
      <c r="X371" s="2"/>
      <c r="Y371" s="2"/>
      <c r="Z371" s="1011"/>
      <c r="AA371" s="1011">
        <v>0.3</v>
      </c>
      <c r="AB371" s="2664"/>
      <c r="AC371" s="2664"/>
      <c r="AD371" s="2664"/>
      <c r="AE371" s="2664"/>
      <c r="AF371" s="2664"/>
      <c r="AG371" s="2664"/>
    </row>
    <row r="372" spans="1:33" s="1" customFormat="1">
      <c r="A372" s="84"/>
      <c r="B372" s="1015" t="s">
        <v>319</v>
      </c>
      <c r="C372" s="1016"/>
      <c r="D372" s="1010"/>
      <c r="E372" s="1011"/>
      <c r="F372" s="1011"/>
      <c r="G372" s="1011"/>
      <c r="H372" s="1011"/>
      <c r="I372" s="2"/>
      <c r="J372" s="2"/>
      <c r="K372" s="2"/>
      <c r="L372" s="1019"/>
      <c r="M372" s="2"/>
      <c r="N372" s="2"/>
      <c r="O372" s="1011"/>
      <c r="P372" s="2"/>
      <c r="Q372" s="1011"/>
      <c r="R372" s="1011"/>
      <c r="S372" s="2"/>
      <c r="T372" s="2"/>
      <c r="U372" s="2"/>
      <c r="V372" s="2"/>
      <c r="W372" s="2"/>
      <c r="X372" s="2"/>
      <c r="Y372" s="2"/>
      <c r="Z372" s="1011"/>
      <c r="AA372" s="1011"/>
      <c r="AB372" s="2664"/>
      <c r="AC372" s="2664"/>
      <c r="AD372" s="2664"/>
      <c r="AE372" s="2664"/>
      <c r="AF372" s="2664"/>
      <c r="AG372" s="2664"/>
    </row>
    <row r="373" spans="1:33" s="1" customFormat="1">
      <c r="A373" s="84">
        <v>124</v>
      </c>
      <c r="B373" s="1018" t="s">
        <v>70</v>
      </c>
      <c r="C373" s="1016" t="s">
        <v>320</v>
      </c>
      <c r="D373" s="1010"/>
      <c r="E373" s="1011">
        <v>0.8</v>
      </c>
      <c r="F373" s="1011">
        <v>0.8</v>
      </c>
      <c r="G373" s="1011"/>
      <c r="H373" s="1011"/>
      <c r="I373" s="2"/>
      <c r="J373" s="2"/>
      <c r="K373" s="2"/>
      <c r="L373" s="1019">
        <v>0.8</v>
      </c>
      <c r="M373" s="2"/>
      <c r="N373" s="2"/>
      <c r="O373" s="1011"/>
      <c r="P373" s="2"/>
      <c r="Q373" s="1011"/>
      <c r="R373" s="1011" t="s">
        <v>55</v>
      </c>
      <c r="S373" s="2"/>
      <c r="T373" s="2"/>
      <c r="U373" s="2"/>
      <c r="V373" s="2"/>
      <c r="W373" s="2"/>
      <c r="X373" s="2"/>
      <c r="Y373" s="2"/>
      <c r="Z373" s="1011">
        <v>0.8</v>
      </c>
      <c r="AA373" s="1011"/>
      <c r="AB373" s="2664"/>
      <c r="AC373" s="2664"/>
      <c r="AD373" s="2664"/>
      <c r="AE373" s="2664"/>
      <c r="AF373" s="2664"/>
      <c r="AG373" s="2664"/>
    </row>
    <row r="374" spans="1:33" s="1" customFormat="1">
      <c r="A374" s="84">
        <v>125</v>
      </c>
      <c r="B374" s="1018" t="s">
        <v>58</v>
      </c>
      <c r="C374" s="1016" t="s">
        <v>321</v>
      </c>
      <c r="D374" s="1010"/>
      <c r="E374" s="1011">
        <v>0.5</v>
      </c>
      <c r="F374" s="1011"/>
      <c r="G374" s="1011"/>
      <c r="H374" s="1011"/>
      <c r="I374" s="2"/>
      <c r="J374" s="2"/>
      <c r="K374" s="2"/>
      <c r="L374" s="1019"/>
      <c r="M374" s="2"/>
      <c r="N374" s="2"/>
      <c r="O374" s="1011">
        <v>0.5</v>
      </c>
      <c r="P374" s="2"/>
      <c r="Q374" s="1011">
        <v>0.5</v>
      </c>
      <c r="R374" s="1011" t="s">
        <v>55</v>
      </c>
      <c r="S374" s="2"/>
      <c r="T374" s="2"/>
      <c r="U374" s="2"/>
      <c r="V374" s="2"/>
      <c r="W374" s="2"/>
      <c r="X374" s="2"/>
      <c r="Y374" s="2"/>
      <c r="Z374" s="1011"/>
      <c r="AA374" s="1011">
        <v>0.5</v>
      </c>
      <c r="AB374" s="2664"/>
      <c r="AC374" s="2664"/>
      <c r="AD374" s="2664"/>
      <c r="AE374" s="2664"/>
      <c r="AF374" s="2664"/>
      <c r="AG374" s="2664"/>
    </row>
    <row r="375" spans="1:33" s="1" customFormat="1">
      <c r="A375" s="84"/>
      <c r="B375" s="1015" t="s">
        <v>322</v>
      </c>
      <c r="C375" s="1016"/>
      <c r="D375" s="1010"/>
      <c r="E375" s="1011"/>
      <c r="F375" s="1011"/>
      <c r="G375" s="1011"/>
      <c r="H375" s="1011"/>
      <c r="I375" s="2"/>
      <c r="J375" s="2"/>
      <c r="K375" s="2"/>
      <c r="L375" s="1019"/>
      <c r="M375" s="2"/>
      <c r="N375" s="2"/>
      <c r="O375" s="1011"/>
      <c r="P375" s="2"/>
      <c r="Q375" s="1011"/>
      <c r="R375" s="1011"/>
      <c r="S375" s="2"/>
      <c r="T375" s="2"/>
      <c r="U375" s="2"/>
      <c r="V375" s="2"/>
      <c r="W375" s="2"/>
      <c r="X375" s="2"/>
      <c r="Y375" s="2"/>
      <c r="Z375" s="1011"/>
      <c r="AA375" s="1011"/>
      <c r="AB375" s="2664"/>
      <c r="AC375" s="2664"/>
      <c r="AD375" s="2664"/>
      <c r="AE375" s="2664"/>
      <c r="AF375" s="2664"/>
      <c r="AG375" s="2664"/>
    </row>
    <row r="376" spans="1:33" s="1" customFormat="1">
      <c r="A376" s="84">
        <v>126</v>
      </c>
      <c r="B376" s="1018" t="s">
        <v>223</v>
      </c>
      <c r="C376" s="1016" t="s">
        <v>323</v>
      </c>
      <c r="D376" s="1010"/>
      <c r="E376" s="1011">
        <v>0.25</v>
      </c>
      <c r="F376" s="1011">
        <v>0.25</v>
      </c>
      <c r="G376" s="1011"/>
      <c r="H376" s="1011"/>
      <c r="I376" s="2"/>
      <c r="J376" s="2"/>
      <c r="K376" s="2"/>
      <c r="L376" s="1019">
        <v>0.25</v>
      </c>
      <c r="M376" s="2"/>
      <c r="N376" s="2"/>
      <c r="O376" s="1011"/>
      <c r="P376" s="2"/>
      <c r="Q376" s="1011"/>
      <c r="R376" s="1011" t="s">
        <v>55</v>
      </c>
      <c r="S376" s="2"/>
      <c r="T376" s="2"/>
      <c r="U376" s="2"/>
      <c r="V376" s="2"/>
      <c r="W376" s="2"/>
      <c r="X376" s="2"/>
      <c r="Y376" s="2"/>
      <c r="Z376" s="1029">
        <v>0.25</v>
      </c>
      <c r="AA376" s="1011"/>
      <c r="AB376" s="2664"/>
      <c r="AC376" s="2664"/>
      <c r="AD376" s="2664"/>
      <c r="AE376" s="2664"/>
      <c r="AF376" s="2664"/>
      <c r="AG376" s="2664"/>
    </row>
    <row r="377" spans="1:33" s="1" customFormat="1">
      <c r="A377" s="84">
        <v>127</v>
      </c>
      <c r="B377" s="1018" t="s">
        <v>70</v>
      </c>
      <c r="C377" s="1016" t="s">
        <v>324</v>
      </c>
      <c r="D377" s="1010"/>
      <c r="E377" s="1011">
        <v>0.6</v>
      </c>
      <c r="F377" s="1011"/>
      <c r="G377" s="1011"/>
      <c r="H377" s="1011"/>
      <c r="I377" s="2"/>
      <c r="J377" s="2"/>
      <c r="K377" s="2"/>
      <c r="L377" s="1019"/>
      <c r="M377" s="2"/>
      <c r="N377" s="2"/>
      <c r="O377" s="1011">
        <v>0.6</v>
      </c>
      <c r="P377" s="2"/>
      <c r="Q377" s="1011">
        <v>0.6</v>
      </c>
      <c r="R377" s="1011" t="s">
        <v>55</v>
      </c>
      <c r="S377" s="2"/>
      <c r="T377" s="2"/>
      <c r="U377" s="2"/>
      <c r="V377" s="2"/>
      <c r="W377" s="2"/>
      <c r="X377" s="2"/>
      <c r="Y377" s="2"/>
      <c r="Z377" s="1011"/>
      <c r="AA377" s="1011">
        <v>0.6</v>
      </c>
      <c r="AB377" s="2664"/>
      <c r="AC377" s="2664"/>
      <c r="AD377" s="2664"/>
      <c r="AE377" s="2664"/>
      <c r="AF377" s="2664"/>
      <c r="AG377" s="2664"/>
    </row>
    <row r="378" spans="1:33" s="1" customFormat="1">
      <c r="A378" s="84">
        <v>128</v>
      </c>
      <c r="B378" s="1018" t="s">
        <v>325</v>
      </c>
      <c r="C378" s="1016" t="s">
        <v>326</v>
      </c>
      <c r="D378" s="1010"/>
      <c r="E378" s="1011">
        <v>0.35</v>
      </c>
      <c r="F378" s="1011"/>
      <c r="G378" s="1011"/>
      <c r="H378" s="1011"/>
      <c r="I378" s="2"/>
      <c r="J378" s="2"/>
      <c r="K378" s="2"/>
      <c r="L378" s="1019"/>
      <c r="M378" s="2"/>
      <c r="N378" s="2"/>
      <c r="O378" s="1011">
        <v>0.35</v>
      </c>
      <c r="P378" s="2"/>
      <c r="Q378" s="1011">
        <v>0.35</v>
      </c>
      <c r="R378" s="1011" t="s">
        <v>55</v>
      </c>
      <c r="S378" s="2"/>
      <c r="T378" s="2"/>
      <c r="U378" s="2"/>
      <c r="V378" s="2"/>
      <c r="W378" s="2"/>
      <c r="X378" s="2"/>
      <c r="Y378" s="2"/>
      <c r="Z378" s="1011"/>
      <c r="AA378" s="1011">
        <v>0.35</v>
      </c>
      <c r="AB378" s="2664"/>
      <c r="AC378" s="2664"/>
      <c r="AD378" s="2664"/>
      <c r="AE378" s="2664"/>
      <c r="AF378" s="2664"/>
      <c r="AG378" s="2664"/>
    </row>
    <row r="379" spans="1:33" s="1" customFormat="1">
      <c r="A379" s="84"/>
      <c r="B379" s="1015" t="s">
        <v>327</v>
      </c>
      <c r="C379" s="1016"/>
      <c r="D379" s="1010"/>
      <c r="E379" s="1011"/>
      <c r="F379" s="1011"/>
      <c r="G379" s="1011"/>
      <c r="H379" s="1011"/>
      <c r="I379" s="2"/>
      <c r="J379" s="2"/>
      <c r="K379" s="2"/>
      <c r="L379" s="1019"/>
      <c r="M379" s="2"/>
      <c r="N379" s="2"/>
      <c r="O379" s="1011"/>
      <c r="P379" s="2"/>
      <c r="Q379" s="1011"/>
      <c r="R379" s="1011"/>
      <c r="S379" s="2"/>
      <c r="T379" s="2"/>
      <c r="U379" s="2"/>
      <c r="V379" s="2"/>
      <c r="W379" s="2"/>
      <c r="X379" s="2"/>
      <c r="Y379" s="2"/>
      <c r="Z379" s="1011"/>
      <c r="AA379" s="1011"/>
      <c r="AB379" s="2664"/>
      <c r="AC379" s="2664"/>
      <c r="AD379" s="2664"/>
      <c r="AE379" s="2664"/>
      <c r="AF379" s="2664"/>
      <c r="AG379" s="2664"/>
    </row>
    <row r="380" spans="1:33" s="1" customFormat="1">
      <c r="A380" s="84">
        <v>129</v>
      </c>
      <c r="B380" s="1018" t="s">
        <v>70</v>
      </c>
      <c r="C380" s="1016" t="s">
        <v>328</v>
      </c>
      <c r="D380" s="1010"/>
      <c r="E380" s="1011">
        <v>0.6</v>
      </c>
      <c r="F380" s="1011"/>
      <c r="G380" s="1011"/>
      <c r="H380" s="1011"/>
      <c r="I380" s="2"/>
      <c r="J380" s="2"/>
      <c r="K380" s="2"/>
      <c r="L380" s="1019"/>
      <c r="M380" s="2"/>
      <c r="N380" s="2"/>
      <c r="O380" s="1011">
        <v>0.6</v>
      </c>
      <c r="P380" s="2"/>
      <c r="Q380" s="1011">
        <v>0.6</v>
      </c>
      <c r="R380" s="1011" t="s">
        <v>55</v>
      </c>
      <c r="S380" s="2"/>
      <c r="T380" s="2"/>
      <c r="U380" s="2"/>
      <c r="V380" s="2"/>
      <c r="W380" s="2"/>
      <c r="X380" s="2"/>
      <c r="Y380" s="2"/>
      <c r="Z380" s="1011"/>
      <c r="AA380" s="1011">
        <v>0.6</v>
      </c>
      <c r="AB380" s="2664"/>
      <c r="AC380" s="2664"/>
      <c r="AD380" s="2664"/>
      <c r="AE380" s="2664"/>
      <c r="AF380" s="2664"/>
      <c r="AG380" s="2664"/>
    </row>
    <row r="381" spans="1:33" s="1" customFormat="1">
      <c r="A381" s="84"/>
      <c r="B381" s="1015" t="s">
        <v>329</v>
      </c>
      <c r="C381" s="1016"/>
      <c r="D381" s="1010"/>
      <c r="E381" s="1011"/>
      <c r="F381" s="1011"/>
      <c r="G381" s="1011"/>
      <c r="H381" s="1011"/>
      <c r="I381" s="2"/>
      <c r="J381" s="2"/>
      <c r="K381" s="2"/>
      <c r="L381" s="1019"/>
      <c r="M381" s="2"/>
      <c r="N381" s="2"/>
      <c r="O381" s="1011"/>
      <c r="P381" s="2"/>
      <c r="Q381" s="1011"/>
      <c r="R381" s="1011"/>
      <c r="S381" s="2"/>
      <c r="T381" s="2"/>
      <c r="U381" s="2"/>
      <c r="V381" s="2"/>
      <c r="W381" s="2"/>
      <c r="X381" s="2"/>
      <c r="Y381" s="2"/>
      <c r="Z381" s="1011"/>
      <c r="AA381" s="1011"/>
      <c r="AB381" s="2664"/>
      <c r="AC381" s="2664"/>
      <c r="AD381" s="2664"/>
      <c r="AE381" s="2664"/>
      <c r="AF381" s="2664"/>
      <c r="AG381" s="2664"/>
    </row>
    <row r="382" spans="1:33" s="1" customFormat="1">
      <c r="A382" s="84">
        <v>130</v>
      </c>
      <c r="B382" s="1018" t="s">
        <v>70</v>
      </c>
      <c r="C382" s="1016" t="s">
        <v>330</v>
      </c>
      <c r="D382" s="1010"/>
      <c r="E382" s="1011">
        <v>0.84</v>
      </c>
      <c r="F382" s="1011"/>
      <c r="G382" s="1011"/>
      <c r="H382" s="1011"/>
      <c r="I382" s="2"/>
      <c r="J382" s="2"/>
      <c r="K382" s="2"/>
      <c r="L382" s="1019"/>
      <c r="M382" s="2"/>
      <c r="N382" s="2"/>
      <c r="O382" s="1011">
        <v>0.84</v>
      </c>
      <c r="P382" s="2"/>
      <c r="Q382" s="1011">
        <v>0.84</v>
      </c>
      <c r="R382" s="1011" t="s">
        <v>55</v>
      </c>
      <c r="S382" s="2"/>
      <c r="T382" s="2"/>
      <c r="U382" s="2"/>
      <c r="V382" s="2"/>
      <c r="W382" s="2"/>
      <c r="X382" s="2"/>
      <c r="Y382" s="2"/>
      <c r="Z382" s="1011"/>
      <c r="AA382" s="1011">
        <v>0.84</v>
      </c>
      <c r="AB382" s="2664"/>
      <c r="AC382" s="2664"/>
      <c r="AD382" s="2664"/>
      <c r="AE382" s="2664"/>
      <c r="AF382" s="2664"/>
      <c r="AG382" s="2664"/>
    </row>
    <row r="383" spans="1:33" s="1" customFormat="1">
      <c r="A383" s="84"/>
      <c r="B383" s="1015" t="s">
        <v>331</v>
      </c>
      <c r="C383" s="1016"/>
      <c r="D383" s="1010"/>
      <c r="E383" s="1011"/>
      <c r="F383" s="1011"/>
      <c r="G383" s="1011"/>
      <c r="H383" s="1011"/>
      <c r="I383" s="2"/>
      <c r="J383" s="2"/>
      <c r="K383" s="2"/>
      <c r="L383" s="1019"/>
      <c r="M383" s="2"/>
      <c r="N383" s="2"/>
      <c r="O383" s="1011"/>
      <c r="P383" s="2"/>
      <c r="Q383" s="1011"/>
      <c r="R383" s="1011"/>
      <c r="S383" s="2"/>
      <c r="T383" s="2"/>
      <c r="U383" s="2"/>
      <c r="V383" s="2"/>
      <c r="W383" s="2"/>
      <c r="X383" s="2"/>
      <c r="Y383" s="2"/>
      <c r="Z383" s="1011"/>
      <c r="AA383" s="1011"/>
      <c r="AB383" s="2664"/>
      <c r="AC383" s="2664"/>
      <c r="AD383" s="2664"/>
      <c r="AE383" s="2664"/>
      <c r="AF383" s="2664"/>
      <c r="AG383" s="2664"/>
    </row>
    <row r="384" spans="1:33" s="1" customFormat="1">
      <c r="A384" s="84">
        <v>131</v>
      </c>
      <c r="B384" s="1018" t="s">
        <v>70</v>
      </c>
      <c r="C384" s="1016" t="s">
        <v>332</v>
      </c>
      <c r="D384" s="1010"/>
      <c r="E384" s="1011">
        <v>1.3</v>
      </c>
      <c r="F384" s="1011">
        <v>1.3</v>
      </c>
      <c r="G384" s="1011"/>
      <c r="H384" s="1011"/>
      <c r="I384" s="2"/>
      <c r="J384" s="2"/>
      <c r="K384" s="2"/>
      <c r="L384" s="1019">
        <v>1.3</v>
      </c>
      <c r="M384" s="2"/>
      <c r="N384" s="2"/>
      <c r="O384" s="1011"/>
      <c r="P384" s="2"/>
      <c r="Q384" s="1011"/>
      <c r="R384" s="1011" t="s">
        <v>55</v>
      </c>
      <c r="S384" s="2"/>
      <c r="T384" s="2"/>
      <c r="U384" s="2"/>
      <c r="V384" s="2"/>
      <c r="W384" s="2"/>
      <c r="X384" s="2"/>
      <c r="Y384" s="2"/>
      <c r="Z384" s="1011">
        <v>1.3</v>
      </c>
      <c r="AA384" s="1011"/>
      <c r="AB384" s="2664"/>
      <c r="AC384" s="2664"/>
      <c r="AD384" s="2664"/>
      <c r="AE384" s="2664"/>
      <c r="AF384" s="2664"/>
      <c r="AG384" s="2664"/>
    </row>
    <row r="385" spans="1:33" s="1" customFormat="1">
      <c r="A385" s="84">
        <v>132</v>
      </c>
      <c r="B385" s="1018" t="s">
        <v>333</v>
      </c>
      <c r="C385" s="1016" t="s">
        <v>334</v>
      </c>
      <c r="D385" s="1010"/>
      <c r="E385" s="1011">
        <v>0.6</v>
      </c>
      <c r="F385" s="1011"/>
      <c r="G385" s="1011"/>
      <c r="H385" s="1011"/>
      <c r="I385" s="2"/>
      <c r="J385" s="2"/>
      <c r="K385" s="2"/>
      <c r="L385" s="1019"/>
      <c r="M385" s="2"/>
      <c r="N385" s="2"/>
      <c r="O385" s="1011">
        <v>0.6</v>
      </c>
      <c r="P385" s="2"/>
      <c r="Q385" s="1011">
        <v>0.6</v>
      </c>
      <c r="R385" s="1011" t="s">
        <v>55</v>
      </c>
      <c r="S385" s="2"/>
      <c r="T385" s="2"/>
      <c r="U385" s="2"/>
      <c r="V385" s="2"/>
      <c r="W385" s="2"/>
      <c r="X385" s="2"/>
      <c r="Y385" s="2"/>
      <c r="Z385" s="1011"/>
      <c r="AA385" s="1011">
        <v>0.6</v>
      </c>
      <c r="AB385" s="2664"/>
      <c r="AC385" s="2664"/>
      <c r="AD385" s="2664"/>
      <c r="AE385" s="2664"/>
      <c r="AF385" s="2664"/>
      <c r="AG385" s="2664"/>
    </row>
    <row r="386" spans="1:33" s="1" customFormat="1">
      <c r="A386" s="84"/>
      <c r="B386" s="1015" t="s">
        <v>335</v>
      </c>
      <c r="C386" s="1016"/>
      <c r="D386" s="1010"/>
      <c r="E386" s="1011"/>
      <c r="F386" s="1011"/>
      <c r="G386" s="1011"/>
      <c r="H386" s="1011"/>
      <c r="I386" s="2"/>
      <c r="J386" s="2"/>
      <c r="K386" s="2"/>
      <c r="L386" s="1019"/>
      <c r="M386" s="2"/>
      <c r="N386" s="2"/>
      <c r="O386" s="1011"/>
      <c r="P386" s="2"/>
      <c r="Q386" s="1011"/>
      <c r="R386" s="1011"/>
      <c r="S386" s="2"/>
      <c r="T386" s="2"/>
      <c r="U386" s="2"/>
      <c r="V386" s="2"/>
      <c r="W386" s="2"/>
      <c r="X386" s="2"/>
      <c r="Y386" s="2"/>
      <c r="Z386" s="1011"/>
      <c r="AA386" s="1011"/>
      <c r="AB386" s="2664"/>
      <c r="AC386" s="2664"/>
      <c r="AD386" s="2664"/>
      <c r="AE386" s="2664"/>
      <c r="AF386" s="2664"/>
      <c r="AG386" s="2664"/>
    </row>
    <row r="387" spans="1:33" s="1" customFormat="1">
      <c r="A387" s="84">
        <v>133</v>
      </c>
      <c r="B387" s="1018" t="s">
        <v>336</v>
      </c>
      <c r="C387" s="1016" t="s">
        <v>337</v>
      </c>
      <c r="D387" s="1010"/>
      <c r="E387" s="1011">
        <v>0.1</v>
      </c>
      <c r="F387" s="1011"/>
      <c r="G387" s="1011"/>
      <c r="H387" s="1011"/>
      <c r="I387" s="2"/>
      <c r="J387" s="2"/>
      <c r="K387" s="2"/>
      <c r="L387" s="1019"/>
      <c r="M387" s="2"/>
      <c r="N387" s="2"/>
      <c r="O387" s="1011">
        <v>0.1</v>
      </c>
      <c r="P387" s="2"/>
      <c r="Q387" s="1011">
        <v>0.1</v>
      </c>
      <c r="R387" s="1011" t="s">
        <v>55</v>
      </c>
      <c r="S387" s="2"/>
      <c r="T387" s="2"/>
      <c r="U387" s="2"/>
      <c r="V387" s="2"/>
      <c r="W387" s="2"/>
      <c r="X387" s="2"/>
      <c r="Y387" s="2"/>
      <c r="Z387" s="1011"/>
      <c r="AA387" s="1011">
        <v>0.1</v>
      </c>
      <c r="AB387" s="2664"/>
      <c r="AC387" s="2664"/>
      <c r="AD387" s="2664"/>
      <c r="AE387" s="2664"/>
      <c r="AF387" s="2664"/>
      <c r="AG387" s="2664"/>
    </row>
    <row r="388" spans="1:33" s="1" customFormat="1">
      <c r="A388" s="2320"/>
      <c r="B388" s="1106" t="s">
        <v>338</v>
      </c>
      <c r="C388" s="2660"/>
      <c r="D388" s="2661"/>
      <c r="E388" s="2661"/>
      <c r="F388" s="2661"/>
      <c r="G388" s="2661"/>
      <c r="H388" s="2661"/>
      <c r="I388" s="2661"/>
      <c r="J388" s="2661"/>
      <c r="K388" s="2661"/>
      <c r="L388" s="2661"/>
      <c r="M388" s="2661"/>
      <c r="N388" s="2661"/>
      <c r="O388" s="2661"/>
      <c r="P388" s="2661"/>
      <c r="Q388" s="2661"/>
      <c r="R388" s="2661"/>
      <c r="S388" s="2661"/>
      <c r="T388" s="2661"/>
      <c r="U388" s="2661"/>
      <c r="V388" s="2661"/>
      <c r="W388" s="2661"/>
      <c r="X388" s="2661"/>
      <c r="Y388" s="2661"/>
      <c r="Z388" s="2661"/>
      <c r="AA388" s="2662"/>
      <c r="AB388" s="2664"/>
      <c r="AC388" s="2664"/>
      <c r="AD388" s="2664"/>
      <c r="AE388" s="2664"/>
      <c r="AF388" s="2664"/>
      <c r="AG388" s="2664"/>
    </row>
    <row r="389" spans="1:33" s="1" customFormat="1">
      <c r="A389" s="84"/>
      <c r="B389" s="1015" t="s">
        <v>339</v>
      </c>
      <c r="C389" s="1049"/>
      <c r="D389" s="1010"/>
      <c r="E389" s="1011"/>
      <c r="F389" s="1011"/>
      <c r="G389" s="1011"/>
      <c r="H389" s="1011"/>
      <c r="I389" s="2"/>
      <c r="J389" s="2"/>
      <c r="K389" s="2"/>
      <c r="L389" s="1019"/>
      <c r="M389" s="2"/>
      <c r="N389" s="2"/>
      <c r="O389" s="1011"/>
      <c r="P389" s="2"/>
      <c r="Q389" s="1011"/>
      <c r="R389" s="1011"/>
      <c r="S389" s="2"/>
      <c r="T389" s="2"/>
      <c r="U389" s="2"/>
      <c r="V389" s="2"/>
      <c r="W389" s="2"/>
      <c r="X389" s="2"/>
      <c r="Y389" s="2"/>
      <c r="Z389" s="1011"/>
      <c r="AA389" s="1011"/>
      <c r="AB389" s="2664"/>
      <c r="AC389" s="2664"/>
      <c r="AD389" s="2664"/>
      <c r="AE389" s="2664"/>
      <c r="AF389" s="2664"/>
      <c r="AG389" s="2664"/>
    </row>
    <row r="390" spans="1:33" s="1" customFormat="1">
      <c r="A390" s="84">
        <v>134</v>
      </c>
      <c r="B390" s="1018" t="s">
        <v>340</v>
      </c>
      <c r="C390" s="1016" t="s">
        <v>341</v>
      </c>
      <c r="D390" s="1010"/>
      <c r="E390" s="1011">
        <v>0.9</v>
      </c>
      <c r="F390" s="1011">
        <v>0.9</v>
      </c>
      <c r="G390" s="1011"/>
      <c r="H390" s="1011"/>
      <c r="I390" s="2"/>
      <c r="J390" s="2"/>
      <c r="K390" s="2"/>
      <c r="L390" s="1019">
        <v>0.9</v>
      </c>
      <c r="M390" s="2"/>
      <c r="N390" s="2"/>
      <c r="O390" s="1011"/>
      <c r="P390" s="2"/>
      <c r="Q390" s="1011"/>
      <c r="R390" s="1011" t="s">
        <v>55</v>
      </c>
      <c r="S390" s="2"/>
      <c r="T390" s="2"/>
      <c r="U390" s="2"/>
      <c r="V390" s="2"/>
      <c r="W390" s="2"/>
      <c r="X390" s="2"/>
      <c r="Y390" s="2"/>
      <c r="Z390" s="1011">
        <v>0.9</v>
      </c>
      <c r="AA390" s="1011"/>
      <c r="AB390" s="2664"/>
      <c r="AC390" s="2664"/>
      <c r="AD390" s="2664"/>
      <c r="AE390" s="2664"/>
      <c r="AF390" s="2664"/>
      <c r="AG390" s="2664"/>
    </row>
    <row r="391" spans="1:33" s="1" customFormat="1">
      <c r="A391" s="84">
        <v>135</v>
      </c>
      <c r="B391" s="1045" t="s">
        <v>342</v>
      </c>
      <c r="C391" s="1031" t="s">
        <v>343</v>
      </c>
      <c r="D391" s="1017"/>
      <c r="E391" s="1019">
        <v>0.25700000000000001</v>
      </c>
      <c r="F391" s="1019"/>
      <c r="G391" s="1019"/>
      <c r="H391" s="1019"/>
      <c r="I391" s="2"/>
      <c r="J391" s="2"/>
      <c r="K391" s="2"/>
      <c r="L391" s="1019"/>
      <c r="M391" s="2"/>
      <c r="N391" s="2"/>
      <c r="O391" s="1019">
        <v>0.25700000000000001</v>
      </c>
      <c r="P391" s="2"/>
      <c r="Q391" s="1019">
        <v>0.25700000000000001</v>
      </c>
      <c r="R391" s="1011" t="s">
        <v>55</v>
      </c>
      <c r="S391" s="2"/>
      <c r="T391" s="2"/>
      <c r="U391" s="2"/>
      <c r="V391" s="2"/>
      <c r="W391" s="2"/>
      <c r="X391" s="2"/>
      <c r="Y391" s="2"/>
      <c r="Z391" s="1011"/>
      <c r="AA391" s="1032">
        <v>0.25700000000000001</v>
      </c>
      <c r="AB391" s="2664"/>
      <c r="AC391" s="2664"/>
      <c r="AD391" s="2664"/>
      <c r="AE391" s="2664"/>
      <c r="AF391" s="2664"/>
      <c r="AG391" s="2664"/>
    </row>
    <row r="392" spans="1:33" s="1" customFormat="1">
      <c r="A392" s="84">
        <v>136</v>
      </c>
      <c r="B392" s="1018" t="s">
        <v>344</v>
      </c>
      <c r="C392" s="1016" t="s">
        <v>345</v>
      </c>
      <c r="D392" s="1010"/>
      <c r="E392" s="1011">
        <v>0.7</v>
      </c>
      <c r="F392" s="1011">
        <v>0.7</v>
      </c>
      <c r="G392" s="1011"/>
      <c r="H392" s="1011"/>
      <c r="I392" s="2"/>
      <c r="J392" s="2"/>
      <c r="K392" s="2"/>
      <c r="L392" s="1019">
        <v>0.7</v>
      </c>
      <c r="M392" s="2"/>
      <c r="N392" s="2"/>
      <c r="O392" s="1011"/>
      <c r="P392" s="2"/>
      <c r="Q392" s="1011"/>
      <c r="R392" s="1011" t="s">
        <v>55</v>
      </c>
      <c r="S392" s="2"/>
      <c r="T392" s="2"/>
      <c r="U392" s="2"/>
      <c r="V392" s="2"/>
      <c r="W392" s="2"/>
      <c r="X392" s="2"/>
      <c r="Y392" s="2"/>
      <c r="Z392" s="1011">
        <v>0.7</v>
      </c>
      <c r="AA392" s="1011"/>
      <c r="AB392" s="2664"/>
      <c r="AC392" s="2664"/>
      <c r="AD392" s="2664"/>
      <c r="AE392" s="2664"/>
      <c r="AF392" s="2664"/>
      <c r="AG392" s="2664"/>
    </row>
    <row r="393" spans="1:33" s="1" customFormat="1">
      <c r="A393" s="84">
        <v>137</v>
      </c>
      <c r="B393" s="1018" t="s">
        <v>346</v>
      </c>
      <c r="C393" s="1016" t="s">
        <v>347</v>
      </c>
      <c r="D393" s="1010"/>
      <c r="E393" s="1011">
        <v>1.7</v>
      </c>
      <c r="F393" s="1011">
        <v>1.7</v>
      </c>
      <c r="G393" s="1011"/>
      <c r="H393" s="1011"/>
      <c r="I393" s="2"/>
      <c r="J393" s="2"/>
      <c r="K393" s="2"/>
      <c r="L393" s="1019">
        <v>1.7</v>
      </c>
      <c r="M393" s="2"/>
      <c r="N393" s="2"/>
      <c r="O393" s="1011"/>
      <c r="P393" s="2"/>
      <c r="Q393" s="1011"/>
      <c r="R393" s="1011" t="s">
        <v>55</v>
      </c>
      <c r="S393" s="2"/>
      <c r="T393" s="2"/>
      <c r="U393" s="2"/>
      <c r="V393" s="2"/>
      <c r="W393" s="2"/>
      <c r="X393" s="2"/>
      <c r="Y393" s="2"/>
      <c r="Z393" s="1011">
        <v>1.7</v>
      </c>
      <c r="AA393" s="1011"/>
      <c r="AB393" s="2664"/>
      <c r="AC393" s="2664"/>
      <c r="AD393" s="2664"/>
      <c r="AE393" s="2664"/>
      <c r="AF393" s="2664"/>
      <c r="AG393" s="2664"/>
    </row>
    <row r="394" spans="1:33" s="1" customFormat="1">
      <c r="A394" s="84"/>
      <c r="B394" s="1015" t="s">
        <v>348</v>
      </c>
      <c r="C394" s="1016"/>
      <c r="D394" s="1010"/>
      <c r="E394" s="1011"/>
      <c r="F394" s="1011"/>
      <c r="G394" s="1011"/>
      <c r="H394" s="1011"/>
      <c r="I394" s="2"/>
      <c r="J394" s="2"/>
      <c r="K394" s="2"/>
      <c r="L394" s="1019"/>
      <c r="M394" s="2"/>
      <c r="N394" s="2"/>
      <c r="O394" s="1011"/>
      <c r="P394" s="2"/>
      <c r="Q394" s="1011"/>
      <c r="R394" s="1011"/>
      <c r="S394" s="2"/>
      <c r="T394" s="2"/>
      <c r="U394" s="2"/>
      <c r="V394" s="2"/>
      <c r="W394" s="2"/>
      <c r="X394" s="2"/>
      <c r="Y394" s="2"/>
      <c r="Z394" s="1011"/>
      <c r="AA394" s="1011"/>
      <c r="AB394" s="2664"/>
      <c r="AC394" s="2664"/>
      <c r="AD394" s="2664"/>
      <c r="AE394" s="2664"/>
      <c r="AF394" s="2664"/>
      <c r="AG394" s="2664"/>
    </row>
    <row r="395" spans="1:33" s="1" customFormat="1">
      <c r="A395" s="84">
        <v>138</v>
      </c>
      <c r="B395" s="1018" t="s">
        <v>310</v>
      </c>
      <c r="C395" s="1016" t="s">
        <v>349</v>
      </c>
      <c r="D395" s="1010"/>
      <c r="E395" s="1011">
        <v>2.4</v>
      </c>
      <c r="F395" s="1011"/>
      <c r="G395" s="1011"/>
      <c r="H395" s="1011"/>
      <c r="I395" s="2"/>
      <c r="J395" s="2"/>
      <c r="K395" s="2"/>
      <c r="L395" s="1019"/>
      <c r="M395" s="2"/>
      <c r="N395" s="2"/>
      <c r="O395" s="1011">
        <v>2.4</v>
      </c>
      <c r="P395" s="2"/>
      <c r="Q395" s="1011">
        <v>2.4</v>
      </c>
      <c r="R395" s="1011" t="s">
        <v>55</v>
      </c>
      <c r="S395" s="2"/>
      <c r="T395" s="2"/>
      <c r="U395" s="2"/>
      <c r="V395" s="2"/>
      <c r="W395" s="2"/>
      <c r="X395" s="2"/>
      <c r="Y395" s="2"/>
      <c r="Z395" s="1011"/>
      <c r="AA395" s="1011">
        <v>2.4</v>
      </c>
      <c r="AB395" s="2664"/>
      <c r="AC395" s="2664"/>
      <c r="AD395" s="2664"/>
      <c r="AE395" s="2664"/>
      <c r="AF395" s="2664"/>
      <c r="AG395" s="2664"/>
    </row>
    <row r="396" spans="1:33" s="1" customFormat="1">
      <c r="A396" s="84">
        <v>139</v>
      </c>
      <c r="B396" s="1018" t="s">
        <v>350</v>
      </c>
      <c r="C396" s="1016" t="s">
        <v>351</v>
      </c>
      <c r="D396" s="1010"/>
      <c r="E396" s="1011">
        <v>0.8</v>
      </c>
      <c r="F396" s="1011">
        <v>0.8</v>
      </c>
      <c r="G396" s="1011"/>
      <c r="H396" s="1011"/>
      <c r="I396" s="2"/>
      <c r="J396" s="2"/>
      <c r="K396" s="2"/>
      <c r="L396" s="1019">
        <v>0.8</v>
      </c>
      <c r="M396" s="2"/>
      <c r="N396" s="2"/>
      <c r="O396" s="1011"/>
      <c r="P396" s="2"/>
      <c r="Q396" s="1011"/>
      <c r="R396" s="1011" t="s">
        <v>55</v>
      </c>
      <c r="S396" s="2"/>
      <c r="T396" s="2"/>
      <c r="U396" s="2"/>
      <c r="V396" s="2"/>
      <c r="W396" s="2"/>
      <c r="X396" s="2"/>
      <c r="Y396" s="2"/>
      <c r="Z396" s="1011">
        <v>0.8</v>
      </c>
      <c r="AA396" s="1011"/>
      <c r="AB396" s="2664"/>
      <c r="AC396" s="2664"/>
      <c r="AD396" s="2664"/>
      <c r="AE396" s="2664"/>
      <c r="AF396" s="2664"/>
      <c r="AG396" s="2664"/>
    </row>
    <row r="397" spans="1:33" s="1" customFormat="1">
      <c r="A397" s="84">
        <v>140</v>
      </c>
      <c r="B397" s="1018" t="s">
        <v>352</v>
      </c>
      <c r="C397" s="1016" t="s">
        <v>353</v>
      </c>
      <c r="D397" s="1010"/>
      <c r="E397" s="1011">
        <v>0.48199999999999998</v>
      </c>
      <c r="F397" s="1011">
        <v>0.48199999999999998</v>
      </c>
      <c r="G397" s="1011"/>
      <c r="H397" s="1011"/>
      <c r="I397" s="2"/>
      <c r="J397" s="2"/>
      <c r="K397" s="2"/>
      <c r="L397" s="1011">
        <v>0.48199999999999998</v>
      </c>
      <c r="M397" s="2"/>
      <c r="N397" s="2"/>
      <c r="O397" s="1011"/>
      <c r="P397" s="2"/>
      <c r="Q397" s="1011"/>
      <c r="R397" s="1011" t="s">
        <v>55</v>
      </c>
      <c r="S397" s="2"/>
      <c r="T397" s="2"/>
      <c r="U397" s="2"/>
      <c r="V397" s="2"/>
      <c r="W397" s="2"/>
      <c r="X397" s="2"/>
      <c r="Y397" s="2"/>
      <c r="Z397" s="1032">
        <v>0.48199999999999998</v>
      </c>
      <c r="AA397" s="1011"/>
      <c r="AB397" s="2664"/>
      <c r="AC397" s="2664"/>
      <c r="AD397" s="2664"/>
      <c r="AE397" s="2664"/>
      <c r="AF397" s="2664"/>
      <c r="AG397" s="2664"/>
    </row>
    <row r="398" spans="1:33" s="1" customFormat="1">
      <c r="A398" s="84">
        <v>141</v>
      </c>
      <c r="B398" s="1018" t="s">
        <v>125</v>
      </c>
      <c r="C398" s="1016" t="s">
        <v>354</v>
      </c>
      <c r="D398" s="1010"/>
      <c r="E398" s="1050">
        <v>1</v>
      </c>
      <c r="F398" s="1050">
        <v>1</v>
      </c>
      <c r="G398" s="1011"/>
      <c r="H398" s="1011"/>
      <c r="I398" s="2"/>
      <c r="J398" s="2"/>
      <c r="K398" s="2"/>
      <c r="L398" s="1048">
        <v>1</v>
      </c>
      <c r="M398" s="2"/>
      <c r="N398" s="2"/>
      <c r="O398" s="1050"/>
      <c r="P398" s="2"/>
      <c r="Q398" s="1050"/>
      <c r="R398" s="1011" t="s">
        <v>55</v>
      </c>
      <c r="S398" s="2"/>
      <c r="T398" s="2"/>
      <c r="U398" s="2"/>
      <c r="V398" s="2"/>
      <c r="W398" s="2"/>
      <c r="X398" s="2"/>
      <c r="Y398" s="2"/>
      <c r="Z398" s="1050">
        <v>1</v>
      </c>
      <c r="AA398" s="1050"/>
      <c r="AB398" s="2664"/>
      <c r="AC398" s="2664"/>
      <c r="AD398" s="2664"/>
      <c r="AE398" s="2664"/>
      <c r="AF398" s="2664"/>
      <c r="AG398" s="2664"/>
    </row>
    <row r="399" spans="1:33" s="1" customFormat="1">
      <c r="A399" s="84">
        <v>142</v>
      </c>
      <c r="B399" s="1018" t="s">
        <v>355</v>
      </c>
      <c r="C399" s="1016" t="s">
        <v>356</v>
      </c>
      <c r="D399" s="1010"/>
      <c r="E399" s="1011">
        <v>0.7</v>
      </c>
      <c r="F399" s="1011">
        <v>0.7</v>
      </c>
      <c r="G399" s="1011">
        <v>0.7</v>
      </c>
      <c r="H399" s="1011"/>
      <c r="I399" s="2"/>
      <c r="J399" s="2"/>
      <c r="K399" s="2"/>
      <c r="L399" s="1019"/>
      <c r="M399" s="2"/>
      <c r="N399" s="2"/>
      <c r="O399" s="1011"/>
      <c r="P399" s="2"/>
      <c r="Q399" s="1011"/>
      <c r="R399" s="1011" t="s">
        <v>55</v>
      </c>
      <c r="S399" s="2"/>
      <c r="T399" s="2"/>
      <c r="U399" s="2"/>
      <c r="V399" s="2"/>
      <c r="W399" s="2"/>
      <c r="X399" s="2"/>
      <c r="Y399" s="2"/>
      <c r="Z399" s="1011">
        <v>0.7</v>
      </c>
      <c r="AA399" s="1011"/>
      <c r="AB399" s="2664"/>
      <c r="AC399" s="2664"/>
      <c r="AD399" s="2664"/>
      <c r="AE399" s="2664"/>
      <c r="AF399" s="2664"/>
      <c r="AG399" s="2664"/>
    </row>
    <row r="400" spans="1:33" s="1" customFormat="1">
      <c r="A400" s="84">
        <v>143</v>
      </c>
      <c r="B400" s="1018" t="s">
        <v>357</v>
      </c>
      <c r="C400" s="1016" t="s">
        <v>358</v>
      </c>
      <c r="D400" s="1010"/>
      <c r="E400" s="1011">
        <v>0.8</v>
      </c>
      <c r="F400" s="1011">
        <v>0.8</v>
      </c>
      <c r="G400" s="1011"/>
      <c r="H400" s="1011"/>
      <c r="I400" s="2"/>
      <c r="J400" s="2"/>
      <c r="K400" s="2"/>
      <c r="L400" s="1019">
        <v>0.8</v>
      </c>
      <c r="M400" s="2"/>
      <c r="N400" s="2"/>
      <c r="O400" s="1011"/>
      <c r="P400" s="2"/>
      <c r="Q400" s="1011"/>
      <c r="R400" s="1011" t="s">
        <v>55</v>
      </c>
      <c r="S400" s="2"/>
      <c r="T400" s="2"/>
      <c r="U400" s="2"/>
      <c r="V400" s="2"/>
      <c r="W400" s="2"/>
      <c r="X400" s="2"/>
      <c r="Y400" s="2"/>
      <c r="Z400" s="1011">
        <v>0.8</v>
      </c>
      <c r="AA400" s="1011"/>
      <c r="AB400" s="2664"/>
      <c r="AC400" s="2664"/>
      <c r="AD400" s="2664"/>
      <c r="AE400" s="2664"/>
      <c r="AF400" s="2664"/>
      <c r="AG400" s="2664"/>
    </row>
    <row r="401" spans="1:33" s="1" customFormat="1">
      <c r="A401" s="84">
        <v>144</v>
      </c>
      <c r="B401" s="1018" t="s">
        <v>359</v>
      </c>
      <c r="C401" s="1016" t="s">
        <v>360</v>
      </c>
      <c r="D401" s="1010"/>
      <c r="E401" s="1011">
        <v>1.25</v>
      </c>
      <c r="F401" s="1011">
        <v>1.25</v>
      </c>
      <c r="G401" s="1011"/>
      <c r="H401" s="1011"/>
      <c r="I401" s="2"/>
      <c r="J401" s="2"/>
      <c r="K401" s="2"/>
      <c r="L401" s="1019">
        <v>1.25</v>
      </c>
      <c r="M401" s="2"/>
      <c r="N401" s="2"/>
      <c r="O401" s="1011"/>
      <c r="P401" s="2"/>
      <c r="Q401" s="1011"/>
      <c r="R401" s="1011" t="s">
        <v>55</v>
      </c>
      <c r="S401" s="2"/>
      <c r="T401" s="2"/>
      <c r="U401" s="2"/>
      <c r="V401" s="2"/>
      <c r="W401" s="2"/>
      <c r="X401" s="2"/>
      <c r="Y401" s="2"/>
      <c r="Z401" s="1029">
        <v>1.25</v>
      </c>
      <c r="AA401" s="1011"/>
      <c r="AB401" s="2664"/>
      <c r="AC401" s="2664"/>
      <c r="AD401" s="2664"/>
      <c r="AE401" s="2664"/>
      <c r="AF401" s="2664"/>
      <c r="AG401" s="2664"/>
    </row>
    <row r="402" spans="1:33" s="1" customFormat="1">
      <c r="A402" s="84">
        <v>145</v>
      </c>
      <c r="B402" s="1018" t="s">
        <v>361</v>
      </c>
      <c r="C402" s="1016" t="s">
        <v>362</v>
      </c>
      <c r="D402" s="1010"/>
      <c r="E402" s="1011">
        <v>1.6</v>
      </c>
      <c r="F402" s="1011"/>
      <c r="G402" s="1011"/>
      <c r="H402" s="1011"/>
      <c r="I402" s="2"/>
      <c r="J402" s="2"/>
      <c r="K402" s="2"/>
      <c r="L402" s="1019"/>
      <c r="M402" s="2"/>
      <c r="N402" s="2"/>
      <c r="O402" s="1011">
        <v>1.6</v>
      </c>
      <c r="P402" s="2"/>
      <c r="Q402" s="1011">
        <v>1.6</v>
      </c>
      <c r="R402" s="1011" t="s">
        <v>55</v>
      </c>
      <c r="S402" s="2"/>
      <c r="T402" s="2"/>
      <c r="U402" s="2"/>
      <c r="V402" s="2"/>
      <c r="W402" s="2"/>
      <c r="X402" s="2"/>
      <c r="Y402" s="2"/>
      <c r="Z402" s="1011"/>
      <c r="AA402" s="1011">
        <v>1.6</v>
      </c>
      <c r="AB402" s="2664"/>
      <c r="AC402" s="2664"/>
      <c r="AD402" s="2664"/>
      <c r="AE402" s="2664"/>
      <c r="AF402" s="2664"/>
      <c r="AG402" s="2664"/>
    </row>
    <row r="403" spans="1:33" s="1" customFormat="1">
      <c r="A403" s="84">
        <v>146</v>
      </c>
      <c r="B403" s="1018" t="s">
        <v>363</v>
      </c>
      <c r="C403" s="1016" t="s">
        <v>364</v>
      </c>
      <c r="D403" s="1010"/>
      <c r="E403" s="1050">
        <v>1</v>
      </c>
      <c r="F403" s="1050">
        <v>1</v>
      </c>
      <c r="G403" s="1011"/>
      <c r="H403" s="1011"/>
      <c r="I403" s="2"/>
      <c r="J403" s="2"/>
      <c r="K403" s="2"/>
      <c r="L403" s="1048">
        <v>1</v>
      </c>
      <c r="M403" s="2"/>
      <c r="N403" s="2"/>
      <c r="O403" s="1050"/>
      <c r="P403" s="2"/>
      <c r="Q403" s="1050"/>
      <c r="R403" s="1011" t="s">
        <v>55</v>
      </c>
      <c r="S403" s="2"/>
      <c r="T403" s="2"/>
      <c r="U403" s="2"/>
      <c r="V403" s="2"/>
      <c r="W403" s="2"/>
      <c r="X403" s="2"/>
      <c r="Y403" s="2"/>
      <c r="Z403" s="1050">
        <v>1</v>
      </c>
      <c r="AA403" s="1050"/>
      <c r="AB403" s="2664"/>
      <c r="AC403" s="2664"/>
      <c r="AD403" s="2664"/>
      <c r="AE403" s="2664"/>
      <c r="AF403" s="2664"/>
      <c r="AG403" s="2664"/>
    </row>
    <row r="404" spans="1:33" s="1" customFormat="1">
      <c r="A404" s="84">
        <v>147</v>
      </c>
      <c r="B404" s="1018" t="s">
        <v>365</v>
      </c>
      <c r="C404" s="1016" t="s">
        <v>366</v>
      </c>
      <c r="D404" s="1010"/>
      <c r="E404" s="1011">
        <v>1.2</v>
      </c>
      <c r="F404" s="1011"/>
      <c r="G404" s="1011"/>
      <c r="H404" s="1011"/>
      <c r="I404" s="2"/>
      <c r="J404" s="2"/>
      <c r="K404" s="2"/>
      <c r="L404" s="1019"/>
      <c r="M404" s="2"/>
      <c r="N404" s="2"/>
      <c r="O404" s="1011">
        <v>1.2</v>
      </c>
      <c r="P404" s="2"/>
      <c r="Q404" s="1011">
        <v>1.2</v>
      </c>
      <c r="R404" s="1011" t="s">
        <v>55</v>
      </c>
      <c r="S404" s="2"/>
      <c r="T404" s="2"/>
      <c r="U404" s="2"/>
      <c r="V404" s="2"/>
      <c r="W404" s="2"/>
      <c r="X404" s="2"/>
      <c r="Y404" s="2"/>
      <c r="Z404" s="1011"/>
      <c r="AA404" s="1011">
        <v>1.2</v>
      </c>
      <c r="AB404" s="2664"/>
      <c r="AC404" s="2664"/>
      <c r="AD404" s="2664"/>
      <c r="AE404" s="2664"/>
      <c r="AF404" s="2664"/>
      <c r="AG404" s="2664"/>
    </row>
    <row r="405" spans="1:33" s="1" customFormat="1">
      <c r="A405" s="84">
        <v>148</v>
      </c>
      <c r="B405" s="1018" t="s">
        <v>367</v>
      </c>
      <c r="C405" s="1016" t="s">
        <v>368</v>
      </c>
      <c r="D405" s="1010"/>
      <c r="E405" s="1011">
        <v>0.35</v>
      </c>
      <c r="F405" s="1011"/>
      <c r="G405" s="1011"/>
      <c r="H405" s="1011"/>
      <c r="I405" s="2"/>
      <c r="J405" s="2"/>
      <c r="K405" s="2"/>
      <c r="L405" s="1019"/>
      <c r="M405" s="2"/>
      <c r="N405" s="2"/>
      <c r="O405" s="1011">
        <v>0.35</v>
      </c>
      <c r="P405" s="2"/>
      <c r="Q405" s="1011">
        <v>0.35</v>
      </c>
      <c r="R405" s="1011" t="s">
        <v>55</v>
      </c>
      <c r="S405" s="2"/>
      <c r="T405" s="2"/>
      <c r="U405" s="2"/>
      <c r="V405" s="2"/>
      <c r="W405" s="2"/>
      <c r="X405" s="2"/>
      <c r="Y405" s="2"/>
      <c r="Z405" s="1011"/>
      <c r="AA405" s="1011">
        <v>0.35</v>
      </c>
      <c r="AB405" s="2664"/>
      <c r="AC405" s="2664"/>
      <c r="AD405" s="2664"/>
      <c r="AE405" s="2664"/>
      <c r="AF405" s="2664"/>
      <c r="AG405" s="2664"/>
    </row>
    <row r="406" spans="1:33" s="1" customFormat="1">
      <c r="A406" s="84">
        <v>149</v>
      </c>
      <c r="B406" s="1018" t="s">
        <v>369</v>
      </c>
      <c r="C406" s="1016" t="s">
        <v>370</v>
      </c>
      <c r="D406" s="1010"/>
      <c r="E406" s="1011">
        <v>0.5</v>
      </c>
      <c r="F406" s="1011">
        <v>0.5</v>
      </c>
      <c r="G406" s="1011"/>
      <c r="H406" s="1011"/>
      <c r="I406" s="2"/>
      <c r="J406" s="2"/>
      <c r="K406" s="2"/>
      <c r="L406" s="1019">
        <v>0.5</v>
      </c>
      <c r="M406" s="2"/>
      <c r="N406" s="2"/>
      <c r="O406" s="1011"/>
      <c r="P406" s="2"/>
      <c r="Q406" s="1011"/>
      <c r="R406" s="1011" t="s">
        <v>55</v>
      </c>
      <c r="S406" s="2"/>
      <c r="T406" s="2"/>
      <c r="U406" s="2"/>
      <c r="V406" s="2"/>
      <c r="W406" s="2"/>
      <c r="X406" s="2"/>
      <c r="Y406" s="2"/>
      <c r="Z406" s="1011">
        <v>0.5</v>
      </c>
      <c r="AA406" s="1011"/>
      <c r="AB406" s="2664"/>
      <c r="AC406" s="2664"/>
      <c r="AD406" s="2664"/>
      <c r="AE406" s="2664"/>
      <c r="AF406" s="2664"/>
      <c r="AG406" s="2664"/>
    </row>
    <row r="407" spans="1:33" s="1" customFormat="1">
      <c r="A407" s="84">
        <v>150</v>
      </c>
      <c r="B407" s="1018" t="s">
        <v>371</v>
      </c>
      <c r="C407" s="1016" t="s">
        <v>372</v>
      </c>
      <c r="D407" s="1010"/>
      <c r="E407" s="1011">
        <v>0.5</v>
      </c>
      <c r="F407" s="1011"/>
      <c r="G407" s="1011"/>
      <c r="H407" s="1011"/>
      <c r="I407" s="2"/>
      <c r="J407" s="2"/>
      <c r="K407" s="2"/>
      <c r="L407" s="1019"/>
      <c r="M407" s="2"/>
      <c r="N407" s="2"/>
      <c r="O407" s="1011">
        <v>0.5</v>
      </c>
      <c r="P407" s="2"/>
      <c r="Q407" s="1011">
        <v>0.5</v>
      </c>
      <c r="R407" s="1011" t="s">
        <v>55</v>
      </c>
      <c r="S407" s="2"/>
      <c r="T407" s="2"/>
      <c r="U407" s="2"/>
      <c r="V407" s="2"/>
      <c r="W407" s="2"/>
      <c r="X407" s="2"/>
      <c r="Y407" s="2"/>
      <c r="Z407" s="1011"/>
      <c r="AA407" s="1011">
        <v>0.5</v>
      </c>
      <c r="AB407" s="2664"/>
      <c r="AC407" s="2664"/>
      <c r="AD407" s="2664"/>
      <c r="AE407" s="2664"/>
      <c r="AF407" s="2664"/>
      <c r="AG407" s="2664"/>
    </row>
    <row r="408" spans="1:33" s="1" customFormat="1">
      <c r="A408" s="84">
        <v>151</v>
      </c>
      <c r="B408" s="1018" t="s">
        <v>373</v>
      </c>
      <c r="C408" s="1016" t="s">
        <v>374</v>
      </c>
      <c r="D408" s="1010"/>
      <c r="E408" s="1011">
        <v>0.9</v>
      </c>
      <c r="F408" s="1011">
        <v>0.9</v>
      </c>
      <c r="G408" s="1011">
        <v>0.9</v>
      </c>
      <c r="H408" s="1011"/>
      <c r="I408" s="2"/>
      <c r="J408" s="2"/>
      <c r="K408" s="2"/>
      <c r="L408" s="1019"/>
      <c r="M408" s="2"/>
      <c r="N408" s="2"/>
      <c r="O408" s="1011"/>
      <c r="P408" s="2"/>
      <c r="Q408" s="1011"/>
      <c r="R408" s="1011" t="s">
        <v>55</v>
      </c>
      <c r="S408" s="2"/>
      <c r="T408" s="2"/>
      <c r="U408" s="2"/>
      <c r="V408" s="2"/>
      <c r="W408" s="2"/>
      <c r="X408" s="2"/>
      <c r="Y408" s="2"/>
      <c r="Z408" s="1011">
        <v>0.9</v>
      </c>
      <c r="AA408" s="1011"/>
      <c r="AB408" s="2664"/>
      <c r="AC408" s="2664"/>
      <c r="AD408" s="2664"/>
      <c r="AE408" s="2664"/>
      <c r="AF408" s="2664"/>
      <c r="AG408" s="2664"/>
    </row>
    <row r="409" spans="1:33" s="1" customFormat="1">
      <c r="A409" s="84">
        <v>152</v>
      </c>
      <c r="B409" s="1018" t="s">
        <v>220</v>
      </c>
      <c r="C409" s="1016" t="s">
        <v>375</v>
      </c>
      <c r="D409" s="1010"/>
      <c r="E409" s="1011">
        <v>0.7</v>
      </c>
      <c r="F409" s="1011"/>
      <c r="G409" s="1011"/>
      <c r="H409" s="1011"/>
      <c r="I409" s="2"/>
      <c r="J409" s="2"/>
      <c r="K409" s="2"/>
      <c r="L409" s="1019"/>
      <c r="M409" s="2"/>
      <c r="N409" s="2"/>
      <c r="O409" s="1011">
        <v>0.7</v>
      </c>
      <c r="P409" s="2"/>
      <c r="Q409" s="1011">
        <v>0.7</v>
      </c>
      <c r="R409" s="1011" t="s">
        <v>55</v>
      </c>
      <c r="S409" s="2"/>
      <c r="T409" s="2"/>
      <c r="U409" s="2"/>
      <c r="V409" s="2"/>
      <c r="W409" s="2"/>
      <c r="X409" s="2"/>
      <c r="Y409" s="2"/>
      <c r="Z409" s="1011"/>
      <c r="AA409" s="1011">
        <v>0.7</v>
      </c>
      <c r="AB409" s="2664"/>
      <c r="AC409" s="2664"/>
      <c r="AD409" s="2664"/>
      <c r="AE409" s="2664"/>
      <c r="AF409" s="2664"/>
      <c r="AG409" s="2664"/>
    </row>
    <row r="410" spans="1:33" s="1" customFormat="1">
      <c r="A410" s="84">
        <v>153</v>
      </c>
      <c r="B410" s="1045" t="s">
        <v>376</v>
      </c>
      <c r="C410" s="1031" t="s">
        <v>377</v>
      </c>
      <c r="D410" s="1017"/>
      <c r="E410" s="1019">
        <v>0.18</v>
      </c>
      <c r="F410" s="1019">
        <v>0.18</v>
      </c>
      <c r="G410" s="1019">
        <v>0.18</v>
      </c>
      <c r="H410" s="1019"/>
      <c r="I410" s="2"/>
      <c r="J410" s="2"/>
      <c r="K410" s="2"/>
      <c r="L410" s="1019"/>
      <c r="M410" s="2"/>
      <c r="N410" s="2"/>
      <c r="O410" s="1019"/>
      <c r="P410" s="2"/>
      <c r="Q410" s="1019"/>
      <c r="R410" s="1011" t="s">
        <v>55</v>
      </c>
      <c r="S410" s="2"/>
      <c r="T410" s="2"/>
      <c r="U410" s="2"/>
      <c r="V410" s="2"/>
      <c r="W410" s="2"/>
      <c r="X410" s="2"/>
      <c r="Y410" s="2"/>
      <c r="Z410" s="1029">
        <v>0.18</v>
      </c>
      <c r="AA410" s="652"/>
      <c r="AB410" s="2664"/>
      <c r="AC410" s="2664"/>
      <c r="AD410" s="2664"/>
      <c r="AE410" s="2664"/>
      <c r="AF410" s="2664"/>
      <c r="AG410" s="2664"/>
    </row>
    <row r="411" spans="1:33" s="1" customFormat="1">
      <c r="A411" s="84">
        <v>154</v>
      </c>
      <c r="B411" s="1045" t="s">
        <v>378</v>
      </c>
      <c r="C411" s="1031" t="s">
        <v>379</v>
      </c>
      <c r="D411" s="1017"/>
      <c r="E411" s="1019">
        <v>0.2</v>
      </c>
      <c r="F411" s="1019">
        <v>0.2</v>
      </c>
      <c r="G411" s="1019"/>
      <c r="H411" s="1019"/>
      <c r="I411" s="2"/>
      <c r="J411" s="2"/>
      <c r="K411" s="2"/>
      <c r="L411" s="1019">
        <v>0.2</v>
      </c>
      <c r="M411" s="2"/>
      <c r="N411" s="2"/>
      <c r="O411" s="1019"/>
      <c r="P411" s="2"/>
      <c r="Q411" s="1019"/>
      <c r="R411" s="1011" t="s">
        <v>55</v>
      </c>
      <c r="S411" s="2"/>
      <c r="T411" s="2"/>
      <c r="U411" s="2"/>
      <c r="V411" s="2"/>
      <c r="W411" s="2"/>
      <c r="X411" s="2"/>
      <c r="Y411" s="2"/>
      <c r="Z411" s="1011">
        <v>0.2</v>
      </c>
      <c r="AA411" s="1011"/>
      <c r="AB411" s="2664"/>
      <c r="AC411" s="2664"/>
      <c r="AD411" s="2664"/>
      <c r="AE411" s="2664"/>
      <c r="AF411" s="2664"/>
      <c r="AG411" s="2664"/>
    </row>
    <row r="412" spans="1:33" s="1" customFormat="1">
      <c r="A412" s="84">
        <v>155</v>
      </c>
      <c r="B412" s="1045" t="s">
        <v>380</v>
      </c>
      <c r="C412" s="1031" t="s">
        <v>381</v>
      </c>
      <c r="D412" s="1017"/>
      <c r="E412" s="1019">
        <v>0.3</v>
      </c>
      <c r="F412" s="1019">
        <v>0.3</v>
      </c>
      <c r="G412" s="1019"/>
      <c r="H412" s="1019"/>
      <c r="I412" s="2"/>
      <c r="J412" s="2"/>
      <c r="K412" s="2"/>
      <c r="L412" s="1019">
        <v>0.3</v>
      </c>
      <c r="M412" s="2"/>
      <c r="N412" s="2"/>
      <c r="O412" s="1019"/>
      <c r="P412" s="2"/>
      <c r="Q412" s="1019"/>
      <c r="R412" s="1011" t="s">
        <v>55</v>
      </c>
      <c r="S412" s="2"/>
      <c r="T412" s="2"/>
      <c r="U412" s="2"/>
      <c r="V412" s="2"/>
      <c r="W412" s="2"/>
      <c r="X412" s="2"/>
      <c r="Y412" s="2"/>
      <c r="Z412" s="1011">
        <v>0.3</v>
      </c>
      <c r="AA412" s="1011"/>
      <c r="AB412" s="2664"/>
      <c r="AC412" s="2664"/>
      <c r="AD412" s="2664"/>
      <c r="AE412" s="2664"/>
      <c r="AF412" s="2664"/>
      <c r="AG412" s="2664"/>
    </row>
    <row r="413" spans="1:33" s="1" customFormat="1">
      <c r="A413" s="84">
        <v>156</v>
      </c>
      <c r="B413" s="1045" t="s">
        <v>382</v>
      </c>
      <c r="C413" s="1031" t="s">
        <v>383</v>
      </c>
      <c r="D413" s="1017"/>
      <c r="E413" s="1019">
        <v>0.25700000000000001</v>
      </c>
      <c r="F413" s="1019">
        <v>0.25700000000000001</v>
      </c>
      <c r="G413" s="1019"/>
      <c r="H413" s="1019"/>
      <c r="I413" s="2"/>
      <c r="J413" s="2"/>
      <c r="K413" s="2"/>
      <c r="L413" s="1019">
        <v>0.25700000000000001</v>
      </c>
      <c r="M413" s="2"/>
      <c r="N413" s="2"/>
      <c r="O413" s="1019"/>
      <c r="P413" s="2"/>
      <c r="Q413" s="1019"/>
      <c r="R413" s="1011" t="s">
        <v>55</v>
      </c>
      <c r="S413" s="2"/>
      <c r="T413" s="2"/>
      <c r="U413" s="2"/>
      <c r="V413" s="2"/>
      <c r="W413" s="2"/>
      <c r="X413" s="2"/>
      <c r="Y413" s="2"/>
      <c r="Z413" s="1032">
        <v>0.25700000000000001</v>
      </c>
      <c r="AA413" s="1011"/>
      <c r="AB413" s="2664"/>
      <c r="AC413" s="2664"/>
      <c r="AD413" s="2664"/>
      <c r="AE413" s="2664"/>
      <c r="AF413" s="2664"/>
      <c r="AG413" s="2664"/>
    </row>
    <row r="414" spans="1:33" s="1" customFormat="1">
      <c r="A414" s="84">
        <v>157</v>
      </c>
      <c r="B414" s="1045" t="s">
        <v>384</v>
      </c>
      <c r="C414" s="1031" t="s">
        <v>385</v>
      </c>
      <c r="D414" s="1017"/>
      <c r="E414" s="1019">
        <v>0.5</v>
      </c>
      <c r="F414" s="1019"/>
      <c r="G414" s="1019"/>
      <c r="H414" s="1019"/>
      <c r="I414" s="2"/>
      <c r="J414" s="2"/>
      <c r="K414" s="2"/>
      <c r="L414" s="1019"/>
      <c r="M414" s="2"/>
      <c r="N414" s="2"/>
      <c r="O414" s="1019">
        <v>0.5</v>
      </c>
      <c r="P414" s="2"/>
      <c r="Q414" s="1019">
        <v>0.5</v>
      </c>
      <c r="R414" s="1011" t="s">
        <v>55</v>
      </c>
      <c r="S414" s="2"/>
      <c r="T414" s="2"/>
      <c r="U414" s="2"/>
      <c r="V414" s="2"/>
      <c r="W414" s="2"/>
      <c r="X414" s="2"/>
      <c r="Y414" s="2"/>
      <c r="Z414" s="1011"/>
      <c r="AA414" s="1011">
        <v>0.5</v>
      </c>
      <c r="AB414" s="2664"/>
      <c r="AC414" s="2664"/>
      <c r="AD414" s="2664"/>
      <c r="AE414" s="2664"/>
      <c r="AF414" s="2664"/>
      <c r="AG414" s="2664"/>
    </row>
    <row r="415" spans="1:33" s="1" customFormat="1">
      <c r="A415" s="84">
        <v>158</v>
      </c>
      <c r="B415" s="1018" t="s">
        <v>386</v>
      </c>
      <c r="C415" s="1016" t="s">
        <v>387</v>
      </c>
      <c r="D415" s="1010"/>
      <c r="E415" s="1011">
        <v>0.7</v>
      </c>
      <c r="F415" s="1011"/>
      <c r="G415" s="1011"/>
      <c r="H415" s="1011"/>
      <c r="I415" s="2"/>
      <c r="J415" s="2"/>
      <c r="K415" s="2"/>
      <c r="L415" s="1019"/>
      <c r="M415" s="2"/>
      <c r="N415" s="2"/>
      <c r="O415" s="1011">
        <v>0.7</v>
      </c>
      <c r="P415" s="2"/>
      <c r="Q415" s="1011">
        <v>0.7</v>
      </c>
      <c r="R415" s="1011" t="s">
        <v>55</v>
      </c>
      <c r="S415" s="2"/>
      <c r="T415" s="2"/>
      <c r="U415" s="2"/>
      <c r="V415" s="2"/>
      <c r="W415" s="2"/>
      <c r="X415" s="2"/>
      <c r="Y415" s="2"/>
      <c r="Z415" s="1011"/>
      <c r="AA415" s="1011">
        <v>0.7</v>
      </c>
      <c r="AB415" s="2664"/>
      <c r="AC415" s="2664"/>
      <c r="AD415" s="2664"/>
      <c r="AE415" s="2664"/>
      <c r="AF415" s="2664"/>
      <c r="AG415" s="2664"/>
    </row>
    <row r="416" spans="1:33" s="1" customFormat="1">
      <c r="A416" s="84">
        <v>159</v>
      </c>
      <c r="B416" s="1018" t="s">
        <v>388</v>
      </c>
      <c r="C416" s="1016" t="s">
        <v>389</v>
      </c>
      <c r="D416" s="1010"/>
      <c r="E416" s="1050">
        <v>1</v>
      </c>
      <c r="F416" s="1011"/>
      <c r="G416" s="1011"/>
      <c r="H416" s="1011"/>
      <c r="I416" s="2"/>
      <c r="J416" s="2"/>
      <c r="K416" s="2"/>
      <c r="L416" s="1019"/>
      <c r="M416" s="2"/>
      <c r="N416" s="2"/>
      <c r="O416" s="1050">
        <v>1</v>
      </c>
      <c r="P416" s="2"/>
      <c r="Q416" s="1050">
        <v>1</v>
      </c>
      <c r="R416" s="1011" t="s">
        <v>55</v>
      </c>
      <c r="S416" s="2"/>
      <c r="T416" s="2"/>
      <c r="U416" s="2"/>
      <c r="V416" s="2"/>
      <c r="W416" s="2"/>
      <c r="X416" s="2"/>
      <c r="Y416" s="2"/>
      <c r="Z416" s="1011"/>
      <c r="AA416" s="1050">
        <v>1</v>
      </c>
      <c r="AB416" s="2664"/>
      <c r="AC416" s="2664"/>
      <c r="AD416" s="2664"/>
      <c r="AE416" s="2664"/>
      <c r="AF416" s="2664"/>
      <c r="AG416" s="2664"/>
    </row>
    <row r="417" spans="1:33" s="1" customFormat="1">
      <c r="A417" s="84"/>
      <c r="B417" s="1015" t="s">
        <v>390</v>
      </c>
      <c r="C417" s="1016"/>
      <c r="D417" s="1010"/>
      <c r="E417" s="1011"/>
      <c r="F417" s="1011"/>
      <c r="G417" s="1011"/>
      <c r="H417" s="1011"/>
      <c r="I417" s="2"/>
      <c r="J417" s="2"/>
      <c r="K417" s="2"/>
      <c r="L417" s="1019"/>
      <c r="M417" s="2"/>
      <c r="N417" s="2"/>
      <c r="O417" s="1011"/>
      <c r="P417" s="2"/>
      <c r="Q417" s="1011"/>
      <c r="R417" s="1011"/>
      <c r="S417" s="2"/>
      <c r="T417" s="2"/>
      <c r="U417" s="2"/>
      <c r="V417" s="2"/>
      <c r="W417" s="2"/>
      <c r="X417" s="2"/>
      <c r="Y417" s="2"/>
      <c r="Z417" s="1011"/>
      <c r="AA417" s="1011"/>
      <c r="AB417" s="2664"/>
      <c r="AC417" s="2664"/>
      <c r="AD417" s="2664"/>
      <c r="AE417" s="2664"/>
      <c r="AF417" s="2664"/>
      <c r="AG417" s="2664"/>
    </row>
    <row r="418" spans="1:33" s="1" customFormat="1">
      <c r="A418" s="84">
        <v>160</v>
      </c>
      <c r="B418" s="1018" t="s">
        <v>391</v>
      </c>
      <c r="C418" s="1016" t="s">
        <v>392</v>
      </c>
      <c r="D418" s="1010"/>
      <c r="E418" s="1050">
        <v>1</v>
      </c>
      <c r="F418" s="1050">
        <v>1</v>
      </c>
      <c r="G418" s="1011"/>
      <c r="H418" s="1011"/>
      <c r="I418" s="2"/>
      <c r="J418" s="2"/>
      <c r="K418" s="2"/>
      <c r="L418" s="1048">
        <v>1</v>
      </c>
      <c r="M418" s="2"/>
      <c r="N418" s="2"/>
      <c r="O418" s="1050"/>
      <c r="P418" s="2"/>
      <c r="Q418" s="1050"/>
      <c r="R418" s="1011" t="s">
        <v>55</v>
      </c>
      <c r="S418" s="2"/>
      <c r="T418" s="2"/>
      <c r="U418" s="2"/>
      <c r="V418" s="2"/>
      <c r="W418" s="2"/>
      <c r="X418" s="2"/>
      <c r="Y418" s="2"/>
      <c r="Z418" s="1050">
        <v>1</v>
      </c>
      <c r="AA418" s="1050"/>
      <c r="AB418" s="2664"/>
      <c r="AC418" s="2664"/>
      <c r="AD418" s="2664"/>
      <c r="AE418" s="2664"/>
      <c r="AF418" s="2664"/>
      <c r="AG418" s="2664"/>
    </row>
    <row r="419" spans="1:33" s="1" customFormat="1">
      <c r="A419" s="84">
        <v>161</v>
      </c>
      <c r="B419" s="1018" t="s">
        <v>155</v>
      </c>
      <c r="C419" s="1016" t="s">
        <v>393</v>
      </c>
      <c r="D419" s="1010"/>
      <c r="E419" s="1050">
        <v>1</v>
      </c>
      <c r="F419" s="1011"/>
      <c r="G419" s="1011"/>
      <c r="H419" s="1011"/>
      <c r="I419" s="2"/>
      <c r="J419" s="2"/>
      <c r="K419" s="2"/>
      <c r="L419" s="1019"/>
      <c r="M419" s="2"/>
      <c r="N419" s="2"/>
      <c r="O419" s="1050">
        <v>1</v>
      </c>
      <c r="P419" s="2"/>
      <c r="Q419" s="1050">
        <v>1</v>
      </c>
      <c r="R419" s="1011" t="s">
        <v>55</v>
      </c>
      <c r="S419" s="2"/>
      <c r="T419" s="2"/>
      <c r="U419" s="2"/>
      <c r="V419" s="2"/>
      <c r="W419" s="2"/>
      <c r="X419" s="2"/>
      <c r="Y419" s="2"/>
      <c r="Z419" s="1011"/>
      <c r="AA419" s="1050">
        <v>1</v>
      </c>
      <c r="AB419" s="2664"/>
      <c r="AC419" s="2664"/>
      <c r="AD419" s="2664"/>
      <c r="AE419" s="2664"/>
      <c r="AF419" s="2664"/>
      <c r="AG419" s="2664"/>
    </row>
    <row r="420" spans="1:33" s="1" customFormat="1">
      <c r="A420" s="84">
        <v>162</v>
      </c>
      <c r="B420" s="1018" t="s">
        <v>61</v>
      </c>
      <c r="C420" s="1016" t="s">
        <v>394</v>
      </c>
      <c r="D420" s="1010"/>
      <c r="E420" s="1011">
        <v>1.3</v>
      </c>
      <c r="F420" s="1011">
        <v>1.3</v>
      </c>
      <c r="G420" s="1011"/>
      <c r="H420" s="1011"/>
      <c r="I420" s="2"/>
      <c r="J420" s="2"/>
      <c r="K420" s="2"/>
      <c r="L420" s="1019">
        <v>1.3</v>
      </c>
      <c r="M420" s="2"/>
      <c r="N420" s="2"/>
      <c r="O420" s="1011"/>
      <c r="P420" s="2"/>
      <c r="Q420" s="1011"/>
      <c r="R420" s="1011" t="s">
        <v>55</v>
      </c>
      <c r="S420" s="2"/>
      <c r="T420" s="2"/>
      <c r="U420" s="2"/>
      <c r="V420" s="2"/>
      <c r="W420" s="2"/>
      <c r="X420" s="2"/>
      <c r="Y420" s="2"/>
      <c r="Z420" s="1011">
        <v>1.3</v>
      </c>
      <c r="AA420" s="1011"/>
      <c r="AB420" s="2664"/>
      <c r="AC420" s="2664"/>
      <c r="AD420" s="2664"/>
      <c r="AE420" s="2664"/>
      <c r="AF420" s="2664"/>
      <c r="AG420" s="2664"/>
    </row>
    <row r="421" spans="1:33" s="1" customFormat="1">
      <c r="A421" s="84"/>
      <c r="B421" s="1015" t="s">
        <v>395</v>
      </c>
      <c r="C421" s="1016"/>
      <c r="D421" s="1010"/>
      <c r="E421" s="1011"/>
      <c r="F421" s="1011"/>
      <c r="G421" s="1011"/>
      <c r="H421" s="1011"/>
      <c r="I421" s="2"/>
      <c r="J421" s="2"/>
      <c r="K421" s="2"/>
      <c r="L421" s="1019"/>
      <c r="M421" s="2"/>
      <c r="N421" s="2"/>
      <c r="O421" s="1011"/>
      <c r="P421" s="2"/>
      <c r="Q421" s="1011"/>
      <c r="R421" s="1011"/>
      <c r="S421" s="2"/>
      <c r="T421" s="2"/>
      <c r="U421" s="2"/>
      <c r="V421" s="2"/>
      <c r="W421" s="2"/>
      <c r="X421" s="2"/>
      <c r="Y421" s="2"/>
      <c r="Z421" s="1011"/>
      <c r="AA421" s="1011"/>
      <c r="AB421" s="2664"/>
      <c r="AC421" s="2664"/>
      <c r="AD421" s="2664"/>
      <c r="AE421" s="2664"/>
      <c r="AF421" s="2664"/>
      <c r="AG421" s="2664"/>
    </row>
    <row r="422" spans="1:33" s="1" customFormat="1">
      <c r="A422" s="84">
        <v>163</v>
      </c>
      <c r="B422" s="1018" t="s">
        <v>70</v>
      </c>
      <c r="C422" s="1016" t="s">
        <v>396</v>
      </c>
      <c r="D422" s="1010"/>
      <c r="E422" s="1011">
        <v>1.8</v>
      </c>
      <c r="F422" s="1011">
        <v>1.8</v>
      </c>
      <c r="G422" s="1011"/>
      <c r="H422" s="1011"/>
      <c r="I422" s="2"/>
      <c r="J422" s="2"/>
      <c r="K422" s="2"/>
      <c r="L422" s="1019">
        <v>1.8</v>
      </c>
      <c r="M422" s="2"/>
      <c r="N422" s="2"/>
      <c r="O422" s="1011"/>
      <c r="P422" s="2"/>
      <c r="Q422" s="1011"/>
      <c r="R422" s="1011" t="s">
        <v>55</v>
      </c>
      <c r="S422" s="2"/>
      <c r="T422" s="2"/>
      <c r="U422" s="2"/>
      <c r="V422" s="2"/>
      <c r="W422" s="2"/>
      <c r="X422" s="2"/>
      <c r="Y422" s="2"/>
      <c r="Z422" s="1011">
        <v>1.8</v>
      </c>
      <c r="AA422" s="1011"/>
      <c r="AB422" s="2664"/>
      <c r="AC422" s="2664"/>
      <c r="AD422" s="2664"/>
      <c r="AE422" s="2664"/>
      <c r="AF422" s="2664"/>
      <c r="AG422" s="2664"/>
    </row>
    <row r="423" spans="1:33" s="1" customFormat="1">
      <c r="A423" s="84">
        <v>164</v>
      </c>
      <c r="B423" s="1018" t="s">
        <v>397</v>
      </c>
      <c r="C423" s="1016" t="s">
        <v>398</v>
      </c>
      <c r="D423" s="1010"/>
      <c r="E423" s="1011">
        <v>1.3</v>
      </c>
      <c r="F423" s="1011"/>
      <c r="G423" s="1011"/>
      <c r="H423" s="1011"/>
      <c r="I423" s="2"/>
      <c r="J423" s="2"/>
      <c r="K423" s="2"/>
      <c r="L423" s="1019"/>
      <c r="M423" s="2"/>
      <c r="N423" s="2"/>
      <c r="O423" s="1011">
        <v>1.3</v>
      </c>
      <c r="P423" s="2"/>
      <c r="Q423" s="1011">
        <v>1.3</v>
      </c>
      <c r="R423" s="1011" t="s">
        <v>55</v>
      </c>
      <c r="S423" s="2"/>
      <c r="T423" s="2"/>
      <c r="U423" s="2"/>
      <c r="V423" s="2"/>
      <c r="W423" s="2"/>
      <c r="X423" s="2"/>
      <c r="Y423" s="2"/>
      <c r="Z423" s="1011"/>
      <c r="AA423" s="1011">
        <v>1.3</v>
      </c>
      <c r="AB423" s="2664"/>
      <c r="AC423" s="2664"/>
      <c r="AD423" s="2664"/>
      <c r="AE423" s="2664"/>
      <c r="AF423" s="2664"/>
      <c r="AG423" s="2664"/>
    </row>
    <row r="424" spans="1:33" s="1" customFormat="1">
      <c r="A424" s="84"/>
      <c r="B424" s="1015" t="s">
        <v>399</v>
      </c>
      <c r="C424" s="1016"/>
      <c r="D424" s="1010"/>
      <c r="E424" s="1011"/>
      <c r="F424" s="1011"/>
      <c r="G424" s="1011"/>
      <c r="H424" s="1011"/>
      <c r="I424" s="2"/>
      <c r="J424" s="2"/>
      <c r="K424" s="2"/>
      <c r="L424" s="1019"/>
      <c r="M424" s="2"/>
      <c r="N424" s="2"/>
      <c r="O424" s="1011"/>
      <c r="P424" s="2"/>
      <c r="Q424" s="1011"/>
      <c r="R424" s="1011"/>
      <c r="S424" s="2"/>
      <c r="T424" s="2"/>
      <c r="U424" s="2"/>
      <c r="V424" s="2"/>
      <c r="W424" s="2"/>
      <c r="X424" s="2"/>
      <c r="Y424" s="2"/>
      <c r="Z424" s="1011"/>
      <c r="AA424" s="1011"/>
      <c r="AB424" s="2664"/>
      <c r="AC424" s="2664"/>
      <c r="AD424" s="2664"/>
      <c r="AE424" s="2664"/>
      <c r="AF424" s="2664"/>
      <c r="AG424" s="2664"/>
    </row>
    <row r="425" spans="1:33" s="1" customFormat="1">
      <c r="A425" s="84">
        <v>165</v>
      </c>
      <c r="B425" s="1018" t="s">
        <v>400</v>
      </c>
      <c r="C425" s="1016" t="s">
        <v>401</v>
      </c>
      <c r="D425" s="1010"/>
      <c r="E425" s="1011">
        <v>1.7</v>
      </c>
      <c r="F425" s="1011">
        <v>1.7</v>
      </c>
      <c r="G425" s="1011"/>
      <c r="H425" s="1011"/>
      <c r="I425" s="2"/>
      <c r="J425" s="2"/>
      <c r="K425" s="2"/>
      <c r="L425" s="1019">
        <v>1.7</v>
      </c>
      <c r="M425" s="2"/>
      <c r="N425" s="2"/>
      <c r="O425" s="1011"/>
      <c r="P425" s="2"/>
      <c r="Q425" s="1011"/>
      <c r="R425" s="1011" t="s">
        <v>55</v>
      </c>
      <c r="S425" s="2"/>
      <c r="T425" s="2"/>
      <c r="U425" s="2"/>
      <c r="V425" s="2"/>
      <c r="W425" s="2"/>
      <c r="X425" s="2"/>
      <c r="Y425" s="2"/>
      <c r="Z425" s="1011">
        <v>1.7</v>
      </c>
      <c r="AA425" s="1011"/>
      <c r="AB425" s="2664"/>
      <c r="AC425" s="2664"/>
      <c r="AD425" s="2664"/>
      <c r="AE425" s="2664"/>
      <c r="AF425" s="2664"/>
      <c r="AG425" s="2664"/>
    </row>
    <row r="426" spans="1:33" s="1" customFormat="1">
      <c r="A426" s="84"/>
      <c r="B426" s="1015" t="s">
        <v>402</v>
      </c>
      <c r="C426" s="1016"/>
      <c r="D426" s="1010"/>
      <c r="E426" s="1011"/>
      <c r="F426" s="1011"/>
      <c r="G426" s="1011"/>
      <c r="H426" s="1011"/>
      <c r="I426" s="2"/>
      <c r="J426" s="2"/>
      <c r="K426" s="2"/>
      <c r="L426" s="1019"/>
      <c r="M426" s="2"/>
      <c r="N426" s="2"/>
      <c r="O426" s="1011"/>
      <c r="P426" s="2"/>
      <c r="Q426" s="1011"/>
      <c r="R426" s="1011"/>
      <c r="S426" s="2"/>
      <c r="T426" s="2"/>
      <c r="U426" s="2"/>
      <c r="V426" s="2"/>
      <c r="W426" s="2"/>
      <c r="X426" s="2"/>
      <c r="Y426" s="2"/>
      <c r="Z426" s="1011"/>
      <c r="AA426" s="1011"/>
      <c r="AB426" s="2664"/>
      <c r="AC426" s="2664"/>
      <c r="AD426" s="2664"/>
      <c r="AE426" s="2664"/>
      <c r="AF426" s="2664"/>
      <c r="AG426" s="2664"/>
    </row>
    <row r="427" spans="1:33" s="1" customFormat="1">
      <c r="A427" s="84">
        <v>166</v>
      </c>
      <c r="B427" s="1018" t="s">
        <v>403</v>
      </c>
      <c r="C427" s="1016" t="s">
        <v>404</v>
      </c>
      <c r="D427" s="1010"/>
      <c r="E427" s="1050">
        <v>1</v>
      </c>
      <c r="F427" s="1011"/>
      <c r="G427" s="1011"/>
      <c r="H427" s="1011"/>
      <c r="I427" s="2"/>
      <c r="J427" s="2"/>
      <c r="K427" s="2"/>
      <c r="L427" s="1019"/>
      <c r="M427" s="2"/>
      <c r="N427" s="2"/>
      <c r="O427" s="1050">
        <v>1</v>
      </c>
      <c r="P427" s="2"/>
      <c r="Q427" s="1050">
        <v>1</v>
      </c>
      <c r="R427" s="1011" t="s">
        <v>55</v>
      </c>
      <c r="S427" s="2"/>
      <c r="T427" s="2"/>
      <c r="U427" s="2"/>
      <c r="V427" s="2"/>
      <c r="W427" s="2"/>
      <c r="X427" s="2"/>
      <c r="Y427" s="2"/>
      <c r="Z427" s="1011"/>
      <c r="AA427" s="1050">
        <v>1</v>
      </c>
      <c r="AB427" s="2664"/>
      <c r="AC427" s="2664"/>
      <c r="AD427" s="2664"/>
      <c r="AE427" s="2664"/>
      <c r="AF427" s="2664"/>
      <c r="AG427" s="2664"/>
    </row>
    <row r="428" spans="1:33" s="1" customFormat="1">
      <c r="A428" s="2320"/>
      <c r="B428" s="1106" t="s">
        <v>405</v>
      </c>
      <c r="C428" s="2660"/>
      <c r="D428" s="2661"/>
      <c r="E428" s="2661"/>
      <c r="F428" s="2661"/>
      <c r="G428" s="2661"/>
      <c r="H428" s="2661"/>
      <c r="I428" s="2661"/>
      <c r="J428" s="2661"/>
      <c r="K428" s="2661"/>
      <c r="L428" s="2661"/>
      <c r="M428" s="2661"/>
      <c r="N428" s="2661"/>
      <c r="O428" s="2661"/>
      <c r="P428" s="2661"/>
      <c r="Q428" s="2661"/>
      <c r="R428" s="2661"/>
      <c r="S428" s="2661"/>
      <c r="T428" s="2661"/>
      <c r="U428" s="2661"/>
      <c r="V428" s="2661"/>
      <c r="W428" s="2661"/>
      <c r="X428" s="2661"/>
      <c r="Y428" s="2661"/>
      <c r="Z428" s="2661"/>
      <c r="AA428" s="2662"/>
      <c r="AB428" s="2664"/>
      <c r="AC428" s="2664"/>
      <c r="AD428" s="2664"/>
      <c r="AE428" s="2664"/>
      <c r="AF428" s="2664"/>
      <c r="AG428" s="2664"/>
    </row>
    <row r="429" spans="1:33" s="1" customFormat="1">
      <c r="A429" s="84"/>
      <c r="B429" s="1015" t="s">
        <v>406</v>
      </c>
      <c r="C429" s="1049"/>
      <c r="D429" s="1010"/>
      <c r="E429" s="1011"/>
      <c r="F429" s="1011"/>
      <c r="G429" s="1011"/>
      <c r="H429" s="1011"/>
      <c r="I429" s="2"/>
      <c r="J429" s="2"/>
      <c r="K429" s="2"/>
      <c r="L429" s="1019"/>
      <c r="M429" s="2"/>
      <c r="N429" s="2"/>
      <c r="O429" s="1011"/>
      <c r="P429" s="2"/>
      <c r="Q429" s="1011"/>
      <c r="R429" s="1011"/>
      <c r="S429" s="2"/>
      <c r="T429" s="2"/>
      <c r="U429" s="2"/>
      <c r="V429" s="2"/>
      <c r="W429" s="2"/>
      <c r="X429" s="2"/>
      <c r="Y429" s="2"/>
      <c r="Z429" s="1011"/>
      <c r="AA429" s="1011"/>
      <c r="AB429" s="2664"/>
      <c r="AC429" s="2664"/>
      <c r="AD429" s="2664"/>
      <c r="AE429" s="2664"/>
      <c r="AF429" s="2664"/>
      <c r="AG429" s="2664"/>
    </row>
    <row r="430" spans="1:33" s="1" customFormat="1">
      <c r="A430" s="84">
        <v>167</v>
      </c>
      <c r="B430" s="1018" t="s">
        <v>407</v>
      </c>
      <c r="C430" s="1016" t="s">
        <v>408</v>
      </c>
      <c r="D430" s="1010"/>
      <c r="E430" s="1011">
        <v>0.45</v>
      </c>
      <c r="F430" s="1011">
        <v>0.45</v>
      </c>
      <c r="G430" s="1011"/>
      <c r="H430" s="1011"/>
      <c r="I430" s="2"/>
      <c r="J430" s="2"/>
      <c r="K430" s="2"/>
      <c r="L430" s="1019">
        <v>0.45</v>
      </c>
      <c r="M430" s="2"/>
      <c r="N430" s="2"/>
      <c r="O430" s="1011"/>
      <c r="P430" s="2"/>
      <c r="Q430" s="1011"/>
      <c r="R430" s="1011" t="s">
        <v>55</v>
      </c>
      <c r="S430" s="2"/>
      <c r="T430" s="2"/>
      <c r="U430" s="2"/>
      <c r="V430" s="2"/>
      <c r="W430" s="2"/>
      <c r="X430" s="2"/>
      <c r="Y430" s="2"/>
      <c r="Z430" s="1029">
        <v>0.45</v>
      </c>
      <c r="AA430" s="1011"/>
      <c r="AB430" s="2664"/>
      <c r="AC430" s="2664"/>
      <c r="AD430" s="2664"/>
      <c r="AE430" s="2664"/>
      <c r="AF430" s="2664"/>
      <c r="AG430" s="2664"/>
    </row>
    <row r="431" spans="1:33" s="1" customFormat="1">
      <c r="A431" s="84">
        <v>168</v>
      </c>
      <c r="B431" s="1018" t="s">
        <v>119</v>
      </c>
      <c r="C431" s="1016" t="s">
        <v>409</v>
      </c>
      <c r="D431" s="1010"/>
      <c r="E431" s="1011">
        <v>0.4</v>
      </c>
      <c r="F431" s="1011">
        <v>0.4</v>
      </c>
      <c r="G431" s="1011"/>
      <c r="H431" s="1011"/>
      <c r="I431" s="2"/>
      <c r="J431" s="2"/>
      <c r="K431" s="2"/>
      <c r="L431" s="1019">
        <v>0.4</v>
      </c>
      <c r="M431" s="2"/>
      <c r="N431" s="2"/>
      <c r="O431" s="1011"/>
      <c r="P431" s="2"/>
      <c r="Q431" s="1011"/>
      <c r="R431" s="1011" t="s">
        <v>55</v>
      </c>
      <c r="S431" s="2"/>
      <c r="T431" s="2"/>
      <c r="U431" s="2"/>
      <c r="V431" s="2"/>
      <c r="W431" s="2"/>
      <c r="X431" s="2"/>
      <c r="Y431" s="2"/>
      <c r="Z431" s="1011">
        <v>0.4</v>
      </c>
      <c r="AA431" s="1011"/>
      <c r="AB431" s="2664"/>
      <c r="AC431" s="2664"/>
      <c r="AD431" s="2664"/>
      <c r="AE431" s="2664"/>
      <c r="AF431" s="2664"/>
      <c r="AG431" s="2664"/>
    </row>
    <row r="432" spans="1:33" s="1" customFormat="1">
      <c r="A432" s="84">
        <v>169</v>
      </c>
      <c r="B432" s="1018" t="s">
        <v>227</v>
      </c>
      <c r="C432" s="1016" t="s">
        <v>410</v>
      </c>
      <c r="D432" s="1010"/>
      <c r="E432" s="1011">
        <v>0.6</v>
      </c>
      <c r="F432" s="1011">
        <v>0.6</v>
      </c>
      <c r="G432" s="1011"/>
      <c r="H432" s="1011"/>
      <c r="I432" s="2"/>
      <c r="J432" s="2"/>
      <c r="K432" s="2"/>
      <c r="L432" s="1019">
        <v>0.6</v>
      </c>
      <c r="M432" s="2"/>
      <c r="N432" s="2"/>
      <c r="O432" s="1011"/>
      <c r="P432" s="2"/>
      <c r="Q432" s="1011"/>
      <c r="R432" s="1011" t="s">
        <v>55</v>
      </c>
      <c r="S432" s="2"/>
      <c r="T432" s="2"/>
      <c r="U432" s="2"/>
      <c r="V432" s="2"/>
      <c r="W432" s="2"/>
      <c r="X432" s="2"/>
      <c r="Y432" s="2"/>
      <c r="Z432" s="1011">
        <v>0.6</v>
      </c>
      <c r="AA432" s="1011"/>
      <c r="AB432" s="2664"/>
      <c r="AC432" s="2664"/>
      <c r="AD432" s="2664"/>
      <c r="AE432" s="2664"/>
      <c r="AF432" s="2664"/>
      <c r="AG432" s="2664"/>
    </row>
    <row r="433" spans="1:33" s="1" customFormat="1">
      <c r="A433" s="84">
        <v>170</v>
      </c>
      <c r="B433" s="1018" t="s">
        <v>411</v>
      </c>
      <c r="C433" s="1016" t="s">
        <v>412</v>
      </c>
      <c r="D433" s="1010"/>
      <c r="E433" s="1011">
        <v>0.4</v>
      </c>
      <c r="F433" s="1011"/>
      <c r="G433" s="1011"/>
      <c r="H433" s="1011"/>
      <c r="I433" s="2"/>
      <c r="J433" s="2"/>
      <c r="K433" s="2"/>
      <c r="L433" s="1019"/>
      <c r="M433" s="2"/>
      <c r="N433" s="2"/>
      <c r="O433" s="1011">
        <v>0.4</v>
      </c>
      <c r="P433" s="2"/>
      <c r="Q433" s="1011">
        <v>0.4</v>
      </c>
      <c r="R433" s="1011" t="s">
        <v>55</v>
      </c>
      <c r="S433" s="2"/>
      <c r="T433" s="2"/>
      <c r="U433" s="2"/>
      <c r="V433" s="2"/>
      <c r="W433" s="2"/>
      <c r="X433" s="2"/>
      <c r="Y433" s="2"/>
      <c r="Z433" s="1011"/>
      <c r="AA433" s="1011">
        <v>0.4</v>
      </c>
      <c r="AB433" s="2664"/>
      <c r="AC433" s="2664"/>
      <c r="AD433" s="2664"/>
      <c r="AE433" s="2664"/>
      <c r="AF433" s="2664"/>
      <c r="AG433" s="2664"/>
    </row>
    <row r="434" spans="1:33" s="1" customFormat="1">
      <c r="A434" s="84">
        <v>171</v>
      </c>
      <c r="B434" s="1018" t="s">
        <v>413</v>
      </c>
      <c r="C434" s="1016" t="s">
        <v>414</v>
      </c>
      <c r="D434" s="1010"/>
      <c r="E434" s="1011">
        <v>0.4</v>
      </c>
      <c r="F434" s="1011">
        <v>0.4</v>
      </c>
      <c r="G434" s="1011"/>
      <c r="H434" s="1011"/>
      <c r="I434" s="2"/>
      <c r="J434" s="2"/>
      <c r="K434" s="2"/>
      <c r="L434" s="1019">
        <v>0.4</v>
      </c>
      <c r="M434" s="2"/>
      <c r="N434" s="2"/>
      <c r="O434" s="1011"/>
      <c r="P434" s="2"/>
      <c r="Q434" s="1011"/>
      <c r="R434" s="1011" t="s">
        <v>55</v>
      </c>
      <c r="S434" s="2"/>
      <c r="T434" s="2"/>
      <c r="U434" s="2"/>
      <c r="V434" s="2"/>
      <c r="W434" s="2"/>
      <c r="X434" s="2"/>
      <c r="Y434" s="2"/>
      <c r="Z434" s="1011">
        <v>0.4</v>
      </c>
      <c r="AA434" s="1011"/>
      <c r="AB434" s="2664"/>
      <c r="AC434" s="2664"/>
      <c r="AD434" s="2664"/>
      <c r="AE434" s="2664"/>
      <c r="AF434" s="2664"/>
      <c r="AG434" s="2664"/>
    </row>
    <row r="435" spans="1:33" s="1" customFormat="1">
      <c r="A435" s="84">
        <v>172</v>
      </c>
      <c r="B435" s="1018" t="s">
        <v>415</v>
      </c>
      <c r="C435" s="1016" t="s">
        <v>416</v>
      </c>
      <c r="D435" s="1010"/>
      <c r="E435" s="1011">
        <v>0.12</v>
      </c>
      <c r="F435" s="1011"/>
      <c r="G435" s="1011"/>
      <c r="H435" s="1011"/>
      <c r="I435" s="2"/>
      <c r="J435" s="2"/>
      <c r="K435" s="2"/>
      <c r="L435" s="1019"/>
      <c r="M435" s="2"/>
      <c r="N435" s="2"/>
      <c r="O435" s="1011">
        <v>0.12</v>
      </c>
      <c r="P435" s="2"/>
      <c r="Q435" s="1011">
        <v>0.12</v>
      </c>
      <c r="R435" s="1011" t="s">
        <v>55</v>
      </c>
      <c r="S435" s="2"/>
      <c r="T435" s="2"/>
      <c r="U435" s="2"/>
      <c r="V435" s="2"/>
      <c r="W435" s="2"/>
      <c r="X435" s="2"/>
      <c r="Y435" s="2"/>
      <c r="Z435" s="1011"/>
      <c r="AA435" s="1011">
        <v>0.12</v>
      </c>
      <c r="AB435" s="2664"/>
      <c r="AC435" s="2664"/>
      <c r="AD435" s="2664"/>
      <c r="AE435" s="2664"/>
      <c r="AF435" s="2664"/>
      <c r="AG435" s="2664"/>
    </row>
    <row r="436" spans="1:33" s="1" customFormat="1">
      <c r="A436" s="84">
        <v>173</v>
      </c>
      <c r="B436" s="1018" t="s">
        <v>417</v>
      </c>
      <c r="C436" s="1016" t="s">
        <v>418</v>
      </c>
      <c r="D436" s="1010"/>
      <c r="E436" s="1011">
        <v>0.12</v>
      </c>
      <c r="F436" s="1011">
        <v>0.12</v>
      </c>
      <c r="G436" s="1011"/>
      <c r="H436" s="1011"/>
      <c r="I436" s="2"/>
      <c r="J436" s="2"/>
      <c r="K436" s="2"/>
      <c r="L436" s="1019">
        <v>0.12</v>
      </c>
      <c r="M436" s="2"/>
      <c r="N436" s="2"/>
      <c r="O436" s="1011"/>
      <c r="P436" s="2"/>
      <c r="Q436" s="1011"/>
      <c r="R436" s="1011" t="s">
        <v>55</v>
      </c>
      <c r="S436" s="2"/>
      <c r="T436" s="2"/>
      <c r="U436" s="2"/>
      <c r="V436" s="2"/>
      <c r="W436" s="2"/>
      <c r="X436" s="2"/>
      <c r="Y436" s="2"/>
      <c r="Z436" s="1029">
        <v>0.12</v>
      </c>
      <c r="AA436" s="1011"/>
      <c r="AB436" s="2664"/>
      <c r="AC436" s="2664"/>
      <c r="AD436" s="2664"/>
      <c r="AE436" s="2664"/>
      <c r="AF436" s="2664"/>
      <c r="AG436" s="2664"/>
    </row>
    <row r="437" spans="1:33" s="1" customFormat="1">
      <c r="A437" s="84"/>
      <c r="B437" s="1015" t="s">
        <v>419</v>
      </c>
      <c r="C437" s="1016"/>
      <c r="D437" s="1010"/>
      <c r="E437" s="1011"/>
      <c r="F437" s="1011"/>
      <c r="G437" s="1011"/>
      <c r="H437" s="1011"/>
      <c r="I437" s="2"/>
      <c r="J437" s="2"/>
      <c r="K437" s="2"/>
      <c r="L437" s="1019"/>
      <c r="M437" s="2"/>
      <c r="N437" s="2"/>
      <c r="O437" s="1011"/>
      <c r="P437" s="2"/>
      <c r="Q437" s="1011"/>
      <c r="R437" s="1011"/>
      <c r="S437" s="2"/>
      <c r="T437" s="2"/>
      <c r="U437" s="2"/>
      <c r="V437" s="2"/>
      <c r="W437" s="2"/>
      <c r="X437" s="2"/>
      <c r="Y437" s="2"/>
      <c r="Z437" s="1011"/>
      <c r="AA437" s="1011"/>
      <c r="AB437" s="2664"/>
      <c r="AC437" s="2664"/>
      <c r="AD437" s="2664"/>
      <c r="AE437" s="2664"/>
      <c r="AF437" s="2664"/>
      <c r="AG437" s="2664"/>
    </row>
    <row r="438" spans="1:33" s="1" customFormat="1">
      <c r="A438" s="84">
        <v>174</v>
      </c>
      <c r="B438" s="1018" t="s">
        <v>420</v>
      </c>
      <c r="C438" s="1016" t="s">
        <v>421</v>
      </c>
      <c r="D438" s="1010"/>
      <c r="E438" s="1011">
        <v>0.9</v>
      </c>
      <c r="F438" s="1011">
        <v>0.9</v>
      </c>
      <c r="G438" s="1011"/>
      <c r="H438" s="1011"/>
      <c r="I438" s="2"/>
      <c r="J438" s="2"/>
      <c r="K438" s="2"/>
      <c r="L438" s="1019">
        <v>0.9</v>
      </c>
      <c r="M438" s="2"/>
      <c r="N438" s="2"/>
      <c r="O438" s="1011"/>
      <c r="P438" s="2"/>
      <c r="Q438" s="1011"/>
      <c r="R438" s="1011" t="s">
        <v>55</v>
      </c>
      <c r="S438" s="2"/>
      <c r="T438" s="2"/>
      <c r="U438" s="2"/>
      <c r="V438" s="2"/>
      <c r="W438" s="2"/>
      <c r="X438" s="2"/>
      <c r="Y438" s="2"/>
      <c r="Z438" s="1011">
        <v>0.9</v>
      </c>
      <c r="AA438" s="1011"/>
      <c r="AB438" s="2664"/>
      <c r="AC438" s="2664"/>
      <c r="AD438" s="2664"/>
      <c r="AE438" s="2664"/>
      <c r="AF438" s="2664"/>
      <c r="AG438" s="2664"/>
    </row>
    <row r="439" spans="1:33" s="1" customFormat="1">
      <c r="A439" s="84">
        <v>175</v>
      </c>
      <c r="B439" s="1018" t="s">
        <v>415</v>
      </c>
      <c r="C439" s="1016" t="s">
        <v>422</v>
      </c>
      <c r="D439" s="1010"/>
      <c r="E439" s="1011">
        <v>0.4</v>
      </c>
      <c r="F439" s="1011">
        <v>0.4</v>
      </c>
      <c r="G439" s="1011"/>
      <c r="H439" s="1011"/>
      <c r="I439" s="2"/>
      <c r="J439" s="2"/>
      <c r="K439" s="2"/>
      <c r="L439" s="1019">
        <v>0.4</v>
      </c>
      <c r="M439" s="2"/>
      <c r="N439" s="2"/>
      <c r="O439" s="1011"/>
      <c r="P439" s="2"/>
      <c r="Q439" s="1011"/>
      <c r="R439" s="1011" t="s">
        <v>55</v>
      </c>
      <c r="S439" s="2"/>
      <c r="T439" s="2"/>
      <c r="U439" s="2"/>
      <c r="V439" s="2"/>
      <c r="W439" s="2"/>
      <c r="X439" s="2"/>
      <c r="Y439" s="2"/>
      <c r="Z439" s="1011">
        <v>0.4</v>
      </c>
      <c r="AA439" s="1011"/>
      <c r="AB439" s="2664"/>
      <c r="AC439" s="2664"/>
      <c r="AD439" s="2664"/>
      <c r="AE439" s="2664"/>
      <c r="AF439" s="2664"/>
      <c r="AG439" s="2664"/>
    </row>
    <row r="440" spans="1:33" s="1" customFormat="1">
      <c r="A440" s="84">
        <v>176</v>
      </c>
      <c r="B440" s="1018" t="s">
        <v>306</v>
      </c>
      <c r="C440" s="1016" t="s">
        <v>423</v>
      </c>
      <c r="D440" s="1010"/>
      <c r="E440" s="1011">
        <v>2.2000000000000002</v>
      </c>
      <c r="F440" s="1011"/>
      <c r="G440" s="1011"/>
      <c r="H440" s="1011"/>
      <c r="I440" s="2"/>
      <c r="J440" s="2"/>
      <c r="K440" s="2"/>
      <c r="L440" s="1019"/>
      <c r="M440" s="2"/>
      <c r="N440" s="2"/>
      <c r="O440" s="1011">
        <v>2.2000000000000002</v>
      </c>
      <c r="P440" s="2"/>
      <c r="Q440" s="1011">
        <v>2.2000000000000002</v>
      </c>
      <c r="R440" s="1011" t="s">
        <v>55</v>
      </c>
      <c r="S440" s="2"/>
      <c r="T440" s="2"/>
      <c r="U440" s="2"/>
      <c r="V440" s="2"/>
      <c r="W440" s="2"/>
      <c r="X440" s="2"/>
      <c r="Y440" s="2"/>
      <c r="Z440" s="1011"/>
      <c r="AA440" s="1011">
        <v>2.2000000000000002</v>
      </c>
      <c r="AB440" s="2664"/>
      <c r="AC440" s="2664"/>
      <c r="AD440" s="2664"/>
      <c r="AE440" s="2664"/>
      <c r="AF440" s="2664"/>
      <c r="AG440" s="2664"/>
    </row>
    <row r="441" spans="1:33" s="1" customFormat="1">
      <c r="A441" s="84"/>
      <c r="B441" s="1015" t="s">
        <v>424</v>
      </c>
      <c r="C441" s="1016"/>
      <c r="D441" s="1010"/>
      <c r="E441" s="1011"/>
      <c r="F441" s="1011"/>
      <c r="G441" s="1011"/>
      <c r="H441" s="1011"/>
      <c r="I441" s="2"/>
      <c r="J441" s="2"/>
      <c r="K441" s="2"/>
      <c r="L441" s="1019"/>
      <c r="M441" s="2"/>
      <c r="N441" s="2"/>
      <c r="O441" s="1011"/>
      <c r="P441" s="2"/>
      <c r="Q441" s="1011"/>
      <c r="R441" s="1011"/>
      <c r="S441" s="2"/>
      <c r="T441" s="2"/>
      <c r="U441" s="2"/>
      <c r="V441" s="2"/>
      <c r="W441" s="2"/>
      <c r="X441" s="2"/>
      <c r="Y441" s="2"/>
      <c r="Z441" s="1011"/>
      <c r="AA441" s="1011"/>
      <c r="AB441" s="2664"/>
      <c r="AC441" s="2664"/>
      <c r="AD441" s="2664"/>
      <c r="AE441" s="2664"/>
      <c r="AF441" s="2664"/>
      <c r="AG441" s="2664"/>
    </row>
    <row r="442" spans="1:33" s="1" customFormat="1">
      <c r="A442" s="84">
        <v>177</v>
      </c>
      <c r="B442" s="1018" t="s">
        <v>61</v>
      </c>
      <c r="C442" s="1016" t="s">
        <v>425</v>
      </c>
      <c r="D442" s="1010"/>
      <c r="E442" s="1011">
        <v>0.65</v>
      </c>
      <c r="F442" s="1011"/>
      <c r="G442" s="1011"/>
      <c r="H442" s="1011"/>
      <c r="I442" s="2"/>
      <c r="J442" s="2"/>
      <c r="K442" s="2"/>
      <c r="L442" s="1019"/>
      <c r="M442" s="2"/>
      <c r="N442" s="2"/>
      <c r="O442" s="1011">
        <v>0.65</v>
      </c>
      <c r="P442" s="2"/>
      <c r="Q442" s="1011">
        <v>0.65</v>
      </c>
      <c r="R442" s="1011" t="s">
        <v>55</v>
      </c>
      <c r="S442" s="2"/>
      <c r="T442" s="2"/>
      <c r="U442" s="2"/>
      <c r="V442" s="2"/>
      <c r="W442" s="2"/>
      <c r="X442" s="2"/>
      <c r="Y442" s="2"/>
      <c r="Z442" s="1011"/>
      <c r="AA442" s="1011">
        <v>0.65</v>
      </c>
      <c r="AB442" s="2664"/>
      <c r="AC442" s="2664"/>
      <c r="AD442" s="2664"/>
      <c r="AE442" s="2664"/>
      <c r="AF442" s="2664"/>
      <c r="AG442" s="2664"/>
    </row>
    <row r="443" spans="1:33" s="1" customFormat="1">
      <c r="A443" s="84"/>
      <c r="B443" s="1015" t="s">
        <v>426</v>
      </c>
      <c r="C443" s="1016"/>
      <c r="D443" s="1010"/>
      <c r="E443" s="1011"/>
      <c r="F443" s="1011"/>
      <c r="G443" s="1011"/>
      <c r="H443" s="1011"/>
      <c r="I443" s="2"/>
      <c r="J443" s="2"/>
      <c r="K443" s="2"/>
      <c r="L443" s="1019"/>
      <c r="M443" s="2"/>
      <c r="N443" s="2"/>
      <c r="O443" s="1011"/>
      <c r="P443" s="2"/>
      <c r="Q443" s="1011"/>
      <c r="R443" s="1011"/>
      <c r="S443" s="2"/>
      <c r="T443" s="2"/>
      <c r="U443" s="2"/>
      <c r="V443" s="2"/>
      <c r="W443" s="2"/>
      <c r="X443" s="2"/>
      <c r="Y443" s="2"/>
      <c r="Z443" s="1011"/>
      <c r="AA443" s="1011"/>
      <c r="AB443" s="2664"/>
      <c r="AC443" s="2664"/>
      <c r="AD443" s="2664"/>
      <c r="AE443" s="2664"/>
      <c r="AF443" s="2664"/>
      <c r="AG443" s="2664"/>
    </row>
    <row r="444" spans="1:33" s="1" customFormat="1">
      <c r="A444" s="84">
        <v>178</v>
      </c>
      <c r="B444" s="1018" t="s">
        <v>175</v>
      </c>
      <c r="C444" s="1016" t="s">
        <v>427</v>
      </c>
      <c r="D444" s="1010"/>
      <c r="E444" s="1011">
        <v>1.55</v>
      </c>
      <c r="F444" s="1011"/>
      <c r="G444" s="1011"/>
      <c r="H444" s="1011"/>
      <c r="I444" s="2"/>
      <c r="J444" s="2"/>
      <c r="K444" s="2"/>
      <c r="L444" s="1019"/>
      <c r="M444" s="2"/>
      <c r="N444" s="2"/>
      <c r="O444" s="1011">
        <v>1.55</v>
      </c>
      <c r="P444" s="2"/>
      <c r="Q444" s="1011">
        <v>1.55</v>
      </c>
      <c r="R444" s="1011" t="s">
        <v>55</v>
      </c>
      <c r="S444" s="2"/>
      <c r="T444" s="2"/>
      <c r="U444" s="2"/>
      <c r="V444" s="2"/>
      <c r="W444" s="2"/>
      <c r="X444" s="2"/>
      <c r="Y444" s="2"/>
      <c r="Z444" s="1011"/>
      <c r="AA444" s="1011">
        <v>1.55</v>
      </c>
      <c r="AB444" s="2664"/>
      <c r="AC444" s="2664"/>
      <c r="AD444" s="2664"/>
      <c r="AE444" s="2664"/>
      <c r="AF444" s="2664"/>
      <c r="AG444" s="2664"/>
    </row>
    <row r="445" spans="1:33" s="1" customFormat="1">
      <c r="A445" s="84"/>
      <c r="B445" s="1015" t="s">
        <v>428</v>
      </c>
      <c r="C445" s="1016"/>
      <c r="D445" s="1010"/>
      <c r="E445" s="1010"/>
      <c r="F445" s="1011"/>
      <c r="G445" s="1011"/>
      <c r="H445" s="1011"/>
      <c r="I445" s="2"/>
      <c r="J445" s="2"/>
      <c r="K445" s="2"/>
      <c r="L445" s="1019"/>
      <c r="M445" s="2"/>
      <c r="N445" s="2"/>
      <c r="O445" s="1011"/>
      <c r="P445" s="2"/>
      <c r="Q445" s="1011"/>
      <c r="R445" s="1010"/>
      <c r="S445" s="2"/>
      <c r="T445" s="2"/>
      <c r="U445" s="2"/>
      <c r="V445" s="2"/>
      <c r="W445" s="2"/>
      <c r="X445" s="2"/>
      <c r="Y445" s="2"/>
      <c r="Z445" s="1011"/>
      <c r="AA445" s="1011"/>
      <c r="AB445" s="2664"/>
      <c r="AC445" s="2664"/>
      <c r="AD445" s="2664"/>
      <c r="AE445" s="2664"/>
      <c r="AF445" s="2664"/>
      <c r="AG445" s="2664"/>
    </row>
    <row r="446" spans="1:33" s="1" customFormat="1">
      <c r="A446" s="84">
        <v>179</v>
      </c>
      <c r="B446" s="1018" t="s">
        <v>241</v>
      </c>
      <c r="C446" s="1016" t="s">
        <v>429</v>
      </c>
      <c r="D446" s="1010"/>
      <c r="E446" s="1011">
        <v>0.65</v>
      </c>
      <c r="F446" s="1011"/>
      <c r="G446" s="1011"/>
      <c r="H446" s="1011"/>
      <c r="I446" s="2"/>
      <c r="J446" s="2"/>
      <c r="K446" s="2"/>
      <c r="L446" s="1019"/>
      <c r="M446" s="2"/>
      <c r="N446" s="2"/>
      <c r="O446" s="1011">
        <v>0.65</v>
      </c>
      <c r="P446" s="2"/>
      <c r="Q446" s="1011">
        <v>0.65</v>
      </c>
      <c r="R446" s="1011" t="s">
        <v>55</v>
      </c>
      <c r="S446" s="2"/>
      <c r="T446" s="2"/>
      <c r="U446" s="2"/>
      <c r="V446" s="2"/>
      <c r="W446" s="2"/>
      <c r="X446" s="2"/>
      <c r="Y446" s="2"/>
      <c r="Z446" s="1011"/>
      <c r="AA446" s="1011">
        <v>0.65</v>
      </c>
      <c r="AB446" s="2664"/>
      <c r="AC446" s="2664"/>
      <c r="AD446" s="2664"/>
      <c r="AE446" s="2664"/>
      <c r="AF446" s="2664"/>
      <c r="AG446" s="2664"/>
    </row>
    <row r="447" spans="1:33" s="1" customFormat="1">
      <c r="A447" s="84">
        <v>180</v>
      </c>
      <c r="B447" s="1018" t="s">
        <v>58</v>
      </c>
      <c r="C447" s="1016" t="s">
        <v>430</v>
      </c>
      <c r="D447" s="1010"/>
      <c r="E447" s="1011">
        <v>0.1</v>
      </c>
      <c r="F447" s="1011"/>
      <c r="G447" s="1011"/>
      <c r="H447" s="1011"/>
      <c r="I447" s="2"/>
      <c r="J447" s="2"/>
      <c r="K447" s="2"/>
      <c r="L447" s="1019"/>
      <c r="M447" s="2"/>
      <c r="N447" s="2"/>
      <c r="O447" s="1011">
        <v>0.1</v>
      </c>
      <c r="P447" s="2"/>
      <c r="Q447" s="1011">
        <v>0.1</v>
      </c>
      <c r="R447" s="1011" t="s">
        <v>55</v>
      </c>
      <c r="S447" s="2"/>
      <c r="T447" s="2"/>
      <c r="U447" s="2"/>
      <c r="V447" s="2"/>
      <c r="W447" s="2"/>
      <c r="X447" s="2"/>
      <c r="Y447" s="2"/>
      <c r="Z447" s="1011"/>
      <c r="AA447" s="1011">
        <v>0.1</v>
      </c>
      <c r="AB447" s="2664"/>
      <c r="AC447" s="2664"/>
      <c r="AD447" s="2664"/>
      <c r="AE447" s="2664"/>
      <c r="AF447" s="2664"/>
      <c r="AG447" s="2664"/>
    </row>
    <row r="448" spans="1:33" s="1" customFormat="1">
      <c r="A448" s="84"/>
      <c r="B448" s="1015" t="s">
        <v>431</v>
      </c>
      <c r="C448" s="1016"/>
      <c r="D448" s="1010"/>
      <c r="E448" s="1011"/>
      <c r="F448" s="1011"/>
      <c r="G448" s="1011"/>
      <c r="H448" s="1011"/>
      <c r="I448" s="2"/>
      <c r="J448" s="2"/>
      <c r="K448" s="2"/>
      <c r="L448" s="1019"/>
      <c r="M448" s="2"/>
      <c r="N448" s="2"/>
      <c r="O448" s="1011"/>
      <c r="P448" s="2"/>
      <c r="Q448" s="1011"/>
      <c r="R448" s="1011"/>
      <c r="S448" s="2"/>
      <c r="T448" s="2"/>
      <c r="U448" s="2"/>
      <c r="V448" s="2"/>
      <c r="W448" s="2"/>
      <c r="X448" s="2"/>
      <c r="Y448" s="2"/>
      <c r="Z448" s="1011"/>
      <c r="AA448" s="1011"/>
      <c r="AB448" s="2664"/>
      <c r="AC448" s="2664"/>
      <c r="AD448" s="2664"/>
      <c r="AE448" s="2664"/>
      <c r="AF448" s="2664"/>
      <c r="AG448" s="2664"/>
    </row>
    <row r="449" spans="1:33" s="1" customFormat="1">
      <c r="A449" s="84">
        <v>181</v>
      </c>
      <c r="B449" s="1018" t="s">
        <v>70</v>
      </c>
      <c r="C449" s="1016" t="s">
        <v>432</v>
      </c>
      <c r="D449" s="1010"/>
      <c r="E449" s="1050">
        <v>1</v>
      </c>
      <c r="F449" s="1050">
        <v>1</v>
      </c>
      <c r="G449" s="1011"/>
      <c r="H449" s="1011"/>
      <c r="I449" s="2"/>
      <c r="J449" s="2"/>
      <c r="K449" s="2"/>
      <c r="L449" s="1048">
        <v>1</v>
      </c>
      <c r="M449" s="2"/>
      <c r="N449" s="2"/>
      <c r="O449" s="1050"/>
      <c r="P449" s="2"/>
      <c r="Q449" s="1050"/>
      <c r="R449" s="1011" t="s">
        <v>55</v>
      </c>
      <c r="S449" s="2"/>
      <c r="T449" s="2"/>
      <c r="U449" s="2"/>
      <c r="V449" s="2"/>
      <c r="W449" s="2"/>
      <c r="X449" s="2"/>
      <c r="Y449" s="2"/>
      <c r="Z449" s="1050">
        <v>1</v>
      </c>
      <c r="AA449" s="1050"/>
      <c r="AB449" s="2664"/>
      <c r="AC449" s="2664"/>
      <c r="AD449" s="2664"/>
      <c r="AE449" s="2664"/>
      <c r="AF449" s="2664"/>
      <c r="AG449" s="2664"/>
    </row>
    <row r="450" spans="1:33" s="1" customFormat="1">
      <c r="A450" s="84">
        <v>182</v>
      </c>
      <c r="B450" s="1018" t="s">
        <v>164</v>
      </c>
      <c r="C450" s="1016" t="s">
        <v>433</v>
      </c>
      <c r="D450" s="1010"/>
      <c r="E450" s="1011">
        <v>0.8</v>
      </c>
      <c r="F450" s="1011"/>
      <c r="G450" s="1011"/>
      <c r="H450" s="1011"/>
      <c r="I450" s="2"/>
      <c r="J450" s="2"/>
      <c r="K450" s="2"/>
      <c r="L450" s="1019"/>
      <c r="M450" s="2"/>
      <c r="N450" s="2"/>
      <c r="O450" s="1011">
        <v>0.8</v>
      </c>
      <c r="P450" s="2"/>
      <c r="Q450" s="1011">
        <v>0.8</v>
      </c>
      <c r="R450" s="1011" t="s">
        <v>55</v>
      </c>
      <c r="S450" s="2"/>
      <c r="T450" s="2"/>
      <c r="U450" s="2"/>
      <c r="V450" s="2"/>
      <c r="W450" s="2"/>
      <c r="X450" s="2"/>
      <c r="Y450" s="2"/>
      <c r="Z450" s="1011"/>
      <c r="AA450" s="1011">
        <v>0.8</v>
      </c>
      <c r="AB450" s="2664"/>
      <c r="AC450" s="2664"/>
      <c r="AD450" s="2664"/>
      <c r="AE450" s="2664"/>
      <c r="AF450" s="2664"/>
      <c r="AG450" s="2664"/>
    </row>
    <row r="451" spans="1:33" s="1" customFormat="1">
      <c r="A451" s="84">
        <v>183</v>
      </c>
      <c r="B451" s="1018" t="s">
        <v>155</v>
      </c>
      <c r="C451" s="1016" t="s">
        <v>434</v>
      </c>
      <c r="D451" s="1010"/>
      <c r="E451" s="1011">
        <v>0.2</v>
      </c>
      <c r="F451" s="1011"/>
      <c r="G451" s="1011"/>
      <c r="H451" s="1011"/>
      <c r="I451" s="2"/>
      <c r="J451" s="2"/>
      <c r="K451" s="2"/>
      <c r="L451" s="1019"/>
      <c r="M451" s="2"/>
      <c r="N451" s="2"/>
      <c r="O451" s="1011">
        <v>0.2</v>
      </c>
      <c r="P451" s="2"/>
      <c r="Q451" s="1011">
        <v>0.2</v>
      </c>
      <c r="R451" s="1011" t="s">
        <v>55</v>
      </c>
      <c r="S451" s="2"/>
      <c r="T451" s="2"/>
      <c r="U451" s="2"/>
      <c r="V451" s="2"/>
      <c r="W451" s="2"/>
      <c r="X451" s="2"/>
      <c r="Y451" s="2"/>
      <c r="Z451" s="1011"/>
      <c r="AA451" s="1011">
        <v>0.2</v>
      </c>
      <c r="AB451" s="2664"/>
      <c r="AC451" s="2664"/>
      <c r="AD451" s="2664"/>
      <c r="AE451" s="2664"/>
      <c r="AF451" s="2664"/>
      <c r="AG451" s="2664"/>
    </row>
    <row r="452" spans="1:33" s="1" customFormat="1">
      <c r="A452" s="84">
        <v>184</v>
      </c>
      <c r="B452" s="1018" t="s">
        <v>357</v>
      </c>
      <c r="C452" s="1016" t="s">
        <v>435</v>
      </c>
      <c r="D452" s="1010"/>
      <c r="E452" s="1011">
        <v>0.15</v>
      </c>
      <c r="F452" s="1011"/>
      <c r="G452" s="1011"/>
      <c r="H452" s="1011"/>
      <c r="I452" s="2"/>
      <c r="J452" s="2"/>
      <c r="K452" s="2"/>
      <c r="L452" s="1019"/>
      <c r="M452" s="2"/>
      <c r="N452" s="2"/>
      <c r="O452" s="1011">
        <v>0.15</v>
      </c>
      <c r="P452" s="2"/>
      <c r="Q452" s="1011">
        <v>0.15</v>
      </c>
      <c r="R452" s="1011" t="s">
        <v>55</v>
      </c>
      <c r="S452" s="2"/>
      <c r="T452" s="2"/>
      <c r="U452" s="2"/>
      <c r="V452" s="2"/>
      <c r="W452" s="2"/>
      <c r="X452" s="2"/>
      <c r="Y452" s="2"/>
      <c r="Z452" s="1011"/>
      <c r="AA452" s="1011">
        <v>0.15</v>
      </c>
      <c r="AB452" s="2664"/>
      <c r="AC452" s="2664"/>
      <c r="AD452" s="2664"/>
      <c r="AE452" s="2664"/>
      <c r="AF452" s="2664"/>
      <c r="AG452" s="2664"/>
    </row>
    <row r="453" spans="1:33" s="1" customFormat="1">
      <c r="A453" s="84">
        <v>185</v>
      </c>
      <c r="B453" s="1018" t="s">
        <v>61</v>
      </c>
      <c r="C453" s="1016" t="s">
        <v>436</v>
      </c>
      <c r="D453" s="1010"/>
      <c r="E453" s="1011">
        <v>0.6</v>
      </c>
      <c r="F453" s="1011"/>
      <c r="G453" s="1011"/>
      <c r="H453" s="1011"/>
      <c r="I453" s="2"/>
      <c r="J453" s="2"/>
      <c r="K453" s="2"/>
      <c r="L453" s="1019"/>
      <c r="M453" s="2"/>
      <c r="N453" s="2"/>
      <c r="O453" s="1011">
        <v>0.6</v>
      </c>
      <c r="P453" s="2"/>
      <c r="Q453" s="1011">
        <v>0.6</v>
      </c>
      <c r="R453" s="1011" t="s">
        <v>55</v>
      </c>
      <c r="S453" s="2"/>
      <c r="T453" s="2"/>
      <c r="U453" s="2"/>
      <c r="V453" s="2"/>
      <c r="W453" s="2"/>
      <c r="X453" s="2"/>
      <c r="Y453" s="2"/>
      <c r="Z453" s="1011"/>
      <c r="AA453" s="1011">
        <v>0.6</v>
      </c>
      <c r="AB453" s="2664"/>
      <c r="AC453" s="2664"/>
      <c r="AD453" s="2664"/>
      <c r="AE453" s="2664"/>
      <c r="AF453" s="2664"/>
      <c r="AG453" s="2664"/>
    </row>
    <row r="454" spans="1:33" s="1" customFormat="1">
      <c r="A454" s="84">
        <v>186</v>
      </c>
      <c r="B454" s="1018" t="s">
        <v>58</v>
      </c>
      <c r="C454" s="1016" t="s">
        <v>437</v>
      </c>
      <c r="D454" s="1010"/>
      <c r="E454" s="1011">
        <v>0.4</v>
      </c>
      <c r="F454" s="1011"/>
      <c r="G454" s="1011"/>
      <c r="H454" s="1011"/>
      <c r="I454" s="2"/>
      <c r="J454" s="2"/>
      <c r="K454" s="2"/>
      <c r="L454" s="1019"/>
      <c r="M454" s="2"/>
      <c r="N454" s="2"/>
      <c r="O454" s="1011">
        <v>0.4</v>
      </c>
      <c r="P454" s="2"/>
      <c r="Q454" s="1011">
        <v>0.4</v>
      </c>
      <c r="R454" s="1011" t="s">
        <v>55</v>
      </c>
      <c r="S454" s="2"/>
      <c r="T454" s="2"/>
      <c r="U454" s="2"/>
      <c r="V454" s="2"/>
      <c r="W454" s="2"/>
      <c r="X454" s="2"/>
      <c r="Y454" s="2"/>
      <c r="Z454" s="1011"/>
      <c r="AA454" s="1011">
        <v>0.4</v>
      </c>
      <c r="AB454" s="2664"/>
      <c r="AC454" s="2664"/>
      <c r="AD454" s="2664"/>
      <c r="AE454" s="2664"/>
      <c r="AF454" s="2664"/>
      <c r="AG454" s="2664"/>
    </row>
    <row r="455" spans="1:33" s="1" customFormat="1">
      <c r="A455" s="84"/>
      <c r="B455" s="1015" t="s">
        <v>438</v>
      </c>
      <c r="C455" s="1016"/>
      <c r="D455" s="1010"/>
      <c r="E455" s="1011"/>
      <c r="F455" s="1011"/>
      <c r="G455" s="1011"/>
      <c r="H455" s="1011"/>
      <c r="I455" s="2"/>
      <c r="J455" s="2"/>
      <c r="K455" s="2"/>
      <c r="L455" s="1019"/>
      <c r="M455" s="2"/>
      <c r="N455" s="2"/>
      <c r="O455" s="1011"/>
      <c r="P455" s="2"/>
      <c r="Q455" s="1011"/>
      <c r="R455" s="1011"/>
      <c r="S455" s="2"/>
      <c r="T455" s="2"/>
      <c r="U455" s="2"/>
      <c r="V455" s="2"/>
      <c r="W455" s="2"/>
      <c r="X455" s="2"/>
      <c r="Y455" s="2"/>
      <c r="Z455" s="1011"/>
      <c r="AA455" s="1011"/>
      <c r="AB455" s="2664"/>
      <c r="AC455" s="2664"/>
      <c r="AD455" s="2664"/>
      <c r="AE455" s="2664"/>
      <c r="AF455" s="2664"/>
      <c r="AG455" s="2664"/>
    </row>
    <row r="456" spans="1:33" s="1" customFormat="1">
      <c r="A456" s="84">
        <v>187</v>
      </c>
      <c r="B456" s="1018" t="s">
        <v>365</v>
      </c>
      <c r="C456" s="1016" t="s">
        <v>439</v>
      </c>
      <c r="D456" s="1010"/>
      <c r="E456" s="1011">
        <v>0.8</v>
      </c>
      <c r="F456" s="1011">
        <v>0.8</v>
      </c>
      <c r="G456" s="1011"/>
      <c r="H456" s="1011"/>
      <c r="I456" s="2"/>
      <c r="J456" s="2"/>
      <c r="K456" s="2"/>
      <c r="L456" s="1019">
        <v>0.8</v>
      </c>
      <c r="M456" s="2"/>
      <c r="N456" s="2"/>
      <c r="O456" s="1011"/>
      <c r="P456" s="2"/>
      <c r="Q456" s="1011"/>
      <c r="R456" s="1011" t="s">
        <v>55</v>
      </c>
      <c r="S456" s="2"/>
      <c r="T456" s="2"/>
      <c r="U456" s="2"/>
      <c r="V456" s="2"/>
      <c r="W456" s="2"/>
      <c r="X456" s="2"/>
      <c r="Y456" s="2"/>
      <c r="Z456" s="1011">
        <v>0.8</v>
      </c>
      <c r="AA456" s="1011"/>
      <c r="AB456" s="2664"/>
      <c r="AC456" s="2664"/>
      <c r="AD456" s="2664"/>
      <c r="AE456" s="2664"/>
      <c r="AF456" s="2664"/>
      <c r="AG456" s="2664"/>
    </row>
    <row r="457" spans="1:33" s="1" customFormat="1">
      <c r="A457" s="84">
        <v>188</v>
      </c>
      <c r="B457" s="1018" t="s">
        <v>440</v>
      </c>
      <c r="C457" s="1016" t="s">
        <v>441</v>
      </c>
      <c r="D457" s="1010"/>
      <c r="E457" s="1011">
        <v>0.6</v>
      </c>
      <c r="F457" s="1011"/>
      <c r="G457" s="1011"/>
      <c r="H457" s="1011"/>
      <c r="I457" s="2"/>
      <c r="J457" s="2"/>
      <c r="K457" s="2"/>
      <c r="L457" s="1019"/>
      <c r="M457" s="2"/>
      <c r="N457" s="2"/>
      <c r="O457" s="1011">
        <v>0.6</v>
      </c>
      <c r="P457" s="2"/>
      <c r="Q457" s="1011">
        <v>0.6</v>
      </c>
      <c r="R457" s="1011" t="s">
        <v>55</v>
      </c>
      <c r="S457" s="2"/>
      <c r="T457" s="2"/>
      <c r="U457" s="2"/>
      <c r="V457" s="2"/>
      <c r="W457" s="2"/>
      <c r="X457" s="2"/>
      <c r="Y457" s="2"/>
      <c r="Z457" s="1011"/>
      <c r="AA457" s="1011">
        <v>0.6</v>
      </c>
      <c r="AB457" s="2664"/>
      <c r="AC457" s="2664"/>
      <c r="AD457" s="2664"/>
      <c r="AE457" s="2664"/>
      <c r="AF457" s="2664"/>
      <c r="AG457" s="2664"/>
    </row>
    <row r="458" spans="1:33" s="1" customFormat="1">
      <c r="A458" s="84"/>
      <c r="B458" s="1015" t="s">
        <v>442</v>
      </c>
      <c r="C458" s="1016"/>
      <c r="D458" s="1010"/>
      <c r="E458" s="1011"/>
      <c r="F458" s="1011"/>
      <c r="G458" s="1011"/>
      <c r="H458" s="1011"/>
      <c r="I458" s="2"/>
      <c r="J458" s="2"/>
      <c r="K458" s="2"/>
      <c r="L458" s="1019"/>
      <c r="M458" s="2"/>
      <c r="N458" s="2"/>
      <c r="O458" s="1011"/>
      <c r="P458" s="2"/>
      <c r="Q458" s="1011"/>
      <c r="R458" s="1011"/>
      <c r="S458" s="2"/>
      <c r="T458" s="2"/>
      <c r="U458" s="2"/>
      <c r="V458" s="2"/>
      <c r="W458" s="2"/>
      <c r="X458" s="2"/>
      <c r="Y458" s="2"/>
      <c r="Z458" s="1011"/>
      <c r="AA458" s="1011"/>
      <c r="AB458" s="2664"/>
      <c r="AC458" s="2664"/>
      <c r="AD458" s="2664"/>
      <c r="AE458" s="2664"/>
      <c r="AF458" s="2664"/>
      <c r="AG458" s="2664"/>
    </row>
    <row r="459" spans="1:33" s="1" customFormat="1">
      <c r="A459" s="84">
        <v>189</v>
      </c>
      <c r="B459" s="1018" t="s">
        <v>443</v>
      </c>
      <c r="C459" s="1016" t="s">
        <v>444</v>
      </c>
      <c r="D459" s="1010"/>
      <c r="E459" s="1050">
        <v>1</v>
      </c>
      <c r="F459" s="1011"/>
      <c r="G459" s="1011"/>
      <c r="H459" s="1011"/>
      <c r="I459" s="2"/>
      <c r="J459" s="2"/>
      <c r="K459" s="2"/>
      <c r="L459" s="1019"/>
      <c r="M459" s="2"/>
      <c r="N459" s="2"/>
      <c r="O459" s="1050">
        <v>1</v>
      </c>
      <c r="P459" s="2"/>
      <c r="Q459" s="1050">
        <v>1</v>
      </c>
      <c r="R459" s="1011" t="s">
        <v>55</v>
      </c>
      <c r="S459" s="2"/>
      <c r="T459" s="2"/>
      <c r="U459" s="2"/>
      <c r="V459" s="2"/>
      <c r="W459" s="2"/>
      <c r="X459" s="2"/>
      <c r="Y459" s="2"/>
      <c r="Z459" s="1011"/>
      <c r="AA459" s="1050">
        <v>1</v>
      </c>
      <c r="AB459" s="2664"/>
      <c r="AC459" s="2664"/>
      <c r="AD459" s="2664"/>
      <c r="AE459" s="2664"/>
      <c r="AF459" s="2664"/>
      <c r="AG459" s="2664"/>
    </row>
    <row r="460" spans="1:33" s="1" customFormat="1">
      <c r="A460" s="84">
        <v>190</v>
      </c>
      <c r="B460" s="1018" t="s">
        <v>155</v>
      </c>
      <c r="C460" s="1016" t="s">
        <v>445</v>
      </c>
      <c r="D460" s="1010"/>
      <c r="E460" s="1011">
        <v>0.45</v>
      </c>
      <c r="F460" s="1011"/>
      <c r="G460" s="1011"/>
      <c r="H460" s="1011"/>
      <c r="I460" s="2"/>
      <c r="J460" s="2"/>
      <c r="K460" s="2"/>
      <c r="L460" s="1019"/>
      <c r="M460" s="2"/>
      <c r="N460" s="2"/>
      <c r="O460" s="1011">
        <v>0.45</v>
      </c>
      <c r="P460" s="2"/>
      <c r="Q460" s="1011">
        <v>0.45</v>
      </c>
      <c r="R460" s="1011" t="s">
        <v>55</v>
      </c>
      <c r="S460" s="2"/>
      <c r="T460" s="2"/>
      <c r="U460" s="2"/>
      <c r="V460" s="2"/>
      <c r="W460" s="2"/>
      <c r="X460" s="2"/>
      <c r="Y460" s="2"/>
      <c r="Z460" s="1011"/>
      <c r="AA460" s="1011">
        <v>0.45</v>
      </c>
      <c r="AB460" s="2664"/>
      <c r="AC460" s="2664"/>
      <c r="AD460" s="2664"/>
      <c r="AE460" s="2664"/>
      <c r="AF460" s="2664"/>
      <c r="AG460" s="2664"/>
    </row>
    <row r="461" spans="1:33" s="1" customFormat="1">
      <c r="A461" s="84"/>
      <c r="B461" s="1015" t="s">
        <v>285</v>
      </c>
      <c r="C461" s="1016"/>
      <c r="D461" s="1010"/>
      <c r="E461" s="1011"/>
      <c r="F461" s="1011"/>
      <c r="G461" s="1011"/>
      <c r="H461" s="1011"/>
      <c r="I461" s="2"/>
      <c r="J461" s="2"/>
      <c r="K461" s="2"/>
      <c r="L461" s="1019"/>
      <c r="M461" s="2"/>
      <c r="N461" s="2"/>
      <c r="O461" s="1011"/>
      <c r="P461" s="2"/>
      <c r="Q461" s="1011"/>
      <c r="R461" s="1011"/>
      <c r="S461" s="2"/>
      <c r="T461" s="2"/>
      <c r="U461" s="2"/>
      <c r="V461" s="2"/>
      <c r="W461" s="2"/>
      <c r="X461" s="2"/>
      <c r="Y461" s="2"/>
      <c r="Z461" s="1011"/>
      <c r="AA461" s="1011"/>
      <c r="AB461" s="2664"/>
      <c r="AC461" s="2664"/>
      <c r="AD461" s="2664"/>
      <c r="AE461" s="2664"/>
      <c r="AF461" s="2664"/>
      <c r="AG461" s="2664"/>
    </row>
    <row r="462" spans="1:33" s="1" customFormat="1">
      <c r="A462" s="84">
        <v>191</v>
      </c>
      <c r="B462" s="1018" t="s">
        <v>373</v>
      </c>
      <c r="C462" s="1016" t="s">
        <v>446</v>
      </c>
      <c r="D462" s="1010"/>
      <c r="E462" s="1050">
        <v>1</v>
      </c>
      <c r="F462" s="1011"/>
      <c r="G462" s="1011"/>
      <c r="H462" s="1011"/>
      <c r="I462" s="2"/>
      <c r="J462" s="2"/>
      <c r="K462" s="2"/>
      <c r="L462" s="1019"/>
      <c r="M462" s="2"/>
      <c r="N462" s="2"/>
      <c r="O462" s="1050">
        <v>1</v>
      </c>
      <c r="P462" s="2"/>
      <c r="Q462" s="1050">
        <v>1</v>
      </c>
      <c r="R462" s="1011" t="s">
        <v>55</v>
      </c>
      <c r="S462" s="2"/>
      <c r="T462" s="2"/>
      <c r="U462" s="2"/>
      <c r="V462" s="2"/>
      <c r="W462" s="2"/>
      <c r="X462" s="2"/>
      <c r="Y462" s="2"/>
      <c r="Z462" s="1011"/>
      <c r="AA462" s="1050">
        <v>1</v>
      </c>
      <c r="AB462" s="2664"/>
      <c r="AC462" s="2664"/>
      <c r="AD462" s="2664"/>
      <c r="AE462" s="2664"/>
      <c r="AF462" s="2664"/>
      <c r="AG462" s="2664"/>
    </row>
    <row r="463" spans="1:33" s="1" customFormat="1">
      <c r="A463" s="84">
        <v>192</v>
      </c>
      <c r="B463" s="1018" t="s">
        <v>447</v>
      </c>
      <c r="C463" s="1016" t="s">
        <v>448</v>
      </c>
      <c r="D463" s="1010"/>
      <c r="E463" s="1011">
        <v>0.35</v>
      </c>
      <c r="F463" s="1011"/>
      <c r="G463" s="1011"/>
      <c r="H463" s="1011"/>
      <c r="I463" s="2"/>
      <c r="J463" s="2"/>
      <c r="K463" s="2"/>
      <c r="L463" s="1019"/>
      <c r="M463" s="2"/>
      <c r="N463" s="2"/>
      <c r="O463" s="1011">
        <v>0.35</v>
      </c>
      <c r="P463" s="2"/>
      <c r="Q463" s="1011">
        <v>0.35</v>
      </c>
      <c r="R463" s="1011" t="s">
        <v>55</v>
      </c>
      <c r="S463" s="2"/>
      <c r="T463" s="2"/>
      <c r="U463" s="2"/>
      <c r="V463" s="2"/>
      <c r="W463" s="2"/>
      <c r="X463" s="2"/>
      <c r="Y463" s="2"/>
      <c r="Z463" s="1011"/>
      <c r="AA463" s="1011">
        <v>0.35</v>
      </c>
      <c r="AB463" s="2664"/>
      <c r="AC463" s="2664"/>
      <c r="AD463" s="2664"/>
      <c r="AE463" s="2664"/>
      <c r="AF463" s="2664"/>
      <c r="AG463" s="2664"/>
    </row>
    <row r="464" spans="1:33" s="1" customFormat="1">
      <c r="A464" s="84"/>
      <c r="B464" s="1015" t="s">
        <v>449</v>
      </c>
      <c r="C464" s="1016"/>
      <c r="D464" s="1010"/>
      <c r="E464" s="1011"/>
      <c r="F464" s="1011"/>
      <c r="G464" s="1011"/>
      <c r="H464" s="1011"/>
      <c r="I464" s="2"/>
      <c r="J464" s="2"/>
      <c r="K464" s="2"/>
      <c r="L464" s="1019"/>
      <c r="M464" s="2"/>
      <c r="N464" s="2"/>
      <c r="O464" s="1011"/>
      <c r="P464" s="2"/>
      <c r="Q464" s="1011"/>
      <c r="R464" s="1011"/>
      <c r="S464" s="2"/>
      <c r="T464" s="2"/>
      <c r="U464" s="2"/>
      <c r="V464" s="2"/>
      <c r="W464" s="2"/>
      <c r="X464" s="2"/>
      <c r="Y464" s="2"/>
      <c r="Z464" s="1011"/>
      <c r="AA464" s="1011"/>
      <c r="AB464" s="2664"/>
      <c r="AC464" s="2664"/>
      <c r="AD464" s="2664"/>
      <c r="AE464" s="2664"/>
      <c r="AF464" s="2664"/>
      <c r="AG464" s="2664"/>
    </row>
    <row r="465" spans="1:33" s="1" customFormat="1">
      <c r="A465" s="84">
        <v>193</v>
      </c>
      <c r="B465" s="1018" t="s">
        <v>450</v>
      </c>
      <c r="C465" s="1016" t="s">
        <v>451</v>
      </c>
      <c r="D465" s="1010"/>
      <c r="E465" s="1011">
        <v>0.6</v>
      </c>
      <c r="F465" s="1011"/>
      <c r="G465" s="1011"/>
      <c r="H465" s="1011"/>
      <c r="I465" s="2"/>
      <c r="J465" s="2"/>
      <c r="K465" s="2"/>
      <c r="L465" s="1019"/>
      <c r="M465" s="2"/>
      <c r="N465" s="2"/>
      <c r="O465" s="1011">
        <v>0.6</v>
      </c>
      <c r="P465" s="2"/>
      <c r="Q465" s="1011">
        <v>0.6</v>
      </c>
      <c r="R465" s="1011" t="s">
        <v>55</v>
      </c>
      <c r="S465" s="2"/>
      <c r="T465" s="2"/>
      <c r="U465" s="2"/>
      <c r="V465" s="2"/>
      <c r="W465" s="2"/>
      <c r="X465" s="2"/>
      <c r="Y465" s="2"/>
      <c r="Z465" s="1011"/>
      <c r="AA465" s="1011">
        <v>0.6</v>
      </c>
      <c r="AB465" s="2664"/>
      <c r="AC465" s="2664"/>
      <c r="AD465" s="2664"/>
      <c r="AE465" s="2664"/>
      <c r="AF465" s="2664"/>
      <c r="AG465" s="2664"/>
    </row>
    <row r="466" spans="1:33" s="1" customFormat="1">
      <c r="A466" s="84"/>
      <c r="B466" s="1015" t="s">
        <v>452</v>
      </c>
      <c r="C466" s="1016"/>
      <c r="D466" s="1010"/>
      <c r="E466" s="1011"/>
      <c r="F466" s="1011"/>
      <c r="G466" s="1011"/>
      <c r="H466" s="1011"/>
      <c r="I466" s="2"/>
      <c r="J466" s="2"/>
      <c r="K466" s="2"/>
      <c r="L466" s="1019"/>
      <c r="M466" s="2"/>
      <c r="N466" s="2"/>
      <c r="O466" s="1011"/>
      <c r="P466" s="2"/>
      <c r="Q466" s="1011"/>
      <c r="R466" s="1011"/>
      <c r="S466" s="2"/>
      <c r="T466" s="2"/>
      <c r="U466" s="2"/>
      <c r="V466" s="2"/>
      <c r="W466" s="2"/>
      <c r="X466" s="2"/>
      <c r="Y466" s="2"/>
      <c r="Z466" s="1011"/>
      <c r="AA466" s="1011"/>
      <c r="AB466" s="2664"/>
      <c r="AC466" s="2664"/>
      <c r="AD466" s="2664"/>
      <c r="AE466" s="2664"/>
      <c r="AF466" s="2664"/>
      <c r="AG466" s="2664"/>
    </row>
    <row r="467" spans="1:33" s="1" customFormat="1">
      <c r="A467" s="84">
        <v>194</v>
      </c>
      <c r="B467" s="1018" t="s">
        <v>453</v>
      </c>
      <c r="C467" s="1016" t="s">
        <v>454</v>
      </c>
      <c r="D467" s="1010"/>
      <c r="E467" s="1011">
        <v>1.2</v>
      </c>
      <c r="F467" s="1011"/>
      <c r="G467" s="1011"/>
      <c r="H467" s="1011"/>
      <c r="I467" s="2"/>
      <c r="J467" s="2"/>
      <c r="K467" s="2"/>
      <c r="L467" s="1019"/>
      <c r="M467" s="2"/>
      <c r="N467" s="2"/>
      <c r="O467" s="1011">
        <v>1.2</v>
      </c>
      <c r="P467" s="2"/>
      <c r="Q467" s="1011">
        <v>1.2</v>
      </c>
      <c r="R467" s="1011" t="s">
        <v>55</v>
      </c>
      <c r="S467" s="2"/>
      <c r="T467" s="2"/>
      <c r="U467" s="2"/>
      <c r="V467" s="2"/>
      <c r="W467" s="2"/>
      <c r="X467" s="2"/>
      <c r="Y467" s="2"/>
      <c r="Z467" s="1011"/>
      <c r="AA467" s="1011">
        <v>1.2</v>
      </c>
      <c r="AB467" s="2664"/>
      <c r="AC467" s="2664"/>
      <c r="AD467" s="2664"/>
      <c r="AE467" s="2664"/>
      <c r="AF467" s="2664"/>
      <c r="AG467" s="2664"/>
    </row>
    <row r="468" spans="1:33" s="1" customFormat="1">
      <c r="A468" s="84"/>
      <c r="B468" s="1015" t="s">
        <v>455</v>
      </c>
      <c r="C468" s="1016"/>
      <c r="D468" s="1010"/>
      <c r="E468" s="1011"/>
      <c r="F468" s="1011"/>
      <c r="G468" s="1011"/>
      <c r="H468" s="1011"/>
      <c r="I468" s="2"/>
      <c r="J468" s="2"/>
      <c r="K468" s="2"/>
      <c r="L468" s="1019"/>
      <c r="M468" s="2"/>
      <c r="N468" s="2"/>
      <c r="O468" s="1011"/>
      <c r="P468" s="2"/>
      <c r="Q468" s="1011"/>
      <c r="R468" s="1011"/>
      <c r="S468" s="2"/>
      <c r="T468" s="2"/>
      <c r="U468" s="2"/>
      <c r="V468" s="2"/>
      <c r="W468" s="2"/>
      <c r="X468" s="2"/>
      <c r="Y468" s="2"/>
      <c r="Z468" s="1011"/>
      <c r="AA468" s="1011"/>
      <c r="AB468" s="2664"/>
      <c r="AC468" s="2664"/>
      <c r="AD468" s="2664"/>
      <c r="AE468" s="2664"/>
      <c r="AF468" s="2664"/>
      <c r="AG468" s="2664"/>
    </row>
    <row r="469" spans="1:33" s="1" customFormat="1">
      <c r="A469" s="84">
        <v>195</v>
      </c>
      <c r="B469" s="1018" t="s">
        <v>177</v>
      </c>
      <c r="C469" s="1016" t="s">
        <v>456</v>
      </c>
      <c r="D469" s="1010"/>
      <c r="E469" s="1011">
        <v>0.6</v>
      </c>
      <c r="F469" s="1011"/>
      <c r="G469" s="1011"/>
      <c r="H469" s="1011"/>
      <c r="I469" s="2"/>
      <c r="J469" s="2"/>
      <c r="K469" s="2"/>
      <c r="L469" s="1019"/>
      <c r="M469" s="2"/>
      <c r="N469" s="2"/>
      <c r="O469" s="1011">
        <v>0.6</v>
      </c>
      <c r="P469" s="2"/>
      <c r="Q469" s="1011">
        <v>0.6</v>
      </c>
      <c r="R469" s="1011" t="s">
        <v>55</v>
      </c>
      <c r="S469" s="2"/>
      <c r="T469" s="2"/>
      <c r="U469" s="2"/>
      <c r="V469" s="2"/>
      <c r="W469" s="2"/>
      <c r="X469" s="2"/>
      <c r="Y469" s="2"/>
      <c r="Z469" s="1011"/>
      <c r="AA469" s="1011">
        <v>0.6</v>
      </c>
      <c r="AB469" s="2664"/>
      <c r="AC469" s="2664"/>
      <c r="AD469" s="2664"/>
      <c r="AE469" s="2664"/>
      <c r="AF469" s="2664"/>
      <c r="AG469" s="2664"/>
    </row>
    <row r="470" spans="1:33" s="1" customFormat="1">
      <c r="A470" s="84"/>
      <c r="B470" s="1015" t="s">
        <v>457</v>
      </c>
      <c r="C470" s="1016"/>
      <c r="D470" s="1010"/>
      <c r="E470" s="1011"/>
      <c r="F470" s="1011"/>
      <c r="G470" s="1011"/>
      <c r="H470" s="1011"/>
      <c r="I470" s="2"/>
      <c r="J470" s="2"/>
      <c r="K470" s="2"/>
      <c r="L470" s="1019"/>
      <c r="M470" s="2"/>
      <c r="N470" s="2"/>
      <c r="O470" s="1011"/>
      <c r="P470" s="2"/>
      <c r="Q470" s="1011"/>
      <c r="R470" s="1011"/>
      <c r="S470" s="2"/>
      <c r="T470" s="2"/>
      <c r="U470" s="2"/>
      <c r="V470" s="2"/>
      <c r="W470" s="2"/>
      <c r="X470" s="2"/>
      <c r="Y470" s="2"/>
      <c r="Z470" s="1011"/>
      <c r="AA470" s="1011"/>
      <c r="AB470" s="2664"/>
      <c r="AC470" s="2664"/>
      <c r="AD470" s="2664"/>
      <c r="AE470" s="2664"/>
      <c r="AF470" s="2664"/>
      <c r="AG470" s="2664"/>
    </row>
    <row r="471" spans="1:33" s="1" customFormat="1">
      <c r="A471" s="84">
        <v>196</v>
      </c>
      <c r="B471" s="1018" t="s">
        <v>458</v>
      </c>
      <c r="C471" s="1016" t="s">
        <v>459</v>
      </c>
      <c r="D471" s="1010"/>
      <c r="E471" s="1011">
        <v>1.3</v>
      </c>
      <c r="F471" s="1011">
        <v>1.3</v>
      </c>
      <c r="G471" s="1011"/>
      <c r="H471" s="1011"/>
      <c r="I471" s="2"/>
      <c r="J471" s="2"/>
      <c r="K471" s="2"/>
      <c r="L471" s="1019">
        <v>1.3</v>
      </c>
      <c r="M471" s="2"/>
      <c r="N471" s="2"/>
      <c r="O471" s="1011"/>
      <c r="P471" s="2"/>
      <c r="Q471" s="1011"/>
      <c r="R471" s="1011" t="s">
        <v>55</v>
      </c>
      <c r="S471" s="2"/>
      <c r="T471" s="2"/>
      <c r="U471" s="2"/>
      <c r="V471" s="2"/>
      <c r="W471" s="2"/>
      <c r="X471" s="2"/>
      <c r="Y471" s="2"/>
      <c r="Z471" s="1011">
        <v>1.3</v>
      </c>
      <c r="AA471" s="1011"/>
      <c r="AB471" s="2664"/>
      <c r="AC471" s="2664"/>
      <c r="AD471" s="2664"/>
      <c r="AE471" s="2664"/>
      <c r="AF471" s="2664"/>
      <c r="AG471" s="2664"/>
    </row>
    <row r="472" spans="1:33" s="1" customFormat="1">
      <c r="A472" s="2320"/>
      <c r="B472" s="1106" t="s">
        <v>460</v>
      </c>
      <c r="C472" s="2660"/>
      <c r="D472" s="2661"/>
      <c r="E472" s="2661"/>
      <c r="F472" s="2661"/>
      <c r="G472" s="2661"/>
      <c r="H472" s="2661"/>
      <c r="I472" s="2661"/>
      <c r="J472" s="2661"/>
      <c r="K472" s="2661"/>
      <c r="L472" s="2661"/>
      <c r="M472" s="2661"/>
      <c r="N472" s="2661"/>
      <c r="O472" s="2661"/>
      <c r="P472" s="2661"/>
      <c r="Q472" s="2661"/>
      <c r="R472" s="2661"/>
      <c r="S472" s="2661"/>
      <c r="T472" s="2661"/>
      <c r="U472" s="2661"/>
      <c r="V472" s="2661"/>
      <c r="W472" s="2661"/>
      <c r="X472" s="2661"/>
      <c r="Y472" s="2661"/>
      <c r="Z472" s="2661"/>
      <c r="AA472" s="2662"/>
      <c r="AB472" s="2664"/>
      <c r="AC472" s="2664"/>
      <c r="AD472" s="2664"/>
      <c r="AE472" s="2664"/>
      <c r="AF472" s="2664"/>
      <c r="AG472" s="2664"/>
    </row>
    <row r="473" spans="1:33" s="1" customFormat="1">
      <c r="A473" s="84"/>
      <c r="B473" s="1015" t="s">
        <v>461</v>
      </c>
      <c r="C473" s="1049"/>
      <c r="D473" s="1010"/>
      <c r="E473" s="1011"/>
      <c r="F473" s="1011"/>
      <c r="G473" s="1011"/>
      <c r="H473" s="1011"/>
      <c r="I473" s="2"/>
      <c r="J473" s="2"/>
      <c r="K473" s="2"/>
      <c r="L473" s="1019"/>
      <c r="M473" s="2"/>
      <c r="N473" s="2"/>
      <c r="O473" s="1011"/>
      <c r="P473" s="2"/>
      <c r="Q473" s="1011"/>
      <c r="R473" s="1011"/>
      <c r="S473" s="2"/>
      <c r="T473" s="2"/>
      <c r="U473" s="2"/>
      <c r="V473" s="2"/>
      <c r="W473" s="2"/>
      <c r="X473" s="2"/>
      <c r="Y473" s="2"/>
      <c r="Z473" s="1011"/>
      <c r="AA473" s="1011"/>
      <c r="AB473" s="2664"/>
      <c r="AC473" s="2664"/>
      <c r="AD473" s="2664"/>
      <c r="AE473" s="2664"/>
      <c r="AF473" s="2664"/>
      <c r="AG473" s="2664"/>
    </row>
    <row r="474" spans="1:33" s="1" customFormat="1">
      <c r="A474" s="84">
        <v>197</v>
      </c>
      <c r="B474" s="1018" t="s">
        <v>462</v>
      </c>
      <c r="C474" s="1016" t="s">
        <v>463</v>
      </c>
      <c r="D474" s="1010"/>
      <c r="E474" s="1011">
        <v>0.8</v>
      </c>
      <c r="F474" s="1011">
        <v>0.8</v>
      </c>
      <c r="G474" s="1011">
        <v>0.8</v>
      </c>
      <c r="H474" s="1011"/>
      <c r="I474" s="2"/>
      <c r="J474" s="2"/>
      <c r="K474" s="2"/>
      <c r="L474" s="1019"/>
      <c r="M474" s="2"/>
      <c r="N474" s="2"/>
      <c r="O474" s="1011"/>
      <c r="P474" s="2"/>
      <c r="Q474" s="1011"/>
      <c r="R474" s="1011" t="s">
        <v>55</v>
      </c>
      <c r="S474" s="2"/>
      <c r="T474" s="2"/>
      <c r="U474" s="2"/>
      <c r="V474" s="2"/>
      <c r="W474" s="2"/>
      <c r="X474" s="2"/>
      <c r="Y474" s="2"/>
      <c r="Z474" s="1011">
        <v>0.8</v>
      </c>
      <c r="AA474" s="1011"/>
      <c r="AB474" s="2664"/>
      <c r="AC474" s="2664"/>
      <c r="AD474" s="2664"/>
      <c r="AE474" s="2664"/>
      <c r="AF474" s="2664"/>
      <c r="AG474" s="2664"/>
    </row>
    <row r="475" spans="1:33" s="1" customFormat="1">
      <c r="A475" s="84">
        <v>198</v>
      </c>
      <c r="B475" s="1018" t="s">
        <v>464</v>
      </c>
      <c r="C475" s="1016" t="s">
        <v>465</v>
      </c>
      <c r="D475" s="1010"/>
      <c r="E475" s="1011">
        <v>0.5</v>
      </c>
      <c r="F475" s="1011">
        <v>0.5</v>
      </c>
      <c r="G475" s="1011">
        <v>0.5</v>
      </c>
      <c r="H475" s="1011"/>
      <c r="I475" s="2"/>
      <c r="J475" s="2"/>
      <c r="K475" s="2"/>
      <c r="L475" s="1019"/>
      <c r="M475" s="2"/>
      <c r="N475" s="2"/>
      <c r="O475" s="1011"/>
      <c r="P475" s="2"/>
      <c r="Q475" s="1011"/>
      <c r="R475" s="1011" t="s">
        <v>55</v>
      </c>
      <c r="S475" s="2"/>
      <c r="T475" s="2"/>
      <c r="U475" s="2"/>
      <c r="V475" s="2"/>
      <c r="W475" s="2"/>
      <c r="X475" s="2"/>
      <c r="Y475" s="2"/>
      <c r="Z475" s="1011">
        <v>0.5</v>
      </c>
      <c r="AA475" s="1011"/>
      <c r="AB475" s="2664"/>
      <c r="AC475" s="2664"/>
      <c r="AD475" s="2664"/>
      <c r="AE475" s="2664"/>
      <c r="AF475" s="2664"/>
      <c r="AG475" s="2664"/>
    </row>
    <row r="476" spans="1:33" s="1" customFormat="1">
      <c r="A476" s="84">
        <v>199</v>
      </c>
      <c r="B476" s="1018" t="s">
        <v>155</v>
      </c>
      <c r="C476" s="1016" t="s">
        <v>466</v>
      </c>
      <c r="D476" s="1010"/>
      <c r="E476" s="1011">
        <v>1.1000000000000001</v>
      </c>
      <c r="F476" s="1011">
        <v>1.1000000000000001</v>
      </c>
      <c r="G476" s="1011"/>
      <c r="H476" s="1011"/>
      <c r="I476" s="2"/>
      <c r="J476" s="2"/>
      <c r="K476" s="2"/>
      <c r="L476" s="1019">
        <v>1.1000000000000001</v>
      </c>
      <c r="M476" s="2"/>
      <c r="N476" s="2"/>
      <c r="O476" s="1011"/>
      <c r="P476" s="2"/>
      <c r="Q476" s="1011"/>
      <c r="R476" s="1011" t="s">
        <v>55</v>
      </c>
      <c r="S476" s="2"/>
      <c r="T476" s="2"/>
      <c r="U476" s="2"/>
      <c r="V476" s="2"/>
      <c r="W476" s="2"/>
      <c r="X476" s="2"/>
      <c r="Y476" s="2"/>
      <c r="Z476" s="1011">
        <v>1.1000000000000001</v>
      </c>
      <c r="AA476" s="1011"/>
      <c r="AB476" s="2664"/>
      <c r="AC476" s="2664"/>
      <c r="AD476" s="2664"/>
      <c r="AE476" s="2664"/>
      <c r="AF476" s="2664"/>
      <c r="AG476" s="2664"/>
    </row>
    <row r="477" spans="1:33" s="1" customFormat="1">
      <c r="A477" s="84">
        <v>200</v>
      </c>
      <c r="B477" s="1018" t="s">
        <v>467</v>
      </c>
      <c r="C477" s="1016" t="s">
        <v>468</v>
      </c>
      <c r="D477" s="1010"/>
      <c r="E477" s="1011">
        <v>0.4</v>
      </c>
      <c r="F477" s="1011">
        <v>0.4</v>
      </c>
      <c r="G477" s="1011">
        <v>0.4</v>
      </c>
      <c r="H477" s="1011"/>
      <c r="I477" s="2"/>
      <c r="J477" s="2"/>
      <c r="K477" s="2"/>
      <c r="L477" s="1019"/>
      <c r="M477" s="2"/>
      <c r="N477" s="2"/>
      <c r="O477" s="1011"/>
      <c r="P477" s="2"/>
      <c r="Q477" s="1011"/>
      <c r="R477" s="1011" t="s">
        <v>55</v>
      </c>
      <c r="S477" s="2"/>
      <c r="T477" s="2"/>
      <c r="U477" s="2"/>
      <c r="V477" s="2"/>
      <c r="W477" s="2"/>
      <c r="X477" s="2"/>
      <c r="Y477" s="2"/>
      <c r="Z477" s="1011">
        <v>0.4</v>
      </c>
      <c r="AA477" s="1011"/>
      <c r="AB477" s="2664"/>
      <c r="AC477" s="2664"/>
      <c r="AD477" s="2664"/>
      <c r="AE477" s="2664"/>
      <c r="AF477" s="2664"/>
      <c r="AG477" s="2664"/>
    </row>
    <row r="478" spans="1:33" s="1" customFormat="1">
      <c r="A478" s="84">
        <v>201</v>
      </c>
      <c r="B478" s="1018" t="s">
        <v>400</v>
      </c>
      <c r="C478" s="1016" t="s">
        <v>469</v>
      </c>
      <c r="D478" s="1010"/>
      <c r="E478" s="1011">
        <v>0.5</v>
      </c>
      <c r="F478" s="1011">
        <v>0.5</v>
      </c>
      <c r="G478" s="1011"/>
      <c r="H478" s="1011"/>
      <c r="I478" s="2"/>
      <c r="J478" s="2"/>
      <c r="K478" s="2"/>
      <c r="L478" s="1019">
        <v>0.5</v>
      </c>
      <c r="M478" s="2"/>
      <c r="N478" s="2"/>
      <c r="O478" s="1011"/>
      <c r="P478" s="2"/>
      <c r="Q478" s="1011"/>
      <c r="R478" s="1011" t="s">
        <v>55</v>
      </c>
      <c r="S478" s="2"/>
      <c r="T478" s="2"/>
      <c r="U478" s="2"/>
      <c r="V478" s="2"/>
      <c r="W478" s="2"/>
      <c r="X478" s="2"/>
      <c r="Y478" s="2"/>
      <c r="Z478" s="1011">
        <v>0.5</v>
      </c>
      <c r="AA478" s="1011"/>
      <c r="AB478" s="2664"/>
      <c r="AC478" s="2664"/>
      <c r="AD478" s="2664"/>
      <c r="AE478" s="2664"/>
      <c r="AF478" s="2664"/>
      <c r="AG478" s="2664"/>
    </row>
    <row r="479" spans="1:33" s="1" customFormat="1">
      <c r="A479" s="84">
        <v>202</v>
      </c>
      <c r="B479" s="1045" t="s">
        <v>175</v>
      </c>
      <c r="C479" s="1031" t="s">
        <v>470</v>
      </c>
      <c r="D479" s="1017"/>
      <c r="E479" s="1019">
        <v>0.3</v>
      </c>
      <c r="F479" s="1019">
        <v>0.3</v>
      </c>
      <c r="G479" s="1019">
        <v>0.2</v>
      </c>
      <c r="H479" s="1019"/>
      <c r="I479" s="2"/>
      <c r="J479" s="2"/>
      <c r="K479" s="2"/>
      <c r="L479" s="1019">
        <v>0.1</v>
      </c>
      <c r="M479" s="2"/>
      <c r="N479" s="2"/>
      <c r="O479" s="1019"/>
      <c r="P479" s="2"/>
      <c r="Q479" s="1019"/>
      <c r="R479" s="1019" t="s">
        <v>55</v>
      </c>
      <c r="S479" s="2"/>
      <c r="T479" s="2"/>
      <c r="U479" s="2"/>
      <c r="V479" s="2"/>
      <c r="W479" s="2"/>
      <c r="X479" s="2"/>
      <c r="Y479" s="2"/>
      <c r="Z479" s="1019">
        <v>0.3</v>
      </c>
      <c r="AA479" s="1019"/>
      <c r="AB479" s="2664"/>
      <c r="AC479" s="2664"/>
      <c r="AD479" s="2664"/>
      <c r="AE479" s="2664"/>
      <c r="AF479" s="2664"/>
      <c r="AG479" s="2664"/>
    </row>
    <row r="480" spans="1:33" s="1" customFormat="1">
      <c r="A480" s="84"/>
      <c r="B480" s="1015" t="s">
        <v>471</v>
      </c>
      <c r="C480" s="1016"/>
      <c r="D480" s="1010"/>
      <c r="E480" s="1011"/>
      <c r="F480" s="1011"/>
      <c r="G480" s="1011"/>
      <c r="H480" s="1011"/>
      <c r="I480" s="2"/>
      <c r="J480" s="2"/>
      <c r="K480" s="2"/>
      <c r="L480" s="1019"/>
      <c r="M480" s="2"/>
      <c r="N480" s="2"/>
      <c r="O480" s="1011"/>
      <c r="P480" s="2"/>
      <c r="Q480" s="1011"/>
      <c r="R480" s="1011"/>
      <c r="S480" s="2"/>
      <c r="T480" s="2"/>
      <c r="U480" s="2"/>
      <c r="V480" s="2"/>
      <c r="W480" s="2"/>
      <c r="X480" s="2"/>
      <c r="Y480" s="2"/>
      <c r="Z480" s="1011"/>
      <c r="AA480" s="1011"/>
      <c r="AB480" s="2664"/>
      <c r="AC480" s="2664"/>
      <c r="AD480" s="2664"/>
      <c r="AE480" s="2664"/>
      <c r="AF480" s="2664"/>
      <c r="AG480" s="2664"/>
    </row>
    <row r="481" spans="1:33" s="1" customFormat="1">
      <c r="A481" s="84">
        <v>203</v>
      </c>
      <c r="B481" s="1018" t="s">
        <v>175</v>
      </c>
      <c r="C481" s="1016" t="s">
        <v>472</v>
      </c>
      <c r="D481" s="1010"/>
      <c r="E481" s="1011">
        <v>0.3</v>
      </c>
      <c r="F481" s="1011">
        <v>0.3</v>
      </c>
      <c r="G481" s="1011"/>
      <c r="H481" s="1011"/>
      <c r="I481" s="2"/>
      <c r="J481" s="2"/>
      <c r="K481" s="2"/>
      <c r="L481" s="1019">
        <v>0.3</v>
      </c>
      <c r="M481" s="2"/>
      <c r="N481" s="2"/>
      <c r="O481" s="1011"/>
      <c r="P481" s="2"/>
      <c r="Q481" s="1011"/>
      <c r="R481" s="1011" t="s">
        <v>55</v>
      </c>
      <c r="S481" s="2"/>
      <c r="T481" s="2"/>
      <c r="U481" s="2"/>
      <c r="V481" s="2"/>
      <c r="W481" s="2"/>
      <c r="X481" s="2"/>
      <c r="Y481" s="2"/>
      <c r="Z481" s="1011">
        <v>0.3</v>
      </c>
      <c r="AA481" s="1011"/>
      <c r="AB481" s="2664"/>
      <c r="AC481" s="2664"/>
      <c r="AD481" s="2664"/>
      <c r="AE481" s="2664"/>
      <c r="AF481" s="2664"/>
      <c r="AG481" s="2664"/>
    </row>
    <row r="482" spans="1:33" s="1" customFormat="1">
      <c r="A482" s="84">
        <v>204</v>
      </c>
      <c r="B482" s="1018" t="s">
        <v>282</v>
      </c>
      <c r="C482" s="1016" t="s">
        <v>473</v>
      </c>
      <c r="D482" s="1010"/>
      <c r="E482" s="1011">
        <v>0.7</v>
      </c>
      <c r="F482" s="1011">
        <v>0.7</v>
      </c>
      <c r="G482" s="1011"/>
      <c r="H482" s="1011"/>
      <c r="I482" s="2"/>
      <c r="J482" s="2"/>
      <c r="K482" s="2"/>
      <c r="L482" s="1019">
        <v>0.7</v>
      </c>
      <c r="M482" s="2"/>
      <c r="N482" s="2"/>
      <c r="O482" s="1011"/>
      <c r="P482" s="2"/>
      <c r="Q482" s="1011"/>
      <c r="R482" s="1011" t="s">
        <v>55</v>
      </c>
      <c r="S482" s="2"/>
      <c r="T482" s="2"/>
      <c r="U482" s="2"/>
      <c r="V482" s="2"/>
      <c r="W482" s="2"/>
      <c r="X482" s="2"/>
      <c r="Y482" s="2"/>
      <c r="Z482" s="1011">
        <v>0.7</v>
      </c>
      <c r="AA482" s="1011"/>
      <c r="AB482" s="2664"/>
      <c r="AC482" s="2664"/>
      <c r="AD482" s="2664"/>
      <c r="AE482" s="2664"/>
      <c r="AF482" s="2664"/>
      <c r="AG482" s="2664"/>
    </row>
    <row r="483" spans="1:33" s="1" customFormat="1">
      <c r="A483" s="84"/>
      <c r="B483" s="1015" t="s">
        <v>474</v>
      </c>
      <c r="C483" s="1016"/>
      <c r="D483" s="1010"/>
      <c r="E483" s="1011"/>
      <c r="F483" s="1011"/>
      <c r="G483" s="1011"/>
      <c r="H483" s="1011"/>
      <c r="I483" s="2"/>
      <c r="J483" s="2"/>
      <c r="K483" s="2"/>
      <c r="L483" s="1019"/>
      <c r="M483" s="2"/>
      <c r="N483" s="2"/>
      <c r="O483" s="1011"/>
      <c r="P483" s="2"/>
      <c r="Q483" s="1011"/>
      <c r="R483" s="1011"/>
      <c r="S483" s="2"/>
      <c r="T483" s="2"/>
      <c r="U483" s="2"/>
      <c r="V483" s="2"/>
      <c r="W483" s="2"/>
      <c r="X483" s="2"/>
      <c r="Y483" s="2"/>
      <c r="Z483" s="1011"/>
      <c r="AA483" s="1011"/>
      <c r="AB483" s="2664"/>
      <c r="AC483" s="2664"/>
      <c r="AD483" s="2664"/>
      <c r="AE483" s="2664"/>
      <c r="AF483" s="2664"/>
      <c r="AG483" s="2664"/>
    </row>
    <row r="484" spans="1:33" s="1" customFormat="1">
      <c r="A484" s="84">
        <v>205</v>
      </c>
      <c r="B484" s="1018" t="s">
        <v>70</v>
      </c>
      <c r="C484" s="1016" t="s">
        <v>475</v>
      </c>
      <c r="D484" s="1010"/>
      <c r="E484" s="1011">
        <v>0.4</v>
      </c>
      <c r="F484" s="1011"/>
      <c r="G484" s="1011"/>
      <c r="H484" s="1011"/>
      <c r="I484" s="2"/>
      <c r="J484" s="2"/>
      <c r="K484" s="2"/>
      <c r="L484" s="1019"/>
      <c r="M484" s="2"/>
      <c r="N484" s="2"/>
      <c r="O484" s="1011">
        <v>0.4</v>
      </c>
      <c r="P484" s="2"/>
      <c r="Q484" s="1011">
        <v>0.4</v>
      </c>
      <c r="R484" s="1011" t="s">
        <v>55</v>
      </c>
      <c r="S484" s="2"/>
      <c r="T484" s="2"/>
      <c r="U484" s="2"/>
      <c r="V484" s="2"/>
      <c r="W484" s="2"/>
      <c r="X484" s="2"/>
      <c r="Y484" s="2"/>
      <c r="Z484" s="1011"/>
      <c r="AA484" s="1011">
        <v>0.4</v>
      </c>
      <c r="AB484" s="2664"/>
      <c r="AC484" s="2664"/>
      <c r="AD484" s="2664"/>
      <c r="AE484" s="2664"/>
      <c r="AF484" s="2664"/>
      <c r="AG484" s="2664"/>
    </row>
    <row r="485" spans="1:33" s="1" customFormat="1">
      <c r="A485" s="84">
        <v>206</v>
      </c>
      <c r="B485" s="1018" t="s">
        <v>155</v>
      </c>
      <c r="C485" s="1016" t="s">
        <v>476</v>
      </c>
      <c r="D485" s="1010"/>
      <c r="E485" s="1011">
        <v>0.1</v>
      </c>
      <c r="F485" s="1011"/>
      <c r="G485" s="1011"/>
      <c r="H485" s="1011"/>
      <c r="I485" s="2"/>
      <c r="J485" s="2"/>
      <c r="K485" s="2"/>
      <c r="L485" s="1019"/>
      <c r="M485" s="2"/>
      <c r="N485" s="2"/>
      <c r="O485" s="1011">
        <v>0.1</v>
      </c>
      <c r="P485" s="2"/>
      <c r="Q485" s="1011">
        <v>0.1</v>
      </c>
      <c r="R485" s="1011" t="s">
        <v>55</v>
      </c>
      <c r="S485" s="2"/>
      <c r="T485" s="2"/>
      <c r="U485" s="2"/>
      <c r="V485" s="2"/>
      <c r="W485" s="2"/>
      <c r="X485" s="2"/>
      <c r="Y485" s="2"/>
      <c r="Z485" s="1011"/>
      <c r="AA485" s="1011">
        <v>0.1</v>
      </c>
      <c r="AB485" s="2664"/>
      <c r="AC485" s="2664"/>
      <c r="AD485" s="2664"/>
      <c r="AE485" s="2664"/>
      <c r="AF485" s="2664"/>
      <c r="AG485" s="2664"/>
    </row>
    <row r="486" spans="1:33" s="1" customFormat="1">
      <c r="A486" s="84"/>
      <c r="B486" s="1015" t="s">
        <v>477</v>
      </c>
      <c r="C486" s="1016"/>
      <c r="D486" s="1010"/>
      <c r="E486" s="1011"/>
      <c r="F486" s="1011"/>
      <c r="G486" s="1011"/>
      <c r="H486" s="1011"/>
      <c r="I486" s="2"/>
      <c r="J486" s="2"/>
      <c r="K486" s="2"/>
      <c r="L486" s="1019"/>
      <c r="M486" s="2"/>
      <c r="N486" s="2"/>
      <c r="O486" s="1011"/>
      <c r="P486" s="2"/>
      <c r="Q486" s="1011"/>
      <c r="R486" s="1011"/>
      <c r="S486" s="2"/>
      <c r="T486" s="2"/>
      <c r="U486" s="2"/>
      <c r="V486" s="2"/>
      <c r="W486" s="2"/>
      <c r="X486" s="2"/>
      <c r="Y486" s="2"/>
      <c r="Z486" s="1011"/>
      <c r="AA486" s="1011"/>
      <c r="AB486" s="2664"/>
      <c r="AC486" s="2664"/>
      <c r="AD486" s="2664"/>
      <c r="AE486" s="2664"/>
      <c r="AF486" s="2664"/>
      <c r="AG486" s="2664"/>
    </row>
    <row r="487" spans="1:33" s="1" customFormat="1">
      <c r="A487" s="84">
        <v>207</v>
      </c>
      <c r="B487" s="1018" t="s">
        <v>70</v>
      </c>
      <c r="C487" s="1016" t="s">
        <v>478</v>
      </c>
      <c r="D487" s="1010"/>
      <c r="E487" s="1011">
        <v>0.45</v>
      </c>
      <c r="F487" s="1011">
        <v>0.45</v>
      </c>
      <c r="G487" s="1011">
        <v>0.45</v>
      </c>
      <c r="H487" s="1011"/>
      <c r="I487" s="2"/>
      <c r="J487" s="2"/>
      <c r="K487" s="2"/>
      <c r="L487" s="1019"/>
      <c r="M487" s="2"/>
      <c r="N487" s="2"/>
      <c r="O487" s="1011"/>
      <c r="P487" s="2"/>
      <c r="Q487" s="1011"/>
      <c r="R487" s="1011" t="s">
        <v>55</v>
      </c>
      <c r="S487" s="2"/>
      <c r="T487" s="2"/>
      <c r="U487" s="2"/>
      <c r="V487" s="2"/>
      <c r="W487" s="2"/>
      <c r="X487" s="2"/>
      <c r="Y487" s="2"/>
      <c r="Z487" s="1029">
        <v>0.45</v>
      </c>
      <c r="AA487" s="1011"/>
      <c r="AB487" s="2664"/>
      <c r="AC487" s="2664"/>
      <c r="AD487" s="2664"/>
      <c r="AE487" s="2664"/>
      <c r="AF487" s="2664"/>
      <c r="AG487" s="2664"/>
    </row>
    <row r="488" spans="1:33" s="1" customFormat="1">
      <c r="A488" s="84"/>
      <c r="B488" s="1015" t="s">
        <v>479</v>
      </c>
      <c r="C488" s="1016"/>
      <c r="D488" s="1010"/>
      <c r="E488" s="1011"/>
      <c r="F488" s="1011"/>
      <c r="G488" s="1011"/>
      <c r="H488" s="1011"/>
      <c r="I488" s="2"/>
      <c r="J488" s="2"/>
      <c r="K488" s="2"/>
      <c r="L488" s="1019"/>
      <c r="M488" s="2"/>
      <c r="N488" s="2"/>
      <c r="O488" s="1011"/>
      <c r="P488" s="2"/>
      <c r="Q488" s="1011"/>
      <c r="R488" s="1011"/>
      <c r="S488" s="2"/>
      <c r="T488" s="2"/>
      <c r="U488" s="2"/>
      <c r="V488" s="2"/>
      <c r="W488" s="2"/>
      <c r="X488" s="2"/>
      <c r="Y488" s="2"/>
      <c r="Z488" s="1011"/>
      <c r="AA488" s="1011"/>
      <c r="AB488" s="2664"/>
      <c r="AC488" s="2664"/>
      <c r="AD488" s="2664"/>
      <c r="AE488" s="2664"/>
      <c r="AF488" s="2664"/>
      <c r="AG488" s="2664"/>
    </row>
    <row r="489" spans="1:33" s="1" customFormat="1">
      <c r="A489" s="84">
        <v>208</v>
      </c>
      <c r="B489" s="1018" t="s">
        <v>70</v>
      </c>
      <c r="C489" s="1016" t="s">
        <v>480</v>
      </c>
      <c r="D489" s="1010"/>
      <c r="E489" s="1011">
        <v>0.3</v>
      </c>
      <c r="F489" s="1011">
        <v>0.3</v>
      </c>
      <c r="G489" s="1011"/>
      <c r="H489" s="1011"/>
      <c r="I489" s="2"/>
      <c r="J489" s="2"/>
      <c r="K489" s="2"/>
      <c r="L489" s="1019">
        <v>0.3</v>
      </c>
      <c r="M489" s="2"/>
      <c r="N489" s="2"/>
      <c r="O489" s="1011"/>
      <c r="P489" s="2"/>
      <c r="Q489" s="1011"/>
      <c r="R489" s="1011" t="s">
        <v>55</v>
      </c>
      <c r="S489" s="2"/>
      <c r="T489" s="2"/>
      <c r="U489" s="2"/>
      <c r="V489" s="2"/>
      <c r="W489" s="2"/>
      <c r="X489" s="2"/>
      <c r="Y489" s="2"/>
      <c r="Z489" s="1011">
        <v>0.3</v>
      </c>
      <c r="AA489" s="1011"/>
      <c r="AB489" s="2664"/>
      <c r="AC489" s="2664"/>
      <c r="AD489" s="2664"/>
      <c r="AE489" s="2664"/>
      <c r="AF489" s="2664"/>
      <c r="AG489" s="2664"/>
    </row>
    <row r="490" spans="1:33" s="1" customFormat="1">
      <c r="A490" s="84"/>
      <c r="B490" s="1015" t="s">
        <v>481</v>
      </c>
      <c r="C490" s="1016"/>
      <c r="D490" s="1010"/>
      <c r="E490" s="1011"/>
      <c r="F490" s="1011"/>
      <c r="G490" s="1011"/>
      <c r="H490" s="1011"/>
      <c r="I490" s="2"/>
      <c r="J490" s="2"/>
      <c r="K490" s="2"/>
      <c r="L490" s="1019"/>
      <c r="M490" s="2"/>
      <c r="N490" s="2"/>
      <c r="O490" s="1011"/>
      <c r="P490" s="2"/>
      <c r="Q490" s="1011"/>
      <c r="R490" s="1011"/>
      <c r="S490" s="2"/>
      <c r="T490" s="2"/>
      <c r="U490" s="2"/>
      <c r="V490" s="2"/>
      <c r="W490" s="2"/>
      <c r="X490" s="2"/>
      <c r="Y490" s="2"/>
      <c r="Z490" s="1011"/>
      <c r="AA490" s="1011"/>
      <c r="AB490" s="2664"/>
      <c r="AC490" s="2664"/>
      <c r="AD490" s="2664"/>
      <c r="AE490" s="2664"/>
      <c r="AF490" s="2664"/>
      <c r="AG490" s="2664"/>
    </row>
    <row r="491" spans="1:33" s="1" customFormat="1">
      <c r="A491" s="84">
        <v>209</v>
      </c>
      <c r="B491" s="1018" t="s">
        <v>70</v>
      </c>
      <c r="C491" s="1016" t="s">
        <v>482</v>
      </c>
      <c r="D491" s="1010"/>
      <c r="E491" s="1011">
        <v>0.82</v>
      </c>
      <c r="F491" s="1011">
        <v>0.82</v>
      </c>
      <c r="G491" s="1011"/>
      <c r="H491" s="1011"/>
      <c r="I491" s="2"/>
      <c r="J491" s="2"/>
      <c r="K491" s="2"/>
      <c r="L491" s="1011">
        <v>0.82</v>
      </c>
      <c r="M491" s="2"/>
      <c r="N491" s="2"/>
      <c r="O491" s="1011"/>
      <c r="P491" s="2"/>
      <c r="Q491" s="1011"/>
      <c r="R491" s="1011" t="s">
        <v>55</v>
      </c>
      <c r="S491" s="2"/>
      <c r="T491" s="2"/>
      <c r="U491" s="2"/>
      <c r="V491" s="2"/>
      <c r="W491" s="2"/>
      <c r="X491" s="2"/>
      <c r="Y491" s="2"/>
      <c r="Z491" s="1032">
        <v>0.82</v>
      </c>
      <c r="AA491" s="1011"/>
      <c r="AB491" s="2664"/>
      <c r="AC491" s="2664"/>
      <c r="AD491" s="2664"/>
      <c r="AE491" s="2664"/>
      <c r="AF491" s="2664"/>
      <c r="AG491" s="2664"/>
    </row>
    <row r="492" spans="1:33" s="1" customFormat="1">
      <c r="A492" s="84"/>
      <c r="B492" s="1015" t="s">
        <v>483</v>
      </c>
      <c r="C492" s="1016"/>
      <c r="D492" s="1010"/>
      <c r="E492" s="1011"/>
      <c r="F492" s="1011"/>
      <c r="G492" s="1011"/>
      <c r="H492" s="1011"/>
      <c r="I492" s="2"/>
      <c r="J492" s="2"/>
      <c r="K492" s="2"/>
      <c r="L492" s="1019"/>
      <c r="M492" s="2"/>
      <c r="N492" s="2"/>
      <c r="O492" s="1011"/>
      <c r="P492" s="2"/>
      <c r="Q492" s="1011"/>
      <c r="R492" s="1011"/>
      <c r="S492" s="2"/>
      <c r="T492" s="2"/>
      <c r="U492" s="2"/>
      <c r="V492" s="2"/>
      <c r="W492" s="2"/>
      <c r="X492" s="2"/>
      <c r="Y492" s="2"/>
      <c r="Z492" s="1011"/>
      <c r="AA492" s="1011"/>
      <c r="AB492" s="2664"/>
      <c r="AC492" s="2664"/>
      <c r="AD492" s="2664"/>
      <c r="AE492" s="2664"/>
      <c r="AF492" s="2664"/>
      <c r="AG492" s="2664"/>
    </row>
    <row r="493" spans="1:33" s="1" customFormat="1">
      <c r="A493" s="84">
        <v>210</v>
      </c>
      <c r="B493" s="1018" t="s">
        <v>70</v>
      </c>
      <c r="C493" s="1016" t="s">
        <v>484</v>
      </c>
      <c r="D493" s="1010"/>
      <c r="E493" s="1011">
        <v>0.6</v>
      </c>
      <c r="F493" s="1011"/>
      <c r="G493" s="1011"/>
      <c r="H493" s="1011"/>
      <c r="I493" s="2"/>
      <c r="J493" s="2"/>
      <c r="K493" s="2"/>
      <c r="L493" s="1019"/>
      <c r="M493" s="2"/>
      <c r="N493" s="2"/>
      <c r="O493" s="1011">
        <v>0.6</v>
      </c>
      <c r="P493" s="2"/>
      <c r="Q493" s="1011">
        <v>0.6</v>
      </c>
      <c r="R493" s="1011" t="s">
        <v>55</v>
      </c>
      <c r="S493" s="2"/>
      <c r="T493" s="2"/>
      <c r="U493" s="2"/>
      <c r="V493" s="2"/>
      <c r="W493" s="2"/>
      <c r="X493" s="2"/>
      <c r="Y493" s="2"/>
      <c r="Z493" s="1011"/>
      <c r="AA493" s="1011">
        <v>0.6</v>
      </c>
      <c r="AB493" s="2664"/>
      <c r="AC493" s="2664"/>
      <c r="AD493" s="2664"/>
      <c r="AE493" s="2664"/>
      <c r="AF493" s="2664"/>
      <c r="AG493" s="2664"/>
    </row>
    <row r="494" spans="1:33" s="1" customFormat="1">
      <c r="A494" s="84"/>
      <c r="B494" s="1015" t="s">
        <v>485</v>
      </c>
      <c r="C494" s="1016"/>
      <c r="D494" s="1010"/>
      <c r="E494" s="1011"/>
      <c r="F494" s="1011"/>
      <c r="G494" s="1011"/>
      <c r="H494" s="1011"/>
      <c r="I494" s="2"/>
      <c r="J494" s="2"/>
      <c r="K494" s="2"/>
      <c r="L494" s="1019"/>
      <c r="M494" s="2"/>
      <c r="N494" s="2"/>
      <c r="O494" s="1011"/>
      <c r="P494" s="2"/>
      <c r="Q494" s="1011"/>
      <c r="R494" s="1011"/>
      <c r="S494" s="2"/>
      <c r="T494" s="2"/>
      <c r="U494" s="2"/>
      <c r="V494" s="2"/>
      <c r="W494" s="2"/>
      <c r="X494" s="2"/>
      <c r="Y494" s="2"/>
      <c r="Z494" s="1011"/>
      <c r="AA494" s="1011"/>
      <c r="AB494" s="2664"/>
      <c r="AC494" s="2664"/>
      <c r="AD494" s="2664"/>
      <c r="AE494" s="2664"/>
      <c r="AF494" s="2664"/>
      <c r="AG494" s="2664"/>
    </row>
    <row r="495" spans="1:33" s="1" customFormat="1">
      <c r="A495" s="84">
        <v>211</v>
      </c>
      <c r="B495" s="1018" t="s">
        <v>70</v>
      </c>
      <c r="C495" s="1016" t="s">
        <v>486</v>
      </c>
      <c r="D495" s="1010"/>
      <c r="E495" s="1011">
        <v>1.3</v>
      </c>
      <c r="F495" s="1011">
        <v>1.3</v>
      </c>
      <c r="G495" s="1011"/>
      <c r="H495" s="1011"/>
      <c r="I495" s="2"/>
      <c r="J495" s="2"/>
      <c r="K495" s="2"/>
      <c r="L495" s="1019">
        <v>1.3</v>
      </c>
      <c r="M495" s="2"/>
      <c r="N495" s="2"/>
      <c r="O495" s="1011"/>
      <c r="P495" s="2"/>
      <c r="Q495" s="1011"/>
      <c r="R495" s="1011" t="s">
        <v>55</v>
      </c>
      <c r="S495" s="2"/>
      <c r="T495" s="2"/>
      <c r="U495" s="2"/>
      <c r="V495" s="2"/>
      <c r="W495" s="2"/>
      <c r="X495" s="2"/>
      <c r="Y495" s="2"/>
      <c r="Z495" s="1011">
        <v>1.3</v>
      </c>
      <c r="AA495" s="1011"/>
      <c r="AB495" s="2664"/>
      <c r="AC495" s="2664"/>
      <c r="AD495" s="2664"/>
      <c r="AE495" s="2664"/>
      <c r="AF495" s="2664"/>
      <c r="AG495" s="2664"/>
    </row>
    <row r="496" spans="1:33" s="1" customFormat="1">
      <c r="A496" s="84"/>
      <c r="B496" s="1015" t="s">
        <v>487</v>
      </c>
      <c r="C496" s="1016"/>
      <c r="D496" s="1010"/>
      <c r="E496" s="1011"/>
      <c r="F496" s="1011"/>
      <c r="G496" s="1011"/>
      <c r="H496" s="1011"/>
      <c r="I496" s="2"/>
      <c r="J496" s="2"/>
      <c r="K496" s="2"/>
      <c r="L496" s="1019"/>
      <c r="M496" s="2"/>
      <c r="N496" s="2"/>
      <c r="O496" s="1011"/>
      <c r="P496" s="2"/>
      <c r="Q496" s="1011"/>
      <c r="R496" s="1011"/>
      <c r="S496" s="2"/>
      <c r="T496" s="2"/>
      <c r="U496" s="2"/>
      <c r="V496" s="2"/>
      <c r="W496" s="2"/>
      <c r="X496" s="2"/>
      <c r="Y496" s="2"/>
      <c r="Z496" s="1011"/>
      <c r="AA496" s="1011"/>
      <c r="AB496" s="2664"/>
      <c r="AC496" s="2664"/>
      <c r="AD496" s="2664"/>
      <c r="AE496" s="2664"/>
      <c r="AF496" s="2664"/>
      <c r="AG496" s="2664"/>
    </row>
    <row r="497" spans="1:33" s="1" customFormat="1">
      <c r="A497" s="84">
        <v>212</v>
      </c>
      <c r="B497" s="1018" t="s">
        <v>70</v>
      </c>
      <c r="C497" s="1016" t="s">
        <v>488</v>
      </c>
      <c r="D497" s="1010"/>
      <c r="E497" s="1011">
        <v>1.1000000000000001</v>
      </c>
      <c r="F497" s="1011">
        <v>1.1000000000000001</v>
      </c>
      <c r="G497" s="1011">
        <v>0.7</v>
      </c>
      <c r="H497" s="1011"/>
      <c r="I497" s="2"/>
      <c r="J497" s="2"/>
      <c r="K497" s="2"/>
      <c r="L497" s="1019">
        <v>0.4</v>
      </c>
      <c r="M497" s="2"/>
      <c r="N497" s="2"/>
      <c r="O497" s="1011"/>
      <c r="P497" s="2"/>
      <c r="Q497" s="1011"/>
      <c r="R497" s="1011" t="s">
        <v>55</v>
      </c>
      <c r="S497" s="2"/>
      <c r="T497" s="2"/>
      <c r="U497" s="2"/>
      <c r="V497" s="2"/>
      <c r="W497" s="2"/>
      <c r="X497" s="2"/>
      <c r="Y497" s="2"/>
      <c r="Z497" s="1011">
        <v>1.1000000000000001</v>
      </c>
      <c r="AA497" s="1011"/>
      <c r="AB497" s="2664"/>
      <c r="AC497" s="2664"/>
      <c r="AD497" s="2664"/>
      <c r="AE497" s="2664"/>
      <c r="AF497" s="2664"/>
      <c r="AG497" s="2664"/>
    </row>
    <row r="498" spans="1:33" s="1" customFormat="1">
      <c r="A498" s="84"/>
      <c r="B498" s="1015" t="s">
        <v>489</v>
      </c>
      <c r="C498" s="1016"/>
      <c r="D498" s="1010"/>
      <c r="E498" s="1011"/>
      <c r="F498" s="1011"/>
      <c r="G498" s="1011"/>
      <c r="H498" s="1011"/>
      <c r="I498" s="2"/>
      <c r="J498" s="2"/>
      <c r="K498" s="2"/>
      <c r="L498" s="1019"/>
      <c r="M498" s="2"/>
      <c r="N498" s="2"/>
      <c r="O498" s="1011"/>
      <c r="P498" s="2"/>
      <c r="Q498" s="1011"/>
      <c r="R498" s="1011"/>
      <c r="S498" s="2"/>
      <c r="T498" s="2"/>
      <c r="U498" s="2"/>
      <c r="V498" s="2"/>
      <c r="W498" s="2"/>
      <c r="X498" s="2"/>
      <c r="Y498" s="2"/>
      <c r="Z498" s="1011"/>
      <c r="AA498" s="1011"/>
      <c r="AB498" s="2664"/>
      <c r="AC498" s="2664"/>
      <c r="AD498" s="2664"/>
      <c r="AE498" s="2664"/>
      <c r="AF498" s="2664"/>
      <c r="AG498" s="2664"/>
    </row>
    <row r="499" spans="1:33" s="1" customFormat="1">
      <c r="A499" s="84">
        <v>213</v>
      </c>
      <c r="B499" s="1018" t="s">
        <v>70</v>
      </c>
      <c r="C499" s="1016" t="s">
        <v>490</v>
      </c>
      <c r="D499" s="1010"/>
      <c r="E499" s="1011">
        <v>1.1000000000000001</v>
      </c>
      <c r="F499" s="1011">
        <v>1.1000000000000001</v>
      </c>
      <c r="G499" s="1011">
        <v>1.1000000000000001</v>
      </c>
      <c r="H499" s="1011"/>
      <c r="I499" s="2"/>
      <c r="J499" s="2"/>
      <c r="K499" s="2"/>
      <c r="L499" s="1019"/>
      <c r="M499" s="2"/>
      <c r="N499" s="2"/>
      <c r="O499" s="1011"/>
      <c r="P499" s="2"/>
      <c r="Q499" s="1011"/>
      <c r="R499" s="1011" t="s">
        <v>55</v>
      </c>
      <c r="S499" s="2"/>
      <c r="T499" s="2"/>
      <c r="U499" s="2"/>
      <c r="V499" s="2"/>
      <c r="W499" s="2"/>
      <c r="X499" s="2"/>
      <c r="Y499" s="2"/>
      <c r="Z499" s="1011">
        <v>1.1000000000000001</v>
      </c>
      <c r="AA499" s="1011"/>
      <c r="AB499" s="2664"/>
      <c r="AC499" s="2664"/>
      <c r="AD499" s="2664"/>
      <c r="AE499" s="2664"/>
      <c r="AF499" s="2664"/>
      <c r="AG499" s="2664"/>
    </row>
    <row r="500" spans="1:33" s="1" customFormat="1">
      <c r="A500" s="84"/>
      <c r="B500" s="1015" t="s">
        <v>491</v>
      </c>
      <c r="C500" s="1016"/>
      <c r="D500" s="1010"/>
      <c r="E500" s="1011"/>
      <c r="F500" s="1011"/>
      <c r="G500" s="1011"/>
      <c r="H500" s="1011"/>
      <c r="I500" s="2"/>
      <c r="J500" s="2"/>
      <c r="K500" s="2"/>
      <c r="L500" s="1019"/>
      <c r="M500" s="2"/>
      <c r="N500" s="2"/>
      <c r="O500" s="1011"/>
      <c r="P500" s="2"/>
      <c r="Q500" s="1011"/>
      <c r="R500" s="1011"/>
      <c r="S500" s="2"/>
      <c r="T500" s="2"/>
      <c r="U500" s="2"/>
      <c r="V500" s="2"/>
      <c r="W500" s="2"/>
      <c r="X500" s="2"/>
      <c r="Y500" s="2"/>
      <c r="Z500" s="1011"/>
      <c r="AA500" s="1011"/>
      <c r="AB500" s="2664"/>
      <c r="AC500" s="2664"/>
      <c r="AD500" s="2664"/>
      <c r="AE500" s="2664"/>
      <c r="AF500" s="2664"/>
      <c r="AG500" s="2664"/>
    </row>
    <row r="501" spans="1:33" s="1" customFormat="1">
      <c r="A501" s="84">
        <v>214</v>
      </c>
      <c r="B501" s="1018" t="s">
        <v>70</v>
      </c>
      <c r="C501" s="1016" t="s">
        <v>492</v>
      </c>
      <c r="D501" s="1010"/>
      <c r="E501" s="1011">
        <v>0.8</v>
      </c>
      <c r="F501" s="1011"/>
      <c r="G501" s="1011"/>
      <c r="H501" s="1011"/>
      <c r="I501" s="2"/>
      <c r="J501" s="2"/>
      <c r="K501" s="2"/>
      <c r="L501" s="1019"/>
      <c r="M501" s="2"/>
      <c r="N501" s="2"/>
      <c r="O501" s="1011">
        <v>0.8</v>
      </c>
      <c r="P501" s="2"/>
      <c r="Q501" s="1011">
        <v>0.8</v>
      </c>
      <c r="R501" s="1011" t="s">
        <v>55</v>
      </c>
      <c r="S501" s="2"/>
      <c r="T501" s="2"/>
      <c r="U501" s="2"/>
      <c r="V501" s="2"/>
      <c r="W501" s="2"/>
      <c r="X501" s="2"/>
      <c r="Y501" s="2"/>
      <c r="Z501" s="1011"/>
      <c r="AA501" s="1011">
        <v>0.8</v>
      </c>
      <c r="AB501" s="2664"/>
      <c r="AC501" s="2664"/>
      <c r="AD501" s="2664"/>
      <c r="AE501" s="2664"/>
      <c r="AF501" s="2664"/>
      <c r="AG501" s="2664"/>
    </row>
    <row r="502" spans="1:33" s="1" customFormat="1">
      <c r="A502" s="84"/>
      <c r="B502" s="1015" t="s">
        <v>493</v>
      </c>
      <c r="C502" s="1016"/>
      <c r="D502" s="1010"/>
      <c r="E502" s="1011"/>
      <c r="F502" s="1011"/>
      <c r="G502" s="1011"/>
      <c r="H502" s="1011"/>
      <c r="I502" s="2"/>
      <c r="J502" s="2"/>
      <c r="K502" s="2"/>
      <c r="L502" s="1019"/>
      <c r="M502" s="2"/>
      <c r="N502" s="2"/>
      <c r="O502" s="1011"/>
      <c r="P502" s="2"/>
      <c r="Q502" s="1011"/>
      <c r="R502" s="1011"/>
      <c r="S502" s="2"/>
      <c r="T502" s="2"/>
      <c r="U502" s="2"/>
      <c r="V502" s="2"/>
      <c r="W502" s="2"/>
      <c r="X502" s="2"/>
      <c r="Y502" s="2"/>
      <c r="Z502" s="1011"/>
      <c r="AA502" s="1011"/>
      <c r="AB502" s="2664"/>
      <c r="AC502" s="2664"/>
      <c r="AD502" s="2664"/>
      <c r="AE502" s="2664"/>
      <c r="AF502" s="2664"/>
      <c r="AG502" s="2664"/>
    </row>
    <row r="503" spans="1:33" s="1" customFormat="1">
      <c r="A503" s="84">
        <v>215</v>
      </c>
      <c r="B503" s="1018" t="s">
        <v>70</v>
      </c>
      <c r="C503" s="1016" t="s">
        <v>494</v>
      </c>
      <c r="D503" s="1010"/>
      <c r="E503" s="1011">
        <v>0.9</v>
      </c>
      <c r="F503" s="1011">
        <v>0.2</v>
      </c>
      <c r="G503" s="1011">
        <v>0.2</v>
      </c>
      <c r="H503" s="1011"/>
      <c r="I503" s="2"/>
      <c r="J503" s="2"/>
      <c r="K503" s="2"/>
      <c r="L503" s="1019"/>
      <c r="M503" s="2"/>
      <c r="N503" s="2"/>
      <c r="O503" s="1011">
        <v>0.7</v>
      </c>
      <c r="P503" s="2"/>
      <c r="Q503" s="1011">
        <v>0.7</v>
      </c>
      <c r="R503" s="1011" t="s">
        <v>55</v>
      </c>
      <c r="S503" s="2"/>
      <c r="T503" s="2"/>
      <c r="U503" s="2"/>
      <c r="V503" s="2"/>
      <c r="W503" s="2"/>
      <c r="X503" s="2"/>
      <c r="Y503" s="2"/>
      <c r="Z503" s="1011">
        <v>0.2</v>
      </c>
      <c r="AA503" s="1011">
        <v>0.7</v>
      </c>
      <c r="AB503" s="2664"/>
      <c r="AC503" s="2664"/>
      <c r="AD503" s="2664"/>
      <c r="AE503" s="2664"/>
      <c r="AF503" s="2664"/>
      <c r="AG503" s="2664"/>
    </row>
    <row r="504" spans="1:33" s="1" customFormat="1">
      <c r="A504" s="84"/>
      <c r="B504" s="1015" t="s">
        <v>495</v>
      </c>
      <c r="C504" s="1016"/>
      <c r="D504" s="1010"/>
      <c r="E504" s="1011"/>
      <c r="F504" s="1011"/>
      <c r="G504" s="1011"/>
      <c r="H504" s="1011"/>
      <c r="I504" s="2"/>
      <c r="J504" s="2"/>
      <c r="K504" s="2"/>
      <c r="L504" s="1019"/>
      <c r="M504" s="2"/>
      <c r="N504" s="2"/>
      <c r="O504" s="1011"/>
      <c r="P504" s="2"/>
      <c r="Q504" s="1011"/>
      <c r="R504" s="1011"/>
      <c r="S504" s="2"/>
      <c r="T504" s="2"/>
      <c r="U504" s="2"/>
      <c r="V504" s="2"/>
      <c r="W504" s="2"/>
      <c r="X504" s="2"/>
      <c r="Y504" s="2"/>
      <c r="Z504" s="1011"/>
      <c r="AA504" s="1011"/>
      <c r="AB504" s="2664"/>
      <c r="AC504" s="2664"/>
      <c r="AD504" s="2664"/>
      <c r="AE504" s="2664"/>
      <c r="AF504" s="2664"/>
      <c r="AG504" s="2664"/>
    </row>
    <row r="505" spans="1:33" s="1" customFormat="1">
      <c r="A505" s="84">
        <v>216</v>
      </c>
      <c r="B505" s="1018" t="s">
        <v>70</v>
      </c>
      <c r="C505" s="1016" t="s">
        <v>496</v>
      </c>
      <c r="D505" s="1010"/>
      <c r="E505" s="1011">
        <v>0.5</v>
      </c>
      <c r="F505" s="1011"/>
      <c r="G505" s="1011"/>
      <c r="H505" s="1011"/>
      <c r="I505" s="2"/>
      <c r="J505" s="2"/>
      <c r="K505" s="2"/>
      <c r="L505" s="1019"/>
      <c r="M505" s="2"/>
      <c r="N505" s="2"/>
      <c r="O505" s="1011">
        <v>0.5</v>
      </c>
      <c r="P505" s="2"/>
      <c r="Q505" s="1011">
        <v>0.5</v>
      </c>
      <c r="R505" s="1011" t="s">
        <v>55</v>
      </c>
      <c r="S505" s="2"/>
      <c r="T505" s="2"/>
      <c r="U505" s="2"/>
      <c r="V505" s="2"/>
      <c r="W505" s="2"/>
      <c r="X505" s="2"/>
      <c r="Y505" s="2"/>
      <c r="Z505" s="1011"/>
      <c r="AA505" s="1011">
        <v>0.5</v>
      </c>
      <c r="AB505" s="2664"/>
      <c r="AC505" s="2664"/>
      <c r="AD505" s="2664"/>
      <c r="AE505" s="2664"/>
      <c r="AF505" s="2664"/>
      <c r="AG505" s="2664"/>
    </row>
    <row r="506" spans="1:33" s="1" customFormat="1">
      <c r="A506" s="84"/>
      <c r="B506" s="1015" t="s">
        <v>497</v>
      </c>
      <c r="C506" s="1016"/>
      <c r="D506" s="1010"/>
      <c r="E506" s="1011"/>
      <c r="F506" s="1011"/>
      <c r="G506" s="1011"/>
      <c r="H506" s="1011"/>
      <c r="I506" s="2"/>
      <c r="J506" s="2"/>
      <c r="K506" s="2"/>
      <c r="L506" s="1019"/>
      <c r="M506" s="2"/>
      <c r="N506" s="2"/>
      <c r="O506" s="1011"/>
      <c r="P506" s="2"/>
      <c r="Q506" s="1011"/>
      <c r="R506" s="1011"/>
      <c r="S506" s="2"/>
      <c r="T506" s="2"/>
      <c r="U506" s="2"/>
      <c r="V506" s="2"/>
      <c r="W506" s="2"/>
      <c r="X506" s="2"/>
      <c r="Y506" s="2"/>
      <c r="Z506" s="1011"/>
      <c r="AA506" s="1011"/>
      <c r="AB506" s="2664"/>
      <c r="AC506" s="2664"/>
      <c r="AD506" s="2664"/>
      <c r="AE506" s="2664"/>
      <c r="AF506" s="2664"/>
      <c r="AG506" s="2664"/>
    </row>
    <row r="507" spans="1:33" s="1" customFormat="1">
      <c r="A507" s="84">
        <v>217</v>
      </c>
      <c r="B507" s="1018" t="s">
        <v>70</v>
      </c>
      <c r="C507" s="1016" t="s">
        <v>498</v>
      </c>
      <c r="D507" s="1010"/>
      <c r="E507" s="1011">
        <v>0.9</v>
      </c>
      <c r="F507" s="1011"/>
      <c r="G507" s="1011"/>
      <c r="H507" s="1011"/>
      <c r="I507" s="2"/>
      <c r="J507" s="2"/>
      <c r="K507" s="2"/>
      <c r="L507" s="1019"/>
      <c r="M507" s="2"/>
      <c r="N507" s="2"/>
      <c r="O507" s="1011">
        <v>0.9</v>
      </c>
      <c r="P507" s="2"/>
      <c r="Q507" s="1011">
        <v>0.9</v>
      </c>
      <c r="R507" s="1011" t="s">
        <v>55</v>
      </c>
      <c r="S507" s="2"/>
      <c r="T507" s="2"/>
      <c r="U507" s="2"/>
      <c r="V507" s="2"/>
      <c r="W507" s="2"/>
      <c r="X507" s="2"/>
      <c r="Y507" s="2"/>
      <c r="Z507" s="1011"/>
      <c r="AA507" s="1011">
        <v>0.9</v>
      </c>
      <c r="AB507" s="2664"/>
      <c r="AC507" s="2664"/>
      <c r="AD507" s="2664"/>
      <c r="AE507" s="2664"/>
      <c r="AF507" s="2664"/>
      <c r="AG507" s="2664"/>
    </row>
    <row r="508" spans="1:33" s="1" customFormat="1">
      <c r="A508" s="84">
        <v>218</v>
      </c>
      <c r="B508" s="1018" t="s">
        <v>499</v>
      </c>
      <c r="C508" s="1016" t="s">
        <v>500</v>
      </c>
      <c r="D508" s="1010"/>
      <c r="E508" s="1011">
        <v>0.3</v>
      </c>
      <c r="F508" s="1011"/>
      <c r="G508" s="1011"/>
      <c r="H508" s="1011"/>
      <c r="I508" s="2"/>
      <c r="J508" s="2"/>
      <c r="K508" s="2"/>
      <c r="L508" s="1019"/>
      <c r="M508" s="2"/>
      <c r="N508" s="2"/>
      <c r="O508" s="1011">
        <v>0.3</v>
      </c>
      <c r="P508" s="2"/>
      <c r="Q508" s="1011">
        <v>0.3</v>
      </c>
      <c r="R508" s="1011" t="s">
        <v>55</v>
      </c>
      <c r="S508" s="2"/>
      <c r="T508" s="2"/>
      <c r="U508" s="2"/>
      <c r="V508" s="2"/>
      <c r="W508" s="2"/>
      <c r="X508" s="2"/>
      <c r="Y508" s="2"/>
      <c r="Z508" s="1011"/>
      <c r="AA508" s="1011">
        <v>0.3</v>
      </c>
      <c r="AB508" s="2664"/>
      <c r="AC508" s="2664"/>
      <c r="AD508" s="2664"/>
      <c r="AE508" s="2664"/>
      <c r="AF508" s="2664"/>
      <c r="AG508" s="2664"/>
    </row>
    <row r="509" spans="1:33" s="1" customFormat="1">
      <c r="A509" s="84"/>
      <c r="B509" s="1015" t="s">
        <v>501</v>
      </c>
      <c r="C509" s="1016"/>
      <c r="D509" s="1010"/>
      <c r="E509" s="1011"/>
      <c r="F509" s="1011"/>
      <c r="G509" s="1011"/>
      <c r="H509" s="1011"/>
      <c r="I509" s="2"/>
      <c r="J509" s="2"/>
      <c r="K509" s="2"/>
      <c r="L509" s="1019"/>
      <c r="M509" s="2"/>
      <c r="N509" s="2"/>
      <c r="O509" s="1011"/>
      <c r="P509" s="2"/>
      <c r="Q509" s="1011"/>
      <c r="R509" s="1011"/>
      <c r="S509" s="2"/>
      <c r="T509" s="2"/>
      <c r="U509" s="2"/>
      <c r="V509" s="2"/>
      <c r="W509" s="2"/>
      <c r="X509" s="2"/>
      <c r="Y509" s="2"/>
      <c r="Z509" s="1011"/>
      <c r="AA509" s="1011"/>
      <c r="AB509" s="2664"/>
      <c r="AC509" s="2664"/>
      <c r="AD509" s="2664"/>
      <c r="AE509" s="2664"/>
      <c r="AF509" s="2664"/>
      <c r="AG509" s="2664"/>
    </row>
    <row r="510" spans="1:33" s="1" customFormat="1">
      <c r="A510" s="84">
        <v>219</v>
      </c>
      <c r="B510" s="1018" t="s">
        <v>70</v>
      </c>
      <c r="C510" s="1016" t="s">
        <v>502</v>
      </c>
      <c r="D510" s="1010"/>
      <c r="E510" s="1011">
        <v>0.2</v>
      </c>
      <c r="F510" s="1011"/>
      <c r="G510" s="1011"/>
      <c r="H510" s="1011"/>
      <c r="I510" s="2"/>
      <c r="J510" s="2"/>
      <c r="K510" s="2"/>
      <c r="L510" s="1019"/>
      <c r="M510" s="2"/>
      <c r="N510" s="2"/>
      <c r="O510" s="1011">
        <v>0.2</v>
      </c>
      <c r="P510" s="2"/>
      <c r="Q510" s="1011">
        <v>0.2</v>
      </c>
      <c r="R510" s="1011" t="s">
        <v>55</v>
      </c>
      <c r="S510" s="2"/>
      <c r="T510" s="2"/>
      <c r="U510" s="2"/>
      <c r="V510" s="2"/>
      <c r="W510" s="2"/>
      <c r="X510" s="2"/>
      <c r="Y510" s="2"/>
      <c r="Z510" s="1011"/>
      <c r="AA510" s="1011">
        <v>0.2</v>
      </c>
      <c r="AB510" s="2664"/>
      <c r="AC510" s="2664"/>
      <c r="AD510" s="2664"/>
      <c r="AE510" s="2664"/>
      <c r="AF510" s="2664"/>
      <c r="AG510" s="2664"/>
    </row>
    <row r="511" spans="1:33" s="1" customFormat="1">
      <c r="A511" s="2320"/>
      <c r="B511" s="1106" t="s">
        <v>503</v>
      </c>
      <c r="C511" s="2660"/>
      <c r="D511" s="2661"/>
      <c r="E511" s="2661"/>
      <c r="F511" s="2661"/>
      <c r="G511" s="2661"/>
      <c r="H511" s="2661"/>
      <c r="I511" s="2661"/>
      <c r="J511" s="2661"/>
      <c r="K511" s="2661"/>
      <c r="L511" s="2661"/>
      <c r="M511" s="2661"/>
      <c r="N511" s="2661"/>
      <c r="O511" s="2661"/>
      <c r="P511" s="2661"/>
      <c r="Q511" s="2661"/>
      <c r="R511" s="2661"/>
      <c r="S511" s="2661"/>
      <c r="T511" s="2661"/>
      <c r="U511" s="2661"/>
      <c r="V511" s="2661"/>
      <c r="W511" s="2661"/>
      <c r="X511" s="2661"/>
      <c r="Y511" s="2661"/>
      <c r="Z511" s="2661"/>
      <c r="AA511" s="2662"/>
      <c r="AB511" s="2664"/>
      <c r="AC511" s="2664"/>
      <c r="AD511" s="2664"/>
      <c r="AE511" s="2664"/>
      <c r="AF511" s="2664"/>
      <c r="AG511" s="2664"/>
    </row>
    <row r="512" spans="1:33" s="1" customFormat="1">
      <c r="A512" s="84"/>
      <c r="B512" s="3180" t="s">
        <v>504</v>
      </c>
      <c r="C512" s="3180"/>
      <c r="D512" s="1010"/>
      <c r="E512" s="1011"/>
      <c r="F512" s="1011"/>
      <c r="G512" s="1011"/>
      <c r="H512" s="1011"/>
      <c r="I512" s="2"/>
      <c r="J512" s="2"/>
      <c r="K512" s="2"/>
      <c r="L512" s="1019"/>
      <c r="M512" s="2"/>
      <c r="N512" s="2"/>
      <c r="O512" s="1011"/>
      <c r="P512" s="2"/>
      <c r="Q512" s="1011"/>
      <c r="R512" s="1011"/>
      <c r="S512" s="2"/>
      <c r="T512" s="2"/>
      <c r="U512" s="2"/>
      <c r="V512" s="2"/>
      <c r="W512" s="2"/>
      <c r="X512" s="2"/>
      <c r="Y512" s="2"/>
      <c r="Z512" s="1011"/>
      <c r="AA512" s="1011"/>
      <c r="AB512" s="2664"/>
      <c r="AC512" s="2664"/>
      <c r="AD512" s="2664"/>
      <c r="AE512" s="2664"/>
      <c r="AF512" s="2664"/>
      <c r="AG512" s="2664"/>
    </row>
    <row r="513" spans="1:33" s="1" customFormat="1">
      <c r="A513" s="84">
        <v>220</v>
      </c>
      <c r="B513" s="1018" t="s">
        <v>357</v>
      </c>
      <c r="C513" s="1016" t="s">
        <v>505</v>
      </c>
      <c r="D513" s="1010"/>
      <c r="E513" s="1011">
        <v>0.4</v>
      </c>
      <c r="F513" s="1011">
        <v>0.4</v>
      </c>
      <c r="G513" s="1011">
        <v>0.4</v>
      </c>
      <c r="H513" s="1011"/>
      <c r="I513" s="2"/>
      <c r="J513" s="2"/>
      <c r="K513" s="2"/>
      <c r="L513" s="1019"/>
      <c r="M513" s="2"/>
      <c r="N513" s="2"/>
      <c r="O513" s="1011"/>
      <c r="P513" s="2"/>
      <c r="Q513" s="1011"/>
      <c r="R513" s="1011" t="s">
        <v>55</v>
      </c>
      <c r="S513" s="2"/>
      <c r="T513" s="2"/>
      <c r="U513" s="2"/>
      <c r="V513" s="2"/>
      <c r="W513" s="2"/>
      <c r="X513" s="2"/>
      <c r="Y513" s="2"/>
      <c r="Z513" s="1011">
        <v>0.4</v>
      </c>
      <c r="AA513" s="1011"/>
      <c r="AB513" s="2664"/>
      <c r="AC513" s="2664"/>
      <c r="AD513" s="2664"/>
      <c r="AE513" s="2664"/>
      <c r="AF513" s="2664"/>
      <c r="AG513" s="2664"/>
    </row>
    <row r="514" spans="1:33" s="1" customFormat="1">
      <c r="A514" s="84">
        <v>221</v>
      </c>
      <c r="B514" s="1018" t="s">
        <v>282</v>
      </c>
      <c r="C514" s="1016" t="s">
        <v>506</v>
      </c>
      <c r="D514" s="1010"/>
      <c r="E514" s="1011">
        <v>0.8</v>
      </c>
      <c r="F514" s="1011">
        <v>0.8</v>
      </c>
      <c r="G514" s="1011">
        <v>0.8</v>
      </c>
      <c r="H514" s="1011"/>
      <c r="I514" s="2"/>
      <c r="J514" s="2"/>
      <c r="K514" s="2"/>
      <c r="L514" s="1019"/>
      <c r="M514" s="2"/>
      <c r="N514" s="2"/>
      <c r="O514" s="1011"/>
      <c r="P514" s="2"/>
      <c r="Q514" s="1011"/>
      <c r="R514" s="1011" t="s">
        <v>55</v>
      </c>
      <c r="S514" s="2"/>
      <c r="T514" s="2"/>
      <c r="U514" s="2"/>
      <c r="V514" s="2"/>
      <c r="W514" s="2"/>
      <c r="X514" s="2"/>
      <c r="Y514" s="2"/>
      <c r="Z514" s="1011">
        <v>0.8</v>
      </c>
      <c r="AA514" s="1011"/>
      <c r="AB514" s="2664"/>
      <c r="AC514" s="2664"/>
      <c r="AD514" s="2664"/>
      <c r="AE514" s="2664"/>
      <c r="AF514" s="2664"/>
      <c r="AG514" s="2664"/>
    </row>
    <row r="515" spans="1:33" s="1" customFormat="1">
      <c r="A515" s="84">
        <v>222</v>
      </c>
      <c r="B515" s="1018" t="s">
        <v>373</v>
      </c>
      <c r="C515" s="1016" t="s">
        <v>507</v>
      </c>
      <c r="D515" s="1010"/>
      <c r="E515" s="1011">
        <v>1.9</v>
      </c>
      <c r="F515" s="1011">
        <v>1.9</v>
      </c>
      <c r="G515" s="1011">
        <v>1.9</v>
      </c>
      <c r="H515" s="1011"/>
      <c r="I515" s="2"/>
      <c r="J515" s="2"/>
      <c r="K515" s="2"/>
      <c r="L515" s="1019"/>
      <c r="M515" s="2"/>
      <c r="N515" s="2"/>
      <c r="O515" s="1011"/>
      <c r="P515" s="2"/>
      <c r="Q515" s="1011"/>
      <c r="R515" s="1011" t="s">
        <v>55</v>
      </c>
      <c r="S515" s="2"/>
      <c r="T515" s="2"/>
      <c r="U515" s="2"/>
      <c r="V515" s="2"/>
      <c r="W515" s="2"/>
      <c r="X515" s="2"/>
      <c r="Y515" s="2"/>
      <c r="Z515" s="1011">
        <v>1.9</v>
      </c>
      <c r="AA515" s="1011"/>
      <c r="AB515" s="2664"/>
      <c r="AC515" s="2664"/>
      <c r="AD515" s="2664"/>
      <c r="AE515" s="2664"/>
      <c r="AF515" s="2664"/>
      <c r="AG515" s="2664"/>
    </row>
    <row r="516" spans="1:33" s="1" customFormat="1">
      <c r="A516" s="84">
        <v>223</v>
      </c>
      <c r="B516" s="1045" t="s">
        <v>58</v>
      </c>
      <c r="C516" s="1031" t="s">
        <v>508</v>
      </c>
      <c r="D516" s="1017"/>
      <c r="E516" s="1019">
        <v>0.7</v>
      </c>
      <c r="F516" s="1019">
        <v>0.7</v>
      </c>
      <c r="G516" s="1019">
        <v>0.3</v>
      </c>
      <c r="H516" s="1011"/>
      <c r="I516" s="2"/>
      <c r="J516" s="2"/>
      <c r="K516" s="2"/>
      <c r="L516" s="1019">
        <v>0.4</v>
      </c>
      <c r="M516" s="2"/>
      <c r="N516" s="2"/>
      <c r="O516" s="1011"/>
      <c r="P516" s="2"/>
      <c r="Q516" s="1011"/>
      <c r="R516" s="1011" t="s">
        <v>55</v>
      </c>
      <c r="S516" s="2"/>
      <c r="T516" s="2"/>
      <c r="U516" s="2"/>
      <c r="V516" s="2"/>
      <c r="W516" s="2"/>
      <c r="X516" s="2"/>
      <c r="Y516" s="2"/>
      <c r="Z516" s="1011">
        <v>0.7</v>
      </c>
      <c r="AA516" s="1011"/>
      <c r="AB516" s="2664"/>
      <c r="AC516" s="2664"/>
      <c r="AD516" s="2664"/>
      <c r="AE516" s="2664"/>
      <c r="AF516" s="2664"/>
      <c r="AG516" s="2664"/>
    </row>
    <row r="517" spans="1:33" s="1" customFormat="1">
      <c r="A517" s="84">
        <v>224</v>
      </c>
      <c r="B517" s="1018" t="s">
        <v>302</v>
      </c>
      <c r="C517" s="1016" t="s">
        <v>509</v>
      </c>
      <c r="D517" s="1010"/>
      <c r="E517" s="1011">
        <v>0.06</v>
      </c>
      <c r="F517" s="1011">
        <v>0.06</v>
      </c>
      <c r="G517" s="1011"/>
      <c r="H517" s="1011"/>
      <c r="I517" s="2"/>
      <c r="J517" s="2"/>
      <c r="K517" s="2"/>
      <c r="L517" s="1019">
        <v>0.06</v>
      </c>
      <c r="M517" s="2"/>
      <c r="N517" s="2"/>
      <c r="O517" s="1011"/>
      <c r="P517" s="2"/>
      <c r="Q517" s="1011"/>
      <c r="R517" s="1011" t="s">
        <v>55</v>
      </c>
      <c r="S517" s="2"/>
      <c r="T517" s="2"/>
      <c r="U517" s="2"/>
      <c r="V517" s="2"/>
      <c r="W517" s="2"/>
      <c r="X517" s="2"/>
      <c r="Y517" s="2"/>
      <c r="Z517" s="1029">
        <v>0.06</v>
      </c>
      <c r="AA517" s="1011"/>
      <c r="AB517" s="2664"/>
      <c r="AC517" s="2664"/>
      <c r="AD517" s="2664"/>
      <c r="AE517" s="2664"/>
      <c r="AF517" s="2664"/>
      <c r="AG517" s="2664"/>
    </row>
    <row r="518" spans="1:33" s="1" customFormat="1">
      <c r="A518" s="84"/>
      <c r="B518" s="1015" t="s">
        <v>510</v>
      </c>
      <c r="C518" s="1016"/>
      <c r="D518" s="1010"/>
      <c r="E518" s="1011"/>
      <c r="F518" s="1011"/>
      <c r="G518" s="1011"/>
      <c r="H518" s="1011"/>
      <c r="I518" s="2"/>
      <c r="J518" s="2"/>
      <c r="K518" s="2"/>
      <c r="L518" s="1019"/>
      <c r="M518" s="2"/>
      <c r="N518" s="2"/>
      <c r="O518" s="1011"/>
      <c r="P518" s="2"/>
      <c r="Q518" s="1011"/>
      <c r="R518" s="1011"/>
      <c r="S518" s="2"/>
      <c r="T518" s="2"/>
      <c r="U518" s="2"/>
      <c r="V518" s="2"/>
      <c r="W518" s="2"/>
      <c r="X518" s="2"/>
      <c r="Y518" s="2"/>
      <c r="Z518" s="1011"/>
      <c r="AA518" s="1011"/>
      <c r="AB518" s="2664"/>
      <c r="AC518" s="2664"/>
      <c r="AD518" s="2664"/>
      <c r="AE518" s="2664"/>
      <c r="AF518" s="2664"/>
      <c r="AG518" s="2664"/>
    </row>
    <row r="519" spans="1:33" s="1" customFormat="1">
      <c r="A519" s="84">
        <v>225</v>
      </c>
      <c r="B519" s="1018" t="s">
        <v>70</v>
      </c>
      <c r="C519" s="1016" t="s">
        <v>511</v>
      </c>
      <c r="D519" s="1010"/>
      <c r="E519" s="1011">
        <v>0.9</v>
      </c>
      <c r="F519" s="1011"/>
      <c r="G519" s="1011"/>
      <c r="H519" s="1011"/>
      <c r="I519" s="2"/>
      <c r="J519" s="2"/>
      <c r="K519" s="2"/>
      <c r="L519" s="1019"/>
      <c r="M519" s="2"/>
      <c r="N519" s="2"/>
      <c r="O519" s="1011">
        <v>0.9</v>
      </c>
      <c r="P519" s="2"/>
      <c r="Q519" s="1011">
        <v>0.9</v>
      </c>
      <c r="R519" s="1011" t="s">
        <v>55</v>
      </c>
      <c r="S519" s="2"/>
      <c r="T519" s="2"/>
      <c r="U519" s="2"/>
      <c r="V519" s="2"/>
      <c r="W519" s="2"/>
      <c r="X519" s="2"/>
      <c r="Y519" s="2"/>
      <c r="Z519" s="1011"/>
      <c r="AA519" s="1011">
        <v>0.9</v>
      </c>
      <c r="AB519" s="2664"/>
      <c r="AC519" s="2664"/>
      <c r="AD519" s="2664"/>
      <c r="AE519" s="2664"/>
      <c r="AF519" s="2664"/>
      <c r="AG519" s="2664"/>
    </row>
    <row r="520" spans="1:33" s="1" customFormat="1">
      <c r="A520" s="84"/>
      <c r="B520" s="1015" t="s">
        <v>512</v>
      </c>
      <c r="C520" s="1016"/>
      <c r="D520" s="1010"/>
      <c r="E520" s="1011"/>
      <c r="F520" s="1011"/>
      <c r="G520" s="1011"/>
      <c r="H520" s="1011"/>
      <c r="I520" s="2"/>
      <c r="J520" s="2"/>
      <c r="K520" s="2"/>
      <c r="L520" s="1019"/>
      <c r="M520" s="2"/>
      <c r="N520" s="2"/>
      <c r="O520" s="1011"/>
      <c r="P520" s="2"/>
      <c r="Q520" s="1011"/>
      <c r="R520" s="1011"/>
      <c r="S520" s="2"/>
      <c r="T520" s="2"/>
      <c r="U520" s="2"/>
      <c r="V520" s="2"/>
      <c r="W520" s="2"/>
      <c r="X520" s="2"/>
      <c r="Y520" s="2"/>
      <c r="Z520" s="1011"/>
      <c r="AA520" s="1011"/>
      <c r="AB520" s="2664"/>
      <c r="AC520" s="2664"/>
      <c r="AD520" s="2664"/>
      <c r="AE520" s="2664"/>
      <c r="AF520" s="2664"/>
      <c r="AG520" s="2664"/>
    </row>
    <row r="521" spans="1:33" s="1" customFormat="1">
      <c r="A521" s="84">
        <v>226</v>
      </c>
      <c r="B521" s="1018" t="s">
        <v>70</v>
      </c>
      <c r="C521" s="1016" t="s">
        <v>513</v>
      </c>
      <c r="D521" s="1010"/>
      <c r="E521" s="1011">
        <v>0.9</v>
      </c>
      <c r="F521" s="1011"/>
      <c r="G521" s="1011"/>
      <c r="H521" s="1011"/>
      <c r="I521" s="2"/>
      <c r="J521" s="2"/>
      <c r="K521" s="2"/>
      <c r="L521" s="1019"/>
      <c r="M521" s="2"/>
      <c r="N521" s="2"/>
      <c r="O521" s="1011">
        <v>0.9</v>
      </c>
      <c r="P521" s="2"/>
      <c r="Q521" s="1011">
        <v>0.9</v>
      </c>
      <c r="R521" s="1011" t="s">
        <v>55</v>
      </c>
      <c r="S521" s="2"/>
      <c r="T521" s="2"/>
      <c r="U521" s="2"/>
      <c r="V521" s="2"/>
      <c r="W521" s="2"/>
      <c r="X521" s="2"/>
      <c r="Y521" s="2"/>
      <c r="Z521" s="1011"/>
      <c r="AA521" s="1011">
        <v>0.9</v>
      </c>
      <c r="AB521" s="2664"/>
      <c r="AC521" s="2664"/>
      <c r="AD521" s="2664"/>
      <c r="AE521" s="2664"/>
      <c r="AF521" s="2664"/>
      <c r="AG521" s="2664"/>
    </row>
    <row r="522" spans="1:33" s="1" customFormat="1">
      <c r="A522" s="84"/>
      <c r="B522" s="1015" t="s">
        <v>514</v>
      </c>
      <c r="C522" s="1049"/>
      <c r="D522" s="1010"/>
      <c r="E522" s="1011"/>
      <c r="F522" s="1011"/>
      <c r="G522" s="1011"/>
      <c r="H522" s="1011"/>
      <c r="I522" s="2"/>
      <c r="J522" s="2"/>
      <c r="K522" s="2"/>
      <c r="L522" s="1019"/>
      <c r="M522" s="2"/>
      <c r="N522" s="2"/>
      <c r="O522" s="1011"/>
      <c r="P522" s="2"/>
      <c r="Q522" s="1011"/>
      <c r="R522" s="1011"/>
      <c r="S522" s="2"/>
      <c r="T522" s="2"/>
      <c r="U522" s="2"/>
      <c r="V522" s="2"/>
      <c r="W522" s="2"/>
      <c r="X522" s="2"/>
      <c r="Y522" s="2"/>
      <c r="Z522" s="1011"/>
      <c r="AA522" s="1011"/>
      <c r="AB522" s="2664"/>
      <c r="AC522" s="2664"/>
      <c r="AD522" s="2664"/>
      <c r="AE522" s="2664"/>
      <c r="AF522" s="2664"/>
      <c r="AG522" s="2664"/>
    </row>
    <row r="523" spans="1:33" s="1" customFormat="1">
      <c r="A523" s="84">
        <v>227</v>
      </c>
      <c r="B523" s="1018" t="s">
        <v>70</v>
      </c>
      <c r="C523" s="1016" t="s">
        <v>515</v>
      </c>
      <c r="D523" s="1010"/>
      <c r="E523" s="1011">
        <v>0.8</v>
      </c>
      <c r="F523" s="1011"/>
      <c r="G523" s="1011"/>
      <c r="H523" s="1011"/>
      <c r="I523" s="2"/>
      <c r="J523" s="2"/>
      <c r="K523" s="2"/>
      <c r="L523" s="1019"/>
      <c r="M523" s="2"/>
      <c r="N523" s="2"/>
      <c r="O523" s="1011">
        <v>0.8</v>
      </c>
      <c r="P523" s="2"/>
      <c r="Q523" s="1011">
        <v>0.8</v>
      </c>
      <c r="R523" s="1011" t="s">
        <v>55</v>
      </c>
      <c r="S523" s="2"/>
      <c r="T523" s="2"/>
      <c r="U523" s="2"/>
      <c r="V523" s="2"/>
      <c r="W523" s="2"/>
      <c r="X523" s="2"/>
      <c r="Y523" s="2"/>
      <c r="Z523" s="1011"/>
      <c r="AA523" s="1011">
        <v>0.8</v>
      </c>
      <c r="AB523" s="2664"/>
      <c r="AC523" s="2664"/>
      <c r="AD523" s="2664"/>
      <c r="AE523" s="2664"/>
      <c r="AF523" s="2664"/>
      <c r="AG523" s="2664"/>
    </row>
    <row r="524" spans="1:33" s="1" customFormat="1">
      <c r="A524" s="84"/>
      <c r="B524" s="1015" t="s">
        <v>516</v>
      </c>
      <c r="C524" s="1016"/>
      <c r="D524" s="1010"/>
      <c r="E524" s="1011"/>
      <c r="F524" s="1011"/>
      <c r="G524" s="1011"/>
      <c r="H524" s="1011"/>
      <c r="I524" s="2"/>
      <c r="J524" s="2"/>
      <c r="K524" s="2"/>
      <c r="L524" s="1019"/>
      <c r="M524" s="2"/>
      <c r="N524" s="2"/>
      <c r="O524" s="1011"/>
      <c r="P524" s="2"/>
      <c r="Q524" s="1011"/>
      <c r="R524" s="1011"/>
      <c r="S524" s="2"/>
      <c r="T524" s="2"/>
      <c r="U524" s="2"/>
      <c r="V524" s="2"/>
      <c r="W524" s="2"/>
      <c r="X524" s="2"/>
      <c r="Y524" s="2"/>
      <c r="Z524" s="1011"/>
      <c r="AA524" s="1011"/>
      <c r="AB524" s="2664"/>
      <c r="AC524" s="2664"/>
      <c r="AD524" s="2664"/>
      <c r="AE524" s="2664"/>
      <c r="AF524" s="2664"/>
      <c r="AG524" s="2664"/>
    </row>
    <row r="525" spans="1:33" s="1" customFormat="1">
      <c r="A525" s="84">
        <v>228</v>
      </c>
      <c r="B525" s="1018" t="s">
        <v>70</v>
      </c>
      <c r="C525" s="1016" t="s">
        <v>517</v>
      </c>
      <c r="D525" s="1010"/>
      <c r="E525" s="1011">
        <v>1.7</v>
      </c>
      <c r="F525" s="1011"/>
      <c r="G525" s="1011"/>
      <c r="H525" s="1011"/>
      <c r="I525" s="2"/>
      <c r="J525" s="2"/>
      <c r="K525" s="2"/>
      <c r="L525" s="1019"/>
      <c r="M525" s="2"/>
      <c r="N525" s="2"/>
      <c r="O525" s="1011">
        <v>1.7</v>
      </c>
      <c r="P525" s="2"/>
      <c r="Q525" s="1011">
        <v>1.7</v>
      </c>
      <c r="R525" s="1011" t="s">
        <v>55</v>
      </c>
      <c r="S525" s="2"/>
      <c r="T525" s="2"/>
      <c r="U525" s="2"/>
      <c r="V525" s="2"/>
      <c r="W525" s="2"/>
      <c r="X525" s="2"/>
      <c r="Y525" s="2"/>
      <c r="Z525" s="1011"/>
      <c r="AA525" s="1011">
        <v>1.7</v>
      </c>
      <c r="AB525" s="2664"/>
      <c r="AC525" s="2664"/>
      <c r="AD525" s="2664"/>
      <c r="AE525" s="2664"/>
      <c r="AF525" s="2664"/>
      <c r="AG525" s="2664"/>
    </row>
    <row r="526" spans="1:33" s="1" customFormat="1">
      <c r="A526" s="84"/>
      <c r="B526" s="1015" t="s">
        <v>518</v>
      </c>
      <c r="C526" s="1016"/>
      <c r="D526" s="1010"/>
      <c r="E526" s="1011"/>
      <c r="F526" s="1011"/>
      <c r="G526" s="1011"/>
      <c r="H526" s="1011"/>
      <c r="I526" s="2"/>
      <c r="J526" s="2"/>
      <c r="K526" s="2"/>
      <c r="L526" s="1019"/>
      <c r="M526" s="2"/>
      <c r="N526" s="2"/>
      <c r="O526" s="1011"/>
      <c r="P526" s="2"/>
      <c r="Q526" s="1011"/>
      <c r="R526" s="1011"/>
      <c r="S526" s="2"/>
      <c r="T526" s="2"/>
      <c r="U526" s="2"/>
      <c r="V526" s="2"/>
      <c r="W526" s="2"/>
      <c r="X526" s="2"/>
      <c r="Y526" s="2"/>
      <c r="Z526" s="1011"/>
      <c r="AA526" s="1011"/>
      <c r="AB526" s="2664"/>
      <c r="AC526" s="2664"/>
      <c r="AD526" s="2664"/>
      <c r="AE526" s="2664"/>
      <c r="AF526" s="2664"/>
      <c r="AG526" s="2664"/>
    </row>
    <row r="527" spans="1:33" s="1" customFormat="1">
      <c r="A527" s="84">
        <v>229</v>
      </c>
      <c r="B527" s="1018" t="s">
        <v>70</v>
      </c>
      <c r="C527" s="1016" t="s">
        <v>519</v>
      </c>
      <c r="D527" s="1010"/>
      <c r="E527" s="1011">
        <v>1.1000000000000001</v>
      </c>
      <c r="F527" s="1011"/>
      <c r="G527" s="1011"/>
      <c r="H527" s="1011"/>
      <c r="I527" s="2"/>
      <c r="J527" s="2"/>
      <c r="K527" s="2"/>
      <c r="L527" s="1019"/>
      <c r="M527" s="2"/>
      <c r="N527" s="2"/>
      <c r="O527" s="1011">
        <v>1.1000000000000001</v>
      </c>
      <c r="P527" s="2"/>
      <c r="Q527" s="1011">
        <v>1.1000000000000001</v>
      </c>
      <c r="R527" s="1011" t="s">
        <v>55</v>
      </c>
      <c r="S527" s="2"/>
      <c r="T527" s="2"/>
      <c r="U527" s="2"/>
      <c r="V527" s="2"/>
      <c r="W527" s="2"/>
      <c r="X527" s="2"/>
      <c r="Y527" s="2"/>
      <c r="Z527" s="1011"/>
      <c r="AA527" s="1011">
        <v>1.1000000000000001</v>
      </c>
      <c r="AB527" s="2664"/>
      <c r="AC527" s="2664"/>
      <c r="AD527" s="2664"/>
      <c r="AE527" s="2664"/>
      <c r="AF527" s="2664"/>
      <c r="AG527" s="2664"/>
    </row>
    <row r="528" spans="1:33" s="1" customFormat="1">
      <c r="A528" s="84"/>
      <c r="B528" s="1015" t="s">
        <v>520</v>
      </c>
      <c r="C528" s="1016"/>
      <c r="D528" s="1010"/>
      <c r="E528" s="1011"/>
      <c r="F528" s="1011"/>
      <c r="G528" s="1011"/>
      <c r="H528" s="1011"/>
      <c r="I528" s="2"/>
      <c r="J528" s="2"/>
      <c r="K528" s="2"/>
      <c r="L528" s="1019"/>
      <c r="M528" s="2"/>
      <c r="N528" s="2"/>
      <c r="O528" s="1011"/>
      <c r="P528" s="2"/>
      <c r="Q528" s="1011"/>
      <c r="R528" s="1011"/>
      <c r="S528" s="2"/>
      <c r="T528" s="2"/>
      <c r="U528" s="2"/>
      <c r="V528" s="2"/>
      <c r="W528" s="2"/>
      <c r="X528" s="2"/>
      <c r="Y528" s="2"/>
      <c r="Z528" s="1011"/>
      <c r="AA528" s="1011"/>
      <c r="AB528" s="2664"/>
      <c r="AC528" s="2664"/>
      <c r="AD528" s="2664"/>
      <c r="AE528" s="2664"/>
      <c r="AF528" s="2664"/>
      <c r="AG528" s="2664"/>
    </row>
    <row r="529" spans="1:33" s="1" customFormat="1">
      <c r="A529" s="84">
        <v>230</v>
      </c>
      <c r="B529" s="1018" t="s">
        <v>70</v>
      </c>
      <c r="C529" s="1016" t="s">
        <v>521</v>
      </c>
      <c r="D529" s="1010"/>
      <c r="E529" s="1011">
        <v>0.45</v>
      </c>
      <c r="F529" s="1011">
        <v>0.45</v>
      </c>
      <c r="G529" s="1011"/>
      <c r="H529" s="1011"/>
      <c r="I529" s="2"/>
      <c r="J529" s="2"/>
      <c r="K529" s="2"/>
      <c r="L529" s="1019">
        <v>0.45</v>
      </c>
      <c r="M529" s="2"/>
      <c r="N529" s="2"/>
      <c r="O529" s="1011"/>
      <c r="P529" s="2"/>
      <c r="Q529" s="1011"/>
      <c r="R529" s="1011" t="s">
        <v>55</v>
      </c>
      <c r="S529" s="2"/>
      <c r="T529" s="2"/>
      <c r="U529" s="2"/>
      <c r="V529" s="2"/>
      <c r="W529" s="2"/>
      <c r="X529" s="2"/>
      <c r="Y529" s="2"/>
      <c r="Z529" s="1029">
        <v>0.45</v>
      </c>
      <c r="AA529" s="1011"/>
      <c r="AB529" s="2664"/>
      <c r="AC529" s="2664"/>
      <c r="AD529" s="2664"/>
      <c r="AE529" s="2664"/>
      <c r="AF529" s="2664"/>
      <c r="AG529" s="2664"/>
    </row>
    <row r="530" spans="1:33" s="1" customFormat="1">
      <c r="A530" s="84">
        <v>231</v>
      </c>
      <c r="B530" s="1018" t="s">
        <v>310</v>
      </c>
      <c r="C530" s="1016" t="s">
        <v>522</v>
      </c>
      <c r="D530" s="1010"/>
      <c r="E530" s="1011">
        <v>0.7</v>
      </c>
      <c r="F530" s="1011"/>
      <c r="G530" s="1011"/>
      <c r="H530" s="1011"/>
      <c r="I530" s="2"/>
      <c r="J530" s="2"/>
      <c r="K530" s="2"/>
      <c r="L530" s="1019"/>
      <c r="M530" s="2"/>
      <c r="N530" s="2"/>
      <c r="O530" s="1011">
        <v>0.7</v>
      </c>
      <c r="P530" s="2"/>
      <c r="Q530" s="1011">
        <v>0.7</v>
      </c>
      <c r="R530" s="1011" t="s">
        <v>55</v>
      </c>
      <c r="S530" s="2"/>
      <c r="T530" s="2"/>
      <c r="U530" s="2"/>
      <c r="V530" s="2"/>
      <c r="W530" s="2"/>
      <c r="X530" s="2"/>
      <c r="Y530" s="2"/>
      <c r="Z530" s="1011"/>
      <c r="AA530" s="1011">
        <v>0.7</v>
      </c>
      <c r="AB530" s="2664"/>
      <c r="AC530" s="2664"/>
      <c r="AD530" s="2664"/>
      <c r="AE530" s="2664"/>
      <c r="AF530" s="2664"/>
      <c r="AG530" s="2664"/>
    </row>
    <row r="531" spans="1:33" s="1" customFormat="1">
      <c r="A531" s="84">
        <v>232</v>
      </c>
      <c r="B531" s="1018" t="s">
        <v>164</v>
      </c>
      <c r="C531" s="1016" t="s">
        <v>523</v>
      </c>
      <c r="D531" s="1010"/>
      <c r="E531" s="1011">
        <v>0.5</v>
      </c>
      <c r="F531" s="1011"/>
      <c r="G531" s="1011"/>
      <c r="H531" s="1011"/>
      <c r="I531" s="2"/>
      <c r="J531" s="2"/>
      <c r="K531" s="2"/>
      <c r="L531" s="1019"/>
      <c r="M531" s="2"/>
      <c r="N531" s="2"/>
      <c r="O531" s="1011">
        <v>0.5</v>
      </c>
      <c r="P531" s="2"/>
      <c r="Q531" s="1011">
        <v>0.5</v>
      </c>
      <c r="R531" s="1011" t="s">
        <v>55</v>
      </c>
      <c r="S531" s="2"/>
      <c r="T531" s="2"/>
      <c r="U531" s="2"/>
      <c r="V531" s="2"/>
      <c r="W531" s="2"/>
      <c r="X531" s="2"/>
      <c r="Y531" s="2"/>
      <c r="Z531" s="1011"/>
      <c r="AA531" s="1011">
        <v>0.5</v>
      </c>
      <c r="AB531" s="2664"/>
      <c r="AC531" s="2664"/>
      <c r="AD531" s="2664"/>
      <c r="AE531" s="2664"/>
      <c r="AF531" s="2664"/>
      <c r="AG531" s="2664"/>
    </row>
    <row r="532" spans="1:33" s="1" customFormat="1">
      <c r="A532" s="84"/>
      <c r="B532" s="1015" t="s">
        <v>524</v>
      </c>
      <c r="C532" s="1016"/>
      <c r="D532" s="1010"/>
      <c r="E532" s="1011"/>
      <c r="F532" s="1011"/>
      <c r="G532" s="1011"/>
      <c r="H532" s="1011"/>
      <c r="I532" s="2"/>
      <c r="J532" s="2"/>
      <c r="K532" s="2"/>
      <c r="L532" s="1019"/>
      <c r="M532" s="2"/>
      <c r="N532" s="2"/>
      <c r="O532" s="1011"/>
      <c r="P532" s="2"/>
      <c r="Q532" s="1011"/>
      <c r="R532" s="1011"/>
      <c r="S532" s="2"/>
      <c r="T532" s="2"/>
      <c r="U532" s="2"/>
      <c r="V532" s="2"/>
      <c r="W532" s="2"/>
      <c r="X532" s="2"/>
      <c r="Y532" s="2"/>
      <c r="Z532" s="1011"/>
      <c r="AA532" s="1011"/>
      <c r="AB532" s="2664"/>
      <c r="AC532" s="2664"/>
      <c r="AD532" s="2664"/>
      <c r="AE532" s="2664"/>
      <c r="AF532" s="2664"/>
      <c r="AG532" s="2664"/>
    </row>
    <row r="533" spans="1:33" s="1" customFormat="1">
      <c r="A533" s="84">
        <v>233</v>
      </c>
      <c r="B533" s="1018" t="s">
        <v>70</v>
      </c>
      <c r="C533" s="1016" t="s">
        <v>525</v>
      </c>
      <c r="D533" s="1010"/>
      <c r="E533" s="1011">
        <v>0.5</v>
      </c>
      <c r="F533" s="1011"/>
      <c r="G533" s="1011"/>
      <c r="H533" s="1011"/>
      <c r="I533" s="2"/>
      <c r="J533" s="2"/>
      <c r="K533" s="2"/>
      <c r="L533" s="1019"/>
      <c r="M533" s="2"/>
      <c r="N533" s="2"/>
      <c r="O533" s="1011">
        <v>0.5</v>
      </c>
      <c r="P533" s="2"/>
      <c r="Q533" s="1011">
        <v>0.5</v>
      </c>
      <c r="R533" s="1011" t="s">
        <v>55</v>
      </c>
      <c r="S533" s="2"/>
      <c r="T533" s="2"/>
      <c r="U533" s="2"/>
      <c r="V533" s="2"/>
      <c r="W533" s="2"/>
      <c r="X533" s="2"/>
      <c r="Y533" s="2"/>
      <c r="Z533" s="1011"/>
      <c r="AA533" s="1011">
        <v>0.5</v>
      </c>
      <c r="AB533" s="2664"/>
      <c r="AC533" s="2664"/>
      <c r="AD533" s="2664"/>
      <c r="AE533" s="2664"/>
      <c r="AF533" s="2664"/>
      <c r="AG533" s="2664"/>
    </row>
    <row r="534" spans="1:33" s="1" customFormat="1">
      <c r="A534" s="84"/>
      <c r="B534" s="1015" t="s">
        <v>526</v>
      </c>
      <c r="C534" s="1016"/>
      <c r="D534" s="1010"/>
      <c r="E534" s="1011"/>
      <c r="F534" s="1011"/>
      <c r="G534" s="1011"/>
      <c r="H534" s="1011"/>
      <c r="I534" s="2"/>
      <c r="J534" s="2"/>
      <c r="K534" s="2"/>
      <c r="L534" s="1019"/>
      <c r="M534" s="2"/>
      <c r="N534" s="2"/>
      <c r="O534" s="1011"/>
      <c r="P534" s="2"/>
      <c r="Q534" s="1011"/>
      <c r="R534" s="1011"/>
      <c r="S534" s="2"/>
      <c r="T534" s="2"/>
      <c r="U534" s="2"/>
      <c r="V534" s="2"/>
      <c r="W534" s="2"/>
      <c r="X534" s="2"/>
      <c r="Y534" s="2"/>
      <c r="Z534" s="1011"/>
      <c r="AA534" s="1011"/>
      <c r="AB534" s="2664"/>
      <c r="AC534" s="2664"/>
      <c r="AD534" s="2664"/>
      <c r="AE534" s="2664"/>
      <c r="AF534" s="2664"/>
      <c r="AG534" s="2664"/>
    </row>
    <row r="535" spans="1:33" s="1" customFormat="1">
      <c r="A535" s="84">
        <v>234</v>
      </c>
      <c r="B535" s="1018" t="s">
        <v>70</v>
      </c>
      <c r="C535" s="1016" t="s">
        <v>527</v>
      </c>
      <c r="D535" s="1010"/>
      <c r="E535" s="1011">
        <v>0.65</v>
      </c>
      <c r="F535" s="1011">
        <v>0.65</v>
      </c>
      <c r="G535" s="1011"/>
      <c r="H535" s="1011"/>
      <c r="I535" s="2"/>
      <c r="J535" s="2"/>
      <c r="K535" s="2"/>
      <c r="L535" s="1019">
        <v>0.65</v>
      </c>
      <c r="M535" s="2"/>
      <c r="N535" s="2"/>
      <c r="O535" s="1011"/>
      <c r="P535" s="2"/>
      <c r="Q535" s="1011"/>
      <c r="R535" s="1011" t="s">
        <v>55</v>
      </c>
      <c r="S535" s="2"/>
      <c r="T535" s="2"/>
      <c r="U535" s="2"/>
      <c r="V535" s="2"/>
      <c r="W535" s="2"/>
      <c r="X535" s="2"/>
      <c r="Y535" s="2"/>
      <c r="Z535" s="1029">
        <v>0.65</v>
      </c>
      <c r="AA535" s="1011"/>
      <c r="AB535" s="2664"/>
      <c r="AC535" s="2664"/>
      <c r="AD535" s="2664"/>
      <c r="AE535" s="2664"/>
      <c r="AF535" s="2664"/>
      <c r="AG535" s="2664"/>
    </row>
    <row r="536" spans="1:33" s="1" customFormat="1">
      <c r="A536" s="84"/>
      <c r="B536" s="1015" t="s">
        <v>528</v>
      </c>
      <c r="C536" s="1016"/>
      <c r="D536" s="1010"/>
      <c r="E536" s="1011"/>
      <c r="F536" s="1011"/>
      <c r="G536" s="1011"/>
      <c r="H536" s="1011"/>
      <c r="I536" s="2"/>
      <c r="J536" s="2"/>
      <c r="K536" s="2"/>
      <c r="L536" s="1019"/>
      <c r="M536" s="2"/>
      <c r="N536" s="2"/>
      <c r="O536" s="1011"/>
      <c r="P536" s="2"/>
      <c r="Q536" s="1011"/>
      <c r="R536" s="1011"/>
      <c r="S536" s="2"/>
      <c r="T536" s="2"/>
      <c r="U536" s="2"/>
      <c r="V536" s="2"/>
      <c r="W536" s="2"/>
      <c r="X536" s="2"/>
      <c r="Y536" s="2"/>
      <c r="Z536" s="1011"/>
      <c r="AA536" s="1011"/>
      <c r="AB536" s="2664"/>
      <c r="AC536" s="2664"/>
      <c r="AD536" s="2664"/>
      <c r="AE536" s="2664"/>
      <c r="AF536" s="2664"/>
      <c r="AG536" s="2664"/>
    </row>
    <row r="537" spans="1:33" s="1" customFormat="1">
      <c r="A537" s="84">
        <v>235</v>
      </c>
      <c r="B537" s="1018" t="s">
        <v>70</v>
      </c>
      <c r="C537" s="1016" t="s">
        <v>529</v>
      </c>
      <c r="D537" s="1010"/>
      <c r="E537" s="1050">
        <v>1</v>
      </c>
      <c r="F537" s="1050">
        <v>1</v>
      </c>
      <c r="G537" s="1011"/>
      <c r="H537" s="1011"/>
      <c r="I537" s="2"/>
      <c r="J537" s="2"/>
      <c r="K537" s="2"/>
      <c r="L537" s="1048">
        <v>1</v>
      </c>
      <c r="M537" s="2"/>
      <c r="N537" s="2"/>
      <c r="O537" s="1050"/>
      <c r="P537" s="2"/>
      <c r="Q537" s="1050"/>
      <c r="R537" s="1011" t="s">
        <v>55</v>
      </c>
      <c r="S537" s="2"/>
      <c r="T537" s="2"/>
      <c r="U537" s="2"/>
      <c r="V537" s="2"/>
      <c r="W537" s="2"/>
      <c r="X537" s="2"/>
      <c r="Y537" s="2"/>
      <c r="Z537" s="1050">
        <v>1</v>
      </c>
      <c r="AA537" s="1050"/>
      <c r="AB537" s="2664"/>
      <c r="AC537" s="2664"/>
      <c r="AD537" s="2664"/>
      <c r="AE537" s="2664"/>
      <c r="AF537" s="2664"/>
      <c r="AG537" s="2664"/>
    </row>
    <row r="538" spans="1:33" s="1" customFormat="1">
      <c r="A538" s="84"/>
      <c r="B538" s="1015" t="s">
        <v>530</v>
      </c>
      <c r="C538" s="1016"/>
      <c r="D538" s="1010"/>
      <c r="E538" s="1011"/>
      <c r="F538" s="1011"/>
      <c r="G538" s="1011"/>
      <c r="H538" s="1011"/>
      <c r="I538" s="2"/>
      <c r="J538" s="2"/>
      <c r="K538" s="2"/>
      <c r="L538" s="1019"/>
      <c r="M538" s="2"/>
      <c r="N538" s="2"/>
      <c r="O538" s="1011"/>
      <c r="P538" s="2"/>
      <c r="Q538" s="1011"/>
      <c r="R538" s="1011"/>
      <c r="S538" s="2"/>
      <c r="T538" s="2"/>
      <c r="U538" s="2"/>
      <c r="V538" s="2"/>
      <c r="W538" s="2"/>
      <c r="X538" s="2"/>
      <c r="Y538" s="2"/>
      <c r="Z538" s="1011"/>
      <c r="AA538" s="1011"/>
      <c r="AB538" s="2664"/>
      <c r="AC538" s="2664"/>
      <c r="AD538" s="2664"/>
      <c r="AE538" s="2664"/>
      <c r="AF538" s="2664"/>
      <c r="AG538" s="2664"/>
    </row>
    <row r="539" spans="1:33" s="1" customFormat="1">
      <c r="A539" s="84">
        <v>236</v>
      </c>
      <c r="B539" s="1018" t="s">
        <v>70</v>
      </c>
      <c r="C539" s="1016" t="s">
        <v>531</v>
      </c>
      <c r="D539" s="1010"/>
      <c r="E539" s="1011">
        <v>0.6</v>
      </c>
      <c r="F539" s="1011"/>
      <c r="G539" s="1011"/>
      <c r="H539" s="1011"/>
      <c r="I539" s="2"/>
      <c r="J539" s="2"/>
      <c r="K539" s="2"/>
      <c r="L539" s="1019"/>
      <c r="M539" s="2"/>
      <c r="N539" s="2"/>
      <c r="O539" s="1011">
        <v>0.6</v>
      </c>
      <c r="P539" s="2"/>
      <c r="Q539" s="1011">
        <v>0.6</v>
      </c>
      <c r="R539" s="1011" t="s">
        <v>55</v>
      </c>
      <c r="S539" s="2"/>
      <c r="T539" s="2"/>
      <c r="U539" s="2"/>
      <c r="V539" s="2"/>
      <c r="W539" s="2"/>
      <c r="X539" s="2"/>
      <c r="Y539" s="2"/>
      <c r="Z539" s="1011"/>
      <c r="AA539" s="1011">
        <v>0.6</v>
      </c>
      <c r="AB539" s="2664"/>
      <c r="AC539" s="2664"/>
      <c r="AD539" s="2664"/>
      <c r="AE539" s="2664"/>
      <c r="AF539" s="2664"/>
      <c r="AG539" s="2664"/>
    </row>
    <row r="540" spans="1:33" s="1" customFormat="1">
      <c r="A540" s="84">
        <v>237</v>
      </c>
      <c r="B540" s="1018" t="s">
        <v>532</v>
      </c>
      <c r="C540" s="1016" t="s">
        <v>533</v>
      </c>
      <c r="D540" s="1010"/>
      <c r="E540" s="1011">
        <v>0.4</v>
      </c>
      <c r="F540" s="1011"/>
      <c r="G540" s="1011"/>
      <c r="H540" s="1011"/>
      <c r="I540" s="2"/>
      <c r="J540" s="2"/>
      <c r="K540" s="2"/>
      <c r="L540" s="1019"/>
      <c r="M540" s="2"/>
      <c r="N540" s="2"/>
      <c r="O540" s="1011">
        <v>0.4</v>
      </c>
      <c r="P540" s="2"/>
      <c r="Q540" s="1011">
        <v>0.4</v>
      </c>
      <c r="R540" s="1011" t="s">
        <v>55</v>
      </c>
      <c r="S540" s="2"/>
      <c r="T540" s="2"/>
      <c r="U540" s="2"/>
      <c r="V540" s="2"/>
      <c r="W540" s="2"/>
      <c r="X540" s="2"/>
      <c r="Y540" s="2"/>
      <c r="Z540" s="1011"/>
      <c r="AA540" s="1011">
        <v>0.4</v>
      </c>
      <c r="AB540" s="2664"/>
      <c r="AC540" s="2664"/>
      <c r="AD540" s="2664"/>
      <c r="AE540" s="2664"/>
      <c r="AF540" s="2664"/>
      <c r="AG540" s="2664"/>
    </row>
    <row r="541" spans="1:33" s="1" customFormat="1">
      <c r="A541" s="2320"/>
      <c r="B541" s="1106" t="s">
        <v>534</v>
      </c>
      <c r="C541" s="2660"/>
      <c r="D541" s="2661"/>
      <c r="E541" s="2661"/>
      <c r="F541" s="2661"/>
      <c r="G541" s="2661"/>
      <c r="H541" s="2661"/>
      <c r="I541" s="2661"/>
      <c r="J541" s="2661"/>
      <c r="K541" s="2661"/>
      <c r="L541" s="2661"/>
      <c r="M541" s="2661"/>
      <c r="N541" s="2661"/>
      <c r="O541" s="2661"/>
      <c r="P541" s="2661"/>
      <c r="Q541" s="2661"/>
      <c r="R541" s="2661"/>
      <c r="S541" s="2661"/>
      <c r="T541" s="2661"/>
      <c r="U541" s="2661"/>
      <c r="V541" s="2661"/>
      <c r="W541" s="2661"/>
      <c r="X541" s="2661"/>
      <c r="Y541" s="2661"/>
      <c r="Z541" s="2661"/>
      <c r="AA541" s="2662"/>
      <c r="AB541" s="2664"/>
      <c r="AC541" s="2664"/>
      <c r="AD541" s="2664"/>
      <c r="AE541" s="2664"/>
      <c r="AF541" s="2664"/>
      <c r="AG541" s="2664"/>
    </row>
    <row r="542" spans="1:33" s="1" customFormat="1">
      <c r="A542" s="84"/>
      <c r="B542" s="1015" t="s">
        <v>535</v>
      </c>
      <c r="C542" s="1049"/>
      <c r="D542" s="1010"/>
      <c r="E542" s="1011"/>
      <c r="F542" s="1011"/>
      <c r="G542" s="1011"/>
      <c r="H542" s="1011"/>
      <c r="I542" s="2"/>
      <c r="J542" s="2"/>
      <c r="K542" s="2"/>
      <c r="L542" s="1019"/>
      <c r="M542" s="2"/>
      <c r="N542" s="2"/>
      <c r="O542" s="1011"/>
      <c r="P542" s="2"/>
      <c r="Q542" s="1011"/>
      <c r="R542" s="1011"/>
      <c r="S542" s="2"/>
      <c r="T542" s="2"/>
      <c r="U542" s="2"/>
      <c r="V542" s="2"/>
      <c r="W542" s="2"/>
      <c r="X542" s="2"/>
      <c r="Y542" s="2"/>
      <c r="Z542" s="1011"/>
      <c r="AA542" s="1011"/>
      <c r="AB542" s="2664"/>
      <c r="AC542" s="2664"/>
      <c r="AD542" s="2664"/>
      <c r="AE542" s="2664"/>
      <c r="AF542" s="2664"/>
      <c r="AG542" s="2664"/>
    </row>
    <row r="543" spans="1:33" s="1" customFormat="1">
      <c r="A543" s="84">
        <v>238</v>
      </c>
      <c r="B543" s="1018" t="s">
        <v>61</v>
      </c>
      <c r="C543" s="1016" t="s">
        <v>536</v>
      </c>
      <c r="D543" s="1010"/>
      <c r="E543" s="1011">
        <v>0.6</v>
      </c>
      <c r="F543" s="1011">
        <v>0.6</v>
      </c>
      <c r="G543" s="1011"/>
      <c r="H543" s="1011"/>
      <c r="I543" s="2"/>
      <c r="J543" s="2"/>
      <c r="K543" s="2"/>
      <c r="L543" s="1019">
        <v>0.6</v>
      </c>
      <c r="M543" s="2"/>
      <c r="N543" s="2"/>
      <c r="O543" s="1011"/>
      <c r="P543" s="2"/>
      <c r="Q543" s="1011"/>
      <c r="R543" s="1011" t="s">
        <v>55</v>
      </c>
      <c r="S543" s="2"/>
      <c r="T543" s="2"/>
      <c r="U543" s="2"/>
      <c r="V543" s="2"/>
      <c r="W543" s="2"/>
      <c r="X543" s="2"/>
      <c r="Y543" s="2"/>
      <c r="Z543" s="1011">
        <v>0.6</v>
      </c>
      <c r="AA543" s="1011"/>
      <c r="AB543" s="2664"/>
      <c r="AC543" s="2664"/>
      <c r="AD543" s="2664"/>
      <c r="AE543" s="2664"/>
      <c r="AF543" s="2664"/>
      <c r="AG543" s="2664"/>
    </row>
    <row r="544" spans="1:33" s="1" customFormat="1">
      <c r="A544" s="84">
        <v>239</v>
      </c>
      <c r="B544" s="1045" t="s">
        <v>537</v>
      </c>
      <c r="C544" s="1031" t="s">
        <v>538</v>
      </c>
      <c r="D544" s="1017"/>
      <c r="E544" s="1019">
        <v>0.5</v>
      </c>
      <c r="F544" s="1011">
        <v>0.5</v>
      </c>
      <c r="G544" s="1011"/>
      <c r="H544" s="1011"/>
      <c r="I544" s="2"/>
      <c r="J544" s="2"/>
      <c r="K544" s="2"/>
      <c r="L544" s="1019">
        <v>0.5</v>
      </c>
      <c r="M544" s="2"/>
      <c r="N544" s="2"/>
      <c r="O544" s="1011"/>
      <c r="P544" s="2"/>
      <c r="Q544" s="1011"/>
      <c r="R544" s="1011" t="s">
        <v>55</v>
      </c>
      <c r="S544" s="2"/>
      <c r="T544" s="2"/>
      <c r="U544" s="2"/>
      <c r="V544" s="2"/>
      <c r="W544" s="2"/>
      <c r="X544" s="2"/>
      <c r="Y544" s="2"/>
      <c r="Z544" s="1011">
        <v>0.5</v>
      </c>
      <c r="AA544" s="1011"/>
      <c r="AB544" s="2664"/>
      <c r="AC544" s="2664"/>
      <c r="AD544" s="2664"/>
      <c r="AE544" s="2664"/>
      <c r="AF544" s="2664"/>
      <c r="AG544" s="2664"/>
    </row>
    <row r="545" spans="1:33" s="1" customFormat="1">
      <c r="A545" s="84">
        <v>240</v>
      </c>
      <c r="B545" s="1045" t="s">
        <v>539</v>
      </c>
      <c r="C545" s="1031" t="s">
        <v>540</v>
      </c>
      <c r="D545" s="1017"/>
      <c r="E545" s="1019">
        <v>0.55000000000000004</v>
      </c>
      <c r="F545" s="1011">
        <v>0.55000000000000004</v>
      </c>
      <c r="G545" s="1011"/>
      <c r="H545" s="1011"/>
      <c r="I545" s="2"/>
      <c r="J545" s="2"/>
      <c r="K545" s="2"/>
      <c r="L545" s="1019">
        <v>0.55000000000000004</v>
      </c>
      <c r="M545" s="2"/>
      <c r="N545" s="2"/>
      <c r="O545" s="1011"/>
      <c r="P545" s="2"/>
      <c r="Q545" s="1011"/>
      <c r="R545" s="1011" t="s">
        <v>55</v>
      </c>
      <c r="S545" s="2"/>
      <c r="T545" s="2"/>
      <c r="U545" s="2"/>
      <c r="V545" s="2"/>
      <c r="W545" s="2"/>
      <c r="X545" s="2"/>
      <c r="Y545" s="2"/>
      <c r="Z545" s="1029">
        <v>0.55000000000000004</v>
      </c>
      <c r="AA545" s="1011"/>
      <c r="AB545" s="2664"/>
      <c r="AC545" s="2664"/>
      <c r="AD545" s="2664"/>
      <c r="AE545" s="2664"/>
      <c r="AF545" s="2664"/>
      <c r="AG545" s="2664"/>
    </row>
    <row r="546" spans="1:33" s="1" customFormat="1">
      <c r="A546" s="84">
        <v>241</v>
      </c>
      <c r="B546" s="1045" t="s">
        <v>541</v>
      </c>
      <c r="C546" s="1031" t="s">
        <v>542</v>
      </c>
      <c r="D546" s="1017"/>
      <c r="E546" s="1019">
        <v>0.6</v>
      </c>
      <c r="F546" s="1019">
        <v>0.6</v>
      </c>
      <c r="G546" s="1011">
        <v>0.6</v>
      </c>
      <c r="H546" s="1011"/>
      <c r="I546" s="2"/>
      <c r="J546" s="2"/>
      <c r="K546" s="2"/>
      <c r="L546" s="1019"/>
      <c r="M546" s="2"/>
      <c r="N546" s="2"/>
      <c r="O546" s="1011"/>
      <c r="P546" s="2"/>
      <c r="Q546" s="1011"/>
      <c r="R546" s="1011" t="s">
        <v>55</v>
      </c>
      <c r="S546" s="2"/>
      <c r="T546" s="2"/>
      <c r="U546" s="2"/>
      <c r="V546" s="2"/>
      <c r="W546" s="2"/>
      <c r="X546" s="2"/>
      <c r="Y546" s="2"/>
      <c r="Z546" s="1011">
        <v>0.6</v>
      </c>
      <c r="AA546" s="1011"/>
      <c r="AB546" s="2664"/>
      <c r="AC546" s="2664"/>
      <c r="AD546" s="2664"/>
      <c r="AE546" s="2664"/>
      <c r="AF546" s="2664"/>
      <c r="AG546" s="2664"/>
    </row>
    <row r="547" spans="1:33" s="1" customFormat="1">
      <c r="A547" s="84">
        <v>242</v>
      </c>
      <c r="B547" s="1018" t="s">
        <v>164</v>
      </c>
      <c r="C547" s="1016" t="s">
        <v>543</v>
      </c>
      <c r="D547" s="1010"/>
      <c r="E547" s="1011">
        <v>0.7</v>
      </c>
      <c r="F547" s="1011"/>
      <c r="G547" s="1011"/>
      <c r="H547" s="1011"/>
      <c r="I547" s="2"/>
      <c r="J547" s="2"/>
      <c r="K547" s="2"/>
      <c r="L547" s="1019"/>
      <c r="M547" s="2"/>
      <c r="N547" s="2"/>
      <c r="O547" s="1011">
        <v>0.7</v>
      </c>
      <c r="P547" s="2"/>
      <c r="Q547" s="1011">
        <v>0.7</v>
      </c>
      <c r="R547" s="1011" t="s">
        <v>55</v>
      </c>
      <c r="S547" s="2"/>
      <c r="T547" s="2"/>
      <c r="U547" s="2"/>
      <c r="V547" s="2"/>
      <c r="W547" s="2"/>
      <c r="X547" s="2"/>
      <c r="Y547" s="2"/>
      <c r="Z547" s="1011"/>
      <c r="AA547" s="1011">
        <v>0.7</v>
      </c>
      <c r="AB547" s="2664"/>
      <c r="AC547" s="2664"/>
      <c r="AD547" s="2664"/>
      <c r="AE547" s="2664"/>
      <c r="AF547" s="2664"/>
      <c r="AG547" s="2664"/>
    </row>
    <row r="548" spans="1:33" s="1" customFormat="1">
      <c r="A548" s="84"/>
      <c r="B548" s="1015" t="s">
        <v>544</v>
      </c>
      <c r="C548" s="1016"/>
      <c r="D548" s="1010"/>
      <c r="E548" s="1011"/>
      <c r="F548" s="1011"/>
      <c r="G548" s="1011"/>
      <c r="H548" s="1011"/>
      <c r="I548" s="2"/>
      <c r="J548" s="2"/>
      <c r="K548" s="2"/>
      <c r="L548" s="1019"/>
      <c r="M548" s="2"/>
      <c r="N548" s="2"/>
      <c r="O548" s="1011"/>
      <c r="P548" s="2"/>
      <c r="Q548" s="1011"/>
      <c r="R548" s="1011"/>
      <c r="S548" s="2"/>
      <c r="T548" s="2"/>
      <c r="U548" s="2"/>
      <c r="V548" s="2"/>
      <c r="W548" s="2"/>
      <c r="X548" s="2"/>
      <c r="Y548" s="2"/>
      <c r="Z548" s="1011"/>
      <c r="AA548" s="1011"/>
      <c r="AB548" s="2664"/>
      <c r="AC548" s="2664"/>
      <c r="AD548" s="2664"/>
      <c r="AE548" s="2664"/>
      <c r="AF548" s="2664"/>
      <c r="AG548" s="2664"/>
    </row>
    <row r="549" spans="1:33" s="1" customFormat="1">
      <c r="A549" s="84">
        <v>243</v>
      </c>
      <c r="B549" s="1018" t="s">
        <v>58</v>
      </c>
      <c r="C549" s="1016" t="s">
        <v>545</v>
      </c>
      <c r="D549" s="1010"/>
      <c r="E549" s="1011">
        <v>0.48</v>
      </c>
      <c r="F549" s="1011">
        <v>0.48</v>
      </c>
      <c r="G549" s="1011"/>
      <c r="H549" s="1011"/>
      <c r="I549" s="2"/>
      <c r="J549" s="2"/>
      <c r="K549" s="2"/>
      <c r="L549" s="1019">
        <v>0.48</v>
      </c>
      <c r="M549" s="2"/>
      <c r="N549" s="2"/>
      <c r="O549" s="1011"/>
      <c r="P549" s="2"/>
      <c r="Q549" s="1011"/>
      <c r="R549" s="1011" t="s">
        <v>55</v>
      </c>
      <c r="S549" s="2"/>
      <c r="T549" s="2"/>
      <c r="U549" s="2"/>
      <c r="V549" s="2"/>
      <c r="W549" s="2"/>
      <c r="X549" s="2"/>
      <c r="Y549" s="2"/>
      <c r="Z549" s="1029">
        <v>0.48</v>
      </c>
      <c r="AA549" s="1011"/>
      <c r="AB549" s="2664"/>
      <c r="AC549" s="2664"/>
      <c r="AD549" s="2664"/>
      <c r="AE549" s="2664"/>
      <c r="AF549" s="2664"/>
      <c r="AG549" s="2664"/>
    </row>
    <row r="550" spans="1:33" s="1" customFormat="1">
      <c r="A550" s="84">
        <v>244</v>
      </c>
      <c r="B550" s="1018" t="s">
        <v>63</v>
      </c>
      <c r="C550" s="1016" t="s">
        <v>546</v>
      </c>
      <c r="D550" s="1010"/>
      <c r="E550" s="1011">
        <v>0.08</v>
      </c>
      <c r="F550" s="1011">
        <v>0.08</v>
      </c>
      <c r="G550" s="1011"/>
      <c r="H550" s="1011"/>
      <c r="I550" s="2"/>
      <c r="J550" s="2"/>
      <c r="K550" s="2"/>
      <c r="L550" s="1019">
        <v>0.08</v>
      </c>
      <c r="M550" s="2"/>
      <c r="N550" s="2"/>
      <c r="O550" s="1011"/>
      <c r="P550" s="2"/>
      <c r="Q550" s="1011"/>
      <c r="R550" s="1011" t="s">
        <v>55</v>
      </c>
      <c r="S550" s="2"/>
      <c r="T550" s="2"/>
      <c r="U550" s="2"/>
      <c r="V550" s="2"/>
      <c r="W550" s="2"/>
      <c r="X550" s="2"/>
      <c r="Y550" s="2"/>
      <c r="Z550" s="1029">
        <v>0.08</v>
      </c>
      <c r="AA550" s="1011"/>
      <c r="AB550" s="2664"/>
      <c r="AC550" s="2664"/>
      <c r="AD550" s="2664"/>
      <c r="AE550" s="2664"/>
      <c r="AF550" s="2664"/>
      <c r="AG550" s="2664"/>
    </row>
    <row r="551" spans="1:33" s="1" customFormat="1">
      <c r="A551" s="84">
        <v>245</v>
      </c>
      <c r="B551" s="1018" t="s">
        <v>547</v>
      </c>
      <c r="C551" s="1016" t="s">
        <v>548</v>
      </c>
      <c r="D551" s="1010"/>
      <c r="E551" s="1011">
        <v>0.159</v>
      </c>
      <c r="F551" s="1011">
        <v>0.159</v>
      </c>
      <c r="G551" s="1011"/>
      <c r="H551" s="1011"/>
      <c r="I551" s="2"/>
      <c r="J551" s="2"/>
      <c r="K551" s="2"/>
      <c r="L551" s="1011">
        <v>0.159</v>
      </c>
      <c r="M551" s="2"/>
      <c r="N551" s="2"/>
      <c r="O551" s="1011"/>
      <c r="P551" s="2"/>
      <c r="Q551" s="1011"/>
      <c r="R551" s="1011" t="s">
        <v>55</v>
      </c>
      <c r="S551" s="2"/>
      <c r="T551" s="2"/>
      <c r="U551" s="2"/>
      <c r="V551" s="2"/>
      <c r="W551" s="2"/>
      <c r="X551" s="2"/>
      <c r="Y551" s="2"/>
      <c r="Z551" s="1032">
        <v>0.159</v>
      </c>
      <c r="AA551" s="1011"/>
      <c r="AB551" s="2664"/>
      <c r="AC551" s="2664"/>
      <c r="AD551" s="2664"/>
      <c r="AE551" s="2664"/>
      <c r="AF551" s="2664"/>
      <c r="AG551" s="2664"/>
    </row>
    <row r="552" spans="1:33" s="1" customFormat="1">
      <c r="A552" s="84">
        <v>246</v>
      </c>
      <c r="B552" s="1018" t="s">
        <v>549</v>
      </c>
      <c r="C552" s="1016" t="s">
        <v>550</v>
      </c>
      <c r="D552" s="1010"/>
      <c r="E552" s="1011">
        <v>0.25900000000000001</v>
      </c>
      <c r="F552" s="1011">
        <v>0.25900000000000001</v>
      </c>
      <c r="G552" s="1011"/>
      <c r="H552" s="1011"/>
      <c r="I552" s="2"/>
      <c r="J552" s="2"/>
      <c r="K552" s="2"/>
      <c r="L552" s="1011">
        <v>0.25900000000000001</v>
      </c>
      <c r="M552" s="2"/>
      <c r="N552" s="2"/>
      <c r="O552" s="1011"/>
      <c r="P552" s="2"/>
      <c r="Q552" s="1011"/>
      <c r="R552" s="1011" t="s">
        <v>55</v>
      </c>
      <c r="S552" s="2"/>
      <c r="T552" s="2"/>
      <c r="U552" s="2"/>
      <c r="V552" s="2"/>
      <c r="W552" s="2"/>
      <c r="X552" s="2"/>
      <c r="Y552" s="2"/>
      <c r="Z552" s="1032">
        <v>0.25900000000000001</v>
      </c>
      <c r="AA552" s="1011"/>
      <c r="AB552" s="2664"/>
      <c r="AC552" s="2664"/>
      <c r="AD552" s="2664"/>
      <c r="AE552" s="2664"/>
      <c r="AF552" s="2664"/>
      <c r="AG552" s="2664"/>
    </row>
    <row r="553" spans="1:33" s="1" customFormat="1">
      <c r="A553" s="84">
        <v>247</v>
      </c>
      <c r="B553" s="1018" t="s">
        <v>140</v>
      </c>
      <c r="C553" s="1016" t="s">
        <v>551</v>
      </c>
      <c r="D553" s="1010"/>
      <c r="E553" s="1011">
        <v>0.15</v>
      </c>
      <c r="F553" s="1011"/>
      <c r="G553" s="1011"/>
      <c r="H553" s="1011"/>
      <c r="I553" s="2"/>
      <c r="J553" s="2"/>
      <c r="K553" s="2"/>
      <c r="L553" s="1019"/>
      <c r="M553" s="2"/>
      <c r="N553" s="2"/>
      <c r="O553" s="1011">
        <v>0.15</v>
      </c>
      <c r="P553" s="2"/>
      <c r="Q553" s="1011">
        <v>0.15</v>
      </c>
      <c r="R553" s="1011" t="s">
        <v>55</v>
      </c>
      <c r="S553" s="2"/>
      <c r="T553" s="2"/>
      <c r="U553" s="2"/>
      <c r="V553" s="2"/>
      <c r="W553" s="2"/>
      <c r="X553" s="2"/>
      <c r="Y553" s="2"/>
      <c r="Z553" s="1011"/>
      <c r="AA553" s="1011">
        <v>0.15</v>
      </c>
      <c r="AB553" s="2664"/>
      <c r="AC553" s="2664"/>
      <c r="AD553" s="2664"/>
      <c r="AE553" s="2664"/>
      <c r="AF553" s="2664"/>
      <c r="AG553" s="2664"/>
    </row>
    <row r="554" spans="1:33" s="1" customFormat="1">
      <c r="A554" s="84"/>
      <c r="B554" s="1015" t="s">
        <v>552</v>
      </c>
      <c r="C554" s="1016"/>
      <c r="D554" s="1010"/>
      <c r="E554" s="1011"/>
      <c r="F554" s="1011"/>
      <c r="G554" s="1011"/>
      <c r="H554" s="1011"/>
      <c r="I554" s="2"/>
      <c r="J554" s="2"/>
      <c r="K554" s="2"/>
      <c r="L554" s="1019"/>
      <c r="M554" s="2"/>
      <c r="N554" s="2"/>
      <c r="O554" s="1011"/>
      <c r="P554" s="2"/>
      <c r="Q554" s="1011"/>
      <c r="R554" s="1011"/>
      <c r="S554" s="2"/>
      <c r="T554" s="2"/>
      <c r="U554" s="2"/>
      <c r="V554" s="2"/>
      <c r="W554" s="2"/>
      <c r="X554" s="2"/>
      <c r="Y554" s="2"/>
      <c r="Z554" s="1011"/>
      <c r="AA554" s="1011"/>
      <c r="AB554" s="2664"/>
      <c r="AC554" s="2664"/>
      <c r="AD554" s="2664"/>
      <c r="AE554" s="2664"/>
      <c r="AF554" s="2664"/>
      <c r="AG554" s="2664"/>
    </row>
    <row r="555" spans="1:33" s="1" customFormat="1">
      <c r="A555" s="84">
        <v>248</v>
      </c>
      <c r="B555" s="1018" t="s">
        <v>58</v>
      </c>
      <c r="C555" s="1016" t="s">
        <v>553</v>
      </c>
      <c r="D555" s="1010"/>
      <c r="E555" s="1050">
        <v>1</v>
      </c>
      <c r="F555" s="1011"/>
      <c r="G555" s="1011"/>
      <c r="H555" s="1011"/>
      <c r="I555" s="2"/>
      <c r="J555" s="2"/>
      <c r="K555" s="2"/>
      <c r="L555" s="1019"/>
      <c r="M555" s="2"/>
      <c r="N555" s="2"/>
      <c r="O555" s="1050">
        <v>1</v>
      </c>
      <c r="P555" s="2"/>
      <c r="Q555" s="1050">
        <v>1</v>
      </c>
      <c r="R555" s="1011" t="s">
        <v>55</v>
      </c>
      <c r="S555" s="2"/>
      <c r="T555" s="2"/>
      <c r="U555" s="2"/>
      <c r="V555" s="2"/>
      <c r="W555" s="2"/>
      <c r="X555" s="2"/>
      <c r="Y555" s="2"/>
      <c r="Z555" s="1011"/>
      <c r="AA555" s="1050">
        <v>1</v>
      </c>
      <c r="AB555" s="2664"/>
      <c r="AC555" s="2664"/>
      <c r="AD555" s="2664"/>
      <c r="AE555" s="2664"/>
      <c r="AF555" s="2664"/>
      <c r="AG555" s="2664"/>
    </row>
    <row r="556" spans="1:33" s="1" customFormat="1">
      <c r="A556" s="84"/>
      <c r="B556" s="1015" t="s">
        <v>554</v>
      </c>
      <c r="C556" s="1049"/>
      <c r="D556" s="1010"/>
      <c r="E556" s="1011"/>
      <c r="F556" s="1011"/>
      <c r="G556" s="1011"/>
      <c r="H556" s="1011"/>
      <c r="I556" s="2"/>
      <c r="J556" s="2"/>
      <c r="K556" s="2"/>
      <c r="L556" s="1019"/>
      <c r="M556" s="2"/>
      <c r="N556" s="2"/>
      <c r="O556" s="1011"/>
      <c r="P556" s="2"/>
      <c r="Q556" s="1011"/>
      <c r="R556" s="1011"/>
      <c r="S556" s="2"/>
      <c r="T556" s="2"/>
      <c r="U556" s="2"/>
      <c r="V556" s="2"/>
      <c r="W556" s="2"/>
      <c r="X556" s="2"/>
      <c r="Y556" s="2"/>
      <c r="Z556" s="1011"/>
      <c r="AA556" s="1011"/>
      <c r="AB556" s="2664"/>
      <c r="AC556" s="2664"/>
      <c r="AD556" s="2664"/>
      <c r="AE556" s="2664"/>
      <c r="AF556" s="2664"/>
      <c r="AG556" s="2664"/>
    </row>
    <row r="557" spans="1:33" s="377" customFormat="1">
      <c r="A557" s="1119">
        <v>249</v>
      </c>
      <c r="B557" s="1120" t="s">
        <v>241</v>
      </c>
      <c r="C557" s="1121" t="s">
        <v>555</v>
      </c>
      <c r="D557" s="1122"/>
      <c r="E557" s="1116">
        <v>0.66100000000000003</v>
      </c>
      <c r="F557" s="1116"/>
      <c r="G557" s="1116"/>
      <c r="H557" s="1116"/>
      <c r="I557" s="1101"/>
      <c r="J557" s="1101"/>
      <c r="K557" s="1101"/>
      <c r="L557" s="1116"/>
      <c r="M557" s="1101"/>
      <c r="N557" s="1101"/>
      <c r="O557" s="1116">
        <v>0.66100000000000003</v>
      </c>
      <c r="P557" s="1101"/>
      <c r="Q557" s="1116">
        <v>0.66100000000000003</v>
      </c>
      <c r="R557" s="1116" t="s">
        <v>55</v>
      </c>
      <c r="S557" s="1101"/>
      <c r="T557" s="1101"/>
      <c r="U557" s="1101"/>
      <c r="V557" s="1101"/>
      <c r="W557" s="1101"/>
      <c r="X557" s="1101"/>
      <c r="Y557" s="1101"/>
      <c r="Z557" s="1116"/>
      <c r="AA557" s="1123">
        <v>0.66100000000000003</v>
      </c>
      <c r="AB557" s="2679"/>
      <c r="AC557" s="2679"/>
      <c r="AD557" s="2679"/>
      <c r="AE557" s="2679"/>
      <c r="AF557" s="2679"/>
      <c r="AG557" s="2679"/>
    </row>
    <row r="558" spans="1:33" s="1" customFormat="1">
      <c r="A558" s="84"/>
      <c r="B558" s="1015" t="s">
        <v>556</v>
      </c>
      <c r="C558" s="1049"/>
      <c r="D558" s="1010"/>
      <c r="E558" s="1011"/>
      <c r="F558" s="1011"/>
      <c r="G558" s="1011"/>
      <c r="H558" s="1011"/>
      <c r="I558" s="2"/>
      <c r="J558" s="2"/>
      <c r="K558" s="2"/>
      <c r="L558" s="1019"/>
      <c r="M558" s="2"/>
      <c r="N558" s="2"/>
      <c r="O558" s="1011"/>
      <c r="P558" s="2"/>
      <c r="Q558" s="1011"/>
      <c r="R558" s="1011"/>
      <c r="S558" s="2"/>
      <c r="T558" s="2"/>
      <c r="U558" s="2"/>
      <c r="V558" s="2"/>
      <c r="W558" s="2"/>
      <c r="X558" s="2"/>
      <c r="Y558" s="2"/>
      <c r="Z558" s="1011"/>
      <c r="AA558" s="1011"/>
      <c r="AB558" s="2664"/>
      <c r="AC558" s="2664"/>
      <c r="AD558" s="2664"/>
      <c r="AE558" s="2664"/>
      <c r="AF558" s="2664"/>
      <c r="AG558" s="2664"/>
    </row>
    <row r="559" spans="1:33" s="1" customFormat="1">
      <c r="A559" s="84">
        <v>250</v>
      </c>
      <c r="B559" s="1018" t="s">
        <v>557</v>
      </c>
      <c r="C559" s="1016" t="s">
        <v>558</v>
      </c>
      <c r="D559" s="1010"/>
      <c r="E559" s="1011">
        <v>0.8</v>
      </c>
      <c r="F559" s="1011">
        <v>0.8</v>
      </c>
      <c r="G559" s="1011">
        <v>0.58499999999999996</v>
      </c>
      <c r="H559" s="1011"/>
      <c r="I559" s="2"/>
      <c r="J559" s="2"/>
      <c r="K559" s="2"/>
      <c r="L559" s="1019">
        <v>0.215</v>
      </c>
      <c r="M559" s="2"/>
      <c r="N559" s="2"/>
      <c r="O559" s="1011"/>
      <c r="P559" s="2"/>
      <c r="Q559" s="1011"/>
      <c r="R559" s="1011" t="s">
        <v>55</v>
      </c>
      <c r="S559" s="2"/>
      <c r="T559" s="2"/>
      <c r="U559" s="2"/>
      <c r="V559" s="2"/>
      <c r="W559" s="2"/>
      <c r="X559" s="2"/>
      <c r="Y559" s="2"/>
      <c r="Z559" s="1011">
        <v>0.8</v>
      </c>
      <c r="AA559" s="1011"/>
      <c r="AB559" s="2664"/>
      <c r="AC559" s="2664"/>
      <c r="AD559" s="2664"/>
      <c r="AE559" s="2664"/>
      <c r="AF559" s="2664"/>
      <c r="AG559" s="2664"/>
    </row>
    <row r="560" spans="1:33" s="1" customFormat="1">
      <c r="A560" s="84">
        <v>251</v>
      </c>
      <c r="B560" s="1018" t="s">
        <v>227</v>
      </c>
      <c r="C560" s="1016" t="s">
        <v>559</v>
      </c>
      <c r="D560" s="1010"/>
      <c r="E560" s="1011">
        <v>1.1000000000000001</v>
      </c>
      <c r="F560" s="1011">
        <v>1.1000000000000001</v>
      </c>
      <c r="G560" s="1011">
        <v>1.1000000000000001</v>
      </c>
      <c r="H560" s="1011"/>
      <c r="I560" s="2"/>
      <c r="J560" s="2"/>
      <c r="K560" s="2"/>
      <c r="L560" s="1019"/>
      <c r="M560" s="2"/>
      <c r="N560" s="2"/>
      <c r="O560" s="1011"/>
      <c r="P560" s="2"/>
      <c r="Q560" s="1011"/>
      <c r="R560" s="1011" t="s">
        <v>55</v>
      </c>
      <c r="S560" s="2"/>
      <c r="T560" s="2"/>
      <c r="U560" s="2"/>
      <c r="V560" s="2"/>
      <c r="W560" s="2"/>
      <c r="X560" s="2"/>
      <c r="Y560" s="2"/>
      <c r="Z560" s="1011">
        <v>1.1000000000000001</v>
      </c>
      <c r="AA560" s="1011"/>
      <c r="AB560" s="2664"/>
      <c r="AC560" s="2664"/>
      <c r="AD560" s="2664"/>
      <c r="AE560" s="2664"/>
      <c r="AF560" s="2664"/>
      <c r="AG560" s="2664"/>
    </row>
    <row r="561" spans="1:33" s="1" customFormat="1">
      <c r="A561" s="84"/>
      <c r="B561" s="1015" t="s">
        <v>560</v>
      </c>
      <c r="C561" s="1016"/>
      <c r="D561" s="1010"/>
      <c r="E561" s="1011"/>
      <c r="F561" s="1011"/>
      <c r="G561" s="1011"/>
      <c r="H561" s="1011"/>
      <c r="I561" s="2"/>
      <c r="J561" s="2"/>
      <c r="K561" s="2"/>
      <c r="L561" s="1019"/>
      <c r="M561" s="2"/>
      <c r="N561" s="2"/>
      <c r="O561" s="1011"/>
      <c r="P561" s="2"/>
      <c r="Q561" s="1011"/>
      <c r="R561" s="1011"/>
      <c r="S561" s="2"/>
      <c r="T561" s="2"/>
      <c r="U561" s="2"/>
      <c r="V561" s="2"/>
      <c r="W561" s="2"/>
      <c r="X561" s="2"/>
      <c r="Y561" s="2"/>
      <c r="Z561" s="1011"/>
      <c r="AA561" s="1011"/>
      <c r="AB561" s="2664"/>
      <c r="AC561" s="2664"/>
      <c r="AD561" s="2664"/>
      <c r="AE561" s="2664"/>
      <c r="AF561" s="2664"/>
      <c r="AG561" s="2664"/>
    </row>
    <row r="562" spans="1:33" s="1" customFormat="1">
      <c r="A562" s="84">
        <v>252</v>
      </c>
      <c r="B562" s="1018" t="s">
        <v>561</v>
      </c>
      <c r="C562" s="1016" t="s">
        <v>562</v>
      </c>
      <c r="D562" s="1010"/>
      <c r="E562" s="1011">
        <v>0.54700000000000004</v>
      </c>
      <c r="F562" s="1011"/>
      <c r="G562" s="1011"/>
      <c r="H562" s="1011"/>
      <c r="I562" s="2"/>
      <c r="J562" s="2"/>
      <c r="K562" s="2"/>
      <c r="L562" s="1019"/>
      <c r="M562" s="2"/>
      <c r="N562" s="2"/>
      <c r="O562" s="1011">
        <v>0.54700000000000004</v>
      </c>
      <c r="P562" s="2"/>
      <c r="Q562" s="1011">
        <v>0.54700000000000004</v>
      </c>
      <c r="R562" s="1011" t="s">
        <v>55</v>
      </c>
      <c r="S562" s="2"/>
      <c r="T562" s="2"/>
      <c r="U562" s="2"/>
      <c r="V562" s="2"/>
      <c r="W562" s="2"/>
      <c r="X562" s="2"/>
      <c r="Y562" s="2"/>
      <c r="Z562" s="1011"/>
      <c r="AA562" s="1032">
        <v>0.54700000000000004</v>
      </c>
      <c r="AB562" s="2664"/>
      <c r="AC562" s="2664"/>
      <c r="AD562" s="2664"/>
      <c r="AE562" s="2664"/>
      <c r="AF562" s="2664"/>
      <c r="AG562" s="2664"/>
    </row>
    <row r="563" spans="1:33" s="1" customFormat="1">
      <c r="A563" s="84">
        <v>253</v>
      </c>
      <c r="B563" s="1018" t="s">
        <v>155</v>
      </c>
      <c r="C563" s="1016" t="s">
        <v>563</v>
      </c>
      <c r="D563" s="1010"/>
      <c r="E563" s="1011">
        <v>0.8</v>
      </c>
      <c r="F563" s="1011"/>
      <c r="G563" s="1011"/>
      <c r="H563" s="1011"/>
      <c r="I563" s="2"/>
      <c r="J563" s="2"/>
      <c r="K563" s="2"/>
      <c r="L563" s="1019"/>
      <c r="M563" s="2"/>
      <c r="N563" s="2"/>
      <c r="O563" s="1011">
        <v>0.8</v>
      </c>
      <c r="P563" s="2"/>
      <c r="Q563" s="1011">
        <v>0.8</v>
      </c>
      <c r="R563" s="1011" t="s">
        <v>55</v>
      </c>
      <c r="S563" s="2"/>
      <c r="T563" s="2"/>
      <c r="U563" s="2"/>
      <c r="V563" s="2"/>
      <c r="W563" s="2"/>
      <c r="X563" s="2"/>
      <c r="Y563" s="2"/>
      <c r="Z563" s="1011"/>
      <c r="AA563" s="1011">
        <v>0.8</v>
      </c>
      <c r="AB563" s="2664"/>
      <c r="AC563" s="2664"/>
      <c r="AD563" s="2664"/>
      <c r="AE563" s="2664"/>
      <c r="AF563" s="2664"/>
      <c r="AG563" s="2664"/>
    </row>
    <row r="564" spans="1:33" s="1" customFormat="1">
      <c r="A564" s="84"/>
      <c r="B564" s="1015" t="s">
        <v>564</v>
      </c>
      <c r="C564" s="1016"/>
      <c r="D564" s="1010"/>
      <c r="E564" s="1011"/>
      <c r="F564" s="1011"/>
      <c r="G564" s="1011"/>
      <c r="H564" s="1011"/>
      <c r="I564" s="2"/>
      <c r="J564" s="2"/>
      <c r="K564" s="2"/>
      <c r="L564" s="1019"/>
      <c r="M564" s="2"/>
      <c r="N564" s="2"/>
      <c r="O564" s="1011"/>
      <c r="P564" s="2"/>
      <c r="Q564" s="1011"/>
      <c r="R564" s="1011"/>
      <c r="S564" s="2"/>
      <c r="T564" s="2"/>
      <c r="U564" s="2"/>
      <c r="V564" s="2"/>
      <c r="W564" s="2"/>
      <c r="X564" s="2"/>
      <c r="Y564" s="2"/>
      <c r="Z564" s="1011"/>
      <c r="AA564" s="1011"/>
      <c r="AB564" s="2664"/>
      <c r="AC564" s="2664"/>
      <c r="AD564" s="2664"/>
      <c r="AE564" s="2664"/>
      <c r="AF564" s="2664"/>
      <c r="AG564" s="2664"/>
    </row>
    <row r="565" spans="1:33" s="1" customFormat="1">
      <c r="A565" s="84">
        <v>254</v>
      </c>
      <c r="B565" s="1018" t="s">
        <v>310</v>
      </c>
      <c r="C565" s="1016" t="s">
        <v>565</v>
      </c>
      <c r="D565" s="1010"/>
      <c r="E565" s="1011">
        <v>0.8</v>
      </c>
      <c r="F565" s="1011"/>
      <c r="G565" s="1011"/>
      <c r="H565" s="1011"/>
      <c r="I565" s="2"/>
      <c r="J565" s="2"/>
      <c r="K565" s="2"/>
      <c r="L565" s="1019"/>
      <c r="M565" s="2"/>
      <c r="N565" s="2"/>
      <c r="O565" s="1011">
        <v>0.8</v>
      </c>
      <c r="P565" s="2"/>
      <c r="Q565" s="1011">
        <v>0.8</v>
      </c>
      <c r="R565" s="1011" t="s">
        <v>55</v>
      </c>
      <c r="S565" s="2"/>
      <c r="T565" s="2"/>
      <c r="U565" s="2"/>
      <c r="V565" s="2"/>
      <c r="W565" s="2"/>
      <c r="X565" s="2"/>
      <c r="Y565" s="2"/>
      <c r="Z565" s="1011"/>
      <c r="AA565" s="1011">
        <v>0.8</v>
      </c>
      <c r="AB565" s="2664"/>
      <c r="AC565" s="2664"/>
      <c r="AD565" s="2664"/>
      <c r="AE565" s="2664"/>
      <c r="AF565" s="2664"/>
      <c r="AG565" s="2664"/>
    </row>
    <row r="566" spans="1:33" s="1" customFormat="1">
      <c r="A566" s="84"/>
      <c r="B566" s="1015" t="s">
        <v>566</v>
      </c>
      <c r="C566" s="1016"/>
      <c r="D566" s="1010"/>
      <c r="E566" s="1011"/>
      <c r="F566" s="1011"/>
      <c r="G566" s="1011"/>
      <c r="H566" s="1011"/>
      <c r="I566" s="2"/>
      <c r="J566" s="2"/>
      <c r="K566" s="2"/>
      <c r="L566" s="1019"/>
      <c r="M566" s="2"/>
      <c r="N566" s="2"/>
      <c r="O566" s="1011"/>
      <c r="P566" s="2"/>
      <c r="Q566" s="1011"/>
      <c r="R566" s="1011"/>
      <c r="S566" s="2"/>
      <c r="T566" s="2"/>
      <c r="U566" s="2"/>
      <c r="V566" s="2"/>
      <c r="W566" s="2"/>
      <c r="X566" s="2"/>
      <c r="Y566" s="2"/>
      <c r="Z566" s="1011"/>
      <c r="AA566" s="1011"/>
      <c r="AB566" s="2664"/>
      <c r="AC566" s="2664"/>
      <c r="AD566" s="2664"/>
      <c r="AE566" s="2664"/>
      <c r="AF566" s="2664"/>
      <c r="AG566" s="2664"/>
    </row>
    <row r="567" spans="1:33" s="1" customFormat="1">
      <c r="A567" s="84">
        <v>255</v>
      </c>
      <c r="B567" s="1018" t="s">
        <v>567</v>
      </c>
      <c r="C567" s="1016" t="s">
        <v>568</v>
      </c>
      <c r="D567" s="1010"/>
      <c r="E567" s="1011">
        <v>0.8</v>
      </c>
      <c r="F567" s="1011"/>
      <c r="G567" s="1011"/>
      <c r="H567" s="1011"/>
      <c r="I567" s="2"/>
      <c r="J567" s="2"/>
      <c r="K567" s="2"/>
      <c r="L567" s="1019"/>
      <c r="M567" s="2"/>
      <c r="N567" s="2"/>
      <c r="O567" s="1011">
        <v>0.8</v>
      </c>
      <c r="P567" s="2"/>
      <c r="Q567" s="1011">
        <v>0.8</v>
      </c>
      <c r="R567" s="1011" t="s">
        <v>55</v>
      </c>
      <c r="S567" s="2"/>
      <c r="T567" s="2"/>
      <c r="U567" s="2"/>
      <c r="V567" s="2"/>
      <c r="W567" s="2"/>
      <c r="X567" s="2"/>
      <c r="Y567" s="2"/>
      <c r="Z567" s="1011"/>
      <c r="AA567" s="1011">
        <v>0.8</v>
      </c>
      <c r="AB567" s="2664"/>
      <c r="AC567" s="2664"/>
      <c r="AD567" s="2664"/>
      <c r="AE567" s="2664"/>
      <c r="AF567" s="2664"/>
      <c r="AG567" s="2664"/>
    </row>
    <row r="568" spans="1:33" s="1" customFormat="1">
      <c r="A568" s="84"/>
      <c r="B568" s="1015" t="s">
        <v>535</v>
      </c>
      <c r="C568" s="1016"/>
      <c r="D568" s="1010"/>
      <c r="E568" s="1011"/>
      <c r="F568" s="1011"/>
      <c r="G568" s="1011"/>
      <c r="H568" s="1011"/>
      <c r="I568" s="2"/>
      <c r="J568" s="2"/>
      <c r="K568" s="2"/>
      <c r="L568" s="1019"/>
      <c r="M568" s="2"/>
      <c r="N568" s="2"/>
      <c r="O568" s="1011"/>
      <c r="P568" s="2"/>
      <c r="Q568" s="1011"/>
      <c r="R568" s="1011"/>
      <c r="S568" s="2"/>
      <c r="T568" s="2"/>
      <c r="U568" s="2"/>
      <c r="V568" s="2"/>
      <c r="W568" s="2"/>
      <c r="X568" s="2"/>
      <c r="Y568" s="2"/>
      <c r="Z568" s="1011"/>
      <c r="AA568" s="1011"/>
      <c r="AB568" s="2664"/>
      <c r="AC568" s="2664"/>
      <c r="AD568" s="2664"/>
      <c r="AE568" s="2664"/>
      <c r="AF568" s="2664"/>
      <c r="AG568" s="2664"/>
    </row>
    <row r="569" spans="1:33" s="1" customFormat="1">
      <c r="A569" s="84">
        <v>256</v>
      </c>
      <c r="B569" s="1018" t="s">
        <v>61</v>
      </c>
      <c r="C569" s="1016" t="s">
        <v>569</v>
      </c>
      <c r="D569" s="1010"/>
      <c r="E569" s="1011">
        <v>0.8</v>
      </c>
      <c r="F569" s="1011"/>
      <c r="G569" s="1011"/>
      <c r="H569" s="1011"/>
      <c r="I569" s="2"/>
      <c r="J569" s="2"/>
      <c r="K569" s="2"/>
      <c r="L569" s="1019"/>
      <c r="M569" s="2"/>
      <c r="N569" s="2"/>
      <c r="O569" s="1011">
        <v>0.8</v>
      </c>
      <c r="P569" s="2"/>
      <c r="Q569" s="1011">
        <v>0.8</v>
      </c>
      <c r="R569" s="1011" t="s">
        <v>55</v>
      </c>
      <c r="S569" s="2"/>
      <c r="T569" s="2"/>
      <c r="U569" s="2"/>
      <c r="V569" s="2"/>
      <c r="W569" s="2"/>
      <c r="X569" s="2"/>
      <c r="Y569" s="2"/>
      <c r="Z569" s="1011"/>
      <c r="AA569" s="1011">
        <v>0.8</v>
      </c>
      <c r="AB569" s="2664"/>
      <c r="AC569" s="2664"/>
      <c r="AD569" s="2664"/>
      <c r="AE569" s="2664"/>
      <c r="AF569" s="2664"/>
      <c r="AG569" s="2664"/>
    </row>
    <row r="570" spans="1:33" s="1" customFormat="1">
      <c r="A570" s="84">
        <v>257</v>
      </c>
      <c r="B570" s="1045" t="s">
        <v>537</v>
      </c>
      <c r="C570" s="1016" t="s">
        <v>570</v>
      </c>
      <c r="D570" s="1010"/>
      <c r="E570" s="1011">
        <v>0.3</v>
      </c>
      <c r="F570" s="1011"/>
      <c r="G570" s="1011"/>
      <c r="H570" s="1011"/>
      <c r="I570" s="2"/>
      <c r="J570" s="2"/>
      <c r="K570" s="2"/>
      <c r="L570" s="1019"/>
      <c r="M570" s="2"/>
      <c r="N570" s="2"/>
      <c r="O570" s="1011">
        <v>0.3</v>
      </c>
      <c r="P570" s="2"/>
      <c r="Q570" s="1011">
        <v>0.3</v>
      </c>
      <c r="R570" s="1011" t="s">
        <v>55</v>
      </c>
      <c r="S570" s="2"/>
      <c r="T570" s="2"/>
      <c r="U570" s="2"/>
      <c r="V570" s="2"/>
      <c r="W570" s="2"/>
      <c r="X570" s="2"/>
      <c r="Y570" s="2"/>
      <c r="Z570" s="1011"/>
      <c r="AA570" s="1011">
        <v>0.3</v>
      </c>
      <c r="AB570" s="2664"/>
      <c r="AC570" s="2664"/>
      <c r="AD570" s="2664"/>
      <c r="AE570" s="2664"/>
      <c r="AF570" s="2664"/>
      <c r="AG570" s="2664"/>
    </row>
    <row r="571" spans="1:33" s="1" customFormat="1">
      <c r="A571" s="84">
        <v>258</v>
      </c>
      <c r="B571" s="1045" t="s">
        <v>539</v>
      </c>
      <c r="C571" s="1016" t="s">
        <v>572</v>
      </c>
      <c r="D571" s="1010"/>
      <c r="E571" s="1011">
        <v>0.4</v>
      </c>
      <c r="F571" s="1011"/>
      <c r="G571" s="1011"/>
      <c r="H571" s="1011"/>
      <c r="I571" s="2"/>
      <c r="J571" s="2"/>
      <c r="K571" s="2"/>
      <c r="L571" s="1019"/>
      <c r="M571" s="2"/>
      <c r="N571" s="2"/>
      <c r="O571" s="1011">
        <v>0.4</v>
      </c>
      <c r="P571" s="2"/>
      <c r="Q571" s="1011">
        <v>0.4</v>
      </c>
      <c r="R571" s="1011" t="s">
        <v>55</v>
      </c>
      <c r="S571" s="2"/>
      <c r="T571" s="2"/>
      <c r="U571" s="2"/>
      <c r="V571" s="2"/>
      <c r="W571" s="2"/>
      <c r="X571" s="2"/>
      <c r="Y571" s="2"/>
      <c r="Z571" s="1011"/>
      <c r="AA571" s="1011">
        <v>0.4</v>
      </c>
      <c r="AB571" s="2664"/>
      <c r="AC571" s="2664"/>
      <c r="AD571" s="2664"/>
      <c r="AE571" s="2664"/>
      <c r="AF571" s="2664"/>
      <c r="AG571" s="2664"/>
    </row>
    <row r="572" spans="1:33" s="1" customFormat="1">
      <c r="A572" s="84"/>
      <c r="B572" s="1045" t="s">
        <v>541</v>
      </c>
      <c r="C572" s="1016"/>
      <c r="D572" s="1010"/>
      <c r="E572" s="1011"/>
      <c r="F572" s="1011"/>
      <c r="G572" s="1011"/>
      <c r="H572" s="1011"/>
      <c r="I572" s="2"/>
      <c r="J572" s="2"/>
      <c r="K572" s="2"/>
      <c r="L572" s="1019"/>
      <c r="M572" s="2"/>
      <c r="N572" s="2"/>
      <c r="O572" s="1011"/>
      <c r="P572" s="2"/>
      <c r="Q572" s="1011"/>
      <c r="R572" s="1011"/>
      <c r="S572" s="2"/>
      <c r="T572" s="2"/>
      <c r="U572" s="2"/>
      <c r="V572" s="2"/>
      <c r="W572" s="2"/>
      <c r="X572" s="2"/>
      <c r="Y572" s="2"/>
      <c r="Z572" s="1011"/>
      <c r="AA572" s="1011"/>
      <c r="AB572" s="2664"/>
      <c r="AC572" s="2664"/>
      <c r="AD572" s="2664"/>
      <c r="AE572" s="2664"/>
      <c r="AF572" s="2664"/>
      <c r="AG572" s="2664"/>
    </row>
    <row r="573" spans="1:33" s="1" customFormat="1">
      <c r="A573" s="84">
        <v>259</v>
      </c>
      <c r="B573" s="1018" t="s">
        <v>164</v>
      </c>
      <c r="C573" s="1016" t="s">
        <v>573</v>
      </c>
      <c r="D573" s="1010"/>
      <c r="E573" s="1011">
        <v>1.9</v>
      </c>
      <c r="F573" s="1011">
        <v>1.9</v>
      </c>
      <c r="G573" s="1011"/>
      <c r="H573" s="1011"/>
      <c r="I573" s="2"/>
      <c r="J573" s="2"/>
      <c r="K573" s="2"/>
      <c r="L573" s="1019">
        <v>1.9</v>
      </c>
      <c r="M573" s="2"/>
      <c r="N573" s="2"/>
      <c r="O573" s="1011"/>
      <c r="P573" s="2"/>
      <c r="Q573" s="1011"/>
      <c r="R573" s="1011" t="s">
        <v>55</v>
      </c>
      <c r="S573" s="2"/>
      <c r="T573" s="2"/>
      <c r="U573" s="2"/>
      <c r="V573" s="2"/>
      <c r="W573" s="2"/>
      <c r="X573" s="2"/>
      <c r="Y573" s="2"/>
      <c r="Z573" s="1011">
        <v>1.9</v>
      </c>
      <c r="AA573" s="1011"/>
      <c r="AB573" s="2664"/>
      <c r="AC573" s="2664"/>
      <c r="AD573" s="2664"/>
      <c r="AE573" s="2664"/>
      <c r="AF573" s="2664"/>
      <c r="AG573" s="2664"/>
    </row>
    <row r="574" spans="1:33" s="1" customFormat="1">
      <c r="A574" s="84">
        <v>260</v>
      </c>
      <c r="B574" s="1015" t="s">
        <v>544</v>
      </c>
      <c r="C574" s="1016" t="s">
        <v>574</v>
      </c>
      <c r="D574" s="1010"/>
      <c r="E574" s="1011">
        <v>0.9</v>
      </c>
      <c r="F574" s="1011"/>
      <c r="G574" s="1011"/>
      <c r="H574" s="1011"/>
      <c r="I574" s="2"/>
      <c r="J574" s="2"/>
      <c r="K574" s="2"/>
      <c r="L574" s="1019"/>
      <c r="M574" s="2"/>
      <c r="N574" s="2"/>
      <c r="O574" s="1011">
        <v>0.9</v>
      </c>
      <c r="P574" s="2"/>
      <c r="Q574" s="1011">
        <v>0.9</v>
      </c>
      <c r="R574" s="1011" t="s">
        <v>55</v>
      </c>
      <c r="S574" s="2"/>
      <c r="T574" s="2"/>
      <c r="U574" s="2"/>
      <c r="V574" s="2"/>
      <c r="W574" s="2"/>
      <c r="X574" s="2"/>
      <c r="Y574" s="2"/>
      <c r="Z574" s="1011"/>
      <c r="AA574" s="1011">
        <v>0.9</v>
      </c>
      <c r="AB574" s="2664"/>
      <c r="AC574" s="2664"/>
      <c r="AD574" s="2664"/>
      <c r="AE574" s="2664"/>
      <c r="AF574" s="2664"/>
      <c r="AG574" s="2664"/>
    </row>
    <row r="575" spans="1:33" s="1" customFormat="1">
      <c r="A575" s="84">
        <v>261</v>
      </c>
      <c r="B575" s="1018" t="s">
        <v>58</v>
      </c>
      <c r="C575" s="1016" t="s">
        <v>575</v>
      </c>
      <c r="D575" s="1010"/>
      <c r="E575" s="1011">
        <v>0.8</v>
      </c>
      <c r="F575" s="1011">
        <v>0.8</v>
      </c>
      <c r="G575" s="1011"/>
      <c r="H575" s="1011"/>
      <c r="I575" s="2"/>
      <c r="J575" s="2"/>
      <c r="K575" s="2"/>
      <c r="L575" s="1019">
        <v>0.8</v>
      </c>
      <c r="M575" s="2"/>
      <c r="N575" s="2"/>
      <c r="O575" s="1011"/>
      <c r="P575" s="2"/>
      <c r="Q575" s="1011"/>
      <c r="R575" s="1011" t="s">
        <v>55</v>
      </c>
      <c r="S575" s="2"/>
      <c r="T575" s="2"/>
      <c r="U575" s="2"/>
      <c r="V575" s="2"/>
      <c r="W575" s="2"/>
      <c r="X575" s="2"/>
      <c r="Y575" s="2"/>
      <c r="Z575" s="1011">
        <v>0.8</v>
      </c>
      <c r="AA575" s="1011"/>
      <c r="AB575" s="2664"/>
      <c r="AC575" s="2664"/>
      <c r="AD575" s="2664"/>
      <c r="AE575" s="2664"/>
      <c r="AF575" s="2664"/>
      <c r="AG575" s="2664"/>
    </row>
    <row r="576" spans="1:33" s="1" customFormat="1">
      <c r="A576" s="84"/>
      <c r="B576" s="1018" t="s">
        <v>63</v>
      </c>
      <c r="C576" s="1016"/>
      <c r="D576" s="1010"/>
      <c r="E576" s="1011"/>
      <c r="F576" s="1011"/>
      <c r="G576" s="1011"/>
      <c r="H576" s="1011"/>
      <c r="I576" s="2"/>
      <c r="J576" s="2"/>
      <c r="K576" s="2"/>
      <c r="L576" s="1019"/>
      <c r="M576" s="2"/>
      <c r="N576" s="2"/>
      <c r="O576" s="1011"/>
      <c r="P576" s="2"/>
      <c r="Q576" s="1011"/>
      <c r="R576" s="1011"/>
      <c r="S576" s="2"/>
      <c r="T576" s="2"/>
      <c r="U576" s="2"/>
      <c r="V576" s="2"/>
      <c r="W576" s="2"/>
      <c r="X576" s="2"/>
      <c r="Y576" s="2"/>
      <c r="Z576" s="1011"/>
      <c r="AA576" s="1011"/>
      <c r="AB576" s="2664"/>
      <c r="AC576" s="2664"/>
      <c r="AD576" s="2664"/>
      <c r="AE576" s="2664"/>
      <c r="AF576" s="2664"/>
      <c r="AG576" s="2664"/>
    </row>
    <row r="577" spans="1:33" s="1" customFormat="1">
      <c r="A577" s="84">
        <v>262</v>
      </c>
      <c r="B577" s="1018" t="s">
        <v>175</v>
      </c>
      <c r="C577" s="1016" t="s">
        <v>576</v>
      </c>
      <c r="D577" s="1010"/>
      <c r="E577" s="1050">
        <v>1</v>
      </c>
      <c r="F577" s="1011"/>
      <c r="G577" s="1011"/>
      <c r="H577" s="1011"/>
      <c r="I577" s="2"/>
      <c r="J577" s="2"/>
      <c r="K577" s="2"/>
      <c r="L577" s="1019"/>
      <c r="M577" s="2"/>
      <c r="N577" s="2"/>
      <c r="O577" s="1050">
        <v>1</v>
      </c>
      <c r="P577" s="2"/>
      <c r="Q577" s="1050">
        <v>1</v>
      </c>
      <c r="R577" s="1011" t="s">
        <v>55</v>
      </c>
      <c r="S577" s="2"/>
      <c r="T577" s="2"/>
      <c r="U577" s="2"/>
      <c r="V577" s="2"/>
      <c r="W577" s="2"/>
      <c r="X577" s="2"/>
      <c r="Y577" s="2"/>
      <c r="Z577" s="1011"/>
      <c r="AA577" s="1050">
        <v>1</v>
      </c>
      <c r="AB577" s="2664"/>
      <c r="AC577" s="2664"/>
      <c r="AD577" s="2664"/>
      <c r="AE577" s="2664"/>
      <c r="AF577" s="2664"/>
      <c r="AG577" s="2664"/>
    </row>
    <row r="578" spans="1:33" s="1" customFormat="1">
      <c r="A578" s="84">
        <v>263</v>
      </c>
      <c r="B578" s="1018" t="s">
        <v>577</v>
      </c>
      <c r="C578" s="1016" t="s">
        <v>578</v>
      </c>
      <c r="D578" s="1010"/>
      <c r="E578" s="1011">
        <v>0.35</v>
      </c>
      <c r="F578" s="1011"/>
      <c r="G578" s="1011"/>
      <c r="H578" s="1011"/>
      <c r="I578" s="2"/>
      <c r="J578" s="2"/>
      <c r="K578" s="2"/>
      <c r="L578" s="1019"/>
      <c r="M578" s="2"/>
      <c r="N578" s="2"/>
      <c r="O578" s="1011">
        <v>0.35</v>
      </c>
      <c r="P578" s="2"/>
      <c r="Q578" s="1011">
        <v>0.35</v>
      </c>
      <c r="R578" s="1011" t="s">
        <v>55</v>
      </c>
      <c r="S578" s="2"/>
      <c r="T578" s="2"/>
      <c r="U578" s="2"/>
      <c r="V578" s="2"/>
      <c r="W578" s="2"/>
      <c r="X578" s="2"/>
      <c r="Y578" s="2"/>
      <c r="Z578" s="1011"/>
      <c r="AA578" s="1011">
        <v>0.35</v>
      </c>
      <c r="AB578" s="2664"/>
      <c r="AC578" s="2664"/>
      <c r="AD578" s="2664"/>
      <c r="AE578" s="2664"/>
      <c r="AF578" s="2664"/>
      <c r="AG578" s="2664"/>
    </row>
    <row r="579" spans="1:33" s="1" customFormat="1">
      <c r="A579" s="84"/>
      <c r="B579" s="3181" t="s">
        <v>579</v>
      </c>
      <c r="C579" s="3181"/>
      <c r="D579" s="1010"/>
      <c r="E579" s="1011"/>
      <c r="F579" s="1011"/>
      <c r="G579" s="1011"/>
      <c r="H579" s="1011"/>
      <c r="I579" s="2"/>
      <c r="J579" s="2"/>
      <c r="K579" s="2"/>
      <c r="L579" s="1019"/>
      <c r="M579" s="2"/>
      <c r="N579" s="2"/>
      <c r="O579" s="1011"/>
      <c r="P579" s="2"/>
      <c r="Q579" s="1011"/>
      <c r="R579" s="1011"/>
      <c r="S579" s="2"/>
      <c r="T579" s="2"/>
      <c r="U579" s="2"/>
      <c r="V579" s="2"/>
      <c r="W579" s="2"/>
      <c r="X579" s="2"/>
      <c r="Y579" s="2"/>
      <c r="Z579" s="1011"/>
      <c r="AA579" s="1011"/>
      <c r="AB579" s="2664"/>
      <c r="AC579" s="2664"/>
      <c r="AD579" s="2664"/>
      <c r="AE579" s="2664"/>
      <c r="AF579" s="2664"/>
      <c r="AG579" s="2664"/>
    </row>
    <row r="580" spans="1:33" s="1" customFormat="1">
      <c r="A580" s="84">
        <v>264</v>
      </c>
      <c r="B580" s="1018" t="s">
        <v>580</v>
      </c>
      <c r="C580" s="1016" t="s">
        <v>581</v>
      </c>
      <c r="D580" s="1010"/>
      <c r="E580" s="1011">
        <v>1.1479999999999999</v>
      </c>
      <c r="F580" s="1011">
        <v>1.1479999999999999</v>
      </c>
      <c r="G580" s="1050">
        <v>1</v>
      </c>
      <c r="H580" s="1011"/>
      <c r="I580" s="2"/>
      <c r="J580" s="2"/>
      <c r="K580" s="2"/>
      <c r="L580" s="1019">
        <v>0.14799999999999999</v>
      </c>
      <c r="M580" s="2"/>
      <c r="N580" s="2"/>
      <c r="O580" s="1011"/>
      <c r="P580" s="2"/>
      <c r="Q580" s="1011"/>
      <c r="R580" s="1011" t="s">
        <v>55</v>
      </c>
      <c r="S580" s="2"/>
      <c r="T580" s="2"/>
      <c r="U580" s="2"/>
      <c r="V580" s="2"/>
      <c r="W580" s="2"/>
      <c r="X580" s="2"/>
      <c r="Y580" s="2"/>
      <c r="Z580" s="1032">
        <v>1.1479999999999999</v>
      </c>
      <c r="AA580" s="1011"/>
      <c r="AB580" s="2664"/>
      <c r="AC580" s="2664"/>
      <c r="AD580" s="2664"/>
      <c r="AE580" s="2664"/>
      <c r="AF580" s="2664"/>
      <c r="AG580" s="2664"/>
    </row>
    <row r="581" spans="1:33" s="1" customFormat="1">
      <c r="A581" s="84">
        <v>265</v>
      </c>
      <c r="B581" s="1045" t="s">
        <v>582</v>
      </c>
      <c r="C581" s="1031" t="s">
        <v>583</v>
      </c>
      <c r="D581" s="1017"/>
      <c r="E581" s="1019">
        <v>1.4</v>
      </c>
      <c r="F581" s="1019">
        <v>1.4</v>
      </c>
      <c r="G581" s="1019"/>
      <c r="H581" s="1019"/>
      <c r="I581" s="2"/>
      <c r="J581" s="2"/>
      <c r="K581" s="2"/>
      <c r="L581" s="1019">
        <v>1.4</v>
      </c>
      <c r="M581" s="2"/>
      <c r="N581" s="2"/>
      <c r="O581" s="1019"/>
      <c r="P581" s="2"/>
      <c r="Q581" s="1019"/>
      <c r="R581" s="1011" t="s">
        <v>55</v>
      </c>
      <c r="S581" s="2"/>
      <c r="T581" s="2"/>
      <c r="U581" s="2"/>
      <c r="V581" s="2"/>
      <c r="W581" s="2"/>
      <c r="X581" s="2"/>
      <c r="Y581" s="2"/>
      <c r="Z581" s="652">
        <v>1.4</v>
      </c>
      <c r="AA581" s="1011"/>
      <c r="AB581" s="2664"/>
      <c r="AC581" s="2664"/>
      <c r="AD581" s="2664"/>
      <c r="AE581" s="2664"/>
      <c r="AF581" s="2664"/>
      <c r="AG581" s="2664"/>
    </row>
    <row r="582" spans="1:33" s="1" customFormat="1">
      <c r="A582" s="84">
        <v>266</v>
      </c>
      <c r="B582" s="1045" t="s">
        <v>539</v>
      </c>
      <c r="C582" s="1031" t="s">
        <v>584</v>
      </c>
      <c r="D582" s="1017"/>
      <c r="E582" s="1019">
        <v>0.32400000000000001</v>
      </c>
      <c r="F582" s="1019">
        <v>0.32400000000000001</v>
      </c>
      <c r="G582" s="1019"/>
      <c r="H582" s="1019"/>
      <c r="I582" s="2"/>
      <c r="J582" s="2"/>
      <c r="K582" s="2"/>
      <c r="L582" s="1019">
        <v>0.32400000000000001</v>
      </c>
      <c r="M582" s="2"/>
      <c r="N582" s="2"/>
      <c r="O582" s="1019"/>
      <c r="P582" s="2"/>
      <c r="Q582" s="1019"/>
      <c r="R582" s="1011" t="s">
        <v>55</v>
      </c>
      <c r="S582" s="2"/>
      <c r="T582" s="2"/>
      <c r="U582" s="2"/>
      <c r="V582" s="2"/>
      <c r="W582" s="2"/>
      <c r="X582" s="2"/>
      <c r="Y582" s="2"/>
      <c r="Z582" s="1032">
        <v>0.32400000000000001</v>
      </c>
      <c r="AA582" s="1019"/>
      <c r="AB582" s="2664"/>
      <c r="AC582" s="2664"/>
      <c r="AD582" s="2664"/>
      <c r="AE582" s="2664"/>
      <c r="AF582" s="2664"/>
      <c r="AG582" s="2664"/>
    </row>
    <row r="583" spans="1:33" s="1" customFormat="1">
      <c r="A583" s="84">
        <v>267</v>
      </c>
      <c r="B583" s="1045" t="s">
        <v>585</v>
      </c>
      <c r="C583" s="1031" t="s">
        <v>586</v>
      </c>
      <c r="D583" s="1017"/>
      <c r="E583" s="1019">
        <v>0.65</v>
      </c>
      <c r="F583" s="1019"/>
      <c r="G583" s="1019"/>
      <c r="H583" s="1019"/>
      <c r="I583" s="2"/>
      <c r="J583" s="2"/>
      <c r="K583" s="2"/>
      <c r="L583" s="1019"/>
      <c r="M583" s="2"/>
      <c r="N583" s="2"/>
      <c r="O583" s="1019">
        <v>0.65</v>
      </c>
      <c r="P583" s="2"/>
      <c r="Q583" s="1019">
        <v>0.65</v>
      </c>
      <c r="R583" s="1011" t="s">
        <v>55</v>
      </c>
      <c r="S583" s="2"/>
      <c r="T583" s="2"/>
      <c r="U583" s="2"/>
      <c r="V583" s="2"/>
      <c r="W583" s="2"/>
      <c r="X583" s="2"/>
      <c r="Y583" s="2"/>
      <c r="Z583" s="1011"/>
      <c r="AA583" s="1011">
        <v>0.65</v>
      </c>
      <c r="AB583" s="2664"/>
      <c r="AC583" s="2664"/>
      <c r="AD583" s="2664"/>
      <c r="AE583" s="2664"/>
      <c r="AF583" s="2664"/>
      <c r="AG583" s="2664"/>
    </row>
    <row r="584" spans="1:33" s="1" customFormat="1">
      <c r="A584" s="84"/>
      <c r="B584" s="1030" t="s">
        <v>587</v>
      </c>
      <c r="C584" s="1031"/>
      <c r="D584" s="1017"/>
      <c r="E584" s="1019"/>
      <c r="F584" s="1019"/>
      <c r="G584" s="1019"/>
      <c r="H584" s="1019"/>
      <c r="I584" s="2"/>
      <c r="J584" s="2"/>
      <c r="K584" s="2"/>
      <c r="L584" s="1019"/>
      <c r="M584" s="2"/>
      <c r="N584" s="2"/>
      <c r="O584" s="1019"/>
      <c r="P584" s="2"/>
      <c r="Q584" s="1019"/>
      <c r="R584" s="1011"/>
      <c r="S584" s="2"/>
      <c r="T584" s="2"/>
      <c r="U584" s="2"/>
      <c r="V584" s="2"/>
      <c r="W584" s="2"/>
      <c r="X584" s="2"/>
      <c r="Y584" s="2"/>
      <c r="Z584" s="1011"/>
      <c r="AA584" s="1011"/>
      <c r="AB584" s="2664"/>
      <c r="AC584" s="2664"/>
      <c r="AD584" s="2664"/>
      <c r="AE584" s="2664"/>
      <c r="AF584" s="2664"/>
      <c r="AG584" s="2664"/>
    </row>
    <row r="585" spans="1:33" s="1" customFormat="1">
      <c r="A585" s="84">
        <v>268</v>
      </c>
      <c r="B585" s="1045" t="s">
        <v>100</v>
      </c>
      <c r="C585" s="1031" t="s">
        <v>588</v>
      </c>
      <c r="D585" s="1017"/>
      <c r="E585" s="1019">
        <v>0.433</v>
      </c>
      <c r="F585" s="1019">
        <v>0.433</v>
      </c>
      <c r="G585" s="1019">
        <v>0.433</v>
      </c>
      <c r="H585" s="1019"/>
      <c r="I585" s="2"/>
      <c r="J585" s="2"/>
      <c r="K585" s="2"/>
      <c r="L585" s="1019"/>
      <c r="M585" s="2"/>
      <c r="N585" s="2"/>
      <c r="O585" s="1019"/>
      <c r="P585" s="2"/>
      <c r="Q585" s="1019"/>
      <c r="R585" s="1011" t="s">
        <v>55</v>
      </c>
      <c r="S585" s="2"/>
      <c r="T585" s="2"/>
      <c r="U585" s="2"/>
      <c r="V585" s="2"/>
      <c r="W585" s="2"/>
      <c r="X585" s="2"/>
      <c r="Y585" s="2"/>
      <c r="Z585" s="1032">
        <v>0.433</v>
      </c>
      <c r="AA585" s="1011"/>
      <c r="AB585" s="2664"/>
      <c r="AC585" s="2664"/>
      <c r="AD585" s="2664"/>
      <c r="AE585" s="2664"/>
      <c r="AF585" s="2664"/>
      <c r="AG585" s="2664"/>
    </row>
    <row r="586" spans="1:33" s="1" customFormat="1">
      <c r="A586" s="84">
        <v>269</v>
      </c>
      <c r="B586" s="1045" t="s">
        <v>589</v>
      </c>
      <c r="C586" s="1031" t="s">
        <v>590</v>
      </c>
      <c r="D586" s="1017"/>
      <c r="E586" s="1019">
        <v>0.8</v>
      </c>
      <c r="F586" s="1019">
        <v>0.8</v>
      </c>
      <c r="G586" s="1019"/>
      <c r="H586" s="1019"/>
      <c r="I586" s="2"/>
      <c r="J586" s="2"/>
      <c r="K586" s="2"/>
      <c r="L586" s="1019">
        <v>0.8</v>
      </c>
      <c r="M586" s="2"/>
      <c r="N586" s="2"/>
      <c r="O586" s="1019"/>
      <c r="P586" s="2"/>
      <c r="Q586" s="1019"/>
      <c r="R586" s="1011" t="s">
        <v>55</v>
      </c>
      <c r="S586" s="2"/>
      <c r="T586" s="2"/>
      <c r="U586" s="2"/>
      <c r="V586" s="2"/>
      <c r="W586" s="2"/>
      <c r="X586" s="2"/>
      <c r="Y586" s="2"/>
      <c r="Z586" s="1011">
        <v>0.8</v>
      </c>
      <c r="AA586" s="1011"/>
      <c r="AB586" s="2664"/>
      <c r="AC586" s="2664"/>
      <c r="AD586" s="2664"/>
      <c r="AE586" s="2664"/>
      <c r="AF586" s="2664"/>
      <c r="AG586" s="2664"/>
    </row>
    <row r="587" spans="1:33" s="1" customFormat="1">
      <c r="A587" s="84">
        <v>270</v>
      </c>
      <c r="B587" s="1045" t="s">
        <v>591</v>
      </c>
      <c r="C587" s="1031" t="s">
        <v>592</v>
      </c>
      <c r="D587" s="1017"/>
      <c r="E587" s="1019">
        <v>0.5</v>
      </c>
      <c r="F587" s="1019">
        <v>0.5</v>
      </c>
      <c r="G587" s="1019"/>
      <c r="H587" s="1019"/>
      <c r="I587" s="2"/>
      <c r="J587" s="2"/>
      <c r="K587" s="2"/>
      <c r="L587" s="1019">
        <v>0.5</v>
      </c>
      <c r="M587" s="2"/>
      <c r="N587" s="2"/>
      <c r="O587" s="1019"/>
      <c r="P587" s="2"/>
      <c r="Q587" s="1019"/>
      <c r="R587" s="1011" t="s">
        <v>55</v>
      </c>
      <c r="S587" s="2"/>
      <c r="T587" s="2"/>
      <c r="U587" s="2"/>
      <c r="V587" s="2"/>
      <c r="W587" s="2"/>
      <c r="X587" s="2"/>
      <c r="Y587" s="2"/>
      <c r="Z587" s="1011">
        <v>0.5</v>
      </c>
      <c r="AA587" s="1011"/>
      <c r="AB587" s="2664"/>
      <c r="AC587" s="2664"/>
      <c r="AD587" s="2664"/>
      <c r="AE587" s="2664"/>
      <c r="AF587" s="2664"/>
      <c r="AG587" s="2664"/>
    </row>
    <row r="588" spans="1:33" s="1" customFormat="1">
      <c r="A588" s="84">
        <v>271</v>
      </c>
      <c r="B588" s="1045" t="s">
        <v>593</v>
      </c>
      <c r="C588" s="1031" t="s">
        <v>594</v>
      </c>
      <c r="D588" s="1017"/>
      <c r="E588" s="1019">
        <v>1.2649999999999999</v>
      </c>
      <c r="F588" s="1019">
        <v>1.2649999999999999</v>
      </c>
      <c r="G588" s="1019">
        <v>1.2649999999999999</v>
      </c>
      <c r="H588" s="1019"/>
      <c r="I588" s="2"/>
      <c r="J588" s="2"/>
      <c r="K588" s="2"/>
      <c r="L588" s="1019"/>
      <c r="M588" s="2"/>
      <c r="N588" s="2"/>
      <c r="O588" s="1019"/>
      <c r="P588" s="2"/>
      <c r="Q588" s="1019"/>
      <c r="R588" s="1011" t="s">
        <v>55</v>
      </c>
      <c r="S588" s="2"/>
      <c r="T588" s="2"/>
      <c r="U588" s="2"/>
      <c r="V588" s="2"/>
      <c r="W588" s="2"/>
      <c r="X588" s="2"/>
      <c r="Y588" s="2"/>
      <c r="Z588" s="1032">
        <v>1.2649999999999999</v>
      </c>
      <c r="AA588" s="1011"/>
      <c r="AB588" s="2664"/>
      <c r="AC588" s="2664"/>
      <c r="AD588" s="2664"/>
      <c r="AE588" s="2664"/>
      <c r="AF588" s="2664"/>
      <c r="AG588" s="2664"/>
    </row>
    <row r="589" spans="1:33" s="1" customFormat="1">
      <c r="A589" s="84">
        <v>272</v>
      </c>
      <c r="B589" s="1045" t="s">
        <v>595</v>
      </c>
      <c r="C589" s="1031" t="s">
        <v>596</v>
      </c>
      <c r="D589" s="1017"/>
      <c r="E589" s="1019">
        <v>0.35</v>
      </c>
      <c r="F589" s="1019">
        <v>0.35</v>
      </c>
      <c r="G589" s="1019"/>
      <c r="H589" s="1019"/>
      <c r="I589" s="2"/>
      <c r="J589" s="2"/>
      <c r="K589" s="2"/>
      <c r="L589" s="1019">
        <v>0.35</v>
      </c>
      <c r="M589" s="2"/>
      <c r="N589" s="2"/>
      <c r="O589" s="1019"/>
      <c r="P589" s="2"/>
      <c r="Q589" s="1019"/>
      <c r="R589" s="1011" t="s">
        <v>55</v>
      </c>
      <c r="S589" s="2"/>
      <c r="T589" s="2"/>
      <c r="U589" s="2"/>
      <c r="V589" s="2"/>
      <c r="W589" s="2"/>
      <c r="X589" s="2"/>
      <c r="Y589" s="2"/>
      <c r="Z589" s="1029">
        <v>0.35</v>
      </c>
      <c r="AA589" s="1011"/>
      <c r="AB589" s="2664"/>
      <c r="AC589" s="2664"/>
      <c r="AD589" s="2664"/>
      <c r="AE589" s="2664"/>
      <c r="AF589" s="2664"/>
      <c r="AG589" s="2664"/>
    </row>
    <row r="590" spans="1:33" s="1" customFormat="1">
      <c r="A590" s="84">
        <v>273</v>
      </c>
      <c r="B590" s="1018" t="s">
        <v>597</v>
      </c>
      <c r="C590" s="1031" t="s">
        <v>598</v>
      </c>
      <c r="D590" s="1017"/>
      <c r="E590" s="1019">
        <v>0.55000000000000004</v>
      </c>
      <c r="F590" s="1019"/>
      <c r="G590" s="1019"/>
      <c r="H590" s="1019"/>
      <c r="I590" s="2"/>
      <c r="J590" s="2"/>
      <c r="K590" s="2"/>
      <c r="L590" s="1019"/>
      <c r="M590" s="2"/>
      <c r="N590" s="2"/>
      <c r="O590" s="1019">
        <v>0.55000000000000004</v>
      </c>
      <c r="P590" s="2"/>
      <c r="Q590" s="1019">
        <v>0.55000000000000004</v>
      </c>
      <c r="R590" s="1011" t="s">
        <v>55</v>
      </c>
      <c r="S590" s="2"/>
      <c r="T590" s="2"/>
      <c r="U590" s="2"/>
      <c r="V590" s="2"/>
      <c r="W590" s="2"/>
      <c r="X590" s="2"/>
      <c r="Y590" s="2"/>
      <c r="Z590" s="1029"/>
      <c r="AA590" s="1019">
        <v>0.55000000000000004</v>
      </c>
      <c r="AB590" s="2664"/>
      <c r="AC590" s="2664"/>
      <c r="AD590" s="2664"/>
      <c r="AE590" s="2664"/>
      <c r="AF590" s="2664"/>
      <c r="AG590" s="2664"/>
    </row>
    <row r="591" spans="1:33" s="1" customFormat="1">
      <c r="A591" s="84">
        <v>274</v>
      </c>
      <c r="B591" s="1045" t="s">
        <v>218</v>
      </c>
      <c r="C591" s="1031" t="s">
        <v>599</v>
      </c>
      <c r="D591" s="1017"/>
      <c r="E591" s="1019">
        <v>0.4</v>
      </c>
      <c r="F591" s="1019"/>
      <c r="G591" s="1019"/>
      <c r="H591" s="1019"/>
      <c r="I591" s="2"/>
      <c r="J591" s="2"/>
      <c r="K591" s="2"/>
      <c r="L591" s="1019"/>
      <c r="M591" s="2"/>
      <c r="N591" s="2"/>
      <c r="O591" s="1019">
        <v>0.4</v>
      </c>
      <c r="P591" s="2"/>
      <c r="Q591" s="1019">
        <v>0.4</v>
      </c>
      <c r="R591" s="1011" t="s">
        <v>55</v>
      </c>
      <c r="S591" s="2"/>
      <c r="T591" s="2"/>
      <c r="U591" s="2"/>
      <c r="V591" s="2"/>
      <c r="W591" s="2"/>
      <c r="X591" s="2"/>
      <c r="Y591" s="2"/>
      <c r="Z591" s="1029"/>
      <c r="AA591" s="1011">
        <v>0.4</v>
      </c>
      <c r="AB591" s="2664"/>
      <c r="AC591" s="2664"/>
      <c r="AD591" s="2664"/>
      <c r="AE591" s="2664"/>
      <c r="AF591" s="2664"/>
      <c r="AG591" s="2664"/>
    </row>
    <row r="592" spans="1:33" s="1" customFormat="1">
      <c r="A592" s="84"/>
      <c r="B592" s="1015" t="s">
        <v>600</v>
      </c>
      <c r="C592" s="1016"/>
      <c r="D592" s="1010"/>
      <c r="E592" s="1011"/>
      <c r="F592" s="1011"/>
      <c r="G592" s="1011"/>
      <c r="H592" s="1011"/>
      <c r="I592" s="2"/>
      <c r="J592" s="2"/>
      <c r="K592" s="2"/>
      <c r="L592" s="1019"/>
      <c r="M592" s="2"/>
      <c r="N592" s="2"/>
      <c r="O592" s="1011"/>
      <c r="P592" s="2"/>
      <c r="Q592" s="1011"/>
      <c r="R592" s="1011"/>
      <c r="S592" s="2"/>
      <c r="T592" s="2"/>
      <c r="U592" s="2"/>
      <c r="V592" s="2"/>
      <c r="W592" s="2"/>
      <c r="X592" s="2"/>
      <c r="Y592" s="2"/>
      <c r="Z592" s="1011"/>
      <c r="AA592" s="1011"/>
      <c r="AB592" s="2664"/>
      <c r="AC592" s="2664"/>
      <c r="AD592" s="2664"/>
      <c r="AE592" s="2664"/>
      <c r="AF592" s="2664"/>
      <c r="AG592" s="2664"/>
    </row>
    <row r="593" spans="1:33" s="1" customFormat="1">
      <c r="A593" s="84">
        <v>275</v>
      </c>
      <c r="B593" s="1018" t="s">
        <v>155</v>
      </c>
      <c r="C593" s="1016" t="s">
        <v>601</v>
      </c>
      <c r="D593" s="1010"/>
      <c r="E593" s="1011">
        <v>0.3</v>
      </c>
      <c r="F593" s="1011"/>
      <c r="G593" s="1011"/>
      <c r="H593" s="1011"/>
      <c r="I593" s="2"/>
      <c r="J593" s="2"/>
      <c r="K593" s="2"/>
      <c r="L593" s="1019"/>
      <c r="M593" s="2"/>
      <c r="N593" s="2"/>
      <c r="O593" s="1011">
        <v>0.3</v>
      </c>
      <c r="P593" s="2"/>
      <c r="Q593" s="1011">
        <v>0.3</v>
      </c>
      <c r="R593" s="1011" t="s">
        <v>55</v>
      </c>
      <c r="S593" s="2"/>
      <c r="T593" s="2"/>
      <c r="U593" s="2"/>
      <c r="V593" s="2"/>
      <c r="W593" s="2"/>
      <c r="X593" s="2"/>
      <c r="Y593" s="2"/>
      <c r="Z593" s="1011"/>
      <c r="AA593" s="1011">
        <v>0.3</v>
      </c>
      <c r="AB593" s="2664"/>
      <c r="AC593" s="2664"/>
      <c r="AD593" s="2664"/>
      <c r="AE593" s="2664"/>
      <c r="AF593" s="2664"/>
      <c r="AG593" s="2664"/>
    </row>
    <row r="594" spans="1:33" s="1" customFormat="1">
      <c r="A594" s="84"/>
      <c r="B594" s="1015" t="s">
        <v>602</v>
      </c>
      <c r="C594" s="1016"/>
      <c r="D594" s="1010"/>
      <c r="E594" s="1011"/>
      <c r="F594" s="1011"/>
      <c r="G594" s="1011"/>
      <c r="H594" s="1011"/>
      <c r="I594" s="2"/>
      <c r="J594" s="2"/>
      <c r="K594" s="2"/>
      <c r="L594" s="1019"/>
      <c r="M594" s="2"/>
      <c r="N594" s="2"/>
      <c r="O594" s="1011"/>
      <c r="P594" s="2"/>
      <c r="Q594" s="1011"/>
      <c r="R594" s="1011"/>
      <c r="S594" s="2"/>
      <c r="T594" s="2"/>
      <c r="U594" s="2"/>
      <c r="V594" s="2"/>
      <c r="W594" s="2"/>
      <c r="X594" s="2"/>
      <c r="Y594" s="2"/>
      <c r="Z594" s="1011"/>
      <c r="AA594" s="1011"/>
      <c r="AB594" s="2664"/>
      <c r="AC594" s="2664"/>
      <c r="AD594" s="2664"/>
      <c r="AE594" s="2664"/>
      <c r="AF594" s="2664"/>
      <c r="AG594" s="2664"/>
    </row>
    <row r="595" spans="1:33" s="1" customFormat="1">
      <c r="A595" s="84">
        <v>276</v>
      </c>
      <c r="B595" s="1018" t="s">
        <v>589</v>
      </c>
      <c r="C595" s="1016" t="s">
        <v>603</v>
      </c>
      <c r="D595" s="1010"/>
      <c r="E595" s="1011">
        <v>0.5</v>
      </c>
      <c r="F595" s="1011"/>
      <c r="G595" s="1011"/>
      <c r="H595" s="1011"/>
      <c r="I595" s="2"/>
      <c r="J595" s="2"/>
      <c r="K595" s="2"/>
      <c r="L595" s="1019"/>
      <c r="M595" s="2"/>
      <c r="N595" s="2"/>
      <c r="O595" s="1011">
        <v>0.5</v>
      </c>
      <c r="P595" s="2"/>
      <c r="Q595" s="1011">
        <v>0.5</v>
      </c>
      <c r="R595" s="1011" t="s">
        <v>55</v>
      </c>
      <c r="S595" s="2"/>
      <c r="T595" s="2"/>
      <c r="U595" s="2"/>
      <c r="V595" s="2"/>
      <c r="W595" s="2"/>
      <c r="X595" s="2"/>
      <c r="Y595" s="2"/>
      <c r="Z595" s="1011"/>
      <c r="AA595" s="1011">
        <v>0.5</v>
      </c>
      <c r="AB595" s="2664"/>
      <c r="AC595" s="2664"/>
      <c r="AD595" s="2664"/>
      <c r="AE595" s="2664"/>
      <c r="AF595" s="2664"/>
      <c r="AG595" s="2664"/>
    </row>
    <row r="596" spans="1:33" s="2664" customFormat="1" ht="28.5" customHeight="1">
      <c r="A596" s="86"/>
      <c r="B596" s="2665" t="s">
        <v>1207</v>
      </c>
      <c r="C596" s="2666"/>
      <c r="D596" s="2667"/>
      <c r="E596" s="2668">
        <f>SUM(E194:E595)</f>
        <v>177.41600000000008</v>
      </c>
      <c r="F596" s="2669">
        <f>SUM(F194:F595)</f>
        <v>95.965999999999966</v>
      </c>
      <c r="G596" s="2668">
        <f>SUM(G194:G595)</f>
        <v>21.297000000000004</v>
      </c>
      <c r="H596" s="2668">
        <f>SUM(H194:H595)</f>
        <v>1.5</v>
      </c>
      <c r="I596" s="2670"/>
      <c r="J596" s="2670"/>
      <c r="K596" s="2670"/>
      <c r="L596" s="2668">
        <f>SUM(L194:L595)</f>
        <v>73.168999999999983</v>
      </c>
      <c r="M596" s="2670"/>
      <c r="N596" s="2670"/>
      <c r="O596" s="2668">
        <f>SUM(O194:O595)</f>
        <v>81.450000000000031</v>
      </c>
      <c r="P596" s="2670"/>
      <c r="Q596" s="2668">
        <f>SUM(Q194:Q595)</f>
        <v>81.450000000000031</v>
      </c>
      <c r="R596" s="2668">
        <f>SUM(R194:R595)</f>
        <v>0</v>
      </c>
      <c r="S596" s="2670"/>
      <c r="T596" s="2670"/>
      <c r="U596" s="2670"/>
      <c r="V596" s="2670"/>
      <c r="W596" s="2670"/>
      <c r="X596" s="2670"/>
      <c r="Y596" s="2670"/>
      <c r="Z596" s="2671">
        <f>SUM(Z194:Z595)</f>
        <v>95.965999999999966</v>
      </c>
      <c r="AA596" s="2657">
        <f>SUM(AA194:AA595)</f>
        <v>81.450000000000031</v>
      </c>
    </row>
    <row r="597" spans="1:33" s="1" customFormat="1" ht="15" customHeight="1">
      <c r="A597" s="2321"/>
      <c r="B597" s="1124" t="s">
        <v>8943</v>
      </c>
      <c r="C597" s="1124"/>
      <c r="D597" s="1107"/>
      <c r="E597" s="1124"/>
      <c r="F597" s="1107"/>
      <c r="G597" s="1107"/>
      <c r="H597" s="1107"/>
      <c r="I597" s="1107"/>
      <c r="J597" s="1107"/>
      <c r="K597" s="1107"/>
      <c r="L597" s="1107"/>
      <c r="M597" s="1107"/>
      <c r="N597" s="1107"/>
      <c r="O597" s="1107"/>
      <c r="P597" s="1107"/>
      <c r="Q597" s="1107"/>
      <c r="R597" s="1107"/>
      <c r="S597" s="1107"/>
      <c r="T597" s="1107"/>
      <c r="U597" s="1107"/>
      <c r="V597" s="1107"/>
      <c r="W597" s="1107"/>
      <c r="X597" s="1107"/>
      <c r="Y597" s="1107"/>
      <c r="Z597" s="1107"/>
      <c r="AA597" s="1108"/>
      <c r="AB597" s="2664"/>
      <c r="AC597" s="2664"/>
      <c r="AD597" s="2664"/>
      <c r="AE597" s="2664"/>
      <c r="AF597" s="2664"/>
      <c r="AG597" s="2664"/>
    </row>
    <row r="598" spans="1:33" s="1" customFormat="1">
      <c r="A598" s="86"/>
      <c r="B598" s="1051" t="s">
        <v>8944</v>
      </c>
      <c r="C598" s="1052"/>
      <c r="D598" s="1053"/>
      <c r="E598" s="1054"/>
      <c r="F598" s="1054"/>
      <c r="G598" s="1054"/>
      <c r="H598" s="1054"/>
      <c r="I598" s="1054"/>
      <c r="J598" s="1054"/>
      <c r="K598" s="1054"/>
      <c r="L598" s="1054"/>
      <c r="M598" s="1054"/>
      <c r="N598" s="1054"/>
      <c r="O598" s="1054"/>
      <c r="P598" s="1054"/>
      <c r="Q598" s="1055"/>
      <c r="R598" s="1055"/>
      <c r="S598" s="2"/>
      <c r="T598" s="2"/>
      <c r="U598" s="2"/>
      <c r="V598" s="2"/>
      <c r="W598" s="2"/>
      <c r="X598" s="2"/>
      <c r="Y598" s="2"/>
      <c r="Z598" s="2"/>
      <c r="AA598" s="2"/>
      <c r="AB598" s="2664"/>
      <c r="AC598" s="2664"/>
      <c r="AD598" s="2664"/>
      <c r="AE598" s="2664"/>
      <c r="AF598" s="2664"/>
      <c r="AG598" s="2664"/>
    </row>
    <row r="599" spans="1:33" s="1" customFormat="1" ht="27.75" customHeight="1">
      <c r="A599" s="248">
        <v>1</v>
      </c>
      <c r="B599" s="103" t="s">
        <v>8945</v>
      </c>
      <c r="C599" s="1056" t="s">
        <v>8946</v>
      </c>
      <c r="D599" s="88"/>
      <c r="E599" s="88">
        <v>0.35</v>
      </c>
      <c r="F599" s="88">
        <v>0.35</v>
      </c>
      <c r="G599" s="88">
        <v>0.35</v>
      </c>
      <c r="H599" s="88"/>
      <c r="I599" s="88"/>
      <c r="J599" s="88"/>
      <c r="K599" s="88"/>
      <c r="L599" s="1011"/>
      <c r="M599" s="88"/>
      <c r="N599" s="88"/>
      <c r="O599" s="88"/>
      <c r="P599" s="88"/>
      <c r="Q599" s="1057"/>
      <c r="R599" s="1011" t="s">
        <v>55</v>
      </c>
      <c r="S599" s="2"/>
      <c r="T599" s="2"/>
      <c r="U599" s="2"/>
      <c r="V599" s="2"/>
      <c r="W599" s="2"/>
      <c r="X599" s="2"/>
      <c r="Y599" s="2"/>
      <c r="Z599" s="2">
        <v>0.35</v>
      </c>
      <c r="AA599" s="2"/>
      <c r="AB599" s="2664"/>
      <c r="AC599" s="2664"/>
      <c r="AD599" s="2664"/>
      <c r="AE599" s="2664"/>
      <c r="AF599" s="2664"/>
      <c r="AG599" s="2664"/>
    </row>
    <row r="600" spans="1:33" s="1" customFormat="1" ht="16.5" customHeight="1">
      <c r="A600" s="248">
        <v>2</v>
      </c>
      <c r="B600" s="103" t="s">
        <v>8947</v>
      </c>
      <c r="C600" s="1056" t="s">
        <v>8948</v>
      </c>
      <c r="D600" s="88"/>
      <c r="E600" s="88">
        <v>3.5</v>
      </c>
      <c r="F600" s="88">
        <v>1.65</v>
      </c>
      <c r="G600" s="88">
        <v>1.65</v>
      </c>
      <c r="H600" s="88"/>
      <c r="I600" s="88"/>
      <c r="J600" s="88"/>
      <c r="K600" s="88"/>
      <c r="L600" s="1011"/>
      <c r="M600" s="88"/>
      <c r="N600" s="88"/>
      <c r="O600" s="88"/>
      <c r="P600" s="88">
        <v>1.85</v>
      </c>
      <c r="Q600" s="92">
        <v>1.85</v>
      </c>
      <c r="R600" s="1011" t="s">
        <v>55</v>
      </c>
      <c r="S600" s="2"/>
      <c r="T600" s="2"/>
      <c r="U600" s="2"/>
      <c r="V600" s="2"/>
      <c r="W600" s="2"/>
      <c r="X600" s="2"/>
      <c r="Y600" s="2"/>
      <c r="Z600" s="2">
        <v>1.65</v>
      </c>
      <c r="AA600" s="2">
        <v>1.85</v>
      </c>
      <c r="AB600" s="2664"/>
      <c r="AC600" s="2664"/>
      <c r="AD600" s="2664"/>
      <c r="AE600" s="2664"/>
      <c r="AF600" s="2664"/>
      <c r="AG600" s="2664"/>
    </row>
    <row r="601" spans="1:33" s="1" customFormat="1" ht="16.5" customHeight="1">
      <c r="A601" s="248">
        <v>3</v>
      </c>
      <c r="B601" s="103" t="s">
        <v>5067</v>
      </c>
      <c r="C601" s="1056" t="s">
        <v>8949</v>
      </c>
      <c r="D601" s="88"/>
      <c r="E601" s="88">
        <v>0.8</v>
      </c>
      <c r="F601" s="88">
        <v>0.8</v>
      </c>
      <c r="G601" s="88">
        <v>0.8</v>
      </c>
      <c r="H601" s="88"/>
      <c r="I601" s="88"/>
      <c r="J601" s="88"/>
      <c r="K601" s="88"/>
      <c r="L601" s="1011"/>
      <c r="M601" s="88"/>
      <c r="N601" s="88"/>
      <c r="O601" s="88"/>
      <c r="P601" s="88"/>
      <c r="Q601" s="1057"/>
      <c r="R601" s="1011" t="s">
        <v>55</v>
      </c>
      <c r="S601" s="2"/>
      <c r="T601" s="2"/>
      <c r="U601" s="2"/>
      <c r="V601" s="2"/>
      <c r="W601" s="2"/>
      <c r="X601" s="2"/>
      <c r="Y601" s="2"/>
      <c r="Z601" s="2">
        <v>0.8</v>
      </c>
      <c r="AA601" s="2"/>
      <c r="AB601" s="2664"/>
      <c r="AC601" s="2664"/>
      <c r="AD601" s="2664"/>
      <c r="AE601" s="2664"/>
      <c r="AF601" s="2664"/>
      <c r="AG601" s="2664"/>
    </row>
    <row r="602" spans="1:33" s="1" customFormat="1" ht="24" customHeight="1">
      <c r="A602" s="248">
        <v>4</v>
      </c>
      <c r="B602" s="103" t="s">
        <v>8950</v>
      </c>
      <c r="C602" s="1056" t="s">
        <v>8951</v>
      </c>
      <c r="D602" s="88"/>
      <c r="E602" s="88">
        <v>1.64</v>
      </c>
      <c r="F602" s="88">
        <v>1</v>
      </c>
      <c r="G602" s="88">
        <v>1</v>
      </c>
      <c r="H602" s="88"/>
      <c r="I602" s="88"/>
      <c r="J602" s="88"/>
      <c r="K602" s="88"/>
      <c r="L602" s="1011"/>
      <c r="M602" s="88"/>
      <c r="N602" s="88"/>
      <c r="O602" s="88"/>
      <c r="P602" s="1058">
        <v>0.64</v>
      </c>
      <c r="Q602" s="1059">
        <v>0.64</v>
      </c>
      <c r="R602" s="1011" t="s">
        <v>55</v>
      </c>
      <c r="S602" s="996"/>
      <c r="T602" s="996"/>
      <c r="U602" s="996"/>
      <c r="V602" s="996"/>
      <c r="W602" s="996"/>
      <c r="X602" s="996"/>
      <c r="Y602" s="996"/>
      <c r="Z602" s="996">
        <v>1</v>
      </c>
      <c r="AA602" s="996">
        <v>0.64</v>
      </c>
      <c r="AB602" s="2664"/>
      <c r="AC602" s="2664"/>
      <c r="AD602" s="2664"/>
      <c r="AE602" s="2664"/>
      <c r="AF602" s="2664"/>
      <c r="AG602" s="2664"/>
    </row>
    <row r="603" spans="1:33" s="1" customFormat="1" ht="17.25" customHeight="1">
      <c r="A603" s="248">
        <v>5</v>
      </c>
      <c r="B603" s="103" t="s">
        <v>369</v>
      </c>
      <c r="C603" s="1056" t="s">
        <v>8952</v>
      </c>
      <c r="D603" s="88"/>
      <c r="E603" s="88">
        <v>1.5</v>
      </c>
      <c r="F603" s="88">
        <v>1</v>
      </c>
      <c r="G603" s="88">
        <v>1</v>
      </c>
      <c r="H603" s="88"/>
      <c r="I603" s="88"/>
      <c r="J603" s="88"/>
      <c r="K603" s="88"/>
      <c r="L603" s="1011"/>
      <c r="M603" s="88"/>
      <c r="N603" s="88"/>
      <c r="O603" s="88"/>
      <c r="P603" s="88">
        <v>0.5</v>
      </c>
      <c r="Q603" s="1057">
        <v>0.5</v>
      </c>
      <c r="R603" s="1011" t="s">
        <v>55</v>
      </c>
      <c r="S603" s="2"/>
      <c r="T603" s="2"/>
      <c r="U603" s="2"/>
      <c r="V603" s="2"/>
      <c r="W603" s="2"/>
      <c r="X603" s="2"/>
      <c r="Y603" s="2"/>
      <c r="Z603" s="2">
        <v>1</v>
      </c>
      <c r="AA603" s="2">
        <v>0.5</v>
      </c>
      <c r="AB603" s="2664"/>
      <c r="AC603" s="2664"/>
      <c r="AD603" s="2664"/>
      <c r="AE603" s="2664"/>
      <c r="AF603" s="2664"/>
      <c r="AG603" s="2664"/>
    </row>
    <row r="604" spans="1:33" s="1" customFormat="1" ht="17.25" customHeight="1">
      <c r="A604" s="248">
        <v>6</v>
      </c>
      <c r="B604" s="1060" t="s">
        <v>8953</v>
      </c>
      <c r="C604" s="1061" t="s">
        <v>8954</v>
      </c>
      <c r="D604" s="243"/>
      <c r="E604" s="243">
        <v>0.5</v>
      </c>
      <c r="F604" s="243"/>
      <c r="G604" s="243"/>
      <c r="H604" s="243"/>
      <c r="I604" s="243"/>
      <c r="J604" s="243"/>
      <c r="K604" s="243"/>
      <c r="L604" s="609"/>
      <c r="M604" s="243"/>
      <c r="N604" s="243"/>
      <c r="O604" s="243"/>
      <c r="P604" s="243">
        <v>0.5</v>
      </c>
      <c r="Q604" s="1062">
        <v>0.5</v>
      </c>
      <c r="R604" s="1011" t="s">
        <v>55</v>
      </c>
      <c r="S604" s="2"/>
      <c r="T604" s="2"/>
      <c r="U604" s="2"/>
      <c r="V604" s="2"/>
      <c r="W604" s="2"/>
      <c r="X604" s="2"/>
      <c r="Y604" s="2"/>
      <c r="Z604" s="2"/>
      <c r="AA604" s="2">
        <v>0.5</v>
      </c>
      <c r="AB604" s="2664"/>
      <c r="AC604" s="2664"/>
      <c r="AD604" s="2664"/>
      <c r="AE604" s="2664"/>
      <c r="AF604" s="2664"/>
      <c r="AG604" s="2664"/>
    </row>
    <row r="605" spans="1:33" s="1" customFormat="1" ht="15.75" customHeight="1">
      <c r="A605" s="248">
        <v>7</v>
      </c>
      <c r="B605" s="1060" t="s">
        <v>8955</v>
      </c>
      <c r="C605" s="1061" t="s">
        <v>8956</v>
      </c>
      <c r="D605" s="243"/>
      <c r="E605" s="243">
        <v>2</v>
      </c>
      <c r="F605" s="243"/>
      <c r="G605" s="243"/>
      <c r="H605" s="243"/>
      <c r="I605" s="243"/>
      <c r="J605" s="243"/>
      <c r="K605" s="243"/>
      <c r="L605" s="609"/>
      <c r="M605" s="243"/>
      <c r="N605" s="243"/>
      <c r="O605" s="243"/>
      <c r="P605" s="243">
        <v>2</v>
      </c>
      <c r="Q605" s="1063">
        <v>2</v>
      </c>
      <c r="R605" s="1011" t="s">
        <v>55</v>
      </c>
      <c r="S605" s="2"/>
      <c r="T605" s="2"/>
      <c r="U605" s="2"/>
      <c r="V605" s="2"/>
      <c r="W605" s="2"/>
      <c r="X605" s="2"/>
      <c r="Y605" s="2"/>
      <c r="Z605" s="2"/>
      <c r="AA605" s="2">
        <v>2</v>
      </c>
      <c r="AB605" s="2664"/>
      <c r="AC605" s="2664"/>
      <c r="AD605" s="2664"/>
      <c r="AE605" s="2664"/>
      <c r="AF605" s="2664"/>
      <c r="AG605" s="2664"/>
    </row>
    <row r="606" spans="1:33" s="1" customFormat="1" ht="15.75" customHeight="1">
      <c r="A606" s="248">
        <v>8</v>
      </c>
      <c r="B606" s="1060" t="s">
        <v>373</v>
      </c>
      <c r="C606" s="1061" t="s">
        <v>8957</v>
      </c>
      <c r="D606" s="243"/>
      <c r="E606" s="243">
        <v>0.5</v>
      </c>
      <c r="F606" s="243">
        <v>0.5</v>
      </c>
      <c r="G606" s="243">
        <v>0.5</v>
      </c>
      <c r="H606" s="243"/>
      <c r="I606" s="243"/>
      <c r="J606" s="243"/>
      <c r="K606" s="243"/>
      <c r="L606" s="609"/>
      <c r="M606" s="243"/>
      <c r="N606" s="243"/>
      <c r="O606" s="243"/>
      <c r="P606" s="243"/>
      <c r="Q606" s="1063"/>
      <c r="R606" s="1011" t="s">
        <v>55</v>
      </c>
      <c r="S606" s="2"/>
      <c r="T606" s="2"/>
      <c r="U606" s="2"/>
      <c r="V606" s="2"/>
      <c r="W606" s="2"/>
      <c r="X606" s="2"/>
      <c r="Y606" s="2"/>
      <c r="Z606" s="2">
        <v>0.5</v>
      </c>
      <c r="AA606" s="2"/>
      <c r="AB606" s="2664"/>
      <c r="AC606" s="2664"/>
      <c r="AD606" s="2664"/>
      <c r="AE606" s="2664"/>
      <c r="AF606" s="2664"/>
      <c r="AG606" s="2664"/>
    </row>
    <row r="607" spans="1:33" s="1" customFormat="1" ht="15.75" customHeight="1">
      <c r="A607" s="248">
        <v>9</v>
      </c>
      <c r="B607" s="1060" t="s">
        <v>8958</v>
      </c>
      <c r="C607" s="1061" t="s">
        <v>8959</v>
      </c>
      <c r="D607" s="243"/>
      <c r="E607" s="243">
        <v>0.2</v>
      </c>
      <c r="F607" s="243"/>
      <c r="G607" s="243"/>
      <c r="H607" s="243"/>
      <c r="I607" s="243"/>
      <c r="J607" s="243"/>
      <c r="K607" s="243"/>
      <c r="L607" s="609"/>
      <c r="M607" s="243"/>
      <c r="N607" s="243"/>
      <c r="O607" s="243"/>
      <c r="P607" s="243">
        <v>0.2</v>
      </c>
      <c r="Q607" s="1063">
        <v>0.2</v>
      </c>
      <c r="R607" s="1011" t="s">
        <v>55</v>
      </c>
      <c r="S607" s="2"/>
      <c r="T607" s="2"/>
      <c r="U607" s="2"/>
      <c r="V607" s="2"/>
      <c r="W607" s="2"/>
      <c r="X607" s="2"/>
      <c r="Y607" s="2"/>
      <c r="Z607" s="2"/>
      <c r="AA607" s="2">
        <v>0.2</v>
      </c>
      <c r="AB607" s="2664"/>
      <c r="AC607" s="2664"/>
      <c r="AD607" s="2664"/>
      <c r="AE607" s="2664"/>
      <c r="AF607" s="2664"/>
      <c r="AG607" s="2664"/>
    </row>
    <row r="608" spans="1:33" s="1" customFormat="1" ht="30.75" customHeight="1">
      <c r="A608" s="248">
        <v>10</v>
      </c>
      <c r="B608" s="1060" t="s">
        <v>8960</v>
      </c>
      <c r="C608" s="1061" t="s">
        <v>8961</v>
      </c>
      <c r="D608" s="243"/>
      <c r="E608" s="495">
        <v>5.3999999999999999E-2</v>
      </c>
      <c r="F608" s="495"/>
      <c r="G608" s="495"/>
      <c r="H608" s="495"/>
      <c r="I608" s="495"/>
      <c r="J608" s="495"/>
      <c r="K608" s="495"/>
      <c r="L608" s="1064"/>
      <c r="M608" s="495"/>
      <c r="N608" s="495"/>
      <c r="O608" s="495"/>
      <c r="P608" s="495">
        <v>5.3999999999999999E-2</v>
      </c>
      <c r="Q608" s="1065">
        <v>5.3999999999999999E-2</v>
      </c>
      <c r="R608" s="1011" t="s">
        <v>55</v>
      </c>
      <c r="S608" s="996"/>
      <c r="T608" s="996"/>
      <c r="U608" s="996"/>
      <c r="V608" s="996"/>
      <c r="W608" s="996"/>
      <c r="X608" s="996"/>
      <c r="Y608" s="996"/>
      <c r="Z608" s="996"/>
      <c r="AA608" s="996">
        <v>5.3999999999999999E-2</v>
      </c>
      <c r="AB608" s="2664"/>
      <c r="AC608" s="2664"/>
      <c r="AD608" s="2664"/>
      <c r="AE608" s="2664"/>
      <c r="AF608" s="2664"/>
      <c r="AG608" s="2664"/>
    </row>
    <row r="609" spans="1:33" s="1" customFormat="1" ht="16.5" customHeight="1">
      <c r="A609" s="248"/>
      <c r="B609" s="1066" t="s">
        <v>8962</v>
      </c>
      <c r="C609" s="1061"/>
      <c r="D609" s="243"/>
      <c r="E609" s="243"/>
      <c r="F609" s="243"/>
      <c r="G609" s="243"/>
      <c r="H609" s="243"/>
      <c r="I609" s="243"/>
      <c r="J609" s="243"/>
      <c r="K609" s="243"/>
      <c r="L609" s="243"/>
      <c r="M609" s="243"/>
      <c r="N609" s="243"/>
      <c r="O609" s="243"/>
      <c r="P609" s="243"/>
      <c r="Q609" s="1063"/>
      <c r="R609" s="95"/>
      <c r="S609" s="2"/>
      <c r="T609" s="2"/>
      <c r="U609" s="2"/>
      <c r="V609" s="2"/>
      <c r="W609" s="2"/>
      <c r="X609" s="2"/>
      <c r="Y609" s="2"/>
      <c r="Z609" s="2"/>
      <c r="AA609" s="2"/>
      <c r="AB609" s="2664"/>
      <c r="AC609" s="2664"/>
      <c r="AD609" s="2664"/>
      <c r="AE609" s="2664"/>
      <c r="AF609" s="2664"/>
      <c r="AG609" s="2664"/>
    </row>
    <row r="610" spans="1:33" s="1" customFormat="1" ht="18.75" customHeight="1">
      <c r="A610" s="248">
        <v>11</v>
      </c>
      <c r="B610" s="1060" t="s">
        <v>310</v>
      </c>
      <c r="C610" s="1061" t="s">
        <v>8963</v>
      </c>
      <c r="D610" s="243"/>
      <c r="E610" s="243">
        <v>1</v>
      </c>
      <c r="F610" s="243"/>
      <c r="G610" s="243"/>
      <c r="H610" s="243"/>
      <c r="I610" s="243"/>
      <c r="J610" s="243"/>
      <c r="K610" s="243"/>
      <c r="L610" s="609"/>
      <c r="M610" s="243"/>
      <c r="N610" s="243"/>
      <c r="O610" s="243"/>
      <c r="P610" s="243">
        <v>1</v>
      </c>
      <c r="Q610" s="1063">
        <v>1</v>
      </c>
      <c r="R610" s="1011" t="s">
        <v>55</v>
      </c>
      <c r="S610" s="2"/>
      <c r="T610" s="2"/>
      <c r="U610" s="2"/>
      <c r="V610" s="2"/>
      <c r="W610" s="2"/>
      <c r="X610" s="2"/>
      <c r="Y610" s="2"/>
      <c r="Z610" s="2"/>
      <c r="AA610" s="2">
        <v>1</v>
      </c>
      <c r="AB610" s="2664"/>
      <c r="AC610" s="2664"/>
      <c r="AD610" s="2664"/>
      <c r="AE610" s="2664"/>
      <c r="AF610" s="2664"/>
      <c r="AG610" s="2664"/>
    </row>
    <row r="611" spans="1:33" s="1" customFormat="1" ht="15" customHeight="1">
      <c r="A611" s="248"/>
      <c r="B611" s="1066" t="s">
        <v>8964</v>
      </c>
      <c r="C611" s="1061"/>
      <c r="D611" s="243"/>
      <c r="E611" s="243"/>
      <c r="F611" s="243"/>
      <c r="G611" s="243"/>
      <c r="H611" s="243"/>
      <c r="I611" s="243"/>
      <c r="J611" s="243"/>
      <c r="K611" s="243"/>
      <c r="L611" s="243"/>
      <c r="M611" s="243"/>
      <c r="N611" s="243"/>
      <c r="O611" s="243"/>
      <c r="P611" s="243"/>
      <c r="Q611" s="1063"/>
      <c r="R611" s="1011" t="s">
        <v>55</v>
      </c>
      <c r="S611" s="2"/>
      <c r="T611" s="2"/>
      <c r="U611" s="2"/>
      <c r="V611" s="2"/>
      <c r="W611" s="2"/>
      <c r="X611" s="2"/>
      <c r="Y611" s="2"/>
      <c r="Z611" s="2"/>
      <c r="AA611" s="2"/>
      <c r="AB611" s="2664"/>
      <c r="AC611" s="2664"/>
      <c r="AD611" s="2664"/>
      <c r="AE611" s="2664"/>
      <c r="AF611" s="2664"/>
      <c r="AG611" s="2664"/>
    </row>
    <row r="612" spans="1:33" s="1" customFormat="1" ht="16.5" customHeight="1">
      <c r="A612" s="248">
        <v>12</v>
      </c>
      <c r="B612" s="1060" t="s">
        <v>206</v>
      </c>
      <c r="C612" s="1061" t="s">
        <v>8965</v>
      </c>
      <c r="D612" s="243"/>
      <c r="E612" s="243">
        <v>0.73499999999999999</v>
      </c>
      <c r="F612" s="243"/>
      <c r="G612" s="243"/>
      <c r="H612" s="243"/>
      <c r="I612" s="243"/>
      <c r="J612" s="243"/>
      <c r="K612" s="243"/>
      <c r="L612" s="609"/>
      <c r="M612" s="243"/>
      <c r="N612" s="243"/>
      <c r="O612" s="243"/>
      <c r="P612" s="495">
        <v>0.73499999999999999</v>
      </c>
      <c r="Q612" s="1065">
        <v>0.73499999999999999</v>
      </c>
      <c r="R612" s="1011" t="s">
        <v>55</v>
      </c>
      <c r="S612" s="996"/>
      <c r="T612" s="996"/>
      <c r="U612" s="996"/>
      <c r="V612" s="996"/>
      <c r="W612" s="996"/>
      <c r="X612" s="996"/>
      <c r="Y612" s="996"/>
      <c r="Z612" s="996"/>
      <c r="AA612" s="996">
        <v>0.73499999999999999</v>
      </c>
      <c r="AB612" s="2664"/>
      <c r="AC612" s="2664"/>
      <c r="AD612" s="2664"/>
      <c r="AE612" s="2664"/>
      <c r="AF612" s="2664"/>
      <c r="AG612" s="2664"/>
    </row>
    <row r="613" spans="1:33" s="1" customFormat="1" ht="18" customHeight="1">
      <c r="A613" s="248">
        <v>13</v>
      </c>
      <c r="B613" s="1060" t="s">
        <v>70</v>
      </c>
      <c r="C613" s="1061" t="s">
        <v>8966</v>
      </c>
      <c r="D613" s="243"/>
      <c r="E613" s="243">
        <v>0.5</v>
      </c>
      <c r="F613" s="243"/>
      <c r="G613" s="243"/>
      <c r="H613" s="243"/>
      <c r="I613" s="243"/>
      <c r="J613" s="243"/>
      <c r="K613" s="243"/>
      <c r="L613" s="609"/>
      <c r="M613" s="243"/>
      <c r="N613" s="243"/>
      <c r="O613" s="243"/>
      <c r="P613" s="495">
        <v>0.5</v>
      </c>
      <c r="Q613" s="1065">
        <v>0.5</v>
      </c>
      <c r="R613" s="1011" t="s">
        <v>55</v>
      </c>
      <c r="S613" s="996"/>
      <c r="T613" s="996"/>
      <c r="U613" s="996"/>
      <c r="V613" s="996"/>
      <c r="W613" s="996"/>
      <c r="X613" s="996"/>
      <c r="Y613" s="996"/>
      <c r="Z613" s="996"/>
      <c r="AA613" s="996">
        <v>0.5</v>
      </c>
      <c r="AB613" s="2664"/>
      <c r="AC613" s="2664"/>
      <c r="AD613" s="2664"/>
      <c r="AE613" s="2664"/>
      <c r="AF613" s="2664"/>
      <c r="AG613" s="2664"/>
    </row>
    <row r="614" spans="1:33" s="1" customFormat="1" ht="16.5" customHeight="1">
      <c r="A614" s="248"/>
      <c r="B614" s="1066" t="s">
        <v>6064</v>
      </c>
      <c r="C614" s="1061"/>
      <c r="D614" s="243"/>
      <c r="E614" s="243"/>
      <c r="F614" s="243"/>
      <c r="G614" s="243"/>
      <c r="H614" s="243"/>
      <c r="I614" s="243"/>
      <c r="J614" s="243"/>
      <c r="K614" s="243"/>
      <c r="L614" s="243"/>
      <c r="M614" s="243"/>
      <c r="N614" s="243"/>
      <c r="O614" s="243"/>
      <c r="P614" s="243"/>
      <c r="Q614" s="1063"/>
      <c r="R614" s="95"/>
      <c r="S614" s="2"/>
      <c r="T614" s="2"/>
      <c r="U614" s="2"/>
      <c r="V614" s="2"/>
      <c r="W614" s="2"/>
      <c r="X614" s="2"/>
      <c r="Y614" s="2"/>
      <c r="Z614" s="2"/>
      <c r="AA614" s="2"/>
      <c r="AB614" s="2664"/>
      <c r="AC614" s="2664"/>
      <c r="AD614" s="2664"/>
      <c r="AE614" s="2664"/>
      <c r="AF614" s="2664"/>
      <c r="AG614" s="2664"/>
    </row>
    <row r="615" spans="1:33" s="1" customFormat="1" ht="16.5" customHeight="1">
      <c r="A615" s="248">
        <v>14</v>
      </c>
      <c r="B615" s="1060" t="s">
        <v>8967</v>
      </c>
      <c r="C615" s="1061" t="s">
        <v>8968</v>
      </c>
      <c r="D615" s="243"/>
      <c r="E615" s="243">
        <v>1.3320000000000001</v>
      </c>
      <c r="F615" s="243"/>
      <c r="G615" s="243"/>
      <c r="H615" s="243"/>
      <c r="I615" s="243"/>
      <c r="J615" s="243"/>
      <c r="K615" s="243"/>
      <c r="L615" s="609"/>
      <c r="M615" s="243"/>
      <c r="N615" s="243"/>
      <c r="O615" s="243"/>
      <c r="P615" s="495">
        <v>1.3320000000000001</v>
      </c>
      <c r="Q615" s="1065">
        <v>1.3320000000000001</v>
      </c>
      <c r="R615" s="1011" t="s">
        <v>55</v>
      </c>
      <c r="S615" s="996"/>
      <c r="T615" s="996"/>
      <c r="U615" s="996"/>
      <c r="V615" s="996"/>
      <c r="W615" s="996"/>
      <c r="X615" s="996"/>
      <c r="Y615" s="996"/>
      <c r="Z615" s="996"/>
      <c r="AA615" s="996">
        <v>1.3320000000000001</v>
      </c>
      <c r="AB615" s="2664"/>
      <c r="AC615" s="2664"/>
      <c r="AD615" s="2664"/>
      <c r="AE615" s="2664"/>
      <c r="AF615" s="2664"/>
      <c r="AG615" s="2664"/>
    </row>
    <row r="616" spans="1:33" s="1" customFormat="1" ht="16.5" customHeight="1">
      <c r="A616" s="248"/>
      <c r="B616" s="1066" t="s">
        <v>8969</v>
      </c>
      <c r="C616" s="1061"/>
      <c r="D616" s="243"/>
      <c r="E616" s="243"/>
      <c r="F616" s="243"/>
      <c r="G616" s="243"/>
      <c r="H616" s="243"/>
      <c r="I616" s="243"/>
      <c r="J616" s="243"/>
      <c r="K616" s="243"/>
      <c r="L616" s="243"/>
      <c r="M616" s="243"/>
      <c r="N616" s="243"/>
      <c r="O616" s="243"/>
      <c r="P616" s="243"/>
      <c r="Q616" s="1063"/>
      <c r="R616" s="95"/>
      <c r="S616" s="2"/>
      <c r="T616" s="2"/>
      <c r="U616" s="2"/>
      <c r="V616" s="2"/>
      <c r="W616" s="2"/>
      <c r="X616" s="2"/>
      <c r="Y616" s="2"/>
      <c r="Z616" s="2"/>
      <c r="AA616" s="2"/>
      <c r="AB616" s="2664"/>
      <c r="AC616" s="2664"/>
      <c r="AD616" s="2664"/>
      <c r="AE616" s="2664"/>
      <c r="AF616" s="2664"/>
      <c r="AG616" s="2664"/>
    </row>
    <row r="617" spans="1:33" s="1" customFormat="1" ht="27" customHeight="1">
      <c r="A617" s="248">
        <v>15</v>
      </c>
      <c r="B617" s="1060" t="s">
        <v>8970</v>
      </c>
      <c r="C617" s="1061" t="s">
        <v>8971</v>
      </c>
      <c r="D617" s="243"/>
      <c r="E617" s="243">
        <v>1.3140000000000001</v>
      </c>
      <c r="F617" s="243"/>
      <c r="G617" s="243"/>
      <c r="H617" s="243"/>
      <c r="I617" s="243"/>
      <c r="J617" s="243"/>
      <c r="K617" s="243"/>
      <c r="L617" s="609"/>
      <c r="M617" s="243"/>
      <c r="N617" s="243"/>
      <c r="O617" s="243"/>
      <c r="P617" s="495">
        <v>1.3140000000000001</v>
      </c>
      <c r="Q617" s="1065">
        <v>1.3140000000000001</v>
      </c>
      <c r="R617" s="1011" t="s">
        <v>55</v>
      </c>
      <c r="S617" s="996"/>
      <c r="T617" s="996"/>
      <c r="U617" s="996"/>
      <c r="V617" s="996"/>
      <c r="W617" s="996"/>
      <c r="X617" s="996"/>
      <c r="Y617" s="996"/>
      <c r="Z617" s="996"/>
      <c r="AA617" s="996">
        <v>1.3140000000000001</v>
      </c>
      <c r="AB617" s="2664"/>
      <c r="AC617" s="2664"/>
      <c r="AD617" s="2664"/>
      <c r="AE617" s="2664"/>
      <c r="AF617" s="2664"/>
      <c r="AG617" s="2664"/>
    </row>
    <row r="618" spans="1:33" s="1" customFormat="1" ht="18" customHeight="1">
      <c r="A618" s="248"/>
      <c r="B618" s="1066" t="s">
        <v>8972</v>
      </c>
      <c r="C618" s="1061"/>
      <c r="D618" s="243"/>
      <c r="E618" s="243"/>
      <c r="F618" s="243"/>
      <c r="G618" s="243"/>
      <c r="H618" s="243"/>
      <c r="I618" s="243"/>
      <c r="J618" s="243"/>
      <c r="K618" s="243"/>
      <c r="L618" s="243"/>
      <c r="M618" s="243"/>
      <c r="N618" s="243"/>
      <c r="O618" s="243"/>
      <c r="P618" s="243"/>
      <c r="Q618" s="1063"/>
      <c r="R618" s="95"/>
      <c r="S618" s="2"/>
      <c r="T618" s="2"/>
      <c r="U618" s="2"/>
      <c r="V618" s="2"/>
      <c r="W618" s="2"/>
      <c r="X618" s="2"/>
      <c r="Y618" s="2"/>
      <c r="Z618" s="2"/>
      <c r="AA618" s="2"/>
      <c r="AB618" s="2664"/>
      <c r="AC618" s="2664"/>
      <c r="AD618" s="2664"/>
      <c r="AE618" s="2664"/>
      <c r="AF618" s="2664"/>
      <c r="AG618" s="2664"/>
    </row>
    <row r="619" spans="1:33" s="1" customFormat="1" ht="17.25" customHeight="1">
      <c r="A619" s="248">
        <v>16</v>
      </c>
      <c r="B619" s="1060" t="s">
        <v>8973</v>
      </c>
      <c r="C619" s="1061" t="s">
        <v>8974</v>
      </c>
      <c r="D619" s="243"/>
      <c r="E619" s="243">
        <v>2</v>
      </c>
      <c r="F619" s="243"/>
      <c r="G619" s="243"/>
      <c r="H619" s="243"/>
      <c r="I619" s="243"/>
      <c r="J619" s="243"/>
      <c r="K619" s="243"/>
      <c r="L619" s="609"/>
      <c r="M619" s="243"/>
      <c r="N619" s="243"/>
      <c r="O619" s="243"/>
      <c r="P619" s="495">
        <v>2</v>
      </c>
      <c r="Q619" s="1065">
        <v>2</v>
      </c>
      <c r="R619" s="1011" t="s">
        <v>55</v>
      </c>
      <c r="S619" s="996"/>
      <c r="T619" s="996"/>
      <c r="U619" s="996"/>
      <c r="V619" s="996"/>
      <c r="W619" s="996"/>
      <c r="X619" s="996"/>
      <c r="Y619" s="996"/>
      <c r="Z619" s="996"/>
      <c r="AA619" s="996">
        <v>2</v>
      </c>
      <c r="AB619" s="2664"/>
      <c r="AC619" s="2664"/>
      <c r="AD619" s="2664"/>
      <c r="AE619" s="2664"/>
      <c r="AF619" s="2664"/>
      <c r="AG619" s="2664"/>
    </row>
    <row r="620" spans="1:33" s="1" customFormat="1" ht="17.25" customHeight="1">
      <c r="A620" s="248"/>
      <c r="B620" s="1066" t="s">
        <v>8975</v>
      </c>
      <c r="C620" s="1061"/>
      <c r="D620" s="243"/>
      <c r="E620" s="243"/>
      <c r="F620" s="243"/>
      <c r="G620" s="243"/>
      <c r="H620" s="243"/>
      <c r="I620" s="243"/>
      <c r="J620" s="243"/>
      <c r="K620" s="243"/>
      <c r="L620" s="243"/>
      <c r="M620" s="243"/>
      <c r="N620" s="243"/>
      <c r="O620" s="243"/>
      <c r="P620" s="243"/>
      <c r="Q620" s="1063"/>
      <c r="R620" s="95"/>
      <c r="S620" s="2"/>
      <c r="T620" s="2"/>
      <c r="U620" s="2"/>
      <c r="V620" s="2"/>
      <c r="W620" s="2"/>
      <c r="X620" s="2"/>
      <c r="Y620" s="2"/>
      <c r="Z620" s="2"/>
      <c r="AA620" s="2"/>
      <c r="AB620" s="2664"/>
      <c r="AC620" s="2664"/>
      <c r="AD620" s="2664"/>
      <c r="AE620" s="2664"/>
      <c r="AF620" s="2664"/>
      <c r="AG620" s="2664"/>
    </row>
    <row r="621" spans="1:33" s="1" customFormat="1" ht="17.25" customHeight="1">
      <c r="A621" s="248">
        <v>17</v>
      </c>
      <c r="B621" s="1060" t="s">
        <v>400</v>
      </c>
      <c r="C621" s="1061" t="s">
        <v>8976</v>
      </c>
      <c r="D621" s="243"/>
      <c r="E621" s="243">
        <v>0.5</v>
      </c>
      <c r="F621" s="243"/>
      <c r="G621" s="609"/>
      <c r="H621" s="609"/>
      <c r="I621" s="609"/>
      <c r="J621" s="243"/>
      <c r="K621" s="243"/>
      <c r="L621" s="609"/>
      <c r="M621" s="609"/>
      <c r="N621" s="609"/>
      <c r="O621" s="609"/>
      <c r="P621" s="609">
        <v>0.5</v>
      </c>
      <c r="Q621" s="1063">
        <v>0.5</v>
      </c>
      <c r="R621" s="1011" t="s">
        <v>55</v>
      </c>
      <c r="S621" s="2"/>
      <c r="T621" s="2"/>
      <c r="U621" s="2"/>
      <c r="V621" s="2"/>
      <c r="W621" s="2"/>
      <c r="X621" s="2"/>
      <c r="Y621" s="2"/>
      <c r="Z621" s="2"/>
      <c r="AA621" s="2">
        <v>0.5</v>
      </c>
      <c r="AB621" s="2664"/>
      <c r="AC621" s="2664"/>
      <c r="AD621" s="2664"/>
      <c r="AE621" s="2664"/>
      <c r="AF621" s="2664"/>
      <c r="AG621" s="2664"/>
    </row>
    <row r="622" spans="1:33" s="1" customFormat="1" ht="17.25" customHeight="1">
      <c r="A622" s="248"/>
      <c r="B622" s="1066" t="s">
        <v>8977</v>
      </c>
      <c r="C622" s="1061"/>
      <c r="D622" s="243"/>
      <c r="E622" s="243"/>
      <c r="F622" s="243"/>
      <c r="G622" s="609"/>
      <c r="H622" s="609"/>
      <c r="I622" s="609"/>
      <c r="J622" s="243"/>
      <c r="K622" s="243"/>
      <c r="L622" s="609"/>
      <c r="M622" s="609"/>
      <c r="N622" s="609"/>
      <c r="O622" s="609"/>
      <c r="P622" s="609"/>
      <c r="Q622" s="1063"/>
      <c r="R622" s="95"/>
      <c r="S622" s="2"/>
      <c r="T622" s="2"/>
      <c r="U622" s="2"/>
      <c r="V622" s="2"/>
      <c r="W622" s="2"/>
      <c r="X622" s="2"/>
      <c r="Y622" s="2"/>
      <c r="Z622" s="2"/>
      <c r="AA622" s="2"/>
      <c r="AB622" s="2664"/>
      <c r="AC622" s="2664"/>
      <c r="AD622" s="2664"/>
      <c r="AE622" s="2664"/>
      <c r="AF622" s="2664"/>
      <c r="AG622" s="2664"/>
    </row>
    <row r="623" spans="1:33" s="1" customFormat="1" ht="17.25" customHeight="1">
      <c r="A623" s="248">
        <v>18</v>
      </c>
      <c r="B623" s="1060" t="s">
        <v>155</v>
      </c>
      <c r="C623" s="1061" t="s">
        <v>8978</v>
      </c>
      <c r="D623" s="243"/>
      <c r="E623" s="243">
        <v>1</v>
      </c>
      <c r="F623" s="243"/>
      <c r="G623" s="609"/>
      <c r="H623" s="609"/>
      <c r="I623" s="609"/>
      <c r="J623" s="243"/>
      <c r="K623" s="243"/>
      <c r="L623" s="609"/>
      <c r="M623" s="609"/>
      <c r="N623" s="609"/>
      <c r="O623" s="609"/>
      <c r="P623" s="609">
        <v>1</v>
      </c>
      <c r="Q623" s="1063">
        <v>1</v>
      </c>
      <c r="R623" s="1011" t="s">
        <v>55</v>
      </c>
      <c r="S623" s="2"/>
      <c r="T623" s="2"/>
      <c r="U623" s="2"/>
      <c r="V623" s="2"/>
      <c r="W623" s="2"/>
      <c r="X623" s="2"/>
      <c r="Y623" s="2"/>
      <c r="Z623" s="2"/>
      <c r="AA623" s="2">
        <v>1</v>
      </c>
      <c r="AB623" s="2664"/>
      <c r="AC623" s="2664"/>
      <c r="AD623" s="2664"/>
      <c r="AE623" s="2664"/>
      <c r="AF623" s="2664"/>
      <c r="AG623" s="2664"/>
    </row>
    <row r="624" spans="1:33" s="1" customFormat="1" ht="17.25" customHeight="1">
      <c r="A624" s="248"/>
      <c r="B624" s="1066" t="s">
        <v>8979</v>
      </c>
      <c r="C624" s="1061"/>
      <c r="D624" s="243"/>
      <c r="E624" s="243"/>
      <c r="F624" s="243"/>
      <c r="G624" s="609"/>
      <c r="H624" s="609"/>
      <c r="I624" s="609"/>
      <c r="J624" s="243"/>
      <c r="K624" s="243"/>
      <c r="L624" s="609"/>
      <c r="M624" s="609"/>
      <c r="N624" s="609"/>
      <c r="O624" s="609"/>
      <c r="P624" s="609"/>
      <c r="Q624" s="1063"/>
      <c r="R624" s="95"/>
      <c r="S624" s="2"/>
      <c r="T624" s="2"/>
      <c r="U624" s="2"/>
      <c r="V624" s="2"/>
      <c r="W624" s="2"/>
      <c r="X624" s="2"/>
      <c r="Y624" s="2"/>
      <c r="Z624" s="2"/>
      <c r="AA624" s="2"/>
      <c r="AB624" s="2664"/>
      <c r="AC624" s="2664"/>
      <c r="AD624" s="2664"/>
      <c r="AE624" s="2664"/>
      <c r="AF624" s="2664"/>
      <c r="AG624" s="2664"/>
    </row>
    <row r="625" spans="1:33" s="1" customFormat="1" ht="17.25" customHeight="1">
      <c r="A625" s="248">
        <v>19</v>
      </c>
      <c r="B625" s="1060" t="s">
        <v>68</v>
      </c>
      <c r="C625" s="1061" t="s">
        <v>8980</v>
      </c>
      <c r="D625" s="243"/>
      <c r="E625" s="243">
        <v>1</v>
      </c>
      <c r="F625" s="243"/>
      <c r="G625" s="609"/>
      <c r="H625" s="609"/>
      <c r="I625" s="609"/>
      <c r="J625" s="243"/>
      <c r="K625" s="243"/>
      <c r="L625" s="609"/>
      <c r="M625" s="609"/>
      <c r="N625" s="609"/>
      <c r="O625" s="609"/>
      <c r="P625" s="609">
        <v>1</v>
      </c>
      <c r="Q625" s="1063">
        <v>1</v>
      </c>
      <c r="R625" s="1011" t="s">
        <v>55</v>
      </c>
      <c r="S625" s="2"/>
      <c r="T625" s="2"/>
      <c r="U625" s="2"/>
      <c r="V625" s="2"/>
      <c r="W625" s="2"/>
      <c r="X625" s="2"/>
      <c r="Y625" s="2"/>
      <c r="Z625" s="2"/>
      <c r="AA625" s="2">
        <v>1</v>
      </c>
      <c r="AB625" s="2664"/>
      <c r="AC625" s="2664"/>
      <c r="AD625" s="2664"/>
      <c r="AE625" s="2664"/>
      <c r="AF625" s="2664"/>
      <c r="AG625" s="2664"/>
    </row>
    <row r="626" spans="1:33" s="1" customFormat="1" ht="17.25" customHeight="1">
      <c r="A626" s="248"/>
      <c r="B626" s="1066" t="s">
        <v>8981</v>
      </c>
      <c r="C626" s="1061"/>
      <c r="D626" s="243"/>
      <c r="E626" s="243"/>
      <c r="F626" s="243"/>
      <c r="G626" s="609"/>
      <c r="H626" s="609"/>
      <c r="I626" s="609"/>
      <c r="J626" s="243"/>
      <c r="K626" s="243"/>
      <c r="L626" s="609"/>
      <c r="M626" s="609"/>
      <c r="N626" s="609"/>
      <c r="O626" s="609"/>
      <c r="P626" s="609"/>
      <c r="Q626" s="1063"/>
      <c r="R626" s="95"/>
      <c r="S626" s="2"/>
      <c r="T626" s="2"/>
      <c r="U626" s="2"/>
      <c r="V626" s="2"/>
      <c r="W626" s="2"/>
      <c r="X626" s="2"/>
      <c r="Y626" s="2"/>
      <c r="Z626" s="2"/>
      <c r="AA626" s="2"/>
      <c r="AB626" s="2664"/>
      <c r="AC626" s="2664"/>
      <c r="AD626" s="2664"/>
      <c r="AE626" s="2664"/>
      <c r="AF626" s="2664"/>
      <c r="AG626" s="2664"/>
    </row>
    <row r="627" spans="1:33" s="1" customFormat="1" ht="17.25" customHeight="1">
      <c r="A627" s="1110">
        <v>20</v>
      </c>
      <c r="B627" s="1060" t="s">
        <v>177</v>
      </c>
      <c r="C627" s="1061" t="s">
        <v>8982</v>
      </c>
      <c r="D627" s="243"/>
      <c r="E627" s="243">
        <v>1</v>
      </c>
      <c r="F627" s="243"/>
      <c r="G627" s="609"/>
      <c r="H627" s="609"/>
      <c r="I627" s="609"/>
      <c r="J627" s="243"/>
      <c r="K627" s="243"/>
      <c r="L627" s="609"/>
      <c r="M627" s="609"/>
      <c r="N627" s="609"/>
      <c r="O627" s="609"/>
      <c r="P627" s="609">
        <v>1</v>
      </c>
      <c r="Q627" s="1063">
        <v>1</v>
      </c>
      <c r="R627" s="1011" t="s">
        <v>55</v>
      </c>
      <c r="S627" s="2"/>
      <c r="T627" s="2"/>
      <c r="U627" s="2"/>
      <c r="V627" s="2"/>
      <c r="W627" s="2"/>
      <c r="X627" s="2"/>
      <c r="Y627" s="2"/>
      <c r="Z627" s="2"/>
      <c r="AA627" s="2">
        <v>1</v>
      </c>
      <c r="AB627" s="2664"/>
      <c r="AC627" s="2664"/>
      <c r="AD627" s="2664"/>
      <c r="AE627" s="2664"/>
      <c r="AF627" s="2664"/>
      <c r="AG627" s="2664"/>
    </row>
    <row r="628" spans="1:33" s="1" customFormat="1" ht="17.25" customHeight="1">
      <c r="A628" s="1110"/>
      <c r="B628" s="1066" t="s">
        <v>8983</v>
      </c>
      <c r="C628" s="1061"/>
      <c r="D628" s="243"/>
      <c r="E628" s="243"/>
      <c r="F628" s="243"/>
      <c r="G628" s="609"/>
      <c r="H628" s="609"/>
      <c r="I628" s="609"/>
      <c r="J628" s="243"/>
      <c r="K628" s="243"/>
      <c r="L628" s="609"/>
      <c r="M628" s="609"/>
      <c r="N628" s="609"/>
      <c r="O628" s="609"/>
      <c r="P628" s="609"/>
      <c r="Q628" s="1063"/>
      <c r="R628" s="95"/>
      <c r="S628" s="2"/>
      <c r="T628" s="2"/>
      <c r="U628" s="2"/>
      <c r="V628" s="2"/>
      <c r="W628" s="2"/>
      <c r="X628" s="2"/>
      <c r="Y628" s="2"/>
      <c r="Z628" s="2"/>
      <c r="AA628" s="2"/>
      <c r="AB628" s="2664"/>
      <c r="AC628" s="2664"/>
      <c r="AD628" s="2664"/>
      <c r="AE628" s="2664"/>
      <c r="AF628" s="2664"/>
      <c r="AG628" s="2664"/>
    </row>
    <row r="629" spans="1:33" s="1" customFormat="1" ht="17.25" customHeight="1">
      <c r="A629" s="248">
        <v>21</v>
      </c>
      <c r="B629" s="1060" t="s">
        <v>58</v>
      </c>
      <c r="C629" s="1061" t="s">
        <v>8984</v>
      </c>
      <c r="D629" s="243"/>
      <c r="E629" s="243">
        <v>0.5</v>
      </c>
      <c r="F629" s="243"/>
      <c r="G629" s="609"/>
      <c r="H629" s="609"/>
      <c r="I629" s="609"/>
      <c r="J629" s="243"/>
      <c r="K629" s="243"/>
      <c r="L629" s="609"/>
      <c r="M629" s="609"/>
      <c r="N629" s="609"/>
      <c r="O629" s="609"/>
      <c r="P629" s="609">
        <v>0.5</v>
      </c>
      <c r="Q629" s="1063">
        <v>0.5</v>
      </c>
      <c r="R629" s="1011" t="s">
        <v>55</v>
      </c>
      <c r="S629" s="2"/>
      <c r="T629" s="2"/>
      <c r="U629" s="2"/>
      <c r="V629" s="2"/>
      <c r="W629" s="2"/>
      <c r="X629" s="2"/>
      <c r="Y629" s="2"/>
      <c r="Z629" s="2"/>
      <c r="AA629" s="2">
        <v>0.5</v>
      </c>
      <c r="AB629" s="2664"/>
      <c r="AC629" s="2664"/>
      <c r="AD629" s="2664"/>
      <c r="AE629" s="2664"/>
      <c r="AF629" s="2664"/>
      <c r="AG629" s="2664"/>
    </row>
    <row r="630" spans="1:33" s="1" customFormat="1" ht="17.25" customHeight="1">
      <c r="A630" s="248"/>
      <c r="B630" s="1066" t="s">
        <v>8985</v>
      </c>
      <c r="C630" s="1061"/>
      <c r="D630" s="243"/>
      <c r="E630" s="243"/>
      <c r="F630" s="243"/>
      <c r="G630" s="609"/>
      <c r="H630" s="609"/>
      <c r="I630" s="609"/>
      <c r="J630" s="243"/>
      <c r="K630" s="243"/>
      <c r="L630" s="609"/>
      <c r="M630" s="609"/>
      <c r="N630" s="609"/>
      <c r="O630" s="609"/>
      <c r="P630" s="609"/>
      <c r="Q630" s="1063"/>
      <c r="R630" s="95"/>
      <c r="S630" s="2"/>
      <c r="T630" s="2"/>
      <c r="U630" s="2"/>
      <c r="V630" s="2"/>
      <c r="W630" s="2"/>
      <c r="X630" s="2"/>
      <c r="Y630" s="2"/>
      <c r="Z630" s="2"/>
      <c r="AA630" s="2"/>
      <c r="AB630" s="2664"/>
      <c r="AC630" s="2664"/>
      <c r="AD630" s="2664"/>
      <c r="AE630" s="2664"/>
      <c r="AF630" s="2664"/>
      <c r="AG630" s="2664"/>
    </row>
    <row r="631" spans="1:33" s="1" customFormat="1" ht="17.25" customHeight="1">
      <c r="A631" s="248">
        <v>22</v>
      </c>
      <c r="B631" s="1060" t="s">
        <v>282</v>
      </c>
      <c r="C631" s="1061" t="s">
        <v>8986</v>
      </c>
      <c r="D631" s="243"/>
      <c r="E631" s="243">
        <v>2.5</v>
      </c>
      <c r="F631" s="243"/>
      <c r="G631" s="609"/>
      <c r="H631" s="609"/>
      <c r="I631" s="609"/>
      <c r="J631" s="243"/>
      <c r="K631" s="243"/>
      <c r="L631" s="609"/>
      <c r="M631" s="609"/>
      <c r="N631" s="609"/>
      <c r="O631" s="609"/>
      <c r="P631" s="609">
        <v>2.5</v>
      </c>
      <c r="Q631" s="1063">
        <v>2.5</v>
      </c>
      <c r="R631" s="1011" t="s">
        <v>55</v>
      </c>
      <c r="S631" s="2"/>
      <c r="T631" s="2"/>
      <c r="U631" s="2"/>
      <c r="V631" s="2"/>
      <c r="W631" s="2"/>
      <c r="X631" s="2"/>
      <c r="Y631" s="2"/>
      <c r="Z631" s="2"/>
      <c r="AA631" s="2">
        <v>2.5</v>
      </c>
      <c r="AB631" s="2664"/>
      <c r="AC631" s="2664"/>
      <c r="AD631" s="2664"/>
      <c r="AE631" s="2664"/>
      <c r="AF631" s="2664"/>
      <c r="AG631" s="2664"/>
    </row>
    <row r="632" spans="1:33" s="1" customFormat="1" ht="17.25" customHeight="1">
      <c r="A632" s="248"/>
      <c r="B632" s="1066" t="s">
        <v>8987</v>
      </c>
      <c r="C632" s="1061"/>
      <c r="D632" s="243"/>
      <c r="E632" s="243"/>
      <c r="F632" s="243"/>
      <c r="G632" s="609"/>
      <c r="H632" s="609"/>
      <c r="I632" s="609"/>
      <c r="J632" s="243"/>
      <c r="K632" s="243"/>
      <c r="L632" s="609"/>
      <c r="M632" s="609"/>
      <c r="N632" s="609"/>
      <c r="O632" s="609"/>
      <c r="P632" s="609"/>
      <c r="Q632" s="1063"/>
      <c r="R632" s="95"/>
      <c r="S632" s="2"/>
      <c r="T632" s="2"/>
      <c r="U632" s="2"/>
      <c r="V632" s="2"/>
      <c r="W632" s="2"/>
      <c r="X632" s="2"/>
      <c r="Y632" s="2"/>
      <c r="Z632" s="2"/>
      <c r="AA632" s="2"/>
      <c r="AB632" s="2664"/>
      <c r="AC632" s="2664"/>
      <c r="AD632" s="2664"/>
      <c r="AE632" s="2664"/>
      <c r="AF632" s="2664"/>
      <c r="AG632" s="2664"/>
    </row>
    <row r="633" spans="1:33" s="1" customFormat="1" ht="17.25" customHeight="1">
      <c r="A633" s="248">
        <v>23</v>
      </c>
      <c r="B633" s="1060" t="s">
        <v>70</v>
      </c>
      <c r="C633" s="1061" t="s">
        <v>8988</v>
      </c>
      <c r="D633" s="243"/>
      <c r="E633" s="243">
        <v>0.38700000000000001</v>
      </c>
      <c r="F633" s="243">
        <v>0.38700000000000001</v>
      </c>
      <c r="G633" s="1067">
        <v>0.38700000000000001</v>
      </c>
      <c r="H633" s="609"/>
      <c r="I633" s="609"/>
      <c r="J633" s="609"/>
      <c r="K633" s="609"/>
      <c r="L633" s="609"/>
      <c r="M633" s="609"/>
      <c r="N633" s="609"/>
      <c r="O633" s="609"/>
      <c r="P633" s="609"/>
      <c r="Q633" s="95"/>
      <c r="R633" s="1011" t="s">
        <v>55</v>
      </c>
      <c r="S633" s="2"/>
      <c r="T633" s="2"/>
      <c r="U633" s="2"/>
      <c r="V633" s="2"/>
      <c r="W633" s="2"/>
      <c r="X633" s="2"/>
      <c r="Y633" s="2"/>
      <c r="Z633" s="2">
        <v>0.38700000000000001</v>
      </c>
      <c r="AA633" s="2"/>
      <c r="AB633" s="2664"/>
      <c r="AC633" s="2664"/>
      <c r="AD633" s="2664"/>
      <c r="AE633" s="2664"/>
      <c r="AF633" s="2664"/>
      <c r="AG633" s="2664"/>
    </row>
    <row r="634" spans="1:33" s="1" customFormat="1" ht="17.25" customHeight="1">
      <c r="A634" s="248">
        <v>24</v>
      </c>
      <c r="B634" s="1060" t="s">
        <v>8989</v>
      </c>
      <c r="C634" s="1061" t="s">
        <v>8990</v>
      </c>
      <c r="D634" s="243"/>
      <c r="E634" s="243">
        <v>0.28199999999999997</v>
      </c>
      <c r="F634" s="243">
        <v>0.28199999999999997</v>
      </c>
      <c r="G634" s="1067">
        <v>0.28199999999999997</v>
      </c>
      <c r="H634" s="609"/>
      <c r="I634" s="243"/>
      <c r="J634" s="609"/>
      <c r="K634" s="609"/>
      <c r="L634" s="609"/>
      <c r="M634" s="609"/>
      <c r="N634" s="609"/>
      <c r="O634" s="609"/>
      <c r="P634" s="609"/>
      <c r="Q634" s="95"/>
      <c r="R634" s="1011" t="s">
        <v>55</v>
      </c>
      <c r="S634" s="2"/>
      <c r="T634" s="2"/>
      <c r="U634" s="2"/>
      <c r="V634" s="2"/>
      <c r="W634" s="2"/>
      <c r="X634" s="2"/>
      <c r="Y634" s="2"/>
      <c r="Z634" s="2">
        <v>0.28199999999999997</v>
      </c>
      <c r="AA634" s="2"/>
      <c r="AB634" s="2664"/>
      <c r="AC634" s="2664"/>
      <c r="AD634" s="2664"/>
      <c r="AE634" s="2664"/>
      <c r="AF634" s="2664"/>
      <c r="AG634" s="2664"/>
    </row>
    <row r="635" spans="1:33" s="1" customFormat="1" ht="17.25" customHeight="1">
      <c r="A635" s="248">
        <v>25</v>
      </c>
      <c r="B635" s="1060" t="s">
        <v>8991</v>
      </c>
      <c r="C635" s="1061" t="s">
        <v>8992</v>
      </c>
      <c r="D635" s="243"/>
      <c r="E635" s="243">
        <v>0.41799999999999998</v>
      </c>
      <c r="F635" s="243">
        <v>0.41799999999999998</v>
      </c>
      <c r="G635" s="1067">
        <v>0.41799999999999998</v>
      </c>
      <c r="H635" s="609"/>
      <c r="I635" s="609"/>
      <c r="J635" s="609"/>
      <c r="K635" s="609"/>
      <c r="L635" s="609"/>
      <c r="M635" s="609"/>
      <c r="N635" s="609"/>
      <c r="O635" s="609"/>
      <c r="P635" s="609"/>
      <c r="Q635" s="95"/>
      <c r="R635" s="1011" t="s">
        <v>55</v>
      </c>
      <c r="S635" s="2"/>
      <c r="T635" s="2"/>
      <c r="U635" s="2"/>
      <c r="V635" s="2"/>
      <c r="W635" s="2"/>
      <c r="X635" s="2"/>
      <c r="Y635" s="2"/>
      <c r="Z635" s="2">
        <v>0.41799999999999998</v>
      </c>
      <c r="AA635" s="2"/>
      <c r="AB635" s="2664"/>
      <c r="AC635" s="2664"/>
      <c r="AD635" s="2664"/>
      <c r="AE635" s="2664"/>
      <c r="AF635" s="2664"/>
      <c r="AG635" s="2664"/>
    </row>
    <row r="636" spans="1:33" s="1" customFormat="1" ht="17.25" customHeight="1">
      <c r="A636" s="248">
        <v>26</v>
      </c>
      <c r="B636" s="1060" t="s">
        <v>8993</v>
      </c>
      <c r="C636" s="1061" t="s">
        <v>8994</v>
      </c>
      <c r="D636" s="243"/>
      <c r="E636" s="243">
        <v>0.32</v>
      </c>
      <c r="F636" s="243">
        <v>0.29799999999999999</v>
      </c>
      <c r="G636" s="609">
        <v>0.29799999999999999</v>
      </c>
      <c r="H636" s="609"/>
      <c r="I636" s="609"/>
      <c r="J636" s="609"/>
      <c r="K636" s="609"/>
      <c r="L636" s="609"/>
      <c r="M636" s="609"/>
      <c r="N636" s="609"/>
      <c r="O636" s="609"/>
      <c r="P636" s="609">
        <v>2.1999999999999999E-2</v>
      </c>
      <c r="Q636" s="1063">
        <v>2.1999999999999999E-2</v>
      </c>
      <c r="R636" s="1011" t="s">
        <v>55</v>
      </c>
      <c r="S636" s="2"/>
      <c r="T636" s="2"/>
      <c r="U636" s="2"/>
      <c r="V636" s="2"/>
      <c r="W636" s="2"/>
      <c r="X636" s="2"/>
      <c r="Y636" s="2"/>
      <c r="Z636" s="2">
        <v>0.29799999999999999</v>
      </c>
      <c r="AA636" s="2">
        <v>2.1999999999999999E-2</v>
      </c>
      <c r="AB636" s="2664"/>
      <c r="AC636" s="2664"/>
      <c r="AD636" s="2664"/>
      <c r="AE636" s="2664"/>
      <c r="AF636" s="2664"/>
      <c r="AG636" s="2664"/>
    </row>
    <row r="637" spans="1:33" s="1" customFormat="1" ht="17.25" customHeight="1">
      <c r="A637" s="248">
        <v>27</v>
      </c>
      <c r="B637" s="1060" t="s">
        <v>8995</v>
      </c>
      <c r="C637" s="1061" t="s">
        <v>8996</v>
      </c>
      <c r="D637" s="243"/>
      <c r="E637" s="243">
        <v>0.378</v>
      </c>
      <c r="F637" s="243">
        <v>0.378</v>
      </c>
      <c r="G637" s="1067">
        <v>0.378</v>
      </c>
      <c r="H637" s="1067"/>
      <c r="I637" s="1067"/>
      <c r="J637" s="1067"/>
      <c r="K637" s="1067"/>
      <c r="L637" s="1067"/>
      <c r="M637" s="1067"/>
      <c r="N637" s="1067"/>
      <c r="O637" s="1067"/>
      <c r="P637" s="1067"/>
      <c r="Q637" s="1068"/>
      <c r="R637" s="1011" t="s">
        <v>55</v>
      </c>
      <c r="S637" s="2"/>
      <c r="T637" s="2"/>
      <c r="U637" s="2"/>
      <c r="V637" s="2"/>
      <c r="W637" s="2"/>
      <c r="X637" s="2"/>
      <c r="Y637" s="2"/>
      <c r="Z637" s="2">
        <v>0.378</v>
      </c>
      <c r="AA637" s="2"/>
      <c r="AB637" s="2664"/>
      <c r="AC637" s="2664"/>
      <c r="AD637" s="2664"/>
      <c r="AE637" s="2664"/>
      <c r="AF637" s="2664"/>
      <c r="AG637" s="2664"/>
    </row>
    <row r="638" spans="1:33" s="1" customFormat="1" ht="17.25" customHeight="1">
      <c r="A638" s="248">
        <v>28</v>
      </c>
      <c r="B638" s="1060" t="s">
        <v>8997</v>
      </c>
      <c r="C638" s="1061" t="s">
        <v>8998</v>
      </c>
      <c r="D638" s="243"/>
      <c r="E638" s="243">
        <v>0.17399999999999999</v>
      </c>
      <c r="F638" s="243">
        <v>0.16</v>
      </c>
      <c r="G638" s="609">
        <v>0.16</v>
      </c>
      <c r="H638" s="609"/>
      <c r="I638" s="609"/>
      <c r="J638" s="609"/>
      <c r="K638" s="609"/>
      <c r="L638" s="609"/>
      <c r="M638" s="609"/>
      <c r="N638" s="609"/>
      <c r="O638" s="609"/>
      <c r="P638" s="609">
        <v>1.4E-2</v>
      </c>
      <c r="Q638" s="1063">
        <v>1.4E-2</v>
      </c>
      <c r="R638" s="1011" t="s">
        <v>55</v>
      </c>
      <c r="S638" s="2"/>
      <c r="T638" s="2"/>
      <c r="U638" s="2"/>
      <c r="V638" s="2"/>
      <c r="W638" s="2"/>
      <c r="X638" s="2"/>
      <c r="Y638" s="2"/>
      <c r="Z638" s="2">
        <v>0.16</v>
      </c>
      <c r="AA638" s="2">
        <v>1.4E-2</v>
      </c>
      <c r="AB638" s="2664"/>
      <c r="AC638" s="2664"/>
      <c r="AD638" s="2664"/>
      <c r="AE638" s="2664"/>
      <c r="AF638" s="2664"/>
      <c r="AG638" s="2664"/>
    </row>
    <row r="639" spans="1:33" s="1" customFormat="1" ht="17.25" customHeight="1">
      <c r="A639" s="248">
        <v>29</v>
      </c>
      <c r="B639" s="1060" t="s">
        <v>8999</v>
      </c>
      <c r="C639" s="1061" t="s">
        <v>9000</v>
      </c>
      <c r="D639" s="243"/>
      <c r="E639" s="243">
        <v>0.13500000000000001</v>
      </c>
      <c r="F639" s="243">
        <v>0.13500000000000001</v>
      </c>
      <c r="G639" s="609"/>
      <c r="H639" s="609"/>
      <c r="I639" s="1067"/>
      <c r="J639" s="1067"/>
      <c r="K639" s="1067">
        <v>0.13500000000000001</v>
      </c>
      <c r="L639" s="1067"/>
      <c r="M639" s="1067"/>
      <c r="N639" s="1067"/>
      <c r="O639" s="1067"/>
      <c r="P639" s="1067"/>
      <c r="Q639" s="1068"/>
      <c r="R639" s="1011" t="s">
        <v>55</v>
      </c>
      <c r="S639" s="2"/>
      <c r="T639" s="2"/>
      <c r="U639" s="2"/>
      <c r="V639" s="2"/>
      <c r="W639" s="2"/>
      <c r="X639" s="2"/>
      <c r="Y639" s="2"/>
      <c r="Z639" s="2">
        <v>0.13500000000000001</v>
      </c>
      <c r="AA639" s="2"/>
      <c r="AB639" s="2664"/>
      <c r="AC639" s="2664"/>
      <c r="AD639" s="2664"/>
      <c r="AE639" s="2664"/>
      <c r="AF639" s="2664"/>
      <c r="AG639" s="2664"/>
    </row>
    <row r="640" spans="1:33" s="1" customFormat="1" ht="17.25" customHeight="1">
      <c r="A640" s="248">
        <v>30</v>
      </c>
      <c r="B640" s="1060" t="s">
        <v>9001</v>
      </c>
      <c r="C640" s="1061" t="s">
        <v>9002</v>
      </c>
      <c r="D640" s="243"/>
      <c r="E640" s="495">
        <v>0.8</v>
      </c>
      <c r="F640" s="495">
        <v>0.8</v>
      </c>
      <c r="G640" s="1064">
        <v>0.8</v>
      </c>
      <c r="H640" s="609"/>
      <c r="I640" s="609"/>
      <c r="J640" s="609"/>
      <c r="K640" s="609"/>
      <c r="L640" s="609"/>
      <c r="M640" s="609"/>
      <c r="N640" s="609"/>
      <c r="O640" s="609"/>
      <c r="P640" s="609"/>
      <c r="Q640" s="1063"/>
      <c r="R640" s="1011" t="s">
        <v>55</v>
      </c>
      <c r="S640" s="2"/>
      <c r="T640" s="2"/>
      <c r="U640" s="2"/>
      <c r="V640" s="2"/>
      <c r="W640" s="2"/>
      <c r="X640" s="2"/>
      <c r="Y640" s="2"/>
      <c r="Z640" s="2">
        <v>0.8</v>
      </c>
      <c r="AA640" s="2"/>
      <c r="AB640" s="2664"/>
      <c r="AC640" s="2664"/>
      <c r="AD640" s="2664"/>
      <c r="AE640" s="2664"/>
      <c r="AF640" s="2664"/>
      <c r="AG640" s="2664"/>
    </row>
    <row r="641" spans="1:33" s="1" customFormat="1" ht="17.25" customHeight="1">
      <c r="A641" s="248">
        <v>31</v>
      </c>
      <c r="B641" s="1060" t="s">
        <v>9003</v>
      </c>
      <c r="C641" s="1061" t="s">
        <v>9004</v>
      </c>
      <c r="D641" s="243"/>
      <c r="E641" s="243">
        <v>0.20599999999999999</v>
      </c>
      <c r="F641" s="243"/>
      <c r="G641" s="609"/>
      <c r="H641" s="609"/>
      <c r="I641" s="609"/>
      <c r="J641" s="243"/>
      <c r="K641" s="243"/>
      <c r="L641" s="609"/>
      <c r="M641" s="609"/>
      <c r="N641" s="609"/>
      <c r="O641" s="609"/>
      <c r="P641" s="609">
        <v>0.20599999999999999</v>
      </c>
      <c r="Q641" s="1063">
        <v>0.20599999999999999</v>
      </c>
      <c r="R641" s="1011" t="s">
        <v>55</v>
      </c>
      <c r="S641" s="2"/>
      <c r="T641" s="2"/>
      <c r="U641" s="2"/>
      <c r="V641" s="2"/>
      <c r="W641" s="2"/>
      <c r="X641" s="2"/>
      <c r="Y641" s="2"/>
      <c r="Z641" s="2"/>
      <c r="AA641" s="2">
        <v>0.20599999999999999</v>
      </c>
      <c r="AB641" s="2664"/>
      <c r="AC641" s="2664"/>
      <c r="AD641" s="2664"/>
      <c r="AE641" s="2664"/>
      <c r="AF641" s="2664"/>
      <c r="AG641" s="2664"/>
    </row>
    <row r="642" spans="1:33" s="1" customFormat="1" ht="17.25" customHeight="1">
      <c r="A642" s="248">
        <v>32</v>
      </c>
      <c r="B642" s="1060" t="s">
        <v>361</v>
      </c>
      <c r="C642" s="1061" t="s">
        <v>9005</v>
      </c>
      <c r="D642" s="243"/>
      <c r="E642" s="243">
        <v>0.16</v>
      </c>
      <c r="F642" s="243"/>
      <c r="G642" s="609"/>
      <c r="H642" s="609"/>
      <c r="I642" s="609"/>
      <c r="J642" s="243"/>
      <c r="K642" s="243"/>
      <c r="L642" s="609"/>
      <c r="M642" s="609"/>
      <c r="N642" s="609"/>
      <c r="O642" s="609"/>
      <c r="P642" s="609">
        <v>0.16</v>
      </c>
      <c r="Q642" s="1063">
        <v>0.16</v>
      </c>
      <c r="R642" s="1011" t="s">
        <v>55</v>
      </c>
      <c r="S642" s="2"/>
      <c r="T642" s="2"/>
      <c r="U642" s="2"/>
      <c r="V642" s="2"/>
      <c r="W642" s="2"/>
      <c r="X642" s="2"/>
      <c r="Y642" s="2"/>
      <c r="Z642" s="2"/>
      <c r="AA642" s="2">
        <v>0.16</v>
      </c>
      <c r="AB642" s="2664"/>
      <c r="AC642" s="2664"/>
      <c r="AD642" s="2664"/>
      <c r="AE642" s="2664"/>
      <c r="AF642" s="2664"/>
      <c r="AG642" s="2664"/>
    </row>
    <row r="643" spans="1:33" s="1" customFormat="1" ht="17.25" customHeight="1">
      <c r="A643" s="248">
        <v>33</v>
      </c>
      <c r="B643" s="1060" t="s">
        <v>9006</v>
      </c>
      <c r="C643" s="1061" t="s">
        <v>9007</v>
      </c>
      <c r="D643" s="243"/>
      <c r="E643" s="243">
        <v>0.20599999999999999</v>
      </c>
      <c r="F643" s="243"/>
      <c r="G643" s="609"/>
      <c r="H643" s="609"/>
      <c r="I643" s="609"/>
      <c r="J643" s="243"/>
      <c r="K643" s="243"/>
      <c r="L643" s="609"/>
      <c r="M643" s="609"/>
      <c r="N643" s="609"/>
      <c r="O643" s="609"/>
      <c r="P643" s="609">
        <v>0.20599999999999999</v>
      </c>
      <c r="Q643" s="1063">
        <v>0.20599999999999999</v>
      </c>
      <c r="R643" s="1011" t="s">
        <v>55</v>
      </c>
      <c r="S643" s="2"/>
      <c r="T643" s="2"/>
      <c r="U643" s="2"/>
      <c r="V643" s="2"/>
      <c r="W643" s="2"/>
      <c r="X643" s="2"/>
      <c r="Y643" s="2"/>
      <c r="Z643" s="2"/>
      <c r="AA643" s="2">
        <v>0.20599999999999999</v>
      </c>
      <c r="AB643" s="2664"/>
      <c r="AC643" s="2664"/>
      <c r="AD643" s="2664"/>
      <c r="AE643" s="2664"/>
      <c r="AF643" s="2664"/>
      <c r="AG643" s="2664"/>
    </row>
    <row r="644" spans="1:33" s="1" customFormat="1" ht="17.25" customHeight="1">
      <c r="A644" s="248">
        <v>34</v>
      </c>
      <c r="B644" s="1060" t="s">
        <v>9008</v>
      </c>
      <c r="C644" s="1061" t="s">
        <v>9009</v>
      </c>
      <c r="D644" s="243"/>
      <c r="E644" s="243">
        <v>0.1</v>
      </c>
      <c r="F644" s="243"/>
      <c r="G644" s="609"/>
      <c r="H644" s="609"/>
      <c r="I644" s="609"/>
      <c r="J644" s="243"/>
      <c r="K644" s="243"/>
      <c r="L644" s="609"/>
      <c r="M644" s="609"/>
      <c r="N644" s="609"/>
      <c r="O644" s="609"/>
      <c r="P644" s="609">
        <v>0.1</v>
      </c>
      <c r="Q644" s="1063">
        <v>0.1</v>
      </c>
      <c r="R644" s="1011" t="s">
        <v>55</v>
      </c>
      <c r="S644" s="2"/>
      <c r="T644" s="2"/>
      <c r="U644" s="2"/>
      <c r="V644" s="2"/>
      <c r="W644" s="2"/>
      <c r="X644" s="2"/>
      <c r="Y644" s="2"/>
      <c r="Z644" s="2"/>
      <c r="AA644" s="2">
        <v>0.1</v>
      </c>
      <c r="AB644" s="2664"/>
      <c r="AC644" s="2664"/>
      <c r="AD644" s="2664"/>
      <c r="AE644" s="2664"/>
      <c r="AF644" s="2664"/>
      <c r="AG644" s="2664"/>
    </row>
    <row r="645" spans="1:33" s="1" customFormat="1" ht="17.25" customHeight="1">
      <c r="A645" s="248">
        <v>35</v>
      </c>
      <c r="B645" s="1060" t="s">
        <v>7033</v>
      </c>
      <c r="C645" s="1061" t="s">
        <v>9010</v>
      </c>
      <c r="D645" s="243"/>
      <c r="E645" s="243">
        <v>0.20100000000000001</v>
      </c>
      <c r="F645" s="243"/>
      <c r="G645" s="609"/>
      <c r="H645" s="609"/>
      <c r="I645" s="609"/>
      <c r="J645" s="243"/>
      <c r="K645" s="243"/>
      <c r="L645" s="609"/>
      <c r="M645" s="609"/>
      <c r="N645" s="609"/>
      <c r="O645" s="609"/>
      <c r="P645" s="609">
        <v>0.20100000000000001</v>
      </c>
      <c r="Q645" s="1063">
        <v>0.20100000000000001</v>
      </c>
      <c r="R645" s="1011" t="s">
        <v>55</v>
      </c>
      <c r="S645" s="2"/>
      <c r="T645" s="2"/>
      <c r="U645" s="2"/>
      <c r="V645" s="2"/>
      <c r="W645" s="2"/>
      <c r="X645" s="2"/>
      <c r="Y645" s="2"/>
      <c r="Z645" s="2"/>
      <c r="AA645" s="2">
        <v>0.20100000000000001</v>
      </c>
      <c r="AB645" s="2664"/>
      <c r="AC645" s="2664"/>
      <c r="AD645" s="2664"/>
      <c r="AE645" s="2664"/>
      <c r="AF645" s="2664"/>
      <c r="AG645" s="2664"/>
    </row>
    <row r="646" spans="1:33" s="1" customFormat="1" ht="17.25" customHeight="1">
      <c r="A646" s="248">
        <v>36</v>
      </c>
      <c r="B646" s="1060" t="s">
        <v>9011</v>
      </c>
      <c r="C646" s="1061" t="s">
        <v>9012</v>
      </c>
      <c r="D646" s="243"/>
      <c r="E646" s="243">
        <v>7.3999999999999996E-2</v>
      </c>
      <c r="F646" s="243"/>
      <c r="G646" s="609"/>
      <c r="H646" s="609"/>
      <c r="I646" s="609"/>
      <c r="J646" s="243"/>
      <c r="K646" s="243"/>
      <c r="L646" s="609"/>
      <c r="M646" s="609"/>
      <c r="N646" s="609"/>
      <c r="O646" s="609"/>
      <c r="P646" s="609">
        <v>7.3999999999999996E-2</v>
      </c>
      <c r="Q646" s="1063">
        <v>7.3999999999999996E-2</v>
      </c>
      <c r="R646" s="1011" t="s">
        <v>55</v>
      </c>
      <c r="S646" s="2"/>
      <c r="T646" s="2"/>
      <c r="U646" s="2"/>
      <c r="V646" s="2"/>
      <c r="W646" s="2"/>
      <c r="X646" s="2"/>
      <c r="Y646" s="2"/>
      <c r="Z646" s="2"/>
      <c r="AA646" s="2">
        <v>7.3999999999999996E-2</v>
      </c>
      <c r="AB646" s="2664"/>
      <c r="AC646" s="2664"/>
      <c r="AD646" s="2664"/>
      <c r="AE646" s="2664"/>
      <c r="AF646" s="2664"/>
      <c r="AG646" s="2664"/>
    </row>
    <row r="647" spans="1:33" s="1" customFormat="1" ht="17.25" customHeight="1">
      <c r="A647" s="248">
        <v>37</v>
      </c>
      <c r="B647" s="1060" t="s">
        <v>9013</v>
      </c>
      <c r="C647" s="1061" t="s">
        <v>9014</v>
      </c>
      <c r="D647" s="243"/>
      <c r="E647" s="243">
        <v>0.36699999999999999</v>
      </c>
      <c r="F647" s="243"/>
      <c r="G647" s="609"/>
      <c r="H647" s="609"/>
      <c r="I647" s="609"/>
      <c r="J647" s="243"/>
      <c r="K647" s="243"/>
      <c r="L647" s="609"/>
      <c r="M647" s="609"/>
      <c r="N647" s="609"/>
      <c r="O647" s="609"/>
      <c r="P647" s="609">
        <v>0.36699999999999999</v>
      </c>
      <c r="Q647" s="1063">
        <v>0.36699999999999999</v>
      </c>
      <c r="R647" s="1011" t="s">
        <v>55</v>
      </c>
      <c r="S647" s="2"/>
      <c r="T647" s="2"/>
      <c r="U647" s="2"/>
      <c r="V647" s="2"/>
      <c r="W647" s="2"/>
      <c r="X647" s="2"/>
      <c r="Y647" s="2"/>
      <c r="Z647" s="2"/>
      <c r="AA647" s="2">
        <v>0.36699999999999999</v>
      </c>
      <c r="AB647" s="2664"/>
      <c r="AC647" s="2664"/>
      <c r="AD647" s="2664"/>
      <c r="AE647" s="2664"/>
      <c r="AF647" s="2664"/>
      <c r="AG647" s="2664"/>
    </row>
    <row r="648" spans="1:33" s="1" customFormat="1" ht="17.25" customHeight="1">
      <c r="A648" s="248">
        <v>38</v>
      </c>
      <c r="B648" s="1060" t="s">
        <v>107</v>
      </c>
      <c r="C648" s="1061" t="s">
        <v>9015</v>
      </c>
      <c r="D648" s="243"/>
      <c r="E648" s="243">
        <v>0.42499999999999999</v>
      </c>
      <c r="F648" s="243"/>
      <c r="G648" s="609"/>
      <c r="H648" s="609"/>
      <c r="I648" s="609"/>
      <c r="J648" s="243"/>
      <c r="K648" s="243"/>
      <c r="L648" s="609"/>
      <c r="M648" s="609"/>
      <c r="N648" s="609"/>
      <c r="O648" s="609"/>
      <c r="P648" s="609">
        <v>0.42499999999999999</v>
      </c>
      <c r="Q648" s="1063">
        <v>0.42499999999999999</v>
      </c>
      <c r="R648" s="1011" t="s">
        <v>55</v>
      </c>
      <c r="S648" s="2"/>
      <c r="T648" s="2"/>
      <c r="U648" s="2"/>
      <c r="V648" s="2"/>
      <c r="W648" s="2"/>
      <c r="X648" s="2"/>
      <c r="Y648" s="2"/>
      <c r="Z648" s="2"/>
      <c r="AA648" s="2">
        <v>0.42499999999999999</v>
      </c>
      <c r="AB648" s="2664"/>
      <c r="AC648" s="2664"/>
      <c r="AD648" s="2664"/>
      <c r="AE648" s="2664"/>
      <c r="AF648" s="2664"/>
      <c r="AG648" s="2664"/>
    </row>
    <row r="649" spans="1:33" s="1" customFormat="1" ht="17.25" customHeight="1">
      <c r="A649" s="248">
        <v>39</v>
      </c>
      <c r="B649" s="1060" t="s">
        <v>9016</v>
      </c>
      <c r="C649" s="1061" t="s">
        <v>9017</v>
      </c>
      <c r="D649" s="243"/>
      <c r="E649" s="243">
        <v>0.32600000000000001</v>
      </c>
      <c r="F649" s="243"/>
      <c r="G649" s="609"/>
      <c r="H649" s="609"/>
      <c r="I649" s="609"/>
      <c r="J649" s="243"/>
      <c r="K649" s="243"/>
      <c r="L649" s="609"/>
      <c r="M649" s="609"/>
      <c r="N649" s="609"/>
      <c r="O649" s="609"/>
      <c r="P649" s="609">
        <v>0.32600000000000001</v>
      </c>
      <c r="Q649" s="1063">
        <v>0.32600000000000001</v>
      </c>
      <c r="R649" s="1011" t="s">
        <v>55</v>
      </c>
      <c r="S649" s="2"/>
      <c r="T649" s="2"/>
      <c r="U649" s="2"/>
      <c r="V649" s="2"/>
      <c r="W649" s="2"/>
      <c r="X649" s="2"/>
      <c r="Y649" s="2"/>
      <c r="Z649" s="2"/>
      <c r="AA649" s="2">
        <v>0.32600000000000001</v>
      </c>
      <c r="AB649" s="2664"/>
      <c r="AC649" s="2664"/>
      <c r="AD649" s="2664"/>
      <c r="AE649" s="2664"/>
      <c r="AF649" s="2664"/>
      <c r="AG649" s="2664"/>
    </row>
    <row r="650" spans="1:33" s="1" customFormat="1" ht="17.25" customHeight="1">
      <c r="A650" s="248">
        <v>40</v>
      </c>
      <c r="B650" s="1060" t="s">
        <v>450</v>
      </c>
      <c r="C650" s="1061" t="s">
        <v>9018</v>
      </c>
      <c r="D650" s="243"/>
      <c r="E650" s="243">
        <v>0.70699999999999996</v>
      </c>
      <c r="F650" s="243"/>
      <c r="G650" s="609"/>
      <c r="H650" s="609"/>
      <c r="I650" s="609"/>
      <c r="J650" s="243"/>
      <c r="K650" s="243"/>
      <c r="L650" s="609"/>
      <c r="M650" s="609"/>
      <c r="N650" s="609"/>
      <c r="O650" s="609"/>
      <c r="P650" s="609">
        <v>0.70699999999999996</v>
      </c>
      <c r="Q650" s="1063">
        <v>0.70699999999999996</v>
      </c>
      <c r="R650" s="1011" t="s">
        <v>55</v>
      </c>
      <c r="S650" s="2"/>
      <c r="T650" s="2"/>
      <c r="U650" s="2"/>
      <c r="V650" s="2"/>
      <c r="W650" s="2"/>
      <c r="X650" s="2"/>
      <c r="Y650" s="2"/>
      <c r="Z650" s="2"/>
      <c r="AA650" s="2">
        <v>0.70699999999999996</v>
      </c>
      <c r="AB650" s="2664"/>
      <c r="AC650" s="2664"/>
      <c r="AD650" s="2664"/>
      <c r="AE650" s="2664"/>
      <c r="AF650" s="2664"/>
      <c r="AG650" s="2664"/>
    </row>
    <row r="651" spans="1:33" s="1" customFormat="1" ht="17.25" customHeight="1">
      <c r="A651" s="248">
        <v>41</v>
      </c>
      <c r="B651" s="1060" t="s">
        <v>453</v>
      </c>
      <c r="C651" s="1061" t="s">
        <v>9019</v>
      </c>
      <c r="D651" s="243"/>
      <c r="E651" s="495">
        <v>0.57799999999999996</v>
      </c>
      <c r="F651" s="495">
        <v>0.35</v>
      </c>
      <c r="G651" s="1069"/>
      <c r="H651" s="1064"/>
      <c r="I651" s="1064"/>
      <c r="J651" s="1064"/>
      <c r="K651" s="1064">
        <v>0.35</v>
      </c>
      <c r="L651" s="609"/>
      <c r="M651" s="609"/>
      <c r="N651" s="609"/>
      <c r="O651" s="609"/>
      <c r="P651" s="609">
        <v>0.22800000000000001</v>
      </c>
      <c r="Q651" s="1063">
        <v>0.22800000000000001</v>
      </c>
      <c r="R651" s="1011" t="s">
        <v>55</v>
      </c>
      <c r="S651" s="1070"/>
      <c r="T651" s="2"/>
      <c r="U651" s="2"/>
      <c r="V651" s="2"/>
      <c r="W651" s="2"/>
      <c r="X651" s="2"/>
      <c r="Y651" s="2"/>
      <c r="Z651" s="2">
        <v>0.35</v>
      </c>
      <c r="AA651" s="2">
        <v>0.22800000000000001</v>
      </c>
      <c r="AB651" s="2664"/>
      <c r="AC651" s="2664"/>
      <c r="AD651" s="2664"/>
      <c r="AE651" s="2664"/>
      <c r="AF651" s="2664"/>
      <c r="AG651" s="2664"/>
    </row>
    <row r="652" spans="1:33" s="1" customFormat="1" ht="17.25" customHeight="1">
      <c r="A652" s="248">
        <v>42</v>
      </c>
      <c r="B652" s="1060" t="s">
        <v>58</v>
      </c>
      <c r="C652" s="1061" t="s">
        <v>9020</v>
      </c>
      <c r="D652" s="243"/>
      <c r="E652" s="243">
        <v>0.76500000000000001</v>
      </c>
      <c r="F652" s="495">
        <v>0.2</v>
      </c>
      <c r="G652" s="1069"/>
      <c r="H652" s="1064"/>
      <c r="I652" s="1064"/>
      <c r="J652" s="1064"/>
      <c r="K652" s="1064">
        <v>0.2</v>
      </c>
      <c r="L652" s="609"/>
      <c r="M652" s="609"/>
      <c r="N652" s="609"/>
      <c r="O652" s="609"/>
      <c r="P652" s="609">
        <v>0.56499999999999995</v>
      </c>
      <c r="Q652" s="1063">
        <v>0.56499999999999995</v>
      </c>
      <c r="R652" s="1011" t="s">
        <v>55</v>
      </c>
      <c r="S652" s="2"/>
      <c r="T652" s="2"/>
      <c r="U652" s="2"/>
      <c r="V652" s="2"/>
      <c r="W652" s="2"/>
      <c r="X652" s="2"/>
      <c r="Y652" s="2"/>
      <c r="Z652" s="2">
        <v>0.2</v>
      </c>
      <c r="AA652" s="2">
        <v>0.56499999999999995</v>
      </c>
      <c r="AB652" s="2664"/>
      <c r="AC652" s="2664"/>
      <c r="AD652" s="2664"/>
      <c r="AE652" s="2664"/>
      <c r="AF652" s="2664"/>
      <c r="AG652" s="2664"/>
    </row>
    <row r="653" spans="1:33" s="1" customFormat="1" ht="17.25" customHeight="1">
      <c r="A653" s="248">
        <v>43</v>
      </c>
      <c r="B653" s="1060" t="s">
        <v>9021</v>
      </c>
      <c r="C653" s="1061" t="s">
        <v>9022</v>
      </c>
      <c r="D653" s="243"/>
      <c r="E653" s="243">
        <v>0.19500000000000001</v>
      </c>
      <c r="F653" s="243"/>
      <c r="G653" s="609"/>
      <c r="H653" s="609"/>
      <c r="I653" s="609"/>
      <c r="J653" s="243"/>
      <c r="K653" s="243"/>
      <c r="L653" s="609"/>
      <c r="M653" s="609"/>
      <c r="N653" s="609"/>
      <c r="O653" s="609"/>
      <c r="P653" s="609">
        <v>0.19500000000000001</v>
      </c>
      <c r="Q653" s="1063">
        <v>0.19500000000000001</v>
      </c>
      <c r="R653" s="1011" t="s">
        <v>55</v>
      </c>
      <c r="S653" s="2"/>
      <c r="T653" s="2"/>
      <c r="U653" s="2"/>
      <c r="V653" s="2"/>
      <c r="W653" s="2"/>
      <c r="X653" s="2"/>
      <c r="Y653" s="2"/>
      <c r="Z653" s="2"/>
      <c r="AA653" s="2">
        <v>0.19500000000000001</v>
      </c>
      <c r="AB653" s="2664"/>
      <c r="AC653" s="2664"/>
      <c r="AD653" s="2664"/>
      <c r="AE653" s="2664"/>
      <c r="AF653" s="2664"/>
      <c r="AG653" s="2664"/>
    </row>
    <row r="654" spans="1:33" s="1" customFormat="1" ht="17.25" customHeight="1">
      <c r="A654" s="248">
        <v>44</v>
      </c>
      <c r="B654" s="1060" t="s">
        <v>9023</v>
      </c>
      <c r="C654" s="1061" t="s">
        <v>9024</v>
      </c>
      <c r="D654" s="243"/>
      <c r="E654" s="243">
        <v>0.25800000000000001</v>
      </c>
      <c r="F654" s="243"/>
      <c r="G654" s="609"/>
      <c r="H654" s="609"/>
      <c r="I654" s="609"/>
      <c r="J654" s="243"/>
      <c r="K654" s="243"/>
      <c r="L654" s="609"/>
      <c r="M654" s="609"/>
      <c r="N654" s="609"/>
      <c r="O654" s="609"/>
      <c r="P654" s="609">
        <v>0.25800000000000001</v>
      </c>
      <c r="Q654" s="1063">
        <v>0.25800000000000001</v>
      </c>
      <c r="R654" s="1011" t="s">
        <v>55</v>
      </c>
      <c r="S654" s="2"/>
      <c r="T654" s="2"/>
      <c r="U654" s="2"/>
      <c r="V654" s="2"/>
      <c r="W654" s="2"/>
      <c r="X654" s="2"/>
      <c r="Y654" s="2"/>
      <c r="Z654" s="2"/>
      <c r="AA654" s="2">
        <v>0.25800000000000001</v>
      </c>
      <c r="AB654" s="2664"/>
      <c r="AC654" s="2664"/>
      <c r="AD654" s="2664"/>
      <c r="AE654" s="2664"/>
      <c r="AF654" s="2664"/>
      <c r="AG654" s="2664"/>
    </row>
    <row r="655" spans="1:33" s="1" customFormat="1" ht="17.25" customHeight="1">
      <c r="A655" s="248">
        <v>45</v>
      </c>
      <c r="B655" s="1060" t="s">
        <v>350</v>
      </c>
      <c r="C655" s="1061" t="s">
        <v>9025</v>
      </c>
      <c r="D655" s="243"/>
      <c r="E655" s="243">
        <v>1.3009999999999999</v>
      </c>
      <c r="F655" s="243"/>
      <c r="G655" s="609"/>
      <c r="H655" s="609"/>
      <c r="I655" s="609"/>
      <c r="J655" s="243"/>
      <c r="K655" s="243"/>
      <c r="L655" s="609"/>
      <c r="M655" s="609"/>
      <c r="N655" s="609"/>
      <c r="O655" s="609"/>
      <c r="P655" s="609">
        <v>1.3009999999999999</v>
      </c>
      <c r="Q655" s="1063">
        <v>1.3009999999999999</v>
      </c>
      <c r="R655" s="1011" t="s">
        <v>55</v>
      </c>
      <c r="S655" s="2"/>
      <c r="T655" s="2"/>
      <c r="U655" s="2"/>
      <c r="V655" s="2"/>
      <c r="W655" s="2"/>
      <c r="X655" s="2"/>
      <c r="Y655" s="2"/>
      <c r="Z655" s="2"/>
      <c r="AA655" s="2">
        <v>1.3009999999999999</v>
      </c>
      <c r="AB655" s="2664"/>
      <c r="AC655" s="2664"/>
      <c r="AD655" s="2664"/>
      <c r="AE655" s="2664"/>
      <c r="AF655" s="2664"/>
      <c r="AG655" s="2664"/>
    </row>
    <row r="656" spans="1:33" s="1" customFormat="1" ht="17.25" customHeight="1">
      <c r="A656" s="248">
        <v>46</v>
      </c>
      <c r="B656" s="1060" t="s">
        <v>340</v>
      </c>
      <c r="C656" s="1061" t="s">
        <v>9026</v>
      </c>
      <c r="D656" s="243"/>
      <c r="E656" s="243">
        <v>0.53600000000000003</v>
      </c>
      <c r="F656" s="243"/>
      <c r="G656" s="609"/>
      <c r="H656" s="609"/>
      <c r="I656" s="609"/>
      <c r="J656" s="243"/>
      <c r="K656" s="243"/>
      <c r="L656" s="609"/>
      <c r="M656" s="609"/>
      <c r="N656" s="609"/>
      <c r="O656" s="609"/>
      <c r="P656" s="609">
        <v>0.53600000000000003</v>
      </c>
      <c r="Q656" s="1063">
        <v>0.53600000000000003</v>
      </c>
      <c r="R656" s="1011" t="s">
        <v>55</v>
      </c>
      <c r="S656" s="2"/>
      <c r="T656" s="2"/>
      <c r="U656" s="2"/>
      <c r="V656" s="2"/>
      <c r="W656" s="2"/>
      <c r="X656" s="2"/>
      <c r="Y656" s="2"/>
      <c r="Z656" s="2"/>
      <c r="AA656" s="2">
        <v>0.53600000000000003</v>
      </c>
      <c r="AB656" s="2664"/>
      <c r="AC656" s="2664"/>
      <c r="AD656" s="2664"/>
      <c r="AE656" s="2664"/>
      <c r="AF656" s="2664"/>
      <c r="AG656" s="2664"/>
    </row>
    <row r="657" spans="1:33" s="1" customFormat="1" ht="17.25" customHeight="1">
      <c r="A657" s="248">
        <v>47</v>
      </c>
      <c r="B657" s="1060" t="s">
        <v>5045</v>
      </c>
      <c r="C657" s="1061" t="s">
        <v>9027</v>
      </c>
      <c r="D657" s="243"/>
      <c r="E657" s="495">
        <v>0.94599999999999995</v>
      </c>
      <c r="F657" s="495">
        <v>0.15</v>
      </c>
      <c r="G657" s="1064"/>
      <c r="H657" s="1064"/>
      <c r="I657" s="1064"/>
      <c r="J657" s="1064"/>
      <c r="K657" s="1064">
        <v>0.15</v>
      </c>
      <c r="L657" s="609"/>
      <c r="M657" s="609"/>
      <c r="N657" s="609"/>
      <c r="O657" s="609"/>
      <c r="P657" s="609">
        <v>0.79600000000000004</v>
      </c>
      <c r="Q657" s="1063">
        <v>0.79600000000000004</v>
      </c>
      <c r="R657" s="1011" t="s">
        <v>55</v>
      </c>
      <c r="S657" s="2"/>
      <c r="T657" s="2"/>
      <c r="U657" s="2"/>
      <c r="V657" s="2"/>
      <c r="W657" s="2"/>
      <c r="X657" s="2"/>
      <c r="Y657" s="2"/>
      <c r="Z657" s="2">
        <v>0.15</v>
      </c>
      <c r="AA657" s="2">
        <v>0.79600000000000004</v>
      </c>
      <c r="AB657" s="2664"/>
      <c r="AC657" s="2664"/>
      <c r="AD657" s="2664"/>
      <c r="AE657" s="2664"/>
      <c r="AF657" s="2664"/>
      <c r="AG657" s="2664"/>
    </row>
    <row r="658" spans="1:33" s="1" customFormat="1" ht="17.25" customHeight="1">
      <c r="A658" s="248">
        <v>48</v>
      </c>
      <c r="B658" s="1060" t="s">
        <v>125</v>
      </c>
      <c r="C658" s="1061" t="s">
        <v>9028</v>
      </c>
      <c r="D658" s="243"/>
      <c r="E658" s="243">
        <v>0.66500000000000004</v>
      </c>
      <c r="F658" s="243"/>
      <c r="G658" s="609"/>
      <c r="H658" s="609"/>
      <c r="I658" s="609"/>
      <c r="J658" s="243"/>
      <c r="K658" s="243"/>
      <c r="L658" s="609"/>
      <c r="M658" s="609"/>
      <c r="N658" s="609"/>
      <c r="O658" s="609"/>
      <c r="P658" s="609">
        <v>0.66500000000000004</v>
      </c>
      <c r="Q658" s="1063">
        <v>0.66500000000000004</v>
      </c>
      <c r="R658" s="1011" t="s">
        <v>55</v>
      </c>
      <c r="S658" s="2"/>
      <c r="T658" s="2"/>
      <c r="U658" s="2"/>
      <c r="V658" s="2"/>
      <c r="W658" s="2"/>
      <c r="X658" s="2"/>
      <c r="Y658" s="2"/>
      <c r="Z658" s="2"/>
      <c r="AA658" s="2">
        <v>0.66500000000000004</v>
      </c>
      <c r="AB658" s="2664"/>
      <c r="AC658" s="2664"/>
      <c r="AD658" s="2664"/>
      <c r="AE658" s="2664"/>
      <c r="AF658" s="2664"/>
      <c r="AG658" s="2664"/>
    </row>
    <row r="659" spans="1:33" s="1" customFormat="1" ht="17.25" customHeight="1">
      <c r="A659" s="248">
        <v>49</v>
      </c>
      <c r="B659" s="1060" t="s">
        <v>400</v>
      </c>
      <c r="C659" s="1061" t="s">
        <v>9029</v>
      </c>
      <c r="D659" s="243"/>
      <c r="E659" s="243">
        <v>0.25</v>
      </c>
      <c r="F659" s="243"/>
      <c r="G659" s="609"/>
      <c r="H659" s="609"/>
      <c r="I659" s="609"/>
      <c r="J659" s="243"/>
      <c r="K659" s="243"/>
      <c r="L659" s="609"/>
      <c r="M659" s="609"/>
      <c r="N659" s="609"/>
      <c r="O659" s="609"/>
      <c r="P659" s="609">
        <v>0.25</v>
      </c>
      <c r="Q659" s="1063">
        <v>0.25</v>
      </c>
      <c r="R659" s="1011" t="s">
        <v>55</v>
      </c>
      <c r="S659" s="2"/>
      <c r="T659" s="2"/>
      <c r="U659" s="2"/>
      <c r="V659" s="2"/>
      <c r="W659" s="2"/>
      <c r="X659" s="2"/>
      <c r="Y659" s="2"/>
      <c r="Z659" s="2"/>
      <c r="AA659" s="2">
        <v>0.25</v>
      </c>
      <c r="AB659" s="2664"/>
      <c r="AC659" s="2664"/>
      <c r="AD659" s="2664"/>
      <c r="AE659" s="2664"/>
      <c r="AF659" s="2664"/>
      <c r="AG659" s="2664"/>
    </row>
    <row r="660" spans="1:33" s="1" customFormat="1" ht="17.25" customHeight="1">
      <c r="A660" s="248">
        <v>50</v>
      </c>
      <c r="B660" s="1060" t="s">
        <v>9030</v>
      </c>
      <c r="C660" s="1061" t="s">
        <v>9031</v>
      </c>
      <c r="D660" s="243"/>
      <c r="E660" s="243">
        <v>1.9</v>
      </c>
      <c r="F660" s="243">
        <v>1.31</v>
      </c>
      <c r="G660" s="609"/>
      <c r="H660" s="609"/>
      <c r="I660" s="609"/>
      <c r="J660" s="609"/>
      <c r="K660" s="609">
        <v>1.31</v>
      </c>
      <c r="L660" s="609"/>
      <c r="M660" s="609"/>
      <c r="N660" s="609"/>
      <c r="O660" s="609"/>
      <c r="P660" s="609">
        <v>0.59</v>
      </c>
      <c r="Q660" s="1063">
        <v>0.59</v>
      </c>
      <c r="R660" s="1011" t="s">
        <v>55</v>
      </c>
      <c r="S660" s="2"/>
      <c r="T660" s="2"/>
      <c r="U660" s="2"/>
      <c r="V660" s="2"/>
      <c r="W660" s="2"/>
      <c r="X660" s="2"/>
      <c r="Y660" s="2"/>
      <c r="Z660" s="2">
        <v>1.31</v>
      </c>
      <c r="AA660" s="2">
        <v>0.59</v>
      </c>
      <c r="AB660" s="2664"/>
      <c r="AC660" s="2664"/>
      <c r="AD660" s="2664"/>
      <c r="AE660" s="2664"/>
      <c r="AF660" s="2664"/>
      <c r="AG660" s="2664"/>
    </row>
    <row r="661" spans="1:33" s="1" customFormat="1" ht="56.25" customHeight="1">
      <c r="A661" s="248">
        <v>51</v>
      </c>
      <c r="B661" s="1060" t="s">
        <v>9032</v>
      </c>
      <c r="C661" s="1061" t="s">
        <v>9033</v>
      </c>
      <c r="D661" s="243"/>
      <c r="E661" s="243">
        <v>0.22</v>
      </c>
      <c r="F661" s="243">
        <v>0.22</v>
      </c>
      <c r="G661" s="1067"/>
      <c r="H661" s="1067"/>
      <c r="I661" s="1067"/>
      <c r="J661" s="1067"/>
      <c r="K661" s="1067">
        <v>0.22</v>
      </c>
      <c r="L661" s="609"/>
      <c r="M661" s="609"/>
      <c r="N661" s="609"/>
      <c r="O661" s="609"/>
      <c r="P661" s="609"/>
      <c r="Q661" s="1063"/>
      <c r="R661" s="1011" t="s">
        <v>55</v>
      </c>
      <c r="S661" s="2"/>
      <c r="T661" s="2"/>
      <c r="U661" s="2"/>
      <c r="V661" s="2"/>
      <c r="W661" s="2"/>
      <c r="X661" s="2"/>
      <c r="Y661" s="2"/>
      <c r="Z661" s="2">
        <v>0.22</v>
      </c>
      <c r="AA661" s="2"/>
      <c r="AB661" s="2664"/>
      <c r="AC661" s="2664"/>
      <c r="AD661" s="2664"/>
      <c r="AE661" s="2664"/>
      <c r="AF661" s="2664"/>
      <c r="AG661" s="2664"/>
    </row>
    <row r="662" spans="1:33" s="1" customFormat="1" ht="28.5" customHeight="1">
      <c r="A662" s="248">
        <v>52</v>
      </c>
      <c r="B662" s="1060" t="s">
        <v>9034</v>
      </c>
      <c r="C662" s="1061" t="s">
        <v>9035</v>
      </c>
      <c r="D662" s="243"/>
      <c r="E662" s="243">
        <v>0.2</v>
      </c>
      <c r="F662" s="243">
        <v>0.05</v>
      </c>
      <c r="G662" s="1067"/>
      <c r="H662" s="1067"/>
      <c r="I662" s="1067"/>
      <c r="J662" s="1067"/>
      <c r="K662" s="1067">
        <v>0.05</v>
      </c>
      <c r="L662" s="609"/>
      <c r="M662" s="609"/>
      <c r="N662" s="609"/>
      <c r="O662" s="609"/>
      <c r="P662" s="609">
        <v>0.15</v>
      </c>
      <c r="Q662" s="1063">
        <v>0.15</v>
      </c>
      <c r="R662" s="1011" t="s">
        <v>55</v>
      </c>
      <c r="S662" s="2"/>
      <c r="T662" s="2"/>
      <c r="U662" s="2"/>
      <c r="V662" s="2"/>
      <c r="W662" s="2"/>
      <c r="X662" s="2"/>
      <c r="Y662" s="2"/>
      <c r="Z662" s="2">
        <v>0.05</v>
      </c>
      <c r="AA662" s="2">
        <v>0.15</v>
      </c>
      <c r="AB662" s="2664"/>
      <c r="AC662" s="2664"/>
      <c r="AD662" s="2664"/>
      <c r="AE662" s="2664"/>
      <c r="AF662" s="2664"/>
      <c r="AG662" s="2664"/>
    </row>
    <row r="663" spans="1:33" s="1" customFormat="1" ht="17.25" customHeight="1">
      <c r="A663" s="248">
        <v>53</v>
      </c>
      <c r="B663" s="1060" t="s">
        <v>9036</v>
      </c>
      <c r="C663" s="1061" t="s">
        <v>9037</v>
      </c>
      <c r="D663" s="243"/>
      <c r="E663" s="243">
        <v>1.353</v>
      </c>
      <c r="F663" s="243"/>
      <c r="G663" s="1067"/>
      <c r="H663" s="1067"/>
      <c r="I663" s="1067"/>
      <c r="J663" s="243"/>
      <c r="K663" s="243"/>
      <c r="L663" s="609"/>
      <c r="M663" s="609"/>
      <c r="N663" s="609"/>
      <c r="O663" s="609"/>
      <c r="P663" s="609">
        <v>1.353</v>
      </c>
      <c r="Q663" s="1063">
        <v>1.353</v>
      </c>
      <c r="R663" s="1011" t="s">
        <v>55</v>
      </c>
      <c r="S663" s="2"/>
      <c r="T663" s="2"/>
      <c r="U663" s="2"/>
      <c r="V663" s="2"/>
      <c r="W663" s="2"/>
      <c r="X663" s="2"/>
      <c r="Y663" s="2"/>
      <c r="Z663" s="2"/>
      <c r="AA663" s="2">
        <v>1.353</v>
      </c>
      <c r="AB663" s="2664"/>
      <c r="AC663" s="2664"/>
      <c r="AD663" s="2664"/>
      <c r="AE663" s="2664"/>
      <c r="AF663" s="2664"/>
      <c r="AG663" s="2664"/>
    </row>
    <row r="664" spans="1:33" s="1" customFormat="1" ht="17.25" customHeight="1">
      <c r="A664" s="248">
        <v>54</v>
      </c>
      <c r="B664" s="1060" t="s">
        <v>243</v>
      </c>
      <c r="C664" s="1061" t="s">
        <v>9038</v>
      </c>
      <c r="D664" s="243"/>
      <c r="E664" s="243">
        <v>0.19600000000000001</v>
      </c>
      <c r="F664" s="243"/>
      <c r="G664" s="1067"/>
      <c r="H664" s="1067"/>
      <c r="I664" s="1067"/>
      <c r="J664" s="243"/>
      <c r="K664" s="243"/>
      <c r="L664" s="609"/>
      <c r="M664" s="609"/>
      <c r="N664" s="609"/>
      <c r="O664" s="609"/>
      <c r="P664" s="609">
        <v>0.19600000000000001</v>
      </c>
      <c r="Q664" s="1063">
        <v>0.19600000000000001</v>
      </c>
      <c r="R664" s="1011" t="s">
        <v>55</v>
      </c>
      <c r="S664" s="2"/>
      <c r="T664" s="2"/>
      <c r="U664" s="2"/>
      <c r="V664" s="2"/>
      <c r="W664" s="2"/>
      <c r="X664" s="2"/>
      <c r="Y664" s="2"/>
      <c r="Z664" s="2"/>
      <c r="AA664" s="2">
        <v>0.19600000000000001</v>
      </c>
      <c r="AB664" s="2664"/>
      <c r="AC664" s="2664"/>
      <c r="AD664" s="2664"/>
      <c r="AE664" s="2664"/>
      <c r="AF664" s="2664"/>
      <c r="AG664" s="2664"/>
    </row>
    <row r="665" spans="1:33" s="1" customFormat="1" ht="17.25" customHeight="1">
      <c r="A665" s="248">
        <v>55</v>
      </c>
      <c r="B665" s="1060" t="s">
        <v>420</v>
      </c>
      <c r="C665" s="1061" t="s">
        <v>9039</v>
      </c>
      <c r="D665" s="243"/>
      <c r="E665" s="243">
        <v>0.40300000000000002</v>
      </c>
      <c r="F665" s="243"/>
      <c r="G665" s="1067"/>
      <c r="H665" s="1067"/>
      <c r="I665" s="1067"/>
      <c r="J665" s="243"/>
      <c r="K665" s="243"/>
      <c r="L665" s="609"/>
      <c r="M665" s="609"/>
      <c r="N665" s="609"/>
      <c r="O665" s="609"/>
      <c r="P665" s="609">
        <v>0.40300000000000002</v>
      </c>
      <c r="Q665" s="1063">
        <v>0.40300000000000002</v>
      </c>
      <c r="R665" s="1011" t="s">
        <v>55</v>
      </c>
      <c r="S665" s="2"/>
      <c r="T665" s="2"/>
      <c r="U665" s="2"/>
      <c r="V665" s="2"/>
      <c r="W665" s="2"/>
      <c r="X665" s="2"/>
      <c r="Y665" s="2"/>
      <c r="Z665" s="2"/>
      <c r="AA665" s="2">
        <v>0.40300000000000002</v>
      </c>
      <c r="AB665" s="2664"/>
      <c r="AC665" s="2664"/>
      <c r="AD665" s="2664"/>
      <c r="AE665" s="2664"/>
      <c r="AF665" s="2664"/>
      <c r="AG665" s="2664"/>
    </row>
    <row r="666" spans="1:33" s="1" customFormat="1" ht="17.25" customHeight="1">
      <c r="A666" s="248">
        <v>56</v>
      </c>
      <c r="B666" s="1060" t="s">
        <v>407</v>
      </c>
      <c r="C666" s="1061" t="s">
        <v>9040</v>
      </c>
      <c r="D666" s="243"/>
      <c r="E666" s="243">
        <v>0.22</v>
      </c>
      <c r="F666" s="243"/>
      <c r="G666" s="1067"/>
      <c r="H666" s="1067"/>
      <c r="I666" s="1067"/>
      <c r="J666" s="243"/>
      <c r="K666" s="243"/>
      <c r="L666" s="609"/>
      <c r="M666" s="609"/>
      <c r="N666" s="609"/>
      <c r="O666" s="609"/>
      <c r="P666" s="609">
        <v>0.22</v>
      </c>
      <c r="Q666" s="1063">
        <v>0.22</v>
      </c>
      <c r="R666" s="1011" t="s">
        <v>55</v>
      </c>
      <c r="S666" s="2"/>
      <c r="T666" s="2"/>
      <c r="U666" s="2"/>
      <c r="V666" s="2"/>
      <c r="W666" s="2"/>
      <c r="X666" s="2"/>
      <c r="Y666" s="2"/>
      <c r="Z666" s="2"/>
      <c r="AA666" s="2">
        <v>0.22</v>
      </c>
      <c r="AB666" s="2664"/>
      <c r="AC666" s="2664"/>
      <c r="AD666" s="2664"/>
      <c r="AE666" s="2664"/>
      <c r="AF666" s="2664"/>
      <c r="AG666" s="2664"/>
    </row>
    <row r="667" spans="1:33" s="1" customFormat="1" ht="17.25" customHeight="1">
      <c r="A667" s="248">
        <v>57</v>
      </c>
      <c r="B667" s="1060" t="s">
        <v>9041</v>
      </c>
      <c r="C667" s="1061" t="s">
        <v>9042</v>
      </c>
      <c r="D667" s="243"/>
      <c r="E667" s="243">
        <v>0.314</v>
      </c>
      <c r="F667" s="243"/>
      <c r="G667" s="1067"/>
      <c r="H667" s="1067"/>
      <c r="I667" s="1067"/>
      <c r="J667" s="243"/>
      <c r="K667" s="243"/>
      <c r="L667" s="609"/>
      <c r="M667" s="609"/>
      <c r="N667" s="609"/>
      <c r="O667" s="609"/>
      <c r="P667" s="609">
        <v>0.314</v>
      </c>
      <c r="Q667" s="1063">
        <v>0.314</v>
      </c>
      <c r="R667" s="1011" t="s">
        <v>55</v>
      </c>
      <c r="S667" s="2"/>
      <c r="T667" s="2"/>
      <c r="U667" s="2"/>
      <c r="V667" s="2"/>
      <c r="W667" s="2"/>
      <c r="X667" s="2"/>
      <c r="Y667" s="2"/>
      <c r="Z667" s="2"/>
      <c r="AA667" s="2">
        <v>0.314</v>
      </c>
      <c r="AB667" s="2664"/>
      <c r="AC667" s="2664"/>
      <c r="AD667" s="2664"/>
      <c r="AE667" s="2664"/>
      <c r="AF667" s="2664"/>
      <c r="AG667" s="2664"/>
    </row>
    <row r="668" spans="1:33" s="1" customFormat="1" ht="17.25" customHeight="1">
      <c r="A668" s="248">
        <v>58</v>
      </c>
      <c r="B668" s="1060" t="s">
        <v>175</v>
      </c>
      <c r="C668" s="1061" t="s">
        <v>9043</v>
      </c>
      <c r="D668" s="243"/>
      <c r="E668" s="243">
        <v>0.70199999999999996</v>
      </c>
      <c r="F668" s="243"/>
      <c r="G668" s="1067"/>
      <c r="H668" s="1067"/>
      <c r="I668" s="1067"/>
      <c r="J668" s="243"/>
      <c r="K668" s="243"/>
      <c r="L668" s="609"/>
      <c r="M668" s="609"/>
      <c r="N668" s="609"/>
      <c r="O668" s="609"/>
      <c r="P668" s="609">
        <v>0.70199999999999996</v>
      </c>
      <c r="Q668" s="1063">
        <v>0.70199999999999996</v>
      </c>
      <c r="R668" s="1011" t="s">
        <v>55</v>
      </c>
      <c r="S668" s="2"/>
      <c r="T668" s="2"/>
      <c r="U668" s="2"/>
      <c r="V668" s="2"/>
      <c r="W668" s="2"/>
      <c r="X668" s="2"/>
      <c r="Y668" s="2"/>
      <c r="Z668" s="2"/>
      <c r="AA668" s="2">
        <v>0.70199999999999996</v>
      </c>
      <c r="AB668" s="2664"/>
      <c r="AC668" s="2664"/>
      <c r="AD668" s="2664"/>
      <c r="AE668" s="2664"/>
      <c r="AF668" s="2664"/>
      <c r="AG668" s="2664"/>
    </row>
    <row r="669" spans="1:33" s="1" customFormat="1" ht="17.25" customHeight="1">
      <c r="A669" s="248">
        <v>59</v>
      </c>
      <c r="B669" s="1060" t="s">
        <v>155</v>
      </c>
      <c r="C669" s="1061" t="s">
        <v>9044</v>
      </c>
      <c r="D669" s="243"/>
      <c r="E669" s="243">
        <v>0.41699999999999998</v>
      </c>
      <c r="F669" s="243"/>
      <c r="G669" s="1067"/>
      <c r="H669" s="1067"/>
      <c r="I669" s="1067"/>
      <c r="J669" s="243"/>
      <c r="K669" s="243"/>
      <c r="L669" s="609"/>
      <c r="M669" s="609"/>
      <c r="N669" s="609"/>
      <c r="O669" s="609"/>
      <c r="P669" s="609">
        <v>0.41699999999999998</v>
      </c>
      <c r="Q669" s="1063">
        <v>0.41699999999999998</v>
      </c>
      <c r="R669" s="1011" t="s">
        <v>55</v>
      </c>
      <c r="S669" s="2"/>
      <c r="T669" s="2"/>
      <c r="U669" s="2"/>
      <c r="V669" s="2"/>
      <c r="W669" s="2"/>
      <c r="X669" s="2"/>
      <c r="Y669" s="2"/>
      <c r="Z669" s="2"/>
      <c r="AA669" s="2">
        <v>0.41699999999999998</v>
      </c>
      <c r="AB669" s="2664"/>
      <c r="AC669" s="2664"/>
      <c r="AD669" s="2664"/>
      <c r="AE669" s="2664"/>
      <c r="AF669" s="2664"/>
      <c r="AG669" s="2664"/>
    </row>
    <row r="670" spans="1:33" s="1" customFormat="1" ht="17.25" customHeight="1">
      <c r="A670" s="248">
        <v>60</v>
      </c>
      <c r="B670" s="1060" t="s">
        <v>9045</v>
      </c>
      <c r="C670" s="1061" t="s">
        <v>9046</v>
      </c>
      <c r="D670" s="243"/>
      <c r="E670" s="243">
        <v>4</v>
      </c>
      <c r="F670" s="243"/>
      <c r="G670" s="1067"/>
      <c r="H670" s="1067"/>
      <c r="I670" s="1067"/>
      <c r="J670" s="243"/>
      <c r="K670" s="243"/>
      <c r="L670" s="609"/>
      <c r="M670" s="609"/>
      <c r="N670" s="609"/>
      <c r="O670" s="609"/>
      <c r="P670" s="609">
        <v>4</v>
      </c>
      <c r="Q670" s="1063">
        <v>4</v>
      </c>
      <c r="R670" s="1011" t="s">
        <v>55</v>
      </c>
      <c r="S670" s="2"/>
      <c r="T670" s="2"/>
      <c r="U670" s="2"/>
      <c r="V670" s="2"/>
      <c r="W670" s="2"/>
      <c r="X670" s="2"/>
      <c r="Y670" s="2"/>
      <c r="Z670" s="2"/>
      <c r="AA670" s="2">
        <v>4</v>
      </c>
      <c r="AB670" s="2664"/>
      <c r="AC670" s="2664"/>
      <c r="AD670" s="2664"/>
      <c r="AE670" s="2664"/>
      <c r="AF670" s="2664"/>
      <c r="AG670" s="2664"/>
    </row>
    <row r="671" spans="1:33" s="1" customFormat="1" ht="17.25" customHeight="1">
      <c r="A671" s="248"/>
      <c r="B671" s="1066" t="s">
        <v>9047</v>
      </c>
      <c r="C671" s="1061"/>
      <c r="D671" s="243"/>
      <c r="E671" s="243"/>
      <c r="F671" s="243"/>
      <c r="G671" s="1067"/>
      <c r="H671" s="1067"/>
      <c r="I671" s="1067"/>
      <c r="J671" s="243"/>
      <c r="K671" s="243"/>
      <c r="L671" s="609"/>
      <c r="M671" s="609"/>
      <c r="N671" s="609"/>
      <c r="O671" s="609"/>
      <c r="P671" s="609"/>
      <c r="Q671" s="1063"/>
      <c r="R671" s="95"/>
      <c r="S671" s="2"/>
      <c r="T671" s="2"/>
      <c r="U671" s="2"/>
      <c r="V671" s="2"/>
      <c r="W671" s="2"/>
      <c r="X671" s="2"/>
      <c r="Y671" s="2"/>
      <c r="Z671" s="2"/>
      <c r="AA671" s="2"/>
      <c r="AB671" s="2664"/>
      <c r="AC671" s="2664"/>
      <c r="AD671" s="2664"/>
      <c r="AE671" s="2664"/>
      <c r="AF671" s="2664"/>
      <c r="AG671" s="2664"/>
    </row>
    <row r="672" spans="1:33" s="1" customFormat="1" ht="16.5" customHeight="1">
      <c r="A672" s="248">
        <v>61</v>
      </c>
      <c r="B672" s="1060" t="s">
        <v>282</v>
      </c>
      <c r="C672" s="1061" t="s">
        <v>9048</v>
      </c>
      <c r="D672" s="243"/>
      <c r="E672" s="243">
        <v>0.56000000000000005</v>
      </c>
      <c r="F672" s="243">
        <v>0.56000000000000005</v>
      </c>
      <c r="G672" s="1067">
        <v>0.36</v>
      </c>
      <c r="H672" s="1067"/>
      <c r="I672" s="1067"/>
      <c r="J672" s="1067"/>
      <c r="K672" s="1067">
        <v>0.2</v>
      </c>
      <c r="L672" s="609"/>
      <c r="M672" s="609"/>
      <c r="N672" s="609"/>
      <c r="O672" s="609"/>
      <c r="P672" s="609"/>
      <c r="Q672" s="1063"/>
      <c r="R672" s="1011" t="s">
        <v>55</v>
      </c>
      <c r="S672" s="2"/>
      <c r="T672" s="2"/>
      <c r="U672" s="2"/>
      <c r="V672" s="2"/>
      <c r="W672" s="2"/>
      <c r="X672" s="2"/>
      <c r="Y672" s="2"/>
      <c r="Z672" s="2">
        <v>0.56000000000000005</v>
      </c>
      <c r="AA672" s="2"/>
      <c r="AB672" s="2664"/>
      <c r="AC672" s="2664"/>
      <c r="AD672" s="2664"/>
      <c r="AE672" s="2664"/>
      <c r="AF672" s="2664"/>
      <c r="AG672" s="2664"/>
    </row>
    <row r="673" spans="1:33" s="1" customFormat="1" ht="16.5" customHeight="1">
      <c r="A673" s="1110">
        <v>62</v>
      </c>
      <c r="B673" s="1060" t="s">
        <v>70</v>
      </c>
      <c r="C673" s="1061" t="s">
        <v>9049</v>
      </c>
      <c r="D673" s="243"/>
      <c r="E673" s="243">
        <v>0.16</v>
      </c>
      <c r="F673" s="243">
        <v>0.16</v>
      </c>
      <c r="G673" s="1067"/>
      <c r="H673" s="1067"/>
      <c r="I673" s="1067"/>
      <c r="J673" s="1067"/>
      <c r="K673" s="1067">
        <v>0.16</v>
      </c>
      <c r="L673" s="609"/>
      <c r="M673" s="609"/>
      <c r="N673" s="609"/>
      <c r="O673" s="609"/>
      <c r="P673" s="609"/>
      <c r="Q673" s="1063"/>
      <c r="R673" s="1011" t="s">
        <v>55</v>
      </c>
      <c r="S673" s="2"/>
      <c r="T673" s="2"/>
      <c r="U673" s="2"/>
      <c r="V673" s="2"/>
      <c r="W673" s="2"/>
      <c r="X673" s="2"/>
      <c r="Y673" s="2"/>
      <c r="Z673" s="2">
        <v>0.16</v>
      </c>
      <c r="AA673" s="2"/>
      <c r="AB673" s="2664"/>
      <c r="AC673" s="2664"/>
      <c r="AD673" s="2664"/>
      <c r="AE673" s="2664"/>
      <c r="AF673" s="2664"/>
      <c r="AG673" s="2664"/>
    </row>
    <row r="674" spans="1:33" s="1" customFormat="1" ht="16.5" customHeight="1">
      <c r="A674" s="248">
        <v>63</v>
      </c>
      <c r="B674" s="1060" t="s">
        <v>9050</v>
      </c>
      <c r="C674" s="1061" t="s">
        <v>9051</v>
      </c>
      <c r="D674" s="243"/>
      <c r="E674" s="243">
        <v>0.56000000000000005</v>
      </c>
      <c r="F674" s="243">
        <v>0.56000000000000005</v>
      </c>
      <c r="G674" s="1067">
        <v>0.56000000000000005</v>
      </c>
      <c r="H674" s="1067"/>
      <c r="I674" s="1067"/>
      <c r="J674" s="1067"/>
      <c r="K674" s="1067"/>
      <c r="L674" s="609"/>
      <c r="M674" s="609"/>
      <c r="N674" s="609"/>
      <c r="O674" s="609"/>
      <c r="P674" s="609"/>
      <c r="Q674" s="1063"/>
      <c r="R674" s="1011" t="s">
        <v>55</v>
      </c>
      <c r="S674" s="2"/>
      <c r="T674" s="2"/>
      <c r="U674" s="2"/>
      <c r="V674" s="2"/>
      <c r="W674" s="2"/>
      <c r="X674" s="2"/>
      <c r="Y674" s="2"/>
      <c r="Z674" s="2">
        <v>0.56000000000000005</v>
      </c>
      <c r="AA674" s="2"/>
      <c r="AB674" s="2664"/>
      <c r="AC674" s="2664"/>
      <c r="AD674" s="2664"/>
      <c r="AE674" s="2664"/>
      <c r="AF674" s="2664"/>
      <c r="AG674" s="2664"/>
    </row>
    <row r="675" spans="1:33" s="1" customFormat="1" ht="16.5" customHeight="1">
      <c r="A675" s="1110">
        <v>64</v>
      </c>
      <c r="B675" s="1060" t="s">
        <v>9052</v>
      </c>
      <c r="C675" s="1061" t="s">
        <v>9053</v>
      </c>
      <c r="D675" s="243"/>
      <c r="E675" s="243">
        <v>0.25</v>
      </c>
      <c r="F675" s="243">
        <v>0.25</v>
      </c>
      <c r="G675" s="1067">
        <v>0.25</v>
      </c>
      <c r="H675" s="1067"/>
      <c r="I675" s="1067"/>
      <c r="J675" s="1067"/>
      <c r="K675" s="1067"/>
      <c r="L675" s="609"/>
      <c r="M675" s="609"/>
      <c r="N675" s="609"/>
      <c r="O675" s="609"/>
      <c r="P675" s="609"/>
      <c r="Q675" s="1063"/>
      <c r="R675" s="1011" t="s">
        <v>55</v>
      </c>
      <c r="S675" s="2"/>
      <c r="T675" s="2"/>
      <c r="U675" s="2"/>
      <c r="V675" s="2"/>
      <c r="W675" s="2"/>
      <c r="X675" s="2"/>
      <c r="Y675" s="2"/>
      <c r="Z675" s="2">
        <v>0.25</v>
      </c>
      <c r="AA675" s="2"/>
      <c r="AB675" s="2664"/>
      <c r="AC675" s="2664"/>
      <c r="AD675" s="2664"/>
      <c r="AE675" s="2664"/>
      <c r="AF675" s="2664"/>
      <c r="AG675" s="2664"/>
    </row>
    <row r="676" spans="1:33" s="1" customFormat="1" ht="16.5" customHeight="1">
      <c r="A676" s="248">
        <v>65</v>
      </c>
      <c r="B676" s="1060" t="s">
        <v>9054</v>
      </c>
      <c r="C676" s="1061" t="s">
        <v>9055</v>
      </c>
      <c r="D676" s="243"/>
      <c r="E676" s="243">
        <v>0.44</v>
      </c>
      <c r="F676" s="243">
        <v>0.44</v>
      </c>
      <c r="G676" s="1067"/>
      <c r="H676" s="1067"/>
      <c r="I676" s="1067"/>
      <c r="J676" s="1067"/>
      <c r="K676" s="1067">
        <v>0.44</v>
      </c>
      <c r="L676" s="609"/>
      <c r="M676" s="609"/>
      <c r="N676" s="609"/>
      <c r="O676" s="609"/>
      <c r="P676" s="609"/>
      <c r="Q676" s="1063"/>
      <c r="R676" s="1011" t="s">
        <v>55</v>
      </c>
      <c r="S676" s="2"/>
      <c r="T676" s="2"/>
      <c r="U676" s="2"/>
      <c r="V676" s="2"/>
      <c r="W676" s="2"/>
      <c r="X676" s="2"/>
      <c r="Y676" s="2"/>
      <c r="Z676" s="2">
        <v>0.44</v>
      </c>
      <c r="AA676" s="2"/>
      <c r="AB676" s="2664"/>
      <c r="AC676" s="2664"/>
      <c r="AD676" s="2664"/>
      <c r="AE676" s="2664"/>
      <c r="AF676" s="2664"/>
      <c r="AG676" s="2664"/>
    </row>
    <row r="677" spans="1:33" s="1" customFormat="1" ht="16.5" customHeight="1">
      <c r="A677" s="1110">
        <v>66</v>
      </c>
      <c r="B677" s="1060" t="s">
        <v>7067</v>
      </c>
      <c r="C677" s="1061" t="s">
        <v>9056</v>
      </c>
      <c r="D677" s="243"/>
      <c r="E677" s="243">
        <v>0.5</v>
      </c>
      <c r="F677" s="243">
        <v>0.35</v>
      </c>
      <c r="G677" s="609"/>
      <c r="H677" s="609"/>
      <c r="I677" s="609"/>
      <c r="J677" s="609"/>
      <c r="K677" s="609">
        <v>0.35</v>
      </c>
      <c r="L677" s="609"/>
      <c r="M677" s="609"/>
      <c r="N677" s="609"/>
      <c r="O677" s="609"/>
      <c r="P677" s="609">
        <v>0.15</v>
      </c>
      <c r="Q677" s="1063">
        <v>0.15</v>
      </c>
      <c r="R677" s="1011" t="s">
        <v>55</v>
      </c>
      <c r="S677" s="2"/>
      <c r="T677" s="2"/>
      <c r="U677" s="2"/>
      <c r="V677" s="2"/>
      <c r="W677" s="2"/>
      <c r="X677" s="2"/>
      <c r="Y677" s="2"/>
      <c r="Z677" s="2">
        <v>0.35</v>
      </c>
      <c r="AA677" s="2">
        <v>0.15</v>
      </c>
      <c r="AB677" s="2664"/>
      <c r="AC677" s="2664"/>
      <c r="AD677" s="2664"/>
      <c r="AE677" s="2664"/>
      <c r="AF677" s="2664"/>
      <c r="AG677" s="2664"/>
    </row>
    <row r="678" spans="1:33" s="1" customFormat="1" ht="16.5" customHeight="1">
      <c r="A678" s="248">
        <v>67</v>
      </c>
      <c r="B678" s="1060" t="s">
        <v>164</v>
      </c>
      <c r="C678" s="1061" t="s">
        <v>9057</v>
      </c>
      <c r="D678" s="243"/>
      <c r="E678" s="243">
        <v>0.8</v>
      </c>
      <c r="F678" s="243"/>
      <c r="G678" s="609"/>
      <c r="H678" s="609"/>
      <c r="I678" s="609"/>
      <c r="J678" s="243"/>
      <c r="K678" s="243"/>
      <c r="L678" s="609"/>
      <c r="M678" s="609"/>
      <c r="N678" s="609"/>
      <c r="O678" s="609"/>
      <c r="P678" s="609">
        <v>0.8</v>
      </c>
      <c r="Q678" s="1063">
        <v>0.8</v>
      </c>
      <c r="R678" s="1011" t="s">
        <v>55</v>
      </c>
      <c r="S678" s="2"/>
      <c r="T678" s="2"/>
      <c r="U678" s="2"/>
      <c r="V678" s="2"/>
      <c r="W678" s="2"/>
      <c r="X678" s="2"/>
      <c r="Y678" s="2"/>
      <c r="Z678" s="2"/>
      <c r="AA678" s="2">
        <v>0.8</v>
      </c>
      <c r="AB678" s="2664"/>
      <c r="AC678" s="2664"/>
      <c r="AD678" s="2664"/>
      <c r="AE678" s="2664"/>
      <c r="AF678" s="2664"/>
      <c r="AG678" s="2664"/>
    </row>
    <row r="679" spans="1:33" s="1" customFormat="1" ht="18" customHeight="1">
      <c r="A679" s="1110">
        <v>68</v>
      </c>
      <c r="B679" s="1066" t="s">
        <v>9058</v>
      </c>
      <c r="C679" s="1061"/>
      <c r="D679" s="243"/>
      <c r="E679" s="243"/>
      <c r="F679" s="243"/>
      <c r="G679" s="609"/>
      <c r="H679" s="609"/>
      <c r="I679" s="609"/>
      <c r="J679" s="243"/>
      <c r="K679" s="243"/>
      <c r="L679" s="609"/>
      <c r="M679" s="609"/>
      <c r="N679" s="609"/>
      <c r="O679" s="609"/>
      <c r="P679" s="609"/>
      <c r="Q679" s="1063"/>
      <c r="R679" s="95"/>
      <c r="S679" s="2"/>
      <c r="T679" s="2"/>
      <c r="U679" s="2"/>
      <c r="V679" s="2"/>
      <c r="W679" s="2"/>
      <c r="X679" s="2"/>
      <c r="Y679" s="2"/>
      <c r="Z679" s="2"/>
      <c r="AA679" s="2"/>
      <c r="AB679" s="2664"/>
      <c r="AC679" s="2664"/>
      <c r="AD679" s="2664"/>
      <c r="AE679" s="2664"/>
      <c r="AF679" s="2664"/>
      <c r="AG679" s="2664"/>
    </row>
    <row r="680" spans="1:33" s="1" customFormat="1" ht="15.75" customHeight="1">
      <c r="A680" s="248">
        <v>69</v>
      </c>
      <c r="B680" s="1060" t="s">
        <v>9059</v>
      </c>
      <c r="C680" s="1061" t="s">
        <v>9060</v>
      </c>
      <c r="D680" s="243"/>
      <c r="E680" s="243">
        <v>0.63400000000000001</v>
      </c>
      <c r="F680" s="243"/>
      <c r="G680" s="609"/>
      <c r="H680" s="609"/>
      <c r="I680" s="609"/>
      <c r="J680" s="243"/>
      <c r="K680" s="243"/>
      <c r="L680" s="609"/>
      <c r="M680" s="609"/>
      <c r="N680" s="609"/>
      <c r="O680" s="609"/>
      <c r="P680" s="609">
        <v>0.63400000000000001</v>
      </c>
      <c r="Q680" s="1063">
        <v>0.63400000000000001</v>
      </c>
      <c r="R680" s="1011" t="s">
        <v>55</v>
      </c>
      <c r="S680" s="2"/>
      <c r="T680" s="2"/>
      <c r="U680" s="2"/>
      <c r="V680" s="2"/>
      <c r="W680" s="2"/>
      <c r="X680" s="2"/>
      <c r="Y680" s="2"/>
      <c r="Z680" s="2"/>
      <c r="AA680" s="2">
        <v>0.63400000000000001</v>
      </c>
      <c r="AB680" s="2664"/>
      <c r="AC680" s="2664"/>
      <c r="AD680" s="2664"/>
      <c r="AE680" s="2664"/>
      <c r="AF680" s="2664"/>
      <c r="AG680" s="2664"/>
    </row>
    <row r="681" spans="1:33" s="1" customFormat="1" ht="15.75" customHeight="1">
      <c r="A681" s="1110">
        <v>70</v>
      </c>
      <c r="B681" s="1060" t="s">
        <v>9061</v>
      </c>
      <c r="C681" s="1061" t="s">
        <v>9062</v>
      </c>
      <c r="D681" s="243"/>
      <c r="E681" s="243">
        <v>0.52500000000000002</v>
      </c>
      <c r="F681" s="243"/>
      <c r="G681" s="609"/>
      <c r="H681" s="609"/>
      <c r="I681" s="609"/>
      <c r="J681" s="243"/>
      <c r="K681" s="243"/>
      <c r="L681" s="609"/>
      <c r="M681" s="609"/>
      <c r="N681" s="609"/>
      <c r="O681" s="609"/>
      <c r="P681" s="609">
        <v>0.52500000000000002</v>
      </c>
      <c r="Q681" s="1063">
        <v>0.52500000000000002</v>
      </c>
      <c r="R681" s="1011" t="s">
        <v>55</v>
      </c>
      <c r="S681" s="2"/>
      <c r="T681" s="2"/>
      <c r="U681" s="2"/>
      <c r="V681" s="2"/>
      <c r="W681" s="2"/>
      <c r="X681" s="2"/>
      <c r="Y681" s="2"/>
      <c r="Z681" s="2"/>
      <c r="AA681" s="2">
        <v>0.52500000000000002</v>
      </c>
      <c r="AB681" s="2664"/>
      <c r="AC681" s="2664"/>
      <c r="AD681" s="2664"/>
      <c r="AE681" s="2664"/>
      <c r="AF681" s="2664"/>
      <c r="AG681" s="2664"/>
    </row>
    <row r="682" spans="1:33" s="1" customFormat="1" ht="17.25" customHeight="1">
      <c r="A682" s="248"/>
      <c r="B682" s="1066" t="s">
        <v>9063</v>
      </c>
      <c r="C682" s="1061"/>
      <c r="D682" s="243"/>
      <c r="E682" s="243"/>
      <c r="F682" s="243"/>
      <c r="G682" s="609"/>
      <c r="H682" s="609"/>
      <c r="I682" s="609"/>
      <c r="J682" s="243"/>
      <c r="K682" s="243"/>
      <c r="L682" s="609"/>
      <c r="M682" s="609"/>
      <c r="N682" s="609"/>
      <c r="O682" s="609"/>
      <c r="P682" s="609"/>
      <c r="Q682" s="1063"/>
      <c r="R682" s="95"/>
      <c r="S682" s="2"/>
      <c r="T682" s="2"/>
      <c r="U682" s="2"/>
      <c r="V682" s="2"/>
      <c r="W682" s="2"/>
      <c r="X682" s="2"/>
      <c r="Y682" s="2"/>
      <c r="Z682" s="2"/>
      <c r="AA682" s="2"/>
      <c r="AB682" s="2664"/>
      <c r="AC682" s="2664"/>
      <c r="AD682" s="2664"/>
      <c r="AE682" s="2664"/>
      <c r="AF682" s="2664"/>
      <c r="AG682" s="2664"/>
    </row>
    <row r="683" spans="1:33" s="1" customFormat="1" ht="18.75" customHeight="1">
      <c r="A683" s="1111">
        <v>71</v>
      </c>
      <c r="B683" s="1060" t="s">
        <v>58</v>
      </c>
      <c r="C683" s="1061" t="s">
        <v>9064</v>
      </c>
      <c r="D683" s="243"/>
      <c r="E683" s="243">
        <v>0.82</v>
      </c>
      <c r="F683" s="243"/>
      <c r="G683" s="609"/>
      <c r="H683" s="609"/>
      <c r="I683" s="609"/>
      <c r="J683" s="243"/>
      <c r="K683" s="243"/>
      <c r="L683" s="609"/>
      <c r="M683" s="609"/>
      <c r="N683" s="609"/>
      <c r="O683" s="609"/>
      <c r="P683" s="609">
        <v>0.82</v>
      </c>
      <c r="Q683" s="1063">
        <v>0.82</v>
      </c>
      <c r="R683" s="1011" t="s">
        <v>55</v>
      </c>
      <c r="S683" s="2"/>
      <c r="T683" s="2"/>
      <c r="U683" s="2"/>
      <c r="V683" s="2"/>
      <c r="W683" s="2"/>
      <c r="X683" s="2"/>
      <c r="Y683" s="2"/>
      <c r="Z683" s="2"/>
      <c r="AA683" s="2">
        <v>0.82</v>
      </c>
      <c r="AB683" s="2664"/>
      <c r="AC683" s="2664"/>
      <c r="AD683" s="2664"/>
      <c r="AE683" s="2664"/>
      <c r="AF683" s="2664"/>
      <c r="AG683" s="2664"/>
    </row>
    <row r="684" spans="1:33" s="1" customFormat="1" ht="18" customHeight="1">
      <c r="A684" s="1111"/>
      <c r="B684" s="1066" t="s">
        <v>1871</v>
      </c>
      <c r="C684" s="1061"/>
      <c r="D684" s="243"/>
      <c r="E684" s="243"/>
      <c r="F684" s="243"/>
      <c r="G684" s="609"/>
      <c r="H684" s="609"/>
      <c r="I684" s="609"/>
      <c r="J684" s="243"/>
      <c r="K684" s="243"/>
      <c r="L684" s="609"/>
      <c r="M684" s="609"/>
      <c r="N684" s="609"/>
      <c r="O684" s="609"/>
      <c r="P684" s="609"/>
      <c r="Q684" s="1063"/>
      <c r="R684" s="95"/>
      <c r="S684" s="2"/>
      <c r="T684" s="2"/>
      <c r="U684" s="2"/>
      <c r="V684" s="2"/>
      <c r="W684" s="2"/>
      <c r="X684" s="2"/>
      <c r="Y684" s="2"/>
      <c r="Z684" s="2"/>
      <c r="AA684" s="2"/>
      <c r="AB684" s="2664"/>
      <c r="AC684" s="2664"/>
      <c r="AD684" s="2664"/>
      <c r="AE684" s="2664"/>
      <c r="AF684" s="2664"/>
      <c r="AG684" s="2664"/>
    </row>
    <row r="685" spans="1:33" s="1" customFormat="1" ht="20.25" customHeight="1">
      <c r="A685" s="1111">
        <v>7</v>
      </c>
      <c r="B685" s="1060" t="s">
        <v>9065</v>
      </c>
      <c r="C685" s="1061" t="s">
        <v>9066</v>
      </c>
      <c r="D685" s="243"/>
      <c r="E685" s="243">
        <v>0.5</v>
      </c>
      <c r="F685" s="243"/>
      <c r="G685" s="609"/>
      <c r="H685" s="609"/>
      <c r="I685" s="609"/>
      <c r="J685" s="243"/>
      <c r="K685" s="243"/>
      <c r="L685" s="609"/>
      <c r="M685" s="609"/>
      <c r="N685" s="609"/>
      <c r="O685" s="609"/>
      <c r="P685" s="609">
        <v>0.5</v>
      </c>
      <c r="Q685" s="1063">
        <v>0.5</v>
      </c>
      <c r="R685" s="1011" t="s">
        <v>55</v>
      </c>
      <c r="S685" s="2"/>
      <c r="T685" s="2"/>
      <c r="U685" s="2"/>
      <c r="V685" s="2"/>
      <c r="W685" s="2"/>
      <c r="X685" s="2"/>
      <c r="Y685" s="2"/>
      <c r="Z685" s="2"/>
      <c r="AA685" s="2">
        <v>0.5</v>
      </c>
      <c r="AB685" s="2664"/>
      <c r="AC685" s="2664"/>
      <c r="AD685" s="2664"/>
      <c r="AE685" s="2664"/>
      <c r="AF685" s="2664"/>
      <c r="AG685" s="2664"/>
    </row>
    <row r="686" spans="1:33" s="1" customFormat="1" ht="18" customHeight="1">
      <c r="A686" s="1111"/>
      <c r="B686" s="1066" t="s">
        <v>9067</v>
      </c>
      <c r="C686" s="1061"/>
      <c r="D686" s="243"/>
      <c r="E686" s="243"/>
      <c r="F686" s="243"/>
      <c r="G686" s="609"/>
      <c r="H686" s="609"/>
      <c r="I686" s="609"/>
      <c r="J686" s="243"/>
      <c r="K686" s="243"/>
      <c r="L686" s="609"/>
      <c r="M686" s="609"/>
      <c r="N686" s="609"/>
      <c r="O686" s="609"/>
      <c r="P686" s="609"/>
      <c r="Q686" s="1063"/>
      <c r="R686" s="95"/>
      <c r="S686" s="2"/>
      <c r="T686" s="2"/>
      <c r="U686" s="2"/>
      <c r="V686" s="2"/>
      <c r="W686" s="2"/>
      <c r="X686" s="2"/>
      <c r="Y686" s="2"/>
      <c r="Z686" s="2"/>
      <c r="AA686" s="2"/>
      <c r="AB686" s="2664"/>
      <c r="AC686" s="2664"/>
      <c r="AD686" s="2664"/>
      <c r="AE686" s="2664"/>
      <c r="AF686" s="2664"/>
      <c r="AG686" s="2664"/>
    </row>
    <row r="687" spans="1:33" s="1" customFormat="1" ht="17.25" customHeight="1">
      <c r="A687" s="1111"/>
      <c r="B687" s="1060" t="s">
        <v>70</v>
      </c>
      <c r="C687" s="1061" t="s">
        <v>9068</v>
      </c>
      <c r="D687" s="243"/>
      <c r="E687" s="243">
        <v>1.4530000000000001</v>
      </c>
      <c r="F687" s="243"/>
      <c r="G687" s="609"/>
      <c r="H687" s="609"/>
      <c r="I687" s="609"/>
      <c r="J687" s="609"/>
      <c r="K687" s="609"/>
      <c r="L687" s="609"/>
      <c r="M687" s="609"/>
      <c r="N687" s="609"/>
      <c r="O687" s="609"/>
      <c r="P687" s="609">
        <v>1.4530000000000001</v>
      </c>
      <c r="Q687" s="1062">
        <v>1.4530000000000001</v>
      </c>
      <c r="R687" s="1011" t="s">
        <v>55</v>
      </c>
      <c r="S687" s="2"/>
      <c r="T687" s="2"/>
      <c r="U687" s="2"/>
      <c r="V687" s="2"/>
      <c r="W687" s="2"/>
      <c r="X687" s="2"/>
      <c r="Y687" s="2"/>
      <c r="Z687" s="2"/>
      <c r="AA687" s="2">
        <v>1.4530000000000001</v>
      </c>
      <c r="AB687" s="2664"/>
      <c r="AC687" s="2664"/>
      <c r="AD687" s="2664"/>
      <c r="AE687" s="2664"/>
      <c r="AF687" s="2664"/>
      <c r="AG687" s="2664"/>
    </row>
    <row r="688" spans="1:33" s="1" customFormat="1" ht="18.75" customHeight="1">
      <c r="A688" s="1111"/>
      <c r="B688" s="1066" t="s">
        <v>9069</v>
      </c>
      <c r="C688" s="1061"/>
      <c r="D688" s="243"/>
      <c r="E688" s="243"/>
      <c r="F688" s="243"/>
      <c r="G688" s="609"/>
      <c r="H688" s="609"/>
      <c r="I688" s="609"/>
      <c r="J688" s="609"/>
      <c r="K688" s="609"/>
      <c r="L688" s="609"/>
      <c r="M688" s="609"/>
      <c r="N688" s="609"/>
      <c r="O688" s="609"/>
      <c r="P688" s="609"/>
      <c r="Q688" s="1062"/>
      <c r="R688" s="761"/>
      <c r="S688" s="2"/>
      <c r="T688" s="2"/>
      <c r="U688" s="2"/>
      <c r="V688" s="2"/>
      <c r="W688" s="2"/>
      <c r="X688" s="2"/>
      <c r="Y688" s="2"/>
      <c r="Z688" s="2"/>
      <c r="AA688" s="2"/>
      <c r="AB688" s="2664"/>
      <c r="AC688" s="2664"/>
      <c r="AD688" s="2664"/>
      <c r="AE688" s="2664"/>
      <c r="AF688" s="2664"/>
      <c r="AG688" s="2664"/>
    </row>
    <row r="689" spans="1:33" s="1" customFormat="1" ht="17.25" customHeight="1">
      <c r="A689" s="1111"/>
      <c r="B689" s="1060" t="s">
        <v>155</v>
      </c>
      <c r="C689" s="1061" t="s">
        <v>9070</v>
      </c>
      <c r="D689" s="243"/>
      <c r="E689" s="495">
        <v>0.627</v>
      </c>
      <c r="F689" s="495">
        <v>0.627</v>
      </c>
      <c r="G689" s="1064">
        <v>0.627</v>
      </c>
      <c r="H689" s="1064"/>
      <c r="I689" s="1064"/>
      <c r="J689" s="1064"/>
      <c r="K689" s="1064"/>
      <c r="L689" s="609"/>
      <c r="M689" s="609"/>
      <c r="N689" s="609"/>
      <c r="O689" s="609"/>
      <c r="P689" s="609"/>
      <c r="Q689" s="1062"/>
      <c r="R689" s="761"/>
      <c r="S689" s="2"/>
      <c r="T689" s="2"/>
      <c r="U689" s="2"/>
      <c r="V689" s="2"/>
      <c r="W689" s="2"/>
      <c r="X689" s="2"/>
      <c r="Y689" s="2"/>
      <c r="Z689" s="2">
        <v>0.627</v>
      </c>
      <c r="AA689" s="2"/>
      <c r="AB689" s="2664"/>
      <c r="AC689" s="2664"/>
      <c r="AD689" s="2664"/>
      <c r="AE689" s="2664"/>
      <c r="AF689" s="2664"/>
      <c r="AG689" s="2664"/>
    </row>
    <row r="690" spans="1:33" s="1" customFormat="1" ht="17.25" customHeight="1">
      <c r="A690" s="1111"/>
      <c r="B690" s="1066" t="s">
        <v>9071</v>
      </c>
      <c r="C690" s="1061"/>
      <c r="D690" s="243"/>
      <c r="E690" s="243"/>
      <c r="F690" s="243"/>
      <c r="G690" s="609"/>
      <c r="H690" s="609"/>
      <c r="I690" s="609"/>
      <c r="J690" s="609"/>
      <c r="K690" s="609"/>
      <c r="L690" s="609"/>
      <c r="M690" s="609"/>
      <c r="N690" s="609"/>
      <c r="O690" s="609"/>
      <c r="P690" s="609"/>
      <c r="Q690" s="1062"/>
      <c r="R690" s="761"/>
      <c r="S690" s="2"/>
      <c r="T690" s="2"/>
      <c r="U690" s="2"/>
      <c r="V690" s="2"/>
      <c r="W690" s="2"/>
      <c r="X690" s="2"/>
      <c r="Y690" s="2"/>
      <c r="Z690" s="2"/>
      <c r="AA690" s="2"/>
      <c r="AB690" s="2664"/>
      <c r="AC690" s="2664"/>
      <c r="AD690" s="2664"/>
      <c r="AE690" s="2664"/>
      <c r="AF690" s="2664"/>
      <c r="AG690" s="2664"/>
    </row>
    <row r="691" spans="1:33" s="1" customFormat="1" ht="18" customHeight="1">
      <c r="A691" s="1111"/>
      <c r="B691" s="1060" t="s">
        <v>9072</v>
      </c>
      <c r="C691" s="1061" t="s">
        <v>9073</v>
      </c>
      <c r="D691" s="243"/>
      <c r="E691" s="495">
        <v>1.1000000000000001</v>
      </c>
      <c r="F691" s="495">
        <v>0.5</v>
      </c>
      <c r="G691" s="1064">
        <v>0.5</v>
      </c>
      <c r="H691" s="1064"/>
      <c r="I691" s="1064"/>
      <c r="J691" s="1064"/>
      <c r="K691" s="1064"/>
      <c r="L691" s="609"/>
      <c r="M691" s="609"/>
      <c r="N691" s="609"/>
      <c r="O691" s="609"/>
      <c r="P691" s="609">
        <v>0.6</v>
      </c>
      <c r="Q691" s="1062">
        <v>0.6</v>
      </c>
      <c r="R691" s="1011" t="s">
        <v>55</v>
      </c>
      <c r="S691" s="2"/>
      <c r="T691" s="2"/>
      <c r="U691" s="2"/>
      <c r="V691" s="2"/>
      <c r="W691" s="2"/>
      <c r="X691" s="2"/>
      <c r="Y691" s="2"/>
      <c r="Z691" s="2">
        <v>0.5</v>
      </c>
      <c r="AA691" s="2">
        <v>0.6</v>
      </c>
      <c r="AB691" s="2664"/>
      <c r="AC691" s="2664"/>
      <c r="AD691" s="2664"/>
      <c r="AE691" s="2664"/>
      <c r="AF691" s="2664"/>
      <c r="AG691" s="2664"/>
    </row>
    <row r="692" spans="1:33" s="1" customFormat="1" ht="16.5" customHeight="1">
      <c r="A692" s="1111"/>
      <c r="B692" s="1060" t="s">
        <v>9074</v>
      </c>
      <c r="C692" s="1061" t="s">
        <v>9075</v>
      </c>
      <c r="D692" s="243"/>
      <c r="E692" s="495">
        <v>1</v>
      </c>
      <c r="F692" s="495"/>
      <c r="G692" s="1064"/>
      <c r="H692" s="1064"/>
      <c r="I692" s="1064"/>
      <c r="J692" s="495"/>
      <c r="K692" s="495"/>
      <c r="L692" s="609"/>
      <c r="M692" s="609"/>
      <c r="N692" s="609"/>
      <c r="O692" s="609"/>
      <c r="P692" s="609">
        <v>1</v>
      </c>
      <c r="Q692" s="1062">
        <v>1</v>
      </c>
      <c r="R692" s="1011" t="s">
        <v>55</v>
      </c>
      <c r="S692" s="2"/>
      <c r="T692" s="2"/>
      <c r="U692" s="2"/>
      <c r="V692" s="2"/>
      <c r="W692" s="2"/>
      <c r="X692" s="2"/>
      <c r="Y692" s="2"/>
      <c r="Z692" s="2"/>
      <c r="AA692" s="2">
        <v>1</v>
      </c>
      <c r="AB692" s="2664"/>
      <c r="AC692" s="2664"/>
      <c r="AD692" s="2664"/>
      <c r="AE692" s="2664"/>
      <c r="AF692" s="2664"/>
      <c r="AG692" s="2664"/>
    </row>
    <row r="693" spans="1:33" s="1" customFormat="1" ht="20.25" customHeight="1">
      <c r="A693" s="1111"/>
      <c r="B693" s="1060" t="s">
        <v>9076</v>
      </c>
      <c r="C693" s="1061" t="s">
        <v>9077</v>
      </c>
      <c r="D693" s="243"/>
      <c r="E693" s="495">
        <v>1.22</v>
      </c>
      <c r="F693" s="495"/>
      <c r="G693" s="1064"/>
      <c r="H693" s="1064"/>
      <c r="I693" s="1064"/>
      <c r="J693" s="495"/>
      <c r="K693" s="495"/>
      <c r="L693" s="609"/>
      <c r="M693" s="609"/>
      <c r="N693" s="609"/>
      <c r="O693" s="609"/>
      <c r="P693" s="609">
        <v>1.22</v>
      </c>
      <c r="Q693" s="1062">
        <v>1.22</v>
      </c>
      <c r="R693" s="1011" t="s">
        <v>55</v>
      </c>
      <c r="S693" s="2"/>
      <c r="T693" s="2"/>
      <c r="U693" s="2"/>
      <c r="V693" s="2"/>
      <c r="W693" s="2"/>
      <c r="X693" s="2"/>
      <c r="Y693" s="2"/>
      <c r="Z693" s="2"/>
      <c r="AA693" s="2">
        <v>1.22</v>
      </c>
      <c r="AB693" s="2664"/>
      <c r="AC693" s="2664"/>
      <c r="AD693" s="2664"/>
      <c r="AE693" s="2664"/>
      <c r="AF693" s="2664"/>
      <c r="AG693" s="2664"/>
    </row>
    <row r="694" spans="1:33" s="1" customFormat="1" ht="17.25" customHeight="1">
      <c r="A694" s="1111"/>
      <c r="B694" s="1066" t="s">
        <v>9078</v>
      </c>
      <c r="C694" s="1061"/>
      <c r="D694" s="243"/>
      <c r="E694" s="495"/>
      <c r="F694" s="495"/>
      <c r="G694" s="1064"/>
      <c r="H694" s="1064"/>
      <c r="I694" s="1064"/>
      <c r="J694" s="495"/>
      <c r="K694" s="495"/>
      <c r="L694" s="1064"/>
      <c r="M694" s="609"/>
      <c r="N694" s="609"/>
      <c r="O694" s="609"/>
      <c r="P694" s="609"/>
      <c r="Q694" s="1062"/>
      <c r="R694" s="761"/>
      <c r="S694" s="2"/>
      <c r="T694" s="2"/>
      <c r="U694" s="2"/>
      <c r="V694" s="2"/>
      <c r="W694" s="2"/>
      <c r="X694" s="2"/>
      <c r="Y694" s="2"/>
      <c r="Z694" s="2"/>
      <c r="AA694" s="2"/>
      <c r="AB694" s="2664"/>
      <c r="AC694" s="2664"/>
      <c r="AD694" s="2664"/>
      <c r="AE694" s="2664"/>
      <c r="AF694" s="2664"/>
      <c r="AG694" s="2664"/>
    </row>
    <row r="695" spans="1:33" s="1" customFormat="1" ht="16.5" customHeight="1">
      <c r="A695" s="1111"/>
      <c r="B695" s="1060" t="s">
        <v>70</v>
      </c>
      <c r="C695" s="1061" t="s">
        <v>9079</v>
      </c>
      <c r="D695" s="243"/>
      <c r="E695" s="495">
        <v>1.1000000000000001</v>
      </c>
      <c r="F695" s="495"/>
      <c r="G695" s="1064"/>
      <c r="H695" s="1064"/>
      <c r="I695" s="1064"/>
      <c r="K695" s="495"/>
      <c r="L695" s="495"/>
      <c r="M695" s="609"/>
      <c r="N695" s="609"/>
      <c r="O695" s="609"/>
      <c r="P695" s="609">
        <v>1.1000000000000001</v>
      </c>
      <c r="Q695" s="1062">
        <v>1.1000000000000001</v>
      </c>
      <c r="R695" s="1011" t="s">
        <v>55</v>
      </c>
      <c r="S695" s="2"/>
      <c r="T695" s="2"/>
      <c r="U695" s="2"/>
      <c r="V695" s="2"/>
      <c r="W695" s="2"/>
      <c r="X695" s="2"/>
      <c r="Y695" s="2"/>
      <c r="Z695" s="2"/>
      <c r="AA695" s="2">
        <v>1.1000000000000001</v>
      </c>
      <c r="AB695" s="2664"/>
      <c r="AC695" s="2664"/>
      <c r="AD695" s="2664"/>
      <c r="AE695" s="2664"/>
      <c r="AF695" s="2664"/>
      <c r="AG695" s="2664"/>
    </row>
    <row r="696" spans="1:33" s="1" customFormat="1" ht="16.5" customHeight="1">
      <c r="A696" s="1111"/>
      <c r="B696" s="1066" t="s">
        <v>9080</v>
      </c>
      <c r="C696" s="1061"/>
      <c r="D696" s="243"/>
      <c r="E696" s="495"/>
      <c r="F696" s="495"/>
      <c r="G696" s="1064"/>
      <c r="H696" s="1064"/>
      <c r="I696" s="1064"/>
      <c r="J696" s="495"/>
      <c r="K696" s="495"/>
      <c r="L696" s="1064"/>
      <c r="M696" s="609"/>
      <c r="N696" s="609"/>
      <c r="O696" s="609"/>
      <c r="P696" s="609"/>
      <c r="Q696" s="1062"/>
      <c r="R696" s="761"/>
      <c r="S696" s="2"/>
      <c r="T696" s="2"/>
      <c r="U696" s="2"/>
      <c r="V696" s="2"/>
      <c r="W696" s="2"/>
      <c r="X696" s="2"/>
      <c r="Y696" s="2"/>
      <c r="Z696" s="2"/>
      <c r="AA696" s="2"/>
      <c r="AB696" s="2664"/>
      <c r="AC696" s="2664"/>
      <c r="AD696" s="2664"/>
      <c r="AE696" s="2664"/>
      <c r="AF696" s="2664"/>
      <c r="AG696" s="2664"/>
    </row>
    <row r="697" spans="1:33" s="1" customFormat="1" ht="16.5" customHeight="1">
      <c r="A697" s="1111"/>
      <c r="B697" s="1060" t="s">
        <v>70</v>
      </c>
      <c r="C697" s="1061" t="s">
        <v>9081</v>
      </c>
      <c r="D697" s="243"/>
      <c r="E697" s="495">
        <v>1.1000000000000001</v>
      </c>
      <c r="F697" s="495"/>
      <c r="G697" s="1064"/>
      <c r="H697" s="1064"/>
      <c r="I697" s="1064"/>
      <c r="J697" s="495"/>
      <c r="K697" s="495"/>
      <c r="L697" s="609"/>
      <c r="M697" s="609"/>
      <c r="N697" s="609"/>
      <c r="O697" s="609"/>
      <c r="P697" s="609">
        <v>1.1000000000000001</v>
      </c>
      <c r="Q697" s="1062">
        <v>1.1000000000000001</v>
      </c>
      <c r="R697" s="1011" t="s">
        <v>55</v>
      </c>
      <c r="S697" s="2"/>
      <c r="T697" s="2"/>
      <c r="U697" s="2"/>
      <c r="V697" s="2"/>
      <c r="W697" s="2"/>
      <c r="X697" s="2"/>
      <c r="Y697" s="2"/>
      <c r="Z697" s="2"/>
      <c r="AA697" s="2">
        <v>1.1000000000000001</v>
      </c>
      <c r="AB697" s="2664"/>
      <c r="AC697" s="2664"/>
      <c r="AD697" s="2664"/>
      <c r="AE697" s="2664"/>
      <c r="AF697" s="2664"/>
      <c r="AG697" s="2664"/>
    </row>
    <row r="698" spans="1:33" s="1" customFormat="1" ht="16.5" customHeight="1">
      <c r="A698" s="1111"/>
      <c r="B698" s="1060" t="s">
        <v>9082</v>
      </c>
      <c r="C698" s="1061"/>
      <c r="D698" s="243"/>
      <c r="E698" s="495"/>
      <c r="F698" s="495"/>
      <c r="G698" s="1064"/>
      <c r="H698" s="1064"/>
      <c r="I698" s="1064"/>
      <c r="J698" s="495"/>
      <c r="K698" s="495"/>
      <c r="L698" s="1064"/>
      <c r="M698" s="609"/>
      <c r="N698" s="609"/>
      <c r="O698" s="609"/>
      <c r="P698" s="609"/>
      <c r="Q698" s="1062"/>
      <c r="R698" s="1062"/>
      <c r="S698" s="2"/>
      <c r="T698" s="2"/>
      <c r="U698" s="2"/>
      <c r="V698" s="2"/>
      <c r="W698" s="2"/>
      <c r="X698" s="2"/>
      <c r="Y698" s="2"/>
      <c r="Z698" s="2"/>
      <c r="AA698" s="2"/>
      <c r="AB698" s="2664"/>
      <c r="AC698" s="2664"/>
      <c r="AD698" s="2664"/>
      <c r="AE698" s="2664"/>
      <c r="AF698" s="2664"/>
      <c r="AG698" s="2664"/>
    </row>
    <row r="699" spans="1:33" s="1" customFormat="1" ht="16.5" customHeight="1">
      <c r="A699" s="1111"/>
      <c r="B699" s="1060" t="s">
        <v>70</v>
      </c>
      <c r="C699" s="1061" t="s">
        <v>9083</v>
      </c>
      <c r="D699" s="243"/>
      <c r="E699" s="495">
        <v>1.36</v>
      </c>
      <c r="F699" s="495"/>
      <c r="G699" s="1064"/>
      <c r="H699" s="1064"/>
      <c r="I699" s="1064"/>
      <c r="J699" s="495"/>
      <c r="K699" s="495"/>
      <c r="L699" s="609"/>
      <c r="M699" s="609"/>
      <c r="N699" s="609"/>
      <c r="O699" s="609"/>
      <c r="P699" s="609">
        <v>1.36</v>
      </c>
      <c r="Q699" s="1062">
        <v>1.36</v>
      </c>
      <c r="R699" s="1011" t="s">
        <v>55</v>
      </c>
      <c r="S699" s="2"/>
      <c r="T699" s="2"/>
      <c r="U699" s="2"/>
      <c r="V699" s="2"/>
      <c r="W699" s="2"/>
      <c r="X699" s="2"/>
      <c r="Y699" s="2"/>
      <c r="Z699" s="2"/>
      <c r="AA699" s="2">
        <v>1.36</v>
      </c>
      <c r="AB699" s="2664"/>
      <c r="AC699" s="2664"/>
      <c r="AD699" s="2664"/>
      <c r="AE699" s="2664"/>
      <c r="AF699" s="2664"/>
      <c r="AG699" s="2664"/>
    </row>
    <row r="700" spans="1:33" s="1" customFormat="1" ht="16.5" customHeight="1">
      <c r="A700" s="1111"/>
      <c r="B700" s="1060" t="s">
        <v>9084</v>
      </c>
      <c r="C700" s="1061"/>
      <c r="D700" s="243"/>
      <c r="E700" s="243"/>
      <c r="F700" s="243"/>
      <c r="G700" s="609"/>
      <c r="H700" s="609"/>
      <c r="I700" s="609"/>
      <c r="J700" s="243"/>
      <c r="K700" s="243"/>
      <c r="L700" s="609"/>
      <c r="M700" s="609"/>
      <c r="N700" s="609"/>
      <c r="O700" s="609"/>
      <c r="P700" s="609"/>
      <c r="Q700" s="1062"/>
      <c r="R700" s="761"/>
      <c r="S700" s="2"/>
      <c r="T700" s="2"/>
      <c r="U700" s="2"/>
      <c r="V700" s="2"/>
      <c r="W700" s="2"/>
      <c r="X700" s="2"/>
      <c r="Y700" s="2"/>
      <c r="Z700" s="2"/>
      <c r="AA700" s="2"/>
      <c r="AB700" s="2664"/>
      <c r="AC700" s="2664"/>
      <c r="AD700" s="2664"/>
      <c r="AE700" s="2664"/>
      <c r="AF700" s="2664"/>
      <c r="AG700" s="2664"/>
    </row>
    <row r="701" spans="1:33" s="1" customFormat="1" ht="16.5" customHeight="1">
      <c r="A701" s="1111"/>
      <c r="B701" s="1060" t="s">
        <v>70</v>
      </c>
      <c r="C701" s="1061" t="s">
        <v>9085</v>
      </c>
      <c r="D701" s="243"/>
      <c r="E701" s="243">
        <v>0.65</v>
      </c>
      <c r="F701" s="243"/>
      <c r="G701" s="609"/>
      <c r="H701" s="609"/>
      <c r="I701" s="609"/>
      <c r="J701" s="243"/>
      <c r="K701" s="243"/>
      <c r="L701" s="609"/>
      <c r="M701" s="609"/>
      <c r="N701" s="609"/>
      <c r="O701" s="609"/>
      <c r="P701" s="609">
        <v>0.65</v>
      </c>
      <c r="Q701" s="1062">
        <v>0.65</v>
      </c>
      <c r="R701" s="1011" t="s">
        <v>55</v>
      </c>
      <c r="S701" s="2"/>
      <c r="T701" s="2"/>
      <c r="U701" s="2"/>
      <c r="V701" s="2"/>
      <c r="W701" s="2"/>
      <c r="X701" s="2"/>
      <c r="Y701" s="2"/>
      <c r="Z701" s="2"/>
      <c r="AA701" s="2">
        <v>0.65</v>
      </c>
      <c r="AB701" s="2664"/>
      <c r="AC701" s="2664"/>
      <c r="AD701" s="2664"/>
      <c r="AE701" s="2664"/>
      <c r="AF701" s="2664"/>
      <c r="AG701" s="2664"/>
    </row>
    <row r="702" spans="1:33" s="1" customFormat="1" ht="16.5" customHeight="1">
      <c r="A702" s="1111"/>
      <c r="B702" s="1066" t="s">
        <v>9086</v>
      </c>
      <c r="C702" s="1061"/>
      <c r="D702" s="243"/>
      <c r="E702" s="243"/>
      <c r="F702" s="243"/>
      <c r="G702" s="609"/>
      <c r="H702" s="609"/>
      <c r="I702" s="609"/>
      <c r="J702" s="243"/>
      <c r="K702" s="243"/>
      <c r="L702" s="609"/>
      <c r="M702" s="609"/>
      <c r="N702" s="609"/>
      <c r="O702" s="609"/>
      <c r="P702" s="609"/>
      <c r="Q702" s="1062"/>
      <c r="R702" s="761"/>
      <c r="S702" s="2"/>
      <c r="T702" s="2"/>
      <c r="U702" s="2"/>
      <c r="V702" s="2"/>
      <c r="W702" s="2"/>
      <c r="X702" s="2"/>
      <c r="Y702" s="2"/>
      <c r="Z702" s="2"/>
      <c r="AA702" s="2"/>
      <c r="AB702" s="2664"/>
      <c r="AC702" s="2664"/>
      <c r="AD702" s="2664"/>
      <c r="AE702" s="2664"/>
      <c r="AF702" s="2664"/>
      <c r="AG702" s="2664"/>
    </row>
    <row r="703" spans="1:33" s="1" customFormat="1" ht="16.5" customHeight="1">
      <c r="A703" s="1111"/>
      <c r="B703" s="1060" t="s">
        <v>70</v>
      </c>
      <c r="C703" s="1061" t="s">
        <v>9087</v>
      </c>
      <c r="D703" s="243"/>
      <c r="E703" s="243">
        <v>0.76</v>
      </c>
      <c r="F703" s="243"/>
      <c r="G703" s="609"/>
      <c r="H703" s="609"/>
      <c r="I703" s="609"/>
      <c r="J703" s="243"/>
      <c r="K703" s="243"/>
      <c r="L703" s="609"/>
      <c r="M703" s="609"/>
      <c r="N703" s="609"/>
      <c r="O703" s="609"/>
      <c r="P703" s="609">
        <v>0.76</v>
      </c>
      <c r="Q703" s="1062">
        <v>0.76</v>
      </c>
      <c r="R703" s="1011" t="s">
        <v>55</v>
      </c>
      <c r="S703" s="2"/>
      <c r="T703" s="2"/>
      <c r="U703" s="2"/>
      <c r="V703" s="2"/>
      <c r="W703" s="2"/>
      <c r="X703" s="2"/>
      <c r="Y703" s="2"/>
      <c r="Z703" s="2"/>
      <c r="AA703" s="2">
        <v>0.76</v>
      </c>
      <c r="AB703" s="2664"/>
      <c r="AC703" s="2664"/>
      <c r="AD703" s="2664"/>
      <c r="AE703" s="2664"/>
      <c r="AF703" s="2664"/>
      <c r="AG703" s="2664"/>
    </row>
    <row r="704" spans="1:33" s="1" customFormat="1" ht="16.5" customHeight="1">
      <c r="A704" s="1111"/>
      <c r="B704" s="1066" t="s">
        <v>9088</v>
      </c>
      <c r="C704" s="1061"/>
      <c r="D704" s="243"/>
      <c r="E704" s="243"/>
      <c r="F704" s="243"/>
      <c r="G704" s="609"/>
      <c r="H704" s="609"/>
      <c r="I704" s="609"/>
      <c r="J704" s="243"/>
      <c r="K704" s="243"/>
      <c r="L704" s="609"/>
      <c r="M704" s="609"/>
      <c r="N704" s="609"/>
      <c r="O704" s="609"/>
      <c r="P704" s="609"/>
      <c r="Q704" s="1062"/>
      <c r="R704" s="761"/>
      <c r="S704" s="2"/>
      <c r="T704" s="2"/>
      <c r="U704" s="2"/>
      <c r="V704" s="2"/>
      <c r="W704" s="2"/>
      <c r="X704" s="2"/>
      <c r="Y704" s="2"/>
      <c r="Z704" s="2"/>
      <c r="AA704" s="2"/>
      <c r="AB704" s="2664"/>
      <c r="AC704" s="2664"/>
      <c r="AD704" s="2664"/>
      <c r="AE704" s="2664"/>
      <c r="AF704" s="2664"/>
      <c r="AG704" s="2664"/>
    </row>
    <row r="705" spans="1:33" s="1" customFormat="1" ht="16.5" customHeight="1">
      <c r="A705" s="1111"/>
      <c r="B705" s="1060" t="s">
        <v>70</v>
      </c>
      <c r="C705" s="1061" t="s">
        <v>9089</v>
      </c>
      <c r="D705" s="243"/>
      <c r="E705" s="495">
        <v>1</v>
      </c>
      <c r="F705" s="495">
        <v>0.2</v>
      </c>
      <c r="G705" s="1064">
        <v>0.2</v>
      </c>
      <c r="H705" s="1064"/>
      <c r="I705" s="1064"/>
      <c r="J705" s="1064"/>
      <c r="K705" s="1064"/>
      <c r="L705" s="609"/>
      <c r="M705" s="609"/>
      <c r="N705" s="609"/>
      <c r="O705" s="609"/>
      <c r="P705" s="609">
        <v>0.8</v>
      </c>
      <c r="Q705" s="1062">
        <v>0.8</v>
      </c>
      <c r="R705" s="1011" t="s">
        <v>55</v>
      </c>
      <c r="S705" s="2"/>
      <c r="T705" s="2"/>
      <c r="U705" s="2"/>
      <c r="V705" s="2"/>
      <c r="W705" s="2"/>
      <c r="X705" s="2"/>
      <c r="Y705" s="2"/>
      <c r="Z705" s="2">
        <v>0.2</v>
      </c>
      <c r="AA705" s="2">
        <v>0.8</v>
      </c>
      <c r="AB705" s="2664"/>
      <c r="AC705" s="2664"/>
      <c r="AD705" s="2664"/>
      <c r="AE705" s="2664"/>
      <c r="AF705" s="2664"/>
      <c r="AG705" s="2664"/>
    </row>
    <row r="706" spans="1:33" s="1" customFormat="1" ht="18" customHeight="1">
      <c r="A706" s="1111"/>
      <c r="B706" s="1066" t="s">
        <v>9090</v>
      </c>
      <c r="C706" s="1061"/>
      <c r="D706" s="243"/>
      <c r="E706" s="243"/>
      <c r="F706" s="243"/>
      <c r="G706" s="609"/>
      <c r="H706" s="609"/>
      <c r="I706" s="609"/>
      <c r="J706" s="609"/>
      <c r="K706" s="609"/>
      <c r="L706" s="609"/>
      <c r="M706" s="609"/>
      <c r="N706" s="609"/>
      <c r="O706" s="609"/>
      <c r="P706" s="609"/>
      <c r="Q706" s="1062"/>
      <c r="R706" s="761"/>
      <c r="S706" s="2"/>
      <c r="T706" s="2"/>
      <c r="U706" s="2"/>
      <c r="V706" s="2"/>
      <c r="W706" s="2"/>
      <c r="X706" s="2"/>
      <c r="Y706" s="2"/>
      <c r="Z706" s="2"/>
      <c r="AA706" s="2"/>
      <c r="AB706" s="2664"/>
      <c r="AC706" s="2664"/>
      <c r="AD706" s="2664"/>
      <c r="AE706" s="2664"/>
      <c r="AF706" s="2664"/>
      <c r="AG706" s="2664"/>
    </row>
    <row r="707" spans="1:33" s="1" customFormat="1" ht="18.75" customHeight="1">
      <c r="A707" s="1111"/>
      <c r="B707" s="1060" t="s">
        <v>70</v>
      </c>
      <c r="C707" s="1061" t="s">
        <v>9091</v>
      </c>
      <c r="D707" s="243"/>
      <c r="E707" s="243">
        <v>1.1000000000000001</v>
      </c>
      <c r="F707" s="243"/>
      <c r="G707" s="609"/>
      <c r="H707" s="609"/>
      <c r="I707" s="609"/>
      <c r="J707" s="243"/>
      <c r="K707" s="243"/>
      <c r="L707" s="609"/>
      <c r="M707" s="609"/>
      <c r="N707" s="609"/>
      <c r="O707" s="609"/>
      <c r="P707" s="609">
        <v>1.1000000000000001</v>
      </c>
      <c r="Q707" s="1062">
        <v>1.1000000000000001</v>
      </c>
      <c r="R707" s="1011" t="s">
        <v>55</v>
      </c>
      <c r="S707" s="2"/>
      <c r="T707" s="2"/>
      <c r="U707" s="2"/>
      <c r="V707" s="2"/>
      <c r="W707" s="2"/>
      <c r="X707" s="2"/>
      <c r="Y707" s="2"/>
      <c r="Z707" s="2"/>
      <c r="AA707" s="2">
        <v>1.1000000000000001</v>
      </c>
      <c r="AB707" s="2664"/>
      <c r="AC707" s="2664"/>
      <c r="AD707" s="2664"/>
      <c r="AE707" s="2664"/>
      <c r="AF707" s="2664"/>
      <c r="AG707" s="2664"/>
    </row>
    <row r="708" spans="1:33" s="1" customFormat="1" ht="18.75" customHeight="1">
      <c r="A708" s="1111"/>
      <c r="B708" s="1060" t="s">
        <v>7067</v>
      </c>
      <c r="C708" s="1061" t="s">
        <v>9092</v>
      </c>
      <c r="D708" s="243"/>
      <c r="E708" s="243">
        <v>1.06</v>
      </c>
      <c r="F708" s="243">
        <v>0.1</v>
      </c>
      <c r="G708" s="609">
        <v>0.1</v>
      </c>
      <c r="H708" s="609"/>
      <c r="I708" s="609"/>
      <c r="J708" s="243"/>
      <c r="K708" s="243"/>
      <c r="L708" s="609"/>
      <c r="M708" s="609"/>
      <c r="N708" s="609"/>
      <c r="O708" s="609"/>
      <c r="P708" s="609">
        <v>0.96</v>
      </c>
      <c r="Q708" s="1062">
        <v>0.96</v>
      </c>
      <c r="R708" s="1011" t="s">
        <v>55</v>
      </c>
      <c r="S708" s="2"/>
      <c r="T708" s="2"/>
      <c r="U708" s="2"/>
      <c r="V708" s="2"/>
      <c r="W708" s="2"/>
      <c r="X708" s="2"/>
      <c r="Y708" s="2"/>
      <c r="Z708" s="2"/>
      <c r="AA708" s="2">
        <v>1.06</v>
      </c>
      <c r="AB708" s="2664"/>
      <c r="AC708" s="2664"/>
      <c r="AD708" s="2664"/>
      <c r="AE708" s="2664"/>
      <c r="AF708" s="2664"/>
      <c r="AG708" s="2664"/>
    </row>
    <row r="709" spans="1:33" s="1" customFormat="1" ht="18.75" customHeight="1">
      <c r="A709" s="1111"/>
      <c r="B709" s="1060" t="s">
        <v>63</v>
      </c>
      <c r="C709" s="1061" t="s">
        <v>9093</v>
      </c>
      <c r="D709" s="243"/>
      <c r="E709" s="243">
        <v>0.74</v>
      </c>
      <c r="F709" s="243">
        <v>0.5</v>
      </c>
      <c r="G709" s="609"/>
      <c r="H709" s="609"/>
      <c r="I709" s="609"/>
      <c r="J709" s="243"/>
      <c r="K709" s="243">
        <v>0.5</v>
      </c>
      <c r="L709" s="609"/>
      <c r="M709" s="609"/>
      <c r="N709" s="609"/>
      <c r="O709" s="609"/>
      <c r="P709" s="609">
        <v>0.24</v>
      </c>
      <c r="Q709" s="1062">
        <v>0.24</v>
      </c>
      <c r="R709" s="1011" t="s">
        <v>55</v>
      </c>
      <c r="S709" s="2"/>
      <c r="T709" s="2"/>
      <c r="U709" s="2"/>
      <c r="V709" s="2"/>
      <c r="W709" s="2"/>
      <c r="X709" s="2"/>
      <c r="Y709" s="2"/>
      <c r="Z709" s="2"/>
      <c r="AA709" s="2">
        <v>0.74</v>
      </c>
      <c r="AB709" s="2664"/>
      <c r="AC709" s="2664"/>
      <c r="AD709" s="2664"/>
      <c r="AE709" s="2664"/>
      <c r="AF709" s="2664"/>
      <c r="AG709" s="2664"/>
    </row>
    <row r="710" spans="1:33" s="1" customFormat="1" ht="19.5" customHeight="1">
      <c r="A710" s="1111"/>
      <c r="B710" s="1066" t="s">
        <v>9094</v>
      </c>
      <c r="C710" s="1061"/>
      <c r="D710" s="243"/>
      <c r="E710" s="243"/>
      <c r="F710" s="243"/>
      <c r="G710" s="609"/>
      <c r="H710" s="609"/>
      <c r="I710" s="609"/>
      <c r="J710" s="243"/>
      <c r="K710" s="243"/>
      <c r="L710" s="609"/>
      <c r="M710" s="609"/>
      <c r="N710" s="609"/>
      <c r="O710" s="609"/>
      <c r="P710" s="609"/>
      <c r="Q710" s="1062"/>
      <c r="R710" s="761"/>
      <c r="S710" s="2"/>
      <c r="T710" s="2"/>
      <c r="U710" s="2"/>
      <c r="V710" s="2"/>
      <c r="W710" s="2"/>
      <c r="X710" s="2"/>
      <c r="Y710" s="2"/>
      <c r="Z710" s="2"/>
      <c r="AA710" s="2"/>
      <c r="AB710" s="2664"/>
      <c r="AC710" s="2664"/>
      <c r="AD710" s="2664"/>
      <c r="AE710" s="2664"/>
      <c r="AF710" s="2664"/>
      <c r="AG710" s="2664"/>
    </row>
    <row r="711" spans="1:33" s="1" customFormat="1" ht="15.75" customHeight="1">
      <c r="A711" s="1111"/>
      <c r="B711" s="1060" t="s">
        <v>70</v>
      </c>
      <c r="C711" s="1061" t="s">
        <v>9095</v>
      </c>
      <c r="D711" s="243"/>
      <c r="E711" s="243">
        <v>1</v>
      </c>
      <c r="F711" s="243"/>
      <c r="G711" s="609"/>
      <c r="H711" s="609"/>
      <c r="I711" s="609"/>
      <c r="J711" s="243"/>
      <c r="K711" s="243"/>
      <c r="L711" s="609"/>
      <c r="M711" s="609"/>
      <c r="N711" s="609"/>
      <c r="O711" s="609"/>
      <c r="P711" s="609">
        <v>1</v>
      </c>
      <c r="Q711" s="1063">
        <v>1</v>
      </c>
      <c r="R711" s="1011" t="s">
        <v>55</v>
      </c>
      <c r="S711" s="2"/>
      <c r="T711" s="2"/>
      <c r="U711" s="2"/>
      <c r="V711" s="2"/>
      <c r="W711" s="2"/>
      <c r="X711" s="2"/>
      <c r="Y711" s="2"/>
      <c r="Z711" s="2"/>
      <c r="AA711" s="2">
        <v>1</v>
      </c>
      <c r="AB711" s="2664"/>
      <c r="AC711" s="2664"/>
      <c r="AD711" s="2664"/>
      <c r="AE711" s="2664"/>
      <c r="AF711" s="2664"/>
      <c r="AG711" s="2664"/>
    </row>
    <row r="712" spans="1:33" s="1" customFormat="1" ht="17.25" customHeight="1">
      <c r="A712" s="1111"/>
      <c r="B712" s="1066" t="s">
        <v>9096</v>
      </c>
      <c r="C712" s="1061"/>
      <c r="D712" s="243"/>
      <c r="E712" s="243"/>
      <c r="F712" s="243"/>
      <c r="G712" s="609"/>
      <c r="H712" s="609"/>
      <c r="I712" s="609"/>
      <c r="J712" s="243"/>
      <c r="K712" s="243"/>
      <c r="L712" s="609"/>
      <c r="M712" s="609"/>
      <c r="N712" s="609"/>
      <c r="O712" s="609"/>
      <c r="P712" s="609"/>
      <c r="Q712" s="1063"/>
      <c r="R712" s="95"/>
      <c r="S712" s="2"/>
      <c r="T712" s="2"/>
      <c r="U712" s="2"/>
      <c r="V712" s="2"/>
      <c r="W712" s="2"/>
      <c r="X712" s="2"/>
      <c r="Y712" s="2"/>
      <c r="Z712" s="2"/>
      <c r="AA712" s="2"/>
      <c r="AB712" s="2664"/>
      <c r="AC712" s="2664"/>
      <c r="AD712" s="2664"/>
      <c r="AE712" s="2664"/>
      <c r="AF712" s="2664"/>
      <c r="AG712" s="2664"/>
    </row>
    <row r="713" spans="1:33" s="1" customFormat="1" ht="17.25" customHeight="1">
      <c r="A713" s="1111"/>
      <c r="B713" s="1060" t="s">
        <v>70</v>
      </c>
      <c r="C713" s="1061" t="s">
        <v>9095</v>
      </c>
      <c r="D713" s="243"/>
      <c r="E713" s="243">
        <v>0.4</v>
      </c>
      <c r="F713" s="243"/>
      <c r="G713" s="609"/>
      <c r="H713" s="609"/>
      <c r="I713" s="609"/>
      <c r="J713" s="243"/>
      <c r="K713" s="243"/>
      <c r="L713" s="609"/>
      <c r="M713" s="609"/>
      <c r="N713" s="609"/>
      <c r="O713" s="609"/>
      <c r="P713" s="609">
        <v>0.4</v>
      </c>
      <c r="Q713" s="1063">
        <v>0.4</v>
      </c>
      <c r="R713" s="1011" t="s">
        <v>55</v>
      </c>
      <c r="S713" s="2"/>
      <c r="T713" s="2"/>
      <c r="U713" s="2"/>
      <c r="V713" s="2"/>
      <c r="W713" s="2"/>
      <c r="X713" s="2"/>
      <c r="Y713" s="2"/>
      <c r="Z713" s="2"/>
      <c r="AA713" s="2">
        <v>0.4</v>
      </c>
      <c r="AB713" s="2664"/>
      <c r="AC713" s="2664"/>
      <c r="AD713" s="2664"/>
      <c r="AE713" s="2664"/>
      <c r="AF713" s="2664"/>
      <c r="AG713" s="2664"/>
    </row>
    <row r="714" spans="1:33" s="1" customFormat="1" ht="15.75" customHeight="1">
      <c r="A714" s="1111"/>
      <c r="B714" s="1066" t="s">
        <v>419</v>
      </c>
      <c r="C714" s="1061"/>
      <c r="D714" s="243"/>
      <c r="E714" s="243"/>
      <c r="F714" s="243"/>
      <c r="G714" s="609"/>
      <c r="H714" s="609"/>
      <c r="I714" s="609"/>
      <c r="J714" s="243"/>
      <c r="K714" s="243"/>
      <c r="L714" s="609"/>
      <c r="M714" s="609"/>
      <c r="N714" s="609"/>
      <c r="O714" s="609"/>
      <c r="P714" s="609"/>
      <c r="Q714" s="1063"/>
      <c r="R714" s="95"/>
      <c r="S714" s="2"/>
      <c r="T714" s="2"/>
      <c r="U714" s="2"/>
      <c r="V714" s="2"/>
      <c r="W714" s="2"/>
      <c r="X714" s="2"/>
      <c r="Y714" s="2"/>
      <c r="Z714" s="2"/>
      <c r="AA714" s="2"/>
      <c r="AB714" s="2664"/>
      <c r="AC714" s="2664"/>
      <c r="AD714" s="2664"/>
      <c r="AE714" s="2664"/>
      <c r="AF714" s="2664"/>
      <c r="AG714" s="2664"/>
    </row>
    <row r="715" spans="1:33" s="1" customFormat="1" ht="17.25" customHeight="1">
      <c r="A715" s="1111"/>
      <c r="B715" s="1060" t="s">
        <v>70</v>
      </c>
      <c r="C715" s="1061" t="s">
        <v>9097</v>
      </c>
      <c r="D715" s="243"/>
      <c r="E715" s="243">
        <v>1.1000000000000001</v>
      </c>
      <c r="F715" s="243"/>
      <c r="G715" s="609"/>
      <c r="H715" s="609"/>
      <c r="I715" s="609"/>
      <c r="J715" s="243"/>
      <c r="K715" s="243"/>
      <c r="L715" s="609"/>
      <c r="M715" s="609"/>
      <c r="N715" s="609"/>
      <c r="O715" s="609"/>
      <c r="P715" s="609">
        <v>1.1000000000000001</v>
      </c>
      <c r="Q715" s="1063">
        <v>1.1000000000000001</v>
      </c>
      <c r="R715" s="1011" t="s">
        <v>55</v>
      </c>
      <c r="S715" s="2"/>
      <c r="T715" s="2"/>
      <c r="U715" s="2"/>
      <c r="V715" s="2"/>
      <c r="W715" s="2"/>
      <c r="X715" s="2"/>
      <c r="Y715" s="2"/>
      <c r="Z715" s="2"/>
      <c r="AA715" s="2">
        <v>1.1000000000000001</v>
      </c>
      <c r="AB715" s="2664"/>
      <c r="AC715" s="2664"/>
      <c r="AD715" s="2664"/>
      <c r="AE715" s="2664"/>
      <c r="AF715" s="2664"/>
      <c r="AG715" s="2664"/>
    </row>
    <row r="716" spans="1:33" s="1" customFormat="1" ht="17.25" customHeight="1">
      <c r="A716" s="1111"/>
      <c r="B716" s="1060" t="s">
        <v>282</v>
      </c>
      <c r="C716" s="1061" t="s">
        <v>9098</v>
      </c>
      <c r="D716" s="243"/>
      <c r="E716" s="243">
        <v>0.2</v>
      </c>
      <c r="F716" s="243"/>
      <c r="G716" s="609"/>
      <c r="H716" s="609"/>
      <c r="I716" s="609"/>
      <c r="J716" s="243"/>
      <c r="K716" s="243"/>
      <c r="L716" s="609"/>
      <c r="M716" s="609"/>
      <c r="N716" s="609"/>
      <c r="O716" s="609"/>
      <c r="P716" s="609">
        <v>0.2</v>
      </c>
      <c r="Q716" s="1063">
        <v>0.2</v>
      </c>
      <c r="R716" s="1011" t="s">
        <v>55</v>
      </c>
      <c r="S716" s="2"/>
      <c r="T716" s="2"/>
      <c r="U716" s="2"/>
      <c r="V716" s="2"/>
      <c r="W716" s="2"/>
      <c r="X716" s="2"/>
      <c r="Y716" s="2"/>
      <c r="Z716" s="2"/>
      <c r="AA716" s="2">
        <v>0.2</v>
      </c>
      <c r="AB716" s="2664"/>
      <c r="AC716" s="2664"/>
      <c r="AD716" s="2664"/>
      <c r="AE716" s="2664"/>
      <c r="AF716" s="2664"/>
      <c r="AG716" s="2664"/>
    </row>
    <row r="717" spans="1:33" s="1" customFormat="1" ht="17.25" customHeight="1">
      <c r="A717" s="1111"/>
      <c r="B717" s="1060" t="s">
        <v>9099</v>
      </c>
      <c r="C717" s="1061" t="s">
        <v>9100</v>
      </c>
      <c r="D717" s="243"/>
      <c r="E717" s="243">
        <v>0.4</v>
      </c>
      <c r="F717" s="243"/>
      <c r="G717" s="609"/>
      <c r="H717" s="609"/>
      <c r="I717" s="609"/>
      <c r="J717" s="243"/>
      <c r="K717" s="243"/>
      <c r="L717" s="609"/>
      <c r="M717" s="609"/>
      <c r="N717" s="609"/>
      <c r="O717" s="609"/>
      <c r="P717" s="609">
        <v>0.4</v>
      </c>
      <c r="Q717" s="1063">
        <v>0.4</v>
      </c>
      <c r="R717" s="1011" t="s">
        <v>55</v>
      </c>
      <c r="S717" s="2"/>
      <c r="T717" s="2"/>
      <c r="U717" s="2"/>
      <c r="V717" s="2"/>
      <c r="W717" s="2"/>
      <c r="X717" s="2"/>
      <c r="Y717" s="2"/>
      <c r="Z717" s="2"/>
      <c r="AA717" s="2">
        <v>0.4</v>
      </c>
      <c r="AB717" s="2664"/>
      <c r="AC717" s="2664"/>
      <c r="AD717" s="2664"/>
      <c r="AE717" s="2664"/>
      <c r="AF717" s="2664"/>
      <c r="AG717" s="2664"/>
    </row>
    <row r="718" spans="1:33" s="1" customFormat="1" ht="17.25" customHeight="1">
      <c r="A718" s="1111"/>
      <c r="B718" s="1060" t="s">
        <v>9101</v>
      </c>
      <c r="C718" s="1061" t="s">
        <v>9102</v>
      </c>
      <c r="D718" s="243"/>
      <c r="E718" s="243">
        <v>0.3</v>
      </c>
      <c r="F718" s="243"/>
      <c r="G718" s="609"/>
      <c r="H718" s="609"/>
      <c r="I718" s="609"/>
      <c r="J718" s="243"/>
      <c r="K718" s="243"/>
      <c r="L718" s="609"/>
      <c r="M718" s="609"/>
      <c r="N718" s="609"/>
      <c r="O718" s="609"/>
      <c r="P718" s="609">
        <v>0.3</v>
      </c>
      <c r="Q718" s="1063">
        <v>0.3</v>
      </c>
      <c r="R718" s="1011" t="s">
        <v>55</v>
      </c>
      <c r="S718" s="2"/>
      <c r="T718" s="2"/>
      <c r="U718" s="2"/>
      <c r="V718" s="2"/>
      <c r="W718" s="2"/>
      <c r="X718" s="2"/>
      <c r="Y718" s="2"/>
      <c r="Z718" s="2"/>
      <c r="AA718" s="2">
        <v>0.3</v>
      </c>
      <c r="AB718" s="2664"/>
      <c r="AC718" s="2664"/>
      <c r="AD718" s="2664"/>
      <c r="AE718" s="2664"/>
      <c r="AF718" s="2664"/>
      <c r="AG718" s="2664"/>
    </row>
    <row r="719" spans="1:33" s="1" customFormat="1" ht="17.25" customHeight="1">
      <c r="A719" s="1111"/>
      <c r="B719" s="1060" t="s">
        <v>9103</v>
      </c>
      <c r="C719" s="1061" t="s">
        <v>9104</v>
      </c>
      <c r="D719" s="243"/>
      <c r="E719" s="243">
        <v>0.5</v>
      </c>
      <c r="F719" s="243"/>
      <c r="G719" s="609"/>
      <c r="H719" s="609"/>
      <c r="I719" s="609"/>
      <c r="J719" s="243"/>
      <c r="K719" s="243"/>
      <c r="L719" s="609"/>
      <c r="M719" s="609"/>
      <c r="N719" s="609"/>
      <c r="O719" s="609"/>
      <c r="P719" s="609">
        <v>0.5</v>
      </c>
      <c r="Q719" s="1063">
        <v>0.5</v>
      </c>
      <c r="R719" s="1011" t="s">
        <v>55</v>
      </c>
      <c r="S719" s="2"/>
      <c r="T719" s="2"/>
      <c r="U719" s="2"/>
      <c r="V719" s="2"/>
      <c r="W719" s="2"/>
      <c r="X719" s="2"/>
      <c r="Y719" s="2"/>
      <c r="Z719" s="2"/>
      <c r="AA719" s="2">
        <v>0.5</v>
      </c>
      <c r="AB719" s="2664"/>
      <c r="AC719" s="2664"/>
      <c r="AD719" s="2664"/>
      <c r="AE719" s="2664"/>
      <c r="AF719" s="2664"/>
      <c r="AG719" s="2664"/>
    </row>
    <row r="720" spans="1:33" s="1" customFormat="1" ht="17.25" customHeight="1">
      <c r="A720" s="1111"/>
      <c r="B720" s="1060" t="s">
        <v>9105</v>
      </c>
      <c r="C720" s="1061" t="s">
        <v>9106</v>
      </c>
      <c r="D720" s="243"/>
      <c r="E720" s="243">
        <v>0.7</v>
      </c>
      <c r="F720" s="243"/>
      <c r="G720" s="609"/>
      <c r="H720" s="609"/>
      <c r="I720" s="609"/>
      <c r="J720" s="243"/>
      <c r="K720" s="243"/>
      <c r="L720" s="609"/>
      <c r="M720" s="609"/>
      <c r="N720" s="609"/>
      <c r="O720" s="609"/>
      <c r="P720" s="609">
        <v>0.7</v>
      </c>
      <c r="Q720" s="1063">
        <v>0.7</v>
      </c>
      <c r="R720" s="1011" t="s">
        <v>55</v>
      </c>
      <c r="S720" s="2"/>
      <c r="T720" s="2"/>
      <c r="U720" s="2"/>
      <c r="V720" s="2"/>
      <c r="W720" s="2"/>
      <c r="X720" s="2"/>
      <c r="Y720" s="2"/>
      <c r="Z720" s="2"/>
      <c r="AA720" s="2">
        <v>0.7</v>
      </c>
      <c r="AB720" s="2664"/>
      <c r="AC720" s="2664"/>
      <c r="AD720" s="2664"/>
      <c r="AE720" s="2664"/>
      <c r="AF720" s="2664"/>
      <c r="AG720" s="2664"/>
    </row>
    <row r="721" spans="1:33" s="1" customFormat="1" ht="17.25" customHeight="1">
      <c r="A721" s="1111"/>
      <c r="B721" s="1066" t="s">
        <v>9107</v>
      </c>
      <c r="C721" s="1061"/>
      <c r="D721" s="243"/>
      <c r="E721" s="243"/>
      <c r="F721" s="243"/>
      <c r="G721" s="609"/>
      <c r="H721" s="609"/>
      <c r="I721" s="609"/>
      <c r="J721" s="243"/>
      <c r="K721" s="243"/>
      <c r="L721" s="609"/>
      <c r="M721" s="609"/>
      <c r="N721" s="609"/>
      <c r="O721" s="609"/>
      <c r="P721" s="609"/>
      <c r="Q721" s="1063"/>
      <c r="R721" s="95"/>
      <c r="S721" s="2"/>
      <c r="T721" s="2"/>
      <c r="U721" s="2"/>
      <c r="V721" s="2"/>
      <c r="W721" s="2"/>
      <c r="X721" s="2"/>
      <c r="Y721" s="2"/>
      <c r="Z721" s="2"/>
      <c r="AA721" s="2"/>
      <c r="AB721" s="2664"/>
      <c r="AC721" s="2664"/>
      <c r="AD721" s="2664"/>
      <c r="AE721" s="2664"/>
      <c r="AF721" s="2664"/>
      <c r="AG721" s="2664"/>
    </row>
    <row r="722" spans="1:33" s="1" customFormat="1" ht="18" customHeight="1">
      <c r="A722" s="1111"/>
      <c r="B722" s="1060" t="s">
        <v>70</v>
      </c>
      <c r="C722" s="1061" t="s">
        <v>9108</v>
      </c>
      <c r="D722" s="243"/>
      <c r="E722" s="243">
        <v>1</v>
      </c>
      <c r="F722" s="243"/>
      <c r="G722" s="609"/>
      <c r="H722" s="609"/>
      <c r="I722" s="609"/>
      <c r="J722" s="243"/>
      <c r="K722" s="243"/>
      <c r="L722" s="609"/>
      <c r="M722" s="609"/>
      <c r="N722" s="609"/>
      <c r="O722" s="609"/>
      <c r="P722" s="609">
        <v>1</v>
      </c>
      <c r="Q722" s="1063">
        <v>1</v>
      </c>
      <c r="R722" s="1011" t="s">
        <v>55</v>
      </c>
      <c r="S722" s="2"/>
      <c r="T722" s="2"/>
      <c r="U722" s="2"/>
      <c r="V722" s="2"/>
      <c r="W722" s="2"/>
      <c r="X722" s="2"/>
      <c r="Y722" s="2"/>
      <c r="Z722" s="2"/>
      <c r="AA722" s="2">
        <v>1</v>
      </c>
      <c r="AB722" s="2664"/>
      <c r="AC722" s="2664"/>
      <c r="AD722" s="2664"/>
      <c r="AE722" s="2664"/>
      <c r="AF722" s="2664"/>
      <c r="AG722" s="2664"/>
    </row>
    <row r="723" spans="1:33" s="1" customFormat="1" ht="18" customHeight="1">
      <c r="A723" s="1111"/>
      <c r="B723" s="1060" t="s">
        <v>9109</v>
      </c>
      <c r="C723" s="1061" t="s">
        <v>9110</v>
      </c>
      <c r="D723" s="243"/>
      <c r="E723" s="243">
        <v>1</v>
      </c>
      <c r="F723" s="243"/>
      <c r="G723" s="609"/>
      <c r="H723" s="609"/>
      <c r="I723" s="609"/>
      <c r="J723" s="243"/>
      <c r="K723" s="243"/>
      <c r="L723" s="609"/>
      <c r="M723" s="609"/>
      <c r="N723" s="609"/>
      <c r="O723" s="609"/>
      <c r="P723" s="609">
        <v>1</v>
      </c>
      <c r="Q723" s="1063">
        <v>1</v>
      </c>
      <c r="R723" s="1011" t="s">
        <v>55</v>
      </c>
      <c r="S723" s="2"/>
      <c r="T723" s="2"/>
      <c r="U723" s="2"/>
      <c r="V723" s="2"/>
      <c r="W723" s="2"/>
      <c r="X723" s="2"/>
      <c r="Y723" s="2"/>
      <c r="Z723" s="2"/>
      <c r="AA723" s="2">
        <v>1</v>
      </c>
      <c r="AB723" s="2664"/>
      <c r="AC723" s="2664"/>
      <c r="AD723" s="2664"/>
      <c r="AE723" s="2664"/>
      <c r="AF723" s="2664"/>
      <c r="AG723" s="2664"/>
    </row>
    <row r="724" spans="1:33" s="1" customFormat="1" ht="18" customHeight="1">
      <c r="A724" s="1111"/>
      <c r="B724" s="1066" t="s">
        <v>9111</v>
      </c>
      <c r="C724" s="1061"/>
      <c r="D724" s="243"/>
      <c r="E724" s="243"/>
      <c r="F724" s="243"/>
      <c r="G724" s="609"/>
      <c r="H724" s="609"/>
      <c r="I724" s="609"/>
      <c r="J724" s="243"/>
      <c r="K724" s="243"/>
      <c r="L724" s="609"/>
      <c r="M724" s="609"/>
      <c r="N724" s="609"/>
      <c r="O724" s="609"/>
      <c r="P724" s="609"/>
      <c r="Q724" s="1063"/>
      <c r="R724" s="95"/>
      <c r="S724" s="2"/>
      <c r="T724" s="2"/>
      <c r="U724" s="2"/>
      <c r="V724" s="2"/>
      <c r="W724" s="2"/>
      <c r="X724" s="2"/>
      <c r="Y724" s="2"/>
      <c r="Z724" s="2"/>
      <c r="AA724" s="2"/>
      <c r="AB724" s="2664"/>
      <c r="AC724" s="2664"/>
      <c r="AD724" s="2664"/>
      <c r="AE724" s="2664"/>
      <c r="AF724" s="2664"/>
      <c r="AG724" s="2664"/>
    </row>
    <row r="725" spans="1:33" s="1" customFormat="1" ht="18" customHeight="1">
      <c r="A725" s="1111"/>
      <c r="B725" s="1060" t="s">
        <v>310</v>
      </c>
      <c r="C725" s="1061" t="s">
        <v>9112</v>
      </c>
      <c r="D725" s="243"/>
      <c r="E725" s="243">
        <v>1</v>
      </c>
      <c r="F725" s="243"/>
      <c r="G725" s="609"/>
      <c r="H725" s="609"/>
      <c r="I725" s="609"/>
      <c r="J725" s="243"/>
      <c r="K725" s="243"/>
      <c r="L725" s="609"/>
      <c r="M725" s="609"/>
      <c r="N725" s="609"/>
      <c r="O725" s="1071"/>
      <c r="P725" s="1071">
        <v>1</v>
      </c>
      <c r="Q725" s="1062">
        <v>1</v>
      </c>
      <c r="R725" s="1011" t="s">
        <v>55</v>
      </c>
      <c r="S725" s="2"/>
      <c r="T725" s="2"/>
      <c r="U725" s="2"/>
      <c r="V725" s="2"/>
      <c r="W725" s="2"/>
      <c r="X725" s="2"/>
      <c r="Y725" s="2"/>
      <c r="Z725" s="2"/>
      <c r="AA725" s="2">
        <v>1</v>
      </c>
      <c r="AB725" s="2664"/>
      <c r="AC725" s="2664"/>
      <c r="AD725" s="2664"/>
      <c r="AE725" s="2664"/>
      <c r="AF725" s="2664"/>
      <c r="AG725" s="2664"/>
    </row>
    <row r="726" spans="1:33" s="377" customFormat="1" ht="18" customHeight="1">
      <c r="A726" s="1113"/>
      <c r="B726" s="1114" t="s">
        <v>814</v>
      </c>
      <c r="C726" s="1115" t="s">
        <v>9113</v>
      </c>
      <c r="D726" s="373"/>
      <c r="E726" s="373">
        <v>0.45</v>
      </c>
      <c r="F726" s="373"/>
      <c r="G726" s="1116"/>
      <c r="H726" s="1116"/>
      <c r="I726" s="1116"/>
      <c r="J726" s="373"/>
      <c r="K726" s="373"/>
      <c r="L726" s="1116"/>
      <c r="M726" s="1116"/>
      <c r="N726" s="1116"/>
      <c r="O726" s="1116"/>
      <c r="P726" s="1116">
        <v>0.45</v>
      </c>
      <c r="Q726" s="1117">
        <v>0.45</v>
      </c>
      <c r="R726" s="1116" t="s">
        <v>55</v>
      </c>
      <c r="S726" s="1101"/>
      <c r="T726" s="1101"/>
      <c r="U726" s="1101"/>
      <c r="V726" s="1101"/>
      <c r="W726" s="1101"/>
      <c r="X726" s="1101"/>
      <c r="Y726" s="1101"/>
      <c r="Z726" s="1101"/>
      <c r="AA726" s="1101">
        <v>0.45</v>
      </c>
      <c r="AB726" s="2679"/>
      <c r="AC726" s="2679"/>
      <c r="AD726" s="2679"/>
      <c r="AE726" s="2679"/>
      <c r="AF726" s="2679"/>
      <c r="AG726" s="2679"/>
    </row>
    <row r="727" spans="1:33" s="1" customFormat="1" ht="18" customHeight="1">
      <c r="A727" s="1111"/>
      <c r="B727" s="1066" t="s">
        <v>9114</v>
      </c>
      <c r="C727" s="1061"/>
      <c r="D727" s="243"/>
      <c r="E727" s="243"/>
      <c r="F727" s="243"/>
      <c r="G727" s="609"/>
      <c r="H727" s="609"/>
      <c r="I727" s="609"/>
      <c r="J727" s="243"/>
      <c r="K727" s="243"/>
      <c r="L727" s="609"/>
      <c r="M727" s="609"/>
      <c r="N727" s="609"/>
      <c r="O727" s="1071"/>
      <c r="P727" s="1071"/>
      <c r="Q727" s="1062"/>
      <c r="R727" s="761"/>
      <c r="S727" s="2"/>
      <c r="T727" s="2"/>
      <c r="U727" s="2"/>
      <c r="V727" s="2"/>
      <c r="W727" s="2"/>
      <c r="X727" s="2"/>
      <c r="Y727" s="2"/>
      <c r="Z727" s="2"/>
      <c r="AA727" s="2"/>
      <c r="AB727" s="2664"/>
      <c r="AC727" s="2664"/>
      <c r="AD727" s="2664"/>
      <c r="AE727" s="2664"/>
      <c r="AF727" s="2664"/>
      <c r="AG727" s="2664"/>
    </row>
    <row r="728" spans="1:33" s="1" customFormat="1" ht="18" customHeight="1">
      <c r="A728" s="1111"/>
      <c r="B728" s="1060" t="s">
        <v>58</v>
      </c>
      <c r="C728" s="1061" t="s">
        <v>9115</v>
      </c>
      <c r="D728" s="243"/>
      <c r="E728" s="243">
        <v>0.6</v>
      </c>
      <c r="F728" s="243"/>
      <c r="G728" s="609"/>
      <c r="H728" s="609"/>
      <c r="I728" s="609"/>
      <c r="J728" s="243"/>
      <c r="K728" s="243"/>
      <c r="L728" s="609"/>
      <c r="M728" s="609"/>
      <c r="N728" s="609"/>
      <c r="O728" s="1071"/>
      <c r="P728" s="1071">
        <v>0.6</v>
      </c>
      <c r="Q728" s="1062">
        <v>0.6</v>
      </c>
      <c r="R728" s="1011" t="s">
        <v>55</v>
      </c>
      <c r="S728" s="2"/>
      <c r="T728" s="2"/>
      <c r="U728" s="2"/>
      <c r="V728" s="2"/>
      <c r="W728" s="2"/>
      <c r="X728" s="2"/>
      <c r="Y728" s="2"/>
      <c r="Z728" s="2"/>
      <c r="AA728" s="2">
        <v>0.6</v>
      </c>
      <c r="AB728" s="2664"/>
      <c r="AC728" s="2664"/>
      <c r="AD728" s="2664"/>
      <c r="AE728" s="2664"/>
      <c r="AF728" s="2664"/>
      <c r="AG728" s="2664"/>
    </row>
    <row r="729" spans="1:33" s="1" customFormat="1" ht="18" customHeight="1">
      <c r="A729" s="1111"/>
      <c r="B729" s="1060" t="s">
        <v>9116</v>
      </c>
      <c r="C729" s="1061" t="s">
        <v>9117</v>
      </c>
      <c r="D729" s="243"/>
      <c r="E729" s="243">
        <v>0.4</v>
      </c>
      <c r="F729" s="243"/>
      <c r="G729" s="609"/>
      <c r="H729" s="609"/>
      <c r="I729" s="609"/>
      <c r="J729" s="243"/>
      <c r="K729" s="243"/>
      <c r="L729" s="609"/>
      <c r="M729" s="609"/>
      <c r="N729" s="609"/>
      <c r="O729" s="1071"/>
      <c r="P729" s="1071">
        <v>0.4</v>
      </c>
      <c r="Q729" s="1062">
        <v>0.4</v>
      </c>
      <c r="R729" s="1011" t="s">
        <v>55</v>
      </c>
      <c r="S729" s="2"/>
      <c r="T729" s="2"/>
      <c r="U729" s="2"/>
      <c r="V729" s="2"/>
      <c r="W729" s="2"/>
      <c r="X729" s="2"/>
      <c r="Y729" s="2"/>
      <c r="Z729" s="2"/>
      <c r="AA729" s="2">
        <v>0.4</v>
      </c>
      <c r="AB729" s="2664"/>
      <c r="AC729" s="2664"/>
      <c r="AD729" s="2664"/>
      <c r="AE729" s="2664"/>
      <c r="AF729" s="2664"/>
      <c r="AG729" s="2664"/>
    </row>
    <row r="730" spans="1:33" s="1" customFormat="1" ht="18" customHeight="1">
      <c r="A730" s="1111"/>
      <c r="B730" s="1066" t="s">
        <v>9118</v>
      </c>
      <c r="C730" s="1061"/>
      <c r="D730" s="243"/>
      <c r="E730" s="243"/>
      <c r="F730" s="243"/>
      <c r="G730" s="609"/>
      <c r="H730" s="609"/>
      <c r="I730" s="609"/>
      <c r="J730" s="243"/>
      <c r="K730" s="243"/>
      <c r="L730" s="609"/>
      <c r="M730" s="609"/>
      <c r="N730" s="609"/>
      <c r="O730" s="1071"/>
      <c r="P730" s="1071"/>
      <c r="Q730" s="1062"/>
      <c r="R730" s="761"/>
      <c r="S730" s="2"/>
      <c r="T730" s="2"/>
      <c r="U730" s="2"/>
      <c r="V730" s="2"/>
      <c r="W730" s="2"/>
      <c r="X730" s="2"/>
      <c r="Y730" s="2"/>
      <c r="Z730" s="2"/>
      <c r="AA730" s="2"/>
      <c r="AB730" s="2664"/>
      <c r="AC730" s="2664"/>
      <c r="AD730" s="2664"/>
      <c r="AE730" s="2664"/>
      <c r="AF730" s="2664"/>
      <c r="AG730" s="2664"/>
    </row>
    <row r="731" spans="1:33" s="1" customFormat="1" ht="18" customHeight="1">
      <c r="A731" s="1111"/>
      <c r="B731" s="1060" t="s">
        <v>70</v>
      </c>
      <c r="C731" s="1061" t="s">
        <v>9119</v>
      </c>
      <c r="D731" s="243"/>
      <c r="E731" s="243">
        <v>1</v>
      </c>
      <c r="F731" s="243"/>
      <c r="G731" s="609"/>
      <c r="H731" s="609"/>
      <c r="I731" s="609"/>
      <c r="J731" s="243"/>
      <c r="K731" s="243"/>
      <c r="L731" s="609"/>
      <c r="M731" s="609"/>
      <c r="N731" s="609"/>
      <c r="O731" s="1071"/>
      <c r="P731" s="1071">
        <v>1</v>
      </c>
      <c r="Q731" s="1062">
        <v>1</v>
      </c>
      <c r="R731" s="1011" t="s">
        <v>55</v>
      </c>
      <c r="S731" s="2"/>
      <c r="T731" s="2"/>
      <c r="U731" s="2"/>
      <c r="V731" s="2"/>
      <c r="W731" s="2"/>
      <c r="X731" s="2"/>
      <c r="Y731" s="2"/>
      <c r="Z731" s="2"/>
      <c r="AA731" s="2">
        <v>1</v>
      </c>
      <c r="AB731" s="2664"/>
      <c r="AC731" s="2664"/>
      <c r="AD731" s="2664"/>
      <c r="AE731" s="2664"/>
      <c r="AF731" s="2664"/>
      <c r="AG731" s="2664"/>
    </row>
    <row r="732" spans="1:33" s="1" customFormat="1" ht="18" customHeight="1">
      <c r="A732" s="1111"/>
      <c r="B732" s="1066" t="s">
        <v>197</v>
      </c>
      <c r="C732" s="1061"/>
      <c r="D732" s="243"/>
      <c r="E732" s="243"/>
      <c r="F732" s="243"/>
      <c r="G732" s="609"/>
      <c r="H732" s="609"/>
      <c r="I732" s="609"/>
      <c r="J732" s="243"/>
      <c r="K732" s="243"/>
      <c r="L732" s="609"/>
      <c r="M732" s="609"/>
      <c r="N732" s="609"/>
      <c r="O732" s="1071"/>
      <c r="P732" s="1071"/>
      <c r="Q732" s="1062"/>
      <c r="R732" s="761"/>
      <c r="S732" s="2"/>
      <c r="T732" s="2"/>
      <c r="U732" s="2"/>
      <c r="V732" s="2"/>
      <c r="W732" s="2"/>
      <c r="X732" s="2"/>
      <c r="Y732" s="2"/>
      <c r="Z732" s="2"/>
      <c r="AA732" s="2"/>
      <c r="AB732" s="2664"/>
      <c r="AC732" s="2664"/>
      <c r="AD732" s="2664"/>
      <c r="AE732" s="2664"/>
      <c r="AF732" s="2664"/>
      <c r="AG732" s="2664"/>
    </row>
    <row r="733" spans="1:33" s="1" customFormat="1" ht="18" customHeight="1">
      <c r="A733" s="1111"/>
      <c r="B733" s="1060" t="s">
        <v>9116</v>
      </c>
      <c r="C733" s="1061" t="s">
        <v>9120</v>
      </c>
      <c r="D733" s="243"/>
      <c r="E733" s="243">
        <v>1</v>
      </c>
      <c r="F733" s="243"/>
      <c r="G733" s="609"/>
      <c r="H733" s="609"/>
      <c r="I733" s="609"/>
      <c r="J733" s="243"/>
      <c r="K733" s="243"/>
      <c r="L733" s="609"/>
      <c r="M733" s="609"/>
      <c r="N733" s="609"/>
      <c r="O733" s="1071"/>
      <c r="P733" s="1071">
        <v>1</v>
      </c>
      <c r="Q733" s="1062">
        <v>1</v>
      </c>
      <c r="R733" s="1011" t="s">
        <v>55</v>
      </c>
      <c r="S733" s="2"/>
      <c r="T733" s="2"/>
      <c r="U733" s="2"/>
      <c r="V733" s="2"/>
      <c r="W733" s="2"/>
      <c r="X733" s="2"/>
      <c r="Y733" s="2"/>
      <c r="Z733" s="2"/>
      <c r="AA733" s="2">
        <v>1</v>
      </c>
      <c r="AB733" s="2664"/>
      <c r="AC733" s="2664"/>
      <c r="AD733" s="2664"/>
      <c r="AE733" s="2664"/>
      <c r="AF733" s="2664"/>
      <c r="AG733" s="2664"/>
    </row>
    <row r="734" spans="1:33" s="1" customFormat="1" ht="15" customHeight="1">
      <c r="A734" s="1111"/>
      <c r="B734" s="1066" t="s">
        <v>9121</v>
      </c>
      <c r="C734" s="1061"/>
      <c r="D734" s="243"/>
      <c r="E734" s="243"/>
      <c r="F734" s="243"/>
      <c r="G734" s="609"/>
      <c r="H734" s="609"/>
      <c r="I734" s="609"/>
      <c r="J734" s="243"/>
      <c r="K734" s="243"/>
      <c r="L734" s="609"/>
      <c r="M734" s="609"/>
      <c r="N734" s="609"/>
      <c r="O734" s="1071"/>
      <c r="P734" s="1071"/>
      <c r="Q734" s="1062"/>
      <c r="R734" s="761"/>
      <c r="S734" s="2"/>
      <c r="T734" s="2"/>
      <c r="U734" s="2"/>
      <c r="V734" s="2"/>
      <c r="W734" s="2"/>
      <c r="X734" s="2"/>
      <c r="Y734" s="2"/>
      <c r="Z734" s="2"/>
      <c r="AA734" s="2"/>
      <c r="AB734" s="2664"/>
      <c r="AC734" s="2664"/>
      <c r="AD734" s="2664"/>
      <c r="AE734" s="2664"/>
      <c r="AF734" s="2664"/>
      <c r="AG734" s="2664"/>
    </row>
    <row r="735" spans="1:33" s="1" customFormat="1" ht="18" customHeight="1">
      <c r="A735" s="1111"/>
      <c r="B735" s="1060" t="s">
        <v>373</v>
      </c>
      <c r="C735" s="1061" t="s">
        <v>9122</v>
      </c>
      <c r="D735" s="243"/>
      <c r="E735" s="495">
        <v>0.442</v>
      </c>
      <c r="F735" s="495">
        <v>0.442</v>
      </c>
      <c r="G735" s="1064"/>
      <c r="H735" s="1064"/>
      <c r="I735" s="1064"/>
      <c r="J735" s="1064"/>
      <c r="K735" s="1064">
        <v>0.442</v>
      </c>
      <c r="L735" s="609"/>
      <c r="M735" s="609"/>
      <c r="N735" s="609"/>
      <c r="O735" s="1071"/>
      <c r="P735" s="1071"/>
      <c r="Q735" s="1062"/>
      <c r="R735" s="1011" t="s">
        <v>55</v>
      </c>
      <c r="S735" s="2"/>
      <c r="T735" s="2"/>
      <c r="U735" s="2"/>
      <c r="V735" s="2"/>
      <c r="W735" s="2"/>
      <c r="X735" s="2"/>
      <c r="Y735" s="2"/>
      <c r="Z735" s="2">
        <v>0.442</v>
      </c>
      <c r="AA735" s="2"/>
      <c r="AB735" s="2664"/>
      <c r="AC735" s="2664"/>
      <c r="AD735" s="2664"/>
      <c r="AE735" s="2664"/>
      <c r="AF735" s="2664"/>
      <c r="AG735" s="2664"/>
    </row>
    <row r="736" spans="1:33" s="1" customFormat="1" ht="18" customHeight="1">
      <c r="A736" s="1111"/>
      <c r="B736" s="1060" t="s">
        <v>340</v>
      </c>
      <c r="C736" s="1061" t="s">
        <v>9123</v>
      </c>
      <c r="D736" s="243"/>
      <c r="E736" s="495">
        <v>0.5</v>
      </c>
      <c r="F736" s="495">
        <v>0.5</v>
      </c>
      <c r="G736" s="1064">
        <v>0.5</v>
      </c>
      <c r="H736" s="609"/>
      <c r="I736" s="609"/>
      <c r="J736" s="609"/>
      <c r="K736" s="609"/>
      <c r="L736" s="609"/>
      <c r="M736" s="609"/>
      <c r="N736" s="609"/>
      <c r="O736" s="1071"/>
      <c r="P736" s="1071"/>
      <c r="Q736" s="1062"/>
      <c r="R736" s="1011" t="s">
        <v>55</v>
      </c>
      <c r="S736" s="2"/>
      <c r="T736" s="2"/>
      <c r="U736" s="2"/>
      <c r="V736" s="2"/>
      <c r="W736" s="2"/>
      <c r="X736" s="2"/>
      <c r="Y736" s="2"/>
      <c r="Z736" s="2">
        <v>0.5</v>
      </c>
      <c r="AA736" s="2"/>
      <c r="AB736" s="2664"/>
      <c r="AC736" s="2664"/>
      <c r="AD736" s="2664"/>
      <c r="AE736" s="2664"/>
      <c r="AF736" s="2664"/>
      <c r="AG736" s="2664"/>
    </row>
    <row r="737" spans="1:33" s="1" customFormat="1" ht="18" customHeight="1">
      <c r="A737" s="1111"/>
      <c r="B737" s="1060" t="s">
        <v>282</v>
      </c>
      <c r="C737" s="1061" t="s">
        <v>9124</v>
      </c>
      <c r="D737" s="243"/>
      <c r="E737" s="495">
        <v>0.441</v>
      </c>
      <c r="F737" s="495">
        <v>0.441</v>
      </c>
      <c r="G737" s="1064">
        <v>0.441</v>
      </c>
      <c r="H737" s="609"/>
      <c r="I737" s="609"/>
      <c r="J737" s="609"/>
      <c r="K737" s="609"/>
      <c r="L737" s="609"/>
      <c r="M737" s="609"/>
      <c r="N737" s="609"/>
      <c r="O737" s="1071"/>
      <c r="P737" s="1071"/>
      <c r="Q737" s="1062"/>
      <c r="R737" s="1011" t="s">
        <v>55</v>
      </c>
      <c r="S737" s="2"/>
      <c r="T737" s="2"/>
      <c r="U737" s="2"/>
      <c r="V737" s="2"/>
      <c r="W737" s="2"/>
      <c r="X737" s="2"/>
      <c r="Y737" s="2"/>
      <c r="Z737" s="2">
        <v>0.441</v>
      </c>
      <c r="AA737" s="2"/>
      <c r="AB737" s="2664"/>
      <c r="AC737" s="2664"/>
      <c r="AD737" s="2664"/>
      <c r="AE737" s="2664"/>
      <c r="AF737" s="2664"/>
      <c r="AG737" s="2664"/>
    </row>
    <row r="738" spans="1:33" s="1" customFormat="1" ht="18" customHeight="1">
      <c r="A738" s="1111"/>
      <c r="B738" s="1066" t="s">
        <v>9125</v>
      </c>
      <c r="C738" s="1061"/>
      <c r="D738" s="243"/>
      <c r="E738" s="243"/>
      <c r="F738" s="243"/>
      <c r="G738" s="609"/>
      <c r="H738" s="609"/>
      <c r="I738" s="609"/>
      <c r="J738" s="609"/>
      <c r="K738" s="609"/>
      <c r="L738" s="609"/>
      <c r="M738" s="609"/>
      <c r="N738" s="609"/>
      <c r="O738" s="1071"/>
      <c r="P738" s="1071"/>
      <c r="Q738" s="1062"/>
      <c r="R738" s="1062"/>
      <c r="S738" s="2"/>
      <c r="T738" s="2"/>
      <c r="U738" s="2"/>
      <c r="V738" s="2"/>
      <c r="W738" s="2"/>
      <c r="X738" s="2"/>
      <c r="Y738" s="2"/>
      <c r="Z738" s="2"/>
      <c r="AA738" s="2"/>
      <c r="AB738" s="2664"/>
      <c r="AC738" s="2664"/>
      <c r="AD738" s="2664"/>
      <c r="AE738" s="2664"/>
      <c r="AF738" s="2664"/>
      <c r="AG738" s="2664"/>
    </row>
    <row r="739" spans="1:33" s="1" customFormat="1" ht="18" customHeight="1">
      <c r="A739" s="1111"/>
      <c r="B739" s="1060" t="s">
        <v>9126</v>
      </c>
      <c r="C739" s="1061" t="s">
        <v>9127</v>
      </c>
      <c r="D739" s="243"/>
      <c r="E739" s="243">
        <v>1.5</v>
      </c>
      <c r="F739" s="243"/>
      <c r="G739" s="609"/>
      <c r="H739" s="609"/>
      <c r="I739" s="609"/>
      <c r="J739" s="243"/>
      <c r="K739" s="243"/>
      <c r="L739" s="609"/>
      <c r="M739" s="609"/>
      <c r="N739" s="609"/>
      <c r="O739" s="1071"/>
      <c r="P739" s="1071">
        <v>1.5</v>
      </c>
      <c r="Q739" s="1062">
        <v>1.5</v>
      </c>
      <c r="R739" s="1011" t="s">
        <v>55</v>
      </c>
      <c r="S739" s="2"/>
      <c r="T739" s="2"/>
      <c r="U739" s="2"/>
      <c r="V739" s="2"/>
      <c r="W739" s="2"/>
      <c r="X739" s="2"/>
      <c r="Y739" s="2"/>
      <c r="Z739" s="2"/>
      <c r="AA739" s="2">
        <v>1.5</v>
      </c>
      <c r="AB739" s="2664"/>
      <c r="AC739" s="2664"/>
      <c r="AD739" s="2664"/>
      <c r="AE739" s="2664"/>
      <c r="AF739" s="2664"/>
      <c r="AG739" s="2664"/>
    </row>
    <row r="740" spans="1:33" s="1" customFormat="1" ht="18" customHeight="1">
      <c r="A740" s="1111"/>
      <c r="B740" s="1066" t="s">
        <v>9128</v>
      </c>
      <c r="C740" s="1061"/>
      <c r="D740" s="243"/>
      <c r="E740" s="243"/>
      <c r="F740" s="243"/>
      <c r="G740" s="609"/>
      <c r="H740" s="609"/>
      <c r="I740" s="609"/>
      <c r="J740" s="243"/>
      <c r="K740" s="243"/>
      <c r="L740" s="609"/>
      <c r="M740" s="609"/>
      <c r="N740" s="609"/>
      <c r="O740" s="1071"/>
      <c r="P740" s="1071"/>
      <c r="Q740" s="1062"/>
      <c r="R740" s="761"/>
      <c r="S740" s="2"/>
      <c r="T740" s="2"/>
      <c r="U740" s="2"/>
      <c r="V740" s="2"/>
      <c r="W740" s="2"/>
      <c r="X740" s="2"/>
      <c r="Y740" s="2"/>
      <c r="Z740" s="2"/>
      <c r="AA740" s="2"/>
      <c r="AB740" s="2664"/>
      <c r="AC740" s="2664"/>
      <c r="AD740" s="2664"/>
      <c r="AE740" s="2664"/>
      <c r="AF740" s="2664"/>
      <c r="AG740" s="2664"/>
    </row>
    <row r="741" spans="1:33" s="1" customFormat="1" ht="18" customHeight="1">
      <c r="A741" s="1111"/>
      <c r="B741" s="1060" t="s">
        <v>9129</v>
      </c>
      <c r="C741" s="1061" t="s">
        <v>9130</v>
      </c>
      <c r="D741" s="243"/>
      <c r="E741" s="243">
        <v>0.5</v>
      </c>
      <c r="F741" s="243"/>
      <c r="G741" s="609"/>
      <c r="H741" s="609"/>
      <c r="I741" s="609"/>
      <c r="J741" s="243"/>
      <c r="K741" s="243"/>
      <c r="L741" s="609"/>
      <c r="M741" s="609"/>
      <c r="N741" s="609"/>
      <c r="O741" s="1071"/>
      <c r="P741" s="1071">
        <v>0.5</v>
      </c>
      <c r="Q741" s="1062">
        <v>0.5</v>
      </c>
      <c r="R741" s="1011" t="s">
        <v>55</v>
      </c>
      <c r="S741" s="2"/>
      <c r="T741" s="2"/>
      <c r="U741" s="2"/>
      <c r="V741" s="2"/>
      <c r="W741" s="2"/>
      <c r="X741" s="2"/>
      <c r="Y741" s="2"/>
      <c r="Z741" s="2"/>
      <c r="AA741" s="2">
        <v>0.5</v>
      </c>
      <c r="AB741" s="2664"/>
      <c r="AC741" s="2664"/>
      <c r="AD741" s="2664"/>
      <c r="AE741" s="2664"/>
      <c r="AF741" s="2664"/>
      <c r="AG741" s="2664"/>
    </row>
    <row r="742" spans="1:33" s="1" customFormat="1" ht="18" customHeight="1">
      <c r="A742" s="1111"/>
      <c r="B742" s="1066" t="s">
        <v>9131</v>
      </c>
      <c r="C742" s="1061"/>
      <c r="D742" s="243"/>
      <c r="E742" s="243"/>
      <c r="F742" s="243"/>
      <c r="G742" s="609"/>
      <c r="H742" s="609"/>
      <c r="I742" s="609"/>
      <c r="J742" s="243"/>
      <c r="K742" s="243"/>
      <c r="L742" s="609"/>
      <c r="M742" s="609"/>
      <c r="N742" s="609"/>
      <c r="O742" s="1071"/>
      <c r="P742" s="1071"/>
      <c r="Q742" s="1062"/>
      <c r="R742" s="761"/>
      <c r="S742" s="2"/>
      <c r="T742" s="2"/>
      <c r="U742" s="2"/>
      <c r="V742" s="2"/>
      <c r="W742" s="2"/>
      <c r="X742" s="2"/>
      <c r="Y742" s="2"/>
      <c r="Z742" s="2"/>
      <c r="AA742" s="2"/>
      <c r="AB742" s="2664"/>
      <c r="AC742" s="2664"/>
      <c r="AD742" s="2664"/>
      <c r="AE742" s="2664"/>
      <c r="AF742" s="2664"/>
      <c r="AG742" s="2664"/>
    </row>
    <row r="743" spans="1:33" s="1" customFormat="1" ht="18" customHeight="1">
      <c r="A743" s="1111"/>
      <c r="B743" s="1060" t="s">
        <v>61</v>
      </c>
      <c r="C743" s="1061" t="s">
        <v>9132</v>
      </c>
      <c r="D743" s="243"/>
      <c r="E743" s="495">
        <v>1</v>
      </c>
      <c r="F743" s="495">
        <v>0.15</v>
      </c>
      <c r="G743" s="1064"/>
      <c r="H743" s="1064"/>
      <c r="I743" s="1064"/>
      <c r="J743" s="495"/>
      <c r="K743" s="495">
        <v>0.15</v>
      </c>
      <c r="L743" s="1064"/>
      <c r="M743" s="1064"/>
      <c r="N743" s="1064"/>
      <c r="O743" s="1072"/>
      <c r="P743" s="1072">
        <v>0.85</v>
      </c>
      <c r="Q743" s="1073">
        <v>0.85</v>
      </c>
      <c r="R743" s="1011" t="s">
        <v>55</v>
      </c>
      <c r="S743" s="2"/>
      <c r="T743" s="2"/>
      <c r="U743" s="2"/>
      <c r="V743" s="2"/>
      <c r="W743" s="2"/>
      <c r="X743" s="2"/>
      <c r="Y743" s="2"/>
      <c r="Z743" s="2">
        <v>0.15</v>
      </c>
      <c r="AA743" s="2">
        <v>0.85</v>
      </c>
      <c r="AB743" s="2664"/>
      <c r="AC743" s="2664"/>
      <c r="AD743" s="2664"/>
      <c r="AE743" s="2664"/>
      <c r="AF743" s="2664"/>
      <c r="AG743" s="2664"/>
    </row>
    <row r="744" spans="1:33" s="1" customFormat="1" ht="18" customHeight="1">
      <c r="A744" s="1111"/>
      <c r="B744" s="1066" t="s">
        <v>9133</v>
      </c>
      <c r="C744" s="1061"/>
      <c r="D744" s="243"/>
      <c r="E744" s="243"/>
      <c r="F744" s="243"/>
      <c r="G744" s="609"/>
      <c r="H744" s="609"/>
      <c r="I744" s="609"/>
      <c r="J744" s="243"/>
      <c r="K744" s="243"/>
      <c r="L744" s="609"/>
      <c r="M744" s="609"/>
      <c r="N744" s="609"/>
      <c r="O744" s="1071"/>
      <c r="P744" s="1071"/>
      <c r="Q744" s="1062"/>
      <c r="R744" s="761"/>
      <c r="S744" s="2"/>
      <c r="T744" s="2"/>
      <c r="U744" s="2"/>
      <c r="V744" s="2"/>
      <c r="W744" s="2"/>
      <c r="X744" s="2"/>
      <c r="Y744" s="2"/>
      <c r="Z744" s="2"/>
      <c r="AA744" s="2"/>
      <c r="AB744" s="2664"/>
      <c r="AC744" s="2664"/>
      <c r="AD744" s="2664"/>
      <c r="AE744" s="2664"/>
      <c r="AF744" s="2664"/>
      <c r="AG744" s="2664"/>
    </row>
    <row r="745" spans="1:33" s="1" customFormat="1" ht="18" customHeight="1">
      <c r="A745" s="1111"/>
      <c r="B745" s="1060" t="s">
        <v>400</v>
      </c>
      <c r="C745" s="1061" t="s">
        <v>9134</v>
      </c>
      <c r="D745" s="243"/>
      <c r="E745" s="243">
        <v>1.5</v>
      </c>
      <c r="F745" s="243"/>
      <c r="G745" s="609"/>
      <c r="H745" s="609"/>
      <c r="I745" s="609"/>
      <c r="J745" s="243"/>
      <c r="K745" s="243"/>
      <c r="L745" s="609"/>
      <c r="M745" s="609"/>
      <c r="N745" s="609"/>
      <c r="O745" s="1071"/>
      <c r="P745" s="1071">
        <v>1.5</v>
      </c>
      <c r="Q745" s="1062">
        <v>1.5</v>
      </c>
      <c r="R745" s="1011" t="s">
        <v>55</v>
      </c>
      <c r="S745" s="2"/>
      <c r="T745" s="2"/>
      <c r="U745" s="2"/>
      <c r="V745" s="2"/>
      <c r="W745" s="2"/>
      <c r="X745" s="2"/>
      <c r="Y745" s="2"/>
      <c r="Z745" s="2"/>
      <c r="AA745" s="2">
        <v>1.5</v>
      </c>
      <c r="AB745" s="2664"/>
      <c r="AC745" s="2664"/>
      <c r="AD745" s="2664"/>
      <c r="AE745" s="2664"/>
      <c r="AF745" s="2664"/>
      <c r="AG745" s="2664"/>
    </row>
    <row r="746" spans="1:33" s="1" customFormat="1" ht="18" customHeight="1">
      <c r="A746" s="1111"/>
      <c r="B746" s="1066" t="s">
        <v>9135</v>
      </c>
      <c r="C746" s="1061"/>
      <c r="D746" s="243"/>
      <c r="E746" s="243"/>
      <c r="F746" s="243"/>
      <c r="G746" s="609"/>
      <c r="H746" s="609"/>
      <c r="I746" s="609"/>
      <c r="J746" s="243"/>
      <c r="K746" s="243"/>
      <c r="L746" s="609"/>
      <c r="M746" s="609"/>
      <c r="N746" s="609"/>
      <c r="O746" s="1071"/>
      <c r="P746" s="1071"/>
      <c r="Q746" s="1062"/>
      <c r="R746" s="761"/>
      <c r="S746" s="2"/>
      <c r="T746" s="2"/>
      <c r="U746" s="2"/>
      <c r="V746" s="2"/>
      <c r="W746" s="2"/>
      <c r="X746" s="2"/>
      <c r="Y746" s="2"/>
      <c r="Z746" s="2"/>
      <c r="AA746" s="2"/>
      <c r="AB746" s="2664"/>
      <c r="AC746" s="2664"/>
      <c r="AD746" s="2664"/>
      <c r="AE746" s="2664"/>
      <c r="AF746" s="2664"/>
      <c r="AG746" s="2664"/>
    </row>
    <row r="747" spans="1:33" s="1" customFormat="1" ht="18" customHeight="1">
      <c r="A747" s="1111"/>
      <c r="B747" s="1060" t="s">
        <v>549</v>
      </c>
      <c r="C747" s="1061" t="s">
        <v>9136</v>
      </c>
      <c r="D747" s="243"/>
      <c r="E747" s="243">
        <v>0.46100000000000002</v>
      </c>
      <c r="F747" s="243"/>
      <c r="G747" s="609"/>
      <c r="H747" s="609"/>
      <c r="I747" s="609"/>
      <c r="J747" s="243"/>
      <c r="K747" s="243"/>
      <c r="L747" s="609"/>
      <c r="M747" s="609"/>
      <c r="N747" s="609"/>
      <c r="O747" s="1071"/>
      <c r="P747" s="1071">
        <v>0.46100000000000002</v>
      </c>
      <c r="Q747" s="1062">
        <v>0.46100000000000002</v>
      </c>
      <c r="R747" s="1011" t="s">
        <v>55</v>
      </c>
      <c r="S747" s="2"/>
      <c r="T747" s="2"/>
      <c r="U747" s="2"/>
      <c r="V747" s="2"/>
      <c r="W747" s="2"/>
      <c r="X747" s="2"/>
      <c r="Y747" s="2"/>
      <c r="Z747" s="2"/>
      <c r="AA747" s="2">
        <v>0.46100000000000002</v>
      </c>
      <c r="AB747" s="2664"/>
      <c r="AC747" s="2664"/>
      <c r="AD747" s="2664"/>
      <c r="AE747" s="2664"/>
      <c r="AF747" s="2664"/>
      <c r="AG747" s="2664"/>
    </row>
    <row r="748" spans="1:33" s="1" customFormat="1" ht="18" customHeight="1">
      <c r="A748" s="1111"/>
      <c r="B748" s="1066" t="s">
        <v>9137</v>
      </c>
      <c r="C748" s="1061"/>
      <c r="D748" s="243"/>
      <c r="E748" s="243"/>
      <c r="F748" s="243"/>
      <c r="G748" s="609"/>
      <c r="H748" s="609"/>
      <c r="I748" s="609"/>
      <c r="J748" s="243"/>
      <c r="K748" s="243"/>
      <c r="L748" s="609"/>
      <c r="M748" s="609"/>
      <c r="N748" s="609"/>
      <c r="O748" s="1071"/>
      <c r="P748" s="1071"/>
      <c r="Q748" s="1062"/>
      <c r="R748" s="761"/>
      <c r="S748" s="2"/>
      <c r="T748" s="2"/>
      <c r="U748" s="2"/>
      <c r="V748" s="2"/>
      <c r="W748" s="2"/>
      <c r="X748" s="2"/>
      <c r="Y748" s="2"/>
      <c r="Z748" s="2"/>
      <c r="AA748" s="2"/>
      <c r="AB748" s="2664"/>
      <c r="AC748" s="2664"/>
      <c r="AD748" s="2664"/>
      <c r="AE748" s="2664"/>
      <c r="AF748" s="2664"/>
      <c r="AG748" s="2664"/>
    </row>
    <row r="749" spans="1:33" s="1" customFormat="1" ht="18" customHeight="1">
      <c r="A749" s="1111"/>
      <c r="B749" s="1060" t="s">
        <v>369</v>
      </c>
      <c r="C749" s="1061" t="s">
        <v>9138</v>
      </c>
      <c r="D749" s="243"/>
      <c r="E749" s="243">
        <v>1.859</v>
      </c>
      <c r="F749" s="243"/>
      <c r="G749" s="609"/>
      <c r="H749" s="609"/>
      <c r="I749" s="609"/>
      <c r="J749" s="243"/>
      <c r="K749" s="243"/>
      <c r="L749" s="609"/>
      <c r="M749" s="609"/>
      <c r="N749" s="609"/>
      <c r="O749" s="1071"/>
      <c r="P749" s="1071">
        <v>1.859</v>
      </c>
      <c r="Q749" s="1062">
        <v>1.859</v>
      </c>
      <c r="R749" s="1011" t="s">
        <v>55</v>
      </c>
      <c r="S749" s="2"/>
      <c r="T749" s="2"/>
      <c r="U749" s="2"/>
      <c r="V749" s="2"/>
      <c r="W749" s="2"/>
      <c r="X749" s="2"/>
      <c r="Y749" s="2"/>
      <c r="Z749" s="2"/>
      <c r="AA749" s="2">
        <v>1.859</v>
      </c>
      <c r="AB749" s="2664"/>
      <c r="AC749" s="2664"/>
      <c r="AD749" s="2664"/>
      <c r="AE749" s="2664"/>
      <c r="AF749" s="2664"/>
      <c r="AG749" s="2664"/>
    </row>
    <row r="750" spans="1:33" s="1" customFormat="1" ht="18" customHeight="1">
      <c r="A750" s="1111"/>
      <c r="B750" s="1066" t="s">
        <v>9139</v>
      </c>
      <c r="C750" s="1061"/>
      <c r="D750" s="243"/>
      <c r="E750" s="243"/>
      <c r="F750" s="243"/>
      <c r="G750" s="609"/>
      <c r="H750" s="609"/>
      <c r="I750" s="609"/>
      <c r="J750" s="243"/>
      <c r="K750" s="243"/>
      <c r="L750" s="609"/>
      <c r="M750" s="609"/>
      <c r="N750" s="609"/>
      <c r="O750" s="1071"/>
      <c r="P750" s="1071"/>
      <c r="Q750" s="1062"/>
      <c r="R750" s="761"/>
      <c r="S750" s="2"/>
      <c r="T750" s="2"/>
      <c r="U750" s="2"/>
      <c r="V750" s="2"/>
      <c r="W750" s="2"/>
      <c r="X750" s="2"/>
      <c r="Y750" s="2"/>
      <c r="Z750" s="2"/>
      <c r="AA750" s="2"/>
      <c r="AB750" s="2664"/>
      <c r="AC750" s="2664"/>
      <c r="AD750" s="2664"/>
      <c r="AE750" s="2664"/>
      <c r="AF750" s="2664"/>
      <c r="AG750" s="2664"/>
    </row>
    <row r="751" spans="1:33" s="1" customFormat="1" ht="18" customHeight="1">
      <c r="A751" s="1111"/>
      <c r="B751" s="1060" t="s">
        <v>155</v>
      </c>
      <c r="C751" s="1061" t="s">
        <v>9140</v>
      </c>
      <c r="D751" s="243"/>
      <c r="E751" s="243">
        <v>1.2410000000000001</v>
      </c>
      <c r="F751" s="243"/>
      <c r="G751" s="609"/>
      <c r="H751" s="609"/>
      <c r="I751" s="609"/>
      <c r="J751" s="243"/>
      <c r="K751" s="243"/>
      <c r="L751" s="609"/>
      <c r="M751" s="609"/>
      <c r="N751" s="609"/>
      <c r="O751" s="1071"/>
      <c r="P751" s="1071">
        <v>1.2410000000000001</v>
      </c>
      <c r="Q751" s="1062">
        <v>1.2410000000000001</v>
      </c>
      <c r="R751" s="1011" t="s">
        <v>55</v>
      </c>
      <c r="S751" s="2"/>
      <c r="T751" s="2"/>
      <c r="U751" s="2"/>
      <c r="V751" s="2"/>
      <c r="W751" s="2"/>
      <c r="X751" s="2"/>
      <c r="Y751" s="2"/>
      <c r="Z751" s="2"/>
      <c r="AA751" s="2">
        <v>1.2410000000000001</v>
      </c>
      <c r="AB751" s="2664"/>
      <c r="AC751" s="2664"/>
      <c r="AD751" s="2664"/>
      <c r="AE751" s="2664"/>
      <c r="AF751" s="2664"/>
      <c r="AG751" s="2664"/>
    </row>
    <row r="752" spans="1:33" s="1" customFormat="1" ht="18" customHeight="1">
      <c r="A752" s="1111"/>
      <c r="B752" s="1066" t="s">
        <v>9141</v>
      </c>
      <c r="C752" s="1061"/>
      <c r="D752" s="243"/>
      <c r="E752" s="243"/>
      <c r="F752" s="243"/>
      <c r="G752" s="609"/>
      <c r="H752" s="609"/>
      <c r="I752" s="609"/>
      <c r="J752" s="243"/>
      <c r="K752" s="243"/>
      <c r="L752" s="609"/>
      <c r="M752" s="609"/>
      <c r="N752" s="609"/>
      <c r="O752" s="1071"/>
      <c r="P752" s="1071"/>
      <c r="Q752" s="1062"/>
      <c r="R752" s="761"/>
      <c r="S752" s="2"/>
      <c r="T752" s="2"/>
      <c r="U752" s="2"/>
      <c r="V752" s="2"/>
      <c r="W752" s="2"/>
      <c r="X752" s="2"/>
      <c r="Y752" s="2"/>
      <c r="Z752" s="2"/>
      <c r="AA752" s="2"/>
      <c r="AB752" s="2664"/>
      <c r="AC752" s="2664"/>
      <c r="AD752" s="2664"/>
      <c r="AE752" s="2664"/>
      <c r="AF752" s="2664"/>
      <c r="AG752" s="2664"/>
    </row>
    <row r="753" spans="1:33" s="1" customFormat="1" ht="18" customHeight="1">
      <c r="A753" s="1112"/>
      <c r="B753" s="1060" t="s">
        <v>155</v>
      </c>
      <c r="C753" s="1061"/>
      <c r="D753" s="243"/>
      <c r="E753" s="243">
        <v>1</v>
      </c>
      <c r="F753" s="243"/>
      <c r="G753" s="609"/>
      <c r="H753" s="609"/>
      <c r="I753" s="609"/>
      <c r="J753" s="243"/>
      <c r="K753" s="243"/>
      <c r="L753" s="609"/>
      <c r="M753" s="609"/>
      <c r="N753" s="609"/>
      <c r="O753" s="1071"/>
      <c r="P753" s="1071">
        <v>1</v>
      </c>
      <c r="Q753" s="1062">
        <v>1</v>
      </c>
      <c r="R753" s="1011" t="s">
        <v>55</v>
      </c>
      <c r="S753" s="2"/>
      <c r="T753" s="2"/>
      <c r="U753" s="2"/>
      <c r="V753" s="2"/>
      <c r="W753" s="2"/>
      <c r="X753" s="2"/>
      <c r="Y753" s="2"/>
      <c r="Z753" s="2"/>
      <c r="AA753" s="2">
        <v>1</v>
      </c>
      <c r="AB753" s="2664"/>
      <c r="AC753" s="2664"/>
      <c r="AD753" s="2664"/>
      <c r="AE753" s="2664"/>
      <c r="AF753" s="2664"/>
      <c r="AG753" s="2664"/>
    </row>
    <row r="754" spans="1:33" s="1" customFormat="1" ht="18" customHeight="1">
      <c r="A754" s="1112"/>
      <c r="B754" s="1066" t="s">
        <v>9142</v>
      </c>
      <c r="C754" s="1061"/>
      <c r="D754" s="243"/>
      <c r="E754" s="243"/>
      <c r="F754" s="243"/>
      <c r="G754" s="609"/>
      <c r="H754" s="609"/>
      <c r="I754" s="609"/>
      <c r="J754" s="243"/>
      <c r="K754" s="243"/>
      <c r="L754" s="609"/>
      <c r="M754" s="609"/>
      <c r="N754" s="609"/>
      <c r="O754" s="1071"/>
      <c r="P754" s="1071"/>
      <c r="Q754" s="1062"/>
      <c r="R754" s="761"/>
      <c r="S754" s="2"/>
      <c r="T754" s="2"/>
      <c r="U754" s="2"/>
      <c r="V754" s="2"/>
      <c r="W754" s="2"/>
      <c r="X754" s="2"/>
      <c r="Y754" s="2"/>
      <c r="Z754" s="2"/>
      <c r="AA754" s="2"/>
      <c r="AB754" s="2664"/>
      <c r="AC754" s="2664"/>
      <c r="AD754" s="2664"/>
      <c r="AE754" s="2664"/>
      <c r="AF754" s="2664"/>
      <c r="AG754" s="2664"/>
    </row>
    <row r="755" spans="1:33" s="1" customFormat="1" ht="17.25" customHeight="1">
      <c r="A755" s="1111"/>
      <c r="B755" s="1060" t="s">
        <v>9143</v>
      </c>
      <c r="C755" s="1061" t="s">
        <v>9144</v>
      </c>
      <c r="D755" s="243"/>
      <c r="E755" s="243">
        <v>0.25</v>
      </c>
      <c r="F755" s="243"/>
      <c r="G755" s="609"/>
      <c r="H755" s="609"/>
      <c r="I755" s="609"/>
      <c r="J755" s="243"/>
      <c r="K755" s="243"/>
      <c r="L755" s="609"/>
      <c r="M755" s="609"/>
      <c r="N755" s="609"/>
      <c r="O755" s="1071"/>
      <c r="P755" s="1071">
        <v>0.25</v>
      </c>
      <c r="Q755" s="1062">
        <v>0.25</v>
      </c>
      <c r="R755" s="1011" t="s">
        <v>55</v>
      </c>
      <c r="S755" s="2"/>
      <c r="T755" s="2"/>
      <c r="U755" s="2"/>
      <c r="V755" s="2"/>
      <c r="W755" s="2"/>
      <c r="X755" s="2"/>
      <c r="Y755" s="2"/>
      <c r="Z755" s="2"/>
      <c r="AA755" s="2">
        <v>0.25</v>
      </c>
      <c r="AB755" s="2664"/>
      <c r="AC755" s="2664"/>
      <c r="AD755" s="2664"/>
      <c r="AE755" s="2664"/>
      <c r="AF755" s="2664"/>
      <c r="AG755" s="2664"/>
    </row>
    <row r="756" spans="1:33" s="1" customFormat="1" ht="16.5" customHeight="1">
      <c r="A756" s="1111"/>
      <c r="B756" s="1066" t="s">
        <v>9142</v>
      </c>
      <c r="C756" s="1061"/>
      <c r="D756" s="243"/>
      <c r="E756" s="243"/>
      <c r="F756" s="243"/>
      <c r="G756" s="609"/>
      <c r="H756" s="609"/>
      <c r="I756" s="609"/>
      <c r="J756" s="243"/>
      <c r="K756" s="243"/>
      <c r="L756" s="609"/>
      <c r="M756" s="609"/>
      <c r="N756" s="609"/>
      <c r="O756" s="1071"/>
      <c r="P756" s="1071"/>
      <c r="Q756" s="1062"/>
      <c r="R756" s="761"/>
      <c r="S756" s="2"/>
      <c r="T756" s="2"/>
      <c r="U756" s="2"/>
      <c r="V756" s="2"/>
      <c r="W756" s="2"/>
      <c r="X756" s="2"/>
      <c r="Y756" s="2"/>
      <c r="Z756" s="2"/>
      <c r="AA756" s="2"/>
      <c r="AB756" s="2664"/>
      <c r="AC756" s="2664"/>
      <c r="AD756" s="2664"/>
      <c r="AE756" s="2664"/>
      <c r="AF756" s="2664"/>
      <c r="AG756" s="2664"/>
    </row>
    <row r="757" spans="1:33" s="1" customFormat="1" ht="16.5" customHeight="1">
      <c r="A757" s="1111"/>
      <c r="B757" s="1060" t="s">
        <v>9145</v>
      </c>
      <c r="C757" s="1061" t="s">
        <v>9146</v>
      </c>
      <c r="D757" s="243"/>
      <c r="E757" s="243">
        <v>0.6</v>
      </c>
      <c r="F757" s="243"/>
      <c r="G757" s="609"/>
      <c r="H757" s="609"/>
      <c r="I757" s="609"/>
      <c r="J757" s="243"/>
      <c r="K757" s="243"/>
      <c r="L757" s="609"/>
      <c r="M757" s="609"/>
      <c r="N757" s="609"/>
      <c r="O757" s="1071"/>
      <c r="P757" s="1071">
        <v>0.6</v>
      </c>
      <c r="Q757" s="1062">
        <v>0.6</v>
      </c>
      <c r="R757" s="1011" t="s">
        <v>55</v>
      </c>
      <c r="S757" s="2"/>
      <c r="T757" s="2"/>
      <c r="U757" s="2"/>
      <c r="V757" s="2"/>
      <c r="W757" s="2"/>
      <c r="X757" s="2"/>
      <c r="Y757" s="2"/>
      <c r="Z757" s="2"/>
      <c r="AA757" s="2">
        <v>0.6</v>
      </c>
      <c r="AB757" s="2664"/>
      <c r="AC757" s="2664"/>
      <c r="AD757" s="2664"/>
      <c r="AE757" s="2664"/>
      <c r="AF757" s="2664"/>
      <c r="AG757" s="2664"/>
    </row>
    <row r="758" spans="1:33" s="1" customFormat="1" ht="16.5" customHeight="1">
      <c r="A758" s="1111"/>
      <c r="B758" s="1060" t="s">
        <v>7306</v>
      </c>
      <c r="C758" s="1061" t="s">
        <v>9147</v>
      </c>
      <c r="D758" s="243"/>
      <c r="E758" s="243">
        <v>0.4</v>
      </c>
      <c r="F758" s="243"/>
      <c r="G758" s="609"/>
      <c r="H758" s="609"/>
      <c r="I758" s="609"/>
      <c r="J758" s="243"/>
      <c r="K758" s="243"/>
      <c r="L758" s="609"/>
      <c r="M758" s="609"/>
      <c r="N758" s="609"/>
      <c r="O758" s="1071"/>
      <c r="P758" s="1071">
        <v>0.4</v>
      </c>
      <c r="Q758" s="1062">
        <v>0.4</v>
      </c>
      <c r="R758" s="1011" t="s">
        <v>55</v>
      </c>
      <c r="S758" s="2"/>
      <c r="T758" s="2"/>
      <c r="U758" s="2"/>
      <c r="V758" s="2"/>
      <c r="W758" s="2"/>
      <c r="X758" s="2"/>
      <c r="Y758" s="2"/>
      <c r="Z758" s="2"/>
      <c r="AA758" s="2">
        <v>0.4</v>
      </c>
      <c r="AB758" s="2664"/>
      <c r="AC758" s="2664"/>
      <c r="AD758" s="2664"/>
      <c r="AE758" s="2664"/>
      <c r="AF758" s="2664"/>
      <c r="AG758" s="2664"/>
    </row>
    <row r="759" spans="1:33" s="1" customFormat="1" ht="16.5" customHeight="1">
      <c r="A759" s="1111"/>
      <c r="B759" s="1060" t="s">
        <v>70</v>
      </c>
      <c r="C759" s="1061" t="s">
        <v>9148</v>
      </c>
      <c r="D759" s="243"/>
      <c r="E759" s="243">
        <v>1.3</v>
      </c>
      <c r="F759" s="243">
        <v>1</v>
      </c>
      <c r="G759" s="1067">
        <v>1</v>
      </c>
      <c r="H759" s="1067"/>
      <c r="I759" s="1067"/>
      <c r="J759" s="609"/>
      <c r="K759" s="609"/>
      <c r="L759" s="609"/>
      <c r="M759" s="609"/>
      <c r="N759" s="609"/>
      <c r="O759" s="1071"/>
      <c r="P759" s="1071">
        <v>0.3</v>
      </c>
      <c r="Q759" s="1062">
        <v>0.3</v>
      </c>
      <c r="R759" s="1011" t="s">
        <v>55</v>
      </c>
      <c r="S759" s="2"/>
      <c r="T759" s="2"/>
      <c r="U759" s="2"/>
      <c r="V759" s="2"/>
      <c r="W759" s="2"/>
      <c r="X759" s="2"/>
      <c r="Y759" s="2"/>
      <c r="Z759" s="2">
        <v>1</v>
      </c>
      <c r="AA759" s="2">
        <v>0.3</v>
      </c>
      <c r="AB759" s="2664"/>
      <c r="AC759" s="2664"/>
      <c r="AD759" s="2664"/>
      <c r="AE759" s="2664"/>
      <c r="AF759" s="2664"/>
      <c r="AG759" s="2664"/>
    </row>
    <row r="760" spans="1:33" s="1" customFormat="1" ht="16.5" customHeight="1">
      <c r="A760" s="1111"/>
      <c r="B760" s="1066" t="s">
        <v>9149</v>
      </c>
      <c r="C760" s="1061"/>
      <c r="D760" s="243"/>
      <c r="E760" s="243"/>
      <c r="F760" s="243"/>
      <c r="G760" s="1067"/>
      <c r="H760" s="1067"/>
      <c r="I760" s="1067"/>
      <c r="J760" s="609"/>
      <c r="K760" s="609"/>
      <c r="L760" s="609"/>
      <c r="M760" s="609"/>
      <c r="N760" s="609"/>
      <c r="O760" s="1071"/>
      <c r="P760" s="1071"/>
      <c r="Q760" s="1062"/>
      <c r="R760" s="761"/>
      <c r="S760" s="2"/>
      <c r="T760" s="2"/>
      <c r="U760" s="2"/>
      <c r="V760" s="2"/>
      <c r="W760" s="2"/>
      <c r="X760" s="2"/>
      <c r="Y760" s="2"/>
      <c r="Z760" s="2"/>
      <c r="AA760" s="2"/>
      <c r="AB760" s="2664"/>
      <c r="AC760" s="2664"/>
      <c r="AD760" s="2664"/>
      <c r="AE760" s="2664"/>
      <c r="AF760" s="2664"/>
      <c r="AG760" s="2664"/>
    </row>
    <row r="761" spans="1:33" s="1" customFormat="1" ht="16.5" customHeight="1">
      <c r="A761" s="1111"/>
      <c r="B761" s="1060" t="s">
        <v>70</v>
      </c>
      <c r="C761" s="1061" t="s">
        <v>9150</v>
      </c>
      <c r="D761" s="243"/>
      <c r="E761" s="243">
        <v>0.4</v>
      </c>
      <c r="F761" s="243"/>
      <c r="G761" s="1067"/>
      <c r="H761" s="1067"/>
      <c r="I761" s="1067"/>
      <c r="J761" s="243"/>
      <c r="K761" s="243"/>
      <c r="L761" s="609"/>
      <c r="M761" s="609"/>
      <c r="N761" s="609"/>
      <c r="O761" s="1071"/>
      <c r="P761" s="1071">
        <v>0.4</v>
      </c>
      <c r="Q761" s="1062">
        <v>0.4</v>
      </c>
      <c r="R761" s="1011" t="s">
        <v>55</v>
      </c>
      <c r="S761" s="2"/>
      <c r="T761" s="2"/>
      <c r="U761" s="2"/>
      <c r="V761" s="2"/>
      <c r="W761" s="2"/>
      <c r="X761" s="2"/>
      <c r="Y761" s="2"/>
      <c r="Z761" s="2"/>
      <c r="AA761" s="2">
        <v>0.4</v>
      </c>
      <c r="AB761" s="2664"/>
      <c r="AC761" s="2664"/>
      <c r="AD761" s="2664"/>
      <c r="AE761" s="2664"/>
      <c r="AF761" s="2664"/>
      <c r="AG761" s="2664"/>
    </row>
    <row r="762" spans="1:33" s="1" customFormat="1" ht="16.5" customHeight="1">
      <c r="A762" s="1111"/>
      <c r="B762" s="1060" t="s">
        <v>9151</v>
      </c>
      <c r="C762" s="1061" t="s">
        <v>9152</v>
      </c>
      <c r="D762" s="243"/>
      <c r="E762" s="243">
        <v>0.3</v>
      </c>
      <c r="F762" s="243"/>
      <c r="G762" s="1067"/>
      <c r="H762" s="1067"/>
      <c r="I762" s="1067"/>
      <c r="J762" s="243"/>
      <c r="K762" s="243"/>
      <c r="L762" s="609"/>
      <c r="M762" s="609"/>
      <c r="N762" s="609"/>
      <c r="O762" s="1071"/>
      <c r="P762" s="1071">
        <v>0.3</v>
      </c>
      <c r="Q762" s="1062">
        <v>0.3</v>
      </c>
      <c r="R762" s="1011" t="s">
        <v>55</v>
      </c>
      <c r="S762" s="2"/>
      <c r="T762" s="2"/>
      <c r="U762" s="2"/>
      <c r="V762" s="2"/>
      <c r="W762" s="2"/>
      <c r="X762" s="2"/>
      <c r="Y762" s="2"/>
      <c r="Z762" s="2"/>
      <c r="AA762" s="2">
        <v>0.3</v>
      </c>
      <c r="AB762" s="2664"/>
      <c r="AC762" s="2664"/>
      <c r="AD762" s="2664"/>
      <c r="AE762" s="2664"/>
      <c r="AF762" s="2664"/>
      <c r="AG762" s="2664"/>
    </row>
    <row r="763" spans="1:33" s="1" customFormat="1" ht="16.5" customHeight="1">
      <c r="A763" s="1111"/>
      <c r="B763" s="1066" t="s">
        <v>9153</v>
      </c>
      <c r="C763" s="1061"/>
      <c r="D763" s="243"/>
      <c r="E763" s="243"/>
      <c r="F763" s="243"/>
      <c r="G763" s="1067"/>
      <c r="H763" s="1067"/>
      <c r="I763" s="1067"/>
      <c r="J763" s="243"/>
      <c r="K763" s="243"/>
      <c r="L763" s="609"/>
      <c r="M763" s="609"/>
      <c r="N763" s="609"/>
      <c r="O763" s="1071"/>
      <c r="P763" s="1071"/>
      <c r="Q763" s="1062"/>
      <c r="R763" s="761"/>
      <c r="S763" s="2"/>
      <c r="T763" s="2"/>
      <c r="U763" s="2"/>
      <c r="V763" s="2"/>
      <c r="W763" s="2"/>
      <c r="X763" s="2"/>
      <c r="Y763" s="2"/>
      <c r="Z763" s="2"/>
      <c r="AA763" s="2"/>
      <c r="AB763" s="2664"/>
      <c r="AC763" s="2664"/>
      <c r="AD763" s="2664"/>
      <c r="AE763" s="2664"/>
      <c r="AF763" s="2664"/>
      <c r="AG763" s="2664"/>
    </row>
    <row r="764" spans="1:33" s="1" customFormat="1" ht="16.5" customHeight="1">
      <c r="A764" s="1111"/>
      <c r="B764" s="1060" t="s">
        <v>70</v>
      </c>
      <c r="C764" s="1061" t="s">
        <v>9154</v>
      </c>
      <c r="D764" s="243"/>
      <c r="E764" s="243">
        <v>0.35</v>
      </c>
      <c r="F764" s="243"/>
      <c r="G764" s="1067"/>
      <c r="H764" s="1067"/>
      <c r="I764" s="1067"/>
      <c r="J764" s="243"/>
      <c r="K764" s="243"/>
      <c r="L764" s="609"/>
      <c r="M764" s="609"/>
      <c r="N764" s="609"/>
      <c r="O764" s="1071"/>
      <c r="P764" s="1071">
        <v>0.35</v>
      </c>
      <c r="Q764" s="1062">
        <v>0.35</v>
      </c>
      <c r="R764" s="1011" t="s">
        <v>55</v>
      </c>
      <c r="S764" s="2"/>
      <c r="T764" s="2"/>
      <c r="U764" s="2"/>
      <c r="V764" s="2"/>
      <c r="W764" s="2"/>
      <c r="X764" s="2"/>
      <c r="Y764" s="2"/>
      <c r="Z764" s="2"/>
      <c r="AA764" s="2">
        <v>0.35</v>
      </c>
      <c r="AB764" s="2664"/>
      <c r="AC764" s="2664"/>
      <c r="AD764" s="2664"/>
      <c r="AE764" s="2664"/>
      <c r="AF764" s="2664"/>
      <c r="AG764" s="2664"/>
    </row>
    <row r="765" spans="1:33" s="1" customFormat="1" ht="16.5" customHeight="1">
      <c r="A765" s="1111"/>
      <c r="B765" s="1066" t="s">
        <v>4121</v>
      </c>
      <c r="C765" s="1061"/>
      <c r="D765" s="243"/>
      <c r="E765" s="243"/>
      <c r="F765" s="243"/>
      <c r="G765" s="1067"/>
      <c r="H765" s="1067"/>
      <c r="I765" s="1067"/>
      <c r="J765" s="243"/>
      <c r="K765" s="243"/>
      <c r="L765" s="609"/>
      <c r="M765" s="609"/>
      <c r="N765" s="609"/>
      <c r="O765" s="1071"/>
      <c r="P765" s="1071"/>
      <c r="Q765" s="1062"/>
      <c r="R765" s="761"/>
      <c r="S765" s="2"/>
      <c r="T765" s="2"/>
      <c r="U765" s="2"/>
      <c r="V765" s="2"/>
      <c r="W765" s="2"/>
      <c r="X765" s="2"/>
      <c r="Y765" s="2"/>
      <c r="Z765" s="2"/>
      <c r="AA765" s="2"/>
      <c r="AB765" s="2664"/>
      <c r="AC765" s="2664"/>
      <c r="AD765" s="2664"/>
      <c r="AE765" s="2664"/>
      <c r="AF765" s="2664"/>
      <c r="AG765" s="2664"/>
    </row>
    <row r="766" spans="1:33" s="1" customFormat="1" ht="16.5" customHeight="1">
      <c r="A766" s="1111"/>
      <c r="B766" s="1060" t="s">
        <v>70</v>
      </c>
      <c r="C766" s="1061" t="s">
        <v>9155</v>
      </c>
      <c r="D766" s="243"/>
      <c r="E766" s="243">
        <v>1.409</v>
      </c>
      <c r="F766" s="243"/>
      <c r="G766" s="1067"/>
      <c r="H766" s="1067"/>
      <c r="I766" s="1067"/>
      <c r="J766" s="243"/>
      <c r="K766" s="243"/>
      <c r="L766" s="609"/>
      <c r="M766" s="609"/>
      <c r="N766" s="609"/>
      <c r="O766" s="1071"/>
      <c r="P766" s="1071">
        <v>1.409</v>
      </c>
      <c r="Q766" s="1062">
        <v>1.409</v>
      </c>
      <c r="R766" s="1011" t="s">
        <v>55</v>
      </c>
      <c r="S766" s="2"/>
      <c r="T766" s="2"/>
      <c r="U766" s="2"/>
      <c r="V766" s="2"/>
      <c r="W766" s="2"/>
      <c r="X766" s="2"/>
      <c r="Y766" s="2"/>
      <c r="Z766" s="2"/>
      <c r="AA766" s="2">
        <v>1.409</v>
      </c>
      <c r="AB766" s="2664"/>
      <c r="AC766" s="2664"/>
      <c r="AD766" s="2664"/>
      <c r="AE766" s="2664"/>
      <c r="AF766" s="2664"/>
      <c r="AG766" s="2664"/>
    </row>
    <row r="767" spans="1:33" s="1" customFormat="1" ht="16.5" customHeight="1">
      <c r="A767" s="1111"/>
      <c r="B767" s="1066" t="s">
        <v>9156</v>
      </c>
      <c r="C767" s="1061"/>
      <c r="D767" s="243"/>
      <c r="E767" s="243"/>
      <c r="F767" s="243"/>
      <c r="G767" s="1067"/>
      <c r="H767" s="1067"/>
      <c r="I767" s="1067"/>
      <c r="J767" s="243"/>
      <c r="K767" s="243"/>
      <c r="L767" s="609"/>
      <c r="M767" s="609"/>
      <c r="N767" s="609"/>
      <c r="O767" s="1071"/>
      <c r="P767" s="1071"/>
      <c r="Q767" s="1062"/>
      <c r="R767" s="761"/>
      <c r="S767" s="2"/>
      <c r="T767" s="2"/>
      <c r="U767" s="2"/>
      <c r="V767" s="2"/>
      <c r="W767" s="2"/>
      <c r="X767" s="2"/>
      <c r="Y767" s="2"/>
      <c r="Z767" s="2"/>
      <c r="AA767" s="2"/>
      <c r="AB767" s="2664"/>
      <c r="AC767" s="2664"/>
      <c r="AD767" s="2664"/>
      <c r="AE767" s="2664"/>
      <c r="AF767" s="2664"/>
      <c r="AG767" s="2664"/>
    </row>
    <row r="768" spans="1:33" s="1" customFormat="1" ht="16.5" customHeight="1">
      <c r="A768" s="1111"/>
      <c r="B768" s="1060" t="s">
        <v>70</v>
      </c>
      <c r="C768" s="1061" t="s">
        <v>9157</v>
      </c>
      <c r="D768" s="243"/>
      <c r="E768" s="243">
        <v>0.5</v>
      </c>
      <c r="F768" s="243"/>
      <c r="G768" s="1067"/>
      <c r="H768" s="1067"/>
      <c r="I768" s="1067"/>
      <c r="J768" s="243"/>
      <c r="K768" s="243"/>
      <c r="L768" s="609"/>
      <c r="M768" s="609"/>
      <c r="N768" s="609"/>
      <c r="O768" s="609"/>
      <c r="P768" s="609">
        <v>0.5</v>
      </c>
      <c r="Q768" s="1063">
        <v>0.5</v>
      </c>
      <c r="R768" s="1011" t="s">
        <v>55</v>
      </c>
      <c r="S768" s="2"/>
      <c r="T768" s="2"/>
      <c r="U768" s="2"/>
      <c r="V768" s="2"/>
      <c r="W768" s="2"/>
      <c r="X768" s="2"/>
      <c r="Y768" s="2"/>
      <c r="Z768" s="2"/>
      <c r="AA768" s="2">
        <v>0.5</v>
      </c>
      <c r="AB768" s="2664"/>
      <c r="AC768" s="2664"/>
      <c r="AD768" s="2664"/>
      <c r="AE768" s="2664"/>
      <c r="AF768" s="2664"/>
      <c r="AG768" s="2664"/>
    </row>
    <row r="769" spans="1:33" s="1" customFormat="1" ht="16.5" customHeight="1">
      <c r="A769" s="1111"/>
      <c r="B769" s="1066" t="s">
        <v>9158</v>
      </c>
      <c r="C769" s="1061"/>
      <c r="D769" s="243"/>
      <c r="E769" s="243"/>
      <c r="F769" s="243"/>
      <c r="G769" s="1067"/>
      <c r="H769" s="1067"/>
      <c r="I769" s="1067"/>
      <c r="J769" s="243"/>
      <c r="K769" s="243"/>
      <c r="L769" s="609"/>
      <c r="M769" s="609"/>
      <c r="N769" s="609"/>
      <c r="O769" s="609"/>
      <c r="P769" s="609"/>
      <c r="Q769" s="1063"/>
      <c r="R769" s="95"/>
      <c r="S769" s="2"/>
      <c r="T769" s="2"/>
      <c r="U769" s="2"/>
      <c r="V769" s="2"/>
      <c r="W769" s="2"/>
      <c r="X769" s="2"/>
      <c r="Y769" s="2"/>
      <c r="Z769" s="2"/>
      <c r="AA769" s="2"/>
      <c r="AB769" s="2664"/>
      <c r="AC769" s="2664"/>
      <c r="AD769" s="2664"/>
      <c r="AE769" s="2664"/>
      <c r="AF769" s="2664"/>
      <c r="AG769" s="2664"/>
    </row>
    <row r="770" spans="1:33" s="1" customFormat="1" ht="16.5" customHeight="1">
      <c r="A770" s="1111"/>
      <c r="B770" s="1060" t="s">
        <v>9159</v>
      </c>
      <c r="C770" s="1061" t="s">
        <v>9160</v>
      </c>
      <c r="D770" s="243"/>
      <c r="E770" s="243">
        <v>0.35</v>
      </c>
      <c r="F770" s="243"/>
      <c r="G770" s="1067"/>
      <c r="H770" s="1067"/>
      <c r="I770" s="1067"/>
      <c r="J770" s="1067"/>
      <c r="K770" s="1067"/>
      <c r="L770" s="609"/>
      <c r="M770" s="609"/>
      <c r="N770" s="609"/>
      <c r="O770" s="609"/>
      <c r="P770" s="609">
        <v>0.35</v>
      </c>
      <c r="Q770" s="1063">
        <v>0.35</v>
      </c>
      <c r="R770" s="1011" t="s">
        <v>55</v>
      </c>
      <c r="S770" s="2"/>
      <c r="T770" s="2"/>
      <c r="U770" s="2"/>
      <c r="V770" s="2"/>
      <c r="W770" s="2"/>
      <c r="X770" s="2"/>
      <c r="Y770" s="2"/>
      <c r="Z770" s="2"/>
      <c r="AA770" s="2">
        <v>0.35</v>
      </c>
      <c r="AB770" s="2664"/>
      <c r="AC770" s="2664"/>
      <c r="AD770" s="2664"/>
      <c r="AE770" s="2664"/>
      <c r="AF770" s="2664"/>
      <c r="AG770" s="2664"/>
    </row>
    <row r="771" spans="1:33" s="1" customFormat="1" ht="16.5" customHeight="1">
      <c r="A771" s="1111"/>
      <c r="B771" s="1060" t="s">
        <v>814</v>
      </c>
      <c r="C771" s="1061" t="s">
        <v>9161</v>
      </c>
      <c r="D771" s="243"/>
      <c r="E771" s="243">
        <v>0.73</v>
      </c>
      <c r="F771" s="243"/>
      <c r="G771" s="1067"/>
      <c r="H771" s="1067"/>
      <c r="I771" s="1067"/>
      <c r="J771" s="1067"/>
      <c r="K771" s="1067"/>
      <c r="L771" s="609"/>
      <c r="M771" s="609"/>
      <c r="N771" s="609"/>
      <c r="O771" s="609"/>
      <c r="P771" s="609">
        <v>0.73</v>
      </c>
      <c r="Q771" s="1063">
        <v>0.73</v>
      </c>
      <c r="R771" s="1011" t="s">
        <v>55</v>
      </c>
      <c r="S771" s="2"/>
      <c r="T771" s="2"/>
      <c r="U771" s="2"/>
      <c r="V771" s="2"/>
      <c r="W771" s="2"/>
      <c r="X771" s="2"/>
      <c r="Y771" s="2"/>
      <c r="Z771" s="2"/>
      <c r="AA771" s="2">
        <v>0.73</v>
      </c>
      <c r="AB771" s="2664"/>
      <c r="AC771" s="2664"/>
      <c r="AD771" s="2664"/>
      <c r="AE771" s="2664"/>
      <c r="AF771" s="2664"/>
      <c r="AG771" s="2664"/>
    </row>
    <row r="772" spans="1:33" s="1" customFormat="1" ht="16.5" customHeight="1">
      <c r="A772" s="1111"/>
      <c r="B772" s="1066" t="s">
        <v>9162</v>
      </c>
      <c r="C772" s="1061"/>
      <c r="D772" s="243"/>
      <c r="E772" s="243"/>
      <c r="F772" s="243"/>
      <c r="G772" s="1067"/>
      <c r="H772" s="1067"/>
      <c r="I772" s="1067"/>
      <c r="J772" s="1067"/>
      <c r="K772" s="1067"/>
      <c r="L772" s="609"/>
      <c r="M772" s="609"/>
      <c r="N772" s="609"/>
      <c r="O772" s="609"/>
      <c r="P772" s="609"/>
      <c r="Q772" s="1063"/>
      <c r="R772" s="95"/>
      <c r="S772" s="2"/>
      <c r="T772" s="2"/>
      <c r="U772" s="2"/>
      <c r="V772" s="2"/>
      <c r="W772" s="2"/>
      <c r="X772" s="2"/>
      <c r="Y772" s="2"/>
      <c r="Z772" s="2"/>
      <c r="AA772" s="2"/>
      <c r="AB772" s="2664"/>
      <c r="AC772" s="2664"/>
      <c r="AD772" s="2664"/>
      <c r="AE772" s="2664"/>
      <c r="AF772" s="2664"/>
      <c r="AG772" s="2664"/>
    </row>
    <row r="773" spans="1:33" s="1" customFormat="1" ht="14.25" customHeight="1">
      <c r="A773" s="1111"/>
      <c r="B773" s="1060" t="s">
        <v>70</v>
      </c>
      <c r="C773" s="1061" t="s">
        <v>9163</v>
      </c>
      <c r="D773" s="243"/>
      <c r="E773" s="243">
        <v>0.5</v>
      </c>
      <c r="F773" s="243">
        <v>0.5</v>
      </c>
      <c r="G773" s="1067">
        <v>0.5</v>
      </c>
      <c r="H773" s="1067"/>
      <c r="I773" s="1067"/>
      <c r="J773" s="1067"/>
      <c r="K773" s="1067"/>
      <c r="L773" s="609"/>
      <c r="M773" s="609"/>
      <c r="N773" s="609"/>
      <c r="O773" s="609"/>
      <c r="P773" s="609"/>
      <c r="Q773" s="1063"/>
      <c r="R773" s="1011" t="s">
        <v>55</v>
      </c>
      <c r="S773" s="2"/>
      <c r="T773" s="2"/>
      <c r="U773" s="2"/>
      <c r="V773" s="2"/>
      <c r="W773" s="2"/>
      <c r="X773" s="2"/>
      <c r="Y773" s="2"/>
      <c r="Z773" s="2">
        <v>0.5</v>
      </c>
      <c r="AA773" s="2"/>
      <c r="AB773" s="2664"/>
      <c r="AC773" s="2664"/>
      <c r="AD773" s="2664"/>
      <c r="AE773" s="2664"/>
      <c r="AF773" s="2664"/>
      <c r="AG773" s="2664"/>
    </row>
    <row r="774" spans="1:33" s="1" customFormat="1" ht="14.25" customHeight="1">
      <c r="A774" s="1111"/>
      <c r="B774" s="1060" t="s">
        <v>9164</v>
      </c>
      <c r="C774" s="1061" t="s">
        <v>9165</v>
      </c>
      <c r="D774" s="243"/>
      <c r="E774" s="243">
        <v>0.5</v>
      </c>
      <c r="F774" s="243"/>
      <c r="G774" s="1067"/>
      <c r="H774" s="1067"/>
      <c r="I774" s="1067"/>
      <c r="J774" s="1067"/>
      <c r="K774" s="1067"/>
      <c r="L774" s="609"/>
      <c r="M774" s="609"/>
      <c r="N774" s="609"/>
      <c r="O774" s="609"/>
      <c r="P774" s="609">
        <v>0.5</v>
      </c>
      <c r="Q774" s="1063">
        <v>0.5</v>
      </c>
      <c r="R774" s="1011" t="s">
        <v>55</v>
      </c>
      <c r="S774" s="2"/>
      <c r="T774" s="2"/>
      <c r="U774" s="2"/>
      <c r="V774" s="2"/>
      <c r="W774" s="2"/>
      <c r="X774" s="2"/>
      <c r="Y774" s="2"/>
      <c r="Z774" s="2"/>
      <c r="AA774" s="2">
        <v>0.5</v>
      </c>
      <c r="AB774" s="2664"/>
      <c r="AC774" s="2664"/>
      <c r="AD774" s="2664"/>
      <c r="AE774" s="2664"/>
      <c r="AF774" s="2664"/>
      <c r="AG774" s="2664"/>
    </row>
    <row r="775" spans="1:33" s="1" customFormat="1" ht="14.25" customHeight="1">
      <c r="A775" s="1111"/>
      <c r="B775" s="1060" t="s">
        <v>282</v>
      </c>
      <c r="C775" s="1061" t="s">
        <v>9166</v>
      </c>
      <c r="D775" s="243"/>
      <c r="E775" s="243">
        <v>0.1</v>
      </c>
      <c r="F775" s="243">
        <v>0.1</v>
      </c>
      <c r="G775" s="1067">
        <v>0.1</v>
      </c>
      <c r="H775" s="1067"/>
      <c r="I775" s="1067"/>
      <c r="J775" s="1067"/>
      <c r="K775" s="1067"/>
      <c r="L775" s="609"/>
      <c r="M775" s="609"/>
      <c r="N775" s="609"/>
      <c r="O775" s="609"/>
      <c r="P775" s="609"/>
      <c r="Q775" s="1063"/>
      <c r="R775" s="1011" t="s">
        <v>55</v>
      </c>
      <c r="S775" s="2"/>
      <c r="T775" s="2"/>
      <c r="U775" s="2"/>
      <c r="V775" s="2"/>
      <c r="W775" s="2"/>
      <c r="X775" s="2"/>
      <c r="Y775" s="2"/>
      <c r="Z775" s="2">
        <v>0.1</v>
      </c>
      <c r="AA775" s="2"/>
      <c r="AB775" s="2664"/>
      <c r="AC775" s="2664"/>
      <c r="AD775" s="2664"/>
      <c r="AE775" s="2664"/>
      <c r="AF775" s="2664"/>
      <c r="AG775" s="2664"/>
    </row>
    <row r="776" spans="1:33" s="1" customFormat="1" ht="14.25" customHeight="1">
      <c r="A776" s="1111"/>
      <c r="B776" s="1060" t="s">
        <v>9159</v>
      </c>
      <c r="C776" s="1061" t="s">
        <v>9167</v>
      </c>
      <c r="D776" s="243"/>
      <c r="E776" s="243">
        <v>0.71</v>
      </c>
      <c r="F776" s="243"/>
      <c r="G776" s="1067"/>
      <c r="H776" s="1067"/>
      <c r="I776" s="1067"/>
      <c r="J776" s="1067"/>
      <c r="K776" s="1067"/>
      <c r="L776" s="609"/>
      <c r="M776" s="609"/>
      <c r="N776" s="609"/>
      <c r="O776" s="609"/>
      <c r="P776" s="609">
        <v>0.71</v>
      </c>
      <c r="Q776" s="1063">
        <v>0.71</v>
      </c>
      <c r="R776" s="1011" t="s">
        <v>55</v>
      </c>
      <c r="S776" s="2"/>
      <c r="T776" s="2"/>
      <c r="U776" s="2"/>
      <c r="V776" s="2"/>
      <c r="W776" s="2"/>
      <c r="X776" s="2"/>
      <c r="Y776" s="2"/>
      <c r="Z776" s="2"/>
      <c r="AA776" s="2">
        <v>0.71</v>
      </c>
      <c r="AB776" s="2664"/>
      <c r="AC776" s="2664"/>
      <c r="AD776" s="2664"/>
      <c r="AE776" s="2664"/>
      <c r="AF776" s="2664"/>
      <c r="AG776" s="2664"/>
    </row>
    <row r="777" spans="1:33" s="1" customFormat="1" ht="14.25" customHeight="1">
      <c r="A777" s="1111"/>
      <c r="B777" s="1060" t="s">
        <v>9168</v>
      </c>
      <c r="C777" s="1061" t="s">
        <v>9169</v>
      </c>
      <c r="D777" s="243"/>
      <c r="E777" s="243">
        <v>0.50700000000000001</v>
      </c>
      <c r="F777" s="243"/>
      <c r="G777" s="1067"/>
      <c r="H777" s="1067"/>
      <c r="I777" s="1067"/>
      <c r="J777" s="1067"/>
      <c r="K777" s="1067"/>
      <c r="L777" s="609"/>
      <c r="M777" s="609"/>
      <c r="N777" s="609"/>
      <c r="O777" s="609"/>
      <c r="P777" s="609">
        <v>0.50700000000000001</v>
      </c>
      <c r="Q777" s="1063">
        <v>0.50700000000000001</v>
      </c>
      <c r="R777" s="1011" t="s">
        <v>55</v>
      </c>
      <c r="S777" s="2"/>
      <c r="T777" s="2"/>
      <c r="U777" s="2"/>
      <c r="V777" s="2"/>
      <c r="W777" s="2"/>
      <c r="X777" s="2"/>
      <c r="Y777" s="2"/>
      <c r="Z777" s="2"/>
      <c r="AA777" s="2">
        <v>0.50700000000000001</v>
      </c>
      <c r="AB777" s="2664"/>
      <c r="AC777" s="2664"/>
      <c r="AD777" s="2664"/>
      <c r="AE777" s="2664"/>
      <c r="AF777" s="2664"/>
      <c r="AG777" s="2664"/>
    </row>
    <row r="778" spans="1:33" s="1" customFormat="1" ht="14.25" customHeight="1">
      <c r="A778" s="1111"/>
      <c r="B778" s="1060" t="s">
        <v>9170</v>
      </c>
      <c r="C778" s="1061" t="s">
        <v>9171</v>
      </c>
      <c r="D778" s="243"/>
      <c r="E778" s="243">
        <v>0.59</v>
      </c>
      <c r="F778" s="243"/>
      <c r="G778" s="1067"/>
      <c r="H778" s="1067"/>
      <c r="I778" s="1067"/>
      <c r="J778" s="1067"/>
      <c r="K778" s="1067"/>
      <c r="L778" s="609"/>
      <c r="M778" s="609"/>
      <c r="N778" s="609"/>
      <c r="O778" s="609"/>
      <c r="P778" s="609">
        <v>0.59</v>
      </c>
      <c r="Q778" s="1063">
        <v>0.59</v>
      </c>
      <c r="R778" s="1011" t="s">
        <v>55</v>
      </c>
      <c r="S778" s="2"/>
      <c r="T778" s="2"/>
      <c r="U778" s="2"/>
      <c r="V778" s="2"/>
      <c r="W778" s="2"/>
      <c r="X778" s="2"/>
      <c r="Y778" s="2"/>
      <c r="Z778" s="2"/>
      <c r="AA778" s="2">
        <v>0.59</v>
      </c>
      <c r="AB778" s="2664"/>
      <c r="AC778" s="2664"/>
      <c r="AD778" s="2664"/>
      <c r="AE778" s="2664"/>
      <c r="AF778" s="2664"/>
      <c r="AG778" s="2664"/>
    </row>
    <row r="779" spans="1:33" s="377" customFormat="1" ht="14.25" customHeight="1">
      <c r="A779" s="1113"/>
      <c r="B779" s="1114" t="s">
        <v>9172</v>
      </c>
      <c r="C779" s="1115" t="s">
        <v>9173</v>
      </c>
      <c r="D779" s="373"/>
      <c r="E779" s="373">
        <v>0.12</v>
      </c>
      <c r="F779" s="373"/>
      <c r="G779" s="1118"/>
      <c r="H779" s="1118"/>
      <c r="I779" s="1118"/>
      <c r="J779" s="1118"/>
      <c r="K779" s="1118"/>
      <c r="L779" s="1116"/>
      <c r="M779" s="1116"/>
      <c r="N779" s="1116"/>
      <c r="O779" s="1116"/>
      <c r="P779" s="1116">
        <v>0.12</v>
      </c>
      <c r="Q779" s="1117">
        <v>0.12</v>
      </c>
      <c r="R779" s="1116" t="s">
        <v>55</v>
      </c>
      <c r="S779" s="1101"/>
      <c r="T779" s="1101"/>
      <c r="U779" s="1101"/>
      <c r="V779" s="1101"/>
      <c r="W779" s="1101"/>
      <c r="X779" s="1101"/>
      <c r="Y779" s="1101"/>
      <c r="Z779" s="1101"/>
      <c r="AA779" s="1101">
        <v>0.12</v>
      </c>
      <c r="AB779" s="2679"/>
      <c r="AC779" s="2679"/>
      <c r="AD779" s="2679"/>
      <c r="AE779" s="2679"/>
      <c r="AF779" s="2679"/>
      <c r="AG779" s="2679"/>
    </row>
    <row r="780" spans="1:33" s="1" customFormat="1" ht="14.25" customHeight="1">
      <c r="A780" s="1111"/>
      <c r="B780" s="1066" t="s">
        <v>9174</v>
      </c>
      <c r="C780" s="1061"/>
      <c r="D780" s="243"/>
      <c r="E780" s="243"/>
      <c r="F780" s="243"/>
      <c r="G780" s="1067"/>
      <c r="H780" s="1067"/>
      <c r="I780" s="1067"/>
      <c r="J780" s="1067"/>
      <c r="K780" s="1067"/>
      <c r="L780" s="609"/>
      <c r="M780" s="609"/>
      <c r="N780" s="609"/>
      <c r="O780" s="609"/>
      <c r="P780" s="609"/>
      <c r="Q780" s="1063"/>
      <c r="R780" s="95"/>
      <c r="S780" s="2"/>
      <c r="T780" s="2"/>
      <c r="U780" s="2"/>
      <c r="V780" s="2"/>
      <c r="W780" s="2"/>
      <c r="X780" s="2"/>
      <c r="Y780" s="2"/>
      <c r="Z780" s="2"/>
      <c r="AA780" s="2"/>
      <c r="AB780" s="2664"/>
      <c r="AC780" s="2664"/>
      <c r="AD780" s="2664"/>
      <c r="AE780" s="2664"/>
      <c r="AF780" s="2664"/>
      <c r="AG780" s="2664"/>
    </row>
    <row r="781" spans="1:33" s="1" customFormat="1" ht="14.25" customHeight="1">
      <c r="A781" s="1111"/>
      <c r="B781" s="1060" t="s">
        <v>70</v>
      </c>
      <c r="C781" s="1061" t="s">
        <v>9175</v>
      </c>
      <c r="D781" s="243"/>
      <c r="E781" s="243">
        <v>0.4</v>
      </c>
      <c r="F781" s="243"/>
      <c r="G781" s="1067"/>
      <c r="H781" s="1067"/>
      <c r="I781" s="1067"/>
      <c r="J781" s="1067"/>
      <c r="K781" s="1067"/>
      <c r="L781" s="609"/>
      <c r="M781" s="609"/>
      <c r="N781" s="609"/>
      <c r="O781" s="609"/>
      <c r="P781" s="609">
        <v>0.4</v>
      </c>
      <c r="Q781" s="1063">
        <v>0.4</v>
      </c>
      <c r="R781" s="1011" t="s">
        <v>55</v>
      </c>
      <c r="S781" s="2"/>
      <c r="T781" s="2"/>
      <c r="U781" s="2"/>
      <c r="V781" s="2"/>
      <c r="W781" s="2"/>
      <c r="X781" s="2"/>
      <c r="Y781" s="2"/>
      <c r="Z781" s="2"/>
      <c r="AA781" s="2">
        <v>0.4</v>
      </c>
      <c r="AB781" s="2664"/>
      <c r="AC781" s="2664"/>
      <c r="AD781" s="2664"/>
      <c r="AE781" s="2664"/>
      <c r="AF781" s="2664"/>
      <c r="AG781" s="2664"/>
    </row>
    <row r="782" spans="1:33" s="1" customFormat="1" ht="14.25" customHeight="1">
      <c r="A782" s="1111"/>
      <c r="B782" s="1066" t="s">
        <v>9176</v>
      </c>
      <c r="C782" s="1061"/>
      <c r="D782" s="243"/>
      <c r="E782" s="1074"/>
      <c r="F782" s="1074"/>
      <c r="G782" s="1075"/>
      <c r="H782" s="1075"/>
      <c r="I782" s="1075"/>
      <c r="J782" s="1075"/>
      <c r="K782" s="1075"/>
      <c r="L782" s="1076"/>
      <c r="M782" s="1076"/>
      <c r="N782" s="1076"/>
      <c r="O782" s="1076"/>
      <c r="P782" s="1076"/>
      <c r="Q782" s="1077"/>
      <c r="R782" s="1078"/>
      <c r="S782" s="2"/>
      <c r="T782" s="2"/>
      <c r="U782" s="2"/>
      <c r="V782" s="2"/>
      <c r="W782" s="2"/>
      <c r="X782" s="2"/>
      <c r="Y782" s="2"/>
      <c r="Z782" s="2"/>
      <c r="AA782" s="2"/>
      <c r="AB782" s="2664"/>
      <c r="AC782" s="2664"/>
      <c r="AD782" s="2664"/>
      <c r="AE782" s="2664"/>
      <c r="AF782" s="2664"/>
      <c r="AG782" s="2664"/>
    </row>
    <row r="783" spans="1:33" s="1" customFormat="1" ht="14.25" customHeight="1">
      <c r="A783" s="1111"/>
      <c r="B783" s="1060" t="s">
        <v>814</v>
      </c>
      <c r="C783" s="1061" t="s">
        <v>9177</v>
      </c>
      <c r="D783" s="243"/>
      <c r="E783" s="1074">
        <v>0.69</v>
      </c>
      <c r="F783" s="1074"/>
      <c r="G783" s="1075"/>
      <c r="H783" s="1075"/>
      <c r="I783" s="1075"/>
      <c r="J783" s="1075"/>
      <c r="K783" s="1075"/>
      <c r="L783" s="1076"/>
      <c r="M783" s="1076"/>
      <c r="N783" s="1076"/>
      <c r="O783" s="1076"/>
      <c r="P783" s="1076">
        <v>0.69</v>
      </c>
      <c r="Q783" s="1077">
        <v>0.69</v>
      </c>
      <c r="R783" s="1011" t="s">
        <v>55</v>
      </c>
      <c r="S783" s="2"/>
      <c r="T783" s="2"/>
      <c r="U783" s="2"/>
      <c r="V783" s="2"/>
      <c r="W783" s="2"/>
      <c r="X783" s="2"/>
      <c r="Y783" s="2"/>
      <c r="Z783" s="2"/>
      <c r="AA783" s="2">
        <v>0.69</v>
      </c>
      <c r="AB783" s="2664"/>
      <c r="AC783" s="2664"/>
      <c r="AD783" s="2664"/>
      <c r="AE783" s="2664"/>
      <c r="AF783" s="2664"/>
      <c r="AG783" s="2664"/>
    </row>
    <row r="784" spans="1:33" s="1" customFormat="1" ht="14.25" customHeight="1">
      <c r="A784" s="1111"/>
      <c r="B784" s="1066" t="s">
        <v>9178</v>
      </c>
      <c r="C784" s="1061"/>
      <c r="D784" s="243"/>
      <c r="E784" s="1074"/>
      <c r="F784" s="1074"/>
      <c r="G784" s="1075"/>
      <c r="H784" s="1075"/>
      <c r="I784" s="1075"/>
      <c r="J784" s="1075"/>
      <c r="K784" s="1075"/>
      <c r="L784" s="1076"/>
      <c r="M784" s="1076"/>
      <c r="N784" s="1076"/>
      <c r="O784" s="1076"/>
      <c r="P784" s="1076"/>
      <c r="Q784" s="1077"/>
      <c r="R784" s="1078"/>
      <c r="S784" s="2"/>
      <c r="T784" s="2"/>
      <c r="U784" s="2"/>
      <c r="V784" s="2"/>
      <c r="W784" s="2"/>
      <c r="X784" s="2"/>
      <c r="Y784" s="2"/>
      <c r="Z784" s="2"/>
      <c r="AA784" s="2"/>
      <c r="AB784" s="2664"/>
      <c r="AC784" s="2664"/>
      <c r="AD784" s="2664"/>
      <c r="AE784" s="2664"/>
      <c r="AF784" s="2664"/>
      <c r="AG784" s="2664"/>
    </row>
    <row r="785" spans="1:33" s="1" customFormat="1" ht="14.25" customHeight="1">
      <c r="A785" s="1111"/>
      <c r="B785" s="1060" t="s">
        <v>9179</v>
      </c>
      <c r="C785" s="1061" t="s">
        <v>9180</v>
      </c>
      <c r="D785" s="243"/>
      <c r="E785" s="1074">
        <v>0.72</v>
      </c>
      <c r="F785" s="1074"/>
      <c r="G785" s="1075"/>
      <c r="H785" s="1075"/>
      <c r="I785" s="1075"/>
      <c r="J785" s="1075"/>
      <c r="K785" s="1075"/>
      <c r="L785" s="1076"/>
      <c r="M785" s="1076"/>
      <c r="N785" s="1076"/>
      <c r="O785" s="1076"/>
      <c r="P785" s="1076">
        <v>0.72</v>
      </c>
      <c r="Q785" s="1077">
        <v>0.72</v>
      </c>
      <c r="R785" s="1011" t="s">
        <v>55</v>
      </c>
      <c r="S785" s="2"/>
      <c r="T785" s="2"/>
      <c r="U785" s="2"/>
      <c r="V785" s="2"/>
      <c r="W785" s="2"/>
      <c r="X785" s="2"/>
      <c r="Y785" s="2"/>
      <c r="Z785" s="2"/>
      <c r="AA785" s="2">
        <v>0.72</v>
      </c>
      <c r="AB785" s="2664"/>
      <c r="AC785" s="2664"/>
      <c r="AD785" s="2664"/>
      <c r="AE785" s="2664"/>
      <c r="AF785" s="2664"/>
      <c r="AG785" s="2664"/>
    </row>
    <row r="786" spans="1:33" s="1" customFormat="1" ht="14.25" customHeight="1">
      <c r="A786" s="1111"/>
      <c r="B786" s="1066" t="s">
        <v>761</v>
      </c>
      <c r="C786" s="1061"/>
      <c r="D786" s="243"/>
      <c r="E786" s="1074"/>
      <c r="F786" s="1074"/>
      <c r="G786" s="1075"/>
      <c r="H786" s="1075"/>
      <c r="I786" s="1075"/>
      <c r="J786" s="1075"/>
      <c r="K786" s="1075"/>
      <c r="L786" s="1076"/>
      <c r="M786" s="1076"/>
      <c r="N786" s="1076"/>
      <c r="O786" s="1076"/>
      <c r="P786" s="1076"/>
      <c r="Q786" s="1077"/>
      <c r="R786" s="1078"/>
      <c r="S786" s="2"/>
      <c r="T786" s="2"/>
      <c r="U786" s="2"/>
      <c r="V786" s="2"/>
      <c r="W786" s="2"/>
      <c r="X786" s="2"/>
      <c r="Y786" s="2"/>
      <c r="Z786" s="2"/>
      <c r="AA786" s="2"/>
      <c r="AB786" s="2664"/>
      <c r="AC786" s="2664"/>
      <c r="AD786" s="2664"/>
      <c r="AE786" s="2664"/>
      <c r="AF786" s="2664"/>
      <c r="AG786" s="2664"/>
    </row>
    <row r="787" spans="1:33" s="1" customFormat="1" ht="14.25" customHeight="1">
      <c r="A787" s="1111"/>
      <c r="B787" s="1060" t="s">
        <v>9181</v>
      </c>
      <c r="C787" s="1061" t="s">
        <v>9182</v>
      </c>
      <c r="D787" s="243"/>
      <c r="E787" s="1074">
        <v>1.39</v>
      </c>
      <c r="F787" s="1074"/>
      <c r="G787" s="1075"/>
      <c r="H787" s="1075"/>
      <c r="I787" s="1075"/>
      <c r="J787" s="1075"/>
      <c r="K787" s="1075"/>
      <c r="L787" s="1076"/>
      <c r="M787" s="1076"/>
      <c r="N787" s="1076"/>
      <c r="O787" s="1076"/>
      <c r="P787" s="1076">
        <v>1.39</v>
      </c>
      <c r="Q787" s="1077">
        <v>1.39</v>
      </c>
      <c r="R787" s="1011" t="s">
        <v>55</v>
      </c>
      <c r="S787" s="2"/>
      <c r="T787" s="2"/>
      <c r="U787" s="2"/>
      <c r="V787" s="2"/>
      <c r="W787" s="2"/>
      <c r="X787" s="2"/>
      <c r="Y787" s="2"/>
      <c r="Z787" s="2"/>
      <c r="AA787" s="2">
        <v>1.39</v>
      </c>
      <c r="AB787" s="2664"/>
      <c r="AC787" s="2664"/>
      <c r="AD787" s="2664"/>
      <c r="AE787" s="2664"/>
      <c r="AF787" s="2664"/>
      <c r="AG787" s="2664"/>
    </row>
    <row r="788" spans="1:33" s="1" customFormat="1" ht="20.25" customHeight="1">
      <c r="A788" s="1111"/>
      <c r="B788" s="2672" t="s">
        <v>9616</v>
      </c>
      <c r="C788" s="2673"/>
      <c r="D788" s="2674"/>
      <c r="E788" s="2675">
        <f>SUM(E599:E787)</f>
        <v>99.838999999999999</v>
      </c>
      <c r="F788" s="2675">
        <f t="shared" ref="F788:AA788" si="30">SUM(F599:F787)</f>
        <v>17.818000000000001</v>
      </c>
      <c r="G788" s="2675">
        <f t="shared" si="30"/>
        <v>13.161</v>
      </c>
      <c r="H788" s="2675">
        <f t="shared" si="30"/>
        <v>0</v>
      </c>
      <c r="I788" s="2675">
        <f t="shared" si="30"/>
        <v>0</v>
      </c>
      <c r="J788" s="2675">
        <f t="shared" si="30"/>
        <v>0</v>
      </c>
      <c r="K788" s="2675">
        <f t="shared" si="30"/>
        <v>4.6570000000000009</v>
      </c>
      <c r="L788" s="2675">
        <f t="shared" si="30"/>
        <v>0</v>
      </c>
      <c r="M788" s="2675">
        <f t="shared" si="30"/>
        <v>0</v>
      </c>
      <c r="N788" s="2675">
        <f t="shared" si="30"/>
        <v>0</v>
      </c>
      <c r="O788" s="2675">
        <f t="shared" si="30"/>
        <v>0</v>
      </c>
      <c r="P788" s="2675">
        <f t="shared" si="30"/>
        <v>82.021000000000001</v>
      </c>
      <c r="Q788" s="2675">
        <f t="shared" si="30"/>
        <v>82.021000000000001</v>
      </c>
      <c r="R788" s="2675"/>
      <c r="S788" s="2675">
        <f t="shared" si="30"/>
        <v>0</v>
      </c>
      <c r="T788" s="2675">
        <f t="shared" si="30"/>
        <v>0</v>
      </c>
      <c r="U788" s="2675">
        <f t="shared" si="30"/>
        <v>0</v>
      </c>
      <c r="V788" s="2675">
        <f t="shared" si="30"/>
        <v>0</v>
      </c>
      <c r="W788" s="2675">
        <f t="shared" si="30"/>
        <v>0</v>
      </c>
      <c r="X788" s="2675">
        <f t="shared" si="30"/>
        <v>0</v>
      </c>
      <c r="Y788" s="2675">
        <f t="shared" si="30"/>
        <v>0</v>
      </c>
      <c r="Z788" s="2675">
        <f t="shared" si="30"/>
        <v>17.218000000000004</v>
      </c>
      <c r="AA788" s="2675">
        <f t="shared" si="30"/>
        <v>82.620999999999995</v>
      </c>
      <c r="AB788" s="2664"/>
      <c r="AC788" s="2664"/>
      <c r="AD788" s="2664"/>
      <c r="AE788" s="2664"/>
      <c r="AF788" s="2664"/>
      <c r="AG788" s="2664"/>
    </row>
    <row r="789" spans="1:33" s="1" customFormat="1" ht="24" customHeight="1">
      <c r="A789" s="2336"/>
      <c r="B789" s="2336" t="s">
        <v>10</v>
      </c>
      <c r="C789" s="2333"/>
      <c r="D789" s="2333"/>
      <c r="E789" s="2334"/>
      <c r="F789" s="2334"/>
      <c r="G789" s="2334"/>
      <c r="H789" s="2334"/>
      <c r="I789" s="2334"/>
      <c r="J789" s="2334"/>
      <c r="K789" s="2334"/>
      <c r="L789" s="2334"/>
      <c r="M789" s="2334"/>
      <c r="N789" s="2334"/>
      <c r="O789" s="2334"/>
      <c r="P789" s="2334"/>
      <c r="Q789" s="2334"/>
      <c r="R789" s="2334"/>
      <c r="S789" s="2334"/>
      <c r="T789" s="2334"/>
      <c r="U789" s="2334"/>
      <c r="V789" s="2334"/>
      <c r="W789" s="2334"/>
      <c r="X789" s="2334"/>
      <c r="Y789" s="2334"/>
      <c r="Z789" s="2334"/>
      <c r="AA789" s="2335"/>
      <c r="AB789" s="2664"/>
      <c r="AC789" s="2664"/>
      <c r="AD789" s="2664"/>
      <c r="AE789" s="2664"/>
      <c r="AF789" s="2664"/>
      <c r="AG789" s="2664"/>
    </row>
    <row r="790" spans="1:33" s="1082" customFormat="1">
      <c r="A790" s="1841">
        <v>1</v>
      </c>
      <c r="B790" s="1080" t="s">
        <v>9183</v>
      </c>
      <c r="C790" s="1079"/>
      <c r="D790" s="1079"/>
      <c r="E790" s="1081"/>
      <c r="F790" s="2311"/>
      <c r="G790" s="836"/>
      <c r="H790" s="2311"/>
      <c r="I790" s="2311"/>
      <c r="J790" s="2311"/>
      <c r="K790" s="2311"/>
      <c r="L790" s="2311"/>
      <c r="M790" s="2311"/>
      <c r="N790" s="2311"/>
      <c r="O790" s="2311"/>
      <c r="P790" s="2311"/>
      <c r="Q790" s="836"/>
      <c r="R790" s="2312"/>
      <c r="S790" s="2311"/>
      <c r="T790" s="2311"/>
      <c r="U790" s="2311"/>
      <c r="V790" s="2311"/>
      <c r="W790" s="2311"/>
      <c r="X790" s="2311"/>
      <c r="Y790" s="2311"/>
      <c r="Z790" s="2311"/>
      <c r="AA790" s="836"/>
      <c r="AB790" s="2664"/>
      <c r="AC790" s="2664"/>
      <c r="AD790" s="2664"/>
      <c r="AE790" s="2664"/>
      <c r="AF790" s="2664"/>
      <c r="AG790" s="2664"/>
    </row>
    <row r="791" spans="1:33" s="1" customFormat="1">
      <c r="A791" s="2337" t="s">
        <v>9184</v>
      </c>
      <c r="B791" s="118" t="s">
        <v>175</v>
      </c>
      <c r="C791" s="2"/>
      <c r="D791" s="2"/>
      <c r="E791" s="39">
        <v>0.9</v>
      </c>
      <c r="F791" s="858"/>
      <c r="G791" s="2314"/>
      <c r="H791" s="858"/>
      <c r="I791" s="858"/>
      <c r="J791" s="858"/>
      <c r="K791" s="858"/>
      <c r="L791" s="858"/>
      <c r="M791" s="858"/>
      <c r="N791" s="858"/>
      <c r="O791" s="858"/>
      <c r="P791" s="39">
        <v>0.9</v>
      </c>
      <c r="Q791" s="39">
        <v>0.9</v>
      </c>
      <c r="R791" s="2315" t="s">
        <v>4865</v>
      </c>
      <c r="S791" s="858"/>
      <c r="T791" s="858"/>
      <c r="U791" s="858"/>
      <c r="V791" s="858"/>
      <c r="W791" s="858"/>
      <c r="X791" s="858"/>
      <c r="Y791" s="858"/>
      <c r="Z791" s="858"/>
      <c r="AA791" s="39">
        <v>0.9</v>
      </c>
      <c r="AB791" s="2664"/>
      <c r="AC791" s="2664"/>
      <c r="AD791" s="2664"/>
      <c r="AE791" s="2664"/>
      <c r="AF791" s="2664"/>
      <c r="AG791" s="2664"/>
    </row>
    <row r="792" spans="1:33" s="1" customFormat="1">
      <c r="A792" s="2337" t="s">
        <v>9185</v>
      </c>
      <c r="B792" s="118" t="s">
        <v>291</v>
      </c>
      <c r="C792" s="2"/>
      <c r="D792" s="2"/>
      <c r="E792" s="39">
        <v>0.6</v>
      </c>
      <c r="F792" s="858"/>
      <c r="G792" s="2314"/>
      <c r="H792" s="858"/>
      <c r="I792" s="858"/>
      <c r="J792" s="858"/>
      <c r="K792" s="858"/>
      <c r="L792" s="858"/>
      <c r="M792" s="858"/>
      <c r="N792" s="858"/>
      <c r="O792" s="858"/>
      <c r="P792" s="39">
        <v>0.6</v>
      </c>
      <c r="Q792" s="39">
        <v>0.6</v>
      </c>
      <c r="R792" s="2315" t="s">
        <v>4865</v>
      </c>
      <c r="S792" s="858"/>
      <c r="T792" s="858"/>
      <c r="U792" s="858"/>
      <c r="V792" s="858"/>
      <c r="W792" s="858"/>
      <c r="X792" s="858"/>
      <c r="Y792" s="858"/>
      <c r="Z792" s="858"/>
      <c r="AA792" s="39">
        <v>0.6</v>
      </c>
      <c r="AB792" s="2664"/>
      <c r="AC792" s="2664"/>
      <c r="AD792" s="2664"/>
      <c r="AE792" s="2664"/>
      <c r="AF792" s="2664"/>
      <c r="AG792" s="2664"/>
    </row>
    <row r="793" spans="1:33" s="1" customFormat="1">
      <c r="A793" s="2337" t="s">
        <v>9186</v>
      </c>
      <c r="B793" s="118" t="s">
        <v>282</v>
      </c>
      <c r="C793" s="2"/>
      <c r="D793" s="2"/>
      <c r="E793" s="39">
        <v>0.4</v>
      </c>
      <c r="F793" s="39">
        <v>0.4</v>
      </c>
      <c r="G793" s="2314">
        <v>0.4</v>
      </c>
      <c r="H793" s="858"/>
      <c r="I793" s="858"/>
      <c r="J793" s="858"/>
      <c r="K793" s="858"/>
      <c r="L793" s="858"/>
      <c r="M793" s="858"/>
      <c r="N793" s="858"/>
      <c r="O793" s="858"/>
      <c r="P793" s="858"/>
      <c r="Q793" s="2314"/>
      <c r="R793" s="2315" t="s">
        <v>4865</v>
      </c>
      <c r="S793" s="858"/>
      <c r="T793" s="858"/>
      <c r="U793" s="858"/>
      <c r="V793" s="858"/>
      <c r="W793" s="858"/>
      <c r="X793" s="858"/>
      <c r="Y793" s="858"/>
      <c r="Z793" s="858"/>
      <c r="AA793" s="2314">
        <v>0.4</v>
      </c>
      <c r="AB793" s="2664"/>
      <c r="AC793" s="2664"/>
      <c r="AD793" s="2664"/>
      <c r="AE793" s="2664"/>
      <c r="AF793" s="2664"/>
      <c r="AG793" s="2664"/>
    </row>
    <row r="794" spans="1:33" s="1" customFormat="1" ht="17.25" customHeight="1">
      <c r="A794" s="2337" t="s">
        <v>9187</v>
      </c>
      <c r="B794" s="1083" t="s">
        <v>9188</v>
      </c>
      <c r="C794" s="2"/>
      <c r="D794" s="2"/>
      <c r="E794" s="39">
        <v>0.15</v>
      </c>
      <c r="F794" s="39">
        <v>0.15</v>
      </c>
      <c r="G794" s="2314">
        <v>0.15</v>
      </c>
      <c r="H794" s="858"/>
      <c r="I794" s="858"/>
      <c r="J794" s="858"/>
      <c r="K794" s="858"/>
      <c r="L794" s="858"/>
      <c r="M794" s="858"/>
      <c r="N794" s="858"/>
      <c r="O794" s="858"/>
      <c r="P794" s="858"/>
      <c r="Q794" s="2314"/>
      <c r="R794" s="2315" t="s">
        <v>4865</v>
      </c>
      <c r="S794" s="858"/>
      <c r="T794" s="858"/>
      <c r="U794" s="858"/>
      <c r="V794" s="858"/>
      <c r="W794" s="858"/>
      <c r="X794" s="858"/>
      <c r="Y794" s="858"/>
      <c r="Z794" s="858"/>
      <c r="AA794" s="2314">
        <v>0.15</v>
      </c>
      <c r="AB794" s="2664"/>
      <c r="AC794" s="2664"/>
      <c r="AD794" s="2664"/>
      <c r="AE794" s="2664"/>
      <c r="AF794" s="2664"/>
      <c r="AG794" s="2664"/>
    </row>
    <row r="795" spans="1:33" s="1084" customFormat="1">
      <c r="A795" s="2338" t="s">
        <v>9189</v>
      </c>
      <c r="B795" s="1080" t="s">
        <v>9190</v>
      </c>
      <c r="C795" s="1079"/>
      <c r="D795" s="1079"/>
      <c r="E795" s="1081"/>
      <c r="F795" s="2311"/>
      <c r="G795" s="836"/>
      <c r="H795" s="2311"/>
      <c r="I795" s="2311"/>
      <c r="J795" s="2311"/>
      <c r="K795" s="2311"/>
      <c r="L795" s="2311"/>
      <c r="M795" s="2311"/>
      <c r="N795" s="2311"/>
      <c r="O795" s="2311"/>
      <c r="P795" s="2311"/>
      <c r="Q795" s="836"/>
      <c r="R795" s="2312"/>
      <c r="S795" s="2311"/>
      <c r="T795" s="2311"/>
      <c r="U795" s="2311"/>
      <c r="V795" s="2311"/>
      <c r="W795" s="2311"/>
      <c r="X795" s="2311"/>
      <c r="Y795" s="2311"/>
      <c r="Z795" s="2311"/>
      <c r="AA795" s="836"/>
      <c r="AB795" s="2680"/>
      <c r="AC795" s="2680"/>
      <c r="AD795" s="2680"/>
      <c r="AE795" s="2680"/>
      <c r="AF795" s="2680"/>
      <c r="AG795" s="2680"/>
    </row>
    <row r="796" spans="1:33" s="1" customFormat="1">
      <c r="A796" s="2337" t="s">
        <v>9191</v>
      </c>
      <c r="B796" s="118" t="s">
        <v>9192</v>
      </c>
      <c r="C796" s="2"/>
      <c r="D796" s="2"/>
      <c r="E796" s="39">
        <v>0.3</v>
      </c>
      <c r="F796" s="858"/>
      <c r="G796" s="2314"/>
      <c r="H796" s="858"/>
      <c r="I796" s="858"/>
      <c r="J796" s="858"/>
      <c r="K796" s="858"/>
      <c r="L796" s="858"/>
      <c r="M796" s="858"/>
      <c r="N796" s="858"/>
      <c r="O796" s="858"/>
      <c r="P796" s="39">
        <v>0.3</v>
      </c>
      <c r="Q796" s="39">
        <v>0.3</v>
      </c>
      <c r="R796" s="2315" t="s">
        <v>4865</v>
      </c>
      <c r="S796" s="858"/>
      <c r="T796" s="858"/>
      <c r="U796" s="858"/>
      <c r="V796" s="858"/>
      <c r="W796" s="858"/>
      <c r="X796" s="858"/>
      <c r="Y796" s="858"/>
      <c r="Z796" s="858"/>
      <c r="AA796" s="39">
        <v>0.3</v>
      </c>
      <c r="AB796" s="2664"/>
      <c r="AC796" s="2664"/>
      <c r="AD796" s="2664"/>
      <c r="AE796" s="2664"/>
      <c r="AF796" s="2664"/>
      <c r="AG796" s="2664"/>
    </row>
    <row r="797" spans="1:33" s="1084" customFormat="1">
      <c r="A797" s="2338" t="s">
        <v>9193</v>
      </c>
      <c r="B797" s="1080" t="s">
        <v>9194</v>
      </c>
      <c r="C797" s="1079"/>
      <c r="D797" s="1079"/>
      <c r="E797" s="1081"/>
      <c r="F797" s="2311"/>
      <c r="G797" s="836"/>
      <c r="H797" s="2311"/>
      <c r="I797" s="2311"/>
      <c r="J797" s="2311"/>
      <c r="K797" s="2311"/>
      <c r="L797" s="2311"/>
      <c r="M797" s="2311"/>
      <c r="N797" s="2311"/>
      <c r="O797" s="2311"/>
      <c r="P797" s="1081"/>
      <c r="Q797" s="1081"/>
      <c r="R797" s="2312"/>
      <c r="S797" s="2311"/>
      <c r="T797" s="2311"/>
      <c r="U797" s="2311"/>
      <c r="V797" s="2311"/>
      <c r="W797" s="2311"/>
      <c r="X797" s="2311"/>
      <c r="Y797" s="2311"/>
      <c r="Z797" s="2311"/>
      <c r="AA797" s="1081"/>
      <c r="AB797" s="2680"/>
      <c r="AC797" s="2680"/>
      <c r="AD797" s="2680"/>
      <c r="AE797" s="2680"/>
      <c r="AF797" s="2680"/>
      <c r="AG797" s="2680"/>
    </row>
    <row r="798" spans="1:33" s="1" customFormat="1" ht="15" customHeight="1">
      <c r="A798" s="2337" t="s">
        <v>9195</v>
      </c>
      <c r="B798" s="1083" t="s">
        <v>9196</v>
      </c>
      <c r="C798" s="2"/>
      <c r="D798" s="2"/>
      <c r="E798" s="39">
        <v>0.8</v>
      </c>
      <c r="F798" s="858"/>
      <c r="G798" s="2314"/>
      <c r="H798" s="858"/>
      <c r="I798" s="858"/>
      <c r="J798" s="858"/>
      <c r="K798" s="858"/>
      <c r="L798" s="858"/>
      <c r="M798" s="858"/>
      <c r="N798" s="858"/>
      <c r="O798" s="858"/>
      <c r="P798" s="39">
        <v>0.8</v>
      </c>
      <c r="Q798" s="39">
        <v>0.8</v>
      </c>
      <c r="R798" s="2315" t="s">
        <v>4865</v>
      </c>
      <c r="S798" s="858"/>
      <c r="T798" s="858"/>
      <c r="U798" s="858"/>
      <c r="V798" s="858"/>
      <c r="W798" s="858"/>
      <c r="X798" s="858"/>
      <c r="Y798" s="858"/>
      <c r="Z798" s="858"/>
      <c r="AA798" s="39">
        <v>0.8</v>
      </c>
      <c r="AB798" s="2664"/>
      <c r="AC798" s="2664"/>
      <c r="AD798" s="2664"/>
      <c r="AE798" s="2664"/>
      <c r="AF798" s="2664"/>
      <c r="AG798" s="2664"/>
    </row>
    <row r="799" spans="1:33" s="1084" customFormat="1">
      <c r="A799" s="2338" t="s">
        <v>9197</v>
      </c>
      <c r="B799" s="1080" t="s">
        <v>491</v>
      </c>
      <c r="C799" s="1079"/>
      <c r="D799" s="1079"/>
      <c r="E799" s="1081"/>
      <c r="F799" s="2311"/>
      <c r="G799" s="836"/>
      <c r="H799" s="2311"/>
      <c r="I799" s="2311"/>
      <c r="J799" s="2311"/>
      <c r="K799" s="2311"/>
      <c r="L799" s="2311"/>
      <c r="M799" s="2311"/>
      <c r="N799" s="2311"/>
      <c r="O799" s="2311"/>
      <c r="P799" s="1081"/>
      <c r="Q799" s="1081"/>
      <c r="R799" s="2312"/>
      <c r="S799" s="2311"/>
      <c r="T799" s="2311"/>
      <c r="U799" s="2311"/>
      <c r="V799" s="2311"/>
      <c r="W799" s="2311"/>
      <c r="X799" s="2311"/>
      <c r="Y799" s="2311"/>
      <c r="Z799" s="2311"/>
      <c r="AA799" s="1081"/>
      <c r="AB799" s="2680"/>
      <c r="AC799" s="2680"/>
      <c r="AD799" s="2680"/>
      <c r="AE799" s="2680"/>
      <c r="AF799" s="2680"/>
      <c r="AG799" s="2680"/>
    </row>
    <row r="800" spans="1:33" s="1" customFormat="1">
      <c r="A800" s="2337" t="s">
        <v>9198</v>
      </c>
      <c r="B800" s="118" t="s">
        <v>361</v>
      </c>
      <c r="C800" s="2"/>
      <c r="D800" s="2"/>
      <c r="E800" s="39">
        <v>1.4</v>
      </c>
      <c r="F800" s="858"/>
      <c r="G800" s="2314"/>
      <c r="H800" s="858"/>
      <c r="I800" s="858"/>
      <c r="J800" s="858"/>
      <c r="K800" s="858"/>
      <c r="L800" s="858"/>
      <c r="M800" s="858"/>
      <c r="N800" s="858"/>
      <c r="O800" s="858"/>
      <c r="P800" s="39">
        <v>1.4</v>
      </c>
      <c r="Q800" s="39">
        <v>1.4</v>
      </c>
      <c r="R800" s="2315" t="s">
        <v>4865</v>
      </c>
      <c r="S800" s="858"/>
      <c r="T800" s="858"/>
      <c r="U800" s="858"/>
      <c r="V800" s="858"/>
      <c r="W800" s="858"/>
      <c r="X800" s="858"/>
      <c r="Y800" s="858"/>
      <c r="Z800" s="858"/>
      <c r="AA800" s="39">
        <v>1.4</v>
      </c>
      <c r="AB800" s="2664"/>
      <c r="AC800" s="2664"/>
      <c r="AD800" s="2664"/>
      <c r="AE800" s="2664"/>
      <c r="AF800" s="2664"/>
      <c r="AG800" s="2664"/>
    </row>
    <row r="801" spans="1:33" s="1084" customFormat="1">
      <c r="A801" s="2338" t="s">
        <v>9199</v>
      </c>
      <c r="B801" s="1080" t="s">
        <v>9200</v>
      </c>
      <c r="C801" s="1079"/>
      <c r="D801" s="1079"/>
      <c r="E801" s="1081"/>
      <c r="F801" s="2311"/>
      <c r="G801" s="836"/>
      <c r="H801" s="2311"/>
      <c r="I801" s="2311"/>
      <c r="J801" s="2311"/>
      <c r="K801" s="2311"/>
      <c r="L801" s="2311"/>
      <c r="M801" s="2311"/>
      <c r="N801" s="2311"/>
      <c r="O801" s="2311"/>
      <c r="P801" s="1081"/>
      <c r="Q801" s="1081"/>
      <c r="R801" s="2312"/>
      <c r="S801" s="2311"/>
      <c r="T801" s="2311"/>
      <c r="U801" s="2311"/>
      <c r="V801" s="2311"/>
      <c r="W801" s="2311"/>
      <c r="X801" s="2311"/>
      <c r="Y801" s="2311"/>
      <c r="Z801" s="2311"/>
      <c r="AA801" s="1081"/>
      <c r="AB801" s="2680"/>
      <c r="AC801" s="2680"/>
      <c r="AD801" s="2680"/>
      <c r="AE801" s="2680"/>
      <c r="AF801" s="2680"/>
      <c r="AG801" s="2680"/>
    </row>
    <row r="802" spans="1:33" s="1" customFormat="1">
      <c r="A802" s="2337" t="s">
        <v>9201</v>
      </c>
      <c r="B802" s="118" t="s">
        <v>164</v>
      </c>
      <c r="C802" s="2"/>
      <c r="D802" s="2"/>
      <c r="E802" s="39">
        <v>1</v>
      </c>
      <c r="F802" s="858"/>
      <c r="G802" s="2314"/>
      <c r="H802" s="858"/>
      <c r="I802" s="858"/>
      <c r="J802" s="858"/>
      <c r="K802" s="858"/>
      <c r="L802" s="858"/>
      <c r="M802" s="858"/>
      <c r="N802" s="858"/>
      <c r="O802" s="858"/>
      <c r="P802" s="39">
        <v>1</v>
      </c>
      <c r="Q802" s="39">
        <v>1</v>
      </c>
      <c r="R802" s="2315" t="s">
        <v>4865</v>
      </c>
      <c r="S802" s="858"/>
      <c r="T802" s="858"/>
      <c r="U802" s="858"/>
      <c r="V802" s="858"/>
      <c r="W802" s="858"/>
      <c r="X802" s="858"/>
      <c r="Y802" s="858"/>
      <c r="Z802" s="858"/>
      <c r="AA802" s="39">
        <v>1</v>
      </c>
      <c r="AB802" s="2664"/>
      <c r="AC802" s="2664"/>
      <c r="AD802" s="2664"/>
      <c r="AE802" s="2664"/>
      <c r="AF802" s="2664"/>
      <c r="AG802" s="2664"/>
    </row>
    <row r="803" spans="1:33" s="1084" customFormat="1">
      <c r="A803" s="2338" t="s">
        <v>9202</v>
      </c>
      <c r="B803" s="1080" t="s">
        <v>9203</v>
      </c>
      <c r="C803" s="1079"/>
      <c r="D803" s="1079"/>
      <c r="E803" s="1081"/>
      <c r="F803" s="2311"/>
      <c r="G803" s="836"/>
      <c r="H803" s="2311"/>
      <c r="I803" s="2311"/>
      <c r="J803" s="2311"/>
      <c r="K803" s="2311"/>
      <c r="L803" s="2311"/>
      <c r="M803" s="2311"/>
      <c r="N803" s="2311"/>
      <c r="O803" s="2311"/>
      <c r="P803" s="1081"/>
      <c r="Q803" s="1081"/>
      <c r="R803" s="2312"/>
      <c r="S803" s="2311"/>
      <c r="T803" s="2311"/>
      <c r="U803" s="2311"/>
      <c r="V803" s="2311"/>
      <c r="W803" s="2311"/>
      <c r="X803" s="2311"/>
      <c r="Y803" s="2311"/>
      <c r="Z803" s="2311"/>
      <c r="AA803" s="1081"/>
      <c r="AB803" s="2680"/>
      <c r="AC803" s="2680"/>
      <c r="AD803" s="2680"/>
      <c r="AE803" s="2680"/>
      <c r="AF803" s="2680"/>
      <c r="AG803" s="2680"/>
    </row>
    <row r="804" spans="1:33" s="1" customFormat="1">
      <c r="A804" s="2337" t="s">
        <v>9204</v>
      </c>
      <c r="B804" s="118" t="s">
        <v>9205</v>
      </c>
      <c r="C804" s="2"/>
      <c r="D804" s="2"/>
      <c r="E804" s="39">
        <v>0.5</v>
      </c>
      <c r="F804" s="858"/>
      <c r="G804" s="2314"/>
      <c r="H804" s="858"/>
      <c r="I804" s="858"/>
      <c r="J804" s="858"/>
      <c r="K804" s="858"/>
      <c r="L804" s="858"/>
      <c r="M804" s="858"/>
      <c r="N804" s="858"/>
      <c r="O804" s="858"/>
      <c r="P804" s="39">
        <v>0.5</v>
      </c>
      <c r="Q804" s="39">
        <v>0.5</v>
      </c>
      <c r="R804" s="2315" t="s">
        <v>4865</v>
      </c>
      <c r="S804" s="858"/>
      <c r="T804" s="858"/>
      <c r="U804" s="858"/>
      <c r="V804" s="858"/>
      <c r="W804" s="858"/>
      <c r="X804" s="858"/>
      <c r="Y804" s="858"/>
      <c r="Z804" s="858"/>
      <c r="AA804" s="39">
        <v>0.5</v>
      </c>
      <c r="AB804" s="2664"/>
      <c r="AC804" s="2664"/>
      <c r="AD804" s="2664"/>
      <c r="AE804" s="2664"/>
      <c r="AF804" s="2664"/>
      <c r="AG804" s="2664"/>
    </row>
    <row r="805" spans="1:33" s="1084" customFormat="1">
      <c r="A805" s="2338" t="s">
        <v>9206</v>
      </c>
      <c r="B805" s="1080" t="s">
        <v>9207</v>
      </c>
      <c r="C805" s="1079"/>
      <c r="D805" s="1079"/>
      <c r="E805" s="1081"/>
      <c r="F805" s="2311"/>
      <c r="G805" s="836"/>
      <c r="H805" s="2311"/>
      <c r="I805" s="2311"/>
      <c r="J805" s="2311"/>
      <c r="K805" s="2311"/>
      <c r="L805" s="2311"/>
      <c r="M805" s="2311"/>
      <c r="N805" s="2311"/>
      <c r="O805" s="2311"/>
      <c r="P805" s="1081"/>
      <c r="Q805" s="1081"/>
      <c r="R805" s="2312"/>
      <c r="S805" s="2311"/>
      <c r="T805" s="2311"/>
      <c r="U805" s="2311"/>
      <c r="V805" s="2311"/>
      <c r="W805" s="2311"/>
      <c r="X805" s="2311"/>
      <c r="Y805" s="2311"/>
      <c r="Z805" s="2311"/>
      <c r="AA805" s="1081"/>
      <c r="AB805" s="2680"/>
      <c r="AC805" s="2680"/>
      <c r="AD805" s="2680"/>
      <c r="AE805" s="2680"/>
      <c r="AF805" s="2680"/>
      <c r="AG805" s="2680"/>
    </row>
    <row r="806" spans="1:33" s="1" customFormat="1">
      <c r="A806" s="2337" t="s">
        <v>9208</v>
      </c>
      <c r="B806" s="118" t="s">
        <v>458</v>
      </c>
      <c r="C806" s="2"/>
      <c r="D806" s="2"/>
      <c r="E806" s="39">
        <v>0.2</v>
      </c>
      <c r="F806" s="858"/>
      <c r="G806" s="2314"/>
      <c r="H806" s="858"/>
      <c r="I806" s="858"/>
      <c r="J806" s="858"/>
      <c r="K806" s="858"/>
      <c r="L806" s="858"/>
      <c r="M806" s="858"/>
      <c r="N806" s="858"/>
      <c r="O806" s="858"/>
      <c r="P806" s="39">
        <v>0.2</v>
      </c>
      <c r="Q806" s="39">
        <v>0.2</v>
      </c>
      <c r="R806" s="2315" t="s">
        <v>4865</v>
      </c>
      <c r="S806" s="858"/>
      <c r="T806" s="858"/>
      <c r="U806" s="858"/>
      <c r="V806" s="858"/>
      <c r="W806" s="858"/>
      <c r="X806" s="858"/>
      <c r="Y806" s="858"/>
      <c r="Z806" s="858"/>
      <c r="AA806" s="39">
        <v>0.2</v>
      </c>
      <c r="AB806" s="2664"/>
      <c r="AC806" s="2664"/>
      <c r="AD806" s="2664"/>
      <c r="AE806" s="2664"/>
      <c r="AF806" s="2664"/>
      <c r="AG806" s="2664"/>
    </row>
    <row r="807" spans="1:33" s="1084" customFormat="1">
      <c r="A807" s="2338" t="s">
        <v>9209</v>
      </c>
      <c r="B807" s="1080" t="s">
        <v>9210</v>
      </c>
      <c r="C807" s="1079"/>
      <c r="D807" s="1079"/>
      <c r="E807" s="1081"/>
      <c r="F807" s="2311"/>
      <c r="G807" s="836"/>
      <c r="H807" s="2311"/>
      <c r="I807" s="2311"/>
      <c r="J807" s="2311"/>
      <c r="K807" s="2311"/>
      <c r="L807" s="2311"/>
      <c r="M807" s="2311"/>
      <c r="N807" s="2311"/>
      <c r="O807" s="2311"/>
      <c r="P807" s="1081"/>
      <c r="Q807" s="1081"/>
      <c r="R807" s="2312"/>
      <c r="S807" s="2311"/>
      <c r="T807" s="2311"/>
      <c r="U807" s="2311"/>
      <c r="V807" s="2311"/>
      <c r="W807" s="2311"/>
      <c r="X807" s="2311"/>
      <c r="Y807" s="2311"/>
      <c r="Z807" s="2311"/>
      <c r="AA807" s="1081"/>
      <c r="AB807" s="2680"/>
      <c r="AC807" s="2680"/>
      <c r="AD807" s="2680"/>
      <c r="AE807" s="2680"/>
      <c r="AF807" s="2680"/>
      <c r="AG807" s="2680"/>
    </row>
    <row r="808" spans="1:33" s="1" customFormat="1">
      <c r="A808" s="2337" t="s">
        <v>9211</v>
      </c>
      <c r="B808" s="118" t="s">
        <v>9212</v>
      </c>
      <c r="C808" s="2"/>
      <c r="D808" s="2"/>
      <c r="E808" s="39">
        <v>0.2</v>
      </c>
      <c r="F808" s="858"/>
      <c r="G808" s="2314"/>
      <c r="H808" s="858"/>
      <c r="I808" s="858"/>
      <c r="J808" s="858"/>
      <c r="K808" s="858"/>
      <c r="L808" s="858"/>
      <c r="M808" s="858"/>
      <c r="N808" s="858"/>
      <c r="O808" s="858"/>
      <c r="P808" s="39">
        <v>0.2</v>
      </c>
      <c r="Q808" s="39">
        <v>0.2</v>
      </c>
      <c r="R808" s="2315" t="s">
        <v>4865</v>
      </c>
      <c r="S808" s="858"/>
      <c r="T808" s="858"/>
      <c r="U808" s="858"/>
      <c r="V808" s="858"/>
      <c r="W808" s="858"/>
      <c r="X808" s="858"/>
      <c r="Y808" s="858"/>
      <c r="Z808" s="858"/>
      <c r="AA808" s="39">
        <v>0.2</v>
      </c>
      <c r="AB808" s="2664"/>
      <c r="AC808" s="2664"/>
      <c r="AD808" s="2664"/>
      <c r="AE808" s="2664"/>
      <c r="AF808" s="2664"/>
      <c r="AG808" s="2664"/>
    </row>
    <row r="809" spans="1:33" s="1" customFormat="1">
      <c r="A809" s="2337" t="s">
        <v>9213</v>
      </c>
      <c r="B809" s="118" t="s">
        <v>9214</v>
      </c>
      <c r="C809" s="2"/>
      <c r="D809" s="2"/>
      <c r="E809" s="39">
        <v>0.3</v>
      </c>
      <c r="F809" s="858"/>
      <c r="G809" s="2314"/>
      <c r="H809" s="858"/>
      <c r="I809" s="858"/>
      <c r="J809" s="858"/>
      <c r="K809" s="858"/>
      <c r="L809" s="858"/>
      <c r="M809" s="858"/>
      <c r="N809" s="858"/>
      <c r="O809" s="858"/>
      <c r="P809" s="39">
        <v>0.3</v>
      </c>
      <c r="Q809" s="39">
        <v>0.3</v>
      </c>
      <c r="R809" s="2315" t="s">
        <v>4865</v>
      </c>
      <c r="S809" s="858"/>
      <c r="T809" s="858"/>
      <c r="U809" s="858"/>
      <c r="V809" s="858"/>
      <c r="W809" s="858"/>
      <c r="X809" s="858"/>
      <c r="Y809" s="858"/>
      <c r="Z809" s="858"/>
      <c r="AA809" s="39">
        <v>0.3</v>
      </c>
      <c r="AB809" s="2664"/>
      <c r="AC809" s="2664"/>
      <c r="AD809" s="2664"/>
      <c r="AE809" s="2664"/>
      <c r="AF809" s="2664"/>
      <c r="AG809" s="2664"/>
    </row>
    <row r="810" spans="1:33" s="1087" customFormat="1">
      <c r="A810" s="2338" t="s">
        <v>9215</v>
      </c>
      <c r="B810" s="1085" t="s">
        <v>9216</v>
      </c>
      <c r="C810" s="1086"/>
      <c r="D810" s="1086"/>
      <c r="E810" s="1081"/>
      <c r="F810" s="2316"/>
      <c r="G810" s="836"/>
      <c r="H810" s="2316"/>
      <c r="I810" s="2316"/>
      <c r="J810" s="2316"/>
      <c r="K810" s="2316"/>
      <c r="L810" s="2316"/>
      <c r="M810" s="2316"/>
      <c r="N810" s="2316"/>
      <c r="O810" s="2316"/>
      <c r="P810" s="1081"/>
      <c r="Q810" s="1081"/>
      <c r="R810" s="2312"/>
      <c r="S810" s="2316"/>
      <c r="T810" s="2316"/>
      <c r="U810" s="2316"/>
      <c r="V810" s="2316"/>
      <c r="W810" s="2316"/>
      <c r="X810" s="2316"/>
      <c r="Y810" s="2316"/>
      <c r="Z810" s="2316"/>
      <c r="AA810" s="1081"/>
      <c r="AB810" s="2680"/>
      <c r="AC810" s="2680"/>
      <c r="AD810" s="2680"/>
      <c r="AE810" s="2680"/>
      <c r="AF810" s="2680"/>
      <c r="AG810" s="2680"/>
    </row>
    <row r="811" spans="1:33" s="1" customFormat="1">
      <c r="A811" s="2337" t="s">
        <v>9217</v>
      </c>
      <c r="B811" s="118" t="s">
        <v>68</v>
      </c>
      <c r="C811" s="2"/>
      <c r="D811" s="2"/>
      <c r="E811" s="39">
        <v>0.3</v>
      </c>
      <c r="F811" s="858"/>
      <c r="G811" s="2314"/>
      <c r="H811" s="858"/>
      <c r="I811" s="858"/>
      <c r="J811" s="858"/>
      <c r="K811" s="858"/>
      <c r="L811" s="858"/>
      <c r="M811" s="858"/>
      <c r="N811" s="858"/>
      <c r="O811" s="858"/>
      <c r="P811" s="39">
        <v>0.3</v>
      </c>
      <c r="Q811" s="39">
        <v>0.3</v>
      </c>
      <c r="R811" s="2315" t="s">
        <v>4865</v>
      </c>
      <c r="S811" s="858"/>
      <c r="T811" s="858"/>
      <c r="U811" s="858"/>
      <c r="V811" s="858"/>
      <c r="W811" s="858"/>
      <c r="X811" s="858"/>
      <c r="Y811" s="858"/>
      <c r="Z811" s="858"/>
      <c r="AA811" s="39">
        <v>0.3</v>
      </c>
      <c r="AB811" s="2664"/>
      <c r="AC811" s="2664"/>
      <c r="AD811" s="2664"/>
      <c r="AE811" s="2664"/>
      <c r="AF811" s="2664"/>
      <c r="AG811" s="2664"/>
    </row>
    <row r="812" spans="1:33" s="1" customFormat="1">
      <c r="A812" s="2337" t="s">
        <v>9218</v>
      </c>
      <c r="B812" s="118" t="s">
        <v>9219</v>
      </c>
      <c r="C812" s="2"/>
      <c r="D812" s="2"/>
      <c r="E812" s="39">
        <v>1.1000000000000001</v>
      </c>
      <c r="F812" s="858"/>
      <c r="G812" s="2314"/>
      <c r="H812" s="858"/>
      <c r="I812" s="858"/>
      <c r="J812" s="858"/>
      <c r="K812" s="858"/>
      <c r="L812" s="858"/>
      <c r="M812" s="858"/>
      <c r="N812" s="858"/>
      <c r="O812" s="858"/>
      <c r="P812" s="39">
        <v>1.1000000000000001</v>
      </c>
      <c r="Q812" s="39">
        <v>1.1000000000000001</v>
      </c>
      <c r="R812" s="2315" t="s">
        <v>4865</v>
      </c>
      <c r="S812" s="858"/>
      <c r="T812" s="858"/>
      <c r="U812" s="858"/>
      <c r="V812" s="858"/>
      <c r="W812" s="858"/>
      <c r="X812" s="858"/>
      <c r="Y812" s="858"/>
      <c r="Z812" s="858"/>
      <c r="AA812" s="39">
        <v>1.1000000000000001</v>
      </c>
      <c r="AB812" s="2664"/>
      <c r="AC812" s="2664"/>
      <c r="AD812" s="2664"/>
      <c r="AE812" s="2664"/>
      <c r="AF812" s="2664"/>
      <c r="AG812" s="2664"/>
    </row>
    <row r="813" spans="1:33" s="1084" customFormat="1">
      <c r="A813" s="2338" t="s">
        <v>9220</v>
      </c>
      <c r="B813" s="1080" t="s">
        <v>9221</v>
      </c>
      <c r="C813" s="1079"/>
      <c r="D813" s="1079"/>
      <c r="E813" s="1081"/>
      <c r="F813" s="2311"/>
      <c r="G813" s="836"/>
      <c r="H813" s="2311"/>
      <c r="I813" s="2311"/>
      <c r="J813" s="2311"/>
      <c r="K813" s="2311"/>
      <c r="L813" s="2311"/>
      <c r="M813" s="2311"/>
      <c r="N813" s="2311"/>
      <c r="O813" s="2311"/>
      <c r="P813" s="1081"/>
      <c r="Q813" s="1081"/>
      <c r="R813" s="2312"/>
      <c r="S813" s="2311"/>
      <c r="T813" s="2311"/>
      <c r="U813" s="2311"/>
      <c r="V813" s="2311"/>
      <c r="W813" s="2311"/>
      <c r="X813" s="2311"/>
      <c r="Y813" s="2311"/>
      <c r="Z813" s="2311"/>
      <c r="AA813" s="1081"/>
      <c r="AB813" s="2680"/>
      <c r="AC813" s="2680"/>
      <c r="AD813" s="2680"/>
      <c r="AE813" s="2680"/>
      <c r="AF813" s="2680"/>
      <c r="AG813" s="2680"/>
    </row>
    <row r="814" spans="1:33" s="1" customFormat="1">
      <c r="A814" s="2337" t="s">
        <v>9222</v>
      </c>
      <c r="B814" s="118" t="s">
        <v>100</v>
      </c>
      <c r="C814" s="2"/>
      <c r="D814" s="2"/>
      <c r="E814" s="39">
        <v>0.2</v>
      </c>
      <c r="F814" s="858"/>
      <c r="G814" s="2314"/>
      <c r="H814" s="858"/>
      <c r="I814" s="858"/>
      <c r="J814" s="858"/>
      <c r="K814" s="858"/>
      <c r="L814" s="858"/>
      <c r="M814" s="858"/>
      <c r="N814" s="858"/>
      <c r="O814" s="858"/>
      <c r="P814" s="39">
        <v>0.2</v>
      </c>
      <c r="Q814" s="39">
        <v>0.2</v>
      </c>
      <c r="R814" s="2315" t="s">
        <v>4865</v>
      </c>
      <c r="S814" s="858"/>
      <c r="T814" s="858"/>
      <c r="U814" s="858"/>
      <c r="V814" s="858"/>
      <c r="W814" s="858"/>
      <c r="X814" s="858"/>
      <c r="Y814" s="858"/>
      <c r="Z814" s="858"/>
      <c r="AA814" s="39">
        <v>0.2</v>
      </c>
      <c r="AB814" s="2664"/>
      <c r="AC814" s="2664"/>
      <c r="AD814" s="2664"/>
      <c r="AE814" s="2664"/>
      <c r="AF814" s="2664"/>
      <c r="AG814" s="2664"/>
    </row>
    <row r="815" spans="1:33" s="1084" customFormat="1">
      <c r="A815" s="2338" t="s">
        <v>9223</v>
      </c>
      <c r="B815" s="1080" t="s">
        <v>215</v>
      </c>
      <c r="C815" s="1079"/>
      <c r="D815" s="1079"/>
      <c r="E815" s="1081"/>
      <c r="F815" s="2311"/>
      <c r="G815" s="836"/>
      <c r="H815" s="2311"/>
      <c r="I815" s="2311"/>
      <c r="J815" s="2311"/>
      <c r="K815" s="2311"/>
      <c r="L815" s="2311"/>
      <c r="M815" s="2311"/>
      <c r="N815" s="2311"/>
      <c r="O815" s="2311"/>
      <c r="P815" s="1081"/>
      <c r="Q815" s="1081"/>
      <c r="R815" s="2312"/>
      <c r="S815" s="2311"/>
      <c r="T815" s="2311"/>
      <c r="U815" s="2311"/>
      <c r="V815" s="2311"/>
      <c r="W815" s="2311"/>
      <c r="X815" s="2311"/>
      <c r="Y815" s="2311"/>
      <c r="Z815" s="2311"/>
      <c r="AA815" s="1081"/>
      <c r="AB815" s="2680"/>
      <c r="AC815" s="2680"/>
      <c r="AD815" s="2680"/>
      <c r="AE815" s="2680"/>
      <c r="AF815" s="2680"/>
      <c r="AG815" s="2680"/>
    </row>
    <row r="816" spans="1:33" s="1" customFormat="1">
      <c r="A816" s="2337" t="s">
        <v>9224</v>
      </c>
      <c r="B816" s="118" t="s">
        <v>407</v>
      </c>
      <c r="C816" s="2"/>
      <c r="D816" s="2"/>
      <c r="E816" s="39">
        <v>0.6</v>
      </c>
      <c r="F816" s="858"/>
      <c r="G816" s="2314"/>
      <c r="H816" s="858"/>
      <c r="I816" s="858"/>
      <c r="J816" s="858"/>
      <c r="K816" s="858"/>
      <c r="L816" s="858"/>
      <c r="M816" s="858"/>
      <c r="N816" s="858"/>
      <c r="O816" s="858"/>
      <c r="P816" s="39">
        <v>0.6</v>
      </c>
      <c r="Q816" s="39">
        <v>0.6</v>
      </c>
      <c r="R816" s="2315" t="s">
        <v>4865</v>
      </c>
      <c r="S816" s="858"/>
      <c r="T816" s="858"/>
      <c r="U816" s="858"/>
      <c r="V816" s="858"/>
      <c r="W816" s="858"/>
      <c r="X816" s="858"/>
      <c r="Y816" s="858"/>
      <c r="Z816" s="858"/>
      <c r="AA816" s="39">
        <v>0.6</v>
      </c>
      <c r="AB816" s="2664"/>
      <c r="AC816" s="2664"/>
      <c r="AD816" s="2664"/>
      <c r="AE816" s="2664"/>
      <c r="AF816" s="2664"/>
      <c r="AG816" s="2664"/>
    </row>
    <row r="817" spans="1:33" s="1084" customFormat="1">
      <c r="A817" s="2338" t="s">
        <v>9225</v>
      </c>
      <c r="B817" s="1080" t="s">
        <v>9226</v>
      </c>
      <c r="C817" s="1079"/>
      <c r="D817" s="1079"/>
      <c r="E817" s="1081"/>
      <c r="F817" s="2311"/>
      <c r="G817" s="836"/>
      <c r="H817" s="2311"/>
      <c r="I817" s="2311"/>
      <c r="J817" s="2311"/>
      <c r="K817" s="2311"/>
      <c r="L817" s="2311"/>
      <c r="M817" s="2311"/>
      <c r="N817" s="2311"/>
      <c r="O817" s="2311"/>
      <c r="P817" s="1081"/>
      <c r="Q817" s="1081"/>
      <c r="R817" s="2312"/>
      <c r="S817" s="2311"/>
      <c r="T817" s="2311"/>
      <c r="U817" s="2311"/>
      <c r="V817" s="2311"/>
      <c r="W817" s="2311"/>
      <c r="X817" s="2311"/>
      <c r="Y817" s="2311"/>
      <c r="Z817" s="2311"/>
      <c r="AA817" s="1081"/>
      <c r="AB817" s="2680"/>
      <c r="AC817" s="2680"/>
      <c r="AD817" s="2680"/>
      <c r="AE817" s="2680"/>
      <c r="AF817" s="2680"/>
      <c r="AG817" s="2680"/>
    </row>
    <row r="818" spans="1:33" s="1" customFormat="1">
      <c r="A818" s="2337" t="s">
        <v>9227</v>
      </c>
      <c r="B818" s="118" t="s">
        <v>155</v>
      </c>
      <c r="C818" s="2"/>
      <c r="D818" s="2"/>
      <c r="E818" s="39">
        <v>0.5</v>
      </c>
      <c r="F818" s="858"/>
      <c r="G818" s="2314"/>
      <c r="H818" s="858"/>
      <c r="I818" s="858"/>
      <c r="J818" s="858"/>
      <c r="K818" s="858"/>
      <c r="L818" s="858"/>
      <c r="M818" s="858"/>
      <c r="N818" s="858"/>
      <c r="O818" s="858"/>
      <c r="P818" s="39">
        <v>0.5</v>
      </c>
      <c r="Q818" s="39">
        <v>0.5</v>
      </c>
      <c r="R818" s="2315" t="s">
        <v>4865</v>
      </c>
      <c r="S818" s="858"/>
      <c r="T818" s="858"/>
      <c r="U818" s="858"/>
      <c r="V818" s="858"/>
      <c r="W818" s="858"/>
      <c r="X818" s="858"/>
      <c r="Y818" s="858"/>
      <c r="Z818" s="858"/>
      <c r="AA818" s="39">
        <v>0.5</v>
      </c>
      <c r="AB818" s="2664"/>
      <c r="AC818" s="2664"/>
      <c r="AD818" s="2664"/>
      <c r="AE818" s="2664"/>
      <c r="AF818" s="2664"/>
      <c r="AG818" s="2664"/>
    </row>
    <row r="819" spans="1:33" s="1084" customFormat="1">
      <c r="A819" s="2338" t="s">
        <v>9228</v>
      </c>
      <c r="B819" s="1080" t="s">
        <v>9229</v>
      </c>
      <c r="C819" s="1079"/>
      <c r="D819" s="1079"/>
      <c r="E819" s="1081"/>
      <c r="F819" s="2311"/>
      <c r="G819" s="836"/>
      <c r="H819" s="2311"/>
      <c r="I819" s="2311"/>
      <c r="J819" s="2311"/>
      <c r="K819" s="2311"/>
      <c r="L819" s="2311"/>
      <c r="M819" s="2311"/>
      <c r="N819" s="2311"/>
      <c r="O819" s="2311"/>
      <c r="P819" s="1081"/>
      <c r="Q819" s="1081"/>
      <c r="R819" s="2312"/>
      <c r="S819" s="2311"/>
      <c r="T819" s="2311"/>
      <c r="U819" s="2311"/>
      <c r="V819" s="2311"/>
      <c r="W819" s="2311"/>
      <c r="X819" s="2311"/>
      <c r="Y819" s="2311"/>
      <c r="Z819" s="2311"/>
      <c r="AA819" s="1081"/>
      <c r="AB819" s="2680"/>
      <c r="AC819" s="2680"/>
      <c r="AD819" s="2680"/>
      <c r="AE819" s="2680"/>
      <c r="AF819" s="2680"/>
      <c r="AG819" s="2680"/>
    </row>
    <row r="820" spans="1:33" s="1" customFormat="1">
      <c r="A820" s="2337" t="s">
        <v>9230</v>
      </c>
      <c r="B820" s="118" t="s">
        <v>61</v>
      </c>
      <c r="C820" s="2"/>
      <c r="D820" s="2"/>
      <c r="E820" s="39">
        <v>0.6</v>
      </c>
      <c r="F820" s="858"/>
      <c r="G820" s="2314"/>
      <c r="H820" s="858"/>
      <c r="I820" s="858"/>
      <c r="J820" s="858"/>
      <c r="K820" s="858"/>
      <c r="L820" s="858"/>
      <c r="M820" s="858"/>
      <c r="N820" s="858"/>
      <c r="O820" s="858"/>
      <c r="P820" s="39">
        <v>0.6</v>
      </c>
      <c r="Q820" s="39">
        <v>0.6</v>
      </c>
      <c r="R820" s="2315" t="s">
        <v>4865</v>
      </c>
      <c r="S820" s="858"/>
      <c r="T820" s="858"/>
      <c r="U820" s="858"/>
      <c r="V820" s="858"/>
      <c r="W820" s="858"/>
      <c r="X820" s="858"/>
      <c r="Y820" s="858"/>
      <c r="Z820" s="858"/>
      <c r="AA820" s="39">
        <v>0.6</v>
      </c>
      <c r="AB820" s="2664"/>
      <c r="AC820" s="2664"/>
      <c r="AD820" s="2664"/>
      <c r="AE820" s="2664"/>
      <c r="AF820" s="2664"/>
      <c r="AG820" s="2664"/>
    </row>
    <row r="821" spans="1:33" s="1084" customFormat="1">
      <c r="A821" s="2338" t="s">
        <v>9231</v>
      </c>
      <c r="B821" s="1080" t="s">
        <v>9232</v>
      </c>
      <c r="C821" s="1079"/>
      <c r="D821" s="1079"/>
      <c r="E821" s="1081"/>
      <c r="F821" s="2311"/>
      <c r="G821" s="836"/>
      <c r="H821" s="2311"/>
      <c r="I821" s="2311"/>
      <c r="J821" s="2311"/>
      <c r="K821" s="2311"/>
      <c r="L821" s="2311"/>
      <c r="M821" s="2311"/>
      <c r="N821" s="2311"/>
      <c r="O821" s="2311"/>
      <c r="P821" s="1081"/>
      <c r="Q821" s="836"/>
      <c r="R821" s="2312"/>
      <c r="S821" s="2311"/>
      <c r="T821" s="2311"/>
      <c r="U821" s="2311"/>
      <c r="V821" s="2311"/>
      <c r="W821" s="2311"/>
      <c r="X821" s="2311"/>
      <c r="Y821" s="2311"/>
      <c r="Z821" s="2311"/>
      <c r="AA821" s="836"/>
      <c r="AB821" s="2680"/>
      <c r="AC821" s="2680"/>
      <c r="AD821" s="2680"/>
      <c r="AE821" s="2680"/>
      <c r="AF821" s="2680"/>
      <c r="AG821" s="2680"/>
    </row>
    <row r="822" spans="1:33" s="1" customFormat="1">
      <c r="A822" s="2337" t="s">
        <v>9233</v>
      </c>
      <c r="B822" s="118" t="s">
        <v>119</v>
      </c>
      <c r="C822" s="2"/>
      <c r="D822" s="2"/>
      <c r="E822" s="39">
        <v>0.8</v>
      </c>
      <c r="F822" s="858"/>
      <c r="G822" s="2314"/>
      <c r="H822" s="858"/>
      <c r="I822" s="858"/>
      <c r="J822" s="858"/>
      <c r="K822" s="858"/>
      <c r="L822" s="858"/>
      <c r="M822" s="858"/>
      <c r="N822" s="858"/>
      <c r="O822" s="858"/>
      <c r="P822" s="39">
        <v>0.8</v>
      </c>
      <c r="Q822" s="39">
        <v>0.8</v>
      </c>
      <c r="R822" s="2315" t="s">
        <v>4865</v>
      </c>
      <c r="S822" s="858"/>
      <c r="T822" s="858"/>
      <c r="U822" s="858"/>
      <c r="V822" s="858"/>
      <c r="W822" s="858"/>
      <c r="X822" s="858"/>
      <c r="Y822" s="858"/>
      <c r="Z822" s="858"/>
      <c r="AA822" s="39">
        <v>0.8</v>
      </c>
      <c r="AB822" s="2664"/>
      <c r="AC822" s="2664"/>
      <c r="AD822" s="2664"/>
      <c r="AE822" s="2664"/>
      <c r="AF822" s="2664"/>
      <c r="AG822" s="2664"/>
    </row>
    <row r="823" spans="1:33" s="1090" customFormat="1">
      <c r="A823" s="2337" t="s">
        <v>9234</v>
      </c>
      <c r="B823" s="118" t="s">
        <v>9235</v>
      </c>
      <c r="C823" s="1088"/>
      <c r="D823" s="1088"/>
      <c r="E823" s="1089">
        <v>1.7</v>
      </c>
      <c r="F823" s="858"/>
      <c r="G823" s="2314"/>
      <c r="H823" s="858"/>
      <c r="I823" s="858"/>
      <c r="J823" s="858"/>
      <c r="K823" s="858"/>
      <c r="L823" s="858"/>
      <c r="M823" s="858"/>
      <c r="N823" s="858"/>
      <c r="O823" s="858"/>
      <c r="P823" s="1089">
        <v>1.7</v>
      </c>
      <c r="Q823" s="1089">
        <v>1.7</v>
      </c>
      <c r="R823" s="2315" t="s">
        <v>4865</v>
      </c>
      <c r="S823" s="858"/>
      <c r="T823" s="858"/>
      <c r="U823" s="858"/>
      <c r="V823" s="858"/>
      <c r="W823" s="858"/>
      <c r="X823" s="858"/>
      <c r="Y823" s="858"/>
      <c r="Z823" s="858"/>
      <c r="AA823" s="1089">
        <v>1.7</v>
      </c>
      <c r="AB823" s="2681"/>
      <c r="AC823" s="2681"/>
      <c r="AD823" s="2681"/>
      <c r="AE823" s="2681"/>
      <c r="AF823" s="2681"/>
      <c r="AG823" s="2681"/>
    </row>
    <row r="824" spans="1:33" s="1084" customFormat="1">
      <c r="A824" s="2338" t="s">
        <v>9236</v>
      </c>
      <c r="B824" s="1080" t="s">
        <v>9237</v>
      </c>
      <c r="C824" s="1079"/>
      <c r="D824" s="1079"/>
      <c r="E824" s="1081"/>
      <c r="F824" s="2311"/>
      <c r="G824" s="836"/>
      <c r="H824" s="2311"/>
      <c r="I824" s="2311"/>
      <c r="J824" s="2311"/>
      <c r="K824" s="2311"/>
      <c r="L824" s="2311"/>
      <c r="M824" s="2311"/>
      <c r="N824" s="2311"/>
      <c r="O824" s="2311"/>
      <c r="P824" s="1081"/>
      <c r="Q824" s="1081"/>
      <c r="R824" s="2312"/>
      <c r="S824" s="2311"/>
      <c r="T824" s="2311"/>
      <c r="U824" s="2311"/>
      <c r="V824" s="2311"/>
      <c r="W824" s="2311"/>
      <c r="X824" s="2311"/>
      <c r="Y824" s="2311"/>
      <c r="Z824" s="2311"/>
      <c r="AA824" s="1081"/>
      <c r="AB824" s="2680"/>
      <c r="AC824" s="2680"/>
      <c r="AD824" s="2680"/>
      <c r="AE824" s="2680"/>
      <c r="AF824" s="2680"/>
      <c r="AG824" s="2680"/>
    </row>
    <row r="825" spans="1:33" s="1" customFormat="1">
      <c r="A825" s="2337" t="s">
        <v>9238</v>
      </c>
      <c r="B825" s="118" t="s">
        <v>9159</v>
      </c>
      <c r="C825" s="2"/>
      <c r="D825" s="2"/>
      <c r="E825" s="39">
        <v>0.3</v>
      </c>
      <c r="F825" s="858"/>
      <c r="G825" s="2314"/>
      <c r="H825" s="858"/>
      <c r="I825" s="858"/>
      <c r="J825" s="858"/>
      <c r="K825" s="858"/>
      <c r="L825" s="858"/>
      <c r="M825" s="858"/>
      <c r="N825" s="858"/>
      <c r="O825" s="858"/>
      <c r="P825" s="39">
        <v>0.3</v>
      </c>
      <c r="Q825" s="39">
        <v>0.3</v>
      </c>
      <c r="R825" s="2315" t="s">
        <v>4865</v>
      </c>
      <c r="S825" s="858"/>
      <c r="T825" s="858"/>
      <c r="U825" s="858"/>
      <c r="V825" s="858"/>
      <c r="W825" s="858"/>
      <c r="X825" s="858"/>
      <c r="Y825" s="858"/>
      <c r="Z825" s="858"/>
      <c r="AA825" s="39">
        <v>0.3</v>
      </c>
      <c r="AB825" s="2664"/>
      <c r="AC825" s="2664"/>
      <c r="AD825" s="2664"/>
      <c r="AE825" s="2664"/>
      <c r="AF825" s="2664"/>
      <c r="AG825" s="2664"/>
    </row>
    <row r="826" spans="1:33" s="1" customFormat="1">
      <c r="A826" s="2337" t="s">
        <v>9239</v>
      </c>
      <c r="B826" s="118" t="s">
        <v>175</v>
      </c>
      <c r="C826" s="2"/>
      <c r="D826" s="2"/>
      <c r="E826" s="39">
        <v>0.5</v>
      </c>
      <c r="F826" s="858"/>
      <c r="G826" s="2314"/>
      <c r="H826" s="858"/>
      <c r="I826" s="858"/>
      <c r="J826" s="858"/>
      <c r="K826" s="858"/>
      <c r="L826" s="858"/>
      <c r="M826" s="858"/>
      <c r="N826" s="858"/>
      <c r="O826" s="858"/>
      <c r="P826" s="39">
        <v>0.5</v>
      </c>
      <c r="Q826" s="39">
        <v>0.5</v>
      </c>
      <c r="R826" s="2315" t="s">
        <v>4865</v>
      </c>
      <c r="S826" s="858"/>
      <c r="T826" s="858"/>
      <c r="U826" s="858"/>
      <c r="V826" s="858"/>
      <c r="W826" s="858"/>
      <c r="X826" s="858"/>
      <c r="Y826" s="858"/>
      <c r="Z826" s="858"/>
      <c r="AA826" s="39">
        <v>0.5</v>
      </c>
      <c r="AB826" s="2664"/>
      <c r="AC826" s="2664"/>
      <c r="AD826" s="2664"/>
      <c r="AE826" s="2664"/>
      <c r="AF826" s="2664"/>
      <c r="AG826" s="2664"/>
    </row>
    <row r="827" spans="1:33" s="1" customFormat="1">
      <c r="A827" s="2337" t="s">
        <v>9240</v>
      </c>
      <c r="B827" s="118" t="s">
        <v>9241</v>
      </c>
      <c r="C827" s="2"/>
      <c r="D827" s="2"/>
      <c r="E827" s="39">
        <v>0.4</v>
      </c>
      <c r="F827" s="858"/>
      <c r="G827" s="2314"/>
      <c r="H827" s="858"/>
      <c r="I827" s="858"/>
      <c r="J827" s="858"/>
      <c r="K827" s="858"/>
      <c r="L827" s="858"/>
      <c r="M827" s="858"/>
      <c r="N827" s="858"/>
      <c r="O827" s="858"/>
      <c r="P827" s="39">
        <v>0.4</v>
      </c>
      <c r="Q827" s="39">
        <v>0.4</v>
      </c>
      <c r="R827" s="2315" t="s">
        <v>4865</v>
      </c>
      <c r="S827" s="858"/>
      <c r="T827" s="858"/>
      <c r="U827" s="858"/>
      <c r="V827" s="858"/>
      <c r="W827" s="858"/>
      <c r="X827" s="858"/>
      <c r="Y827" s="858"/>
      <c r="Z827" s="858"/>
      <c r="AA827" s="39">
        <v>0.4</v>
      </c>
      <c r="AB827" s="2664"/>
      <c r="AC827" s="2664"/>
      <c r="AD827" s="2664"/>
      <c r="AE827" s="2664"/>
      <c r="AF827" s="2664"/>
      <c r="AG827" s="2664"/>
    </row>
    <row r="828" spans="1:33" s="1084" customFormat="1">
      <c r="A828" s="2338" t="s">
        <v>9242</v>
      </c>
      <c r="B828" s="1080" t="s">
        <v>9243</v>
      </c>
      <c r="C828" s="1079"/>
      <c r="D828" s="1079"/>
      <c r="E828" s="1081"/>
      <c r="F828" s="2311"/>
      <c r="G828" s="836"/>
      <c r="H828" s="2311"/>
      <c r="I828" s="2311"/>
      <c r="J828" s="2311"/>
      <c r="K828" s="2311"/>
      <c r="L828" s="2311"/>
      <c r="M828" s="2311"/>
      <c r="N828" s="2311"/>
      <c r="O828" s="2311"/>
      <c r="P828" s="1081"/>
      <c r="Q828" s="1081"/>
      <c r="R828" s="2312"/>
      <c r="S828" s="2311"/>
      <c r="T828" s="2311"/>
      <c r="U828" s="2311"/>
      <c r="V828" s="2311"/>
      <c r="W828" s="2311"/>
      <c r="X828" s="2311"/>
      <c r="Y828" s="2311"/>
      <c r="Z828" s="2311"/>
      <c r="AA828" s="1081"/>
      <c r="AB828" s="2680"/>
      <c r="AC828" s="2680"/>
      <c r="AD828" s="2680"/>
      <c r="AE828" s="2680"/>
      <c r="AF828" s="2680"/>
      <c r="AG828" s="2680"/>
    </row>
    <row r="829" spans="1:33" s="1" customFormat="1">
      <c r="A829" s="2337" t="s">
        <v>9244</v>
      </c>
      <c r="B829" s="118" t="s">
        <v>58</v>
      </c>
      <c r="C829" s="2"/>
      <c r="D829" s="2"/>
      <c r="E829" s="39">
        <v>0.1</v>
      </c>
      <c r="F829" s="858"/>
      <c r="G829" s="2314"/>
      <c r="H829" s="858"/>
      <c r="I829" s="858"/>
      <c r="J829" s="858"/>
      <c r="K829" s="858"/>
      <c r="L829" s="858"/>
      <c r="M829" s="858"/>
      <c r="N829" s="858"/>
      <c r="O829" s="858"/>
      <c r="P829" s="39">
        <v>0.1</v>
      </c>
      <c r="Q829" s="39">
        <v>0.1</v>
      </c>
      <c r="R829" s="2315" t="s">
        <v>4865</v>
      </c>
      <c r="S829" s="858"/>
      <c r="T829" s="858"/>
      <c r="U829" s="858"/>
      <c r="V829" s="858"/>
      <c r="W829" s="858"/>
      <c r="X829" s="858"/>
      <c r="Y829" s="858"/>
      <c r="Z829" s="858"/>
      <c r="AA829" s="39">
        <v>0.1</v>
      </c>
      <c r="AB829" s="2664"/>
      <c r="AC829" s="2664"/>
      <c r="AD829" s="2664"/>
      <c r="AE829" s="2664"/>
      <c r="AF829" s="2664"/>
      <c r="AG829" s="2664"/>
    </row>
    <row r="830" spans="1:33" s="1084" customFormat="1">
      <c r="A830" s="2338" t="s">
        <v>9245</v>
      </c>
      <c r="B830" s="1080" t="s">
        <v>9246</v>
      </c>
      <c r="C830" s="1079"/>
      <c r="D830" s="1079"/>
      <c r="E830" s="1081"/>
      <c r="F830" s="2311"/>
      <c r="G830" s="836"/>
      <c r="H830" s="2311"/>
      <c r="I830" s="2311"/>
      <c r="J830" s="2311"/>
      <c r="K830" s="2311"/>
      <c r="L830" s="2311"/>
      <c r="M830" s="2311"/>
      <c r="N830" s="2311"/>
      <c r="O830" s="2311"/>
      <c r="P830" s="1081"/>
      <c r="Q830" s="1081"/>
      <c r="R830" s="2312"/>
      <c r="S830" s="2311"/>
      <c r="T830" s="2311"/>
      <c r="U830" s="2311"/>
      <c r="V830" s="2311"/>
      <c r="W830" s="2311"/>
      <c r="X830" s="2311"/>
      <c r="Y830" s="2311"/>
      <c r="Z830" s="2311"/>
      <c r="AA830" s="1081"/>
      <c r="AB830" s="2680"/>
      <c r="AC830" s="2680"/>
      <c r="AD830" s="2680"/>
      <c r="AE830" s="2680"/>
      <c r="AF830" s="2680"/>
      <c r="AG830" s="2680"/>
    </row>
    <row r="831" spans="1:33" s="1" customFormat="1">
      <c r="A831" s="2337" t="s">
        <v>9247</v>
      </c>
      <c r="B831" s="118" t="s">
        <v>206</v>
      </c>
      <c r="C831" s="2"/>
      <c r="D831" s="2"/>
      <c r="E831" s="39">
        <v>0.3</v>
      </c>
      <c r="F831" s="858"/>
      <c r="G831" s="2314"/>
      <c r="H831" s="858"/>
      <c r="I831" s="858"/>
      <c r="J831" s="858"/>
      <c r="K831" s="858"/>
      <c r="L831" s="858"/>
      <c r="M831" s="858"/>
      <c r="N831" s="858"/>
      <c r="O831" s="858"/>
      <c r="P831" s="39">
        <v>0.3</v>
      </c>
      <c r="Q831" s="39">
        <v>0.3</v>
      </c>
      <c r="R831" s="2315" t="s">
        <v>4865</v>
      </c>
      <c r="S831" s="858"/>
      <c r="T831" s="858"/>
      <c r="U831" s="858"/>
      <c r="V831" s="858"/>
      <c r="W831" s="858"/>
      <c r="X831" s="858"/>
      <c r="Y831" s="858"/>
      <c r="Z831" s="858"/>
      <c r="AA831" s="39">
        <v>0.3</v>
      </c>
      <c r="AB831" s="2664"/>
      <c r="AC831" s="2664"/>
      <c r="AD831" s="2664"/>
      <c r="AE831" s="2664"/>
      <c r="AF831" s="2664"/>
      <c r="AG831" s="2664"/>
    </row>
    <row r="832" spans="1:33" s="1" customFormat="1">
      <c r="A832" s="2337" t="s">
        <v>9248</v>
      </c>
      <c r="B832" s="118" t="s">
        <v>155</v>
      </c>
      <c r="C832" s="2"/>
      <c r="D832" s="2"/>
      <c r="E832" s="39">
        <v>0.2</v>
      </c>
      <c r="F832" s="858"/>
      <c r="G832" s="2314"/>
      <c r="H832" s="858"/>
      <c r="I832" s="858"/>
      <c r="J832" s="858"/>
      <c r="K832" s="858"/>
      <c r="L832" s="858"/>
      <c r="M832" s="858"/>
      <c r="N832" s="858"/>
      <c r="O832" s="858"/>
      <c r="P832" s="39">
        <v>0.2</v>
      </c>
      <c r="Q832" s="39">
        <v>0.2</v>
      </c>
      <c r="R832" s="2315" t="s">
        <v>4865</v>
      </c>
      <c r="S832" s="858"/>
      <c r="T832" s="858"/>
      <c r="U832" s="858"/>
      <c r="V832" s="858"/>
      <c r="W832" s="858"/>
      <c r="X832" s="858"/>
      <c r="Y832" s="858"/>
      <c r="Z832" s="858"/>
      <c r="AA832" s="39">
        <v>0.2</v>
      </c>
      <c r="AB832" s="2664"/>
      <c r="AC832" s="2664"/>
      <c r="AD832" s="2664"/>
      <c r="AE832" s="2664"/>
      <c r="AF832" s="2664"/>
      <c r="AG832" s="2664"/>
    </row>
    <row r="833" spans="1:33" s="1084" customFormat="1">
      <c r="A833" s="2338" t="s">
        <v>9249</v>
      </c>
      <c r="B833" s="1080" t="s">
        <v>9250</v>
      </c>
      <c r="C833" s="1079"/>
      <c r="D833" s="1079"/>
      <c r="E833" s="1081"/>
      <c r="F833" s="2311"/>
      <c r="G833" s="836"/>
      <c r="H833" s="2311"/>
      <c r="I833" s="2311"/>
      <c r="J833" s="2311"/>
      <c r="K833" s="2311"/>
      <c r="L833" s="2311"/>
      <c r="M833" s="2311"/>
      <c r="N833" s="2311"/>
      <c r="O833" s="2311"/>
      <c r="P833" s="1081"/>
      <c r="Q833" s="1081"/>
      <c r="R833" s="2312"/>
      <c r="S833" s="2311"/>
      <c r="T833" s="2311"/>
      <c r="U833" s="2311"/>
      <c r="V833" s="2311"/>
      <c r="W833" s="2311"/>
      <c r="X833" s="2311"/>
      <c r="Y833" s="2311"/>
      <c r="Z833" s="2311"/>
      <c r="AA833" s="1081"/>
      <c r="AB833" s="2680"/>
      <c r="AC833" s="2680"/>
      <c r="AD833" s="2680"/>
      <c r="AE833" s="2680"/>
      <c r="AF833" s="2680"/>
      <c r="AG833" s="2680"/>
    </row>
    <row r="834" spans="1:33" s="1" customFormat="1">
      <c r="A834" s="2337" t="s">
        <v>9251</v>
      </c>
      <c r="B834" s="118" t="s">
        <v>373</v>
      </c>
      <c r="C834" s="2"/>
      <c r="D834" s="2"/>
      <c r="E834" s="39">
        <v>0.2</v>
      </c>
      <c r="F834" s="39">
        <v>0.2</v>
      </c>
      <c r="G834" s="39">
        <v>0.2</v>
      </c>
      <c r="H834" s="858"/>
      <c r="I834" s="858"/>
      <c r="J834" s="858"/>
      <c r="K834" s="858"/>
      <c r="L834" s="858"/>
      <c r="M834" s="858"/>
      <c r="N834" s="858"/>
      <c r="O834" s="858"/>
      <c r="P834" s="858"/>
      <c r="Q834" s="2314"/>
      <c r="R834" s="2315" t="s">
        <v>4865</v>
      </c>
      <c r="S834" s="858"/>
      <c r="T834" s="858"/>
      <c r="U834" s="858"/>
      <c r="V834" s="858"/>
      <c r="W834" s="858"/>
      <c r="X834" s="858"/>
      <c r="Y834" s="858"/>
      <c r="Z834" s="858"/>
      <c r="AA834" s="2314">
        <v>0.2</v>
      </c>
      <c r="AB834" s="2664"/>
      <c r="AC834" s="2664"/>
      <c r="AD834" s="2664"/>
      <c r="AE834" s="2664"/>
      <c r="AF834" s="2664"/>
      <c r="AG834" s="2664"/>
    </row>
    <row r="835" spans="1:33" s="1" customFormat="1">
      <c r="A835" s="2337" t="s">
        <v>9252</v>
      </c>
      <c r="B835" s="118" t="s">
        <v>9253</v>
      </c>
      <c r="C835" s="2"/>
      <c r="D835" s="2"/>
      <c r="E835" s="39">
        <v>0.16</v>
      </c>
      <c r="F835" s="39">
        <v>0.16</v>
      </c>
      <c r="G835" s="39">
        <v>0.16</v>
      </c>
      <c r="H835" s="858"/>
      <c r="I835" s="858"/>
      <c r="J835" s="858"/>
      <c r="K835" s="858"/>
      <c r="L835" s="858"/>
      <c r="M835" s="858"/>
      <c r="N835" s="858"/>
      <c r="O835" s="858"/>
      <c r="P835" s="858"/>
      <c r="Q835" s="2314"/>
      <c r="R835" s="2315" t="s">
        <v>4865</v>
      </c>
      <c r="S835" s="858"/>
      <c r="T835" s="858"/>
      <c r="U835" s="858"/>
      <c r="V835" s="858"/>
      <c r="W835" s="858"/>
      <c r="X835" s="858"/>
      <c r="Y835" s="858"/>
      <c r="Z835" s="858"/>
      <c r="AA835" s="2314">
        <v>0.16</v>
      </c>
      <c r="AB835" s="2664"/>
      <c r="AC835" s="2664"/>
      <c r="AD835" s="2664"/>
      <c r="AE835" s="2664"/>
      <c r="AF835" s="2664"/>
      <c r="AG835" s="2664"/>
    </row>
    <row r="836" spans="1:33" s="1" customFormat="1">
      <c r="A836" s="2337" t="s">
        <v>9254</v>
      </c>
      <c r="B836" s="118" t="s">
        <v>227</v>
      </c>
      <c r="C836" s="2"/>
      <c r="D836" s="2"/>
      <c r="E836" s="39">
        <v>0.72</v>
      </c>
      <c r="F836" s="39">
        <v>0.5</v>
      </c>
      <c r="G836" s="39">
        <v>0.5</v>
      </c>
      <c r="H836" s="858"/>
      <c r="I836" s="858"/>
      <c r="J836" s="858"/>
      <c r="K836" s="858"/>
      <c r="L836" s="858"/>
      <c r="M836" s="858"/>
      <c r="N836" s="858"/>
      <c r="O836" s="858"/>
      <c r="P836" s="2332">
        <v>0.22</v>
      </c>
      <c r="Q836" s="2314">
        <v>0.22</v>
      </c>
      <c r="R836" s="2315" t="s">
        <v>4865</v>
      </c>
      <c r="S836" s="858"/>
      <c r="T836" s="858"/>
      <c r="U836" s="858"/>
      <c r="V836" s="858"/>
      <c r="W836" s="858"/>
      <c r="X836" s="858"/>
      <c r="Y836" s="858"/>
      <c r="Z836" s="858"/>
      <c r="AA836" s="2314">
        <v>0.72</v>
      </c>
      <c r="AB836" s="2664"/>
      <c r="AC836" s="2664"/>
      <c r="AD836" s="2664"/>
      <c r="AE836" s="2664"/>
      <c r="AF836" s="2664"/>
      <c r="AG836" s="2664"/>
    </row>
    <row r="837" spans="1:33" s="1" customFormat="1">
      <c r="A837" s="2337" t="s">
        <v>9255</v>
      </c>
      <c r="B837" s="118" t="s">
        <v>119</v>
      </c>
      <c r="C837" s="2"/>
      <c r="D837" s="2"/>
      <c r="E837" s="39">
        <v>0.26</v>
      </c>
      <c r="F837" s="858"/>
      <c r="G837" s="2314"/>
      <c r="H837" s="858"/>
      <c r="I837" s="858"/>
      <c r="J837" s="858"/>
      <c r="K837" s="858"/>
      <c r="L837" s="858"/>
      <c r="M837" s="858"/>
      <c r="N837" s="858"/>
      <c r="O837" s="858"/>
      <c r="P837" s="858">
        <v>0.26</v>
      </c>
      <c r="Q837" s="2314">
        <v>0.26</v>
      </c>
      <c r="R837" s="2315" t="s">
        <v>4865</v>
      </c>
      <c r="S837" s="858"/>
      <c r="T837" s="858"/>
      <c r="U837" s="858"/>
      <c r="V837" s="858"/>
      <c r="W837" s="858"/>
      <c r="X837" s="858"/>
      <c r="Y837" s="858"/>
      <c r="Z837" s="858"/>
      <c r="AA837" s="2314">
        <v>0.26</v>
      </c>
      <c r="AB837" s="2664"/>
      <c r="AC837" s="2664"/>
      <c r="AD837" s="2664"/>
      <c r="AE837" s="2664"/>
      <c r="AF837" s="2664"/>
      <c r="AG837" s="2664"/>
    </row>
    <row r="838" spans="1:33" s="1" customFormat="1">
      <c r="A838" s="2337" t="s">
        <v>9256</v>
      </c>
      <c r="B838" s="118" t="s">
        <v>175</v>
      </c>
      <c r="C838" s="2"/>
      <c r="D838" s="2"/>
      <c r="E838" s="39">
        <v>1</v>
      </c>
      <c r="F838" s="858">
        <v>1</v>
      </c>
      <c r="G838" s="2314">
        <v>1</v>
      </c>
      <c r="H838" s="858"/>
      <c r="I838" s="858"/>
      <c r="J838" s="858"/>
      <c r="K838" s="858"/>
      <c r="L838" s="858"/>
      <c r="M838" s="858"/>
      <c r="N838" s="858"/>
      <c r="O838" s="858"/>
      <c r="P838" s="858"/>
      <c r="Q838" s="2314"/>
      <c r="R838" s="2315" t="s">
        <v>4865</v>
      </c>
      <c r="S838" s="858"/>
      <c r="T838" s="858"/>
      <c r="U838" s="858"/>
      <c r="V838" s="858"/>
      <c r="W838" s="858"/>
      <c r="X838" s="858"/>
      <c r="Y838" s="858"/>
      <c r="Z838" s="858"/>
      <c r="AA838" s="2314">
        <v>1</v>
      </c>
      <c r="AB838" s="2664"/>
      <c r="AC838" s="2664"/>
      <c r="AD838" s="2664"/>
      <c r="AE838" s="2664"/>
      <c r="AF838" s="2664"/>
      <c r="AG838" s="2664"/>
    </row>
    <row r="839" spans="1:33" s="1" customFormat="1">
      <c r="A839" s="2337" t="s">
        <v>9257</v>
      </c>
      <c r="B839" s="118" t="s">
        <v>9258</v>
      </c>
      <c r="C839" s="2"/>
      <c r="D839" s="2"/>
      <c r="E839" s="39">
        <v>0.4</v>
      </c>
      <c r="F839" s="858">
        <v>0.4</v>
      </c>
      <c r="G839" s="2314">
        <v>0.4</v>
      </c>
      <c r="H839" s="858"/>
      <c r="I839" s="858"/>
      <c r="J839" s="858"/>
      <c r="K839" s="858"/>
      <c r="L839" s="858"/>
      <c r="M839" s="858"/>
      <c r="N839" s="858"/>
      <c r="O839" s="858"/>
      <c r="P839" s="858"/>
      <c r="Q839" s="2314"/>
      <c r="R839" s="2315" t="s">
        <v>4865</v>
      </c>
      <c r="S839" s="858"/>
      <c r="T839" s="858"/>
      <c r="U839" s="858"/>
      <c r="V839" s="858"/>
      <c r="W839" s="858"/>
      <c r="X839" s="858"/>
      <c r="Y839" s="858"/>
      <c r="Z839" s="858"/>
      <c r="AA839" s="2314">
        <v>0.4</v>
      </c>
      <c r="AB839" s="2664"/>
      <c r="AC839" s="2664"/>
      <c r="AD839" s="2664"/>
      <c r="AE839" s="2664"/>
      <c r="AF839" s="2664"/>
      <c r="AG839" s="2664"/>
    </row>
    <row r="840" spans="1:33" s="1" customFormat="1">
      <c r="A840" s="2337" t="s">
        <v>9259</v>
      </c>
      <c r="B840" s="118" t="s">
        <v>595</v>
      </c>
      <c r="C840" s="2"/>
      <c r="D840" s="2"/>
      <c r="E840" s="39">
        <v>0.28000000000000003</v>
      </c>
      <c r="F840" s="858"/>
      <c r="G840" s="2314"/>
      <c r="H840" s="858"/>
      <c r="I840" s="858"/>
      <c r="J840" s="858"/>
      <c r="K840" s="858"/>
      <c r="L840" s="858"/>
      <c r="M840" s="858"/>
      <c r="N840" s="858"/>
      <c r="O840" s="858"/>
      <c r="P840" s="39">
        <v>0.28000000000000003</v>
      </c>
      <c r="Q840" s="39">
        <v>0.28000000000000003</v>
      </c>
      <c r="R840" s="2315" t="s">
        <v>4865</v>
      </c>
      <c r="S840" s="858"/>
      <c r="T840" s="858"/>
      <c r="U840" s="858"/>
      <c r="V840" s="858"/>
      <c r="W840" s="858"/>
      <c r="X840" s="858"/>
      <c r="Y840" s="858"/>
      <c r="Z840" s="858"/>
      <c r="AA840" s="39">
        <v>0.28000000000000003</v>
      </c>
      <c r="AB840" s="2664"/>
      <c r="AC840" s="2664"/>
      <c r="AD840" s="2664"/>
      <c r="AE840" s="2664"/>
      <c r="AF840" s="2664"/>
      <c r="AG840" s="2664"/>
    </row>
    <row r="841" spans="1:33" s="1" customFormat="1">
      <c r="A841" s="2337" t="s">
        <v>9260</v>
      </c>
      <c r="B841" s="118" t="s">
        <v>9036</v>
      </c>
      <c r="C841" s="2"/>
      <c r="D841" s="2"/>
      <c r="E841" s="39">
        <v>0.25</v>
      </c>
      <c r="F841" s="858"/>
      <c r="G841" s="2314"/>
      <c r="H841" s="858"/>
      <c r="I841" s="858"/>
      <c r="J841" s="858"/>
      <c r="K841" s="858"/>
      <c r="L841" s="858"/>
      <c r="M841" s="858"/>
      <c r="N841" s="858"/>
      <c r="O841" s="858"/>
      <c r="P841" s="39">
        <v>0.25</v>
      </c>
      <c r="Q841" s="39">
        <v>0.25</v>
      </c>
      <c r="R841" s="2315" t="s">
        <v>4865</v>
      </c>
      <c r="S841" s="858"/>
      <c r="T841" s="858"/>
      <c r="U841" s="858"/>
      <c r="V841" s="858"/>
      <c r="W841" s="858"/>
      <c r="X841" s="858"/>
      <c r="Y841" s="858"/>
      <c r="Z841" s="858"/>
      <c r="AA841" s="39">
        <v>0.25</v>
      </c>
      <c r="AB841" s="2664"/>
      <c r="AC841" s="2664"/>
      <c r="AD841" s="2664"/>
      <c r="AE841" s="2664"/>
      <c r="AF841" s="2664"/>
      <c r="AG841" s="2664"/>
    </row>
    <row r="842" spans="1:33" s="1" customFormat="1">
      <c r="A842" s="2337" t="s">
        <v>9261</v>
      </c>
      <c r="B842" s="118" t="s">
        <v>367</v>
      </c>
      <c r="C842" s="2"/>
      <c r="D842" s="2"/>
      <c r="E842" s="39">
        <v>0.5</v>
      </c>
      <c r="F842" s="39">
        <v>0.5</v>
      </c>
      <c r="G842" s="39">
        <v>0.5</v>
      </c>
      <c r="H842" s="858"/>
      <c r="I842" s="858"/>
      <c r="J842" s="858"/>
      <c r="K842" s="858"/>
      <c r="L842" s="858"/>
      <c r="M842" s="858"/>
      <c r="N842" s="858"/>
      <c r="O842" s="858"/>
      <c r="P842" s="858"/>
      <c r="Q842" s="2314"/>
      <c r="R842" s="2315" t="s">
        <v>4865</v>
      </c>
      <c r="S842" s="858"/>
      <c r="T842" s="858"/>
      <c r="U842" s="858"/>
      <c r="V842" s="858"/>
      <c r="W842" s="858"/>
      <c r="X842" s="858"/>
      <c r="Y842" s="858"/>
      <c r="Z842" s="858"/>
      <c r="AA842" s="2314">
        <v>0.5</v>
      </c>
      <c r="AB842" s="2664"/>
      <c r="AC842" s="2664"/>
      <c r="AD842" s="2664"/>
      <c r="AE842" s="2664"/>
      <c r="AF842" s="2664"/>
      <c r="AG842" s="2664"/>
    </row>
    <row r="843" spans="1:33" s="1093" customFormat="1">
      <c r="A843" s="2337" t="s">
        <v>9262</v>
      </c>
      <c r="B843" s="1091" t="s">
        <v>282</v>
      </c>
      <c r="C843" s="1092"/>
      <c r="D843" s="1092"/>
      <c r="E843" s="2322">
        <v>1.05</v>
      </c>
      <c r="F843" s="2322">
        <v>1.05</v>
      </c>
      <c r="G843" s="2322">
        <v>1.05</v>
      </c>
      <c r="H843" s="2313"/>
      <c r="I843" s="2313"/>
      <c r="J843" s="2313"/>
      <c r="K843" s="2313"/>
      <c r="L843" s="2313"/>
      <c r="M843" s="2313"/>
      <c r="N843" s="2313"/>
      <c r="O843" s="2313"/>
      <c r="P843" s="2323"/>
      <c r="Q843" s="2324"/>
      <c r="R843" s="2317" t="s">
        <v>4865</v>
      </c>
      <c r="S843" s="2313"/>
      <c r="T843" s="2313"/>
      <c r="U843" s="2313"/>
      <c r="V843" s="2313"/>
      <c r="W843" s="2313"/>
      <c r="X843" s="2313"/>
      <c r="Y843" s="2313"/>
      <c r="Z843" s="2313"/>
      <c r="AA843" s="2324">
        <v>1.05</v>
      </c>
      <c r="AB843" s="2682"/>
      <c r="AC843" s="2682"/>
      <c r="AD843" s="2682"/>
      <c r="AE843" s="2682"/>
      <c r="AF843" s="2682"/>
      <c r="AG843" s="2682"/>
    </row>
    <row r="844" spans="1:33" s="1" customFormat="1">
      <c r="A844" s="2337" t="s">
        <v>9264</v>
      </c>
      <c r="B844" s="118" t="s">
        <v>100</v>
      </c>
      <c r="C844" s="2"/>
      <c r="D844" s="2"/>
      <c r="E844" s="39">
        <v>2</v>
      </c>
      <c r="F844" s="39">
        <v>2</v>
      </c>
      <c r="G844" s="39">
        <v>2</v>
      </c>
      <c r="H844" s="858"/>
      <c r="I844" s="858"/>
      <c r="J844" s="858"/>
      <c r="K844" s="858"/>
      <c r="L844" s="858"/>
      <c r="M844" s="858"/>
      <c r="N844" s="858"/>
      <c r="O844" s="858"/>
      <c r="P844" s="858"/>
      <c r="Q844" s="2314"/>
      <c r="R844" s="2315" t="s">
        <v>4865</v>
      </c>
      <c r="S844" s="858"/>
      <c r="T844" s="858"/>
      <c r="U844" s="858"/>
      <c r="V844" s="858"/>
      <c r="W844" s="858"/>
      <c r="X844" s="858"/>
      <c r="Y844" s="858"/>
      <c r="Z844" s="858"/>
      <c r="AA844" s="2314">
        <v>2</v>
      </c>
      <c r="AB844" s="2664"/>
      <c r="AC844" s="2664"/>
      <c r="AD844" s="2664"/>
      <c r="AE844" s="2664"/>
      <c r="AF844" s="2664"/>
      <c r="AG844" s="2664"/>
    </row>
    <row r="845" spans="1:33" s="1" customFormat="1">
      <c r="A845" s="2337" t="s">
        <v>9265</v>
      </c>
      <c r="B845" s="118" t="s">
        <v>453</v>
      </c>
      <c r="C845" s="2"/>
      <c r="D845" s="2"/>
      <c r="E845" s="39">
        <v>0.57499999999999996</v>
      </c>
      <c r="F845" s="39">
        <v>0.4</v>
      </c>
      <c r="G845" s="39">
        <v>0.4</v>
      </c>
      <c r="H845" s="858"/>
      <c r="I845" s="858"/>
      <c r="J845" s="858"/>
      <c r="K845" s="858"/>
      <c r="L845" s="858"/>
      <c r="M845" s="858"/>
      <c r="N845" s="858"/>
      <c r="O845" s="858"/>
      <c r="P845" s="2332">
        <v>0.17499999999999999</v>
      </c>
      <c r="Q845" s="2314">
        <v>0.17499999999999999</v>
      </c>
      <c r="R845" s="2315" t="s">
        <v>4865</v>
      </c>
      <c r="S845" s="858"/>
      <c r="T845" s="858"/>
      <c r="U845" s="858"/>
      <c r="V845" s="858"/>
      <c r="W845" s="858"/>
      <c r="X845" s="858"/>
      <c r="Y845" s="858"/>
      <c r="Z845" s="858"/>
      <c r="AA845" s="2314">
        <v>0.57499999999999996</v>
      </c>
      <c r="AB845" s="2664"/>
      <c r="AC845" s="2664"/>
      <c r="AD845" s="2664"/>
      <c r="AE845" s="2664"/>
      <c r="AF845" s="2664"/>
      <c r="AG845" s="2664"/>
    </row>
    <row r="846" spans="1:33" s="1" customFormat="1">
      <c r="A846" s="2337" t="s">
        <v>9266</v>
      </c>
      <c r="B846" s="118" t="s">
        <v>58</v>
      </c>
      <c r="C846" s="2"/>
      <c r="D846" s="2"/>
      <c r="E846" s="39">
        <v>0.6</v>
      </c>
      <c r="F846" s="858"/>
      <c r="G846" s="2314"/>
      <c r="H846" s="858"/>
      <c r="I846" s="858"/>
      <c r="J846" s="858"/>
      <c r="K846" s="858"/>
      <c r="L846" s="858"/>
      <c r="M846" s="858"/>
      <c r="N846" s="858"/>
      <c r="O846" s="858"/>
      <c r="P846" s="2332">
        <v>0.6</v>
      </c>
      <c r="Q846" s="2314">
        <v>0.6</v>
      </c>
      <c r="R846" s="2315" t="s">
        <v>4865</v>
      </c>
      <c r="S846" s="858"/>
      <c r="T846" s="858"/>
      <c r="U846" s="858"/>
      <c r="V846" s="858"/>
      <c r="W846" s="858"/>
      <c r="X846" s="858"/>
      <c r="Y846" s="858"/>
      <c r="Z846" s="858"/>
      <c r="AA846" s="2314">
        <v>0.6</v>
      </c>
      <c r="AB846" s="2664"/>
      <c r="AC846" s="2664"/>
      <c r="AD846" s="2664"/>
      <c r="AE846" s="2664"/>
      <c r="AF846" s="2664"/>
      <c r="AG846" s="2664"/>
    </row>
    <row r="847" spans="1:33" s="1" customFormat="1">
      <c r="A847" s="2337" t="s">
        <v>9267</v>
      </c>
      <c r="B847" s="118" t="s">
        <v>340</v>
      </c>
      <c r="C847" s="2"/>
      <c r="D847" s="2"/>
      <c r="E847" s="39">
        <v>0.245</v>
      </c>
      <c r="F847" s="858">
        <v>0.245</v>
      </c>
      <c r="G847" s="2314">
        <v>0.245</v>
      </c>
      <c r="H847" s="858"/>
      <c r="I847" s="858"/>
      <c r="J847" s="858"/>
      <c r="K847" s="858"/>
      <c r="L847" s="858"/>
      <c r="M847" s="858"/>
      <c r="N847" s="858"/>
      <c r="O847" s="858"/>
      <c r="P847" s="858"/>
      <c r="Q847" s="2314"/>
      <c r="R847" s="2315" t="s">
        <v>4865</v>
      </c>
      <c r="S847" s="858"/>
      <c r="T847" s="858"/>
      <c r="U847" s="858"/>
      <c r="V847" s="858"/>
      <c r="W847" s="858"/>
      <c r="X847" s="858"/>
      <c r="Y847" s="858"/>
      <c r="Z847" s="858"/>
      <c r="AA847" s="2314">
        <v>0.245</v>
      </c>
      <c r="AB847" s="2664"/>
      <c r="AC847" s="2664"/>
      <c r="AD847" s="2664"/>
      <c r="AE847" s="2664"/>
      <c r="AF847" s="2664"/>
      <c r="AG847" s="2664"/>
    </row>
    <row r="848" spans="1:33" s="1" customFormat="1">
      <c r="A848" s="2337" t="s">
        <v>9268</v>
      </c>
      <c r="B848" s="118" t="s">
        <v>9269</v>
      </c>
      <c r="C848" s="2"/>
      <c r="D848" s="2"/>
      <c r="E848" s="39">
        <v>0.4</v>
      </c>
      <c r="F848" s="858"/>
      <c r="G848" s="2314"/>
      <c r="H848" s="858"/>
      <c r="I848" s="858"/>
      <c r="J848" s="858"/>
      <c r="K848" s="858"/>
      <c r="L848" s="858"/>
      <c r="M848" s="858"/>
      <c r="N848" s="858"/>
      <c r="O848" s="858"/>
      <c r="P848" s="39">
        <v>0.4</v>
      </c>
      <c r="Q848" s="39">
        <v>0.4</v>
      </c>
      <c r="R848" s="2315" t="s">
        <v>4865</v>
      </c>
      <c r="S848" s="858"/>
      <c r="T848" s="858"/>
      <c r="U848" s="858"/>
      <c r="V848" s="858"/>
      <c r="W848" s="858"/>
      <c r="X848" s="858"/>
      <c r="Y848" s="858"/>
      <c r="Z848" s="858"/>
      <c r="AA848" s="39">
        <v>0.4</v>
      </c>
      <c r="AB848" s="2664"/>
      <c r="AC848" s="2664"/>
      <c r="AD848" s="2664"/>
      <c r="AE848" s="2664"/>
      <c r="AF848" s="2664"/>
      <c r="AG848" s="2664"/>
    </row>
    <row r="849" spans="1:33" s="1" customFormat="1">
      <c r="A849" s="2337" t="s">
        <v>9270</v>
      </c>
      <c r="B849" s="118" t="s">
        <v>9271</v>
      </c>
      <c r="C849" s="2"/>
      <c r="D849" s="2"/>
      <c r="E849" s="39">
        <v>0.45</v>
      </c>
      <c r="F849" s="858"/>
      <c r="G849" s="2314"/>
      <c r="H849" s="858"/>
      <c r="I849" s="858"/>
      <c r="J849" s="858"/>
      <c r="K849" s="858"/>
      <c r="L849" s="858"/>
      <c r="M849" s="858"/>
      <c r="N849" s="858"/>
      <c r="O849" s="858"/>
      <c r="P849" s="39">
        <v>0.45</v>
      </c>
      <c r="Q849" s="39">
        <v>0.45</v>
      </c>
      <c r="R849" s="2315" t="s">
        <v>4865</v>
      </c>
      <c r="S849" s="858"/>
      <c r="T849" s="858"/>
      <c r="U849" s="858"/>
      <c r="V849" s="858"/>
      <c r="W849" s="858"/>
      <c r="X849" s="858"/>
      <c r="Y849" s="858"/>
      <c r="Z849" s="858"/>
      <c r="AA849" s="39">
        <v>0.45</v>
      </c>
      <c r="AB849" s="2664"/>
      <c r="AC849" s="2664"/>
      <c r="AD849" s="2664"/>
      <c r="AE849" s="2664"/>
      <c r="AF849" s="2664"/>
      <c r="AG849" s="2664"/>
    </row>
    <row r="850" spans="1:33" s="1" customFormat="1">
      <c r="A850" s="2337" t="s">
        <v>9272</v>
      </c>
      <c r="B850" s="118" t="s">
        <v>9273</v>
      </c>
      <c r="C850" s="2"/>
      <c r="D850" s="2"/>
      <c r="E850" s="39">
        <v>0.4</v>
      </c>
      <c r="F850" s="858"/>
      <c r="G850" s="2314"/>
      <c r="H850" s="858"/>
      <c r="I850" s="858"/>
      <c r="J850" s="858"/>
      <c r="K850" s="858"/>
      <c r="L850" s="858"/>
      <c r="M850" s="858"/>
      <c r="N850" s="858"/>
      <c r="O850" s="858"/>
      <c r="P850" s="39">
        <v>0.4</v>
      </c>
      <c r="Q850" s="39">
        <v>0.4</v>
      </c>
      <c r="R850" s="2315" t="s">
        <v>4865</v>
      </c>
      <c r="S850" s="858"/>
      <c r="T850" s="858"/>
      <c r="U850" s="858"/>
      <c r="V850" s="858"/>
      <c r="W850" s="858"/>
      <c r="X850" s="858"/>
      <c r="Y850" s="858"/>
      <c r="Z850" s="858"/>
      <c r="AA850" s="39">
        <v>0.4</v>
      </c>
      <c r="AB850" s="2664"/>
      <c r="AC850" s="2664"/>
      <c r="AD850" s="2664"/>
      <c r="AE850" s="2664"/>
      <c r="AF850" s="2664"/>
      <c r="AG850" s="2664"/>
    </row>
    <row r="851" spans="1:33" s="1" customFormat="1">
      <c r="A851" s="2337" t="s">
        <v>9274</v>
      </c>
      <c r="B851" s="118" t="s">
        <v>7042</v>
      </c>
      <c r="C851" s="2"/>
      <c r="D851" s="2"/>
      <c r="E851" s="39">
        <v>0.4</v>
      </c>
      <c r="F851" s="858"/>
      <c r="G851" s="2314"/>
      <c r="H851" s="858"/>
      <c r="I851" s="858"/>
      <c r="J851" s="858"/>
      <c r="K851" s="858"/>
      <c r="L851" s="858"/>
      <c r="M851" s="858"/>
      <c r="N851" s="858"/>
      <c r="O851" s="858"/>
      <c r="P851" s="39">
        <v>0.4</v>
      </c>
      <c r="Q851" s="39">
        <v>0.4</v>
      </c>
      <c r="R851" s="2315" t="s">
        <v>4865</v>
      </c>
      <c r="S851" s="858"/>
      <c r="T851" s="858"/>
      <c r="U851" s="858"/>
      <c r="V851" s="858"/>
      <c r="W851" s="858"/>
      <c r="X851" s="858"/>
      <c r="Y851" s="858"/>
      <c r="Z851" s="858"/>
      <c r="AA851" s="39">
        <v>0.4</v>
      </c>
      <c r="AB851" s="2664"/>
      <c r="AC851" s="2664"/>
      <c r="AD851" s="2664"/>
      <c r="AE851" s="2664"/>
      <c r="AF851" s="2664"/>
      <c r="AG851" s="2664"/>
    </row>
    <row r="852" spans="1:33" s="1" customFormat="1">
      <c r="A852" s="2337" t="s">
        <v>9275</v>
      </c>
      <c r="B852" s="118" t="s">
        <v>7058</v>
      </c>
      <c r="C852" s="2"/>
      <c r="D852" s="2"/>
      <c r="E852" s="39">
        <v>0.35</v>
      </c>
      <c r="F852" s="858"/>
      <c r="G852" s="2314"/>
      <c r="H852" s="858"/>
      <c r="I852" s="858"/>
      <c r="J852" s="858"/>
      <c r="K852" s="858"/>
      <c r="L852" s="858"/>
      <c r="M852" s="858"/>
      <c r="N852" s="858"/>
      <c r="O852" s="858"/>
      <c r="P852" s="39">
        <v>0.35</v>
      </c>
      <c r="Q852" s="39">
        <v>0.35</v>
      </c>
      <c r="R852" s="2315" t="s">
        <v>4865</v>
      </c>
      <c r="S852" s="858"/>
      <c r="T852" s="858"/>
      <c r="U852" s="858"/>
      <c r="V852" s="858"/>
      <c r="W852" s="858"/>
      <c r="X852" s="858"/>
      <c r="Y852" s="858"/>
      <c r="Z852" s="858"/>
      <c r="AA852" s="39">
        <v>0.35</v>
      </c>
      <c r="AB852" s="2664"/>
      <c r="AC852" s="2664"/>
      <c r="AD852" s="2664"/>
      <c r="AE852" s="2664"/>
      <c r="AF852" s="2664"/>
      <c r="AG852" s="2664"/>
    </row>
    <row r="853" spans="1:33" s="1" customFormat="1">
      <c r="A853" s="2337" t="s">
        <v>9276</v>
      </c>
      <c r="B853" s="118" t="s">
        <v>107</v>
      </c>
      <c r="C853" s="2"/>
      <c r="D853" s="2"/>
      <c r="E853" s="39">
        <v>0.5</v>
      </c>
      <c r="F853" s="858"/>
      <c r="G853" s="2314"/>
      <c r="H853" s="858"/>
      <c r="I853" s="858"/>
      <c r="J853" s="858"/>
      <c r="K853" s="858"/>
      <c r="L853" s="858"/>
      <c r="M853" s="858"/>
      <c r="N853" s="858"/>
      <c r="O853" s="858"/>
      <c r="P853" s="39">
        <v>0.5</v>
      </c>
      <c r="Q853" s="39">
        <v>0.5</v>
      </c>
      <c r="R853" s="2315" t="s">
        <v>4865</v>
      </c>
      <c r="S853" s="858"/>
      <c r="T853" s="858"/>
      <c r="U853" s="858"/>
      <c r="V853" s="858"/>
      <c r="W853" s="858"/>
      <c r="X853" s="858"/>
      <c r="Y853" s="858"/>
      <c r="Z853" s="858"/>
      <c r="AA853" s="39">
        <v>0.5</v>
      </c>
      <c r="AB853" s="2664"/>
      <c r="AC853" s="2664"/>
      <c r="AD853" s="2664"/>
      <c r="AE853" s="2664"/>
      <c r="AF853" s="2664"/>
      <c r="AG853" s="2664"/>
    </row>
    <row r="854" spans="1:33" s="1" customFormat="1">
      <c r="A854" s="2337" t="s">
        <v>9277</v>
      </c>
      <c r="B854" s="118" t="s">
        <v>241</v>
      </c>
      <c r="C854" s="2"/>
      <c r="D854" s="2"/>
      <c r="E854" s="39">
        <v>0.45</v>
      </c>
      <c r="F854" s="858"/>
      <c r="G854" s="2314"/>
      <c r="H854" s="858"/>
      <c r="I854" s="858"/>
      <c r="J854" s="858"/>
      <c r="K854" s="858"/>
      <c r="L854" s="858"/>
      <c r="M854" s="858"/>
      <c r="N854" s="858"/>
      <c r="O854" s="858"/>
      <c r="P854" s="39">
        <v>0.45</v>
      </c>
      <c r="Q854" s="39">
        <v>0.45</v>
      </c>
      <c r="R854" s="2315" t="s">
        <v>4865</v>
      </c>
      <c r="S854" s="858"/>
      <c r="T854" s="858"/>
      <c r="U854" s="858"/>
      <c r="V854" s="858"/>
      <c r="W854" s="858"/>
      <c r="X854" s="858"/>
      <c r="Y854" s="858"/>
      <c r="Z854" s="858"/>
      <c r="AA854" s="39">
        <v>0.45</v>
      </c>
      <c r="AB854" s="2664"/>
      <c r="AC854" s="2664"/>
      <c r="AD854" s="2664"/>
      <c r="AE854" s="2664"/>
      <c r="AF854" s="2664"/>
      <c r="AG854" s="2664"/>
    </row>
    <row r="855" spans="1:33" s="1" customFormat="1">
      <c r="A855" s="2337" t="s">
        <v>9278</v>
      </c>
      <c r="B855" s="118" t="s">
        <v>400</v>
      </c>
      <c r="C855" s="2"/>
      <c r="D855" s="2"/>
      <c r="E855" s="39">
        <v>0.4</v>
      </c>
      <c r="F855" s="858"/>
      <c r="G855" s="2314"/>
      <c r="H855" s="858"/>
      <c r="I855" s="858"/>
      <c r="J855" s="858"/>
      <c r="K855" s="858"/>
      <c r="L855" s="858"/>
      <c r="M855" s="858"/>
      <c r="N855" s="858"/>
      <c r="O855" s="858"/>
      <c r="P855" s="39">
        <v>0.4</v>
      </c>
      <c r="Q855" s="39">
        <v>0.4</v>
      </c>
      <c r="R855" s="2315" t="s">
        <v>4865</v>
      </c>
      <c r="S855" s="858"/>
      <c r="T855" s="858"/>
      <c r="U855" s="858"/>
      <c r="V855" s="858"/>
      <c r="W855" s="858"/>
      <c r="X855" s="858"/>
      <c r="Y855" s="858"/>
      <c r="Z855" s="858"/>
      <c r="AA855" s="39">
        <v>0.4</v>
      </c>
      <c r="AB855" s="2664"/>
      <c r="AC855" s="2664"/>
      <c r="AD855" s="2664"/>
      <c r="AE855" s="2664"/>
      <c r="AF855" s="2664"/>
      <c r="AG855" s="2664"/>
    </row>
    <row r="856" spans="1:33" s="1084" customFormat="1">
      <c r="A856" s="2338" t="s">
        <v>9279</v>
      </c>
      <c r="B856" s="1080" t="s">
        <v>9280</v>
      </c>
      <c r="C856" s="1079"/>
      <c r="D856" s="1079"/>
      <c r="E856" s="1081"/>
      <c r="F856" s="2311"/>
      <c r="G856" s="836"/>
      <c r="H856" s="2311"/>
      <c r="I856" s="2311"/>
      <c r="J856" s="2311"/>
      <c r="K856" s="2311"/>
      <c r="L856" s="2311"/>
      <c r="M856" s="2311"/>
      <c r="N856" s="2311"/>
      <c r="O856" s="2311"/>
      <c r="P856" s="1081"/>
      <c r="Q856" s="1081"/>
      <c r="R856" s="2312"/>
      <c r="S856" s="2311"/>
      <c r="T856" s="2311"/>
      <c r="U856" s="2311"/>
      <c r="V856" s="2311"/>
      <c r="W856" s="2311"/>
      <c r="X856" s="2311"/>
      <c r="Y856" s="2311"/>
      <c r="Z856" s="2311"/>
      <c r="AA856" s="1081"/>
      <c r="AB856" s="2680"/>
      <c r="AC856" s="2680"/>
      <c r="AD856" s="2680"/>
      <c r="AE856" s="2680"/>
      <c r="AF856" s="2680"/>
      <c r="AG856" s="2680"/>
    </row>
    <row r="857" spans="1:33" s="1" customFormat="1">
      <c r="A857" s="2337" t="s">
        <v>9281</v>
      </c>
      <c r="B857" s="118" t="s">
        <v>310</v>
      </c>
      <c r="C857" s="2"/>
      <c r="D857" s="2"/>
      <c r="E857" s="39">
        <v>0.25</v>
      </c>
      <c r="F857" s="858"/>
      <c r="G857" s="2314"/>
      <c r="H857" s="858"/>
      <c r="I857" s="858"/>
      <c r="J857" s="858"/>
      <c r="K857" s="858"/>
      <c r="L857" s="858"/>
      <c r="M857" s="858"/>
      <c r="N857" s="858"/>
      <c r="O857" s="858"/>
      <c r="P857" s="39">
        <v>0.25</v>
      </c>
      <c r="Q857" s="39">
        <v>0.25</v>
      </c>
      <c r="R857" s="2315" t="s">
        <v>4865</v>
      </c>
      <c r="S857" s="858"/>
      <c r="T857" s="858"/>
      <c r="U857" s="858"/>
      <c r="V857" s="858"/>
      <c r="W857" s="858"/>
      <c r="X857" s="858"/>
      <c r="Y857" s="858"/>
      <c r="Z857" s="858"/>
      <c r="AA857" s="39">
        <v>0.25</v>
      </c>
      <c r="AB857" s="2664"/>
      <c r="AC857" s="2664"/>
      <c r="AD857" s="2664"/>
      <c r="AE857" s="2664"/>
      <c r="AF857" s="2664"/>
      <c r="AG857" s="2664"/>
    </row>
    <row r="858" spans="1:33" s="1087" customFormat="1">
      <c r="A858" s="2338" t="s">
        <v>9282</v>
      </c>
      <c r="B858" s="1085" t="s">
        <v>9283</v>
      </c>
      <c r="C858" s="1086"/>
      <c r="D858" s="1086"/>
      <c r="E858" s="1081"/>
      <c r="F858" s="2316"/>
      <c r="G858" s="836"/>
      <c r="H858" s="2316"/>
      <c r="I858" s="2316"/>
      <c r="J858" s="2316"/>
      <c r="K858" s="2316"/>
      <c r="L858" s="2316"/>
      <c r="M858" s="2316"/>
      <c r="N858" s="2316"/>
      <c r="O858" s="2316"/>
      <c r="P858" s="1081"/>
      <c r="Q858" s="1081"/>
      <c r="R858" s="2312"/>
      <c r="S858" s="2316"/>
      <c r="T858" s="2316"/>
      <c r="U858" s="2316"/>
      <c r="V858" s="2316"/>
      <c r="W858" s="2316"/>
      <c r="X858" s="2316"/>
      <c r="Y858" s="2316"/>
      <c r="Z858" s="2316"/>
      <c r="AA858" s="1081"/>
      <c r="AB858" s="2680"/>
      <c r="AC858" s="2680"/>
      <c r="AD858" s="2680"/>
      <c r="AE858" s="2680"/>
      <c r="AF858" s="2680"/>
      <c r="AG858" s="2680"/>
    </row>
    <row r="859" spans="1:33" s="1" customFormat="1">
      <c r="A859" s="2337" t="s">
        <v>9284</v>
      </c>
      <c r="B859" s="118" t="s">
        <v>58</v>
      </c>
      <c r="C859" s="2"/>
      <c r="D859" s="2"/>
      <c r="E859" s="39">
        <v>0.5</v>
      </c>
      <c r="F859" s="858"/>
      <c r="G859" s="2314"/>
      <c r="H859" s="858"/>
      <c r="I859" s="858"/>
      <c r="J859" s="858"/>
      <c r="K859" s="858"/>
      <c r="L859" s="858"/>
      <c r="M859" s="858"/>
      <c r="N859" s="858"/>
      <c r="O859" s="858"/>
      <c r="P859" s="39">
        <v>0.5</v>
      </c>
      <c r="Q859" s="39">
        <v>0.5</v>
      </c>
      <c r="R859" s="2315" t="s">
        <v>4865</v>
      </c>
      <c r="S859" s="858"/>
      <c r="T859" s="858"/>
      <c r="U859" s="858"/>
      <c r="V859" s="858"/>
      <c r="W859" s="858"/>
      <c r="X859" s="858"/>
      <c r="Y859" s="858"/>
      <c r="Z859" s="858"/>
      <c r="AA859" s="39">
        <v>0.5</v>
      </c>
      <c r="AB859" s="2664"/>
      <c r="AC859" s="2664"/>
      <c r="AD859" s="2664"/>
      <c r="AE859" s="2664"/>
      <c r="AF859" s="2664"/>
      <c r="AG859" s="2664"/>
    </row>
    <row r="860" spans="1:33" s="1084" customFormat="1">
      <c r="A860" s="2338" t="s">
        <v>9285</v>
      </c>
      <c r="B860" s="1080" t="s">
        <v>9286</v>
      </c>
      <c r="C860" s="1079"/>
      <c r="D860" s="1079"/>
      <c r="E860" s="1081"/>
      <c r="F860" s="2311"/>
      <c r="G860" s="836"/>
      <c r="H860" s="2311"/>
      <c r="I860" s="2311"/>
      <c r="J860" s="2311"/>
      <c r="K860" s="2311"/>
      <c r="L860" s="2311"/>
      <c r="M860" s="2311"/>
      <c r="N860" s="2311"/>
      <c r="O860" s="2311"/>
      <c r="P860" s="1081"/>
      <c r="Q860" s="1081"/>
      <c r="R860" s="2312"/>
      <c r="S860" s="2311"/>
      <c r="T860" s="2311"/>
      <c r="U860" s="2311"/>
      <c r="V860" s="2311"/>
      <c r="W860" s="2311"/>
      <c r="X860" s="2311"/>
      <c r="Y860" s="2311"/>
      <c r="Z860" s="2311"/>
      <c r="AA860" s="1081"/>
      <c r="AB860" s="2680"/>
      <c r="AC860" s="2680"/>
      <c r="AD860" s="2680"/>
      <c r="AE860" s="2680"/>
      <c r="AF860" s="2680"/>
      <c r="AG860" s="2680"/>
    </row>
    <row r="861" spans="1:33" s="1" customFormat="1">
      <c r="A861" s="2337" t="s">
        <v>9287</v>
      </c>
      <c r="B861" s="118" t="s">
        <v>164</v>
      </c>
      <c r="C861" s="2"/>
      <c r="D861" s="2"/>
      <c r="E861" s="39">
        <v>1.05</v>
      </c>
      <c r="F861" s="858"/>
      <c r="G861" s="2314"/>
      <c r="H861" s="858"/>
      <c r="I861" s="858"/>
      <c r="J861" s="858"/>
      <c r="K861" s="858"/>
      <c r="L861" s="858"/>
      <c r="M861" s="858"/>
      <c r="N861" s="858"/>
      <c r="O861" s="858"/>
      <c r="P861" s="39">
        <v>1.05</v>
      </c>
      <c r="Q861" s="39">
        <v>1.05</v>
      </c>
      <c r="R861" s="2315" t="s">
        <v>4865</v>
      </c>
      <c r="S861" s="858"/>
      <c r="T861" s="858"/>
      <c r="U861" s="858"/>
      <c r="V861" s="858"/>
      <c r="W861" s="858"/>
      <c r="X861" s="858"/>
      <c r="Y861" s="858"/>
      <c r="Z861" s="858"/>
      <c r="AA861" s="39">
        <v>1.05</v>
      </c>
      <c r="AB861" s="2664"/>
      <c r="AC861" s="2664"/>
      <c r="AD861" s="2664"/>
      <c r="AE861" s="2664"/>
      <c r="AF861" s="2664"/>
      <c r="AG861" s="2664"/>
    </row>
    <row r="862" spans="1:33" s="1084" customFormat="1">
      <c r="A862" s="2338" t="s">
        <v>9288</v>
      </c>
      <c r="B862" s="1080" t="s">
        <v>9289</v>
      </c>
      <c r="C862" s="1079"/>
      <c r="D862" s="1079"/>
      <c r="E862" s="1081"/>
      <c r="F862" s="2311"/>
      <c r="G862" s="836"/>
      <c r="H862" s="2311"/>
      <c r="I862" s="2311"/>
      <c r="J862" s="2311"/>
      <c r="K862" s="2311"/>
      <c r="L862" s="2311"/>
      <c r="M862" s="2311"/>
      <c r="N862" s="2311"/>
      <c r="O862" s="2311"/>
      <c r="P862" s="1081"/>
      <c r="Q862" s="1081"/>
      <c r="R862" s="2312"/>
      <c r="S862" s="2311"/>
      <c r="T862" s="2311"/>
      <c r="U862" s="2311"/>
      <c r="V862" s="2311"/>
      <c r="W862" s="2311"/>
      <c r="X862" s="2311"/>
      <c r="Y862" s="2311"/>
      <c r="Z862" s="2311"/>
      <c r="AA862" s="1081"/>
      <c r="AB862" s="2680"/>
      <c r="AC862" s="2680"/>
      <c r="AD862" s="2680"/>
      <c r="AE862" s="2680"/>
      <c r="AF862" s="2680"/>
      <c r="AG862" s="2680"/>
    </row>
    <row r="863" spans="1:33" s="1" customFormat="1">
      <c r="A863" s="2337" t="s">
        <v>9290</v>
      </c>
      <c r="B863" s="118" t="s">
        <v>567</v>
      </c>
      <c r="C863" s="2"/>
      <c r="D863" s="2"/>
      <c r="E863" s="39">
        <v>1.1000000000000001</v>
      </c>
      <c r="F863" s="858"/>
      <c r="G863" s="2314"/>
      <c r="H863" s="858"/>
      <c r="I863" s="858"/>
      <c r="J863" s="858"/>
      <c r="K863" s="858"/>
      <c r="L863" s="858"/>
      <c r="M863" s="858"/>
      <c r="N863" s="858"/>
      <c r="O863" s="858"/>
      <c r="P863" s="39">
        <v>1.1000000000000001</v>
      </c>
      <c r="Q863" s="39">
        <v>1.1000000000000001</v>
      </c>
      <c r="R863" s="2315" t="s">
        <v>4865</v>
      </c>
      <c r="S863" s="858"/>
      <c r="T863" s="858"/>
      <c r="U863" s="858"/>
      <c r="V863" s="858"/>
      <c r="W863" s="858"/>
      <c r="X863" s="858"/>
      <c r="Y863" s="858"/>
      <c r="Z863" s="858"/>
      <c r="AA863" s="39">
        <v>1.1000000000000001</v>
      </c>
      <c r="AB863" s="2664"/>
      <c r="AC863" s="2664"/>
      <c r="AD863" s="2664"/>
      <c r="AE863" s="2664"/>
      <c r="AF863" s="2664"/>
      <c r="AG863" s="2664"/>
    </row>
    <row r="864" spans="1:33" s="1084" customFormat="1">
      <c r="A864" s="2338" t="s">
        <v>9291</v>
      </c>
      <c r="B864" s="1080" t="s">
        <v>9292</v>
      </c>
      <c r="C864" s="1079"/>
      <c r="D864" s="1079"/>
      <c r="E864" s="1081"/>
      <c r="F864" s="2311"/>
      <c r="G864" s="836"/>
      <c r="H864" s="2311"/>
      <c r="I864" s="2311"/>
      <c r="J864" s="2311"/>
      <c r="K864" s="2311"/>
      <c r="L864" s="2311"/>
      <c r="M864" s="2311"/>
      <c r="N864" s="2311"/>
      <c r="O864" s="2311"/>
      <c r="P864" s="1081"/>
      <c r="Q864" s="1081"/>
      <c r="R864" s="2312"/>
      <c r="S864" s="2311"/>
      <c r="T864" s="2311"/>
      <c r="U864" s="2311"/>
      <c r="V864" s="2311"/>
      <c r="W864" s="2311"/>
      <c r="X864" s="2311"/>
      <c r="Y864" s="2311"/>
      <c r="Z864" s="2311"/>
      <c r="AA864" s="1081"/>
      <c r="AB864" s="2680"/>
      <c r="AC864" s="2680"/>
      <c r="AD864" s="2680"/>
      <c r="AE864" s="2680"/>
      <c r="AF864" s="2680"/>
      <c r="AG864" s="2680"/>
    </row>
    <row r="865" spans="1:33" s="1" customFormat="1">
      <c r="A865" s="2337" t="s">
        <v>9293</v>
      </c>
      <c r="B865" s="118" t="s">
        <v>9294</v>
      </c>
      <c r="C865" s="2"/>
      <c r="D865" s="2"/>
      <c r="E865" s="39">
        <v>1.1000000000000001</v>
      </c>
      <c r="F865" s="858"/>
      <c r="G865" s="2314"/>
      <c r="H865" s="858"/>
      <c r="I865" s="858"/>
      <c r="J865" s="858"/>
      <c r="K865" s="858"/>
      <c r="L865" s="858"/>
      <c r="M865" s="858"/>
      <c r="N865" s="858"/>
      <c r="O865" s="858"/>
      <c r="P865" s="39">
        <v>1.1000000000000001</v>
      </c>
      <c r="Q865" s="39">
        <v>1.1000000000000001</v>
      </c>
      <c r="R865" s="2315" t="s">
        <v>4865</v>
      </c>
      <c r="S865" s="858"/>
      <c r="T865" s="858"/>
      <c r="U865" s="858"/>
      <c r="V865" s="858"/>
      <c r="W865" s="858"/>
      <c r="X865" s="858"/>
      <c r="Y865" s="858"/>
      <c r="Z865" s="858"/>
      <c r="AA865" s="39">
        <v>1.1000000000000001</v>
      </c>
      <c r="AB865" s="2664"/>
      <c r="AC865" s="2664"/>
      <c r="AD865" s="2664"/>
      <c r="AE865" s="2664"/>
      <c r="AF865" s="2664"/>
      <c r="AG865" s="2664"/>
    </row>
    <row r="866" spans="1:33" s="1084" customFormat="1">
      <c r="A866" s="2338" t="s">
        <v>9295</v>
      </c>
      <c r="B866" s="1080" t="s">
        <v>9296</v>
      </c>
      <c r="C866" s="1079"/>
      <c r="D866" s="1079"/>
      <c r="E866" s="1081"/>
      <c r="F866" s="2311"/>
      <c r="G866" s="836"/>
      <c r="H866" s="2311"/>
      <c r="I866" s="2311"/>
      <c r="J866" s="2311"/>
      <c r="K866" s="2311"/>
      <c r="L866" s="2311"/>
      <c r="M866" s="2311"/>
      <c r="N866" s="2311"/>
      <c r="O866" s="2311"/>
      <c r="P866" s="1081"/>
      <c r="Q866" s="1081"/>
      <c r="R866" s="2312"/>
      <c r="S866" s="2311"/>
      <c r="T866" s="2311"/>
      <c r="U866" s="2311"/>
      <c r="V866" s="2311"/>
      <c r="W866" s="2311"/>
      <c r="X866" s="2311"/>
      <c r="Y866" s="2311"/>
      <c r="Z866" s="2311"/>
      <c r="AA866" s="1081"/>
      <c r="AB866" s="2680"/>
      <c r="AC866" s="2680"/>
      <c r="AD866" s="2680"/>
      <c r="AE866" s="2680"/>
      <c r="AF866" s="2680"/>
      <c r="AG866" s="2680"/>
    </row>
    <row r="867" spans="1:33" s="1" customFormat="1">
      <c r="A867" s="2337" t="s">
        <v>9297</v>
      </c>
      <c r="B867" s="118" t="s">
        <v>413</v>
      </c>
      <c r="C867" s="2"/>
      <c r="D867" s="2"/>
      <c r="E867" s="39">
        <v>0.4</v>
      </c>
      <c r="F867" s="858"/>
      <c r="G867" s="2314"/>
      <c r="H867" s="858"/>
      <c r="I867" s="858"/>
      <c r="J867" s="858"/>
      <c r="K867" s="858"/>
      <c r="L867" s="858"/>
      <c r="M867" s="858"/>
      <c r="N867" s="858"/>
      <c r="O867" s="858"/>
      <c r="P867" s="39">
        <v>0.4</v>
      </c>
      <c r="Q867" s="39">
        <v>0.4</v>
      </c>
      <c r="R867" s="2315" t="s">
        <v>4865</v>
      </c>
      <c r="S867" s="858"/>
      <c r="T867" s="858"/>
      <c r="U867" s="858"/>
      <c r="V867" s="858"/>
      <c r="W867" s="858"/>
      <c r="X867" s="858"/>
      <c r="Y867" s="858"/>
      <c r="Z867" s="858"/>
      <c r="AA867" s="39">
        <v>0.4</v>
      </c>
      <c r="AB867" s="2664"/>
      <c r="AC867" s="2664"/>
      <c r="AD867" s="2664"/>
      <c r="AE867" s="2664"/>
      <c r="AF867" s="2664"/>
      <c r="AG867" s="2664"/>
    </row>
    <row r="868" spans="1:33" s="1084" customFormat="1">
      <c r="A868" s="2338" t="s">
        <v>9298</v>
      </c>
      <c r="B868" s="1080" t="s">
        <v>9299</v>
      </c>
      <c r="C868" s="1079"/>
      <c r="D868" s="1079"/>
      <c r="E868" s="1081"/>
      <c r="F868" s="2311"/>
      <c r="G868" s="836"/>
      <c r="H868" s="2311"/>
      <c r="I868" s="2311"/>
      <c r="J868" s="2311"/>
      <c r="K868" s="2311"/>
      <c r="L868" s="2311"/>
      <c r="M868" s="2311"/>
      <c r="N868" s="2311"/>
      <c r="O868" s="2311"/>
      <c r="P868" s="2311"/>
      <c r="Q868" s="836"/>
      <c r="R868" s="2312"/>
      <c r="S868" s="2311"/>
      <c r="T868" s="2311"/>
      <c r="U868" s="2311"/>
      <c r="V868" s="2311"/>
      <c r="W868" s="2311"/>
      <c r="X868" s="2311"/>
      <c r="Y868" s="2311"/>
      <c r="Z868" s="2311"/>
      <c r="AA868" s="836"/>
      <c r="AB868" s="2680"/>
      <c r="AC868" s="2680"/>
      <c r="AD868" s="2680"/>
      <c r="AE868" s="2680"/>
      <c r="AF868" s="2680"/>
      <c r="AG868" s="2680"/>
    </row>
    <row r="869" spans="1:33" s="1" customFormat="1">
      <c r="A869" s="2337" t="s">
        <v>9300</v>
      </c>
      <c r="B869" s="118" t="s">
        <v>9301</v>
      </c>
      <c r="C869" s="2"/>
      <c r="D869" s="2"/>
      <c r="E869" s="39">
        <v>1.4</v>
      </c>
      <c r="F869" s="858"/>
      <c r="G869" s="2314"/>
      <c r="H869" s="858"/>
      <c r="I869" s="858"/>
      <c r="J869" s="858"/>
      <c r="K869" s="858"/>
      <c r="L869" s="858"/>
      <c r="M869" s="858"/>
      <c r="N869" s="858"/>
      <c r="O869" s="858"/>
      <c r="P869" s="39">
        <v>1.4</v>
      </c>
      <c r="Q869" s="39">
        <v>1.4</v>
      </c>
      <c r="R869" s="2315" t="s">
        <v>4865</v>
      </c>
      <c r="S869" s="858"/>
      <c r="T869" s="858"/>
      <c r="U869" s="858"/>
      <c r="V869" s="858"/>
      <c r="W869" s="858"/>
      <c r="X869" s="858"/>
      <c r="Y869" s="858"/>
      <c r="Z869" s="858"/>
      <c r="AA869" s="39">
        <v>1.4</v>
      </c>
      <c r="AB869" s="2664"/>
      <c r="AC869" s="2664"/>
      <c r="AD869" s="2664"/>
      <c r="AE869" s="2664"/>
      <c r="AF869" s="2664"/>
      <c r="AG869" s="2664"/>
    </row>
    <row r="870" spans="1:33" s="1084" customFormat="1">
      <c r="A870" s="2338" t="s">
        <v>9302</v>
      </c>
      <c r="B870" s="1080" t="s">
        <v>9303</v>
      </c>
      <c r="C870" s="1079"/>
      <c r="D870" s="1079"/>
      <c r="E870" s="1081"/>
      <c r="F870" s="2311"/>
      <c r="G870" s="836"/>
      <c r="H870" s="2311"/>
      <c r="I870" s="2311"/>
      <c r="J870" s="2311"/>
      <c r="K870" s="2311"/>
      <c r="L870" s="2311"/>
      <c r="M870" s="2311"/>
      <c r="N870" s="2311"/>
      <c r="O870" s="2311"/>
      <c r="P870" s="1081"/>
      <c r="Q870" s="1081"/>
      <c r="R870" s="2312"/>
      <c r="S870" s="2311"/>
      <c r="T870" s="2311"/>
      <c r="U870" s="2311"/>
      <c r="V870" s="2311"/>
      <c r="W870" s="2311"/>
      <c r="X870" s="2311"/>
      <c r="Y870" s="2311"/>
      <c r="Z870" s="2311"/>
      <c r="AA870" s="1081"/>
      <c r="AB870" s="2680"/>
      <c r="AC870" s="2680"/>
      <c r="AD870" s="2680"/>
      <c r="AE870" s="2680"/>
      <c r="AF870" s="2680"/>
      <c r="AG870" s="2680"/>
    </row>
    <row r="871" spans="1:33" s="1" customFormat="1">
      <c r="A871" s="2337" t="s">
        <v>9304</v>
      </c>
      <c r="B871" s="118" t="s">
        <v>7235</v>
      </c>
      <c r="C871" s="2"/>
      <c r="D871" s="2"/>
      <c r="E871" s="39">
        <v>1</v>
      </c>
      <c r="F871" s="858"/>
      <c r="G871" s="2314"/>
      <c r="H871" s="858"/>
      <c r="I871" s="858"/>
      <c r="J871" s="858"/>
      <c r="K871" s="858"/>
      <c r="L871" s="858"/>
      <c r="M871" s="858"/>
      <c r="N871" s="858"/>
      <c r="O871" s="2318"/>
      <c r="P871" s="39">
        <v>1</v>
      </c>
      <c r="Q871" s="39">
        <v>1</v>
      </c>
      <c r="R871" s="2315" t="s">
        <v>4865</v>
      </c>
      <c r="S871" s="858"/>
      <c r="T871" s="858"/>
      <c r="U871" s="858"/>
      <c r="V871" s="858"/>
      <c r="W871" s="858"/>
      <c r="X871" s="858"/>
      <c r="Y871" s="858"/>
      <c r="Z871" s="858"/>
      <c r="AA871" s="39">
        <v>1</v>
      </c>
      <c r="AB871" s="2664"/>
      <c r="AC871" s="2664"/>
      <c r="AD871" s="2664"/>
      <c r="AE871" s="2664"/>
      <c r="AF871" s="2664"/>
      <c r="AG871" s="2664"/>
    </row>
    <row r="872" spans="1:33" s="1084" customFormat="1">
      <c r="A872" s="2338" t="s">
        <v>9305</v>
      </c>
      <c r="B872" s="1080" t="s">
        <v>9306</v>
      </c>
      <c r="C872" s="1079"/>
      <c r="D872" s="1079"/>
      <c r="E872" s="1081"/>
      <c r="F872" s="2311"/>
      <c r="G872" s="836"/>
      <c r="H872" s="2311"/>
      <c r="I872" s="2311"/>
      <c r="J872" s="2311"/>
      <c r="K872" s="2311"/>
      <c r="L872" s="2311"/>
      <c r="M872" s="2311"/>
      <c r="N872" s="2311"/>
      <c r="O872" s="2311"/>
      <c r="P872" s="1081"/>
      <c r="Q872" s="1081"/>
      <c r="R872" s="2312"/>
      <c r="S872" s="2311"/>
      <c r="T872" s="2311"/>
      <c r="U872" s="2311"/>
      <c r="V872" s="2311"/>
      <c r="W872" s="2311"/>
      <c r="X872" s="2311"/>
      <c r="Y872" s="2311"/>
      <c r="Z872" s="2311"/>
      <c r="AA872" s="1081"/>
      <c r="AB872" s="2680"/>
      <c r="AC872" s="2680"/>
      <c r="AD872" s="2680"/>
      <c r="AE872" s="2680"/>
      <c r="AF872" s="2680"/>
      <c r="AG872" s="2680"/>
    </row>
    <row r="873" spans="1:33" s="1" customFormat="1">
      <c r="A873" s="2337" t="s">
        <v>9307</v>
      </c>
      <c r="B873" s="118" t="s">
        <v>61</v>
      </c>
      <c r="C873" s="2"/>
      <c r="D873" s="2"/>
      <c r="E873" s="39">
        <v>0.8</v>
      </c>
      <c r="F873" s="858"/>
      <c r="G873" s="2314"/>
      <c r="H873" s="858"/>
      <c r="I873" s="858"/>
      <c r="J873" s="858"/>
      <c r="K873" s="858"/>
      <c r="L873" s="858"/>
      <c r="M873" s="858"/>
      <c r="N873" s="858"/>
      <c r="O873" s="2318"/>
      <c r="P873" s="39">
        <v>0.8</v>
      </c>
      <c r="Q873" s="39">
        <v>0.8</v>
      </c>
      <c r="R873" s="2315" t="s">
        <v>4865</v>
      </c>
      <c r="S873" s="858"/>
      <c r="T873" s="858"/>
      <c r="U873" s="858"/>
      <c r="V873" s="858"/>
      <c r="W873" s="858"/>
      <c r="X873" s="858"/>
      <c r="Y873" s="858"/>
      <c r="Z873" s="858"/>
      <c r="AA873" s="39">
        <v>0.8</v>
      </c>
      <c r="AB873" s="2664"/>
      <c r="AC873" s="2664"/>
      <c r="AD873" s="2664"/>
      <c r="AE873" s="2664"/>
      <c r="AF873" s="2664"/>
      <c r="AG873" s="2664"/>
    </row>
    <row r="874" spans="1:33" s="1084" customFormat="1">
      <c r="A874" s="2338" t="s">
        <v>9308</v>
      </c>
      <c r="B874" s="1080" t="s">
        <v>9309</v>
      </c>
      <c r="C874" s="1079"/>
      <c r="D874" s="1079"/>
      <c r="E874" s="1081"/>
      <c r="F874" s="2311"/>
      <c r="G874" s="836"/>
      <c r="H874" s="2311"/>
      <c r="I874" s="2311"/>
      <c r="J874" s="2311"/>
      <c r="K874" s="2311"/>
      <c r="L874" s="2311"/>
      <c r="M874" s="2311"/>
      <c r="N874" s="2311"/>
      <c r="O874" s="2311"/>
      <c r="P874" s="1081"/>
      <c r="Q874" s="1081"/>
      <c r="R874" s="2312"/>
      <c r="S874" s="2311"/>
      <c r="T874" s="2311"/>
      <c r="U874" s="2311"/>
      <c r="V874" s="2311"/>
      <c r="W874" s="2311"/>
      <c r="X874" s="2311"/>
      <c r="Y874" s="2311"/>
      <c r="Z874" s="2311"/>
      <c r="AA874" s="1081"/>
      <c r="AB874" s="2680"/>
      <c r="AC874" s="2680"/>
      <c r="AD874" s="2680"/>
      <c r="AE874" s="2680"/>
      <c r="AF874" s="2680"/>
      <c r="AG874" s="2680"/>
    </row>
    <row r="875" spans="1:33" s="1" customFormat="1">
      <c r="A875" s="2337" t="s">
        <v>9310</v>
      </c>
      <c r="B875" s="118" t="s">
        <v>246</v>
      </c>
      <c r="C875" s="2"/>
      <c r="D875" s="2"/>
      <c r="E875" s="39">
        <v>1.8</v>
      </c>
      <c r="F875" s="858"/>
      <c r="G875" s="2314"/>
      <c r="H875" s="858"/>
      <c r="I875" s="858"/>
      <c r="J875" s="858"/>
      <c r="K875" s="858"/>
      <c r="L875" s="858"/>
      <c r="M875" s="858"/>
      <c r="N875" s="858"/>
      <c r="O875" s="858"/>
      <c r="P875" s="39">
        <v>1.8</v>
      </c>
      <c r="Q875" s="39">
        <v>1.8</v>
      </c>
      <c r="R875" s="2315" t="s">
        <v>4865</v>
      </c>
      <c r="S875" s="858"/>
      <c r="T875" s="858"/>
      <c r="U875" s="858"/>
      <c r="V875" s="858"/>
      <c r="W875" s="858"/>
      <c r="X875" s="858"/>
      <c r="Y875" s="858"/>
      <c r="Z875" s="858"/>
      <c r="AA875" s="39">
        <v>1.8</v>
      </c>
      <c r="AB875" s="2664"/>
      <c r="AC875" s="2664"/>
      <c r="AD875" s="2664"/>
      <c r="AE875" s="2664"/>
      <c r="AF875" s="2664"/>
      <c r="AG875" s="2664"/>
    </row>
    <row r="876" spans="1:33" s="1084" customFormat="1">
      <c r="A876" s="2338" t="s">
        <v>9311</v>
      </c>
      <c r="B876" s="1080" t="s">
        <v>9312</v>
      </c>
      <c r="C876" s="1079"/>
      <c r="D876" s="1079"/>
      <c r="E876" s="1081"/>
      <c r="F876" s="2311"/>
      <c r="G876" s="836"/>
      <c r="H876" s="2311"/>
      <c r="I876" s="2311"/>
      <c r="J876" s="2311"/>
      <c r="K876" s="2311"/>
      <c r="L876" s="2311"/>
      <c r="M876" s="2311"/>
      <c r="N876" s="2311"/>
      <c r="O876" s="2311"/>
      <c r="P876" s="1081"/>
      <c r="Q876" s="1081"/>
      <c r="R876" s="2312"/>
      <c r="S876" s="2311"/>
      <c r="T876" s="2311"/>
      <c r="U876" s="2311"/>
      <c r="V876" s="2311"/>
      <c r="W876" s="2311"/>
      <c r="X876" s="2311"/>
      <c r="Y876" s="2311"/>
      <c r="Z876" s="2311"/>
      <c r="AA876" s="1081"/>
      <c r="AB876" s="2680"/>
      <c r="AC876" s="2680"/>
      <c r="AD876" s="2680"/>
      <c r="AE876" s="2680"/>
      <c r="AF876" s="2680"/>
      <c r="AG876" s="2680"/>
    </row>
    <row r="877" spans="1:33" s="1" customFormat="1">
      <c r="A877" s="2337" t="s">
        <v>9313</v>
      </c>
      <c r="B877" s="118" t="s">
        <v>272</v>
      </c>
      <c r="C877" s="2"/>
      <c r="D877" s="2"/>
      <c r="E877" s="39">
        <v>0.75</v>
      </c>
      <c r="F877" s="858"/>
      <c r="G877" s="2314"/>
      <c r="H877" s="858"/>
      <c r="I877" s="858"/>
      <c r="J877" s="858"/>
      <c r="K877" s="858"/>
      <c r="L877" s="858"/>
      <c r="M877" s="858"/>
      <c r="N877" s="858"/>
      <c r="O877" s="858"/>
      <c r="P877" s="39">
        <v>0.75</v>
      </c>
      <c r="Q877" s="39">
        <v>0.75</v>
      </c>
      <c r="R877" s="2315" t="s">
        <v>4865</v>
      </c>
      <c r="S877" s="858"/>
      <c r="T877" s="858"/>
      <c r="U877" s="858"/>
      <c r="V877" s="858"/>
      <c r="W877" s="858"/>
      <c r="X877" s="858"/>
      <c r="Y877" s="858"/>
      <c r="Z877" s="858"/>
      <c r="AA877" s="39">
        <v>0.75</v>
      </c>
      <c r="AB877" s="2664"/>
      <c r="AC877" s="2664"/>
      <c r="AD877" s="2664"/>
      <c r="AE877" s="2664"/>
      <c r="AF877" s="2664"/>
      <c r="AG877" s="2664"/>
    </row>
    <row r="878" spans="1:33" s="1084" customFormat="1">
      <c r="A878" s="2338" t="s">
        <v>9314</v>
      </c>
      <c r="B878" s="1080" t="s">
        <v>9315</v>
      </c>
      <c r="C878" s="1079"/>
      <c r="D878" s="1079"/>
      <c r="E878" s="1081"/>
      <c r="F878" s="2311"/>
      <c r="G878" s="836"/>
      <c r="H878" s="2311"/>
      <c r="I878" s="2311"/>
      <c r="J878" s="2311"/>
      <c r="K878" s="2311"/>
      <c r="L878" s="2311"/>
      <c r="M878" s="2311"/>
      <c r="N878" s="2311"/>
      <c r="O878" s="2311"/>
      <c r="P878" s="1081"/>
      <c r="Q878" s="1081"/>
      <c r="R878" s="2312"/>
      <c r="S878" s="2311"/>
      <c r="T878" s="2311"/>
      <c r="U878" s="2311"/>
      <c r="V878" s="2311"/>
      <c r="W878" s="2311"/>
      <c r="X878" s="2311"/>
      <c r="Y878" s="2311"/>
      <c r="Z878" s="2311"/>
      <c r="AA878" s="1081"/>
      <c r="AB878" s="2680"/>
      <c r="AC878" s="2680"/>
      <c r="AD878" s="2680"/>
      <c r="AE878" s="2680"/>
      <c r="AF878" s="2680"/>
      <c r="AG878" s="2680"/>
    </row>
    <row r="879" spans="1:33" s="1090" customFormat="1">
      <c r="A879" s="2337" t="s">
        <v>9316</v>
      </c>
      <c r="B879" s="118" t="s">
        <v>9129</v>
      </c>
      <c r="C879" s="1088"/>
      <c r="D879" s="1088"/>
      <c r="E879" s="1089">
        <v>0.45</v>
      </c>
      <c r="F879" s="858"/>
      <c r="G879" s="2314"/>
      <c r="H879" s="858"/>
      <c r="I879" s="858"/>
      <c r="J879" s="858"/>
      <c r="K879" s="858"/>
      <c r="L879" s="858"/>
      <c r="M879" s="858"/>
      <c r="N879" s="858"/>
      <c r="O879" s="858"/>
      <c r="P879" s="1089">
        <v>0.45</v>
      </c>
      <c r="Q879" s="1089">
        <v>0.45</v>
      </c>
      <c r="R879" s="2315" t="s">
        <v>4865</v>
      </c>
      <c r="S879" s="858"/>
      <c r="T879" s="858"/>
      <c r="U879" s="858"/>
      <c r="V879" s="858"/>
      <c r="W879" s="858"/>
      <c r="X879" s="858"/>
      <c r="Y879" s="858"/>
      <c r="Z879" s="858"/>
      <c r="AA879" s="1089">
        <v>0.45</v>
      </c>
      <c r="AB879" s="2681"/>
      <c r="AC879" s="2681"/>
      <c r="AD879" s="2681"/>
      <c r="AE879" s="2681"/>
      <c r="AF879" s="2681"/>
      <c r="AG879" s="2681"/>
    </row>
    <row r="880" spans="1:33" s="1084" customFormat="1">
      <c r="A880" s="2338" t="s">
        <v>9317</v>
      </c>
      <c r="B880" s="1080" t="s">
        <v>6110</v>
      </c>
      <c r="C880" s="1079"/>
      <c r="D880" s="1079"/>
      <c r="E880" s="1081"/>
      <c r="F880" s="2311"/>
      <c r="G880" s="836"/>
      <c r="H880" s="2311"/>
      <c r="I880" s="2311"/>
      <c r="J880" s="2311"/>
      <c r="K880" s="2311"/>
      <c r="L880" s="2311"/>
      <c r="M880" s="2311"/>
      <c r="N880" s="2311"/>
      <c r="O880" s="2311"/>
      <c r="P880" s="1081"/>
      <c r="Q880" s="1081"/>
      <c r="R880" s="2312"/>
      <c r="S880" s="2311"/>
      <c r="T880" s="2311"/>
      <c r="U880" s="2311"/>
      <c r="V880" s="2311"/>
      <c r="W880" s="2311"/>
      <c r="X880" s="2311"/>
      <c r="Y880" s="2311"/>
      <c r="Z880" s="2311"/>
      <c r="AA880" s="1081"/>
      <c r="AB880" s="2680"/>
      <c r="AC880" s="2680"/>
      <c r="AD880" s="2680"/>
      <c r="AE880" s="2680"/>
      <c r="AF880" s="2680"/>
      <c r="AG880" s="2680"/>
    </row>
    <row r="881" spans="1:33" s="1090" customFormat="1">
      <c r="A881" s="2337" t="s">
        <v>9318</v>
      </c>
      <c r="B881" s="118" t="s">
        <v>267</v>
      </c>
      <c r="C881" s="1088"/>
      <c r="D881" s="1088"/>
      <c r="E881" s="1089">
        <v>1.1000000000000001</v>
      </c>
      <c r="F881" s="858"/>
      <c r="G881" s="2314"/>
      <c r="H881" s="858"/>
      <c r="I881" s="858"/>
      <c r="J881" s="858"/>
      <c r="K881" s="858"/>
      <c r="L881" s="858"/>
      <c r="M881" s="858"/>
      <c r="N881" s="858"/>
      <c r="O881" s="858"/>
      <c r="P881" s="1089">
        <v>1.1000000000000001</v>
      </c>
      <c r="Q881" s="1089">
        <v>1.1000000000000001</v>
      </c>
      <c r="R881" s="2315" t="s">
        <v>4865</v>
      </c>
      <c r="S881" s="858"/>
      <c r="T881" s="858"/>
      <c r="U881" s="858"/>
      <c r="V881" s="858"/>
      <c r="W881" s="858"/>
      <c r="X881" s="858"/>
      <c r="Y881" s="858"/>
      <c r="Z881" s="858"/>
      <c r="AA881" s="1089">
        <v>1.1000000000000001</v>
      </c>
      <c r="AB881" s="2681"/>
      <c r="AC881" s="2681"/>
      <c r="AD881" s="2681"/>
      <c r="AE881" s="2681"/>
      <c r="AF881" s="2681"/>
      <c r="AG881" s="2681"/>
    </row>
    <row r="882" spans="1:33" s="1084" customFormat="1">
      <c r="A882" s="2338" t="s">
        <v>9319</v>
      </c>
      <c r="B882" s="1080" t="s">
        <v>9320</v>
      </c>
      <c r="C882" s="1079"/>
      <c r="D882" s="1079"/>
      <c r="E882" s="1081"/>
      <c r="F882" s="2311"/>
      <c r="G882" s="836"/>
      <c r="H882" s="2311"/>
      <c r="I882" s="2311"/>
      <c r="J882" s="2311"/>
      <c r="K882" s="2311"/>
      <c r="L882" s="2311"/>
      <c r="M882" s="2311"/>
      <c r="N882" s="2311"/>
      <c r="O882" s="2311"/>
      <c r="P882" s="1081"/>
      <c r="Q882" s="1081"/>
      <c r="R882" s="2312"/>
      <c r="S882" s="2311"/>
      <c r="T882" s="2311"/>
      <c r="U882" s="2311"/>
      <c r="V882" s="2311"/>
      <c r="W882" s="2311"/>
      <c r="X882" s="2311"/>
      <c r="Y882" s="2311"/>
      <c r="Z882" s="2311"/>
      <c r="AA882" s="1081"/>
      <c r="AB882" s="2680"/>
      <c r="AC882" s="2680"/>
      <c r="AD882" s="2680"/>
      <c r="AE882" s="2680"/>
      <c r="AF882" s="2680"/>
      <c r="AG882" s="2680"/>
    </row>
    <row r="883" spans="1:33" s="1090" customFormat="1">
      <c r="A883" s="2337" t="s">
        <v>9321</v>
      </c>
      <c r="B883" s="118" t="s">
        <v>155</v>
      </c>
      <c r="C883" s="1088"/>
      <c r="D883" s="1088"/>
      <c r="E883" s="1089">
        <v>0.45</v>
      </c>
      <c r="F883" s="858"/>
      <c r="G883" s="2314"/>
      <c r="H883" s="858"/>
      <c r="I883" s="858"/>
      <c r="J883" s="858"/>
      <c r="K883" s="858"/>
      <c r="L883" s="858"/>
      <c r="M883" s="858"/>
      <c r="N883" s="858"/>
      <c r="O883" s="858"/>
      <c r="P883" s="1089">
        <v>0.45</v>
      </c>
      <c r="Q883" s="1089">
        <v>0.45</v>
      </c>
      <c r="R883" s="2315" t="s">
        <v>4865</v>
      </c>
      <c r="S883" s="858"/>
      <c r="T883" s="858"/>
      <c r="U883" s="858"/>
      <c r="V883" s="858"/>
      <c r="W883" s="858"/>
      <c r="X883" s="858"/>
      <c r="Y883" s="858"/>
      <c r="Z883" s="858"/>
      <c r="AA883" s="1089">
        <v>0.45</v>
      </c>
      <c r="AB883" s="2681"/>
      <c r="AC883" s="2681"/>
      <c r="AD883" s="2681"/>
      <c r="AE883" s="2681"/>
      <c r="AF883" s="2681"/>
      <c r="AG883" s="2681"/>
    </row>
    <row r="884" spans="1:33" s="1090" customFormat="1">
      <c r="A884" s="2337" t="s">
        <v>9322</v>
      </c>
      <c r="B884" s="118" t="s">
        <v>7044</v>
      </c>
      <c r="C884" s="1088"/>
      <c r="D884" s="1088"/>
      <c r="E884" s="1089">
        <v>0.6</v>
      </c>
      <c r="F884" s="858"/>
      <c r="G884" s="2314"/>
      <c r="H884" s="858"/>
      <c r="I884" s="858"/>
      <c r="J884" s="858"/>
      <c r="K884" s="858"/>
      <c r="L884" s="858"/>
      <c r="M884" s="858"/>
      <c r="N884" s="858"/>
      <c r="O884" s="858"/>
      <c r="P884" s="1089">
        <v>0.6</v>
      </c>
      <c r="Q884" s="1089">
        <v>0.6</v>
      </c>
      <c r="R884" s="2315" t="s">
        <v>4865</v>
      </c>
      <c r="S884" s="858"/>
      <c r="T884" s="858"/>
      <c r="U884" s="858"/>
      <c r="V884" s="858"/>
      <c r="W884" s="858"/>
      <c r="X884" s="858"/>
      <c r="Y884" s="858"/>
      <c r="Z884" s="858"/>
      <c r="AA884" s="1089">
        <v>0.6</v>
      </c>
      <c r="AB884" s="2681"/>
      <c r="AC884" s="2681"/>
      <c r="AD884" s="2681"/>
      <c r="AE884" s="2681"/>
      <c r="AF884" s="2681"/>
      <c r="AG884" s="2681"/>
    </row>
    <row r="885" spans="1:33" s="1090" customFormat="1">
      <c r="A885" s="2337" t="s">
        <v>9323</v>
      </c>
      <c r="B885" s="118" t="s">
        <v>9324</v>
      </c>
      <c r="C885" s="1088"/>
      <c r="D885" s="1088"/>
      <c r="E885" s="1089">
        <v>0.6</v>
      </c>
      <c r="F885" s="858"/>
      <c r="G885" s="2314"/>
      <c r="H885" s="858"/>
      <c r="I885" s="858"/>
      <c r="J885" s="858"/>
      <c r="K885" s="858"/>
      <c r="L885" s="858"/>
      <c r="M885" s="858"/>
      <c r="N885" s="858"/>
      <c r="O885" s="858"/>
      <c r="P885" s="1089">
        <v>0.6</v>
      </c>
      <c r="Q885" s="1089">
        <v>0.6</v>
      </c>
      <c r="R885" s="2315" t="s">
        <v>4865</v>
      </c>
      <c r="S885" s="858"/>
      <c r="T885" s="858"/>
      <c r="U885" s="858"/>
      <c r="V885" s="858"/>
      <c r="W885" s="858"/>
      <c r="X885" s="858"/>
      <c r="Y885" s="858"/>
      <c r="Z885" s="858"/>
      <c r="AA885" s="1089">
        <v>0.6</v>
      </c>
      <c r="AB885" s="2681"/>
      <c r="AC885" s="2681"/>
      <c r="AD885" s="2681"/>
      <c r="AE885" s="2681"/>
      <c r="AF885" s="2681"/>
      <c r="AG885" s="2681"/>
    </row>
    <row r="886" spans="1:33" s="1084" customFormat="1">
      <c r="A886" s="2338" t="s">
        <v>9325</v>
      </c>
      <c r="B886" s="1080" t="s">
        <v>9326</v>
      </c>
      <c r="C886" s="1079"/>
      <c r="D886" s="1079"/>
      <c r="E886" s="1081"/>
      <c r="F886" s="2311"/>
      <c r="G886" s="836"/>
      <c r="H886" s="2311"/>
      <c r="I886" s="2311"/>
      <c r="J886" s="2311"/>
      <c r="K886" s="2311"/>
      <c r="L886" s="2311"/>
      <c r="M886" s="2311"/>
      <c r="N886" s="2311"/>
      <c r="O886" s="2311"/>
      <c r="P886" s="1081"/>
      <c r="Q886" s="1081"/>
      <c r="R886" s="2312"/>
      <c r="S886" s="2311"/>
      <c r="T886" s="2311"/>
      <c r="U886" s="2311"/>
      <c r="V886" s="2311"/>
      <c r="W886" s="2311"/>
      <c r="X886" s="2311"/>
      <c r="Y886" s="2311"/>
      <c r="Z886" s="2311"/>
      <c r="AA886" s="1081"/>
      <c r="AB886" s="2680"/>
      <c r="AC886" s="2680"/>
      <c r="AD886" s="2680"/>
      <c r="AE886" s="2680"/>
      <c r="AF886" s="2680"/>
      <c r="AG886" s="2680"/>
    </row>
    <row r="887" spans="1:33" s="1090" customFormat="1">
      <c r="A887" s="2337" t="s">
        <v>9327</v>
      </c>
      <c r="B887" s="118" t="s">
        <v>9328</v>
      </c>
      <c r="C887" s="1088"/>
      <c r="D887" s="1088"/>
      <c r="E887" s="1089">
        <v>1.2</v>
      </c>
      <c r="F887" s="858"/>
      <c r="G887" s="2314"/>
      <c r="H887" s="858"/>
      <c r="I887" s="858"/>
      <c r="J887" s="858"/>
      <c r="K887" s="858"/>
      <c r="L887" s="858"/>
      <c r="M887" s="858"/>
      <c r="N887" s="858"/>
      <c r="O887" s="858"/>
      <c r="P887" s="1089">
        <v>1.2</v>
      </c>
      <c r="Q887" s="1089">
        <v>1.2</v>
      </c>
      <c r="R887" s="2315" t="s">
        <v>4865</v>
      </c>
      <c r="S887" s="858"/>
      <c r="T887" s="858"/>
      <c r="U887" s="858"/>
      <c r="V887" s="858"/>
      <c r="W887" s="858"/>
      <c r="X887" s="858"/>
      <c r="Y887" s="858"/>
      <c r="Z887" s="858"/>
      <c r="AA887" s="1089">
        <v>1.2</v>
      </c>
      <c r="AB887" s="2681"/>
      <c r="AC887" s="2681"/>
      <c r="AD887" s="2681"/>
      <c r="AE887" s="2681"/>
      <c r="AF887" s="2681"/>
      <c r="AG887" s="2681"/>
    </row>
    <row r="888" spans="1:33" s="1084" customFormat="1">
      <c r="A888" s="2338" t="s">
        <v>9329</v>
      </c>
      <c r="B888" s="1080" t="s">
        <v>9330</v>
      </c>
      <c r="C888" s="1079"/>
      <c r="D888" s="1079"/>
      <c r="E888" s="1081"/>
      <c r="F888" s="2311"/>
      <c r="G888" s="836"/>
      <c r="H888" s="2311"/>
      <c r="I888" s="2311"/>
      <c r="J888" s="2311"/>
      <c r="K888" s="2311"/>
      <c r="L888" s="2311"/>
      <c r="M888" s="2311"/>
      <c r="N888" s="2311"/>
      <c r="O888" s="2311"/>
      <c r="P888" s="1081"/>
      <c r="Q888" s="1081"/>
      <c r="R888" s="2312"/>
      <c r="S888" s="2311"/>
      <c r="T888" s="2311"/>
      <c r="U888" s="2311"/>
      <c r="V888" s="2311"/>
      <c r="W888" s="2311"/>
      <c r="X888" s="2311"/>
      <c r="Y888" s="2311"/>
      <c r="Z888" s="2311"/>
      <c r="AA888" s="1081"/>
      <c r="AB888" s="2680"/>
      <c r="AC888" s="2680"/>
      <c r="AD888" s="2680"/>
      <c r="AE888" s="2680"/>
      <c r="AF888" s="2680"/>
      <c r="AG888" s="2680"/>
    </row>
    <row r="889" spans="1:33" s="1090" customFormat="1">
      <c r="A889" s="2337" t="s">
        <v>9331</v>
      </c>
      <c r="B889" s="118" t="s">
        <v>310</v>
      </c>
      <c r="C889" s="1088"/>
      <c r="D889" s="1088"/>
      <c r="E889" s="1089">
        <v>1.3</v>
      </c>
      <c r="F889" s="858"/>
      <c r="G889" s="2314"/>
      <c r="H889" s="858"/>
      <c r="I889" s="858"/>
      <c r="J889" s="858"/>
      <c r="K889" s="858"/>
      <c r="L889" s="858"/>
      <c r="M889" s="858"/>
      <c r="N889" s="858"/>
      <c r="O889" s="858"/>
      <c r="P889" s="1089">
        <v>1.3</v>
      </c>
      <c r="Q889" s="1089">
        <v>1.3</v>
      </c>
      <c r="R889" s="2315" t="s">
        <v>4865</v>
      </c>
      <c r="S889" s="858"/>
      <c r="T889" s="858"/>
      <c r="U889" s="858"/>
      <c r="V889" s="858"/>
      <c r="W889" s="858"/>
      <c r="X889" s="858"/>
      <c r="Y889" s="858"/>
      <c r="Z889" s="858"/>
      <c r="AA889" s="1089">
        <v>1.3</v>
      </c>
      <c r="AB889" s="2681"/>
      <c r="AC889" s="2681"/>
      <c r="AD889" s="2681"/>
      <c r="AE889" s="2681"/>
      <c r="AF889" s="2681"/>
      <c r="AG889" s="2681"/>
    </row>
    <row r="890" spans="1:33" s="1084" customFormat="1">
      <c r="A890" s="2338" t="s">
        <v>9332</v>
      </c>
      <c r="B890" s="1080" t="s">
        <v>9333</v>
      </c>
      <c r="C890" s="1079"/>
      <c r="D890" s="1079"/>
      <c r="E890" s="1081"/>
      <c r="F890" s="2311"/>
      <c r="G890" s="836"/>
      <c r="H890" s="2311"/>
      <c r="I890" s="2311"/>
      <c r="J890" s="2311"/>
      <c r="K890" s="2311"/>
      <c r="L890" s="2311"/>
      <c r="M890" s="2311"/>
      <c r="N890" s="2311"/>
      <c r="O890" s="2311"/>
      <c r="P890" s="1081"/>
      <c r="Q890" s="1081"/>
      <c r="R890" s="2312"/>
      <c r="S890" s="2311"/>
      <c r="T890" s="2311"/>
      <c r="U890" s="2311"/>
      <c r="V890" s="2311"/>
      <c r="W890" s="2311"/>
      <c r="X890" s="2311"/>
      <c r="Y890" s="2311"/>
      <c r="Z890" s="2311"/>
      <c r="AA890" s="1081"/>
      <c r="AB890" s="2680"/>
      <c r="AC890" s="2680"/>
      <c r="AD890" s="2680"/>
      <c r="AE890" s="2680"/>
      <c r="AF890" s="2680"/>
      <c r="AG890" s="2680"/>
    </row>
    <row r="891" spans="1:33" s="1090" customFormat="1">
      <c r="A891" s="2337" t="s">
        <v>9334</v>
      </c>
      <c r="B891" s="118" t="s">
        <v>7237</v>
      </c>
      <c r="C891" s="1088"/>
      <c r="D891" s="1088"/>
      <c r="E891" s="1089">
        <v>0.45</v>
      </c>
      <c r="F891" s="858"/>
      <c r="G891" s="2314"/>
      <c r="H891" s="858"/>
      <c r="I891" s="858"/>
      <c r="J891" s="858"/>
      <c r="K891" s="858"/>
      <c r="L891" s="858"/>
      <c r="M891" s="858"/>
      <c r="N891" s="858"/>
      <c r="O891" s="858"/>
      <c r="P891" s="1089">
        <v>0.45</v>
      </c>
      <c r="Q891" s="1089">
        <v>0.45</v>
      </c>
      <c r="R891" s="2315" t="s">
        <v>4865</v>
      </c>
      <c r="S891" s="858"/>
      <c r="T891" s="858"/>
      <c r="U891" s="858"/>
      <c r="V891" s="858"/>
      <c r="W891" s="858"/>
      <c r="X891" s="858"/>
      <c r="Y891" s="858"/>
      <c r="Z891" s="858"/>
      <c r="AA891" s="1089">
        <v>0.45</v>
      </c>
      <c r="AB891" s="2681"/>
      <c r="AC891" s="2681"/>
      <c r="AD891" s="2681"/>
      <c r="AE891" s="2681"/>
      <c r="AF891" s="2681"/>
      <c r="AG891" s="2681"/>
    </row>
    <row r="892" spans="1:33" s="1084" customFormat="1">
      <c r="A892" s="2338" t="s">
        <v>9335</v>
      </c>
      <c r="B892" s="1080" t="s">
        <v>9336</v>
      </c>
      <c r="C892" s="1079"/>
      <c r="D892" s="1079"/>
      <c r="E892" s="1081"/>
      <c r="F892" s="2311"/>
      <c r="G892" s="836"/>
      <c r="H892" s="2311"/>
      <c r="I892" s="2311"/>
      <c r="J892" s="2311"/>
      <c r="K892" s="2311"/>
      <c r="L892" s="2311"/>
      <c r="M892" s="2311"/>
      <c r="N892" s="2311"/>
      <c r="O892" s="2311"/>
      <c r="P892" s="1081"/>
      <c r="Q892" s="1081"/>
      <c r="R892" s="2312"/>
      <c r="S892" s="2311"/>
      <c r="T892" s="2311"/>
      <c r="U892" s="2311"/>
      <c r="V892" s="2311"/>
      <c r="W892" s="2311"/>
      <c r="X892" s="2311"/>
      <c r="Y892" s="2311"/>
      <c r="Z892" s="2311"/>
      <c r="AA892" s="1081"/>
      <c r="AB892" s="2680"/>
      <c r="AC892" s="2680"/>
      <c r="AD892" s="2680"/>
      <c r="AE892" s="2680"/>
      <c r="AF892" s="2680"/>
      <c r="AG892" s="2680"/>
    </row>
    <row r="893" spans="1:33" s="1090" customFormat="1">
      <c r="A893" s="2337" t="s">
        <v>9337</v>
      </c>
      <c r="B893" s="118" t="s">
        <v>282</v>
      </c>
      <c r="C893" s="1088"/>
      <c r="D893" s="1088"/>
      <c r="E893" s="1089">
        <v>0.8</v>
      </c>
      <c r="F893" s="858"/>
      <c r="G893" s="2314"/>
      <c r="H893" s="858"/>
      <c r="I893" s="858"/>
      <c r="J893" s="858"/>
      <c r="K893" s="858"/>
      <c r="L893" s="858"/>
      <c r="M893" s="858"/>
      <c r="N893" s="858"/>
      <c r="O893" s="858"/>
      <c r="P893" s="1089">
        <v>0.8</v>
      </c>
      <c r="Q893" s="1089">
        <v>0.8</v>
      </c>
      <c r="R893" s="2315" t="s">
        <v>4865</v>
      </c>
      <c r="S893" s="858"/>
      <c r="T893" s="858"/>
      <c r="U893" s="858"/>
      <c r="V893" s="858"/>
      <c r="W893" s="858"/>
      <c r="X893" s="858"/>
      <c r="Y893" s="858"/>
      <c r="Z893" s="858"/>
      <c r="AA893" s="1089">
        <v>0.8</v>
      </c>
      <c r="AB893" s="2681"/>
      <c r="AC893" s="2681"/>
      <c r="AD893" s="2681"/>
      <c r="AE893" s="2681"/>
      <c r="AF893" s="2681"/>
      <c r="AG893" s="2681"/>
    </row>
    <row r="894" spans="1:33" s="1090" customFormat="1">
      <c r="A894" s="2337" t="s">
        <v>9338</v>
      </c>
      <c r="B894" s="118" t="s">
        <v>9339</v>
      </c>
      <c r="C894" s="1088"/>
      <c r="D894" s="1088"/>
      <c r="E894" s="1089">
        <v>0.6</v>
      </c>
      <c r="F894" s="858"/>
      <c r="G894" s="2314"/>
      <c r="H894" s="858"/>
      <c r="I894" s="858"/>
      <c r="J894" s="858"/>
      <c r="K894" s="858"/>
      <c r="L894" s="858"/>
      <c r="M894" s="858"/>
      <c r="N894" s="858"/>
      <c r="O894" s="858"/>
      <c r="P894" s="1089">
        <v>0.6</v>
      </c>
      <c r="Q894" s="1089">
        <v>0.6</v>
      </c>
      <c r="R894" s="2315" t="s">
        <v>4865</v>
      </c>
      <c r="S894" s="858"/>
      <c r="T894" s="858"/>
      <c r="U894" s="858"/>
      <c r="V894" s="858"/>
      <c r="W894" s="858"/>
      <c r="X894" s="858"/>
      <c r="Y894" s="858"/>
      <c r="Z894" s="858"/>
      <c r="AA894" s="1089">
        <v>0.6</v>
      </c>
      <c r="AB894" s="2681"/>
      <c r="AC894" s="2681"/>
      <c r="AD894" s="2681"/>
      <c r="AE894" s="2681"/>
      <c r="AF894" s="2681"/>
      <c r="AG894" s="2681"/>
    </row>
    <row r="895" spans="1:33" s="1084" customFormat="1">
      <c r="A895" s="2338" t="s">
        <v>9340</v>
      </c>
      <c r="B895" s="1080" t="s">
        <v>9341</v>
      </c>
      <c r="C895" s="1079"/>
      <c r="D895" s="1079"/>
      <c r="E895" s="1081"/>
      <c r="F895" s="2311"/>
      <c r="G895" s="836"/>
      <c r="H895" s="2311"/>
      <c r="I895" s="2311"/>
      <c r="J895" s="2311"/>
      <c r="K895" s="2311"/>
      <c r="L895" s="2311"/>
      <c r="M895" s="2311"/>
      <c r="N895" s="2311"/>
      <c r="O895" s="2311"/>
      <c r="P895" s="1081"/>
      <c r="Q895" s="1081"/>
      <c r="R895" s="2312"/>
      <c r="S895" s="2311"/>
      <c r="T895" s="2311"/>
      <c r="U895" s="2311"/>
      <c r="V895" s="2311"/>
      <c r="W895" s="2311"/>
      <c r="X895" s="2311"/>
      <c r="Y895" s="2311"/>
      <c r="Z895" s="2311"/>
      <c r="AA895" s="1081"/>
      <c r="AB895" s="2680"/>
      <c r="AC895" s="2680"/>
      <c r="AD895" s="2680"/>
      <c r="AE895" s="2680"/>
      <c r="AF895" s="2680"/>
      <c r="AG895" s="2680"/>
    </row>
    <row r="896" spans="1:33" s="1090" customFormat="1">
      <c r="A896" s="2337" t="s">
        <v>9342</v>
      </c>
      <c r="B896" s="118" t="s">
        <v>282</v>
      </c>
      <c r="C896" s="1088"/>
      <c r="D896" s="1088"/>
      <c r="E896" s="1089">
        <v>0.2</v>
      </c>
      <c r="F896" s="858"/>
      <c r="G896" s="2314"/>
      <c r="H896" s="858"/>
      <c r="I896" s="858"/>
      <c r="J896" s="858"/>
      <c r="K896" s="858"/>
      <c r="L896" s="858"/>
      <c r="M896" s="858"/>
      <c r="N896" s="858"/>
      <c r="O896" s="858"/>
      <c r="P896" s="858">
        <v>0.2</v>
      </c>
      <c r="Q896" s="2314">
        <v>0.2</v>
      </c>
      <c r="R896" s="2315" t="s">
        <v>4865</v>
      </c>
      <c r="S896" s="858"/>
      <c r="T896" s="858"/>
      <c r="U896" s="858"/>
      <c r="V896" s="858"/>
      <c r="W896" s="858"/>
      <c r="X896" s="858"/>
      <c r="Y896" s="858"/>
      <c r="Z896" s="858"/>
      <c r="AA896" s="2314">
        <v>0.2</v>
      </c>
      <c r="AB896" s="2681"/>
      <c r="AC896" s="2681"/>
      <c r="AD896" s="2681"/>
      <c r="AE896" s="2681"/>
      <c r="AF896" s="2681"/>
      <c r="AG896" s="2681"/>
    </row>
    <row r="897" spans="1:33" s="1090" customFormat="1">
      <c r="A897" s="2337" t="s">
        <v>9343</v>
      </c>
      <c r="B897" s="118" t="s">
        <v>119</v>
      </c>
      <c r="C897" s="1088"/>
      <c r="D897" s="1088"/>
      <c r="E897" s="1089">
        <v>0.3</v>
      </c>
      <c r="F897" s="858"/>
      <c r="G897" s="2314"/>
      <c r="H897" s="858"/>
      <c r="I897" s="858"/>
      <c r="J897" s="858"/>
      <c r="K897" s="858"/>
      <c r="L897" s="858"/>
      <c r="M897" s="858"/>
      <c r="N897" s="858"/>
      <c r="O897" s="858"/>
      <c r="P897" s="858">
        <v>0.3</v>
      </c>
      <c r="Q897" s="2314">
        <v>0.3</v>
      </c>
      <c r="R897" s="2315" t="s">
        <v>4865</v>
      </c>
      <c r="S897" s="858"/>
      <c r="T897" s="858"/>
      <c r="U897" s="858"/>
      <c r="V897" s="858"/>
      <c r="W897" s="858"/>
      <c r="X897" s="858"/>
      <c r="Y897" s="858"/>
      <c r="Z897" s="858"/>
      <c r="AA897" s="2314">
        <v>0.3</v>
      </c>
      <c r="AB897" s="2681"/>
      <c r="AC897" s="2681"/>
      <c r="AD897" s="2681"/>
      <c r="AE897" s="2681"/>
      <c r="AF897" s="2681"/>
      <c r="AG897" s="2681"/>
    </row>
    <row r="898" spans="1:33" s="1084" customFormat="1">
      <c r="A898" s="2338" t="s">
        <v>9344</v>
      </c>
      <c r="B898" s="1080" t="s">
        <v>9345</v>
      </c>
      <c r="C898" s="1079"/>
      <c r="D898" s="1079"/>
      <c r="E898" s="1081"/>
      <c r="F898" s="2311"/>
      <c r="G898" s="836"/>
      <c r="H898" s="2311"/>
      <c r="I898" s="2311"/>
      <c r="J898" s="2311"/>
      <c r="K898" s="2311"/>
      <c r="L898" s="2311"/>
      <c r="M898" s="2311"/>
      <c r="N898" s="2311"/>
      <c r="O898" s="2311"/>
      <c r="P898" s="2311"/>
      <c r="Q898" s="836"/>
      <c r="R898" s="2312"/>
      <c r="S898" s="2311"/>
      <c r="T898" s="2311"/>
      <c r="U898" s="2311"/>
      <c r="V898" s="2311"/>
      <c r="W898" s="2311"/>
      <c r="X898" s="2311"/>
      <c r="Y898" s="2311"/>
      <c r="Z898" s="2311"/>
      <c r="AA898" s="836"/>
      <c r="AB898" s="2680"/>
      <c r="AC898" s="2680"/>
      <c r="AD898" s="2680"/>
      <c r="AE898" s="2680"/>
      <c r="AF898" s="2680"/>
      <c r="AG898" s="2680"/>
    </row>
    <row r="899" spans="1:33" s="1090" customFormat="1">
      <c r="A899" s="2337" t="s">
        <v>9346</v>
      </c>
      <c r="B899" s="118" t="s">
        <v>397</v>
      </c>
      <c r="C899" s="1088"/>
      <c r="D899" s="1088"/>
      <c r="E899" s="1089">
        <v>0.6</v>
      </c>
      <c r="F899" s="858">
        <v>0.3</v>
      </c>
      <c r="G899" s="2314">
        <v>0.3</v>
      </c>
      <c r="H899" s="858"/>
      <c r="I899" s="858"/>
      <c r="J899" s="858"/>
      <c r="K899" s="858"/>
      <c r="L899" s="858"/>
      <c r="M899" s="858"/>
      <c r="N899" s="858"/>
      <c r="O899" s="858"/>
      <c r="P899" s="858">
        <v>0.3</v>
      </c>
      <c r="Q899" s="2314">
        <v>0.3</v>
      </c>
      <c r="R899" s="2315" t="s">
        <v>4865</v>
      </c>
      <c r="S899" s="858"/>
      <c r="T899" s="858"/>
      <c r="U899" s="858"/>
      <c r="V899" s="858"/>
      <c r="W899" s="858"/>
      <c r="X899" s="858"/>
      <c r="Y899" s="858"/>
      <c r="Z899" s="858"/>
      <c r="AA899" s="2314">
        <v>0.6</v>
      </c>
      <c r="AB899" s="2681"/>
      <c r="AC899" s="2681"/>
      <c r="AD899" s="2681"/>
      <c r="AE899" s="2681"/>
      <c r="AF899" s="2681"/>
      <c r="AG899" s="2681"/>
    </row>
    <row r="900" spans="1:33" s="1084" customFormat="1">
      <c r="A900" s="2338" t="s">
        <v>9347</v>
      </c>
      <c r="B900" s="1080" t="s">
        <v>9348</v>
      </c>
      <c r="C900" s="1079"/>
      <c r="D900" s="1079"/>
      <c r="E900" s="1081"/>
      <c r="F900" s="2311"/>
      <c r="G900" s="836"/>
      <c r="H900" s="2311"/>
      <c r="I900" s="2311"/>
      <c r="J900" s="2311"/>
      <c r="K900" s="2311"/>
      <c r="L900" s="2311"/>
      <c r="M900" s="2311"/>
      <c r="N900" s="2311"/>
      <c r="O900" s="2311"/>
      <c r="P900" s="2311"/>
      <c r="Q900" s="836"/>
      <c r="R900" s="2312"/>
      <c r="S900" s="2311"/>
      <c r="T900" s="2311"/>
      <c r="U900" s="2311"/>
      <c r="V900" s="2311"/>
      <c r="W900" s="2311"/>
      <c r="X900" s="2311"/>
      <c r="Y900" s="2311"/>
      <c r="Z900" s="2311"/>
      <c r="AA900" s="836"/>
      <c r="AB900" s="2680"/>
      <c r="AC900" s="2680"/>
      <c r="AD900" s="2680"/>
      <c r="AE900" s="2680"/>
      <c r="AF900" s="2680"/>
      <c r="AG900" s="2680"/>
    </row>
    <row r="901" spans="1:33" s="1090" customFormat="1">
      <c r="A901" s="2337" t="s">
        <v>9349</v>
      </c>
      <c r="B901" s="118" t="s">
        <v>9350</v>
      </c>
      <c r="C901" s="1088"/>
      <c r="D901" s="1088"/>
      <c r="E901" s="1089">
        <v>0.5</v>
      </c>
      <c r="F901" s="858">
        <v>0.1</v>
      </c>
      <c r="G901" s="858">
        <v>0.1</v>
      </c>
      <c r="H901" s="858"/>
      <c r="I901" s="858"/>
      <c r="J901" s="858"/>
      <c r="K901" s="858"/>
      <c r="L901" s="858"/>
      <c r="M901" s="858"/>
      <c r="N901" s="858"/>
      <c r="O901" s="858"/>
      <c r="P901" s="858">
        <v>0.4</v>
      </c>
      <c r="Q901" s="858">
        <v>0.4</v>
      </c>
      <c r="R901" s="2315" t="s">
        <v>4865</v>
      </c>
      <c r="S901" s="858"/>
      <c r="T901" s="858"/>
      <c r="U901" s="858"/>
      <c r="V901" s="858"/>
      <c r="W901" s="858"/>
      <c r="X901" s="858"/>
      <c r="Y901" s="858"/>
      <c r="Z901" s="858"/>
      <c r="AA901" s="1089">
        <v>0.5</v>
      </c>
      <c r="AB901" s="2681"/>
      <c r="AC901" s="2681"/>
      <c r="AD901" s="2681"/>
      <c r="AE901" s="2681"/>
      <c r="AF901" s="2681"/>
      <c r="AG901" s="2681"/>
    </row>
    <row r="902" spans="1:33" s="1090" customFormat="1">
      <c r="A902" s="2337" t="s">
        <v>9351</v>
      </c>
      <c r="B902" s="118" t="s">
        <v>597</v>
      </c>
      <c r="C902" s="1088"/>
      <c r="D902" s="1088"/>
      <c r="E902" s="1089">
        <v>0.3</v>
      </c>
      <c r="F902" s="858">
        <v>0.1</v>
      </c>
      <c r="G902" s="858">
        <v>0.1</v>
      </c>
      <c r="H902" s="858"/>
      <c r="I902" s="858"/>
      <c r="J902" s="858"/>
      <c r="K902" s="858"/>
      <c r="L902" s="858"/>
      <c r="M902" s="858"/>
      <c r="N902" s="858"/>
      <c r="O902" s="858"/>
      <c r="P902" s="858">
        <v>0.2</v>
      </c>
      <c r="Q902" s="858">
        <v>0.2</v>
      </c>
      <c r="R902" s="2315" t="s">
        <v>4865</v>
      </c>
      <c r="S902" s="858"/>
      <c r="T902" s="858"/>
      <c r="U902" s="858"/>
      <c r="V902" s="858"/>
      <c r="W902" s="858"/>
      <c r="X902" s="858"/>
      <c r="Y902" s="858"/>
      <c r="Z902" s="858"/>
      <c r="AA902" s="1089">
        <v>0.3</v>
      </c>
      <c r="AB902" s="2681"/>
      <c r="AC902" s="2681"/>
      <c r="AD902" s="2681"/>
      <c r="AE902" s="2681"/>
      <c r="AF902" s="2681"/>
      <c r="AG902" s="2681"/>
    </row>
    <row r="903" spans="1:33" s="1090" customFormat="1">
      <c r="A903" s="2337" t="s">
        <v>9352</v>
      </c>
      <c r="B903" s="118" t="s">
        <v>9353</v>
      </c>
      <c r="C903" s="1088"/>
      <c r="D903" s="1088"/>
      <c r="E903" s="1089">
        <v>0.3</v>
      </c>
      <c r="F903" s="858">
        <v>0.08</v>
      </c>
      <c r="G903" s="858">
        <v>0.08</v>
      </c>
      <c r="H903" s="858"/>
      <c r="I903" s="858"/>
      <c r="J903" s="858"/>
      <c r="K903" s="858"/>
      <c r="L903" s="858"/>
      <c r="M903" s="858"/>
      <c r="N903" s="858"/>
      <c r="O903" s="858"/>
      <c r="P903" s="858">
        <v>0.22</v>
      </c>
      <c r="Q903" s="858">
        <v>0.22</v>
      </c>
      <c r="R903" s="2315" t="s">
        <v>4865</v>
      </c>
      <c r="S903" s="858"/>
      <c r="T903" s="858"/>
      <c r="U903" s="858"/>
      <c r="V903" s="858"/>
      <c r="W903" s="858"/>
      <c r="X903" s="858"/>
      <c r="Y903" s="858"/>
      <c r="Z903" s="858"/>
      <c r="AA903" s="1089">
        <v>0.3</v>
      </c>
      <c r="AB903" s="2681"/>
      <c r="AC903" s="2681"/>
      <c r="AD903" s="2681"/>
      <c r="AE903" s="2681"/>
      <c r="AF903" s="2681"/>
      <c r="AG903" s="2681"/>
    </row>
    <row r="904" spans="1:33" s="1090" customFormat="1">
      <c r="A904" s="2337" t="s">
        <v>9354</v>
      </c>
      <c r="B904" s="118" t="s">
        <v>100</v>
      </c>
      <c r="C904" s="1088"/>
      <c r="D904" s="1088"/>
      <c r="E904" s="1089">
        <v>0.3</v>
      </c>
      <c r="F904" s="858"/>
      <c r="G904" s="2314"/>
      <c r="H904" s="858"/>
      <c r="I904" s="858"/>
      <c r="J904" s="858"/>
      <c r="K904" s="858"/>
      <c r="L904" s="858"/>
      <c r="M904" s="858"/>
      <c r="N904" s="858"/>
      <c r="O904" s="858"/>
      <c r="P904" s="858">
        <v>0.3</v>
      </c>
      <c r="Q904" s="858">
        <v>0.3</v>
      </c>
      <c r="R904" s="2315" t="s">
        <v>4865</v>
      </c>
      <c r="S904" s="858"/>
      <c r="T904" s="858"/>
      <c r="U904" s="858"/>
      <c r="V904" s="858"/>
      <c r="W904" s="858"/>
      <c r="X904" s="858"/>
      <c r="Y904" s="858"/>
      <c r="Z904" s="858"/>
      <c r="AA904" s="1089">
        <v>0.3</v>
      </c>
      <c r="AB904" s="2681"/>
      <c r="AC904" s="2681"/>
      <c r="AD904" s="2681"/>
      <c r="AE904" s="2681"/>
      <c r="AF904" s="2681"/>
      <c r="AG904" s="2681"/>
    </row>
    <row r="905" spans="1:33" s="1084" customFormat="1">
      <c r="A905" s="2338" t="s">
        <v>9355</v>
      </c>
      <c r="B905" s="1080" t="s">
        <v>9356</v>
      </c>
      <c r="C905" s="1079"/>
      <c r="D905" s="1079"/>
      <c r="E905" s="1081"/>
      <c r="F905" s="2311"/>
      <c r="G905" s="836"/>
      <c r="H905" s="2311"/>
      <c r="I905" s="2311"/>
      <c r="J905" s="2311"/>
      <c r="K905" s="2311"/>
      <c r="L905" s="2311"/>
      <c r="M905" s="2311"/>
      <c r="N905" s="2311"/>
      <c r="O905" s="2311"/>
      <c r="P905" s="2311"/>
      <c r="Q905" s="836"/>
      <c r="R905" s="2312"/>
      <c r="S905" s="2311"/>
      <c r="T905" s="2311"/>
      <c r="U905" s="2311"/>
      <c r="V905" s="2311"/>
      <c r="W905" s="2311"/>
      <c r="X905" s="2311"/>
      <c r="Y905" s="2311"/>
      <c r="Z905" s="2311"/>
      <c r="AA905" s="836"/>
      <c r="AB905" s="2680"/>
      <c r="AC905" s="2680"/>
      <c r="AD905" s="2680"/>
      <c r="AE905" s="2680"/>
      <c r="AF905" s="2680"/>
      <c r="AG905" s="2680"/>
    </row>
    <row r="906" spans="1:33" s="1090" customFormat="1">
      <c r="A906" s="2337" t="s">
        <v>9357</v>
      </c>
      <c r="B906" s="118" t="s">
        <v>9358</v>
      </c>
      <c r="C906" s="1088"/>
      <c r="D906" s="1088"/>
      <c r="E906" s="1089">
        <v>1.1000000000000001</v>
      </c>
      <c r="F906" s="858"/>
      <c r="G906" s="2314"/>
      <c r="H906" s="858"/>
      <c r="I906" s="858"/>
      <c r="J906" s="858"/>
      <c r="K906" s="858"/>
      <c r="L906" s="858"/>
      <c r="M906" s="858"/>
      <c r="N906" s="858"/>
      <c r="O906" s="858"/>
      <c r="P906" s="858">
        <v>1.1000000000000001</v>
      </c>
      <c r="Q906" s="2314">
        <v>1.1000000000000001</v>
      </c>
      <c r="R906" s="2315" t="s">
        <v>4865</v>
      </c>
      <c r="S906" s="858"/>
      <c r="T906" s="858"/>
      <c r="U906" s="858"/>
      <c r="V906" s="858"/>
      <c r="W906" s="858"/>
      <c r="X906" s="858"/>
      <c r="Y906" s="858"/>
      <c r="Z906" s="858"/>
      <c r="AA906" s="2314">
        <v>1.1000000000000001</v>
      </c>
      <c r="AB906" s="2681"/>
      <c r="AC906" s="2681"/>
      <c r="AD906" s="2681"/>
      <c r="AE906" s="2681"/>
      <c r="AF906" s="2681"/>
      <c r="AG906" s="2681"/>
    </row>
    <row r="907" spans="1:33" s="1090" customFormat="1">
      <c r="A907" s="2337" t="s">
        <v>9359</v>
      </c>
      <c r="B907" s="118" t="s">
        <v>9360</v>
      </c>
      <c r="C907" s="1088"/>
      <c r="D907" s="1088"/>
      <c r="E907" s="1089">
        <v>0.2</v>
      </c>
      <c r="F907" s="858"/>
      <c r="G907" s="2314"/>
      <c r="H907" s="858"/>
      <c r="I907" s="858"/>
      <c r="J907" s="858"/>
      <c r="K907" s="858"/>
      <c r="L907" s="858"/>
      <c r="M907" s="858"/>
      <c r="N907" s="858"/>
      <c r="O907" s="858"/>
      <c r="P907" s="1089">
        <v>0.2</v>
      </c>
      <c r="Q907" s="1089">
        <v>0.2</v>
      </c>
      <c r="R907" s="2315" t="s">
        <v>4865</v>
      </c>
      <c r="S907" s="858"/>
      <c r="T907" s="858"/>
      <c r="U907" s="858"/>
      <c r="V907" s="858"/>
      <c r="W907" s="858"/>
      <c r="X907" s="858"/>
      <c r="Y907" s="858"/>
      <c r="Z907" s="858"/>
      <c r="AA907" s="1089">
        <v>0.2</v>
      </c>
      <c r="AB907" s="2681"/>
      <c r="AC907" s="2681"/>
      <c r="AD907" s="2681"/>
      <c r="AE907" s="2681"/>
      <c r="AF907" s="2681"/>
      <c r="AG907" s="2681"/>
    </row>
    <row r="908" spans="1:33" s="1084" customFormat="1">
      <c r="A908" s="2338" t="s">
        <v>9361</v>
      </c>
      <c r="B908" s="1080" t="s">
        <v>9362</v>
      </c>
      <c r="C908" s="1079"/>
      <c r="D908" s="1079"/>
      <c r="E908" s="1081"/>
      <c r="F908" s="2311"/>
      <c r="G908" s="836"/>
      <c r="H908" s="2311"/>
      <c r="I908" s="2311"/>
      <c r="J908" s="2311"/>
      <c r="K908" s="2311"/>
      <c r="L908" s="2311"/>
      <c r="M908" s="2311"/>
      <c r="N908" s="2311"/>
      <c r="O908" s="2311"/>
      <c r="P908" s="1081"/>
      <c r="Q908" s="1081"/>
      <c r="R908" s="2312"/>
      <c r="S908" s="2311"/>
      <c r="T908" s="2311"/>
      <c r="U908" s="2311"/>
      <c r="V908" s="2311"/>
      <c r="W908" s="2311"/>
      <c r="X908" s="2311"/>
      <c r="Y908" s="2311"/>
      <c r="Z908" s="2311"/>
      <c r="AA908" s="1081"/>
      <c r="AB908" s="2680"/>
      <c r="AC908" s="2680"/>
      <c r="AD908" s="2680"/>
      <c r="AE908" s="2680"/>
      <c r="AF908" s="2680"/>
      <c r="AG908" s="2680"/>
    </row>
    <row r="909" spans="1:33" s="1090" customFormat="1">
      <c r="A909" s="2337" t="s">
        <v>9363</v>
      </c>
      <c r="B909" s="118" t="s">
        <v>177</v>
      </c>
      <c r="C909" s="1088"/>
      <c r="D909" s="1088"/>
      <c r="E909" s="1089">
        <v>1</v>
      </c>
      <c r="F909" s="858"/>
      <c r="G909" s="2314"/>
      <c r="H909" s="858"/>
      <c r="I909" s="858"/>
      <c r="J909" s="858"/>
      <c r="K909" s="858"/>
      <c r="L909" s="858"/>
      <c r="M909" s="858"/>
      <c r="N909" s="858"/>
      <c r="O909" s="858"/>
      <c r="P909" s="1089">
        <v>1</v>
      </c>
      <c r="Q909" s="1089">
        <v>1</v>
      </c>
      <c r="R909" s="2315" t="s">
        <v>4865</v>
      </c>
      <c r="S909" s="858"/>
      <c r="T909" s="858"/>
      <c r="U909" s="858"/>
      <c r="V909" s="858"/>
      <c r="W909" s="858"/>
      <c r="X909" s="858"/>
      <c r="Y909" s="858"/>
      <c r="Z909" s="858"/>
      <c r="AA909" s="1089">
        <v>1</v>
      </c>
      <c r="AB909" s="2681"/>
      <c r="AC909" s="2681"/>
      <c r="AD909" s="2681"/>
      <c r="AE909" s="2681"/>
      <c r="AF909" s="2681"/>
      <c r="AG909" s="2681"/>
    </row>
    <row r="910" spans="1:33" s="1084" customFormat="1">
      <c r="A910" s="2338" t="s">
        <v>9364</v>
      </c>
      <c r="B910" s="1080" t="s">
        <v>9365</v>
      </c>
      <c r="C910" s="1079"/>
      <c r="D910" s="1079"/>
      <c r="E910" s="1081"/>
      <c r="F910" s="2311"/>
      <c r="G910" s="836"/>
      <c r="H910" s="2311"/>
      <c r="I910" s="2311"/>
      <c r="J910" s="2311"/>
      <c r="K910" s="2311"/>
      <c r="L910" s="2311"/>
      <c r="M910" s="2311"/>
      <c r="N910" s="2311"/>
      <c r="O910" s="2311"/>
      <c r="P910" s="1081"/>
      <c r="Q910" s="1081"/>
      <c r="R910" s="2312"/>
      <c r="S910" s="2311"/>
      <c r="T910" s="2311"/>
      <c r="U910" s="2311"/>
      <c r="V910" s="2311"/>
      <c r="W910" s="2311"/>
      <c r="X910" s="2311"/>
      <c r="Y910" s="2311"/>
      <c r="Z910" s="2311"/>
      <c r="AA910" s="1081"/>
      <c r="AB910" s="2680"/>
      <c r="AC910" s="2680"/>
      <c r="AD910" s="2680"/>
      <c r="AE910" s="2680"/>
      <c r="AF910" s="2680"/>
      <c r="AG910" s="2680"/>
    </row>
    <row r="911" spans="1:33" s="1090" customFormat="1">
      <c r="A911" s="2337" t="s">
        <v>9366</v>
      </c>
      <c r="B911" s="1094" t="s">
        <v>9367</v>
      </c>
      <c r="C911" s="1088"/>
      <c r="D911" s="1088"/>
      <c r="E911" s="1089">
        <v>0.5</v>
      </c>
      <c r="F911" s="858"/>
      <c r="G911" s="2314"/>
      <c r="H911" s="858"/>
      <c r="I911" s="858"/>
      <c r="J911" s="858"/>
      <c r="K911" s="858"/>
      <c r="L911" s="858"/>
      <c r="M911" s="858"/>
      <c r="N911" s="858"/>
      <c r="O911" s="858"/>
      <c r="P911" s="1089">
        <v>0.5</v>
      </c>
      <c r="Q911" s="1089">
        <v>0.5</v>
      </c>
      <c r="R911" s="2315" t="s">
        <v>4865</v>
      </c>
      <c r="S911" s="858"/>
      <c r="T911" s="858"/>
      <c r="U911" s="858"/>
      <c r="V911" s="858"/>
      <c r="W911" s="858"/>
      <c r="X911" s="858"/>
      <c r="Y911" s="858"/>
      <c r="Z911" s="858"/>
      <c r="AA911" s="1089">
        <v>0.5</v>
      </c>
      <c r="AB911" s="2681"/>
      <c r="AC911" s="2681"/>
      <c r="AD911" s="2681"/>
      <c r="AE911" s="2681"/>
      <c r="AF911" s="2681"/>
      <c r="AG911" s="2681"/>
    </row>
    <row r="912" spans="1:33" s="1084" customFormat="1">
      <c r="A912" s="2338" t="s">
        <v>9368</v>
      </c>
      <c r="B912" s="1080" t="s">
        <v>9369</v>
      </c>
      <c r="C912" s="1079"/>
      <c r="D912" s="1079"/>
      <c r="E912" s="1081"/>
      <c r="F912" s="2311"/>
      <c r="G912" s="836"/>
      <c r="H912" s="2311"/>
      <c r="I912" s="2311"/>
      <c r="J912" s="2311"/>
      <c r="K912" s="2311"/>
      <c r="L912" s="2311"/>
      <c r="M912" s="2311"/>
      <c r="N912" s="2311"/>
      <c r="O912" s="2311"/>
      <c r="P912" s="1081"/>
      <c r="Q912" s="1081"/>
      <c r="R912" s="2312"/>
      <c r="S912" s="2311"/>
      <c r="T912" s="2311"/>
      <c r="U912" s="2311"/>
      <c r="V912" s="2311"/>
      <c r="W912" s="2311"/>
      <c r="X912" s="2311"/>
      <c r="Y912" s="2311"/>
      <c r="Z912" s="2311"/>
      <c r="AA912" s="1081"/>
      <c r="AB912" s="2680"/>
      <c r="AC912" s="2680"/>
      <c r="AD912" s="2680"/>
      <c r="AE912" s="2680"/>
      <c r="AF912" s="2680"/>
      <c r="AG912" s="2680"/>
    </row>
    <row r="913" spans="1:33" s="1090" customFormat="1">
      <c r="A913" s="2337" t="s">
        <v>9370</v>
      </c>
      <c r="B913" s="118" t="s">
        <v>241</v>
      </c>
      <c r="C913" s="1088"/>
      <c r="D913" s="1088"/>
      <c r="E913" s="1089">
        <v>0.3</v>
      </c>
      <c r="F913" s="858"/>
      <c r="G913" s="2314"/>
      <c r="H913" s="858"/>
      <c r="I913" s="858"/>
      <c r="J913" s="858"/>
      <c r="K913" s="858"/>
      <c r="L913" s="858"/>
      <c r="M913" s="858"/>
      <c r="N913" s="858"/>
      <c r="O913" s="858"/>
      <c r="P913" s="1089">
        <v>0.3</v>
      </c>
      <c r="Q913" s="1089">
        <v>0.3</v>
      </c>
      <c r="R913" s="2315" t="s">
        <v>4865</v>
      </c>
      <c r="S913" s="858"/>
      <c r="T913" s="858"/>
      <c r="U913" s="858"/>
      <c r="V913" s="858"/>
      <c r="W913" s="858"/>
      <c r="X913" s="858"/>
      <c r="Y913" s="858"/>
      <c r="Z913" s="858"/>
      <c r="AA913" s="1089">
        <v>0.3</v>
      </c>
      <c r="AB913" s="2681"/>
      <c r="AC913" s="2681"/>
      <c r="AD913" s="2681"/>
      <c r="AE913" s="2681"/>
      <c r="AF913" s="2681"/>
      <c r="AG913" s="2681"/>
    </row>
    <row r="914" spans="1:33" s="1084" customFormat="1">
      <c r="A914" s="2338" t="s">
        <v>9371</v>
      </c>
      <c r="B914" s="1080" t="s">
        <v>9372</v>
      </c>
      <c r="C914" s="1079"/>
      <c r="D914" s="1079"/>
      <c r="E914" s="1081"/>
      <c r="F914" s="2311"/>
      <c r="G914" s="836"/>
      <c r="H914" s="2311"/>
      <c r="I914" s="2311"/>
      <c r="J914" s="2311"/>
      <c r="K914" s="2311"/>
      <c r="L914" s="2311"/>
      <c r="M914" s="2311"/>
      <c r="N914" s="2311"/>
      <c r="O914" s="2311"/>
      <c r="P914" s="1081"/>
      <c r="Q914" s="1081"/>
      <c r="R914" s="2312"/>
      <c r="S914" s="2311"/>
      <c r="T914" s="2311"/>
      <c r="U914" s="2311"/>
      <c r="V914" s="2311"/>
      <c r="W914" s="2311"/>
      <c r="X914" s="2311"/>
      <c r="Y914" s="2311"/>
      <c r="Z914" s="2311"/>
      <c r="AA914" s="1081"/>
      <c r="AB914" s="2680"/>
      <c r="AC914" s="2680"/>
      <c r="AD914" s="2680"/>
      <c r="AE914" s="2680"/>
      <c r="AF914" s="2680"/>
      <c r="AG914" s="2680"/>
    </row>
    <row r="915" spans="1:33" s="1090" customFormat="1">
      <c r="A915" s="2337" t="s">
        <v>9373</v>
      </c>
      <c r="B915" s="118" t="s">
        <v>7225</v>
      </c>
      <c r="C915" s="1088"/>
      <c r="D915" s="1088"/>
      <c r="E915" s="1089">
        <v>0.2</v>
      </c>
      <c r="F915" s="858"/>
      <c r="G915" s="2314"/>
      <c r="H915" s="858"/>
      <c r="I915" s="858"/>
      <c r="J915" s="858"/>
      <c r="K915" s="858"/>
      <c r="L915" s="858"/>
      <c r="M915" s="858"/>
      <c r="N915" s="858"/>
      <c r="O915" s="858"/>
      <c r="P915" s="1089">
        <v>0.2</v>
      </c>
      <c r="Q915" s="1089">
        <v>0.2</v>
      </c>
      <c r="R915" s="2315" t="s">
        <v>4865</v>
      </c>
      <c r="S915" s="858"/>
      <c r="T915" s="858"/>
      <c r="U915" s="858"/>
      <c r="V915" s="858"/>
      <c r="W915" s="858"/>
      <c r="X915" s="858"/>
      <c r="Y915" s="858"/>
      <c r="Z915" s="858"/>
      <c r="AA915" s="1089">
        <v>0.2</v>
      </c>
      <c r="AB915" s="2681"/>
      <c r="AC915" s="2681"/>
      <c r="AD915" s="2681"/>
      <c r="AE915" s="2681"/>
      <c r="AF915" s="2681"/>
      <c r="AG915" s="2681"/>
    </row>
    <row r="916" spans="1:33" s="1090" customFormat="1">
      <c r="A916" s="2337" t="s">
        <v>9374</v>
      </c>
      <c r="B916" s="118" t="s">
        <v>7306</v>
      </c>
      <c r="C916" s="1088"/>
      <c r="D916" s="1088"/>
      <c r="E916" s="1089">
        <v>0.5</v>
      </c>
      <c r="F916" s="858"/>
      <c r="G916" s="2314"/>
      <c r="H916" s="858"/>
      <c r="I916" s="858"/>
      <c r="J916" s="858"/>
      <c r="K916" s="858"/>
      <c r="L916" s="858"/>
      <c r="M916" s="858"/>
      <c r="N916" s="858"/>
      <c r="O916" s="858"/>
      <c r="P916" s="1089">
        <v>0.5</v>
      </c>
      <c r="Q916" s="1089">
        <v>0.5</v>
      </c>
      <c r="R916" s="2315" t="s">
        <v>4865</v>
      </c>
      <c r="S916" s="858"/>
      <c r="T916" s="858"/>
      <c r="U916" s="858"/>
      <c r="V916" s="858"/>
      <c r="W916" s="858"/>
      <c r="X916" s="858"/>
      <c r="Y916" s="858"/>
      <c r="Z916" s="858"/>
      <c r="AA916" s="1089">
        <v>0.5</v>
      </c>
      <c r="AB916" s="2681"/>
      <c r="AC916" s="2681"/>
      <c r="AD916" s="2681"/>
      <c r="AE916" s="2681"/>
      <c r="AF916" s="2681"/>
      <c r="AG916" s="2681"/>
    </row>
    <row r="917" spans="1:33" s="1084" customFormat="1">
      <c r="A917" s="2338" t="s">
        <v>9375</v>
      </c>
      <c r="B917" s="1080" t="s">
        <v>9376</v>
      </c>
      <c r="C917" s="1079"/>
      <c r="D917" s="1079"/>
      <c r="E917" s="1081"/>
      <c r="F917" s="2311"/>
      <c r="G917" s="836"/>
      <c r="H917" s="2311"/>
      <c r="I917" s="2311"/>
      <c r="J917" s="2311"/>
      <c r="K917" s="2311"/>
      <c r="L917" s="2311"/>
      <c r="M917" s="2311"/>
      <c r="N917" s="2311"/>
      <c r="O917" s="2311"/>
      <c r="P917" s="1081"/>
      <c r="Q917" s="1081"/>
      <c r="R917" s="2312"/>
      <c r="S917" s="2311"/>
      <c r="T917" s="2311"/>
      <c r="U917" s="2311"/>
      <c r="V917" s="2311"/>
      <c r="W917" s="2311"/>
      <c r="X917" s="2311"/>
      <c r="Y917" s="2311"/>
      <c r="Z917" s="2311"/>
      <c r="AA917" s="1081"/>
      <c r="AB917" s="2680"/>
      <c r="AC917" s="2680"/>
      <c r="AD917" s="2680"/>
      <c r="AE917" s="2680"/>
      <c r="AF917" s="2680"/>
      <c r="AG917" s="2680"/>
    </row>
    <row r="918" spans="1:33" s="1090" customFormat="1">
      <c r="A918" s="2337" t="s">
        <v>9377</v>
      </c>
      <c r="B918" s="118" t="s">
        <v>9159</v>
      </c>
      <c r="C918" s="1088"/>
      <c r="D918" s="1088"/>
      <c r="E918" s="1089">
        <v>0.4</v>
      </c>
      <c r="F918" s="858"/>
      <c r="G918" s="2314"/>
      <c r="H918" s="858"/>
      <c r="I918" s="858"/>
      <c r="J918" s="858"/>
      <c r="K918" s="858"/>
      <c r="L918" s="858"/>
      <c r="M918" s="858"/>
      <c r="N918" s="858"/>
      <c r="O918" s="858"/>
      <c r="P918" s="1089">
        <v>0.4</v>
      </c>
      <c r="Q918" s="1089">
        <v>0.4</v>
      </c>
      <c r="R918" s="2315" t="s">
        <v>4865</v>
      </c>
      <c r="S918" s="858"/>
      <c r="T918" s="858"/>
      <c r="U918" s="858"/>
      <c r="V918" s="858"/>
      <c r="W918" s="858"/>
      <c r="X918" s="858"/>
      <c r="Y918" s="858"/>
      <c r="Z918" s="858"/>
      <c r="AA918" s="1089">
        <v>0.4</v>
      </c>
      <c r="AB918" s="2681"/>
      <c r="AC918" s="2681"/>
      <c r="AD918" s="2681"/>
      <c r="AE918" s="2681"/>
      <c r="AF918" s="2681"/>
      <c r="AG918" s="2681"/>
    </row>
    <row r="919" spans="1:33" s="1090" customFormat="1">
      <c r="A919" s="2337" t="s">
        <v>9378</v>
      </c>
      <c r="B919" s="118" t="s">
        <v>9379</v>
      </c>
      <c r="C919" s="1088"/>
      <c r="D919" s="1088"/>
      <c r="E919" s="1089">
        <v>0.4</v>
      </c>
      <c r="F919" s="858"/>
      <c r="G919" s="2314"/>
      <c r="H919" s="858"/>
      <c r="I919" s="858"/>
      <c r="J919" s="858"/>
      <c r="K919" s="858"/>
      <c r="L919" s="858"/>
      <c r="M919" s="858"/>
      <c r="N919" s="858"/>
      <c r="O919" s="858"/>
      <c r="P919" s="1089">
        <v>0.4</v>
      </c>
      <c r="Q919" s="1089">
        <v>0.4</v>
      </c>
      <c r="R919" s="2315" t="s">
        <v>4865</v>
      </c>
      <c r="S919" s="858"/>
      <c r="T919" s="858"/>
      <c r="U919" s="858"/>
      <c r="V919" s="858"/>
      <c r="W919" s="858"/>
      <c r="X919" s="858"/>
      <c r="Y919" s="858"/>
      <c r="Z919" s="858"/>
      <c r="AA919" s="1089">
        <v>0.4</v>
      </c>
      <c r="AB919" s="2681"/>
      <c r="AC919" s="2681"/>
      <c r="AD919" s="2681"/>
      <c r="AE919" s="2681"/>
      <c r="AF919" s="2681"/>
      <c r="AG919" s="2681"/>
    </row>
    <row r="920" spans="1:33" s="1084" customFormat="1">
      <c r="A920" s="2338" t="s">
        <v>9380</v>
      </c>
      <c r="B920" s="1080" t="s">
        <v>9381</v>
      </c>
      <c r="C920" s="1079"/>
      <c r="D920" s="1079"/>
      <c r="E920" s="1081"/>
      <c r="F920" s="2311"/>
      <c r="G920" s="836"/>
      <c r="H920" s="2311"/>
      <c r="I920" s="2311"/>
      <c r="J920" s="2311"/>
      <c r="K920" s="2311"/>
      <c r="L920" s="2311"/>
      <c r="M920" s="2311"/>
      <c r="N920" s="2311"/>
      <c r="O920" s="2311"/>
      <c r="P920" s="1081"/>
      <c r="Q920" s="1081"/>
      <c r="R920" s="2312"/>
      <c r="S920" s="2311"/>
      <c r="T920" s="2311"/>
      <c r="U920" s="2311"/>
      <c r="V920" s="2311"/>
      <c r="W920" s="2311"/>
      <c r="X920" s="2311"/>
      <c r="Y920" s="2311"/>
      <c r="Z920" s="2311"/>
      <c r="AA920" s="1081"/>
      <c r="AB920" s="2680"/>
      <c r="AC920" s="2680"/>
      <c r="AD920" s="2680"/>
      <c r="AE920" s="2680"/>
      <c r="AF920" s="2680"/>
      <c r="AG920" s="2680"/>
    </row>
    <row r="921" spans="1:33" s="1090" customFormat="1">
      <c r="A921" s="2337" t="s">
        <v>9382</v>
      </c>
      <c r="B921" s="118" t="s">
        <v>291</v>
      </c>
      <c r="C921" s="1088"/>
      <c r="D921" s="1088"/>
      <c r="E921" s="1089">
        <v>0.5</v>
      </c>
      <c r="F921" s="858"/>
      <c r="G921" s="2314"/>
      <c r="H921" s="858"/>
      <c r="I921" s="858"/>
      <c r="J921" s="858"/>
      <c r="K921" s="858"/>
      <c r="L921" s="858"/>
      <c r="M921" s="858"/>
      <c r="N921" s="858"/>
      <c r="O921" s="858"/>
      <c r="P921" s="1089">
        <v>0.5</v>
      </c>
      <c r="Q921" s="1089">
        <v>0.5</v>
      </c>
      <c r="R921" s="2315" t="s">
        <v>4865</v>
      </c>
      <c r="S921" s="858"/>
      <c r="T921" s="858"/>
      <c r="U921" s="858"/>
      <c r="V921" s="858"/>
      <c r="W921" s="858"/>
      <c r="X921" s="858"/>
      <c r="Y921" s="858"/>
      <c r="Z921" s="858"/>
      <c r="AA921" s="1089">
        <v>0.5</v>
      </c>
      <c r="AB921" s="2681"/>
      <c r="AC921" s="2681"/>
      <c r="AD921" s="2681"/>
      <c r="AE921" s="2681"/>
      <c r="AF921" s="2681"/>
      <c r="AG921" s="2681"/>
    </row>
    <row r="922" spans="1:33" s="1090" customFormat="1">
      <c r="A922" s="2337" t="s">
        <v>9383</v>
      </c>
      <c r="B922" s="118" t="s">
        <v>9241</v>
      </c>
      <c r="C922" s="1088"/>
      <c r="D922" s="1088"/>
      <c r="E922" s="1089">
        <v>0.6</v>
      </c>
      <c r="F922" s="858"/>
      <c r="G922" s="2314"/>
      <c r="H922" s="858"/>
      <c r="I922" s="858"/>
      <c r="J922" s="858"/>
      <c r="K922" s="858"/>
      <c r="L922" s="858"/>
      <c r="M922" s="858"/>
      <c r="N922" s="858"/>
      <c r="O922" s="858"/>
      <c r="P922" s="1089">
        <v>0.6</v>
      </c>
      <c r="Q922" s="1089">
        <v>0.6</v>
      </c>
      <c r="R922" s="2315" t="s">
        <v>4865</v>
      </c>
      <c r="S922" s="858"/>
      <c r="T922" s="858"/>
      <c r="U922" s="858"/>
      <c r="V922" s="858"/>
      <c r="W922" s="858"/>
      <c r="X922" s="858"/>
      <c r="Y922" s="858"/>
      <c r="Z922" s="858"/>
      <c r="AA922" s="1089">
        <v>0.6</v>
      </c>
      <c r="AB922" s="2681"/>
      <c r="AC922" s="2681"/>
      <c r="AD922" s="2681"/>
      <c r="AE922" s="2681"/>
      <c r="AF922" s="2681"/>
      <c r="AG922" s="2681"/>
    </row>
    <row r="923" spans="1:33" s="1090" customFormat="1">
      <c r="A923" s="2337" t="s">
        <v>9384</v>
      </c>
      <c r="B923" s="118" t="s">
        <v>9385</v>
      </c>
      <c r="C923" s="1088"/>
      <c r="D923" s="1088"/>
      <c r="E923" s="1089">
        <v>0.5</v>
      </c>
      <c r="F923" s="858"/>
      <c r="G923" s="2314"/>
      <c r="H923" s="858"/>
      <c r="I923" s="858"/>
      <c r="J923" s="858"/>
      <c r="K923" s="858"/>
      <c r="L923" s="858"/>
      <c r="M923" s="858"/>
      <c r="N923" s="858"/>
      <c r="O923" s="858"/>
      <c r="P923" s="1089">
        <v>0.5</v>
      </c>
      <c r="Q923" s="1089">
        <v>0.5</v>
      </c>
      <c r="R923" s="2315" t="s">
        <v>4865</v>
      </c>
      <c r="S923" s="858"/>
      <c r="T923" s="858"/>
      <c r="U923" s="858"/>
      <c r="V923" s="858"/>
      <c r="W923" s="858"/>
      <c r="X923" s="858"/>
      <c r="Y923" s="858"/>
      <c r="Z923" s="858"/>
      <c r="AA923" s="1089">
        <v>0.5</v>
      </c>
      <c r="AB923" s="2681"/>
      <c r="AC923" s="2681"/>
      <c r="AD923" s="2681"/>
      <c r="AE923" s="2681"/>
      <c r="AF923" s="2681"/>
      <c r="AG923" s="2681"/>
    </row>
    <row r="924" spans="1:33" s="1084" customFormat="1">
      <c r="A924" s="2338" t="s">
        <v>9386</v>
      </c>
      <c r="B924" s="1080" t="s">
        <v>9387</v>
      </c>
      <c r="C924" s="1079"/>
      <c r="D924" s="1079"/>
      <c r="E924" s="1081"/>
      <c r="F924" s="2311"/>
      <c r="G924" s="836"/>
      <c r="H924" s="2311"/>
      <c r="I924" s="2311"/>
      <c r="J924" s="2311"/>
      <c r="K924" s="2311"/>
      <c r="L924" s="2311"/>
      <c r="M924" s="2311"/>
      <c r="N924" s="2311"/>
      <c r="O924" s="2311"/>
      <c r="P924" s="1081"/>
      <c r="Q924" s="1081"/>
      <c r="R924" s="2312"/>
      <c r="S924" s="2311"/>
      <c r="T924" s="2311"/>
      <c r="U924" s="2311"/>
      <c r="V924" s="2311"/>
      <c r="W924" s="2311"/>
      <c r="X924" s="2311"/>
      <c r="Y924" s="2311"/>
      <c r="Z924" s="2311"/>
      <c r="AA924" s="1081"/>
      <c r="AB924" s="2680"/>
      <c r="AC924" s="2680"/>
      <c r="AD924" s="2680"/>
      <c r="AE924" s="2680"/>
      <c r="AF924" s="2680"/>
      <c r="AG924" s="2680"/>
    </row>
    <row r="925" spans="1:33" s="1090" customFormat="1">
      <c r="A925" s="2337" t="s">
        <v>9388</v>
      </c>
      <c r="B925" s="118" t="s">
        <v>361</v>
      </c>
      <c r="C925" s="1088"/>
      <c r="D925" s="1088"/>
      <c r="E925" s="1089">
        <v>0.4</v>
      </c>
      <c r="F925" s="858"/>
      <c r="G925" s="2314"/>
      <c r="H925" s="858"/>
      <c r="I925" s="858"/>
      <c r="J925" s="858"/>
      <c r="K925" s="858"/>
      <c r="L925" s="858"/>
      <c r="M925" s="858"/>
      <c r="N925" s="858"/>
      <c r="O925" s="858"/>
      <c r="P925" s="1089">
        <v>0.4</v>
      </c>
      <c r="Q925" s="1089">
        <v>0.4</v>
      </c>
      <c r="R925" s="2315" t="s">
        <v>4865</v>
      </c>
      <c r="S925" s="858"/>
      <c r="T925" s="858"/>
      <c r="U925" s="858"/>
      <c r="V925" s="858"/>
      <c r="W925" s="858"/>
      <c r="X925" s="858"/>
      <c r="Y925" s="858"/>
      <c r="Z925" s="858"/>
      <c r="AA925" s="1089">
        <v>0.4</v>
      </c>
      <c r="AB925" s="2681"/>
      <c r="AC925" s="2681"/>
      <c r="AD925" s="2681"/>
      <c r="AE925" s="2681"/>
      <c r="AF925" s="2681"/>
      <c r="AG925" s="2681"/>
    </row>
    <row r="926" spans="1:33" s="1084" customFormat="1">
      <c r="A926" s="2338" t="s">
        <v>9389</v>
      </c>
      <c r="B926" s="1080" t="s">
        <v>9390</v>
      </c>
      <c r="C926" s="1079"/>
      <c r="D926" s="1079"/>
      <c r="E926" s="1081"/>
      <c r="F926" s="2311"/>
      <c r="G926" s="836"/>
      <c r="H926" s="2311"/>
      <c r="I926" s="2311"/>
      <c r="J926" s="2311"/>
      <c r="K926" s="2311"/>
      <c r="L926" s="2311"/>
      <c r="M926" s="2311"/>
      <c r="N926" s="2311"/>
      <c r="O926" s="2311"/>
      <c r="P926" s="1081"/>
      <c r="Q926" s="1081"/>
      <c r="R926" s="2312"/>
      <c r="S926" s="2311"/>
      <c r="T926" s="2311"/>
      <c r="U926" s="2311"/>
      <c r="V926" s="2311"/>
      <c r="W926" s="2311"/>
      <c r="X926" s="2311"/>
      <c r="Y926" s="2311"/>
      <c r="Z926" s="2311"/>
      <c r="AA926" s="1081"/>
      <c r="AB926" s="2680"/>
      <c r="AC926" s="2680"/>
      <c r="AD926" s="2680"/>
      <c r="AE926" s="2680"/>
      <c r="AF926" s="2680"/>
      <c r="AG926" s="2680"/>
    </row>
    <row r="927" spans="1:33" s="1090" customFormat="1">
      <c r="A927" s="2337" t="s">
        <v>9391</v>
      </c>
      <c r="B927" s="118" t="s">
        <v>310</v>
      </c>
      <c r="C927" s="1088"/>
      <c r="D927" s="1088"/>
      <c r="E927" s="1089">
        <v>0.4</v>
      </c>
      <c r="F927" s="858"/>
      <c r="G927" s="2314"/>
      <c r="H927" s="858"/>
      <c r="I927" s="858"/>
      <c r="J927" s="858"/>
      <c r="K927" s="858"/>
      <c r="L927" s="858"/>
      <c r="M927" s="858"/>
      <c r="N927" s="858"/>
      <c r="O927" s="858"/>
      <c r="P927" s="1089">
        <v>0.4</v>
      </c>
      <c r="Q927" s="1089">
        <v>0.4</v>
      </c>
      <c r="R927" s="2315" t="s">
        <v>4865</v>
      </c>
      <c r="S927" s="858"/>
      <c r="T927" s="858"/>
      <c r="U927" s="858"/>
      <c r="V927" s="858"/>
      <c r="W927" s="858"/>
      <c r="X927" s="858"/>
      <c r="Y927" s="858"/>
      <c r="Z927" s="858"/>
      <c r="AA927" s="1089">
        <v>0.4</v>
      </c>
      <c r="AB927" s="2681"/>
      <c r="AC927" s="2681"/>
      <c r="AD927" s="2681"/>
      <c r="AE927" s="2681"/>
      <c r="AF927" s="2681"/>
      <c r="AG927" s="2681"/>
    </row>
    <row r="928" spans="1:33" s="1084" customFormat="1">
      <c r="A928" s="2338" t="s">
        <v>9392</v>
      </c>
      <c r="B928" s="1080" t="s">
        <v>9393</v>
      </c>
      <c r="C928" s="1079"/>
      <c r="D928" s="1079"/>
      <c r="E928" s="1081"/>
      <c r="F928" s="2311"/>
      <c r="G928" s="836"/>
      <c r="H928" s="2311"/>
      <c r="I928" s="2311"/>
      <c r="J928" s="2311"/>
      <c r="K928" s="2311"/>
      <c r="L928" s="2311"/>
      <c r="M928" s="2311"/>
      <c r="N928" s="2311"/>
      <c r="O928" s="2311"/>
      <c r="P928" s="1081"/>
      <c r="Q928" s="1081"/>
      <c r="R928" s="2312"/>
      <c r="S928" s="2311"/>
      <c r="T928" s="2311"/>
      <c r="U928" s="2311"/>
      <c r="V928" s="2311"/>
      <c r="W928" s="2311"/>
      <c r="X928" s="2311"/>
      <c r="Y928" s="2311"/>
      <c r="Z928" s="2311"/>
      <c r="AA928" s="1081"/>
      <c r="AB928" s="2680"/>
      <c r="AC928" s="2680"/>
      <c r="AD928" s="2680"/>
      <c r="AE928" s="2680"/>
      <c r="AF928" s="2680"/>
      <c r="AG928" s="2680"/>
    </row>
    <row r="929" spans="1:33" s="1090" customFormat="1">
      <c r="A929" s="2337" t="s">
        <v>9394</v>
      </c>
      <c r="B929" s="118" t="s">
        <v>9395</v>
      </c>
      <c r="C929" s="1088"/>
      <c r="D929" s="1088"/>
      <c r="E929" s="1089">
        <v>0.9</v>
      </c>
      <c r="F929" s="858"/>
      <c r="G929" s="2314"/>
      <c r="H929" s="858"/>
      <c r="I929" s="858"/>
      <c r="J929" s="858"/>
      <c r="K929" s="858"/>
      <c r="L929" s="858"/>
      <c r="M929" s="858"/>
      <c r="N929" s="858"/>
      <c r="O929" s="858"/>
      <c r="P929" s="1089">
        <v>0.9</v>
      </c>
      <c r="Q929" s="1089">
        <v>0.9</v>
      </c>
      <c r="R929" s="2315" t="s">
        <v>4865</v>
      </c>
      <c r="S929" s="858"/>
      <c r="T929" s="858"/>
      <c r="U929" s="858"/>
      <c r="V929" s="858"/>
      <c r="W929" s="858"/>
      <c r="X929" s="858"/>
      <c r="Y929" s="858"/>
      <c r="Z929" s="858"/>
      <c r="AA929" s="1089">
        <v>0.9</v>
      </c>
      <c r="AB929" s="2681"/>
      <c r="AC929" s="2681"/>
      <c r="AD929" s="2681"/>
      <c r="AE929" s="2681"/>
      <c r="AF929" s="2681"/>
      <c r="AG929" s="2681"/>
    </row>
    <row r="930" spans="1:33" s="1090" customFormat="1">
      <c r="A930" s="2337" t="s">
        <v>9396</v>
      </c>
      <c r="B930" s="118" t="s">
        <v>282</v>
      </c>
      <c r="C930" s="1088"/>
      <c r="D930" s="1088"/>
      <c r="E930" s="1089">
        <v>0.3</v>
      </c>
      <c r="F930" s="858"/>
      <c r="G930" s="2314"/>
      <c r="H930" s="858"/>
      <c r="I930" s="858"/>
      <c r="J930" s="858"/>
      <c r="K930" s="858"/>
      <c r="L930" s="858"/>
      <c r="M930" s="858"/>
      <c r="N930" s="858"/>
      <c r="O930" s="858"/>
      <c r="P930" s="1089">
        <v>0.3</v>
      </c>
      <c r="Q930" s="1089">
        <v>0.3</v>
      </c>
      <c r="R930" s="2315" t="s">
        <v>4865</v>
      </c>
      <c r="S930" s="858"/>
      <c r="T930" s="858"/>
      <c r="U930" s="858"/>
      <c r="V930" s="858"/>
      <c r="W930" s="858"/>
      <c r="X930" s="858"/>
      <c r="Y930" s="858"/>
      <c r="Z930" s="858"/>
      <c r="AA930" s="1089">
        <v>0.3</v>
      </c>
      <c r="AB930" s="2681"/>
      <c r="AC930" s="2681"/>
      <c r="AD930" s="2681"/>
      <c r="AE930" s="2681"/>
      <c r="AF930" s="2681"/>
      <c r="AG930" s="2681"/>
    </row>
    <row r="931" spans="1:33" s="1090" customFormat="1">
      <c r="A931" s="2337" t="s">
        <v>9397</v>
      </c>
      <c r="B931" s="118" t="s">
        <v>243</v>
      </c>
      <c r="C931" s="1088"/>
      <c r="D931" s="1088"/>
      <c r="E931" s="1089">
        <v>0.4</v>
      </c>
      <c r="F931" s="858"/>
      <c r="G931" s="2314"/>
      <c r="H931" s="858"/>
      <c r="I931" s="858"/>
      <c r="J931" s="858"/>
      <c r="K931" s="858"/>
      <c r="L931" s="858"/>
      <c r="M931" s="858"/>
      <c r="N931" s="858"/>
      <c r="O931" s="858"/>
      <c r="P931" s="1089">
        <v>0.4</v>
      </c>
      <c r="Q931" s="1089">
        <v>0.4</v>
      </c>
      <c r="R931" s="2315" t="s">
        <v>4865</v>
      </c>
      <c r="S931" s="858"/>
      <c r="T931" s="858"/>
      <c r="U931" s="858"/>
      <c r="V931" s="858"/>
      <c r="W931" s="858"/>
      <c r="X931" s="858"/>
      <c r="Y931" s="858"/>
      <c r="Z931" s="858"/>
      <c r="AA931" s="1089">
        <v>0.4</v>
      </c>
      <c r="AB931" s="2681"/>
      <c r="AC931" s="2681"/>
      <c r="AD931" s="2681"/>
      <c r="AE931" s="2681"/>
      <c r="AF931" s="2681"/>
      <c r="AG931" s="2681"/>
    </row>
    <row r="932" spans="1:33" s="1090" customFormat="1">
      <c r="A932" s="2337" t="s">
        <v>9398</v>
      </c>
      <c r="B932" s="118" t="s">
        <v>453</v>
      </c>
      <c r="C932" s="1088"/>
      <c r="D932" s="1088"/>
      <c r="E932" s="1089">
        <v>0.4</v>
      </c>
      <c r="F932" s="858"/>
      <c r="G932" s="2314"/>
      <c r="H932" s="858"/>
      <c r="I932" s="858"/>
      <c r="J932" s="858"/>
      <c r="K932" s="858"/>
      <c r="L932" s="858"/>
      <c r="M932" s="858"/>
      <c r="N932" s="858"/>
      <c r="O932" s="858"/>
      <c r="P932" s="1089">
        <v>0.4</v>
      </c>
      <c r="Q932" s="1089">
        <v>0.4</v>
      </c>
      <c r="R932" s="2315" t="s">
        <v>4865</v>
      </c>
      <c r="S932" s="858"/>
      <c r="T932" s="858"/>
      <c r="U932" s="858"/>
      <c r="V932" s="858"/>
      <c r="W932" s="858"/>
      <c r="X932" s="858"/>
      <c r="Y932" s="858"/>
      <c r="Z932" s="858"/>
      <c r="AA932" s="1089">
        <v>0.4</v>
      </c>
      <c r="AB932" s="2681"/>
      <c r="AC932" s="2681"/>
      <c r="AD932" s="2681"/>
      <c r="AE932" s="2681"/>
      <c r="AF932" s="2681"/>
      <c r="AG932" s="2681"/>
    </row>
    <row r="933" spans="1:33" s="1090" customFormat="1">
      <c r="A933" s="2337" t="s">
        <v>9399</v>
      </c>
      <c r="B933" s="118" t="s">
        <v>340</v>
      </c>
      <c r="C933" s="1088"/>
      <c r="D933" s="1088"/>
      <c r="E933" s="1089">
        <v>0.45</v>
      </c>
      <c r="F933" s="858"/>
      <c r="G933" s="2314"/>
      <c r="H933" s="858"/>
      <c r="I933" s="858"/>
      <c r="J933" s="858"/>
      <c r="K933" s="858"/>
      <c r="L933" s="858"/>
      <c r="M933" s="858"/>
      <c r="N933" s="858"/>
      <c r="O933" s="858"/>
      <c r="P933" s="1089">
        <v>0.45</v>
      </c>
      <c r="Q933" s="1089">
        <v>0.45</v>
      </c>
      <c r="R933" s="2315" t="s">
        <v>4865</v>
      </c>
      <c r="S933" s="858"/>
      <c r="T933" s="858"/>
      <c r="U933" s="858"/>
      <c r="V933" s="858"/>
      <c r="W933" s="858"/>
      <c r="X933" s="858"/>
      <c r="Y933" s="858"/>
      <c r="Z933" s="858"/>
      <c r="AA933" s="1089">
        <v>0.45</v>
      </c>
      <c r="AB933" s="2681"/>
      <c r="AC933" s="2681"/>
      <c r="AD933" s="2681"/>
      <c r="AE933" s="2681"/>
      <c r="AF933" s="2681"/>
      <c r="AG933" s="2681"/>
    </row>
    <row r="934" spans="1:33" s="1090" customFormat="1">
      <c r="A934" s="2337" t="s">
        <v>9400</v>
      </c>
      <c r="B934" s="118" t="s">
        <v>7306</v>
      </c>
      <c r="C934" s="1088"/>
      <c r="D934" s="1088"/>
      <c r="E934" s="1089">
        <v>0.3</v>
      </c>
      <c r="F934" s="858"/>
      <c r="G934" s="2314"/>
      <c r="H934" s="858"/>
      <c r="I934" s="858"/>
      <c r="J934" s="858"/>
      <c r="K934" s="858"/>
      <c r="L934" s="858"/>
      <c r="M934" s="858"/>
      <c r="N934" s="858"/>
      <c r="O934" s="858"/>
      <c r="P934" s="1089">
        <v>0.3</v>
      </c>
      <c r="Q934" s="1089">
        <v>0.3</v>
      </c>
      <c r="R934" s="2315" t="s">
        <v>4865</v>
      </c>
      <c r="S934" s="858"/>
      <c r="T934" s="858"/>
      <c r="U934" s="858"/>
      <c r="V934" s="858"/>
      <c r="W934" s="858"/>
      <c r="X934" s="858"/>
      <c r="Y934" s="858"/>
      <c r="Z934" s="858"/>
      <c r="AA934" s="1089">
        <v>0.3</v>
      </c>
      <c r="AB934" s="2681"/>
      <c r="AC934" s="2681"/>
      <c r="AD934" s="2681"/>
      <c r="AE934" s="2681"/>
      <c r="AF934" s="2681"/>
      <c r="AG934" s="2681"/>
    </row>
    <row r="935" spans="1:33" s="1090" customFormat="1">
      <c r="A935" s="2337" t="s">
        <v>9401</v>
      </c>
      <c r="B935" s="118" t="s">
        <v>7147</v>
      </c>
      <c r="C935" s="1088"/>
      <c r="D935" s="1088"/>
      <c r="E935" s="1089">
        <v>0.35</v>
      </c>
      <c r="F935" s="858"/>
      <c r="G935" s="2314"/>
      <c r="H935" s="858"/>
      <c r="I935" s="858"/>
      <c r="J935" s="858"/>
      <c r="K935" s="858"/>
      <c r="L935" s="858"/>
      <c r="M935" s="858"/>
      <c r="N935" s="858"/>
      <c r="O935" s="858"/>
      <c r="P935" s="1089">
        <v>0.35</v>
      </c>
      <c r="Q935" s="1089">
        <v>0.35</v>
      </c>
      <c r="R935" s="2315" t="s">
        <v>4865</v>
      </c>
      <c r="S935" s="858"/>
      <c r="T935" s="858"/>
      <c r="U935" s="858"/>
      <c r="V935" s="858"/>
      <c r="W935" s="858"/>
      <c r="X935" s="858"/>
      <c r="Y935" s="858"/>
      <c r="Z935" s="858"/>
      <c r="AA935" s="1089">
        <v>0.35</v>
      </c>
      <c r="AB935" s="2681"/>
      <c r="AC935" s="2681"/>
      <c r="AD935" s="2681"/>
      <c r="AE935" s="2681"/>
      <c r="AF935" s="2681"/>
      <c r="AG935" s="2681"/>
    </row>
    <row r="936" spans="1:33" s="1090" customFormat="1">
      <c r="A936" s="2337" t="s">
        <v>9402</v>
      </c>
      <c r="B936" s="118" t="s">
        <v>9041</v>
      </c>
      <c r="C936" s="1088"/>
      <c r="D936" s="1088"/>
      <c r="E936" s="1089">
        <v>0.3</v>
      </c>
      <c r="F936" s="858"/>
      <c r="G936" s="2314"/>
      <c r="H936" s="858"/>
      <c r="I936" s="858"/>
      <c r="J936" s="858"/>
      <c r="K936" s="858"/>
      <c r="L936" s="858"/>
      <c r="M936" s="858"/>
      <c r="N936" s="858"/>
      <c r="O936" s="858"/>
      <c r="P936" s="1089">
        <v>0.3</v>
      </c>
      <c r="Q936" s="1089">
        <v>0.3</v>
      </c>
      <c r="R936" s="2315" t="s">
        <v>4865</v>
      </c>
      <c r="S936" s="858"/>
      <c r="T936" s="858"/>
      <c r="U936" s="858"/>
      <c r="V936" s="858"/>
      <c r="W936" s="858"/>
      <c r="X936" s="858"/>
      <c r="Y936" s="858"/>
      <c r="Z936" s="858"/>
      <c r="AA936" s="1089">
        <v>0.3</v>
      </c>
      <c r="AB936" s="2681"/>
      <c r="AC936" s="2681"/>
      <c r="AD936" s="2681"/>
      <c r="AE936" s="2681"/>
      <c r="AF936" s="2681"/>
      <c r="AG936" s="2681"/>
    </row>
    <row r="937" spans="1:33" s="1090" customFormat="1">
      <c r="A937" s="2337" t="s">
        <v>9403</v>
      </c>
      <c r="B937" s="118" t="s">
        <v>369</v>
      </c>
      <c r="C937" s="1088"/>
      <c r="D937" s="1088"/>
      <c r="E937" s="1089">
        <v>0.3</v>
      </c>
      <c r="F937" s="858"/>
      <c r="G937" s="2314"/>
      <c r="H937" s="858"/>
      <c r="I937" s="858"/>
      <c r="J937" s="858"/>
      <c r="K937" s="858"/>
      <c r="L937" s="858"/>
      <c r="M937" s="858"/>
      <c r="N937" s="858"/>
      <c r="O937" s="858"/>
      <c r="P937" s="1089">
        <v>0.3</v>
      </c>
      <c r="Q937" s="1089">
        <v>0.3</v>
      </c>
      <c r="R937" s="2315" t="s">
        <v>4865</v>
      </c>
      <c r="S937" s="858"/>
      <c r="T937" s="858"/>
      <c r="U937" s="858"/>
      <c r="V937" s="858"/>
      <c r="W937" s="858"/>
      <c r="X937" s="858"/>
      <c r="Y937" s="858"/>
      <c r="Z937" s="858"/>
      <c r="AA937" s="1089">
        <v>0.3</v>
      </c>
      <c r="AB937" s="2681"/>
      <c r="AC937" s="2681"/>
      <c r="AD937" s="2681"/>
      <c r="AE937" s="2681"/>
      <c r="AF937" s="2681"/>
      <c r="AG937" s="2681"/>
    </row>
    <row r="938" spans="1:33" s="1084" customFormat="1">
      <c r="A938" s="2338" t="s">
        <v>9404</v>
      </c>
      <c r="B938" s="1080" t="s">
        <v>9405</v>
      </c>
      <c r="C938" s="1079"/>
      <c r="D938" s="1079"/>
      <c r="E938" s="1081"/>
      <c r="F938" s="2311"/>
      <c r="G938" s="836"/>
      <c r="H938" s="2311"/>
      <c r="I938" s="2311"/>
      <c r="J938" s="2311"/>
      <c r="K938" s="2311"/>
      <c r="L938" s="2311"/>
      <c r="M938" s="2311"/>
      <c r="N938" s="2311"/>
      <c r="O938" s="2311"/>
      <c r="P938" s="1081"/>
      <c r="Q938" s="1081"/>
      <c r="R938" s="2312"/>
      <c r="S938" s="2311"/>
      <c r="T938" s="2311"/>
      <c r="U938" s="2311"/>
      <c r="V938" s="2311"/>
      <c r="W938" s="2311"/>
      <c r="X938" s="2311"/>
      <c r="Y938" s="2311"/>
      <c r="Z938" s="2311"/>
      <c r="AA938" s="1081"/>
      <c r="AB938" s="2680"/>
      <c r="AC938" s="2680"/>
      <c r="AD938" s="2680"/>
      <c r="AE938" s="2680"/>
      <c r="AF938" s="2680"/>
      <c r="AG938" s="2680"/>
    </row>
    <row r="939" spans="1:33" s="1090" customFormat="1">
      <c r="A939" s="2337" t="s">
        <v>9406</v>
      </c>
      <c r="B939" s="1094" t="s">
        <v>155</v>
      </c>
      <c r="C939" s="1088"/>
      <c r="D939" s="1088"/>
      <c r="E939" s="1089">
        <v>0.7</v>
      </c>
      <c r="F939" s="858"/>
      <c r="G939" s="2314"/>
      <c r="H939" s="858"/>
      <c r="I939" s="858"/>
      <c r="J939" s="858"/>
      <c r="K939" s="858"/>
      <c r="L939" s="858"/>
      <c r="M939" s="858"/>
      <c r="N939" s="858"/>
      <c r="O939" s="858"/>
      <c r="P939" s="1089">
        <v>0.7</v>
      </c>
      <c r="Q939" s="1089">
        <v>0.7</v>
      </c>
      <c r="R939" s="2315" t="s">
        <v>4865</v>
      </c>
      <c r="S939" s="858"/>
      <c r="T939" s="858"/>
      <c r="U939" s="858"/>
      <c r="V939" s="858"/>
      <c r="W939" s="858"/>
      <c r="X939" s="858"/>
      <c r="Y939" s="858"/>
      <c r="Z939" s="858"/>
      <c r="AA939" s="1089">
        <v>0.7</v>
      </c>
      <c r="AB939" s="2681"/>
      <c r="AC939" s="2681"/>
      <c r="AD939" s="2681"/>
      <c r="AE939" s="2681"/>
      <c r="AF939" s="2681"/>
      <c r="AG939" s="2681"/>
    </row>
    <row r="940" spans="1:33" s="1084" customFormat="1">
      <c r="A940" s="2338" t="s">
        <v>9407</v>
      </c>
      <c r="B940" s="1080" t="s">
        <v>9408</v>
      </c>
      <c r="C940" s="1079"/>
      <c r="D940" s="1079"/>
      <c r="E940" s="1081"/>
      <c r="F940" s="2311"/>
      <c r="G940" s="836"/>
      <c r="H940" s="2311"/>
      <c r="I940" s="2311"/>
      <c r="J940" s="2311"/>
      <c r="K940" s="2311"/>
      <c r="L940" s="2311"/>
      <c r="M940" s="2311"/>
      <c r="N940" s="2311"/>
      <c r="O940" s="2311"/>
      <c r="P940" s="1081"/>
      <c r="Q940" s="1081"/>
      <c r="R940" s="2312"/>
      <c r="S940" s="2311"/>
      <c r="T940" s="2311"/>
      <c r="U940" s="2311"/>
      <c r="V940" s="2311"/>
      <c r="W940" s="2311"/>
      <c r="X940" s="2311"/>
      <c r="Y940" s="2311"/>
      <c r="Z940" s="2311"/>
      <c r="AA940" s="1081"/>
      <c r="AB940" s="2680"/>
      <c r="AC940" s="2680"/>
      <c r="AD940" s="2680"/>
      <c r="AE940" s="2680"/>
      <c r="AF940" s="2680"/>
      <c r="AG940" s="2680"/>
    </row>
    <row r="941" spans="1:33" s="1090" customFormat="1">
      <c r="A941" s="2337" t="s">
        <v>9409</v>
      </c>
      <c r="B941" s="118" t="s">
        <v>282</v>
      </c>
      <c r="C941" s="1088"/>
      <c r="D941" s="1088"/>
      <c r="E941" s="1089">
        <v>0.1</v>
      </c>
      <c r="F941" s="858"/>
      <c r="G941" s="2314"/>
      <c r="H941" s="858"/>
      <c r="I941" s="858"/>
      <c r="J941" s="858"/>
      <c r="K941" s="858"/>
      <c r="L941" s="858"/>
      <c r="M941" s="858"/>
      <c r="N941" s="858"/>
      <c r="O941" s="858"/>
      <c r="P941" s="1089">
        <v>0.1</v>
      </c>
      <c r="Q941" s="1089">
        <v>0.1</v>
      </c>
      <c r="R941" s="2315" t="s">
        <v>4865</v>
      </c>
      <c r="S941" s="858"/>
      <c r="T941" s="858"/>
      <c r="U941" s="858"/>
      <c r="V941" s="858"/>
      <c r="W941" s="858"/>
      <c r="X941" s="858"/>
      <c r="Y941" s="858"/>
      <c r="Z941" s="858"/>
      <c r="AA941" s="1089">
        <v>0.1</v>
      </c>
      <c r="AB941" s="2681"/>
      <c r="AC941" s="2681"/>
      <c r="AD941" s="2681"/>
      <c r="AE941" s="2681"/>
      <c r="AF941" s="2681"/>
      <c r="AG941" s="2681"/>
    </row>
    <row r="942" spans="1:33" s="1090" customFormat="1">
      <c r="A942" s="2337" t="s">
        <v>9410</v>
      </c>
      <c r="B942" s="118" t="s">
        <v>241</v>
      </c>
      <c r="C942" s="1088"/>
      <c r="D942" s="1088"/>
      <c r="E942" s="1089">
        <v>0.2</v>
      </c>
      <c r="F942" s="858"/>
      <c r="G942" s="2314"/>
      <c r="H942" s="858"/>
      <c r="I942" s="858"/>
      <c r="J942" s="858"/>
      <c r="K942" s="858"/>
      <c r="L942" s="858"/>
      <c r="M942" s="858"/>
      <c r="N942" s="858"/>
      <c r="O942" s="858"/>
      <c r="P942" s="1089">
        <v>0.2</v>
      </c>
      <c r="Q942" s="1089">
        <v>0.2</v>
      </c>
      <c r="R942" s="2315" t="s">
        <v>4865</v>
      </c>
      <c r="S942" s="858"/>
      <c r="T942" s="858"/>
      <c r="U942" s="858"/>
      <c r="V942" s="858"/>
      <c r="W942" s="858"/>
      <c r="X942" s="858"/>
      <c r="Y942" s="858"/>
      <c r="Z942" s="858"/>
      <c r="AA942" s="1089">
        <v>0.2</v>
      </c>
      <c r="AB942" s="2681"/>
      <c r="AC942" s="2681"/>
      <c r="AD942" s="2681"/>
      <c r="AE942" s="2681"/>
      <c r="AF942" s="2681"/>
      <c r="AG942" s="2681"/>
    </row>
    <row r="943" spans="1:33" s="1084" customFormat="1">
      <c r="A943" s="2338" t="s">
        <v>9411</v>
      </c>
      <c r="B943" s="1080" t="s">
        <v>9412</v>
      </c>
      <c r="C943" s="1079"/>
      <c r="D943" s="1079"/>
      <c r="E943" s="1081">
        <v>0.15</v>
      </c>
      <c r="F943" s="2311"/>
      <c r="G943" s="836"/>
      <c r="H943" s="2311"/>
      <c r="I943" s="2311"/>
      <c r="J943" s="2311"/>
      <c r="K943" s="2311"/>
      <c r="L943" s="2311"/>
      <c r="M943" s="2311"/>
      <c r="N943" s="2311"/>
      <c r="O943" s="2311"/>
      <c r="P943" s="1081">
        <v>0.15</v>
      </c>
      <c r="Q943" s="1081">
        <v>0.15</v>
      </c>
      <c r="R943" s="2312" t="s">
        <v>4865</v>
      </c>
      <c r="S943" s="2311"/>
      <c r="T943" s="2311"/>
      <c r="U943" s="2311"/>
      <c r="V943" s="2311"/>
      <c r="W943" s="2311"/>
      <c r="X943" s="2311"/>
      <c r="Y943" s="2311"/>
      <c r="Z943" s="2311"/>
      <c r="AA943" s="1081">
        <v>0.15</v>
      </c>
      <c r="AB943" s="2680"/>
      <c r="AC943" s="2680"/>
      <c r="AD943" s="2680"/>
      <c r="AE943" s="2680"/>
      <c r="AF943" s="2680"/>
      <c r="AG943" s="2680"/>
    </row>
    <row r="944" spans="1:33" s="1087" customFormat="1">
      <c r="A944" s="2338" t="s">
        <v>9413</v>
      </c>
      <c r="B944" s="1085" t="s">
        <v>9414</v>
      </c>
      <c r="C944" s="1086"/>
      <c r="D944" s="1086"/>
      <c r="E944" s="1081"/>
      <c r="F944" s="2316"/>
      <c r="G944" s="836"/>
      <c r="H944" s="2316"/>
      <c r="I944" s="2316"/>
      <c r="J944" s="2316"/>
      <c r="K944" s="2316"/>
      <c r="L944" s="2316"/>
      <c r="M944" s="2316"/>
      <c r="N944" s="2316"/>
      <c r="O944" s="2316"/>
      <c r="P944" s="1081"/>
      <c r="Q944" s="1081"/>
      <c r="R944" s="2312"/>
      <c r="S944" s="2316"/>
      <c r="T944" s="2316"/>
      <c r="U944" s="2316"/>
      <c r="V944" s="2316"/>
      <c r="W944" s="2316"/>
      <c r="X944" s="2316"/>
      <c r="Y944" s="2316"/>
      <c r="Z944" s="2316"/>
      <c r="AA944" s="1081"/>
      <c r="AB944" s="2680"/>
      <c r="AC944" s="2680"/>
      <c r="AD944" s="2680"/>
      <c r="AE944" s="2680"/>
      <c r="AF944" s="2680"/>
      <c r="AG944" s="2680"/>
    </row>
    <row r="945" spans="1:33" s="1090" customFormat="1">
      <c r="A945" s="2337" t="s">
        <v>9415</v>
      </c>
      <c r="B945" s="118" t="s">
        <v>70</v>
      </c>
      <c r="C945" s="1088"/>
      <c r="D945" s="1088"/>
      <c r="E945" s="1089">
        <v>2.6</v>
      </c>
      <c r="F945" s="858"/>
      <c r="G945" s="2314"/>
      <c r="H945" s="858"/>
      <c r="I945" s="858"/>
      <c r="J945" s="858"/>
      <c r="K945" s="858"/>
      <c r="L945" s="858"/>
      <c r="M945" s="858"/>
      <c r="N945" s="858"/>
      <c r="O945" s="858"/>
      <c r="P945" s="1089">
        <v>2.6</v>
      </c>
      <c r="Q945" s="1089">
        <v>2.6</v>
      </c>
      <c r="R945" s="2315" t="s">
        <v>4865</v>
      </c>
      <c r="S945" s="858"/>
      <c r="T945" s="858"/>
      <c r="U945" s="858"/>
      <c r="V945" s="858"/>
      <c r="W945" s="858"/>
      <c r="X945" s="858"/>
      <c r="Y945" s="858"/>
      <c r="Z945" s="858"/>
      <c r="AA945" s="1089">
        <v>2.6</v>
      </c>
      <c r="AB945" s="2681"/>
      <c r="AC945" s="2681"/>
      <c r="AD945" s="2681"/>
      <c r="AE945" s="2681"/>
      <c r="AF945" s="2681"/>
      <c r="AG945" s="2681"/>
    </row>
    <row r="946" spans="1:33" s="1090" customFormat="1">
      <c r="A946" s="2337" t="s">
        <v>9416</v>
      </c>
      <c r="B946" s="118" t="s">
        <v>58</v>
      </c>
      <c r="C946" s="1088"/>
      <c r="D946" s="1088"/>
      <c r="E946" s="1089">
        <v>0.6</v>
      </c>
      <c r="F946" s="858"/>
      <c r="G946" s="2314"/>
      <c r="H946" s="858"/>
      <c r="I946" s="858"/>
      <c r="J946" s="858"/>
      <c r="K946" s="858"/>
      <c r="L946" s="858"/>
      <c r="M946" s="858"/>
      <c r="N946" s="858"/>
      <c r="O946" s="858"/>
      <c r="P946" s="1089">
        <v>0.6</v>
      </c>
      <c r="Q946" s="1089">
        <v>0.6</v>
      </c>
      <c r="R946" s="2315" t="s">
        <v>4865</v>
      </c>
      <c r="S946" s="858"/>
      <c r="T946" s="858"/>
      <c r="U946" s="858"/>
      <c r="V946" s="858"/>
      <c r="W946" s="858"/>
      <c r="X946" s="858"/>
      <c r="Y946" s="858"/>
      <c r="Z946" s="858"/>
      <c r="AA946" s="1089">
        <v>0.6</v>
      </c>
      <c r="AB946" s="2681"/>
      <c r="AC946" s="2681"/>
      <c r="AD946" s="2681"/>
      <c r="AE946" s="2681"/>
      <c r="AF946" s="2681"/>
      <c r="AG946" s="2681"/>
    </row>
    <row r="947" spans="1:33" s="1084" customFormat="1">
      <c r="A947" s="2338" t="s">
        <v>9417</v>
      </c>
      <c r="B947" s="1080" t="s">
        <v>9418</v>
      </c>
      <c r="C947" s="1079"/>
      <c r="D947" s="1079"/>
      <c r="E947" s="1081"/>
      <c r="F947" s="2311"/>
      <c r="G947" s="836"/>
      <c r="H947" s="2311"/>
      <c r="I947" s="2311"/>
      <c r="J947" s="2311"/>
      <c r="K947" s="2311"/>
      <c r="L947" s="2311"/>
      <c r="M947" s="2311"/>
      <c r="N947" s="2311"/>
      <c r="O947" s="2311"/>
      <c r="P947" s="1081"/>
      <c r="Q947" s="1081"/>
      <c r="R947" s="2312"/>
      <c r="S947" s="2311"/>
      <c r="T947" s="2311"/>
      <c r="U947" s="2311"/>
      <c r="V947" s="2311"/>
      <c r="W947" s="2311"/>
      <c r="X947" s="2311"/>
      <c r="Y947" s="2311"/>
      <c r="Z947" s="2311"/>
      <c r="AA947" s="1081"/>
      <c r="AB947" s="2680"/>
      <c r="AC947" s="2680"/>
      <c r="AD947" s="2680"/>
      <c r="AE947" s="2680"/>
      <c r="AF947" s="2680"/>
      <c r="AG947" s="2680"/>
    </row>
    <row r="948" spans="1:33" s="1090" customFormat="1">
      <c r="A948" s="2337" t="s">
        <v>9419</v>
      </c>
      <c r="B948" s="118" t="s">
        <v>597</v>
      </c>
      <c r="C948" s="1088"/>
      <c r="D948" s="1088"/>
      <c r="E948" s="1089">
        <v>0.7</v>
      </c>
      <c r="F948" s="858"/>
      <c r="G948" s="2314"/>
      <c r="H948" s="858"/>
      <c r="I948" s="858"/>
      <c r="J948" s="858"/>
      <c r="K948" s="858"/>
      <c r="L948" s="858"/>
      <c r="M948" s="858"/>
      <c r="N948" s="858"/>
      <c r="O948" s="858"/>
      <c r="P948" s="1089">
        <v>0.7</v>
      </c>
      <c r="Q948" s="1089">
        <v>0.7</v>
      </c>
      <c r="R948" s="2315" t="s">
        <v>4865</v>
      </c>
      <c r="S948" s="858"/>
      <c r="T948" s="858"/>
      <c r="U948" s="858"/>
      <c r="V948" s="858"/>
      <c r="W948" s="858"/>
      <c r="X948" s="858"/>
      <c r="Y948" s="858"/>
      <c r="Z948" s="858"/>
      <c r="AA948" s="1089">
        <v>0.7</v>
      </c>
      <c r="AB948" s="2681"/>
      <c r="AC948" s="2681"/>
      <c r="AD948" s="2681"/>
      <c r="AE948" s="2681"/>
      <c r="AF948" s="2681"/>
      <c r="AG948" s="2681"/>
    </row>
    <row r="949" spans="1:33" s="1084" customFormat="1">
      <c r="A949" s="2338" t="s">
        <v>9420</v>
      </c>
      <c r="B949" s="1080" t="s">
        <v>2975</v>
      </c>
      <c r="C949" s="1079"/>
      <c r="D949" s="1079"/>
      <c r="E949" s="1081"/>
      <c r="F949" s="2311"/>
      <c r="G949" s="836"/>
      <c r="H949" s="2311"/>
      <c r="I949" s="2311"/>
      <c r="J949" s="2311"/>
      <c r="K949" s="2311"/>
      <c r="L949" s="2311"/>
      <c r="M949" s="2311"/>
      <c r="N949" s="2311"/>
      <c r="O949" s="2311"/>
      <c r="P949" s="1081"/>
      <c r="Q949" s="1081"/>
      <c r="R949" s="2312"/>
      <c r="S949" s="2311"/>
      <c r="T949" s="2311"/>
      <c r="U949" s="2311"/>
      <c r="V949" s="2311"/>
      <c r="W949" s="2311"/>
      <c r="X949" s="2311"/>
      <c r="Y949" s="2311"/>
      <c r="Z949" s="2311"/>
      <c r="AA949" s="1081"/>
      <c r="AB949" s="2680"/>
      <c r="AC949" s="2680"/>
      <c r="AD949" s="2680"/>
      <c r="AE949" s="2680"/>
      <c r="AF949" s="2680"/>
      <c r="AG949" s="2680"/>
    </row>
    <row r="950" spans="1:33" s="1090" customFormat="1">
      <c r="A950" s="2337" t="s">
        <v>9421</v>
      </c>
      <c r="B950" s="118" t="s">
        <v>357</v>
      </c>
      <c r="C950" s="1088"/>
      <c r="D950" s="1088"/>
      <c r="E950" s="1089">
        <v>0.85</v>
      </c>
      <c r="F950" s="858"/>
      <c r="G950" s="2314"/>
      <c r="H950" s="858"/>
      <c r="I950" s="858"/>
      <c r="J950" s="858"/>
      <c r="K950" s="858"/>
      <c r="L950" s="858"/>
      <c r="M950" s="858"/>
      <c r="N950" s="858"/>
      <c r="O950" s="858"/>
      <c r="P950" s="1089">
        <v>0.85</v>
      </c>
      <c r="Q950" s="1089">
        <v>0.85</v>
      </c>
      <c r="R950" s="2315" t="s">
        <v>4865</v>
      </c>
      <c r="S950" s="858"/>
      <c r="T950" s="858"/>
      <c r="U950" s="858"/>
      <c r="V950" s="858"/>
      <c r="W950" s="858"/>
      <c r="X950" s="858"/>
      <c r="Y950" s="858"/>
      <c r="Z950" s="858"/>
      <c r="AA950" s="1089">
        <v>0.85</v>
      </c>
      <c r="AB950" s="2681"/>
      <c r="AC950" s="2681"/>
      <c r="AD950" s="2681"/>
      <c r="AE950" s="2681"/>
      <c r="AF950" s="2681"/>
      <c r="AG950" s="2681"/>
    </row>
    <row r="951" spans="1:33" s="1084" customFormat="1">
      <c r="A951" s="2338" t="s">
        <v>9422</v>
      </c>
      <c r="B951" s="1080" t="s">
        <v>9423</v>
      </c>
      <c r="C951" s="1079"/>
      <c r="D951" s="1079"/>
      <c r="E951" s="1081"/>
      <c r="F951" s="2311"/>
      <c r="G951" s="836"/>
      <c r="H951" s="2311"/>
      <c r="I951" s="2311"/>
      <c r="J951" s="2311"/>
      <c r="K951" s="2311"/>
      <c r="L951" s="2311"/>
      <c r="M951" s="2311"/>
      <c r="N951" s="2311"/>
      <c r="O951" s="2311"/>
      <c r="P951" s="1081"/>
      <c r="Q951" s="1081"/>
      <c r="R951" s="2312"/>
      <c r="S951" s="2311"/>
      <c r="T951" s="2311"/>
      <c r="U951" s="2311"/>
      <c r="V951" s="2311"/>
      <c r="W951" s="2311"/>
      <c r="X951" s="2311"/>
      <c r="Y951" s="2311"/>
      <c r="Z951" s="2311"/>
      <c r="AA951" s="1081"/>
      <c r="AB951" s="2680"/>
      <c r="AC951" s="2680"/>
      <c r="AD951" s="2680"/>
      <c r="AE951" s="2680"/>
      <c r="AF951" s="2680"/>
      <c r="AG951" s="2680"/>
    </row>
    <row r="952" spans="1:33" s="1090" customFormat="1">
      <c r="A952" s="2337" t="s">
        <v>9424</v>
      </c>
      <c r="B952" s="118" t="s">
        <v>595</v>
      </c>
      <c r="C952" s="1088"/>
      <c r="D952" s="1088"/>
      <c r="E952" s="1089">
        <v>0.6</v>
      </c>
      <c r="F952" s="858"/>
      <c r="G952" s="2314"/>
      <c r="H952" s="858"/>
      <c r="I952" s="858"/>
      <c r="J952" s="858"/>
      <c r="K952" s="858"/>
      <c r="L952" s="858"/>
      <c r="M952" s="858"/>
      <c r="N952" s="858"/>
      <c r="O952" s="858"/>
      <c r="P952" s="1089">
        <v>0.6</v>
      </c>
      <c r="Q952" s="1089">
        <v>0.6</v>
      </c>
      <c r="R952" s="2315" t="s">
        <v>4865</v>
      </c>
      <c r="S952" s="858"/>
      <c r="T952" s="858"/>
      <c r="U952" s="858"/>
      <c r="V952" s="858"/>
      <c r="W952" s="858"/>
      <c r="X952" s="858"/>
      <c r="Y952" s="858"/>
      <c r="Z952" s="858"/>
      <c r="AA952" s="1089">
        <v>0.6</v>
      </c>
      <c r="AB952" s="2681"/>
      <c r="AC952" s="2681"/>
      <c r="AD952" s="2681"/>
      <c r="AE952" s="2681"/>
      <c r="AF952" s="2681"/>
      <c r="AG952" s="2681"/>
    </row>
    <row r="953" spans="1:33" s="1084" customFormat="1">
      <c r="A953" s="2338" t="s">
        <v>9425</v>
      </c>
      <c r="B953" s="1080" t="s">
        <v>9426</v>
      </c>
      <c r="C953" s="1079"/>
      <c r="D953" s="1079"/>
      <c r="E953" s="1081"/>
      <c r="F953" s="2311"/>
      <c r="G953" s="836"/>
      <c r="H953" s="2311"/>
      <c r="I953" s="2311"/>
      <c r="J953" s="2311"/>
      <c r="K953" s="2311"/>
      <c r="L953" s="2311"/>
      <c r="M953" s="2311"/>
      <c r="N953" s="2311"/>
      <c r="O953" s="2311"/>
      <c r="P953" s="1081"/>
      <c r="Q953" s="1081"/>
      <c r="R953" s="2312"/>
      <c r="S953" s="2311"/>
      <c r="T953" s="2311"/>
      <c r="U953" s="2311"/>
      <c r="V953" s="2311"/>
      <c r="W953" s="2311"/>
      <c r="X953" s="2311"/>
      <c r="Y953" s="2311"/>
      <c r="Z953" s="2311"/>
      <c r="AA953" s="1081"/>
      <c r="AB953" s="2680"/>
      <c r="AC953" s="2680"/>
      <c r="AD953" s="2680"/>
      <c r="AE953" s="2680"/>
      <c r="AF953" s="2680"/>
      <c r="AG953" s="2680"/>
    </row>
    <row r="954" spans="1:33" s="1090" customFormat="1">
      <c r="A954" s="2337" t="s">
        <v>9427</v>
      </c>
      <c r="B954" s="118" t="s">
        <v>9428</v>
      </c>
      <c r="C954" s="1088"/>
      <c r="D954" s="1088"/>
      <c r="E954" s="1089">
        <v>0.5</v>
      </c>
      <c r="F954" s="858"/>
      <c r="G954" s="2314"/>
      <c r="H954" s="858"/>
      <c r="I954" s="858"/>
      <c r="J954" s="858"/>
      <c r="K954" s="858"/>
      <c r="L954" s="858"/>
      <c r="M954" s="858"/>
      <c r="N954" s="858"/>
      <c r="O954" s="858"/>
      <c r="P954" s="1089">
        <v>0.5</v>
      </c>
      <c r="Q954" s="1089">
        <v>0.5</v>
      </c>
      <c r="R954" s="2315" t="s">
        <v>4865</v>
      </c>
      <c r="S954" s="858"/>
      <c r="T954" s="858"/>
      <c r="U954" s="858"/>
      <c r="V954" s="858"/>
      <c r="W954" s="858"/>
      <c r="X954" s="858"/>
      <c r="Y954" s="858"/>
      <c r="Z954" s="858"/>
      <c r="AA954" s="1089">
        <v>0.5</v>
      </c>
      <c r="AB954" s="2681"/>
      <c r="AC954" s="2681"/>
      <c r="AD954" s="2681"/>
      <c r="AE954" s="2681"/>
      <c r="AF954" s="2681"/>
      <c r="AG954" s="2681"/>
    </row>
    <row r="955" spans="1:33" s="1084" customFormat="1">
      <c r="A955" s="2338" t="s">
        <v>9429</v>
      </c>
      <c r="B955" s="1080" t="s">
        <v>9430</v>
      </c>
      <c r="C955" s="1079"/>
      <c r="D955" s="1079"/>
      <c r="E955" s="1081"/>
      <c r="F955" s="2311"/>
      <c r="G955" s="836"/>
      <c r="H955" s="2311"/>
      <c r="I955" s="2311"/>
      <c r="J955" s="2311"/>
      <c r="K955" s="2311"/>
      <c r="L955" s="2311"/>
      <c r="M955" s="2311"/>
      <c r="N955" s="2311"/>
      <c r="O955" s="2311"/>
      <c r="P955" s="1081"/>
      <c r="Q955" s="1081"/>
      <c r="R955" s="2312"/>
      <c r="S955" s="2311"/>
      <c r="T955" s="2311"/>
      <c r="U955" s="2311"/>
      <c r="V955" s="2311"/>
      <c r="W955" s="2311"/>
      <c r="X955" s="2311"/>
      <c r="Y955" s="2311"/>
      <c r="Z955" s="2311"/>
      <c r="AA955" s="1081"/>
      <c r="AB955" s="2680"/>
      <c r="AC955" s="2680"/>
      <c r="AD955" s="2680"/>
      <c r="AE955" s="2680"/>
      <c r="AF955" s="2680"/>
      <c r="AG955" s="2680"/>
    </row>
    <row r="956" spans="1:33" s="1090" customFormat="1">
      <c r="A956" s="2337" t="s">
        <v>9431</v>
      </c>
      <c r="B956" s="118" t="s">
        <v>61</v>
      </c>
      <c r="C956" s="1088"/>
      <c r="D956" s="1088"/>
      <c r="E956" s="1089">
        <v>0.5</v>
      </c>
      <c r="F956" s="858"/>
      <c r="G956" s="2314"/>
      <c r="H956" s="858"/>
      <c r="I956" s="858"/>
      <c r="J956" s="858"/>
      <c r="K956" s="858"/>
      <c r="L956" s="858"/>
      <c r="M956" s="858"/>
      <c r="N956" s="858"/>
      <c r="O956" s="858"/>
      <c r="P956" s="1089">
        <v>0.5</v>
      </c>
      <c r="Q956" s="1089">
        <v>0.5</v>
      </c>
      <c r="R956" s="2315" t="s">
        <v>4865</v>
      </c>
      <c r="S956" s="858"/>
      <c r="T956" s="858"/>
      <c r="U956" s="858"/>
      <c r="V956" s="858"/>
      <c r="W956" s="858"/>
      <c r="X956" s="858"/>
      <c r="Y956" s="858"/>
      <c r="Z956" s="858"/>
      <c r="AA956" s="1089">
        <v>0.5</v>
      </c>
      <c r="AB956" s="2681"/>
      <c r="AC956" s="2681"/>
      <c r="AD956" s="2681"/>
      <c r="AE956" s="2681"/>
      <c r="AF956" s="2681"/>
      <c r="AG956" s="2681"/>
    </row>
    <row r="957" spans="1:33" s="1084" customFormat="1">
      <c r="A957" s="2338" t="s">
        <v>9432</v>
      </c>
      <c r="B957" s="1080" t="s">
        <v>9433</v>
      </c>
      <c r="C957" s="1079"/>
      <c r="D957" s="1079"/>
      <c r="E957" s="1081"/>
      <c r="F957" s="2311"/>
      <c r="G957" s="836"/>
      <c r="H957" s="2311"/>
      <c r="I957" s="2311"/>
      <c r="J957" s="2311"/>
      <c r="K957" s="2311"/>
      <c r="L957" s="2311"/>
      <c r="M957" s="2311"/>
      <c r="N957" s="2311"/>
      <c r="O957" s="2311"/>
      <c r="P957" s="1081"/>
      <c r="Q957" s="1081"/>
      <c r="R957" s="2312"/>
      <c r="S957" s="2311"/>
      <c r="T957" s="2311"/>
      <c r="U957" s="2311"/>
      <c r="V957" s="2311"/>
      <c r="W957" s="2311"/>
      <c r="X957" s="2311"/>
      <c r="Y957" s="2311"/>
      <c r="Z957" s="2311"/>
      <c r="AA957" s="1081"/>
      <c r="AB957" s="2680"/>
      <c r="AC957" s="2680"/>
      <c r="AD957" s="2680"/>
      <c r="AE957" s="2680"/>
      <c r="AF957" s="2680"/>
      <c r="AG957" s="2680"/>
    </row>
    <row r="958" spans="1:33" s="1090" customFormat="1">
      <c r="A958" s="2337" t="s">
        <v>9434</v>
      </c>
      <c r="B958" s="118" t="s">
        <v>9036</v>
      </c>
      <c r="C958" s="1088"/>
      <c r="D958" s="1088"/>
      <c r="E958" s="1089">
        <v>0.7</v>
      </c>
      <c r="F958" s="858"/>
      <c r="G958" s="2314"/>
      <c r="H958" s="858"/>
      <c r="I958" s="858"/>
      <c r="J958" s="858"/>
      <c r="K958" s="858"/>
      <c r="L958" s="858"/>
      <c r="M958" s="858"/>
      <c r="N958" s="858"/>
      <c r="O958" s="858"/>
      <c r="P958" s="1089">
        <v>0.7</v>
      </c>
      <c r="Q958" s="1089">
        <v>0.7</v>
      </c>
      <c r="R958" s="2315" t="s">
        <v>4865</v>
      </c>
      <c r="S958" s="858"/>
      <c r="T958" s="858"/>
      <c r="U958" s="858"/>
      <c r="V958" s="858"/>
      <c r="W958" s="858"/>
      <c r="X958" s="858"/>
      <c r="Y958" s="858"/>
      <c r="Z958" s="858"/>
      <c r="AA958" s="1089">
        <v>0.7</v>
      </c>
      <c r="AB958" s="2681"/>
      <c r="AC958" s="2681"/>
      <c r="AD958" s="2681"/>
      <c r="AE958" s="2681"/>
      <c r="AF958" s="2681"/>
      <c r="AG958" s="2681"/>
    </row>
    <row r="959" spans="1:33" s="1084" customFormat="1">
      <c r="A959" s="2338" t="s">
        <v>9435</v>
      </c>
      <c r="B959" s="1080" t="s">
        <v>9436</v>
      </c>
      <c r="C959" s="1079"/>
      <c r="D959" s="1079"/>
      <c r="E959" s="1081"/>
      <c r="F959" s="2311"/>
      <c r="G959" s="836"/>
      <c r="H959" s="2311"/>
      <c r="I959" s="2311"/>
      <c r="J959" s="2311"/>
      <c r="K959" s="2311"/>
      <c r="L959" s="2311"/>
      <c r="M959" s="2311"/>
      <c r="N959" s="2311"/>
      <c r="O959" s="2311"/>
      <c r="P959" s="1081"/>
      <c r="Q959" s="1081"/>
      <c r="R959" s="2312"/>
      <c r="S959" s="2311"/>
      <c r="T959" s="2311"/>
      <c r="U959" s="2311"/>
      <c r="V959" s="2311"/>
      <c r="W959" s="2311"/>
      <c r="X959" s="2311"/>
      <c r="Y959" s="2311"/>
      <c r="Z959" s="2311"/>
      <c r="AA959" s="1081"/>
      <c r="AB959" s="2680"/>
      <c r="AC959" s="2680"/>
      <c r="AD959" s="2680"/>
      <c r="AE959" s="2680"/>
      <c r="AF959" s="2680"/>
      <c r="AG959" s="2680"/>
    </row>
    <row r="960" spans="1:33" s="1090" customFormat="1">
      <c r="A960" s="2337" t="s">
        <v>9437</v>
      </c>
      <c r="B960" s="118" t="s">
        <v>164</v>
      </c>
      <c r="C960" s="1088"/>
      <c r="D960" s="1088"/>
      <c r="E960" s="1089">
        <v>0.6</v>
      </c>
      <c r="F960" s="858"/>
      <c r="G960" s="2314"/>
      <c r="H960" s="858"/>
      <c r="I960" s="858"/>
      <c r="J960" s="858"/>
      <c r="K960" s="858"/>
      <c r="L960" s="858"/>
      <c r="M960" s="858"/>
      <c r="N960" s="858"/>
      <c r="O960" s="858"/>
      <c r="P960" s="1089">
        <v>0.6</v>
      </c>
      <c r="Q960" s="1089">
        <v>0.6</v>
      </c>
      <c r="R960" s="2315" t="s">
        <v>4865</v>
      </c>
      <c r="S960" s="858"/>
      <c r="T960" s="858"/>
      <c r="U960" s="858"/>
      <c r="V960" s="858"/>
      <c r="W960" s="858"/>
      <c r="X960" s="858"/>
      <c r="Y960" s="858"/>
      <c r="Z960" s="858"/>
      <c r="AA960" s="1089">
        <v>0.6</v>
      </c>
      <c r="AB960" s="2681"/>
      <c r="AC960" s="2681"/>
      <c r="AD960" s="2681"/>
      <c r="AE960" s="2681"/>
      <c r="AF960" s="2681"/>
      <c r="AG960" s="2681"/>
    </row>
    <row r="961" spans="1:33" s="1084" customFormat="1">
      <c r="A961" s="2338" t="s">
        <v>9438</v>
      </c>
      <c r="B961" s="1080" t="s">
        <v>9439</v>
      </c>
      <c r="C961" s="1079"/>
      <c r="D961" s="1079"/>
      <c r="E961" s="1081"/>
      <c r="F961" s="2311"/>
      <c r="G961" s="836"/>
      <c r="H961" s="2311"/>
      <c r="I961" s="2311"/>
      <c r="J961" s="2311"/>
      <c r="K961" s="2311"/>
      <c r="L961" s="2311"/>
      <c r="M961" s="2311"/>
      <c r="N961" s="2311"/>
      <c r="O961" s="2311"/>
      <c r="P961" s="1081"/>
      <c r="Q961" s="1081"/>
      <c r="R961" s="2312"/>
      <c r="S961" s="2311"/>
      <c r="T961" s="2311"/>
      <c r="U961" s="2311"/>
      <c r="V961" s="2311"/>
      <c r="W961" s="2311"/>
      <c r="X961" s="2311"/>
      <c r="Y961" s="2311"/>
      <c r="Z961" s="2311"/>
      <c r="AA961" s="1081"/>
      <c r="AB961" s="2680"/>
      <c r="AC961" s="2680"/>
      <c r="AD961" s="2680"/>
      <c r="AE961" s="2680"/>
      <c r="AF961" s="2680"/>
      <c r="AG961" s="2680"/>
    </row>
    <row r="962" spans="1:33" s="1090" customFormat="1">
      <c r="A962" s="2337" t="s">
        <v>9440</v>
      </c>
      <c r="B962" s="118" t="s">
        <v>443</v>
      </c>
      <c r="C962" s="1088"/>
      <c r="D962" s="1088"/>
      <c r="E962" s="1089">
        <v>0.6</v>
      </c>
      <c r="F962" s="858"/>
      <c r="G962" s="2314"/>
      <c r="H962" s="858"/>
      <c r="I962" s="858"/>
      <c r="J962" s="858"/>
      <c r="K962" s="858"/>
      <c r="L962" s="858"/>
      <c r="M962" s="858"/>
      <c r="N962" s="858"/>
      <c r="O962" s="858"/>
      <c r="P962" s="1089">
        <v>0.6</v>
      </c>
      <c r="Q962" s="1089">
        <v>0.6</v>
      </c>
      <c r="R962" s="2315" t="s">
        <v>4865</v>
      </c>
      <c r="S962" s="858"/>
      <c r="T962" s="858"/>
      <c r="U962" s="858"/>
      <c r="V962" s="858"/>
      <c r="W962" s="858"/>
      <c r="X962" s="858"/>
      <c r="Y962" s="858"/>
      <c r="Z962" s="858"/>
      <c r="AA962" s="1089">
        <v>0.6</v>
      </c>
      <c r="AB962" s="2681"/>
      <c r="AC962" s="2681"/>
      <c r="AD962" s="2681"/>
      <c r="AE962" s="2681"/>
      <c r="AF962" s="2681"/>
      <c r="AG962" s="2681"/>
    </row>
    <row r="963" spans="1:33" s="1084" customFormat="1">
      <c r="A963" s="2338" t="s">
        <v>9441</v>
      </c>
      <c r="B963" s="1080" t="s">
        <v>9442</v>
      </c>
      <c r="C963" s="1079"/>
      <c r="D963" s="1079"/>
      <c r="E963" s="1081"/>
      <c r="F963" s="2311"/>
      <c r="G963" s="836"/>
      <c r="H963" s="2311"/>
      <c r="I963" s="2311"/>
      <c r="J963" s="2311"/>
      <c r="K963" s="2311"/>
      <c r="L963" s="2311"/>
      <c r="M963" s="2311"/>
      <c r="N963" s="2311"/>
      <c r="O963" s="2311"/>
      <c r="P963" s="2311"/>
      <c r="Q963" s="836"/>
      <c r="R963" s="2312"/>
      <c r="S963" s="2311"/>
      <c r="T963" s="2311"/>
      <c r="U963" s="2311"/>
      <c r="V963" s="2311"/>
      <c r="W963" s="2311"/>
      <c r="X963" s="2311"/>
      <c r="Y963" s="2311"/>
      <c r="Z963" s="2311"/>
      <c r="AA963" s="836"/>
      <c r="AB963" s="2680"/>
      <c r="AC963" s="2680"/>
      <c r="AD963" s="2680"/>
      <c r="AE963" s="2680"/>
      <c r="AF963" s="2680"/>
      <c r="AG963" s="2680"/>
    </row>
    <row r="964" spans="1:33" s="1090" customFormat="1">
      <c r="A964" s="2337" t="s">
        <v>9443</v>
      </c>
      <c r="B964" s="118" t="s">
        <v>413</v>
      </c>
      <c r="C964" s="1088"/>
      <c r="D964" s="1088"/>
      <c r="E964" s="1089">
        <v>1.3</v>
      </c>
      <c r="F964" s="858">
        <v>1.3</v>
      </c>
      <c r="G964" s="2314">
        <v>1.3</v>
      </c>
      <c r="H964" s="858"/>
      <c r="I964" s="858"/>
      <c r="J964" s="858"/>
      <c r="K964" s="858"/>
      <c r="L964" s="858"/>
      <c r="M964" s="858"/>
      <c r="N964" s="858"/>
      <c r="O964" s="858"/>
      <c r="P964" s="858"/>
      <c r="Q964" s="2314"/>
      <c r="R964" s="2315" t="s">
        <v>4865</v>
      </c>
      <c r="S964" s="858"/>
      <c r="T964" s="858"/>
      <c r="U964" s="858"/>
      <c r="V964" s="858"/>
      <c r="W964" s="858"/>
      <c r="X964" s="858"/>
      <c r="Y964" s="858"/>
      <c r="Z964" s="858"/>
      <c r="AA964" s="2314">
        <v>1.3</v>
      </c>
      <c r="AB964" s="2681"/>
      <c r="AC964" s="2681"/>
      <c r="AD964" s="2681"/>
      <c r="AE964" s="2681"/>
      <c r="AF964" s="2681"/>
      <c r="AG964" s="2681"/>
    </row>
    <row r="965" spans="1:33" s="1084" customFormat="1">
      <c r="A965" s="2338" t="s">
        <v>9444</v>
      </c>
      <c r="B965" s="1080" t="s">
        <v>9445</v>
      </c>
      <c r="C965" s="1079"/>
      <c r="D965" s="1079"/>
      <c r="E965" s="1081"/>
      <c r="F965" s="2311"/>
      <c r="G965" s="836"/>
      <c r="H965" s="2311"/>
      <c r="I965" s="2311"/>
      <c r="J965" s="2311"/>
      <c r="K965" s="2311"/>
      <c r="L965" s="2311"/>
      <c r="M965" s="2311"/>
      <c r="N965" s="2311"/>
      <c r="O965" s="2311"/>
      <c r="P965" s="2311"/>
      <c r="Q965" s="836"/>
      <c r="R965" s="2312"/>
      <c r="S965" s="2311"/>
      <c r="T965" s="2311"/>
      <c r="U965" s="2311"/>
      <c r="V965" s="2311"/>
      <c r="W965" s="2311"/>
      <c r="X965" s="2311"/>
      <c r="Y965" s="2311"/>
      <c r="Z965" s="2311"/>
      <c r="AA965" s="836"/>
      <c r="AB965" s="2680"/>
      <c r="AC965" s="2680"/>
      <c r="AD965" s="2680"/>
      <c r="AE965" s="2680"/>
      <c r="AF965" s="2680"/>
      <c r="AG965" s="2680"/>
    </row>
    <row r="966" spans="1:33" s="1090" customFormat="1">
      <c r="A966" s="2337" t="s">
        <v>9446</v>
      </c>
      <c r="B966" s="118" t="s">
        <v>9447</v>
      </c>
      <c r="C966" s="1088"/>
      <c r="D966" s="1088"/>
      <c r="E966" s="1089">
        <v>0.7</v>
      </c>
      <c r="F966" s="858"/>
      <c r="G966" s="2314"/>
      <c r="H966" s="858"/>
      <c r="I966" s="858"/>
      <c r="J966" s="858"/>
      <c r="K966" s="858"/>
      <c r="L966" s="858"/>
      <c r="M966" s="858"/>
      <c r="N966" s="858"/>
      <c r="O966" s="858"/>
      <c r="P966" s="1089">
        <v>0.7</v>
      </c>
      <c r="Q966" s="1089">
        <v>0.7</v>
      </c>
      <c r="R966" s="2315" t="s">
        <v>4865</v>
      </c>
      <c r="S966" s="858"/>
      <c r="T966" s="858"/>
      <c r="U966" s="858"/>
      <c r="V966" s="858"/>
      <c r="W966" s="858"/>
      <c r="X966" s="858"/>
      <c r="Y966" s="858"/>
      <c r="Z966" s="858"/>
      <c r="AA966" s="1089">
        <v>0.7</v>
      </c>
      <c r="AB966" s="2681"/>
      <c r="AC966" s="2681"/>
      <c r="AD966" s="2681"/>
      <c r="AE966" s="2681"/>
      <c r="AF966" s="2681"/>
      <c r="AG966" s="2681"/>
    </row>
    <row r="967" spans="1:33" s="1084" customFormat="1">
      <c r="A967" s="2338" t="s">
        <v>9448</v>
      </c>
      <c r="B967" s="1080" t="s">
        <v>9449</v>
      </c>
      <c r="C967" s="1079"/>
      <c r="D967" s="1079"/>
      <c r="E967" s="1081"/>
      <c r="F967" s="2311"/>
      <c r="G967" s="836"/>
      <c r="H967" s="2311"/>
      <c r="I967" s="2311"/>
      <c r="J967" s="2311"/>
      <c r="K967" s="2311"/>
      <c r="L967" s="2311"/>
      <c r="M967" s="2311"/>
      <c r="N967" s="2311"/>
      <c r="O967" s="2311"/>
      <c r="P967" s="1081"/>
      <c r="Q967" s="1081"/>
      <c r="R967" s="2312"/>
      <c r="S967" s="2311"/>
      <c r="T967" s="2311"/>
      <c r="U967" s="2311"/>
      <c r="V967" s="2311"/>
      <c r="W967" s="2311"/>
      <c r="X967" s="2311"/>
      <c r="Y967" s="2311"/>
      <c r="Z967" s="2311"/>
      <c r="AA967" s="1081"/>
      <c r="AB967" s="2680"/>
      <c r="AC967" s="2680"/>
      <c r="AD967" s="2680"/>
      <c r="AE967" s="2680"/>
      <c r="AF967" s="2680"/>
      <c r="AG967" s="2680"/>
    </row>
    <row r="968" spans="1:33" s="1090" customFormat="1">
      <c r="A968" s="2337" t="s">
        <v>9450</v>
      </c>
      <c r="B968" s="118" t="s">
        <v>218</v>
      </c>
      <c r="C968" s="1088"/>
      <c r="D968" s="1088"/>
      <c r="E968" s="1089">
        <v>0.5</v>
      </c>
      <c r="F968" s="858"/>
      <c r="G968" s="2314"/>
      <c r="H968" s="858"/>
      <c r="I968" s="858"/>
      <c r="J968" s="858"/>
      <c r="K968" s="858"/>
      <c r="L968" s="858"/>
      <c r="M968" s="858"/>
      <c r="N968" s="858"/>
      <c r="O968" s="858"/>
      <c r="P968" s="1089">
        <v>0.5</v>
      </c>
      <c r="Q968" s="1089">
        <v>0.5</v>
      </c>
      <c r="R968" s="2315" t="s">
        <v>4865</v>
      </c>
      <c r="S968" s="858"/>
      <c r="T968" s="858"/>
      <c r="U968" s="858"/>
      <c r="V968" s="858"/>
      <c r="W968" s="858"/>
      <c r="X968" s="858"/>
      <c r="Y968" s="858"/>
      <c r="Z968" s="858"/>
      <c r="AA968" s="1089">
        <v>0.5</v>
      </c>
      <c r="AB968" s="2681"/>
      <c r="AC968" s="2681"/>
      <c r="AD968" s="2681"/>
      <c r="AE968" s="2681"/>
      <c r="AF968" s="2681"/>
      <c r="AG968" s="2681"/>
    </row>
    <row r="969" spans="1:33" s="1084" customFormat="1">
      <c r="A969" s="2338" t="s">
        <v>9451</v>
      </c>
      <c r="B969" s="1080" t="s">
        <v>9452</v>
      </c>
      <c r="C969" s="1079"/>
      <c r="D969" s="1079"/>
      <c r="E969" s="1081"/>
      <c r="F969" s="2311"/>
      <c r="G969" s="836"/>
      <c r="H969" s="2311"/>
      <c r="I969" s="2311"/>
      <c r="J969" s="2311"/>
      <c r="K969" s="2311"/>
      <c r="L969" s="2311"/>
      <c r="M969" s="2311"/>
      <c r="N969" s="2311"/>
      <c r="O969" s="2311"/>
      <c r="P969" s="1081"/>
      <c r="Q969" s="1081"/>
      <c r="R969" s="2312"/>
      <c r="S969" s="2311"/>
      <c r="T969" s="2311"/>
      <c r="U969" s="2311"/>
      <c r="V969" s="2311"/>
      <c r="W969" s="2311"/>
      <c r="X969" s="2311"/>
      <c r="Y969" s="2311"/>
      <c r="Z969" s="2311"/>
      <c r="AA969" s="1081"/>
      <c r="AB969" s="2680"/>
      <c r="AC969" s="2680"/>
      <c r="AD969" s="2680"/>
      <c r="AE969" s="2680"/>
      <c r="AF969" s="2680"/>
      <c r="AG969" s="2680"/>
    </row>
    <row r="970" spans="1:33" s="1090" customFormat="1">
      <c r="A970" s="2337" t="s">
        <v>9453</v>
      </c>
      <c r="B970" s="118" t="s">
        <v>310</v>
      </c>
      <c r="C970" s="1088"/>
      <c r="D970" s="1088"/>
      <c r="E970" s="1089">
        <v>0.7</v>
      </c>
      <c r="F970" s="858"/>
      <c r="G970" s="2314"/>
      <c r="H970" s="858"/>
      <c r="I970" s="858"/>
      <c r="J970" s="858"/>
      <c r="K970" s="858"/>
      <c r="L970" s="858"/>
      <c r="M970" s="858"/>
      <c r="N970" s="858"/>
      <c r="O970" s="858"/>
      <c r="P970" s="1089">
        <v>0.7</v>
      </c>
      <c r="Q970" s="1089">
        <v>0.7</v>
      </c>
      <c r="R970" s="2315" t="s">
        <v>4865</v>
      </c>
      <c r="S970" s="858"/>
      <c r="T970" s="858"/>
      <c r="U970" s="858"/>
      <c r="V970" s="858"/>
      <c r="W970" s="858"/>
      <c r="X970" s="858"/>
      <c r="Y970" s="858"/>
      <c r="Z970" s="858"/>
      <c r="AA970" s="1089">
        <v>0.7</v>
      </c>
      <c r="AB970" s="2681"/>
      <c r="AC970" s="2681"/>
      <c r="AD970" s="2681"/>
      <c r="AE970" s="2681"/>
      <c r="AF970" s="2681"/>
      <c r="AG970" s="2681"/>
    </row>
    <row r="971" spans="1:33" s="1084" customFormat="1">
      <c r="A971" s="2338" t="s">
        <v>9454</v>
      </c>
      <c r="B971" s="1080" t="s">
        <v>9455</v>
      </c>
      <c r="C971" s="1079"/>
      <c r="D971" s="1079"/>
      <c r="E971" s="1081"/>
      <c r="F971" s="2311"/>
      <c r="G971" s="836"/>
      <c r="H971" s="2311"/>
      <c r="I971" s="2311"/>
      <c r="J971" s="2311"/>
      <c r="K971" s="2311"/>
      <c r="L971" s="2311"/>
      <c r="M971" s="2311"/>
      <c r="N971" s="2311"/>
      <c r="O971" s="2311"/>
      <c r="P971" s="1081"/>
      <c r="Q971" s="1081"/>
      <c r="R971" s="2312"/>
      <c r="S971" s="2311"/>
      <c r="T971" s="2311"/>
      <c r="U971" s="2311"/>
      <c r="V971" s="2311"/>
      <c r="W971" s="2311"/>
      <c r="X971" s="2311"/>
      <c r="Y971" s="2311"/>
      <c r="Z971" s="2311"/>
      <c r="AA971" s="1081"/>
      <c r="AB971" s="2680"/>
      <c r="AC971" s="2680"/>
      <c r="AD971" s="2680"/>
      <c r="AE971" s="2680"/>
      <c r="AF971" s="2680"/>
      <c r="AG971" s="2680"/>
    </row>
    <row r="972" spans="1:33" s="1090" customFormat="1">
      <c r="A972" s="2337" t="s">
        <v>9456</v>
      </c>
      <c r="B972" s="118" t="s">
        <v>9324</v>
      </c>
      <c r="C972" s="1088"/>
      <c r="D972" s="1088"/>
      <c r="E972" s="1089">
        <v>0.8</v>
      </c>
      <c r="F972" s="858"/>
      <c r="G972" s="2314"/>
      <c r="H972" s="858"/>
      <c r="I972" s="858"/>
      <c r="J972" s="858"/>
      <c r="K972" s="858"/>
      <c r="L972" s="858"/>
      <c r="M972" s="858"/>
      <c r="N972" s="858"/>
      <c r="O972" s="858"/>
      <c r="P972" s="1089">
        <v>0.8</v>
      </c>
      <c r="Q972" s="1089">
        <v>0.8</v>
      </c>
      <c r="R972" s="2315" t="s">
        <v>4865</v>
      </c>
      <c r="S972" s="858"/>
      <c r="T972" s="858"/>
      <c r="U972" s="858"/>
      <c r="V972" s="858"/>
      <c r="W972" s="858"/>
      <c r="X972" s="858"/>
      <c r="Y972" s="858"/>
      <c r="Z972" s="858"/>
      <c r="AA972" s="1089">
        <v>0.8</v>
      </c>
      <c r="AB972" s="2681"/>
      <c r="AC972" s="2681"/>
      <c r="AD972" s="2681"/>
      <c r="AE972" s="2681"/>
      <c r="AF972" s="2681"/>
      <c r="AG972" s="2681"/>
    </row>
    <row r="973" spans="1:33" s="1084" customFormat="1">
      <c r="A973" s="2338" t="s">
        <v>9457</v>
      </c>
      <c r="B973" s="1080" t="s">
        <v>7330</v>
      </c>
      <c r="C973" s="1079"/>
      <c r="D973" s="1079"/>
      <c r="E973" s="1081"/>
      <c r="F973" s="2311"/>
      <c r="G973" s="836"/>
      <c r="H973" s="2311"/>
      <c r="I973" s="2311"/>
      <c r="J973" s="2311"/>
      <c r="K973" s="2311"/>
      <c r="L973" s="2311"/>
      <c r="M973" s="2311"/>
      <c r="N973" s="2311"/>
      <c r="O973" s="2311"/>
      <c r="P973" s="1081"/>
      <c r="Q973" s="1081"/>
      <c r="R973" s="2312"/>
      <c r="S973" s="2311"/>
      <c r="T973" s="2311"/>
      <c r="U973" s="2311"/>
      <c r="V973" s="2311"/>
      <c r="W973" s="2311"/>
      <c r="X973" s="2311"/>
      <c r="Y973" s="2311"/>
      <c r="Z973" s="2311"/>
      <c r="AA973" s="1081"/>
      <c r="AB973" s="2680"/>
      <c r="AC973" s="2680"/>
      <c r="AD973" s="2680"/>
      <c r="AE973" s="2680"/>
      <c r="AF973" s="2680"/>
      <c r="AG973" s="2680"/>
    </row>
    <row r="974" spans="1:33" s="1090" customFormat="1">
      <c r="A974" s="2337" t="s">
        <v>9458</v>
      </c>
      <c r="B974" s="118" t="s">
        <v>155</v>
      </c>
      <c r="C974" s="1088"/>
      <c r="D974" s="1088"/>
      <c r="E974" s="1089">
        <v>0.75</v>
      </c>
      <c r="F974" s="858"/>
      <c r="G974" s="2314"/>
      <c r="H974" s="858"/>
      <c r="I974" s="858"/>
      <c r="J974" s="858"/>
      <c r="K974" s="858"/>
      <c r="L974" s="858"/>
      <c r="M974" s="858"/>
      <c r="N974" s="858"/>
      <c r="O974" s="858"/>
      <c r="P974" s="1089">
        <v>0.75</v>
      </c>
      <c r="Q974" s="1089">
        <v>0.75</v>
      </c>
      <c r="R974" s="2315" t="s">
        <v>4865</v>
      </c>
      <c r="S974" s="858"/>
      <c r="T974" s="858"/>
      <c r="U974" s="858"/>
      <c r="V974" s="858"/>
      <c r="W974" s="858"/>
      <c r="X974" s="858"/>
      <c r="Y974" s="858"/>
      <c r="Z974" s="858"/>
      <c r="AA974" s="1089">
        <v>0.75</v>
      </c>
      <c r="AB974" s="2681"/>
      <c r="AC974" s="2681"/>
      <c r="AD974" s="2681"/>
      <c r="AE974" s="2681"/>
      <c r="AF974" s="2681"/>
      <c r="AG974" s="2681"/>
    </row>
    <row r="975" spans="1:33" s="1084" customFormat="1">
      <c r="A975" s="2338" t="s">
        <v>9459</v>
      </c>
      <c r="B975" s="1080" t="s">
        <v>9460</v>
      </c>
      <c r="C975" s="1079"/>
      <c r="D975" s="1079"/>
      <c r="E975" s="1081"/>
      <c r="F975" s="2311"/>
      <c r="G975" s="836"/>
      <c r="H975" s="2311"/>
      <c r="I975" s="2311"/>
      <c r="J975" s="2311"/>
      <c r="K975" s="2311"/>
      <c r="L975" s="2311"/>
      <c r="M975" s="2311"/>
      <c r="N975" s="2311"/>
      <c r="O975" s="2311"/>
      <c r="P975" s="1081"/>
      <c r="Q975" s="1081"/>
      <c r="R975" s="2312"/>
      <c r="S975" s="2311"/>
      <c r="T975" s="2311"/>
      <c r="U975" s="2311"/>
      <c r="V975" s="2311"/>
      <c r="W975" s="2311"/>
      <c r="X975" s="2311"/>
      <c r="Y975" s="2311"/>
      <c r="Z975" s="2311"/>
      <c r="AA975" s="1081"/>
      <c r="AB975" s="2680"/>
      <c r="AC975" s="2680"/>
      <c r="AD975" s="2680"/>
      <c r="AE975" s="2680"/>
      <c r="AF975" s="2680"/>
      <c r="AG975" s="2680"/>
    </row>
    <row r="976" spans="1:33" s="1090" customFormat="1">
      <c r="A976" s="2337" t="s">
        <v>9461</v>
      </c>
      <c r="B976" s="118" t="s">
        <v>302</v>
      </c>
      <c r="C976" s="1088"/>
      <c r="D976" s="1088"/>
      <c r="E976" s="1089">
        <v>1.47</v>
      </c>
      <c r="F976" s="858"/>
      <c r="G976" s="2314"/>
      <c r="H976" s="858"/>
      <c r="I976" s="858"/>
      <c r="J976" s="858"/>
      <c r="K976" s="858"/>
      <c r="L976" s="858"/>
      <c r="M976" s="858"/>
      <c r="N976" s="858"/>
      <c r="O976" s="858"/>
      <c r="P976" s="1089">
        <v>1.47</v>
      </c>
      <c r="Q976" s="1089">
        <v>1.47</v>
      </c>
      <c r="R976" s="2315" t="s">
        <v>4865</v>
      </c>
      <c r="S976" s="858"/>
      <c r="T976" s="858"/>
      <c r="U976" s="858"/>
      <c r="V976" s="858"/>
      <c r="W976" s="858"/>
      <c r="X976" s="858"/>
      <c r="Y976" s="858"/>
      <c r="Z976" s="858"/>
      <c r="AA976" s="1089">
        <v>1.47</v>
      </c>
      <c r="AB976" s="2681"/>
      <c r="AC976" s="2681"/>
      <c r="AD976" s="2681"/>
      <c r="AE976" s="2681"/>
      <c r="AF976" s="2681"/>
      <c r="AG976" s="2681"/>
    </row>
    <row r="977" spans="1:33" s="1084" customFormat="1">
      <c r="A977" s="2338" t="s">
        <v>9462</v>
      </c>
      <c r="B977" s="1080" t="s">
        <v>9463</v>
      </c>
      <c r="C977" s="1079"/>
      <c r="D977" s="1079"/>
      <c r="E977" s="1081"/>
      <c r="F977" s="2311"/>
      <c r="G977" s="836"/>
      <c r="H977" s="2311"/>
      <c r="I977" s="2311"/>
      <c r="J977" s="2311"/>
      <c r="K977" s="2311"/>
      <c r="L977" s="2311"/>
      <c r="M977" s="2311"/>
      <c r="N977" s="2311"/>
      <c r="O977" s="2311"/>
      <c r="P977" s="1081"/>
      <c r="Q977" s="1081"/>
      <c r="R977" s="2312"/>
      <c r="S977" s="2311"/>
      <c r="T977" s="2311"/>
      <c r="U977" s="2311"/>
      <c r="V977" s="2311"/>
      <c r="W977" s="2311"/>
      <c r="X977" s="2311"/>
      <c r="Y977" s="2311"/>
      <c r="Z977" s="2311"/>
      <c r="AA977" s="1081"/>
      <c r="AB977" s="2680"/>
      <c r="AC977" s="2680"/>
      <c r="AD977" s="2680"/>
      <c r="AE977" s="2680"/>
      <c r="AF977" s="2680"/>
      <c r="AG977" s="2680"/>
    </row>
    <row r="978" spans="1:33" s="1090" customFormat="1">
      <c r="A978" s="2337" t="s">
        <v>9464</v>
      </c>
      <c r="B978" s="118" t="s">
        <v>9465</v>
      </c>
      <c r="C978" s="1088"/>
      <c r="D978" s="1088"/>
      <c r="E978" s="1089">
        <v>0.7</v>
      </c>
      <c r="F978" s="858"/>
      <c r="G978" s="2314"/>
      <c r="H978" s="858"/>
      <c r="I978" s="858"/>
      <c r="J978" s="858"/>
      <c r="K978" s="858"/>
      <c r="L978" s="858"/>
      <c r="M978" s="858"/>
      <c r="N978" s="858"/>
      <c r="O978" s="858"/>
      <c r="P978" s="1089">
        <v>0.7</v>
      </c>
      <c r="Q978" s="1089">
        <v>0.7</v>
      </c>
      <c r="R978" s="2315" t="s">
        <v>4865</v>
      </c>
      <c r="S978" s="858"/>
      <c r="T978" s="858"/>
      <c r="U978" s="858"/>
      <c r="V978" s="858"/>
      <c r="W978" s="858"/>
      <c r="X978" s="858"/>
      <c r="Y978" s="858"/>
      <c r="Z978" s="858"/>
      <c r="AA978" s="1089">
        <v>0.7</v>
      </c>
      <c r="AB978" s="2681"/>
      <c r="AC978" s="2681"/>
      <c r="AD978" s="2681"/>
      <c r="AE978" s="2681"/>
      <c r="AF978" s="2681"/>
      <c r="AG978" s="2681"/>
    </row>
    <row r="979" spans="1:33" s="1084" customFormat="1">
      <c r="A979" s="2338" t="s">
        <v>9466</v>
      </c>
      <c r="B979" s="1080" t="s">
        <v>9467</v>
      </c>
      <c r="C979" s="1079"/>
      <c r="D979" s="1079"/>
      <c r="E979" s="1081"/>
      <c r="F979" s="2311"/>
      <c r="G979" s="836"/>
      <c r="H979" s="2311"/>
      <c r="I979" s="2311"/>
      <c r="J979" s="2311"/>
      <c r="K979" s="2311"/>
      <c r="L979" s="2311"/>
      <c r="M979" s="2311"/>
      <c r="N979" s="2311"/>
      <c r="O979" s="2311"/>
      <c r="P979" s="1081"/>
      <c r="Q979" s="1081"/>
      <c r="R979" s="2312"/>
      <c r="S979" s="2311"/>
      <c r="T979" s="2311"/>
      <c r="U979" s="2311"/>
      <c r="V979" s="2311"/>
      <c r="W979" s="2311"/>
      <c r="X979" s="2311"/>
      <c r="Y979" s="2311"/>
      <c r="Z979" s="2311"/>
      <c r="AA979" s="1081"/>
      <c r="AB979" s="2680"/>
      <c r="AC979" s="2680"/>
      <c r="AD979" s="2680"/>
      <c r="AE979" s="2680"/>
      <c r="AF979" s="2680"/>
      <c r="AG979" s="2680"/>
    </row>
    <row r="980" spans="1:33" s="1090" customFormat="1">
      <c r="A980" s="2337" t="s">
        <v>9468</v>
      </c>
      <c r="B980" s="118" t="s">
        <v>220</v>
      </c>
      <c r="C980" s="1088"/>
      <c r="D980" s="1088"/>
      <c r="E980" s="1089">
        <v>0.6</v>
      </c>
      <c r="F980" s="858"/>
      <c r="G980" s="2314"/>
      <c r="H980" s="858"/>
      <c r="I980" s="858"/>
      <c r="J980" s="858"/>
      <c r="K980" s="858"/>
      <c r="L980" s="858"/>
      <c r="M980" s="858"/>
      <c r="N980" s="858"/>
      <c r="O980" s="858"/>
      <c r="P980" s="1089">
        <v>0.6</v>
      </c>
      <c r="Q980" s="1089">
        <v>0.6</v>
      </c>
      <c r="R980" s="2315" t="s">
        <v>4865</v>
      </c>
      <c r="S980" s="858"/>
      <c r="T980" s="858"/>
      <c r="U980" s="858"/>
      <c r="V980" s="858"/>
      <c r="W980" s="858"/>
      <c r="X980" s="858"/>
      <c r="Y980" s="858"/>
      <c r="Z980" s="858"/>
      <c r="AA980" s="1089">
        <v>0.6</v>
      </c>
      <c r="AB980" s="2681"/>
      <c r="AC980" s="2681"/>
      <c r="AD980" s="2681"/>
      <c r="AE980" s="2681"/>
      <c r="AF980" s="2681"/>
      <c r="AG980" s="2681"/>
    </row>
    <row r="981" spans="1:33" s="1084" customFormat="1">
      <c r="A981" s="2338" t="s">
        <v>9469</v>
      </c>
      <c r="B981" s="1080" t="s">
        <v>9470</v>
      </c>
      <c r="C981" s="1079"/>
      <c r="D981" s="1079"/>
      <c r="E981" s="1081"/>
      <c r="F981" s="2311"/>
      <c r="G981" s="836"/>
      <c r="H981" s="2311"/>
      <c r="I981" s="2311"/>
      <c r="J981" s="2311"/>
      <c r="K981" s="2311"/>
      <c r="L981" s="2311"/>
      <c r="M981" s="2311"/>
      <c r="N981" s="2311"/>
      <c r="O981" s="2311"/>
      <c r="P981" s="1081"/>
      <c r="Q981" s="1081"/>
      <c r="R981" s="2312"/>
      <c r="S981" s="2311"/>
      <c r="T981" s="2311"/>
      <c r="U981" s="2311"/>
      <c r="V981" s="2311"/>
      <c r="W981" s="2311"/>
      <c r="X981" s="2311"/>
      <c r="Y981" s="2311"/>
      <c r="Z981" s="2311"/>
      <c r="AA981" s="1081"/>
      <c r="AB981" s="2680"/>
      <c r="AC981" s="2680"/>
      <c r="AD981" s="2680"/>
      <c r="AE981" s="2680"/>
      <c r="AF981" s="2680"/>
      <c r="AG981" s="2680"/>
    </row>
    <row r="982" spans="1:33" s="1090" customFormat="1">
      <c r="A982" s="2337" t="s">
        <v>9471</v>
      </c>
      <c r="B982" s="118" t="s">
        <v>119</v>
      </c>
      <c r="C982" s="1088"/>
      <c r="D982" s="1088"/>
      <c r="E982" s="1089">
        <v>0.7</v>
      </c>
      <c r="F982" s="858"/>
      <c r="G982" s="2314"/>
      <c r="H982" s="858"/>
      <c r="I982" s="858"/>
      <c r="J982" s="858"/>
      <c r="K982" s="858"/>
      <c r="L982" s="858"/>
      <c r="M982" s="858"/>
      <c r="N982" s="858"/>
      <c r="O982" s="858"/>
      <c r="P982" s="1089">
        <v>0.7</v>
      </c>
      <c r="Q982" s="1089">
        <v>0.7</v>
      </c>
      <c r="R982" s="2315" t="s">
        <v>4865</v>
      </c>
      <c r="S982" s="858"/>
      <c r="T982" s="858"/>
      <c r="U982" s="858"/>
      <c r="V982" s="858"/>
      <c r="W982" s="858"/>
      <c r="X982" s="858"/>
      <c r="Y982" s="858"/>
      <c r="Z982" s="858"/>
      <c r="AA982" s="1089">
        <v>0.7</v>
      </c>
      <c r="AB982" s="2681"/>
      <c r="AC982" s="2681"/>
      <c r="AD982" s="2681"/>
      <c r="AE982" s="2681"/>
      <c r="AF982" s="2681"/>
      <c r="AG982" s="2681"/>
    </row>
    <row r="983" spans="1:33" s="1084" customFormat="1">
      <c r="A983" s="2338" t="s">
        <v>9472</v>
      </c>
      <c r="B983" s="1080" t="s">
        <v>9473</v>
      </c>
      <c r="C983" s="1079"/>
      <c r="D983" s="1079"/>
      <c r="E983" s="1081"/>
      <c r="F983" s="2311"/>
      <c r="G983" s="836"/>
      <c r="H983" s="2311"/>
      <c r="I983" s="2311"/>
      <c r="J983" s="2311"/>
      <c r="K983" s="2311"/>
      <c r="L983" s="2311"/>
      <c r="M983" s="2311"/>
      <c r="N983" s="2311"/>
      <c r="O983" s="2311"/>
      <c r="P983" s="1081"/>
      <c r="Q983" s="1081"/>
      <c r="R983" s="2312"/>
      <c r="S983" s="2311"/>
      <c r="T983" s="2311"/>
      <c r="U983" s="2311"/>
      <c r="V983" s="2311"/>
      <c r="W983" s="2311"/>
      <c r="X983" s="2311"/>
      <c r="Y983" s="2311"/>
      <c r="Z983" s="2311"/>
      <c r="AA983" s="1081"/>
      <c r="AB983" s="2680"/>
      <c r="AC983" s="2680"/>
      <c r="AD983" s="2680"/>
      <c r="AE983" s="2680"/>
      <c r="AF983" s="2680"/>
      <c r="AG983" s="2680"/>
    </row>
    <row r="984" spans="1:33" s="1090" customFormat="1">
      <c r="A984" s="2337" t="s">
        <v>9474</v>
      </c>
      <c r="B984" s="118" t="s">
        <v>107</v>
      </c>
      <c r="C984" s="1088"/>
      <c r="D984" s="1088"/>
      <c r="E984" s="1089">
        <v>0.85</v>
      </c>
      <c r="F984" s="858"/>
      <c r="G984" s="2314"/>
      <c r="H984" s="858"/>
      <c r="I984" s="858"/>
      <c r="J984" s="858"/>
      <c r="K984" s="858"/>
      <c r="L984" s="858"/>
      <c r="M984" s="858"/>
      <c r="N984" s="858"/>
      <c r="O984" s="858"/>
      <c r="P984" s="1089">
        <v>0.85</v>
      </c>
      <c r="Q984" s="1089">
        <v>0.85</v>
      </c>
      <c r="R984" s="2315" t="s">
        <v>4865</v>
      </c>
      <c r="S984" s="858"/>
      <c r="T984" s="858"/>
      <c r="U984" s="858"/>
      <c r="V984" s="858"/>
      <c r="W984" s="858"/>
      <c r="X984" s="858"/>
      <c r="Y984" s="858"/>
      <c r="Z984" s="858"/>
      <c r="AA984" s="1089">
        <v>0.85</v>
      </c>
      <c r="AB984" s="2681"/>
      <c r="AC984" s="2681"/>
      <c r="AD984" s="2681"/>
      <c r="AE984" s="2681"/>
      <c r="AF984" s="2681"/>
      <c r="AG984" s="2681"/>
    </row>
    <row r="985" spans="1:33" s="1084" customFormat="1">
      <c r="A985" s="2338" t="s">
        <v>9475</v>
      </c>
      <c r="B985" s="1080" t="s">
        <v>9476</v>
      </c>
      <c r="C985" s="1079"/>
      <c r="D985" s="1079"/>
      <c r="E985" s="1081"/>
      <c r="F985" s="2311"/>
      <c r="G985" s="836"/>
      <c r="H985" s="2311"/>
      <c r="I985" s="2311"/>
      <c r="J985" s="2311"/>
      <c r="K985" s="2311"/>
      <c r="L985" s="2311"/>
      <c r="M985" s="2311"/>
      <c r="N985" s="2311"/>
      <c r="O985" s="2311"/>
      <c r="P985" s="1081"/>
      <c r="Q985" s="1081"/>
      <c r="R985" s="2312"/>
      <c r="S985" s="2311"/>
      <c r="T985" s="2311"/>
      <c r="U985" s="2311"/>
      <c r="V985" s="2311"/>
      <c r="W985" s="2311"/>
      <c r="X985" s="2311"/>
      <c r="Y985" s="2311"/>
      <c r="Z985" s="2311"/>
      <c r="AA985" s="1081"/>
      <c r="AB985" s="2680"/>
      <c r="AC985" s="2680"/>
      <c r="AD985" s="2680"/>
      <c r="AE985" s="2680"/>
      <c r="AF985" s="2680"/>
      <c r="AG985" s="2680"/>
    </row>
    <row r="986" spans="1:33" s="1090" customFormat="1">
      <c r="A986" s="2337" t="s">
        <v>9477</v>
      </c>
      <c r="B986" s="118" t="s">
        <v>177</v>
      </c>
      <c r="C986" s="1088"/>
      <c r="D986" s="1088"/>
      <c r="E986" s="1089">
        <v>0.6</v>
      </c>
      <c r="F986" s="858"/>
      <c r="G986" s="2314"/>
      <c r="H986" s="858"/>
      <c r="I986" s="858"/>
      <c r="J986" s="858"/>
      <c r="K986" s="858"/>
      <c r="L986" s="858"/>
      <c r="M986" s="858"/>
      <c r="N986" s="858"/>
      <c r="O986" s="858"/>
      <c r="P986" s="1089">
        <v>0.6</v>
      </c>
      <c r="Q986" s="1089">
        <v>0.6</v>
      </c>
      <c r="R986" s="2315" t="s">
        <v>4865</v>
      </c>
      <c r="S986" s="858"/>
      <c r="T986" s="858"/>
      <c r="U986" s="858"/>
      <c r="V986" s="858"/>
      <c r="W986" s="858"/>
      <c r="X986" s="858"/>
      <c r="Y986" s="858"/>
      <c r="Z986" s="858"/>
      <c r="AA986" s="1089">
        <v>0.6</v>
      </c>
      <c r="AB986" s="2681"/>
      <c r="AC986" s="2681"/>
      <c r="AD986" s="2681"/>
      <c r="AE986" s="2681"/>
      <c r="AF986" s="2681"/>
      <c r="AG986" s="2681"/>
    </row>
    <row r="987" spans="1:33" s="1084" customFormat="1">
      <c r="A987" s="2338" t="s">
        <v>9478</v>
      </c>
      <c r="B987" s="1080" t="s">
        <v>9479</v>
      </c>
      <c r="C987" s="1079"/>
      <c r="D987" s="1079"/>
      <c r="E987" s="1081"/>
      <c r="F987" s="2311"/>
      <c r="G987" s="836"/>
      <c r="H987" s="2311"/>
      <c r="I987" s="2311"/>
      <c r="J987" s="2311"/>
      <c r="K987" s="2311"/>
      <c r="L987" s="2311"/>
      <c r="M987" s="2311"/>
      <c r="N987" s="2311"/>
      <c r="O987" s="2311"/>
      <c r="P987" s="1081"/>
      <c r="Q987" s="1081"/>
      <c r="R987" s="2312"/>
      <c r="S987" s="2311"/>
      <c r="T987" s="2311"/>
      <c r="U987" s="2311"/>
      <c r="V987" s="2311"/>
      <c r="W987" s="2311"/>
      <c r="X987" s="2311"/>
      <c r="Y987" s="2311"/>
      <c r="Z987" s="2311"/>
      <c r="AA987" s="1081"/>
      <c r="AB987" s="2680"/>
      <c r="AC987" s="2680"/>
      <c r="AD987" s="2680"/>
      <c r="AE987" s="2680"/>
      <c r="AF987" s="2680"/>
      <c r="AG987" s="2680"/>
    </row>
    <row r="988" spans="1:33" s="1090" customFormat="1">
      <c r="A988" s="2337" t="s">
        <v>9480</v>
      </c>
      <c r="B988" s="118" t="s">
        <v>100</v>
      </c>
      <c r="C988" s="1088"/>
      <c r="D988" s="1088"/>
      <c r="E988" s="1089">
        <v>0.6</v>
      </c>
      <c r="F988" s="858"/>
      <c r="G988" s="2314"/>
      <c r="H988" s="858"/>
      <c r="I988" s="858"/>
      <c r="J988" s="858"/>
      <c r="K988" s="858"/>
      <c r="L988" s="858"/>
      <c r="M988" s="858"/>
      <c r="N988" s="858"/>
      <c r="O988" s="858"/>
      <c r="P988" s="1089">
        <v>0.6</v>
      </c>
      <c r="Q988" s="1089">
        <v>0.6</v>
      </c>
      <c r="R988" s="2315" t="s">
        <v>4865</v>
      </c>
      <c r="S988" s="858"/>
      <c r="T988" s="858"/>
      <c r="U988" s="858"/>
      <c r="V988" s="858"/>
      <c r="W988" s="858"/>
      <c r="X988" s="858"/>
      <c r="Y988" s="858"/>
      <c r="Z988" s="858"/>
      <c r="AA988" s="1089">
        <v>0.6</v>
      </c>
      <c r="AB988" s="2681"/>
      <c r="AC988" s="2681"/>
      <c r="AD988" s="2681"/>
      <c r="AE988" s="2681"/>
      <c r="AF988" s="2681"/>
      <c r="AG988" s="2681"/>
    </row>
    <row r="989" spans="1:33" s="1084" customFormat="1">
      <c r="A989" s="2338" t="s">
        <v>9481</v>
      </c>
      <c r="B989" s="1080" t="s">
        <v>9482</v>
      </c>
      <c r="C989" s="1079"/>
      <c r="D989" s="1079"/>
      <c r="E989" s="1081"/>
      <c r="F989" s="2311"/>
      <c r="G989" s="836"/>
      <c r="H989" s="2311"/>
      <c r="I989" s="2311"/>
      <c r="J989" s="2311"/>
      <c r="K989" s="2311"/>
      <c r="L989" s="2311"/>
      <c r="M989" s="2311"/>
      <c r="N989" s="2311"/>
      <c r="O989" s="2311"/>
      <c r="P989" s="1081"/>
      <c r="Q989" s="1081"/>
      <c r="R989" s="2312"/>
      <c r="S989" s="2311"/>
      <c r="T989" s="2311"/>
      <c r="U989" s="2311"/>
      <c r="V989" s="2311"/>
      <c r="W989" s="2311"/>
      <c r="X989" s="2311"/>
      <c r="Y989" s="2311"/>
      <c r="Z989" s="2311"/>
      <c r="AA989" s="1081"/>
      <c r="AB989" s="2680"/>
      <c r="AC989" s="2680"/>
      <c r="AD989" s="2680"/>
      <c r="AE989" s="2680"/>
      <c r="AF989" s="2680"/>
      <c r="AG989" s="2680"/>
    </row>
    <row r="990" spans="1:33" s="1090" customFormat="1">
      <c r="A990" s="2337" t="s">
        <v>9483</v>
      </c>
      <c r="B990" s="118" t="s">
        <v>9484</v>
      </c>
      <c r="C990" s="1088"/>
      <c r="D990" s="1088"/>
      <c r="E990" s="1089">
        <v>1</v>
      </c>
      <c r="F990" s="858"/>
      <c r="G990" s="2314"/>
      <c r="H990" s="858"/>
      <c r="I990" s="858"/>
      <c r="J990" s="858"/>
      <c r="K990" s="858"/>
      <c r="L990" s="858"/>
      <c r="M990" s="858"/>
      <c r="N990" s="858"/>
      <c r="O990" s="858"/>
      <c r="P990" s="1089">
        <v>1</v>
      </c>
      <c r="Q990" s="1089">
        <v>1</v>
      </c>
      <c r="R990" s="2315" t="s">
        <v>4865</v>
      </c>
      <c r="S990" s="858"/>
      <c r="T990" s="858"/>
      <c r="U990" s="858"/>
      <c r="V990" s="858"/>
      <c r="W990" s="858"/>
      <c r="X990" s="858"/>
      <c r="Y990" s="858"/>
      <c r="Z990" s="858"/>
      <c r="AA990" s="1089">
        <v>1</v>
      </c>
      <c r="AB990" s="2681"/>
      <c r="AC990" s="2681"/>
      <c r="AD990" s="2681"/>
      <c r="AE990" s="2681"/>
      <c r="AF990" s="2681"/>
      <c r="AG990" s="2681"/>
    </row>
    <row r="991" spans="1:33" s="1084" customFormat="1">
      <c r="A991" s="2338" t="s">
        <v>9485</v>
      </c>
      <c r="B991" s="1080" t="s">
        <v>9486</v>
      </c>
      <c r="C991" s="1079"/>
      <c r="D991" s="1079"/>
      <c r="E991" s="1081"/>
      <c r="F991" s="2311"/>
      <c r="G991" s="836"/>
      <c r="H991" s="2311"/>
      <c r="I991" s="2311"/>
      <c r="J991" s="2311"/>
      <c r="K991" s="2311"/>
      <c r="L991" s="2311"/>
      <c r="M991" s="2311"/>
      <c r="N991" s="2311"/>
      <c r="O991" s="2311"/>
      <c r="P991" s="1081"/>
      <c r="Q991" s="1081"/>
      <c r="R991" s="2312"/>
      <c r="S991" s="2311"/>
      <c r="T991" s="2311"/>
      <c r="U991" s="2311"/>
      <c r="V991" s="2311"/>
      <c r="W991" s="2311"/>
      <c r="X991" s="2311"/>
      <c r="Y991" s="2311"/>
      <c r="Z991" s="2311"/>
      <c r="AA991" s="1081"/>
      <c r="AB991" s="2680"/>
      <c r="AC991" s="2680"/>
      <c r="AD991" s="2680"/>
      <c r="AE991" s="2680"/>
      <c r="AF991" s="2680"/>
      <c r="AG991" s="2680"/>
    </row>
    <row r="992" spans="1:33" s="1090" customFormat="1">
      <c r="A992" s="2337" t="s">
        <v>9487</v>
      </c>
      <c r="B992" s="118" t="s">
        <v>9488</v>
      </c>
      <c r="C992" s="1088"/>
      <c r="D992" s="1088"/>
      <c r="E992" s="1089">
        <v>1.85</v>
      </c>
      <c r="F992" s="858"/>
      <c r="G992" s="2314"/>
      <c r="H992" s="858"/>
      <c r="I992" s="858"/>
      <c r="J992" s="858"/>
      <c r="K992" s="858"/>
      <c r="L992" s="858"/>
      <c r="M992" s="858"/>
      <c r="N992" s="858"/>
      <c r="O992" s="858"/>
      <c r="P992" s="1089">
        <v>1.85</v>
      </c>
      <c r="Q992" s="1089">
        <v>1.85</v>
      </c>
      <c r="R992" s="2315" t="s">
        <v>4865</v>
      </c>
      <c r="S992" s="858"/>
      <c r="T992" s="858"/>
      <c r="U992" s="858"/>
      <c r="V992" s="858"/>
      <c r="W992" s="858"/>
      <c r="X992" s="858"/>
      <c r="Y992" s="858"/>
      <c r="Z992" s="858"/>
      <c r="AA992" s="1089">
        <v>1.85</v>
      </c>
      <c r="AB992" s="2681"/>
      <c r="AC992" s="2681"/>
      <c r="AD992" s="2681"/>
      <c r="AE992" s="2681"/>
      <c r="AF992" s="2681"/>
      <c r="AG992" s="2681"/>
    </row>
    <row r="993" spans="1:33" s="1084" customFormat="1" ht="15.75" customHeight="1">
      <c r="A993" s="2338" t="s">
        <v>9489</v>
      </c>
      <c r="B993" s="1080" t="s">
        <v>7106</v>
      </c>
      <c r="C993" s="1079"/>
      <c r="D993" s="1079"/>
      <c r="E993" s="1081"/>
      <c r="F993" s="2311"/>
      <c r="G993" s="836"/>
      <c r="H993" s="2311"/>
      <c r="I993" s="2311"/>
      <c r="J993" s="2311"/>
      <c r="K993" s="2311"/>
      <c r="L993" s="2311"/>
      <c r="M993" s="2311"/>
      <c r="N993" s="2311"/>
      <c r="O993" s="2311"/>
      <c r="P993" s="1081"/>
      <c r="Q993" s="1081"/>
      <c r="R993" s="2312"/>
      <c r="S993" s="2311"/>
      <c r="T993" s="2311"/>
      <c r="U993" s="2311"/>
      <c r="V993" s="2311"/>
      <c r="W993" s="2311"/>
      <c r="X993" s="2311"/>
      <c r="Y993" s="2311"/>
      <c r="Z993" s="2311"/>
      <c r="AA993" s="1081"/>
      <c r="AB993" s="2680"/>
      <c r="AC993" s="2680"/>
      <c r="AD993" s="2680"/>
      <c r="AE993" s="2680"/>
      <c r="AF993" s="2680"/>
      <c r="AG993" s="2680"/>
    </row>
    <row r="994" spans="1:33" s="1090" customFormat="1">
      <c r="A994" s="2337" t="s">
        <v>9490</v>
      </c>
      <c r="B994" s="118" t="s">
        <v>125</v>
      </c>
      <c r="C994" s="1088"/>
      <c r="D994" s="1088"/>
      <c r="E994" s="1089">
        <v>0.8</v>
      </c>
      <c r="F994" s="858"/>
      <c r="G994" s="2314"/>
      <c r="H994" s="858"/>
      <c r="I994" s="858"/>
      <c r="J994" s="858"/>
      <c r="K994" s="858"/>
      <c r="L994" s="858"/>
      <c r="M994" s="858"/>
      <c r="N994" s="858"/>
      <c r="O994" s="858"/>
      <c r="P994" s="1089">
        <v>0.8</v>
      </c>
      <c r="Q994" s="1089">
        <v>0.8</v>
      </c>
      <c r="R994" s="2315" t="s">
        <v>4865</v>
      </c>
      <c r="S994" s="858"/>
      <c r="T994" s="858"/>
      <c r="U994" s="858"/>
      <c r="V994" s="858"/>
      <c r="W994" s="858"/>
      <c r="X994" s="858"/>
      <c r="Y994" s="858"/>
      <c r="Z994" s="858"/>
      <c r="AA994" s="1089">
        <v>0.8</v>
      </c>
      <c r="AB994" s="2681"/>
      <c r="AC994" s="2681"/>
      <c r="AD994" s="2681"/>
      <c r="AE994" s="2681"/>
      <c r="AF994" s="2681"/>
      <c r="AG994" s="2681"/>
    </row>
    <row r="995" spans="1:33" s="1084" customFormat="1">
      <c r="A995" s="2338" t="s">
        <v>9491</v>
      </c>
      <c r="B995" s="1080" t="s">
        <v>9492</v>
      </c>
      <c r="C995" s="1079"/>
      <c r="D995" s="1079"/>
      <c r="E995" s="1081"/>
      <c r="F995" s="2311"/>
      <c r="G995" s="836"/>
      <c r="H995" s="2311"/>
      <c r="I995" s="2311"/>
      <c r="J995" s="2311"/>
      <c r="K995" s="2311"/>
      <c r="L995" s="2311"/>
      <c r="M995" s="2311"/>
      <c r="N995" s="2311"/>
      <c r="O995" s="2311"/>
      <c r="P995" s="1081"/>
      <c r="Q995" s="1081"/>
      <c r="R995" s="2312"/>
      <c r="S995" s="2311"/>
      <c r="T995" s="2311"/>
      <c r="U995" s="2311"/>
      <c r="V995" s="2311"/>
      <c r="W995" s="2311"/>
      <c r="X995" s="2311"/>
      <c r="Y995" s="2311"/>
      <c r="Z995" s="2311"/>
      <c r="AA995" s="1081"/>
      <c r="AB995" s="2680"/>
      <c r="AC995" s="2680"/>
      <c r="AD995" s="2680"/>
      <c r="AE995" s="2680"/>
      <c r="AF995" s="2680"/>
      <c r="AG995" s="2680"/>
    </row>
    <row r="996" spans="1:33" s="1090" customFormat="1">
      <c r="A996" s="2337" t="s">
        <v>9493</v>
      </c>
      <c r="B996" s="118" t="s">
        <v>291</v>
      </c>
      <c r="C996" s="1088"/>
      <c r="D996" s="1088"/>
      <c r="E996" s="1089">
        <v>1.1000000000000001</v>
      </c>
      <c r="F996" s="858"/>
      <c r="G996" s="2314"/>
      <c r="H996" s="858"/>
      <c r="I996" s="858"/>
      <c r="J996" s="858"/>
      <c r="K996" s="858"/>
      <c r="L996" s="858"/>
      <c r="M996" s="858"/>
      <c r="N996" s="858"/>
      <c r="O996" s="858"/>
      <c r="P996" s="1089">
        <v>1.1000000000000001</v>
      </c>
      <c r="Q996" s="1089">
        <v>1.1000000000000001</v>
      </c>
      <c r="R996" s="2315" t="s">
        <v>4865</v>
      </c>
      <c r="S996" s="858"/>
      <c r="T996" s="858"/>
      <c r="U996" s="858"/>
      <c r="V996" s="858"/>
      <c r="W996" s="858"/>
      <c r="X996" s="858"/>
      <c r="Y996" s="858"/>
      <c r="Z996" s="858"/>
      <c r="AA996" s="1089">
        <v>1.1000000000000001</v>
      </c>
      <c r="AB996" s="2681"/>
      <c r="AC996" s="2681"/>
      <c r="AD996" s="2681"/>
      <c r="AE996" s="2681"/>
      <c r="AF996" s="2681"/>
      <c r="AG996" s="2681"/>
    </row>
    <row r="997" spans="1:33" s="1084" customFormat="1">
      <c r="A997" s="2338" t="s">
        <v>9494</v>
      </c>
      <c r="B997" s="1080" t="s">
        <v>9495</v>
      </c>
      <c r="C997" s="1079"/>
      <c r="D997" s="1079"/>
      <c r="E997" s="1081"/>
      <c r="F997" s="2311"/>
      <c r="G997" s="836"/>
      <c r="H997" s="2311"/>
      <c r="I997" s="2311"/>
      <c r="J997" s="2311"/>
      <c r="K997" s="2311"/>
      <c r="L997" s="2311"/>
      <c r="M997" s="2311"/>
      <c r="N997" s="2311"/>
      <c r="O997" s="2311"/>
      <c r="P997" s="1081"/>
      <c r="Q997" s="1081"/>
      <c r="R997" s="2312"/>
      <c r="S997" s="2311"/>
      <c r="T997" s="2311"/>
      <c r="U997" s="2311"/>
      <c r="V997" s="2311"/>
      <c r="W997" s="2311"/>
      <c r="X997" s="2311"/>
      <c r="Y997" s="2311"/>
      <c r="Z997" s="2311"/>
      <c r="AA997" s="1081"/>
      <c r="AB997" s="2680"/>
      <c r="AC997" s="2680"/>
      <c r="AD997" s="2680"/>
      <c r="AE997" s="2680"/>
      <c r="AF997" s="2680"/>
      <c r="AG997" s="2680"/>
    </row>
    <row r="998" spans="1:33" s="1090" customFormat="1">
      <c r="A998" s="2337" t="s">
        <v>9496</v>
      </c>
      <c r="B998" s="118" t="s">
        <v>119</v>
      </c>
      <c r="C998" s="1088"/>
      <c r="D998" s="1088"/>
      <c r="E998" s="1089">
        <v>0.7</v>
      </c>
      <c r="F998" s="858"/>
      <c r="G998" s="2314"/>
      <c r="H998" s="858"/>
      <c r="I998" s="858"/>
      <c r="J998" s="858"/>
      <c r="K998" s="858"/>
      <c r="L998" s="858"/>
      <c r="M998" s="858"/>
      <c r="N998" s="858"/>
      <c r="O998" s="858"/>
      <c r="P998" s="1089">
        <v>0.7</v>
      </c>
      <c r="Q998" s="1089">
        <v>0.7</v>
      </c>
      <c r="R998" s="2315" t="s">
        <v>4865</v>
      </c>
      <c r="S998" s="858"/>
      <c r="T998" s="858"/>
      <c r="U998" s="858"/>
      <c r="V998" s="858"/>
      <c r="W998" s="858"/>
      <c r="X998" s="858"/>
      <c r="Y998" s="858"/>
      <c r="Z998" s="858"/>
      <c r="AA998" s="1089">
        <v>0.7</v>
      </c>
      <c r="AB998" s="2681"/>
      <c r="AC998" s="2681"/>
      <c r="AD998" s="2681"/>
      <c r="AE998" s="2681"/>
      <c r="AF998" s="2681"/>
      <c r="AG998" s="2681"/>
    </row>
    <row r="999" spans="1:33" s="1084" customFormat="1">
      <c r="A999" s="2338" t="s">
        <v>9497</v>
      </c>
      <c r="B999" s="1080" t="s">
        <v>9498</v>
      </c>
      <c r="C999" s="1079"/>
      <c r="D999" s="1079"/>
      <c r="E999" s="1081"/>
      <c r="F999" s="2311"/>
      <c r="G999" s="836"/>
      <c r="H999" s="2311"/>
      <c r="I999" s="2311"/>
      <c r="J999" s="2311"/>
      <c r="K999" s="2311"/>
      <c r="L999" s="2311"/>
      <c r="M999" s="2311"/>
      <c r="N999" s="2311"/>
      <c r="O999" s="2311"/>
      <c r="P999" s="1081"/>
      <c r="Q999" s="1081"/>
      <c r="R999" s="2312"/>
      <c r="S999" s="2311"/>
      <c r="T999" s="2311"/>
      <c r="U999" s="2311"/>
      <c r="V999" s="2311"/>
      <c r="W999" s="2311"/>
      <c r="X999" s="2311"/>
      <c r="Y999" s="2311"/>
      <c r="Z999" s="2311"/>
      <c r="AA999" s="1081"/>
      <c r="AB999" s="2680"/>
      <c r="AC999" s="2680"/>
      <c r="AD999" s="2680"/>
      <c r="AE999" s="2680"/>
      <c r="AF999" s="2680"/>
      <c r="AG999" s="2680"/>
    </row>
    <row r="1000" spans="1:33" s="1090" customFormat="1">
      <c r="A1000" s="2337" t="s">
        <v>9499</v>
      </c>
      <c r="B1000" s="118" t="s">
        <v>70</v>
      </c>
      <c r="C1000" s="1088"/>
      <c r="D1000" s="1088"/>
      <c r="E1000" s="1089">
        <v>0.7</v>
      </c>
      <c r="F1000" s="858"/>
      <c r="G1000" s="2314"/>
      <c r="H1000" s="858"/>
      <c r="I1000" s="858"/>
      <c r="J1000" s="858"/>
      <c r="K1000" s="858"/>
      <c r="L1000" s="858"/>
      <c r="M1000" s="858"/>
      <c r="N1000" s="858"/>
      <c r="O1000" s="858"/>
      <c r="P1000" s="1089">
        <v>0.7</v>
      </c>
      <c r="Q1000" s="1089">
        <v>0.7</v>
      </c>
      <c r="R1000" s="2315" t="s">
        <v>4865</v>
      </c>
      <c r="S1000" s="858"/>
      <c r="T1000" s="858"/>
      <c r="U1000" s="858"/>
      <c r="V1000" s="858"/>
      <c r="W1000" s="858"/>
      <c r="X1000" s="858"/>
      <c r="Y1000" s="858"/>
      <c r="Z1000" s="858"/>
      <c r="AA1000" s="1089">
        <v>0.7</v>
      </c>
      <c r="AB1000" s="2681"/>
      <c r="AC1000" s="2681"/>
      <c r="AD1000" s="2681"/>
      <c r="AE1000" s="2681"/>
      <c r="AF1000" s="2681"/>
      <c r="AG1000" s="2681"/>
    </row>
    <row r="1001" spans="1:33" s="1084" customFormat="1">
      <c r="A1001" s="2338" t="s">
        <v>9500</v>
      </c>
      <c r="B1001" s="1080" t="s">
        <v>9501</v>
      </c>
      <c r="C1001" s="1079"/>
      <c r="D1001" s="1079"/>
      <c r="E1001" s="1081"/>
      <c r="F1001" s="2311"/>
      <c r="G1001" s="836"/>
      <c r="H1001" s="2311"/>
      <c r="I1001" s="2311"/>
      <c r="J1001" s="2311"/>
      <c r="K1001" s="2311"/>
      <c r="L1001" s="2311"/>
      <c r="M1001" s="2311"/>
      <c r="N1001" s="2311"/>
      <c r="O1001" s="2311"/>
      <c r="P1001" s="2311"/>
      <c r="Q1001" s="836"/>
      <c r="R1001" s="2312"/>
      <c r="S1001" s="2311"/>
      <c r="T1001" s="2311"/>
      <c r="U1001" s="2311"/>
      <c r="V1001" s="2311"/>
      <c r="W1001" s="2311"/>
      <c r="X1001" s="2311"/>
      <c r="Y1001" s="2311"/>
      <c r="Z1001" s="2311"/>
      <c r="AA1001" s="836"/>
      <c r="AB1001" s="2680"/>
      <c r="AC1001" s="2680"/>
      <c r="AD1001" s="2680"/>
      <c r="AE1001" s="2680"/>
      <c r="AF1001" s="2680"/>
      <c r="AG1001" s="2680"/>
    </row>
    <row r="1002" spans="1:33" s="1090" customFormat="1">
      <c r="A1002" s="2337" t="s">
        <v>9502</v>
      </c>
      <c r="B1002" s="118" t="s">
        <v>70</v>
      </c>
      <c r="C1002" s="1088"/>
      <c r="D1002" s="1088"/>
      <c r="E1002" s="1089">
        <v>1</v>
      </c>
      <c r="F1002" s="858"/>
      <c r="G1002" s="2314"/>
      <c r="H1002" s="858"/>
      <c r="I1002" s="858"/>
      <c r="J1002" s="858"/>
      <c r="K1002" s="858"/>
      <c r="L1002" s="858"/>
      <c r="M1002" s="858"/>
      <c r="N1002" s="858"/>
      <c r="O1002" s="858"/>
      <c r="P1002" s="1089">
        <v>1</v>
      </c>
      <c r="Q1002" s="1089">
        <v>1</v>
      </c>
      <c r="R1002" s="2315" t="s">
        <v>4865</v>
      </c>
      <c r="S1002" s="858"/>
      <c r="T1002" s="858"/>
      <c r="U1002" s="858"/>
      <c r="V1002" s="858"/>
      <c r="W1002" s="858"/>
      <c r="X1002" s="858"/>
      <c r="Y1002" s="858"/>
      <c r="Z1002" s="858"/>
      <c r="AA1002" s="1089">
        <v>1</v>
      </c>
      <c r="AB1002" s="2681"/>
      <c r="AC1002" s="2681"/>
      <c r="AD1002" s="2681"/>
      <c r="AE1002" s="2681"/>
      <c r="AF1002" s="2681"/>
      <c r="AG1002" s="2681"/>
    </row>
    <row r="1003" spans="1:33" s="1084" customFormat="1">
      <c r="A1003" s="2338" t="s">
        <v>9503</v>
      </c>
      <c r="B1003" s="1080" t="s">
        <v>9504</v>
      </c>
      <c r="C1003" s="1079"/>
      <c r="D1003" s="1079"/>
      <c r="E1003" s="1081"/>
      <c r="F1003" s="2311"/>
      <c r="G1003" s="836"/>
      <c r="H1003" s="2311"/>
      <c r="I1003" s="2311"/>
      <c r="J1003" s="2311"/>
      <c r="K1003" s="2311"/>
      <c r="L1003" s="2311"/>
      <c r="M1003" s="2311"/>
      <c r="N1003" s="2311"/>
      <c r="O1003" s="2311"/>
      <c r="P1003" s="1081"/>
      <c r="Q1003" s="1081"/>
      <c r="R1003" s="2312"/>
      <c r="S1003" s="2311"/>
      <c r="T1003" s="2311"/>
      <c r="U1003" s="2311"/>
      <c r="V1003" s="2311"/>
      <c r="W1003" s="2311"/>
      <c r="X1003" s="2311"/>
      <c r="Y1003" s="2311"/>
      <c r="Z1003" s="2311"/>
      <c r="AA1003" s="1081"/>
      <c r="AB1003" s="2680"/>
      <c r="AC1003" s="2680"/>
      <c r="AD1003" s="2680"/>
      <c r="AE1003" s="2680"/>
      <c r="AF1003" s="2680"/>
      <c r="AG1003" s="2680"/>
    </row>
    <row r="1004" spans="1:33" s="1090" customFormat="1">
      <c r="A1004" s="2337" t="s">
        <v>9505</v>
      </c>
      <c r="B1004" s="118" t="s">
        <v>70</v>
      </c>
      <c r="C1004" s="1088"/>
      <c r="D1004" s="1088"/>
      <c r="E1004" s="1089">
        <v>1</v>
      </c>
      <c r="F1004" s="858"/>
      <c r="G1004" s="2314"/>
      <c r="H1004" s="858"/>
      <c r="I1004" s="858"/>
      <c r="J1004" s="858"/>
      <c r="K1004" s="858"/>
      <c r="L1004" s="858"/>
      <c r="M1004" s="858"/>
      <c r="N1004" s="858"/>
      <c r="O1004" s="858"/>
      <c r="P1004" s="1089">
        <v>1</v>
      </c>
      <c r="Q1004" s="1089">
        <v>1</v>
      </c>
      <c r="R1004" s="2315" t="s">
        <v>4865</v>
      </c>
      <c r="S1004" s="858"/>
      <c r="T1004" s="858"/>
      <c r="U1004" s="858"/>
      <c r="V1004" s="858"/>
      <c r="W1004" s="858"/>
      <c r="X1004" s="858"/>
      <c r="Y1004" s="858"/>
      <c r="Z1004" s="858"/>
      <c r="AA1004" s="1089">
        <v>1</v>
      </c>
      <c r="AB1004" s="2681"/>
      <c r="AC1004" s="2681"/>
      <c r="AD1004" s="2681"/>
      <c r="AE1004" s="2681"/>
      <c r="AF1004" s="2681"/>
      <c r="AG1004" s="2681"/>
    </row>
    <row r="1005" spans="1:33" s="1084" customFormat="1">
      <c r="A1005" s="2338" t="s">
        <v>9506</v>
      </c>
      <c r="B1005" s="1080" t="s">
        <v>9507</v>
      </c>
      <c r="C1005" s="1079"/>
      <c r="D1005" s="1079"/>
      <c r="E1005" s="1081"/>
      <c r="F1005" s="2311"/>
      <c r="G1005" s="836"/>
      <c r="H1005" s="2311"/>
      <c r="I1005" s="2311"/>
      <c r="J1005" s="2311"/>
      <c r="K1005" s="2311"/>
      <c r="L1005" s="2311"/>
      <c r="M1005" s="2311"/>
      <c r="N1005" s="2311"/>
      <c r="O1005" s="2311"/>
      <c r="P1005" s="1081"/>
      <c r="Q1005" s="1081"/>
      <c r="R1005" s="2312"/>
      <c r="S1005" s="2311"/>
      <c r="T1005" s="2311"/>
      <c r="U1005" s="2311"/>
      <c r="V1005" s="2311"/>
      <c r="W1005" s="2311"/>
      <c r="X1005" s="2311"/>
      <c r="Y1005" s="2311"/>
      <c r="Z1005" s="2311"/>
      <c r="AA1005" s="1081"/>
      <c r="AB1005" s="2680"/>
      <c r="AC1005" s="2680"/>
      <c r="AD1005" s="2680"/>
      <c r="AE1005" s="2680"/>
      <c r="AF1005" s="2680"/>
      <c r="AG1005" s="2680"/>
    </row>
    <row r="1006" spans="1:33" s="1090" customFormat="1">
      <c r="A1006" s="2337" t="s">
        <v>9508</v>
      </c>
      <c r="B1006" s="118" t="s">
        <v>70</v>
      </c>
      <c r="C1006" s="1088"/>
      <c r="D1006" s="1088"/>
      <c r="E1006" s="1089">
        <v>0.8</v>
      </c>
      <c r="F1006" s="858"/>
      <c r="G1006" s="2314"/>
      <c r="H1006" s="858"/>
      <c r="I1006" s="858"/>
      <c r="J1006" s="858"/>
      <c r="K1006" s="858"/>
      <c r="L1006" s="858"/>
      <c r="M1006" s="858"/>
      <c r="N1006" s="858"/>
      <c r="O1006" s="858"/>
      <c r="P1006" s="1089">
        <v>0.8</v>
      </c>
      <c r="Q1006" s="1089">
        <v>0.8</v>
      </c>
      <c r="R1006" s="2315" t="s">
        <v>4865</v>
      </c>
      <c r="S1006" s="858"/>
      <c r="T1006" s="858"/>
      <c r="U1006" s="858"/>
      <c r="V1006" s="858"/>
      <c r="W1006" s="858"/>
      <c r="X1006" s="858"/>
      <c r="Y1006" s="858"/>
      <c r="Z1006" s="858"/>
      <c r="AA1006" s="1089">
        <v>0.8</v>
      </c>
      <c r="AB1006" s="2681"/>
      <c r="AC1006" s="2681"/>
      <c r="AD1006" s="2681"/>
      <c r="AE1006" s="2681"/>
      <c r="AF1006" s="2681"/>
      <c r="AG1006" s="2681"/>
    </row>
    <row r="1007" spans="1:33" s="1084" customFormat="1">
      <c r="A1007" s="2338" t="s">
        <v>9509</v>
      </c>
      <c r="B1007" s="1080" t="s">
        <v>9510</v>
      </c>
      <c r="C1007" s="1079"/>
      <c r="D1007" s="1079"/>
      <c r="E1007" s="1081"/>
      <c r="F1007" s="2311"/>
      <c r="G1007" s="836"/>
      <c r="H1007" s="2311"/>
      <c r="I1007" s="2311"/>
      <c r="J1007" s="2311"/>
      <c r="K1007" s="2311"/>
      <c r="L1007" s="2311"/>
      <c r="M1007" s="2311"/>
      <c r="N1007" s="2311"/>
      <c r="O1007" s="2311"/>
      <c r="P1007" s="1081"/>
      <c r="Q1007" s="1081"/>
      <c r="R1007" s="2312"/>
      <c r="S1007" s="2311"/>
      <c r="T1007" s="2311"/>
      <c r="U1007" s="2311"/>
      <c r="V1007" s="2311"/>
      <c r="W1007" s="2311"/>
      <c r="X1007" s="2311"/>
      <c r="Y1007" s="2311"/>
      <c r="Z1007" s="2311"/>
      <c r="AA1007" s="1081"/>
      <c r="AB1007" s="2680"/>
      <c r="AC1007" s="2680"/>
      <c r="AD1007" s="2680"/>
      <c r="AE1007" s="2680"/>
      <c r="AF1007" s="2680"/>
      <c r="AG1007" s="2680"/>
    </row>
    <row r="1008" spans="1:33" s="1090" customFormat="1">
      <c r="A1008" s="2337" t="s">
        <v>9511</v>
      </c>
      <c r="B1008" s="118" t="s">
        <v>70</v>
      </c>
      <c r="C1008" s="1088"/>
      <c r="D1008" s="1088"/>
      <c r="E1008" s="1089">
        <v>1</v>
      </c>
      <c r="F1008" s="858"/>
      <c r="G1008" s="2314"/>
      <c r="H1008" s="858"/>
      <c r="I1008" s="858"/>
      <c r="J1008" s="858"/>
      <c r="K1008" s="858"/>
      <c r="L1008" s="858"/>
      <c r="M1008" s="858"/>
      <c r="N1008" s="858"/>
      <c r="O1008" s="858"/>
      <c r="P1008" s="1089">
        <v>1</v>
      </c>
      <c r="Q1008" s="1089">
        <v>1</v>
      </c>
      <c r="R1008" s="2315" t="s">
        <v>4865</v>
      </c>
      <c r="S1008" s="858"/>
      <c r="T1008" s="858"/>
      <c r="U1008" s="858"/>
      <c r="V1008" s="858"/>
      <c r="W1008" s="858"/>
      <c r="X1008" s="858"/>
      <c r="Y1008" s="858"/>
      <c r="Z1008" s="858"/>
      <c r="AA1008" s="1089">
        <v>1</v>
      </c>
      <c r="AB1008" s="2681"/>
      <c r="AC1008" s="2681"/>
      <c r="AD1008" s="2681"/>
      <c r="AE1008" s="2681"/>
      <c r="AF1008" s="2681"/>
      <c r="AG1008" s="2681"/>
    </row>
    <row r="1009" spans="1:33" s="1084" customFormat="1">
      <c r="A1009" s="2338" t="s">
        <v>9512</v>
      </c>
      <c r="B1009" s="1080" t="s">
        <v>9513</v>
      </c>
      <c r="C1009" s="1079"/>
      <c r="D1009" s="1079"/>
      <c r="E1009" s="1081"/>
      <c r="F1009" s="2311"/>
      <c r="G1009" s="836"/>
      <c r="H1009" s="2311"/>
      <c r="I1009" s="2311"/>
      <c r="J1009" s="2311"/>
      <c r="K1009" s="2311"/>
      <c r="L1009" s="2311"/>
      <c r="M1009" s="2311"/>
      <c r="N1009" s="2311"/>
      <c r="O1009" s="2311"/>
      <c r="P1009" s="1081"/>
      <c r="Q1009" s="1081"/>
      <c r="R1009" s="2312"/>
      <c r="S1009" s="2311"/>
      <c r="T1009" s="2311"/>
      <c r="U1009" s="2311"/>
      <c r="V1009" s="2311"/>
      <c r="W1009" s="2311"/>
      <c r="X1009" s="2311"/>
      <c r="Y1009" s="2311"/>
      <c r="Z1009" s="2311"/>
      <c r="AA1009" s="1081"/>
      <c r="AB1009" s="2680"/>
      <c r="AC1009" s="2680"/>
      <c r="AD1009" s="2680"/>
      <c r="AE1009" s="2680"/>
      <c r="AF1009" s="2680"/>
      <c r="AG1009" s="2680"/>
    </row>
    <row r="1010" spans="1:33" s="1090" customFormat="1">
      <c r="A1010" s="2337" t="s">
        <v>9514</v>
      </c>
      <c r="B1010" s="118" t="s">
        <v>70</v>
      </c>
      <c r="C1010" s="1088"/>
      <c r="D1010" s="1088"/>
      <c r="E1010" s="1089">
        <v>1</v>
      </c>
      <c r="F1010" s="858"/>
      <c r="G1010" s="2314"/>
      <c r="H1010" s="858"/>
      <c r="I1010" s="858"/>
      <c r="J1010" s="858"/>
      <c r="K1010" s="858"/>
      <c r="L1010" s="858"/>
      <c r="M1010" s="858"/>
      <c r="N1010" s="858"/>
      <c r="O1010" s="858"/>
      <c r="P1010" s="1089">
        <v>1</v>
      </c>
      <c r="Q1010" s="1089">
        <v>1</v>
      </c>
      <c r="R1010" s="2315" t="s">
        <v>4865</v>
      </c>
      <c r="S1010" s="858"/>
      <c r="T1010" s="858"/>
      <c r="U1010" s="858"/>
      <c r="V1010" s="858"/>
      <c r="W1010" s="858"/>
      <c r="X1010" s="858"/>
      <c r="Y1010" s="858"/>
      <c r="Z1010" s="858"/>
      <c r="AA1010" s="1089">
        <v>1</v>
      </c>
      <c r="AB1010" s="2681"/>
      <c r="AC1010" s="2681"/>
      <c r="AD1010" s="2681"/>
      <c r="AE1010" s="2681"/>
      <c r="AF1010" s="2681"/>
      <c r="AG1010" s="2681"/>
    </row>
    <row r="1011" spans="1:33" s="1084" customFormat="1">
      <c r="A1011" s="2338" t="s">
        <v>9515</v>
      </c>
      <c r="B1011" s="1080" t="s">
        <v>9516</v>
      </c>
      <c r="C1011" s="1079"/>
      <c r="D1011" s="1079"/>
      <c r="E1011" s="1081"/>
      <c r="F1011" s="2311"/>
      <c r="G1011" s="836"/>
      <c r="H1011" s="2311"/>
      <c r="I1011" s="2311"/>
      <c r="J1011" s="2311"/>
      <c r="K1011" s="2311"/>
      <c r="L1011" s="2311"/>
      <c r="M1011" s="2311"/>
      <c r="N1011" s="2311"/>
      <c r="O1011" s="2311"/>
      <c r="P1011" s="1081"/>
      <c r="Q1011" s="1081"/>
      <c r="R1011" s="2312"/>
      <c r="S1011" s="2311"/>
      <c r="T1011" s="2311"/>
      <c r="U1011" s="2311"/>
      <c r="V1011" s="2311"/>
      <c r="W1011" s="2311"/>
      <c r="X1011" s="2311"/>
      <c r="Y1011" s="2311"/>
      <c r="Z1011" s="2311"/>
      <c r="AA1011" s="1081"/>
      <c r="AB1011" s="2680"/>
      <c r="AC1011" s="2680"/>
      <c r="AD1011" s="2680"/>
      <c r="AE1011" s="2680"/>
      <c r="AF1011" s="2680"/>
      <c r="AG1011" s="2680"/>
    </row>
    <row r="1012" spans="1:33" s="1090" customFormat="1">
      <c r="A1012" s="2337" t="s">
        <v>9517</v>
      </c>
      <c r="B1012" s="118" t="s">
        <v>70</v>
      </c>
      <c r="C1012" s="1088"/>
      <c r="D1012" s="1088"/>
      <c r="E1012" s="1089">
        <v>0.95</v>
      </c>
      <c r="F1012" s="858"/>
      <c r="G1012" s="2314"/>
      <c r="H1012" s="858"/>
      <c r="I1012" s="858"/>
      <c r="J1012" s="858"/>
      <c r="K1012" s="858"/>
      <c r="L1012" s="858"/>
      <c r="M1012" s="858"/>
      <c r="N1012" s="858"/>
      <c r="O1012" s="858"/>
      <c r="P1012" s="1089">
        <v>0.95</v>
      </c>
      <c r="Q1012" s="1089">
        <v>0.95</v>
      </c>
      <c r="R1012" s="2315" t="s">
        <v>4865</v>
      </c>
      <c r="S1012" s="858"/>
      <c r="T1012" s="858"/>
      <c r="U1012" s="858"/>
      <c r="V1012" s="858"/>
      <c r="W1012" s="858"/>
      <c r="X1012" s="858"/>
      <c r="Y1012" s="858"/>
      <c r="Z1012" s="858"/>
      <c r="AA1012" s="1089">
        <v>0.95</v>
      </c>
      <c r="AB1012" s="2681"/>
      <c r="AC1012" s="2681"/>
      <c r="AD1012" s="2681"/>
      <c r="AE1012" s="2681"/>
      <c r="AF1012" s="2681"/>
      <c r="AG1012" s="2681"/>
    </row>
    <row r="1013" spans="1:33" s="1084" customFormat="1">
      <c r="A1013" s="2338" t="s">
        <v>9518</v>
      </c>
      <c r="B1013" s="1080" t="s">
        <v>9519</v>
      </c>
      <c r="C1013" s="1079"/>
      <c r="D1013" s="1079"/>
      <c r="E1013" s="1081"/>
      <c r="F1013" s="2311"/>
      <c r="G1013" s="836"/>
      <c r="H1013" s="2311"/>
      <c r="I1013" s="2311"/>
      <c r="J1013" s="2311"/>
      <c r="K1013" s="2311"/>
      <c r="L1013" s="2311"/>
      <c r="M1013" s="2311"/>
      <c r="N1013" s="2311"/>
      <c r="O1013" s="2311"/>
      <c r="P1013" s="1081"/>
      <c r="Q1013" s="1081"/>
      <c r="R1013" s="2312"/>
      <c r="S1013" s="2311"/>
      <c r="T1013" s="2311"/>
      <c r="U1013" s="2311"/>
      <c r="V1013" s="2311"/>
      <c r="W1013" s="2311"/>
      <c r="X1013" s="2311"/>
      <c r="Y1013" s="2311"/>
      <c r="Z1013" s="2311"/>
      <c r="AA1013" s="1081"/>
      <c r="AB1013" s="2680"/>
      <c r="AC1013" s="2680"/>
      <c r="AD1013" s="2680"/>
      <c r="AE1013" s="2680"/>
      <c r="AF1013" s="2680"/>
      <c r="AG1013" s="2680"/>
    </row>
    <row r="1014" spans="1:33" s="1090" customFormat="1">
      <c r="A1014" s="2337" t="s">
        <v>9520</v>
      </c>
      <c r="B1014" s="118" t="s">
        <v>70</v>
      </c>
      <c r="C1014" s="1088"/>
      <c r="D1014" s="1088"/>
      <c r="E1014" s="1089">
        <v>1</v>
      </c>
      <c r="F1014" s="858"/>
      <c r="G1014" s="2314"/>
      <c r="H1014" s="858"/>
      <c r="I1014" s="858"/>
      <c r="J1014" s="858"/>
      <c r="K1014" s="858"/>
      <c r="L1014" s="858"/>
      <c r="M1014" s="858"/>
      <c r="N1014" s="858"/>
      <c r="O1014" s="858"/>
      <c r="P1014" s="1089">
        <v>1</v>
      </c>
      <c r="Q1014" s="1089">
        <v>1</v>
      </c>
      <c r="R1014" s="2315" t="s">
        <v>4865</v>
      </c>
      <c r="S1014" s="858"/>
      <c r="T1014" s="858"/>
      <c r="U1014" s="858"/>
      <c r="V1014" s="858"/>
      <c r="W1014" s="858"/>
      <c r="X1014" s="858"/>
      <c r="Y1014" s="858"/>
      <c r="Z1014" s="858"/>
      <c r="AA1014" s="1089">
        <v>1</v>
      </c>
      <c r="AB1014" s="2681"/>
      <c r="AC1014" s="2681"/>
      <c r="AD1014" s="2681"/>
      <c r="AE1014" s="2681"/>
      <c r="AF1014" s="2681"/>
      <c r="AG1014" s="2681"/>
    </row>
    <row r="1015" spans="1:33" s="1084" customFormat="1">
      <c r="A1015" s="2338" t="s">
        <v>9521</v>
      </c>
      <c r="B1015" s="1080" t="s">
        <v>9522</v>
      </c>
      <c r="C1015" s="1079"/>
      <c r="D1015" s="1079"/>
      <c r="E1015" s="1081"/>
      <c r="F1015" s="2311"/>
      <c r="G1015" s="836"/>
      <c r="H1015" s="2311"/>
      <c r="I1015" s="2311"/>
      <c r="J1015" s="2311"/>
      <c r="K1015" s="2311"/>
      <c r="L1015" s="2311"/>
      <c r="M1015" s="2311"/>
      <c r="N1015" s="2311"/>
      <c r="O1015" s="2311"/>
      <c r="P1015" s="1081"/>
      <c r="Q1015" s="1081"/>
      <c r="R1015" s="2312"/>
      <c r="S1015" s="2311"/>
      <c r="T1015" s="2311"/>
      <c r="U1015" s="2311"/>
      <c r="V1015" s="2311"/>
      <c r="W1015" s="2311"/>
      <c r="X1015" s="2311"/>
      <c r="Y1015" s="2311"/>
      <c r="Z1015" s="2311"/>
      <c r="AA1015" s="1081"/>
      <c r="AB1015" s="2680"/>
      <c r="AC1015" s="2680"/>
      <c r="AD1015" s="2680"/>
      <c r="AE1015" s="2680"/>
      <c r="AF1015" s="2680"/>
      <c r="AG1015" s="2680"/>
    </row>
    <row r="1016" spans="1:33" s="1090" customFormat="1">
      <c r="A1016" s="2337" t="s">
        <v>9523</v>
      </c>
      <c r="B1016" s="118" t="s">
        <v>70</v>
      </c>
      <c r="C1016" s="1088"/>
      <c r="D1016" s="1088"/>
      <c r="E1016" s="1089">
        <v>0.8</v>
      </c>
      <c r="F1016" s="858"/>
      <c r="G1016" s="2314"/>
      <c r="H1016" s="858"/>
      <c r="I1016" s="858"/>
      <c r="J1016" s="858"/>
      <c r="K1016" s="858"/>
      <c r="L1016" s="858"/>
      <c r="M1016" s="858"/>
      <c r="N1016" s="858"/>
      <c r="O1016" s="858"/>
      <c r="P1016" s="1089">
        <v>0.8</v>
      </c>
      <c r="Q1016" s="1089">
        <v>0.8</v>
      </c>
      <c r="R1016" s="2315" t="s">
        <v>4865</v>
      </c>
      <c r="S1016" s="858"/>
      <c r="T1016" s="858"/>
      <c r="U1016" s="858"/>
      <c r="V1016" s="858"/>
      <c r="W1016" s="858"/>
      <c r="X1016" s="858"/>
      <c r="Y1016" s="858"/>
      <c r="Z1016" s="858"/>
      <c r="AA1016" s="1089">
        <v>0.8</v>
      </c>
      <c r="AB1016" s="2681"/>
      <c r="AC1016" s="2681"/>
      <c r="AD1016" s="2681"/>
      <c r="AE1016" s="2681"/>
      <c r="AF1016" s="2681"/>
      <c r="AG1016" s="2681"/>
    </row>
    <row r="1017" spans="1:33" s="1084" customFormat="1">
      <c r="A1017" s="2338" t="s">
        <v>9524</v>
      </c>
      <c r="B1017" s="1080" t="s">
        <v>9525</v>
      </c>
      <c r="C1017" s="1079"/>
      <c r="D1017" s="1079"/>
      <c r="E1017" s="1081"/>
      <c r="F1017" s="2311"/>
      <c r="G1017" s="836"/>
      <c r="H1017" s="2311"/>
      <c r="I1017" s="2311"/>
      <c r="J1017" s="2311"/>
      <c r="K1017" s="2311"/>
      <c r="L1017" s="2311"/>
      <c r="M1017" s="2311"/>
      <c r="N1017" s="2311"/>
      <c r="O1017" s="2311"/>
      <c r="P1017" s="1081"/>
      <c r="Q1017" s="1081"/>
      <c r="R1017" s="2312"/>
      <c r="S1017" s="2311"/>
      <c r="T1017" s="2311"/>
      <c r="U1017" s="2311"/>
      <c r="V1017" s="2311"/>
      <c r="W1017" s="2311"/>
      <c r="X1017" s="2311"/>
      <c r="Y1017" s="2311"/>
      <c r="Z1017" s="2311"/>
      <c r="AA1017" s="1081"/>
      <c r="AB1017" s="2680"/>
      <c r="AC1017" s="2680"/>
      <c r="AD1017" s="2680"/>
      <c r="AE1017" s="2680"/>
      <c r="AF1017" s="2680"/>
      <c r="AG1017" s="2680"/>
    </row>
    <row r="1018" spans="1:33" s="1090" customFormat="1">
      <c r="A1018" s="2337" t="s">
        <v>9526</v>
      </c>
      <c r="B1018" s="118" t="s">
        <v>9527</v>
      </c>
      <c r="C1018" s="1088"/>
      <c r="D1018" s="1088"/>
      <c r="E1018" s="1089">
        <v>0.7</v>
      </c>
      <c r="F1018" s="858"/>
      <c r="G1018" s="2314"/>
      <c r="H1018" s="858"/>
      <c r="I1018" s="858"/>
      <c r="J1018" s="858"/>
      <c r="K1018" s="858"/>
      <c r="L1018" s="858"/>
      <c r="M1018" s="858"/>
      <c r="N1018" s="858"/>
      <c r="O1018" s="858"/>
      <c r="P1018" s="1089">
        <v>0.7</v>
      </c>
      <c r="Q1018" s="1089">
        <v>0.7</v>
      </c>
      <c r="R1018" s="2315" t="s">
        <v>4865</v>
      </c>
      <c r="S1018" s="858"/>
      <c r="T1018" s="858"/>
      <c r="U1018" s="858"/>
      <c r="V1018" s="858"/>
      <c r="W1018" s="858"/>
      <c r="X1018" s="858"/>
      <c r="Y1018" s="858"/>
      <c r="Z1018" s="858"/>
      <c r="AA1018" s="1089">
        <v>0.7</v>
      </c>
      <c r="AB1018" s="2681"/>
      <c r="AC1018" s="2681"/>
      <c r="AD1018" s="2681"/>
      <c r="AE1018" s="2681"/>
      <c r="AF1018" s="2681"/>
      <c r="AG1018" s="2681"/>
    </row>
    <row r="1019" spans="1:33" s="1090" customFormat="1">
      <c r="A1019" s="2337" t="s">
        <v>9528</v>
      </c>
      <c r="B1019" s="118" t="s">
        <v>70</v>
      </c>
      <c r="C1019" s="1088"/>
      <c r="D1019" s="1088"/>
      <c r="E1019" s="1089">
        <v>0.95</v>
      </c>
      <c r="F1019" s="858"/>
      <c r="G1019" s="2314"/>
      <c r="H1019" s="858"/>
      <c r="I1019" s="858"/>
      <c r="J1019" s="858"/>
      <c r="K1019" s="858"/>
      <c r="L1019" s="858"/>
      <c r="M1019" s="858"/>
      <c r="N1019" s="858"/>
      <c r="O1019" s="858"/>
      <c r="P1019" s="1089">
        <v>0.95</v>
      </c>
      <c r="Q1019" s="1089">
        <v>0.95</v>
      </c>
      <c r="R1019" s="2315" t="s">
        <v>4865</v>
      </c>
      <c r="S1019" s="858"/>
      <c r="T1019" s="858"/>
      <c r="U1019" s="858"/>
      <c r="V1019" s="858"/>
      <c r="W1019" s="858"/>
      <c r="X1019" s="858"/>
      <c r="Y1019" s="858"/>
      <c r="Z1019" s="858"/>
      <c r="AA1019" s="1089">
        <v>0.95</v>
      </c>
      <c r="AB1019" s="2681"/>
      <c r="AC1019" s="2681"/>
      <c r="AD1019" s="2681"/>
      <c r="AE1019" s="2681"/>
      <c r="AF1019" s="2681"/>
      <c r="AG1019" s="2681"/>
    </row>
    <row r="1020" spans="1:33" s="1084" customFormat="1" ht="14.25" customHeight="1">
      <c r="A1020" s="2338" t="s">
        <v>9529</v>
      </c>
      <c r="B1020" s="1080" t="s">
        <v>9530</v>
      </c>
      <c r="C1020" s="1079"/>
      <c r="D1020" s="1079"/>
      <c r="E1020" s="1081"/>
      <c r="F1020" s="2311"/>
      <c r="G1020" s="836"/>
      <c r="H1020" s="2311"/>
      <c r="I1020" s="2311"/>
      <c r="J1020" s="2311"/>
      <c r="K1020" s="2311"/>
      <c r="L1020" s="2311"/>
      <c r="M1020" s="2311"/>
      <c r="N1020" s="2311"/>
      <c r="O1020" s="2311"/>
      <c r="P1020" s="1081"/>
      <c r="Q1020" s="1081"/>
      <c r="R1020" s="2312"/>
      <c r="S1020" s="2311"/>
      <c r="T1020" s="2311"/>
      <c r="U1020" s="2311"/>
      <c r="V1020" s="2311"/>
      <c r="W1020" s="2311"/>
      <c r="X1020" s="2311"/>
      <c r="Y1020" s="2311"/>
      <c r="Z1020" s="2311"/>
      <c r="AA1020" s="1081"/>
      <c r="AB1020" s="2680"/>
      <c r="AC1020" s="2680"/>
      <c r="AD1020" s="2680"/>
      <c r="AE1020" s="2680"/>
      <c r="AF1020" s="2680"/>
      <c r="AG1020" s="2680"/>
    </row>
    <row r="1021" spans="1:33" s="1090" customFormat="1">
      <c r="A1021" s="2337" t="s">
        <v>9531</v>
      </c>
      <c r="B1021" s="118" t="s">
        <v>70</v>
      </c>
      <c r="C1021" s="1088"/>
      <c r="D1021" s="1088"/>
      <c r="E1021" s="1089">
        <v>1.1000000000000001</v>
      </c>
      <c r="F1021" s="858"/>
      <c r="G1021" s="2314"/>
      <c r="H1021" s="858"/>
      <c r="I1021" s="858"/>
      <c r="J1021" s="858"/>
      <c r="K1021" s="858"/>
      <c r="L1021" s="858"/>
      <c r="M1021" s="858"/>
      <c r="N1021" s="858"/>
      <c r="O1021" s="858"/>
      <c r="P1021" s="1089">
        <v>1.1000000000000001</v>
      </c>
      <c r="Q1021" s="1089">
        <v>1.1000000000000001</v>
      </c>
      <c r="R1021" s="2315" t="s">
        <v>4865</v>
      </c>
      <c r="S1021" s="858"/>
      <c r="T1021" s="858"/>
      <c r="U1021" s="858"/>
      <c r="V1021" s="858"/>
      <c r="W1021" s="858"/>
      <c r="X1021" s="858"/>
      <c r="Y1021" s="858"/>
      <c r="Z1021" s="858"/>
      <c r="AA1021" s="1089">
        <v>1.1000000000000001</v>
      </c>
      <c r="AB1021" s="2681"/>
      <c r="AC1021" s="2681"/>
      <c r="AD1021" s="2681"/>
      <c r="AE1021" s="2681"/>
      <c r="AF1021" s="2681"/>
      <c r="AG1021" s="2681"/>
    </row>
    <row r="1022" spans="1:33" s="1084" customFormat="1">
      <c r="A1022" s="2338" t="s">
        <v>9532</v>
      </c>
      <c r="B1022" s="1080" t="s">
        <v>9533</v>
      </c>
      <c r="C1022" s="1079"/>
      <c r="D1022" s="1079"/>
      <c r="E1022" s="1081"/>
      <c r="F1022" s="2311"/>
      <c r="G1022" s="836"/>
      <c r="H1022" s="2311"/>
      <c r="I1022" s="2311"/>
      <c r="J1022" s="2311"/>
      <c r="K1022" s="2311"/>
      <c r="L1022" s="2311"/>
      <c r="M1022" s="2311"/>
      <c r="N1022" s="2311"/>
      <c r="O1022" s="2311"/>
      <c r="P1022" s="1081"/>
      <c r="Q1022" s="1081"/>
      <c r="R1022" s="2312"/>
      <c r="S1022" s="2311"/>
      <c r="T1022" s="2311"/>
      <c r="U1022" s="2311"/>
      <c r="V1022" s="2311"/>
      <c r="W1022" s="2311"/>
      <c r="X1022" s="2311"/>
      <c r="Y1022" s="2311"/>
      <c r="Z1022" s="2311"/>
      <c r="AA1022" s="1081"/>
      <c r="AB1022" s="2680"/>
      <c r="AC1022" s="2680"/>
      <c r="AD1022" s="2680"/>
      <c r="AE1022" s="2680"/>
      <c r="AF1022" s="2680"/>
      <c r="AG1022" s="2680"/>
    </row>
    <row r="1023" spans="1:33" s="1090" customFormat="1">
      <c r="A1023" s="2337" t="s">
        <v>9534</v>
      </c>
      <c r="B1023" s="118" t="s">
        <v>70</v>
      </c>
      <c r="C1023" s="1088"/>
      <c r="D1023" s="1088"/>
      <c r="E1023" s="1089">
        <v>1</v>
      </c>
      <c r="F1023" s="858"/>
      <c r="G1023" s="2314"/>
      <c r="H1023" s="858"/>
      <c r="I1023" s="858"/>
      <c r="J1023" s="858"/>
      <c r="K1023" s="858"/>
      <c r="L1023" s="858"/>
      <c r="M1023" s="858"/>
      <c r="N1023" s="858"/>
      <c r="O1023" s="858"/>
      <c r="P1023" s="1089">
        <v>1</v>
      </c>
      <c r="Q1023" s="1089">
        <v>1</v>
      </c>
      <c r="R1023" s="2315" t="s">
        <v>4865</v>
      </c>
      <c r="S1023" s="858"/>
      <c r="T1023" s="858"/>
      <c r="U1023" s="858"/>
      <c r="V1023" s="858"/>
      <c r="W1023" s="858"/>
      <c r="X1023" s="858"/>
      <c r="Y1023" s="858"/>
      <c r="Z1023" s="858"/>
      <c r="AA1023" s="1089">
        <v>1</v>
      </c>
      <c r="AB1023" s="2681"/>
      <c r="AC1023" s="2681"/>
      <c r="AD1023" s="2681"/>
      <c r="AE1023" s="2681"/>
      <c r="AF1023" s="2681"/>
      <c r="AG1023" s="2681"/>
    </row>
    <row r="1024" spans="1:33" s="1084" customFormat="1">
      <c r="A1024" s="2338" t="s">
        <v>9535</v>
      </c>
      <c r="B1024" s="1080" t="s">
        <v>9536</v>
      </c>
      <c r="C1024" s="1079"/>
      <c r="D1024" s="1079"/>
      <c r="E1024" s="1081"/>
      <c r="F1024" s="2311"/>
      <c r="G1024" s="836"/>
      <c r="H1024" s="2311"/>
      <c r="I1024" s="2311"/>
      <c r="J1024" s="2311"/>
      <c r="K1024" s="2311"/>
      <c r="L1024" s="2311"/>
      <c r="M1024" s="2311"/>
      <c r="N1024" s="2311"/>
      <c r="O1024" s="2311"/>
      <c r="P1024" s="1081"/>
      <c r="Q1024" s="1081"/>
      <c r="R1024" s="2312"/>
      <c r="S1024" s="2311"/>
      <c r="T1024" s="2311"/>
      <c r="U1024" s="2311"/>
      <c r="V1024" s="2311"/>
      <c r="W1024" s="2311"/>
      <c r="X1024" s="2311"/>
      <c r="Y1024" s="2311"/>
      <c r="Z1024" s="2311"/>
      <c r="AA1024" s="1081"/>
      <c r="AB1024" s="2680"/>
      <c r="AC1024" s="2680"/>
      <c r="AD1024" s="2680"/>
      <c r="AE1024" s="2680"/>
      <c r="AF1024" s="2680"/>
      <c r="AG1024" s="2680"/>
    </row>
    <row r="1025" spans="1:33" s="1090" customFormat="1">
      <c r="A1025" s="2337" t="s">
        <v>9537</v>
      </c>
      <c r="B1025" s="118" t="s">
        <v>70</v>
      </c>
      <c r="C1025" s="1088"/>
      <c r="D1025" s="1088"/>
      <c r="E1025" s="1089">
        <v>0.7</v>
      </c>
      <c r="F1025" s="858"/>
      <c r="G1025" s="2314"/>
      <c r="H1025" s="858"/>
      <c r="I1025" s="858"/>
      <c r="J1025" s="858"/>
      <c r="K1025" s="858"/>
      <c r="L1025" s="858"/>
      <c r="M1025" s="858"/>
      <c r="N1025" s="858"/>
      <c r="O1025" s="858"/>
      <c r="P1025" s="1089">
        <v>0.7</v>
      </c>
      <c r="Q1025" s="1089">
        <v>0.7</v>
      </c>
      <c r="R1025" s="2315" t="s">
        <v>4865</v>
      </c>
      <c r="S1025" s="858"/>
      <c r="T1025" s="858"/>
      <c r="U1025" s="858"/>
      <c r="V1025" s="858"/>
      <c r="W1025" s="858"/>
      <c r="X1025" s="858"/>
      <c r="Y1025" s="858"/>
      <c r="Z1025" s="858"/>
      <c r="AA1025" s="1089">
        <v>0.7</v>
      </c>
      <c r="AB1025" s="2681"/>
      <c r="AC1025" s="2681"/>
      <c r="AD1025" s="2681"/>
      <c r="AE1025" s="2681"/>
      <c r="AF1025" s="2681"/>
      <c r="AG1025" s="2681"/>
    </row>
    <row r="1026" spans="1:33" s="1090" customFormat="1">
      <c r="A1026" s="2337" t="s">
        <v>9538</v>
      </c>
      <c r="B1026" s="118" t="s">
        <v>227</v>
      </c>
      <c r="C1026" s="1088"/>
      <c r="D1026" s="1088"/>
      <c r="E1026" s="1089">
        <v>0.6</v>
      </c>
      <c r="F1026" s="858"/>
      <c r="G1026" s="2314"/>
      <c r="H1026" s="858"/>
      <c r="I1026" s="858"/>
      <c r="J1026" s="858"/>
      <c r="K1026" s="858"/>
      <c r="L1026" s="858"/>
      <c r="M1026" s="858"/>
      <c r="N1026" s="858"/>
      <c r="O1026" s="858"/>
      <c r="P1026" s="1089">
        <v>0.6</v>
      </c>
      <c r="Q1026" s="1089">
        <v>0.6</v>
      </c>
      <c r="R1026" s="2315" t="s">
        <v>4865</v>
      </c>
      <c r="S1026" s="858"/>
      <c r="T1026" s="858"/>
      <c r="U1026" s="858"/>
      <c r="V1026" s="858"/>
      <c r="W1026" s="858"/>
      <c r="X1026" s="858"/>
      <c r="Y1026" s="858"/>
      <c r="Z1026" s="858"/>
      <c r="AA1026" s="1089">
        <v>0.6</v>
      </c>
      <c r="AB1026" s="2681"/>
      <c r="AC1026" s="2681"/>
      <c r="AD1026" s="2681"/>
      <c r="AE1026" s="2681"/>
      <c r="AF1026" s="2681"/>
      <c r="AG1026" s="2681"/>
    </row>
    <row r="1027" spans="1:33" s="1084" customFormat="1">
      <c r="A1027" s="2338" t="s">
        <v>9539</v>
      </c>
      <c r="B1027" s="1080" t="s">
        <v>9540</v>
      </c>
      <c r="C1027" s="1079"/>
      <c r="D1027" s="1079"/>
      <c r="E1027" s="1081"/>
      <c r="F1027" s="2311"/>
      <c r="G1027" s="836"/>
      <c r="H1027" s="2311"/>
      <c r="I1027" s="2311"/>
      <c r="J1027" s="2311"/>
      <c r="K1027" s="2311"/>
      <c r="L1027" s="2311"/>
      <c r="M1027" s="2311"/>
      <c r="N1027" s="2311"/>
      <c r="O1027" s="2311"/>
      <c r="P1027" s="1081"/>
      <c r="Q1027" s="1081"/>
      <c r="R1027" s="2312"/>
      <c r="S1027" s="2311"/>
      <c r="T1027" s="2311"/>
      <c r="U1027" s="2311"/>
      <c r="V1027" s="2311"/>
      <c r="W1027" s="2311"/>
      <c r="X1027" s="2311"/>
      <c r="Y1027" s="2311"/>
      <c r="Z1027" s="2311"/>
      <c r="AA1027" s="1081"/>
      <c r="AB1027" s="2680"/>
      <c r="AC1027" s="2680"/>
      <c r="AD1027" s="2680"/>
      <c r="AE1027" s="2680"/>
      <c r="AF1027" s="2680"/>
      <c r="AG1027" s="2680"/>
    </row>
    <row r="1028" spans="1:33" s="1090" customFormat="1">
      <c r="A1028" s="2337" t="s">
        <v>9541</v>
      </c>
      <c r="B1028" s="118" t="s">
        <v>70</v>
      </c>
      <c r="C1028" s="1088"/>
      <c r="D1028" s="1088"/>
      <c r="E1028" s="1089">
        <v>0.95</v>
      </c>
      <c r="F1028" s="858"/>
      <c r="G1028" s="2314"/>
      <c r="H1028" s="858"/>
      <c r="I1028" s="858"/>
      <c r="J1028" s="858"/>
      <c r="K1028" s="858"/>
      <c r="L1028" s="858"/>
      <c r="M1028" s="858"/>
      <c r="N1028" s="858"/>
      <c r="O1028" s="858"/>
      <c r="P1028" s="1089">
        <v>0.95</v>
      </c>
      <c r="Q1028" s="1089">
        <v>0.95</v>
      </c>
      <c r="R1028" s="2315" t="s">
        <v>4865</v>
      </c>
      <c r="S1028" s="858"/>
      <c r="T1028" s="858"/>
      <c r="U1028" s="858"/>
      <c r="V1028" s="858"/>
      <c r="W1028" s="858"/>
      <c r="X1028" s="858"/>
      <c r="Y1028" s="858"/>
      <c r="Z1028" s="858"/>
      <c r="AA1028" s="1089">
        <v>0.95</v>
      </c>
      <c r="AB1028" s="2681"/>
      <c r="AC1028" s="2681"/>
      <c r="AD1028" s="2681"/>
      <c r="AE1028" s="2681"/>
      <c r="AF1028" s="2681"/>
      <c r="AG1028" s="2681"/>
    </row>
    <row r="1029" spans="1:33" s="1090" customFormat="1">
      <c r="A1029" s="2337" t="s">
        <v>9542</v>
      </c>
      <c r="B1029" s="118" t="s">
        <v>100</v>
      </c>
      <c r="C1029" s="1088"/>
      <c r="D1029" s="1088"/>
      <c r="E1029" s="1089">
        <v>0.8</v>
      </c>
      <c r="F1029" s="858"/>
      <c r="G1029" s="2314"/>
      <c r="H1029" s="858"/>
      <c r="I1029" s="858"/>
      <c r="J1029" s="858"/>
      <c r="K1029" s="858"/>
      <c r="L1029" s="858"/>
      <c r="M1029" s="858"/>
      <c r="N1029" s="858"/>
      <c r="O1029" s="858"/>
      <c r="P1029" s="1089">
        <v>0.8</v>
      </c>
      <c r="Q1029" s="1089">
        <v>0.8</v>
      </c>
      <c r="R1029" s="2315" t="s">
        <v>4865</v>
      </c>
      <c r="S1029" s="858"/>
      <c r="T1029" s="858"/>
      <c r="U1029" s="858"/>
      <c r="V1029" s="858"/>
      <c r="W1029" s="858"/>
      <c r="X1029" s="858"/>
      <c r="Y1029" s="858"/>
      <c r="Z1029" s="858"/>
      <c r="AA1029" s="1089">
        <v>0.8</v>
      </c>
      <c r="AB1029" s="2681"/>
      <c r="AC1029" s="2681"/>
      <c r="AD1029" s="2681"/>
      <c r="AE1029" s="2681"/>
      <c r="AF1029" s="2681"/>
      <c r="AG1029" s="2681"/>
    </row>
    <row r="1030" spans="1:33" s="1084" customFormat="1">
      <c r="A1030" s="2338" t="s">
        <v>9543</v>
      </c>
      <c r="B1030" s="1080" t="s">
        <v>9544</v>
      </c>
      <c r="C1030" s="1079"/>
      <c r="D1030" s="1079"/>
      <c r="E1030" s="1081"/>
      <c r="F1030" s="2311"/>
      <c r="G1030" s="836"/>
      <c r="H1030" s="2311"/>
      <c r="I1030" s="2311"/>
      <c r="J1030" s="2311"/>
      <c r="K1030" s="2311"/>
      <c r="L1030" s="2311"/>
      <c r="M1030" s="2311"/>
      <c r="N1030" s="2311"/>
      <c r="O1030" s="2311"/>
      <c r="P1030" s="1081"/>
      <c r="Q1030" s="1081"/>
      <c r="R1030" s="2312"/>
      <c r="S1030" s="2311"/>
      <c r="T1030" s="2311"/>
      <c r="U1030" s="2311"/>
      <c r="V1030" s="2311"/>
      <c r="W1030" s="2311"/>
      <c r="X1030" s="2311"/>
      <c r="Y1030" s="2311"/>
      <c r="Z1030" s="2311"/>
      <c r="AA1030" s="1081"/>
      <c r="AB1030" s="2680"/>
      <c r="AC1030" s="2680"/>
      <c r="AD1030" s="2680"/>
      <c r="AE1030" s="2680"/>
      <c r="AF1030" s="2680"/>
      <c r="AG1030" s="2680"/>
    </row>
    <row r="1031" spans="1:33" s="1090" customFormat="1">
      <c r="A1031" s="2337" t="s">
        <v>9545</v>
      </c>
      <c r="B1031" s="118" t="s">
        <v>70</v>
      </c>
      <c r="C1031" s="1088"/>
      <c r="D1031" s="1088"/>
      <c r="E1031" s="1089">
        <v>0.7</v>
      </c>
      <c r="F1031" s="858"/>
      <c r="G1031" s="2314"/>
      <c r="H1031" s="858"/>
      <c r="I1031" s="858"/>
      <c r="J1031" s="858"/>
      <c r="K1031" s="858"/>
      <c r="L1031" s="858"/>
      <c r="M1031" s="858"/>
      <c r="N1031" s="858"/>
      <c r="O1031" s="858"/>
      <c r="P1031" s="1089">
        <v>0.7</v>
      </c>
      <c r="Q1031" s="1089">
        <v>0.7</v>
      </c>
      <c r="R1031" s="2315" t="s">
        <v>4865</v>
      </c>
      <c r="S1031" s="858"/>
      <c r="T1031" s="858"/>
      <c r="U1031" s="858"/>
      <c r="V1031" s="858"/>
      <c r="W1031" s="858"/>
      <c r="X1031" s="858"/>
      <c r="Y1031" s="858"/>
      <c r="Z1031" s="858"/>
      <c r="AA1031" s="1089">
        <v>0.7</v>
      </c>
      <c r="AB1031" s="2681"/>
      <c r="AC1031" s="2681"/>
      <c r="AD1031" s="2681"/>
      <c r="AE1031" s="2681"/>
      <c r="AF1031" s="2681"/>
      <c r="AG1031" s="2681"/>
    </row>
    <row r="1032" spans="1:33" s="1090" customFormat="1">
      <c r="A1032" s="2337" t="s">
        <v>9546</v>
      </c>
      <c r="B1032" s="118" t="s">
        <v>175</v>
      </c>
      <c r="C1032" s="1088"/>
      <c r="D1032" s="1088"/>
      <c r="E1032" s="1089">
        <v>0.8</v>
      </c>
      <c r="F1032" s="858"/>
      <c r="G1032" s="2314"/>
      <c r="H1032" s="858"/>
      <c r="I1032" s="858"/>
      <c r="J1032" s="858"/>
      <c r="K1032" s="858"/>
      <c r="L1032" s="858"/>
      <c r="M1032" s="858"/>
      <c r="N1032" s="858"/>
      <c r="O1032" s="858"/>
      <c r="P1032" s="1089">
        <v>0.8</v>
      </c>
      <c r="Q1032" s="1089">
        <v>0.8</v>
      </c>
      <c r="R1032" s="2315" t="s">
        <v>4865</v>
      </c>
      <c r="S1032" s="858"/>
      <c r="T1032" s="858"/>
      <c r="U1032" s="858"/>
      <c r="V1032" s="858"/>
      <c r="W1032" s="858"/>
      <c r="X1032" s="858"/>
      <c r="Y1032" s="858"/>
      <c r="Z1032" s="858"/>
      <c r="AA1032" s="1089">
        <v>0.8</v>
      </c>
      <c r="AB1032" s="2681"/>
      <c r="AC1032" s="2681"/>
      <c r="AD1032" s="2681"/>
      <c r="AE1032" s="2681"/>
      <c r="AF1032" s="2681"/>
      <c r="AG1032" s="2681"/>
    </row>
    <row r="1033" spans="1:33" s="1090" customFormat="1">
      <c r="A1033" s="2337" t="s">
        <v>9547</v>
      </c>
      <c r="B1033" s="1095" t="s">
        <v>9548</v>
      </c>
      <c r="C1033" s="1088"/>
      <c r="D1033" s="1088"/>
      <c r="E1033" s="1089">
        <v>0.2</v>
      </c>
      <c r="F1033" s="858"/>
      <c r="G1033" s="2314"/>
      <c r="H1033" s="858"/>
      <c r="I1033" s="858"/>
      <c r="J1033" s="858"/>
      <c r="K1033" s="858"/>
      <c r="L1033" s="858"/>
      <c r="M1033" s="858"/>
      <c r="N1033" s="858"/>
      <c r="O1033" s="858"/>
      <c r="P1033" s="1089">
        <v>0.2</v>
      </c>
      <c r="Q1033" s="1089">
        <v>0.2</v>
      </c>
      <c r="R1033" s="2315" t="s">
        <v>4865</v>
      </c>
      <c r="S1033" s="858"/>
      <c r="T1033" s="858"/>
      <c r="U1033" s="858"/>
      <c r="V1033" s="858"/>
      <c r="W1033" s="858"/>
      <c r="X1033" s="858"/>
      <c r="Y1033" s="858"/>
      <c r="Z1033" s="858"/>
      <c r="AA1033" s="1089">
        <v>0.2</v>
      </c>
      <c r="AB1033" s="2681"/>
      <c r="AC1033" s="2681"/>
      <c r="AD1033" s="2681"/>
      <c r="AE1033" s="2681"/>
      <c r="AF1033" s="2681"/>
      <c r="AG1033" s="2681"/>
    </row>
    <row r="1034" spans="1:33" s="1084" customFormat="1">
      <c r="A1034" s="2338" t="s">
        <v>9549</v>
      </c>
      <c r="B1034" s="1080" t="s">
        <v>9550</v>
      </c>
      <c r="C1034" s="1079"/>
      <c r="D1034" s="1079"/>
      <c r="E1034" s="1081"/>
      <c r="F1034" s="2311"/>
      <c r="G1034" s="836"/>
      <c r="H1034" s="2311"/>
      <c r="I1034" s="2311"/>
      <c r="J1034" s="2311"/>
      <c r="K1034" s="2311"/>
      <c r="L1034" s="2311"/>
      <c r="M1034" s="2311"/>
      <c r="N1034" s="2311"/>
      <c r="O1034" s="2311"/>
      <c r="P1034" s="1081"/>
      <c r="Q1034" s="1081"/>
      <c r="R1034" s="2312"/>
      <c r="S1034" s="2311"/>
      <c r="T1034" s="2311"/>
      <c r="U1034" s="2311"/>
      <c r="V1034" s="2311"/>
      <c r="W1034" s="2311"/>
      <c r="X1034" s="2311"/>
      <c r="Y1034" s="2311"/>
      <c r="Z1034" s="2311"/>
      <c r="AA1034" s="1081"/>
      <c r="AB1034" s="2680"/>
      <c r="AC1034" s="2680"/>
      <c r="AD1034" s="2680"/>
      <c r="AE1034" s="2680"/>
      <c r="AF1034" s="2680"/>
      <c r="AG1034" s="2680"/>
    </row>
    <row r="1035" spans="1:33" s="1090" customFormat="1">
      <c r="A1035" s="2337" t="s">
        <v>9551</v>
      </c>
      <c r="B1035" s="118" t="s">
        <v>70</v>
      </c>
      <c r="C1035" s="1088"/>
      <c r="D1035" s="1088"/>
      <c r="E1035" s="1089">
        <v>0.8</v>
      </c>
      <c r="F1035" s="858"/>
      <c r="G1035" s="2314"/>
      <c r="H1035" s="858"/>
      <c r="I1035" s="858"/>
      <c r="J1035" s="858"/>
      <c r="K1035" s="858"/>
      <c r="L1035" s="858"/>
      <c r="M1035" s="858"/>
      <c r="N1035" s="858"/>
      <c r="O1035" s="858"/>
      <c r="P1035" s="1089">
        <v>0.8</v>
      </c>
      <c r="Q1035" s="1089">
        <v>0.8</v>
      </c>
      <c r="R1035" s="2315" t="s">
        <v>4865</v>
      </c>
      <c r="S1035" s="858"/>
      <c r="T1035" s="858"/>
      <c r="U1035" s="858"/>
      <c r="V1035" s="858"/>
      <c r="W1035" s="858"/>
      <c r="X1035" s="858"/>
      <c r="Y1035" s="858"/>
      <c r="Z1035" s="858"/>
      <c r="AA1035" s="1089">
        <v>0.8</v>
      </c>
      <c r="AB1035" s="2681"/>
      <c r="AC1035" s="2681"/>
      <c r="AD1035" s="2681"/>
      <c r="AE1035" s="2681"/>
      <c r="AF1035" s="2681"/>
      <c r="AG1035" s="2681"/>
    </row>
    <row r="1036" spans="1:33" s="1090" customFormat="1">
      <c r="A1036" s="2337" t="s">
        <v>9552</v>
      </c>
      <c r="B1036" s="118" t="s">
        <v>175</v>
      </c>
      <c r="C1036" s="1088"/>
      <c r="D1036" s="1088"/>
      <c r="E1036" s="1089">
        <v>0.8</v>
      </c>
      <c r="F1036" s="858"/>
      <c r="G1036" s="2314"/>
      <c r="H1036" s="858"/>
      <c r="I1036" s="858"/>
      <c r="J1036" s="858"/>
      <c r="K1036" s="858"/>
      <c r="L1036" s="858"/>
      <c r="M1036" s="858"/>
      <c r="N1036" s="858"/>
      <c r="O1036" s="858"/>
      <c r="P1036" s="1089">
        <v>0.8</v>
      </c>
      <c r="Q1036" s="1089">
        <v>0.8</v>
      </c>
      <c r="R1036" s="2315" t="s">
        <v>4865</v>
      </c>
      <c r="S1036" s="858"/>
      <c r="T1036" s="858"/>
      <c r="U1036" s="858"/>
      <c r="V1036" s="858"/>
      <c r="W1036" s="858"/>
      <c r="X1036" s="858"/>
      <c r="Y1036" s="858"/>
      <c r="Z1036" s="858"/>
      <c r="AA1036" s="1089">
        <v>0.8</v>
      </c>
      <c r="AB1036" s="2681"/>
      <c r="AC1036" s="2681"/>
      <c r="AD1036" s="2681"/>
      <c r="AE1036" s="2681"/>
      <c r="AF1036" s="2681"/>
      <c r="AG1036" s="2681"/>
    </row>
    <row r="1037" spans="1:33" s="1090" customFormat="1">
      <c r="A1037" s="2337" t="s">
        <v>9553</v>
      </c>
      <c r="B1037" s="118" t="s">
        <v>100</v>
      </c>
      <c r="C1037" s="1088"/>
      <c r="D1037" s="1088"/>
      <c r="E1037" s="1089">
        <v>0.2</v>
      </c>
      <c r="F1037" s="858"/>
      <c r="G1037" s="2314"/>
      <c r="H1037" s="858"/>
      <c r="I1037" s="858"/>
      <c r="J1037" s="858"/>
      <c r="K1037" s="858"/>
      <c r="L1037" s="858"/>
      <c r="M1037" s="858"/>
      <c r="N1037" s="858"/>
      <c r="O1037" s="858"/>
      <c r="P1037" s="1089">
        <v>0.2</v>
      </c>
      <c r="Q1037" s="1089">
        <v>0.2</v>
      </c>
      <c r="R1037" s="2315" t="s">
        <v>4865</v>
      </c>
      <c r="S1037" s="858"/>
      <c r="T1037" s="858"/>
      <c r="U1037" s="858"/>
      <c r="V1037" s="858"/>
      <c r="W1037" s="858"/>
      <c r="X1037" s="858"/>
      <c r="Y1037" s="858"/>
      <c r="Z1037" s="858"/>
      <c r="AA1037" s="1089">
        <v>0.2</v>
      </c>
      <c r="AB1037" s="2681"/>
      <c r="AC1037" s="2681"/>
      <c r="AD1037" s="2681"/>
      <c r="AE1037" s="2681"/>
      <c r="AF1037" s="2681"/>
      <c r="AG1037" s="2681"/>
    </row>
    <row r="1038" spans="1:33" s="1084" customFormat="1">
      <c r="A1038" s="2338" t="s">
        <v>9554</v>
      </c>
      <c r="B1038" s="1080" t="s">
        <v>9555</v>
      </c>
      <c r="C1038" s="1079"/>
      <c r="D1038" s="1079"/>
      <c r="E1038" s="1081"/>
      <c r="F1038" s="2311"/>
      <c r="G1038" s="836"/>
      <c r="H1038" s="2311"/>
      <c r="I1038" s="2311"/>
      <c r="J1038" s="2311"/>
      <c r="K1038" s="2311"/>
      <c r="L1038" s="2311"/>
      <c r="M1038" s="2311"/>
      <c r="N1038" s="2311"/>
      <c r="O1038" s="2311"/>
      <c r="P1038" s="1081"/>
      <c r="Q1038" s="1081"/>
      <c r="R1038" s="2312"/>
      <c r="S1038" s="2311"/>
      <c r="T1038" s="2311"/>
      <c r="U1038" s="2311"/>
      <c r="V1038" s="2311"/>
      <c r="W1038" s="2311"/>
      <c r="X1038" s="2311"/>
      <c r="Y1038" s="2311"/>
      <c r="Z1038" s="2311"/>
      <c r="AA1038" s="1081"/>
      <c r="AB1038" s="2680"/>
      <c r="AC1038" s="2680"/>
      <c r="AD1038" s="2680"/>
      <c r="AE1038" s="2680"/>
      <c r="AF1038" s="2680"/>
      <c r="AG1038" s="2680"/>
    </row>
    <row r="1039" spans="1:33" s="1090" customFormat="1">
      <c r="A1039" s="2337" t="s">
        <v>9556</v>
      </c>
      <c r="B1039" s="118" t="s">
        <v>70</v>
      </c>
      <c r="C1039" s="1088"/>
      <c r="D1039" s="1088"/>
      <c r="E1039" s="1089">
        <v>1</v>
      </c>
      <c r="F1039" s="858"/>
      <c r="G1039" s="2314"/>
      <c r="H1039" s="858"/>
      <c r="I1039" s="858"/>
      <c r="J1039" s="858"/>
      <c r="K1039" s="858"/>
      <c r="L1039" s="858"/>
      <c r="M1039" s="858"/>
      <c r="N1039" s="858"/>
      <c r="O1039" s="858"/>
      <c r="P1039" s="1089">
        <v>1</v>
      </c>
      <c r="Q1039" s="1089">
        <v>1</v>
      </c>
      <c r="R1039" s="2315" t="s">
        <v>4865</v>
      </c>
      <c r="S1039" s="858"/>
      <c r="T1039" s="858"/>
      <c r="U1039" s="858"/>
      <c r="V1039" s="858"/>
      <c r="W1039" s="858"/>
      <c r="X1039" s="858"/>
      <c r="Y1039" s="858"/>
      <c r="Z1039" s="858"/>
      <c r="AA1039" s="1089">
        <v>1</v>
      </c>
      <c r="AB1039" s="2681"/>
      <c r="AC1039" s="2681"/>
      <c r="AD1039" s="2681"/>
      <c r="AE1039" s="2681"/>
      <c r="AF1039" s="2681"/>
      <c r="AG1039" s="2681"/>
    </row>
    <row r="1040" spans="1:33" s="1084" customFormat="1">
      <c r="A1040" s="2338" t="s">
        <v>9557</v>
      </c>
      <c r="B1040" s="1080" t="s">
        <v>9558</v>
      </c>
      <c r="C1040" s="1079"/>
      <c r="D1040" s="1079"/>
      <c r="E1040" s="1081"/>
      <c r="F1040" s="2311"/>
      <c r="G1040" s="836"/>
      <c r="H1040" s="2311"/>
      <c r="I1040" s="2311"/>
      <c r="J1040" s="2311"/>
      <c r="K1040" s="2311"/>
      <c r="L1040" s="2311"/>
      <c r="M1040" s="2311"/>
      <c r="N1040" s="2311"/>
      <c r="O1040" s="2311"/>
      <c r="P1040" s="1081"/>
      <c r="Q1040" s="1081"/>
      <c r="R1040" s="2312"/>
      <c r="S1040" s="2311"/>
      <c r="T1040" s="2311"/>
      <c r="U1040" s="2311"/>
      <c r="V1040" s="2311"/>
      <c r="W1040" s="2311"/>
      <c r="X1040" s="2311"/>
      <c r="Y1040" s="2311"/>
      <c r="Z1040" s="2311"/>
      <c r="AA1040" s="1081"/>
      <c r="AB1040" s="2680"/>
      <c r="AC1040" s="2680"/>
      <c r="AD1040" s="2680"/>
      <c r="AE1040" s="2680"/>
      <c r="AF1040" s="2680"/>
      <c r="AG1040" s="2680"/>
    </row>
    <row r="1041" spans="1:33" s="1090" customFormat="1">
      <c r="A1041" s="2337" t="s">
        <v>9559</v>
      </c>
      <c r="B1041" s="118" t="s">
        <v>70</v>
      </c>
      <c r="C1041" s="1088"/>
      <c r="D1041" s="1088"/>
      <c r="E1041" s="1089">
        <v>1</v>
      </c>
      <c r="F1041" s="858"/>
      <c r="G1041" s="2314"/>
      <c r="H1041" s="858"/>
      <c r="I1041" s="858"/>
      <c r="J1041" s="858"/>
      <c r="K1041" s="858"/>
      <c r="L1041" s="858"/>
      <c r="M1041" s="858"/>
      <c r="N1041" s="858"/>
      <c r="O1041" s="858"/>
      <c r="P1041" s="1089">
        <v>1</v>
      </c>
      <c r="Q1041" s="1089">
        <v>1</v>
      </c>
      <c r="R1041" s="2315" t="s">
        <v>4865</v>
      </c>
      <c r="S1041" s="858"/>
      <c r="T1041" s="858"/>
      <c r="U1041" s="858"/>
      <c r="V1041" s="858"/>
      <c r="W1041" s="858"/>
      <c r="X1041" s="858"/>
      <c r="Y1041" s="858"/>
      <c r="Z1041" s="858"/>
      <c r="AA1041" s="1089">
        <v>1</v>
      </c>
      <c r="AB1041" s="2681"/>
      <c r="AC1041" s="2681"/>
      <c r="AD1041" s="2681"/>
      <c r="AE1041" s="2681"/>
      <c r="AF1041" s="2681"/>
      <c r="AG1041" s="2681"/>
    </row>
    <row r="1042" spans="1:33" s="1084" customFormat="1">
      <c r="A1042" s="2338" t="s">
        <v>9560</v>
      </c>
      <c r="B1042" s="1080" t="s">
        <v>9561</v>
      </c>
      <c r="C1042" s="1079"/>
      <c r="D1042" s="1079"/>
      <c r="E1042" s="1081"/>
      <c r="F1042" s="2311"/>
      <c r="G1042" s="836"/>
      <c r="H1042" s="2311"/>
      <c r="I1042" s="2311"/>
      <c r="J1042" s="2311"/>
      <c r="K1042" s="2311"/>
      <c r="L1042" s="2311"/>
      <c r="M1042" s="2311"/>
      <c r="N1042" s="2311"/>
      <c r="O1042" s="2311"/>
      <c r="P1042" s="1081"/>
      <c r="Q1042" s="1081"/>
      <c r="R1042" s="2312"/>
      <c r="S1042" s="2311"/>
      <c r="T1042" s="2311"/>
      <c r="U1042" s="2311"/>
      <c r="V1042" s="2311"/>
      <c r="W1042" s="2311"/>
      <c r="X1042" s="2311"/>
      <c r="Y1042" s="2311"/>
      <c r="Z1042" s="2311"/>
      <c r="AA1042" s="1081"/>
      <c r="AB1042" s="2680"/>
      <c r="AC1042" s="2680"/>
      <c r="AD1042" s="2680"/>
      <c r="AE1042" s="2680"/>
      <c r="AF1042" s="2680"/>
      <c r="AG1042" s="2680"/>
    </row>
    <row r="1043" spans="1:33" s="1090" customFormat="1">
      <c r="A1043" s="2337" t="s">
        <v>9562</v>
      </c>
      <c r="B1043" s="118" t="s">
        <v>9563</v>
      </c>
      <c r="C1043" s="1088"/>
      <c r="D1043" s="1088"/>
      <c r="E1043" s="1089">
        <v>1.7</v>
      </c>
      <c r="F1043" s="858"/>
      <c r="G1043" s="2314"/>
      <c r="H1043" s="858"/>
      <c r="I1043" s="858"/>
      <c r="J1043" s="858"/>
      <c r="K1043" s="858"/>
      <c r="L1043" s="858"/>
      <c r="M1043" s="858"/>
      <c r="N1043" s="858"/>
      <c r="O1043" s="858"/>
      <c r="P1043" s="1089">
        <v>1.7</v>
      </c>
      <c r="Q1043" s="1089">
        <v>1.7</v>
      </c>
      <c r="R1043" s="2315" t="s">
        <v>4865</v>
      </c>
      <c r="S1043" s="858"/>
      <c r="T1043" s="858"/>
      <c r="U1043" s="858"/>
      <c r="V1043" s="858"/>
      <c r="W1043" s="858"/>
      <c r="X1043" s="858"/>
      <c r="Y1043" s="858"/>
      <c r="Z1043" s="858"/>
      <c r="AA1043" s="1089">
        <v>1.7</v>
      </c>
      <c r="AB1043" s="2681"/>
      <c r="AC1043" s="2681"/>
      <c r="AD1043" s="2681"/>
      <c r="AE1043" s="2681"/>
      <c r="AF1043" s="2681"/>
      <c r="AG1043" s="2681"/>
    </row>
    <row r="1044" spans="1:33" s="1084" customFormat="1">
      <c r="A1044" s="2338" t="s">
        <v>9564</v>
      </c>
      <c r="B1044" s="1080" t="s">
        <v>9565</v>
      </c>
      <c r="C1044" s="1079"/>
      <c r="D1044" s="1079"/>
      <c r="E1044" s="1081"/>
      <c r="F1044" s="2311"/>
      <c r="G1044" s="836"/>
      <c r="H1044" s="2311"/>
      <c r="I1044" s="2311"/>
      <c r="J1044" s="2311"/>
      <c r="K1044" s="2311"/>
      <c r="L1044" s="2311"/>
      <c r="M1044" s="2311"/>
      <c r="N1044" s="2311"/>
      <c r="O1044" s="2311"/>
      <c r="P1044" s="1081"/>
      <c r="Q1044" s="1081"/>
      <c r="R1044" s="2312"/>
      <c r="S1044" s="2311"/>
      <c r="T1044" s="2311"/>
      <c r="U1044" s="2311"/>
      <c r="V1044" s="2311"/>
      <c r="W1044" s="2311"/>
      <c r="X1044" s="2311"/>
      <c r="Y1044" s="2311"/>
      <c r="Z1044" s="2311"/>
      <c r="AA1044" s="1081"/>
      <c r="AB1044" s="2680"/>
      <c r="AC1044" s="2680"/>
      <c r="AD1044" s="2680"/>
      <c r="AE1044" s="2680"/>
      <c r="AF1044" s="2680"/>
      <c r="AG1044" s="2680"/>
    </row>
    <row r="1045" spans="1:33" s="1090" customFormat="1">
      <c r="A1045" s="2337" t="s">
        <v>9566</v>
      </c>
      <c r="B1045" s="118" t="s">
        <v>70</v>
      </c>
      <c r="C1045" s="1088"/>
      <c r="D1045" s="1088"/>
      <c r="E1045" s="1089">
        <v>0.8</v>
      </c>
      <c r="F1045" s="858"/>
      <c r="G1045" s="2314"/>
      <c r="H1045" s="858"/>
      <c r="I1045" s="858"/>
      <c r="J1045" s="858"/>
      <c r="K1045" s="858"/>
      <c r="L1045" s="858"/>
      <c r="M1045" s="858"/>
      <c r="N1045" s="858"/>
      <c r="O1045" s="858"/>
      <c r="P1045" s="1089">
        <v>0.8</v>
      </c>
      <c r="Q1045" s="1089">
        <v>0.8</v>
      </c>
      <c r="R1045" s="2315" t="s">
        <v>4865</v>
      </c>
      <c r="S1045" s="858"/>
      <c r="T1045" s="858"/>
      <c r="U1045" s="858"/>
      <c r="V1045" s="858"/>
      <c r="W1045" s="858"/>
      <c r="X1045" s="858"/>
      <c r="Y1045" s="858"/>
      <c r="Z1045" s="858"/>
      <c r="AA1045" s="1089">
        <v>0.8</v>
      </c>
      <c r="AB1045" s="2681"/>
      <c r="AC1045" s="2681"/>
      <c r="AD1045" s="2681"/>
      <c r="AE1045" s="2681"/>
      <c r="AF1045" s="2681"/>
      <c r="AG1045" s="2681"/>
    </row>
    <row r="1046" spans="1:33" s="1084" customFormat="1">
      <c r="A1046" s="2338" t="s">
        <v>9567</v>
      </c>
      <c r="B1046" s="1080" t="s">
        <v>9568</v>
      </c>
      <c r="C1046" s="1079"/>
      <c r="D1046" s="1079"/>
      <c r="E1046" s="1081"/>
      <c r="F1046" s="2311"/>
      <c r="G1046" s="836"/>
      <c r="H1046" s="2311"/>
      <c r="I1046" s="2311"/>
      <c r="J1046" s="2311"/>
      <c r="K1046" s="2311"/>
      <c r="L1046" s="2311"/>
      <c r="M1046" s="2311"/>
      <c r="N1046" s="2311"/>
      <c r="O1046" s="2311"/>
      <c r="P1046" s="1081"/>
      <c r="Q1046" s="1081"/>
      <c r="R1046" s="2312"/>
      <c r="S1046" s="2311"/>
      <c r="T1046" s="2311"/>
      <c r="U1046" s="2311"/>
      <c r="V1046" s="2311"/>
      <c r="W1046" s="2311"/>
      <c r="X1046" s="2311"/>
      <c r="Y1046" s="2311"/>
      <c r="Z1046" s="2311"/>
      <c r="AA1046" s="1081"/>
      <c r="AB1046" s="2680"/>
      <c r="AC1046" s="2680"/>
      <c r="AD1046" s="2680"/>
      <c r="AE1046" s="2680"/>
      <c r="AF1046" s="2680"/>
      <c r="AG1046" s="2680"/>
    </row>
    <row r="1047" spans="1:33" s="1090" customFormat="1">
      <c r="A1047" s="2337" t="s">
        <v>9569</v>
      </c>
      <c r="B1047" s="118" t="s">
        <v>70</v>
      </c>
      <c r="C1047" s="1088"/>
      <c r="D1047" s="1088"/>
      <c r="E1047" s="1089">
        <v>0.7</v>
      </c>
      <c r="F1047" s="858"/>
      <c r="G1047" s="2314"/>
      <c r="H1047" s="858"/>
      <c r="I1047" s="858"/>
      <c r="J1047" s="858"/>
      <c r="K1047" s="858"/>
      <c r="L1047" s="858"/>
      <c r="M1047" s="858"/>
      <c r="N1047" s="858"/>
      <c r="O1047" s="858"/>
      <c r="P1047" s="1089">
        <v>0.7</v>
      </c>
      <c r="Q1047" s="1089">
        <v>0.7</v>
      </c>
      <c r="R1047" s="2315" t="s">
        <v>4865</v>
      </c>
      <c r="S1047" s="858"/>
      <c r="T1047" s="858"/>
      <c r="U1047" s="858"/>
      <c r="V1047" s="858"/>
      <c r="W1047" s="858"/>
      <c r="X1047" s="858"/>
      <c r="Y1047" s="858"/>
      <c r="Z1047" s="858"/>
      <c r="AA1047" s="1089">
        <v>0.7</v>
      </c>
      <c r="AB1047" s="2681"/>
      <c r="AC1047" s="2681"/>
      <c r="AD1047" s="2681"/>
      <c r="AE1047" s="2681"/>
      <c r="AF1047" s="2681"/>
      <c r="AG1047" s="2681"/>
    </row>
    <row r="1048" spans="1:33" s="1084" customFormat="1">
      <c r="A1048" s="2338" t="s">
        <v>9570</v>
      </c>
      <c r="B1048" s="1080" t="s">
        <v>9571</v>
      </c>
      <c r="C1048" s="1079"/>
      <c r="D1048" s="1079"/>
      <c r="E1048" s="1081"/>
      <c r="F1048" s="2311"/>
      <c r="G1048" s="836"/>
      <c r="H1048" s="2311"/>
      <c r="I1048" s="2311"/>
      <c r="J1048" s="2311"/>
      <c r="K1048" s="2311"/>
      <c r="L1048" s="2311"/>
      <c r="M1048" s="2311"/>
      <c r="N1048" s="2311"/>
      <c r="O1048" s="2311"/>
      <c r="P1048" s="1081"/>
      <c r="Q1048" s="1081"/>
      <c r="R1048" s="2312"/>
      <c r="S1048" s="2311"/>
      <c r="T1048" s="2311"/>
      <c r="U1048" s="2311"/>
      <c r="V1048" s="2311"/>
      <c r="W1048" s="2311"/>
      <c r="X1048" s="2311"/>
      <c r="Y1048" s="2311"/>
      <c r="Z1048" s="2311"/>
      <c r="AA1048" s="1081"/>
      <c r="AB1048" s="2680"/>
      <c r="AC1048" s="2680"/>
      <c r="AD1048" s="2680"/>
      <c r="AE1048" s="2680"/>
      <c r="AF1048" s="2680"/>
      <c r="AG1048" s="2680"/>
    </row>
    <row r="1049" spans="1:33" s="1090" customFormat="1">
      <c r="A1049" s="2337" t="s">
        <v>9572</v>
      </c>
      <c r="B1049" s="118" t="s">
        <v>9573</v>
      </c>
      <c r="C1049" s="1088"/>
      <c r="D1049" s="1088"/>
      <c r="E1049" s="1089">
        <v>0.4</v>
      </c>
      <c r="F1049" s="858"/>
      <c r="G1049" s="2314"/>
      <c r="H1049" s="858"/>
      <c r="I1049" s="858"/>
      <c r="J1049" s="858"/>
      <c r="K1049" s="858"/>
      <c r="L1049" s="858"/>
      <c r="M1049" s="858"/>
      <c r="N1049" s="858"/>
      <c r="O1049" s="858"/>
      <c r="P1049" s="1089">
        <v>0.4</v>
      </c>
      <c r="Q1049" s="1089">
        <v>0.4</v>
      </c>
      <c r="R1049" s="2315" t="s">
        <v>4865</v>
      </c>
      <c r="S1049" s="858"/>
      <c r="T1049" s="858"/>
      <c r="U1049" s="858"/>
      <c r="V1049" s="858"/>
      <c r="W1049" s="858"/>
      <c r="X1049" s="858"/>
      <c r="Y1049" s="858"/>
      <c r="Z1049" s="858"/>
      <c r="AA1049" s="1089">
        <v>0.4</v>
      </c>
      <c r="AB1049" s="2681"/>
      <c r="AC1049" s="2681"/>
      <c r="AD1049" s="2681"/>
      <c r="AE1049" s="2681"/>
      <c r="AF1049" s="2681"/>
      <c r="AG1049" s="2681"/>
    </row>
    <row r="1050" spans="1:33" s="1084" customFormat="1">
      <c r="A1050" s="2338" t="s">
        <v>9574</v>
      </c>
      <c r="B1050" s="1080" t="s">
        <v>9575</v>
      </c>
      <c r="C1050" s="1079"/>
      <c r="D1050" s="1079"/>
      <c r="E1050" s="1081"/>
      <c r="F1050" s="2311"/>
      <c r="G1050" s="836"/>
      <c r="H1050" s="2311"/>
      <c r="I1050" s="2311"/>
      <c r="J1050" s="2311"/>
      <c r="K1050" s="2311"/>
      <c r="L1050" s="2311"/>
      <c r="M1050" s="2311"/>
      <c r="N1050" s="2311"/>
      <c r="O1050" s="2311"/>
      <c r="P1050" s="1081"/>
      <c r="Q1050" s="1081"/>
      <c r="R1050" s="2312"/>
      <c r="S1050" s="2311"/>
      <c r="T1050" s="2311"/>
      <c r="U1050" s="2311"/>
      <c r="V1050" s="2311"/>
      <c r="W1050" s="2311"/>
      <c r="X1050" s="2311"/>
      <c r="Y1050" s="2311"/>
      <c r="Z1050" s="2311"/>
      <c r="AA1050" s="1081"/>
      <c r="AB1050" s="2680"/>
      <c r="AC1050" s="2680"/>
      <c r="AD1050" s="2680"/>
      <c r="AE1050" s="2680"/>
      <c r="AF1050" s="2680"/>
      <c r="AG1050" s="2680"/>
    </row>
    <row r="1051" spans="1:33" s="1090" customFormat="1">
      <c r="A1051" s="2337" t="s">
        <v>9576</v>
      </c>
      <c r="B1051" s="118" t="s">
        <v>70</v>
      </c>
      <c r="C1051" s="1088"/>
      <c r="D1051" s="1088"/>
      <c r="E1051" s="1089">
        <v>1.2</v>
      </c>
      <c r="F1051" s="858"/>
      <c r="G1051" s="2314"/>
      <c r="H1051" s="858"/>
      <c r="I1051" s="858"/>
      <c r="J1051" s="858"/>
      <c r="K1051" s="858"/>
      <c r="L1051" s="858"/>
      <c r="M1051" s="858"/>
      <c r="N1051" s="858"/>
      <c r="O1051" s="858"/>
      <c r="P1051" s="1089">
        <v>1.2</v>
      </c>
      <c r="Q1051" s="1089">
        <v>1.2</v>
      </c>
      <c r="R1051" s="2315" t="s">
        <v>4865</v>
      </c>
      <c r="S1051" s="858"/>
      <c r="T1051" s="858"/>
      <c r="U1051" s="858"/>
      <c r="V1051" s="858"/>
      <c r="W1051" s="858"/>
      <c r="X1051" s="858"/>
      <c r="Y1051" s="858"/>
      <c r="Z1051" s="858"/>
      <c r="AA1051" s="1089">
        <v>1.2</v>
      </c>
      <c r="AB1051" s="2681"/>
      <c r="AC1051" s="2681"/>
      <c r="AD1051" s="2681"/>
      <c r="AE1051" s="2681"/>
      <c r="AF1051" s="2681"/>
      <c r="AG1051" s="2681"/>
    </row>
    <row r="1052" spans="1:33" s="1084" customFormat="1">
      <c r="A1052" s="2338" t="s">
        <v>9577</v>
      </c>
      <c r="B1052" s="1080" t="s">
        <v>9578</v>
      </c>
      <c r="C1052" s="1079"/>
      <c r="D1052" s="1079"/>
      <c r="E1052" s="1081"/>
      <c r="F1052" s="2311"/>
      <c r="G1052" s="836"/>
      <c r="H1052" s="2311"/>
      <c r="I1052" s="2311"/>
      <c r="J1052" s="2311"/>
      <c r="K1052" s="2311"/>
      <c r="L1052" s="2311"/>
      <c r="M1052" s="2311"/>
      <c r="N1052" s="2311"/>
      <c r="O1052" s="2311"/>
      <c r="P1052" s="2311"/>
      <c r="Q1052" s="836"/>
      <c r="R1052" s="2312"/>
      <c r="S1052" s="2311"/>
      <c r="T1052" s="2311"/>
      <c r="U1052" s="2311"/>
      <c r="V1052" s="2311"/>
      <c r="W1052" s="2311"/>
      <c r="X1052" s="2311"/>
      <c r="Y1052" s="2311"/>
      <c r="Z1052" s="2311"/>
      <c r="AA1052" s="836"/>
      <c r="AB1052" s="2680"/>
      <c r="AC1052" s="2680"/>
      <c r="AD1052" s="2680"/>
      <c r="AE1052" s="2680"/>
      <c r="AF1052" s="2680"/>
      <c r="AG1052" s="2680"/>
    </row>
    <row r="1053" spans="1:33" s="1090" customFormat="1">
      <c r="A1053" s="2337" t="s">
        <v>9579</v>
      </c>
      <c r="B1053" s="118" t="s">
        <v>9580</v>
      </c>
      <c r="C1053" s="1088"/>
      <c r="D1053" s="1088"/>
      <c r="E1053" s="1089">
        <v>0.4</v>
      </c>
      <c r="F1053" s="858"/>
      <c r="G1053" s="2314"/>
      <c r="H1053" s="858"/>
      <c r="I1053" s="858"/>
      <c r="J1053" s="858"/>
      <c r="K1053" s="858"/>
      <c r="L1053" s="858"/>
      <c r="M1053" s="858"/>
      <c r="N1053" s="858"/>
      <c r="O1053" s="858"/>
      <c r="P1053" s="1089">
        <v>0.4</v>
      </c>
      <c r="Q1053" s="1089">
        <v>0.4</v>
      </c>
      <c r="R1053" s="2315" t="s">
        <v>4865</v>
      </c>
      <c r="S1053" s="858"/>
      <c r="T1053" s="858"/>
      <c r="U1053" s="858"/>
      <c r="V1053" s="858"/>
      <c r="W1053" s="858"/>
      <c r="X1053" s="858"/>
      <c r="Y1053" s="858"/>
      <c r="Z1053" s="858"/>
      <c r="AA1053" s="1089">
        <v>0.4</v>
      </c>
      <c r="AB1053" s="2681"/>
      <c r="AC1053" s="2681"/>
      <c r="AD1053" s="2681"/>
      <c r="AE1053" s="2681"/>
      <c r="AF1053" s="2681"/>
      <c r="AG1053" s="2681"/>
    </row>
    <row r="1054" spans="1:33" s="1090" customFormat="1">
      <c r="A1054" s="2337" t="s">
        <v>9581</v>
      </c>
      <c r="B1054" s="118" t="s">
        <v>7306</v>
      </c>
      <c r="C1054" s="1088"/>
      <c r="D1054" s="1088"/>
      <c r="E1054" s="1089">
        <v>0.52</v>
      </c>
      <c r="F1054" s="858"/>
      <c r="G1054" s="2314"/>
      <c r="H1054" s="858"/>
      <c r="I1054" s="858"/>
      <c r="J1054" s="858"/>
      <c r="K1054" s="858"/>
      <c r="L1054" s="858"/>
      <c r="M1054" s="858"/>
      <c r="N1054" s="858"/>
      <c r="O1054" s="858"/>
      <c r="P1054" s="1089">
        <v>0.52</v>
      </c>
      <c r="Q1054" s="1089">
        <v>0.52</v>
      </c>
      <c r="R1054" s="2315" t="s">
        <v>4865</v>
      </c>
      <c r="S1054" s="858"/>
      <c r="T1054" s="858"/>
      <c r="U1054" s="858"/>
      <c r="V1054" s="858"/>
      <c r="W1054" s="858"/>
      <c r="X1054" s="858"/>
      <c r="Y1054" s="858"/>
      <c r="Z1054" s="858"/>
      <c r="AA1054" s="1089">
        <v>0.52</v>
      </c>
      <c r="AB1054" s="2681"/>
      <c r="AC1054" s="2681"/>
      <c r="AD1054" s="2681"/>
      <c r="AE1054" s="2681"/>
      <c r="AF1054" s="2681"/>
      <c r="AG1054" s="2681"/>
    </row>
    <row r="1055" spans="1:33" s="1090" customFormat="1">
      <c r="A1055" s="2337" t="s">
        <v>9582</v>
      </c>
      <c r="B1055" s="118" t="s">
        <v>363</v>
      </c>
      <c r="C1055" s="1088"/>
      <c r="D1055" s="1088"/>
      <c r="E1055" s="1089">
        <v>0.6</v>
      </c>
      <c r="F1055" s="1089">
        <v>0.6</v>
      </c>
      <c r="G1055" s="1089">
        <v>0.6</v>
      </c>
      <c r="H1055" s="858"/>
      <c r="I1055" s="858"/>
      <c r="J1055" s="858"/>
      <c r="K1055" s="858"/>
      <c r="L1055" s="858"/>
      <c r="M1055" s="858"/>
      <c r="N1055" s="858"/>
      <c r="O1055" s="858"/>
      <c r="P1055" s="858"/>
      <c r="Q1055" s="2314"/>
      <c r="R1055" s="2315" t="s">
        <v>4865</v>
      </c>
      <c r="S1055" s="858"/>
      <c r="T1055" s="858"/>
      <c r="U1055" s="858"/>
      <c r="V1055" s="858"/>
      <c r="W1055" s="858"/>
      <c r="X1055" s="858"/>
      <c r="Y1055" s="858"/>
      <c r="Z1055" s="858"/>
      <c r="AA1055" s="1089">
        <v>0.6</v>
      </c>
      <c r="AB1055" s="2681"/>
      <c r="AC1055" s="2681"/>
      <c r="AD1055" s="2681"/>
      <c r="AE1055" s="2681"/>
      <c r="AF1055" s="2681"/>
      <c r="AG1055" s="2681"/>
    </row>
    <row r="1056" spans="1:33" s="1090" customFormat="1">
      <c r="A1056" s="2337" t="s">
        <v>9583</v>
      </c>
      <c r="B1056" s="118" t="s">
        <v>373</v>
      </c>
      <c r="C1056" s="1088"/>
      <c r="D1056" s="1088"/>
      <c r="E1056" s="1089">
        <v>0.8</v>
      </c>
      <c r="F1056" s="1089">
        <v>0.8</v>
      </c>
      <c r="G1056" s="1089">
        <v>0.8</v>
      </c>
      <c r="H1056" s="858"/>
      <c r="I1056" s="858"/>
      <c r="J1056" s="858"/>
      <c r="K1056" s="858"/>
      <c r="L1056" s="858"/>
      <c r="M1056" s="858"/>
      <c r="N1056" s="858"/>
      <c r="O1056" s="858"/>
      <c r="P1056" s="858"/>
      <c r="Q1056" s="2314"/>
      <c r="R1056" s="2315" t="s">
        <v>4865</v>
      </c>
      <c r="S1056" s="858"/>
      <c r="T1056" s="858"/>
      <c r="U1056" s="858"/>
      <c r="V1056" s="858"/>
      <c r="W1056" s="858"/>
      <c r="X1056" s="858"/>
      <c r="Y1056" s="858"/>
      <c r="Z1056" s="858"/>
      <c r="AA1056" s="1089">
        <v>0.8</v>
      </c>
      <c r="AB1056" s="2681"/>
      <c r="AC1056" s="2681"/>
      <c r="AD1056" s="2681"/>
      <c r="AE1056" s="2681"/>
      <c r="AF1056" s="2681"/>
      <c r="AG1056" s="2681"/>
    </row>
    <row r="1057" spans="1:33" s="1090" customFormat="1">
      <c r="A1057" s="2337" t="s">
        <v>9584</v>
      </c>
      <c r="B1057" s="118" t="s">
        <v>9585</v>
      </c>
      <c r="C1057" s="1088"/>
      <c r="D1057" s="1088"/>
      <c r="E1057" s="1089">
        <v>0.27</v>
      </c>
      <c r="F1057" s="1089">
        <v>0.27</v>
      </c>
      <c r="G1057" s="1089">
        <v>0.27</v>
      </c>
      <c r="H1057" s="858"/>
      <c r="I1057" s="858"/>
      <c r="J1057" s="858"/>
      <c r="K1057" s="858"/>
      <c r="L1057" s="858"/>
      <c r="M1057" s="858"/>
      <c r="N1057" s="858"/>
      <c r="O1057" s="858"/>
      <c r="P1057" s="858"/>
      <c r="Q1057" s="2314"/>
      <c r="R1057" s="2315" t="s">
        <v>4865</v>
      </c>
      <c r="S1057" s="858"/>
      <c r="T1057" s="858"/>
      <c r="U1057" s="858"/>
      <c r="V1057" s="858"/>
      <c r="W1057" s="858"/>
      <c r="X1057" s="858"/>
      <c r="Y1057" s="858"/>
      <c r="Z1057" s="858"/>
      <c r="AA1057" s="1089">
        <v>0.27</v>
      </c>
      <c r="AB1057" s="2681"/>
      <c r="AC1057" s="2681"/>
      <c r="AD1057" s="2681"/>
      <c r="AE1057" s="2681"/>
      <c r="AF1057" s="2681"/>
      <c r="AG1057" s="2681"/>
    </row>
    <row r="1058" spans="1:33" s="1090" customFormat="1">
      <c r="A1058" s="2337" t="s">
        <v>9586</v>
      </c>
      <c r="B1058" s="118" t="s">
        <v>367</v>
      </c>
      <c r="C1058" s="1088"/>
      <c r="D1058" s="1088"/>
      <c r="E1058" s="1089">
        <v>0.4</v>
      </c>
      <c r="F1058" s="858"/>
      <c r="G1058" s="2314"/>
      <c r="H1058" s="858"/>
      <c r="I1058" s="858"/>
      <c r="J1058" s="858"/>
      <c r="K1058" s="858"/>
      <c r="L1058" s="858"/>
      <c r="M1058" s="858"/>
      <c r="N1058" s="858"/>
      <c r="O1058" s="858"/>
      <c r="P1058" s="858">
        <v>0.4</v>
      </c>
      <c r="Q1058" s="2314">
        <v>0.4</v>
      </c>
      <c r="R1058" s="2315" t="s">
        <v>4865</v>
      </c>
      <c r="S1058" s="858"/>
      <c r="T1058" s="858"/>
      <c r="U1058" s="858"/>
      <c r="V1058" s="858"/>
      <c r="W1058" s="858"/>
      <c r="X1058" s="858"/>
      <c r="Y1058" s="858"/>
      <c r="Z1058" s="858"/>
      <c r="AA1058" s="1089">
        <v>0.4</v>
      </c>
      <c r="AB1058" s="2681"/>
      <c r="AC1058" s="2681"/>
      <c r="AD1058" s="2681"/>
      <c r="AE1058" s="2681"/>
      <c r="AF1058" s="2681"/>
      <c r="AG1058" s="2681"/>
    </row>
    <row r="1059" spans="1:33" s="1090" customFormat="1">
      <c r="A1059" s="2337" t="s">
        <v>9587</v>
      </c>
      <c r="B1059" s="118" t="s">
        <v>119</v>
      </c>
      <c r="C1059" s="1088"/>
      <c r="D1059" s="1088"/>
      <c r="E1059" s="1089">
        <v>0.4</v>
      </c>
      <c r="F1059" s="858">
        <v>0.4</v>
      </c>
      <c r="G1059" s="2314">
        <v>0.4</v>
      </c>
      <c r="H1059" s="858"/>
      <c r="I1059" s="858"/>
      <c r="J1059" s="858"/>
      <c r="K1059" s="858"/>
      <c r="L1059" s="858"/>
      <c r="M1059" s="858"/>
      <c r="N1059" s="858"/>
      <c r="O1059" s="858"/>
      <c r="P1059" s="858"/>
      <c r="Q1059" s="2314"/>
      <c r="R1059" s="2315" t="s">
        <v>4865</v>
      </c>
      <c r="S1059" s="858"/>
      <c r="T1059" s="858"/>
      <c r="U1059" s="858"/>
      <c r="V1059" s="858"/>
      <c r="W1059" s="858"/>
      <c r="X1059" s="858"/>
      <c r="Y1059" s="858"/>
      <c r="Z1059" s="858"/>
      <c r="AA1059" s="1089">
        <v>0.4</v>
      </c>
      <c r="AB1059" s="2681"/>
      <c r="AC1059" s="2681"/>
      <c r="AD1059" s="2681"/>
      <c r="AE1059" s="2681"/>
      <c r="AF1059" s="2681"/>
      <c r="AG1059" s="2681"/>
    </row>
    <row r="1060" spans="1:33" s="1090" customFormat="1">
      <c r="A1060" s="2337" t="s">
        <v>9588</v>
      </c>
      <c r="B1060" s="118" t="s">
        <v>9589</v>
      </c>
      <c r="C1060" s="1088"/>
      <c r="D1060" s="1088"/>
      <c r="E1060" s="1089">
        <v>0.5</v>
      </c>
      <c r="F1060" s="858"/>
      <c r="G1060" s="2314"/>
      <c r="H1060" s="858"/>
      <c r="I1060" s="858"/>
      <c r="J1060" s="858"/>
      <c r="K1060" s="858"/>
      <c r="L1060" s="858"/>
      <c r="M1060" s="858"/>
      <c r="N1060" s="858"/>
      <c r="O1060" s="858"/>
      <c r="P1060" s="1089">
        <v>0.5</v>
      </c>
      <c r="Q1060" s="1089">
        <v>0.5</v>
      </c>
      <c r="R1060" s="2315" t="s">
        <v>4865</v>
      </c>
      <c r="S1060" s="858"/>
      <c r="T1060" s="858"/>
      <c r="U1060" s="858"/>
      <c r="V1060" s="858"/>
      <c r="W1060" s="858"/>
      <c r="X1060" s="858"/>
      <c r="Y1060" s="858"/>
      <c r="Z1060" s="858"/>
      <c r="AA1060" s="1089">
        <v>0.5</v>
      </c>
      <c r="AB1060" s="2681"/>
      <c r="AC1060" s="2681"/>
      <c r="AD1060" s="2681"/>
      <c r="AE1060" s="2681"/>
      <c r="AF1060" s="2681"/>
      <c r="AG1060" s="2681"/>
    </row>
    <row r="1061" spans="1:33" s="1090" customFormat="1">
      <c r="A1061" s="2337" t="s">
        <v>9590</v>
      </c>
      <c r="B1061" s="118" t="s">
        <v>9591</v>
      </c>
      <c r="C1061" s="1088"/>
      <c r="D1061" s="1088"/>
      <c r="E1061" s="1089">
        <v>0.2</v>
      </c>
      <c r="F1061" s="858"/>
      <c r="G1061" s="2314"/>
      <c r="H1061" s="858"/>
      <c r="I1061" s="858"/>
      <c r="J1061" s="858"/>
      <c r="K1061" s="858"/>
      <c r="L1061" s="858"/>
      <c r="M1061" s="858"/>
      <c r="N1061" s="858"/>
      <c r="O1061" s="858"/>
      <c r="P1061" s="1089">
        <v>0.2</v>
      </c>
      <c r="Q1061" s="1089">
        <v>0.2</v>
      </c>
      <c r="R1061" s="2315" t="s">
        <v>4865</v>
      </c>
      <c r="S1061" s="858"/>
      <c r="T1061" s="858"/>
      <c r="U1061" s="858"/>
      <c r="V1061" s="858"/>
      <c r="W1061" s="858"/>
      <c r="X1061" s="858"/>
      <c r="Y1061" s="858"/>
      <c r="Z1061" s="858"/>
      <c r="AA1061" s="1089">
        <v>0.2</v>
      </c>
      <c r="AB1061" s="2681"/>
      <c r="AC1061" s="2681"/>
      <c r="AD1061" s="2681"/>
      <c r="AE1061" s="2681"/>
      <c r="AF1061" s="2681"/>
      <c r="AG1061" s="2681"/>
    </row>
    <row r="1062" spans="1:33" s="1090" customFormat="1">
      <c r="A1062" s="2337" t="s">
        <v>9592</v>
      </c>
      <c r="B1062" s="118" t="s">
        <v>9593</v>
      </c>
      <c r="C1062" s="1088"/>
      <c r="D1062" s="1088"/>
      <c r="E1062" s="1089">
        <v>0.3</v>
      </c>
      <c r="F1062" s="858"/>
      <c r="G1062" s="2314"/>
      <c r="H1062" s="858"/>
      <c r="I1062" s="858"/>
      <c r="J1062" s="858"/>
      <c r="K1062" s="858"/>
      <c r="L1062" s="858"/>
      <c r="M1062" s="858"/>
      <c r="N1062" s="858"/>
      <c r="O1062" s="858"/>
      <c r="P1062" s="1089">
        <v>0.3</v>
      </c>
      <c r="Q1062" s="1089">
        <v>0.3</v>
      </c>
      <c r="R1062" s="2315" t="s">
        <v>4865</v>
      </c>
      <c r="S1062" s="858"/>
      <c r="T1062" s="858"/>
      <c r="U1062" s="858"/>
      <c r="V1062" s="858"/>
      <c r="W1062" s="858"/>
      <c r="X1062" s="858"/>
      <c r="Y1062" s="858"/>
      <c r="Z1062" s="858"/>
      <c r="AA1062" s="1089">
        <v>0.3</v>
      </c>
      <c r="AB1062" s="2681"/>
      <c r="AC1062" s="2681"/>
      <c r="AD1062" s="2681"/>
      <c r="AE1062" s="2681"/>
      <c r="AF1062" s="2681"/>
      <c r="AG1062" s="2681"/>
    </row>
    <row r="1063" spans="1:33" s="1090" customFormat="1">
      <c r="A1063" s="2337" t="s">
        <v>9594</v>
      </c>
      <c r="B1063" s="118" t="s">
        <v>9595</v>
      </c>
      <c r="C1063" s="1088"/>
      <c r="D1063" s="1088"/>
      <c r="E1063" s="1089">
        <v>0.1</v>
      </c>
      <c r="F1063" s="858">
        <v>0.1</v>
      </c>
      <c r="G1063" s="2314">
        <v>0.1</v>
      </c>
      <c r="H1063" s="858"/>
      <c r="I1063" s="858"/>
      <c r="J1063" s="858"/>
      <c r="K1063" s="858"/>
      <c r="L1063" s="858"/>
      <c r="M1063" s="858"/>
      <c r="N1063" s="858"/>
      <c r="O1063" s="858"/>
      <c r="P1063" s="858"/>
      <c r="Q1063" s="2314"/>
      <c r="R1063" s="2315" t="s">
        <v>4865</v>
      </c>
      <c r="S1063" s="858"/>
      <c r="T1063" s="858"/>
      <c r="U1063" s="858"/>
      <c r="V1063" s="858"/>
      <c r="W1063" s="858"/>
      <c r="X1063" s="858"/>
      <c r="Y1063" s="858"/>
      <c r="Z1063" s="858"/>
      <c r="AA1063" s="1089">
        <v>0.1</v>
      </c>
      <c r="AB1063" s="2681"/>
      <c r="AC1063" s="2681"/>
      <c r="AD1063" s="2681"/>
      <c r="AE1063" s="2681"/>
      <c r="AF1063" s="2681"/>
      <c r="AG1063" s="2681"/>
    </row>
    <row r="1064" spans="1:33" s="1090" customFormat="1">
      <c r="A1064" s="2337" t="s">
        <v>9596</v>
      </c>
      <c r="B1064" s="118" t="s">
        <v>58</v>
      </c>
      <c r="C1064" s="1088"/>
      <c r="D1064" s="1088"/>
      <c r="E1064" s="1089">
        <v>0.44</v>
      </c>
      <c r="F1064" s="858"/>
      <c r="G1064" s="2314"/>
      <c r="H1064" s="858"/>
      <c r="I1064" s="858"/>
      <c r="J1064" s="858"/>
      <c r="K1064" s="858"/>
      <c r="L1064" s="858"/>
      <c r="M1064" s="858"/>
      <c r="N1064" s="858"/>
      <c r="O1064" s="858"/>
      <c r="P1064" s="1089">
        <v>0.44</v>
      </c>
      <c r="Q1064" s="1089">
        <v>0.44</v>
      </c>
      <c r="R1064" s="2315" t="s">
        <v>4865</v>
      </c>
      <c r="S1064" s="858"/>
      <c r="T1064" s="858"/>
      <c r="U1064" s="858"/>
      <c r="V1064" s="858"/>
      <c r="W1064" s="858"/>
      <c r="X1064" s="858"/>
      <c r="Y1064" s="858"/>
      <c r="Z1064" s="858"/>
      <c r="AA1064" s="1089">
        <v>0.44</v>
      </c>
      <c r="AB1064" s="2681"/>
      <c r="AC1064" s="2681"/>
      <c r="AD1064" s="2681"/>
      <c r="AE1064" s="2681"/>
      <c r="AF1064" s="2681"/>
      <c r="AG1064" s="2681"/>
    </row>
    <row r="1065" spans="1:33" s="1090" customFormat="1">
      <c r="A1065" s="2337" t="s">
        <v>9597</v>
      </c>
      <c r="B1065" s="118" t="s">
        <v>7237</v>
      </c>
      <c r="C1065" s="1088"/>
      <c r="D1065" s="1088"/>
      <c r="E1065" s="1089">
        <v>0.7</v>
      </c>
      <c r="F1065" s="858"/>
      <c r="G1065" s="2314"/>
      <c r="H1065" s="858"/>
      <c r="I1065" s="858"/>
      <c r="J1065" s="858"/>
      <c r="K1065" s="858"/>
      <c r="L1065" s="858"/>
      <c r="M1065" s="858"/>
      <c r="N1065" s="858"/>
      <c r="O1065" s="858"/>
      <c r="P1065" s="1089">
        <v>0.7</v>
      </c>
      <c r="Q1065" s="1089">
        <v>0.7</v>
      </c>
      <c r="R1065" s="2315" t="s">
        <v>4865</v>
      </c>
      <c r="S1065" s="858"/>
      <c r="T1065" s="858"/>
      <c r="U1065" s="858"/>
      <c r="V1065" s="858"/>
      <c r="W1065" s="858"/>
      <c r="X1065" s="858"/>
      <c r="Y1065" s="858"/>
      <c r="Z1065" s="858"/>
      <c r="AA1065" s="1089">
        <v>0.7</v>
      </c>
      <c r="AB1065" s="2681"/>
      <c r="AC1065" s="2681"/>
      <c r="AD1065" s="2681"/>
      <c r="AE1065" s="2681"/>
      <c r="AF1065" s="2681"/>
      <c r="AG1065" s="2681"/>
    </row>
    <row r="1066" spans="1:33" s="1090" customFormat="1">
      <c r="A1066" s="2337" t="s">
        <v>9598</v>
      </c>
      <c r="B1066" s="118" t="s">
        <v>155</v>
      </c>
      <c r="C1066" s="1088"/>
      <c r="D1066" s="1088"/>
      <c r="E1066" s="1089">
        <v>1</v>
      </c>
      <c r="F1066" s="858"/>
      <c r="G1066" s="2314"/>
      <c r="H1066" s="858"/>
      <c r="I1066" s="858"/>
      <c r="J1066" s="858"/>
      <c r="K1066" s="858"/>
      <c r="L1066" s="858"/>
      <c r="M1066" s="858"/>
      <c r="N1066" s="858"/>
      <c r="O1066" s="858"/>
      <c r="P1066" s="1089">
        <v>1</v>
      </c>
      <c r="Q1066" s="1089">
        <v>1</v>
      </c>
      <c r="R1066" s="2315" t="s">
        <v>4865</v>
      </c>
      <c r="S1066" s="858"/>
      <c r="T1066" s="858"/>
      <c r="U1066" s="858"/>
      <c r="V1066" s="858"/>
      <c r="W1066" s="858"/>
      <c r="X1066" s="858"/>
      <c r="Y1066" s="858"/>
      <c r="Z1066" s="858"/>
      <c r="AA1066" s="1089">
        <v>1</v>
      </c>
      <c r="AB1066" s="2681"/>
      <c r="AC1066" s="2681"/>
      <c r="AD1066" s="2681"/>
      <c r="AE1066" s="2681"/>
      <c r="AF1066" s="2681"/>
      <c r="AG1066" s="2681"/>
    </row>
    <row r="1067" spans="1:33" s="1090" customFormat="1">
      <c r="A1067" s="2337" t="s">
        <v>9599</v>
      </c>
      <c r="B1067" s="118" t="s">
        <v>407</v>
      </c>
      <c r="C1067" s="1088"/>
      <c r="D1067" s="1088"/>
      <c r="E1067" s="1089">
        <v>0.5</v>
      </c>
      <c r="F1067" s="858"/>
      <c r="G1067" s="2314"/>
      <c r="H1067" s="858"/>
      <c r="I1067" s="858"/>
      <c r="J1067" s="858"/>
      <c r="K1067" s="858"/>
      <c r="L1067" s="858"/>
      <c r="M1067" s="858"/>
      <c r="N1067" s="858"/>
      <c r="O1067" s="858"/>
      <c r="P1067" s="1089">
        <v>0.5</v>
      </c>
      <c r="Q1067" s="1089">
        <v>0.5</v>
      </c>
      <c r="R1067" s="2315" t="s">
        <v>4865</v>
      </c>
      <c r="S1067" s="858"/>
      <c r="T1067" s="858"/>
      <c r="U1067" s="858"/>
      <c r="V1067" s="858"/>
      <c r="W1067" s="858"/>
      <c r="X1067" s="858"/>
      <c r="Y1067" s="858"/>
      <c r="Z1067" s="858"/>
      <c r="AA1067" s="1089">
        <v>0.5</v>
      </c>
      <c r="AB1067" s="2681"/>
      <c r="AC1067" s="2681"/>
      <c r="AD1067" s="2681"/>
      <c r="AE1067" s="2681"/>
      <c r="AF1067" s="2681"/>
      <c r="AG1067" s="2681"/>
    </row>
    <row r="1068" spans="1:33" s="1090" customFormat="1">
      <c r="A1068" s="2337" t="s">
        <v>9600</v>
      </c>
      <c r="B1068" s="118" t="s">
        <v>9601</v>
      </c>
      <c r="C1068" s="1088"/>
      <c r="D1068" s="1088"/>
      <c r="E1068" s="1089">
        <v>0.3</v>
      </c>
      <c r="F1068" s="858"/>
      <c r="G1068" s="2314"/>
      <c r="H1068" s="858"/>
      <c r="I1068" s="858"/>
      <c r="J1068" s="858"/>
      <c r="K1068" s="858"/>
      <c r="L1068" s="858"/>
      <c r="M1068" s="858"/>
      <c r="N1068" s="858"/>
      <c r="O1068" s="858"/>
      <c r="P1068" s="1089">
        <v>0.3</v>
      </c>
      <c r="Q1068" s="1089">
        <v>0.3</v>
      </c>
      <c r="R1068" s="2315" t="s">
        <v>4865</v>
      </c>
      <c r="S1068" s="858"/>
      <c r="T1068" s="858"/>
      <c r="U1068" s="858"/>
      <c r="V1068" s="858"/>
      <c r="W1068" s="858"/>
      <c r="X1068" s="858"/>
      <c r="Y1068" s="858"/>
      <c r="Z1068" s="858"/>
      <c r="AA1068" s="1089">
        <v>0.3</v>
      </c>
      <c r="AB1068" s="2681"/>
      <c r="AC1068" s="2681"/>
      <c r="AD1068" s="2681"/>
      <c r="AE1068" s="2681"/>
      <c r="AF1068" s="2681"/>
      <c r="AG1068" s="2681"/>
    </row>
    <row r="1069" spans="1:33" s="1090" customFormat="1">
      <c r="A1069" s="2337" t="s">
        <v>9602</v>
      </c>
      <c r="B1069" s="118" t="s">
        <v>9603</v>
      </c>
      <c r="C1069" s="1088"/>
      <c r="D1069" s="1088"/>
      <c r="E1069" s="1089">
        <v>0.5</v>
      </c>
      <c r="F1069" s="858"/>
      <c r="G1069" s="2314"/>
      <c r="H1069" s="858"/>
      <c r="I1069" s="858"/>
      <c r="J1069" s="858"/>
      <c r="K1069" s="858"/>
      <c r="L1069" s="858"/>
      <c r="M1069" s="858"/>
      <c r="N1069" s="858"/>
      <c r="O1069" s="858"/>
      <c r="P1069" s="1089">
        <v>0.5</v>
      </c>
      <c r="Q1069" s="1089">
        <v>0.5</v>
      </c>
      <c r="R1069" s="2315" t="s">
        <v>4865</v>
      </c>
      <c r="S1069" s="858"/>
      <c r="T1069" s="858"/>
      <c r="U1069" s="858"/>
      <c r="V1069" s="858"/>
      <c r="W1069" s="858"/>
      <c r="X1069" s="858"/>
      <c r="Y1069" s="858"/>
      <c r="Z1069" s="858"/>
      <c r="AA1069" s="1089">
        <v>0.5</v>
      </c>
      <c r="AB1069" s="2681"/>
      <c r="AC1069" s="2681"/>
      <c r="AD1069" s="2681"/>
      <c r="AE1069" s="2681"/>
      <c r="AF1069" s="2681"/>
      <c r="AG1069" s="2681"/>
    </row>
    <row r="1070" spans="1:33" s="1090" customFormat="1">
      <c r="A1070" s="2337" t="s">
        <v>9604</v>
      </c>
      <c r="B1070" s="118" t="s">
        <v>70</v>
      </c>
      <c r="C1070" s="1088"/>
      <c r="D1070" s="1088"/>
      <c r="E1070" s="1089">
        <v>0.7</v>
      </c>
      <c r="F1070" s="858"/>
      <c r="G1070" s="2314"/>
      <c r="H1070" s="858"/>
      <c r="I1070" s="858"/>
      <c r="J1070" s="858"/>
      <c r="K1070" s="858"/>
      <c r="L1070" s="858"/>
      <c r="M1070" s="858"/>
      <c r="N1070" s="858"/>
      <c r="O1070" s="858"/>
      <c r="P1070" s="1089">
        <v>0.7</v>
      </c>
      <c r="Q1070" s="1089">
        <v>0.7</v>
      </c>
      <c r="R1070" s="2315" t="s">
        <v>4865</v>
      </c>
      <c r="S1070" s="858"/>
      <c r="T1070" s="858"/>
      <c r="U1070" s="858"/>
      <c r="V1070" s="858"/>
      <c r="W1070" s="858"/>
      <c r="X1070" s="858"/>
      <c r="Y1070" s="858"/>
      <c r="Z1070" s="858"/>
      <c r="AA1070" s="1089">
        <v>0.7</v>
      </c>
      <c r="AB1070" s="2681"/>
      <c r="AC1070" s="2681"/>
      <c r="AD1070" s="2681"/>
      <c r="AE1070" s="2681"/>
      <c r="AF1070" s="2681"/>
      <c r="AG1070" s="2681"/>
    </row>
    <row r="1071" spans="1:33" s="1090" customFormat="1">
      <c r="A1071" s="2337" t="s">
        <v>9605</v>
      </c>
      <c r="B1071" s="118" t="s">
        <v>9606</v>
      </c>
      <c r="C1071" s="1088"/>
      <c r="D1071" s="1088"/>
      <c r="E1071" s="1089">
        <v>0.5</v>
      </c>
      <c r="F1071" s="858"/>
      <c r="G1071" s="2314"/>
      <c r="H1071" s="858"/>
      <c r="I1071" s="858"/>
      <c r="J1071" s="858"/>
      <c r="K1071" s="858"/>
      <c r="L1071" s="858"/>
      <c r="M1071" s="858"/>
      <c r="N1071" s="858"/>
      <c r="O1071" s="858"/>
      <c r="P1071" s="1089">
        <v>0.5</v>
      </c>
      <c r="Q1071" s="1089">
        <v>0.5</v>
      </c>
      <c r="R1071" s="2315" t="s">
        <v>4865</v>
      </c>
      <c r="S1071" s="858"/>
      <c r="T1071" s="858"/>
      <c r="U1071" s="858"/>
      <c r="V1071" s="858"/>
      <c r="W1071" s="858"/>
      <c r="X1071" s="858"/>
      <c r="Y1071" s="858"/>
      <c r="Z1071" s="858"/>
      <c r="AA1071" s="1089">
        <v>0.5</v>
      </c>
      <c r="AB1071" s="2681"/>
      <c r="AC1071" s="2681"/>
      <c r="AD1071" s="2681"/>
      <c r="AE1071" s="2681"/>
      <c r="AF1071" s="2681"/>
      <c r="AG1071" s="2681"/>
    </row>
    <row r="1072" spans="1:33" s="1090" customFormat="1">
      <c r="A1072" s="2337" t="s">
        <v>9607</v>
      </c>
      <c r="B1072" s="118" t="s">
        <v>9608</v>
      </c>
      <c r="C1072" s="1088"/>
      <c r="D1072" s="1088"/>
      <c r="E1072" s="1089">
        <v>0.5</v>
      </c>
      <c r="F1072" s="858"/>
      <c r="G1072" s="2314"/>
      <c r="H1072" s="858"/>
      <c r="I1072" s="858"/>
      <c r="J1072" s="858"/>
      <c r="K1072" s="858"/>
      <c r="L1072" s="858"/>
      <c r="M1072" s="858"/>
      <c r="N1072" s="858"/>
      <c r="O1072" s="858"/>
      <c r="P1072" s="1089">
        <v>0.5</v>
      </c>
      <c r="Q1072" s="1089">
        <v>0.5</v>
      </c>
      <c r="R1072" s="2315" t="s">
        <v>4865</v>
      </c>
      <c r="S1072" s="858"/>
      <c r="T1072" s="858"/>
      <c r="U1072" s="858"/>
      <c r="V1072" s="858"/>
      <c r="W1072" s="858"/>
      <c r="X1072" s="858"/>
      <c r="Y1072" s="858"/>
      <c r="Z1072" s="858"/>
      <c r="AA1072" s="1089">
        <v>0.5</v>
      </c>
      <c r="AB1072" s="2681"/>
      <c r="AC1072" s="2681"/>
      <c r="AD1072" s="2681"/>
      <c r="AE1072" s="2681"/>
      <c r="AF1072" s="2681"/>
      <c r="AG1072" s="2681"/>
    </row>
    <row r="1073" spans="1:33" s="1084" customFormat="1">
      <c r="A1073" s="2338" t="s">
        <v>9609</v>
      </c>
      <c r="B1073" s="1080" t="s">
        <v>9610</v>
      </c>
      <c r="C1073" s="1079"/>
      <c r="D1073" s="1079"/>
      <c r="E1073" s="1081"/>
      <c r="F1073" s="2311"/>
      <c r="G1073" s="836"/>
      <c r="H1073" s="2311"/>
      <c r="I1073" s="2311"/>
      <c r="J1073" s="2311"/>
      <c r="K1073" s="2311"/>
      <c r="L1073" s="2311"/>
      <c r="M1073" s="2311"/>
      <c r="N1073" s="2311"/>
      <c r="O1073" s="2311"/>
      <c r="P1073" s="2311"/>
      <c r="Q1073" s="836"/>
      <c r="R1073" s="2312"/>
      <c r="S1073" s="2311"/>
      <c r="T1073" s="2311"/>
      <c r="U1073" s="2311"/>
      <c r="V1073" s="2311"/>
      <c r="W1073" s="2311"/>
      <c r="X1073" s="2311"/>
      <c r="Y1073" s="2311"/>
      <c r="Z1073" s="2311"/>
      <c r="AA1073" s="836"/>
      <c r="AB1073" s="2680"/>
      <c r="AC1073" s="2680"/>
      <c r="AD1073" s="2680"/>
      <c r="AE1073" s="2680"/>
      <c r="AF1073" s="2680"/>
      <c r="AG1073" s="2680"/>
    </row>
    <row r="1074" spans="1:33" s="1090" customFormat="1">
      <c r="A1074" s="2337" t="s">
        <v>9611</v>
      </c>
      <c r="B1074" s="118" t="s">
        <v>9116</v>
      </c>
      <c r="C1074" s="1088"/>
      <c r="D1074" s="1088"/>
      <c r="E1074" s="1089">
        <v>0.9</v>
      </c>
      <c r="F1074" s="858"/>
      <c r="G1074" s="2314"/>
      <c r="H1074" s="858"/>
      <c r="I1074" s="858"/>
      <c r="J1074" s="858"/>
      <c r="K1074" s="858"/>
      <c r="L1074" s="858"/>
      <c r="M1074" s="858"/>
      <c r="N1074" s="858"/>
      <c r="O1074" s="858"/>
      <c r="P1074" s="1089">
        <v>0.9</v>
      </c>
      <c r="Q1074" s="1089">
        <v>0.9</v>
      </c>
      <c r="R1074" s="2315" t="s">
        <v>4865</v>
      </c>
      <c r="S1074" s="858"/>
      <c r="T1074" s="858"/>
      <c r="U1074" s="858"/>
      <c r="V1074" s="858"/>
      <c r="W1074" s="858"/>
      <c r="X1074" s="858"/>
      <c r="Y1074" s="858"/>
      <c r="Z1074" s="858"/>
      <c r="AA1074" s="1089">
        <v>0.9</v>
      </c>
      <c r="AB1074" s="2681"/>
      <c r="AC1074" s="2681"/>
      <c r="AD1074" s="2681"/>
      <c r="AE1074" s="2681"/>
      <c r="AF1074" s="2681"/>
      <c r="AG1074" s="2681"/>
    </row>
    <row r="1075" spans="1:33" s="1090" customFormat="1">
      <c r="A1075" s="2337" t="s">
        <v>9612</v>
      </c>
      <c r="B1075" s="118" t="s">
        <v>9613</v>
      </c>
      <c r="C1075" s="1088"/>
      <c r="D1075" s="1088"/>
      <c r="E1075" s="1089">
        <v>0.35</v>
      </c>
      <c r="F1075" s="858"/>
      <c r="G1075" s="2314"/>
      <c r="H1075" s="858"/>
      <c r="I1075" s="858"/>
      <c r="J1075" s="858"/>
      <c r="K1075" s="858"/>
      <c r="L1075" s="858"/>
      <c r="M1075" s="858"/>
      <c r="N1075" s="858"/>
      <c r="O1075" s="858"/>
      <c r="P1075" s="1089">
        <v>0.35</v>
      </c>
      <c r="Q1075" s="1089">
        <v>0.35</v>
      </c>
      <c r="R1075" s="2315" t="s">
        <v>4865</v>
      </c>
      <c r="S1075" s="858"/>
      <c r="T1075" s="858"/>
      <c r="U1075" s="858"/>
      <c r="V1075" s="858"/>
      <c r="W1075" s="858"/>
      <c r="X1075" s="858"/>
      <c r="Y1075" s="858"/>
      <c r="Z1075" s="858"/>
      <c r="AA1075" s="1089">
        <v>0.35</v>
      </c>
      <c r="AB1075" s="2681"/>
      <c r="AC1075" s="2681"/>
      <c r="AD1075" s="2681"/>
      <c r="AE1075" s="2681"/>
      <c r="AF1075" s="2681"/>
      <c r="AG1075" s="2681"/>
    </row>
    <row r="1076" spans="1:33" s="1090" customFormat="1">
      <c r="A1076" s="2337" t="s">
        <v>9614</v>
      </c>
      <c r="B1076" s="118" t="s">
        <v>58</v>
      </c>
      <c r="C1076" s="1088"/>
      <c r="D1076" s="1088"/>
      <c r="E1076" s="1089">
        <v>0.52</v>
      </c>
      <c r="F1076" s="858"/>
      <c r="G1076" s="2314"/>
      <c r="H1076" s="858"/>
      <c r="I1076" s="858"/>
      <c r="J1076" s="858"/>
      <c r="K1076" s="858"/>
      <c r="L1076" s="858"/>
      <c r="M1076" s="858"/>
      <c r="N1076" s="858"/>
      <c r="O1076" s="858"/>
      <c r="P1076" s="1089">
        <v>0.52</v>
      </c>
      <c r="Q1076" s="1089">
        <v>0.52</v>
      </c>
      <c r="R1076" s="2315" t="s">
        <v>4865</v>
      </c>
      <c r="S1076" s="858"/>
      <c r="T1076" s="858"/>
      <c r="U1076" s="858"/>
      <c r="V1076" s="858"/>
      <c r="W1076" s="858"/>
      <c r="X1076" s="858"/>
      <c r="Y1076" s="858"/>
      <c r="Z1076" s="858"/>
      <c r="AA1076" s="1089">
        <v>0.52</v>
      </c>
      <c r="AB1076" s="2681"/>
      <c r="AC1076" s="2681"/>
      <c r="AD1076" s="2681"/>
      <c r="AE1076" s="2681"/>
      <c r="AF1076" s="2681"/>
      <c r="AG1076" s="2681"/>
    </row>
    <row r="1077" spans="1:33" s="1090" customFormat="1">
      <c r="A1077" s="2337" t="s">
        <v>9615</v>
      </c>
      <c r="B1077" s="118" t="s">
        <v>282</v>
      </c>
      <c r="C1077" s="1088"/>
      <c r="D1077" s="1088"/>
      <c r="E1077" s="1089">
        <v>0.3</v>
      </c>
      <c r="F1077" s="858"/>
      <c r="G1077" s="2314"/>
      <c r="H1077" s="858"/>
      <c r="I1077" s="858"/>
      <c r="J1077" s="858"/>
      <c r="K1077" s="858"/>
      <c r="L1077" s="858"/>
      <c r="M1077" s="858"/>
      <c r="N1077" s="858"/>
      <c r="O1077" s="858"/>
      <c r="P1077" s="1089">
        <v>0.3</v>
      </c>
      <c r="Q1077" s="1089">
        <v>0.3</v>
      </c>
      <c r="R1077" s="2315" t="s">
        <v>4865</v>
      </c>
      <c r="S1077" s="858"/>
      <c r="T1077" s="858"/>
      <c r="U1077" s="858"/>
      <c r="V1077" s="858"/>
      <c r="W1077" s="858"/>
      <c r="X1077" s="858"/>
      <c r="Y1077" s="858"/>
      <c r="Z1077" s="858"/>
      <c r="AA1077" s="1089">
        <v>0.3</v>
      </c>
      <c r="AB1077" s="2681"/>
      <c r="AC1077" s="2681"/>
      <c r="AD1077" s="2681"/>
      <c r="AE1077" s="2681"/>
      <c r="AF1077" s="2681"/>
      <c r="AG1077" s="2681"/>
    </row>
    <row r="1078" spans="1:33" s="2340" customFormat="1" ht="22.5" customHeight="1">
      <c r="A1078" s="2339"/>
      <c r="B1078" s="2341" t="s">
        <v>21892</v>
      </c>
      <c r="C1078" s="1847"/>
      <c r="D1078" s="1847"/>
      <c r="E1078" s="2342">
        <f>SUM(E791:E1077)</f>
        <v>119.00999999999996</v>
      </c>
      <c r="F1078" s="1847">
        <f>SUM(F791:F1077)</f>
        <v>11.055</v>
      </c>
      <c r="G1078" s="1847">
        <f>SUM(G791:G1077)</f>
        <v>11.055</v>
      </c>
      <c r="H1078" s="1847">
        <f t="shared" ref="H1078:P1078" si="31">SUM(H791:H1077)</f>
        <v>0</v>
      </c>
      <c r="I1078" s="1847">
        <f t="shared" si="31"/>
        <v>0</v>
      </c>
      <c r="J1078" s="1847">
        <f t="shared" si="31"/>
        <v>0</v>
      </c>
      <c r="K1078" s="1847">
        <f t="shared" si="31"/>
        <v>0</v>
      </c>
      <c r="L1078" s="1847">
        <f t="shared" si="31"/>
        <v>0</v>
      </c>
      <c r="M1078" s="1847">
        <f t="shared" si="31"/>
        <v>0</v>
      </c>
      <c r="N1078" s="1847">
        <f t="shared" si="31"/>
        <v>0</v>
      </c>
      <c r="O1078" s="1847">
        <f t="shared" si="31"/>
        <v>0</v>
      </c>
      <c r="P1078" s="1847">
        <f t="shared" si="31"/>
        <v>107.95499999999998</v>
      </c>
      <c r="Q1078" s="1847">
        <f>SUM(Q791:Q1077)</f>
        <v>107.95499999999998</v>
      </c>
      <c r="R1078" s="1847">
        <f>SUM(R791:R1077)</f>
        <v>0</v>
      </c>
      <c r="S1078" s="1847">
        <f>SUM(S791:S1077)</f>
        <v>0</v>
      </c>
      <c r="T1078" s="1847">
        <f>SUM(T791:T1077)</f>
        <v>0</v>
      </c>
      <c r="U1078" s="1847">
        <f t="shared" ref="U1078" si="32">SUM(U791:U1077)</f>
        <v>0</v>
      </c>
      <c r="V1078" s="1847">
        <f t="shared" ref="V1078" si="33">SUM(V791:V1077)</f>
        <v>0</v>
      </c>
      <c r="W1078" s="1847">
        <f t="shared" ref="W1078" si="34">SUM(W791:W1077)</f>
        <v>0</v>
      </c>
      <c r="X1078" s="1847">
        <f t="shared" ref="X1078" si="35">SUM(X791:X1077)</f>
        <v>0</v>
      </c>
      <c r="Y1078" s="1847">
        <f t="shared" ref="Y1078" si="36">SUM(Y791:Y1077)</f>
        <v>0</v>
      </c>
      <c r="Z1078" s="1847">
        <f t="shared" ref="Z1078" si="37">SUM(Z791:Z1077)</f>
        <v>0</v>
      </c>
      <c r="AA1078" s="1847">
        <f t="shared" ref="AA1078" si="38">SUM(AA791:AA1077)</f>
        <v>119.00999999999996</v>
      </c>
      <c r="AB1078" s="2683"/>
      <c r="AC1078" s="2683"/>
      <c r="AD1078" s="2683"/>
      <c r="AE1078" s="2683"/>
      <c r="AF1078" s="2683"/>
      <c r="AG1078" s="2683"/>
    </row>
  </sheetData>
  <mergeCells count="29">
    <mergeCell ref="B512:C512"/>
    <mergeCell ref="B579:C579"/>
    <mergeCell ref="K6:N6"/>
    <mergeCell ref="B363:C363"/>
    <mergeCell ref="B266:C266"/>
    <mergeCell ref="B290:C290"/>
    <mergeCell ref="B323:C323"/>
    <mergeCell ref="B190:D190"/>
    <mergeCell ref="A191:AA191"/>
    <mergeCell ref="A8:AA8"/>
    <mergeCell ref="A9:AA9"/>
    <mergeCell ref="A87:AA87"/>
    <mergeCell ref="A118:AA118"/>
    <mergeCell ref="A1:AA1"/>
    <mergeCell ref="A2:AA2"/>
    <mergeCell ref="N3:P3"/>
    <mergeCell ref="A4:A7"/>
    <mergeCell ref="B4:B7"/>
    <mergeCell ref="C4:C7"/>
    <mergeCell ref="D4:D7"/>
    <mergeCell ref="E4:Q4"/>
    <mergeCell ref="R4:R7"/>
    <mergeCell ref="S4:U6"/>
    <mergeCell ref="V4:AA6"/>
    <mergeCell ref="E5:E7"/>
    <mergeCell ref="F5:F7"/>
    <mergeCell ref="G5:P5"/>
    <mergeCell ref="Q5:Q7"/>
    <mergeCell ref="G6:J6"/>
  </mergeCells>
  <pageMargins left="0.7" right="0.7" top="0.75" bottom="0.75" header="0.3" footer="0.3"/>
  <pageSetup paperSize="9" orientation="portrait" verticalDpi="0" r:id="rId1"/>
  <ignoredErrors>
    <ignoredError sqref="E86:F86 G86:AA8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148"/>
  <sheetViews>
    <sheetView tabSelected="1" topLeftCell="A4" zoomScaleNormal="100" workbookViewId="0">
      <pane ySplit="4" topLeftCell="A98" activePane="bottomLeft" state="frozen"/>
      <selection activeCell="A4" sqref="A4"/>
      <selection pane="bottomLeft" activeCell="N18" sqref="N18"/>
    </sheetView>
  </sheetViews>
  <sheetFormatPr defaultRowHeight="15"/>
  <cols>
    <col min="1" max="1" width="7.7109375" style="230" customWidth="1"/>
    <col min="2" max="2" width="37.140625" customWidth="1"/>
    <col min="3" max="3" width="22.5703125" hidden="1" customWidth="1"/>
    <col min="4" max="4" width="17.42578125" hidden="1" customWidth="1"/>
    <col min="18" max="18" width="9.140625" style="230"/>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20477</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2563"/>
      <c r="B3" s="650"/>
      <c r="C3" s="650"/>
      <c r="D3" s="650"/>
      <c r="E3" s="650"/>
      <c r="F3" s="650"/>
      <c r="G3" s="650"/>
      <c r="H3" s="650"/>
      <c r="I3" s="650"/>
      <c r="J3" s="650"/>
      <c r="K3" s="650"/>
      <c r="L3" s="5"/>
      <c r="M3" s="5"/>
      <c r="N3" s="3112" t="s">
        <v>15</v>
      </c>
      <c r="O3" s="3112"/>
      <c r="P3" s="3112"/>
      <c r="Q3" s="650"/>
      <c r="R3" s="1627"/>
      <c r="S3" s="650"/>
      <c r="T3" s="650"/>
      <c r="U3" s="650"/>
      <c r="V3" s="650"/>
      <c r="W3" s="650"/>
      <c r="X3" s="650"/>
      <c r="Y3" s="650"/>
      <c r="Z3" s="650"/>
      <c r="AA3" s="650"/>
    </row>
    <row r="4" spans="1:27">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6"/>
      <c r="P6" s="7"/>
      <c r="Q6" s="3080"/>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11" t="s">
        <v>38</v>
      </c>
      <c r="P7" s="12" t="s">
        <v>39</v>
      </c>
      <c r="Q7" s="3081"/>
      <c r="R7" s="3081"/>
      <c r="S7" s="8" t="s">
        <v>40</v>
      </c>
      <c r="T7" s="8" t="s">
        <v>41</v>
      </c>
      <c r="U7" s="8" t="s">
        <v>42</v>
      </c>
      <c r="V7" s="13" t="s">
        <v>43</v>
      </c>
      <c r="W7" s="13" t="s">
        <v>44</v>
      </c>
      <c r="X7" s="13" t="s">
        <v>45</v>
      </c>
      <c r="Y7" s="13" t="s">
        <v>46</v>
      </c>
      <c r="Z7" s="13" t="s">
        <v>47</v>
      </c>
      <c r="AA7" s="13" t="s">
        <v>48</v>
      </c>
    </row>
    <row r="8" spans="1:27" ht="26.25" customHeight="1">
      <c r="A8" s="3129" t="s">
        <v>49</v>
      </c>
      <c r="B8" s="3113"/>
      <c r="C8" s="3113"/>
      <c r="D8" s="3113"/>
      <c r="E8" s="3113"/>
      <c r="F8" s="3113"/>
      <c r="G8" s="3113"/>
      <c r="H8" s="3113"/>
      <c r="I8" s="3113"/>
      <c r="J8" s="3113"/>
      <c r="K8" s="3113"/>
      <c r="L8" s="3113"/>
      <c r="M8" s="3113"/>
      <c r="N8" s="3113"/>
      <c r="O8" s="3113"/>
      <c r="P8" s="3113"/>
      <c r="Q8" s="3113"/>
      <c r="R8" s="3113"/>
      <c r="S8" s="3113"/>
      <c r="T8" s="3113"/>
      <c r="U8" s="3113"/>
      <c r="V8" s="3113"/>
      <c r="W8" s="3113"/>
      <c r="X8" s="3113"/>
      <c r="Y8" s="3113"/>
      <c r="Z8" s="3113"/>
      <c r="AA8" s="3114"/>
    </row>
    <row r="9" spans="1:27" ht="25.5">
      <c r="A9" s="1705">
        <v>1</v>
      </c>
      <c r="B9" s="1713" t="s">
        <v>15788</v>
      </c>
      <c r="C9" s="1714" t="s">
        <v>15789</v>
      </c>
      <c r="D9" s="1714" t="s">
        <v>8150</v>
      </c>
      <c r="E9" s="1715">
        <v>1</v>
      </c>
      <c r="F9" s="1715"/>
      <c r="G9" s="1715"/>
      <c r="H9" s="1716"/>
      <c r="I9" s="43"/>
      <c r="J9" s="43"/>
      <c r="K9" s="43"/>
      <c r="L9" s="1706"/>
      <c r="M9" s="43"/>
      <c r="N9" s="43"/>
      <c r="O9" s="43"/>
      <c r="P9" s="1717">
        <v>1</v>
      </c>
      <c r="Q9" s="1717">
        <v>1</v>
      </c>
      <c r="R9" s="1837" t="s">
        <v>16042</v>
      </c>
      <c r="S9" s="43"/>
      <c r="T9" s="43"/>
      <c r="U9" s="43"/>
      <c r="V9" s="1718"/>
      <c r="W9" s="1718"/>
      <c r="X9" s="1718"/>
      <c r="Y9" s="1718"/>
      <c r="Z9" s="1718">
        <v>1</v>
      </c>
      <c r="AA9" s="1719"/>
    </row>
    <row r="10" spans="1:27">
      <c r="A10" s="1705">
        <v>2</v>
      </c>
      <c r="B10" s="1713" t="s">
        <v>15790</v>
      </c>
      <c r="C10" s="1714" t="s">
        <v>15791</v>
      </c>
      <c r="D10" s="1714" t="s">
        <v>8150</v>
      </c>
      <c r="E10" s="1720">
        <v>7.6</v>
      </c>
      <c r="F10" s="1720">
        <v>0.08</v>
      </c>
      <c r="G10" s="1720"/>
      <c r="H10" s="1721"/>
      <c r="I10" s="43"/>
      <c r="J10" s="43"/>
      <c r="K10" s="43"/>
      <c r="L10" s="1707">
        <v>0.08</v>
      </c>
      <c r="M10" s="43"/>
      <c r="N10" s="43"/>
      <c r="O10" s="43"/>
      <c r="P10" s="1722">
        <v>7.52</v>
      </c>
      <c r="Q10" s="1722">
        <v>7.52</v>
      </c>
      <c r="R10" s="1837" t="s">
        <v>16042</v>
      </c>
      <c r="S10" s="43"/>
      <c r="T10" s="43"/>
      <c r="U10" s="43"/>
      <c r="V10" s="1718"/>
      <c r="W10" s="1718"/>
      <c r="X10" s="1718"/>
      <c r="Y10" s="1718"/>
      <c r="Z10" s="1718"/>
      <c r="AA10" s="1723">
        <v>7.6</v>
      </c>
    </row>
    <row r="11" spans="1:27">
      <c r="A11" s="1705">
        <v>3</v>
      </c>
      <c r="B11" s="1713" t="s">
        <v>15792</v>
      </c>
      <c r="C11" s="1714" t="s">
        <v>15793</v>
      </c>
      <c r="D11" s="1714" t="s">
        <v>8150</v>
      </c>
      <c r="E11" s="1720">
        <v>4.0999999999999996</v>
      </c>
      <c r="F11" s="1720"/>
      <c r="G11" s="1720"/>
      <c r="H11" s="1721"/>
      <c r="I11" s="43"/>
      <c r="J11" s="43"/>
      <c r="K11" s="43"/>
      <c r="L11" s="1707"/>
      <c r="M11" s="43"/>
      <c r="N11" s="43"/>
      <c r="O11" s="43"/>
      <c r="P11" s="1722">
        <v>4.0999999999999996</v>
      </c>
      <c r="Q11" s="1722">
        <v>4.0999999999999996</v>
      </c>
      <c r="R11" s="1837" t="s">
        <v>16042</v>
      </c>
      <c r="S11" s="43"/>
      <c r="T11" s="43"/>
      <c r="U11" s="43"/>
      <c r="V11" s="1718"/>
      <c r="W11" s="1718"/>
      <c r="X11" s="1718"/>
      <c r="Y11" s="1718"/>
      <c r="Z11" s="1718"/>
      <c r="AA11" s="1723">
        <v>4.0999999999999996</v>
      </c>
    </row>
    <row r="12" spans="1:27">
      <c r="A12" s="1705">
        <v>4</v>
      </c>
      <c r="B12" s="1713" t="s">
        <v>15794</v>
      </c>
      <c r="C12" s="1714" t="s">
        <v>15795</v>
      </c>
      <c r="D12" s="1714" t="s">
        <v>8150</v>
      </c>
      <c r="E12" s="1720">
        <v>4.9000000000000004</v>
      </c>
      <c r="F12" s="2974">
        <v>4.9000000000000004</v>
      </c>
      <c r="G12" s="1720"/>
      <c r="H12" s="1721"/>
      <c r="I12" s="43"/>
      <c r="J12" s="43"/>
      <c r="K12" s="43"/>
      <c r="L12" s="2976">
        <v>4.9000000000000004</v>
      </c>
      <c r="M12" s="43"/>
      <c r="N12" s="43"/>
      <c r="O12" s="43"/>
      <c r="P12" s="1722"/>
      <c r="Q12" s="1722"/>
      <c r="R12" s="1837" t="s">
        <v>55</v>
      </c>
      <c r="S12" s="43"/>
      <c r="T12" s="43"/>
      <c r="U12" s="43"/>
      <c r="V12" s="1718"/>
      <c r="W12" s="1718"/>
      <c r="X12" s="1718"/>
      <c r="Y12" s="1722">
        <v>4.9000000000000004</v>
      </c>
      <c r="Z12" s="1718"/>
      <c r="AA12" s="1723"/>
    </row>
    <row r="13" spans="1:27">
      <c r="A13" s="1705">
        <v>5</v>
      </c>
      <c r="B13" s="1713" t="s">
        <v>15796</v>
      </c>
      <c r="C13" s="1714" t="s">
        <v>15797</v>
      </c>
      <c r="D13" s="1714" t="s">
        <v>8150</v>
      </c>
      <c r="E13" s="1720">
        <v>3.4</v>
      </c>
      <c r="F13" s="1724"/>
      <c r="G13" s="1724"/>
      <c r="H13" s="1725"/>
      <c r="I13" s="43"/>
      <c r="J13" s="43"/>
      <c r="K13" s="43"/>
      <c r="L13" s="1708"/>
      <c r="M13" s="43"/>
      <c r="N13" s="43"/>
      <c r="O13" s="43"/>
      <c r="P13" s="1722">
        <v>3.4</v>
      </c>
      <c r="Q13" s="1722">
        <v>3.4</v>
      </c>
      <c r="R13" s="1837" t="s">
        <v>16042</v>
      </c>
      <c r="S13" s="43"/>
      <c r="T13" s="43"/>
      <c r="U13" s="43"/>
      <c r="V13" s="1718"/>
      <c r="W13" s="1718"/>
      <c r="X13" s="1718"/>
      <c r="Y13" s="1718"/>
      <c r="Z13" s="1718"/>
      <c r="AA13" s="1723">
        <v>3.4</v>
      </c>
    </row>
    <row r="14" spans="1:27">
      <c r="A14" s="1705">
        <v>6</v>
      </c>
      <c r="B14" s="1726" t="s">
        <v>15798</v>
      </c>
      <c r="C14" s="1714" t="s">
        <v>15799</v>
      </c>
      <c r="D14" s="1714" t="s">
        <v>8150</v>
      </c>
      <c r="E14" s="1727">
        <v>11.7</v>
      </c>
      <c r="F14" s="1727"/>
      <c r="G14" s="1727"/>
      <c r="H14" s="1728"/>
      <c r="I14" s="43"/>
      <c r="J14" s="43"/>
      <c r="K14" s="43"/>
      <c r="L14" s="1709"/>
      <c r="M14" s="43"/>
      <c r="N14" s="43"/>
      <c r="O14" s="43"/>
      <c r="P14" s="1718">
        <v>11.7</v>
      </c>
      <c r="Q14" s="1718">
        <v>11.7</v>
      </c>
      <c r="R14" s="1837" t="s">
        <v>16042</v>
      </c>
      <c r="S14" s="43"/>
      <c r="T14" s="43"/>
      <c r="U14" s="43"/>
      <c r="V14" s="1718"/>
      <c r="W14" s="1718"/>
      <c r="X14" s="1718"/>
      <c r="Y14" s="1718"/>
      <c r="Z14" s="1718"/>
      <c r="AA14" s="1729">
        <v>11.7</v>
      </c>
    </row>
    <row r="15" spans="1:27">
      <c r="A15" s="1705">
        <v>7</v>
      </c>
      <c r="B15" s="1726" t="s">
        <v>15800</v>
      </c>
      <c r="C15" s="1714" t="s">
        <v>15801</v>
      </c>
      <c r="D15" s="1714" t="s">
        <v>8150</v>
      </c>
      <c r="E15" s="1727">
        <v>0.7</v>
      </c>
      <c r="F15" s="1727">
        <v>0.48</v>
      </c>
      <c r="G15" s="1727"/>
      <c r="H15" s="1728"/>
      <c r="I15" s="43"/>
      <c r="J15" s="43"/>
      <c r="K15" s="43"/>
      <c r="L15" s="1709">
        <v>0.48</v>
      </c>
      <c r="M15" s="43"/>
      <c r="N15" s="43"/>
      <c r="O15" s="43"/>
      <c r="P15" s="1718">
        <v>0.22</v>
      </c>
      <c r="Q15" s="1718">
        <v>0.22</v>
      </c>
      <c r="R15" s="1837" t="s">
        <v>16042</v>
      </c>
      <c r="S15" s="43"/>
      <c r="T15" s="43"/>
      <c r="U15" s="43"/>
      <c r="V15" s="1718"/>
      <c r="W15" s="1718"/>
      <c r="X15" s="1718"/>
      <c r="Y15" s="1718"/>
      <c r="Z15" s="1718"/>
      <c r="AA15" s="1729">
        <v>0.7</v>
      </c>
    </row>
    <row r="16" spans="1:27">
      <c r="A16" s="1705">
        <v>8</v>
      </c>
      <c r="B16" s="1726" t="s">
        <v>15802</v>
      </c>
      <c r="C16" s="1714" t="s">
        <v>15803</v>
      </c>
      <c r="D16" s="1714" t="s">
        <v>8150</v>
      </c>
      <c r="E16" s="1727">
        <v>0.8</v>
      </c>
      <c r="F16" s="1727">
        <v>0.71</v>
      </c>
      <c r="G16" s="1727"/>
      <c r="H16" s="1728"/>
      <c r="I16" s="43"/>
      <c r="J16" s="43"/>
      <c r="K16" s="43"/>
      <c r="L16" s="1709">
        <v>0.71</v>
      </c>
      <c r="M16" s="43"/>
      <c r="N16" s="43"/>
      <c r="O16" s="43"/>
      <c r="P16" s="1718">
        <v>0.09</v>
      </c>
      <c r="Q16" s="1718">
        <v>0.09</v>
      </c>
      <c r="R16" s="1837" t="s">
        <v>16042</v>
      </c>
      <c r="S16" s="43"/>
      <c r="T16" s="43"/>
      <c r="U16" s="43"/>
      <c r="V16" s="1718"/>
      <c r="W16" s="1718"/>
      <c r="X16" s="1718"/>
      <c r="Y16" s="1718"/>
      <c r="Z16" s="1718"/>
      <c r="AA16" s="1729">
        <v>0.8</v>
      </c>
    </row>
    <row r="17" spans="1:27">
      <c r="A17" s="1705">
        <v>9</v>
      </c>
      <c r="B17" s="1726" t="s">
        <v>15804</v>
      </c>
      <c r="C17" s="1714" t="s">
        <v>15805</v>
      </c>
      <c r="D17" s="1714" t="s">
        <v>8150</v>
      </c>
      <c r="E17" s="1730">
        <v>4</v>
      </c>
      <c r="F17" s="1730"/>
      <c r="G17" s="1730"/>
      <c r="H17" s="1731"/>
      <c r="I17" s="43"/>
      <c r="J17" s="43"/>
      <c r="K17" s="43"/>
      <c r="L17" s="1711"/>
      <c r="M17" s="43"/>
      <c r="N17" s="43"/>
      <c r="O17" s="43"/>
      <c r="P17" s="1732">
        <v>4</v>
      </c>
      <c r="Q17" s="1732">
        <v>4</v>
      </c>
      <c r="R17" s="1837" t="s">
        <v>16042</v>
      </c>
      <c r="S17" s="43"/>
      <c r="T17" s="43"/>
      <c r="U17" s="43"/>
      <c r="V17" s="1718"/>
      <c r="W17" s="1718"/>
      <c r="X17" s="1718"/>
      <c r="Y17" s="1718"/>
      <c r="Z17" s="1718"/>
      <c r="AA17" s="1733">
        <v>4</v>
      </c>
    </row>
    <row r="18" spans="1:27" ht="25.5">
      <c r="A18" s="1705">
        <v>10</v>
      </c>
      <c r="B18" s="1726" t="s">
        <v>15806</v>
      </c>
      <c r="C18" s="1714" t="s">
        <v>15807</v>
      </c>
      <c r="D18" s="1714" t="s">
        <v>8150</v>
      </c>
      <c r="E18" s="1727">
        <v>0.8</v>
      </c>
      <c r="F18" s="1727">
        <v>0.52</v>
      </c>
      <c r="G18" s="1727"/>
      <c r="H18" s="1728"/>
      <c r="I18" s="43"/>
      <c r="J18" s="43"/>
      <c r="K18" s="43"/>
      <c r="L18" s="1709">
        <v>0.52</v>
      </c>
      <c r="M18" s="43"/>
      <c r="N18" s="43" t="s">
        <v>4355</v>
      </c>
      <c r="O18" s="43"/>
      <c r="P18" s="1718">
        <v>0.28000000000000003</v>
      </c>
      <c r="Q18" s="1718">
        <v>0.28000000000000003</v>
      </c>
      <c r="R18" s="1837" t="s">
        <v>16042</v>
      </c>
      <c r="S18" s="43"/>
      <c r="T18" s="43"/>
      <c r="U18" s="43"/>
      <c r="V18" s="1718"/>
      <c r="W18" s="1718"/>
      <c r="X18" s="1718"/>
      <c r="Y18" s="1718"/>
      <c r="Z18" s="1718"/>
      <c r="AA18" s="1729">
        <v>0.8</v>
      </c>
    </row>
    <row r="19" spans="1:27" ht="25.5">
      <c r="A19" s="1705">
        <v>11</v>
      </c>
      <c r="B19" s="1726" t="s">
        <v>15808</v>
      </c>
      <c r="C19" s="1714" t="s">
        <v>15809</v>
      </c>
      <c r="D19" s="1714" t="s">
        <v>8150</v>
      </c>
      <c r="E19" s="1727">
        <v>0.8</v>
      </c>
      <c r="F19" s="1727">
        <v>0.8</v>
      </c>
      <c r="G19" s="1727"/>
      <c r="H19" s="1728"/>
      <c r="I19" s="43"/>
      <c r="J19" s="43"/>
      <c r="K19" s="43"/>
      <c r="L19" s="1709">
        <v>0.8</v>
      </c>
      <c r="M19" s="43"/>
      <c r="N19" s="43"/>
      <c r="O19" s="43"/>
      <c r="P19" s="1718"/>
      <c r="Q19" s="1718"/>
      <c r="R19" s="1837" t="s">
        <v>55</v>
      </c>
      <c r="S19" s="43"/>
      <c r="T19" s="43"/>
      <c r="U19" s="43"/>
      <c r="V19" s="1718"/>
      <c r="W19" s="1718"/>
      <c r="X19" s="1718"/>
      <c r="Y19" s="1718"/>
      <c r="Z19" s="1718">
        <v>0.8</v>
      </c>
      <c r="AA19" s="1729"/>
    </row>
    <row r="20" spans="1:27" ht="25.5">
      <c r="A20" s="1705">
        <v>12</v>
      </c>
      <c r="B20" s="1726" t="s">
        <v>15810</v>
      </c>
      <c r="C20" s="1714" t="s">
        <v>15811</v>
      </c>
      <c r="D20" s="1714" t="s">
        <v>8150</v>
      </c>
      <c r="E20" s="1727">
        <v>3.5</v>
      </c>
      <c r="F20" s="1727"/>
      <c r="G20" s="1727"/>
      <c r="H20" s="1728"/>
      <c r="I20" s="43"/>
      <c r="J20" s="43"/>
      <c r="K20" s="43"/>
      <c r="L20" s="1709"/>
      <c r="M20" s="43"/>
      <c r="N20" s="43"/>
      <c r="O20" s="43"/>
      <c r="P20" s="1718">
        <v>3.5</v>
      </c>
      <c r="Q20" s="1718">
        <v>3.5</v>
      </c>
      <c r="R20" s="1837" t="s">
        <v>16042</v>
      </c>
      <c r="S20" s="43"/>
      <c r="T20" s="43"/>
      <c r="U20" s="43"/>
      <c r="V20" s="1718"/>
      <c r="W20" s="1718"/>
      <c r="X20" s="1718"/>
      <c r="Y20" s="1718"/>
      <c r="Z20" s="1718"/>
      <c r="AA20" s="1729">
        <v>3.5</v>
      </c>
    </row>
    <row r="21" spans="1:27">
      <c r="A21" s="1705">
        <v>13</v>
      </c>
      <c r="B21" s="1726" t="s">
        <v>15812</v>
      </c>
      <c r="C21" s="1714" t="s">
        <v>15813</v>
      </c>
      <c r="D21" s="1714" t="s">
        <v>8150</v>
      </c>
      <c r="E21" s="1727">
        <v>1.5</v>
      </c>
      <c r="F21" s="1727"/>
      <c r="G21" s="1727"/>
      <c r="H21" s="1728"/>
      <c r="I21" s="43"/>
      <c r="J21" s="43"/>
      <c r="K21" s="43"/>
      <c r="L21" s="1709"/>
      <c r="M21" s="43"/>
      <c r="N21" s="43"/>
      <c r="O21" s="43"/>
      <c r="P21" s="1718">
        <v>1.5</v>
      </c>
      <c r="Q21" s="1718">
        <v>1.5</v>
      </c>
      <c r="R21" s="1837" t="s">
        <v>16042</v>
      </c>
      <c r="S21" s="43"/>
      <c r="T21" s="43"/>
      <c r="U21" s="43"/>
      <c r="V21" s="1718"/>
      <c r="W21" s="1718"/>
      <c r="X21" s="1718"/>
      <c r="Y21" s="1718"/>
      <c r="Z21" s="1718"/>
      <c r="AA21" s="1729">
        <v>1.5</v>
      </c>
    </row>
    <row r="22" spans="1:27" ht="25.5">
      <c r="A22" s="1705">
        <v>14</v>
      </c>
      <c r="B22" s="1726" t="s">
        <v>15814</v>
      </c>
      <c r="C22" s="1714" t="s">
        <v>15815</v>
      </c>
      <c r="D22" s="1714" t="s">
        <v>8150</v>
      </c>
      <c r="E22" s="1727">
        <v>0.7</v>
      </c>
      <c r="F22" s="1727"/>
      <c r="G22" s="1727"/>
      <c r="H22" s="1728"/>
      <c r="I22" s="43"/>
      <c r="J22" s="43"/>
      <c r="K22" s="43"/>
      <c r="L22" s="1709"/>
      <c r="M22" s="43"/>
      <c r="N22" s="43"/>
      <c r="O22" s="43"/>
      <c r="P22" s="1718">
        <v>0.7</v>
      </c>
      <c r="Q22" s="1718">
        <v>0.7</v>
      </c>
      <c r="R22" s="1837" t="s">
        <v>16042</v>
      </c>
      <c r="S22" s="43"/>
      <c r="T22" s="43"/>
      <c r="U22" s="43"/>
      <c r="V22" s="1718"/>
      <c r="W22" s="1718"/>
      <c r="X22" s="1718"/>
      <c r="Y22" s="1718"/>
      <c r="Z22" s="1718"/>
      <c r="AA22" s="1729">
        <v>0.7</v>
      </c>
    </row>
    <row r="23" spans="1:27">
      <c r="A23" s="1705">
        <v>15</v>
      </c>
      <c r="B23" s="1726" t="s">
        <v>15816</v>
      </c>
      <c r="C23" s="1714" t="s">
        <v>15817</v>
      </c>
      <c r="D23" s="1714" t="s">
        <v>8150</v>
      </c>
      <c r="E23" s="1727">
        <v>3</v>
      </c>
      <c r="F23" s="2974">
        <v>0.4</v>
      </c>
      <c r="G23" s="1727"/>
      <c r="H23" s="1728"/>
      <c r="I23" s="43"/>
      <c r="J23" s="43"/>
      <c r="K23" s="43"/>
      <c r="L23" s="2975">
        <v>0.4</v>
      </c>
      <c r="M23" s="43"/>
      <c r="N23" s="43"/>
      <c r="O23" s="454"/>
      <c r="P23" s="2690">
        <v>2.6</v>
      </c>
      <c r="Q23" s="1718">
        <v>2.6</v>
      </c>
      <c r="R23" s="1837" t="s">
        <v>16042</v>
      </c>
      <c r="S23" s="43"/>
      <c r="T23" s="43"/>
      <c r="U23" s="43"/>
      <c r="V23" s="1718"/>
      <c r="W23" s="1718"/>
      <c r="X23" s="1718"/>
      <c r="Y23" s="1718"/>
      <c r="Z23" s="1718"/>
      <c r="AA23" s="1729">
        <v>3</v>
      </c>
    </row>
    <row r="24" spans="1:27">
      <c r="A24" s="1705">
        <v>16</v>
      </c>
      <c r="B24" s="1726" t="s">
        <v>15818</v>
      </c>
      <c r="C24" s="1714" t="s">
        <v>15819</v>
      </c>
      <c r="D24" s="1714" t="s">
        <v>8150</v>
      </c>
      <c r="E24" s="1727">
        <v>2</v>
      </c>
      <c r="F24" s="1727"/>
      <c r="G24" s="1727"/>
      <c r="H24" s="1728"/>
      <c r="I24" s="43"/>
      <c r="J24" s="43"/>
      <c r="K24" s="43"/>
      <c r="L24" s="1709"/>
      <c r="M24" s="43"/>
      <c r="N24" s="43"/>
      <c r="O24" s="43"/>
      <c r="P24" s="1718">
        <v>2</v>
      </c>
      <c r="Q24" s="1718">
        <v>2</v>
      </c>
      <c r="R24" s="1837" t="s">
        <v>16042</v>
      </c>
      <c r="S24" s="43"/>
      <c r="T24" s="43"/>
      <c r="U24" s="43"/>
      <c r="V24" s="1718"/>
      <c r="W24" s="1718"/>
      <c r="X24" s="1718"/>
      <c r="Y24" s="1718"/>
      <c r="Z24" s="1718"/>
      <c r="AA24" s="1729">
        <v>2</v>
      </c>
    </row>
    <row r="25" spans="1:27">
      <c r="A25" s="1705">
        <v>17</v>
      </c>
      <c r="B25" s="1726" t="s">
        <v>15820</v>
      </c>
      <c r="C25" s="1714" t="s">
        <v>15821</v>
      </c>
      <c r="D25" s="1714" t="s">
        <v>8150</v>
      </c>
      <c r="E25" s="1727">
        <v>1</v>
      </c>
      <c r="F25" s="1727"/>
      <c r="G25" s="1727"/>
      <c r="H25" s="1728"/>
      <c r="I25" s="43"/>
      <c r="J25" s="43"/>
      <c r="K25" s="43"/>
      <c r="L25" s="1709"/>
      <c r="M25" s="43"/>
      <c r="N25" s="43"/>
      <c r="O25" s="43"/>
      <c r="P25" s="1718">
        <v>1</v>
      </c>
      <c r="Q25" s="1718">
        <v>1</v>
      </c>
      <c r="R25" s="1837" t="s">
        <v>16042</v>
      </c>
      <c r="S25" s="43"/>
      <c r="T25" s="43"/>
      <c r="U25" s="43"/>
      <c r="V25" s="1718"/>
      <c r="W25" s="1718"/>
      <c r="X25" s="1718"/>
      <c r="Y25" s="1718"/>
      <c r="Z25" s="1718"/>
      <c r="AA25" s="1729">
        <v>1</v>
      </c>
    </row>
    <row r="26" spans="1:27" ht="25.5">
      <c r="A26" s="1705">
        <v>18</v>
      </c>
      <c r="B26" s="1726" t="s">
        <v>15822</v>
      </c>
      <c r="C26" s="1714" t="s">
        <v>15823</v>
      </c>
      <c r="D26" s="1714" t="s">
        <v>8150</v>
      </c>
      <c r="E26" s="1727">
        <v>3.5</v>
      </c>
      <c r="F26" s="2974">
        <v>0.77</v>
      </c>
      <c r="G26" s="1727"/>
      <c r="H26" s="1728"/>
      <c r="I26" s="43"/>
      <c r="J26" s="43"/>
      <c r="K26" s="43"/>
      <c r="L26" s="2975">
        <v>0.77</v>
      </c>
      <c r="M26" s="43"/>
      <c r="N26" s="43"/>
      <c r="O26" s="43"/>
      <c r="P26" s="2690">
        <v>2.73</v>
      </c>
      <c r="Q26" s="1718">
        <v>2.73</v>
      </c>
      <c r="R26" s="1837" t="s">
        <v>16042</v>
      </c>
      <c r="S26" s="43"/>
      <c r="T26" s="43"/>
      <c r="U26" s="43"/>
      <c r="V26" s="1718"/>
      <c r="W26" s="1718"/>
      <c r="X26" s="1718"/>
      <c r="Y26" s="1718"/>
      <c r="Z26" s="1718"/>
      <c r="AA26" s="1729">
        <v>3.5</v>
      </c>
    </row>
    <row r="27" spans="1:27">
      <c r="A27" s="1705">
        <v>19</v>
      </c>
      <c r="B27" s="1726" t="s">
        <v>15824</v>
      </c>
      <c r="C27" s="1714" t="s">
        <v>15825</v>
      </c>
      <c r="D27" s="1714" t="s">
        <v>8150</v>
      </c>
      <c r="E27" s="1727">
        <v>1</v>
      </c>
      <c r="F27" s="1727">
        <v>0.85</v>
      </c>
      <c r="G27" s="1727"/>
      <c r="H27" s="1728"/>
      <c r="I27" s="43"/>
      <c r="J27" s="43"/>
      <c r="K27" s="43"/>
      <c r="L27" s="1709">
        <v>0.85</v>
      </c>
      <c r="M27" s="43"/>
      <c r="N27" s="43"/>
      <c r="O27" s="43"/>
      <c r="P27" s="1718">
        <v>0.15</v>
      </c>
      <c r="Q27" s="1718">
        <v>0.15</v>
      </c>
      <c r="R27" s="1837" t="s">
        <v>16042</v>
      </c>
      <c r="S27" s="43"/>
      <c r="T27" s="43"/>
      <c r="U27" s="43"/>
      <c r="V27" s="1718"/>
      <c r="W27" s="1718"/>
      <c r="X27" s="1718"/>
      <c r="Y27" s="1718"/>
      <c r="Z27" s="1718"/>
      <c r="AA27" s="1729">
        <v>1</v>
      </c>
    </row>
    <row r="28" spans="1:27" ht="25.5">
      <c r="A28" s="1705">
        <v>20</v>
      </c>
      <c r="B28" s="1726" t="s">
        <v>15826</v>
      </c>
      <c r="C28" s="1714" t="s">
        <v>15827</v>
      </c>
      <c r="D28" s="1714" t="s">
        <v>8150</v>
      </c>
      <c r="E28" s="1727">
        <v>0.3</v>
      </c>
      <c r="F28" s="1727"/>
      <c r="G28" s="1727"/>
      <c r="H28" s="1728"/>
      <c r="I28" s="43"/>
      <c r="J28" s="43"/>
      <c r="K28" s="43"/>
      <c r="L28" s="1709"/>
      <c r="M28" s="43"/>
      <c r="N28" s="43"/>
      <c r="O28" s="43"/>
      <c r="P28" s="1718">
        <v>0.3</v>
      </c>
      <c r="Q28" s="1718">
        <v>0.3</v>
      </c>
      <c r="R28" s="1837" t="s">
        <v>16042</v>
      </c>
      <c r="S28" s="43"/>
      <c r="T28" s="43"/>
      <c r="U28" s="43"/>
      <c r="V28" s="1718"/>
      <c r="W28" s="1718"/>
      <c r="X28" s="1718"/>
      <c r="Y28" s="1718"/>
      <c r="Z28" s="1718"/>
      <c r="AA28" s="1729">
        <v>0.3</v>
      </c>
    </row>
    <row r="29" spans="1:27" ht="25.5">
      <c r="A29" s="1705">
        <v>21</v>
      </c>
      <c r="B29" s="1726" t="s">
        <v>15828</v>
      </c>
      <c r="C29" s="1714" t="s">
        <v>15829</v>
      </c>
      <c r="D29" s="1714" t="s">
        <v>8150</v>
      </c>
      <c r="E29" s="1727">
        <v>0.8</v>
      </c>
      <c r="F29" s="1727"/>
      <c r="G29" s="1727"/>
      <c r="H29" s="1728"/>
      <c r="I29" s="43"/>
      <c r="J29" s="43"/>
      <c r="K29" s="43"/>
      <c r="L29" s="1709"/>
      <c r="M29" s="43"/>
      <c r="N29" s="43"/>
      <c r="O29" s="43"/>
      <c r="P29" s="1718">
        <v>0.8</v>
      </c>
      <c r="Q29" s="1718">
        <v>0.8</v>
      </c>
      <c r="R29" s="1837" t="s">
        <v>16042</v>
      </c>
      <c r="S29" s="43"/>
      <c r="T29" s="43"/>
      <c r="U29" s="43"/>
      <c r="V29" s="1718"/>
      <c r="W29" s="1718"/>
      <c r="X29" s="1718"/>
      <c r="Y29" s="1718"/>
      <c r="Z29" s="1718"/>
      <c r="AA29" s="1729">
        <v>0.8</v>
      </c>
    </row>
    <row r="30" spans="1:27" ht="25.5">
      <c r="A30" s="1705">
        <v>22</v>
      </c>
      <c r="B30" s="1726" t="s">
        <v>15830</v>
      </c>
      <c r="C30" s="1714" t="s">
        <v>15831</v>
      </c>
      <c r="D30" s="1714" t="s">
        <v>8150</v>
      </c>
      <c r="E30" s="1727">
        <v>0.3</v>
      </c>
      <c r="F30" s="1727"/>
      <c r="G30" s="1727"/>
      <c r="H30" s="1728"/>
      <c r="I30" s="43"/>
      <c r="J30" s="43"/>
      <c r="K30" s="43"/>
      <c r="L30" s="1709"/>
      <c r="M30" s="43"/>
      <c r="N30" s="43"/>
      <c r="O30" s="43"/>
      <c r="P30" s="1718">
        <v>0.3</v>
      </c>
      <c r="Q30" s="1718">
        <v>0.3</v>
      </c>
      <c r="R30" s="1837" t="s">
        <v>16042</v>
      </c>
      <c r="S30" s="43"/>
      <c r="T30" s="43"/>
      <c r="U30" s="43"/>
      <c r="V30" s="1718"/>
      <c r="W30" s="1718"/>
      <c r="X30" s="1718"/>
      <c r="Y30" s="1718"/>
      <c r="Z30" s="1718"/>
      <c r="AA30" s="1729">
        <v>0.3</v>
      </c>
    </row>
    <row r="31" spans="1:27" ht="25.5">
      <c r="A31" s="1705">
        <v>23</v>
      </c>
      <c r="B31" s="1726" t="s">
        <v>15832</v>
      </c>
      <c r="C31" s="1714" t="s">
        <v>15833</v>
      </c>
      <c r="D31" s="1714" t="s">
        <v>8150</v>
      </c>
      <c r="E31" s="1727">
        <v>1</v>
      </c>
      <c r="F31" s="1727"/>
      <c r="G31" s="1727"/>
      <c r="H31" s="1728"/>
      <c r="I31" s="43"/>
      <c r="J31" s="43"/>
      <c r="K31" s="43"/>
      <c r="L31" s="1709"/>
      <c r="M31" s="43"/>
      <c r="N31" s="43"/>
      <c r="O31" s="43"/>
      <c r="P31" s="1718">
        <v>1</v>
      </c>
      <c r="Q31" s="1718">
        <v>1</v>
      </c>
      <c r="R31" s="1837" t="s">
        <v>16042</v>
      </c>
      <c r="S31" s="43"/>
      <c r="T31" s="43"/>
      <c r="U31" s="43"/>
      <c r="V31" s="1718"/>
      <c r="W31" s="1718"/>
      <c r="X31" s="1718"/>
      <c r="Y31" s="1718"/>
      <c r="Z31" s="1718"/>
      <c r="AA31" s="1729">
        <v>1</v>
      </c>
    </row>
    <row r="32" spans="1:27" ht="25.5">
      <c r="A32" s="1705">
        <v>24</v>
      </c>
      <c r="B32" s="1726" t="s">
        <v>15834</v>
      </c>
      <c r="C32" s="1714" t="s">
        <v>15835</v>
      </c>
      <c r="D32" s="1714" t="s">
        <v>8150</v>
      </c>
      <c r="E32" s="1727">
        <v>0.9</v>
      </c>
      <c r="F32" s="1727"/>
      <c r="G32" s="1727"/>
      <c r="H32" s="1728"/>
      <c r="I32" s="43"/>
      <c r="J32" s="43"/>
      <c r="K32" s="43"/>
      <c r="L32" s="1709"/>
      <c r="M32" s="43"/>
      <c r="N32" s="43"/>
      <c r="O32" s="43"/>
      <c r="P32" s="1718">
        <v>0.9</v>
      </c>
      <c r="Q32" s="1718">
        <v>0.9</v>
      </c>
      <c r="R32" s="1837" t="s">
        <v>16042</v>
      </c>
      <c r="S32" s="43"/>
      <c r="T32" s="43"/>
      <c r="U32" s="43"/>
      <c r="V32" s="1718"/>
      <c r="W32" s="1718"/>
      <c r="X32" s="1718"/>
      <c r="Y32" s="1718"/>
      <c r="Z32" s="1718"/>
      <c r="AA32" s="1729">
        <v>0.9</v>
      </c>
    </row>
    <row r="33" spans="1:27">
      <c r="A33" s="1705">
        <v>25</v>
      </c>
      <c r="B33" s="1726" t="s">
        <v>15836</v>
      </c>
      <c r="C33" s="1714" t="s">
        <v>15837</v>
      </c>
      <c r="D33" s="1714" t="s">
        <v>8150</v>
      </c>
      <c r="E33" s="1727">
        <v>1.5</v>
      </c>
      <c r="F33" s="1727"/>
      <c r="G33" s="1727"/>
      <c r="H33" s="1728"/>
      <c r="I33" s="43"/>
      <c r="J33" s="43"/>
      <c r="K33" s="43"/>
      <c r="L33" s="1709"/>
      <c r="M33" s="43"/>
      <c r="N33" s="43"/>
      <c r="O33" s="43"/>
      <c r="P33" s="1718">
        <v>1.5</v>
      </c>
      <c r="Q33" s="1718">
        <v>1.5</v>
      </c>
      <c r="R33" s="1837" t="s">
        <v>16042</v>
      </c>
      <c r="S33" s="43"/>
      <c r="T33" s="43"/>
      <c r="U33" s="43"/>
      <c r="V33" s="1718"/>
      <c r="W33" s="1718"/>
      <c r="X33" s="1718"/>
      <c r="Y33" s="1718"/>
      <c r="Z33" s="1718"/>
      <c r="AA33" s="1729">
        <v>1.5</v>
      </c>
    </row>
    <row r="34" spans="1:27" ht="25.5" customHeight="1">
      <c r="A34" s="1705">
        <v>26</v>
      </c>
      <c r="B34" s="1726" t="s">
        <v>15838</v>
      </c>
      <c r="C34" s="1714" t="s">
        <v>15839</v>
      </c>
      <c r="D34" s="1714" t="s">
        <v>8150</v>
      </c>
      <c r="E34" s="1727">
        <v>0.5</v>
      </c>
      <c r="F34" s="2981">
        <v>0.5</v>
      </c>
      <c r="G34" s="1727"/>
      <c r="H34" s="1728"/>
      <c r="I34" s="43"/>
      <c r="J34" s="43"/>
      <c r="K34" s="43"/>
      <c r="L34" s="2982">
        <v>0.5</v>
      </c>
      <c r="M34" s="43"/>
      <c r="N34" s="43"/>
      <c r="O34" s="43"/>
      <c r="P34" s="2967"/>
      <c r="Q34" s="2967"/>
      <c r="R34" s="1837" t="s">
        <v>4865</v>
      </c>
      <c r="S34" s="43"/>
      <c r="T34" s="43"/>
      <c r="U34" s="43"/>
      <c r="V34" s="1718"/>
      <c r="W34" s="1718"/>
      <c r="X34" s="1718"/>
      <c r="Y34" s="1718"/>
      <c r="Z34" s="1718"/>
      <c r="AA34" s="1729">
        <v>0.5</v>
      </c>
    </row>
    <row r="35" spans="1:27" ht="25.5">
      <c r="A35" s="1705">
        <v>27</v>
      </c>
      <c r="B35" s="1726" t="s">
        <v>15840</v>
      </c>
      <c r="C35" s="1714" t="s">
        <v>15841</v>
      </c>
      <c r="D35" s="1714" t="s">
        <v>8150</v>
      </c>
      <c r="E35" s="1727">
        <v>0.1</v>
      </c>
      <c r="F35" s="1727"/>
      <c r="G35" s="1727"/>
      <c r="H35" s="1728"/>
      <c r="I35" s="43"/>
      <c r="J35" s="43"/>
      <c r="K35" s="43"/>
      <c r="L35" s="1709"/>
      <c r="M35" s="43"/>
      <c r="N35" s="43"/>
      <c r="O35" s="43"/>
      <c r="P35" s="1718">
        <v>0.1</v>
      </c>
      <c r="Q35" s="1718">
        <v>0.1</v>
      </c>
      <c r="R35" s="1837" t="s">
        <v>16042</v>
      </c>
      <c r="S35" s="43"/>
      <c r="T35" s="43"/>
      <c r="U35" s="43"/>
      <c r="V35" s="1718"/>
      <c r="W35" s="1718"/>
      <c r="X35" s="1718"/>
      <c r="Y35" s="1718"/>
      <c r="Z35" s="1718"/>
      <c r="AA35" s="1729">
        <v>0.1</v>
      </c>
    </row>
    <row r="36" spans="1:27" ht="25.5">
      <c r="A36" s="1705">
        <v>28</v>
      </c>
      <c r="B36" s="1726" t="s">
        <v>15842</v>
      </c>
      <c r="C36" s="1714" t="s">
        <v>15843</v>
      </c>
      <c r="D36" s="1714" t="s">
        <v>8150</v>
      </c>
      <c r="E36" s="1727">
        <v>1.5</v>
      </c>
      <c r="F36" s="1727"/>
      <c r="G36" s="1727"/>
      <c r="H36" s="1728"/>
      <c r="I36" s="43"/>
      <c r="J36" s="43"/>
      <c r="K36" s="43"/>
      <c r="L36" s="1709"/>
      <c r="M36" s="43"/>
      <c r="N36" s="43"/>
      <c r="O36" s="43"/>
      <c r="P36" s="1718">
        <v>1.5</v>
      </c>
      <c r="Q36" s="1718">
        <v>1.5</v>
      </c>
      <c r="R36" s="1837" t="s">
        <v>16042</v>
      </c>
      <c r="S36" s="43"/>
      <c r="T36" s="43"/>
      <c r="U36" s="43"/>
      <c r="V36" s="1718"/>
      <c r="W36" s="1718"/>
      <c r="X36" s="1718"/>
      <c r="Y36" s="1718"/>
      <c r="Z36" s="1718"/>
      <c r="AA36" s="1729">
        <v>1.5</v>
      </c>
    </row>
    <row r="37" spans="1:27" ht="25.5">
      <c r="A37" s="1705">
        <v>29</v>
      </c>
      <c r="B37" s="1726" t="s">
        <v>15844</v>
      </c>
      <c r="C37" s="1714" t="s">
        <v>15845</v>
      </c>
      <c r="D37" s="1714" t="s">
        <v>8150</v>
      </c>
      <c r="E37" s="1727">
        <v>1</v>
      </c>
      <c r="F37" s="1727"/>
      <c r="G37" s="1727"/>
      <c r="H37" s="1728"/>
      <c r="I37" s="43"/>
      <c r="J37" s="43"/>
      <c r="K37" s="43"/>
      <c r="L37" s="1709"/>
      <c r="M37" s="43"/>
      <c r="N37" s="43"/>
      <c r="O37" s="43"/>
      <c r="P37" s="1718">
        <v>1</v>
      </c>
      <c r="Q37" s="1718">
        <v>1</v>
      </c>
      <c r="R37" s="1837" t="s">
        <v>16042</v>
      </c>
      <c r="S37" s="43"/>
      <c r="T37" s="43"/>
      <c r="U37" s="43"/>
      <c r="V37" s="1718"/>
      <c r="W37" s="1718"/>
      <c r="X37" s="1718"/>
      <c r="Y37" s="1718"/>
      <c r="Z37" s="1718"/>
      <c r="AA37" s="1729">
        <v>1</v>
      </c>
    </row>
    <row r="38" spans="1:27" ht="25.5">
      <c r="A38" s="1705">
        <v>30</v>
      </c>
      <c r="B38" s="1726" t="s">
        <v>15846</v>
      </c>
      <c r="C38" s="1714" t="s">
        <v>15847</v>
      </c>
      <c r="D38" s="1714" t="s">
        <v>8150</v>
      </c>
      <c r="E38" s="1727">
        <v>0.5</v>
      </c>
      <c r="F38" s="2974">
        <v>0.5</v>
      </c>
      <c r="G38" s="1727"/>
      <c r="H38" s="1728"/>
      <c r="I38" s="43"/>
      <c r="J38" s="43"/>
      <c r="K38" s="43"/>
      <c r="L38" s="2975">
        <v>0.5</v>
      </c>
      <c r="M38" s="43"/>
      <c r="N38" s="43"/>
      <c r="O38" s="43"/>
      <c r="P38" s="1718"/>
      <c r="Q38" s="1718"/>
      <c r="R38" s="1837" t="s">
        <v>16042</v>
      </c>
      <c r="S38" s="43"/>
      <c r="T38" s="43"/>
      <c r="U38" s="43"/>
      <c r="V38" s="1718"/>
      <c r="W38" s="1718"/>
      <c r="X38" s="1718"/>
      <c r="Y38" s="1718"/>
      <c r="Z38" s="1718"/>
      <c r="AA38" s="1729">
        <v>0.5</v>
      </c>
    </row>
    <row r="39" spans="1:27" ht="25.5">
      <c r="A39" s="1705">
        <v>31</v>
      </c>
      <c r="B39" s="1726" t="s">
        <v>15848</v>
      </c>
      <c r="C39" s="1714" t="s">
        <v>15849</v>
      </c>
      <c r="D39" s="1714" t="s">
        <v>8150</v>
      </c>
      <c r="E39" s="1727">
        <v>1.7</v>
      </c>
      <c r="F39" s="2981">
        <v>1</v>
      </c>
      <c r="G39" s="1727"/>
      <c r="H39" s="1728"/>
      <c r="I39" s="43"/>
      <c r="J39" s="43"/>
      <c r="K39" s="43"/>
      <c r="L39" s="2982">
        <v>1</v>
      </c>
      <c r="M39" s="43"/>
      <c r="N39" s="43"/>
      <c r="O39" s="43"/>
      <c r="P39" s="2977">
        <v>0.7</v>
      </c>
      <c r="Q39" s="2977">
        <v>0.7</v>
      </c>
      <c r="R39" s="1837" t="s">
        <v>16042</v>
      </c>
      <c r="S39" s="43"/>
      <c r="T39" s="43"/>
      <c r="U39" s="43"/>
      <c r="V39" s="1718"/>
      <c r="W39" s="1718"/>
      <c r="X39" s="1718"/>
      <c r="Y39" s="1718"/>
      <c r="Z39" s="1718"/>
      <c r="AA39" s="1729">
        <v>1.7</v>
      </c>
    </row>
    <row r="40" spans="1:27" ht="25.5">
      <c r="A40" s="1705">
        <v>32</v>
      </c>
      <c r="B40" s="1726" t="s">
        <v>15850</v>
      </c>
      <c r="C40" s="1714" t="s">
        <v>15851</v>
      </c>
      <c r="D40" s="1714" t="s">
        <v>8150</v>
      </c>
      <c r="E40" s="1727">
        <v>0.3</v>
      </c>
      <c r="F40" s="1727"/>
      <c r="G40" s="1727"/>
      <c r="H40" s="1728"/>
      <c r="I40" s="43"/>
      <c r="J40" s="43"/>
      <c r="K40" s="43"/>
      <c r="L40" s="1709"/>
      <c r="M40" s="43"/>
      <c r="N40" s="43"/>
      <c r="O40" s="43"/>
      <c r="P40" s="1718">
        <v>0.3</v>
      </c>
      <c r="Q40" s="1718">
        <v>0.3</v>
      </c>
      <c r="R40" s="1837" t="s">
        <v>16042</v>
      </c>
      <c r="S40" s="43"/>
      <c r="T40" s="43"/>
      <c r="U40" s="43"/>
      <c r="V40" s="1718"/>
      <c r="W40" s="1718"/>
      <c r="X40" s="1718"/>
      <c r="Y40" s="1718"/>
      <c r="Z40" s="1718"/>
      <c r="AA40" s="1729">
        <v>0.3</v>
      </c>
    </row>
    <row r="41" spans="1:27" ht="28.5" customHeight="1">
      <c r="A41" s="1705">
        <v>33</v>
      </c>
      <c r="B41" s="1726" t="s">
        <v>15852</v>
      </c>
      <c r="C41" s="1714" t="s">
        <v>15853</v>
      </c>
      <c r="D41" s="1714" t="s">
        <v>8150</v>
      </c>
      <c r="E41" s="1727">
        <v>0.3</v>
      </c>
      <c r="F41" s="1727"/>
      <c r="G41" s="1727"/>
      <c r="H41" s="1728"/>
      <c r="I41" s="43"/>
      <c r="J41" s="43"/>
      <c r="K41" s="43"/>
      <c r="L41" s="1709"/>
      <c r="M41" s="43"/>
      <c r="N41" s="43"/>
      <c r="O41" s="43"/>
      <c r="P41" s="1718">
        <v>0.3</v>
      </c>
      <c r="Q41" s="1718">
        <v>0.3</v>
      </c>
      <c r="R41" s="1837" t="s">
        <v>16042</v>
      </c>
      <c r="S41" s="43"/>
      <c r="T41" s="43"/>
      <c r="U41" s="43"/>
      <c r="V41" s="1718"/>
      <c r="W41" s="1718"/>
      <c r="X41" s="1718"/>
      <c r="Y41" s="1718"/>
      <c r="Z41" s="1718"/>
      <c r="AA41" s="1729">
        <v>0.3</v>
      </c>
    </row>
    <row r="42" spans="1:27" ht="25.5">
      <c r="A42" s="1705">
        <v>34</v>
      </c>
      <c r="B42" s="1726" t="s">
        <v>15854</v>
      </c>
      <c r="C42" s="1714" t="s">
        <v>15855</v>
      </c>
      <c r="D42" s="1714" t="s">
        <v>8150</v>
      </c>
      <c r="E42" s="1727">
        <v>0.2</v>
      </c>
      <c r="F42" s="1727"/>
      <c r="G42" s="1727"/>
      <c r="H42" s="1728"/>
      <c r="I42" s="43"/>
      <c r="J42" s="43"/>
      <c r="K42" s="43"/>
      <c r="L42" s="1709"/>
      <c r="M42" s="43"/>
      <c r="N42" s="43"/>
      <c r="O42" s="43"/>
      <c r="P42" s="1718">
        <v>0.2</v>
      </c>
      <c r="Q42" s="1718">
        <v>0.2</v>
      </c>
      <c r="R42" s="1837" t="s">
        <v>16042</v>
      </c>
      <c r="S42" s="43"/>
      <c r="T42" s="43"/>
      <c r="U42" s="43"/>
      <c r="V42" s="1718"/>
      <c r="W42" s="1718"/>
      <c r="X42" s="1718"/>
      <c r="Y42" s="1718"/>
      <c r="Z42" s="1718"/>
      <c r="AA42" s="1729">
        <v>0.2</v>
      </c>
    </row>
    <row r="43" spans="1:27" ht="23.25" customHeight="1">
      <c r="A43" s="1705">
        <v>35</v>
      </c>
      <c r="B43" s="1726" t="s">
        <v>15856</v>
      </c>
      <c r="C43" s="1714" t="s">
        <v>15857</v>
      </c>
      <c r="D43" s="1714" t="s">
        <v>8150</v>
      </c>
      <c r="E43" s="1727">
        <v>0.8</v>
      </c>
      <c r="F43" s="2978">
        <v>0.4</v>
      </c>
      <c r="G43" s="1727"/>
      <c r="H43" s="1728"/>
      <c r="I43" s="43"/>
      <c r="J43" s="43"/>
      <c r="K43" s="43"/>
      <c r="L43" s="2979">
        <v>0.4</v>
      </c>
      <c r="M43" s="43"/>
      <c r="N43" s="43"/>
      <c r="O43" s="43"/>
      <c r="P43" s="2980">
        <v>0.4</v>
      </c>
      <c r="Q43" s="2980">
        <v>0.4</v>
      </c>
      <c r="R43" s="1837" t="s">
        <v>16042</v>
      </c>
      <c r="S43" s="43"/>
      <c r="T43" s="43"/>
      <c r="U43" s="43"/>
      <c r="V43" s="1718"/>
      <c r="W43" s="1718"/>
      <c r="X43" s="1718"/>
      <c r="Y43" s="1718"/>
      <c r="Z43" s="1718"/>
      <c r="AA43" s="1729">
        <v>0.8</v>
      </c>
    </row>
    <row r="44" spans="1:27">
      <c r="A44" s="1705">
        <v>36</v>
      </c>
      <c r="B44" s="1726" t="s">
        <v>15858</v>
      </c>
      <c r="C44" s="1714" t="s">
        <v>15859</v>
      </c>
      <c r="D44" s="1714" t="s">
        <v>8150</v>
      </c>
      <c r="E44" s="1727">
        <v>3.5</v>
      </c>
      <c r="F44" s="1727"/>
      <c r="G44" s="1727"/>
      <c r="H44" s="1728"/>
      <c r="I44" s="43"/>
      <c r="J44" s="43"/>
      <c r="K44" s="43"/>
      <c r="L44" s="1709"/>
      <c r="M44" s="43"/>
      <c r="N44" s="43"/>
      <c r="O44" s="43"/>
      <c r="P44" s="1718">
        <v>3.5</v>
      </c>
      <c r="Q44" s="1718">
        <v>3.5</v>
      </c>
      <c r="R44" s="1837" t="s">
        <v>16042</v>
      </c>
      <c r="S44" s="43"/>
      <c r="T44" s="43"/>
      <c r="U44" s="43"/>
      <c r="V44" s="1718"/>
      <c r="W44" s="1718"/>
      <c r="X44" s="1718"/>
      <c r="Y44" s="1718"/>
      <c r="Z44" s="1718"/>
      <c r="AA44" s="1729">
        <v>3.5</v>
      </c>
    </row>
    <row r="45" spans="1:27" ht="29.25" customHeight="1">
      <c r="A45" s="1705">
        <v>37</v>
      </c>
      <c r="B45" s="1726" t="s">
        <v>15860</v>
      </c>
      <c r="C45" s="1714" t="s">
        <v>15861</v>
      </c>
      <c r="D45" s="1714" t="s">
        <v>8150</v>
      </c>
      <c r="E45" s="1727">
        <v>0.3</v>
      </c>
      <c r="F45" s="1727"/>
      <c r="G45" s="1727"/>
      <c r="H45" s="1728"/>
      <c r="I45" s="43"/>
      <c r="J45" s="43"/>
      <c r="K45" s="43"/>
      <c r="L45" s="1709"/>
      <c r="M45" s="43"/>
      <c r="N45" s="43"/>
      <c r="O45" s="43"/>
      <c r="P45" s="1718">
        <v>0.3</v>
      </c>
      <c r="Q45" s="1718">
        <v>0.3</v>
      </c>
      <c r="R45" s="1837" t="s">
        <v>16042</v>
      </c>
      <c r="S45" s="43"/>
      <c r="T45" s="43"/>
      <c r="U45" s="43"/>
      <c r="V45" s="1718"/>
      <c r="W45" s="1718"/>
      <c r="X45" s="1718"/>
      <c r="Y45" s="1718"/>
      <c r="Z45" s="1718"/>
      <c r="AA45" s="1729">
        <v>0.3</v>
      </c>
    </row>
    <row r="46" spans="1:27" ht="38.25">
      <c r="A46" s="1705">
        <v>38</v>
      </c>
      <c r="B46" s="1726" t="s">
        <v>15862</v>
      </c>
      <c r="C46" s="1714" t="s">
        <v>15863</v>
      </c>
      <c r="D46" s="1714" t="s">
        <v>8150</v>
      </c>
      <c r="E46" s="1727">
        <v>0.2</v>
      </c>
      <c r="F46" s="1727"/>
      <c r="G46" s="1727"/>
      <c r="H46" s="1728"/>
      <c r="I46" s="43"/>
      <c r="J46" s="43"/>
      <c r="K46" s="43"/>
      <c r="L46" s="1709"/>
      <c r="M46" s="43"/>
      <c r="N46" s="43"/>
      <c r="O46" s="43"/>
      <c r="P46" s="1718">
        <v>0.2</v>
      </c>
      <c r="Q46" s="1718">
        <v>0.2</v>
      </c>
      <c r="R46" s="1837" t="s">
        <v>16042</v>
      </c>
      <c r="S46" s="43"/>
      <c r="T46" s="43"/>
      <c r="U46" s="43"/>
      <c r="V46" s="1718"/>
      <c r="W46" s="1718"/>
      <c r="X46" s="1718"/>
      <c r="Y46" s="1718"/>
      <c r="Z46" s="1718"/>
      <c r="AA46" s="1729">
        <v>0.2</v>
      </c>
    </row>
    <row r="47" spans="1:27">
      <c r="A47" s="1705">
        <v>39</v>
      </c>
      <c r="B47" s="1726" t="s">
        <v>15864</v>
      </c>
      <c r="C47" s="1714" t="s">
        <v>15865</v>
      </c>
      <c r="D47" s="1714" t="s">
        <v>8150</v>
      </c>
      <c r="E47" s="1727">
        <v>1.3</v>
      </c>
      <c r="F47" s="1727"/>
      <c r="G47" s="1727"/>
      <c r="H47" s="1728"/>
      <c r="I47" s="43"/>
      <c r="J47" s="43"/>
      <c r="K47" s="43"/>
      <c r="L47" s="1709"/>
      <c r="M47" s="43"/>
      <c r="N47" s="43"/>
      <c r="O47" s="43"/>
      <c r="P47" s="1718">
        <v>1.3</v>
      </c>
      <c r="Q47" s="1718">
        <v>1.3</v>
      </c>
      <c r="R47" s="1837" t="s">
        <v>16042</v>
      </c>
      <c r="S47" s="43"/>
      <c r="T47" s="43"/>
      <c r="U47" s="43"/>
      <c r="V47" s="1718"/>
      <c r="W47" s="1718"/>
      <c r="X47" s="1718"/>
      <c r="Y47" s="1718"/>
      <c r="Z47" s="1718"/>
      <c r="AA47" s="1729">
        <v>1.3</v>
      </c>
    </row>
    <row r="48" spans="1:27" ht="38.25">
      <c r="A48" s="1705">
        <v>40</v>
      </c>
      <c r="B48" s="1726" t="s">
        <v>15866</v>
      </c>
      <c r="C48" s="1714" t="s">
        <v>15867</v>
      </c>
      <c r="D48" s="1714" t="s">
        <v>8150</v>
      </c>
      <c r="E48" s="1727">
        <v>0.5</v>
      </c>
      <c r="F48" s="1727"/>
      <c r="G48" s="1727"/>
      <c r="H48" s="1728"/>
      <c r="I48" s="43"/>
      <c r="J48" s="43"/>
      <c r="K48" s="43"/>
      <c r="L48" s="1709"/>
      <c r="M48" s="43"/>
      <c r="N48" s="43"/>
      <c r="O48" s="43"/>
      <c r="P48" s="1718">
        <v>0.5</v>
      </c>
      <c r="Q48" s="1718">
        <v>0.5</v>
      </c>
      <c r="R48" s="1837" t="s">
        <v>16042</v>
      </c>
      <c r="S48" s="43"/>
      <c r="T48" s="43"/>
      <c r="U48" s="43"/>
      <c r="V48" s="1718"/>
      <c r="W48" s="1718"/>
      <c r="X48" s="1718"/>
      <c r="Y48" s="1718"/>
      <c r="Z48" s="1718"/>
      <c r="AA48" s="1729">
        <v>0.5</v>
      </c>
    </row>
    <row r="49" spans="1:27" ht="25.5">
      <c r="A49" s="1705">
        <v>41</v>
      </c>
      <c r="B49" s="1726" t="s">
        <v>15868</v>
      </c>
      <c r="C49" s="1714" t="s">
        <v>15869</v>
      </c>
      <c r="D49" s="1714" t="s">
        <v>8150</v>
      </c>
      <c r="E49" s="1727">
        <v>1.5</v>
      </c>
      <c r="F49" s="1727">
        <v>0.11</v>
      </c>
      <c r="G49" s="1727"/>
      <c r="H49" s="1728"/>
      <c r="I49" s="43"/>
      <c r="J49" s="43"/>
      <c r="K49" s="43"/>
      <c r="L49" s="1709">
        <v>0.11</v>
      </c>
      <c r="M49" s="43"/>
      <c r="N49" s="43"/>
      <c r="O49" s="43"/>
      <c r="P49" s="1718">
        <v>1.39</v>
      </c>
      <c r="Q49" s="1718">
        <v>1.39</v>
      </c>
      <c r="R49" s="1837" t="s">
        <v>16042</v>
      </c>
      <c r="S49" s="43"/>
      <c r="T49" s="43"/>
      <c r="U49" s="43"/>
      <c r="V49" s="1718"/>
      <c r="W49" s="1718"/>
      <c r="X49" s="1718"/>
      <c r="Y49" s="1718"/>
      <c r="Z49" s="1718"/>
      <c r="AA49" s="1729">
        <v>1.5</v>
      </c>
    </row>
    <row r="50" spans="1:27" ht="25.5">
      <c r="A50" s="1705">
        <v>42</v>
      </c>
      <c r="B50" s="1726" t="s">
        <v>15870</v>
      </c>
      <c r="C50" s="1714" t="s">
        <v>15871</v>
      </c>
      <c r="D50" s="1714" t="s">
        <v>8150</v>
      </c>
      <c r="E50" s="1727">
        <v>0.2</v>
      </c>
      <c r="F50" s="1727"/>
      <c r="G50" s="1727"/>
      <c r="H50" s="1728"/>
      <c r="I50" s="43"/>
      <c r="J50" s="43"/>
      <c r="K50" s="43"/>
      <c r="L50" s="1709"/>
      <c r="M50" s="43"/>
      <c r="N50" s="43"/>
      <c r="O50" s="43"/>
      <c r="P50" s="1718">
        <v>0.2</v>
      </c>
      <c r="Q50" s="1718">
        <v>0.2</v>
      </c>
      <c r="R50" s="1837" t="s">
        <v>16042</v>
      </c>
      <c r="S50" s="43"/>
      <c r="T50" s="43"/>
      <c r="U50" s="43"/>
      <c r="V50" s="1718"/>
      <c r="W50" s="1718"/>
      <c r="X50" s="1718"/>
      <c r="Y50" s="1718"/>
      <c r="Z50" s="1718"/>
      <c r="AA50" s="1729">
        <v>0.2</v>
      </c>
    </row>
    <row r="51" spans="1:27" ht="38.25">
      <c r="A51" s="1705">
        <v>43</v>
      </c>
      <c r="B51" s="1726" t="s">
        <v>15872</v>
      </c>
      <c r="C51" s="1714" t="s">
        <v>15873</v>
      </c>
      <c r="D51" s="1714" t="s">
        <v>8150</v>
      </c>
      <c r="E51" s="1727">
        <v>0.2</v>
      </c>
      <c r="F51" s="1727"/>
      <c r="G51" s="1727"/>
      <c r="H51" s="1728"/>
      <c r="I51" s="43"/>
      <c r="J51" s="43"/>
      <c r="K51" s="43"/>
      <c r="L51" s="1709"/>
      <c r="M51" s="43"/>
      <c r="N51" s="43"/>
      <c r="O51" s="43"/>
      <c r="P51" s="1718">
        <v>0.2</v>
      </c>
      <c r="Q51" s="1718">
        <v>0.2</v>
      </c>
      <c r="R51" s="1837" t="s">
        <v>16042</v>
      </c>
      <c r="S51" s="43"/>
      <c r="T51" s="43"/>
      <c r="U51" s="43"/>
      <c r="V51" s="1718"/>
      <c r="W51" s="1718"/>
      <c r="X51" s="1718"/>
      <c r="Y51" s="1718"/>
      <c r="Z51" s="1718"/>
      <c r="AA51" s="1729">
        <v>0.2</v>
      </c>
    </row>
    <row r="52" spans="1:27" ht="38.25">
      <c r="A52" s="1705">
        <v>44</v>
      </c>
      <c r="B52" s="1726" t="s">
        <v>15874</v>
      </c>
      <c r="C52" s="1714" t="s">
        <v>15875</v>
      </c>
      <c r="D52" s="1714" t="s">
        <v>8150</v>
      </c>
      <c r="E52" s="1727">
        <v>1.5</v>
      </c>
      <c r="F52" s="1727"/>
      <c r="G52" s="1727"/>
      <c r="H52" s="1728"/>
      <c r="I52" s="43"/>
      <c r="J52" s="43"/>
      <c r="K52" s="43"/>
      <c r="L52" s="1709"/>
      <c r="M52" s="43"/>
      <c r="N52" s="43"/>
      <c r="O52" s="43"/>
      <c r="P52" s="1718">
        <v>1.5</v>
      </c>
      <c r="Q52" s="1718">
        <v>1.5</v>
      </c>
      <c r="R52" s="1837" t="s">
        <v>16042</v>
      </c>
      <c r="S52" s="43"/>
      <c r="T52" s="43"/>
      <c r="U52" s="43"/>
      <c r="V52" s="1718"/>
      <c r="W52" s="1718"/>
      <c r="X52" s="1718"/>
      <c r="Y52" s="1718"/>
      <c r="Z52" s="1718"/>
      <c r="AA52" s="1729">
        <v>1.5</v>
      </c>
    </row>
    <row r="53" spans="1:27" ht="25.5">
      <c r="A53" s="1705">
        <v>45</v>
      </c>
      <c r="B53" s="1726" t="s">
        <v>15876</v>
      </c>
      <c r="C53" s="1714" t="s">
        <v>15877</v>
      </c>
      <c r="D53" s="1714" t="s">
        <v>8150</v>
      </c>
      <c r="E53" s="1727">
        <v>0.5</v>
      </c>
      <c r="F53" s="1727"/>
      <c r="G53" s="1727"/>
      <c r="H53" s="1728"/>
      <c r="I53" s="43"/>
      <c r="J53" s="43"/>
      <c r="K53" s="43"/>
      <c r="L53" s="1709"/>
      <c r="M53" s="43"/>
      <c r="N53" s="43"/>
      <c r="O53" s="43"/>
      <c r="P53" s="1718">
        <v>0.5</v>
      </c>
      <c r="Q53" s="1718">
        <v>0.5</v>
      </c>
      <c r="R53" s="1837" t="s">
        <v>16042</v>
      </c>
      <c r="S53" s="43"/>
      <c r="T53" s="43"/>
      <c r="U53" s="43"/>
      <c r="V53" s="1718"/>
      <c r="W53" s="1718"/>
      <c r="X53" s="1718"/>
      <c r="Y53" s="1718"/>
      <c r="Z53" s="1718"/>
      <c r="AA53" s="1729">
        <v>0.5</v>
      </c>
    </row>
    <row r="54" spans="1:27" ht="38.25">
      <c r="A54" s="1705">
        <v>46</v>
      </c>
      <c r="B54" s="1726" t="s">
        <v>15878</v>
      </c>
      <c r="C54" s="1714" t="s">
        <v>15879</v>
      </c>
      <c r="D54" s="1714" t="s">
        <v>8150</v>
      </c>
      <c r="E54" s="1727">
        <v>1.3</v>
      </c>
      <c r="F54" s="1727"/>
      <c r="G54" s="1727"/>
      <c r="H54" s="1728"/>
      <c r="I54" s="43"/>
      <c r="J54" s="43"/>
      <c r="K54" s="43"/>
      <c r="L54" s="1709"/>
      <c r="M54" s="43"/>
      <c r="N54" s="43"/>
      <c r="O54" s="43"/>
      <c r="P54" s="1718">
        <v>1.3</v>
      </c>
      <c r="Q54" s="1718">
        <v>1.3</v>
      </c>
      <c r="R54" s="1837" t="s">
        <v>16042</v>
      </c>
      <c r="S54" s="43"/>
      <c r="T54" s="43"/>
      <c r="U54" s="43"/>
      <c r="V54" s="1718"/>
      <c r="W54" s="1718"/>
      <c r="X54" s="1718"/>
      <c r="Y54" s="1718"/>
      <c r="Z54" s="1718"/>
      <c r="AA54" s="1729">
        <v>1.3</v>
      </c>
    </row>
    <row r="55" spans="1:27">
      <c r="A55" s="1705">
        <v>47</v>
      </c>
      <c r="B55" s="1726" t="s">
        <v>15880</v>
      </c>
      <c r="C55" s="1714" t="s">
        <v>15881</v>
      </c>
      <c r="D55" s="1714" t="s">
        <v>8150</v>
      </c>
      <c r="E55" s="1727">
        <v>1.3</v>
      </c>
      <c r="F55" s="1727"/>
      <c r="G55" s="1727"/>
      <c r="H55" s="1728"/>
      <c r="I55" s="43"/>
      <c r="J55" s="43"/>
      <c r="K55" s="43"/>
      <c r="L55" s="1709"/>
      <c r="M55" s="43"/>
      <c r="N55" s="43"/>
      <c r="O55" s="43"/>
      <c r="P55" s="1718">
        <v>1.3</v>
      </c>
      <c r="Q55" s="1718">
        <v>1.3</v>
      </c>
      <c r="R55" s="1837" t="s">
        <v>16042</v>
      </c>
      <c r="S55" s="43"/>
      <c r="T55" s="43"/>
      <c r="U55" s="43"/>
      <c r="V55" s="1718"/>
      <c r="W55" s="1718"/>
      <c r="X55" s="1718"/>
      <c r="Y55" s="1718"/>
      <c r="Z55" s="1718"/>
      <c r="AA55" s="1729">
        <v>1.3</v>
      </c>
    </row>
    <row r="56" spans="1:27" ht="38.25">
      <c r="A56" s="1705">
        <v>48</v>
      </c>
      <c r="B56" s="1726" t="s">
        <v>15882</v>
      </c>
      <c r="C56" s="1714" t="s">
        <v>15883</v>
      </c>
      <c r="D56" s="1714" t="s">
        <v>8150</v>
      </c>
      <c r="E56" s="1727">
        <v>1.5</v>
      </c>
      <c r="F56" s="1727">
        <v>1.5</v>
      </c>
      <c r="G56" s="1727"/>
      <c r="H56" s="1728"/>
      <c r="I56" s="43"/>
      <c r="J56" s="43"/>
      <c r="K56" s="43"/>
      <c r="L56" s="1709">
        <v>1.5</v>
      </c>
      <c r="M56" s="43"/>
      <c r="N56" s="43"/>
      <c r="O56" s="43"/>
      <c r="P56" s="1718"/>
      <c r="Q56" s="1718"/>
      <c r="R56" s="1837" t="s">
        <v>55</v>
      </c>
      <c r="S56" s="43"/>
      <c r="T56" s="43"/>
      <c r="U56" s="43"/>
      <c r="V56" s="1718"/>
      <c r="W56" s="1718"/>
      <c r="X56" s="1718"/>
      <c r="Y56" s="1718"/>
      <c r="Z56" s="1718">
        <v>1.5</v>
      </c>
      <c r="AA56" s="1729"/>
    </row>
    <row r="57" spans="1:27">
      <c r="A57" s="1705">
        <v>49</v>
      </c>
      <c r="B57" s="1726" t="s">
        <v>15884</v>
      </c>
      <c r="C57" s="1714" t="s">
        <v>15885</v>
      </c>
      <c r="D57" s="1714" t="s">
        <v>8150</v>
      </c>
      <c r="E57" s="1727">
        <v>2</v>
      </c>
      <c r="F57" s="1727"/>
      <c r="G57" s="1727"/>
      <c r="H57" s="1728"/>
      <c r="I57" s="43"/>
      <c r="J57" s="43"/>
      <c r="K57" s="43"/>
      <c r="L57" s="1709"/>
      <c r="M57" s="43"/>
      <c r="N57" s="43"/>
      <c r="O57" s="43"/>
      <c r="P57" s="1718">
        <v>2</v>
      </c>
      <c r="Q57" s="1718">
        <v>2</v>
      </c>
      <c r="R57" s="1837" t="s">
        <v>16042</v>
      </c>
      <c r="S57" s="43"/>
      <c r="T57" s="43"/>
      <c r="U57" s="43"/>
      <c r="V57" s="1718"/>
      <c r="W57" s="1718"/>
      <c r="X57" s="1718"/>
      <c r="Y57" s="1718"/>
      <c r="Z57" s="1718"/>
      <c r="AA57" s="1729">
        <v>2</v>
      </c>
    </row>
    <row r="58" spans="1:27" ht="38.25">
      <c r="A58" s="1705">
        <v>50</v>
      </c>
      <c r="B58" s="1726" t="s">
        <v>15886</v>
      </c>
      <c r="C58" s="1714" t="s">
        <v>15887</v>
      </c>
      <c r="D58" s="1714" t="s">
        <v>8150</v>
      </c>
      <c r="E58" s="1727">
        <v>2.9</v>
      </c>
      <c r="F58" s="1727"/>
      <c r="G58" s="1727"/>
      <c r="H58" s="1728"/>
      <c r="I58" s="43"/>
      <c r="J58" s="43"/>
      <c r="K58" s="43"/>
      <c r="L58" s="1709"/>
      <c r="M58" s="43"/>
      <c r="N58" s="43"/>
      <c r="O58" s="43"/>
      <c r="P58" s="1718">
        <v>2.9</v>
      </c>
      <c r="Q58" s="1718">
        <v>2.9</v>
      </c>
      <c r="R58" s="1837" t="s">
        <v>16042</v>
      </c>
      <c r="S58" s="43"/>
      <c r="T58" s="43"/>
      <c r="U58" s="43"/>
      <c r="V58" s="1718"/>
      <c r="W58" s="1718"/>
      <c r="X58" s="1718"/>
      <c r="Y58" s="1718"/>
      <c r="Z58" s="1718"/>
      <c r="AA58" s="1729">
        <v>2.9</v>
      </c>
    </row>
    <row r="59" spans="1:27" ht="25.5">
      <c r="A59" s="1705">
        <v>51</v>
      </c>
      <c r="B59" s="1726" t="s">
        <v>15888</v>
      </c>
      <c r="C59" s="1714" t="s">
        <v>15889</v>
      </c>
      <c r="D59" s="1714" t="s">
        <v>8150</v>
      </c>
      <c r="E59" s="1727">
        <v>2.5</v>
      </c>
      <c r="F59" s="1727"/>
      <c r="G59" s="1727"/>
      <c r="H59" s="1728"/>
      <c r="I59" s="43"/>
      <c r="J59" s="43"/>
      <c r="K59" s="43"/>
      <c r="L59" s="1709"/>
      <c r="M59" s="43"/>
      <c r="N59" s="43"/>
      <c r="O59" s="43"/>
      <c r="P59" s="1718">
        <v>2.5</v>
      </c>
      <c r="Q59" s="1718">
        <v>2.5</v>
      </c>
      <c r="R59" s="1837" t="s">
        <v>16042</v>
      </c>
      <c r="S59" s="43"/>
      <c r="T59" s="43"/>
      <c r="U59" s="43"/>
      <c r="V59" s="1718"/>
      <c r="W59" s="1718"/>
      <c r="X59" s="1718"/>
      <c r="Y59" s="1718"/>
      <c r="Z59" s="1718"/>
      <c r="AA59" s="1729">
        <v>2.5</v>
      </c>
    </row>
    <row r="60" spans="1:27" ht="25.5">
      <c r="A60" s="1705">
        <v>52</v>
      </c>
      <c r="B60" s="1726" t="s">
        <v>15890</v>
      </c>
      <c r="C60" s="1714" t="s">
        <v>15891</v>
      </c>
      <c r="D60" s="1714" t="s">
        <v>8150</v>
      </c>
      <c r="E60" s="1727">
        <v>1.5</v>
      </c>
      <c r="F60" s="1727"/>
      <c r="G60" s="1727"/>
      <c r="H60" s="1728"/>
      <c r="I60" s="43"/>
      <c r="J60" s="43"/>
      <c r="K60" s="43"/>
      <c r="L60" s="1709"/>
      <c r="M60" s="43"/>
      <c r="N60" s="43"/>
      <c r="O60" s="43"/>
      <c r="P60" s="1718">
        <v>1.5</v>
      </c>
      <c r="Q60" s="1718">
        <v>1.5</v>
      </c>
      <c r="R60" s="1837" t="s">
        <v>16042</v>
      </c>
      <c r="S60" s="43"/>
      <c r="T60" s="43"/>
      <c r="U60" s="43"/>
      <c r="V60" s="1718"/>
      <c r="W60" s="1718"/>
      <c r="X60" s="1718"/>
      <c r="Y60" s="1718"/>
      <c r="Z60" s="1718"/>
      <c r="AA60" s="1729">
        <v>1.5</v>
      </c>
    </row>
    <row r="61" spans="1:27">
      <c r="A61" s="1705">
        <v>53</v>
      </c>
      <c r="B61" s="1726" t="s">
        <v>15892</v>
      </c>
      <c r="C61" s="1714" t="s">
        <v>15893</v>
      </c>
      <c r="D61" s="1714" t="s">
        <v>8150</v>
      </c>
      <c r="E61" s="1727">
        <v>1.5</v>
      </c>
      <c r="F61" s="1727"/>
      <c r="G61" s="1727"/>
      <c r="H61" s="1728"/>
      <c r="I61" s="43"/>
      <c r="J61" s="43"/>
      <c r="K61" s="43"/>
      <c r="L61" s="1709"/>
      <c r="M61" s="43"/>
      <c r="N61" s="43"/>
      <c r="O61" s="43"/>
      <c r="P61" s="1718">
        <v>1.5</v>
      </c>
      <c r="Q61" s="1718">
        <v>1.5</v>
      </c>
      <c r="R61" s="1837" t="s">
        <v>16042</v>
      </c>
      <c r="S61" s="43"/>
      <c r="T61" s="43"/>
      <c r="U61" s="43"/>
      <c r="V61" s="1718"/>
      <c r="W61" s="1718"/>
      <c r="X61" s="1718"/>
      <c r="Y61" s="1718"/>
      <c r="Z61" s="1718"/>
      <c r="AA61" s="1729">
        <v>1.5</v>
      </c>
    </row>
    <row r="62" spans="1:27">
      <c r="A62" s="1705">
        <v>54</v>
      </c>
      <c r="B62" s="1726" t="s">
        <v>15894</v>
      </c>
      <c r="C62" s="1714" t="s">
        <v>15895</v>
      </c>
      <c r="D62" s="1714" t="s">
        <v>8150</v>
      </c>
      <c r="E62" s="1727">
        <v>1.2</v>
      </c>
      <c r="F62" s="1727"/>
      <c r="G62" s="1727"/>
      <c r="H62" s="1728"/>
      <c r="I62" s="43"/>
      <c r="J62" s="43"/>
      <c r="K62" s="43"/>
      <c r="L62" s="1709"/>
      <c r="M62" s="43"/>
      <c r="N62" s="43"/>
      <c r="O62" s="43"/>
      <c r="P62" s="1718">
        <v>1.2</v>
      </c>
      <c r="Q62" s="1718">
        <v>1.2</v>
      </c>
      <c r="R62" s="1837" t="s">
        <v>16042</v>
      </c>
      <c r="S62" s="43"/>
      <c r="T62" s="43"/>
      <c r="U62" s="43"/>
      <c r="V62" s="1718"/>
      <c r="W62" s="1718"/>
      <c r="X62" s="1718"/>
      <c r="Y62" s="1718"/>
      <c r="Z62" s="1718"/>
      <c r="AA62" s="1729">
        <v>1.2</v>
      </c>
    </row>
    <row r="63" spans="1:27">
      <c r="A63" s="1705">
        <v>55</v>
      </c>
      <c r="B63" s="1726" t="s">
        <v>15896</v>
      </c>
      <c r="C63" s="1714" t="s">
        <v>15897</v>
      </c>
      <c r="D63" s="1714" t="s">
        <v>8150</v>
      </c>
      <c r="E63" s="1727">
        <v>2</v>
      </c>
      <c r="F63" s="1727"/>
      <c r="G63" s="1727"/>
      <c r="H63" s="1728"/>
      <c r="I63" s="43"/>
      <c r="J63" s="43"/>
      <c r="K63" s="43"/>
      <c r="L63" s="1709"/>
      <c r="M63" s="43"/>
      <c r="N63" s="43"/>
      <c r="O63" s="43"/>
      <c r="P63" s="1718">
        <v>2</v>
      </c>
      <c r="Q63" s="1718">
        <v>2</v>
      </c>
      <c r="R63" s="1837" t="s">
        <v>16042</v>
      </c>
      <c r="S63" s="43"/>
      <c r="T63" s="43"/>
      <c r="U63" s="43"/>
      <c r="V63" s="1718"/>
      <c r="W63" s="1718"/>
      <c r="X63" s="1718"/>
      <c r="Y63" s="1718"/>
      <c r="Z63" s="1718"/>
      <c r="AA63" s="1729">
        <v>2</v>
      </c>
    </row>
    <row r="64" spans="1:27" ht="25.5">
      <c r="A64" s="1705">
        <v>56</v>
      </c>
      <c r="B64" s="1726" t="s">
        <v>15898</v>
      </c>
      <c r="C64" s="1714" t="s">
        <v>15899</v>
      </c>
      <c r="D64" s="1714" t="s">
        <v>8150</v>
      </c>
      <c r="E64" s="1727">
        <v>8</v>
      </c>
      <c r="F64" s="1727"/>
      <c r="G64" s="1727"/>
      <c r="H64" s="1728"/>
      <c r="I64" s="43"/>
      <c r="J64" s="43"/>
      <c r="K64" s="43"/>
      <c r="L64" s="1709"/>
      <c r="M64" s="43"/>
      <c r="N64" s="43"/>
      <c r="O64" s="43"/>
      <c r="P64" s="1718">
        <v>8</v>
      </c>
      <c r="Q64" s="1718">
        <v>8</v>
      </c>
      <c r="R64" s="1837" t="s">
        <v>16042</v>
      </c>
      <c r="S64" s="43"/>
      <c r="T64" s="43"/>
      <c r="U64" s="43"/>
      <c r="V64" s="1718"/>
      <c r="W64" s="1718"/>
      <c r="X64" s="1718"/>
      <c r="Y64" s="1718"/>
      <c r="Z64" s="1718"/>
      <c r="AA64" s="1729">
        <v>8</v>
      </c>
    </row>
    <row r="65" spans="1:27" ht="25.5">
      <c r="A65" s="1705">
        <v>57</v>
      </c>
      <c r="B65" s="1726" t="s">
        <v>15900</v>
      </c>
      <c r="C65" s="1714" t="s">
        <v>15901</v>
      </c>
      <c r="D65" s="1714" t="s">
        <v>8150</v>
      </c>
      <c r="E65" s="1727">
        <v>8.5</v>
      </c>
      <c r="F65" s="1727"/>
      <c r="G65" s="1727"/>
      <c r="H65" s="1728"/>
      <c r="I65" s="43"/>
      <c r="J65" s="43"/>
      <c r="K65" s="43"/>
      <c r="L65" s="1709"/>
      <c r="M65" s="43"/>
      <c r="N65" s="43"/>
      <c r="O65" s="43"/>
      <c r="P65" s="1718">
        <v>8.5</v>
      </c>
      <c r="Q65" s="1718">
        <v>8.5</v>
      </c>
      <c r="R65" s="1837" t="s">
        <v>16042</v>
      </c>
      <c r="S65" s="43"/>
      <c r="T65" s="43"/>
      <c r="U65" s="43"/>
      <c r="V65" s="1718"/>
      <c r="W65" s="1718"/>
      <c r="X65" s="1718"/>
      <c r="Y65" s="1718"/>
      <c r="Z65" s="1718"/>
      <c r="AA65" s="1729">
        <v>8.5</v>
      </c>
    </row>
    <row r="66" spans="1:27" ht="38.25">
      <c r="A66" s="1705">
        <v>58</v>
      </c>
      <c r="B66" s="1726" t="s">
        <v>15902</v>
      </c>
      <c r="C66" s="1714" t="s">
        <v>15903</v>
      </c>
      <c r="D66" s="1714" t="s">
        <v>8150</v>
      </c>
      <c r="E66" s="1727">
        <v>4.7</v>
      </c>
      <c r="F66" s="1727"/>
      <c r="G66" s="1727"/>
      <c r="H66" s="1728"/>
      <c r="I66" s="43"/>
      <c r="J66" s="43"/>
      <c r="K66" s="43"/>
      <c r="L66" s="1709"/>
      <c r="M66" s="43"/>
      <c r="N66" s="43"/>
      <c r="O66" s="43"/>
      <c r="P66" s="1718">
        <v>4.7</v>
      </c>
      <c r="Q66" s="1718">
        <v>4.7</v>
      </c>
      <c r="R66" s="1837" t="s">
        <v>16042</v>
      </c>
      <c r="S66" s="43"/>
      <c r="T66" s="43"/>
      <c r="U66" s="43"/>
      <c r="V66" s="1718"/>
      <c r="W66" s="1718"/>
      <c r="X66" s="1718"/>
      <c r="Y66" s="1718"/>
      <c r="Z66" s="1718"/>
      <c r="AA66" s="1729">
        <v>4.7</v>
      </c>
    </row>
    <row r="67" spans="1:27">
      <c r="A67" s="1705">
        <v>59</v>
      </c>
      <c r="B67" s="1726" t="s">
        <v>15904</v>
      </c>
      <c r="C67" s="1714" t="s">
        <v>15905</v>
      </c>
      <c r="D67" s="1714" t="s">
        <v>8150</v>
      </c>
      <c r="E67" s="1727">
        <v>1.8</v>
      </c>
      <c r="F67" s="1727"/>
      <c r="G67" s="1727"/>
      <c r="H67" s="1728"/>
      <c r="I67" s="43"/>
      <c r="J67" s="43"/>
      <c r="K67" s="43"/>
      <c r="L67" s="1709"/>
      <c r="M67" s="43"/>
      <c r="N67" s="43"/>
      <c r="O67" s="43"/>
      <c r="P67" s="1718">
        <v>1.8</v>
      </c>
      <c r="Q67" s="1718">
        <v>1.8</v>
      </c>
      <c r="R67" s="1837" t="s">
        <v>16042</v>
      </c>
      <c r="S67" s="43"/>
      <c r="T67" s="43"/>
      <c r="U67" s="43"/>
      <c r="V67" s="1718"/>
      <c r="W67" s="1718"/>
      <c r="X67" s="1718"/>
      <c r="Y67" s="1718"/>
      <c r="Z67" s="1718"/>
      <c r="AA67" s="1729">
        <v>1.8</v>
      </c>
    </row>
    <row r="68" spans="1:27">
      <c r="A68" s="1705">
        <v>60</v>
      </c>
      <c r="B68" s="1726" t="s">
        <v>15906</v>
      </c>
      <c r="C68" s="1714" t="s">
        <v>15907</v>
      </c>
      <c r="D68" s="1714" t="s">
        <v>8150</v>
      </c>
      <c r="E68" s="1727">
        <v>1.5</v>
      </c>
      <c r="F68" s="1727"/>
      <c r="G68" s="1727"/>
      <c r="H68" s="1728"/>
      <c r="I68" s="43"/>
      <c r="J68" s="43"/>
      <c r="K68" s="43"/>
      <c r="L68" s="1709"/>
      <c r="M68" s="43"/>
      <c r="N68" s="43"/>
      <c r="O68" s="43"/>
      <c r="P68" s="1718">
        <v>1.5</v>
      </c>
      <c r="Q68" s="1718">
        <v>1.5</v>
      </c>
      <c r="R68" s="1837" t="s">
        <v>16042</v>
      </c>
      <c r="S68" s="43"/>
      <c r="T68" s="43"/>
      <c r="U68" s="43"/>
      <c r="V68" s="1718"/>
      <c r="W68" s="1718"/>
      <c r="X68" s="1718"/>
      <c r="Y68" s="1718"/>
      <c r="Z68" s="1718"/>
      <c r="AA68" s="1729">
        <v>1.5</v>
      </c>
    </row>
    <row r="69" spans="1:27">
      <c r="A69" s="1705">
        <v>61</v>
      </c>
      <c r="B69" s="1726" t="s">
        <v>15908</v>
      </c>
      <c r="C69" s="1714" t="s">
        <v>15909</v>
      </c>
      <c r="D69" s="1714" t="s">
        <v>8150</v>
      </c>
      <c r="E69" s="1727">
        <v>0.7</v>
      </c>
      <c r="F69" s="1727"/>
      <c r="G69" s="1727"/>
      <c r="H69" s="1728"/>
      <c r="I69" s="43"/>
      <c r="J69" s="43"/>
      <c r="K69" s="43"/>
      <c r="L69" s="1709"/>
      <c r="M69" s="43"/>
      <c r="N69" s="43"/>
      <c r="O69" s="43"/>
      <c r="P69" s="1718">
        <v>0.7</v>
      </c>
      <c r="Q69" s="1718">
        <v>0.7</v>
      </c>
      <c r="R69" s="1837" t="s">
        <v>16042</v>
      </c>
      <c r="S69" s="43"/>
      <c r="T69" s="43"/>
      <c r="U69" s="43"/>
      <c r="V69" s="1718"/>
      <c r="W69" s="1718"/>
      <c r="X69" s="1718"/>
      <c r="Y69" s="1718"/>
      <c r="Z69" s="1718"/>
      <c r="AA69" s="1729">
        <v>0.7</v>
      </c>
    </row>
    <row r="70" spans="1:27" ht="25.5">
      <c r="A70" s="1705">
        <v>62</v>
      </c>
      <c r="B70" s="1726" t="s">
        <v>15910</v>
      </c>
      <c r="C70" s="1714" t="s">
        <v>15911</v>
      </c>
      <c r="D70" s="1714" t="s">
        <v>8150</v>
      </c>
      <c r="E70" s="1727">
        <v>5.2</v>
      </c>
      <c r="F70" s="1727"/>
      <c r="G70" s="1727"/>
      <c r="H70" s="1728"/>
      <c r="I70" s="43"/>
      <c r="J70" s="43"/>
      <c r="K70" s="43"/>
      <c r="L70" s="1709"/>
      <c r="M70" s="43"/>
      <c r="N70" s="43"/>
      <c r="O70" s="43"/>
      <c r="P70" s="1718">
        <v>5.2</v>
      </c>
      <c r="Q70" s="1718">
        <v>5.2</v>
      </c>
      <c r="R70" s="1837" t="s">
        <v>4865</v>
      </c>
      <c r="S70" s="43"/>
      <c r="T70" s="43"/>
      <c r="U70" s="43"/>
      <c r="V70" s="1718"/>
      <c r="W70" s="1718"/>
      <c r="X70" s="1718"/>
      <c r="Y70" s="1718"/>
      <c r="Z70" s="1718"/>
      <c r="AA70" s="1729">
        <v>5.2</v>
      </c>
    </row>
    <row r="71" spans="1:27" ht="25.5">
      <c r="A71" s="1705">
        <v>63</v>
      </c>
      <c r="B71" s="1726" t="s">
        <v>15912</v>
      </c>
      <c r="C71" s="1714" t="s">
        <v>15913</v>
      </c>
      <c r="D71" s="1714" t="s">
        <v>8150</v>
      </c>
      <c r="E71" s="1727">
        <v>5.2</v>
      </c>
      <c r="F71" s="1727"/>
      <c r="G71" s="1727"/>
      <c r="H71" s="1728"/>
      <c r="I71" s="43"/>
      <c r="J71" s="43"/>
      <c r="K71" s="43"/>
      <c r="L71" s="1709"/>
      <c r="M71" s="43"/>
      <c r="N71" s="43"/>
      <c r="O71" s="43"/>
      <c r="P71" s="1718">
        <v>5.2</v>
      </c>
      <c r="Q71" s="1718">
        <v>5.2</v>
      </c>
      <c r="R71" s="1837" t="s">
        <v>16042</v>
      </c>
      <c r="S71" s="43"/>
      <c r="T71" s="43"/>
      <c r="U71" s="43"/>
      <c r="V71" s="1718"/>
      <c r="W71" s="1718"/>
      <c r="X71" s="1718"/>
      <c r="Y71" s="1718"/>
      <c r="Z71" s="1718"/>
      <c r="AA71" s="1729">
        <v>5.2</v>
      </c>
    </row>
    <row r="72" spans="1:27">
      <c r="A72" s="1705">
        <v>64</v>
      </c>
      <c r="B72" s="1726" t="s">
        <v>15914</v>
      </c>
      <c r="C72" s="1714" t="s">
        <v>15915</v>
      </c>
      <c r="D72" s="1714" t="s">
        <v>8150</v>
      </c>
      <c r="E72" s="1727">
        <v>0.7</v>
      </c>
      <c r="F72" s="1727">
        <v>0.65</v>
      </c>
      <c r="G72" s="1727"/>
      <c r="H72" s="1728"/>
      <c r="I72" s="43"/>
      <c r="J72" s="43"/>
      <c r="K72" s="43"/>
      <c r="L72" s="1709">
        <v>0.65</v>
      </c>
      <c r="M72" s="43"/>
      <c r="N72" s="43"/>
      <c r="O72" s="43"/>
      <c r="P72" s="1718">
        <v>0.05</v>
      </c>
      <c r="Q72" s="1718">
        <v>0.05</v>
      </c>
      <c r="R72" s="1837" t="s">
        <v>16042</v>
      </c>
      <c r="S72" s="43"/>
      <c r="T72" s="43"/>
      <c r="U72" s="43"/>
      <c r="V72" s="1718"/>
      <c r="W72" s="1718"/>
      <c r="X72" s="1718"/>
      <c r="Y72" s="1718"/>
      <c r="Z72" s="1718"/>
      <c r="AA72" s="1729">
        <v>0.7</v>
      </c>
    </row>
    <row r="73" spans="1:27" ht="25.5">
      <c r="A73" s="1705">
        <v>65</v>
      </c>
      <c r="B73" s="1726" t="s">
        <v>15916</v>
      </c>
      <c r="C73" s="1714" t="s">
        <v>15917</v>
      </c>
      <c r="D73" s="1714" t="s">
        <v>8150</v>
      </c>
      <c r="E73" s="1727">
        <v>4.3</v>
      </c>
      <c r="F73" s="1727"/>
      <c r="G73" s="1727"/>
      <c r="H73" s="1728"/>
      <c r="I73" s="43"/>
      <c r="J73" s="43"/>
      <c r="K73" s="43"/>
      <c r="L73" s="1709"/>
      <c r="M73" s="43"/>
      <c r="N73" s="43"/>
      <c r="O73" s="43"/>
      <c r="P73" s="1718">
        <v>4.3</v>
      </c>
      <c r="Q73" s="1718">
        <v>4.3</v>
      </c>
      <c r="R73" s="1837" t="s">
        <v>16042</v>
      </c>
      <c r="S73" s="43"/>
      <c r="T73" s="43"/>
      <c r="U73" s="43"/>
      <c r="V73" s="1718"/>
      <c r="W73" s="1718"/>
      <c r="X73" s="1718"/>
      <c r="Y73" s="1718"/>
      <c r="Z73" s="1718"/>
      <c r="AA73" s="1729">
        <v>4.3</v>
      </c>
    </row>
    <row r="74" spans="1:27" ht="38.25">
      <c r="A74" s="1705">
        <v>66</v>
      </c>
      <c r="B74" s="1726" t="s">
        <v>15918</v>
      </c>
      <c r="C74" s="1714" t="s">
        <v>15919</v>
      </c>
      <c r="D74" s="1714" t="s">
        <v>8150</v>
      </c>
      <c r="E74" s="1727">
        <v>3.3</v>
      </c>
      <c r="F74" s="1727"/>
      <c r="G74" s="1727"/>
      <c r="H74" s="1728"/>
      <c r="I74" s="43"/>
      <c r="J74" s="43"/>
      <c r="K74" s="43"/>
      <c r="L74" s="1709"/>
      <c r="M74" s="43"/>
      <c r="N74" s="43"/>
      <c r="O74" s="43"/>
      <c r="P74" s="1718">
        <v>3.3</v>
      </c>
      <c r="Q74" s="1718">
        <v>3.3</v>
      </c>
      <c r="R74" s="1837" t="s">
        <v>16042</v>
      </c>
      <c r="S74" s="43"/>
      <c r="T74" s="43"/>
      <c r="U74" s="43"/>
      <c r="V74" s="1718"/>
      <c r="W74" s="1718"/>
      <c r="X74" s="1718"/>
      <c r="Y74" s="1718"/>
      <c r="Z74" s="1718"/>
      <c r="AA74" s="1729">
        <v>3.3</v>
      </c>
    </row>
    <row r="75" spans="1:27" ht="38.25">
      <c r="A75" s="1705">
        <v>67</v>
      </c>
      <c r="B75" s="1726" t="s">
        <v>15920</v>
      </c>
      <c r="C75" s="1714" t="s">
        <v>15921</v>
      </c>
      <c r="D75" s="1714" t="s">
        <v>8150</v>
      </c>
      <c r="E75" s="1727">
        <v>1.8</v>
      </c>
      <c r="F75" s="1727"/>
      <c r="G75" s="1727"/>
      <c r="H75" s="1728"/>
      <c r="I75" s="43"/>
      <c r="J75" s="43"/>
      <c r="K75" s="43"/>
      <c r="L75" s="1709"/>
      <c r="M75" s="43"/>
      <c r="N75" s="43"/>
      <c r="O75" s="43"/>
      <c r="P75" s="1718">
        <v>1.8</v>
      </c>
      <c r="Q75" s="1718">
        <v>1.8</v>
      </c>
      <c r="R75" s="1837" t="s">
        <v>16042</v>
      </c>
      <c r="S75" s="43"/>
      <c r="T75" s="43"/>
      <c r="U75" s="43"/>
      <c r="V75" s="1718"/>
      <c r="W75" s="1718"/>
      <c r="X75" s="1718"/>
      <c r="Y75" s="1718"/>
      <c r="Z75" s="1718"/>
      <c r="AA75" s="1729">
        <v>1.8</v>
      </c>
    </row>
    <row r="76" spans="1:27">
      <c r="A76" s="1705">
        <v>68</v>
      </c>
      <c r="B76" s="1726" t="s">
        <v>15922</v>
      </c>
      <c r="C76" s="1714" t="s">
        <v>15923</v>
      </c>
      <c r="D76" s="1714" t="s">
        <v>8150</v>
      </c>
      <c r="E76" s="1727">
        <v>1.5</v>
      </c>
      <c r="F76" s="1727"/>
      <c r="G76" s="1727"/>
      <c r="H76" s="1728"/>
      <c r="I76" s="43"/>
      <c r="J76" s="43"/>
      <c r="K76" s="43"/>
      <c r="L76" s="1709"/>
      <c r="M76" s="43"/>
      <c r="N76" s="43"/>
      <c r="O76" s="43"/>
      <c r="P76" s="1718">
        <v>1.5</v>
      </c>
      <c r="Q76" s="1718">
        <v>1.5</v>
      </c>
      <c r="R76" s="1837" t="s">
        <v>16042</v>
      </c>
      <c r="S76" s="43"/>
      <c r="T76" s="43"/>
      <c r="U76" s="43"/>
      <c r="V76" s="1718"/>
      <c r="W76" s="1718"/>
      <c r="X76" s="1718"/>
      <c r="Y76" s="1718"/>
      <c r="Z76" s="1718"/>
      <c r="AA76" s="1729">
        <v>1.5</v>
      </c>
    </row>
    <row r="77" spans="1:27" ht="25.5">
      <c r="A77" s="1705">
        <v>69</v>
      </c>
      <c r="B77" s="1726" t="s">
        <v>15924</v>
      </c>
      <c r="C77" s="1714" t="s">
        <v>15925</v>
      </c>
      <c r="D77" s="1714" t="s">
        <v>8150</v>
      </c>
      <c r="E77" s="1727">
        <v>2</v>
      </c>
      <c r="F77" s="1727"/>
      <c r="G77" s="1727"/>
      <c r="H77" s="1728"/>
      <c r="I77" s="43"/>
      <c r="J77" s="43"/>
      <c r="K77" s="43"/>
      <c r="L77" s="1709"/>
      <c r="M77" s="43"/>
      <c r="N77" s="43"/>
      <c r="O77" s="43"/>
      <c r="P77" s="1718">
        <v>2</v>
      </c>
      <c r="Q77" s="1718">
        <v>2</v>
      </c>
      <c r="R77" s="1837" t="s">
        <v>16042</v>
      </c>
      <c r="S77" s="43"/>
      <c r="T77" s="43"/>
      <c r="U77" s="43"/>
      <c r="V77" s="1718"/>
      <c r="W77" s="1718"/>
      <c r="X77" s="1718"/>
      <c r="Y77" s="1718"/>
      <c r="Z77" s="1718"/>
      <c r="AA77" s="1729">
        <v>2</v>
      </c>
    </row>
    <row r="78" spans="1:27">
      <c r="A78" s="1705">
        <v>70</v>
      </c>
      <c r="B78" s="1726" t="s">
        <v>15926</v>
      </c>
      <c r="C78" s="1714" t="s">
        <v>15927</v>
      </c>
      <c r="D78" s="1714" t="s">
        <v>8150</v>
      </c>
      <c r="E78" s="1727">
        <v>0.6</v>
      </c>
      <c r="F78" s="1727"/>
      <c r="G78" s="1727"/>
      <c r="H78" s="1728"/>
      <c r="I78" s="43"/>
      <c r="J78" s="43"/>
      <c r="K78" s="43"/>
      <c r="L78" s="1709"/>
      <c r="M78" s="43"/>
      <c r="N78" s="43"/>
      <c r="O78" s="43"/>
      <c r="P78" s="1718">
        <v>0.6</v>
      </c>
      <c r="Q78" s="1718">
        <v>0.6</v>
      </c>
      <c r="R78" s="1837" t="s">
        <v>16042</v>
      </c>
      <c r="S78" s="43"/>
      <c r="T78" s="43"/>
      <c r="U78" s="43"/>
      <c r="V78" s="1718"/>
      <c r="W78" s="1718"/>
      <c r="X78" s="1718"/>
      <c r="Y78" s="1718"/>
      <c r="Z78" s="1718"/>
      <c r="AA78" s="1729">
        <v>0.6</v>
      </c>
    </row>
    <row r="79" spans="1:27">
      <c r="A79" s="1705">
        <v>71</v>
      </c>
      <c r="B79" s="1726" t="s">
        <v>15928</v>
      </c>
      <c r="C79" s="1714" t="s">
        <v>15929</v>
      </c>
      <c r="D79" s="1714" t="s">
        <v>8150</v>
      </c>
      <c r="E79" s="1727">
        <v>0.4</v>
      </c>
      <c r="F79" s="1727"/>
      <c r="G79" s="1727"/>
      <c r="H79" s="1728"/>
      <c r="I79" s="43"/>
      <c r="J79" s="43"/>
      <c r="K79" s="43"/>
      <c r="L79" s="1709"/>
      <c r="M79" s="43"/>
      <c r="N79" s="43"/>
      <c r="O79" s="43"/>
      <c r="P79" s="1718">
        <v>0.4</v>
      </c>
      <c r="Q79" s="1718">
        <v>0.4</v>
      </c>
      <c r="R79" s="1837" t="s">
        <v>16042</v>
      </c>
      <c r="S79" s="43"/>
      <c r="T79" s="43"/>
      <c r="U79" s="43"/>
      <c r="V79" s="1718"/>
      <c r="W79" s="1718"/>
      <c r="X79" s="1718"/>
      <c r="Y79" s="1718"/>
      <c r="Z79" s="1718"/>
      <c r="AA79" s="1729">
        <v>0.4</v>
      </c>
    </row>
    <row r="80" spans="1:27">
      <c r="A80" s="1705">
        <v>72</v>
      </c>
      <c r="B80" s="1726" t="s">
        <v>15930</v>
      </c>
      <c r="C80" s="1714" t="s">
        <v>15931</v>
      </c>
      <c r="D80" s="1714" t="s">
        <v>8150</v>
      </c>
      <c r="E80" s="1727">
        <v>1.8</v>
      </c>
      <c r="F80" s="1727"/>
      <c r="G80" s="1727"/>
      <c r="H80" s="1728"/>
      <c r="I80" s="43"/>
      <c r="J80" s="43"/>
      <c r="K80" s="43"/>
      <c r="L80" s="1709"/>
      <c r="M80" s="43"/>
      <c r="N80" s="43"/>
      <c r="O80" s="43"/>
      <c r="P80" s="1718">
        <v>1.8</v>
      </c>
      <c r="Q80" s="1718">
        <v>1.8</v>
      </c>
      <c r="R80" s="1837" t="s">
        <v>16042</v>
      </c>
      <c r="S80" s="43"/>
      <c r="T80" s="43"/>
      <c r="U80" s="43"/>
      <c r="V80" s="1718"/>
      <c r="W80" s="1718"/>
      <c r="X80" s="1718"/>
      <c r="Y80" s="1718"/>
      <c r="Z80" s="1718"/>
      <c r="AA80" s="1729">
        <v>1.8</v>
      </c>
    </row>
    <row r="81" spans="1:27" ht="38.25">
      <c r="A81" s="1705">
        <v>73</v>
      </c>
      <c r="B81" s="1726" t="s">
        <v>15932</v>
      </c>
      <c r="C81" s="1714" t="s">
        <v>15933</v>
      </c>
      <c r="D81" s="1714" t="s">
        <v>8150</v>
      </c>
      <c r="E81" s="1727">
        <v>2.4</v>
      </c>
      <c r="F81" s="1727"/>
      <c r="G81" s="1727"/>
      <c r="H81" s="1728"/>
      <c r="I81" s="43"/>
      <c r="J81" s="43"/>
      <c r="K81" s="43"/>
      <c r="L81" s="1709"/>
      <c r="M81" s="43"/>
      <c r="N81" s="43"/>
      <c r="O81" s="43"/>
      <c r="P81" s="1718">
        <v>2.4</v>
      </c>
      <c r="Q81" s="1718">
        <v>2.4</v>
      </c>
      <c r="R81" s="1837" t="s">
        <v>16042</v>
      </c>
      <c r="S81" s="43"/>
      <c r="T81" s="43"/>
      <c r="U81" s="43"/>
      <c r="V81" s="1718"/>
      <c r="W81" s="1718"/>
      <c r="X81" s="1718"/>
      <c r="Y81" s="1718"/>
      <c r="Z81" s="1718"/>
      <c r="AA81" s="1729">
        <v>2.4</v>
      </c>
    </row>
    <row r="82" spans="1:27" ht="38.25">
      <c r="A82" s="1705">
        <v>74</v>
      </c>
      <c r="B82" s="1726" t="s">
        <v>15934</v>
      </c>
      <c r="C82" s="1714" t="s">
        <v>15935</v>
      </c>
      <c r="D82" s="1714" t="s">
        <v>8150</v>
      </c>
      <c r="E82" s="1727">
        <v>0.5</v>
      </c>
      <c r="F82" s="1727"/>
      <c r="G82" s="1727"/>
      <c r="H82" s="1728"/>
      <c r="I82" s="43"/>
      <c r="J82" s="43"/>
      <c r="K82" s="43"/>
      <c r="L82" s="1709"/>
      <c r="M82" s="43"/>
      <c r="N82" s="43"/>
      <c r="O82" s="43"/>
      <c r="P82" s="1718">
        <v>0.5</v>
      </c>
      <c r="Q82" s="1718">
        <v>0.5</v>
      </c>
      <c r="R82" s="1837" t="s">
        <v>16042</v>
      </c>
      <c r="S82" s="43"/>
      <c r="T82" s="43"/>
      <c r="U82" s="43"/>
      <c r="V82" s="1718"/>
      <c r="W82" s="1718"/>
      <c r="X82" s="1718"/>
      <c r="Y82" s="1718"/>
      <c r="Z82" s="1718"/>
      <c r="AA82" s="1729">
        <v>0.5</v>
      </c>
    </row>
    <row r="83" spans="1:27" ht="38.25">
      <c r="A83" s="1705">
        <v>75</v>
      </c>
      <c r="B83" s="1726" t="s">
        <v>15936</v>
      </c>
      <c r="C83" s="1714" t="s">
        <v>15937</v>
      </c>
      <c r="D83" s="1714" t="s">
        <v>8150</v>
      </c>
      <c r="E83" s="1727">
        <v>2.5</v>
      </c>
      <c r="F83" s="1727"/>
      <c r="G83" s="1727"/>
      <c r="H83" s="1728"/>
      <c r="I83" s="43"/>
      <c r="J83" s="43"/>
      <c r="K83" s="43"/>
      <c r="L83" s="1709"/>
      <c r="M83" s="43"/>
      <c r="N83" s="43"/>
      <c r="O83" s="43"/>
      <c r="P83" s="1718">
        <v>2.5</v>
      </c>
      <c r="Q83" s="1718">
        <v>2.5</v>
      </c>
      <c r="R83" s="1837" t="s">
        <v>16042</v>
      </c>
      <c r="S83" s="43"/>
      <c r="T83" s="43"/>
      <c r="U83" s="43"/>
      <c r="V83" s="1718"/>
      <c r="W83" s="1718"/>
      <c r="X83" s="1718"/>
      <c r="Y83" s="1718"/>
      <c r="Z83" s="1718"/>
      <c r="AA83" s="1729">
        <v>2.5</v>
      </c>
    </row>
    <row r="84" spans="1:27" ht="25.5">
      <c r="A84" s="1705">
        <v>76</v>
      </c>
      <c r="B84" s="1726" t="s">
        <v>15938</v>
      </c>
      <c r="C84" s="1714" t="s">
        <v>15939</v>
      </c>
      <c r="D84" s="1714" t="s">
        <v>8150</v>
      </c>
      <c r="E84" s="1727">
        <v>1.6</v>
      </c>
      <c r="F84" s="1727">
        <v>0.12</v>
      </c>
      <c r="G84" s="1727"/>
      <c r="H84" s="1728"/>
      <c r="I84" s="43"/>
      <c r="J84" s="43"/>
      <c r="K84" s="43"/>
      <c r="L84" s="1709">
        <v>0.12</v>
      </c>
      <c r="M84" s="43"/>
      <c r="N84" s="43"/>
      <c r="O84" s="43"/>
      <c r="P84" s="1718">
        <v>1.48</v>
      </c>
      <c r="Q84" s="1718">
        <v>1.48</v>
      </c>
      <c r="R84" s="1837" t="s">
        <v>16042</v>
      </c>
      <c r="S84" s="43"/>
      <c r="T84" s="43"/>
      <c r="U84" s="43"/>
      <c r="V84" s="1718"/>
      <c r="W84" s="1718"/>
      <c r="X84" s="1718"/>
      <c r="Y84" s="1718"/>
      <c r="Z84" s="1718"/>
      <c r="AA84" s="1729">
        <v>1.6</v>
      </c>
    </row>
    <row r="85" spans="1:27" ht="38.25">
      <c r="A85" s="1705">
        <v>77</v>
      </c>
      <c r="B85" s="1726" t="s">
        <v>15940</v>
      </c>
      <c r="C85" s="1714" t="s">
        <v>15941</v>
      </c>
      <c r="D85" s="1714" t="s">
        <v>8150</v>
      </c>
      <c r="E85" s="1727">
        <v>0.4</v>
      </c>
      <c r="F85" s="1727"/>
      <c r="G85" s="1727"/>
      <c r="H85" s="1728"/>
      <c r="I85" s="43"/>
      <c r="J85" s="43"/>
      <c r="K85" s="43"/>
      <c r="L85" s="1709"/>
      <c r="M85" s="43"/>
      <c r="N85" s="43"/>
      <c r="O85" s="43"/>
      <c r="P85" s="1718">
        <v>0.4</v>
      </c>
      <c r="Q85" s="1718">
        <v>0.4</v>
      </c>
      <c r="R85" s="1837" t="s">
        <v>16042</v>
      </c>
      <c r="S85" s="43"/>
      <c r="T85" s="43"/>
      <c r="U85" s="43"/>
      <c r="V85" s="1718"/>
      <c r="W85" s="1718"/>
      <c r="X85" s="1718"/>
      <c r="Y85" s="1718"/>
      <c r="Z85" s="1718"/>
      <c r="AA85" s="1729">
        <v>0.4</v>
      </c>
    </row>
    <row r="86" spans="1:27" ht="25.5">
      <c r="A86" s="1705">
        <v>78</v>
      </c>
      <c r="B86" s="1726" t="s">
        <v>15942</v>
      </c>
      <c r="C86" s="1714" t="s">
        <v>15943</v>
      </c>
      <c r="D86" s="1714" t="s">
        <v>8150</v>
      </c>
      <c r="E86" s="1727">
        <v>0.6</v>
      </c>
      <c r="F86" s="1727"/>
      <c r="G86" s="1727"/>
      <c r="H86" s="1728"/>
      <c r="I86" s="43"/>
      <c r="J86" s="43"/>
      <c r="K86" s="43"/>
      <c r="L86" s="1709"/>
      <c r="M86" s="43"/>
      <c r="N86" s="43"/>
      <c r="O86" s="43"/>
      <c r="P86" s="1718">
        <v>0.6</v>
      </c>
      <c r="Q86" s="1718">
        <v>0.6</v>
      </c>
      <c r="R86" s="1837" t="s">
        <v>16042</v>
      </c>
      <c r="S86" s="43"/>
      <c r="T86" s="43"/>
      <c r="U86" s="43"/>
      <c r="V86" s="1718"/>
      <c r="W86" s="1718"/>
      <c r="X86" s="1718"/>
      <c r="Y86" s="1718"/>
      <c r="Z86" s="1718"/>
      <c r="AA86" s="1729">
        <v>0.6</v>
      </c>
    </row>
    <row r="87" spans="1:27">
      <c r="A87" s="1705">
        <v>79</v>
      </c>
      <c r="B87" s="1726" t="s">
        <v>15944</v>
      </c>
      <c r="C87" s="1714" t="s">
        <v>15945</v>
      </c>
      <c r="D87" s="1714" t="s">
        <v>8150</v>
      </c>
      <c r="E87" s="1727">
        <v>1.2</v>
      </c>
      <c r="F87" s="1727"/>
      <c r="G87" s="1727"/>
      <c r="H87" s="1728"/>
      <c r="I87" s="43"/>
      <c r="J87" s="43"/>
      <c r="K87" s="43"/>
      <c r="L87" s="1709"/>
      <c r="M87" s="43"/>
      <c r="N87" s="43"/>
      <c r="O87" s="43"/>
      <c r="P87" s="1718">
        <v>1.2</v>
      </c>
      <c r="Q87" s="1718">
        <v>1.2</v>
      </c>
      <c r="R87" s="1837" t="s">
        <v>16042</v>
      </c>
      <c r="S87" s="43"/>
      <c r="T87" s="43"/>
      <c r="U87" s="43"/>
      <c r="V87" s="1718"/>
      <c r="W87" s="1718"/>
      <c r="X87" s="1718"/>
      <c r="Y87" s="1718"/>
      <c r="Z87" s="1718"/>
      <c r="AA87" s="1729">
        <v>1.2</v>
      </c>
    </row>
    <row r="88" spans="1:27" ht="25.5">
      <c r="A88" s="1705">
        <v>80</v>
      </c>
      <c r="B88" s="1726" t="s">
        <v>15946</v>
      </c>
      <c r="C88" s="1714" t="s">
        <v>15947</v>
      </c>
      <c r="D88" s="1714" t="s">
        <v>8150</v>
      </c>
      <c r="E88" s="1727">
        <v>0.5</v>
      </c>
      <c r="F88" s="1727"/>
      <c r="G88" s="1727"/>
      <c r="H88" s="1728"/>
      <c r="I88" s="43"/>
      <c r="J88" s="43"/>
      <c r="K88" s="43"/>
      <c r="L88" s="1709"/>
      <c r="M88" s="43"/>
      <c r="N88" s="43"/>
      <c r="O88" s="43"/>
      <c r="P88" s="1718">
        <v>0.5</v>
      </c>
      <c r="Q88" s="1718">
        <v>0.5</v>
      </c>
      <c r="R88" s="1837" t="s">
        <v>16042</v>
      </c>
      <c r="S88" s="43"/>
      <c r="T88" s="43"/>
      <c r="U88" s="43"/>
      <c r="V88" s="1718"/>
      <c r="W88" s="1718"/>
      <c r="X88" s="1718"/>
      <c r="Y88" s="1718"/>
      <c r="Z88" s="1718"/>
      <c r="AA88" s="1729">
        <v>0.5</v>
      </c>
    </row>
    <row r="89" spans="1:27" ht="38.25">
      <c r="A89" s="1705">
        <v>81</v>
      </c>
      <c r="B89" s="1726" t="s">
        <v>25622</v>
      </c>
      <c r="C89" s="1714" t="s">
        <v>15948</v>
      </c>
      <c r="D89" s="1714" t="s">
        <v>8150</v>
      </c>
      <c r="E89" s="1727">
        <v>0.5</v>
      </c>
      <c r="F89" s="1727"/>
      <c r="G89" s="1727"/>
      <c r="H89" s="1728"/>
      <c r="I89" s="43"/>
      <c r="J89" s="43"/>
      <c r="K89" s="43"/>
      <c r="L89" s="1709"/>
      <c r="M89" s="43"/>
      <c r="N89" s="43"/>
      <c r="O89" s="43"/>
      <c r="P89" s="1718">
        <v>0.5</v>
      </c>
      <c r="Q89" s="1718">
        <v>0.5</v>
      </c>
      <c r="R89" s="1837" t="s">
        <v>16042</v>
      </c>
      <c r="S89" s="43"/>
      <c r="T89" s="43"/>
      <c r="U89" s="43"/>
      <c r="V89" s="1718"/>
      <c r="W89" s="1718"/>
      <c r="X89" s="1718"/>
      <c r="Y89" s="1718"/>
      <c r="Z89" s="1718"/>
      <c r="AA89" s="1729">
        <v>0.5</v>
      </c>
    </row>
    <row r="90" spans="1:27" ht="38.25">
      <c r="A90" s="1705">
        <v>82</v>
      </c>
      <c r="B90" s="1726" t="s">
        <v>15949</v>
      </c>
      <c r="C90" s="1714" t="s">
        <v>15950</v>
      </c>
      <c r="D90" s="1714" t="s">
        <v>8150</v>
      </c>
      <c r="E90" s="1727">
        <v>1.2</v>
      </c>
      <c r="F90" s="1727"/>
      <c r="G90" s="1727"/>
      <c r="H90" s="1728"/>
      <c r="I90" s="43"/>
      <c r="J90" s="43"/>
      <c r="K90" s="43"/>
      <c r="L90" s="1709"/>
      <c r="M90" s="43"/>
      <c r="N90" s="43"/>
      <c r="O90" s="43"/>
      <c r="P90" s="1718">
        <v>1.2</v>
      </c>
      <c r="Q90" s="1718">
        <v>1.2</v>
      </c>
      <c r="R90" s="1837" t="s">
        <v>16042</v>
      </c>
      <c r="S90" s="43"/>
      <c r="T90" s="43"/>
      <c r="U90" s="43"/>
      <c r="V90" s="1718"/>
      <c r="W90" s="1718"/>
      <c r="X90" s="1718"/>
      <c r="Y90" s="1718"/>
      <c r="Z90" s="1718"/>
      <c r="AA90" s="1729">
        <v>1.2</v>
      </c>
    </row>
    <row r="91" spans="1:27" ht="25.5">
      <c r="A91" s="1705">
        <v>83</v>
      </c>
      <c r="B91" s="1726" t="s">
        <v>15951</v>
      </c>
      <c r="C91" s="1714" t="s">
        <v>15952</v>
      </c>
      <c r="D91" s="1714" t="s">
        <v>8150</v>
      </c>
      <c r="E91" s="1727">
        <v>1</v>
      </c>
      <c r="F91" s="1727"/>
      <c r="G91" s="1727"/>
      <c r="H91" s="1728"/>
      <c r="I91" s="43"/>
      <c r="J91" s="43"/>
      <c r="K91" s="43"/>
      <c r="L91" s="1709"/>
      <c r="M91" s="43"/>
      <c r="N91" s="43"/>
      <c r="O91" s="43"/>
      <c r="P91" s="1718">
        <v>1</v>
      </c>
      <c r="Q91" s="1718">
        <v>1</v>
      </c>
      <c r="R91" s="1837" t="s">
        <v>16042</v>
      </c>
      <c r="S91" s="43"/>
      <c r="T91" s="43"/>
      <c r="U91" s="43"/>
      <c r="V91" s="1718"/>
      <c r="W91" s="1718"/>
      <c r="X91" s="1718"/>
      <c r="Y91" s="1718"/>
      <c r="Z91" s="1718"/>
      <c r="AA91" s="1729">
        <v>1</v>
      </c>
    </row>
    <row r="92" spans="1:27">
      <c r="A92" s="1705">
        <v>84</v>
      </c>
      <c r="B92" s="1726" t="s">
        <v>15953</v>
      </c>
      <c r="C92" s="1714" t="s">
        <v>15954</v>
      </c>
      <c r="D92" s="1714" t="s">
        <v>8150</v>
      </c>
      <c r="E92" s="1727">
        <v>1</v>
      </c>
      <c r="F92" s="1727"/>
      <c r="G92" s="1727"/>
      <c r="H92" s="1728"/>
      <c r="I92" s="43"/>
      <c r="J92" s="43"/>
      <c r="K92" s="43"/>
      <c r="L92" s="1709"/>
      <c r="M92" s="43"/>
      <c r="N92" s="43"/>
      <c r="O92" s="43"/>
      <c r="P92" s="1718">
        <v>1</v>
      </c>
      <c r="Q92" s="1718">
        <v>1</v>
      </c>
      <c r="R92" s="1837" t="s">
        <v>16042</v>
      </c>
      <c r="S92" s="43"/>
      <c r="T92" s="43"/>
      <c r="U92" s="43"/>
      <c r="V92" s="1718"/>
      <c r="W92" s="1718"/>
      <c r="X92" s="1718"/>
      <c r="Y92" s="1718"/>
      <c r="Z92" s="1718"/>
      <c r="AA92" s="1729">
        <v>1</v>
      </c>
    </row>
    <row r="93" spans="1:27">
      <c r="A93" s="1705">
        <v>85</v>
      </c>
      <c r="B93" s="1845" t="s">
        <v>15955</v>
      </c>
      <c r="C93" s="1714" t="s">
        <v>15956</v>
      </c>
      <c r="D93" s="1714" t="s">
        <v>8150</v>
      </c>
      <c r="E93" s="1727">
        <v>1</v>
      </c>
      <c r="F93" s="1727"/>
      <c r="G93" s="1727"/>
      <c r="H93" s="1728"/>
      <c r="I93" s="43"/>
      <c r="J93" s="43"/>
      <c r="K93" s="43"/>
      <c r="L93" s="1709"/>
      <c r="M93" s="43"/>
      <c r="N93" s="43"/>
      <c r="O93" s="43"/>
      <c r="P93" s="1718">
        <v>1</v>
      </c>
      <c r="Q93" s="1718">
        <v>1</v>
      </c>
      <c r="R93" s="1837" t="s">
        <v>16042</v>
      </c>
      <c r="S93" s="43"/>
      <c r="T93" s="43"/>
      <c r="U93" s="43"/>
      <c r="V93" s="1718"/>
      <c r="W93" s="1718"/>
      <c r="X93" s="1718"/>
      <c r="Y93" s="1718"/>
      <c r="Z93" s="1718"/>
      <c r="AA93" s="1729">
        <v>1</v>
      </c>
    </row>
    <row r="94" spans="1:27" ht="38.25">
      <c r="A94" s="1705">
        <v>86</v>
      </c>
      <c r="B94" s="1726" t="s">
        <v>15957</v>
      </c>
      <c r="C94" s="1714" t="s">
        <v>15958</v>
      </c>
      <c r="D94" s="1714" t="s">
        <v>8150</v>
      </c>
      <c r="E94" s="1727">
        <v>0.5</v>
      </c>
      <c r="F94" s="1727"/>
      <c r="G94" s="1727"/>
      <c r="H94" s="1728"/>
      <c r="I94" s="43"/>
      <c r="J94" s="43"/>
      <c r="K94" s="43"/>
      <c r="L94" s="1709"/>
      <c r="M94" s="43"/>
      <c r="N94" s="43"/>
      <c r="O94" s="43"/>
      <c r="P94" s="1718">
        <v>0.5</v>
      </c>
      <c r="Q94" s="1718">
        <v>0.5</v>
      </c>
      <c r="R94" s="1837" t="s">
        <v>16042</v>
      </c>
      <c r="S94" s="43"/>
      <c r="T94" s="43"/>
      <c r="U94" s="43"/>
      <c r="V94" s="1718"/>
      <c r="W94" s="1718"/>
      <c r="X94" s="1718"/>
      <c r="Y94" s="1718"/>
      <c r="Z94" s="1718"/>
      <c r="AA94" s="1729">
        <v>0.5</v>
      </c>
    </row>
    <row r="95" spans="1:27" ht="38.25">
      <c r="A95" s="1705">
        <v>87</v>
      </c>
      <c r="B95" s="1726" t="s">
        <v>15959</v>
      </c>
      <c r="C95" s="1714" t="s">
        <v>15960</v>
      </c>
      <c r="D95" s="1714" t="s">
        <v>8150</v>
      </c>
      <c r="E95" s="1727">
        <v>1.5</v>
      </c>
      <c r="F95" s="1727"/>
      <c r="G95" s="1727"/>
      <c r="H95" s="1728"/>
      <c r="I95" s="43"/>
      <c r="J95" s="43"/>
      <c r="K95" s="43"/>
      <c r="L95" s="1709"/>
      <c r="M95" s="43"/>
      <c r="N95" s="43"/>
      <c r="O95" s="43"/>
      <c r="P95" s="1718">
        <v>1.5</v>
      </c>
      <c r="Q95" s="1718">
        <v>1.5</v>
      </c>
      <c r="R95" s="1837" t="s">
        <v>16042</v>
      </c>
      <c r="S95" s="43"/>
      <c r="T95" s="43"/>
      <c r="U95" s="43"/>
      <c r="V95" s="1718"/>
      <c r="W95" s="1718"/>
      <c r="X95" s="1718"/>
      <c r="Y95" s="1718"/>
      <c r="Z95" s="1718"/>
      <c r="AA95" s="1729">
        <v>1.5</v>
      </c>
    </row>
    <row r="96" spans="1:27" ht="38.25">
      <c r="A96" s="1705">
        <v>88</v>
      </c>
      <c r="B96" s="1726" t="s">
        <v>15961</v>
      </c>
      <c r="C96" s="1714" t="s">
        <v>15962</v>
      </c>
      <c r="D96" s="1714" t="s">
        <v>8150</v>
      </c>
      <c r="E96" s="1727">
        <v>0.6</v>
      </c>
      <c r="F96" s="1727">
        <v>0.15</v>
      </c>
      <c r="G96" s="1727"/>
      <c r="H96" s="1728"/>
      <c r="I96" s="43"/>
      <c r="J96" s="43"/>
      <c r="K96" s="43"/>
      <c r="L96" s="1709">
        <v>0.15</v>
      </c>
      <c r="M96" s="43"/>
      <c r="N96" s="43"/>
      <c r="O96" s="43"/>
      <c r="P96" s="1718">
        <v>0.45</v>
      </c>
      <c r="Q96" s="1718">
        <v>0.45</v>
      </c>
      <c r="R96" s="1837" t="s">
        <v>16042</v>
      </c>
      <c r="S96" s="43"/>
      <c r="T96" s="43"/>
      <c r="U96" s="43"/>
      <c r="V96" s="1718"/>
      <c r="W96" s="1718"/>
      <c r="X96" s="1718"/>
      <c r="Y96" s="1718"/>
      <c r="Z96" s="1718"/>
      <c r="AA96" s="1729">
        <v>0.6</v>
      </c>
    </row>
    <row r="97" spans="1:27" ht="38.25">
      <c r="A97" s="1705">
        <v>89</v>
      </c>
      <c r="B97" s="1726" t="s">
        <v>15963</v>
      </c>
      <c r="C97" s="1714" t="s">
        <v>15964</v>
      </c>
      <c r="D97" s="1714" t="s">
        <v>8150</v>
      </c>
      <c r="E97" s="1727">
        <v>2.2999999999999998</v>
      </c>
      <c r="F97" s="1727"/>
      <c r="G97" s="1727"/>
      <c r="H97" s="1728"/>
      <c r="I97" s="43"/>
      <c r="J97" s="43"/>
      <c r="K97" s="43"/>
      <c r="L97" s="1709"/>
      <c r="M97" s="43"/>
      <c r="N97" s="43"/>
      <c r="O97" s="43"/>
      <c r="P97" s="1718">
        <v>2.2999999999999998</v>
      </c>
      <c r="Q97" s="1718">
        <v>2.2999999999999998</v>
      </c>
      <c r="R97" s="1837" t="s">
        <v>16042</v>
      </c>
      <c r="S97" s="43"/>
      <c r="T97" s="43"/>
      <c r="U97" s="43"/>
      <c r="V97" s="1718"/>
      <c r="W97" s="1718"/>
      <c r="X97" s="1718"/>
      <c r="Y97" s="1718"/>
      <c r="Z97" s="1718"/>
      <c r="AA97" s="1729">
        <v>2.2999999999999998</v>
      </c>
    </row>
    <row r="98" spans="1:27" ht="25.5">
      <c r="A98" s="1705">
        <v>90</v>
      </c>
      <c r="B98" s="1726" t="s">
        <v>15965</v>
      </c>
      <c r="C98" s="1714" t="s">
        <v>15966</v>
      </c>
      <c r="D98" s="1714" t="s">
        <v>8150</v>
      </c>
      <c r="E98" s="1727">
        <v>3.2</v>
      </c>
      <c r="F98" s="1727"/>
      <c r="G98" s="1727"/>
      <c r="H98" s="1728"/>
      <c r="I98" s="43"/>
      <c r="J98" s="43"/>
      <c r="K98" s="43"/>
      <c r="L98" s="1709"/>
      <c r="M98" s="43"/>
      <c r="N98" s="43"/>
      <c r="O98" s="43"/>
      <c r="P98" s="1718">
        <v>3.2</v>
      </c>
      <c r="Q98" s="1718">
        <v>3.2</v>
      </c>
      <c r="R98" s="1837" t="s">
        <v>16042</v>
      </c>
      <c r="S98" s="43"/>
      <c r="T98" s="43"/>
      <c r="U98" s="43"/>
      <c r="V98" s="1718"/>
      <c r="W98" s="1718"/>
      <c r="X98" s="1718"/>
      <c r="Y98" s="1718"/>
      <c r="Z98" s="1718"/>
      <c r="AA98" s="1729">
        <v>3.2</v>
      </c>
    </row>
    <row r="99" spans="1:27">
      <c r="A99" s="1705">
        <v>91</v>
      </c>
      <c r="B99" s="1726" t="s">
        <v>15967</v>
      </c>
      <c r="C99" s="1714" t="s">
        <v>15968</v>
      </c>
      <c r="D99" s="1714" t="s">
        <v>8150</v>
      </c>
      <c r="E99" s="1727">
        <v>6</v>
      </c>
      <c r="F99" s="1727"/>
      <c r="G99" s="1727"/>
      <c r="H99" s="1728"/>
      <c r="I99" s="43"/>
      <c r="J99" s="43"/>
      <c r="K99" s="43"/>
      <c r="L99" s="1709"/>
      <c r="M99" s="43"/>
      <c r="N99" s="43"/>
      <c r="O99" s="43"/>
      <c r="P99" s="1718">
        <v>6</v>
      </c>
      <c r="Q99" s="1718">
        <v>6</v>
      </c>
      <c r="R99" s="1837" t="s">
        <v>16042</v>
      </c>
      <c r="S99" s="43"/>
      <c r="T99" s="43"/>
      <c r="U99" s="43"/>
      <c r="V99" s="1718"/>
      <c r="W99" s="1718"/>
      <c r="X99" s="1718"/>
      <c r="Y99" s="1718"/>
      <c r="Z99" s="1718"/>
      <c r="AA99" s="1729">
        <v>6</v>
      </c>
    </row>
    <row r="100" spans="1:27" ht="25.5">
      <c r="A100" s="1705">
        <v>92</v>
      </c>
      <c r="B100" s="1726" t="s">
        <v>15969</v>
      </c>
      <c r="C100" s="1714" t="s">
        <v>15970</v>
      </c>
      <c r="D100" s="1714" t="s">
        <v>8150</v>
      </c>
      <c r="E100" s="1727">
        <v>2</v>
      </c>
      <c r="F100" s="2964"/>
      <c r="G100" s="1727"/>
      <c r="H100" s="1728"/>
      <c r="I100" s="43"/>
      <c r="J100" s="43"/>
      <c r="K100" s="43"/>
      <c r="L100" s="1709"/>
      <c r="M100" s="43"/>
      <c r="N100" s="43"/>
      <c r="O100" s="43"/>
      <c r="P100" s="1718">
        <v>2</v>
      </c>
      <c r="Q100" s="1718">
        <v>2</v>
      </c>
      <c r="R100" s="1837" t="s">
        <v>16042</v>
      </c>
      <c r="S100" s="43"/>
      <c r="T100" s="43"/>
      <c r="U100" s="43"/>
      <c r="V100" s="1718"/>
      <c r="W100" s="1718"/>
      <c r="X100" s="1718"/>
      <c r="Y100" s="1718"/>
      <c r="Z100" s="1718"/>
      <c r="AA100" s="1729">
        <v>2</v>
      </c>
    </row>
    <row r="101" spans="1:27" ht="25.5">
      <c r="A101" s="1705">
        <v>93</v>
      </c>
      <c r="B101" s="1726" t="s">
        <v>15971</v>
      </c>
      <c r="C101" s="1714" t="s">
        <v>15972</v>
      </c>
      <c r="D101" s="1714" t="s">
        <v>8150</v>
      </c>
      <c r="E101" s="1727">
        <v>1</v>
      </c>
      <c r="F101" s="2972">
        <v>0.56999999999999995</v>
      </c>
      <c r="G101" s="1727"/>
      <c r="H101" s="1728"/>
      <c r="I101" s="43"/>
      <c r="J101" s="43"/>
      <c r="K101" s="44"/>
      <c r="L101" s="2973">
        <v>0.56999999999999995</v>
      </c>
      <c r="M101" s="43"/>
      <c r="N101" s="43"/>
      <c r="O101" s="43"/>
      <c r="P101" s="2967">
        <v>0.43</v>
      </c>
      <c r="Q101" s="2967">
        <v>0.43</v>
      </c>
      <c r="R101" s="2965" t="s">
        <v>16042</v>
      </c>
      <c r="S101" s="43"/>
      <c r="T101" s="43"/>
      <c r="U101" s="43"/>
      <c r="V101" s="1718"/>
      <c r="W101" s="1718"/>
      <c r="X101" s="1718"/>
      <c r="Y101" s="1718"/>
      <c r="Z101" s="1718"/>
      <c r="AA101" s="1729">
        <v>1</v>
      </c>
    </row>
    <row r="102" spans="1:27">
      <c r="A102" s="1705">
        <v>94</v>
      </c>
      <c r="B102" s="1726" t="s">
        <v>15973</v>
      </c>
      <c r="C102" s="1714" t="s">
        <v>15974</v>
      </c>
      <c r="D102" s="1714" t="s">
        <v>8150</v>
      </c>
      <c r="E102" s="1727">
        <v>4.5</v>
      </c>
      <c r="F102" s="1727"/>
      <c r="G102" s="1727"/>
      <c r="H102" s="1728"/>
      <c r="I102" s="43"/>
      <c r="J102" s="43"/>
      <c r="K102" s="43"/>
      <c r="L102" s="1709"/>
      <c r="M102" s="43"/>
      <c r="N102" s="43"/>
      <c r="O102" s="43"/>
      <c r="P102" s="1718">
        <v>4.5</v>
      </c>
      <c r="Q102" s="1718">
        <v>4.5</v>
      </c>
      <c r="R102" s="1837" t="s">
        <v>16042</v>
      </c>
      <c r="S102" s="43"/>
      <c r="T102" s="43"/>
      <c r="U102" s="43"/>
      <c r="V102" s="1718"/>
      <c r="W102" s="1718"/>
      <c r="X102" s="1718"/>
      <c r="Y102" s="1718"/>
      <c r="Z102" s="1718"/>
      <c r="AA102" s="1729">
        <v>4.5</v>
      </c>
    </row>
    <row r="103" spans="1:27">
      <c r="A103" s="1705">
        <v>95</v>
      </c>
      <c r="B103" s="1726" t="s">
        <v>15975</v>
      </c>
      <c r="C103" s="1714" t="s">
        <v>15976</v>
      </c>
      <c r="D103" s="1714" t="s">
        <v>8150</v>
      </c>
      <c r="E103" s="1727">
        <v>1</v>
      </c>
      <c r="F103" s="1727"/>
      <c r="G103" s="1727"/>
      <c r="H103" s="1728"/>
      <c r="I103" s="43"/>
      <c r="J103" s="43"/>
      <c r="K103" s="43"/>
      <c r="L103" s="1709"/>
      <c r="M103" s="43"/>
      <c r="N103" s="43"/>
      <c r="O103" s="43"/>
      <c r="P103" s="1718">
        <v>1</v>
      </c>
      <c r="Q103" s="1718">
        <v>1</v>
      </c>
      <c r="R103" s="1837" t="s">
        <v>16042</v>
      </c>
      <c r="S103" s="43"/>
      <c r="T103" s="43"/>
      <c r="U103" s="43"/>
      <c r="V103" s="1718"/>
      <c r="W103" s="1718"/>
      <c r="X103" s="1718"/>
      <c r="Y103" s="1718"/>
      <c r="Z103" s="1718"/>
      <c r="AA103" s="1729">
        <v>1</v>
      </c>
    </row>
    <row r="104" spans="1:27" ht="38.25">
      <c r="A104" s="1705">
        <v>95</v>
      </c>
      <c r="B104" s="1726" t="s">
        <v>15977</v>
      </c>
      <c r="C104" s="1714" t="s">
        <v>15978</v>
      </c>
      <c r="D104" s="1714" t="s">
        <v>8150</v>
      </c>
      <c r="E104" s="1727">
        <v>6</v>
      </c>
      <c r="F104" s="1727"/>
      <c r="G104" s="1727"/>
      <c r="H104" s="1728"/>
      <c r="I104" s="43"/>
      <c r="J104" s="43"/>
      <c r="K104" s="43"/>
      <c r="L104" s="1709"/>
      <c r="M104" s="43"/>
      <c r="N104" s="43"/>
      <c r="O104" s="43"/>
      <c r="P104" s="1718">
        <v>6</v>
      </c>
      <c r="Q104" s="1718">
        <v>6</v>
      </c>
      <c r="R104" s="1837" t="s">
        <v>16042</v>
      </c>
      <c r="S104" s="43"/>
      <c r="T104" s="43">
        <v>1</v>
      </c>
      <c r="U104" s="43"/>
      <c r="V104" s="1718"/>
      <c r="W104" s="1718"/>
      <c r="X104" s="1718"/>
      <c r="Y104" s="1718"/>
      <c r="Z104" s="1718"/>
      <c r="AA104" s="1729">
        <v>6</v>
      </c>
    </row>
    <row r="105" spans="1:27" ht="25.5">
      <c r="A105" s="1705">
        <v>97</v>
      </c>
      <c r="B105" s="1726" t="s">
        <v>15979</v>
      </c>
      <c r="C105" s="1714" t="s">
        <v>15980</v>
      </c>
      <c r="D105" s="1714" t="s">
        <v>8150</v>
      </c>
      <c r="E105" s="1727">
        <v>3.5</v>
      </c>
      <c r="F105" s="1727"/>
      <c r="G105" s="1727"/>
      <c r="H105" s="1728"/>
      <c r="I105" s="43"/>
      <c r="J105" s="43"/>
      <c r="K105" s="43"/>
      <c r="L105" s="1709"/>
      <c r="M105" s="43"/>
      <c r="N105" s="43"/>
      <c r="O105" s="43"/>
      <c r="P105" s="1718">
        <v>3.5</v>
      </c>
      <c r="Q105" s="1718">
        <v>3.5</v>
      </c>
      <c r="R105" s="1837" t="s">
        <v>16042</v>
      </c>
      <c r="S105" s="43"/>
      <c r="T105" s="43"/>
      <c r="U105" s="43"/>
      <c r="V105" s="1718"/>
      <c r="W105" s="1718"/>
      <c r="X105" s="1718"/>
      <c r="Y105" s="1718"/>
      <c r="Z105" s="1718"/>
      <c r="AA105" s="1729">
        <v>3.5</v>
      </c>
    </row>
    <row r="106" spans="1:27" ht="25.5">
      <c r="A106" s="1705">
        <v>98</v>
      </c>
      <c r="B106" s="1726" t="s">
        <v>15981</v>
      </c>
      <c r="C106" s="1714" t="s">
        <v>15982</v>
      </c>
      <c r="D106" s="1714" t="s">
        <v>8150</v>
      </c>
      <c r="E106" s="1727">
        <v>1.5</v>
      </c>
      <c r="F106" s="1727"/>
      <c r="G106" s="1727"/>
      <c r="H106" s="1728"/>
      <c r="I106" s="43"/>
      <c r="J106" s="43"/>
      <c r="K106" s="43"/>
      <c r="L106" s="1709"/>
      <c r="M106" s="43"/>
      <c r="N106" s="43"/>
      <c r="O106" s="43"/>
      <c r="P106" s="1718">
        <v>1.5</v>
      </c>
      <c r="Q106" s="1718">
        <v>1.5</v>
      </c>
      <c r="R106" s="1837" t="s">
        <v>16042</v>
      </c>
      <c r="S106" s="43"/>
      <c r="T106" s="43"/>
      <c r="U106" s="43"/>
      <c r="V106" s="1718"/>
      <c r="W106" s="1718"/>
      <c r="X106" s="1718"/>
      <c r="Y106" s="1718"/>
      <c r="Z106" s="1718"/>
      <c r="AA106" s="1729">
        <v>1.5</v>
      </c>
    </row>
    <row r="107" spans="1:27" ht="25.5">
      <c r="A107" s="1705">
        <v>99</v>
      </c>
      <c r="B107" s="1726" t="s">
        <v>15983</v>
      </c>
      <c r="C107" s="1714" t="s">
        <v>15984</v>
      </c>
      <c r="D107" s="1714" t="s">
        <v>8150</v>
      </c>
      <c r="E107" s="1727">
        <v>2.6</v>
      </c>
      <c r="F107" s="1727"/>
      <c r="G107" s="1727"/>
      <c r="H107" s="1728"/>
      <c r="I107" s="43"/>
      <c r="J107" s="43"/>
      <c r="K107" s="43"/>
      <c r="L107" s="1709"/>
      <c r="M107" s="43"/>
      <c r="N107" s="43"/>
      <c r="O107" s="43"/>
      <c r="P107" s="1718">
        <v>2.6</v>
      </c>
      <c r="Q107" s="1718">
        <v>2.6</v>
      </c>
      <c r="R107" s="1837" t="s">
        <v>16042</v>
      </c>
      <c r="S107" s="43"/>
      <c r="T107" s="43"/>
      <c r="U107" s="43"/>
      <c r="V107" s="1718"/>
      <c r="W107" s="1718"/>
      <c r="X107" s="1718"/>
      <c r="Y107" s="1718"/>
      <c r="Z107" s="1718"/>
      <c r="AA107" s="1729">
        <v>2.6</v>
      </c>
    </row>
    <row r="108" spans="1:27" ht="25.5">
      <c r="A108" s="1705">
        <v>100</v>
      </c>
      <c r="B108" s="1726" t="s">
        <v>15985</v>
      </c>
      <c r="C108" s="1714" t="s">
        <v>15986</v>
      </c>
      <c r="D108" s="1714" t="s">
        <v>8150</v>
      </c>
      <c r="E108" s="1727">
        <v>0.8</v>
      </c>
      <c r="F108" s="1727"/>
      <c r="G108" s="1727"/>
      <c r="H108" s="1728"/>
      <c r="I108" s="43"/>
      <c r="J108" s="43"/>
      <c r="K108" s="43"/>
      <c r="L108" s="1709"/>
      <c r="M108" s="43"/>
      <c r="N108" s="43"/>
      <c r="O108" s="43"/>
      <c r="P108" s="1718">
        <v>0.8</v>
      </c>
      <c r="Q108" s="1718">
        <v>0.8</v>
      </c>
      <c r="R108" s="1837" t="s">
        <v>16042</v>
      </c>
      <c r="S108" s="43"/>
      <c r="T108" s="43"/>
      <c r="U108" s="43"/>
      <c r="V108" s="1718"/>
      <c r="W108" s="1718"/>
      <c r="X108" s="1718"/>
      <c r="Y108" s="1718"/>
      <c r="Z108" s="1718"/>
      <c r="AA108" s="1729">
        <v>0.8</v>
      </c>
    </row>
    <row r="109" spans="1:27" ht="25.5">
      <c r="A109" s="1705">
        <v>101</v>
      </c>
      <c r="B109" s="1726" t="s">
        <v>15987</v>
      </c>
      <c r="C109" s="1714" t="s">
        <v>15988</v>
      </c>
      <c r="D109" s="1714" t="s">
        <v>8150</v>
      </c>
      <c r="E109" s="1727">
        <v>1.1000000000000001</v>
      </c>
      <c r="F109" s="1727"/>
      <c r="G109" s="1727"/>
      <c r="H109" s="1728"/>
      <c r="I109" s="43"/>
      <c r="J109" s="43"/>
      <c r="K109" s="43"/>
      <c r="L109" s="1709"/>
      <c r="M109" s="43"/>
      <c r="N109" s="43"/>
      <c r="O109" s="43"/>
      <c r="P109" s="1718">
        <v>1.1000000000000001</v>
      </c>
      <c r="Q109" s="1718">
        <v>1.1000000000000001</v>
      </c>
      <c r="R109" s="1837" t="s">
        <v>16042</v>
      </c>
      <c r="S109" s="43"/>
      <c r="T109" s="43"/>
      <c r="U109" s="43"/>
      <c r="V109" s="1718"/>
      <c r="W109" s="1718"/>
      <c r="X109" s="1718"/>
      <c r="Y109" s="1718"/>
      <c r="Z109" s="1718"/>
      <c r="AA109" s="1729">
        <v>1.1000000000000001</v>
      </c>
    </row>
    <row r="110" spans="1:27" ht="38.25">
      <c r="A110" s="1705">
        <v>102</v>
      </c>
      <c r="B110" s="1726" t="s">
        <v>15989</v>
      </c>
      <c r="C110" s="1714" t="s">
        <v>15990</v>
      </c>
      <c r="D110" s="1714" t="s">
        <v>8150</v>
      </c>
      <c r="E110" s="1727">
        <v>4</v>
      </c>
      <c r="F110" s="1727"/>
      <c r="G110" s="1727"/>
      <c r="H110" s="1728"/>
      <c r="I110" s="43"/>
      <c r="J110" s="43"/>
      <c r="K110" s="43"/>
      <c r="L110" s="1709"/>
      <c r="M110" s="43"/>
      <c r="N110" s="43"/>
      <c r="O110" s="43"/>
      <c r="P110" s="1718">
        <v>4</v>
      </c>
      <c r="Q110" s="1718">
        <v>4</v>
      </c>
      <c r="R110" s="1837" t="s">
        <v>16042</v>
      </c>
      <c r="S110" s="43"/>
      <c r="T110" s="43"/>
      <c r="U110" s="43"/>
      <c r="V110" s="1718"/>
      <c r="W110" s="1718"/>
      <c r="X110" s="1718"/>
      <c r="Y110" s="1718"/>
      <c r="Z110" s="1718"/>
      <c r="AA110" s="1729">
        <v>4</v>
      </c>
    </row>
    <row r="111" spans="1:27" ht="25.5">
      <c r="A111" s="1705">
        <v>103</v>
      </c>
      <c r="B111" s="1726" t="s">
        <v>15991</v>
      </c>
      <c r="C111" s="1714" t="s">
        <v>15992</v>
      </c>
      <c r="D111" s="1714" t="s">
        <v>8150</v>
      </c>
      <c r="E111" s="1727">
        <v>5.5</v>
      </c>
      <c r="F111" s="1727"/>
      <c r="G111" s="1727"/>
      <c r="H111" s="1728"/>
      <c r="I111" s="43"/>
      <c r="J111" s="43"/>
      <c r="K111" s="43"/>
      <c r="L111" s="1709"/>
      <c r="M111" s="43"/>
      <c r="N111" s="43"/>
      <c r="O111" s="43"/>
      <c r="P111" s="1718">
        <v>5.5</v>
      </c>
      <c r="Q111" s="1718">
        <v>5.5</v>
      </c>
      <c r="R111" s="1837" t="s">
        <v>16042</v>
      </c>
      <c r="S111" s="43"/>
      <c r="T111" s="43"/>
      <c r="U111" s="43"/>
      <c r="V111" s="1718"/>
      <c r="W111" s="1718"/>
      <c r="X111" s="1718"/>
      <c r="Y111" s="1718"/>
      <c r="Z111" s="1718"/>
      <c r="AA111" s="1729">
        <v>5.5</v>
      </c>
    </row>
    <row r="112" spans="1:27" ht="38.25">
      <c r="A112" s="1705">
        <v>104</v>
      </c>
      <c r="B112" s="1726" t="s">
        <v>15993</v>
      </c>
      <c r="C112" s="1714" t="s">
        <v>15994</v>
      </c>
      <c r="D112" s="1714" t="s">
        <v>8150</v>
      </c>
      <c r="E112" s="1727">
        <v>0.5</v>
      </c>
      <c r="F112" s="1727"/>
      <c r="G112" s="1727"/>
      <c r="H112" s="1728"/>
      <c r="I112" s="43"/>
      <c r="J112" s="43"/>
      <c r="K112" s="43"/>
      <c r="L112" s="1709"/>
      <c r="M112" s="43"/>
      <c r="N112" s="43"/>
      <c r="O112" s="43"/>
      <c r="P112" s="1718">
        <v>0.5</v>
      </c>
      <c r="Q112" s="1718">
        <v>0.5</v>
      </c>
      <c r="R112" s="1837" t="s">
        <v>16042</v>
      </c>
      <c r="S112" s="43"/>
      <c r="T112" s="43"/>
      <c r="U112" s="43"/>
      <c r="V112" s="1718"/>
      <c r="W112" s="1718"/>
      <c r="X112" s="1718"/>
      <c r="Y112" s="1718"/>
      <c r="Z112" s="1718"/>
      <c r="AA112" s="1729">
        <v>0.5</v>
      </c>
    </row>
    <row r="113" spans="1:27" ht="25.5">
      <c r="A113" s="1705">
        <v>105</v>
      </c>
      <c r="B113" s="1726" t="s">
        <v>15995</v>
      </c>
      <c r="C113" s="1714" t="s">
        <v>15996</v>
      </c>
      <c r="D113" s="1714" t="s">
        <v>8150</v>
      </c>
      <c r="E113" s="1727">
        <v>0.5</v>
      </c>
      <c r="F113" s="1727"/>
      <c r="G113" s="1727"/>
      <c r="H113" s="1728"/>
      <c r="I113" s="43"/>
      <c r="J113" s="43"/>
      <c r="K113" s="43"/>
      <c r="L113" s="1709"/>
      <c r="M113" s="43"/>
      <c r="N113" s="43"/>
      <c r="O113" s="43"/>
      <c r="P113" s="1718">
        <v>0.5</v>
      </c>
      <c r="Q113" s="1718">
        <v>0.5</v>
      </c>
      <c r="R113" s="1837" t="s">
        <v>16042</v>
      </c>
      <c r="S113" s="43"/>
      <c r="T113" s="43"/>
      <c r="U113" s="43"/>
      <c r="V113" s="1718"/>
      <c r="W113" s="1718"/>
      <c r="X113" s="1718"/>
      <c r="Y113" s="1718"/>
      <c r="Z113" s="1718"/>
      <c r="AA113" s="1729">
        <v>0.5</v>
      </c>
    </row>
    <row r="114" spans="1:27" ht="23.25" customHeight="1">
      <c r="A114" s="1705">
        <v>106</v>
      </c>
      <c r="B114" s="1726" t="s">
        <v>15997</v>
      </c>
      <c r="C114" s="1714" t="s">
        <v>15998</v>
      </c>
      <c r="D114" s="1714" t="s">
        <v>8150</v>
      </c>
      <c r="E114" s="1727">
        <v>0.3</v>
      </c>
      <c r="F114" s="1727">
        <v>0.2</v>
      </c>
      <c r="G114" s="1727"/>
      <c r="H114" s="1728"/>
      <c r="I114" s="43"/>
      <c r="J114" s="43"/>
      <c r="K114" s="43"/>
      <c r="L114" s="1709">
        <v>0.2</v>
      </c>
      <c r="M114" s="43"/>
      <c r="N114" s="43"/>
      <c r="O114" s="43"/>
      <c r="P114" s="1718">
        <v>0.1</v>
      </c>
      <c r="Q114" s="1718">
        <v>0.1</v>
      </c>
      <c r="R114" s="1837" t="s">
        <v>16042</v>
      </c>
      <c r="S114" s="43"/>
      <c r="T114" s="43"/>
      <c r="U114" s="43"/>
      <c r="V114" s="1718"/>
      <c r="W114" s="1718"/>
      <c r="X114" s="1718"/>
      <c r="Y114" s="1718"/>
      <c r="Z114" s="1718"/>
      <c r="AA114" s="1729">
        <v>0.3</v>
      </c>
    </row>
    <row r="115" spans="1:27">
      <c r="A115" s="1705">
        <v>107</v>
      </c>
      <c r="B115" s="1726" t="s">
        <v>15999</v>
      </c>
      <c r="C115" s="1714" t="s">
        <v>16000</v>
      </c>
      <c r="D115" s="1714" t="s">
        <v>8150</v>
      </c>
      <c r="E115" s="1838">
        <v>1.5</v>
      </c>
      <c r="F115" s="1727">
        <v>0.26500000000000001</v>
      </c>
      <c r="G115" s="1727"/>
      <c r="H115" s="1728"/>
      <c r="I115" s="43"/>
      <c r="J115" s="43"/>
      <c r="K115" s="43"/>
      <c r="L115" s="1709">
        <v>0.26500000000000001</v>
      </c>
      <c r="M115" s="43"/>
      <c r="N115" s="43"/>
      <c r="O115" s="43"/>
      <c r="P115" s="2971">
        <v>1.2350000000000001</v>
      </c>
      <c r="Q115" s="2971">
        <v>1.2350000000000001</v>
      </c>
      <c r="R115" s="1837" t="s">
        <v>16042</v>
      </c>
      <c r="S115" s="43"/>
      <c r="T115" s="43"/>
      <c r="U115" s="43"/>
      <c r="V115" s="1718"/>
      <c r="W115" s="1718"/>
      <c r="X115" s="1718"/>
      <c r="Y115" s="1718"/>
      <c r="Z115" s="1718"/>
      <c r="AA115" s="1729">
        <v>1.5</v>
      </c>
    </row>
    <row r="116" spans="1:27">
      <c r="A116" s="1705">
        <v>108</v>
      </c>
      <c r="B116" s="1726" t="s">
        <v>16001</v>
      </c>
      <c r="C116" s="1714" t="s">
        <v>16002</v>
      </c>
      <c r="D116" s="1714" t="s">
        <v>8150</v>
      </c>
      <c r="E116" s="1727">
        <v>3.5</v>
      </c>
      <c r="F116" s="1727"/>
      <c r="G116" s="1727"/>
      <c r="H116" s="1728"/>
      <c r="I116" s="43"/>
      <c r="J116" s="43"/>
      <c r="K116" s="43"/>
      <c r="L116" s="1709"/>
      <c r="M116" s="43"/>
      <c r="N116" s="43"/>
      <c r="O116" s="43"/>
      <c r="P116" s="1718">
        <v>3.5</v>
      </c>
      <c r="Q116" s="1718">
        <v>3.5</v>
      </c>
      <c r="R116" s="1837" t="s">
        <v>16042</v>
      </c>
      <c r="S116" s="43"/>
      <c r="T116" s="43"/>
      <c r="U116" s="43"/>
      <c r="V116" s="1718"/>
      <c r="W116" s="1718"/>
      <c r="X116" s="1718"/>
      <c r="Y116" s="1718"/>
      <c r="Z116" s="1718"/>
      <c r="AA116" s="1729">
        <v>3.5</v>
      </c>
    </row>
    <row r="117" spans="1:27">
      <c r="A117" s="1705">
        <v>109</v>
      </c>
      <c r="B117" s="1726" t="s">
        <v>16003</v>
      </c>
      <c r="C117" s="1714" t="s">
        <v>16004</v>
      </c>
      <c r="D117" s="1714" t="s">
        <v>8150</v>
      </c>
      <c r="E117" s="1727">
        <v>1.3</v>
      </c>
      <c r="F117" s="1727"/>
      <c r="G117" s="1727"/>
      <c r="H117" s="1728"/>
      <c r="I117" s="43"/>
      <c r="J117" s="43"/>
      <c r="K117" s="43"/>
      <c r="L117" s="1709"/>
      <c r="M117" s="43"/>
      <c r="N117" s="43"/>
      <c r="O117" s="43"/>
      <c r="P117" s="1718">
        <v>1.3</v>
      </c>
      <c r="Q117" s="1718">
        <v>1.3</v>
      </c>
      <c r="R117" s="1837" t="s">
        <v>16042</v>
      </c>
      <c r="S117" s="43"/>
      <c r="T117" s="43"/>
      <c r="U117" s="43"/>
      <c r="V117" s="1718"/>
      <c r="W117" s="1718"/>
      <c r="X117" s="1718"/>
      <c r="Y117" s="1718"/>
      <c r="Z117" s="1718"/>
      <c r="AA117" s="1729">
        <v>1.3</v>
      </c>
    </row>
    <row r="118" spans="1:27">
      <c r="A118" s="1705">
        <v>110</v>
      </c>
      <c r="B118" s="1726" t="s">
        <v>16005</v>
      </c>
      <c r="C118" s="1714" t="s">
        <v>16006</v>
      </c>
      <c r="D118" s="1714" t="s">
        <v>8150</v>
      </c>
      <c r="E118" s="1727">
        <v>2</v>
      </c>
      <c r="F118" s="1727"/>
      <c r="G118" s="1727"/>
      <c r="H118" s="1728"/>
      <c r="I118" s="43"/>
      <c r="J118" s="43"/>
      <c r="K118" s="43"/>
      <c r="L118" s="1709"/>
      <c r="M118" s="43"/>
      <c r="N118" s="43"/>
      <c r="O118" s="43"/>
      <c r="P118" s="1718">
        <v>2</v>
      </c>
      <c r="Q118" s="1718">
        <v>2</v>
      </c>
      <c r="R118" s="1837" t="s">
        <v>16042</v>
      </c>
      <c r="S118" s="43"/>
      <c r="T118" s="43"/>
      <c r="U118" s="43"/>
      <c r="V118" s="1718"/>
      <c r="W118" s="1718"/>
      <c r="X118" s="1718"/>
      <c r="Y118" s="1718"/>
      <c r="Z118" s="1718"/>
      <c r="AA118" s="1729">
        <v>2</v>
      </c>
    </row>
    <row r="119" spans="1:27" ht="25.5">
      <c r="A119" s="1705">
        <v>111</v>
      </c>
      <c r="B119" s="1726" t="s">
        <v>16007</v>
      </c>
      <c r="C119" s="1714" t="s">
        <v>16008</v>
      </c>
      <c r="D119" s="1714" t="s">
        <v>8150</v>
      </c>
      <c r="E119" s="1727">
        <v>6.5</v>
      </c>
      <c r="F119" s="1727"/>
      <c r="G119" s="1727"/>
      <c r="H119" s="1728"/>
      <c r="I119" s="43"/>
      <c r="J119" s="43"/>
      <c r="K119" s="43"/>
      <c r="L119" s="1709"/>
      <c r="M119" s="43"/>
      <c r="N119" s="43"/>
      <c r="O119" s="43"/>
      <c r="P119" s="1718">
        <v>6.5</v>
      </c>
      <c r="Q119" s="1718">
        <v>6.5</v>
      </c>
      <c r="R119" s="1837" t="s">
        <v>16042</v>
      </c>
      <c r="S119" s="43"/>
      <c r="T119" s="43"/>
      <c r="U119" s="43"/>
      <c r="V119" s="1718"/>
      <c r="W119" s="1718"/>
      <c r="X119" s="1718"/>
      <c r="Y119" s="1718"/>
      <c r="Z119" s="1718"/>
      <c r="AA119" s="1729">
        <v>6.5</v>
      </c>
    </row>
    <row r="120" spans="1:27" ht="38.25">
      <c r="A120" s="1705">
        <v>112</v>
      </c>
      <c r="B120" s="1726" t="s">
        <v>16009</v>
      </c>
      <c r="C120" s="1714" t="s">
        <v>16010</v>
      </c>
      <c r="D120" s="1714" t="s">
        <v>8150</v>
      </c>
      <c r="E120" s="1727">
        <v>2</v>
      </c>
      <c r="F120" s="1727"/>
      <c r="G120" s="1727"/>
      <c r="H120" s="1728"/>
      <c r="I120" s="43"/>
      <c r="J120" s="43"/>
      <c r="K120" s="43"/>
      <c r="L120" s="1709"/>
      <c r="M120" s="43"/>
      <c r="N120" s="43"/>
      <c r="O120" s="828">
        <v>0.27700000000000002</v>
      </c>
      <c r="P120" s="2967">
        <v>1.7230000000000001</v>
      </c>
      <c r="Q120" s="2967">
        <v>1.7230000000000001</v>
      </c>
      <c r="R120" s="1837" t="s">
        <v>16042</v>
      </c>
      <c r="S120" s="43"/>
      <c r="T120" s="43"/>
      <c r="U120" s="43"/>
      <c r="V120" s="1718"/>
      <c r="W120" s="1718"/>
      <c r="X120" s="1718"/>
      <c r="Y120" s="1718"/>
      <c r="Z120" s="1718"/>
      <c r="AA120" s="1729">
        <v>2</v>
      </c>
    </row>
    <row r="121" spans="1:27" ht="38.25">
      <c r="A121" s="1705">
        <v>113</v>
      </c>
      <c r="B121" s="1726" t="s">
        <v>16011</v>
      </c>
      <c r="C121" s="1714" t="s">
        <v>16012</v>
      </c>
      <c r="D121" s="1714" t="s">
        <v>8150</v>
      </c>
      <c r="E121" s="1727">
        <v>3.2</v>
      </c>
      <c r="F121" s="1727">
        <v>0.2</v>
      </c>
      <c r="G121" s="1727"/>
      <c r="H121" s="1728"/>
      <c r="I121" s="43"/>
      <c r="J121" s="43"/>
      <c r="K121" s="43"/>
      <c r="L121" s="1709">
        <v>0.2</v>
      </c>
      <c r="M121" s="43"/>
      <c r="N121" s="43"/>
      <c r="O121" s="43"/>
      <c r="P121" s="1718">
        <v>3</v>
      </c>
      <c r="Q121" s="1718">
        <v>3</v>
      </c>
      <c r="R121" s="1837" t="s">
        <v>16042</v>
      </c>
      <c r="S121" s="43"/>
      <c r="T121" s="43"/>
      <c r="U121" s="43"/>
      <c r="V121" s="1718"/>
      <c r="W121" s="1718"/>
      <c r="X121" s="1718"/>
      <c r="Y121" s="1718"/>
      <c r="Z121" s="1718"/>
      <c r="AA121" s="1729">
        <v>3.2</v>
      </c>
    </row>
    <row r="122" spans="1:27">
      <c r="A122" s="1705">
        <v>114</v>
      </c>
      <c r="B122" s="1726" t="s">
        <v>16013</v>
      </c>
      <c r="C122" s="1714" t="s">
        <v>16014</v>
      </c>
      <c r="D122" s="1714" t="s">
        <v>8150</v>
      </c>
      <c r="E122" s="1727">
        <v>1</v>
      </c>
      <c r="F122" s="1727"/>
      <c r="G122" s="1727"/>
      <c r="H122" s="1728"/>
      <c r="I122" s="43"/>
      <c r="J122" s="43"/>
      <c r="K122" s="43"/>
      <c r="L122" s="1709"/>
      <c r="M122" s="43"/>
      <c r="N122" s="43"/>
      <c r="O122" s="43"/>
      <c r="P122" s="1718">
        <v>1</v>
      </c>
      <c r="Q122" s="1718">
        <v>1</v>
      </c>
      <c r="R122" s="1837" t="s">
        <v>16042</v>
      </c>
      <c r="S122" s="43"/>
      <c r="T122" s="43"/>
      <c r="U122" s="43"/>
      <c r="V122" s="1718"/>
      <c r="W122" s="1718"/>
      <c r="X122" s="1718"/>
      <c r="Y122" s="1718"/>
      <c r="Z122" s="1718"/>
      <c r="AA122" s="1729">
        <v>1</v>
      </c>
    </row>
    <row r="123" spans="1:27" ht="38.25">
      <c r="A123" s="1705">
        <v>115</v>
      </c>
      <c r="B123" s="1726" t="s">
        <v>16015</v>
      </c>
      <c r="C123" s="1714" t="s">
        <v>16016</v>
      </c>
      <c r="D123" s="1714" t="s">
        <v>8150</v>
      </c>
      <c r="E123" s="1727">
        <v>1</v>
      </c>
      <c r="F123" s="1727"/>
      <c r="G123" s="1727"/>
      <c r="H123" s="1728"/>
      <c r="I123" s="43"/>
      <c r="J123" s="43"/>
      <c r="K123" s="43"/>
      <c r="L123" s="1709"/>
      <c r="M123" s="43"/>
      <c r="N123" s="43"/>
      <c r="O123" s="43"/>
      <c r="P123" s="1718">
        <v>1</v>
      </c>
      <c r="Q123" s="1718">
        <v>1</v>
      </c>
      <c r="R123" s="1837" t="s">
        <v>16042</v>
      </c>
      <c r="S123" s="43"/>
      <c r="T123" s="43"/>
      <c r="U123" s="43"/>
      <c r="V123" s="1718"/>
      <c r="W123" s="1718"/>
      <c r="X123" s="1718"/>
      <c r="Y123" s="1718"/>
      <c r="Z123" s="1718"/>
      <c r="AA123" s="1729">
        <v>1</v>
      </c>
    </row>
    <row r="124" spans="1:27">
      <c r="A124" s="1705">
        <v>116</v>
      </c>
      <c r="B124" s="1726" t="s">
        <v>16017</v>
      </c>
      <c r="C124" s="1714" t="s">
        <v>16018</v>
      </c>
      <c r="D124" s="1714" t="s">
        <v>8150</v>
      </c>
      <c r="E124" s="1727">
        <v>6.5</v>
      </c>
      <c r="F124" s="1727"/>
      <c r="G124" s="1727"/>
      <c r="H124" s="1728"/>
      <c r="I124" s="43"/>
      <c r="J124" s="43"/>
      <c r="K124" s="43"/>
      <c r="L124" s="1709"/>
      <c r="M124" s="43"/>
      <c r="N124" s="43"/>
      <c r="O124" s="43"/>
      <c r="P124" s="1718">
        <v>6.5</v>
      </c>
      <c r="Q124" s="1718">
        <v>6.5</v>
      </c>
      <c r="R124" s="1837" t="s">
        <v>16042</v>
      </c>
      <c r="S124" s="43"/>
      <c r="T124" s="43"/>
      <c r="U124" s="43"/>
      <c r="V124" s="1718"/>
      <c r="W124" s="1718"/>
      <c r="X124" s="1718"/>
      <c r="Y124" s="1718"/>
      <c r="Z124" s="1718"/>
      <c r="AA124" s="1729">
        <v>6.5</v>
      </c>
    </row>
    <row r="125" spans="1:27">
      <c r="A125" s="1705">
        <v>117</v>
      </c>
      <c r="B125" s="1726" t="s">
        <v>16019</v>
      </c>
      <c r="C125" s="1714" t="s">
        <v>16020</v>
      </c>
      <c r="D125" s="1714" t="s">
        <v>8150</v>
      </c>
      <c r="E125" s="1727">
        <v>4.5</v>
      </c>
      <c r="F125" s="1727"/>
      <c r="G125" s="1727"/>
      <c r="H125" s="1728"/>
      <c r="I125" s="43"/>
      <c r="J125" s="43"/>
      <c r="K125" s="43"/>
      <c r="L125" s="1709"/>
      <c r="M125" s="43"/>
      <c r="N125" s="43"/>
      <c r="O125" s="43"/>
      <c r="P125" s="1718">
        <v>4.5</v>
      </c>
      <c r="Q125" s="1718">
        <v>4.5</v>
      </c>
      <c r="R125" s="1837" t="s">
        <v>16042</v>
      </c>
      <c r="S125" s="43"/>
      <c r="T125" s="43"/>
      <c r="U125" s="43"/>
      <c r="V125" s="1718"/>
      <c r="W125" s="1718"/>
      <c r="X125" s="1718"/>
      <c r="Y125" s="1718"/>
      <c r="Z125" s="1718"/>
      <c r="AA125" s="1729">
        <v>4.5</v>
      </c>
    </row>
    <row r="126" spans="1:27" ht="38.25">
      <c r="A126" s="1705">
        <v>118</v>
      </c>
      <c r="B126" s="1726" t="s">
        <v>16021</v>
      </c>
      <c r="C126" s="1714" t="s">
        <v>16022</v>
      </c>
      <c r="D126" s="1714" t="s">
        <v>8150</v>
      </c>
      <c r="E126" s="1727">
        <v>0.8</v>
      </c>
      <c r="F126" s="1727"/>
      <c r="G126" s="1727"/>
      <c r="H126" s="1728"/>
      <c r="I126" s="43"/>
      <c r="J126" s="43"/>
      <c r="K126" s="43"/>
      <c r="L126" s="1709"/>
      <c r="M126" s="43"/>
      <c r="N126" s="43"/>
      <c r="O126" s="43"/>
      <c r="P126" s="1718">
        <v>0.8</v>
      </c>
      <c r="Q126" s="1718">
        <v>0.8</v>
      </c>
      <c r="R126" s="1837" t="s">
        <v>16042</v>
      </c>
      <c r="S126" s="43"/>
      <c r="T126" s="43"/>
      <c r="U126" s="43"/>
      <c r="V126" s="1718"/>
      <c r="W126" s="1718"/>
      <c r="X126" s="1718"/>
      <c r="Y126" s="1718"/>
      <c r="Z126" s="1718"/>
      <c r="AA126" s="1729">
        <v>0.8</v>
      </c>
    </row>
    <row r="127" spans="1:27" ht="38.25">
      <c r="A127" s="1705">
        <v>119</v>
      </c>
      <c r="B127" s="1726" t="s">
        <v>16023</v>
      </c>
      <c r="C127" s="1714" t="s">
        <v>16024</v>
      </c>
      <c r="D127" s="1714" t="s">
        <v>8150</v>
      </c>
      <c r="E127" s="1727">
        <v>3.1</v>
      </c>
      <c r="F127" s="1727"/>
      <c r="G127" s="1727"/>
      <c r="H127" s="1728"/>
      <c r="I127" s="43"/>
      <c r="J127" s="43"/>
      <c r="K127" s="43"/>
      <c r="L127" s="1709"/>
      <c r="M127" s="43"/>
      <c r="N127" s="43"/>
      <c r="O127" s="43"/>
      <c r="P127" s="1718">
        <v>3.1</v>
      </c>
      <c r="Q127" s="1718">
        <v>3.1</v>
      </c>
      <c r="R127" s="1837" t="s">
        <v>16042</v>
      </c>
      <c r="S127" s="43"/>
      <c r="T127" s="43"/>
      <c r="U127" s="43"/>
      <c r="V127" s="1718"/>
      <c r="W127" s="1718"/>
      <c r="X127" s="1718"/>
      <c r="Y127" s="1718"/>
      <c r="Z127" s="1718"/>
      <c r="AA127" s="1729">
        <v>3.1</v>
      </c>
    </row>
    <row r="128" spans="1:27">
      <c r="A128" s="1705">
        <v>120</v>
      </c>
      <c r="B128" s="1726" t="s">
        <v>16025</v>
      </c>
      <c r="C128" s="1714" t="s">
        <v>16026</v>
      </c>
      <c r="D128" s="1714" t="s">
        <v>8150</v>
      </c>
      <c r="E128" s="1727">
        <v>6.5</v>
      </c>
      <c r="F128" s="1727"/>
      <c r="G128" s="1727"/>
      <c r="H128" s="1728"/>
      <c r="I128" s="43"/>
      <c r="J128" s="43"/>
      <c r="K128" s="43"/>
      <c r="L128" s="1709"/>
      <c r="M128" s="43"/>
      <c r="N128" s="43"/>
      <c r="O128" s="43"/>
      <c r="P128" s="1718">
        <v>6.5</v>
      </c>
      <c r="Q128" s="1718">
        <v>6.5</v>
      </c>
      <c r="R128" s="1837" t="s">
        <v>16042</v>
      </c>
      <c r="S128" s="43"/>
      <c r="T128" s="43"/>
      <c r="U128" s="43"/>
      <c r="V128" s="1718"/>
      <c r="W128" s="1718"/>
      <c r="X128" s="1718"/>
      <c r="Y128" s="1718"/>
      <c r="Z128" s="1718"/>
      <c r="AA128" s="1729">
        <v>6.5</v>
      </c>
    </row>
    <row r="129" spans="1:27" ht="38.25">
      <c r="A129" s="1705">
        <v>121</v>
      </c>
      <c r="B129" s="1726" t="s">
        <v>16027</v>
      </c>
      <c r="C129" s="1714" t="s">
        <v>16028</v>
      </c>
      <c r="D129" s="1714" t="s">
        <v>8150</v>
      </c>
      <c r="E129" s="1727">
        <v>0.8</v>
      </c>
      <c r="F129" s="1727"/>
      <c r="G129" s="1727"/>
      <c r="H129" s="1728"/>
      <c r="I129" s="43"/>
      <c r="J129" s="43"/>
      <c r="K129" s="43"/>
      <c r="L129" s="1709"/>
      <c r="M129" s="43"/>
      <c r="N129" s="43"/>
      <c r="O129" s="43"/>
      <c r="P129" s="1718">
        <v>0.8</v>
      </c>
      <c r="Q129" s="1718">
        <v>0.8</v>
      </c>
      <c r="R129" s="1837" t="s">
        <v>16042</v>
      </c>
      <c r="S129" s="43"/>
      <c r="T129" s="43"/>
      <c r="U129" s="43"/>
      <c r="V129" s="1718"/>
      <c r="W129" s="1718"/>
      <c r="X129" s="1718"/>
      <c r="Y129" s="1718"/>
      <c r="Z129" s="1718"/>
      <c r="AA129" s="1729">
        <v>0.8</v>
      </c>
    </row>
    <row r="130" spans="1:27">
      <c r="A130" s="1705">
        <v>122</v>
      </c>
      <c r="B130" s="1726" t="s">
        <v>16029</v>
      </c>
      <c r="C130" s="1714" t="s">
        <v>16030</v>
      </c>
      <c r="D130" s="1714" t="s">
        <v>8150</v>
      </c>
      <c r="E130" s="1727">
        <v>4.7</v>
      </c>
      <c r="F130" s="1727"/>
      <c r="G130" s="1727"/>
      <c r="H130" s="1728"/>
      <c r="I130" s="43"/>
      <c r="J130" s="43"/>
      <c r="K130" s="43"/>
      <c r="L130" s="1709"/>
      <c r="M130" s="43"/>
      <c r="N130" s="43"/>
      <c r="O130" s="43"/>
      <c r="P130" s="1718">
        <v>4.7</v>
      </c>
      <c r="Q130" s="1718">
        <v>4.7</v>
      </c>
      <c r="R130" s="1837" t="s">
        <v>16042</v>
      </c>
      <c r="S130" s="43"/>
      <c r="T130" s="43"/>
      <c r="U130" s="43"/>
      <c r="V130" s="1718"/>
      <c r="W130" s="1718"/>
      <c r="X130" s="1718"/>
      <c r="Y130" s="1718"/>
      <c r="Z130" s="1718"/>
      <c r="AA130" s="1729">
        <v>4.7</v>
      </c>
    </row>
    <row r="131" spans="1:27" ht="25.5">
      <c r="A131" s="1705">
        <v>123</v>
      </c>
      <c r="B131" s="1726" t="s">
        <v>16031</v>
      </c>
      <c r="C131" s="1714" t="s">
        <v>16032</v>
      </c>
      <c r="D131" s="1714" t="s">
        <v>8150</v>
      </c>
      <c r="E131" s="1727">
        <v>0.5</v>
      </c>
      <c r="F131" s="1727">
        <v>0.5</v>
      </c>
      <c r="G131" s="1727"/>
      <c r="H131" s="1728"/>
      <c r="I131" s="43"/>
      <c r="J131" s="43"/>
      <c r="K131" s="43"/>
      <c r="L131" s="1709">
        <v>0.5</v>
      </c>
      <c r="M131" s="43"/>
      <c r="N131" s="43"/>
      <c r="O131" s="43"/>
      <c r="P131" s="1718"/>
      <c r="Q131" s="1718"/>
      <c r="R131" s="1837" t="s">
        <v>16042</v>
      </c>
      <c r="S131" s="43"/>
      <c r="T131" s="43"/>
      <c r="U131" s="43"/>
      <c r="V131" s="1718"/>
      <c r="W131" s="1718"/>
      <c r="X131" s="1718"/>
      <c r="Y131" s="1718"/>
      <c r="Z131" s="1718"/>
      <c r="AA131" s="1729">
        <v>0.5</v>
      </c>
    </row>
    <row r="132" spans="1:27" ht="38.25">
      <c r="A132" s="1705">
        <v>124</v>
      </c>
      <c r="B132" s="1734" t="s">
        <v>16033</v>
      </c>
      <c r="C132" s="1714" t="s">
        <v>16034</v>
      </c>
      <c r="D132" s="1714" t="s">
        <v>8150</v>
      </c>
      <c r="E132" s="1727">
        <v>0.8</v>
      </c>
      <c r="F132" s="1727">
        <v>0.8</v>
      </c>
      <c r="G132" s="1727">
        <v>0.8</v>
      </c>
      <c r="H132" s="1728"/>
      <c r="I132" s="43"/>
      <c r="J132" s="43"/>
      <c r="K132" s="43"/>
      <c r="L132" s="1743"/>
      <c r="M132" s="43"/>
      <c r="N132" s="43"/>
      <c r="O132" s="43"/>
      <c r="P132" s="1718"/>
      <c r="Q132" s="1718"/>
      <c r="R132" s="1837" t="s">
        <v>25617</v>
      </c>
      <c r="S132" s="43"/>
      <c r="T132" s="43"/>
      <c r="U132" s="43"/>
      <c r="V132" s="1718"/>
      <c r="W132" s="1718"/>
      <c r="X132" s="1718"/>
      <c r="Y132" s="1718"/>
      <c r="Z132" s="1718"/>
      <c r="AA132" s="1729">
        <v>0.8</v>
      </c>
    </row>
    <row r="133" spans="1:27" ht="25.5">
      <c r="A133" s="1735">
        <v>125</v>
      </c>
      <c r="B133" s="1739" t="s">
        <v>16035</v>
      </c>
      <c r="C133" s="1740" t="s">
        <v>16036</v>
      </c>
      <c r="D133" s="1740" t="s">
        <v>8150</v>
      </c>
      <c r="E133" s="1741">
        <v>0.7</v>
      </c>
      <c r="F133" s="1741">
        <v>0.16</v>
      </c>
      <c r="G133" s="1741"/>
      <c r="H133" s="1742"/>
      <c r="I133" s="43"/>
      <c r="J133" s="43"/>
      <c r="K133" s="43"/>
      <c r="L133" s="1710">
        <v>0.16</v>
      </c>
      <c r="M133" s="43"/>
      <c r="N133" s="43"/>
      <c r="O133" s="43"/>
      <c r="P133" s="1718">
        <v>0.54</v>
      </c>
      <c r="Q133" s="1718">
        <v>0.54</v>
      </c>
      <c r="R133" s="1837" t="s">
        <v>25617</v>
      </c>
      <c r="S133" s="43"/>
      <c r="T133" s="43"/>
      <c r="U133" s="43"/>
      <c r="V133" s="1718"/>
      <c r="W133" s="1718"/>
      <c r="X133" s="1718"/>
      <c r="Y133" s="1718"/>
      <c r="Z133" s="1718"/>
      <c r="AA133" s="1738">
        <v>0.7</v>
      </c>
    </row>
    <row r="134" spans="1:27" ht="25.5">
      <c r="A134" s="1736">
        <v>126</v>
      </c>
      <c r="B134" s="228" t="s">
        <v>16043</v>
      </c>
      <c r="C134" s="16" t="s">
        <v>16045</v>
      </c>
      <c r="D134" s="17" t="s">
        <v>8150</v>
      </c>
      <c r="E134" s="43">
        <v>0.17</v>
      </c>
      <c r="F134" s="43">
        <v>0.17</v>
      </c>
      <c r="G134" s="43"/>
      <c r="H134" s="43"/>
      <c r="I134" s="43"/>
      <c r="J134" s="43"/>
      <c r="K134" s="43"/>
      <c r="L134" s="691">
        <v>0.17</v>
      </c>
      <c r="M134" s="43"/>
      <c r="N134" s="43"/>
      <c r="O134" s="43"/>
      <c r="P134" s="43"/>
      <c r="Q134" s="43"/>
      <c r="R134" s="17" t="s">
        <v>25617</v>
      </c>
      <c r="S134" s="43"/>
      <c r="T134" s="43"/>
      <c r="U134" s="43"/>
      <c r="V134" s="43"/>
      <c r="W134" s="43"/>
      <c r="X134" s="43"/>
      <c r="Y134" s="43"/>
      <c r="Z134" s="43"/>
      <c r="AA134" s="43">
        <v>0.17</v>
      </c>
    </row>
    <row r="135" spans="1:27" ht="25.5">
      <c r="A135" s="1737">
        <v>127</v>
      </c>
      <c r="B135" s="228" t="s">
        <v>16037</v>
      </c>
      <c r="C135" s="16" t="s">
        <v>16046</v>
      </c>
      <c r="D135" s="17" t="s">
        <v>8150</v>
      </c>
      <c r="E135" s="1718">
        <v>0.4</v>
      </c>
      <c r="F135" s="1718">
        <v>0.4</v>
      </c>
      <c r="G135" s="1718"/>
      <c r="H135" s="1718"/>
      <c r="I135" s="43"/>
      <c r="J135" s="43"/>
      <c r="K135" s="43"/>
      <c r="L135" s="1712">
        <v>0.4</v>
      </c>
      <c r="M135" s="43"/>
      <c r="N135" s="43"/>
      <c r="O135" s="43"/>
      <c r="P135" s="1718"/>
      <c r="Q135" s="1718"/>
      <c r="R135" s="17" t="s">
        <v>25618</v>
      </c>
      <c r="S135" s="43"/>
      <c r="T135" s="43"/>
      <c r="U135" s="43"/>
      <c r="V135" s="1718"/>
      <c r="W135" s="1718"/>
      <c r="X135" s="1718"/>
      <c r="Y135" s="1718"/>
      <c r="Z135" s="1718"/>
      <c r="AA135" s="1718">
        <v>0.4</v>
      </c>
    </row>
    <row r="136" spans="1:27">
      <c r="A136" s="1737">
        <v>128</v>
      </c>
      <c r="B136" s="228" t="s">
        <v>16044</v>
      </c>
      <c r="C136" s="16" t="s">
        <v>16038</v>
      </c>
      <c r="D136" s="17" t="s">
        <v>8150</v>
      </c>
      <c r="E136" s="1718">
        <v>3.1</v>
      </c>
      <c r="F136" s="1718"/>
      <c r="G136" s="1718"/>
      <c r="H136" s="1718"/>
      <c r="I136" s="43"/>
      <c r="J136" s="43"/>
      <c r="K136" s="43"/>
      <c r="L136" s="1712"/>
      <c r="M136" s="43"/>
      <c r="N136" s="43"/>
      <c r="O136" s="43"/>
      <c r="P136" s="1722">
        <v>3.1</v>
      </c>
      <c r="Q136" s="1722">
        <v>3.1</v>
      </c>
      <c r="R136" s="17" t="s">
        <v>25618</v>
      </c>
      <c r="S136" s="43"/>
      <c r="T136" s="43"/>
      <c r="U136" s="43"/>
      <c r="V136" s="1718"/>
      <c r="W136" s="1718"/>
      <c r="X136" s="1718"/>
      <c r="Y136" s="1718"/>
      <c r="Z136" s="1718"/>
      <c r="AA136" s="1718">
        <v>3.1</v>
      </c>
    </row>
    <row r="137" spans="1:27">
      <c r="A137" s="1737">
        <v>129</v>
      </c>
      <c r="B137" s="2970" t="s">
        <v>25620</v>
      </c>
      <c r="C137" s="16" t="s">
        <v>16039</v>
      </c>
      <c r="D137" s="17" t="s">
        <v>16047</v>
      </c>
      <c r="E137" s="2690">
        <v>1</v>
      </c>
      <c r="F137" s="2690"/>
      <c r="G137" s="2690"/>
      <c r="H137" s="2690"/>
      <c r="I137" s="454"/>
      <c r="J137" s="454"/>
      <c r="K137" s="454"/>
      <c r="L137" s="2691"/>
      <c r="M137" s="454"/>
      <c r="N137" s="454"/>
      <c r="O137" s="454"/>
      <c r="P137" s="2690">
        <v>1</v>
      </c>
      <c r="Q137" s="2690">
        <v>1</v>
      </c>
      <c r="R137" s="17" t="s">
        <v>25617</v>
      </c>
      <c r="S137" s="43"/>
      <c r="T137" s="43"/>
      <c r="U137" s="43"/>
      <c r="V137" s="1718"/>
      <c r="W137" s="1718"/>
      <c r="X137" s="1718"/>
      <c r="Y137" s="1718"/>
      <c r="Z137" s="1718"/>
      <c r="AA137" s="2690">
        <v>1</v>
      </c>
    </row>
    <row r="138" spans="1:27" ht="25.5">
      <c r="A138" s="1737">
        <v>130</v>
      </c>
      <c r="B138" s="2970" t="s">
        <v>25543</v>
      </c>
      <c r="C138" s="16" t="s">
        <v>16040</v>
      </c>
      <c r="D138" s="17" t="s">
        <v>8150</v>
      </c>
      <c r="E138" s="2690">
        <v>1.5</v>
      </c>
      <c r="F138" s="2690"/>
      <c r="G138" s="2690"/>
      <c r="H138" s="2690"/>
      <c r="I138" s="454"/>
      <c r="J138" s="454"/>
      <c r="K138" s="454"/>
      <c r="L138" s="2691"/>
      <c r="M138" s="454"/>
      <c r="N138" s="454"/>
      <c r="O138" s="454"/>
      <c r="P138" s="2690">
        <v>1.5</v>
      </c>
      <c r="Q138" s="2690">
        <v>1.5</v>
      </c>
      <c r="R138" s="17" t="s">
        <v>25618</v>
      </c>
      <c r="S138" s="43"/>
      <c r="T138" s="43"/>
      <c r="U138" s="43"/>
      <c r="V138" s="1718"/>
      <c r="W138" s="1718"/>
      <c r="X138" s="1718"/>
      <c r="Y138" s="1718"/>
      <c r="Z138" s="1718"/>
      <c r="AA138" s="2690">
        <v>1.5</v>
      </c>
    </row>
    <row r="139" spans="1:27" ht="25.5">
      <c r="A139" s="1737">
        <v>131</v>
      </c>
      <c r="B139" s="2970" t="s">
        <v>25544</v>
      </c>
      <c r="C139" s="16" t="s">
        <v>16041</v>
      </c>
      <c r="D139" s="17" t="s">
        <v>8150</v>
      </c>
      <c r="E139" s="2690">
        <v>1</v>
      </c>
      <c r="F139" s="2690"/>
      <c r="G139" s="2690"/>
      <c r="H139" s="2690"/>
      <c r="I139" s="454"/>
      <c r="J139" s="828"/>
      <c r="K139" s="454"/>
      <c r="L139" s="2691"/>
      <c r="M139" s="454"/>
      <c r="N139" s="454"/>
      <c r="O139" s="454"/>
      <c r="P139" s="2690">
        <v>1</v>
      </c>
      <c r="Q139" s="2690">
        <v>1</v>
      </c>
      <c r="R139" s="17" t="s">
        <v>25617</v>
      </c>
      <c r="S139" s="43"/>
      <c r="T139" s="43"/>
      <c r="U139" s="43"/>
      <c r="V139" s="1718"/>
      <c r="W139" s="1718"/>
      <c r="X139" s="1718"/>
      <c r="Y139" s="1718"/>
      <c r="Z139" s="1718"/>
      <c r="AA139" s="2690">
        <v>1</v>
      </c>
    </row>
    <row r="140" spans="1:27" s="1" customFormat="1">
      <c r="A140" s="1737">
        <v>132</v>
      </c>
      <c r="B140" s="2968" t="s">
        <v>25615</v>
      </c>
      <c r="C140" s="16"/>
      <c r="D140" s="17"/>
      <c r="E140" s="2967">
        <v>0.4</v>
      </c>
      <c r="F140" s="2690"/>
      <c r="G140" s="2690"/>
      <c r="H140" s="2690"/>
      <c r="I140" s="454"/>
      <c r="J140" s="454"/>
      <c r="K140" s="454"/>
      <c r="L140" s="2691"/>
      <c r="M140" s="454"/>
      <c r="N140" s="454"/>
      <c r="O140" s="454"/>
      <c r="P140" s="2966">
        <v>0.4</v>
      </c>
      <c r="Q140" s="2967">
        <v>0.4</v>
      </c>
      <c r="R140" s="17" t="s">
        <v>25617</v>
      </c>
      <c r="S140" s="43"/>
      <c r="T140" s="43"/>
      <c r="U140" s="43"/>
      <c r="V140" s="1718"/>
      <c r="W140" s="1718"/>
      <c r="X140" s="1718"/>
      <c r="Y140" s="1718"/>
      <c r="Z140" s="1718"/>
      <c r="AA140" s="2969">
        <v>0.4</v>
      </c>
    </row>
    <row r="141" spans="1:27" s="1" customFormat="1">
      <c r="A141" s="1737">
        <v>133</v>
      </c>
      <c r="B141" s="2968" t="s">
        <v>25616</v>
      </c>
      <c r="C141" s="16"/>
      <c r="D141" s="17"/>
      <c r="E141" s="2967">
        <v>0.35</v>
      </c>
      <c r="F141" s="2690"/>
      <c r="G141" s="2690"/>
      <c r="H141" s="2690"/>
      <c r="I141" s="454"/>
      <c r="J141" s="454"/>
      <c r="K141" s="454"/>
      <c r="L141" s="2691"/>
      <c r="M141" s="454"/>
      <c r="N141" s="454"/>
      <c r="O141" s="454"/>
      <c r="P141" s="2967">
        <v>0.35</v>
      </c>
      <c r="Q141" s="2967">
        <v>0.35</v>
      </c>
      <c r="R141" s="17" t="s">
        <v>25617</v>
      </c>
      <c r="S141" s="43"/>
      <c r="T141" s="43"/>
      <c r="U141" s="43"/>
      <c r="V141" s="1718"/>
      <c r="W141" s="1718"/>
      <c r="X141" s="1718"/>
      <c r="Y141" s="1718"/>
      <c r="Z141" s="1718"/>
      <c r="AA141" s="2690">
        <v>0.35</v>
      </c>
    </row>
    <row r="142" spans="1:27" s="1" customFormat="1">
      <c r="A142" s="1737">
        <v>134</v>
      </c>
      <c r="B142" s="2968" t="s">
        <v>25619</v>
      </c>
      <c r="C142" s="16"/>
      <c r="D142" s="17"/>
      <c r="E142" s="2967">
        <v>0.15</v>
      </c>
      <c r="F142" s="2690"/>
      <c r="G142" s="2690"/>
      <c r="H142" s="2690"/>
      <c r="I142" s="454"/>
      <c r="J142" s="454"/>
      <c r="K142" s="454"/>
      <c r="L142" s="2691"/>
      <c r="M142" s="454"/>
      <c r="N142" s="454"/>
      <c r="O142" s="454"/>
      <c r="P142" s="2967">
        <v>0.15</v>
      </c>
      <c r="Q142" s="2967">
        <v>0.15</v>
      </c>
      <c r="R142" s="17" t="s">
        <v>25618</v>
      </c>
      <c r="S142" s="43"/>
      <c r="T142" s="43">
        <v>1</v>
      </c>
      <c r="U142" s="43"/>
      <c r="V142" s="1718"/>
      <c r="W142" s="1718"/>
      <c r="X142" s="1718"/>
      <c r="Y142" s="1718"/>
      <c r="Z142" s="1718"/>
      <c r="AA142" s="2690">
        <v>0.15</v>
      </c>
    </row>
    <row r="143" spans="1:27" s="1" customFormat="1" ht="28.5" customHeight="1">
      <c r="A143" s="1737">
        <v>135</v>
      </c>
      <c r="B143" s="2968" t="s">
        <v>25621</v>
      </c>
      <c r="C143" s="16"/>
      <c r="D143" s="17"/>
      <c r="E143" s="2977">
        <v>0.4</v>
      </c>
      <c r="F143" s="2690"/>
      <c r="G143" s="2690"/>
      <c r="H143" s="2690"/>
      <c r="I143" s="454"/>
      <c r="J143" s="454"/>
      <c r="K143" s="454"/>
      <c r="L143" s="2691"/>
      <c r="M143" s="454"/>
      <c r="N143" s="454"/>
      <c r="O143" s="454"/>
      <c r="P143" s="2977">
        <v>0.4</v>
      </c>
      <c r="Q143" s="2977">
        <v>0.4</v>
      </c>
      <c r="R143" s="17" t="s">
        <v>25618</v>
      </c>
      <c r="S143" s="43"/>
      <c r="T143" s="43"/>
      <c r="U143" s="43"/>
      <c r="V143" s="1718"/>
      <c r="W143" s="1718"/>
      <c r="X143" s="1718"/>
      <c r="Y143" s="1718"/>
      <c r="Z143" s="1718"/>
      <c r="AA143" s="2977">
        <v>0.4</v>
      </c>
    </row>
    <row r="144" spans="1:27" s="1" customFormat="1" ht="28.5" customHeight="1">
      <c r="A144" s="1737">
        <v>136</v>
      </c>
      <c r="B144" s="2968" t="s">
        <v>25624</v>
      </c>
      <c r="C144" s="16"/>
      <c r="D144" s="17"/>
      <c r="E144" s="2977">
        <v>1.5</v>
      </c>
      <c r="F144" s="2690"/>
      <c r="G144" s="2690"/>
      <c r="H144" s="2690"/>
      <c r="I144" s="454"/>
      <c r="J144" s="454"/>
      <c r="K144" s="454"/>
      <c r="L144" s="2691"/>
      <c r="M144" s="454"/>
      <c r="N144" s="454"/>
      <c r="O144" s="454"/>
      <c r="P144" s="2977">
        <v>1.5</v>
      </c>
      <c r="Q144" s="2977">
        <v>1.5</v>
      </c>
      <c r="R144" s="17" t="s">
        <v>16042</v>
      </c>
      <c r="S144" s="43"/>
      <c r="T144" s="43"/>
      <c r="U144" s="43"/>
      <c r="V144" s="1718"/>
      <c r="W144" s="1718"/>
      <c r="X144" s="1718"/>
      <c r="Y144" s="1718"/>
      <c r="Z144" s="1718"/>
      <c r="AA144" s="2977">
        <v>1.5</v>
      </c>
    </row>
    <row r="145" spans="1:27" s="1" customFormat="1" ht="28.5" customHeight="1">
      <c r="A145" s="1737">
        <v>137</v>
      </c>
      <c r="B145" s="2968" t="s">
        <v>25626</v>
      </c>
      <c r="C145" s="16"/>
      <c r="D145" s="17"/>
      <c r="E145" s="2977">
        <v>0.7</v>
      </c>
      <c r="F145" s="2690">
        <v>0.55000000000000004</v>
      </c>
      <c r="G145" s="2690"/>
      <c r="H145" s="2690"/>
      <c r="I145" s="454"/>
      <c r="J145" s="454"/>
      <c r="K145" s="454"/>
      <c r="L145" s="2691">
        <v>0.55000000000000004</v>
      </c>
      <c r="M145" s="454"/>
      <c r="N145" s="454"/>
      <c r="O145" s="454"/>
      <c r="P145" s="2977">
        <v>0.15</v>
      </c>
      <c r="Q145" s="2977">
        <v>0.15</v>
      </c>
      <c r="R145" s="17" t="s">
        <v>16042</v>
      </c>
      <c r="S145" s="43"/>
      <c r="T145" s="43"/>
      <c r="U145" s="43"/>
      <c r="V145" s="1718"/>
      <c r="W145" s="1718"/>
      <c r="X145" s="1718"/>
      <c r="Y145" s="1718"/>
      <c r="Z145" s="1718"/>
      <c r="AA145" s="2977">
        <v>0.7</v>
      </c>
    </row>
    <row r="146" spans="1:27" s="1" customFormat="1" ht="28.5" customHeight="1">
      <c r="A146" s="1737">
        <v>138</v>
      </c>
      <c r="B146" s="2968" t="s">
        <v>25623</v>
      </c>
      <c r="C146" s="16"/>
      <c r="D146" s="17"/>
      <c r="E146" s="2977" t="s">
        <v>25625</v>
      </c>
      <c r="F146" s="2690">
        <v>0.4</v>
      </c>
      <c r="G146" s="2690"/>
      <c r="H146" s="2690"/>
      <c r="I146" s="454"/>
      <c r="J146" s="454"/>
      <c r="K146" s="454"/>
      <c r="L146" s="2691">
        <v>0.4</v>
      </c>
      <c r="M146" s="454"/>
      <c r="N146" s="454"/>
      <c r="O146" s="454"/>
      <c r="P146" s="2977"/>
      <c r="Q146" s="2977"/>
      <c r="R146" s="17" t="s">
        <v>16042</v>
      </c>
      <c r="S146" s="43"/>
      <c r="T146" s="43"/>
      <c r="U146" s="43"/>
      <c r="V146" s="1718"/>
      <c r="W146" s="1718"/>
      <c r="X146" s="1718"/>
      <c r="Y146" s="1718"/>
      <c r="Z146" s="1718"/>
      <c r="AA146" s="2977" t="s">
        <v>25625</v>
      </c>
    </row>
    <row r="147" spans="1:27" s="1840" customFormat="1" ht="24" customHeight="1">
      <c r="A147" s="2684"/>
      <c r="B147" s="2685" t="s">
        <v>5319</v>
      </c>
      <c r="C147" s="2605"/>
      <c r="D147" s="2686"/>
      <c r="E147" s="2984">
        <f>SUM(E9:E146)</f>
        <v>271.96999999999997</v>
      </c>
      <c r="F147" s="2984">
        <f>SUM(F9:F146)</f>
        <v>18.655000000000001</v>
      </c>
      <c r="G147" s="2687">
        <f t="shared" ref="G147:Z147" si="0">SUM(G9:G139)</f>
        <v>0.8</v>
      </c>
      <c r="H147" s="2687">
        <f t="shared" si="0"/>
        <v>0</v>
      </c>
      <c r="I147" s="2687">
        <f t="shared" si="0"/>
        <v>0</v>
      </c>
      <c r="J147" s="2687">
        <f t="shared" si="0"/>
        <v>0</v>
      </c>
      <c r="K147" s="2687">
        <f t="shared" si="0"/>
        <v>0</v>
      </c>
      <c r="L147" s="2984">
        <f>SUM(L9:L146)</f>
        <v>17.855</v>
      </c>
      <c r="M147" s="2687">
        <f>SUM(M9:M139)</f>
        <v>0</v>
      </c>
      <c r="N147" s="2687">
        <f t="shared" si="0"/>
        <v>0</v>
      </c>
      <c r="O147" s="2983">
        <f t="shared" si="0"/>
        <v>0.27700000000000002</v>
      </c>
      <c r="P147" s="2984">
        <f>SUM(P9:P146)</f>
        <v>253.43800000000002</v>
      </c>
      <c r="Q147" s="2984">
        <f>SUM(Q9:Q146)</f>
        <v>253.43800000000002</v>
      </c>
      <c r="R147" s="2688">
        <f>SUM(R9:R143)</f>
        <v>0</v>
      </c>
      <c r="S147" s="2687">
        <f t="shared" si="0"/>
        <v>0</v>
      </c>
      <c r="T147" s="2963">
        <v>2</v>
      </c>
      <c r="U147" s="2687">
        <f t="shared" si="0"/>
        <v>0</v>
      </c>
      <c r="V147" s="2687">
        <f t="shared" si="0"/>
        <v>0</v>
      </c>
      <c r="W147" s="2687">
        <f t="shared" si="0"/>
        <v>0</v>
      </c>
      <c r="X147" s="2687">
        <f t="shared" si="0"/>
        <v>0</v>
      </c>
      <c r="Y147" s="2687">
        <f t="shared" si="0"/>
        <v>4.9000000000000004</v>
      </c>
      <c r="Z147" s="2687">
        <f t="shared" si="0"/>
        <v>3.3</v>
      </c>
      <c r="AA147" s="2984">
        <f>SUM(AA9:AA146)</f>
        <v>263.77</v>
      </c>
    </row>
    <row r="148" spans="1:27">
      <c r="E148" s="2985"/>
      <c r="F148" s="2985"/>
    </row>
  </sheetData>
  <mergeCells count="18">
    <mergeCell ref="A8:AA8"/>
    <mergeCell ref="A1:AA1"/>
    <mergeCell ref="A2:AA2"/>
    <mergeCell ref="N3:P3"/>
    <mergeCell ref="A4:A7"/>
    <mergeCell ref="B4:B7"/>
    <mergeCell ref="C4:C7"/>
    <mergeCell ref="D4:D7"/>
    <mergeCell ref="E4:Q4"/>
    <mergeCell ref="R4:R7"/>
    <mergeCell ref="S4:U6"/>
    <mergeCell ref="V4:AA6"/>
    <mergeCell ref="E5:E7"/>
    <mergeCell ref="F5:F7"/>
    <mergeCell ref="G5:P5"/>
    <mergeCell ref="Q5:Q7"/>
    <mergeCell ref="G6:J6"/>
    <mergeCell ref="K6:N6"/>
  </mergeCells>
  <pageMargins left="0.25" right="0.25" top="0.75" bottom="0.75" header="0.3" footer="0.3"/>
  <pageSetup paperSize="9"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227"/>
  <sheetViews>
    <sheetView zoomScale="57" zoomScaleNormal="57" workbookViewId="0">
      <pane ySplit="7" topLeftCell="A194" activePane="bottomLeft" state="frozen"/>
      <selection pane="bottomLeft" activeCell="A200" sqref="A200:AA200"/>
    </sheetView>
  </sheetViews>
  <sheetFormatPr defaultRowHeight="15"/>
  <cols>
    <col min="1" max="1" width="6.42578125" style="230" customWidth="1"/>
    <col min="2" max="2" width="35.140625" customWidth="1"/>
    <col min="3" max="3" width="28.140625" style="230" customWidth="1"/>
    <col min="4" max="4" width="20.5703125" style="230" customWidth="1"/>
    <col min="5" max="5" width="11" customWidth="1"/>
    <col min="6" max="6" width="12.140625" customWidth="1"/>
    <col min="7" max="11" width="9.140625" customWidth="1"/>
    <col min="12" max="12" width="12.42578125" customWidth="1"/>
    <col min="13" max="14" width="9.140625" customWidth="1"/>
    <col min="15" max="15" width="12.140625" customWidth="1"/>
    <col min="16" max="16" width="9.140625" customWidth="1"/>
    <col min="17" max="17" width="11.140625" customWidth="1"/>
    <col min="18" max="18" width="9.140625" style="230" customWidth="1"/>
    <col min="19" max="19" width="15.140625" customWidth="1"/>
    <col min="20" max="24" width="9.140625" customWidth="1"/>
    <col min="26" max="26" width="14.140625" customWidth="1"/>
    <col min="27" max="27" width="11.7109375" customWidth="1"/>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20478</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2023"/>
      <c r="B3" s="1930"/>
      <c r="C3" s="2023"/>
      <c r="D3" s="2023"/>
      <c r="E3" s="1930"/>
      <c r="F3" s="1930"/>
      <c r="G3" s="1930"/>
      <c r="H3" s="1930"/>
      <c r="I3" s="1930"/>
      <c r="J3" s="1930"/>
      <c r="K3" s="1930"/>
      <c r="L3" s="5"/>
      <c r="M3" s="5"/>
      <c r="N3" s="3112" t="s">
        <v>15</v>
      </c>
      <c r="O3" s="3112"/>
      <c r="P3" s="3112"/>
      <c r="Q3" s="1930"/>
      <c r="R3" s="1930"/>
      <c r="S3" s="1930"/>
      <c r="T3" s="1930"/>
      <c r="U3" s="1930"/>
      <c r="V3" s="1930"/>
      <c r="W3" s="1930"/>
      <c r="X3" s="1930"/>
      <c r="Y3" s="1930"/>
      <c r="Z3" s="1930"/>
      <c r="AA3" s="1930"/>
    </row>
    <row r="4" spans="1:27">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6"/>
      <c r="P6" s="7"/>
      <c r="Q6" s="3080"/>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11" t="s">
        <v>38</v>
      </c>
      <c r="P7" s="12" t="s">
        <v>39</v>
      </c>
      <c r="Q7" s="3081"/>
      <c r="R7" s="3081"/>
      <c r="S7" s="8" t="s">
        <v>40</v>
      </c>
      <c r="T7" s="8" t="s">
        <v>41</v>
      </c>
      <c r="U7" s="8" t="s">
        <v>42</v>
      </c>
      <c r="V7" s="13" t="s">
        <v>43</v>
      </c>
      <c r="W7" s="13" t="s">
        <v>44</v>
      </c>
      <c r="X7" s="13" t="s">
        <v>45</v>
      </c>
      <c r="Y7" s="13" t="s">
        <v>46</v>
      </c>
      <c r="Z7" s="13" t="s">
        <v>47</v>
      </c>
      <c r="AA7" s="13" t="s">
        <v>48</v>
      </c>
    </row>
    <row r="8" spans="1:27" ht="27.75" customHeight="1">
      <c r="A8" s="3129" t="s">
        <v>49</v>
      </c>
      <c r="B8" s="3113"/>
      <c r="C8" s="3113"/>
      <c r="D8" s="3113"/>
      <c r="E8" s="3113"/>
      <c r="F8" s="3113"/>
      <c r="G8" s="3113"/>
      <c r="H8" s="3113"/>
      <c r="I8" s="3113"/>
      <c r="J8" s="3113"/>
      <c r="K8" s="3113"/>
      <c r="L8" s="3113"/>
      <c r="M8" s="3113"/>
      <c r="N8" s="3113"/>
      <c r="O8" s="3113"/>
      <c r="P8" s="3113"/>
      <c r="Q8" s="3113"/>
      <c r="R8" s="3113"/>
      <c r="S8" s="3113"/>
      <c r="T8" s="3113"/>
      <c r="U8" s="3113"/>
      <c r="V8" s="3113"/>
      <c r="W8" s="3113"/>
      <c r="X8" s="3113"/>
      <c r="Y8" s="3113"/>
      <c r="Z8" s="3113"/>
      <c r="AA8" s="3114"/>
    </row>
    <row r="9" spans="1:27" ht="24" customHeight="1">
      <c r="A9" s="3197" t="s">
        <v>24590</v>
      </c>
      <c r="B9" s="3197"/>
      <c r="C9" s="3197"/>
      <c r="D9" s="3197"/>
      <c r="E9" s="2752">
        <f>SUM(E10:E35)</f>
        <v>32.611000000000004</v>
      </c>
      <c r="F9" s="2755">
        <f>SUM(F10:F35)</f>
        <v>2.423</v>
      </c>
      <c r="G9" s="2755">
        <f>SUM(G10:G35)</f>
        <v>2.423</v>
      </c>
      <c r="H9" s="2753"/>
      <c r="I9" s="2753"/>
      <c r="J9" s="2753"/>
      <c r="K9" s="2753"/>
      <c r="L9" s="2752"/>
      <c r="M9" s="2753"/>
      <c r="N9" s="2753"/>
      <c r="O9" s="2752">
        <f>SUM(O10:O35)</f>
        <v>30.188000000000002</v>
      </c>
      <c r="P9" s="2670"/>
      <c r="Q9" s="2752">
        <f>SUM(Q10:Q35)</f>
        <v>30.188000000000002</v>
      </c>
      <c r="R9" s="2753"/>
      <c r="S9" s="2753">
        <f>S35</f>
        <v>11.9</v>
      </c>
      <c r="T9" s="2753"/>
      <c r="U9" s="2753"/>
      <c r="V9" s="2753"/>
      <c r="W9" s="2753"/>
      <c r="X9" s="2753"/>
      <c r="Y9" s="2753"/>
      <c r="Z9" s="2753">
        <f>SUM(Z10:Z35)</f>
        <v>2.423</v>
      </c>
      <c r="AA9" s="2752">
        <f>SUM(AA10:AA35)</f>
        <v>30.188000000000002</v>
      </c>
    </row>
    <row r="10" spans="1:27" ht="15.75">
      <c r="A10" s="2747">
        <v>1</v>
      </c>
      <c r="B10" s="2743" t="s">
        <v>24591</v>
      </c>
      <c r="C10" s="2743" t="s">
        <v>24592</v>
      </c>
      <c r="D10" s="2748"/>
      <c r="E10" s="2739">
        <v>2.5</v>
      </c>
      <c r="F10" s="2740"/>
      <c r="G10" s="2741"/>
      <c r="H10" s="2741"/>
      <c r="I10" s="2741"/>
      <c r="J10" s="2741"/>
      <c r="K10" s="2739"/>
      <c r="L10" s="2742"/>
      <c r="M10" s="2739"/>
      <c r="N10" s="2741"/>
      <c r="O10" s="2739">
        <v>2.5</v>
      </c>
      <c r="P10" s="2"/>
      <c r="Q10" s="2739">
        <v>2.5</v>
      </c>
      <c r="R10" s="2743">
        <v>5</v>
      </c>
      <c r="S10" s="2741"/>
      <c r="T10" s="2741"/>
      <c r="U10" s="2741"/>
      <c r="V10" s="2741"/>
      <c r="W10" s="2741"/>
      <c r="X10" s="2741"/>
      <c r="Y10" s="2741"/>
      <c r="Z10" s="2741"/>
      <c r="AA10" s="2739">
        <v>2.5</v>
      </c>
    </row>
    <row r="11" spans="1:27" ht="15.75">
      <c r="A11" s="2747">
        <v>2</v>
      </c>
      <c r="B11" s="2743" t="s">
        <v>24593</v>
      </c>
      <c r="C11" s="2743" t="s">
        <v>24594</v>
      </c>
      <c r="D11" s="2748"/>
      <c r="E11" s="2739">
        <v>1.5</v>
      </c>
      <c r="F11" s="2740"/>
      <c r="G11" s="2741"/>
      <c r="H11" s="2741"/>
      <c r="I11" s="2741"/>
      <c r="J11" s="2741"/>
      <c r="K11" s="2739"/>
      <c r="L11" s="2742"/>
      <c r="M11" s="2739"/>
      <c r="N11" s="2741"/>
      <c r="O11" s="2739">
        <v>1.5</v>
      </c>
      <c r="P11" s="2"/>
      <c r="Q11" s="2739">
        <v>1.5</v>
      </c>
      <c r="R11" s="2743">
        <v>5</v>
      </c>
      <c r="S11" s="2741"/>
      <c r="T11" s="2741"/>
      <c r="U11" s="2741"/>
      <c r="V11" s="2741"/>
      <c r="W11" s="2741"/>
      <c r="X11" s="2741"/>
      <c r="Y11" s="2741"/>
      <c r="Z11" s="2741"/>
      <c r="AA11" s="2739">
        <v>1.5</v>
      </c>
    </row>
    <row r="12" spans="1:27" ht="31.5">
      <c r="A12" s="2747">
        <v>3</v>
      </c>
      <c r="B12" s="2743" t="s">
        <v>24595</v>
      </c>
      <c r="C12" s="2743" t="s">
        <v>24596</v>
      </c>
      <c r="D12" s="2748"/>
      <c r="E12" s="2739">
        <v>0.7</v>
      </c>
      <c r="F12" s="2740"/>
      <c r="G12" s="2741"/>
      <c r="H12" s="2741"/>
      <c r="I12" s="2741"/>
      <c r="J12" s="2741"/>
      <c r="K12" s="2739"/>
      <c r="L12" s="2742"/>
      <c r="M12" s="2739"/>
      <c r="N12" s="2741"/>
      <c r="O12" s="2739">
        <v>0.7</v>
      </c>
      <c r="P12" s="2"/>
      <c r="Q12" s="2739">
        <v>0.7</v>
      </c>
      <c r="R12" s="2743">
        <v>5</v>
      </c>
      <c r="S12" s="2741"/>
      <c r="T12" s="2741"/>
      <c r="U12" s="2741"/>
      <c r="V12" s="2741"/>
      <c r="W12" s="2741"/>
      <c r="X12" s="2741"/>
      <c r="Y12" s="2741"/>
      <c r="Z12" s="2741"/>
      <c r="AA12" s="2739">
        <v>0.7</v>
      </c>
    </row>
    <row r="13" spans="1:27" ht="31.5">
      <c r="A13" s="2747">
        <v>4</v>
      </c>
      <c r="B13" s="2743" t="s">
        <v>24597</v>
      </c>
      <c r="C13" s="2743" t="s">
        <v>24598</v>
      </c>
      <c r="D13" s="2748"/>
      <c r="E13" s="2739">
        <v>0.6</v>
      </c>
      <c r="F13" s="2740"/>
      <c r="G13" s="2741"/>
      <c r="H13" s="2741"/>
      <c r="I13" s="2741"/>
      <c r="J13" s="2741"/>
      <c r="K13" s="2739"/>
      <c r="L13" s="2742"/>
      <c r="M13" s="2739"/>
      <c r="N13" s="2741"/>
      <c r="O13" s="2739">
        <v>0.6</v>
      </c>
      <c r="P13" s="2"/>
      <c r="Q13" s="2739">
        <v>0.6</v>
      </c>
      <c r="R13" s="2743">
        <v>5</v>
      </c>
      <c r="S13" s="2741"/>
      <c r="T13" s="2741"/>
      <c r="U13" s="2741"/>
      <c r="V13" s="2741"/>
      <c r="W13" s="2741"/>
      <c r="X13" s="2741"/>
      <c r="Y13" s="2741"/>
      <c r="Z13" s="2741"/>
      <c r="AA13" s="2739">
        <v>0.6</v>
      </c>
    </row>
    <row r="14" spans="1:27" ht="31.5">
      <c r="A14" s="2747">
        <v>5</v>
      </c>
      <c r="B14" s="2743" t="s">
        <v>24599</v>
      </c>
      <c r="C14" s="2743" t="s">
        <v>24600</v>
      </c>
      <c r="D14" s="2748"/>
      <c r="E14" s="2739">
        <v>2.423</v>
      </c>
      <c r="F14" s="2739">
        <v>2.423</v>
      </c>
      <c r="G14" s="2739">
        <v>2.423</v>
      </c>
      <c r="H14" s="2741"/>
      <c r="I14" s="2741"/>
      <c r="J14" s="2741"/>
      <c r="K14" s="2741"/>
      <c r="L14" s="2742"/>
      <c r="M14" s="2739"/>
      <c r="N14" s="2739"/>
      <c r="O14" s="2741"/>
      <c r="P14" s="2"/>
      <c r="Q14" s="2739"/>
      <c r="R14" s="2743">
        <v>5</v>
      </c>
      <c r="S14" s="2741"/>
      <c r="T14" s="2741"/>
      <c r="U14" s="2741"/>
      <c r="V14" s="2741"/>
      <c r="W14" s="2741"/>
      <c r="X14" s="2741"/>
      <c r="Y14" s="2741"/>
      <c r="Z14" s="2741">
        <v>2.423</v>
      </c>
      <c r="AA14" s="2739"/>
    </row>
    <row r="15" spans="1:27" ht="31.5">
      <c r="A15" s="2747">
        <v>6</v>
      </c>
      <c r="B15" s="2743" t="s">
        <v>24601</v>
      </c>
      <c r="C15" s="2743" t="s">
        <v>24602</v>
      </c>
      <c r="D15" s="2748"/>
      <c r="E15" s="2739">
        <v>0.14799999999999999</v>
      </c>
      <c r="F15" s="2740"/>
      <c r="G15" s="2741"/>
      <c r="H15" s="2741"/>
      <c r="I15" s="2741"/>
      <c r="J15" s="2741"/>
      <c r="K15" s="2739"/>
      <c r="L15" s="2742"/>
      <c r="M15" s="2739"/>
      <c r="N15" s="2741"/>
      <c r="O15" s="2739">
        <v>0.14799999999999999</v>
      </c>
      <c r="P15" s="2"/>
      <c r="Q15" s="2739">
        <v>0.14799999999999999</v>
      </c>
      <c r="R15" s="2743">
        <v>5</v>
      </c>
      <c r="S15" s="2741"/>
      <c r="T15" s="2741"/>
      <c r="U15" s="2741"/>
      <c r="V15" s="2741"/>
      <c r="W15" s="2741"/>
      <c r="X15" s="2741"/>
      <c r="Y15" s="2741"/>
      <c r="Z15" s="2741"/>
      <c r="AA15" s="2739">
        <v>0.14799999999999999</v>
      </c>
    </row>
    <row r="16" spans="1:27" ht="15.75">
      <c r="A16" s="2747">
        <v>7</v>
      </c>
      <c r="B16" s="2743" t="s">
        <v>24603</v>
      </c>
      <c r="C16" s="2743" t="s">
        <v>24604</v>
      </c>
      <c r="D16" s="2748"/>
      <c r="E16" s="2739">
        <v>1.05</v>
      </c>
      <c r="F16" s="2740"/>
      <c r="G16" s="2741"/>
      <c r="H16" s="2741"/>
      <c r="I16" s="2741"/>
      <c r="J16" s="2741"/>
      <c r="K16" s="2739"/>
      <c r="L16" s="2742"/>
      <c r="M16" s="2739"/>
      <c r="N16" s="2741"/>
      <c r="O16" s="2739">
        <v>1.05</v>
      </c>
      <c r="P16" s="2"/>
      <c r="Q16" s="2739">
        <v>1.05</v>
      </c>
      <c r="R16" s="2743">
        <v>5</v>
      </c>
      <c r="S16" s="2741"/>
      <c r="T16" s="2741"/>
      <c r="U16" s="2741"/>
      <c r="V16" s="2741"/>
      <c r="W16" s="2741"/>
      <c r="X16" s="2741"/>
      <c r="Y16" s="2741"/>
      <c r="Z16" s="2741"/>
      <c r="AA16" s="2739">
        <v>1.05</v>
      </c>
    </row>
    <row r="17" spans="1:27" ht="31.5">
      <c r="A17" s="2747">
        <v>8</v>
      </c>
      <c r="B17" s="2743" t="s">
        <v>24605</v>
      </c>
      <c r="C17" s="2743" t="s">
        <v>24606</v>
      </c>
      <c r="D17" s="2748"/>
      <c r="E17" s="2739">
        <v>1.05</v>
      </c>
      <c r="F17" s="2740"/>
      <c r="G17" s="2741"/>
      <c r="H17" s="2741"/>
      <c r="I17" s="2741"/>
      <c r="J17" s="2741"/>
      <c r="K17" s="2739"/>
      <c r="L17" s="2742"/>
      <c r="M17" s="2739"/>
      <c r="N17" s="2741"/>
      <c r="O17" s="2739">
        <v>1.05</v>
      </c>
      <c r="P17" s="2"/>
      <c r="Q17" s="2739">
        <v>1.05</v>
      </c>
      <c r="R17" s="2743">
        <v>5</v>
      </c>
      <c r="S17" s="2741"/>
      <c r="T17" s="2741"/>
      <c r="U17" s="2741"/>
      <c r="V17" s="2741"/>
      <c r="W17" s="2741"/>
      <c r="X17" s="2741"/>
      <c r="Y17" s="2741"/>
      <c r="Z17" s="2741"/>
      <c r="AA17" s="2739">
        <v>1.05</v>
      </c>
    </row>
    <row r="18" spans="1:27" ht="31.5">
      <c r="A18" s="2747">
        <v>9</v>
      </c>
      <c r="B18" s="2743" t="s">
        <v>24607</v>
      </c>
      <c r="C18" s="2743" t="s">
        <v>24608</v>
      </c>
      <c r="D18" s="2748"/>
      <c r="E18" s="2739">
        <v>0.78</v>
      </c>
      <c r="F18" s="2740"/>
      <c r="G18" s="2741"/>
      <c r="H18" s="2741"/>
      <c r="I18" s="2741"/>
      <c r="J18" s="2741"/>
      <c r="K18" s="2739"/>
      <c r="L18" s="2742"/>
      <c r="M18" s="2739"/>
      <c r="N18" s="2741"/>
      <c r="O18" s="2739">
        <v>0.78</v>
      </c>
      <c r="P18" s="2"/>
      <c r="Q18" s="2739">
        <v>0.78</v>
      </c>
      <c r="R18" s="2743">
        <v>5</v>
      </c>
      <c r="S18" s="2741"/>
      <c r="T18" s="2741"/>
      <c r="U18" s="2741"/>
      <c r="V18" s="2741"/>
      <c r="W18" s="2741"/>
      <c r="X18" s="2741"/>
      <c r="Y18" s="2741"/>
      <c r="Z18" s="2741"/>
      <c r="AA18" s="2739">
        <v>0.78</v>
      </c>
    </row>
    <row r="19" spans="1:27" ht="31.5">
      <c r="A19" s="2747">
        <v>10</v>
      </c>
      <c r="B19" s="2743" t="s">
        <v>24609</v>
      </c>
      <c r="C19" s="2743" t="s">
        <v>24610</v>
      </c>
      <c r="D19" s="2748"/>
      <c r="E19" s="2739">
        <v>0.5</v>
      </c>
      <c r="F19" s="2740"/>
      <c r="G19" s="2741"/>
      <c r="H19" s="2741"/>
      <c r="I19" s="2741"/>
      <c r="J19" s="2741"/>
      <c r="K19" s="2739"/>
      <c r="L19" s="2742"/>
      <c r="M19" s="2739"/>
      <c r="N19" s="2741"/>
      <c r="O19" s="2739">
        <v>0.5</v>
      </c>
      <c r="P19" s="2"/>
      <c r="Q19" s="2739">
        <v>0.5</v>
      </c>
      <c r="R19" s="2743">
        <v>5</v>
      </c>
      <c r="S19" s="2741"/>
      <c r="T19" s="2741"/>
      <c r="U19" s="2741"/>
      <c r="V19" s="2741"/>
      <c r="W19" s="2741"/>
      <c r="X19" s="2741"/>
      <c r="Y19" s="2741"/>
      <c r="Z19" s="2741"/>
      <c r="AA19" s="2739">
        <v>0.5</v>
      </c>
    </row>
    <row r="20" spans="1:27" ht="31.5">
      <c r="A20" s="2747">
        <v>11</v>
      </c>
      <c r="B20" s="2743" t="s">
        <v>24611</v>
      </c>
      <c r="C20" s="2743" t="s">
        <v>24612</v>
      </c>
      <c r="D20" s="2748"/>
      <c r="E20" s="2739">
        <v>0.43</v>
      </c>
      <c r="F20" s="2740"/>
      <c r="G20" s="2741"/>
      <c r="H20" s="2741"/>
      <c r="I20" s="2741"/>
      <c r="J20" s="2741"/>
      <c r="K20" s="2739"/>
      <c r="L20" s="2742"/>
      <c r="M20" s="2739"/>
      <c r="N20" s="2741"/>
      <c r="O20" s="2739">
        <v>0.43</v>
      </c>
      <c r="P20" s="2"/>
      <c r="Q20" s="2739">
        <v>0.43</v>
      </c>
      <c r="R20" s="2743">
        <v>5</v>
      </c>
      <c r="S20" s="2741"/>
      <c r="T20" s="2741"/>
      <c r="U20" s="2741"/>
      <c r="V20" s="2741"/>
      <c r="W20" s="2741"/>
      <c r="X20" s="2741"/>
      <c r="Y20" s="2741"/>
      <c r="Z20" s="2741"/>
      <c r="AA20" s="2739">
        <v>0.43</v>
      </c>
    </row>
    <row r="21" spans="1:27" ht="31.5">
      <c r="A21" s="2747">
        <v>12</v>
      </c>
      <c r="B21" s="2743" t="s">
        <v>24613</v>
      </c>
      <c r="C21" s="2743" t="s">
        <v>24614</v>
      </c>
      <c r="D21" s="2748"/>
      <c r="E21" s="2739">
        <v>3</v>
      </c>
      <c r="F21" s="2740"/>
      <c r="G21" s="2741"/>
      <c r="H21" s="2741"/>
      <c r="I21" s="2741"/>
      <c r="J21" s="2741"/>
      <c r="K21" s="2739"/>
      <c r="L21" s="2742"/>
      <c r="M21" s="2739"/>
      <c r="N21" s="2741"/>
      <c r="O21" s="2739">
        <v>3</v>
      </c>
      <c r="P21" s="2"/>
      <c r="Q21" s="2739">
        <v>3</v>
      </c>
      <c r="R21" s="2743">
        <v>5</v>
      </c>
      <c r="S21" s="2741"/>
      <c r="T21" s="2741"/>
      <c r="U21" s="2741"/>
      <c r="V21" s="2741"/>
      <c r="W21" s="2741"/>
      <c r="X21" s="2741"/>
      <c r="Y21" s="2741"/>
      <c r="Z21" s="2741"/>
      <c r="AA21" s="2739">
        <v>3</v>
      </c>
    </row>
    <row r="22" spans="1:27" ht="15.75">
      <c r="A22" s="2747">
        <v>13</v>
      </c>
      <c r="B22" s="2743" t="s">
        <v>24615</v>
      </c>
      <c r="C22" s="2743" t="s">
        <v>24616</v>
      </c>
      <c r="D22" s="2748"/>
      <c r="E22" s="2739">
        <v>2.4</v>
      </c>
      <c r="F22" s="2740"/>
      <c r="G22" s="2741"/>
      <c r="H22" s="2741"/>
      <c r="I22" s="2741"/>
      <c r="J22" s="2741"/>
      <c r="K22" s="2739"/>
      <c r="L22" s="2742"/>
      <c r="M22" s="2739"/>
      <c r="N22" s="2741"/>
      <c r="O22" s="2739">
        <v>2.4</v>
      </c>
      <c r="P22" s="2"/>
      <c r="Q22" s="2739">
        <v>2.4</v>
      </c>
      <c r="R22" s="2743">
        <v>5</v>
      </c>
      <c r="S22" s="2741"/>
      <c r="T22" s="2741"/>
      <c r="U22" s="2741"/>
      <c r="V22" s="2741"/>
      <c r="W22" s="2741"/>
      <c r="X22" s="2741"/>
      <c r="Y22" s="2741"/>
      <c r="Z22" s="2741"/>
      <c r="AA22" s="2739">
        <v>2.4</v>
      </c>
    </row>
    <row r="23" spans="1:27" ht="31.5">
      <c r="A23" s="2747">
        <v>14</v>
      </c>
      <c r="B23" s="2743" t="s">
        <v>24617</v>
      </c>
      <c r="C23" s="2743" t="s">
        <v>24618</v>
      </c>
      <c r="D23" s="2748"/>
      <c r="E23" s="2739">
        <v>0.4</v>
      </c>
      <c r="F23" s="2740"/>
      <c r="G23" s="2741"/>
      <c r="H23" s="2741"/>
      <c r="I23" s="2741"/>
      <c r="J23" s="2741"/>
      <c r="K23" s="2739"/>
      <c r="L23" s="2742"/>
      <c r="M23" s="2739"/>
      <c r="N23" s="2741"/>
      <c r="O23" s="2739">
        <v>0.4</v>
      </c>
      <c r="P23" s="2"/>
      <c r="Q23" s="2739">
        <v>0.4</v>
      </c>
      <c r="R23" s="2743">
        <v>5</v>
      </c>
      <c r="S23" s="2741"/>
      <c r="T23" s="2741"/>
      <c r="U23" s="2741"/>
      <c r="V23" s="2741"/>
      <c r="W23" s="2741"/>
      <c r="X23" s="2741"/>
      <c r="Y23" s="2741"/>
      <c r="Z23" s="2741"/>
      <c r="AA23" s="2739">
        <v>0.4</v>
      </c>
    </row>
    <row r="24" spans="1:27" ht="31.5">
      <c r="A24" s="2747">
        <v>15</v>
      </c>
      <c r="B24" s="2743" t="s">
        <v>24619</v>
      </c>
      <c r="C24" s="2743" t="s">
        <v>24620</v>
      </c>
      <c r="D24" s="2748"/>
      <c r="E24" s="2739">
        <v>0.67</v>
      </c>
      <c r="F24" s="2740"/>
      <c r="G24" s="2741"/>
      <c r="H24" s="2741"/>
      <c r="I24" s="2741"/>
      <c r="J24" s="2741"/>
      <c r="K24" s="2739"/>
      <c r="L24" s="2742"/>
      <c r="M24" s="2739"/>
      <c r="N24" s="2741"/>
      <c r="O24" s="2739">
        <v>0.67</v>
      </c>
      <c r="P24" s="2"/>
      <c r="Q24" s="2739">
        <v>0.67</v>
      </c>
      <c r="R24" s="2743">
        <v>5</v>
      </c>
      <c r="S24" s="2741"/>
      <c r="T24" s="2741"/>
      <c r="U24" s="2741"/>
      <c r="V24" s="2741"/>
      <c r="W24" s="2741"/>
      <c r="X24" s="2741"/>
      <c r="Y24" s="2741"/>
      <c r="Z24" s="2741"/>
      <c r="AA24" s="2739">
        <v>0.67</v>
      </c>
    </row>
    <row r="25" spans="1:27" ht="15.75">
      <c r="A25" s="2747">
        <v>16</v>
      </c>
      <c r="B25" s="2743" t="s">
        <v>24621</v>
      </c>
      <c r="C25" s="2743" t="s">
        <v>24622</v>
      </c>
      <c r="D25" s="2748"/>
      <c r="E25" s="2739">
        <v>1.06</v>
      </c>
      <c r="F25" s="2740"/>
      <c r="G25" s="2741"/>
      <c r="H25" s="2741"/>
      <c r="I25" s="2741"/>
      <c r="J25" s="2741"/>
      <c r="K25" s="2739"/>
      <c r="L25" s="2742"/>
      <c r="M25" s="2739"/>
      <c r="N25" s="2741"/>
      <c r="O25" s="2739">
        <v>1.06</v>
      </c>
      <c r="P25" s="2"/>
      <c r="Q25" s="2739">
        <v>1.06</v>
      </c>
      <c r="R25" s="2743">
        <v>5</v>
      </c>
      <c r="S25" s="2741"/>
      <c r="T25" s="2741"/>
      <c r="U25" s="2741"/>
      <c r="V25" s="2741"/>
      <c r="W25" s="2741"/>
      <c r="X25" s="2741"/>
      <c r="Y25" s="2741"/>
      <c r="Z25" s="2741"/>
      <c r="AA25" s="2739">
        <v>1.06</v>
      </c>
    </row>
    <row r="26" spans="1:27" ht="15.75">
      <c r="A26" s="2747">
        <v>17</v>
      </c>
      <c r="B26" s="2743" t="s">
        <v>24623</v>
      </c>
      <c r="C26" s="2743" t="s">
        <v>24624</v>
      </c>
      <c r="D26" s="2748"/>
      <c r="E26" s="2739">
        <v>0.67</v>
      </c>
      <c r="F26" s="2740"/>
      <c r="G26" s="2741"/>
      <c r="H26" s="2741"/>
      <c r="I26" s="2741"/>
      <c r="J26" s="2741"/>
      <c r="K26" s="2739"/>
      <c r="L26" s="2742"/>
      <c r="M26" s="2739"/>
      <c r="N26" s="2741"/>
      <c r="O26" s="2739">
        <v>0.67</v>
      </c>
      <c r="P26" s="2"/>
      <c r="Q26" s="2739">
        <v>0.67</v>
      </c>
      <c r="R26" s="2743">
        <v>5</v>
      </c>
      <c r="S26" s="2741"/>
      <c r="T26" s="2741"/>
      <c r="U26" s="2741"/>
      <c r="V26" s="2741"/>
      <c r="W26" s="2741"/>
      <c r="X26" s="2741"/>
      <c r="Y26" s="2741"/>
      <c r="Z26" s="2741"/>
      <c r="AA26" s="2739">
        <v>0.67</v>
      </c>
    </row>
    <row r="27" spans="1:27" ht="15.75">
      <c r="A27" s="2747">
        <v>18</v>
      </c>
      <c r="B27" s="2743" t="s">
        <v>24625</v>
      </c>
      <c r="C27" s="2743" t="s">
        <v>24626</v>
      </c>
      <c r="D27" s="2748"/>
      <c r="E27" s="2739">
        <v>1.5580000000000001</v>
      </c>
      <c r="F27" s="2740"/>
      <c r="G27" s="2741"/>
      <c r="H27" s="2741"/>
      <c r="I27" s="2741"/>
      <c r="J27" s="2741"/>
      <c r="K27" s="2739"/>
      <c r="L27" s="2742"/>
      <c r="M27" s="2739"/>
      <c r="N27" s="2741"/>
      <c r="O27" s="2739">
        <v>1.5580000000000001</v>
      </c>
      <c r="P27" s="2"/>
      <c r="Q27" s="2739">
        <v>1.5580000000000001</v>
      </c>
      <c r="R27" s="2743">
        <v>5</v>
      </c>
      <c r="S27" s="2741"/>
      <c r="T27" s="2741"/>
      <c r="U27" s="2741"/>
      <c r="V27" s="2741"/>
      <c r="W27" s="2741"/>
      <c r="X27" s="2741"/>
      <c r="Y27" s="2741"/>
      <c r="Z27" s="2741"/>
      <c r="AA27" s="2739">
        <v>1.5580000000000001</v>
      </c>
    </row>
    <row r="28" spans="1:27" ht="31.5">
      <c r="A28" s="2747">
        <v>19</v>
      </c>
      <c r="B28" s="2743" t="s">
        <v>24627</v>
      </c>
      <c r="C28" s="2743"/>
      <c r="D28" s="2748"/>
      <c r="E28" s="2739">
        <v>0.32700000000000001</v>
      </c>
      <c r="F28" s="2740"/>
      <c r="G28" s="2741"/>
      <c r="H28" s="2741"/>
      <c r="I28" s="2741"/>
      <c r="J28" s="2741"/>
      <c r="K28" s="2739"/>
      <c r="L28" s="2742"/>
      <c r="M28" s="2739"/>
      <c r="N28" s="2741"/>
      <c r="O28" s="2739">
        <v>0.32700000000000001</v>
      </c>
      <c r="P28" s="2"/>
      <c r="Q28" s="2739">
        <v>0.32700000000000001</v>
      </c>
      <c r="R28" s="2743">
        <v>5</v>
      </c>
      <c r="S28" s="2741"/>
      <c r="T28" s="2741"/>
      <c r="U28" s="2741"/>
      <c r="V28" s="2741"/>
      <c r="W28" s="2741"/>
      <c r="X28" s="2741"/>
      <c r="Y28" s="2741"/>
      <c r="Z28" s="2741"/>
      <c r="AA28" s="2739">
        <v>0.32700000000000001</v>
      </c>
    </row>
    <row r="29" spans="1:27" ht="15.75">
      <c r="A29" s="2747">
        <v>20</v>
      </c>
      <c r="B29" s="2743" t="s">
        <v>24628</v>
      </c>
      <c r="C29" s="2743" t="s">
        <v>24629</v>
      </c>
      <c r="D29" s="2748"/>
      <c r="E29" s="2739">
        <v>0.4</v>
      </c>
      <c r="F29" s="2740"/>
      <c r="G29" s="2741"/>
      <c r="H29" s="2741"/>
      <c r="I29" s="2741"/>
      <c r="J29" s="2741"/>
      <c r="K29" s="2739"/>
      <c r="L29" s="2742"/>
      <c r="M29" s="2739"/>
      <c r="N29" s="2741"/>
      <c r="O29" s="2739">
        <v>0.4</v>
      </c>
      <c r="P29" s="2"/>
      <c r="Q29" s="2739">
        <v>0.4</v>
      </c>
      <c r="R29" s="2743">
        <v>5</v>
      </c>
      <c r="S29" s="2741"/>
      <c r="T29" s="2741"/>
      <c r="U29" s="2741"/>
      <c r="V29" s="2741"/>
      <c r="W29" s="2741"/>
      <c r="X29" s="2741"/>
      <c r="Y29" s="2741"/>
      <c r="Z29" s="2741"/>
      <c r="AA29" s="2739">
        <v>0.4</v>
      </c>
    </row>
    <row r="30" spans="1:27" ht="31.5">
      <c r="A30" s="2747">
        <v>21</v>
      </c>
      <c r="B30" s="2743" t="s">
        <v>24630</v>
      </c>
      <c r="C30" s="2743" t="s">
        <v>24631</v>
      </c>
      <c r="D30" s="2748"/>
      <c r="E30" s="2739">
        <v>0.14499999999999999</v>
      </c>
      <c r="F30" s="2740"/>
      <c r="G30" s="2741"/>
      <c r="H30" s="2741"/>
      <c r="I30" s="2741"/>
      <c r="J30" s="2741"/>
      <c r="K30" s="2739"/>
      <c r="L30" s="2742"/>
      <c r="M30" s="2739"/>
      <c r="N30" s="2741"/>
      <c r="O30" s="2739">
        <v>0.14499999999999999</v>
      </c>
      <c r="P30" s="2"/>
      <c r="Q30" s="2739">
        <v>0.14499999999999999</v>
      </c>
      <c r="R30" s="2743">
        <v>5</v>
      </c>
      <c r="S30" s="2741"/>
      <c r="T30" s="2741"/>
      <c r="U30" s="2741"/>
      <c r="V30" s="2741"/>
      <c r="W30" s="2741"/>
      <c r="X30" s="2741"/>
      <c r="Y30" s="2741"/>
      <c r="Z30" s="2741"/>
      <c r="AA30" s="2739">
        <v>0.14499999999999999</v>
      </c>
    </row>
    <row r="31" spans="1:27" ht="31.5">
      <c r="A31" s="2747">
        <v>22</v>
      </c>
      <c r="B31" s="2743" t="s">
        <v>24632</v>
      </c>
      <c r="C31" s="2743"/>
      <c r="D31" s="2748"/>
      <c r="E31" s="2739">
        <v>6.5</v>
      </c>
      <c r="F31" s="2740"/>
      <c r="G31" s="2741"/>
      <c r="H31" s="2741"/>
      <c r="I31" s="2741"/>
      <c r="J31" s="2741"/>
      <c r="K31" s="2739"/>
      <c r="L31" s="2742"/>
      <c r="M31" s="2739"/>
      <c r="N31" s="2741"/>
      <c r="O31" s="2739">
        <v>6.5</v>
      </c>
      <c r="P31" s="2"/>
      <c r="Q31" s="2739">
        <v>6.5</v>
      </c>
      <c r="R31" s="2743">
        <v>5</v>
      </c>
      <c r="S31" s="2741"/>
      <c r="T31" s="2741"/>
      <c r="U31" s="2741"/>
      <c r="V31" s="2741"/>
      <c r="W31" s="2741"/>
      <c r="X31" s="2741"/>
      <c r="Y31" s="2741"/>
      <c r="Z31" s="2741"/>
      <c r="AA31" s="2739">
        <v>6.5</v>
      </c>
    </row>
    <row r="32" spans="1:27" ht="63">
      <c r="A32" s="2747">
        <v>23</v>
      </c>
      <c r="B32" s="2743" t="s">
        <v>24633</v>
      </c>
      <c r="C32" s="2743"/>
      <c r="D32" s="2748"/>
      <c r="E32" s="2739">
        <v>1.3</v>
      </c>
      <c r="F32" s="2740"/>
      <c r="G32" s="2741"/>
      <c r="H32" s="2741"/>
      <c r="I32" s="2741"/>
      <c r="J32" s="2741"/>
      <c r="K32" s="2739"/>
      <c r="L32" s="2742"/>
      <c r="M32" s="2739"/>
      <c r="N32" s="2741"/>
      <c r="O32" s="2739">
        <v>1.3</v>
      </c>
      <c r="P32" s="2"/>
      <c r="Q32" s="2739">
        <v>1.3</v>
      </c>
      <c r="R32" s="2743">
        <v>5</v>
      </c>
      <c r="S32" s="2741"/>
      <c r="T32" s="2741"/>
      <c r="U32" s="2741"/>
      <c r="V32" s="2741"/>
      <c r="W32" s="2741"/>
      <c r="X32" s="2741"/>
      <c r="Y32" s="2741"/>
      <c r="Z32" s="2741"/>
      <c r="AA32" s="2739">
        <v>1.3</v>
      </c>
    </row>
    <row r="33" spans="1:27" ht="31.5">
      <c r="A33" s="2747">
        <v>24</v>
      </c>
      <c r="B33" s="2743" t="s">
        <v>24634</v>
      </c>
      <c r="C33" s="2743"/>
      <c r="D33" s="2748"/>
      <c r="E33" s="2739">
        <v>1</v>
      </c>
      <c r="F33" s="2740"/>
      <c r="G33" s="2741"/>
      <c r="H33" s="2741"/>
      <c r="I33" s="2741"/>
      <c r="J33" s="2741"/>
      <c r="K33" s="2739"/>
      <c r="L33" s="2742"/>
      <c r="M33" s="2739"/>
      <c r="N33" s="2741"/>
      <c r="O33" s="2739">
        <v>1</v>
      </c>
      <c r="P33" s="2"/>
      <c r="Q33" s="2739">
        <v>1</v>
      </c>
      <c r="R33" s="2743">
        <v>5</v>
      </c>
      <c r="S33" s="2741"/>
      <c r="T33" s="2741"/>
      <c r="U33" s="2741"/>
      <c r="V33" s="2741"/>
      <c r="W33" s="2741"/>
      <c r="X33" s="2741"/>
      <c r="Y33" s="2741"/>
      <c r="Z33" s="2741"/>
      <c r="AA33" s="2739">
        <v>1</v>
      </c>
    </row>
    <row r="34" spans="1:27" ht="31.5">
      <c r="A34" s="2747">
        <v>25</v>
      </c>
      <c r="B34" s="2743" t="s">
        <v>24635</v>
      </c>
      <c r="C34" s="2743"/>
      <c r="D34" s="2748"/>
      <c r="E34" s="2739">
        <v>1.5</v>
      </c>
      <c r="F34" s="2740"/>
      <c r="G34" s="2741"/>
      <c r="H34" s="2741"/>
      <c r="I34" s="2741"/>
      <c r="J34" s="2741"/>
      <c r="K34" s="2739"/>
      <c r="L34" s="2742"/>
      <c r="M34" s="2739"/>
      <c r="N34" s="2741"/>
      <c r="O34" s="2739">
        <v>1.5</v>
      </c>
      <c r="P34" s="2"/>
      <c r="Q34" s="2739">
        <v>1.5</v>
      </c>
      <c r="R34" s="2743">
        <v>5</v>
      </c>
      <c r="S34" s="2741"/>
      <c r="T34" s="2741"/>
      <c r="U34" s="2741"/>
      <c r="V34" s="2741"/>
      <c r="W34" s="2741"/>
      <c r="X34" s="2741"/>
      <c r="Y34" s="2741"/>
      <c r="Z34" s="2741"/>
      <c r="AA34" s="2739">
        <v>1.5</v>
      </c>
    </row>
    <row r="35" spans="1:27" ht="47.25">
      <c r="A35" s="2750">
        <v>26</v>
      </c>
      <c r="B35" s="2749" t="s">
        <v>24636</v>
      </c>
      <c r="C35" s="2748"/>
      <c r="D35" s="2748"/>
      <c r="E35" s="2741"/>
      <c r="F35" s="2741"/>
      <c r="G35" s="2741"/>
      <c r="H35" s="2741"/>
      <c r="I35" s="2741"/>
      <c r="J35" s="2741"/>
      <c r="K35" s="2741"/>
      <c r="L35" s="2741"/>
      <c r="M35" s="2741"/>
      <c r="N35" s="2741"/>
      <c r="O35" s="2741"/>
      <c r="P35" s="2"/>
      <c r="Q35" s="2741"/>
      <c r="R35" s="2741"/>
      <c r="S35" s="2741">
        <v>11.9</v>
      </c>
      <c r="T35" s="2741"/>
      <c r="U35" s="2741"/>
      <c r="V35" s="2741"/>
      <c r="W35" s="2741"/>
      <c r="X35" s="2741"/>
      <c r="Y35" s="2741"/>
      <c r="Z35" s="2741"/>
      <c r="AA35" s="2741"/>
    </row>
    <row r="36" spans="1:27" ht="21" customHeight="1">
      <c r="A36" s="3197" t="s">
        <v>24637</v>
      </c>
      <c r="B36" s="3197"/>
      <c r="C36" s="3197"/>
      <c r="D36" s="3197"/>
      <c r="E36" s="2752">
        <f>SUM(E37:E133)</f>
        <v>216.98599999999999</v>
      </c>
      <c r="F36" s="2752">
        <f>SUM(F37:F133)</f>
        <v>41.664999999999999</v>
      </c>
      <c r="G36" s="2754">
        <f>SUM(G37:G133)</f>
        <v>1.2949999999999999</v>
      </c>
      <c r="H36" s="2753"/>
      <c r="I36" s="2753"/>
      <c r="J36" s="2753"/>
      <c r="K36" s="2753"/>
      <c r="L36" s="2754">
        <f>SUM(L37:L133)</f>
        <v>40.370000000000005</v>
      </c>
      <c r="M36" s="2753"/>
      <c r="N36" s="2753"/>
      <c r="O36" s="2752">
        <f>SUM(O37:O133)</f>
        <v>175.32099999999997</v>
      </c>
      <c r="P36" s="2670"/>
      <c r="Q36" s="2752">
        <f>SUM(Q37:Q133)</f>
        <v>175.32099999999997</v>
      </c>
      <c r="R36" s="2753"/>
      <c r="S36" s="2753"/>
      <c r="T36" s="2753"/>
      <c r="U36" s="2753"/>
      <c r="V36" s="2753"/>
      <c r="W36" s="2753"/>
      <c r="X36" s="2753"/>
      <c r="Y36" s="2753"/>
      <c r="Z36" s="2752">
        <f>SUM(Z37:Z133)</f>
        <v>41.664999999999999</v>
      </c>
      <c r="AA36" s="2752">
        <f>SUM(AA37:AA133)</f>
        <v>175.32099999999997</v>
      </c>
    </row>
    <row r="37" spans="1:27" ht="15.75">
      <c r="A37" s="2750">
        <v>27</v>
      </c>
      <c r="B37" s="2743" t="s">
        <v>24638</v>
      </c>
      <c r="C37" s="2743" t="s">
        <v>24639</v>
      </c>
      <c r="D37" s="2748"/>
      <c r="E37" s="2739">
        <v>4</v>
      </c>
      <c r="F37" s="2739">
        <v>4</v>
      </c>
      <c r="G37" s="2741"/>
      <c r="H37" s="2741"/>
      <c r="I37" s="2741"/>
      <c r="J37" s="2741"/>
      <c r="K37" s="2741"/>
      <c r="L37" s="2739">
        <v>4</v>
      </c>
      <c r="M37" s="2741"/>
      <c r="N37" s="2741"/>
      <c r="O37" s="2739"/>
      <c r="P37" s="2"/>
      <c r="Q37" s="2739"/>
      <c r="R37" s="2743">
        <v>5</v>
      </c>
      <c r="S37" s="2741"/>
      <c r="T37" s="2741"/>
      <c r="U37" s="2741"/>
      <c r="V37" s="2741"/>
      <c r="W37" s="2741"/>
      <c r="X37" s="2741"/>
      <c r="Y37" s="2741"/>
      <c r="Z37" s="2739">
        <v>4</v>
      </c>
      <c r="AA37" s="2739"/>
    </row>
    <row r="38" spans="1:27" ht="31.5">
      <c r="A38" s="2750">
        <v>28</v>
      </c>
      <c r="B38" s="2743" t="s">
        <v>24640</v>
      </c>
      <c r="C38" s="2743" t="s">
        <v>24641</v>
      </c>
      <c r="D38" s="2748"/>
      <c r="E38" s="2739">
        <v>1</v>
      </c>
      <c r="F38" s="2739"/>
      <c r="G38" s="2741"/>
      <c r="H38" s="2741"/>
      <c r="I38" s="2741"/>
      <c r="J38" s="2741"/>
      <c r="K38" s="2741"/>
      <c r="L38" s="2739"/>
      <c r="M38" s="2741"/>
      <c r="N38" s="2741"/>
      <c r="O38" s="2739">
        <v>1</v>
      </c>
      <c r="P38" s="2"/>
      <c r="Q38" s="2739">
        <v>1</v>
      </c>
      <c r="R38" s="2743">
        <v>5</v>
      </c>
      <c r="S38" s="2741"/>
      <c r="T38" s="2741"/>
      <c r="U38" s="2741"/>
      <c r="V38" s="2741"/>
      <c r="W38" s="2741"/>
      <c r="X38" s="2741"/>
      <c r="Y38" s="2741"/>
      <c r="Z38" s="2739"/>
      <c r="AA38" s="2739">
        <v>1</v>
      </c>
    </row>
    <row r="39" spans="1:27" ht="15.75">
      <c r="A39" s="2750">
        <v>29</v>
      </c>
      <c r="B39" s="2743" t="s">
        <v>24642</v>
      </c>
      <c r="C39" s="2743" t="s">
        <v>24643</v>
      </c>
      <c r="D39" s="2748"/>
      <c r="E39" s="2739">
        <v>8</v>
      </c>
      <c r="F39" s="2739"/>
      <c r="G39" s="2741"/>
      <c r="H39" s="2741"/>
      <c r="I39" s="2741"/>
      <c r="J39" s="2741"/>
      <c r="K39" s="2741"/>
      <c r="L39" s="2739"/>
      <c r="M39" s="2741"/>
      <c r="N39" s="2741"/>
      <c r="O39" s="2739">
        <v>8</v>
      </c>
      <c r="P39" s="2"/>
      <c r="Q39" s="2739">
        <v>8</v>
      </c>
      <c r="R39" s="2743">
        <v>5</v>
      </c>
      <c r="S39" s="2741"/>
      <c r="T39" s="2741"/>
      <c r="U39" s="2741"/>
      <c r="V39" s="2741"/>
      <c r="W39" s="2741"/>
      <c r="X39" s="2741"/>
      <c r="Y39" s="2741"/>
      <c r="Z39" s="2739"/>
      <c r="AA39" s="2739">
        <v>8</v>
      </c>
    </row>
    <row r="40" spans="1:27" ht="15.75">
      <c r="A40" s="2750">
        <v>30</v>
      </c>
      <c r="B40" s="2743" t="s">
        <v>24644</v>
      </c>
      <c r="C40" s="2743" t="s">
        <v>24645</v>
      </c>
      <c r="D40" s="2748"/>
      <c r="E40" s="2739">
        <v>3</v>
      </c>
      <c r="F40" s="2739"/>
      <c r="G40" s="2741"/>
      <c r="H40" s="2741"/>
      <c r="I40" s="2741"/>
      <c r="J40" s="2741"/>
      <c r="K40" s="2741"/>
      <c r="L40" s="2739"/>
      <c r="M40" s="2741"/>
      <c r="N40" s="2741"/>
      <c r="O40" s="2739">
        <v>3</v>
      </c>
      <c r="P40" s="2"/>
      <c r="Q40" s="2739">
        <v>3</v>
      </c>
      <c r="R40" s="2743">
        <v>5</v>
      </c>
      <c r="S40" s="2741"/>
      <c r="T40" s="2741"/>
      <c r="U40" s="2741"/>
      <c r="V40" s="2741"/>
      <c r="W40" s="2741"/>
      <c r="X40" s="2741"/>
      <c r="Y40" s="2741"/>
      <c r="Z40" s="2739"/>
      <c r="AA40" s="2739">
        <v>3</v>
      </c>
    </row>
    <row r="41" spans="1:27" ht="15.75">
      <c r="A41" s="2750">
        <v>31</v>
      </c>
      <c r="B41" s="2743" t="s">
        <v>24646</v>
      </c>
      <c r="C41" s="2743" t="s">
        <v>24647</v>
      </c>
      <c r="D41" s="2748"/>
      <c r="E41" s="2739">
        <v>0.5</v>
      </c>
      <c r="F41" s="2739">
        <v>0.5</v>
      </c>
      <c r="G41" s="2741"/>
      <c r="H41" s="2741"/>
      <c r="I41" s="2741"/>
      <c r="J41" s="2741"/>
      <c r="K41" s="2741"/>
      <c r="L41" s="2739">
        <v>0.5</v>
      </c>
      <c r="M41" s="2741"/>
      <c r="N41" s="2741"/>
      <c r="O41" s="2739"/>
      <c r="P41" s="2"/>
      <c r="Q41" s="2739"/>
      <c r="R41" s="2743">
        <v>5</v>
      </c>
      <c r="S41" s="2741"/>
      <c r="T41" s="2741"/>
      <c r="U41" s="2741"/>
      <c r="V41" s="2741"/>
      <c r="W41" s="2741"/>
      <c r="X41" s="2741"/>
      <c r="Y41" s="2741"/>
      <c r="Z41" s="2739">
        <v>0.5</v>
      </c>
      <c r="AA41" s="2739"/>
    </row>
    <row r="42" spans="1:27" ht="15.75">
      <c r="A42" s="2750">
        <v>32</v>
      </c>
      <c r="B42" s="2743" t="s">
        <v>24648</v>
      </c>
      <c r="C42" s="2743" t="s">
        <v>24649</v>
      </c>
      <c r="D42" s="2748"/>
      <c r="E42" s="2739">
        <v>3</v>
      </c>
      <c r="F42" s="2739"/>
      <c r="G42" s="2741"/>
      <c r="H42" s="2741"/>
      <c r="I42" s="2741"/>
      <c r="J42" s="2741"/>
      <c r="K42" s="2741"/>
      <c r="L42" s="2739"/>
      <c r="M42" s="2741"/>
      <c r="N42" s="2741"/>
      <c r="O42" s="2739">
        <v>3</v>
      </c>
      <c r="P42" s="2"/>
      <c r="Q42" s="2739">
        <v>3</v>
      </c>
      <c r="R42" s="2743">
        <v>5</v>
      </c>
      <c r="S42" s="2741"/>
      <c r="T42" s="2741"/>
      <c r="U42" s="2741"/>
      <c r="V42" s="2741"/>
      <c r="W42" s="2741"/>
      <c r="X42" s="2741"/>
      <c r="Y42" s="2741"/>
      <c r="Z42" s="2739"/>
      <c r="AA42" s="2739">
        <v>3</v>
      </c>
    </row>
    <row r="43" spans="1:27" ht="31.5">
      <c r="A43" s="2750">
        <v>33</v>
      </c>
      <c r="B43" s="2743" t="s">
        <v>24650</v>
      </c>
      <c r="C43" s="2743" t="s">
        <v>24651</v>
      </c>
      <c r="D43" s="2748"/>
      <c r="E43" s="2739">
        <v>3</v>
      </c>
      <c r="F43" s="2739"/>
      <c r="G43" s="2741"/>
      <c r="H43" s="2741"/>
      <c r="I43" s="2741"/>
      <c r="J43" s="2741"/>
      <c r="K43" s="2741"/>
      <c r="L43" s="2739"/>
      <c r="M43" s="2741"/>
      <c r="N43" s="2741"/>
      <c r="O43" s="2739">
        <v>3</v>
      </c>
      <c r="P43" s="2"/>
      <c r="Q43" s="2739">
        <v>3</v>
      </c>
      <c r="R43" s="2743">
        <v>5</v>
      </c>
      <c r="S43" s="2741"/>
      <c r="T43" s="2741"/>
      <c r="U43" s="2741"/>
      <c r="V43" s="2741"/>
      <c r="W43" s="2741"/>
      <c r="X43" s="2741"/>
      <c r="Y43" s="2741"/>
      <c r="Z43" s="2739"/>
      <c r="AA43" s="2739">
        <v>3</v>
      </c>
    </row>
    <row r="44" spans="1:27" ht="15.75">
      <c r="A44" s="2750">
        <v>34</v>
      </c>
      <c r="B44" s="2743" t="s">
        <v>24652</v>
      </c>
      <c r="C44" s="2743" t="s">
        <v>24653</v>
      </c>
      <c r="D44" s="2748"/>
      <c r="E44" s="2739">
        <v>6</v>
      </c>
      <c r="F44" s="2739"/>
      <c r="G44" s="2741"/>
      <c r="H44" s="2741"/>
      <c r="I44" s="2741"/>
      <c r="J44" s="2741"/>
      <c r="K44" s="2741"/>
      <c r="L44" s="2739"/>
      <c r="M44" s="2741"/>
      <c r="N44" s="2741"/>
      <c r="O44" s="2739">
        <v>6</v>
      </c>
      <c r="P44" s="2"/>
      <c r="Q44" s="2739">
        <v>6</v>
      </c>
      <c r="R44" s="2743">
        <v>5</v>
      </c>
      <c r="S44" s="2741"/>
      <c r="T44" s="2741"/>
      <c r="U44" s="2741"/>
      <c r="V44" s="2741"/>
      <c r="W44" s="2741"/>
      <c r="X44" s="2741"/>
      <c r="Y44" s="2741"/>
      <c r="Z44" s="2739"/>
      <c r="AA44" s="2739">
        <v>6</v>
      </c>
    </row>
    <row r="45" spans="1:27" ht="31.5">
      <c r="A45" s="2750">
        <v>35</v>
      </c>
      <c r="B45" s="2743" t="s">
        <v>24654</v>
      </c>
      <c r="C45" s="2743" t="s">
        <v>24655</v>
      </c>
      <c r="D45" s="2748"/>
      <c r="E45" s="2739">
        <v>0.2</v>
      </c>
      <c r="F45" s="2739">
        <v>0.2</v>
      </c>
      <c r="G45" s="2741"/>
      <c r="H45" s="2741"/>
      <c r="I45" s="2741"/>
      <c r="J45" s="2741"/>
      <c r="K45" s="2741"/>
      <c r="L45" s="2739">
        <v>0.2</v>
      </c>
      <c r="M45" s="2741"/>
      <c r="N45" s="2741"/>
      <c r="O45" s="2739"/>
      <c r="P45" s="2"/>
      <c r="Q45" s="2739"/>
      <c r="R45" s="2743">
        <v>5</v>
      </c>
      <c r="S45" s="2741"/>
      <c r="T45" s="2741"/>
      <c r="U45" s="2741"/>
      <c r="V45" s="2741"/>
      <c r="W45" s="2741"/>
      <c r="X45" s="2741"/>
      <c r="Y45" s="2741"/>
      <c r="Z45" s="2739">
        <v>0.2</v>
      </c>
      <c r="AA45" s="2739"/>
    </row>
    <row r="46" spans="1:27" ht="31.5">
      <c r="A46" s="2750">
        <v>36</v>
      </c>
      <c r="B46" s="2743" t="s">
        <v>24656</v>
      </c>
      <c r="C46" s="2743" t="s">
        <v>24657</v>
      </c>
      <c r="D46" s="2748"/>
      <c r="E46" s="2739">
        <v>0.3</v>
      </c>
      <c r="F46" s="2739"/>
      <c r="G46" s="2741"/>
      <c r="H46" s="2741"/>
      <c r="I46" s="2741"/>
      <c r="J46" s="2741"/>
      <c r="K46" s="2741"/>
      <c r="L46" s="2739"/>
      <c r="M46" s="2741"/>
      <c r="N46" s="2741"/>
      <c r="O46" s="2739">
        <v>0.3</v>
      </c>
      <c r="P46" s="2"/>
      <c r="Q46" s="2739">
        <v>0.3</v>
      </c>
      <c r="R46" s="2743">
        <v>5</v>
      </c>
      <c r="S46" s="2741"/>
      <c r="T46" s="2741"/>
      <c r="U46" s="2741"/>
      <c r="V46" s="2741"/>
      <c r="W46" s="2741"/>
      <c r="X46" s="2741"/>
      <c r="Y46" s="2741"/>
      <c r="Z46" s="2739"/>
      <c r="AA46" s="2739">
        <v>0.3</v>
      </c>
    </row>
    <row r="47" spans="1:27" ht="15.75">
      <c r="A47" s="2750">
        <v>37</v>
      </c>
      <c r="B47" s="2743" t="s">
        <v>24658</v>
      </c>
      <c r="C47" s="2743" t="s">
        <v>24659</v>
      </c>
      <c r="D47" s="2748"/>
      <c r="E47" s="2739">
        <v>2.5</v>
      </c>
      <c r="F47" s="2739">
        <v>2.5</v>
      </c>
      <c r="G47" s="2741"/>
      <c r="H47" s="2741"/>
      <c r="I47" s="2741"/>
      <c r="J47" s="2741"/>
      <c r="K47" s="2741"/>
      <c r="L47" s="2739">
        <v>2.5</v>
      </c>
      <c r="M47" s="2741"/>
      <c r="N47" s="2741"/>
      <c r="O47" s="2739"/>
      <c r="P47" s="2"/>
      <c r="Q47" s="2739"/>
      <c r="R47" s="2743">
        <v>5</v>
      </c>
      <c r="S47" s="2741"/>
      <c r="T47" s="2741"/>
      <c r="U47" s="2741"/>
      <c r="V47" s="2741"/>
      <c r="W47" s="2741"/>
      <c r="X47" s="2741"/>
      <c r="Y47" s="2741"/>
      <c r="Z47" s="2739">
        <v>2.5</v>
      </c>
      <c r="AA47" s="2739"/>
    </row>
    <row r="48" spans="1:27" ht="15.75">
      <c r="A48" s="2750">
        <v>38</v>
      </c>
      <c r="B48" s="2743" t="s">
        <v>24660</v>
      </c>
      <c r="C48" s="2743" t="s">
        <v>24661</v>
      </c>
      <c r="D48" s="2748"/>
      <c r="E48" s="2739">
        <v>0.5</v>
      </c>
      <c r="F48" s="2739"/>
      <c r="G48" s="2741"/>
      <c r="H48" s="2741"/>
      <c r="I48" s="2741"/>
      <c r="J48" s="2741"/>
      <c r="K48" s="2741"/>
      <c r="L48" s="2739"/>
      <c r="M48" s="2741"/>
      <c r="N48" s="2741"/>
      <c r="O48" s="2739">
        <v>0.5</v>
      </c>
      <c r="P48" s="2"/>
      <c r="Q48" s="2739">
        <v>0.5</v>
      </c>
      <c r="R48" s="2743">
        <v>5</v>
      </c>
      <c r="S48" s="2741"/>
      <c r="T48" s="2741"/>
      <c r="U48" s="2741"/>
      <c r="V48" s="2741"/>
      <c r="W48" s="2741"/>
      <c r="X48" s="2741"/>
      <c r="Y48" s="2741"/>
      <c r="Z48" s="2739"/>
      <c r="AA48" s="2739">
        <v>0.5</v>
      </c>
    </row>
    <row r="49" spans="1:27" ht="15.75">
      <c r="A49" s="2750">
        <v>39</v>
      </c>
      <c r="B49" s="2743" t="s">
        <v>24662</v>
      </c>
      <c r="C49" s="2743" t="s">
        <v>24663</v>
      </c>
      <c r="D49" s="2748"/>
      <c r="E49" s="2739">
        <v>4.5</v>
      </c>
      <c r="F49" s="2739"/>
      <c r="G49" s="2741"/>
      <c r="H49" s="2741"/>
      <c r="I49" s="2741"/>
      <c r="J49" s="2741"/>
      <c r="K49" s="2741"/>
      <c r="L49" s="2739"/>
      <c r="M49" s="2741"/>
      <c r="N49" s="2741"/>
      <c r="O49" s="2739">
        <v>4.5</v>
      </c>
      <c r="P49" s="2"/>
      <c r="Q49" s="2739">
        <v>4.5</v>
      </c>
      <c r="R49" s="2743">
        <v>5</v>
      </c>
      <c r="S49" s="2741"/>
      <c r="T49" s="2741"/>
      <c r="U49" s="2741"/>
      <c r="V49" s="2741"/>
      <c r="W49" s="2741"/>
      <c r="X49" s="2741"/>
      <c r="Y49" s="2741"/>
      <c r="Z49" s="2739"/>
      <c r="AA49" s="2739">
        <v>4.5</v>
      </c>
    </row>
    <row r="50" spans="1:27" ht="31.5">
      <c r="A50" s="2750">
        <v>40</v>
      </c>
      <c r="B50" s="2743" t="s">
        <v>24664</v>
      </c>
      <c r="C50" s="2743" t="s">
        <v>24665</v>
      </c>
      <c r="D50" s="2748"/>
      <c r="E50" s="2739">
        <v>1</v>
      </c>
      <c r="F50" s="2739"/>
      <c r="G50" s="2741"/>
      <c r="H50" s="2741"/>
      <c r="I50" s="2741"/>
      <c r="J50" s="2741"/>
      <c r="K50" s="2741"/>
      <c r="L50" s="2739"/>
      <c r="M50" s="2741"/>
      <c r="N50" s="2741"/>
      <c r="O50" s="2739">
        <v>1</v>
      </c>
      <c r="P50" s="2"/>
      <c r="Q50" s="2739">
        <v>1</v>
      </c>
      <c r="R50" s="2743">
        <v>5</v>
      </c>
      <c r="S50" s="2741"/>
      <c r="T50" s="2741"/>
      <c r="U50" s="2741"/>
      <c r="V50" s="2741"/>
      <c r="W50" s="2741"/>
      <c r="X50" s="2741"/>
      <c r="Y50" s="2741"/>
      <c r="Z50" s="2739"/>
      <c r="AA50" s="2739">
        <v>1</v>
      </c>
    </row>
    <row r="51" spans="1:27" ht="15.75">
      <c r="A51" s="2750">
        <v>41</v>
      </c>
      <c r="B51" s="2743" t="s">
        <v>24666</v>
      </c>
      <c r="C51" s="2743" t="s">
        <v>24667</v>
      </c>
      <c r="D51" s="2748"/>
      <c r="E51" s="2739">
        <v>1.6</v>
      </c>
      <c r="F51" s="2739"/>
      <c r="G51" s="2741"/>
      <c r="H51" s="2741"/>
      <c r="I51" s="2741"/>
      <c r="J51" s="2741"/>
      <c r="K51" s="2741"/>
      <c r="L51" s="2739"/>
      <c r="M51" s="2741"/>
      <c r="N51" s="2741"/>
      <c r="O51" s="2739">
        <v>1.6</v>
      </c>
      <c r="P51" s="2"/>
      <c r="Q51" s="2739">
        <v>1.6</v>
      </c>
      <c r="R51" s="2743">
        <v>5</v>
      </c>
      <c r="S51" s="2741"/>
      <c r="T51" s="2741"/>
      <c r="U51" s="2741"/>
      <c r="V51" s="2741"/>
      <c r="W51" s="2741"/>
      <c r="X51" s="2741"/>
      <c r="Y51" s="2741"/>
      <c r="Z51" s="2739"/>
      <c r="AA51" s="2739">
        <v>1.6</v>
      </c>
    </row>
    <row r="52" spans="1:27" ht="15.75">
      <c r="A52" s="2750">
        <v>42</v>
      </c>
      <c r="B52" s="2743" t="s">
        <v>24668</v>
      </c>
      <c r="C52" s="2743" t="s">
        <v>24669</v>
      </c>
      <c r="D52" s="2748"/>
      <c r="E52" s="2739">
        <v>2.5</v>
      </c>
      <c r="F52" s="2739"/>
      <c r="G52" s="2741"/>
      <c r="H52" s="2741"/>
      <c r="I52" s="2741"/>
      <c r="J52" s="2741"/>
      <c r="K52" s="2741"/>
      <c r="L52" s="2739"/>
      <c r="M52" s="2741"/>
      <c r="N52" s="2741"/>
      <c r="O52" s="2739">
        <v>2.5</v>
      </c>
      <c r="P52" s="2"/>
      <c r="Q52" s="2739">
        <v>2.5</v>
      </c>
      <c r="R52" s="2743">
        <v>5</v>
      </c>
      <c r="S52" s="2741"/>
      <c r="T52" s="2741"/>
      <c r="U52" s="2741"/>
      <c r="V52" s="2741"/>
      <c r="W52" s="2741"/>
      <c r="X52" s="2741"/>
      <c r="Y52" s="2741"/>
      <c r="Z52" s="2739"/>
      <c r="AA52" s="2739">
        <v>2.5</v>
      </c>
    </row>
    <row r="53" spans="1:27" ht="31.5">
      <c r="A53" s="2750">
        <v>43</v>
      </c>
      <c r="B53" s="2743" t="s">
        <v>24670</v>
      </c>
      <c r="C53" s="2743" t="s">
        <v>24671</v>
      </c>
      <c r="D53" s="2748"/>
      <c r="E53" s="2739">
        <v>1.5</v>
      </c>
      <c r="F53" s="2739">
        <v>1.5</v>
      </c>
      <c r="G53" s="2741"/>
      <c r="H53" s="2741"/>
      <c r="I53" s="2741"/>
      <c r="J53" s="2741"/>
      <c r="K53" s="2741"/>
      <c r="L53" s="2739">
        <v>1.5</v>
      </c>
      <c r="M53" s="2741"/>
      <c r="N53" s="2741"/>
      <c r="O53" s="2739"/>
      <c r="P53" s="2"/>
      <c r="Q53" s="2739"/>
      <c r="R53" s="2743">
        <v>5</v>
      </c>
      <c r="S53" s="2741"/>
      <c r="T53" s="2741"/>
      <c r="U53" s="2741"/>
      <c r="V53" s="2741"/>
      <c r="W53" s="2741"/>
      <c r="X53" s="2741"/>
      <c r="Y53" s="2741"/>
      <c r="Z53" s="2739">
        <v>1.5</v>
      </c>
      <c r="AA53" s="2739"/>
    </row>
    <row r="54" spans="1:27" ht="15.75">
      <c r="A54" s="2750">
        <v>44</v>
      </c>
      <c r="B54" s="2743" t="s">
        <v>24672</v>
      </c>
      <c r="C54" s="2743" t="s">
        <v>24673</v>
      </c>
      <c r="D54" s="2748"/>
      <c r="E54" s="2739">
        <v>2</v>
      </c>
      <c r="F54" s="2739"/>
      <c r="G54" s="2741"/>
      <c r="H54" s="2741"/>
      <c r="I54" s="2741"/>
      <c r="J54" s="2741"/>
      <c r="K54" s="2741"/>
      <c r="L54" s="2739"/>
      <c r="M54" s="2741"/>
      <c r="N54" s="2741"/>
      <c r="O54" s="2739">
        <v>2</v>
      </c>
      <c r="P54" s="2"/>
      <c r="Q54" s="2739">
        <v>2</v>
      </c>
      <c r="R54" s="2743">
        <v>5</v>
      </c>
      <c r="S54" s="2741"/>
      <c r="T54" s="2741"/>
      <c r="U54" s="2741"/>
      <c r="V54" s="2741"/>
      <c r="W54" s="2741"/>
      <c r="X54" s="2741"/>
      <c r="Y54" s="2741"/>
      <c r="Z54" s="2739"/>
      <c r="AA54" s="2739">
        <v>2</v>
      </c>
    </row>
    <row r="55" spans="1:27" ht="15.75">
      <c r="A55" s="2750">
        <v>45</v>
      </c>
      <c r="B55" s="2743" t="s">
        <v>24674</v>
      </c>
      <c r="C55" s="2743" t="s">
        <v>24675</v>
      </c>
      <c r="D55" s="2748"/>
      <c r="E55" s="2739">
        <v>1</v>
      </c>
      <c r="F55" s="2739">
        <v>1</v>
      </c>
      <c r="G55" s="2741"/>
      <c r="H55" s="2741"/>
      <c r="I55" s="2741"/>
      <c r="J55" s="2741"/>
      <c r="K55" s="2741"/>
      <c r="L55" s="2739">
        <v>1</v>
      </c>
      <c r="M55" s="2741"/>
      <c r="N55" s="2741"/>
      <c r="O55" s="2739"/>
      <c r="P55" s="2"/>
      <c r="Q55" s="2739"/>
      <c r="R55" s="2743">
        <v>5</v>
      </c>
      <c r="S55" s="2741"/>
      <c r="T55" s="2741"/>
      <c r="U55" s="2741"/>
      <c r="V55" s="2741"/>
      <c r="W55" s="2741"/>
      <c r="X55" s="2741"/>
      <c r="Y55" s="2741"/>
      <c r="Z55" s="2739">
        <v>1</v>
      </c>
      <c r="AA55" s="2739"/>
    </row>
    <row r="56" spans="1:27" ht="15.75">
      <c r="A56" s="2750">
        <v>46</v>
      </c>
      <c r="B56" s="2743" t="s">
        <v>24676</v>
      </c>
      <c r="C56" s="2743" t="s">
        <v>24677</v>
      </c>
      <c r="D56" s="2748"/>
      <c r="E56" s="2739">
        <v>2.5</v>
      </c>
      <c r="F56" s="2739"/>
      <c r="G56" s="2741"/>
      <c r="H56" s="2741"/>
      <c r="I56" s="2741"/>
      <c r="J56" s="2741"/>
      <c r="K56" s="2741"/>
      <c r="L56" s="2739"/>
      <c r="M56" s="2741"/>
      <c r="N56" s="2741"/>
      <c r="O56" s="2739">
        <v>2.5</v>
      </c>
      <c r="P56" s="2"/>
      <c r="Q56" s="2739">
        <v>2.5</v>
      </c>
      <c r="R56" s="2743">
        <v>5</v>
      </c>
      <c r="S56" s="2741"/>
      <c r="T56" s="2741"/>
      <c r="U56" s="2741"/>
      <c r="V56" s="2741"/>
      <c r="W56" s="2741"/>
      <c r="X56" s="2741"/>
      <c r="Y56" s="2741"/>
      <c r="Z56" s="2739"/>
      <c r="AA56" s="2739">
        <v>2.5</v>
      </c>
    </row>
    <row r="57" spans="1:27" ht="31.5">
      <c r="A57" s="2750">
        <v>47</v>
      </c>
      <c r="B57" s="2743" t="s">
        <v>24678</v>
      </c>
      <c r="C57" s="2743" t="s">
        <v>24679</v>
      </c>
      <c r="D57" s="2748"/>
      <c r="E57" s="2739">
        <v>5</v>
      </c>
      <c r="F57" s="2739">
        <v>5</v>
      </c>
      <c r="G57" s="2741"/>
      <c r="H57" s="2741"/>
      <c r="I57" s="2741"/>
      <c r="J57" s="2741"/>
      <c r="K57" s="2741"/>
      <c r="L57" s="2739">
        <v>5</v>
      </c>
      <c r="M57" s="2741"/>
      <c r="N57" s="2741"/>
      <c r="O57" s="2739"/>
      <c r="P57" s="2"/>
      <c r="Q57" s="2739"/>
      <c r="R57" s="2743">
        <v>5</v>
      </c>
      <c r="S57" s="2741"/>
      <c r="T57" s="2741"/>
      <c r="U57" s="2741"/>
      <c r="V57" s="2741"/>
      <c r="W57" s="2741"/>
      <c r="X57" s="2741"/>
      <c r="Y57" s="2741"/>
      <c r="Z57" s="2739">
        <v>5</v>
      </c>
      <c r="AA57" s="2739"/>
    </row>
    <row r="58" spans="1:27" ht="15.75">
      <c r="A58" s="2750">
        <v>48</v>
      </c>
      <c r="B58" s="2743" t="s">
        <v>24680</v>
      </c>
      <c r="C58" s="2743" t="s">
        <v>24681</v>
      </c>
      <c r="D58" s="2748"/>
      <c r="E58" s="2739">
        <v>1.5</v>
      </c>
      <c r="F58" s="2739"/>
      <c r="G58" s="2741"/>
      <c r="H58" s="2741"/>
      <c r="I58" s="2741"/>
      <c r="J58" s="2741"/>
      <c r="K58" s="2741"/>
      <c r="L58" s="2739"/>
      <c r="M58" s="2741"/>
      <c r="N58" s="2741"/>
      <c r="O58" s="2739">
        <v>1.5</v>
      </c>
      <c r="P58" s="2"/>
      <c r="Q58" s="2739">
        <v>1.5</v>
      </c>
      <c r="R58" s="2743">
        <v>5</v>
      </c>
      <c r="S58" s="2741"/>
      <c r="T58" s="2741"/>
      <c r="U58" s="2741"/>
      <c r="V58" s="2741"/>
      <c r="W58" s="2741"/>
      <c r="X58" s="2741"/>
      <c r="Y58" s="2741"/>
      <c r="Z58" s="2739"/>
      <c r="AA58" s="2739">
        <v>1.5</v>
      </c>
    </row>
    <row r="59" spans="1:27" ht="31.5">
      <c r="A59" s="2750">
        <v>49</v>
      </c>
      <c r="B59" s="2743" t="s">
        <v>24682</v>
      </c>
      <c r="C59" s="2743" t="s">
        <v>24683</v>
      </c>
      <c r="D59" s="2748"/>
      <c r="E59" s="2739">
        <v>0.2</v>
      </c>
      <c r="F59" s="2739">
        <v>0.2</v>
      </c>
      <c r="G59" s="2741"/>
      <c r="H59" s="2741"/>
      <c r="I59" s="2741"/>
      <c r="J59" s="2741"/>
      <c r="K59" s="2741"/>
      <c r="L59" s="2739">
        <v>0.2</v>
      </c>
      <c r="M59" s="2741"/>
      <c r="N59" s="2741"/>
      <c r="O59" s="2739"/>
      <c r="P59" s="2"/>
      <c r="Q59" s="2739"/>
      <c r="R59" s="2743">
        <v>5</v>
      </c>
      <c r="S59" s="2741"/>
      <c r="T59" s="2741"/>
      <c r="U59" s="2741"/>
      <c r="V59" s="2741"/>
      <c r="W59" s="2741"/>
      <c r="X59" s="2741"/>
      <c r="Y59" s="2741"/>
      <c r="Z59" s="2739">
        <v>0.2</v>
      </c>
      <c r="AA59" s="2739"/>
    </row>
    <row r="60" spans="1:27" ht="31.5">
      <c r="A60" s="2750">
        <v>50</v>
      </c>
      <c r="B60" s="2743" t="s">
        <v>24684</v>
      </c>
      <c r="C60" s="2743" t="s">
        <v>24685</v>
      </c>
      <c r="D60" s="2748"/>
      <c r="E60" s="2739">
        <v>1</v>
      </c>
      <c r="F60" s="2739"/>
      <c r="G60" s="2741"/>
      <c r="H60" s="2741"/>
      <c r="I60" s="2741"/>
      <c r="J60" s="2741"/>
      <c r="K60" s="2741"/>
      <c r="L60" s="2739"/>
      <c r="M60" s="2741"/>
      <c r="N60" s="2741"/>
      <c r="O60" s="2739">
        <v>1</v>
      </c>
      <c r="P60" s="2"/>
      <c r="Q60" s="2739">
        <v>1</v>
      </c>
      <c r="R60" s="2743">
        <v>5</v>
      </c>
      <c r="S60" s="2741"/>
      <c r="T60" s="2741"/>
      <c r="U60" s="2741"/>
      <c r="V60" s="2741"/>
      <c r="W60" s="2741"/>
      <c r="X60" s="2741"/>
      <c r="Y60" s="2741"/>
      <c r="Z60" s="2739"/>
      <c r="AA60" s="2739">
        <v>1</v>
      </c>
    </row>
    <row r="61" spans="1:27" ht="15.75">
      <c r="A61" s="2750">
        <v>51</v>
      </c>
      <c r="B61" s="2743" t="s">
        <v>24686</v>
      </c>
      <c r="C61" s="2743" t="s">
        <v>24687</v>
      </c>
      <c r="D61" s="2748"/>
      <c r="E61" s="2739">
        <v>1</v>
      </c>
      <c r="F61" s="2739"/>
      <c r="G61" s="2741"/>
      <c r="H61" s="2741"/>
      <c r="I61" s="2741"/>
      <c r="J61" s="2741"/>
      <c r="K61" s="2741"/>
      <c r="L61" s="2739"/>
      <c r="M61" s="2741"/>
      <c r="N61" s="2741"/>
      <c r="O61" s="2739">
        <v>1</v>
      </c>
      <c r="P61" s="2"/>
      <c r="Q61" s="2739">
        <v>1</v>
      </c>
      <c r="R61" s="2743">
        <v>5</v>
      </c>
      <c r="S61" s="2741"/>
      <c r="T61" s="2741"/>
      <c r="U61" s="2741"/>
      <c r="V61" s="2741"/>
      <c r="W61" s="2741"/>
      <c r="X61" s="2741"/>
      <c r="Y61" s="2741"/>
      <c r="Z61" s="2739"/>
      <c r="AA61" s="2739">
        <v>1</v>
      </c>
    </row>
    <row r="62" spans="1:27" ht="31.5">
      <c r="A62" s="2750">
        <v>52</v>
      </c>
      <c r="B62" s="2743" t="s">
        <v>24688</v>
      </c>
      <c r="C62" s="2743" t="s">
        <v>24689</v>
      </c>
      <c r="D62" s="2748"/>
      <c r="E62" s="2739">
        <v>2</v>
      </c>
      <c r="F62" s="2739"/>
      <c r="G62" s="2741"/>
      <c r="H62" s="2741"/>
      <c r="I62" s="2741"/>
      <c r="J62" s="2741"/>
      <c r="K62" s="2741"/>
      <c r="L62" s="2739"/>
      <c r="M62" s="2741"/>
      <c r="N62" s="2741"/>
      <c r="O62" s="2739">
        <v>2</v>
      </c>
      <c r="P62" s="2"/>
      <c r="Q62" s="2739">
        <v>2</v>
      </c>
      <c r="R62" s="2743">
        <v>5</v>
      </c>
      <c r="S62" s="2741"/>
      <c r="T62" s="2741"/>
      <c r="U62" s="2741"/>
      <c r="V62" s="2741"/>
      <c r="W62" s="2741"/>
      <c r="X62" s="2741"/>
      <c r="Y62" s="2741"/>
      <c r="Z62" s="2739"/>
      <c r="AA62" s="2739">
        <v>2</v>
      </c>
    </row>
    <row r="63" spans="1:27" ht="15.75">
      <c r="A63" s="2750">
        <v>53</v>
      </c>
      <c r="B63" s="2743" t="s">
        <v>24690</v>
      </c>
      <c r="C63" s="2743" t="s">
        <v>24691</v>
      </c>
      <c r="D63" s="2748"/>
      <c r="E63" s="2739">
        <v>3</v>
      </c>
      <c r="F63" s="2739"/>
      <c r="G63" s="2741"/>
      <c r="H63" s="2741"/>
      <c r="I63" s="2741"/>
      <c r="J63" s="2741"/>
      <c r="K63" s="2741"/>
      <c r="L63" s="2739"/>
      <c r="M63" s="2741"/>
      <c r="N63" s="2741"/>
      <c r="O63" s="2739">
        <v>3</v>
      </c>
      <c r="P63" s="2"/>
      <c r="Q63" s="2739">
        <v>3</v>
      </c>
      <c r="R63" s="2743">
        <v>5</v>
      </c>
      <c r="S63" s="2741"/>
      <c r="T63" s="2741"/>
      <c r="U63" s="2741"/>
      <c r="V63" s="2741"/>
      <c r="W63" s="2741"/>
      <c r="X63" s="2741"/>
      <c r="Y63" s="2741"/>
      <c r="Z63" s="2739"/>
      <c r="AA63" s="2739">
        <v>3</v>
      </c>
    </row>
    <row r="64" spans="1:27" ht="15.75">
      <c r="A64" s="2750">
        <v>54</v>
      </c>
      <c r="B64" s="2743" t="s">
        <v>24692</v>
      </c>
      <c r="C64" s="2743" t="s">
        <v>24693</v>
      </c>
      <c r="D64" s="2748"/>
      <c r="E64" s="2739">
        <v>3</v>
      </c>
      <c r="F64" s="2739">
        <v>3</v>
      </c>
      <c r="G64" s="2741"/>
      <c r="H64" s="2741"/>
      <c r="I64" s="2741"/>
      <c r="J64" s="2741"/>
      <c r="K64" s="2741"/>
      <c r="L64" s="2739">
        <v>3</v>
      </c>
      <c r="M64" s="2741"/>
      <c r="N64" s="2741"/>
      <c r="O64" s="2739"/>
      <c r="P64" s="2"/>
      <c r="Q64" s="2739"/>
      <c r="R64" s="2743">
        <v>5</v>
      </c>
      <c r="S64" s="2741"/>
      <c r="T64" s="2741"/>
      <c r="U64" s="2741"/>
      <c r="V64" s="2741"/>
      <c r="W64" s="2741"/>
      <c r="X64" s="2741"/>
      <c r="Y64" s="2741"/>
      <c r="Z64" s="2739">
        <v>3</v>
      </c>
      <c r="AA64" s="2739"/>
    </row>
    <row r="65" spans="1:27" ht="15.75">
      <c r="A65" s="2750">
        <v>55</v>
      </c>
      <c r="B65" s="2743" t="s">
        <v>24694</v>
      </c>
      <c r="C65" s="2743" t="s">
        <v>24695</v>
      </c>
      <c r="D65" s="2748"/>
      <c r="E65" s="2739">
        <v>1</v>
      </c>
      <c r="F65" s="2739"/>
      <c r="G65" s="2741"/>
      <c r="H65" s="2741"/>
      <c r="I65" s="2741"/>
      <c r="J65" s="2741"/>
      <c r="K65" s="2741"/>
      <c r="L65" s="2739"/>
      <c r="M65" s="2741"/>
      <c r="N65" s="2741"/>
      <c r="O65" s="2739">
        <v>1</v>
      </c>
      <c r="P65" s="2"/>
      <c r="Q65" s="2739">
        <v>1</v>
      </c>
      <c r="R65" s="2743">
        <v>5</v>
      </c>
      <c r="S65" s="2741"/>
      <c r="T65" s="2741"/>
      <c r="U65" s="2741"/>
      <c r="V65" s="2741"/>
      <c r="W65" s="2741"/>
      <c r="X65" s="2741"/>
      <c r="Y65" s="2741"/>
      <c r="Z65" s="2739"/>
      <c r="AA65" s="2739">
        <v>1</v>
      </c>
    </row>
    <row r="66" spans="1:27" ht="15.75">
      <c r="A66" s="2750">
        <v>56</v>
      </c>
      <c r="B66" s="2743" t="s">
        <v>24696</v>
      </c>
      <c r="C66" s="2743" t="s">
        <v>24697</v>
      </c>
      <c r="D66" s="2748"/>
      <c r="E66" s="2739">
        <v>2</v>
      </c>
      <c r="F66" s="2739"/>
      <c r="G66" s="2741"/>
      <c r="H66" s="2741"/>
      <c r="I66" s="2741"/>
      <c r="J66" s="2741"/>
      <c r="K66" s="2741"/>
      <c r="L66" s="2739"/>
      <c r="M66" s="2741"/>
      <c r="N66" s="2741"/>
      <c r="O66" s="2739">
        <v>2</v>
      </c>
      <c r="P66" s="2"/>
      <c r="Q66" s="2739">
        <v>2</v>
      </c>
      <c r="R66" s="2743">
        <v>5</v>
      </c>
      <c r="S66" s="2741"/>
      <c r="T66" s="2741"/>
      <c r="U66" s="2741"/>
      <c r="V66" s="2741"/>
      <c r="W66" s="2741"/>
      <c r="X66" s="2741"/>
      <c r="Y66" s="2741"/>
      <c r="Z66" s="2739"/>
      <c r="AA66" s="2739">
        <v>2</v>
      </c>
    </row>
    <row r="67" spans="1:27" ht="15.75">
      <c r="A67" s="2750">
        <v>57</v>
      </c>
      <c r="B67" s="2743" t="s">
        <v>24698</v>
      </c>
      <c r="C67" s="2743" t="s">
        <v>24699</v>
      </c>
      <c r="D67" s="2748"/>
      <c r="E67" s="2739">
        <v>2</v>
      </c>
      <c r="F67" s="2739">
        <v>2</v>
      </c>
      <c r="G67" s="2741"/>
      <c r="H67" s="2741"/>
      <c r="I67" s="2741"/>
      <c r="J67" s="2741"/>
      <c r="K67" s="2741"/>
      <c r="L67" s="2739">
        <v>2</v>
      </c>
      <c r="M67" s="2741"/>
      <c r="N67" s="2741"/>
      <c r="O67" s="2739"/>
      <c r="P67" s="2"/>
      <c r="Q67" s="2739"/>
      <c r="R67" s="2743">
        <v>5</v>
      </c>
      <c r="S67" s="2741"/>
      <c r="T67" s="2741"/>
      <c r="U67" s="2741"/>
      <c r="V67" s="2741"/>
      <c r="W67" s="2741"/>
      <c r="X67" s="2741"/>
      <c r="Y67" s="2741"/>
      <c r="Z67" s="2739">
        <v>2</v>
      </c>
      <c r="AA67" s="2739"/>
    </row>
    <row r="68" spans="1:27" ht="15.75">
      <c r="A68" s="2750">
        <v>58</v>
      </c>
      <c r="B68" s="2743" t="s">
        <v>24700</v>
      </c>
      <c r="C68" s="2743" t="s">
        <v>24701</v>
      </c>
      <c r="D68" s="2748"/>
      <c r="E68" s="2739">
        <v>1.3</v>
      </c>
      <c r="F68" s="2739"/>
      <c r="G68" s="2741"/>
      <c r="H68" s="2741"/>
      <c r="I68" s="2741"/>
      <c r="J68" s="2741"/>
      <c r="K68" s="2741"/>
      <c r="L68" s="2739"/>
      <c r="M68" s="2741"/>
      <c r="N68" s="2741"/>
      <c r="O68" s="2739">
        <v>1.3</v>
      </c>
      <c r="P68" s="2"/>
      <c r="Q68" s="2739">
        <v>1.3</v>
      </c>
      <c r="R68" s="2743">
        <v>5</v>
      </c>
      <c r="S68" s="2741"/>
      <c r="T68" s="2741"/>
      <c r="U68" s="2741"/>
      <c r="V68" s="2741"/>
      <c r="W68" s="2741"/>
      <c r="X68" s="2741"/>
      <c r="Y68" s="2741"/>
      <c r="Z68" s="2739"/>
      <c r="AA68" s="2739">
        <v>1.3</v>
      </c>
    </row>
    <row r="69" spans="1:27" ht="15.75">
      <c r="A69" s="2750">
        <v>59</v>
      </c>
      <c r="B69" s="2743" t="s">
        <v>24702</v>
      </c>
      <c r="C69" s="2743" t="s">
        <v>24703</v>
      </c>
      <c r="D69" s="2748"/>
      <c r="E69" s="2739">
        <v>3</v>
      </c>
      <c r="F69" s="2739"/>
      <c r="G69" s="2741"/>
      <c r="H69" s="2741"/>
      <c r="I69" s="2741"/>
      <c r="J69" s="2741"/>
      <c r="K69" s="2741"/>
      <c r="L69" s="2739"/>
      <c r="M69" s="2741"/>
      <c r="N69" s="2741"/>
      <c r="O69" s="2739">
        <v>3</v>
      </c>
      <c r="P69" s="2"/>
      <c r="Q69" s="2739">
        <v>3</v>
      </c>
      <c r="R69" s="2743">
        <v>5</v>
      </c>
      <c r="S69" s="2741"/>
      <c r="T69" s="2741"/>
      <c r="U69" s="2741"/>
      <c r="V69" s="2741"/>
      <c r="W69" s="2741"/>
      <c r="X69" s="2741"/>
      <c r="Y69" s="2741"/>
      <c r="Z69" s="2739"/>
      <c r="AA69" s="2739">
        <v>3</v>
      </c>
    </row>
    <row r="70" spans="1:27" ht="31.5">
      <c r="A70" s="2750">
        <v>60</v>
      </c>
      <c r="B70" s="2743" t="s">
        <v>24704</v>
      </c>
      <c r="C70" s="2743" t="s">
        <v>24705</v>
      </c>
      <c r="D70" s="2748"/>
      <c r="E70" s="2739">
        <v>2.6</v>
      </c>
      <c r="F70" s="2739"/>
      <c r="G70" s="2741"/>
      <c r="H70" s="2741"/>
      <c r="I70" s="2741"/>
      <c r="J70" s="2741"/>
      <c r="K70" s="2741"/>
      <c r="L70" s="2739"/>
      <c r="M70" s="2741"/>
      <c r="N70" s="2741"/>
      <c r="O70" s="2739">
        <v>2.6</v>
      </c>
      <c r="P70" s="2"/>
      <c r="Q70" s="2739">
        <v>2.6</v>
      </c>
      <c r="R70" s="2743">
        <v>5</v>
      </c>
      <c r="S70" s="2741"/>
      <c r="T70" s="2741"/>
      <c r="U70" s="2741"/>
      <c r="V70" s="2741"/>
      <c r="W70" s="2741"/>
      <c r="X70" s="2741"/>
      <c r="Y70" s="2741"/>
      <c r="Z70" s="2739"/>
      <c r="AA70" s="2739">
        <v>2.6</v>
      </c>
    </row>
    <row r="71" spans="1:27" ht="15.75">
      <c r="A71" s="2750">
        <v>61</v>
      </c>
      <c r="B71" s="2743" t="s">
        <v>24706</v>
      </c>
      <c r="C71" s="2743" t="s">
        <v>24707</v>
      </c>
      <c r="D71" s="2748"/>
      <c r="E71" s="2739">
        <v>2</v>
      </c>
      <c r="F71" s="2739">
        <v>2</v>
      </c>
      <c r="G71" s="2741"/>
      <c r="H71" s="2741"/>
      <c r="I71" s="2741"/>
      <c r="J71" s="2741"/>
      <c r="K71" s="2741"/>
      <c r="L71" s="2739">
        <v>2</v>
      </c>
      <c r="M71" s="2741"/>
      <c r="N71" s="2741"/>
      <c r="O71" s="2739"/>
      <c r="P71" s="2"/>
      <c r="Q71" s="2739"/>
      <c r="R71" s="2743">
        <v>5</v>
      </c>
      <c r="S71" s="2741"/>
      <c r="T71" s="2741"/>
      <c r="U71" s="2741"/>
      <c r="V71" s="2741"/>
      <c r="W71" s="2741"/>
      <c r="X71" s="2741"/>
      <c r="Y71" s="2741"/>
      <c r="Z71" s="2739">
        <v>2</v>
      </c>
      <c r="AA71" s="2739"/>
    </row>
    <row r="72" spans="1:27" ht="31.5">
      <c r="A72" s="2750">
        <v>62</v>
      </c>
      <c r="B72" s="2743" t="s">
        <v>24708</v>
      </c>
      <c r="C72" s="2743" t="s">
        <v>24709</v>
      </c>
      <c r="D72" s="2748"/>
      <c r="E72" s="2739">
        <v>3.4</v>
      </c>
      <c r="F72" s="2739">
        <v>3.4</v>
      </c>
      <c r="G72" s="2741"/>
      <c r="H72" s="2741"/>
      <c r="I72" s="2741"/>
      <c r="J72" s="2741"/>
      <c r="K72" s="2741"/>
      <c r="L72" s="2739">
        <v>3.4</v>
      </c>
      <c r="M72" s="2741"/>
      <c r="N72" s="2741"/>
      <c r="O72" s="2739"/>
      <c r="P72" s="2"/>
      <c r="Q72" s="2739"/>
      <c r="R72" s="2743">
        <v>5</v>
      </c>
      <c r="S72" s="2741"/>
      <c r="T72" s="2741"/>
      <c r="U72" s="2741"/>
      <c r="V72" s="2741"/>
      <c r="W72" s="2741"/>
      <c r="X72" s="2741"/>
      <c r="Y72" s="2741"/>
      <c r="Z72" s="2739">
        <v>3.4</v>
      </c>
      <c r="AA72" s="2739"/>
    </row>
    <row r="73" spans="1:27" ht="15.75">
      <c r="A73" s="2750">
        <v>63</v>
      </c>
      <c r="B73" s="2743" t="s">
        <v>24710</v>
      </c>
      <c r="C73" s="2743" t="s">
        <v>24711</v>
      </c>
      <c r="D73" s="2748"/>
      <c r="E73" s="2739">
        <v>2</v>
      </c>
      <c r="F73" s="2739"/>
      <c r="G73" s="2741"/>
      <c r="H73" s="2741"/>
      <c r="I73" s="2741"/>
      <c r="J73" s="2741"/>
      <c r="K73" s="2741"/>
      <c r="L73" s="2739"/>
      <c r="M73" s="2741"/>
      <c r="N73" s="2741"/>
      <c r="O73" s="2739">
        <v>2</v>
      </c>
      <c r="P73" s="2"/>
      <c r="Q73" s="2739">
        <v>2</v>
      </c>
      <c r="R73" s="2743">
        <v>5</v>
      </c>
      <c r="S73" s="2741"/>
      <c r="T73" s="2741"/>
      <c r="U73" s="2741"/>
      <c r="V73" s="2741"/>
      <c r="W73" s="2741"/>
      <c r="X73" s="2741"/>
      <c r="Y73" s="2741"/>
      <c r="Z73" s="2739"/>
      <c r="AA73" s="2739">
        <v>2</v>
      </c>
    </row>
    <row r="74" spans="1:27" ht="15.75">
      <c r="A74" s="2750">
        <v>64</v>
      </c>
      <c r="B74" s="2743" t="s">
        <v>24712</v>
      </c>
      <c r="C74" s="2743" t="s">
        <v>24713</v>
      </c>
      <c r="D74" s="2748"/>
      <c r="E74" s="2739">
        <v>2</v>
      </c>
      <c r="F74" s="2739"/>
      <c r="G74" s="2741"/>
      <c r="H74" s="2741"/>
      <c r="I74" s="2741"/>
      <c r="J74" s="2741"/>
      <c r="K74" s="2741"/>
      <c r="L74" s="2739"/>
      <c r="M74" s="2741"/>
      <c r="N74" s="2741"/>
      <c r="O74" s="2739">
        <v>2</v>
      </c>
      <c r="P74" s="2"/>
      <c r="Q74" s="2739">
        <v>2</v>
      </c>
      <c r="R74" s="2743">
        <v>5</v>
      </c>
      <c r="S74" s="2741"/>
      <c r="T74" s="2741"/>
      <c r="U74" s="2741"/>
      <c r="V74" s="2741"/>
      <c r="W74" s="2741"/>
      <c r="X74" s="2741"/>
      <c r="Y74" s="2741"/>
      <c r="Z74" s="2739"/>
      <c r="AA74" s="2739">
        <v>2</v>
      </c>
    </row>
    <row r="75" spans="1:27" ht="15.75">
      <c r="A75" s="2750">
        <v>65</v>
      </c>
      <c r="B75" s="2743" t="s">
        <v>24714</v>
      </c>
      <c r="C75" s="2743" t="s">
        <v>24715</v>
      </c>
      <c r="D75" s="2748"/>
      <c r="E75" s="2739">
        <v>2</v>
      </c>
      <c r="F75" s="2739">
        <v>2</v>
      </c>
      <c r="G75" s="2741"/>
      <c r="H75" s="2741"/>
      <c r="I75" s="2741"/>
      <c r="J75" s="2741"/>
      <c r="K75" s="2741"/>
      <c r="L75" s="2739">
        <v>2</v>
      </c>
      <c r="M75" s="2741"/>
      <c r="N75" s="2741"/>
      <c r="O75" s="2739"/>
      <c r="P75" s="2"/>
      <c r="Q75" s="2739"/>
      <c r="R75" s="2743">
        <v>5</v>
      </c>
      <c r="S75" s="2741"/>
      <c r="T75" s="2741"/>
      <c r="U75" s="2741"/>
      <c r="V75" s="2741"/>
      <c r="W75" s="2741"/>
      <c r="X75" s="2741"/>
      <c r="Y75" s="2741"/>
      <c r="Z75" s="2739">
        <v>2</v>
      </c>
      <c r="AA75" s="2739"/>
    </row>
    <row r="76" spans="1:27" ht="31.5">
      <c r="A76" s="2750">
        <v>66</v>
      </c>
      <c r="B76" s="2743" t="s">
        <v>24716</v>
      </c>
      <c r="C76" s="2743" t="s">
        <v>24717</v>
      </c>
      <c r="D76" s="2748"/>
      <c r="E76" s="2739">
        <v>5</v>
      </c>
      <c r="F76" s="2739">
        <v>5</v>
      </c>
      <c r="G76" s="2741"/>
      <c r="H76" s="2741"/>
      <c r="I76" s="2741"/>
      <c r="J76" s="2741"/>
      <c r="K76" s="2741"/>
      <c r="L76" s="2739">
        <v>5</v>
      </c>
      <c r="M76" s="2741"/>
      <c r="N76" s="2741"/>
      <c r="O76" s="2739"/>
      <c r="P76" s="2"/>
      <c r="Q76" s="2739"/>
      <c r="R76" s="2743">
        <v>5</v>
      </c>
      <c r="S76" s="2741"/>
      <c r="T76" s="2741"/>
      <c r="U76" s="2741"/>
      <c r="V76" s="2741"/>
      <c r="W76" s="2741"/>
      <c r="X76" s="2741"/>
      <c r="Y76" s="2741"/>
      <c r="Z76" s="2739">
        <v>5</v>
      </c>
      <c r="AA76" s="2739"/>
    </row>
    <row r="77" spans="1:27" ht="31.5">
      <c r="A77" s="2750">
        <v>67</v>
      </c>
      <c r="B77" s="2743" t="s">
        <v>24718</v>
      </c>
      <c r="C77" s="2743" t="s">
        <v>24719</v>
      </c>
      <c r="D77" s="2748"/>
      <c r="E77" s="2739">
        <v>1.5</v>
      </c>
      <c r="F77" s="2739"/>
      <c r="G77" s="2741"/>
      <c r="H77" s="2741"/>
      <c r="I77" s="2741"/>
      <c r="J77" s="2741"/>
      <c r="K77" s="2741"/>
      <c r="L77" s="2739"/>
      <c r="M77" s="2741"/>
      <c r="N77" s="2741"/>
      <c r="O77" s="2739">
        <v>1.5</v>
      </c>
      <c r="P77" s="2"/>
      <c r="Q77" s="2739">
        <v>1.5</v>
      </c>
      <c r="R77" s="2743">
        <v>5</v>
      </c>
      <c r="S77" s="2741"/>
      <c r="T77" s="2741"/>
      <c r="U77" s="2741"/>
      <c r="V77" s="2741"/>
      <c r="W77" s="2741"/>
      <c r="X77" s="2741"/>
      <c r="Y77" s="2741"/>
      <c r="Z77" s="2739"/>
      <c r="AA77" s="2739">
        <v>1.5</v>
      </c>
    </row>
    <row r="78" spans="1:27" ht="31.5">
      <c r="A78" s="2750">
        <v>68</v>
      </c>
      <c r="B78" s="2743" t="s">
        <v>24720</v>
      </c>
      <c r="C78" s="2743" t="s">
        <v>24721</v>
      </c>
      <c r="D78" s="2748"/>
      <c r="E78" s="2739">
        <v>2</v>
      </c>
      <c r="F78" s="2739"/>
      <c r="G78" s="2741"/>
      <c r="H78" s="2741"/>
      <c r="I78" s="2741"/>
      <c r="J78" s="2741"/>
      <c r="K78" s="2741"/>
      <c r="L78" s="2739"/>
      <c r="M78" s="2741"/>
      <c r="N78" s="2741"/>
      <c r="O78" s="2739">
        <v>2</v>
      </c>
      <c r="P78" s="2"/>
      <c r="Q78" s="2739">
        <v>2</v>
      </c>
      <c r="R78" s="2743">
        <v>5</v>
      </c>
      <c r="S78" s="2741"/>
      <c r="T78" s="2741"/>
      <c r="U78" s="2741"/>
      <c r="V78" s="2741"/>
      <c r="W78" s="2741"/>
      <c r="X78" s="2741"/>
      <c r="Y78" s="2741"/>
      <c r="Z78" s="2739"/>
      <c r="AA78" s="2739">
        <v>2</v>
      </c>
    </row>
    <row r="79" spans="1:27" ht="15.75">
      <c r="A79" s="2750">
        <v>69</v>
      </c>
      <c r="B79" s="2743" t="s">
        <v>24722</v>
      </c>
      <c r="C79" s="2743" t="s">
        <v>24723</v>
      </c>
      <c r="D79" s="2748"/>
      <c r="E79" s="2742">
        <v>2</v>
      </c>
      <c r="F79" s="2742"/>
      <c r="G79" s="2741"/>
      <c r="H79" s="2741"/>
      <c r="I79" s="2741"/>
      <c r="J79" s="2741"/>
      <c r="K79" s="2741"/>
      <c r="L79" s="2742"/>
      <c r="M79" s="2741"/>
      <c r="N79" s="2741"/>
      <c r="O79" s="2742">
        <v>2</v>
      </c>
      <c r="P79" s="2"/>
      <c r="Q79" s="2742">
        <v>2</v>
      </c>
      <c r="R79" s="2743">
        <v>5</v>
      </c>
      <c r="S79" s="2741"/>
      <c r="T79" s="2741"/>
      <c r="U79" s="2741"/>
      <c r="V79" s="2741"/>
      <c r="W79" s="2741"/>
      <c r="X79" s="2741"/>
      <c r="Y79" s="2741"/>
      <c r="Z79" s="2742"/>
      <c r="AA79" s="2742">
        <v>2</v>
      </c>
    </row>
    <row r="80" spans="1:27" ht="31.5">
      <c r="A80" s="2750">
        <v>70</v>
      </c>
      <c r="B80" s="2743" t="s">
        <v>24724</v>
      </c>
      <c r="C80" s="2743" t="s">
        <v>24725</v>
      </c>
      <c r="D80" s="2748"/>
      <c r="E80" s="2739">
        <v>0.3</v>
      </c>
      <c r="F80" s="2739">
        <v>0.3</v>
      </c>
      <c r="G80" s="2741"/>
      <c r="H80" s="2741"/>
      <c r="I80" s="2741"/>
      <c r="J80" s="2741"/>
      <c r="K80" s="2741"/>
      <c r="L80" s="2739">
        <v>0.3</v>
      </c>
      <c r="M80" s="2741"/>
      <c r="N80" s="2741"/>
      <c r="O80" s="2739"/>
      <c r="P80" s="2"/>
      <c r="Q80" s="2739"/>
      <c r="R80" s="2743">
        <v>5</v>
      </c>
      <c r="S80" s="2741"/>
      <c r="T80" s="2741"/>
      <c r="U80" s="2741"/>
      <c r="V80" s="2741"/>
      <c r="W80" s="2741"/>
      <c r="X80" s="2741"/>
      <c r="Y80" s="2741"/>
      <c r="Z80" s="2739">
        <v>0.3</v>
      </c>
      <c r="AA80" s="2739"/>
    </row>
    <row r="81" spans="1:27" ht="15.75">
      <c r="A81" s="2750">
        <v>71</v>
      </c>
      <c r="B81" s="2743" t="s">
        <v>24726</v>
      </c>
      <c r="C81" s="2743" t="s">
        <v>24727</v>
      </c>
      <c r="D81" s="2748"/>
      <c r="E81" s="2739">
        <v>2.891</v>
      </c>
      <c r="F81" s="2739"/>
      <c r="G81" s="2741"/>
      <c r="H81" s="2741"/>
      <c r="I81" s="2741"/>
      <c r="J81" s="2741"/>
      <c r="K81" s="2741"/>
      <c r="L81" s="2739"/>
      <c r="M81" s="2741"/>
      <c r="N81" s="2741"/>
      <c r="O81" s="2739">
        <v>2.891</v>
      </c>
      <c r="P81" s="2"/>
      <c r="Q81" s="2739">
        <v>2.891</v>
      </c>
      <c r="R81" s="2743">
        <v>5</v>
      </c>
      <c r="S81" s="2741"/>
      <c r="T81" s="2741"/>
      <c r="U81" s="2741"/>
      <c r="V81" s="2741"/>
      <c r="W81" s="2741"/>
      <c r="X81" s="2741"/>
      <c r="Y81" s="2741"/>
      <c r="Z81" s="2739"/>
      <c r="AA81" s="2739">
        <v>2.891</v>
      </c>
    </row>
    <row r="82" spans="1:27" ht="15.75">
      <c r="A82" s="2750">
        <v>72</v>
      </c>
      <c r="B82" s="2743" t="s">
        <v>24728</v>
      </c>
      <c r="C82" s="2743" t="s">
        <v>24729</v>
      </c>
      <c r="D82" s="2748"/>
      <c r="E82" s="2739">
        <v>4</v>
      </c>
      <c r="F82" s="2739"/>
      <c r="G82" s="2741"/>
      <c r="H82" s="2741"/>
      <c r="I82" s="2741"/>
      <c r="J82" s="2741"/>
      <c r="K82" s="2741"/>
      <c r="L82" s="2739"/>
      <c r="M82" s="2741"/>
      <c r="N82" s="2741"/>
      <c r="O82" s="2739">
        <v>4</v>
      </c>
      <c r="P82" s="2"/>
      <c r="Q82" s="2739">
        <v>4</v>
      </c>
      <c r="R82" s="2743">
        <v>5</v>
      </c>
      <c r="S82" s="2741"/>
      <c r="T82" s="2741"/>
      <c r="U82" s="2741"/>
      <c r="V82" s="2741"/>
      <c r="W82" s="2741"/>
      <c r="X82" s="2741"/>
      <c r="Y82" s="2741"/>
      <c r="Z82" s="2739"/>
      <c r="AA82" s="2739">
        <v>4</v>
      </c>
    </row>
    <row r="83" spans="1:27" ht="15.75">
      <c r="A83" s="2750">
        <v>73</v>
      </c>
      <c r="B83" s="2743" t="s">
        <v>24730</v>
      </c>
      <c r="C83" s="2743" t="s">
        <v>24731</v>
      </c>
      <c r="D83" s="2748"/>
      <c r="E83" s="2739">
        <v>3</v>
      </c>
      <c r="F83" s="2739"/>
      <c r="G83" s="2741"/>
      <c r="H83" s="2741"/>
      <c r="I83" s="2741"/>
      <c r="J83" s="2741"/>
      <c r="K83" s="2741"/>
      <c r="L83" s="2739"/>
      <c r="M83" s="2741"/>
      <c r="N83" s="2741"/>
      <c r="O83" s="2739">
        <v>3</v>
      </c>
      <c r="P83" s="2"/>
      <c r="Q83" s="2739">
        <v>3</v>
      </c>
      <c r="R83" s="2743">
        <v>5</v>
      </c>
      <c r="S83" s="2741"/>
      <c r="T83" s="2741"/>
      <c r="U83" s="2741"/>
      <c r="V83" s="2741"/>
      <c r="W83" s="2741"/>
      <c r="X83" s="2741"/>
      <c r="Y83" s="2741"/>
      <c r="Z83" s="2739"/>
      <c r="AA83" s="2739">
        <v>3</v>
      </c>
    </row>
    <row r="84" spans="1:27" ht="15.75">
      <c r="A84" s="2750">
        <v>74</v>
      </c>
      <c r="B84" s="2743" t="s">
        <v>24732</v>
      </c>
      <c r="C84" s="2743" t="s">
        <v>24733</v>
      </c>
      <c r="D84" s="2748"/>
      <c r="E84" s="2739">
        <v>2.25</v>
      </c>
      <c r="F84" s="2739"/>
      <c r="G84" s="2741"/>
      <c r="H84" s="2741"/>
      <c r="I84" s="2741"/>
      <c r="J84" s="2741"/>
      <c r="K84" s="2741"/>
      <c r="L84" s="2739"/>
      <c r="M84" s="2741"/>
      <c r="N84" s="2741"/>
      <c r="O84" s="2739">
        <v>2.25</v>
      </c>
      <c r="P84" s="2"/>
      <c r="Q84" s="2739">
        <v>2.25</v>
      </c>
      <c r="R84" s="2743">
        <v>5</v>
      </c>
      <c r="S84" s="2741"/>
      <c r="T84" s="2741"/>
      <c r="U84" s="2741"/>
      <c r="V84" s="2741"/>
      <c r="W84" s="2741"/>
      <c r="X84" s="2741"/>
      <c r="Y84" s="2741"/>
      <c r="Z84" s="2739"/>
      <c r="AA84" s="2739">
        <v>2.25</v>
      </c>
    </row>
    <row r="85" spans="1:27" ht="15.75">
      <c r="A85" s="2750">
        <v>75</v>
      </c>
      <c r="B85" s="2743" t="s">
        <v>24734</v>
      </c>
      <c r="C85" s="2743" t="s">
        <v>24735</v>
      </c>
      <c r="D85" s="2748"/>
      <c r="E85" s="2739">
        <v>5</v>
      </c>
      <c r="F85" s="2739"/>
      <c r="G85" s="2741"/>
      <c r="H85" s="2741"/>
      <c r="I85" s="2741"/>
      <c r="J85" s="2741"/>
      <c r="K85" s="2741"/>
      <c r="L85" s="2739"/>
      <c r="M85" s="2741"/>
      <c r="N85" s="2741"/>
      <c r="O85" s="2739">
        <v>5</v>
      </c>
      <c r="P85" s="2"/>
      <c r="Q85" s="2739">
        <v>5</v>
      </c>
      <c r="R85" s="2743">
        <v>5</v>
      </c>
      <c r="S85" s="2741"/>
      <c r="T85" s="2741"/>
      <c r="U85" s="2741"/>
      <c r="V85" s="2741"/>
      <c r="W85" s="2741"/>
      <c r="X85" s="2741"/>
      <c r="Y85" s="2741"/>
      <c r="Z85" s="2739"/>
      <c r="AA85" s="2739">
        <v>5</v>
      </c>
    </row>
    <row r="86" spans="1:27" ht="15.75">
      <c r="A86" s="2750">
        <v>76</v>
      </c>
      <c r="B86" s="2743" t="s">
        <v>24736</v>
      </c>
      <c r="C86" s="2743" t="s">
        <v>24737</v>
      </c>
      <c r="D86" s="2748"/>
      <c r="E86" s="2739">
        <v>1.6</v>
      </c>
      <c r="F86" s="2739"/>
      <c r="G86" s="2741"/>
      <c r="H86" s="2741"/>
      <c r="I86" s="2741"/>
      <c r="J86" s="2741"/>
      <c r="K86" s="2741"/>
      <c r="L86" s="2739"/>
      <c r="M86" s="2741"/>
      <c r="N86" s="2741"/>
      <c r="O86" s="2739">
        <v>1.6</v>
      </c>
      <c r="P86" s="2"/>
      <c r="Q86" s="2739">
        <v>1.6</v>
      </c>
      <c r="R86" s="2743">
        <v>5</v>
      </c>
      <c r="S86" s="2741"/>
      <c r="T86" s="2741"/>
      <c r="U86" s="2741"/>
      <c r="V86" s="2741"/>
      <c r="W86" s="2741"/>
      <c r="X86" s="2741"/>
      <c r="Y86" s="2741"/>
      <c r="Z86" s="2739"/>
      <c r="AA86" s="2739">
        <v>1.6</v>
      </c>
    </row>
    <row r="87" spans="1:27" ht="31.5">
      <c r="A87" s="2750">
        <v>77</v>
      </c>
      <c r="B87" s="2743" t="s">
        <v>24738</v>
      </c>
      <c r="C87" s="2743" t="s">
        <v>24739</v>
      </c>
      <c r="D87" s="2748"/>
      <c r="E87" s="2739">
        <v>3</v>
      </c>
      <c r="F87" s="2739"/>
      <c r="G87" s="2741"/>
      <c r="H87" s="2741"/>
      <c r="I87" s="2741"/>
      <c r="J87" s="2741"/>
      <c r="K87" s="2741"/>
      <c r="L87" s="2739"/>
      <c r="M87" s="2741"/>
      <c r="N87" s="2741"/>
      <c r="O87" s="2739">
        <v>3</v>
      </c>
      <c r="P87" s="2"/>
      <c r="Q87" s="2739">
        <v>3</v>
      </c>
      <c r="R87" s="2743">
        <v>5</v>
      </c>
      <c r="S87" s="2741"/>
      <c r="T87" s="2741"/>
      <c r="U87" s="2741"/>
      <c r="V87" s="2741"/>
      <c r="W87" s="2741"/>
      <c r="X87" s="2741"/>
      <c r="Y87" s="2741"/>
      <c r="Z87" s="2739"/>
      <c r="AA87" s="2739">
        <v>3</v>
      </c>
    </row>
    <row r="88" spans="1:27" ht="15.75">
      <c r="A88" s="2750">
        <v>78</v>
      </c>
      <c r="B88" s="2743" t="s">
        <v>24740</v>
      </c>
      <c r="C88" s="2743" t="s">
        <v>24741</v>
      </c>
      <c r="D88" s="2748"/>
      <c r="E88" s="2739">
        <v>4</v>
      </c>
      <c r="F88" s="2739"/>
      <c r="G88" s="2741"/>
      <c r="H88" s="2741"/>
      <c r="I88" s="2741"/>
      <c r="J88" s="2741"/>
      <c r="K88" s="2741"/>
      <c r="L88" s="2739"/>
      <c r="M88" s="2741"/>
      <c r="N88" s="2741"/>
      <c r="O88" s="2739">
        <v>4</v>
      </c>
      <c r="P88" s="2"/>
      <c r="Q88" s="2739">
        <v>4</v>
      </c>
      <c r="R88" s="2743">
        <v>5</v>
      </c>
      <c r="S88" s="2741"/>
      <c r="T88" s="2741"/>
      <c r="U88" s="2741"/>
      <c r="V88" s="2741"/>
      <c r="W88" s="2741"/>
      <c r="X88" s="2741"/>
      <c r="Y88" s="2741"/>
      <c r="Z88" s="2739"/>
      <c r="AA88" s="2739">
        <v>4</v>
      </c>
    </row>
    <row r="89" spans="1:27" ht="15.75">
      <c r="A89" s="2750">
        <v>79</v>
      </c>
      <c r="B89" s="2743" t="s">
        <v>24742</v>
      </c>
      <c r="C89" s="2743" t="s">
        <v>24743</v>
      </c>
      <c r="D89" s="2748"/>
      <c r="E89" s="2739">
        <v>3</v>
      </c>
      <c r="F89" s="2739"/>
      <c r="G89" s="2741"/>
      <c r="H89" s="2741"/>
      <c r="I89" s="2741"/>
      <c r="J89" s="2741"/>
      <c r="K89" s="2741"/>
      <c r="L89" s="2739"/>
      <c r="M89" s="2741"/>
      <c r="N89" s="2741"/>
      <c r="O89" s="2739">
        <v>3</v>
      </c>
      <c r="P89" s="2"/>
      <c r="Q89" s="2739">
        <v>3</v>
      </c>
      <c r="R89" s="2743">
        <v>5</v>
      </c>
      <c r="S89" s="2741"/>
      <c r="T89" s="2741"/>
      <c r="U89" s="2741"/>
      <c r="V89" s="2741"/>
      <c r="W89" s="2741"/>
      <c r="X89" s="2741"/>
      <c r="Y89" s="2741"/>
      <c r="Z89" s="2739"/>
      <c r="AA89" s="2739">
        <v>3</v>
      </c>
    </row>
    <row r="90" spans="1:27" ht="15.75">
      <c r="A90" s="2750">
        <v>80</v>
      </c>
      <c r="B90" s="2743" t="s">
        <v>24744</v>
      </c>
      <c r="C90" s="2743" t="s">
        <v>24745</v>
      </c>
      <c r="D90" s="2748"/>
      <c r="E90" s="2739">
        <v>0.5</v>
      </c>
      <c r="F90" s="2739">
        <v>0.5</v>
      </c>
      <c r="G90" s="2741"/>
      <c r="H90" s="2741"/>
      <c r="I90" s="2741"/>
      <c r="J90" s="2741"/>
      <c r="K90" s="2741"/>
      <c r="L90" s="2739">
        <v>0.5</v>
      </c>
      <c r="M90" s="2741"/>
      <c r="N90" s="2741"/>
      <c r="O90" s="2739"/>
      <c r="P90" s="2"/>
      <c r="Q90" s="2739"/>
      <c r="R90" s="2743">
        <v>5</v>
      </c>
      <c r="S90" s="2741"/>
      <c r="T90" s="2741"/>
      <c r="U90" s="2741"/>
      <c r="V90" s="2741"/>
      <c r="W90" s="2741"/>
      <c r="X90" s="2741"/>
      <c r="Y90" s="2741"/>
      <c r="Z90" s="2739">
        <v>0.5</v>
      </c>
      <c r="AA90" s="2739"/>
    </row>
    <row r="91" spans="1:27" ht="15.75">
      <c r="A91" s="2750">
        <v>81</v>
      </c>
      <c r="B91" s="2743" t="s">
        <v>24746</v>
      </c>
      <c r="C91" s="2743" t="s">
        <v>24747</v>
      </c>
      <c r="D91" s="2748"/>
      <c r="E91" s="2739">
        <v>4</v>
      </c>
      <c r="F91" s="2739"/>
      <c r="G91" s="2741"/>
      <c r="H91" s="2741"/>
      <c r="I91" s="2741"/>
      <c r="J91" s="2741"/>
      <c r="K91" s="2741"/>
      <c r="L91" s="2739"/>
      <c r="M91" s="2741"/>
      <c r="N91" s="2741"/>
      <c r="O91" s="2739">
        <v>4</v>
      </c>
      <c r="P91" s="2"/>
      <c r="Q91" s="2739">
        <v>4</v>
      </c>
      <c r="R91" s="2743">
        <v>5</v>
      </c>
      <c r="S91" s="2741"/>
      <c r="T91" s="2741"/>
      <c r="U91" s="2741"/>
      <c r="V91" s="2741"/>
      <c r="W91" s="2741"/>
      <c r="X91" s="2741"/>
      <c r="Y91" s="2741"/>
      <c r="Z91" s="2739"/>
      <c r="AA91" s="2739">
        <v>4</v>
      </c>
    </row>
    <row r="92" spans="1:27" ht="15.75">
      <c r="A92" s="2750">
        <v>82</v>
      </c>
      <c r="B92" s="2743" t="s">
        <v>24748</v>
      </c>
      <c r="C92" s="2743" t="s">
        <v>24749</v>
      </c>
      <c r="D92" s="2748"/>
      <c r="E92" s="2739">
        <v>6.18</v>
      </c>
      <c r="F92" s="2739"/>
      <c r="G92" s="2741"/>
      <c r="H92" s="2741"/>
      <c r="I92" s="2741"/>
      <c r="J92" s="2741"/>
      <c r="K92" s="2741"/>
      <c r="L92" s="2739"/>
      <c r="M92" s="2741"/>
      <c r="N92" s="2741"/>
      <c r="O92" s="2739">
        <v>6.18</v>
      </c>
      <c r="P92" s="2"/>
      <c r="Q92" s="2739">
        <v>6.18</v>
      </c>
      <c r="R92" s="2743">
        <v>5</v>
      </c>
      <c r="S92" s="2741"/>
      <c r="T92" s="2741"/>
      <c r="U92" s="2741"/>
      <c r="V92" s="2741"/>
      <c r="W92" s="2741"/>
      <c r="X92" s="2741"/>
      <c r="Y92" s="2741"/>
      <c r="Z92" s="2739"/>
      <c r="AA92" s="2739">
        <v>6.18</v>
      </c>
    </row>
    <row r="93" spans="1:27" ht="15.75">
      <c r="A93" s="2750">
        <v>83</v>
      </c>
      <c r="B93" s="2743" t="s">
        <v>24750</v>
      </c>
      <c r="C93" s="2743" t="s">
        <v>24751</v>
      </c>
      <c r="D93" s="2748"/>
      <c r="E93" s="2739">
        <v>3.3</v>
      </c>
      <c r="F93" s="2739"/>
      <c r="G93" s="2741"/>
      <c r="H93" s="2741"/>
      <c r="I93" s="2741"/>
      <c r="J93" s="2741"/>
      <c r="K93" s="2741"/>
      <c r="L93" s="2739"/>
      <c r="M93" s="2741"/>
      <c r="N93" s="2741"/>
      <c r="O93" s="2739">
        <v>3.3</v>
      </c>
      <c r="P93" s="2"/>
      <c r="Q93" s="2739">
        <v>3.3</v>
      </c>
      <c r="R93" s="2743">
        <v>5</v>
      </c>
      <c r="S93" s="2741"/>
      <c r="T93" s="2741"/>
      <c r="U93" s="2741"/>
      <c r="V93" s="2741"/>
      <c r="W93" s="2741"/>
      <c r="X93" s="2741"/>
      <c r="Y93" s="2741"/>
      <c r="Z93" s="2739"/>
      <c r="AA93" s="2739">
        <v>3.3</v>
      </c>
    </row>
    <row r="94" spans="1:27" ht="31.5">
      <c r="A94" s="2750">
        <v>84</v>
      </c>
      <c r="B94" s="2743" t="s">
        <v>24752</v>
      </c>
      <c r="C94" s="2743" t="s">
        <v>24753</v>
      </c>
      <c r="D94" s="2748"/>
      <c r="E94" s="2739">
        <v>1.5</v>
      </c>
      <c r="F94" s="2739"/>
      <c r="G94" s="2741"/>
      <c r="H94" s="2741"/>
      <c r="I94" s="2741"/>
      <c r="J94" s="2741"/>
      <c r="K94" s="2741"/>
      <c r="L94" s="2739"/>
      <c r="M94" s="2741"/>
      <c r="N94" s="2741"/>
      <c r="O94" s="2739">
        <v>1.5</v>
      </c>
      <c r="P94" s="2"/>
      <c r="Q94" s="2739">
        <v>1.5</v>
      </c>
      <c r="R94" s="2743">
        <v>5</v>
      </c>
      <c r="S94" s="2741"/>
      <c r="T94" s="2741"/>
      <c r="U94" s="2741"/>
      <c r="V94" s="2741"/>
      <c r="W94" s="2741"/>
      <c r="X94" s="2741"/>
      <c r="Y94" s="2741"/>
      <c r="Z94" s="2739"/>
      <c r="AA94" s="2739">
        <v>1.5</v>
      </c>
    </row>
    <row r="95" spans="1:27" ht="31.5">
      <c r="A95" s="2750">
        <v>85</v>
      </c>
      <c r="B95" s="2743" t="s">
        <v>24754</v>
      </c>
      <c r="C95" s="2743" t="s">
        <v>24755</v>
      </c>
      <c r="D95" s="2748"/>
      <c r="E95" s="2739">
        <v>0.2</v>
      </c>
      <c r="F95" s="2739">
        <v>0.2</v>
      </c>
      <c r="G95" s="2741"/>
      <c r="H95" s="2741"/>
      <c r="I95" s="2741"/>
      <c r="J95" s="2741"/>
      <c r="K95" s="2741"/>
      <c r="L95" s="2739">
        <v>0.2</v>
      </c>
      <c r="M95" s="2741"/>
      <c r="N95" s="2741"/>
      <c r="O95" s="2739"/>
      <c r="P95" s="2"/>
      <c r="Q95" s="2739"/>
      <c r="R95" s="2743">
        <v>5</v>
      </c>
      <c r="S95" s="2741"/>
      <c r="T95" s="2741"/>
      <c r="U95" s="2741"/>
      <c r="V95" s="2741"/>
      <c r="W95" s="2741"/>
      <c r="X95" s="2741"/>
      <c r="Y95" s="2741"/>
      <c r="Z95" s="2739">
        <v>0.2</v>
      </c>
      <c r="AA95" s="2739"/>
    </row>
    <row r="96" spans="1:27" ht="31.5">
      <c r="A96" s="2750">
        <v>86</v>
      </c>
      <c r="B96" s="2743" t="s">
        <v>24756</v>
      </c>
      <c r="C96" s="2743" t="s">
        <v>24757</v>
      </c>
      <c r="D96" s="2748"/>
      <c r="E96" s="2742">
        <v>0.8</v>
      </c>
      <c r="F96" s="2742"/>
      <c r="G96" s="2741"/>
      <c r="H96" s="2741"/>
      <c r="I96" s="2741"/>
      <c r="J96" s="2741"/>
      <c r="K96" s="2741"/>
      <c r="L96" s="2742"/>
      <c r="M96" s="2741"/>
      <c r="N96" s="2741"/>
      <c r="O96" s="2742">
        <v>0.8</v>
      </c>
      <c r="P96" s="2"/>
      <c r="Q96" s="2742">
        <v>0.8</v>
      </c>
      <c r="R96" s="2743">
        <v>5</v>
      </c>
      <c r="S96" s="2741"/>
      <c r="T96" s="2741"/>
      <c r="U96" s="2741"/>
      <c r="V96" s="2741"/>
      <c r="W96" s="2741"/>
      <c r="X96" s="2741"/>
      <c r="Y96" s="2741"/>
      <c r="Z96" s="2742"/>
      <c r="AA96" s="2742">
        <v>0.8</v>
      </c>
    </row>
    <row r="97" spans="1:27" ht="31.5">
      <c r="A97" s="2750">
        <v>87</v>
      </c>
      <c r="B97" s="2743" t="s">
        <v>24758</v>
      </c>
      <c r="C97" s="2743" t="s">
        <v>24759</v>
      </c>
      <c r="D97" s="2748"/>
      <c r="E97" s="2739">
        <v>3</v>
      </c>
      <c r="F97" s="2739"/>
      <c r="G97" s="2741"/>
      <c r="H97" s="2741"/>
      <c r="I97" s="2741"/>
      <c r="J97" s="2741"/>
      <c r="K97" s="2741"/>
      <c r="L97" s="2739"/>
      <c r="M97" s="2741"/>
      <c r="N97" s="2741"/>
      <c r="O97" s="2739">
        <v>3</v>
      </c>
      <c r="P97" s="2"/>
      <c r="Q97" s="2739">
        <v>3</v>
      </c>
      <c r="R97" s="2743">
        <v>5</v>
      </c>
      <c r="S97" s="2741"/>
      <c r="T97" s="2741"/>
      <c r="U97" s="2741"/>
      <c r="V97" s="2741"/>
      <c r="W97" s="2741"/>
      <c r="X97" s="2741"/>
      <c r="Y97" s="2741"/>
      <c r="Z97" s="2739"/>
      <c r="AA97" s="2739">
        <v>3</v>
      </c>
    </row>
    <row r="98" spans="1:27" ht="31.5">
      <c r="A98" s="2750">
        <v>88</v>
      </c>
      <c r="B98" s="2743" t="s">
        <v>24760</v>
      </c>
      <c r="C98" s="2743" t="s">
        <v>24761</v>
      </c>
      <c r="D98" s="2748"/>
      <c r="E98" s="2739">
        <v>3.12</v>
      </c>
      <c r="F98" s="2739"/>
      <c r="G98" s="2741"/>
      <c r="H98" s="2741"/>
      <c r="I98" s="2741"/>
      <c r="J98" s="2741"/>
      <c r="K98" s="2741"/>
      <c r="L98" s="2739"/>
      <c r="M98" s="2741"/>
      <c r="N98" s="2741"/>
      <c r="O98" s="2739">
        <v>3.12</v>
      </c>
      <c r="P98" s="2"/>
      <c r="Q98" s="2739">
        <v>3.12</v>
      </c>
      <c r="R98" s="2743">
        <v>5</v>
      </c>
      <c r="S98" s="2741"/>
      <c r="T98" s="2741"/>
      <c r="U98" s="2741"/>
      <c r="V98" s="2741"/>
      <c r="W98" s="2741"/>
      <c r="X98" s="2741"/>
      <c r="Y98" s="2741"/>
      <c r="Z98" s="2739"/>
      <c r="AA98" s="2739">
        <v>3.12</v>
      </c>
    </row>
    <row r="99" spans="1:27" ht="15.75">
      <c r="A99" s="2750">
        <v>89</v>
      </c>
      <c r="B99" s="2743" t="s">
        <v>24762</v>
      </c>
      <c r="C99" s="2743" t="s">
        <v>24763</v>
      </c>
      <c r="D99" s="2748"/>
      <c r="E99" s="2739">
        <v>2</v>
      </c>
      <c r="F99" s="2739"/>
      <c r="G99" s="2741"/>
      <c r="H99" s="2741"/>
      <c r="I99" s="2741"/>
      <c r="J99" s="2741"/>
      <c r="K99" s="2741"/>
      <c r="L99" s="2739"/>
      <c r="M99" s="2741"/>
      <c r="N99" s="2741"/>
      <c r="O99" s="2739">
        <v>2</v>
      </c>
      <c r="P99" s="2"/>
      <c r="Q99" s="2739">
        <v>2</v>
      </c>
      <c r="R99" s="2743">
        <v>5</v>
      </c>
      <c r="S99" s="2741"/>
      <c r="T99" s="2741"/>
      <c r="U99" s="2741"/>
      <c r="V99" s="2741"/>
      <c r="W99" s="2741"/>
      <c r="X99" s="2741"/>
      <c r="Y99" s="2741"/>
      <c r="Z99" s="2739"/>
      <c r="AA99" s="2739">
        <v>2</v>
      </c>
    </row>
    <row r="100" spans="1:27" ht="15.75">
      <c r="A100" s="2750">
        <v>90</v>
      </c>
      <c r="B100" s="2743" t="s">
        <v>24764</v>
      </c>
      <c r="C100" s="2743" t="s">
        <v>24765</v>
      </c>
      <c r="D100" s="2748"/>
      <c r="E100" s="2739">
        <v>1.5</v>
      </c>
      <c r="F100" s="2739"/>
      <c r="G100" s="2741"/>
      <c r="H100" s="2741"/>
      <c r="I100" s="2741"/>
      <c r="J100" s="2741"/>
      <c r="K100" s="2741"/>
      <c r="L100" s="2739"/>
      <c r="M100" s="2741"/>
      <c r="N100" s="2741"/>
      <c r="O100" s="2739">
        <v>1.5</v>
      </c>
      <c r="P100" s="2"/>
      <c r="Q100" s="2739">
        <v>1.5</v>
      </c>
      <c r="R100" s="2743">
        <v>5</v>
      </c>
      <c r="S100" s="2741"/>
      <c r="T100" s="2741"/>
      <c r="U100" s="2741"/>
      <c r="V100" s="2741"/>
      <c r="W100" s="2741"/>
      <c r="X100" s="2741"/>
      <c r="Y100" s="2741"/>
      <c r="Z100" s="2739"/>
      <c r="AA100" s="2739">
        <v>1.5</v>
      </c>
    </row>
    <row r="101" spans="1:27" ht="31.5">
      <c r="A101" s="2750">
        <v>91</v>
      </c>
      <c r="B101" s="2743" t="s">
        <v>24766</v>
      </c>
      <c r="C101" s="2743" t="s">
        <v>24767</v>
      </c>
      <c r="D101" s="2748"/>
      <c r="E101" s="2739">
        <v>2</v>
      </c>
      <c r="F101" s="2739"/>
      <c r="G101" s="2741"/>
      <c r="H101" s="2741"/>
      <c r="I101" s="2741"/>
      <c r="J101" s="2741"/>
      <c r="K101" s="2741"/>
      <c r="L101" s="2739"/>
      <c r="M101" s="2741"/>
      <c r="N101" s="2741"/>
      <c r="O101" s="2739">
        <v>2</v>
      </c>
      <c r="P101" s="2"/>
      <c r="Q101" s="2739">
        <v>2</v>
      </c>
      <c r="R101" s="2743">
        <v>5</v>
      </c>
      <c r="S101" s="2741"/>
      <c r="T101" s="2741"/>
      <c r="U101" s="2741"/>
      <c r="V101" s="2741"/>
      <c r="W101" s="2741"/>
      <c r="X101" s="2741"/>
      <c r="Y101" s="2741"/>
      <c r="Z101" s="2739"/>
      <c r="AA101" s="2739">
        <v>2</v>
      </c>
    </row>
    <row r="102" spans="1:27" ht="15.75">
      <c r="A102" s="2750">
        <v>92</v>
      </c>
      <c r="B102" s="2743" t="s">
        <v>24768</v>
      </c>
      <c r="C102" s="2743" t="s">
        <v>24769</v>
      </c>
      <c r="D102" s="2748"/>
      <c r="E102" s="2739">
        <v>5</v>
      </c>
      <c r="F102" s="2739"/>
      <c r="G102" s="2741"/>
      <c r="H102" s="2741"/>
      <c r="I102" s="2741"/>
      <c r="J102" s="2741"/>
      <c r="K102" s="2741"/>
      <c r="L102" s="2739"/>
      <c r="M102" s="2741"/>
      <c r="N102" s="2741"/>
      <c r="O102" s="2739">
        <v>5</v>
      </c>
      <c r="P102" s="2"/>
      <c r="Q102" s="2739">
        <v>5</v>
      </c>
      <c r="R102" s="2743">
        <v>5</v>
      </c>
      <c r="S102" s="2741"/>
      <c r="T102" s="2741"/>
      <c r="U102" s="2741"/>
      <c r="V102" s="2741"/>
      <c r="W102" s="2741"/>
      <c r="X102" s="2741"/>
      <c r="Y102" s="2741"/>
      <c r="Z102" s="2739"/>
      <c r="AA102" s="2739">
        <v>5</v>
      </c>
    </row>
    <row r="103" spans="1:27" ht="15.75">
      <c r="A103" s="2750">
        <v>93</v>
      </c>
      <c r="B103" s="2743" t="s">
        <v>24770</v>
      </c>
      <c r="C103" s="2743" t="s">
        <v>24771</v>
      </c>
      <c r="D103" s="2748"/>
      <c r="E103" s="2739">
        <v>4</v>
      </c>
      <c r="F103" s="2739"/>
      <c r="G103" s="2741"/>
      <c r="H103" s="2741"/>
      <c r="I103" s="2741"/>
      <c r="J103" s="2741"/>
      <c r="K103" s="2741"/>
      <c r="L103" s="2739"/>
      <c r="M103" s="2741"/>
      <c r="N103" s="2741"/>
      <c r="O103" s="2739">
        <v>4</v>
      </c>
      <c r="P103" s="2"/>
      <c r="Q103" s="2739">
        <v>4</v>
      </c>
      <c r="R103" s="2743">
        <v>5</v>
      </c>
      <c r="S103" s="2741"/>
      <c r="T103" s="2741"/>
      <c r="U103" s="2741"/>
      <c r="V103" s="2741"/>
      <c r="W103" s="2741"/>
      <c r="X103" s="2741"/>
      <c r="Y103" s="2741"/>
      <c r="Z103" s="2739"/>
      <c r="AA103" s="2739">
        <v>4</v>
      </c>
    </row>
    <row r="104" spans="1:27" ht="15.75">
      <c r="A104" s="2750">
        <v>94</v>
      </c>
      <c r="B104" s="2743" t="s">
        <v>24772</v>
      </c>
      <c r="C104" s="2743" t="s">
        <v>24773</v>
      </c>
      <c r="D104" s="2748"/>
      <c r="E104" s="2739">
        <v>2</v>
      </c>
      <c r="F104" s="2739"/>
      <c r="G104" s="2741"/>
      <c r="H104" s="2741"/>
      <c r="I104" s="2741"/>
      <c r="J104" s="2741"/>
      <c r="K104" s="2741"/>
      <c r="L104" s="2739"/>
      <c r="M104" s="2741"/>
      <c r="N104" s="2741"/>
      <c r="O104" s="2739">
        <v>2</v>
      </c>
      <c r="P104" s="2"/>
      <c r="Q104" s="2739">
        <v>2</v>
      </c>
      <c r="R104" s="2743">
        <v>5</v>
      </c>
      <c r="S104" s="2741"/>
      <c r="T104" s="2741"/>
      <c r="U104" s="2741"/>
      <c r="V104" s="2741"/>
      <c r="W104" s="2741"/>
      <c r="X104" s="2741"/>
      <c r="Y104" s="2741"/>
      <c r="Z104" s="2739"/>
      <c r="AA104" s="2739">
        <v>2</v>
      </c>
    </row>
    <row r="105" spans="1:27" ht="15.75">
      <c r="A105" s="2750">
        <v>95</v>
      </c>
      <c r="B105" s="2743" t="s">
        <v>24774</v>
      </c>
      <c r="C105" s="2743" t="s">
        <v>24775</v>
      </c>
      <c r="D105" s="2748"/>
      <c r="E105" s="2739">
        <v>1</v>
      </c>
      <c r="F105" s="2739"/>
      <c r="G105" s="2741"/>
      <c r="H105" s="2741"/>
      <c r="I105" s="2741"/>
      <c r="J105" s="2741"/>
      <c r="K105" s="2741"/>
      <c r="L105" s="2739"/>
      <c r="M105" s="2741"/>
      <c r="N105" s="2741"/>
      <c r="O105" s="2739">
        <v>1</v>
      </c>
      <c r="P105" s="2"/>
      <c r="Q105" s="2739">
        <v>1</v>
      </c>
      <c r="R105" s="2743">
        <v>5</v>
      </c>
      <c r="S105" s="2741"/>
      <c r="T105" s="2741"/>
      <c r="U105" s="2741"/>
      <c r="V105" s="2741"/>
      <c r="W105" s="2741"/>
      <c r="X105" s="2741"/>
      <c r="Y105" s="2741"/>
      <c r="Z105" s="2739"/>
      <c r="AA105" s="2739">
        <v>1</v>
      </c>
    </row>
    <row r="106" spans="1:27" ht="15.75">
      <c r="A106" s="2750">
        <v>96</v>
      </c>
      <c r="B106" s="2743" t="s">
        <v>24776</v>
      </c>
      <c r="C106" s="2743" t="s">
        <v>24777</v>
      </c>
      <c r="D106" s="2748"/>
      <c r="E106" s="2739">
        <v>1.5</v>
      </c>
      <c r="F106" s="2739"/>
      <c r="G106" s="2741"/>
      <c r="H106" s="2741"/>
      <c r="I106" s="2741"/>
      <c r="J106" s="2741"/>
      <c r="K106" s="2741"/>
      <c r="L106" s="2739"/>
      <c r="M106" s="2741"/>
      <c r="N106" s="2741"/>
      <c r="O106" s="2739">
        <v>1.5</v>
      </c>
      <c r="P106" s="2"/>
      <c r="Q106" s="2739">
        <v>1.5</v>
      </c>
      <c r="R106" s="2743">
        <v>5</v>
      </c>
      <c r="S106" s="2741"/>
      <c r="T106" s="2741"/>
      <c r="U106" s="2741"/>
      <c r="V106" s="2741"/>
      <c r="W106" s="2741"/>
      <c r="X106" s="2741"/>
      <c r="Y106" s="2741"/>
      <c r="Z106" s="2739"/>
      <c r="AA106" s="2739">
        <v>1.5</v>
      </c>
    </row>
    <row r="107" spans="1:27" ht="15.75">
      <c r="A107" s="2750">
        <v>97</v>
      </c>
      <c r="B107" s="2743" t="s">
        <v>24778</v>
      </c>
      <c r="C107" s="2743" t="s">
        <v>24779</v>
      </c>
      <c r="D107" s="2748"/>
      <c r="E107" s="2739">
        <v>1</v>
      </c>
      <c r="F107" s="2739"/>
      <c r="G107" s="2741"/>
      <c r="H107" s="2741"/>
      <c r="I107" s="2741"/>
      <c r="J107" s="2741"/>
      <c r="K107" s="2741"/>
      <c r="L107" s="2739"/>
      <c r="M107" s="2741"/>
      <c r="N107" s="2741"/>
      <c r="O107" s="2739">
        <v>1</v>
      </c>
      <c r="P107" s="2"/>
      <c r="Q107" s="2739">
        <v>1</v>
      </c>
      <c r="R107" s="2743">
        <v>5</v>
      </c>
      <c r="S107" s="2741"/>
      <c r="T107" s="2741"/>
      <c r="U107" s="2741"/>
      <c r="V107" s="2741"/>
      <c r="W107" s="2741"/>
      <c r="X107" s="2741"/>
      <c r="Y107" s="2741"/>
      <c r="Z107" s="2739"/>
      <c r="AA107" s="2739">
        <v>1</v>
      </c>
    </row>
    <row r="108" spans="1:27" ht="15.75">
      <c r="A108" s="2750">
        <v>98</v>
      </c>
      <c r="B108" s="2743" t="s">
        <v>24780</v>
      </c>
      <c r="C108" s="2743" t="s">
        <v>24781</v>
      </c>
      <c r="D108" s="2748"/>
      <c r="E108" s="2742">
        <v>1</v>
      </c>
      <c r="F108" s="2742"/>
      <c r="G108" s="2741"/>
      <c r="H108" s="2741"/>
      <c r="I108" s="2741"/>
      <c r="J108" s="2741"/>
      <c r="K108" s="2741"/>
      <c r="L108" s="2742"/>
      <c r="M108" s="2741"/>
      <c r="N108" s="2741"/>
      <c r="O108" s="2742">
        <v>1</v>
      </c>
      <c r="P108" s="2"/>
      <c r="Q108" s="2742">
        <v>1</v>
      </c>
      <c r="R108" s="2743">
        <v>5</v>
      </c>
      <c r="S108" s="2741"/>
      <c r="T108" s="2741"/>
      <c r="U108" s="2741"/>
      <c r="V108" s="2741"/>
      <c r="W108" s="2741"/>
      <c r="X108" s="2741"/>
      <c r="Y108" s="2741"/>
      <c r="Z108" s="2742"/>
      <c r="AA108" s="2742">
        <v>1</v>
      </c>
    </row>
    <row r="109" spans="1:27" ht="15.75">
      <c r="A109" s="2750">
        <v>99</v>
      </c>
      <c r="B109" s="2743" t="s">
        <v>24782</v>
      </c>
      <c r="C109" s="2743" t="s">
        <v>24783</v>
      </c>
      <c r="D109" s="2748"/>
      <c r="E109" s="2739">
        <v>0.7</v>
      </c>
      <c r="F109" s="2739"/>
      <c r="G109" s="2741"/>
      <c r="H109" s="2741"/>
      <c r="I109" s="2741"/>
      <c r="J109" s="2741"/>
      <c r="K109" s="2741"/>
      <c r="L109" s="2739"/>
      <c r="M109" s="2741"/>
      <c r="N109" s="2741"/>
      <c r="O109" s="2739">
        <v>0.7</v>
      </c>
      <c r="P109" s="2"/>
      <c r="Q109" s="2739">
        <v>0.7</v>
      </c>
      <c r="R109" s="2743">
        <v>5</v>
      </c>
      <c r="S109" s="2741"/>
      <c r="T109" s="2741"/>
      <c r="U109" s="2741"/>
      <c r="V109" s="2741"/>
      <c r="W109" s="2741"/>
      <c r="X109" s="2741"/>
      <c r="Y109" s="2741"/>
      <c r="Z109" s="2739"/>
      <c r="AA109" s="2739">
        <v>0.7</v>
      </c>
    </row>
    <row r="110" spans="1:27" ht="31.5">
      <c r="A110" s="2750">
        <v>100</v>
      </c>
      <c r="B110" s="2743" t="s">
        <v>24784</v>
      </c>
      <c r="C110" s="2743" t="s">
        <v>24785</v>
      </c>
      <c r="D110" s="2748"/>
      <c r="E110" s="2739">
        <v>1</v>
      </c>
      <c r="F110" s="2739">
        <v>1</v>
      </c>
      <c r="G110" s="2741"/>
      <c r="H110" s="2741"/>
      <c r="I110" s="2741"/>
      <c r="J110" s="2741"/>
      <c r="K110" s="2741"/>
      <c r="L110" s="2739">
        <v>1</v>
      </c>
      <c r="M110" s="2741"/>
      <c r="N110" s="2741"/>
      <c r="O110" s="2739"/>
      <c r="P110" s="2"/>
      <c r="Q110" s="2739"/>
      <c r="R110" s="2743">
        <v>5</v>
      </c>
      <c r="S110" s="2741"/>
      <c r="T110" s="2741"/>
      <c r="U110" s="2741"/>
      <c r="V110" s="2741"/>
      <c r="W110" s="2741"/>
      <c r="X110" s="2741"/>
      <c r="Y110" s="2741"/>
      <c r="Z110" s="2739">
        <v>1</v>
      </c>
      <c r="AA110" s="2739"/>
    </row>
    <row r="111" spans="1:27" ht="15.75">
      <c r="A111" s="2750">
        <v>101</v>
      </c>
      <c r="B111" s="2743" t="s">
        <v>24786</v>
      </c>
      <c r="C111" s="2743" t="s">
        <v>24787</v>
      </c>
      <c r="D111" s="2748"/>
      <c r="E111" s="2739">
        <v>2</v>
      </c>
      <c r="F111" s="2739"/>
      <c r="G111" s="2741"/>
      <c r="H111" s="2741"/>
      <c r="I111" s="2741"/>
      <c r="J111" s="2741"/>
      <c r="K111" s="2741"/>
      <c r="L111" s="2739"/>
      <c r="M111" s="2741"/>
      <c r="N111" s="2741"/>
      <c r="O111" s="2739">
        <v>2</v>
      </c>
      <c r="P111" s="2"/>
      <c r="Q111" s="2739">
        <v>2</v>
      </c>
      <c r="R111" s="2743">
        <v>5</v>
      </c>
      <c r="S111" s="2741"/>
      <c r="T111" s="2741"/>
      <c r="U111" s="2741"/>
      <c r="V111" s="2741"/>
      <c r="W111" s="2741"/>
      <c r="X111" s="2741"/>
      <c r="Y111" s="2741"/>
      <c r="Z111" s="2739"/>
      <c r="AA111" s="2739">
        <v>2</v>
      </c>
    </row>
    <row r="112" spans="1:27" ht="15.75">
      <c r="A112" s="2750">
        <v>102</v>
      </c>
      <c r="B112" s="2743" t="s">
        <v>24788</v>
      </c>
      <c r="C112" s="2743" t="s">
        <v>24789</v>
      </c>
      <c r="D112" s="2748"/>
      <c r="E112" s="2739">
        <v>1</v>
      </c>
      <c r="F112" s="2739"/>
      <c r="G112" s="2741"/>
      <c r="H112" s="2741"/>
      <c r="I112" s="2741"/>
      <c r="J112" s="2741"/>
      <c r="K112" s="2741"/>
      <c r="L112" s="2739"/>
      <c r="M112" s="2741"/>
      <c r="N112" s="2741"/>
      <c r="O112" s="2739">
        <v>1</v>
      </c>
      <c r="P112" s="2"/>
      <c r="Q112" s="2739">
        <v>1</v>
      </c>
      <c r="R112" s="2743">
        <v>5</v>
      </c>
      <c r="S112" s="2741"/>
      <c r="T112" s="2741"/>
      <c r="U112" s="2741"/>
      <c r="V112" s="2741"/>
      <c r="W112" s="2741"/>
      <c r="X112" s="2741"/>
      <c r="Y112" s="2741"/>
      <c r="Z112" s="2739"/>
      <c r="AA112" s="2739">
        <v>1</v>
      </c>
    </row>
    <row r="113" spans="1:27" ht="31.5">
      <c r="A113" s="2750">
        <v>103</v>
      </c>
      <c r="B113" s="2743" t="s">
        <v>24790</v>
      </c>
      <c r="C113" s="2743" t="s">
        <v>24791</v>
      </c>
      <c r="D113" s="2748"/>
      <c r="E113" s="2739">
        <v>1</v>
      </c>
      <c r="F113" s="2739"/>
      <c r="G113" s="2741"/>
      <c r="H113" s="2741"/>
      <c r="I113" s="2741"/>
      <c r="J113" s="2741"/>
      <c r="K113" s="2741"/>
      <c r="L113" s="2739"/>
      <c r="M113" s="2741"/>
      <c r="N113" s="2741"/>
      <c r="O113" s="2739">
        <v>1</v>
      </c>
      <c r="P113" s="2"/>
      <c r="Q113" s="2739">
        <v>1</v>
      </c>
      <c r="R113" s="2743">
        <v>5</v>
      </c>
      <c r="S113" s="2741"/>
      <c r="T113" s="2741"/>
      <c r="U113" s="2741"/>
      <c r="V113" s="2741"/>
      <c r="W113" s="2741"/>
      <c r="X113" s="2741"/>
      <c r="Y113" s="2741"/>
      <c r="Z113" s="2739"/>
      <c r="AA113" s="2739">
        <v>1</v>
      </c>
    </row>
    <row r="114" spans="1:27" ht="15.75">
      <c r="A114" s="2750">
        <v>104</v>
      </c>
      <c r="B114" s="2743" t="s">
        <v>24792</v>
      </c>
      <c r="C114" s="2743" t="s">
        <v>24793</v>
      </c>
      <c r="D114" s="2748"/>
      <c r="E114" s="2739">
        <v>2.5</v>
      </c>
      <c r="F114" s="2739"/>
      <c r="G114" s="2741"/>
      <c r="H114" s="2741"/>
      <c r="I114" s="2741"/>
      <c r="J114" s="2741"/>
      <c r="K114" s="2741"/>
      <c r="L114" s="2739"/>
      <c r="M114" s="2741"/>
      <c r="N114" s="2741"/>
      <c r="O114" s="2739">
        <v>2.5</v>
      </c>
      <c r="P114" s="2"/>
      <c r="Q114" s="2739">
        <v>2.5</v>
      </c>
      <c r="R114" s="2743">
        <v>5</v>
      </c>
      <c r="S114" s="2741"/>
      <c r="T114" s="2741"/>
      <c r="U114" s="2741"/>
      <c r="V114" s="2741"/>
      <c r="W114" s="2741"/>
      <c r="X114" s="2741"/>
      <c r="Y114" s="2741"/>
      <c r="Z114" s="2739"/>
      <c r="AA114" s="2739">
        <v>2.5</v>
      </c>
    </row>
    <row r="115" spans="1:27" ht="31.5">
      <c r="A115" s="2750">
        <v>105</v>
      </c>
      <c r="B115" s="2743" t="s">
        <v>24794</v>
      </c>
      <c r="C115" s="2743" t="s">
        <v>24795</v>
      </c>
      <c r="D115" s="2748"/>
      <c r="E115" s="2739">
        <v>0.5</v>
      </c>
      <c r="F115" s="2739"/>
      <c r="G115" s="2741"/>
      <c r="H115" s="2741"/>
      <c r="I115" s="2741"/>
      <c r="J115" s="2741"/>
      <c r="K115" s="2741"/>
      <c r="L115" s="2739"/>
      <c r="M115" s="2741"/>
      <c r="N115" s="2741"/>
      <c r="O115" s="2739">
        <v>0.5</v>
      </c>
      <c r="P115" s="2"/>
      <c r="Q115" s="2739">
        <v>0.5</v>
      </c>
      <c r="R115" s="2743">
        <v>5</v>
      </c>
      <c r="S115" s="2741"/>
      <c r="T115" s="2741"/>
      <c r="U115" s="2741"/>
      <c r="V115" s="2741"/>
      <c r="W115" s="2741"/>
      <c r="X115" s="2741"/>
      <c r="Y115" s="2741"/>
      <c r="Z115" s="2739"/>
      <c r="AA115" s="2739">
        <v>0.5</v>
      </c>
    </row>
    <row r="116" spans="1:27" ht="31.5">
      <c r="A116" s="2750">
        <v>106</v>
      </c>
      <c r="B116" s="2743" t="s">
        <v>24796</v>
      </c>
      <c r="C116" s="2743" t="s">
        <v>24797</v>
      </c>
      <c r="D116" s="2748"/>
      <c r="E116" s="2739">
        <v>1.5</v>
      </c>
      <c r="F116" s="2739">
        <v>1.5</v>
      </c>
      <c r="G116" s="2741"/>
      <c r="H116" s="2741"/>
      <c r="I116" s="2741"/>
      <c r="J116" s="2741"/>
      <c r="K116" s="2741"/>
      <c r="L116" s="2739">
        <v>1.5</v>
      </c>
      <c r="M116" s="2741"/>
      <c r="N116" s="2741"/>
      <c r="O116" s="2739"/>
      <c r="P116" s="2"/>
      <c r="Q116" s="2739"/>
      <c r="R116" s="2743">
        <v>5</v>
      </c>
      <c r="S116" s="2741"/>
      <c r="T116" s="2741"/>
      <c r="U116" s="2741"/>
      <c r="V116" s="2741"/>
      <c r="W116" s="2741"/>
      <c r="X116" s="2741"/>
      <c r="Y116" s="2741"/>
      <c r="Z116" s="2739">
        <v>1.5</v>
      </c>
      <c r="AA116" s="2739"/>
    </row>
    <row r="117" spans="1:27" ht="15.75">
      <c r="A117" s="2750">
        <v>107</v>
      </c>
      <c r="B117" s="2743" t="s">
        <v>24798</v>
      </c>
      <c r="C117" s="2743" t="s">
        <v>24799</v>
      </c>
      <c r="D117" s="2748"/>
      <c r="E117" s="2739">
        <v>0.6</v>
      </c>
      <c r="F117" s="2739">
        <v>0.6</v>
      </c>
      <c r="G117" s="2741"/>
      <c r="H117" s="2741"/>
      <c r="I117" s="2741"/>
      <c r="J117" s="2741"/>
      <c r="K117" s="2741"/>
      <c r="L117" s="2739">
        <v>0.6</v>
      </c>
      <c r="M117" s="2741"/>
      <c r="N117" s="2741"/>
      <c r="O117" s="2739"/>
      <c r="P117" s="2"/>
      <c r="Q117" s="2739"/>
      <c r="R117" s="2743">
        <v>5</v>
      </c>
      <c r="S117" s="2741"/>
      <c r="T117" s="2741"/>
      <c r="U117" s="2741"/>
      <c r="V117" s="2741"/>
      <c r="W117" s="2741"/>
      <c r="X117" s="2741"/>
      <c r="Y117" s="2741"/>
      <c r="Z117" s="2739">
        <v>0.6</v>
      </c>
      <c r="AA117" s="2739"/>
    </row>
    <row r="118" spans="1:27" ht="31.5">
      <c r="A118" s="2750">
        <v>108</v>
      </c>
      <c r="B118" s="2743" t="s">
        <v>24800</v>
      </c>
      <c r="C118" s="2743" t="s">
        <v>24801</v>
      </c>
      <c r="D118" s="2748"/>
      <c r="E118" s="2742">
        <v>4</v>
      </c>
      <c r="F118" s="2742"/>
      <c r="G118" s="2741"/>
      <c r="H118" s="2741"/>
      <c r="I118" s="2741"/>
      <c r="J118" s="2741"/>
      <c r="K118" s="2741"/>
      <c r="L118" s="2742"/>
      <c r="M118" s="2741"/>
      <c r="N118" s="2741"/>
      <c r="O118" s="2742">
        <v>4</v>
      </c>
      <c r="P118" s="2"/>
      <c r="Q118" s="2742">
        <v>4</v>
      </c>
      <c r="R118" s="2743">
        <v>5</v>
      </c>
      <c r="S118" s="2741"/>
      <c r="T118" s="2741"/>
      <c r="U118" s="2741"/>
      <c r="V118" s="2741"/>
      <c r="W118" s="2741"/>
      <c r="X118" s="2741"/>
      <c r="Y118" s="2741"/>
      <c r="Z118" s="2742"/>
      <c r="AA118" s="2742">
        <v>4</v>
      </c>
    </row>
    <row r="119" spans="1:27" ht="31.5">
      <c r="A119" s="2750">
        <v>109</v>
      </c>
      <c r="B119" s="2743" t="s">
        <v>24802</v>
      </c>
      <c r="C119" s="2743" t="s">
        <v>24803</v>
      </c>
      <c r="D119" s="2748"/>
      <c r="E119" s="2739">
        <v>0.7</v>
      </c>
      <c r="F119" s="2739"/>
      <c r="G119" s="2741"/>
      <c r="H119" s="2741"/>
      <c r="I119" s="2741"/>
      <c r="J119" s="2741"/>
      <c r="K119" s="2741"/>
      <c r="L119" s="2739"/>
      <c r="M119" s="2741"/>
      <c r="N119" s="2741"/>
      <c r="O119" s="2739">
        <v>0.7</v>
      </c>
      <c r="P119" s="2"/>
      <c r="Q119" s="2739">
        <v>0.7</v>
      </c>
      <c r="R119" s="2743">
        <v>5</v>
      </c>
      <c r="S119" s="2741"/>
      <c r="T119" s="2741"/>
      <c r="U119" s="2741"/>
      <c r="V119" s="2741"/>
      <c r="W119" s="2741"/>
      <c r="X119" s="2741"/>
      <c r="Y119" s="2741"/>
      <c r="Z119" s="2739"/>
      <c r="AA119" s="2739">
        <v>0.7</v>
      </c>
    </row>
    <row r="120" spans="1:27" ht="15.75">
      <c r="A120" s="2750">
        <v>110</v>
      </c>
      <c r="B120" s="2743" t="s">
        <v>24804</v>
      </c>
      <c r="C120" s="2743" t="s">
        <v>24805</v>
      </c>
      <c r="D120" s="2748"/>
      <c r="E120" s="2739">
        <v>1</v>
      </c>
      <c r="F120" s="2739"/>
      <c r="G120" s="2741"/>
      <c r="H120" s="2741"/>
      <c r="I120" s="2741"/>
      <c r="J120" s="2741"/>
      <c r="K120" s="2741"/>
      <c r="L120" s="2739"/>
      <c r="M120" s="2741"/>
      <c r="N120" s="2741"/>
      <c r="O120" s="2739">
        <v>1</v>
      </c>
      <c r="P120" s="2"/>
      <c r="Q120" s="2739">
        <v>1</v>
      </c>
      <c r="R120" s="2743">
        <v>5</v>
      </c>
      <c r="S120" s="2741"/>
      <c r="T120" s="2741"/>
      <c r="U120" s="2741"/>
      <c r="V120" s="2741"/>
      <c r="W120" s="2741"/>
      <c r="X120" s="2741"/>
      <c r="Y120" s="2741"/>
      <c r="Z120" s="2739"/>
      <c r="AA120" s="2739">
        <v>1</v>
      </c>
    </row>
    <row r="121" spans="1:27" ht="47.25">
      <c r="A121" s="2750">
        <v>111</v>
      </c>
      <c r="B121" s="2743" t="s">
        <v>24806</v>
      </c>
      <c r="C121" s="2743" t="s">
        <v>24807</v>
      </c>
      <c r="D121" s="2748"/>
      <c r="E121" s="2739">
        <v>1.6</v>
      </c>
      <c r="F121" s="2739"/>
      <c r="G121" s="2741"/>
      <c r="H121" s="2741"/>
      <c r="I121" s="2741"/>
      <c r="J121" s="2741"/>
      <c r="K121" s="2741"/>
      <c r="L121" s="2739"/>
      <c r="M121" s="2741"/>
      <c r="N121" s="2741"/>
      <c r="O121" s="2739">
        <v>1.6</v>
      </c>
      <c r="P121" s="2"/>
      <c r="Q121" s="2739">
        <v>1.6</v>
      </c>
      <c r="R121" s="2743">
        <v>5</v>
      </c>
      <c r="S121" s="2741"/>
      <c r="T121" s="2741"/>
      <c r="U121" s="2741"/>
      <c r="V121" s="2741"/>
      <c r="W121" s="2741"/>
      <c r="X121" s="2741"/>
      <c r="Y121" s="2741"/>
      <c r="Z121" s="2739"/>
      <c r="AA121" s="2739">
        <v>1.6</v>
      </c>
    </row>
    <row r="122" spans="1:27" ht="31.5">
      <c r="A122" s="2750">
        <v>112</v>
      </c>
      <c r="B122" s="2743" t="s">
        <v>24808</v>
      </c>
      <c r="C122" s="2743" t="s">
        <v>24809</v>
      </c>
      <c r="D122" s="2748"/>
      <c r="E122" s="2739">
        <v>2</v>
      </c>
      <c r="F122" s="2739"/>
      <c r="G122" s="2741"/>
      <c r="H122" s="2741"/>
      <c r="I122" s="2741"/>
      <c r="J122" s="2741"/>
      <c r="K122" s="2741"/>
      <c r="L122" s="2739"/>
      <c r="M122" s="2741"/>
      <c r="N122" s="2741"/>
      <c r="O122" s="2739">
        <v>2</v>
      </c>
      <c r="P122" s="2"/>
      <c r="Q122" s="2739">
        <v>2</v>
      </c>
      <c r="R122" s="2743">
        <v>5</v>
      </c>
      <c r="S122" s="2741"/>
      <c r="T122" s="2741"/>
      <c r="U122" s="2741"/>
      <c r="V122" s="2741"/>
      <c r="W122" s="2741"/>
      <c r="X122" s="2741"/>
      <c r="Y122" s="2741"/>
      <c r="Z122" s="2739"/>
      <c r="AA122" s="2739">
        <v>2</v>
      </c>
    </row>
    <row r="123" spans="1:27" ht="47.25">
      <c r="A123" s="2750">
        <v>113</v>
      </c>
      <c r="B123" s="2743" t="s">
        <v>24810</v>
      </c>
      <c r="C123" s="2743" t="s">
        <v>24811</v>
      </c>
      <c r="D123" s="2748"/>
      <c r="E123" s="2739">
        <v>2.6</v>
      </c>
      <c r="F123" s="2739"/>
      <c r="G123" s="2741"/>
      <c r="H123" s="2741"/>
      <c r="I123" s="2741"/>
      <c r="J123" s="2741"/>
      <c r="K123" s="2741"/>
      <c r="L123" s="2739"/>
      <c r="M123" s="2741"/>
      <c r="N123" s="2741"/>
      <c r="O123" s="2739">
        <v>2.6</v>
      </c>
      <c r="P123" s="2"/>
      <c r="Q123" s="2739">
        <v>2.6</v>
      </c>
      <c r="R123" s="2743">
        <v>5</v>
      </c>
      <c r="S123" s="2741"/>
      <c r="T123" s="2741"/>
      <c r="U123" s="2741"/>
      <c r="V123" s="2741"/>
      <c r="W123" s="2741"/>
      <c r="X123" s="2741"/>
      <c r="Y123" s="2741"/>
      <c r="Z123" s="2739"/>
      <c r="AA123" s="2739">
        <v>2.6</v>
      </c>
    </row>
    <row r="124" spans="1:27" ht="31.5">
      <c r="A124" s="2750">
        <v>114</v>
      </c>
      <c r="B124" s="2743" t="s">
        <v>24812</v>
      </c>
      <c r="C124" s="2743" t="s">
        <v>24813</v>
      </c>
      <c r="D124" s="2748"/>
      <c r="E124" s="2739">
        <v>1.9</v>
      </c>
      <c r="F124" s="2739"/>
      <c r="G124" s="2741"/>
      <c r="H124" s="2741"/>
      <c r="I124" s="2741"/>
      <c r="J124" s="2741"/>
      <c r="K124" s="2741"/>
      <c r="L124" s="2739"/>
      <c r="M124" s="2741"/>
      <c r="N124" s="2741"/>
      <c r="O124" s="2739">
        <v>1.9</v>
      </c>
      <c r="P124" s="2"/>
      <c r="Q124" s="2739">
        <v>1.9</v>
      </c>
      <c r="R124" s="2743">
        <v>5</v>
      </c>
      <c r="S124" s="2741"/>
      <c r="T124" s="2741"/>
      <c r="U124" s="2741"/>
      <c r="V124" s="2741"/>
      <c r="W124" s="2741"/>
      <c r="X124" s="2741"/>
      <c r="Y124" s="2741"/>
      <c r="Z124" s="2739"/>
      <c r="AA124" s="2739">
        <v>1.9</v>
      </c>
    </row>
    <row r="125" spans="1:27" ht="15.75">
      <c r="A125" s="2750">
        <v>115</v>
      </c>
      <c r="B125" s="2743" t="s">
        <v>24814</v>
      </c>
      <c r="C125" s="2743" t="s">
        <v>24815</v>
      </c>
      <c r="D125" s="2748"/>
      <c r="E125" s="2739">
        <v>2.4</v>
      </c>
      <c r="F125" s="2739"/>
      <c r="G125" s="2741"/>
      <c r="H125" s="2741"/>
      <c r="I125" s="2741"/>
      <c r="J125" s="2741"/>
      <c r="K125" s="2741"/>
      <c r="L125" s="2739"/>
      <c r="M125" s="2741"/>
      <c r="N125" s="2741"/>
      <c r="O125" s="2739">
        <v>2.4</v>
      </c>
      <c r="P125" s="2"/>
      <c r="Q125" s="2739">
        <v>2.4</v>
      </c>
      <c r="R125" s="2743">
        <v>5</v>
      </c>
      <c r="S125" s="2741"/>
      <c r="T125" s="2741"/>
      <c r="U125" s="2741"/>
      <c r="V125" s="2741"/>
      <c r="W125" s="2741"/>
      <c r="X125" s="2741"/>
      <c r="Y125" s="2741"/>
      <c r="Z125" s="2739"/>
      <c r="AA125" s="2739">
        <v>2.4</v>
      </c>
    </row>
    <row r="126" spans="1:27" ht="31.5">
      <c r="A126" s="2750">
        <v>116</v>
      </c>
      <c r="B126" s="2743" t="s">
        <v>24816</v>
      </c>
      <c r="C126" s="2743" t="s">
        <v>24817</v>
      </c>
      <c r="D126" s="2748"/>
      <c r="E126" s="2739">
        <v>1.2</v>
      </c>
      <c r="F126" s="2739"/>
      <c r="G126" s="2741"/>
      <c r="H126" s="2741"/>
      <c r="I126" s="2741"/>
      <c r="J126" s="2741"/>
      <c r="K126" s="2741"/>
      <c r="L126" s="2739"/>
      <c r="M126" s="2741"/>
      <c r="N126" s="2741"/>
      <c r="O126" s="2739">
        <v>1.2</v>
      </c>
      <c r="P126" s="2"/>
      <c r="Q126" s="2739">
        <v>1.2</v>
      </c>
      <c r="R126" s="2743">
        <v>5</v>
      </c>
      <c r="S126" s="2741"/>
      <c r="T126" s="2741"/>
      <c r="U126" s="2741"/>
      <c r="V126" s="2741"/>
      <c r="W126" s="2741"/>
      <c r="X126" s="2741"/>
      <c r="Y126" s="2741"/>
      <c r="Z126" s="2739"/>
      <c r="AA126" s="2739">
        <v>1.2</v>
      </c>
    </row>
    <row r="127" spans="1:27" ht="15.75">
      <c r="A127" s="2750">
        <v>117</v>
      </c>
      <c r="B127" s="2743" t="s">
        <v>24818</v>
      </c>
      <c r="C127" s="2743" t="s">
        <v>24819</v>
      </c>
      <c r="D127" s="2748"/>
      <c r="E127" s="2742">
        <v>1</v>
      </c>
      <c r="F127" s="2742"/>
      <c r="G127" s="2741"/>
      <c r="H127" s="2741"/>
      <c r="I127" s="2741"/>
      <c r="J127" s="2741"/>
      <c r="K127" s="2741"/>
      <c r="L127" s="2742"/>
      <c r="M127" s="2741"/>
      <c r="N127" s="2741"/>
      <c r="O127" s="2742">
        <v>1</v>
      </c>
      <c r="P127" s="2"/>
      <c r="Q127" s="2742">
        <v>1</v>
      </c>
      <c r="R127" s="2743">
        <v>5</v>
      </c>
      <c r="S127" s="2741"/>
      <c r="T127" s="2741"/>
      <c r="U127" s="2741"/>
      <c r="V127" s="2741"/>
      <c r="W127" s="2741"/>
      <c r="X127" s="2741"/>
      <c r="Y127" s="2741"/>
      <c r="Z127" s="2742"/>
      <c r="AA127" s="2742">
        <v>1</v>
      </c>
    </row>
    <row r="128" spans="1:27" ht="15.75">
      <c r="A128" s="2750">
        <v>118</v>
      </c>
      <c r="B128" s="2743" t="s">
        <v>24820</v>
      </c>
      <c r="C128" s="2743" t="s">
        <v>24821</v>
      </c>
      <c r="D128" s="2748"/>
      <c r="E128" s="2739">
        <v>2</v>
      </c>
      <c r="F128" s="2739"/>
      <c r="G128" s="2741"/>
      <c r="H128" s="2741"/>
      <c r="I128" s="2741"/>
      <c r="J128" s="2741"/>
      <c r="K128" s="2741"/>
      <c r="L128" s="2739"/>
      <c r="M128" s="2741"/>
      <c r="N128" s="2741"/>
      <c r="O128" s="2739">
        <v>2</v>
      </c>
      <c r="P128" s="2"/>
      <c r="Q128" s="2739">
        <v>2</v>
      </c>
      <c r="R128" s="2743">
        <v>5</v>
      </c>
      <c r="S128" s="2741"/>
      <c r="T128" s="2741"/>
      <c r="U128" s="2741"/>
      <c r="V128" s="2741"/>
      <c r="W128" s="2741"/>
      <c r="X128" s="2741"/>
      <c r="Y128" s="2741"/>
      <c r="Z128" s="2739"/>
      <c r="AA128" s="2739">
        <v>2</v>
      </c>
    </row>
    <row r="129" spans="1:27" ht="31.5">
      <c r="A129" s="2750">
        <v>119</v>
      </c>
      <c r="B129" s="2743" t="s">
        <v>24822</v>
      </c>
      <c r="C129" s="2743" t="s">
        <v>24823</v>
      </c>
      <c r="D129" s="2748"/>
      <c r="E129" s="2739">
        <v>2.13</v>
      </c>
      <c r="F129" s="2739"/>
      <c r="G129" s="2741"/>
      <c r="H129" s="2741"/>
      <c r="I129" s="2741"/>
      <c r="J129" s="2741"/>
      <c r="K129" s="2741"/>
      <c r="L129" s="2739"/>
      <c r="M129" s="2741"/>
      <c r="N129" s="2741"/>
      <c r="O129" s="2739">
        <v>2.13</v>
      </c>
      <c r="P129" s="2"/>
      <c r="Q129" s="2739">
        <v>2.13</v>
      </c>
      <c r="R129" s="2743">
        <v>5</v>
      </c>
      <c r="S129" s="2741"/>
      <c r="T129" s="2741"/>
      <c r="U129" s="2741"/>
      <c r="V129" s="2741"/>
      <c r="W129" s="2741"/>
      <c r="X129" s="2741"/>
      <c r="Y129" s="2741"/>
      <c r="Z129" s="2739"/>
      <c r="AA129" s="2739">
        <v>2.13</v>
      </c>
    </row>
    <row r="130" spans="1:27" ht="31.5">
      <c r="A130" s="2750">
        <v>120</v>
      </c>
      <c r="B130" s="2743" t="s">
        <v>24824</v>
      </c>
      <c r="C130" s="2743" t="s">
        <v>24825</v>
      </c>
      <c r="D130" s="2748"/>
      <c r="E130" s="2739">
        <v>3.7</v>
      </c>
      <c r="F130" s="2739">
        <v>3.7</v>
      </c>
      <c r="G130" s="2741"/>
      <c r="H130" s="2741"/>
      <c r="I130" s="2741"/>
      <c r="J130" s="2741"/>
      <c r="K130" s="2741"/>
      <c r="L130" s="2739">
        <v>3.7</v>
      </c>
      <c r="M130" s="2741"/>
      <c r="N130" s="2741"/>
      <c r="O130" s="2739"/>
      <c r="P130" s="2"/>
      <c r="Q130" s="2739"/>
      <c r="R130" s="2743">
        <v>5</v>
      </c>
      <c r="S130" s="2741"/>
      <c r="T130" s="2741"/>
      <c r="U130" s="2741"/>
      <c r="V130" s="2741"/>
      <c r="W130" s="2741"/>
      <c r="X130" s="2741"/>
      <c r="Y130" s="2741"/>
      <c r="Z130" s="2739">
        <v>3.7</v>
      </c>
      <c r="AA130" s="2739"/>
    </row>
    <row r="131" spans="1:27" ht="31.5">
      <c r="A131" s="2750">
        <v>121</v>
      </c>
      <c r="B131" s="2743" t="s">
        <v>24826</v>
      </c>
      <c r="C131" s="2743" t="s">
        <v>24827</v>
      </c>
      <c r="D131" s="2748"/>
      <c r="E131" s="2739">
        <v>1.5649999999999999</v>
      </c>
      <c r="F131" s="2741">
        <v>1.5649999999999999</v>
      </c>
      <c r="G131" s="2739">
        <v>1.2949999999999999</v>
      </c>
      <c r="H131" s="2741"/>
      <c r="I131" s="2741"/>
      <c r="J131" s="2741"/>
      <c r="K131" s="2741"/>
      <c r="L131" s="2739">
        <v>0.27</v>
      </c>
      <c r="M131" s="2741"/>
      <c r="N131" s="2741"/>
      <c r="O131" s="2739"/>
      <c r="P131" s="2"/>
      <c r="Q131" s="2739"/>
      <c r="R131" s="2743">
        <v>5</v>
      </c>
      <c r="S131" s="2741"/>
      <c r="T131" s="2741"/>
      <c r="U131" s="2741"/>
      <c r="V131" s="2741"/>
      <c r="W131" s="2741"/>
      <c r="X131" s="2741"/>
      <c r="Y131" s="2741"/>
      <c r="Z131" s="2741">
        <v>1.5649999999999999</v>
      </c>
      <c r="AA131" s="2739"/>
    </row>
    <row r="132" spans="1:27" ht="47.25">
      <c r="A132" s="2750">
        <v>122</v>
      </c>
      <c r="B132" s="2743" t="s">
        <v>24828</v>
      </c>
      <c r="C132" s="2743"/>
      <c r="D132" s="2748"/>
      <c r="E132" s="2739">
        <v>0.25</v>
      </c>
      <c r="F132" s="2739"/>
      <c r="G132" s="2741"/>
      <c r="H132" s="2741"/>
      <c r="I132" s="2741"/>
      <c r="J132" s="2741"/>
      <c r="K132" s="2741"/>
      <c r="L132" s="2739"/>
      <c r="M132" s="2741"/>
      <c r="N132" s="2741"/>
      <c r="O132" s="2739">
        <v>0.25</v>
      </c>
      <c r="P132" s="2"/>
      <c r="Q132" s="2739">
        <v>0.25</v>
      </c>
      <c r="R132" s="2743">
        <v>5</v>
      </c>
      <c r="S132" s="2741"/>
      <c r="T132" s="2741"/>
      <c r="U132" s="2741"/>
      <c r="V132" s="2741"/>
      <c r="W132" s="2741"/>
      <c r="X132" s="2741"/>
      <c r="Y132" s="2741"/>
      <c r="Z132" s="2739"/>
      <c r="AA132" s="2739">
        <v>0.25</v>
      </c>
    </row>
    <row r="133" spans="1:27" ht="15.75">
      <c r="A133" s="2750">
        <v>123</v>
      </c>
      <c r="B133" s="2743" t="s">
        <v>24829</v>
      </c>
      <c r="C133" s="2743"/>
      <c r="D133" s="2748"/>
      <c r="E133" s="2739">
        <v>6.4</v>
      </c>
      <c r="F133" s="2739"/>
      <c r="G133" s="2741"/>
      <c r="H133" s="2741"/>
      <c r="I133" s="2741"/>
      <c r="J133" s="2741"/>
      <c r="K133" s="2741"/>
      <c r="L133" s="2739"/>
      <c r="M133" s="2741"/>
      <c r="N133" s="2741"/>
      <c r="O133" s="2739">
        <v>6.4</v>
      </c>
      <c r="P133" s="2"/>
      <c r="Q133" s="2739">
        <v>6.4</v>
      </c>
      <c r="R133" s="2743">
        <v>5</v>
      </c>
      <c r="S133" s="2741"/>
      <c r="T133" s="2741"/>
      <c r="U133" s="2741"/>
      <c r="V133" s="2741"/>
      <c r="W133" s="2741"/>
      <c r="X133" s="2741"/>
      <c r="Y133" s="2741"/>
      <c r="Z133" s="2739"/>
      <c r="AA133" s="2739">
        <v>6.4</v>
      </c>
    </row>
    <row r="134" spans="1:27" ht="27" customHeight="1">
      <c r="A134" s="3197" t="s">
        <v>24830</v>
      </c>
      <c r="B134" s="3197"/>
      <c r="C134" s="3197"/>
      <c r="D134" s="3197"/>
      <c r="E134" s="2752">
        <f>SUM(E135:E158)</f>
        <v>44.987000000000009</v>
      </c>
      <c r="F134" s="2753">
        <f>SUM(F135:F158)</f>
        <v>0.59499999999999997</v>
      </c>
      <c r="G134" s="2754">
        <f>SUM(G135:G158)</f>
        <v>0.32</v>
      </c>
      <c r="H134" s="2753"/>
      <c r="I134" s="2753"/>
      <c r="J134" s="2753"/>
      <c r="K134" s="2753"/>
      <c r="L134" s="2752">
        <f>SUM(L135:L158)</f>
        <v>0.27500000000000002</v>
      </c>
      <c r="M134" s="2753"/>
      <c r="N134" s="2753"/>
      <c r="O134" s="2752">
        <f>SUM(O135:O158)</f>
        <v>44.39200000000001</v>
      </c>
      <c r="P134" s="2670"/>
      <c r="Q134" s="2752">
        <f>SUM(Q135:Q158)</f>
        <v>44.39200000000001</v>
      </c>
      <c r="R134" s="2753"/>
      <c r="S134" s="2753"/>
      <c r="T134" s="2753"/>
      <c r="U134" s="2753"/>
      <c r="V134" s="2753"/>
      <c r="W134" s="2753"/>
      <c r="X134" s="2753"/>
      <c r="Y134" s="2753"/>
      <c r="Z134" s="2753">
        <f>SUM(Z135:Z158)</f>
        <v>0.59499999999999997</v>
      </c>
      <c r="AA134" s="2752">
        <f>SUM(AA135:AA158)</f>
        <v>44.39200000000001</v>
      </c>
    </row>
    <row r="135" spans="1:27" ht="15.75">
      <c r="A135" s="2750">
        <v>124</v>
      </c>
      <c r="B135" s="2743" t="s">
        <v>24831</v>
      </c>
      <c r="C135" s="2743" t="s">
        <v>24832</v>
      </c>
      <c r="D135" s="2748"/>
      <c r="E135" s="2739">
        <v>8</v>
      </c>
      <c r="F135" s="2741"/>
      <c r="G135" s="2741"/>
      <c r="H135" s="2741"/>
      <c r="I135" s="2741"/>
      <c r="J135" s="2741"/>
      <c r="K135" s="2741"/>
      <c r="L135" s="2739"/>
      <c r="M135" s="2741"/>
      <c r="N135" s="2741"/>
      <c r="O135" s="2739">
        <v>8</v>
      </c>
      <c r="P135" s="2"/>
      <c r="Q135" s="2739">
        <v>8</v>
      </c>
      <c r="R135" s="2743">
        <v>5</v>
      </c>
      <c r="S135" s="2741"/>
      <c r="T135" s="2741"/>
      <c r="U135" s="2741"/>
      <c r="V135" s="2741"/>
      <c r="W135" s="2741"/>
      <c r="X135" s="2741"/>
      <c r="Y135" s="2741"/>
      <c r="Z135" s="2741"/>
      <c r="AA135" s="2739">
        <v>8</v>
      </c>
    </row>
    <row r="136" spans="1:27" ht="31.5">
      <c r="A136" s="2750">
        <v>125</v>
      </c>
      <c r="B136" s="2743" t="s">
        <v>24833</v>
      </c>
      <c r="C136" s="2743" t="s">
        <v>24834</v>
      </c>
      <c r="D136" s="2748"/>
      <c r="E136" s="2742">
        <v>1</v>
      </c>
      <c r="F136" s="2741"/>
      <c r="G136" s="2741"/>
      <c r="H136" s="2741"/>
      <c r="I136" s="2741"/>
      <c r="J136" s="2741"/>
      <c r="K136" s="2741"/>
      <c r="L136" s="2742"/>
      <c r="M136" s="2741"/>
      <c r="N136" s="2741"/>
      <c r="O136" s="2742">
        <v>1</v>
      </c>
      <c r="P136" s="2"/>
      <c r="Q136" s="2742">
        <v>1</v>
      </c>
      <c r="R136" s="2743">
        <v>5</v>
      </c>
      <c r="S136" s="2741"/>
      <c r="T136" s="2741"/>
      <c r="U136" s="2741"/>
      <c r="V136" s="2741"/>
      <c r="W136" s="2741"/>
      <c r="X136" s="2741"/>
      <c r="Y136" s="2741"/>
      <c r="Z136" s="2741"/>
      <c r="AA136" s="2742">
        <v>1</v>
      </c>
    </row>
    <row r="137" spans="1:27" ht="15.75">
      <c r="A137" s="2750">
        <v>126</v>
      </c>
      <c r="B137" s="2743" t="s">
        <v>24835</v>
      </c>
      <c r="C137" s="2743" t="s">
        <v>24836</v>
      </c>
      <c r="D137" s="2748"/>
      <c r="E137" s="2739">
        <v>1.5</v>
      </c>
      <c r="F137" s="2739">
        <v>0.32</v>
      </c>
      <c r="G137" s="2739">
        <v>0.32</v>
      </c>
      <c r="H137" s="2741"/>
      <c r="I137" s="2741"/>
      <c r="J137" s="2741"/>
      <c r="K137" s="2741"/>
      <c r="L137" s="2739"/>
      <c r="M137" s="2741"/>
      <c r="N137" s="2741"/>
      <c r="O137" s="2739">
        <v>1.18</v>
      </c>
      <c r="P137" s="2"/>
      <c r="Q137" s="2739">
        <v>1.18</v>
      </c>
      <c r="R137" s="2743">
        <v>5</v>
      </c>
      <c r="S137" s="2741"/>
      <c r="T137" s="2741"/>
      <c r="U137" s="2741"/>
      <c r="V137" s="2741"/>
      <c r="W137" s="2741"/>
      <c r="X137" s="2741"/>
      <c r="Y137" s="2741"/>
      <c r="Z137" s="2739">
        <v>0.32</v>
      </c>
      <c r="AA137" s="2739">
        <v>1.18</v>
      </c>
    </row>
    <row r="138" spans="1:27" ht="15.75">
      <c r="A138" s="2750">
        <v>127</v>
      </c>
      <c r="B138" s="2743" t="s">
        <v>24837</v>
      </c>
      <c r="C138" s="2743" t="s">
        <v>24838</v>
      </c>
      <c r="D138" s="2748"/>
      <c r="E138" s="2739">
        <v>1.321</v>
      </c>
      <c r="F138" s="2741"/>
      <c r="G138" s="2741"/>
      <c r="H138" s="2741"/>
      <c r="I138" s="2741"/>
      <c r="J138" s="2741"/>
      <c r="K138" s="2741"/>
      <c r="L138" s="2739"/>
      <c r="M138" s="2741"/>
      <c r="N138" s="2741"/>
      <c r="O138" s="2739">
        <v>1.321</v>
      </c>
      <c r="P138" s="2"/>
      <c r="Q138" s="2739">
        <v>1.321</v>
      </c>
      <c r="R138" s="2743">
        <v>5</v>
      </c>
      <c r="S138" s="2741"/>
      <c r="T138" s="2741"/>
      <c r="U138" s="2741"/>
      <c r="V138" s="2741"/>
      <c r="W138" s="2741"/>
      <c r="X138" s="2741"/>
      <c r="Y138" s="2741"/>
      <c r="Z138" s="2741"/>
      <c r="AA138" s="2739">
        <v>1.321</v>
      </c>
    </row>
    <row r="139" spans="1:27" ht="31.5">
      <c r="A139" s="2750">
        <v>128</v>
      </c>
      <c r="B139" s="2743" t="s">
        <v>24839</v>
      </c>
      <c r="C139" s="2743" t="s">
        <v>24840</v>
      </c>
      <c r="D139" s="2748"/>
      <c r="E139" s="2739">
        <v>1.335</v>
      </c>
      <c r="F139" s="2741"/>
      <c r="G139" s="2741"/>
      <c r="H139" s="2741"/>
      <c r="I139" s="2741"/>
      <c r="J139" s="2741"/>
      <c r="K139" s="2741"/>
      <c r="L139" s="2739"/>
      <c r="M139" s="2741"/>
      <c r="N139" s="2741"/>
      <c r="O139" s="2739">
        <v>1.335</v>
      </c>
      <c r="P139" s="2"/>
      <c r="Q139" s="2739">
        <v>1.335</v>
      </c>
      <c r="R139" s="2743">
        <v>5</v>
      </c>
      <c r="S139" s="2741"/>
      <c r="T139" s="2741"/>
      <c r="U139" s="2741"/>
      <c r="V139" s="2741"/>
      <c r="W139" s="2741"/>
      <c r="X139" s="2741"/>
      <c r="Y139" s="2741"/>
      <c r="Z139" s="2741"/>
      <c r="AA139" s="2739">
        <v>1.335</v>
      </c>
    </row>
    <row r="140" spans="1:27" ht="15.75">
      <c r="A140" s="2750">
        <v>129</v>
      </c>
      <c r="B140" s="2743" t="s">
        <v>24841</v>
      </c>
      <c r="C140" s="2743" t="s">
        <v>24842</v>
      </c>
      <c r="D140" s="2748"/>
      <c r="E140" s="2739">
        <v>2.5</v>
      </c>
      <c r="F140" s="2741"/>
      <c r="G140" s="2741"/>
      <c r="H140" s="2741"/>
      <c r="I140" s="2741"/>
      <c r="J140" s="2741"/>
      <c r="K140" s="2741"/>
      <c r="L140" s="2739"/>
      <c r="M140" s="2741"/>
      <c r="N140" s="2741"/>
      <c r="O140" s="2739">
        <v>2.5</v>
      </c>
      <c r="P140" s="2"/>
      <c r="Q140" s="2739">
        <v>2.5</v>
      </c>
      <c r="R140" s="2743">
        <v>5</v>
      </c>
      <c r="S140" s="2741"/>
      <c r="T140" s="2741"/>
      <c r="U140" s="2741"/>
      <c r="V140" s="2741"/>
      <c r="W140" s="2741"/>
      <c r="X140" s="2741"/>
      <c r="Y140" s="2741"/>
      <c r="Z140" s="2741"/>
      <c r="AA140" s="2739">
        <v>2.5</v>
      </c>
    </row>
    <row r="141" spans="1:27" ht="15.75">
      <c r="A141" s="2750">
        <v>130</v>
      </c>
      <c r="B141" s="2743" t="s">
        <v>24843</v>
      </c>
      <c r="C141" s="2743" t="s">
        <v>24844</v>
      </c>
      <c r="D141" s="2748"/>
      <c r="E141" s="2739">
        <v>1</v>
      </c>
      <c r="F141" s="2741"/>
      <c r="G141" s="2741"/>
      <c r="H141" s="2741"/>
      <c r="I141" s="2741"/>
      <c r="J141" s="2741"/>
      <c r="K141" s="2741"/>
      <c r="L141" s="2739"/>
      <c r="M141" s="2741"/>
      <c r="N141" s="2741"/>
      <c r="O141" s="2739">
        <v>1</v>
      </c>
      <c r="P141" s="2"/>
      <c r="Q141" s="2739">
        <v>1</v>
      </c>
      <c r="R141" s="2743">
        <v>5</v>
      </c>
      <c r="S141" s="2741"/>
      <c r="T141" s="2741"/>
      <c r="U141" s="2741"/>
      <c r="V141" s="2741"/>
      <c r="W141" s="2741"/>
      <c r="X141" s="2741"/>
      <c r="Y141" s="2741"/>
      <c r="Z141" s="2741"/>
      <c r="AA141" s="2739">
        <v>1</v>
      </c>
    </row>
    <row r="142" spans="1:27" ht="31.5">
      <c r="A142" s="2750">
        <v>131</v>
      </c>
      <c r="B142" s="2743" t="s">
        <v>24845</v>
      </c>
      <c r="C142" s="2743" t="s">
        <v>24846</v>
      </c>
      <c r="D142" s="2748"/>
      <c r="E142" s="2739">
        <v>0.48899999999999999</v>
      </c>
      <c r="F142" s="2741"/>
      <c r="G142" s="2741"/>
      <c r="H142" s="2741"/>
      <c r="I142" s="2741"/>
      <c r="J142" s="2741"/>
      <c r="K142" s="2741"/>
      <c r="L142" s="2739"/>
      <c r="M142" s="2741"/>
      <c r="N142" s="2741"/>
      <c r="O142" s="2739">
        <v>0.48899999999999999</v>
      </c>
      <c r="P142" s="2"/>
      <c r="Q142" s="2739">
        <v>0.48899999999999999</v>
      </c>
      <c r="R142" s="2743">
        <v>5</v>
      </c>
      <c r="S142" s="2741"/>
      <c r="T142" s="2741"/>
      <c r="U142" s="2741"/>
      <c r="V142" s="2741"/>
      <c r="W142" s="2741"/>
      <c r="X142" s="2741"/>
      <c r="Y142" s="2741"/>
      <c r="Z142" s="2741"/>
      <c r="AA142" s="2739">
        <v>0.48899999999999999</v>
      </c>
    </row>
    <row r="143" spans="1:27" ht="15.75">
      <c r="A143" s="2750">
        <v>132</v>
      </c>
      <c r="B143" s="2743" t="s">
        <v>24847</v>
      </c>
      <c r="C143" s="2743" t="s">
        <v>24848</v>
      </c>
      <c r="D143" s="2748"/>
      <c r="E143" s="2739">
        <v>0.17100000000000001</v>
      </c>
      <c r="F143" s="2739">
        <v>0.17100000000000001</v>
      </c>
      <c r="G143" s="2741"/>
      <c r="H143" s="2741"/>
      <c r="I143" s="2741"/>
      <c r="J143" s="2741"/>
      <c r="K143" s="2741"/>
      <c r="L143" s="2739">
        <v>0.17100000000000001</v>
      </c>
      <c r="M143" s="2741"/>
      <c r="N143" s="2741"/>
      <c r="O143" s="2739"/>
      <c r="P143" s="2"/>
      <c r="Q143" s="2739"/>
      <c r="R143" s="2743">
        <v>5</v>
      </c>
      <c r="S143" s="2741"/>
      <c r="T143" s="2741"/>
      <c r="U143" s="2741"/>
      <c r="V143" s="2741"/>
      <c r="W143" s="2741"/>
      <c r="X143" s="2741"/>
      <c r="Y143" s="2741"/>
      <c r="Z143" s="2739">
        <v>0.17100000000000001</v>
      </c>
      <c r="AA143" s="2739"/>
    </row>
    <row r="144" spans="1:27" ht="15.75">
      <c r="A144" s="2750">
        <v>133</v>
      </c>
      <c r="B144" s="2743" t="s">
        <v>24849</v>
      </c>
      <c r="C144" s="2743" t="s">
        <v>24850</v>
      </c>
      <c r="D144" s="2748"/>
      <c r="E144" s="2739">
        <v>0.104</v>
      </c>
      <c r="F144" s="2739">
        <v>0.104</v>
      </c>
      <c r="G144" s="2741"/>
      <c r="H144" s="2741"/>
      <c r="I144" s="2741"/>
      <c r="J144" s="2741"/>
      <c r="K144" s="2741"/>
      <c r="L144" s="2739">
        <v>0.104</v>
      </c>
      <c r="M144" s="2741"/>
      <c r="N144" s="2741"/>
      <c r="O144" s="2739"/>
      <c r="P144" s="2"/>
      <c r="Q144" s="2739"/>
      <c r="R144" s="2743">
        <v>5</v>
      </c>
      <c r="S144" s="2741"/>
      <c r="T144" s="2741"/>
      <c r="U144" s="2741"/>
      <c r="V144" s="2741"/>
      <c r="W144" s="2741"/>
      <c r="X144" s="2741"/>
      <c r="Y144" s="2741"/>
      <c r="Z144" s="2739">
        <v>0.104</v>
      </c>
      <c r="AA144" s="2739"/>
    </row>
    <row r="145" spans="1:27" ht="15.75">
      <c r="A145" s="2750">
        <v>134</v>
      </c>
      <c r="B145" s="2743" t="s">
        <v>24851</v>
      </c>
      <c r="C145" s="2743" t="s">
        <v>24852</v>
      </c>
      <c r="D145" s="2748"/>
      <c r="E145" s="2739">
        <v>3.2</v>
      </c>
      <c r="F145" s="2741"/>
      <c r="G145" s="2741"/>
      <c r="H145" s="2741"/>
      <c r="I145" s="2741"/>
      <c r="J145" s="2741"/>
      <c r="K145" s="2741"/>
      <c r="L145" s="2739"/>
      <c r="M145" s="2741"/>
      <c r="N145" s="2741"/>
      <c r="O145" s="2739">
        <v>3.2</v>
      </c>
      <c r="P145" s="2"/>
      <c r="Q145" s="2739">
        <v>3.2</v>
      </c>
      <c r="R145" s="2743">
        <v>5</v>
      </c>
      <c r="S145" s="2741"/>
      <c r="T145" s="2741"/>
      <c r="U145" s="2741"/>
      <c r="V145" s="2741"/>
      <c r="W145" s="2741"/>
      <c r="X145" s="2741"/>
      <c r="Y145" s="2741"/>
      <c r="Z145" s="2741"/>
      <c r="AA145" s="2739">
        <v>3.2</v>
      </c>
    </row>
    <row r="146" spans="1:27" ht="31.5">
      <c r="A146" s="2750">
        <v>135</v>
      </c>
      <c r="B146" s="2743" t="s">
        <v>24853</v>
      </c>
      <c r="C146" s="2743" t="s">
        <v>24854</v>
      </c>
      <c r="D146" s="2748"/>
      <c r="E146" s="2739">
        <v>1.3</v>
      </c>
      <c r="F146" s="2741"/>
      <c r="G146" s="2741"/>
      <c r="H146" s="2741"/>
      <c r="I146" s="2741"/>
      <c r="J146" s="2741"/>
      <c r="K146" s="2741"/>
      <c r="L146" s="2739"/>
      <c r="M146" s="2741"/>
      <c r="N146" s="2741"/>
      <c r="O146" s="2739">
        <v>1.3</v>
      </c>
      <c r="P146" s="2"/>
      <c r="Q146" s="2739">
        <v>1.3</v>
      </c>
      <c r="R146" s="2743">
        <v>5</v>
      </c>
      <c r="S146" s="2741"/>
      <c r="T146" s="2741"/>
      <c r="U146" s="2741"/>
      <c r="V146" s="2741"/>
      <c r="W146" s="2741"/>
      <c r="X146" s="2741"/>
      <c r="Y146" s="2741"/>
      <c r="Z146" s="2741"/>
      <c r="AA146" s="2739">
        <v>1.3</v>
      </c>
    </row>
    <row r="147" spans="1:27" ht="31.5">
      <c r="A147" s="2750">
        <v>136</v>
      </c>
      <c r="B147" s="2743" t="s">
        <v>24855</v>
      </c>
      <c r="C147" s="2743" t="s">
        <v>24856</v>
      </c>
      <c r="D147" s="2748"/>
      <c r="E147" s="2739">
        <v>5</v>
      </c>
      <c r="F147" s="2741"/>
      <c r="G147" s="2741"/>
      <c r="H147" s="2741"/>
      <c r="I147" s="2741"/>
      <c r="J147" s="2741"/>
      <c r="K147" s="2741"/>
      <c r="L147" s="2739"/>
      <c r="M147" s="2741"/>
      <c r="N147" s="2741"/>
      <c r="O147" s="2739">
        <v>5</v>
      </c>
      <c r="P147" s="2"/>
      <c r="Q147" s="2739">
        <v>5</v>
      </c>
      <c r="R147" s="2743">
        <v>5</v>
      </c>
      <c r="S147" s="2741"/>
      <c r="T147" s="2741"/>
      <c r="U147" s="2741"/>
      <c r="V147" s="2741"/>
      <c r="W147" s="2741"/>
      <c r="X147" s="2741"/>
      <c r="Y147" s="2741"/>
      <c r="Z147" s="2741"/>
      <c r="AA147" s="2739">
        <v>5</v>
      </c>
    </row>
    <row r="148" spans="1:27" ht="15.75">
      <c r="A148" s="2750">
        <v>137</v>
      </c>
      <c r="B148" s="2743" t="s">
        <v>24857</v>
      </c>
      <c r="C148" s="2743" t="s">
        <v>24858</v>
      </c>
      <c r="D148" s="2748"/>
      <c r="E148" s="2739">
        <v>3</v>
      </c>
      <c r="F148" s="2741"/>
      <c r="G148" s="2741"/>
      <c r="H148" s="2741"/>
      <c r="I148" s="2741"/>
      <c r="J148" s="2741"/>
      <c r="K148" s="2741"/>
      <c r="L148" s="2739"/>
      <c r="M148" s="2741"/>
      <c r="N148" s="2741"/>
      <c r="O148" s="2739">
        <v>3</v>
      </c>
      <c r="P148" s="2"/>
      <c r="Q148" s="2739">
        <v>3</v>
      </c>
      <c r="R148" s="2743">
        <v>5</v>
      </c>
      <c r="S148" s="2741"/>
      <c r="T148" s="2741"/>
      <c r="U148" s="2741"/>
      <c r="V148" s="2741"/>
      <c r="W148" s="2741"/>
      <c r="X148" s="2741"/>
      <c r="Y148" s="2741"/>
      <c r="Z148" s="2741"/>
      <c r="AA148" s="2739">
        <v>3</v>
      </c>
    </row>
    <row r="149" spans="1:27" ht="15.75">
      <c r="A149" s="2750">
        <v>138</v>
      </c>
      <c r="B149" s="2743" t="s">
        <v>24859</v>
      </c>
      <c r="C149" s="2743" t="s">
        <v>24860</v>
      </c>
      <c r="D149" s="2748"/>
      <c r="E149" s="2739">
        <v>2</v>
      </c>
      <c r="F149" s="2741"/>
      <c r="G149" s="2741"/>
      <c r="H149" s="2741"/>
      <c r="I149" s="2741"/>
      <c r="J149" s="2741"/>
      <c r="K149" s="2741"/>
      <c r="L149" s="2739"/>
      <c r="M149" s="2741"/>
      <c r="N149" s="2741"/>
      <c r="O149" s="2739">
        <v>2</v>
      </c>
      <c r="P149" s="2"/>
      <c r="Q149" s="2739">
        <v>2</v>
      </c>
      <c r="R149" s="2743">
        <v>5</v>
      </c>
      <c r="S149" s="2741"/>
      <c r="T149" s="2741"/>
      <c r="U149" s="2741"/>
      <c r="V149" s="2741"/>
      <c r="W149" s="2741"/>
      <c r="X149" s="2741"/>
      <c r="Y149" s="2741"/>
      <c r="Z149" s="2741"/>
      <c r="AA149" s="2739">
        <v>2</v>
      </c>
    </row>
    <row r="150" spans="1:27" ht="15.75">
      <c r="A150" s="2750">
        <v>139</v>
      </c>
      <c r="B150" s="2743" t="s">
        <v>24861</v>
      </c>
      <c r="C150" s="2743" t="s">
        <v>24862</v>
      </c>
      <c r="D150" s="2748"/>
      <c r="E150" s="2739">
        <v>3.5</v>
      </c>
      <c r="F150" s="2741"/>
      <c r="G150" s="2741"/>
      <c r="H150" s="2741"/>
      <c r="I150" s="2741"/>
      <c r="J150" s="2741"/>
      <c r="K150" s="2741"/>
      <c r="L150" s="2739"/>
      <c r="M150" s="2741"/>
      <c r="N150" s="2741"/>
      <c r="O150" s="2739">
        <v>3.5</v>
      </c>
      <c r="P150" s="2"/>
      <c r="Q150" s="2739">
        <v>3.5</v>
      </c>
      <c r="R150" s="2743">
        <v>5</v>
      </c>
      <c r="S150" s="2741"/>
      <c r="T150" s="2741"/>
      <c r="U150" s="2741"/>
      <c r="V150" s="2741"/>
      <c r="W150" s="2741"/>
      <c r="X150" s="2741"/>
      <c r="Y150" s="2741"/>
      <c r="Z150" s="2741"/>
      <c r="AA150" s="2739">
        <v>3.5</v>
      </c>
    </row>
    <row r="151" spans="1:27" ht="15.75">
      <c r="A151" s="2750">
        <v>140</v>
      </c>
      <c r="B151" s="2743" t="s">
        <v>24863</v>
      </c>
      <c r="C151" s="2743" t="s">
        <v>24864</v>
      </c>
      <c r="D151" s="2748"/>
      <c r="E151" s="2739">
        <v>3</v>
      </c>
      <c r="F151" s="2741"/>
      <c r="G151" s="2741"/>
      <c r="H151" s="2741"/>
      <c r="I151" s="2741"/>
      <c r="J151" s="2741"/>
      <c r="K151" s="2741"/>
      <c r="L151" s="2739"/>
      <c r="M151" s="2741"/>
      <c r="N151" s="2741"/>
      <c r="O151" s="2739">
        <v>3</v>
      </c>
      <c r="P151" s="2"/>
      <c r="Q151" s="2739">
        <v>3</v>
      </c>
      <c r="R151" s="2743">
        <v>5</v>
      </c>
      <c r="S151" s="2741"/>
      <c r="T151" s="2741"/>
      <c r="U151" s="2741"/>
      <c r="V151" s="2741"/>
      <c r="W151" s="2741"/>
      <c r="X151" s="2741"/>
      <c r="Y151" s="2741"/>
      <c r="Z151" s="2741"/>
      <c r="AA151" s="2739">
        <v>3</v>
      </c>
    </row>
    <row r="152" spans="1:27" ht="31.5">
      <c r="A152" s="2750">
        <v>141</v>
      </c>
      <c r="B152" s="2743" t="s">
        <v>24865</v>
      </c>
      <c r="C152" s="2743" t="s">
        <v>24866</v>
      </c>
      <c r="D152" s="2748"/>
      <c r="E152" s="2739">
        <v>1.4</v>
      </c>
      <c r="F152" s="2741"/>
      <c r="G152" s="2741"/>
      <c r="H152" s="2741"/>
      <c r="I152" s="2741"/>
      <c r="J152" s="2741"/>
      <c r="K152" s="2741"/>
      <c r="L152" s="2739"/>
      <c r="M152" s="2741"/>
      <c r="N152" s="2741"/>
      <c r="O152" s="2739">
        <v>1.4</v>
      </c>
      <c r="P152" s="2"/>
      <c r="Q152" s="2739">
        <v>1.4</v>
      </c>
      <c r="R152" s="2743">
        <v>5</v>
      </c>
      <c r="S152" s="2741"/>
      <c r="T152" s="2741"/>
      <c r="U152" s="2741"/>
      <c r="V152" s="2741"/>
      <c r="W152" s="2741"/>
      <c r="X152" s="2741"/>
      <c r="Y152" s="2741"/>
      <c r="Z152" s="2741"/>
      <c r="AA152" s="2739">
        <v>1.4</v>
      </c>
    </row>
    <row r="153" spans="1:27" ht="15.75">
      <c r="A153" s="2750">
        <v>142</v>
      </c>
      <c r="B153" s="2743" t="s">
        <v>24867</v>
      </c>
      <c r="C153" s="2743" t="s">
        <v>24868</v>
      </c>
      <c r="D153" s="2748"/>
      <c r="E153" s="2739">
        <v>2.5</v>
      </c>
      <c r="F153" s="2741"/>
      <c r="G153" s="2741"/>
      <c r="H153" s="2741"/>
      <c r="I153" s="2741"/>
      <c r="J153" s="2741"/>
      <c r="K153" s="2741"/>
      <c r="L153" s="2739"/>
      <c r="M153" s="2741"/>
      <c r="N153" s="2741"/>
      <c r="O153" s="2739">
        <v>2.5</v>
      </c>
      <c r="P153" s="2"/>
      <c r="Q153" s="2739">
        <v>2.5</v>
      </c>
      <c r="R153" s="2743">
        <v>5</v>
      </c>
      <c r="S153" s="2741"/>
      <c r="T153" s="2741"/>
      <c r="U153" s="2741"/>
      <c r="V153" s="2741"/>
      <c r="W153" s="2741"/>
      <c r="X153" s="2741"/>
      <c r="Y153" s="2741"/>
      <c r="Z153" s="2741"/>
      <c r="AA153" s="2739">
        <v>2.5</v>
      </c>
    </row>
    <row r="154" spans="1:27" ht="15.75">
      <c r="A154" s="2750">
        <v>143</v>
      </c>
      <c r="B154" s="2743" t="s">
        <v>24869</v>
      </c>
      <c r="C154" s="2743" t="s">
        <v>24870</v>
      </c>
      <c r="D154" s="2748"/>
      <c r="E154" s="2739">
        <v>1.6</v>
      </c>
      <c r="F154" s="2741"/>
      <c r="G154" s="2741"/>
      <c r="H154" s="2741"/>
      <c r="I154" s="2741"/>
      <c r="J154" s="2741"/>
      <c r="K154" s="2741"/>
      <c r="L154" s="2739"/>
      <c r="M154" s="2741"/>
      <c r="N154" s="2741"/>
      <c r="O154" s="2739">
        <v>1.6</v>
      </c>
      <c r="P154" s="2"/>
      <c r="Q154" s="2739">
        <v>1.6</v>
      </c>
      <c r="R154" s="2743">
        <v>5</v>
      </c>
      <c r="S154" s="2741"/>
      <c r="T154" s="2741"/>
      <c r="U154" s="2741"/>
      <c r="V154" s="2741"/>
      <c r="W154" s="2741"/>
      <c r="X154" s="2741"/>
      <c r="Y154" s="2741"/>
      <c r="Z154" s="2741"/>
      <c r="AA154" s="2739">
        <v>1.6</v>
      </c>
    </row>
    <row r="155" spans="1:27" ht="31.5">
      <c r="A155" s="2750">
        <v>144</v>
      </c>
      <c r="B155" s="2743" t="s">
        <v>24871</v>
      </c>
      <c r="C155" s="2743"/>
      <c r="D155" s="2748"/>
      <c r="E155" s="2739">
        <v>0.246</v>
      </c>
      <c r="F155" s="2741"/>
      <c r="G155" s="2741"/>
      <c r="H155" s="2741"/>
      <c r="I155" s="2741"/>
      <c r="J155" s="2741"/>
      <c r="K155" s="2741"/>
      <c r="L155" s="2739"/>
      <c r="M155" s="2741"/>
      <c r="N155" s="2741"/>
      <c r="O155" s="2739">
        <v>0.246</v>
      </c>
      <c r="P155" s="2"/>
      <c r="Q155" s="2739">
        <v>0.246</v>
      </c>
      <c r="R155" s="2743">
        <v>5</v>
      </c>
      <c r="S155" s="2741"/>
      <c r="T155" s="2741"/>
      <c r="U155" s="2741"/>
      <c r="V155" s="2741"/>
      <c r="W155" s="2741"/>
      <c r="X155" s="2741"/>
      <c r="Y155" s="2741"/>
      <c r="Z155" s="2741"/>
      <c r="AA155" s="2739">
        <v>0.246</v>
      </c>
    </row>
    <row r="156" spans="1:27" ht="31.5">
      <c r="A156" s="2750">
        <v>145</v>
      </c>
      <c r="B156" s="2743" t="s">
        <v>24872</v>
      </c>
      <c r="C156" s="2743"/>
      <c r="D156" s="2748"/>
      <c r="E156" s="2739">
        <v>0.109</v>
      </c>
      <c r="F156" s="2741"/>
      <c r="G156" s="2741"/>
      <c r="H156" s="2741"/>
      <c r="I156" s="2741"/>
      <c r="J156" s="2741"/>
      <c r="K156" s="2741"/>
      <c r="L156" s="2739"/>
      <c r="M156" s="2741"/>
      <c r="N156" s="2741"/>
      <c r="O156" s="2739">
        <v>0.109</v>
      </c>
      <c r="P156" s="2"/>
      <c r="Q156" s="2739">
        <v>0.109</v>
      </c>
      <c r="R156" s="2743">
        <v>5</v>
      </c>
      <c r="S156" s="2741"/>
      <c r="T156" s="2741"/>
      <c r="U156" s="2741"/>
      <c r="V156" s="2741"/>
      <c r="W156" s="2741"/>
      <c r="X156" s="2741"/>
      <c r="Y156" s="2741"/>
      <c r="Z156" s="2741"/>
      <c r="AA156" s="2739">
        <v>0.109</v>
      </c>
    </row>
    <row r="157" spans="1:27" ht="31.5">
      <c r="A157" s="2750">
        <v>146</v>
      </c>
      <c r="B157" s="2743" t="s">
        <v>24873</v>
      </c>
      <c r="C157" s="2743"/>
      <c r="D157" s="2748"/>
      <c r="E157" s="2739">
        <v>0.27</v>
      </c>
      <c r="F157" s="2741"/>
      <c r="G157" s="2741"/>
      <c r="H157" s="2741"/>
      <c r="I157" s="2741"/>
      <c r="J157" s="2741"/>
      <c r="K157" s="2741"/>
      <c r="L157" s="2739"/>
      <c r="M157" s="2741"/>
      <c r="N157" s="2741"/>
      <c r="O157" s="2739">
        <v>0.27</v>
      </c>
      <c r="P157" s="2"/>
      <c r="Q157" s="2739">
        <v>0.27</v>
      </c>
      <c r="R157" s="2743">
        <v>5</v>
      </c>
      <c r="S157" s="2741"/>
      <c r="T157" s="2741"/>
      <c r="U157" s="2741"/>
      <c r="V157" s="2741"/>
      <c r="W157" s="2741"/>
      <c r="X157" s="2741"/>
      <c r="Y157" s="2741"/>
      <c r="Z157" s="2741"/>
      <c r="AA157" s="2739">
        <v>0.27</v>
      </c>
    </row>
    <row r="158" spans="1:27" ht="31.5">
      <c r="A158" s="2750">
        <v>147</v>
      </c>
      <c r="B158" s="2743" t="s">
        <v>24874</v>
      </c>
      <c r="C158" s="2743"/>
      <c r="D158" s="2748"/>
      <c r="E158" s="2739">
        <v>0.442</v>
      </c>
      <c r="F158" s="2741"/>
      <c r="G158" s="2741"/>
      <c r="H158" s="2741"/>
      <c r="I158" s="2741"/>
      <c r="J158" s="2741"/>
      <c r="K158" s="2741"/>
      <c r="L158" s="2739"/>
      <c r="M158" s="2741"/>
      <c r="N158" s="2741"/>
      <c r="O158" s="2739">
        <v>0.442</v>
      </c>
      <c r="P158" s="2"/>
      <c r="Q158" s="2739">
        <v>0.442</v>
      </c>
      <c r="R158" s="2743">
        <v>5</v>
      </c>
      <c r="S158" s="2741"/>
      <c r="T158" s="2741"/>
      <c r="U158" s="2741"/>
      <c r="V158" s="2741"/>
      <c r="W158" s="2741"/>
      <c r="X158" s="2741"/>
      <c r="Y158" s="2741"/>
      <c r="Z158" s="2741"/>
      <c r="AA158" s="2739">
        <v>0.442</v>
      </c>
    </row>
    <row r="159" spans="1:27" ht="28.5" customHeight="1">
      <c r="A159" s="3197" t="s">
        <v>24875</v>
      </c>
      <c r="B159" s="3197"/>
      <c r="C159" s="3197"/>
      <c r="D159" s="3197"/>
      <c r="E159" s="2752">
        <f>SUM(E160:E197)</f>
        <v>58.186</v>
      </c>
      <c r="F159" s="2753">
        <f>SUM(F160:F197)</f>
        <v>1.6910000000000001</v>
      </c>
      <c r="G159" s="2752">
        <f>SUM(G160:G197)</f>
        <v>1.006</v>
      </c>
      <c r="H159" s="2753"/>
      <c r="I159" s="2753"/>
      <c r="J159" s="2753"/>
      <c r="K159" s="2753"/>
      <c r="L159" s="2752">
        <f>SUM(L160:L197)</f>
        <v>0.68500000000000005</v>
      </c>
      <c r="M159" s="2753"/>
      <c r="N159" s="2753"/>
      <c r="O159" s="2752">
        <f>SUM(O160:O197)</f>
        <v>56.495000000000005</v>
      </c>
      <c r="P159" s="2670"/>
      <c r="Q159" s="2752">
        <f>SUM(Q160:Q197)</f>
        <v>56.495000000000005</v>
      </c>
      <c r="R159" s="2753"/>
      <c r="S159" s="2753"/>
      <c r="T159" s="2753"/>
      <c r="U159" s="2753"/>
      <c r="V159" s="2753"/>
      <c r="W159" s="2753"/>
      <c r="X159" s="2753"/>
      <c r="Y159" s="2753"/>
      <c r="Z159" s="2753">
        <f>SUM(Z160:Z197)</f>
        <v>1.6910000000000001</v>
      </c>
      <c r="AA159" s="2752">
        <f>SUM(AA160:AA197)</f>
        <v>56.495000000000005</v>
      </c>
    </row>
    <row r="160" spans="1:27" ht="15.75">
      <c r="A160" s="2750">
        <v>148</v>
      </c>
      <c r="B160" s="2743" t="s">
        <v>24876</v>
      </c>
      <c r="C160" s="2743" t="s">
        <v>24877</v>
      </c>
      <c r="D160" s="2748"/>
      <c r="E160" s="2744">
        <v>6</v>
      </c>
      <c r="F160" s="2745"/>
      <c r="G160" s="2744"/>
      <c r="H160" s="2745"/>
      <c r="I160" s="2745"/>
      <c r="J160" s="2745"/>
      <c r="K160" s="2745"/>
      <c r="L160" s="2744"/>
      <c r="M160" s="2745"/>
      <c r="N160" s="2745"/>
      <c r="O160" s="2744">
        <v>6</v>
      </c>
      <c r="P160" s="2"/>
      <c r="Q160" s="2744">
        <v>6</v>
      </c>
      <c r="R160" s="2743">
        <v>5</v>
      </c>
      <c r="S160" s="2741"/>
      <c r="T160" s="2741"/>
      <c r="U160" s="2741"/>
      <c r="V160" s="2741"/>
      <c r="W160" s="2741"/>
      <c r="X160" s="2741"/>
      <c r="Y160" s="2741"/>
      <c r="Z160" s="2741"/>
      <c r="AA160" s="2739">
        <v>6</v>
      </c>
    </row>
    <row r="161" spans="1:27" ht="31.5">
      <c r="A161" s="2750">
        <v>149</v>
      </c>
      <c r="B161" s="2743" t="s">
        <v>24878</v>
      </c>
      <c r="C161" s="2743" t="s">
        <v>24879</v>
      </c>
      <c r="D161" s="2748"/>
      <c r="E161" s="2744">
        <v>0.8</v>
      </c>
      <c r="F161" s="2745"/>
      <c r="G161" s="2744"/>
      <c r="H161" s="2745"/>
      <c r="I161" s="2745"/>
      <c r="J161" s="2745"/>
      <c r="K161" s="2745"/>
      <c r="L161" s="2744"/>
      <c r="M161" s="2745"/>
      <c r="N161" s="2745"/>
      <c r="O161" s="2744">
        <v>0.8</v>
      </c>
      <c r="P161" s="2"/>
      <c r="Q161" s="2744">
        <v>0.8</v>
      </c>
      <c r="R161" s="2743">
        <v>5</v>
      </c>
      <c r="S161" s="2741"/>
      <c r="T161" s="2741"/>
      <c r="U161" s="2741"/>
      <c r="V161" s="2741"/>
      <c r="W161" s="2741"/>
      <c r="X161" s="2741"/>
      <c r="Y161" s="2741"/>
      <c r="Z161" s="2741"/>
      <c r="AA161" s="2739">
        <v>0.8</v>
      </c>
    </row>
    <row r="162" spans="1:27" ht="31.5">
      <c r="A162" s="2750">
        <v>150</v>
      </c>
      <c r="B162" s="2743" t="s">
        <v>24880</v>
      </c>
      <c r="C162" s="2743" t="s">
        <v>24881</v>
      </c>
      <c r="D162" s="2748"/>
      <c r="E162" s="2744">
        <v>0.7</v>
      </c>
      <c r="F162" s="2745"/>
      <c r="G162" s="2744"/>
      <c r="H162" s="2745"/>
      <c r="I162" s="2745"/>
      <c r="J162" s="2745"/>
      <c r="K162" s="2745"/>
      <c r="L162" s="2744"/>
      <c r="M162" s="2745"/>
      <c r="N162" s="2745"/>
      <c r="O162" s="2744">
        <v>0.7</v>
      </c>
      <c r="P162" s="2"/>
      <c r="Q162" s="2744">
        <v>0.7</v>
      </c>
      <c r="R162" s="2743">
        <v>5</v>
      </c>
      <c r="S162" s="2741"/>
      <c r="T162" s="2741"/>
      <c r="U162" s="2741"/>
      <c r="V162" s="2741"/>
      <c r="W162" s="2741"/>
      <c r="X162" s="2741"/>
      <c r="Y162" s="2741"/>
      <c r="Z162" s="2741"/>
      <c r="AA162" s="2739">
        <v>0.7</v>
      </c>
    </row>
    <row r="163" spans="1:27" ht="15.75">
      <c r="A163" s="2750">
        <v>151</v>
      </c>
      <c r="B163" s="2743" t="s">
        <v>24882</v>
      </c>
      <c r="C163" s="2743" t="s">
        <v>24883</v>
      </c>
      <c r="D163" s="2748"/>
      <c r="E163" s="2744">
        <v>2.2000000000000002</v>
      </c>
      <c r="F163" s="2745"/>
      <c r="G163" s="2744"/>
      <c r="H163" s="2745"/>
      <c r="I163" s="2745"/>
      <c r="J163" s="2745"/>
      <c r="K163" s="2745"/>
      <c r="L163" s="2744"/>
      <c r="M163" s="2745"/>
      <c r="N163" s="2745"/>
      <c r="O163" s="2744">
        <v>2.2000000000000002</v>
      </c>
      <c r="P163" s="2"/>
      <c r="Q163" s="2744">
        <v>2.2000000000000002</v>
      </c>
      <c r="R163" s="2743">
        <v>5</v>
      </c>
      <c r="S163" s="2741"/>
      <c r="T163" s="2741"/>
      <c r="U163" s="2741"/>
      <c r="V163" s="2741"/>
      <c r="W163" s="2741"/>
      <c r="X163" s="2741"/>
      <c r="Y163" s="2741"/>
      <c r="Z163" s="2741"/>
      <c r="AA163" s="2739">
        <v>2.2000000000000002</v>
      </c>
    </row>
    <row r="164" spans="1:27" ht="15.75">
      <c r="A164" s="2750">
        <v>152</v>
      </c>
      <c r="B164" s="2743" t="s">
        <v>24884</v>
      </c>
      <c r="C164" s="2743" t="s">
        <v>24885</v>
      </c>
      <c r="D164" s="2748"/>
      <c r="E164" s="2744">
        <v>0.7</v>
      </c>
      <c r="F164" s="2745"/>
      <c r="G164" s="2744"/>
      <c r="H164" s="2745"/>
      <c r="I164" s="2745"/>
      <c r="J164" s="2745"/>
      <c r="K164" s="2745"/>
      <c r="L164" s="2744"/>
      <c r="M164" s="2745"/>
      <c r="N164" s="2745"/>
      <c r="O164" s="2744">
        <v>0.7</v>
      </c>
      <c r="P164" s="2"/>
      <c r="Q164" s="2744">
        <v>0.7</v>
      </c>
      <c r="R164" s="2743">
        <v>5</v>
      </c>
      <c r="S164" s="2741"/>
      <c r="T164" s="2741"/>
      <c r="U164" s="2741"/>
      <c r="V164" s="2741"/>
      <c r="W164" s="2741"/>
      <c r="X164" s="2741"/>
      <c r="Y164" s="2741"/>
      <c r="Z164" s="2741"/>
      <c r="AA164" s="2739">
        <v>0.7</v>
      </c>
    </row>
    <row r="165" spans="1:27" ht="15.75">
      <c r="A165" s="2750">
        <v>153</v>
      </c>
      <c r="B165" s="2743" t="s">
        <v>24886</v>
      </c>
      <c r="C165" s="2743" t="s">
        <v>24887</v>
      </c>
      <c r="D165" s="2748"/>
      <c r="E165" s="2744">
        <v>2.1</v>
      </c>
      <c r="F165" s="2745"/>
      <c r="G165" s="2744"/>
      <c r="H165" s="2745"/>
      <c r="I165" s="2745"/>
      <c r="J165" s="2745"/>
      <c r="K165" s="2745"/>
      <c r="L165" s="2744"/>
      <c r="M165" s="2745"/>
      <c r="N165" s="2745"/>
      <c r="O165" s="2744">
        <v>2.1</v>
      </c>
      <c r="P165" s="2"/>
      <c r="Q165" s="2744">
        <v>2.1</v>
      </c>
      <c r="R165" s="2743">
        <v>5</v>
      </c>
      <c r="S165" s="2741"/>
      <c r="T165" s="2741"/>
      <c r="U165" s="2741"/>
      <c r="V165" s="2741"/>
      <c r="W165" s="2741"/>
      <c r="X165" s="2741"/>
      <c r="Y165" s="2741"/>
      <c r="Z165" s="2741"/>
      <c r="AA165" s="2739">
        <v>2.1</v>
      </c>
    </row>
    <row r="166" spans="1:27" ht="15.75">
      <c r="A166" s="2750">
        <v>154</v>
      </c>
      <c r="B166" s="2743" t="s">
        <v>24888</v>
      </c>
      <c r="C166" s="2743" t="s">
        <v>24889</v>
      </c>
      <c r="D166" s="2748"/>
      <c r="E166" s="2744">
        <v>6.1</v>
      </c>
      <c r="F166" s="2745"/>
      <c r="G166" s="2744"/>
      <c r="H166" s="2745"/>
      <c r="I166" s="2745"/>
      <c r="J166" s="2745"/>
      <c r="K166" s="2745"/>
      <c r="L166" s="2744"/>
      <c r="M166" s="2745"/>
      <c r="N166" s="2745"/>
      <c r="O166" s="2744">
        <v>6.1</v>
      </c>
      <c r="P166" s="2"/>
      <c r="Q166" s="2744">
        <v>6.1</v>
      </c>
      <c r="R166" s="2743">
        <v>5</v>
      </c>
      <c r="S166" s="2741"/>
      <c r="T166" s="2741"/>
      <c r="U166" s="2741"/>
      <c r="V166" s="2741"/>
      <c r="W166" s="2741"/>
      <c r="X166" s="2741"/>
      <c r="Y166" s="2741"/>
      <c r="Z166" s="2741"/>
      <c r="AA166" s="2739">
        <v>6.1</v>
      </c>
    </row>
    <row r="167" spans="1:27" ht="31.5">
      <c r="A167" s="2750">
        <v>155</v>
      </c>
      <c r="B167" s="2743" t="s">
        <v>24890</v>
      </c>
      <c r="C167" s="2743" t="s">
        <v>24891</v>
      </c>
      <c r="D167" s="2748"/>
      <c r="E167" s="2744">
        <v>0.95</v>
      </c>
      <c r="F167" s="2745"/>
      <c r="G167" s="2744"/>
      <c r="H167" s="2745"/>
      <c r="I167" s="2745"/>
      <c r="J167" s="2745"/>
      <c r="K167" s="2745"/>
      <c r="L167" s="2744"/>
      <c r="M167" s="2745"/>
      <c r="N167" s="2745"/>
      <c r="O167" s="2744">
        <v>0.95</v>
      </c>
      <c r="P167" s="2"/>
      <c r="Q167" s="2744">
        <v>0.95</v>
      </c>
      <c r="R167" s="2743">
        <v>5</v>
      </c>
      <c r="S167" s="2741"/>
      <c r="T167" s="2741"/>
      <c r="U167" s="2741"/>
      <c r="V167" s="2741"/>
      <c r="W167" s="2741"/>
      <c r="X167" s="2741"/>
      <c r="Y167" s="2741"/>
      <c r="Z167" s="2741"/>
      <c r="AA167" s="2739">
        <v>0.95</v>
      </c>
    </row>
    <row r="168" spans="1:27" ht="15.75">
      <c r="A168" s="2750">
        <v>156</v>
      </c>
      <c r="B168" s="2743" t="s">
        <v>24892</v>
      </c>
      <c r="C168" s="2743" t="s">
        <v>24893</v>
      </c>
      <c r="D168" s="2748"/>
      <c r="E168" s="2744">
        <v>0.2</v>
      </c>
      <c r="F168" s="2744">
        <v>0.2</v>
      </c>
      <c r="G168" s="2744"/>
      <c r="H168" s="2745"/>
      <c r="I168" s="2745"/>
      <c r="J168" s="2745"/>
      <c r="K168" s="2745"/>
      <c r="L168" s="2744">
        <v>0.2</v>
      </c>
      <c r="M168" s="2745"/>
      <c r="N168" s="2745"/>
      <c r="O168" s="2744"/>
      <c r="P168" s="2"/>
      <c r="Q168" s="2744"/>
      <c r="R168" s="2743">
        <v>5</v>
      </c>
      <c r="S168" s="2741"/>
      <c r="T168" s="2741"/>
      <c r="U168" s="2741"/>
      <c r="V168" s="2741"/>
      <c r="W168" s="2741"/>
      <c r="X168" s="2741"/>
      <c r="Y168" s="2741"/>
      <c r="Z168" s="2739">
        <v>0.2</v>
      </c>
      <c r="AA168" s="2739"/>
    </row>
    <row r="169" spans="1:27" ht="31.5">
      <c r="A169" s="2750">
        <v>157</v>
      </c>
      <c r="B169" s="2743" t="s">
        <v>24894</v>
      </c>
      <c r="C169" s="2743" t="s">
        <v>24895</v>
      </c>
      <c r="D169" s="2748"/>
      <c r="E169" s="2744">
        <v>0.5</v>
      </c>
      <c r="F169" s="2745"/>
      <c r="G169" s="2744"/>
      <c r="H169" s="2745"/>
      <c r="I169" s="2745"/>
      <c r="J169" s="2745"/>
      <c r="K169" s="2745"/>
      <c r="L169" s="2744"/>
      <c r="M169" s="2745"/>
      <c r="N169" s="2745"/>
      <c r="O169" s="2744">
        <v>0.5</v>
      </c>
      <c r="P169" s="2"/>
      <c r="Q169" s="2744">
        <v>0.5</v>
      </c>
      <c r="R169" s="2743">
        <v>5</v>
      </c>
      <c r="S169" s="2741"/>
      <c r="T169" s="2741"/>
      <c r="U169" s="2741"/>
      <c r="V169" s="2741"/>
      <c r="W169" s="2741"/>
      <c r="X169" s="2741"/>
      <c r="Y169" s="2741"/>
      <c r="Z169" s="2741"/>
      <c r="AA169" s="2739">
        <v>0.5</v>
      </c>
    </row>
    <row r="170" spans="1:27" ht="15.75">
      <c r="A170" s="2750">
        <v>158</v>
      </c>
      <c r="B170" s="2743" t="s">
        <v>24896</v>
      </c>
      <c r="C170" s="2743" t="s">
        <v>24897</v>
      </c>
      <c r="D170" s="2748"/>
      <c r="E170" s="2744">
        <v>0.7</v>
      </c>
      <c r="F170" s="2745"/>
      <c r="G170" s="2744"/>
      <c r="H170" s="2745"/>
      <c r="I170" s="2745"/>
      <c r="J170" s="2745"/>
      <c r="K170" s="2745"/>
      <c r="L170" s="2744"/>
      <c r="M170" s="2745"/>
      <c r="N170" s="2745"/>
      <c r="O170" s="2744">
        <v>0.7</v>
      </c>
      <c r="P170" s="2"/>
      <c r="Q170" s="2744">
        <v>0.7</v>
      </c>
      <c r="R170" s="2743">
        <v>5</v>
      </c>
      <c r="S170" s="2741"/>
      <c r="T170" s="2741"/>
      <c r="U170" s="2741"/>
      <c r="V170" s="2741"/>
      <c r="W170" s="2741"/>
      <c r="X170" s="2741"/>
      <c r="Y170" s="2741"/>
      <c r="Z170" s="2741"/>
      <c r="AA170" s="2739">
        <v>0.7</v>
      </c>
    </row>
    <row r="171" spans="1:27" ht="15.75">
      <c r="A171" s="2750">
        <v>159</v>
      </c>
      <c r="B171" s="2743" t="s">
        <v>24898</v>
      </c>
      <c r="C171" s="2743" t="s">
        <v>24899</v>
      </c>
      <c r="D171" s="2748"/>
      <c r="E171" s="2744">
        <v>2.7</v>
      </c>
      <c r="F171" s="2745"/>
      <c r="G171" s="2744"/>
      <c r="H171" s="2745"/>
      <c r="I171" s="2745"/>
      <c r="J171" s="2745"/>
      <c r="K171" s="2745"/>
      <c r="L171" s="2744"/>
      <c r="M171" s="2745"/>
      <c r="N171" s="2745"/>
      <c r="O171" s="2744">
        <v>2.7</v>
      </c>
      <c r="P171" s="2"/>
      <c r="Q171" s="2744">
        <v>2.7</v>
      </c>
      <c r="R171" s="2743">
        <v>5</v>
      </c>
      <c r="S171" s="2741"/>
      <c r="T171" s="2741"/>
      <c r="U171" s="2741"/>
      <c r="V171" s="2741"/>
      <c r="W171" s="2741"/>
      <c r="X171" s="2741"/>
      <c r="Y171" s="2741"/>
      <c r="Z171" s="2741"/>
      <c r="AA171" s="2739">
        <v>2.7</v>
      </c>
    </row>
    <row r="172" spans="1:27" ht="31.5">
      <c r="A172" s="2750">
        <v>160</v>
      </c>
      <c r="B172" s="2743" t="s">
        <v>24900</v>
      </c>
      <c r="C172" s="2743" t="s">
        <v>24901</v>
      </c>
      <c r="D172" s="2748"/>
      <c r="E172" s="2744">
        <v>0.9</v>
      </c>
      <c r="F172" s="2745"/>
      <c r="G172" s="2744"/>
      <c r="H172" s="2745"/>
      <c r="I172" s="2745"/>
      <c r="J172" s="2745"/>
      <c r="K172" s="2745"/>
      <c r="L172" s="2744"/>
      <c r="M172" s="2745"/>
      <c r="N172" s="2745"/>
      <c r="O172" s="2744">
        <v>0.9</v>
      </c>
      <c r="P172" s="2"/>
      <c r="Q172" s="2744">
        <v>0.9</v>
      </c>
      <c r="R172" s="2743">
        <v>5</v>
      </c>
      <c r="S172" s="2741"/>
      <c r="T172" s="2741"/>
      <c r="U172" s="2741"/>
      <c r="V172" s="2741"/>
      <c r="W172" s="2741"/>
      <c r="X172" s="2741"/>
      <c r="Y172" s="2741"/>
      <c r="Z172" s="2741"/>
      <c r="AA172" s="2739">
        <v>0.9</v>
      </c>
    </row>
    <row r="173" spans="1:27" ht="31.5">
      <c r="A173" s="2750">
        <v>161</v>
      </c>
      <c r="B173" s="2743" t="s">
        <v>24902</v>
      </c>
      <c r="C173" s="2743" t="s">
        <v>24903</v>
      </c>
      <c r="D173" s="2748"/>
      <c r="E173" s="2744">
        <v>1.9</v>
      </c>
      <c r="F173" s="2745"/>
      <c r="G173" s="2744"/>
      <c r="H173" s="2745"/>
      <c r="I173" s="2745"/>
      <c r="J173" s="2745"/>
      <c r="K173" s="2745"/>
      <c r="L173" s="2744"/>
      <c r="M173" s="2745"/>
      <c r="N173" s="2745"/>
      <c r="O173" s="2744">
        <v>1.9</v>
      </c>
      <c r="P173" s="2"/>
      <c r="Q173" s="2744">
        <v>1.9</v>
      </c>
      <c r="R173" s="2743">
        <v>5</v>
      </c>
      <c r="S173" s="2741"/>
      <c r="T173" s="2741"/>
      <c r="U173" s="2741"/>
      <c r="V173" s="2741"/>
      <c r="W173" s="2741"/>
      <c r="X173" s="2741"/>
      <c r="Y173" s="2741"/>
      <c r="Z173" s="2741"/>
      <c r="AA173" s="2739">
        <v>1.9</v>
      </c>
    </row>
    <row r="174" spans="1:27" ht="15.75">
      <c r="A174" s="2750">
        <v>162</v>
      </c>
      <c r="B174" s="2743" t="s">
        <v>24904</v>
      </c>
      <c r="C174" s="2743" t="s">
        <v>24905</v>
      </c>
      <c r="D174" s="2748"/>
      <c r="E174" s="2744">
        <v>0.6</v>
      </c>
      <c r="F174" s="2745"/>
      <c r="G174" s="2744"/>
      <c r="H174" s="2745"/>
      <c r="I174" s="2745"/>
      <c r="J174" s="2745"/>
      <c r="K174" s="2745"/>
      <c r="L174" s="2744"/>
      <c r="M174" s="2745"/>
      <c r="N174" s="2745"/>
      <c r="O174" s="2744">
        <v>0.6</v>
      </c>
      <c r="P174" s="2"/>
      <c r="Q174" s="2744">
        <v>0.6</v>
      </c>
      <c r="R174" s="2743">
        <v>5</v>
      </c>
      <c r="S174" s="2741"/>
      <c r="T174" s="2741"/>
      <c r="U174" s="2741"/>
      <c r="V174" s="2741"/>
      <c r="W174" s="2741"/>
      <c r="X174" s="2741"/>
      <c r="Y174" s="2741"/>
      <c r="Z174" s="2741"/>
      <c r="AA174" s="2739">
        <v>0.6</v>
      </c>
    </row>
    <row r="175" spans="1:27" ht="15.75">
      <c r="A175" s="2750">
        <v>163</v>
      </c>
      <c r="B175" s="2743" t="s">
        <v>24906</v>
      </c>
      <c r="C175" s="2743" t="s">
        <v>24907</v>
      </c>
      <c r="D175" s="2748"/>
      <c r="E175" s="2744">
        <v>2.6</v>
      </c>
      <c r="F175" s="2745"/>
      <c r="G175" s="2744"/>
      <c r="H175" s="2745"/>
      <c r="I175" s="2745"/>
      <c r="J175" s="2745"/>
      <c r="K175" s="2745"/>
      <c r="L175" s="2744"/>
      <c r="M175" s="2745"/>
      <c r="N175" s="2745"/>
      <c r="O175" s="2744">
        <v>2.6</v>
      </c>
      <c r="P175" s="2"/>
      <c r="Q175" s="2744">
        <v>2.6</v>
      </c>
      <c r="R175" s="2743">
        <v>5</v>
      </c>
      <c r="S175" s="2741"/>
      <c r="T175" s="2741"/>
      <c r="U175" s="2741"/>
      <c r="V175" s="2741"/>
      <c r="W175" s="2741"/>
      <c r="X175" s="2741"/>
      <c r="Y175" s="2741"/>
      <c r="Z175" s="2741"/>
      <c r="AA175" s="2739">
        <v>2.6</v>
      </c>
    </row>
    <row r="176" spans="1:27" ht="15.75">
      <c r="A176" s="2750">
        <v>164</v>
      </c>
      <c r="B176" s="2743" t="s">
        <v>24908</v>
      </c>
      <c r="C176" s="2743" t="s">
        <v>24909</v>
      </c>
      <c r="D176" s="2748"/>
      <c r="E176" s="2744">
        <v>2.2999999999999998</v>
      </c>
      <c r="F176" s="2745"/>
      <c r="G176" s="2744"/>
      <c r="H176" s="2745"/>
      <c r="I176" s="2745"/>
      <c r="J176" s="2745"/>
      <c r="K176" s="2745"/>
      <c r="L176" s="2744"/>
      <c r="M176" s="2745"/>
      <c r="N176" s="2745"/>
      <c r="O176" s="2744">
        <v>2.2999999999999998</v>
      </c>
      <c r="P176" s="2"/>
      <c r="Q176" s="2744">
        <v>2.2999999999999998</v>
      </c>
      <c r="R176" s="2743">
        <v>5</v>
      </c>
      <c r="S176" s="2741"/>
      <c r="T176" s="2741"/>
      <c r="U176" s="2741"/>
      <c r="V176" s="2741"/>
      <c r="W176" s="2741"/>
      <c r="X176" s="2741"/>
      <c r="Y176" s="2741"/>
      <c r="Z176" s="2741"/>
      <c r="AA176" s="2739">
        <v>2.2999999999999998</v>
      </c>
    </row>
    <row r="177" spans="1:27" ht="15.75">
      <c r="A177" s="2750">
        <v>165</v>
      </c>
      <c r="B177" s="2743" t="s">
        <v>24910</v>
      </c>
      <c r="C177" s="2743" t="s">
        <v>24911</v>
      </c>
      <c r="D177" s="2748"/>
      <c r="E177" s="2744">
        <v>1</v>
      </c>
      <c r="F177" s="2745"/>
      <c r="G177" s="2744"/>
      <c r="H177" s="2745"/>
      <c r="I177" s="2745"/>
      <c r="J177" s="2745"/>
      <c r="K177" s="2745"/>
      <c r="L177" s="2744"/>
      <c r="M177" s="2745"/>
      <c r="N177" s="2745"/>
      <c r="O177" s="2744">
        <v>1</v>
      </c>
      <c r="P177" s="2"/>
      <c r="Q177" s="2744">
        <v>1</v>
      </c>
      <c r="R177" s="2743">
        <v>5</v>
      </c>
      <c r="S177" s="2741"/>
      <c r="T177" s="2741"/>
      <c r="U177" s="2741"/>
      <c r="V177" s="2741"/>
      <c r="W177" s="2741"/>
      <c r="X177" s="2741"/>
      <c r="Y177" s="2741"/>
      <c r="Z177" s="2741"/>
      <c r="AA177" s="2739">
        <v>1</v>
      </c>
    </row>
    <row r="178" spans="1:27" ht="15.75">
      <c r="A178" s="2750">
        <v>166</v>
      </c>
      <c r="B178" s="2743" t="s">
        <v>24912</v>
      </c>
      <c r="C178" s="2743" t="s">
        <v>24913</v>
      </c>
      <c r="D178" s="2748"/>
      <c r="E178" s="2744">
        <v>3</v>
      </c>
      <c r="F178" s="2745"/>
      <c r="G178" s="2744"/>
      <c r="H178" s="2745"/>
      <c r="I178" s="2745"/>
      <c r="J178" s="2745"/>
      <c r="K178" s="2745"/>
      <c r="L178" s="2744"/>
      <c r="M178" s="2745"/>
      <c r="N178" s="2745"/>
      <c r="O178" s="2744">
        <v>3</v>
      </c>
      <c r="P178" s="2"/>
      <c r="Q178" s="2744">
        <v>3</v>
      </c>
      <c r="R178" s="2743">
        <v>5</v>
      </c>
      <c r="S178" s="2741"/>
      <c r="T178" s="2741"/>
      <c r="U178" s="2741"/>
      <c r="V178" s="2741"/>
      <c r="W178" s="2741"/>
      <c r="X178" s="2741"/>
      <c r="Y178" s="2741"/>
      <c r="Z178" s="2741"/>
      <c r="AA178" s="2739">
        <v>3</v>
      </c>
    </row>
    <row r="179" spans="1:27" ht="31.5">
      <c r="A179" s="2750">
        <v>167</v>
      </c>
      <c r="B179" s="2743" t="s">
        <v>24914</v>
      </c>
      <c r="C179" s="2743" t="s">
        <v>24915</v>
      </c>
      <c r="D179" s="2748"/>
      <c r="E179" s="2744">
        <v>0.3</v>
      </c>
      <c r="F179" s="2744">
        <v>0.3</v>
      </c>
      <c r="G179" s="2744"/>
      <c r="H179" s="2745"/>
      <c r="I179" s="2745"/>
      <c r="J179" s="2745"/>
      <c r="K179" s="2745"/>
      <c r="L179" s="2744">
        <v>0.3</v>
      </c>
      <c r="M179" s="2745"/>
      <c r="N179" s="2745"/>
      <c r="O179" s="2744"/>
      <c r="P179" s="2"/>
      <c r="Q179" s="2744"/>
      <c r="R179" s="2743">
        <v>5</v>
      </c>
      <c r="S179" s="2741"/>
      <c r="T179" s="2741"/>
      <c r="U179" s="2741"/>
      <c r="V179" s="2741"/>
      <c r="W179" s="2741"/>
      <c r="X179" s="2741"/>
      <c r="Y179" s="2741"/>
      <c r="Z179" s="2739">
        <v>0.3</v>
      </c>
      <c r="AA179" s="2739"/>
    </row>
    <row r="180" spans="1:27" ht="31.5">
      <c r="A180" s="2750">
        <v>168</v>
      </c>
      <c r="B180" s="2743" t="s">
        <v>24916</v>
      </c>
      <c r="C180" s="2743" t="s">
        <v>24917</v>
      </c>
      <c r="D180" s="2748"/>
      <c r="E180" s="2744">
        <v>1.2</v>
      </c>
      <c r="F180" s="2745"/>
      <c r="G180" s="2744"/>
      <c r="H180" s="2745"/>
      <c r="I180" s="2745"/>
      <c r="J180" s="2745"/>
      <c r="K180" s="2745"/>
      <c r="L180" s="2744"/>
      <c r="M180" s="2745"/>
      <c r="N180" s="2745"/>
      <c r="O180" s="2744">
        <v>1.2</v>
      </c>
      <c r="P180" s="2"/>
      <c r="Q180" s="2744">
        <v>1.2</v>
      </c>
      <c r="R180" s="2743">
        <v>5</v>
      </c>
      <c r="S180" s="2741"/>
      <c r="T180" s="2741"/>
      <c r="U180" s="2741"/>
      <c r="V180" s="2741"/>
      <c r="W180" s="2741"/>
      <c r="X180" s="2741"/>
      <c r="Y180" s="2741"/>
      <c r="Z180" s="2741"/>
      <c r="AA180" s="2739">
        <v>1.2</v>
      </c>
    </row>
    <row r="181" spans="1:27" ht="15.75">
      <c r="A181" s="2750">
        <v>169</v>
      </c>
      <c r="B181" s="2743" t="s">
        <v>24918</v>
      </c>
      <c r="C181" s="2743" t="s">
        <v>24919</v>
      </c>
      <c r="D181" s="2748"/>
      <c r="E181" s="2744">
        <v>2.2000000000000002</v>
      </c>
      <c r="F181" s="2745"/>
      <c r="G181" s="2744"/>
      <c r="H181" s="2745"/>
      <c r="I181" s="2745"/>
      <c r="J181" s="2745"/>
      <c r="K181" s="2745"/>
      <c r="L181" s="2744"/>
      <c r="M181" s="2745"/>
      <c r="N181" s="2745"/>
      <c r="O181" s="2744">
        <v>2.2000000000000002</v>
      </c>
      <c r="P181" s="2"/>
      <c r="Q181" s="2744">
        <v>2.2000000000000002</v>
      </c>
      <c r="R181" s="2743">
        <v>5</v>
      </c>
      <c r="S181" s="2741"/>
      <c r="T181" s="2741"/>
      <c r="U181" s="2741"/>
      <c r="V181" s="2741"/>
      <c r="W181" s="2741"/>
      <c r="X181" s="2741"/>
      <c r="Y181" s="2741"/>
      <c r="Z181" s="2741"/>
      <c r="AA181" s="2739">
        <v>2.2000000000000002</v>
      </c>
    </row>
    <row r="182" spans="1:27" ht="31.5">
      <c r="A182" s="2750">
        <v>170</v>
      </c>
      <c r="B182" s="2743" t="s">
        <v>24920</v>
      </c>
      <c r="C182" s="2743" t="s">
        <v>24921</v>
      </c>
      <c r="D182" s="2748"/>
      <c r="E182" s="2744">
        <v>0.61299999999999999</v>
      </c>
      <c r="F182" s="2745"/>
      <c r="G182" s="2744"/>
      <c r="H182" s="2745"/>
      <c r="I182" s="2745"/>
      <c r="J182" s="2745"/>
      <c r="K182" s="2745"/>
      <c r="L182" s="2744"/>
      <c r="M182" s="2745"/>
      <c r="N182" s="2745"/>
      <c r="O182" s="2744">
        <v>0.61299999999999999</v>
      </c>
      <c r="P182" s="2"/>
      <c r="Q182" s="2744">
        <v>0.61299999999999999</v>
      </c>
      <c r="R182" s="2743">
        <v>5</v>
      </c>
      <c r="S182" s="2741"/>
      <c r="T182" s="2741"/>
      <c r="U182" s="2741"/>
      <c r="V182" s="2741"/>
      <c r="W182" s="2741"/>
      <c r="X182" s="2741"/>
      <c r="Y182" s="2741"/>
      <c r="Z182" s="2741"/>
      <c r="AA182" s="2739">
        <v>0.61299999999999999</v>
      </c>
    </row>
    <row r="183" spans="1:27" ht="31.5">
      <c r="A183" s="2750">
        <v>171</v>
      </c>
      <c r="B183" s="2743" t="s">
        <v>24922</v>
      </c>
      <c r="C183" s="2743" t="s">
        <v>24923</v>
      </c>
      <c r="D183" s="2748"/>
      <c r="E183" s="2744">
        <v>0.59</v>
      </c>
      <c r="F183" s="2745"/>
      <c r="G183" s="2744"/>
      <c r="H183" s="2745"/>
      <c r="I183" s="2745"/>
      <c r="J183" s="2745"/>
      <c r="K183" s="2745"/>
      <c r="L183" s="2744"/>
      <c r="M183" s="2745"/>
      <c r="N183" s="2745"/>
      <c r="O183" s="2744">
        <v>0.59</v>
      </c>
      <c r="P183" s="2"/>
      <c r="Q183" s="2744">
        <v>0.59</v>
      </c>
      <c r="R183" s="2743">
        <v>5</v>
      </c>
      <c r="S183" s="2741"/>
      <c r="T183" s="2741"/>
      <c r="U183" s="2741"/>
      <c r="V183" s="2741"/>
      <c r="W183" s="2741"/>
      <c r="X183" s="2741"/>
      <c r="Y183" s="2741"/>
      <c r="Z183" s="2741"/>
      <c r="AA183" s="2739">
        <v>0.59</v>
      </c>
    </row>
    <row r="184" spans="1:27" ht="31.5">
      <c r="A184" s="2750">
        <v>172</v>
      </c>
      <c r="B184" s="2743" t="s">
        <v>24924</v>
      </c>
      <c r="C184" s="2743" t="s">
        <v>24925</v>
      </c>
      <c r="D184" s="2748"/>
      <c r="E184" s="2744">
        <v>0.89200000000000002</v>
      </c>
      <c r="F184" s="2745"/>
      <c r="G184" s="2744"/>
      <c r="H184" s="2745"/>
      <c r="I184" s="2745"/>
      <c r="J184" s="2745"/>
      <c r="K184" s="2745"/>
      <c r="L184" s="2744"/>
      <c r="M184" s="2745"/>
      <c r="N184" s="2745"/>
      <c r="O184" s="2744">
        <v>0.89200000000000002</v>
      </c>
      <c r="P184" s="2"/>
      <c r="Q184" s="2744">
        <v>0.89200000000000002</v>
      </c>
      <c r="R184" s="2743">
        <v>5</v>
      </c>
      <c r="S184" s="2741"/>
      <c r="T184" s="2741"/>
      <c r="U184" s="2741"/>
      <c r="V184" s="2741"/>
      <c r="W184" s="2741"/>
      <c r="X184" s="2741"/>
      <c r="Y184" s="2741"/>
      <c r="Z184" s="2741"/>
      <c r="AA184" s="2739">
        <v>0.89200000000000002</v>
      </c>
    </row>
    <row r="185" spans="1:27" ht="15.75">
      <c r="A185" s="2750">
        <v>173</v>
      </c>
      <c r="B185" s="2743" t="s">
        <v>24926</v>
      </c>
      <c r="C185" s="2743" t="s">
        <v>24927</v>
      </c>
      <c r="D185" s="2748"/>
      <c r="E185" s="2744">
        <v>1.5960000000000001</v>
      </c>
      <c r="F185" s="2745"/>
      <c r="G185" s="2744"/>
      <c r="H185" s="2745"/>
      <c r="I185" s="2745"/>
      <c r="J185" s="2745"/>
      <c r="K185" s="2745"/>
      <c r="L185" s="2744"/>
      <c r="M185" s="2745"/>
      <c r="N185" s="2745"/>
      <c r="O185" s="2744">
        <v>1.5960000000000001</v>
      </c>
      <c r="P185" s="2"/>
      <c r="Q185" s="2744">
        <v>1.5960000000000001</v>
      </c>
      <c r="R185" s="2743">
        <v>5</v>
      </c>
      <c r="S185" s="2741"/>
      <c r="T185" s="2741"/>
      <c r="U185" s="2741"/>
      <c r="V185" s="2741"/>
      <c r="W185" s="2741"/>
      <c r="X185" s="2741"/>
      <c r="Y185" s="2741"/>
      <c r="Z185" s="2741"/>
      <c r="AA185" s="2739">
        <v>1.5960000000000001</v>
      </c>
    </row>
    <row r="186" spans="1:27" ht="31.5">
      <c r="A186" s="2750">
        <v>174</v>
      </c>
      <c r="B186" s="2743" t="s">
        <v>24928</v>
      </c>
      <c r="C186" s="2743" t="s">
        <v>24929</v>
      </c>
      <c r="D186" s="2748"/>
      <c r="E186" s="2744">
        <v>1.5</v>
      </c>
      <c r="F186" s="2745"/>
      <c r="G186" s="2744"/>
      <c r="H186" s="2745"/>
      <c r="I186" s="2745"/>
      <c r="J186" s="2745"/>
      <c r="K186" s="2745"/>
      <c r="L186" s="2744"/>
      <c r="M186" s="2745"/>
      <c r="N186" s="2745"/>
      <c r="O186" s="2744">
        <v>1.5</v>
      </c>
      <c r="P186" s="2"/>
      <c r="Q186" s="2744">
        <v>1.5</v>
      </c>
      <c r="R186" s="2743">
        <v>5</v>
      </c>
      <c r="S186" s="2741"/>
      <c r="T186" s="2741"/>
      <c r="U186" s="2741"/>
      <c r="V186" s="2741"/>
      <c r="W186" s="2741"/>
      <c r="X186" s="2741"/>
      <c r="Y186" s="2741"/>
      <c r="Z186" s="2741"/>
      <c r="AA186" s="2739">
        <v>1.5</v>
      </c>
    </row>
    <row r="187" spans="1:27" ht="31.5">
      <c r="A187" s="2750">
        <v>175</v>
      </c>
      <c r="B187" s="2743" t="s">
        <v>24930</v>
      </c>
      <c r="C187" s="2743" t="s">
        <v>24931</v>
      </c>
      <c r="D187" s="2748"/>
      <c r="E187" s="2744">
        <v>1.43</v>
      </c>
      <c r="F187" s="2745"/>
      <c r="G187" s="2744"/>
      <c r="H187" s="2745"/>
      <c r="I187" s="2745"/>
      <c r="J187" s="2745"/>
      <c r="K187" s="2745"/>
      <c r="L187" s="2744"/>
      <c r="M187" s="2745"/>
      <c r="N187" s="2745"/>
      <c r="O187" s="2744">
        <v>1.43</v>
      </c>
      <c r="P187" s="2"/>
      <c r="Q187" s="2744">
        <v>1.43</v>
      </c>
      <c r="R187" s="2743">
        <v>5</v>
      </c>
      <c r="S187" s="2741"/>
      <c r="T187" s="2741"/>
      <c r="U187" s="2741"/>
      <c r="V187" s="2741"/>
      <c r="W187" s="2741"/>
      <c r="X187" s="2741"/>
      <c r="Y187" s="2741"/>
      <c r="Z187" s="2741"/>
      <c r="AA187" s="2739">
        <v>1.43</v>
      </c>
    </row>
    <row r="188" spans="1:27" ht="15.75">
      <c r="A188" s="2750">
        <v>176</v>
      </c>
      <c r="B188" s="2743" t="s">
        <v>24932</v>
      </c>
      <c r="C188" s="2743" t="s">
        <v>24933</v>
      </c>
      <c r="D188" s="2748"/>
      <c r="E188" s="2744">
        <v>1.3180000000000001</v>
      </c>
      <c r="F188" s="2744">
        <v>0.185</v>
      </c>
      <c r="G188" s="2744"/>
      <c r="H188" s="2745"/>
      <c r="I188" s="2745"/>
      <c r="J188" s="2745"/>
      <c r="K188" s="2745"/>
      <c r="L188" s="2744">
        <v>0.185</v>
      </c>
      <c r="M188" s="2745"/>
      <c r="N188" s="2745"/>
      <c r="O188" s="2744">
        <v>1.133</v>
      </c>
      <c r="P188" s="2"/>
      <c r="Q188" s="2744">
        <v>1.133</v>
      </c>
      <c r="R188" s="2743">
        <v>5</v>
      </c>
      <c r="S188" s="2741"/>
      <c r="T188" s="2741"/>
      <c r="U188" s="2741"/>
      <c r="V188" s="2741"/>
      <c r="W188" s="2741"/>
      <c r="X188" s="2741"/>
      <c r="Y188" s="2741"/>
      <c r="Z188" s="2739">
        <v>0.185</v>
      </c>
      <c r="AA188" s="2739">
        <v>1.133</v>
      </c>
    </row>
    <row r="189" spans="1:27" ht="31.5">
      <c r="A189" s="2750">
        <v>177</v>
      </c>
      <c r="B189" s="2743" t="s">
        <v>24934</v>
      </c>
      <c r="C189" s="2743" t="s">
        <v>24935</v>
      </c>
      <c r="D189" s="2748"/>
      <c r="E189" s="2744">
        <v>0.82499999999999996</v>
      </c>
      <c r="F189" s="2745"/>
      <c r="G189" s="2744"/>
      <c r="H189" s="2745"/>
      <c r="I189" s="2745"/>
      <c r="J189" s="2745"/>
      <c r="K189" s="2745"/>
      <c r="L189" s="2744"/>
      <c r="M189" s="2745"/>
      <c r="N189" s="2745"/>
      <c r="O189" s="2744">
        <v>0.82499999999999996</v>
      </c>
      <c r="P189" s="2"/>
      <c r="Q189" s="2744">
        <v>0.82499999999999996</v>
      </c>
      <c r="R189" s="2743">
        <v>5</v>
      </c>
      <c r="S189" s="2741"/>
      <c r="T189" s="2741"/>
      <c r="U189" s="2741"/>
      <c r="V189" s="2741"/>
      <c r="W189" s="2741"/>
      <c r="X189" s="2741"/>
      <c r="Y189" s="2741"/>
      <c r="Z189" s="2741"/>
      <c r="AA189" s="2739">
        <v>0.82499999999999996</v>
      </c>
    </row>
    <row r="190" spans="1:27" ht="31.5">
      <c r="A190" s="2750">
        <v>178</v>
      </c>
      <c r="B190" s="2743" t="s">
        <v>24936</v>
      </c>
      <c r="C190" s="2743" t="s">
        <v>24937</v>
      </c>
      <c r="D190" s="2748"/>
      <c r="E190" s="2744">
        <v>1.224</v>
      </c>
      <c r="F190" s="2745"/>
      <c r="G190" s="2744"/>
      <c r="H190" s="2745"/>
      <c r="I190" s="2745"/>
      <c r="J190" s="2745"/>
      <c r="K190" s="2745"/>
      <c r="L190" s="2744"/>
      <c r="M190" s="2745"/>
      <c r="N190" s="2745"/>
      <c r="O190" s="2744">
        <v>1.224</v>
      </c>
      <c r="P190" s="2"/>
      <c r="Q190" s="2744">
        <v>1.224</v>
      </c>
      <c r="R190" s="2743">
        <v>5</v>
      </c>
      <c r="S190" s="2741"/>
      <c r="T190" s="2741"/>
      <c r="U190" s="2741"/>
      <c r="V190" s="2741"/>
      <c r="W190" s="2741"/>
      <c r="X190" s="2741"/>
      <c r="Y190" s="2741"/>
      <c r="Z190" s="2741"/>
      <c r="AA190" s="2739">
        <v>1.224</v>
      </c>
    </row>
    <row r="191" spans="1:27" ht="31.5">
      <c r="A191" s="2750">
        <v>179</v>
      </c>
      <c r="B191" s="2743" t="s">
        <v>24938</v>
      </c>
      <c r="C191" s="2743" t="s">
        <v>24939</v>
      </c>
      <c r="D191" s="2748"/>
      <c r="E191" s="2744">
        <v>1.306</v>
      </c>
      <c r="F191" s="2745"/>
      <c r="G191" s="2744"/>
      <c r="H191" s="2745"/>
      <c r="I191" s="2745"/>
      <c r="J191" s="2745"/>
      <c r="K191" s="2745"/>
      <c r="L191" s="2744"/>
      <c r="M191" s="2745"/>
      <c r="N191" s="2745"/>
      <c r="O191" s="2744">
        <v>1.306</v>
      </c>
      <c r="P191" s="2"/>
      <c r="Q191" s="2744">
        <v>1.306</v>
      </c>
      <c r="R191" s="2743">
        <v>5</v>
      </c>
      <c r="S191" s="2741"/>
      <c r="T191" s="2741"/>
      <c r="U191" s="2741"/>
      <c r="V191" s="2741"/>
      <c r="W191" s="2741"/>
      <c r="X191" s="2741"/>
      <c r="Y191" s="2741"/>
      <c r="Z191" s="2741"/>
      <c r="AA191" s="2739">
        <v>1.306</v>
      </c>
    </row>
    <row r="192" spans="1:27" ht="31.5">
      <c r="A192" s="2750">
        <v>180</v>
      </c>
      <c r="B192" s="2743" t="s">
        <v>24940</v>
      </c>
      <c r="C192" s="2743" t="s">
        <v>24941</v>
      </c>
      <c r="D192" s="2748"/>
      <c r="E192" s="2744">
        <v>3.4860000000000002</v>
      </c>
      <c r="F192" s="2745"/>
      <c r="G192" s="2744"/>
      <c r="H192" s="2745"/>
      <c r="I192" s="2745"/>
      <c r="J192" s="2745"/>
      <c r="K192" s="2745"/>
      <c r="L192" s="2744"/>
      <c r="M192" s="2745"/>
      <c r="N192" s="2745"/>
      <c r="O192" s="2744">
        <v>3.4860000000000002</v>
      </c>
      <c r="P192" s="2"/>
      <c r="Q192" s="2744">
        <v>3.4860000000000002</v>
      </c>
      <c r="R192" s="2743">
        <v>5</v>
      </c>
      <c r="S192" s="2741"/>
      <c r="T192" s="2741"/>
      <c r="U192" s="2741"/>
      <c r="V192" s="2741"/>
      <c r="W192" s="2741"/>
      <c r="X192" s="2741"/>
      <c r="Y192" s="2741"/>
      <c r="Z192" s="2741"/>
      <c r="AA192" s="2739">
        <v>3.4860000000000002</v>
      </c>
    </row>
    <row r="193" spans="1:27" ht="15.75">
      <c r="A193" s="2750">
        <v>181</v>
      </c>
      <c r="B193" s="2743" t="s">
        <v>24942</v>
      </c>
      <c r="C193" s="2743"/>
      <c r="D193" s="2748"/>
      <c r="E193" s="2744">
        <v>0.35</v>
      </c>
      <c r="F193" s="2745"/>
      <c r="G193" s="2744"/>
      <c r="H193" s="2745"/>
      <c r="I193" s="2745"/>
      <c r="J193" s="2745"/>
      <c r="K193" s="2745"/>
      <c r="L193" s="2744"/>
      <c r="M193" s="2745"/>
      <c r="N193" s="2745"/>
      <c r="O193" s="2744">
        <v>0.35</v>
      </c>
      <c r="P193" s="2"/>
      <c r="Q193" s="2744">
        <v>0.35</v>
      </c>
      <c r="R193" s="2743">
        <v>5</v>
      </c>
      <c r="S193" s="2741"/>
      <c r="T193" s="2741"/>
      <c r="U193" s="2741"/>
      <c r="V193" s="2741"/>
      <c r="W193" s="2741"/>
      <c r="X193" s="2741"/>
      <c r="Y193" s="2741"/>
      <c r="Z193" s="2741"/>
      <c r="AA193" s="2739">
        <v>0.35</v>
      </c>
    </row>
    <row r="194" spans="1:27" ht="31.5">
      <c r="A194" s="2750">
        <v>182</v>
      </c>
      <c r="B194" s="2743" t="s">
        <v>24943</v>
      </c>
      <c r="C194" s="2743"/>
      <c r="D194" s="2748"/>
      <c r="E194" s="2744">
        <v>0.3</v>
      </c>
      <c r="F194" s="2745"/>
      <c r="G194" s="2744"/>
      <c r="H194" s="2745"/>
      <c r="I194" s="2745"/>
      <c r="J194" s="2745"/>
      <c r="K194" s="2745"/>
      <c r="L194" s="2744"/>
      <c r="M194" s="2745"/>
      <c r="N194" s="2745"/>
      <c r="O194" s="2744">
        <v>0.3</v>
      </c>
      <c r="P194" s="2"/>
      <c r="Q194" s="2744">
        <v>0.3</v>
      </c>
      <c r="R194" s="2743">
        <v>5</v>
      </c>
      <c r="S194" s="2741"/>
      <c r="T194" s="2741"/>
      <c r="U194" s="2741"/>
      <c r="V194" s="2741"/>
      <c r="W194" s="2741"/>
      <c r="X194" s="2741"/>
      <c r="Y194" s="2741"/>
      <c r="Z194" s="2741"/>
      <c r="AA194" s="2739">
        <v>0.3</v>
      </c>
    </row>
    <row r="195" spans="1:27" ht="31.5">
      <c r="A195" s="2750">
        <v>183</v>
      </c>
      <c r="B195" s="2743" t="s">
        <v>24944</v>
      </c>
      <c r="C195" s="2743" t="s">
        <v>24945</v>
      </c>
      <c r="D195" s="2748"/>
      <c r="E195" s="2746">
        <v>0.5</v>
      </c>
      <c r="F195" s="2746">
        <v>0.5</v>
      </c>
      <c r="G195" s="2746">
        <v>0.5</v>
      </c>
      <c r="H195" s="2745"/>
      <c r="I195" s="2745"/>
      <c r="J195" s="2745"/>
      <c r="K195" s="2745"/>
      <c r="L195" s="2746"/>
      <c r="M195" s="2745"/>
      <c r="N195" s="2745"/>
      <c r="O195" s="2746"/>
      <c r="P195" s="2"/>
      <c r="Q195" s="2746"/>
      <c r="R195" s="2743">
        <v>5</v>
      </c>
      <c r="S195" s="2741"/>
      <c r="T195" s="2741"/>
      <c r="U195" s="2741"/>
      <c r="V195" s="2741"/>
      <c r="W195" s="2741"/>
      <c r="X195" s="2741"/>
      <c r="Y195" s="2741"/>
      <c r="Z195" s="2742">
        <v>0.5</v>
      </c>
      <c r="AA195" s="2742"/>
    </row>
    <row r="196" spans="1:27" ht="31.5">
      <c r="A196" s="2750">
        <v>184</v>
      </c>
      <c r="B196" s="2743" t="s">
        <v>24946</v>
      </c>
      <c r="C196" s="2743"/>
      <c r="D196" s="2748"/>
      <c r="E196" s="2744">
        <v>2.1</v>
      </c>
      <c r="F196" s="2744"/>
      <c r="G196" s="2744"/>
      <c r="H196" s="2745"/>
      <c r="I196" s="2745"/>
      <c r="J196" s="2745"/>
      <c r="K196" s="2745"/>
      <c r="L196" s="2744"/>
      <c r="M196" s="2745"/>
      <c r="N196" s="2745"/>
      <c r="O196" s="2744">
        <v>2.1</v>
      </c>
      <c r="P196" s="2"/>
      <c r="Q196" s="2744">
        <v>2.1</v>
      </c>
      <c r="R196" s="2743">
        <v>5</v>
      </c>
      <c r="S196" s="2741"/>
      <c r="T196" s="2741"/>
      <c r="U196" s="2741"/>
      <c r="V196" s="2741"/>
      <c r="W196" s="2741"/>
      <c r="X196" s="2741"/>
      <c r="Y196" s="2741"/>
      <c r="Z196" s="2741"/>
      <c r="AA196" s="2739">
        <v>2.1</v>
      </c>
    </row>
    <row r="197" spans="1:27" ht="78.75">
      <c r="A197" s="2750">
        <v>185</v>
      </c>
      <c r="B197" s="2743" t="s">
        <v>24947</v>
      </c>
      <c r="C197" s="2743" t="s">
        <v>24948</v>
      </c>
      <c r="D197" s="2740"/>
      <c r="E197" s="2744">
        <v>0.50600000000000001</v>
      </c>
      <c r="F197" s="2744">
        <v>0.50600000000000001</v>
      </c>
      <c r="G197" s="2744">
        <v>0.50600000000000001</v>
      </c>
      <c r="H197" s="2745"/>
      <c r="I197" s="2745"/>
      <c r="J197" s="2745"/>
      <c r="K197" s="2745"/>
      <c r="L197" s="2744"/>
      <c r="M197" s="2745"/>
      <c r="N197" s="2745"/>
      <c r="O197" s="2744"/>
      <c r="P197" s="2"/>
      <c r="Q197" s="2744"/>
      <c r="R197" s="2743">
        <v>5</v>
      </c>
      <c r="S197" s="2741"/>
      <c r="T197" s="2741"/>
      <c r="U197" s="2741"/>
      <c r="V197" s="2741"/>
      <c r="W197" s="2741"/>
      <c r="X197" s="2741"/>
      <c r="Y197" s="2741"/>
      <c r="Z197" s="2739">
        <v>0.50600000000000001</v>
      </c>
      <c r="AA197" s="2739"/>
    </row>
    <row r="198" spans="1:27" s="2664" customFormat="1" ht="30" customHeight="1">
      <c r="A198" s="2751"/>
      <c r="B198" s="2756" t="s">
        <v>24950</v>
      </c>
      <c r="C198" s="2756"/>
      <c r="D198" s="2757"/>
      <c r="E198" s="2758">
        <f>E9+E36+E134+E159</f>
        <v>352.77</v>
      </c>
      <c r="F198" s="2758">
        <f>F9+F36+F134+F159</f>
        <v>46.374000000000002</v>
      </c>
      <c r="G198" s="2758">
        <f>G9+G36+G134+G159</f>
        <v>5.0440000000000005</v>
      </c>
      <c r="H198" s="2759"/>
      <c r="I198" s="2759"/>
      <c r="J198" s="2759"/>
      <c r="K198" s="2759"/>
      <c r="L198" s="2758">
        <f>L9+L36+L134+L159</f>
        <v>41.330000000000005</v>
      </c>
      <c r="M198" s="2759"/>
      <c r="N198" s="2759"/>
      <c r="O198" s="2758">
        <f>O9+O36+O134+O159</f>
        <v>306.39599999999996</v>
      </c>
      <c r="P198" s="2663"/>
      <c r="Q198" s="2758">
        <f>Q9+Q36+Q134+Q159</f>
        <v>306.39599999999996</v>
      </c>
      <c r="R198" s="2759"/>
      <c r="S198" s="2759">
        <f>S9</f>
        <v>11.9</v>
      </c>
      <c r="T198" s="2759"/>
      <c r="U198" s="2759"/>
      <c r="V198" s="2759"/>
      <c r="W198" s="2759"/>
      <c r="X198" s="2759"/>
      <c r="Y198" s="2759"/>
      <c r="Z198" s="2758">
        <f>Z9+Z36+Z134+Z159</f>
        <v>46.374000000000002</v>
      </c>
      <c r="AA198" s="2758">
        <f>AA9+AA36+AA134+AA159</f>
        <v>306.39599999999996</v>
      </c>
    </row>
    <row r="199" spans="1:27" s="2677" customFormat="1" ht="31.5" customHeight="1">
      <c r="A199" s="3196" t="s">
        <v>24949</v>
      </c>
      <c r="B199" s="3196"/>
      <c r="C199" s="3196"/>
      <c r="D199" s="3196"/>
      <c r="E199" s="3196"/>
      <c r="F199" s="3196"/>
      <c r="G199" s="3196"/>
      <c r="H199" s="3196"/>
      <c r="I199" s="3196"/>
      <c r="J199" s="3196"/>
      <c r="K199" s="3196"/>
      <c r="L199" s="3196"/>
      <c r="M199" s="3196"/>
      <c r="N199" s="3196"/>
      <c r="O199" s="3196"/>
      <c r="P199" s="3196"/>
      <c r="Q199" s="3196"/>
      <c r="R199" s="3196"/>
      <c r="S199" s="3196"/>
      <c r="T199" s="3196"/>
      <c r="U199" s="3196"/>
      <c r="V199" s="3196"/>
      <c r="W199" s="3196"/>
      <c r="X199" s="3196"/>
      <c r="Y199" s="3196"/>
      <c r="Z199" s="3196"/>
      <c r="AA199" s="3196"/>
    </row>
    <row r="200" spans="1:27" ht="42" customHeight="1">
      <c r="A200" s="3129" t="s">
        <v>50</v>
      </c>
      <c r="B200" s="3113"/>
      <c r="C200" s="3113"/>
      <c r="D200" s="3113"/>
      <c r="E200" s="3113"/>
      <c r="F200" s="3113"/>
      <c r="G200" s="3113"/>
      <c r="H200" s="3113"/>
      <c r="I200" s="3113"/>
      <c r="J200" s="3113"/>
      <c r="K200" s="3113"/>
      <c r="L200" s="3113"/>
      <c r="M200" s="3113"/>
      <c r="N200" s="3113"/>
      <c r="O200" s="3113"/>
      <c r="P200" s="3113"/>
      <c r="Q200" s="3113"/>
      <c r="R200" s="3113"/>
      <c r="S200" s="3113"/>
      <c r="T200" s="3113"/>
      <c r="U200" s="3113"/>
      <c r="V200" s="3113"/>
      <c r="W200" s="3113"/>
      <c r="X200" s="3113"/>
      <c r="Y200" s="3113"/>
      <c r="Z200" s="3113"/>
      <c r="AA200" s="3114"/>
    </row>
    <row r="201" spans="1:27" ht="24" customHeight="1">
      <c r="A201" s="47"/>
      <c r="B201" s="83" t="s">
        <v>20583</v>
      </c>
      <c r="C201" s="29"/>
      <c r="D201" s="29"/>
      <c r="E201" s="2075"/>
      <c r="F201" s="2075"/>
      <c r="G201" s="2075"/>
      <c r="H201" s="2075"/>
      <c r="I201" s="2075"/>
      <c r="J201" s="2075"/>
      <c r="K201" s="2075"/>
      <c r="L201" s="2075"/>
      <c r="M201" s="2075"/>
      <c r="N201" s="2075"/>
      <c r="O201" s="2075"/>
      <c r="P201" s="2075"/>
      <c r="Q201" s="2075"/>
      <c r="R201" s="29"/>
      <c r="S201" s="2075"/>
      <c r="T201" s="2075"/>
      <c r="U201" s="2075"/>
      <c r="V201" s="2075"/>
      <c r="W201" s="2075"/>
      <c r="X201" s="2075"/>
      <c r="Y201" s="2075"/>
      <c r="Z201" s="2075"/>
      <c r="AA201" s="2076"/>
    </row>
    <row r="202" spans="1:27" ht="38.25">
      <c r="A202" s="2028">
        <v>1</v>
      </c>
      <c r="B202" s="16" t="s">
        <v>20479</v>
      </c>
      <c r="C202" s="17"/>
      <c r="D202" s="17"/>
      <c r="E202" s="16">
        <v>0.34</v>
      </c>
      <c r="F202" s="16"/>
      <c r="G202" s="16"/>
      <c r="H202" s="16"/>
      <c r="I202" s="16"/>
      <c r="J202" s="16"/>
      <c r="K202" s="16"/>
      <c r="L202" s="16"/>
      <c r="M202" s="16"/>
      <c r="N202" s="16"/>
      <c r="O202" s="16"/>
      <c r="P202" s="16">
        <v>0.34</v>
      </c>
      <c r="Q202" s="16">
        <v>0.34</v>
      </c>
      <c r="R202" s="17" t="s">
        <v>55</v>
      </c>
      <c r="S202" s="16"/>
      <c r="T202" s="16"/>
      <c r="U202" s="16"/>
      <c r="V202" s="16"/>
      <c r="W202" s="16"/>
      <c r="X202" s="16"/>
      <c r="Y202" s="16"/>
      <c r="Z202" s="16"/>
      <c r="AA202" s="16">
        <v>0.34</v>
      </c>
    </row>
    <row r="203" spans="1:27">
      <c r="A203" s="2028">
        <v>2</v>
      </c>
      <c r="B203" s="16" t="s">
        <v>20480</v>
      </c>
      <c r="C203" s="17"/>
      <c r="D203" s="17"/>
      <c r="E203" s="16">
        <v>0.87</v>
      </c>
      <c r="F203" s="16"/>
      <c r="G203" s="16"/>
      <c r="H203" s="16"/>
      <c r="I203" s="16"/>
      <c r="J203" s="16"/>
      <c r="K203" s="16"/>
      <c r="L203" s="16"/>
      <c r="M203" s="16"/>
      <c r="N203" s="16"/>
      <c r="O203" s="16"/>
      <c r="P203" s="16">
        <v>0.87</v>
      </c>
      <c r="Q203" s="16">
        <v>0.87</v>
      </c>
      <c r="R203" s="17"/>
      <c r="S203" s="16"/>
      <c r="T203" s="16"/>
      <c r="U203" s="16"/>
      <c r="V203" s="16"/>
      <c r="W203" s="16"/>
      <c r="X203" s="16"/>
      <c r="Y203" s="16"/>
      <c r="Z203" s="16"/>
      <c r="AA203" s="16">
        <v>0.87</v>
      </c>
    </row>
    <row r="204" spans="1:27" ht="25.5">
      <c r="A204" s="2028">
        <v>3</v>
      </c>
      <c r="B204" s="16" t="s">
        <v>20481</v>
      </c>
      <c r="C204" s="17"/>
      <c r="D204" s="17"/>
      <c r="E204" s="16">
        <v>0.12</v>
      </c>
      <c r="F204" s="16"/>
      <c r="G204" s="16"/>
      <c r="H204" s="16"/>
      <c r="I204" s="16"/>
      <c r="J204" s="16"/>
      <c r="K204" s="16"/>
      <c r="L204" s="16"/>
      <c r="M204" s="16"/>
      <c r="N204" s="16"/>
      <c r="O204" s="16"/>
      <c r="P204" s="16">
        <v>0.12</v>
      </c>
      <c r="Q204" s="16">
        <v>0.12</v>
      </c>
      <c r="R204" s="17" t="s">
        <v>55</v>
      </c>
      <c r="S204" s="16"/>
      <c r="T204" s="16"/>
      <c r="U204" s="16"/>
      <c r="V204" s="16"/>
      <c r="W204" s="16"/>
      <c r="X204" s="16"/>
      <c r="Y204" s="16"/>
      <c r="Z204" s="16"/>
      <c r="AA204" s="16">
        <v>0.12</v>
      </c>
    </row>
    <row r="205" spans="1:27" ht="38.25">
      <c r="A205" s="2028">
        <v>4</v>
      </c>
      <c r="B205" s="16" t="s">
        <v>20482</v>
      </c>
      <c r="C205" s="17"/>
      <c r="D205" s="17"/>
      <c r="E205" s="16">
        <v>0.71</v>
      </c>
      <c r="F205" s="16"/>
      <c r="G205" s="16"/>
      <c r="H205" s="16"/>
      <c r="I205" s="16"/>
      <c r="J205" s="16"/>
      <c r="K205" s="16"/>
      <c r="L205" s="16"/>
      <c r="M205" s="16"/>
      <c r="N205" s="16"/>
      <c r="O205" s="16"/>
      <c r="P205" s="16">
        <v>0.71</v>
      </c>
      <c r="Q205" s="16">
        <v>0.71</v>
      </c>
      <c r="R205" s="17" t="s">
        <v>55</v>
      </c>
      <c r="S205" s="16"/>
      <c r="T205" s="16"/>
      <c r="U205" s="16"/>
      <c r="V205" s="16"/>
      <c r="W205" s="16"/>
      <c r="X205" s="16"/>
      <c r="Y205" s="16"/>
      <c r="Z205" s="16"/>
      <c r="AA205" s="16">
        <v>0.71</v>
      </c>
    </row>
    <row r="206" spans="1:27" ht="25.5">
      <c r="A206" s="2028">
        <v>5</v>
      </c>
      <c r="B206" s="16" t="s">
        <v>20483</v>
      </c>
      <c r="C206" s="17"/>
      <c r="D206" s="17"/>
      <c r="E206" s="16">
        <v>0.28000000000000003</v>
      </c>
      <c r="F206" s="16"/>
      <c r="G206" s="16"/>
      <c r="H206" s="16"/>
      <c r="I206" s="16"/>
      <c r="J206" s="16"/>
      <c r="K206" s="16"/>
      <c r="L206" s="16"/>
      <c r="M206" s="16"/>
      <c r="N206" s="16"/>
      <c r="O206" s="16"/>
      <c r="P206" s="16">
        <v>0.28000000000000003</v>
      </c>
      <c r="Q206" s="16">
        <v>0.28000000000000003</v>
      </c>
      <c r="R206" s="17" t="s">
        <v>55</v>
      </c>
      <c r="S206" s="16"/>
      <c r="T206" s="16"/>
      <c r="U206" s="16"/>
      <c r="V206" s="16"/>
      <c r="W206" s="16"/>
      <c r="X206" s="16"/>
      <c r="Y206" s="16"/>
      <c r="Z206" s="16"/>
      <c r="AA206" s="16">
        <v>0.28000000000000003</v>
      </c>
    </row>
    <row r="207" spans="1:27">
      <c r="A207" s="2028">
        <v>6</v>
      </c>
      <c r="B207" s="16" t="s">
        <v>20484</v>
      </c>
      <c r="C207" s="17"/>
      <c r="D207" s="17"/>
      <c r="E207" s="16">
        <v>0.24</v>
      </c>
      <c r="F207" s="16"/>
      <c r="G207" s="16"/>
      <c r="H207" s="16"/>
      <c r="I207" s="16"/>
      <c r="J207" s="16"/>
      <c r="K207" s="16"/>
      <c r="L207" s="16"/>
      <c r="M207" s="16"/>
      <c r="N207" s="16"/>
      <c r="O207" s="16"/>
      <c r="P207" s="16">
        <v>0.24</v>
      </c>
      <c r="Q207" s="16">
        <v>0.24</v>
      </c>
      <c r="R207" s="17" t="s">
        <v>55</v>
      </c>
      <c r="S207" s="16"/>
      <c r="T207" s="16"/>
      <c r="U207" s="16"/>
      <c r="V207" s="16"/>
      <c r="W207" s="16"/>
      <c r="X207" s="16"/>
      <c r="Y207" s="16"/>
      <c r="Z207" s="16"/>
      <c r="AA207" s="16">
        <v>0.24</v>
      </c>
    </row>
    <row r="208" spans="1:27" ht="25.5">
      <c r="A208" s="2028">
        <v>7</v>
      </c>
      <c r="B208" s="16" t="s">
        <v>20485</v>
      </c>
      <c r="C208" s="17"/>
      <c r="D208" s="17"/>
      <c r="E208" s="16">
        <v>0.5</v>
      </c>
      <c r="F208" s="16"/>
      <c r="G208" s="16"/>
      <c r="H208" s="16"/>
      <c r="I208" s="16"/>
      <c r="J208" s="16"/>
      <c r="K208" s="16"/>
      <c r="L208" s="16"/>
      <c r="M208" s="16"/>
      <c r="N208" s="16"/>
      <c r="O208" s="16"/>
      <c r="P208" s="16">
        <v>0.5</v>
      </c>
      <c r="Q208" s="16">
        <v>0</v>
      </c>
      <c r="R208" s="17" t="s">
        <v>55</v>
      </c>
      <c r="S208" s="16"/>
      <c r="T208" s="16"/>
      <c r="U208" s="16"/>
      <c r="V208" s="16"/>
      <c r="W208" s="16"/>
      <c r="X208" s="16"/>
      <c r="Y208" s="16"/>
      <c r="Z208" s="16"/>
      <c r="AA208" s="16">
        <v>0.5</v>
      </c>
    </row>
    <row r="209" spans="1:27">
      <c r="A209" s="2028">
        <v>8</v>
      </c>
      <c r="B209" s="16" t="s">
        <v>20486</v>
      </c>
      <c r="C209" s="17"/>
      <c r="D209" s="17"/>
      <c r="E209" s="16">
        <v>2.94</v>
      </c>
      <c r="F209" s="16">
        <v>0.2</v>
      </c>
      <c r="G209" s="16">
        <v>0.2</v>
      </c>
      <c r="H209" s="16"/>
      <c r="I209" s="16"/>
      <c r="J209" s="16"/>
      <c r="K209" s="16"/>
      <c r="L209" s="16"/>
      <c r="M209" s="16"/>
      <c r="N209" s="16"/>
      <c r="O209" s="16"/>
      <c r="P209" s="16">
        <v>2.74</v>
      </c>
      <c r="Q209" s="16">
        <v>0</v>
      </c>
      <c r="R209" s="17" t="s">
        <v>55</v>
      </c>
      <c r="S209" s="16"/>
      <c r="T209" s="16"/>
      <c r="U209" s="16"/>
      <c r="V209" s="16"/>
      <c r="W209" s="16"/>
      <c r="X209" s="16"/>
      <c r="Y209" s="16"/>
      <c r="Z209" s="16">
        <v>0.2</v>
      </c>
      <c r="AA209" s="16">
        <v>2.74</v>
      </c>
    </row>
    <row r="210" spans="1:27">
      <c r="A210" s="2028">
        <v>9</v>
      </c>
      <c r="B210" s="16" t="s">
        <v>20487</v>
      </c>
      <c r="C210" s="17"/>
      <c r="D210" s="17"/>
      <c r="E210" s="16">
        <v>0.62</v>
      </c>
      <c r="F210" s="16"/>
      <c r="G210" s="16"/>
      <c r="H210" s="16"/>
      <c r="I210" s="16"/>
      <c r="J210" s="16"/>
      <c r="K210" s="16"/>
      <c r="L210" s="16"/>
      <c r="M210" s="16"/>
      <c r="N210" s="16"/>
      <c r="O210" s="16"/>
      <c r="P210" s="16">
        <v>0.62</v>
      </c>
      <c r="Q210" s="16">
        <v>0.62</v>
      </c>
      <c r="R210" s="17" t="s">
        <v>55</v>
      </c>
      <c r="S210" s="16"/>
      <c r="T210" s="16"/>
      <c r="U210" s="16"/>
      <c r="V210" s="16"/>
      <c r="W210" s="16"/>
      <c r="X210" s="16"/>
      <c r="Y210" s="16"/>
      <c r="Z210" s="16"/>
      <c r="AA210" s="16">
        <v>0.62</v>
      </c>
    </row>
    <row r="211" spans="1:27" ht="38.25">
      <c r="A211" s="2028">
        <v>10</v>
      </c>
      <c r="B211" s="16" t="s">
        <v>20488</v>
      </c>
      <c r="C211" s="17"/>
      <c r="D211" s="17"/>
      <c r="E211" s="16">
        <v>0.41</v>
      </c>
      <c r="F211" s="16">
        <v>0.28000000000000003</v>
      </c>
      <c r="G211" s="16"/>
      <c r="H211" s="16"/>
      <c r="I211" s="16"/>
      <c r="J211" s="16"/>
      <c r="K211" s="16"/>
      <c r="L211" s="16">
        <v>0.28000000000000003</v>
      </c>
      <c r="M211" s="16"/>
      <c r="N211" s="16"/>
      <c r="O211" s="16"/>
      <c r="P211" s="16">
        <v>0.13</v>
      </c>
      <c r="Q211" s="16">
        <v>0.13</v>
      </c>
      <c r="R211" s="17" t="s">
        <v>55</v>
      </c>
      <c r="S211" s="16"/>
      <c r="T211" s="16"/>
      <c r="U211" s="16"/>
      <c r="V211" s="16"/>
      <c r="W211" s="16"/>
      <c r="X211" s="16"/>
      <c r="Y211" s="16"/>
      <c r="Z211" s="16">
        <v>0.28000000000000003</v>
      </c>
      <c r="AA211" s="16">
        <v>0.13</v>
      </c>
    </row>
    <row r="212" spans="1:27" ht="38.25">
      <c r="A212" s="2028">
        <v>11</v>
      </c>
      <c r="B212" s="16" t="s">
        <v>20489</v>
      </c>
      <c r="C212" s="17"/>
      <c r="D212" s="17"/>
      <c r="E212" s="16">
        <v>0.2</v>
      </c>
      <c r="F212" s="16"/>
      <c r="G212" s="16"/>
      <c r="H212" s="16"/>
      <c r="I212" s="16"/>
      <c r="J212" s="16"/>
      <c r="K212" s="16"/>
      <c r="L212" s="16"/>
      <c r="M212" s="16"/>
      <c r="N212" s="16"/>
      <c r="O212" s="16"/>
      <c r="P212" s="16">
        <v>0.2</v>
      </c>
      <c r="Q212" s="16">
        <v>0.2</v>
      </c>
      <c r="R212" s="17" t="s">
        <v>55</v>
      </c>
      <c r="S212" s="16"/>
      <c r="T212" s="16"/>
      <c r="U212" s="16"/>
      <c r="V212" s="16"/>
      <c r="W212" s="16"/>
      <c r="X212" s="16"/>
      <c r="Y212" s="16"/>
      <c r="Z212" s="16"/>
      <c r="AA212" s="16">
        <v>0.2</v>
      </c>
    </row>
    <row r="213" spans="1:27" ht="25.5">
      <c r="A213" s="2028">
        <v>12</v>
      </c>
      <c r="B213" s="16" t="s">
        <v>20490</v>
      </c>
      <c r="C213" s="17"/>
      <c r="D213" s="17"/>
      <c r="E213" s="16">
        <v>0.7</v>
      </c>
      <c r="F213" s="16"/>
      <c r="G213" s="16"/>
      <c r="H213" s="16"/>
      <c r="I213" s="16"/>
      <c r="J213" s="16"/>
      <c r="K213" s="16"/>
      <c r="L213" s="16"/>
      <c r="M213" s="16"/>
      <c r="N213" s="16"/>
      <c r="O213" s="16"/>
      <c r="P213" s="16">
        <v>0.7</v>
      </c>
      <c r="Q213" s="16">
        <v>0.7</v>
      </c>
      <c r="R213" s="17" t="s">
        <v>55</v>
      </c>
      <c r="S213" s="16"/>
      <c r="T213" s="16"/>
      <c r="U213" s="16"/>
      <c r="V213" s="16"/>
      <c r="W213" s="16"/>
      <c r="X213" s="16"/>
      <c r="Y213" s="16"/>
      <c r="Z213" s="16"/>
      <c r="AA213" s="16">
        <v>0.7</v>
      </c>
    </row>
    <row r="214" spans="1:27" ht="38.25">
      <c r="A214" s="2028">
        <v>13</v>
      </c>
      <c r="B214" s="16" t="s">
        <v>20491</v>
      </c>
      <c r="C214" s="17"/>
      <c r="D214" s="17"/>
      <c r="E214" s="16">
        <v>0.9</v>
      </c>
      <c r="F214" s="16"/>
      <c r="G214" s="16"/>
      <c r="H214" s="16"/>
      <c r="I214" s="16"/>
      <c r="J214" s="16"/>
      <c r="K214" s="16"/>
      <c r="L214" s="16"/>
      <c r="M214" s="16"/>
      <c r="N214" s="16"/>
      <c r="O214" s="16"/>
      <c r="P214" s="16">
        <v>0.9</v>
      </c>
      <c r="Q214" s="16">
        <v>0.9</v>
      </c>
      <c r="R214" s="17" t="s">
        <v>55</v>
      </c>
      <c r="S214" s="16"/>
      <c r="T214" s="16"/>
      <c r="U214" s="16"/>
      <c r="V214" s="16"/>
      <c r="W214" s="16"/>
      <c r="X214" s="16"/>
      <c r="Y214" s="16"/>
      <c r="Z214" s="16"/>
      <c r="AA214" s="16">
        <v>0.9</v>
      </c>
    </row>
    <row r="215" spans="1:27" ht="25.5">
      <c r="A215" s="2028">
        <v>14</v>
      </c>
      <c r="B215" s="16" t="s">
        <v>20492</v>
      </c>
      <c r="C215" s="17"/>
      <c r="D215" s="17"/>
      <c r="E215" s="16">
        <v>0.45</v>
      </c>
      <c r="F215" s="16"/>
      <c r="G215" s="16"/>
      <c r="H215" s="16"/>
      <c r="I215" s="16"/>
      <c r="J215" s="16"/>
      <c r="K215" s="16"/>
      <c r="L215" s="16"/>
      <c r="M215" s="16"/>
      <c r="N215" s="16"/>
      <c r="O215" s="16"/>
      <c r="P215" s="16">
        <v>0.45</v>
      </c>
      <c r="Q215" s="16">
        <v>0.45</v>
      </c>
      <c r="R215" s="17" t="s">
        <v>55</v>
      </c>
      <c r="S215" s="16"/>
      <c r="T215" s="16"/>
      <c r="U215" s="16"/>
      <c r="V215" s="16"/>
      <c r="W215" s="16"/>
      <c r="X215" s="16"/>
      <c r="Y215" s="16"/>
      <c r="Z215" s="16"/>
      <c r="AA215" s="16">
        <v>0.45</v>
      </c>
    </row>
    <row r="216" spans="1:27" ht="25.5">
      <c r="A216" s="2028">
        <v>15</v>
      </c>
      <c r="B216" s="16" t="s">
        <v>20493</v>
      </c>
      <c r="C216" s="17"/>
      <c r="D216" s="17"/>
      <c r="E216" s="16">
        <v>0.4</v>
      </c>
      <c r="F216" s="16"/>
      <c r="G216" s="16"/>
      <c r="H216" s="16"/>
      <c r="I216" s="16"/>
      <c r="J216" s="16"/>
      <c r="K216" s="16"/>
      <c r="L216" s="16"/>
      <c r="M216" s="16"/>
      <c r="N216" s="16"/>
      <c r="O216" s="16"/>
      <c r="P216" s="16">
        <v>0.4</v>
      </c>
      <c r="Q216" s="16">
        <v>0</v>
      </c>
      <c r="R216" s="17" t="s">
        <v>55</v>
      </c>
      <c r="S216" s="16"/>
      <c r="T216" s="16"/>
      <c r="U216" s="16"/>
      <c r="V216" s="16"/>
      <c r="W216" s="16"/>
      <c r="X216" s="16"/>
      <c r="Y216" s="16"/>
      <c r="Z216" s="16">
        <v>0.4</v>
      </c>
      <c r="AA216" s="16"/>
    </row>
    <row r="217" spans="1:27" ht="25.5">
      <c r="A217" s="2028">
        <v>16</v>
      </c>
      <c r="B217" s="16" t="s">
        <v>20494</v>
      </c>
      <c r="C217" s="17"/>
      <c r="D217" s="17"/>
      <c r="E217" s="16">
        <v>0.24</v>
      </c>
      <c r="F217" s="16"/>
      <c r="G217" s="16"/>
      <c r="H217" s="16"/>
      <c r="I217" s="16"/>
      <c r="J217" s="16"/>
      <c r="K217" s="16"/>
      <c r="L217" s="16"/>
      <c r="M217" s="16"/>
      <c r="N217" s="16"/>
      <c r="O217" s="16"/>
      <c r="P217" s="16">
        <v>0.24</v>
      </c>
      <c r="Q217" s="16">
        <v>0.24</v>
      </c>
      <c r="R217" s="17" t="s">
        <v>55</v>
      </c>
      <c r="S217" s="16"/>
      <c r="T217" s="16"/>
      <c r="U217" s="16"/>
      <c r="V217" s="16"/>
      <c r="W217" s="16"/>
      <c r="X217" s="16"/>
      <c r="Y217" s="16"/>
      <c r="Z217" s="16"/>
      <c r="AA217" s="16">
        <v>0.24</v>
      </c>
    </row>
    <row r="218" spans="1:27" ht="51">
      <c r="A218" s="2028">
        <v>17</v>
      </c>
      <c r="B218" s="16" t="s">
        <v>20495</v>
      </c>
      <c r="C218" s="17"/>
      <c r="D218" s="17"/>
      <c r="E218" s="16">
        <v>1.57</v>
      </c>
      <c r="F218" s="16"/>
      <c r="G218" s="16"/>
      <c r="H218" s="16"/>
      <c r="I218" s="16"/>
      <c r="J218" s="16"/>
      <c r="K218" s="16"/>
      <c r="L218" s="16"/>
      <c r="M218" s="16"/>
      <c r="N218" s="16"/>
      <c r="O218" s="16"/>
      <c r="P218" s="16">
        <v>1.57</v>
      </c>
      <c r="Q218" s="16">
        <v>1.57</v>
      </c>
      <c r="R218" s="17" t="s">
        <v>55</v>
      </c>
      <c r="S218" s="16"/>
      <c r="T218" s="16"/>
      <c r="U218" s="16"/>
      <c r="V218" s="16"/>
      <c r="W218" s="16"/>
      <c r="X218" s="16"/>
      <c r="Y218" s="16"/>
      <c r="Z218" s="16"/>
      <c r="AA218" s="16">
        <v>1.57</v>
      </c>
    </row>
    <row r="219" spans="1:27" ht="25.5">
      <c r="A219" s="2028">
        <v>18</v>
      </c>
      <c r="B219" s="16" t="s">
        <v>20496</v>
      </c>
      <c r="C219" s="17"/>
      <c r="D219" s="17"/>
      <c r="E219" s="16">
        <v>0.4</v>
      </c>
      <c r="F219" s="16"/>
      <c r="G219" s="16"/>
      <c r="H219" s="16"/>
      <c r="I219" s="16"/>
      <c r="J219" s="16"/>
      <c r="K219" s="16"/>
      <c r="L219" s="16"/>
      <c r="M219" s="16"/>
      <c r="N219" s="16"/>
      <c r="O219" s="16"/>
      <c r="P219" s="16">
        <v>0.4</v>
      </c>
      <c r="Q219" s="16">
        <v>0.4</v>
      </c>
      <c r="R219" s="17" t="s">
        <v>55</v>
      </c>
      <c r="S219" s="16"/>
      <c r="T219" s="16"/>
      <c r="U219" s="16"/>
      <c r="V219" s="16"/>
      <c r="W219" s="16"/>
      <c r="X219" s="16"/>
      <c r="Y219" s="16"/>
      <c r="Z219" s="16"/>
      <c r="AA219" s="16">
        <v>0.4</v>
      </c>
    </row>
    <row r="220" spans="1:27" ht="51">
      <c r="A220" s="2028">
        <v>19</v>
      </c>
      <c r="B220" s="16" t="s">
        <v>20497</v>
      </c>
      <c r="C220" s="17"/>
      <c r="D220" s="17"/>
      <c r="E220" s="16">
        <v>0.36</v>
      </c>
      <c r="F220" s="16"/>
      <c r="G220" s="16"/>
      <c r="H220" s="16"/>
      <c r="I220" s="16"/>
      <c r="J220" s="16"/>
      <c r="K220" s="16"/>
      <c r="L220" s="16"/>
      <c r="M220" s="16"/>
      <c r="N220" s="16"/>
      <c r="O220" s="16"/>
      <c r="P220" s="16">
        <v>0.36</v>
      </c>
      <c r="Q220" s="16">
        <v>0.36</v>
      </c>
      <c r="R220" s="17" t="s">
        <v>55</v>
      </c>
      <c r="S220" s="16"/>
      <c r="T220" s="16"/>
      <c r="U220" s="16"/>
      <c r="V220" s="16"/>
      <c r="W220" s="16"/>
      <c r="X220" s="16"/>
      <c r="Y220" s="16"/>
      <c r="Z220" s="16"/>
      <c r="AA220" s="16">
        <v>0.36</v>
      </c>
    </row>
    <row r="221" spans="1:27" ht="76.5">
      <c r="A221" s="2028">
        <v>20</v>
      </c>
      <c r="B221" s="16" t="s">
        <v>20498</v>
      </c>
      <c r="C221" s="17"/>
      <c r="D221" s="17"/>
      <c r="E221" s="16">
        <v>1.29</v>
      </c>
      <c r="F221" s="16">
        <v>0.72</v>
      </c>
      <c r="G221" s="16">
        <v>0.51</v>
      </c>
      <c r="H221" s="16"/>
      <c r="I221" s="16"/>
      <c r="J221" s="16"/>
      <c r="K221" s="16"/>
      <c r="L221" s="16">
        <v>0.21</v>
      </c>
      <c r="M221" s="16"/>
      <c r="N221" s="16"/>
      <c r="O221" s="16"/>
      <c r="P221" s="16">
        <v>0.56999999999999995</v>
      </c>
      <c r="Q221" s="16">
        <v>0.56999999999999995</v>
      </c>
      <c r="R221" s="17" t="s">
        <v>55</v>
      </c>
      <c r="S221" s="16"/>
      <c r="T221" s="16"/>
      <c r="U221" s="16"/>
      <c r="V221" s="16"/>
      <c r="W221" s="16"/>
      <c r="X221" s="16"/>
      <c r="Y221" s="16"/>
      <c r="Z221" s="16">
        <v>0.72</v>
      </c>
      <c r="AA221" s="16">
        <v>0.56999999999999995</v>
      </c>
    </row>
    <row r="222" spans="1:27" ht="25.5">
      <c r="A222" s="2028">
        <v>21</v>
      </c>
      <c r="B222" s="16" t="s">
        <v>20499</v>
      </c>
      <c r="C222" s="17"/>
      <c r="D222" s="17"/>
      <c r="E222" s="16">
        <v>0.86</v>
      </c>
      <c r="F222" s="16"/>
      <c r="G222" s="16"/>
      <c r="H222" s="16"/>
      <c r="I222" s="16"/>
      <c r="J222" s="16"/>
      <c r="K222" s="16"/>
      <c r="L222" s="16"/>
      <c r="M222" s="16"/>
      <c r="N222" s="16"/>
      <c r="O222" s="16"/>
      <c r="P222" s="16">
        <v>0.86</v>
      </c>
      <c r="Q222" s="16">
        <v>0.86</v>
      </c>
      <c r="R222" s="17" t="s">
        <v>55</v>
      </c>
      <c r="S222" s="16"/>
      <c r="T222" s="16"/>
      <c r="U222" s="16"/>
      <c r="V222" s="16"/>
      <c r="W222" s="16"/>
      <c r="X222" s="16"/>
      <c r="Y222" s="16"/>
      <c r="Z222" s="16"/>
      <c r="AA222" s="16">
        <v>0.86</v>
      </c>
    </row>
    <row r="223" spans="1:27">
      <c r="A223" s="2028">
        <v>22</v>
      </c>
      <c r="B223" s="16" t="s">
        <v>20500</v>
      </c>
      <c r="C223" s="17"/>
      <c r="D223" s="17"/>
      <c r="E223" s="16">
        <v>0.43</v>
      </c>
      <c r="F223" s="16"/>
      <c r="G223" s="16"/>
      <c r="H223" s="16"/>
      <c r="I223" s="16"/>
      <c r="J223" s="16"/>
      <c r="K223" s="16"/>
      <c r="L223" s="16"/>
      <c r="M223" s="16"/>
      <c r="N223" s="16"/>
      <c r="O223" s="16"/>
      <c r="P223" s="16">
        <v>0.43</v>
      </c>
      <c r="Q223" s="16">
        <v>0.43</v>
      </c>
      <c r="R223" s="17" t="s">
        <v>55</v>
      </c>
      <c r="S223" s="16"/>
      <c r="T223" s="16"/>
      <c r="U223" s="16"/>
      <c r="V223" s="16"/>
      <c r="W223" s="16"/>
      <c r="X223" s="16"/>
      <c r="Y223" s="16"/>
      <c r="Z223" s="16"/>
      <c r="AA223" s="16">
        <v>0.43</v>
      </c>
    </row>
    <row r="224" spans="1:27" ht="51">
      <c r="A224" s="2028">
        <v>23</v>
      </c>
      <c r="B224" s="16" t="s">
        <v>20501</v>
      </c>
      <c r="C224" s="17"/>
      <c r="D224" s="17"/>
      <c r="E224" s="16">
        <v>0.94</v>
      </c>
      <c r="F224" s="16"/>
      <c r="G224" s="16"/>
      <c r="H224" s="16"/>
      <c r="I224" s="16"/>
      <c r="J224" s="16"/>
      <c r="K224" s="16"/>
      <c r="L224" s="16"/>
      <c r="M224" s="16"/>
      <c r="N224" s="16"/>
      <c r="O224" s="16"/>
      <c r="P224" s="16">
        <v>0.94</v>
      </c>
      <c r="Q224" s="16">
        <v>0.94</v>
      </c>
      <c r="R224" s="17" t="s">
        <v>55</v>
      </c>
      <c r="S224" s="16"/>
      <c r="T224" s="16"/>
      <c r="U224" s="16"/>
      <c r="V224" s="16"/>
      <c r="W224" s="16"/>
      <c r="X224" s="16"/>
      <c r="Y224" s="16"/>
      <c r="Z224" s="16"/>
      <c r="AA224" s="16">
        <v>0.94</v>
      </c>
    </row>
    <row r="225" spans="1:27" ht="25.5">
      <c r="A225" s="2028">
        <v>24</v>
      </c>
      <c r="B225" s="16" t="s">
        <v>20502</v>
      </c>
      <c r="C225" s="17"/>
      <c r="D225" s="17"/>
      <c r="E225" s="16">
        <v>0.36</v>
      </c>
      <c r="F225" s="16"/>
      <c r="G225" s="16"/>
      <c r="H225" s="16"/>
      <c r="I225" s="16"/>
      <c r="J225" s="16"/>
      <c r="K225" s="16"/>
      <c r="L225" s="16"/>
      <c r="M225" s="16"/>
      <c r="N225" s="16"/>
      <c r="O225" s="16"/>
      <c r="P225" s="16">
        <v>0.36</v>
      </c>
      <c r="Q225" s="16">
        <v>0.36</v>
      </c>
      <c r="R225" s="17" t="s">
        <v>55</v>
      </c>
      <c r="S225" s="16"/>
      <c r="T225" s="16"/>
      <c r="U225" s="16"/>
      <c r="V225" s="16"/>
      <c r="W225" s="16"/>
      <c r="X225" s="16"/>
      <c r="Y225" s="16"/>
      <c r="Z225" s="16"/>
      <c r="AA225" s="16">
        <v>0.36</v>
      </c>
    </row>
    <row r="226" spans="1:27" ht="25.5">
      <c r="A226" s="2028">
        <v>25</v>
      </c>
      <c r="B226" s="16" t="s">
        <v>20503</v>
      </c>
      <c r="C226" s="17"/>
      <c r="D226" s="17"/>
      <c r="E226" s="16">
        <v>0.56000000000000005</v>
      </c>
      <c r="F226" s="16"/>
      <c r="G226" s="16"/>
      <c r="H226" s="16"/>
      <c r="I226" s="16"/>
      <c r="J226" s="16"/>
      <c r="K226" s="16"/>
      <c r="L226" s="16"/>
      <c r="M226" s="16"/>
      <c r="N226" s="16"/>
      <c r="O226" s="16"/>
      <c r="P226" s="16">
        <v>0.56000000000000005</v>
      </c>
      <c r="Q226" s="16">
        <v>0.56000000000000005</v>
      </c>
      <c r="R226" s="17" t="s">
        <v>55</v>
      </c>
      <c r="S226" s="16"/>
      <c r="T226" s="16"/>
      <c r="U226" s="16"/>
      <c r="V226" s="16"/>
      <c r="W226" s="16"/>
      <c r="X226" s="16"/>
      <c r="Y226" s="16"/>
      <c r="Z226" s="16"/>
      <c r="AA226" s="16">
        <v>0.56000000000000005</v>
      </c>
    </row>
    <row r="227" spans="1:27" ht="25.5">
      <c r="A227" s="2028">
        <v>26</v>
      </c>
      <c r="B227" s="16" t="s">
        <v>20504</v>
      </c>
      <c r="C227" s="17"/>
      <c r="D227" s="17"/>
      <c r="E227" s="16">
        <v>0.32</v>
      </c>
      <c r="F227" s="16"/>
      <c r="G227" s="16"/>
      <c r="H227" s="16"/>
      <c r="I227" s="16"/>
      <c r="J227" s="16"/>
      <c r="K227" s="16"/>
      <c r="L227" s="16"/>
      <c r="M227" s="16"/>
      <c r="N227" s="16"/>
      <c r="O227" s="16"/>
      <c r="P227" s="16">
        <v>0.32</v>
      </c>
      <c r="Q227" s="16">
        <v>0.32</v>
      </c>
      <c r="R227" s="17" t="s">
        <v>55</v>
      </c>
      <c r="S227" s="16"/>
      <c r="T227" s="16"/>
      <c r="U227" s="16"/>
      <c r="V227" s="16"/>
      <c r="W227" s="16"/>
      <c r="X227" s="16"/>
      <c r="Y227" s="16"/>
      <c r="Z227" s="16"/>
      <c r="AA227" s="16">
        <v>0.32</v>
      </c>
    </row>
    <row r="228" spans="1:27">
      <c r="A228" s="2028">
        <v>27</v>
      </c>
      <c r="B228" s="16" t="s">
        <v>20505</v>
      </c>
      <c r="C228" s="17"/>
      <c r="D228" s="17"/>
      <c r="E228" s="16">
        <v>0.32</v>
      </c>
      <c r="F228" s="16"/>
      <c r="G228" s="16"/>
      <c r="H228" s="16"/>
      <c r="I228" s="16"/>
      <c r="J228" s="16"/>
      <c r="K228" s="16"/>
      <c r="L228" s="16"/>
      <c r="M228" s="16"/>
      <c r="N228" s="16"/>
      <c r="O228" s="16"/>
      <c r="P228" s="16">
        <v>0.32</v>
      </c>
      <c r="Q228" s="16">
        <v>0.32</v>
      </c>
      <c r="R228" s="17" t="s">
        <v>55</v>
      </c>
      <c r="S228" s="16"/>
      <c r="T228" s="16"/>
      <c r="U228" s="16"/>
      <c r="V228" s="16"/>
      <c r="W228" s="16"/>
      <c r="X228" s="16"/>
      <c r="Y228" s="16"/>
      <c r="Z228" s="16"/>
      <c r="AA228" s="16">
        <v>0.32</v>
      </c>
    </row>
    <row r="229" spans="1:27" ht="25.5">
      <c r="A229" s="2028">
        <v>28</v>
      </c>
      <c r="B229" s="16" t="s">
        <v>20506</v>
      </c>
      <c r="C229" s="17"/>
      <c r="D229" s="17"/>
      <c r="E229" s="16">
        <v>0.5</v>
      </c>
      <c r="F229" s="16"/>
      <c r="G229" s="16"/>
      <c r="H229" s="16"/>
      <c r="I229" s="16"/>
      <c r="J229" s="16"/>
      <c r="K229" s="16"/>
      <c r="L229" s="16"/>
      <c r="M229" s="16"/>
      <c r="N229" s="16"/>
      <c r="O229" s="16"/>
      <c r="P229" s="16">
        <v>0.5</v>
      </c>
      <c r="Q229" s="16">
        <v>0.5</v>
      </c>
      <c r="R229" s="17" t="s">
        <v>55</v>
      </c>
      <c r="S229" s="16"/>
      <c r="T229" s="16"/>
      <c r="U229" s="16"/>
      <c r="V229" s="16"/>
      <c r="W229" s="16"/>
      <c r="X229" s="16"/>
      <c r="Y229" s="16"/>
      <c r="Z229" s="16"/>
      <c r="AA229" s="16">
        <v>0.5</v>
      </c>
    </row>
    <row r="230" spans="1:27" ht="25.5">
      <c r="A230" s="2028">
        <v>29</v>
      </c>
      <c r="B230" s="16" t="s">
        <v>20507</v>
      </c>
      <c r="C230" s="17"/>
      <c r="D230" s="17"/>
      <c r="E230" s="16">
        <v>0.35</v>
      </c>
      <c r="F230" s="16"/>
      <c r="G230" s="16"/>
      <c r="H230" s="16"/>
      <c r="I230" s="16"/>
      <c r="J230" s="16"/>
      <c r="K230" s="16"/>
      <c r="L230" s="16"/>
      <c r="M230" s="16"/>
      <c r="N230" s="16"/>
      <c r="O230" s="16"/>
      <c r="P230" s="16">
        <v>0.35</v>
      </c>
      <c r="Q230" s="16">
        <v>0.35</v>
      </c>
      <c r="R230" s="17" t="s">
        <v>55</v>
      </c>
      <c r="S230" s="16"/>
      <c r="T230" s="16"/>
      <c r="U230" s="16"/>
      <c r="V230" s="16"/>
      <c r="W230" s="16"/>
      <c r="X230" s="16"/>
      <c r="Y230" s="16"/>
      <c r="Z230" s="16"/>
      <c r="AA230" s="16">
        <v>0.35</v>
      </c>
    </row>
    <row r="231" spans="1:27" ht="38.25">
      <c r="A231" s="2028">
        <v>30</v>
      </c>
      <c r="B231" s="16" t="s">
        <v>20508</v>
      </c>
      <c r="C231" s="17"/>
      <c r="D231" s="17"/>
      <c r="E231" s="16">
        <v>0.86</v>
      </c>
      <c r="F231" s="16"/>
      <c r="G231" s="16"/>
      <c r="H231" s="16"/>
      <c r="I231" s="16"/>
      <c r="J231" s="16"/>
      <c r="K231" s="16"/>
      <c r="L231" s="16"/>
      <c r="M231" s="16"/>
      <c r="N231" s="16"/>
      <c r="O231" s="16"/>
      <c r="P231" s="16">
        <v>0.86</v>
      </c>
      <c r="Q231" s="16">
        <v>0.86</v>
      </c>
      <c r="R231" s="17" t="s">
        <v>55</v>
      </c>
      <c r="S231" s="16"/>
      <c r="T231" s="16"/>
      <c r="U231" s="16"/>
      <c r="V231" s="16"/>
      <c r="W231" s="16"/>
      <c r="X231" s="16"/>
      <c r="Y231" s="16"/>
      <c r="Z231" s="16"/>
      <c r="AA231" s="16">
        <v>0.86</v>
      </c>
    </row>
    <row r="232" spans="1:27">
      <c r="A232" s="2028">
        <v>31</v>
      </c>
      <c r="B232" s="16" t="s">
        <v>20509</v>
      </c>
      <c r="C232" s="17"/>
      <c r="D232" s="17"/>
      <c r="E232" s="16">
        <v>0.24</v>
      </c>
      <c r="F232" s="16"/>
      <c r="G232" s="16"/>
      <c r="H232" s="16"/>
      <c r="I232" s="16"/>
      <c r="J232" s="16"/>
      <c r="K232" s="16"/>
      <c r="L232" s="16"/>
      <c r="M232" s="16"/>
      <c r="N232" s="16"/>
      <c r="O232" s="16"/>
      <c r="P232" s="16">
        <v>0.24</v>
      </c>
      <c r="Q232" s="16">
        <v>0.24</v>
      </c>
      <c r="R232" s="17" t="s">
        <v>55</v>
      </c>
      <c r="S232" s="16"/>
      <c r="T232" s="16"/>
      <c r="U232" s="16"/>
      <c r="V232" s="16"/>
      <c r="W232" s="16"/>
      <c r="X232" s="16"/>
      <c r="Y232" s="16"/>
      <c r="Z232" s="16"/>
      <c r="AA232" s="16">
        <v>0.24</v>
      </c>
    </row>
    <row r="233" spans="1:27" ht="38.25">
      <c r="A233" s="2028">
        <v>32</v>
      </c>
      <c r="B233" s="16" t="s">
        <v>20510</v>
      </c>
      <c r="C233" s="17"/>
      <c r="D233" s="17"/>
      <c r="E233" s="16">
        <v>0.42</v>
      </c>
      <c r="F233" s="16"/>
      <c r="G233" s="16"/>
      <c r="H233" s="16"/>
      <c r="I233" s="16"/>
      <c r="J233" s="16"/>
      <c r="K233" s="16"/>
      <c r="L233" s="16"/>
      <c r="M233" s="16"/>
      <c r="N233" s="16"/>
      <c r="O233" s="16"/>
      <c r="P233" s="16">
        <v>0.42</v>
      </c>
      <c r="Q233" s="16">
        <v>0.42</v>
      </c>
      <c r="R233" s="17" t="s">
        <v>55</v>
      </c>
      <c r="S233" s="16"/>
      <c r="T233" s="16"/>
      <c r="U233" s="16"/>
      <c r="V233" s="16"/>
      <c r="W233" s="16"/>
      <c r="X233" s="16"/>
      <c r="Y233" s="16"/>
      <c r="Z233" s="16"/>
      <c r="AA233" s="16">
        <v>0.42</v>
      </c>
    </row>
    <row r="234" spans="1:27" ht="51">
      <c r="A234" s="2028">
        <v>33</v>
      </c>
      <c r="B234" s="16" t="s">
        <v>20511</v>
      </c>
      <c r="C234" s="17"/>
      <c r="D234" s="17"/>
      <c r="E234" s="16">
        <v>0.94</v>
      </c>
      <c r="F234" s="16"/>
      <c r="G234" s="16"/>
      <c r="H234" s="16"/>
      <c r="I234" s="16"/>
      <c r="J234" s="16"/>
      <c r="K234" s="16"/>
      <c r="L234" s="16"/>
      <c r="M234" s="16"/>
      <c r="N234" s="16"/>
      <c r="O234" s="16"/>
      <c r="P234" s="16">
        <v>0.94</v>
      </c>
      <c r="Q234" s="16">
        <v>0.94</v>
      </c>
      <c r="R234" s="17" t="s">
        <v>55</v>
      </c>
      <c r="S234" s="16"/>
      <c r="T234" s="16"/>
      <c r="U234" s="16"/>
      <c r="V234" s="16"/>
      <c r="W234" s="16"/>
      <c r="X234" s="16"/>
      <c r="Y234" s="16"/>
      <c r="Z234" s="16"/>
      <c r="AA234" s="16">
        <v>0.94</v>
      </c>
    </row>
    <row r="235" spans="1:27">
      <c r="A235" s="2028">
        <v>34</v>
      </c>
      <c r="B235" s="16" t="s">
        <v>20512</v>
      </c>
      <c r="C235" s="17"/>
      <c r="D235" s="17"/>
      <c r="E235" s="16">
        <v>0.182</v>
      </c>
      <c r="F235" s="16"/>
      <c r="G235" s="16"/>
      <c r="H235" s="16"/>
      <c r="I235" s="16"/>
      <c r="J235" s="16"/>
      <c r="K235" s="16"/>
      <c r="L235" s="16"/>
      <c r="M235" s="16"/>
      <c r="N235" s="16"/>
      <c r="O235" s="16"/>
      <c r="P235" s="16">
        <v>0.182</v>
      </c>
      <c r="Q235" s="16">
        <v>0.182</v>
      </c>
      <c r="R235" s="17" t="s">
        <v>55</v>
      </c>
      <c r="S235" s="16"/>
      <c r="T235" s="16"/>
      <c r="U235" s="16"/>
      <c r="V235" s="16"/>
      <c r="W235" s="16"/>
      <c r="X235" s="16"/>
      <c r="Y235" s="16"/>
      <c r="Z235" s="16"/>
      <c r="AA235" s="16">
        <v>0.182</v>
      </c>
    </row>
    <row r="236" spans="1:27" ht="51">
      <c r="A236" s="2028">
        <v>35</v>
      </c>
      <c r="B236" s="16" t="s">
        <v>20513</v>
      </c>
      <c r="C236" s="17"/>
      <c r="D236" s="17"/>
      <c r="E236" s="16">
        <v>0.45</v>
      </c>
      <c r="F236" s="16"/>
      <c r="G236" s="16"/>
      <c r="H236" s="16"/>
      <c r="I236" s="16"/>
      <c r="J236" s="16"/>
      <c r="K236" s="16"/>
      <c r="L236" s="16"/>
      <c r="M236" s="16"/>
      <c r="N236" s="16"/>
      <c r="O236" s="16"/>
      <c r="P236" s="16">
        <v>0.45</v>
      </c>
      <c r="Q236" s="16">
        <v>0.45</v>
      </c>
      <c r="R236" s="17" t="s">
        <v>55</v>
      </c>
      <c r="S236" s="16"/>
      <c r="T236" s="16"/>
      <c r="U236" s="16"/>
      <c r="V236" s="16"/>
      <c r="W236" s="16"/>
      <c r="X236" s="16"/>
      <c r="Y236" s="16"/>
      <c r="Z236" s="16"/>
      <c r="AA236" s="16">
        <v>0.45</v>
      </c>
    </row>
    <row r="237" spans="1:27" ht="63.75">
      <c r="A237" s="2028">
        <v>36</v>
      </c>
      <c r="B237" s="16" t="s">
        <v>20514</v>
      </c>
      <c r="C237" s="17"/>
      <c r="D237" s="17"/>
      <c r="E237" s="16">
        <v>2.2599999999999998</v>
      </c>
      <c r="F237" s="16">
        <v>1.46</v>
      </c>
      <c r="G237" s="16">
        <v>1.46</v>
      </c>
      <c r="H237" s="16"/>
      <c r="I237" s="16"/>
      <c r="J237" s="16"/>
      <c r="K237" s="16"/>
      <c r="L237" s="16"/>
      <c r="M237" s="16"/>
      <c r="N237" s="16"/>
      <c r="O237" s="16"/>
      <c r="P237" s="16">
        <v>0.8</v>
      </c>
      <c r="Q237" s="16">
        <v>0.8</v>
      </c>
      <c r="R237" s="17" t="s">
        <v>55</v>
      </c>
      <c r="S237" s="16"/>
      <c r="T237" s="16"/>
      <c r="U237" s="16"/>
      <c r="V237" s="16"/>
      <c r="W237" s="16"/>
      <c r="X237" s="16"/>
      <c r="Y237" s="16"/>
      <c r="Z237" s="16">
        <v>1.46</v>
      </c>
      <c r="AA237" s="16">
        <v>0.8</v>
      </c>
    </row>
    <row r="238" spans="1:27" ht="102">
      <c r="A238" s="2028">
        <v>37</v>
      </c>
      <c r="B238" s="16" t="s">
        <v>20515</v>
      </c>
      <c r="C238" s="17"/>
      <c r="D238" s="17"/>
      <c r="E238" s="16">
        <v>1.33</v>
      </c>
      <c r="F238" s="16">
        <v>0.1</v>
      </c>
      <c r="G238" s="16">
        <v>0.1</v>
      </c>
      <c r="H238" s="16"/>
      <c r="I238" s="16"/>
      <c r="J238" s="16"/>
      <c r="K238" s="16"/>
      <c r="L238" s="16"/>
      <c r="M238" s="16"/>
      <c r="N238" s="16"/>
      <c r="O238" s="16"/>
      <c r="P238" s="16">
        <v>1.23</v>
      </c>
      <c r="Q238" s="16">
        <v>1.23</v>
      </c>
      <c r="R238" s="17" t="s">
        <v>55</v>
      </c>
      <c r="S238" s="16"/>
      <c r="T238" s="16"/>
      <c r="U238" s="16"/>
      <c r="V238" s="16"/>
      <c r="W238" s="16"/>
      <c r="X238" s="16"/>
      <c r="Y238" s="16"/>
      <c r="Z238" s="16">
        <v>0.1</v>
      </c>
      <c r="AA238" s="16">
        <v>1.23</v>
      </c>
    </row>
    <row r="239" spans="1:27" ht="25.5">
      <c r="A239" s="2028">
        <v>38</v>
      </c>
      <c r="B239" s="16" t="s">
        <v>20516</v>
      </c>
      <c r="C239" s="17"/>
      <c r="D239" s="17"/>
      <c r="E239" s="16">
        <v>0.1</v>
      </c>
      <c r="F239" s="16"/>
      <c r="G239" s="16"/>
      <c r="H239" s="16"/>
      <c r="I239" s="16"/>
      <c r="J239" s="16"/>
      <c r="K239" s="16"/>
      <c r="L239" s="16"/>
      <c r="M239" s="16"/>
      <c r="N239" s="16"/>
      <c r="O239" s="16"/>
      <c r="P239" s="16">
        <v>0.1</v>
      </c>
      <c r="Q239" s="16">
        <v>0.1</v>
      </c>
      <c r="R239" s="17" t="s">
        <v>55</v>
      </c>
      <c r="S239" s="16"/>
      <c r="T239" s="16"/>
      <c r="U239" s="16"/>
      <c r="V239" s="16"/>
      <c r="W239" s="16"/>
      <c r="X239" s="16"/>
      <c r="Y239" s="16"/>
      <c r="Z239" s="16"/>
      <c r="AA239" s="16">
        <v>0.1</v>
      </c>
    </row>
    <row r="240" spans="1:27" ht="76.5">
      <c r="A240" s="2028">
        <v>39</v>
      </c>
      <c r="B240" s="16" t="s">
        <v>20517</v>
      </c>
      <c r="C240" s="17"/>
      <c r="D240" s="17"/>
      <c r="E240" s="16">
        <v>0.71</v>
      </c>
      <c r="F240" s="16"/>
      <c r="G240" s="16"/>
      <c r="H240" s="16"/>
      <c r="I240" s="16"/>
      <c r="J240" s="16"/>
      <c r="K240" s="16"/>
      <c r="L240" s="16"/>
      <c r="M240" s="16"/>
      <c r="N240" s="16"/>
      <c r="O240" s="16"/>
      <c r="P240" s="16">
        <v>0.71</v>
      </c>
      <c r="Q240" s="16">
        <v>0.71</v>
      </c>
      <c r="R240" s="17" t="s">
        <v>55</v>
      </c>
      <c r="S240" s="16"/>
      <c r="T240" s="16"/>
      <c r="U240" s="16"/>
      <c r="V240" s="16"/>
      <c r="W240" s="16"/>
      <c r="X240" s="16"/>
      <c r="Y240" s="16"/>
      <c r="Z240" s="16"/>
      <c r="AA240" s="16">
        <v>0.71</v>
      </c>
    </row>
    <row r="241" spans="1:27" ht="38.25">
      <c r="A241" s="2028">
        <v>40</v>
      </c>
      <c r="B241" s="16" t="s">
        <v>20518</v>
      </c>
      <c r="C241" s="17"/>
      <c r="D241" s="17"/>
      <c r="E241" s="16">
        <v>0.6</v>
      </c>
      <c r="F241" s="16"/>
      <c r="G241" s="16"/>
      <c r="H241" s="16"/>
      <c r="I241" s="16"/>
      <c r="J241" s="16"/>
      <c r="K241" s="16"/>
      <c r="L241" s="16"/>
      <c r="M241" s="16"/>
      <c r="N241" s="16"/>
      <c r="O241" s="16"/>
      <c r="P241" s="16">
        <v>0.6</v>
      </c>
      <c r="Q241" s="16">
        <v>0.6</v>
      </c>
      <c r="R241" s="17" t="s">
        <v>55</v>
      </c>
      <c r="S241" s="16"/>
      <c r="T241" s="16"/>
      <c r="U241" s="16"/>
      <c r="V241" s="16"/>
      <c r="W241" s="16"/>
      <c r="X241" s="16"/>
      <c r="Y241" s="16"/>
      <c r="Z241" s="16"/>
      <c r="AA241" s="16">
        <v>0.6</v>
      </c>
    </row>
    <row r="242" spans="1:27" ht="63.75">
      <c r="A242" s="2028">
        <v>41</v>
      </c>
      <c r="B242" s="16" t="s">
        <v>20519</v>
      </c>
      <c r="C242" s="17"/>
      <c r="D242" s="17"/>
      <c r="E242" s="16">
        <v>0.42</v>
      </c>
      <c r="F242" s="16">
        <v>0.34</v>
      </c>
      <c r="G242" s="16">
        <v>0.34</v>
      </c>
      <c r="H242" s="16"/>
      <c r="I242" s="16"/>
      <c r="J242" s="16"/>
      <c r="K242" s="16"/>
      <c r="L242" s="16"/>
      <c r="M242" s="16"/>
      <c r="N242" s="16"/>
      <c r="O242" s="16"/>
      <c r="P242" s="16">
        <v>0.08</v>
      </c>
      <c r="Q242" s="16">
        <v>0.08</v>
      </c>
      <c r="R242" s="17" t="s">
        <v>55</v>
      </c>
      <c r="S242" s="16"/>
      <c r="T242" s="16"/>
      <c r="U242" s="16"/>
      <c r="V242" s="16"/>
      <c r="W242" s="16"/>
      <c r="X242" s="16"/>
      <c r="Y242" s="16"/>
      <c r="Z242" s="16">
        <v>0.34</v>
      </c>
      <c r="AA242" s="16">
        <v>0.08</v>
      </c>
    </row>
    <row r="243" spans="1:27" ht="140.25">
      <c r="A243" s="2028">
        <v>42</v>
      </c>
      <c r="B243" s="16" t="s">
        <v>20520</v>
      </c>
      <c r="C243" s="17"/>
      <c r="D243" s="17"/>
      <c r="E243" s="16">
        <v>4.4800000000000004</v>
      </c>
      <c r="F243" s="16">
        <v>1</v>
      </c>
      <c r="G243" s="16">
        <v>1</v>
      </c>
      <c r="H243" s="16"/>
      <c r="I243" s="16"/>
      <c r="J243" s="16"/>
      <c r="K243" s="16"/>
      <c r="L243" s="16"/>
      <c r="M243" s="16"/>
      <c r="N243" s="16"/>
      <c r="O243" s="16"/>
      <c r="P243" s="16">
        <v>3.48</v>
      </c>
      <c r="Q243" s="16">
        <v>3.48</v>
      </c>
      <c r="R243" s="17" t="s">
        <v>55</v>
      </c>
      <c r="S243" s="16"/>
      <c r="T243" s="16"/>
      <c r="U243" s="16"/>
      <c r="V243" s="16"/>
      <c r="W243" s="16"/>
      <c r="X243" s="16"/>
      <c r="Y243" s="16"/>
      <c r="Z243" s="16">
        <v>1</v>
      </c>
      <c r="AA243" s="16">
        <v>3.48</v>
      </c>
    </row>
    <row r="244" spans="1:27" ht="89.25">
      <c r="A244" s="2028">
        <v>43</v>
      </c>
      <c r="B244" s="16" t="s">
        <v>20521</v>
      </c>
      <c r="C244" s="17"/>
      <c r="D244" s="17"/>
      <c r="E244" s="16">
        <v>1.96</v>
      </c>
      <c r="F244" s="16"/>
      <c r="G244" s="16"/>
      <c r="H244" s="16"/>
      <c r="I244" s="16"/>
      <c r="J244" s="16"/>
      <c r="K244" s="16"/>
      <c r="L244" s="16"/>
      <c r="M244" s="16"/>
      <c r="N244" s="16"/>
      <c r="O244" s="16"/>
      <c r="P244" s="16">
        <v>1.96</v>
      </c>
      <c r="Q244" s="16">
        <v>1.96</v>
      </c>
      <c r="R244" s="17" t="s">
        <v>55</v>
      </c>
      <c r="S244" s="16"/>
      <c r="T244" s="16"/>
      <c r="U244" s="16"/>
      <c r="V244" s="16"/>
      <c r="W244" s="16"/>
      <c r="X244" s="16"/>
      <c r="Y244" s="16"/>
      <c r="Z244" s="16"/>
      <c r="AA244" s="16">
        <v>1.96</v>
      </c>
    </row>
    <row r="245" spans="1:27" ht="76.5">
      <c r="A245" s="2028">
        <v>44</v>
      </c>
      <c r="B245" s="16" t="s">
        <v>20522</v>
      </c>
      <c r="C245" s="17"/>
      <c r="D245" s="17"/>
      <c r="E245" s="16">
        <v>1.3</v>
      </c>
      <c r="F245" s="16"/>
      <c r="G245" s="16"/>
      <c r="H245" s="16"/>
      <c r="I245" s="16"/>
      <c r="J245" s="16"/>
      <c r="K245" s="16"/>
      <c r="L245" s="16"/>
      <c r="M245" s="16"/>
      <c r="N245" s="16"/>
      <c r="O245" s="16"/>
      <c r="P245" s="16">
        <v>1.3</v>
      </c>
      <c r="Q245" s="16">
        <v>1.3</v>
      </c>
      <c r="R245" s="17" t="s">
        <v>55</v>
      </c>
      <c r="S245" s="16"/>
      <c r="T245" s="16"/>
      <c r="U245" s="16"/>
      <c r="V245" s="16"/>
      <c r="W245" s="16"/>
      <c r="X245" s="16"/>
      <c r="Y245" s="16"/>
      <c r="Z245" s="16"/>
      <c r="AA245" s="16">
        <v>1.3</v>
      </c>
    </row>
    <row r="246" spans="1:27" ht="38.25">
      <c r="A246" s="2028">
        <v>45</v>
      </c>
      <c r="B246" s="16" t="s">
        <v>20523</v>
      </c>
      <c r="C246" s="17"/>
      <c r="D246" s="17"/>
      <c r="E246" s="16">
        <v>1.55</v>
      </c>
      <c r="F246" s="16"/>
      <c r="G246" s="16"/>
      <c r="H246" s="16"/>
      <c r="I246" s="16"/>
      <c r="J246" s="16"/>
      <c r="K246" s="16"/>
      <c r="L246" s="16"/>
      <c r="M246" s="16"/>
      <c r="N246" s="16"/>
      <c r="O246" s="16"/>
      <c r="P246" s="16">
        <v>1.55</v>
      </c>
      <c r="Q246" s="16">
        <v>1.55</v>
      </c>
      <c r="R246" s="17" t="s">
        <v>55</v>
      </c>
      <c r="S246" s="16"/>
      <c r="T246" s="16"/>
      <c r="U246" s="16"/>
      <c r="V246" s="16"/>
      <c r="W246" s="16"/>
      <c r="X246" s="16"/>
      <c r="Y246" s="16"/>
      <c r="Z246" s="16"/>
      <c r="AA246" s="16">
        <v>1.55</v>
      </c>
    </row>
    <row r="247" spans="1:27" ht="140.25">
      <c r="A247" s="2028">
        <v>46</v>
      </c>
      <c r="B247" s="16" t="s">
        <v>20524</v>
      </c>
      <c r="C247" s="17"/>
      <c r="D247" s="17"/>
      <c r="E247" s="16">
        <v>5.27</v>
      </c>
      <c r="F247" s="16">
        <v>1.75</v>
      </c>
      <c r="G247" s="16">
        <v>1.75</v>
      </c>
      <c r="H247" s="16"/>
      <c r="I247" s="16"/>
      <c r="J247" s="16"/>
      <c r="K247" s="16"/>
      <c r="L247" s="16"/>
      <c r="M247" s="16"/>
      <c r="N247" s="16"/>
      <c r="O247" s="16"/>
      <c r="P247" s="16">
        <v>3.52</v>
      </c>
      <c r="Q247" s="16">
        <v>3.52</v>
      </c>
      <c r="R247" s="17" t="s">
        <v>55</v>
      </c>
      <c r="S247" s="16"/>
      <c r="T247" s="16"/>
      <c r="U247" s="16"/>
      <c r="V247" s="16"/>
      <c r="W247" s="16"/>
      <c r="X247" s="16"/>
      <c r="Y247" s="16"/>
      <c r="Z247" s="16">
        <v>1.75</v>
      </c>
      <c r="AA247" s="16">
        <v>3.52</v>
      </c>
    </row>
    <row r="248" spans="1:27" ht="25.5">
      <c r="A248" s="2028">
        <v>47</v>
      </c>
      <c r="B248" s="16" t="s">
        <v>20525</v>
      </c>
      <c r="C248" s="17"/>
      <c r="D248" s="17"/>
      <c r="E248" s="16">
        <v>0.15</v>
      </c>
      <c r="F248" s="16"/>
      <c r="G248" s="16"/>
      <c r="H248" s="16"/>
      <c r="I248" s="16"/>
      <c r="J248" s="16"/>
      <c r="K248" s="16"/>
      <c r="L248" s="16"/>
      <c r="M248" s="16"/>
      <c r="N248" s="16"/>
      <c r="O248" s="16"/>
      <c r="P248" s="16">
        <v>0.15</v>
      </c>
      <c r="Q248" s="16">
        <v>0.15</v>
      </c>
      <c r="R248" s="17" t="s">
        <v>55</v>
      </c>
      <c r="S248" s="16"/>
      <c r="T248" s="16"/>
      <c r="U248" s="16"/>
      <c r="V248" s="16"/>
      <c r="W248" s="16"/>
      <c r="X248" s="16"/>
      <c r="Y248" s="16"/>
      <c r="Z248" s="16"/>
      <c r="AA248" s="16">
        <v>0.15</v>
      </c>
    </row>
    <row r="249" spans="1:27" ht="38.25">
      <c r="A249" s="2028">
        <v>48</v>
      </c>
      <c r="B249" s="16" t="s">
        <v>20526</v>
      </c>
      <c r="C249" s="17"/>
      <c r="D249" s="17"/>
      <c r="E249" s="16">
        <v>0.21</v>
      </c>
      <c r="F249" s="16"/>
      <c r="G249" s="16"/>
      <c r="H249" s="16"/>
      <c r="I249" s="16"/>
      <c r="J249" s="16"/>
      <c r="K249" s="16"/>
      <c r="L249" s="16"/>
      <c r="M249" s="16"/>
      <c r="N249" s="16"/>
      <c r="O249" s="16"/>
      <c r="P249" s="16">
        <v>0.21</v>
      </c>
      <c r="Q249" s="16">
        <v>0.21</v>
      </c>
      <c r="R249" s="17" t="s">
        <v>55</v>
      </c>
      <c r="S249" s="16"/>
      <c r="T249" s="16"/>
      <c r="U249" s="16"/>
      <c r="V249" s="16"/>
      <c r="W249" s="16"/>
      <c r="X249" s="16"/>
      <c r="Y249" s="16"/>
      <c r="Z249" s="16"/>
      <c r="AA249" s="16">
        <v>0.21</v>
      </c>
    </row>
    <row r="250" spans="1:27" ht="409.5">
      <c r="A250" s="2028">
        <v>49</v>
      </c>
      <c r="B250" s="16" t="s">
        <v>20527</v>
      </c>
      <c r="C250" s="17"/>
      <c r="D250" s="17"/>
      <c r="E250" s="16">
        <v>10.794</v>
      </c>
      <c r="F250" s="16">
        <v>5.3109999999999999</v>
      </c>
      <c r="G250" s="16">
        <v>1.484</v>
      </c>
      <c r="H250" s="16"/>
      <c r="I250" s="16"/>
      <c r="J250" s="16"/>
      <c r="K250" s="16"/>
      <c r="L250" s="16">
        <v>3.827</v>
      </c>
      <c r="M250" s="16"/>
      <c r="N250" s="16"/>
      <c r="O250" s="16"/>
      <c r="P250" s="16">
        <v>5.4829999999999997</v>
      </c>
      <c r="Q250" s="16">
        <v>5.4829999999999997</v>
      </c>
      <c r="R250" s="17" t="s">
        <v>55</v>
      </c>
      <c r="S250" s="16"/>
      <c r="T250" s="16"/>
      <c r="U250" s="16"/>
      <c r="V250" s="16"/>
      <c r="W250" s="16"/>
      <c r="X250" s="16"/>
      <c r="Y250" s="16"/>
      <c r="Z250" s="16">
        <v>5.3109999999999999</v>
      </c>
      <c r="AA250" s="16">
        <v>5.4829999999999997</v>
      </c>
    </row>
    <row r="251" spans="1:27" ht="267.75">
      <c r="A251" s="2028">
        <v>50</v>
      </c>
      <c r="B251" s="16" t="s">
        <v>20528</v>
      </c>
      <c r="C251" s="17"/>
      <c r="D251" s="17"/>
      <c r="E251" s="16">
        <v>6.7649999999999997</v>
      </c>
      <c r="F251" s="16">
        <v>1.41</v>
      </c>
      <c r="G251" s="16">
        <v>0.4</v>
      </c>
      <c r="H251" s="16"/>
      <c r="I251" s="16"/>
      <c r="J251" s="16"/>
      <c r="K251" s="16"/>
      <c r="L251" s="16">
        <v>1.01</v>
      </c>
      <c r="M251" s="16"/>
      <c r="N251" s="16"/>
      <c r="O251" s="16"/>
      <c r="P251" s="16">
        <v>5.3550000000000004</v>
      </c>
      <c r="Q251" s="16">
        <v>4.6230000000000002</v>
      </c>
      <c r="R251" s="17"/>
      <c r="S251" s="16"/>
      <c r="T251" s="16"/>
      <c r="U251" s="16"/>
      <c r="V251" s="16"/>
      <c r="W251" s="16"/>
      <c r="X251" s="16"/>
      <c r="Y251" s="16"/>
      <c r="Z251" s="16">
        <v>1.41</v>
      </c>
      <c r="AA251" s="16">
        <v>5.3550000000000004</v>
      </c>
    </row>
    <row r="252" spans="1:27" ht="140.25">
      <c r="A252" s="2028">
        <v>51</v>
      </c>
      <c r="B252" s="16" t="s">
        <v>20529</v>
      </c>
      <c r="C252" s="17"/>
      <c r="D252" s="17"/>
      <c r="E252" s="16">
        <v>2.93</v>
      </c>
      <c r="F252" s="16">
        <v>0.18</v>
      </c>
      <c r="G252" s="16"/>
      <c r="H252" s="16"/>
      <c r="I252" s="16"/>
      <c r="J252" s="16"/>
      <c r="K252" s="16"/>
      <c r="L252" s="16">
        <v>0.18</v>
      </c>
      <c r="M252" s="16"/>
      <c r="N252" s="16"/>
      <c r="O252" s="16"/>
      <c r="P252" s="16">
        <v>2.75</v>
      </c>
      <c r="Q252" s="16">
        <v>2.75</v>
      </c>
      <c r="R252" s="17" t="s">
        <v>55</v>
      </c>
      <c r="S252" s="16"/>
      <c r="T252" s="16"/>
      <c r="U252" s="16"/>
      <c r="V252" s="16"/>
      <c r="W252" s="16"/>
      <c r="X252" s="16"/>
      <c r="Y252" s="16"/>
      <c r="Z252" s="16">
        <v>0.18</v>
      </c>
      <c r="AA252" s="16">
        <v>2.75</v>
      </c>
    </row>
    <row r="253" spans="1:27" ht="280.5">
      <c r="A253" s="2028">
        <v>52</v>
      </c>
      <c r="B253" s="16" t="s">
        <v>20530</v>
      </c>
      <c r="C253" s="17"/>
      <c r="D253" s="17"/>
      <c r="E253" s="16">
        <v>7.6</v>
      </c>
      <c r="F253" s="16">
        <v>0.88</v>
      </c>
      <c r="G253" s="16"/>
      <c r="H253" s="16"/>
      <c r="I253" s="16"/>
      <c r="J253" s="16"/>
      <c r="K253" s="16"/>
      <c r="L253" s="16">
        <v>0.88</v>
      </c>
      <c r="M253" s="16"/>
      <c r="N253" s="16"/>
      <c r="O253" s="16"/>
      <c r="P253" s="16">
        <v>6.72</v>
      </c>
      <c r="Q253" s="16">
        <v>6.72</v>
      </c>
      <c r="R253" s="17" t="s">
        <v>55</v>
      </c>
      <c r="S253" s="16"/>
      <c r="T253" s="16"/>
      <c r="U253" s="16"/>
      <c r="V253" s="16"/>
      <c r="W253" s="16"/>
      <c r="X253" s="16"/>
      <c r="Y253" s="16"/>
      <c r="Z253" s="16">
        <v>0.88</v>
      </c>
      <c r="AA253" s="16">
        <v>6.72</v>
      </c>
    </row>
    <row r="254" spans="1:27" ht="51">
      <c r="A254" s="2028">
        <v>53</v>
      </c>
      <c r="B254" s="16" t="s">
        <v>20531</v>
      </c>
      <c r="C254" s="17"/>
      <c r="D254" s="17"/>
      <c r="E254" s="16">
        <v>1.98</v>
      </c>
      <c r="F254" s="16"/>
      <c r="G254" s="16"/>
      <c r="H254" s="16"/>
      <c r="I254" s="16"/>
      <c r="J254" s="16"/>
      <c r="K254" s="16"/>
      <c r="L254" s="16"/>
      <c r="M254" s="16"/>
      <c r="N254" s="16"/>
      <c r="O254" s="16"/>
      <c r="P254" s="16">
        <v>1.98</v>
      </c>
      <c r="Q254" s="16">
        <v>1.98</v>
      </c>
      <c r="R254" s="17" t="s">
        <v>55</v>
      </c>
      <c r="S254" s="16"/>
      <c r="T254" s="16"/>
      <c r="U254" s="16"/>
      <c r="V254" s="16"/>
      <c r="W254" s="16"/>
      <c r="X254" s="16"/>
      <c r="Y254" s="16"/>
      <c r="Z254" s="16"/>
      <c r="AA254" s="16">
        <v>1.98</v>
      </c>
    </row>
    <row r="255" spans="1:27" ht="51">
      <c r="A255" s="2028">
        <v>54</v>
      </c>
      <c r="B255" s="16" t="s">
        <v>20532</v>
      </c>
      <c r="C255" s="17"/>
      <c r="D255" s="17"/>
      <c r="E255" s="16">
        <v>0.98</v>
      </c>
      <c r="F255" s="16"/>
      <c r="G255" s="16"/>
      <c r="H255" s="16"/>
      <c r="I255" s="16"/>
      <c r="J255" s="16"/>
      <c r="K255" s="16"/>
      <c r="L255" s="16"/>
      <c r="M255" s="16"/>
      <c r="N255" s="16"/>
      <c r="O255" s="16"/>
      <c r="P255" s="16">
        <v>0.98</v>
      </c>
      <c r="Q255" s="16">
        <v>0.98</v>
      </c>
      <c r="R255" s="17" t="s">
        <v>55</v>
      </c>
      <c r="S255" s="16"/>
      <c r="T255" s="16"/>
      <c r="U255" s="16"/>
      <c r="V255" s="16"/>
      <c r="W255" s="16"/>
      <c r="X255" s="16"/>
      <c r="Y255" s="16"/>
      <c r="Z255" s="16"/>
      <c r="AA255" s="16">
        <v>0.98</v>
      </c>
    </row>
    <row r="256" spans="1:27" ht="25.5">
      <c r="A256" s="2028">
        <v>55</v>
      </c>
      <c r="B256" s="16" t="s">
        <v>20533</v>
      </c>
      <c r="C256" s="17"/>
      <c r="D256" s="17"/>
      <c r="E256" s="16">
        <v>0.41</v>
      </c>
      <c r="F256" s="16"/>
      <c r="G256" s="16"/>
      <c r="H256" s="16"/>
      <c r="I256" s="16"/>
      <c r="J256" s="16"/>
      <c r="K256" s="16"/>
      <c r="L256" s="16"/>
      <c r="M256" s="16"/>
      <c r="N256" s="16"/>
      <c r="O256" s="16"/>
      <c r="P256" s="16">
        <v>0.41</v>
      </c>
      <c r="Q256" s="16">
        <v>0.41</v>
      </c>
      <c r="R256" s="17" t="s">
        <v>55</v>
      </c>
      <c r="S256" s="16"/>
      <c r="T256" s="16"/>
      <c r="U256" s="16"/>
      <c r="V256" s="16"/>
      <c r="W256" s="16"/>
      <c r="X256" s="16"/>
      <c r="Y256" s="16"/>
      <c r="Z256" s="16"/>
      <c r="AA256" s="16">
        <v>0.41</v>
      </c>
    </row>
    <row r="257" spans="1:27" ht="216.75">
      <c r="A257" s="2028">
        <v>56</v>
      </c>
      <c r="B257" s="16" t="s">
        <v>20534</v>
      </c>
      <c r="C257" s="17"/>
      <c r="D257" s="17"/>
      <c r="E257" s="16">
        <v>5.2549999999999999</v>
      </c>
      <c r="F257" s="16">
        <v>0.27</v>
      </c>
      <c r="G257" s="16"/>
      <c r="H257" s="16"/>
      <c r="I257" s="16"/>
      <c r="J257" s="16"/>
      <c r="K257" s="16"/>
      <c r="L257" s="16">
        <v>0.27</v>
      </c>
      <c r="M257" s="16"/>
      <c r="N257" s="16"/>
      <c r="O257" s="16"/>
      <c r="P257" s="16">
        <v>4.9850000000000003</v>
      </c>
      <c r="Q257" s="16">
        <v>4.9850000000000003</v>
      </c>
      <c r="R257" s="17" t="s">
        <v>55</v>
      </c>
      <c r="S257" s="16"/>
      <c r="T257" s="16"/>
      <c r="U257" s="16"/>
      <c r="V257" s="16"/>
      <c r="W257" s="16"/>
      <c r="X257" s="16"/>
      <c r="Y257" s="16"/>
      <c r="Z257" s="16">
        <v>0.27</v>
      </c>
      <c r="AA257" s="16">
        <v>4.9850000000000003</v>
      </c>
    </row>
    <row r="258" spans="1:27" ht="38.25">
      <c r="A258" s="2028">
        <v>57</v>
      </c>
      <c r="B258" s="16" t="s">
        <v>20535</v>
      </c>
      <c r="C258" s="17"/>
      <c r="D258" s="17"/>
      <c r="E258" s="16">
        <v>0.66</v>
      </c>
      <c r="F258" s="16"/>
      <c r="G258" s="16"/>
      <c r="H258" s="16"/>
      <c r="I258" s="16"/>
      <c r="J258" s="16"/>
      <c r="K258" s="16"/>
      <c r="L258" s="16"/>
      <c r="M258" s="16"/>
      <c r="N258" s="16"/>
      <c r="O258" s="16"/>
      <c r="P258" s="16">
        <v>0.66</v>
      </c>
      <c r="Q258" s="16">
        <v>0.66</v>
      </c>
      <c r="R258" s="17" t="s">
        <v>55</v>
      </c>
      <c r="S258" s="16"/>
      <c r="T258" s="16"/>
      <c r="U258" s="16"/>
      <c r="V258" s="16"/>
      <c r="W258" s="16"/>
      <c r="X258" s="16"/>
      <c r="Y258" s="16"/>
      <c r="Z258" s="16"/>
      <c r="AA258" s="16">
        <v>0.66</v>
      </c>
    </row>
    <row r="259" spans="1:27" ht="38.25">
      <c r="A259" s="2028">
        <v>58</v>
      </c>
      <c r="B259" s="16" t="s">
        <v>20536</v>
      </c>
      <c r="C259" s="17"/>
      <c r="D259" s="17"/>
      <c r="E259" s="16">
        <v>0.88</v>
      </c>
      <c r="F259" s="16"/>
      <c r="G259" s="16"/>
      <c r="H259" s="16"/>
      <c r="I259" s="16"/>
      <c r="J259" s="16"/>
      <c r="K259" s="16"/>
      <c r="L259" s="16"/>
      <c r="M259" s="16"/>
      <c r="N259" s="16"/>
      <c r="O259" s="16"/>
      <c r="P259" s="16">
        <v>0.88</v>
      </c>
      <c r="Q259" s="16">
        <v>0.88</v>
      </c>
      <c r="R259" s="17" t="s">
        <v>55</v>
      </c>
      <c r="S259" s="16"/>
      <c r="T259" s="16"/>
      <c r="U259" s="16"/>
      <c r="V259" s="16"/>
      <c r="W259" s="16"/>
      <c r="X259" s="16"/>
      <c r="Y259" s="16"/>
      <c r="Z259" s="16"/>
      <c r="AA259" s="16">
        <v>0.88</v>
      </c>
    </row>
    <row r="260" spans="1:27" ht="51">
      <c r="A260" s="2028">
        <v>59</v>
      </c>
      <c r="B260" s="16" t="s">
        <v>20537</v>
      </c>
      <c r="C260" s="17"/>
      <c r="D260" s="17"/>
      <c r="E260" s="16">
        <v>1.03</v>
      </c>
      <c r="F260" s="16">
        <v>0.4</v>
      </c>
      <c r="G260" s="16">
        <v>0.4</v>
      </c>
      <c r="H260" s="16"/>
      <c r="I260" s="16"/>
      <c r="J260" s="16"/>
      <c r="K260" s="16"/>
      <c r="L260" s="16"/>
      <c r="M260" s="16"/>
      <c r="N260" s="16"/>
      <c r="O260" s="16"/>
      <c r="P260" s="16">
        <v>0.63</v>
      </c>
      <c r="Q260" s="16">
        <v>0.63</v>
      </c>
      <c r="R260" s="17" t="s">
        <v>55</v>
      </c>
      <c r="S260" s="16"/>
      <c r="T260" s="16"/>
      <c r="U260" s="16"/>
      <c r="V260" s="16"/>
      <c r="W260" s="16"/>
      <c r="X260" s="16"/>
      <c r="Y260" s="16"/>
      <c r="Z260" s="16">
        <v>0.4</v>
      </c>
      <c r="AA260" s="16">
        <v>0.63</v>
      </c>
    </row>
    <row r="261" spans="1:27" ht="38.25">
      <c r="A261" s="2028">
        <v>60</v>
      </c>
      <c r="B261" s="16" t="s">
        <v>20538</v>
      </c>
      <c r="C261" s="17"/>
      <c r="D261" s="17"/>
      <c r="E261" s="16">
        <v>0.71</v>
      </c>
      <c r="F261" s="16"/>
      <c r="G261" s="16"/>
      <c r="H261" s="16"/>
      <c r="I261" s="16"/>
      <c r="J261" s="16"/>
      <c r="K261" s="16"/>
      <c r="L261" s="16"/>
      <c r="M261" s="16"/>
      <c r="N261" s="16"/>
      <c r="O261" s="16"/>
      <c r="P261" s="16">
        <v>0.71</v>
      </c>
      <c r="Q261" s="16">
        <v>0.71</v>
      </c>
      <c r="R261" s="17" t="s">
        <v>55</v>
      </c>
      <c r="S261" s="16"/>
      <c r="T261" s="16"/>
      <c r="U261" s="16"/>
      <c r="V261" s="16"/>
      <c r="W261" s="16"/>
      <c r="X261" s="16"/>
      <c r="Y261" s="16"/>
      <c r="Z261" s="16"/>
      <c r="AA261" s="16">
        <v>0.71</v>
      </c>
    </row>
    <row r="262" spans="1:27" ht="63.75">
      <c r="A262" s="2028">
        <v>61</v>
      </c>
      <c r="B262" s="16" t="s">
        <v>20539</v>
      </c>
      <c r="C262" s="17"/>
      <c r="D262" s="17"/>
      <c r="E262" s="16">
        <v>1.92</v>
      </c>
      <c r="F262" s="16"/>
      <c r="G262" s="16"/>
      <c r="H262" s="16"/>
      <c r="I262" s="16"/>
      <c r="J262" s="16"/>
      <c r="K262" s="16"/>
      <c r="L262" s="16"/>
      <c r="M262" s="16"/>
      <c r="N262" s="16"/>
      <c r="O262" s="16"/>
      <c r="P262" s="16">
        <v>1.92</v>
      </c>
      <c r="Q262" s="16">
        <v>1.92</v>
      </c>
      <c r="R262" s="17" t="s">
        <v>55</v>
      </c>
      <c r="S262" s="16"/>
      <c r="T262" s="16"/>
      <c r="U262" s="16"/>
      <c r="V262" s="16"/>
      <c r="W262" s="16"/>
      <c r="X262" s="16"/>
      <c r="Y262" s="16"/>
      <c r="Z262" s="16"/>
      <c r="AA262" s="16">
        <v>1.92</v>
      </c>
    </row>
    <row r="263" spans="1:27" ht="76.5">
      <c r="A263" s="2028">
        <v>62</v>
      </c>
      <c r="B263" s="16" t="s">
        <v>20540</v>
      </c>
      <c r="C263" s="17"/>
      <c r="D263" s="17"/>
      <c r="E263" s="16">
        <v>2.34</v>
      </c>
      <c r="F263" s="16"/>
      <c r="G263" s="16"/>
      <c r="H263" s="16"/>
      <c r="I263" s="16"/>
      <c r="J263" s="16"/>
      <c r="K263" s="16"/>
      <c r="L263" s="16"/>
      <c r="M263" s="16"/>
      <c r="N263" s="16"/>
      <c r="O263" s="16"/>
      <c r="P263" s="16">
        <v>2.34</v>
      </c>
      <c r="Q263" s="16">
        <v>2.34</v>
      </c>
      <c r="R263" s="17" t="s">
        <v>55</v>
      </c>
      <c r="S263" s="16"/>
      <c r="T263" s="16"/>
      <c r="U263" s="16"/>
      <c r="V263" s="16"/>
      <c r="W263" s="16"/>
      <c r="X263" s="16"/>
      <c r="Y263" s="16"/>
      <c r="Z263" s="16"/>
      <c r="AA263" s="16">
        <v>2.34</v>
      </c>
    </row>
    <row r="264" spans="1:27" ht="242.25">
      <c r="A264" s="2028">
        <v>63</v>
      </c>
      <c r="B264" s="16" t="s">
        <v>20541</v>
      </c>
      <c r="C264" s="17"/>
      <c r="D264" s="17"/>
      <c r="E264" s="16">
        <v>9.3119999999999994</v>
      </c>
      <c r="F264" s="16">
        <v>4.9800000000000004</v>
      </c>
      <c r="G264" s="16">
        <v>1.58</v>
      </c>
      <c r="H264" s="16"/>
      <c r="I264" s="16"/>
      <c r="J264" s="16"/>
      <c r="K264" s="16"/>
      <c r="L264" s="16">
        <v>3.4</v>
      </c>
      <c r="M264" s="16"/>
      <c r="N264" s="16"/>
      <c r="O264" s="16"/>
      <c r="P264" s="16">
        <v>4.3319999999999999</v>
      </c>
      <c r="Q264" s="16">
        <v>4.3319999999999999</v>
      </c>
      <c r="R264" s="17" t="s">
        <v>55</v>
      </c>
      <c r="S264" s="16"/>
      <c r="T264" s="16"/>
      <c r="U264" s="16"/>
      <c r="V264" s="16"/>
      <c r="W264" s="16"/>
      <c r="X264" s="16"/>
      <c r="Y264" s="16"/>
      <c r="Z264" s="16">
        <v>4.9800000000000004</v>
      </c>
      <c r="AA264" s="16">
        <v>4.3319999999999999</v>
      </c>
    </row>
    <row r="265" spans="1:27" ht="51">
      <c r="A265" s="2028">
        <v>64</v>
      </c>
      <c r="B265" s="16" t="s">
        <v>20542</v>
      </c>
      <c r="C265" s="17"/>
      <c r="D265" s="17"/>
      <c r="E265" s="16">
        <v>3.53</v>
      </c>
      <c r="F265" s="16">
        <v>3.14</v>
      </c>
      <c r="G265" s="16"/>
      <c r="H265" s="16"/>
      <c r="I265" s="16"/>
      <c r="J265" s="16"/>
      <c r="K265" s="16"/>
      <c r="L265" s="16">
        <v>3.14</v>
      </c>
      <c r="M265" s="16"/>
      <c r="N265" s="16"/>
      <c r="O265" s="16"/>
      <c r="P265" s="16">
        <v>0.39</v>
      </c>
      <c r="Q265" s="16">
        <v>0.39</v>
      </c>
      <c r="R265" s="17" t="s">
        <v>55</v>
      </c>
      <c r="S265" s="16"/>
      <c r="T265" s="16"/>
      <c r="U265" s="16"/>
      <c r="V265" s="16"/>
      <c r="W265" s="16"/>
      <c r="X265" s="16"/>
      <c r="Y265" s="16"/>
      <c r="Z265" s="16">
        <v>3.14</v>
      </c>
      <c r="AA265" s="16">
        <v>0.39</v>
      </c>
    </row>
    <row r="266" spans="1:27" ht="51">
      <c r="A266" s="2028">
        <v>65</v>
      </c>
      <c r="B266" s="16" t="s">
        <v>20543</v>
      </c>
      <c r="C266" s="17"/>
      <c r="D266" s="17"/>
      <c r="E266" s="16">
        <v>0.42</v>
      </c>
      <c r="F266" s="16"/>
      <c r="G266" s="16"/>
      <c r="H266" s="16"/>
      <c r="I266" s="16"/>
      <c r="J266" s="16"/>
      <c r="K266" s="16"/>
      <c r="L266" s="16"/>
      <c r="M266" s="16"/>
      <c r="N266" s="16"/>
      <c r="O266" s="16"/>
      <c r="P266" s="16">
        <v>0.42</v>
      </c>
      <c r="Q266" s="16">
        <v>0.42</v>
      </c>
      <c r="R266" s="17" t="s">
        <v>55</v>
      </c>
      <c r="S266" s="16"/>
      <c r="T266" s="16"/>
      <c r="U266" s="16"/>
      <c r="V266" s="16"/>
      <c r="W266" s="16"/>
      <c r="X266" s="16"/>
      <c r="Y266" s="16"/>
      <c r="Z266" s="16"/>
      <c r="AA266" s="16">
        <v>0.42</v>
      </c>
    </row>
    <row r="267" spans="1:27" ht="51">
      <c r="A267" s="2028">
        <v>66</v>
      </c>
      <c r="B267" s="16" t="s">
        <v>20544</v>
      </c>
      <c r="C267" s="17"/>
      <c r="D267" s="17"/>
      <c r="E267" s="16">
        <v>1.07</v>
      </c>
      <c r="F267" s="16"/>
      <c r="G267" s="16"/>
      <c r="H267" s="16"/>
      <c r="I267" s="16"/>
      <c r="J267" s="16"/>
      <c r="K267" s="16"/>
      <c r="L267" s="16"/>
      <c r="M267" s="16"/>
      <c r="N267" s="16"/>
      <c r="O267" s="16"/>
      <c r="P267" s="16">
        <v>1.07</v>
      </c>
      <c r="Q267" s="16">
        <v>1.07</v>
      </c>
      <c r="R267" s="17" t="s">
        <v>55</v>
      </c>
      <c r="S267" s="16"/>
      <c r="T267" s="16"/>
      <c r="U267" s="16"/>
      <c r="V267" s="16"/>
      <c r="W267" s="16"/>
      <c r="X267" s="16"/>
      <c r="Y267" s="16"/>
      <c r="Z267" s="16"/>
      <c r="AA267" s="16">
        <v>1.07</v>
      </c>
    </row>
    <row r="268" spans="1:27" ht="25.5">
      <c r="A268" s="2028">
        <v>67</v>
      </c>
      <c r="B268" s="16" t="s">
        <v>20545</v>
      </c>
      <c r="C268" s="17"/>
      <c r="D268" s="17"/>
      <c r="E268" s="16">
        <v>0.55000000000000004</v>
      </c>
      <c r="F268" s="16"/>
      <c r="G268" s="16"/>
      <c r="H268" s="16"/>
      <c r="I268" s="16"/>
      <c r="J268" s="16"/>
      <c r="K268" s="16"/>
      <c r="L268" s="16"/>
      <c r="M268" s="16"/>
      <c r="N268" s="16"/>
      <c r="O268" s="16"/>
      <c r="P268" s="16">
        <v>0.55000000000000004</v>
      </c>
      <c r="Q268" s="16">
        <v>0.55000000000000004</v>
      </c>
      <c r="R268" s="17" t="s">
        <v>55</v>
      </c>
      <c r="S268" s="16"/>
      <c r="T268" s="16"/>
      <c r="U268" s="16"/>
      <c r="V268" s="16"/>
      <c r="W268" s="16"/>
      <c r="X268" s="16"/>
      <c r="Y268" s="16"/>
      <c r="Z268" s="16"/>
      <c r="AA268" s="16">
        <v>0.55000000000000004</v>
      </c>
    </row>
    <row r="269" spans="1:27" ht="38.25">
      <c r="A269" s="2028">
        <v>68</v>
      </c>
      <c r="B269" s="16" t="s">
        <v>20546</v>
      </c>
      <c r="C269" s="17"/>
      <c r="D269" s="17"/>
      <c r="E269" s="16">
        <v>0.5</v>
      </c>
      <c r="F269" s="16"/>
      <c r="G269" s="16"/>
      <c r="H269" s="16"/>
      <c r="I269" s="16"/>
      <c r="J269" s="16"/>
      <c r="K269" s="16"/>
      <c r="L269" s="16"/>
      <c r="M269" s="16"/>
      <c r="N269" s="16"/>
      <c r="O269" s="16"/>
      <c r="P269" s="16">
        <v>0.5</v>
      </c>
      <c r="Q269" s="16">
        <v>0.5</v>
      </c>
      <c r="R269" s="17" t="s">
        <v>55</v>
      </c>
      <c r="S269" s="16"/>
      <c r="T269" s="16"/>
      <c r="U269" s="16"/>
      <c r="V269" s="16"/>
      <c r="W269" s="16"/>
      <c r="X269" s="16"/>
      <c r="Y269" s="16"/>
      <c r="Z269" s="16"/>
      <c r="AA269" s="16">
        <v>0.5</v>
      </c>
    </row>
    <row r="270" spans="1:27" ht="25.5">
      <c r="A270" s="2028">
        <v>69</v>
      </c>
      <c r="B270" s="16" t="s">
        <v>20547</v>
      </c>
      <c r="C270" s="17"/>
      <c r="D270" s="17"/>
      <c r="E270" s="16">
        <v>0.61</v>
      </c>
      <c r="F270" s="16">
        <v>0.61</v>
      </c>
      <c r="G270" s="16"/>
      <c r="H270" s="16"/>
      <c r="I270" s="16"/>
      <c r="J270" s="16"/>
      <c r="K270" s="16"/>
      <c r="L270" s="16">
        <v>0.61</v>
      </c>
      <c r="M270" s="16"/>
      <c r="N270" s="16"/>
      <c r="O270" s="16"/>
      <c r="P270" s="16"/>
      <c r="Q270" s="16"/>
      <c r="R270" s="17" t="s">
        <v>55</v>
      </c>
      <c r="S270" s="16"/>
      <c r="T270" s="16"/>
      <c r="U270" s="16"/>
      <c r="V270" s="16"/>
      <c r="W270" s="16"/>
      <c r="X270" s="16"/>
      <c r="Y270" s="16"/>
      <c r="Z270" s="16">
        <v>0.61</v>
      </c>
      <c r="AA270" s="16"/>
    </row>
    <row r="271" spans="1:27" ht="38.25">
      <c r="A271" s="2028">
        <v>70</v>
      </c>
      <c r="B271" s="16" t="s">
        <v>20548</v>
      </c>
      <c r="C271" s="17"/>
      <c r="D271" s="17"/>
      <c r="E271" s="16">
        <v>0.82</v>
      </c>
      <c r="F271" s="16">
        <v>0.82</v>
      </c>
      <c r="G271" s="16"/>
      <c r="H271" s="16"/>
      <c r="I271" s="16"/>
      <c r="J271" s="16"/>
      <c r="K271" s="16"/>
      <c r="L271" s="16">
        <v>0.82</v>
      </c>
      <c r="M271" s="16"/>
      <c r="N271" s="16"/>
      <c r="O271" s="16"/>
      <c r="P271" s="16"/>
      <c r="Q271" s="16"/>
      <c r="R271" s="17" t="s">
        <v>55</v>
      </c>
      <c r="S271" s="16"/>
      <c r="T271" s="16"/>
      <c r="U271" s="16"/>
      <c r="V271" s="16"/>
      <c r="W271" s="16"/>
      <c r="X271" s="16"/>
      <c r="Y271" s="16"/>
      <c r="Z271" s="16">
        <v>0.82</v>
      </c>
      <c r="AA271" s="16"/>
    </row>
    <row r="272" spans="1:27" ht="25.5">
      <c r="A272" s="2028">
        <v>71</v>
      </c>
      <c r="B272" s="16" t="s">
        <v>20549</v>
      </c>
      <c r="C272" s="17"/>
      <c r="D272" s="17"/>
      <c r="E272" s="16">
        <v>0.4</v>
      </c>
      <c r="F272" s="16"/>
      <c r="G272" s="16"/>
      <c r="H272" s="16"/>
      <c r="I272" s="16"/>
      <c r="J272" s="16"/>
      <c r="K272" s="16"/>
      <c r="L272" s="16"/>
      <c r="M272" s="16"/>
      <c r="N272" s="16"/>
      <c r="O272" s="16"/>
      <c r="P272" s="16">
        <v>0.4</v>
      </c>
      <c r="Q272" s="16">
        <v>0.4</v>
      </c>
      <c r="R272" s="17" t="s">
        <v>55</v>
      </c>
      <c r="S272" s="16"/>
      <c r="T272" s="16"/>
      <c r="U272" s="16"/>
      <c r="V272" s="16"/>
      <c r="W272" s="16"/>
      <c r="X272" s="16"/>
      <c r="Y272" s="16"/>
      <c r="Z272" s="16"/>
      <c r="AA272" s="16">
        <v>0.4</v>
      </c>
    </row>
    <row r="273" spans="1:27">
      <c r="A273" s="2028">
        <v>72</v>
      </c>
      <c r="B273" s="16" t="s">
        <v>20550</v>
      </c>
      <c r="C273" s="17"/>
      <c r="D273" s="17"/>
      <c r="E273" s="16">
        <v>0.87</v>
      </c>
      <c r="F273" s="16"/>
      <c r="G273" s="16"/>
      <c r="H273" s="16"/>
      <c r="I273" s="16"/>
      <c r="J273" s="16"/>
      <c r="K273" s="16"/>
      <c r="L273" s="16"/>
      <c r="M273" s="16"/>
      <c r="N273" s="16"/>
      <c r="O273" s="16"/>
      <c r="P273" s="16">
        <v>0.87</v>
      </c>
      <c r="Q273" s="16">
        <v>0.87</v>
      </c>
      <c r="R273" s="17" t="s">
        <v>55</v>
      </c>
      <c r="S273" s="16"/>
      <c r="T273" s="16"/>
      <c r="U273" s="16"/>
      <c r="V273" s="16"/>
      <c r="W273" s="16"/>
      <c r="X273" s="16"/>
      <c r="Y273" s="16"/>
      <c r="Z273" s="16"/>
      <c r="AA273" s="16">
        <v>0.87</v>
      </c>
    </row>
    <row r="274" spans="1:27" ht="38.25">
      <c r="A274" s="2028">
        <v>73</v>
      </c>
      <c r="B274" s="16" t="s">
        <v>20551</v>
      </c>
      <c r="C274" s="17"/>
      <c r="D274" s="17"/>
      <c r="E274" s="16">
        <v>1.125</v>
      </c>
      <c r="F274" s="16"/>
      <c r="G274" s="16"/>
      <c r="H274" s="16"/>
      <c r="I274" s="16"/>
      <c r="J274" s="16"/>
      <c r="K274" s="16"/>
      <c r="L274" s="16"/>
      <c r="M274" s="16"/>
      <c r="N274" s="16"/>
      <c r="O274" s="16"/>
      <c r="P274" s="16">
        <v>1.125</v>
      </c>
      <c r="Q274" s="16">
        <v>1.125</v>
      </c>
      <c r="R274" s="17" t="s">
        <v>55</v>
      </c>
      <c r="S274" s="16"/>
      <c r="T274" s="16"/>
      <c r="U274" s="16"/>
      <c r="V274" s="16"/>
      <c r="W274" s="16"/>
      <c r="X274" s="16"/>
      <c r="Y274" s="16"/>
      <c r="Z274" s="16"/>
      <c r="AA274" s="16">
        <v>1.125</v>
      </c>
    </row>
    <row r="275" spans="1:27" ht="89.25">
      <c r="A275" s="2028">
        <v>74</v>
      </c>
      <c r="B275" s="16" t="s">
        <v>20552</v>
      </c>
      <c r="C275" s="17"/>
      <c r="D275" s="17"/>
      <c r="E275" s="16">
        <v>2.5859999999999999</v>
      </c>
      <c r="F275" s="16">
        <v>0.92600000000000005</v>
      </c>
      <c r="G275" s="16">
        <v>0.61599999999999999</v>
      </c>
      <c r="H275" s="16"/>
      <c r="I275" s="16"/>
      <c r="J275" s="16"/>
      <c r="K275" s="16"/>
      <c r="L275" s="16">
        <v>0.31</v>
      </c>
      <c r="M275" s="16"/>
      <c r="N275" s="16"/>
      <c r="O275" s="16"/>
      <c r="P275" s="16">
        <v>1.66</v>
      </c>
      <c r="Q275" s="16"/>
      <c r="R275" s="17" t="s">
        <v>55</v>
      </c>
      <c r="S275" s="16"/>
      <c r="T275" s="16"/>
      <c r="U275" s="16"/>
      <c r="V275" s="16"/>
      <c r="W275" s="16"/>
      <c r="X275" s="16"/>
      <c r="Y275" s="16"/>
      <c r="Z275" s="16">
        <v>0.92600000000000005</v>
      </c>
      <c r="AA275" s="16">
        <v>1.66</v>
      </c>
    </row>
    <row r="276" spans="1:27" ht="25.5">
      <c r="A276" s="2028">
        <v>75</v>
      </c>
      <c r="B276" s="16" t="s">
        <v>20553</v>
      </c>
      <c r="C276" s="17"/>
      <c r="D276" s="17"/>
      <c r="E276" s="16">
        <v>0.86</v>
      </c>
      <c r="F276" s="16"/>
      <c r="G276" s="16"/>
      <c r="H276" s="16"/>
      <c r="I276" s="16"/>
      <c r="J276" s="16"/>
      <c r="K276" s="16"/>
      <c r="L276" s="16"/>
      <c r="M276" s="16"/>
      <c r="N276" s="16"/>
      <c r="O276" s="16"/>
      <c r="P276" s="16">
        <v>0.86</v>
      </c>
      <c r="Q276" s="16">
        <v>0.86</v>
      </c>
      <c r="R276" s="17" t="s">
        <v>55</v>
      </c>
      <c r="S276" s="16"/>
      <c r="T276" s="16"/>
      <c r="U276" s="16"/>
      <c r="V276" s="16"/>
      <c r="W276" s="16"/>
      <c r="X276" s="16"/>
      <c r="Y276" s="16"/>
      <c r="Z276" s="16"/>
      <c r="AA276" s="16">
        <v>0.86</v>
      </c>
    </row>
    <row r="277" spans="1:27">
      <c r="A277" s="2028">
        <v>76</v>
      </c>
      <c r="B277" s="16" t="s">
        <v>20554</v>
      </c>
      <c r="C277" s="17"/>
      <c r="D277" s="17"/>
      <c r="E277" s="16">
        <v>4.4000000000000004</v>
      </c>
      <c r="F277" s="16">
        <v>3.7</v>
      </c>
      <c r="G277" s="16">
        <v>3.7</v>
      </c>
      <c r="H277" s="16"/>
      <c r="I277" s="16"/>
      <c r="J277" s="16"/>
      <c r="K277" s="16"/>
      <c r="L277" s="16"/>
      <c r="M277" s="16"/>
      <c r="N277" s="16"/>
      <c r="O277" s="16"/>
      <c r="P277" s="16">
        <v>0.7</v>
      </c>
      <c r="Q277" s="16">
        <v>0.7</v>
      </c>
      <c r="R277" s="17" t="s">
        <v>55</v>
      </c>
      <c r="S277" s="16"/>
      <c r="T277" s="16"/>
      <c r="U277" s="16"/>
      <c r="V277" s="16"/>
      <c r="W277" s="16"/>
      <c r="X277" s="16"/>
      <c r="Y277" s="16"/>
      <c r="Z277" s="16">
        <v>3.7</v>
      </c>
      <c r="AA277" s="16">
        <v>0.7</v>
      </c>
    </row>
    <row r="278" spans="1:27">
      <c r="A278" s="2028">
        <v>77</v>
      </c>
      <c r="B278" s="16" t="s">
        <v>20555</v>
      </c>
      <c r="C278" s="17"/>
      <c r="D278" s="17"/>
      <c r="E278" s="16">
        <v>1.9</v>
      </c>
      <c r="F278" s="16">
        <v>1.9</v>
      </c>
      <c r="G278" s="16">
        <v>1.9</v>
      </c>
      <c r="H278" s="16"/>
      <c r="I278" s="16"/>
      <c r="J278" s="16"/>
      <c r="K278" s="16"/>
      <c r="L278" s="16"/>
      <c r="M278" s="16"/>
      <c r="N278" s="16"/>
      <c r="O278" s="16"/>
      <c r="P278" s="16"/>
      <c r="Q278" s="16"/>
      <c r="R278" s="17" t="s">
        <v>55</v>
      </c>
      <c r="S278" s="16"/>
      <c r="T278" s="16"/>
      <c r="U278" s="16"/>
      <c r="V278" s="16"/>
      <c r="W278" s="16"/>
      <c r="X278" s="16"/>
      <c r="Y278" s="16"/>
      <c r="Z278" s="16">
        <v>1.9</v>
      </c>
      <c r="AA278" s="16"/>
    </row>
    <row r="279" spans="1:27">
      <c r="A279" s="2028">
        <v>78</v>
      </c>
      <c r="B279" s="16" t="s">
        <v>20556</v>
      </c>
      <c r="C279" s="17"/>
      <c r="D279" s="17"/>
      <c r="E279" s="16">
        <v>0.5</v>
      </c>
      <c r="F279" s="16">
        <v>0.4</v>
      </c>
      <c r="G279" s="16">
        <v>0.4</v>
      </c>
      <c r="H279" s="16"/>
      <c r="I279" s="16"/>
      <c r="J279" s="16"/>
      <c r="K279" s="16"/>
      <c r="L279" s="16"/>
      <c r="M279" s="16"/>
      <c r="N279" s="16"/>
      <c r="O279" s="16"/>
      <c r="P279" s="16">
        <v>0.1</v>
      </c>
      <c r="Q279" s="16">
        <v>0.1</v>
      </c>
      <c r="R279" s="17" t="s">
        <v>55</v>
      </c>
      <c r="S279" s="16"/>
      <c r="T279" s="16"/>
      <c r="U279" s="16"/>
      <c r="V279" s="16"/>
      <c r="W279" s="16"/>
      <c r="X279" s="16"/>
      <c r="Y279" s="16"/>
      <c r="Z279" s="16">
        <v>0.4</v>
      </c>
      <c r="AA279" s="16">
        <v>0.1</v>
      </c>
    </row>
    <row r="280" spans="1:27">
      <c r="A280" s="2028">
        <v>79</v>
      </c>
      <c r="B280" s="16" t="s">
        <v>20557</v>
      </c>
      <c r="C280" s="17"/>
      <c r="D280" s="17"/>
      <c r="E280" s="16">
        <v>1.5</v>
      </c>
      <c r="F280" s="16">
        <v>0.7</v>
      </c>
      <c r="G280" s="16">
        <v>0.7</v>
      </c>
      <c r="H280" s="16"/>
      <c r="I280" s="16"/>
      <c r="J280" s="16"/>
      <c r="K280" s="16"/>
      <c r="L280" s="16"/>
      <c r="M280" s="16"/>
      <c r="N280" s="16"/>
      <c r="O280" s="16"/>
      <c r="P280" s="16">
        <v>0.8</v>
      </c>
      <c r="Q280" s="16">
        <v>0.8</v>
      </c>
      <c r="R280" s="17" t="s">
        <v>55</v>
      </c>
      <c r="S280" s="16"/>
      <c r="T280" s="16"/>
      <c r="U280" s="16"/>
      <c r="V280" s="16"/>
      <c r="W280" s="16"/>
      <c r="X280" s="16"/>
      <c r="Y280" s="16"/>
      <c r="Z280" s="16">
        <v>0.7</v>
      </c>
      <c r="AA280" s="16">
        <v>0.8</v>
      </c>
    </row>
    <row r="281" spans="1:27">
      <c r="A281" s="2028">
        <v>80</v>
      </c>
      <c r="B281" s="16" t="s">
        <v>20558</v>
      </c>
      <c r="C281" s="17"/>
      <c r="D281" s="17"/>
      <c r="E281" s="16">
        <v>0.5</v>
      </c>
      <c r="F281" s="16">
        <v>0.5</v>
      </c>
      <c r="G281" s="16">
        <v>0.5</v>
      </c>
      <c r="H281" s="16"/>
      <c r="I281" s="16"/>
      <c r="J281" s="16"/>
      <c r="K281" s="16"/>
      <c r="L281" s="16"/>
      <c r="M281" s="16"/>
      <c r="N281" s="16"/>
      <c r="O281" s="16"/>
      <c r="P281" s="16"/>
      <c r="Q281" s="16"/>
      <c r="R281" s="17" t="s">
        <v>55</v>
      </c>
      <c r="S281" s="16"/>
      <c r="T281" s="16"/>
      <c r="U281" s="16"/>
      <c r="V281" s="16"/>
      <c r="W281" s="16"/>
      <c r="X281" s="16"/>
      <c r="Y281" s="16"/>
      <c r="Z281" s="16">
        <v>0.5</v>
      </c>
      <c r="AA281" s="16"/>
    </row>
    <row r="282" spans="1:27">
      <c r="A282" s="2028">
        <v>81</v>
      </c>
      <c r="B282" s="16" t="s">
        <v>20559</v>
      </c>
      <c r="C282" s="17"/>
      <c r="D282" s="17"/>
      <c r="E282" s="16">
        <v>0.2</v>
      </c>
      <c r="F282" s="16"/>
      <c r="G282" s="16"/>
      <c r="H282" s="16"/>
      <c r="I282" s="16"/>
      <c r="J282" s="16"/>
      <c r="K282" s="16"/>
      <c r="L282" s="16"/>
      <c r="M282" s="16"/>
      <c r="N282" s="16"/>
      <c r="O282" s="16"/>
      <c r="P282" s="16">
        <v>0.2</v>
      </c>
      <c r="Q282" s="16">
        <v>0.2</v>
      </c>
      <c r="R282" s="17" t="s">
        <v>55</v>
      </c>
      <c r="S282" s="16"/>
      <c r="T282" s="16"/>
      <c r="U282" s="16"/>
      <c r="V282" s="16"/>
      <c r="W282" s="16"/>
      <c r="X282" s="16"/>
      <c r="Y282" s="16"/>
      <c r="Z282" s="16"/>
      <c r="AA282" s="16">
        <v>0.2</v>
      </c>
    </row>
    <row r="283" spans="1:27">
      <c r="A283" s="2028">
        <v>82</v>
      </c>
      <c r="B283" s="16" t="s">
        <v>20560</v>
      </c>
      <c r="C283" s="17"/>
      <c r="D283" s="17"/>
      <c r="E283" s="16">
        <v>1.6</v>
      </c>
      <c r="F283" s="16">
        <v>1.6</v>
      </c>
      <c r="G283" s="16">
        <v>1.6</v>
      </c>
      <c r="H283" s="16"/>
      <c r="I283" s="16"/>
      <c r="J283" s="16"/>
      <c r="K283" s="16"/>
      <c r="L283" s="16"/>
      <c r="M283" s="16"/>
      <c r="N283" s="16"/>
      <c r="O283" s="16"/>
      <c r="P283" s="16"/>
      <c r="Q283" s="16"/>
      <c r="R283" s="17" t="s">
        <v>55</v>
      </c>
      <c r="S283" s="16"/>
      <c r="T283" s="16"/>
      <c r="U283" s="16"/>
      <c r="V283" s="16"/>
      <c r="W283" s="16"/>
      <c r="X283" s="16"/>
      <c r="Y283" s="16"/>
      <c r="Z283" s="16">
        <v>1.6</v>
      </c>
      <c r="AA283" s="16"/>
    </row>
    <row r="284" spans="1:27">
      <c r="A284" s="2028">
        <v>83</v>
      </c>
      <c r="B284" s="16" t="s">
        <v>20561</v>
      </c>
      <c r="C284" s="17"/>
      <c r="D284" s="17"/>
      <c r="E284" s="16">
        <v>0.89</v>
      </c>
      <c r="F284" s="16">
        <v>0.89</v>
      </c>
      <c r="G284" s="16">
        <v>0.89</v>
      </c>
      <c r="H284" s="16"/>
      <c r="I284" s="16"/>
      <c r="J284" s="16"/>
      <c r="K284" s="16"/>
      <c r="L284" s="16"/>
      <c r="M284" s="16"/>
      <c r="N284" s="16"/>
      <c r="O284" s="16"/>
      <c r="P284" s="16"/>
      <c r="Q284" s="16"/>
      <c r="R284" s="17" t="s">
        <v>55</v>
      </c>
      <c r="S284" s="16"/>
      <c r="T284" s="16"/>
      <c r="U284" s="16"/>
      <c r="V284" s="16"/>
      <c r="W284" s="16"/>
      <c r="X284" s="16"/>
      <c r="Y284" s="16"/>
      <c r="Z284" s="16">
        <v>0.89</v>
      </c>
      <c r="AA284" s="16"/>
    </row>
    <row r="285" spans="1:27">
      <c r="A285" s="2028">
        <v>84</v>
      </c>
      <c r="B285" s="16" t="s">
        <v>20562</v>
      </c>
      <c r="C285" s="17"/>
      <c r="D285" s="17"/>
      <c r="E285" s="16">
        <v>0.2</v>
      </c>
      <c r="F285" s="16">
        <v>0.2</v>
      </c>
      <c r="G285" s="16">
        <v>0.2</v>
      </c>
      <c r="H285" s="16"/>
      <c r="I285" s="16"/>
      <c r="J285" s="16"/>
      <c r="K285" s="16"/>
      <c r="L285" s="16"/>
      <c r="M285" s="16"/>
      <c r="N285" s="16"/>
      <c r="O285" s="16"/>
      <c r="P285" s="16"/>
      <c r="Q285" s="16"/>
      <c r="R285" s="17" t="s">
        <v>55</v>
      </c>
      <c r="S285" s="16"/>
      <c r="T285" s="16"/>
      <c r="U285" s="16"/>
      <c r="V285" s="16"/>
      <c r="W285" s="16"/>
      <c r="X285" s="16"/>
      <c r="Y285" s="16"/>
      <c r="Z285" s="16">
        <v>0.2</v>
      </c>
      <c r="AA285" s="16"/>
    </row>
    <row r="286" spans="1:27">
      <c r="A286" s="2028">
        <v>85</v>
      </c>
      <c r="B286" s="16" t="s">
        <v>20563</v>
      </c>
      <c r="C286" s="17"/>
      <c r="D286" s="17"/>
      <c r="E286" s="16">
        <v>1.7</v>
      </c>
      <c r="F286" s="16">
        <v>1.7</v>
      </c>
      <c r="G286" s="16">
        <v>1.7</v>
      </c>
      <c r="H286" s="16"/>
      <c r="I286" s="16"/>
      <c r="J286" s="16"/>
      <c r="K286" s="16"/>
      <c r="L286" s="16"/>
      <c r="M286" s="16"/>
      <c r="N286" s="16"/>
      <c r="O286" s="16"/>
      <c r="P286" s="16"/>
      <c r="Q286" s="16"/>
      <c r="R286" s="17" t="s">
        <v>55</v>
      </c>
      <c r="S286" s="16"/>
      <c r="T286" s="16"/>
      <c r="U286" s="16"/>
      <c r="V286" s="16"/>
      <c r="W286" s="16"/>
      <c r="X286" s="16"/>
      <c r="Y286" s="16"/>
      <c r="Z286" s="16">
        <v>1.7</v>
      </c>
      <c r="AA286" s="16"/>
    </row>
    <row r="287" spans="1:27">
      <c r="A287" s="2028">
        <v>86</v>
      </c>
      <c r="B287" s="16" t="s">
        <v>20564</v>
      </c>
      <c r="C287" s="17"/>
      <c r="D287" s="17"/>
      <c r="E287" s="16">
        <v>0.2</v>
      </c>
      <c r="F287" s="16">
        <v>0.2</v>
      </c>
      <c r="G287" s="16">
        <v>0.2</v>
      </c>
      <c r="H287" s="16"/>
      <c r="I287" s="16"/>
      <c r="J287" s="16"/>
      <c r="K287" s="16"/>
      <c r="L287" s="16"/>
      <c r="M287" s="16"/>
      <c r="N287" s="16"/>
      <c r="O287" s="16"/>
      <c r="P287" s="16"/>
      <c r="Q287" s="16"/>
      <c r="R287" s="17" t="s">
        <v>55</v>
      </c>
      <c r="S287" s="16"/>
      <c r="T287" s="16"/>
      <c r="U287" s="16"/>
      <c r="V287" s="16"/>
      <c r="W287" s="16"/>
      <c r="X287" s="16"/>
      <c r="Y287" s="16"/>
      <c r="Z287" s="16">
        <v>0.2</v>
      </c>
      <c r="AA287" s="16"/>
    </row>
    <row r="288" spans="1:27">
      <c r="A288" s="2028">
        <v>87</v>
      </c>
      <c r="B288" s="16" t="s">
        <v>20565</v>
      </c>
      <c r="C288" s="17"/>
      <c r="D288" s="17"/>
      <c r="E288" s="16">
        <v>0.5</v>
      </c>
      <c r="F288" s="16">
        <v>0.5</v>
      </c>
      <c r="G288" s="16">
        <v>0.5</v>
      </c>
      <c r="H288" s="16"/>
      <c r="I288" s="16"/>
      <c r="J288" s="16"/>
      <c r="K288" s="16"/>
      <c r="L288" s="16"/>
      <c r="M288" s="16"/>
      <c r="N288" s="16"/>
      <c r="O288" s="16"/>
      <c r="P288" s="16"/>
      <c r="Q288" s="16"/>
      <c r="R288" s="17" t="s">
        <v>55</v>
      </c>
      <c r="S288" s="16"/>
      <c r="T288" s="16"/>
      <c r="U288" s="16"/>
      <c r="V288" s="16"/>
      <c r="W288" s="16"/>
      <c r="X288" s="16"/>
      <c r="Y288" s="16"/>
      <c r="Z288" s="16">
        <v>0.5</v>
      </c>
      <c r="AA288" s="16"/>
    </row>
    <row r="289" spans="1:27">
      <c r="A289" s="2028">
        <v>88</v>
      </c>
      <c r="B289" s="16" t="s">
        <v>20566</v>
      </c>
      <c r="C289" s="17"/>
      <c r="D289" s="17"/>
      <c r="E289" s="16">
        <v>2.5</v>
      </c>
      <c r="F289" s="16">
        <v>2.5</v>
      </c>
      <c r="G289" s="16">
        <v>2.5</v>
      </c>
      <c r="H289" s="16"/>
      <c r="I289" s="16"/>
      <c r="J289" s="16"/>
      <c r="K289" s="16"/>
      <c r="L289" s="16"/>
      <c r="M289" s="16"/>
      <c r="N289" s="16"/>
      <c r="O289" s="16"/>
      <c r="P289" s="16"/>
      <c r="Q289" s="16"/>
      <c r="R289" s="17" t="s">
        <v>55</v>
      </c>
      <c r="S289" s="16"/>
      <c r="T289" s="16"/>
      <c r="U289" s="16"/>
      <c r="V289" s="16"/>
      <c r="W289" s="16"/>
      <c r="X289" s="16"/>
      <c r="Y289" s="16"/>
      <c r="Z289" s="16">
        <v>2.5</v>
      </c>
      <c r="AA289" s="16"/>
    </row>
    <row r="290" spans="1:27">
      <c r="A290" s="2028">
        <v>89</v>
      </c>
      <c r="B290" s="16" t="s">
        <v>20567</v>
      </c>
      <c r="C290" s="17"/>
      <c r="D290" s="17"/>
      <c r="E290" s="16">
        <v>1.26</v>
      </c>
      <c r="F290" s="16">
        <v>1.26</v>
      </c>
      <c r="G290" s="16">
        <v>1.26</v>
      </c>
      <c r="H290" s="16"/>
      <c r="I290" s="16"/>
      <c r="J290" s="16"/>
      <c r="K290" s="16"/>
      <c r="L290" s="16"/>
      <c r="M290" s="16"/>
      <c r="N290" s="16"/>
      <c r="O290" s="16"/>
      <c r="P290" s="16"/>
      <c r="Q290" s="16"/>
      <c r="R290" s="17" t="s">
        <v>55</v>
      </c>
      <c r="S290" s="16"/>
      <c r="T290" s="16"/>
      <c r="U290" s="16"/>
      <c r="V290" s="16"/>
      <c r="W290" s="16"/>
      <c r="X290" s="16"/>
      <c r="Y290" s="16"/>
      <c r="Z290" s="16">
        <v>1.26</v>
      </c>
      <c r="AA290" s="16"/>
    </row>
    <row r="291" spans="1:27">
      <c r="A291" s="2028">
        <v>90</v>
      </c>
      <c r="B291" s="660" t="s">
        <v>20568</v>
      </c>
      <c r="C291" s="430"/>
      <c r="D291" s="430"/>
      <c r="E291" s="660">
        <v>0.73499999999999999</v>
      </c>
      <c r="F291" s="660">
        <v>0.73499999999999999</v>
      </c>
      <c r="G291" s="660">
        <v>0.73499999999999999</v>
      </c>
      <c r="H291" s="660"/>
      <c r="I291" s="660"/>
      <c r="J291" s="660"/>
      <c r="K291" s="660"/>
      <c r="L291" s="660"/>
      <c r="M291" s="660"/>
      <c r="N291" s="660"/>
      <c r="O291" s="660"/>
      <c r="P291" s="660"/>
      <c r="Q291" s="660"/>
      <c r="R291" s="430" t="s">
        <v>55</v>
      </c>
      <c r="S291" s="660"/>
      <c r="T291" s="660"/>
      <c r="U291" s="660"/>
      <c r="V291" s="660"/>
      <c r="W291" s="660"/>
      <c r="X291" s="660"/>
      <c r="Y291" s="660"/>
      <c r="Z291" s="660">
        <v>0.73499999999999999</v>
      </c>
      <c r="AA291" s="660"/>
    </row>
    <row r="292" spans="1:27">
      <c r="A292" s="2028">
        <v>91</v>
      </c>
      <c r="B292" s="16" t="s">
        <v>20569</v>
      </c>
      <c r="C292" s="17"/>
      <c r="D292" s="17"/>
      <c r="E292" s="16">
        <v>0.33</v>
      </c>
      <c r="F292" s="16">
        <v>0.33</v>
      </c>
      <c r="G292" s="16">
        <v>0.33</v>
      </c>
      <c r="H292" s="16"/>
      <c r="I292" s="16"/>
      <c r="J292" s="16"/>
      <c r="K292" s="16"/>
      <c r="L292" s="16"/>
      <c r="M292" s="16"/>
      <c r="N292" s="16"/>
      <c r="O292" s="16"/>
      <c r="P292" s="16"/>
      <c r="Q292" s="16"/>
      <c r="R292" s="17" t="s">
        <v>55</v>
      </c>
      <c r="S292" s="16"/>
      <c r="T292" s="16"/>
      <c r="U292" s="16"/>
      <c r="V292" s="16"/>
      <c r="W292" s="16"/>
      <c r="X292" s="16"/>
      <c r="Y292" s="16"/>
      <c r="Z292" s="16">
        <v>0.33</v>
      </c>
      <c r="AA292" s="16"/>
    </row>
    <row r="293" spans="1:27">
      <c r="A293" s="2028">
        <v>92</v>
      </c>
      <c r="B293" s="16" t="s">
        <v>20570</v>
      </c>
      <c r="C293" s="17"/>
      <c r="D293" s="17"/>
      <c r="E293" s="16">
        <v>0.85499999999999998</v>
      </c>
      <c r="F293" s="16">
        <v>0.85499999999999998</v>
      </c>
      <c r="G293" s="16">
        <v>0.85499999999999998</v>
      </c>
      <c r="H293" s="16"/>
      <c r="I293" s="16"/>
      <c r="J293" s="16"/>
      <c r="K293" s="16"/>
      <c r="L293" s="16"/>
      <c r="M293" s="16"/>
      <c r="N293" s="16"/>
      <c r="O293" s="16"/>
      <c r="P293" s="16"/>
      <c r="Q293" s="16"/>
      <c r="R293" s="17" t="s">
        <v>55</v>
      </c>
      <c r="S293" s="16"/>
      <c r="T293" s="16"/>
      <c r="U293" s="16"/>
      <c r="V293" s="16"/>
      <c r="W293" s="16"/>
      <c r="X293" s="16"/>
      <c r="Y293" s="16"/>
      <c r="Z293" s="16">
        <v>0.85499999999999998</v>
      </c>
      <c r="AA293" s="16"/>
    </row>
    <row r="294" spans="1:27">
      <c r="A294" s="2028">
        <v>93</v>
      </c>
      <c r="B294" s="16" t="s">
        <v>20571</v>
      </c>
      <c r="C294" s="17"/>
      <c r="D294" s="17"/>
      <c r="E294" s="16">
        <v>0.44</v>
      </c>
      <c r="F294" s="16">
        <v>0.44</v>
      </c>
      <c r="G294" s="16">
        <v>0.44</v>
      </c>
      <c r="H294" s="16"/>
      <c r="I294" s="16"/>
      <c r="J294" s="16"/>
      <c r="K294" s="16"/>
      <c r="L294" s="16"/>
      <c r="M294" s="16"/>
      <c r="N294" s="16"/>
      <c r="O294" s="16"/>
      <c r="P294" s="16"/>
      <c r="Q294" s="16"/>
      <c r="R294" s="17" t="s">
        <v>55</v>
      </c>
      <c r="S294" s="16"/>
      <c r="T294" s="16"/>
      <c r="U294" s="16"/>
      <c r="V294" s="16"/>
      <c r="W294" s="16"/>
      <c r="X294" s="16"/>
      <c r="Y294" s="16"/>
      <c r="Z294" s="16">
        <v>0.44</v>
      </c>
      <c r="AA294" s="16"/>
    </row>
    <row r="295" spans="1:27">
      <c r="A295" s="2028">
        <v>94</v>
      </c>
      <c r="B295" s="16" t="s">
        <v>20572</v>
      </c>
      <c r="C295" s="17"/>
      <c r="D295" s="17"/>
      <c r="E295" s="16">
        <v>0.45</v>
      </c>
      <c r="F295" s="16">
        <v>0.45</v>
      </c>
      <c r="G295" s="16">
        <v>0.45</v>
      </c>
      <c r="H295" s="16"/>
      <c r="I295" s="16"/>
      <c r="J295" s="16"/>
      <c r="K295" s="16"/>
      <c r="L295" s="16"/>
      <c r="M295" s="16"/>
      <c r="N295" s="16"/>
      <c r="O295" s="16"/>
      <c r="P295" s="16">
        <v>0</v>
      </c>
      <c r="Q295" s="16">
        <v>0</v>
      </c>
      <c r="R295" s="17" t="s">
        <v>55</v>
      </c>
      <c r="S295" s="16"/>
      <c r="T295" s="16"/>
      <c r="U295" s="16"/>
      <c r="V295" s="16"/>
      <c r="W295" s="16"/>
      <c r="X295" s="16"/>
      <c r="Y295" s="16"/>
      <c r="Z295" s="16">
        <v>0.45</v>
      </c>
      <c r="AA295" s="16">
        <v>0</v>
      </c>
    </row>
    <row r="296" spans="1:27">
      <c r="A296" s="2028">
        <v>95</v>
      </c>
      <c r="B296" s="16" t="s">
        <v>20573</v>
      </c>
      <c r="C296" s="17"/>
      <c r="D296" s="17"/>
      <c r="E296" s="16">
        <v>0.6</v>
      </c>
      <c r="F296" s="16"/>
      <c r="G296" s="16"/>
      <c r="H296" s="16"/>
      <c r="I296" s="16"/>
      <c r="J296" s="16"/>
      <c r="K296" s="16"/>
      <c r="L296" s="16"/>
      <c r="M296" s="16"/>
      <c r="N296" s="16"/>
      <c r="O296" s="16"/>
      <c r="P296" s="16">
        <v>0.6</v>
      </c>
      <c r="Q296" s="16">
        <v>0.6</v>
      </c>
      <c r="R296" s="17" t="s">
        <v>55</v>
      </c>
      <c r="S296" s="16"/>
      <c r="T296" s="16"/>
      <c r="U296" s="16"/>
      <c r="V296" s="16"/>
      <c r="W296" s="16"/>
      <c r="X296" s="16"/>
      <c r="Y296" s="16"/>
      <c r="Z296" s="16"/>
      <c r="AA296" s="16">
        <v>0.6</v>
      </c>
    </row>
    <row r="297" spans="1:27">
      <c r="A297" s="2028">
        <v>96</v>
      </c>
      <c r="B297" s="16" t="s">
        <v>20574</v>
      </c>
      <c r="C297" s="17"/>
      <c r="D297" s="17"/>
      <c r="E297" s="16">
        <v>0.62</v>
      </c>
      <c r="F297" s="16">
        <v>0.43</v>
      </c>
      <c r="G297" s="16">
        <v>0.43</v>
      </c>
      <c r="H297" s="16"/>
      <c r="I297" s="16"/>
      <c r="J297" s="16"/>
      <c r="K297" s="16"/>
      <c r="L297" s="16"/>
      <c r="M297" s="16"/>
      <c r="N297" s="16"/>
      <c r="O297" s="16"/>
      <c r="P297" s="16">
        <v>0.19</v>
      </c>
      <c r="Q297" s="16">
        <v>0.19</v>
      </c>
      <c r="R297" s="17" t="s">
        <v>55</v>
      </c>
      <c r="S297" s="16"/>
      <c r="T297" s="16"/>
      <c r="U297" s="16"/>
      <c r="V297" s="16"/>
      <c r="W297" s="16"/>
      <c r="X297" s="16"/>
      <c r="Y297" s="16"/>
      <c r="Z297" s="16">
        <v>0.43</v>
      </c>
      <c r="AA297" s="16">
        <v>0.19</v>
      </c>
    </row>
    <row r="298" spans="1:27">
      <c r="A298" s="2028">
        <v>97</v>
      </c>
      <c r="B298" s="16" t="s">
        <v>20575</v>
      </c>
      <c r="C298" s="17"/>
      <c r="D298" s="17"/>
      <c r="E298" s="16">
        <v>0.4</v>
      </c>
      <c r="F298" s="16"/>
      <c r="G298" s="16"/>
      <c r="H298" s="16"/>
      <c r="I298" s="16"/>
      <c r="J298" s="16"/>
      <c r="K298" s="16"/>
      <c r="L298" s="16"/>
      <c r="M298" s="16"/>
      <c r="N298" s="16"/>
      <c r="O298" s="16"/>
      <c r="P298" s="16">
        <v>0.4</v>
      </c>
      <c r="Q298" s="16">
        <v>0.4</v>
      </c>
      <c r="R298" s="17" t="s">
        <v>55</v>
      </c>
      <c r="S298" s="16"/>
      <c r="T298" s="16"/>
      <c r="U298" s="16"/>
      <c r="V298" s="16"/>
      <c r="W298" s="16"/>
      <c r="X298" s="16"/>
      <c r="Y298" s="16"/>
      <c r="Z298" s="16"/>
      <c r="AA298" s="16">
        <v>0.4</v>
      </c>
    </row>
    <row r="299" spans="1:27">
      <c r="A299" s="2028">
        <v>98</v>
      </c>
      <c r="B299" s="16" t="s">
        <v>20576</v>
      </c>
      <c r="C299" s="17"/>
      <c r="D299" s="17"/>
      <c r="E299" s="16">
        <v>1</v>
      </c>
      <c r="F299" s="16">
        <v>0.3</v>
      </c>
      <c r="G299" s="16">
        <v>0.3</v>
      </c>
      <c r="H299" s="16"/>
      <c r="I299" s="16"/>
      <c r="J299" s="16"/>
      <c r="K299" s="16"/>
      <c r="L299" s="16"/>
      <c r="M299" s="16"/>
      <c r="N299" s="16"/>
      <c r="O299" s="16"/>
      <c r="P299" s="16">
        <v>0.7</v>
      </c>
      <c r="Q299" s="16">
        <v>0.7</v>
      </c>
      <c r="R299" s="17" t="s">
        <v>55</v>
      </c>
      <c r="S299" s="16"/>
      <c r="T299" s="16"/>
      <c r="U299" s="16"/>
      <c r="V299" s="16"/>
      <c r="W299" s="16"/>
      <c r="X299" s="16"/>
      <c r="Y299" s="16"/>
      <c r="Z299" s="16">
        <v>0.3</v>
      </c>
      <c r="AA299" s="16">
        <v>0.7</v>
      </c>
    </row>
    <row r="300" spans="1:27">
      <c r="A300" s="2028">
        <v>99</v>
      </c>
      <c r="B300" s="16" t="s">
        <v>20577</v>
      </c>
      <c r="C300" s="17"/>
      <c r="D300" s="17"/>
      <c r="E300" s="16">
        <v>0.2</v>
      </c>
      <c r="F300" s="16"/>
      <c r="G300" s="16"/>
      <c r="H300" s="16"/>
      <c r="I300" s="16"/>
      <c r="J300" s="16"/>
      <c r="K300" s="16"/>
      <c r="L300" s="16"/>
      <c r="M300" s="16"/>
      <c r="N300" s="16"/>
      <c r="O300" s="16"/>
      <c r="P300" s="16">
        <v>0.2</v>
      </c>
      <c r="Q300" s="16">
        <v>0.2</v>
      </c>
      <c r="R300" s="17" t="s">
        <v>55</v>
      </c>
      <c r="S300" s="16"/>
      <c r="T300" s="16"/>
      <c r="U300" s="16"/>
      <c r="V300" s="16"/>
      <c r="W300" s="16"/>
      <c r="X300" s="16"/>
      <c r="Y300" s="16"/>
      <c r="Z300" s="16"/>
      <c r="AA300" s="16">
        <v>0.2</v>
      </c>
    </row>
    <row r="301" spans="1:27">
      <c r="A301" s="2028">
        <v>100</v>
      </c>
      <c r="B301" s="16" t="s">
        <v>20578</v>
      </c>
      <c r="C301" s="17"/>
      <c r="D301" s="17"/>
      <c r="E301" s="16">
        <v>0.4</v>
      </c>
      <c r="F301" s="16"/>
      <c r="G301" s="16"/>
      <c r="H301" s="16"/>
      <c r="I301" s="16"/>
      <c r="J301" s="16"/>
      <c r="K301" s="16"/>
      <c r="L301" s="16"/>
      <c r="M301" s="16"/>
      <c r="N301" s="16"/>
      <c r="O301" s="16"/>
      <c r="P301" s="16">
        <v>0.4</v>
      </c>
      <c r="Q301" s="16">
        <v>0.4</v>
      </c>
      <c r="R301" s="17" t="s">
        <v>55</v>
      </c>
      <c r="S301" s="16"/>
      <c r="T301" s="16"/>
      <c r="U301" s="16"/>
      <c r="V301" s="16"/>
      <c r="W301" s="16"/>
      <c r="X301" s="16"/>
      <c r="Y301" s="16"/>
      <c r="Z301" s="16"/>
      <c r="AA301" s="16">
        <v>0.4</v>
      </c>
    </row>
    <row r="302" spans="1:27" ht="25.5">
      <c r="A302" s="2028">
        <v>101</v>
      </c>
      <c r="B302" s="16" t="s">
        <v>20579</v>
      </c>
      <c r="C302" s="17"/>
      <c r="D302" s="17"/>
      <c r="E302" s="16">
        <v>1</v>
      </c>
      <c r="F302" s="16"/>
      <c r="G302" s="16"/>
      <c r="H302" s="16"/>
      <c r="I302" s="16"/>
      <c r="J302" s="16"/>
      <c r="K302" s="16"/>
      <c r="L302" s="16"/>
      <c r="M302" s="16"/>
      <c r="N302" s="16"/>
      <c r="O302" s="16"/>
      <c r="P302" s="16">
        <v>1</v>
      </c>
      <c r="Q302" s="16">
        <v>1</v>
      </c>
      <c r="R302" s="17" t="s">
        <v>55</v>
      </c>
      <c r="S302" s="16"/>
      <c r="T302" s="16"/>
      <c r="U302" s="16"/>
      <c r="V302" s="16"/>
      <c r="W302" s="16"/>
      <c r="X302" s="16"/>
      <c r="Y302" s="16"/>
      <c r="Z302" s="16"/>
      <c r="AA302" s="16">
        <v>1</v>
      </c>
    </row>
    <row r="303" spans="1:27">
      <c r="A303" s="2028">
        <v>102</v>
      </c>
      <c r="B303" s="16" t="s">
        <v>20580</v>
      </c>
      <c r="C303" s="17"/>
      <c r="D303" s="17"/>
      <c r="E303" s="16">
        <v>2.6</v>
      </c>
      <c r="F303" s="16"/>
      <c r="G303" s="16"/>
      <c r="H303" s="16"/>
      <c r="I303" s="16"/>
      <c r="J303" s="16"/>
      <c r="K303" s="16"/>
      <c r="L303" s="16"/>
      <c r="M303" s="16"/>
      <c r="N303" s="16"/>
      <c r="O303" s="16"/>
      <c r="P303" s="16">
        <v>2.6</v>
      </c>
      <c r="Q303" s="16">
        <v>2.6</v>
      </c>
      <c r="R303" s="17" t="s">
        <v>55</v>
      </c>
      <c r="S303" s="16"/>
      <c r="T303" s="16"/>
      <c r="U303" s="16"/>
      <c r="V303" s="16"/>
      <c r="W303" s="16"/>
      <c r="X303" s="16"/>
      <c r="Y303" s="16"/>
      <c r="Z303" s="16"/>
      <c r="AA303" s="16">
        <v>2.6</v>
      </c>
    </row>
    <row r="304" spans="1:27">
      <c r="A304" s="2028">
        <v>103</v>
      </c>
      <c r="B304" s="16" t="s">
        <v>20581</v>
      </c>
      <c r="C304" s="17"/>
      <c r="D304" s="17"/>
      <c r="E304" s="16">
        <v>1.6</v>
      </c>
      <c r="F304" s="16"/>
      <c r="G304" s="16"/>
      <c r="H304" s="16"/>
      <c r="I304" s="16"/>
      <c r="J304" s="16"/>
      <c r="K304" s="16"/>
      <c r="L304" s="16"/>
      <c r="M304" s="16"/>
      <c r="N304" s="16"/>
      <c r="O304" s="16"/>
      <c r="P304" s="16">
        <v>1.6</v>
      </c>
      <c r="Q304" s="16">
        <v>1.6</v>
      </c>
      <c r="R304" s="17" t="s">
        <v>55</v>
      </c>
      <c r="S304" s="16"/>
      <c r="T304" s="16"/>
      <c r="U304" s="16"/>
      <c r="V304" s="16"/>
      <c r="W304" s="16"/>
      <c r="X304" s="16"/>
      <c r="Y304" s="16"/>
      <c r="Z304" s="16"/>
      <c r="AA304" s="16">
        <v>1.6</v>
      </c>
    </row>
    <row r="305" spans="1:27" ht="25.5">
      <c r="A305" s="2028">
        <v>104</v>
      </c>
      <c r="B305" s="16" t="s">
        <v>20582</v>
      </c>
      <c r="C305" s="17"/>
      <c r="D305" s="17"/>
      <c r="E305" s="16">
        <v>0.8</v>
      </c>
      <c r="F305" s="16"/>
      <c r="G305" s="16"/>
      <c r="H305" s="16"/>
      <c r="I305" s="16"/>
      <c r="J305" s="16"/>
      <c r="K305" s="16"/>
      <c r="L305" s="16"/>
      <c r="M305" s="16"/>
      <c r="N305" s="16"/>
      <c r="O305" s="16"/>
      <c r="P305" s="16">
        <v>0.8</v>
      </c>
      <c r="Q305" s="16">
        <v>0.8</v>
      </c>
      <c r="R305" s="17" t="s">
        <v>55</v>
      </c>
      <c r="S305" s="16"/>
      <c r="T305" s="16"/>
      <c r="U305" s="16"/>
      <c r="V305" s="16"/>
      <c r="W305" s="16"/>
      <c r="X305" s="16"/>
      <c r="Y305" s="16"/>
      <c r="Z305" s="16"/>
      <c r="AA305" s="16">
        <v>0.8</v>
      </c>
    </row>
    <row r="306" spans="1:27">
      <c r="A306" s="114"/>
      <c r="B306" s="1911" t="s">
        <v>20584</v>
      </c>
      <c r="C306" s="2246"/>
      <c r="D306" s="2246"/>
      <c r="E306" s="1911">
        <f>SUM(E202:E305)</f>
        <v>138.39899999999997</v>
      </c>
      <c r="F306" s="1911">
        <f t="shared" ref="F306:H306" si="0">SUM(F202:F305)</f>
        <v>44.36699999999999</v>
      </c>
      <c r="G306" s="1911">
        <f t="shared" si="0"/>
        <v>29.43</v>
      </c>
      <c r="H306" s="1911">
        <f t="shared" si="0"/>
        <v>0</v>
      </c>
      <c r="I306" s="1911">
        <f t="shared" ref="I306" si="1">SUM(I202:I305)</f>
        <v>0</v>
      </c>
      <c r="J306" s="1911">
        <f t="shared" ref="J306:K306" si="2">SUM(J202:J305)</f>
        <v>0</v>
      </c>
      <c r="K306" s="1911">
        <f t="shared" si="2"/>
        <v>0</v>
      </c>
      <c r="L306" s="1911">
        <f t="shared" ref="L306" si="3">SUM(L202:L305)</f>
        <v>14.937000000000001</v>
      </c>
      <c r="M306" s="1911">
        <f>SUM(M202:M305)</f>
        <v>0</v>
      </c>
      <c r="N306" s="1911">
        <f t="shared" ref="N306" si="4">SUM(N202:N305)</f>
        <v>0</v>
      </c>
      <c r="O306" s="1911">
        <f t="shared" ref="O306" si="5">SUM(O202:O305)</f>
        <v>0</v>
      </c>
      <c r="P306" s="1911">
        <f t="shared" ref="P306" si="6">SUM(P202:P305)</f>
        <v>94.031999999999968</v>
      </c>
      <c r="Q306" s="1911">
        <f>SUM(Q202:Q305)</f>
        <v>87.999999999999986</v>
      </c>
      <c r="R306" s="1911">
        <f t="shared" ref="R306" si="7">SUM(R202:R305)</f>
        <v>0</v>
      </c>
      <c r="S306" s="1911">
        <f t="shared" ref="S306" si="8">SUM(S202:S305)</f>
        <v>0</v>
      </c>
      <c r="T306" s="1911">
        <f t="shared" ref="T306" si="9">SUM(T202:T305)</f>
        <v>0</v>
      </c>
      <c r="U306" s="1911">
        <f t="shared" ref="U306" si="10">SUM(U202:U305)</f>
        <v>0</v>
      </c>
      <c r="V306" s="1911">
        <f t="shared" ref="V306" si="11">SUM(V202:V305)</f>
        <v>0</v>
      </c>
      <c r="W306" s="1911">
        <f t="shared" ref="W306" si="12">SUM(W202:W305)</f>
        <v>0</v>
      </c>
      <c r="X306" s="1911">
        <f t="shared" ref="X306" si="13">SUM(X202:X305)</f>
        <v>0</v>
      </c>
      <c r="Y306" s="1911">
        <f>SUM(Y202:Y305)</f>
        <v>0</v>
      </c>
      <c r="Z306" s="1911">
        <f>SUM(Z202:Z305)</f>
        <v>44.766999999999996</v>
      </c>
      <c r="AA306" s="1911">
        <f t="shared" ref="AA306" si="14">SUM(AA202:AA305)</f>
        <v>93.631999999999962</v>
      </c>
    </row>
    <row r="307" spans="1:27">
      <c r="A307" s="1927"/>
      <c r="B307" s="27" t="s">
        <v>21401</v>
      </c>
      <c r="C307" s="829"/>
      <c r="D307" s="829"/>
      <c r="E307" s="70"/>
      <c r="F307" s="70"/>
      <c r="G307" s="70"/>
      <c r="H307" s="70"/>
      <c r="I307" s="70"/>
      <c r="J307" s="70"/>
      <c r="K307" s="70"/>
      <c r="L307" s="70"/>
      <c r="M307" s="70"/>
      <c r="N307" s="70"/>
      <c r="O307" s="70"/>
      <c r="P307" s="70"/>
      <c r="Q307" s="70"/>
      <c r="R307" s="829"/>
      <c r="S307" s="70"/>
      <c r="T307" s="70"/>
      <c r="U307" s="70"/>
      <c r="V307" s="70"/>
      <c r="W307" s="70"/>
      <c r="X307" s="70"/>
      <c r="Y307" s="70"/>
      <c r="Z307" s="70"/>
      <c r="AA307" s="71"/>
    </row>
    <row r="308" spans="1:27" ht="25.5">
      <c r="A308" s="2025">
        <v>1</v>
      </c>
      <c r="B308" s="2256" t="s">
        <v>20585</v>
      </c>
      <c r="C308" s="2024" t="s">
        <v>20586</v>
      </c>
      <c r="D308" s="2237" t="s">
        <v>20587</v>
      </c>
      <c r="E308" s="2238">
        <v>3.3000000000000002E-2</v>
      </c>
      <c r="F308" s="2248">
        <v>3.3000000000000002E-2</v>
      </c>
      <c r="G308" s="2249">
        <v>3.3000000000000002E-2</v>
      </c>
      <c r="H308" s="2249"/>
      <c r="I308" s="45"/>
      <c r="J308" s="45"/>
      <c r="K308" s="45"/>
      <c r="L308" s="2249"/>
      <c r="M308" s="45"/>
      <c r="N308" s="45"/>
      <c r="O308" s="45"/>
      <c r="P308" s="2249"/>
      <c r="Q308" s="2238"/>
      <c r="R308" s="2250">
        <v>5</v>
      </c>
      <c r="S308" s="45"/>
      <c r="T308" s="45"/>
      <c r="U308" s="45"/>
      <c r="V308" s="45"/>
      <c r="W308" s="45"/>
      <c r="X308" s="2238">
        <v>3.3000000000000002E-2</v>
      </c>
      <c r="Y308" s="2238"/>
      <c r="Z308" s="2238"/>
      <c r="AA308" s="2238"/>
    </row>
    <row r="309" spans="1:27" ht="25.5">
      <c r="A309" s="2028">
        <v>2</v>
      </c>
      <c r="B309" s="2257" t="s">
        <v>20588</v>
      </c>
      <c r="C309" s="430" t="s">
        <v>20589</v>
      </c>
      <c r="D309" s="2239" t="s">
        <v>20590</v>
      </c>
      <c r="E309" s="2240">
        <v>1.252</v>
      </c>
      <c r="F309" s="2242">
        <v>1.252</v>
      </c>
      <c r="G309" s="2249">
        <v>1.252</v>
      </c>
      <c r="H309" s="2249"/>
      <c r="I309" s="43"/>
      <c r="J309" s="43"/>
      <c r="K309" s="43"/>
      <c r="L309" s="2249"/>
      <c r="M309" s="43"/>
      <c r="N309" s="43"/>
      <c r="O309" s="43"/>
      <c r="P309" s="2249"/>
      <c r="Q309" s="2240"/>
      <c r="R309" s="828">
        <v>5</v>
      </c>
      <c r="S309" s="43"/>
      <c r="T309" s="43"/>
      <c r="U309" s="43"/>
      <c r="V309" s="43"/>
      <c r="W309" s="43"/>
      <c r="X309" s="2240">
        <v>1.252</v>
      </c>
      <c r="Y309" s="2240"/>
      <c r="Z309" s="2240"/>
      <c r="AA309" s="2240"/>
    </row>
    <row r="310" spans="1:27" ht="25.5">
      <c r="A310" s="2028">
        <v>3</v>
      </c>
      <c r="B310" s="2257" t="s">
        <v>20591</v>
      </c>
      <c r="C310" s="430" t="s">
        <v>20592</v>
      </c>
      <c r="D310" s="2239" t="s">
        <v>20593</v>
      </c>
      <c r="E310" s="2240">
        <v>0.875</v>
      </c>
      <c r="F310" s="2242">
        <v>0.875</v>
      </c>
      <c r="G310" s="2249">
        <v>0.66300000000000003</v>
      </c>
      <c r="H310" s="2249"/>
      <c r="I310" s="43"/>
      <c r="J310" s="43"/>
      <c r="K310" s="43"/>
      <c r="L310" s="2249">
        <v>0.21199999999999999</v>
      </c>
      <c r="M310" s="43"/>
      <c r="N310" s="43"/>
      <c r="O310" s="43"/>
      <c r="P310" s="2249"/>
      <c r="Q310" s="2240"/>
      <c r="R310" s="828">
        <v>5</v>
      </c>
      <c r="S310" s="43"/>
      <c r="T310" s="43"/>
      <c r="U310" s="43"/>
      <c r="V310" s="43"/>
      <c r="W310" s="43"/>
      <c r="X310" s="2240"/>
      <c r="Y310" s="2240"/>
      <c r="Z310" s="2240">
        <v>0.875</v>
      </c>
      <c r="AA310" s="2240"/>
    </row>
    <row r="311" spans="1:27" ht="25.5">
      <c r="A311" s="2028">
        <v>4</v>
      </c>
      <c r="B311" s="2257" t="s">
        <v>20594</v>
      </c>
      <c r="C311" s="430" t="s">
        <v>20595</v>
      </c>
      <c r="D311" s="2239" t="s">
        <v>20596</v>
      </c>
      <c r="E311" s="2240">
        <v>1.694</v>
      </c>
      <c r="F311" s="2242">
        <v>1.694</v>
      </c>
      <c r="G311" s="2249">
        <v>1.694</v>
      </c>
      <c r="H311" s="2249"/>
      <c r="I311" s="43"/>
      <c r="J311" s="43"/>
      <c r="K311" s="43"/>
      <c r="L311" s="2249"/>
      <c r="M311" s="43"/>
      <c r="N311" s="43"/>
      <c r="O311" s="43"/>
      <c r="P311" s="2249"/>
      <c r="Q311" s="2240"/>
      <c r="R311" s="828">
        <v>5</v>
      </c>
      <c r="S311" s="43"/>
      <c r="T311" s="43"/>
      <c r="U311" s="43"/>
      <c r="V311" s="43"/>
      <c r="W311" s="43"/>
      <c r="X311" s="2240">
        <v>1.694</v>
      </c>
      <c r="Y311" s="2240"/>
      <c r="Z311" s="2240"/>
      <c r="AA311" s="2240"/>
    </row>
    <row r="312" spans="1:27" ht="25.5">
      <c r="A312" s="2028">
        <v>5</v>
      </c>
      <c r="B312" s="2257" t="s">
        <v>20597</v>
      </c>
      <c r="C312" s="430" t="s">
        <v>20598</v>
      </c>
      <c r="D312" s="2239" t="s">
        <v>20599</v>
      </c>
      <c r="E312" s="2240">
        <v>1.39</v>
      </c>
      <c r="F312" s="2242">
        <v>1.39</v>
      </c>
      <c r="G312" s="2249">
        <v>0.97399999999999998</v>
      </c>
      <c r="H312" s="2249"/>
      <c r="I312" s="43"/>
      <c r="J312" s="43"/>
      <c r="K312" s="43"/>
      <c r="L312" s="2249">
        <v>0.41599999999999998</v>
      </c>
      <c r="M312" s="43"/>
      <c r="N312" s="43"/>
      <c r="O312" s="43"/>
      <c r="P312" s="2249"/>
      <c r="Q312" s="2240"/>
      <c r="R312" s="828">
        <v>5</v>
      </c>
      <c r="S312" s="43"/>
      <c r="T312" s="43"/>
      <c r="U312" s="43"/>
      <c r="V312" s="43"/>
      <c r="W312" s="43"/>
      <c r="X312" s="2240"/>
      <c r="Y312" s="2240">
        <v>1.39</v>
      </c>
      <c r="Z312" s="2240"/>
      <c r="AA312" s="2240"/>
    </row>
    <row r="313" spans="1:27" ht="25.5">
      <c r="A313" s="2028">
        <v>6</v>
      </c>
      <c r="B313" s="19" t="s">
        <v>20600</v>
      </c>
      <c r="C313" s="2241" t="s">
        <v>20601</v>
      </c>
      <c r="D313" s="1675" t="s">
        <v>20602</v>
      </c>
      <c r="E313" s="2240">
        <v>0.86499999999999999</v>
      </c>
      <c r="F313" s="2242">
        <v>0.86499999999999999</v>
      </c>
      <c r="G313" s="2249">
        <v>0.86499999999999999</v>
      </c>
      <c r="H313" s="2249"/>
      <c r="I313" s="43"/>
      <c r="J313" s="43"/>
      <c r="K313" s="43"/>
      <c r="L313" s="2249"/>
      <c r="M313" s="43"/>
      <c r="N313" s="43"/>
      <c r="O313" s="43"/>
      <c r="P313" s="2249"/>
      <c r="Q313" s="2240"/>
      <c r="R313" s="828">
        <v>5</v>
      </c>
      <c r="S313" s="43"/>
      <c r="T313" s="43"/>
      <c r="U313" s="43"/>
      <c r="V313" s="43"/>
      <c r="W313" s="43"/>
      <c r="X313" s="2240"/>
      <c r="Y313" s="2240"/>
      <c r="Z313" s="2240">
        <v>0.86499999999999999</v>
      </c>
      <c r="AA313" s="2240"/>
    </row>
    <row r="314" spans="1:27" ht="25.5">
      <c r="A314" s="2028">
        <v>7</v>
      </c>
      <c r="B314" s="2257" t="s">
        <v>20603</v>
      </c>
      <c r="C314" s="430" t="s">
        <v>20604</v>
      </c>
      <c r="D314" s="2239" t="s">
        <v>20605</v>
      </c>
      <c r="E314" s="2240">
        <v>1.101</v>
      </c>
      <c r="F314" s="2242">
        <v>1.101</v>
      </c>
      <c r="G314" s="2249">
        <v>0.77</v>
      </c>
      <c r="H314" s="2249"/>
      <c r="I314" s="43"/>
      <c r="J314" s="43"/>
      <c r="K314" s="43"/>
      <c r="L314" s="2249">
        <v>0.33100000000000002</v>
      </c>
      <c r="M314" s="43"/>
      <c r="N314" s="43"/>
      <c r="O314" s="43"/>
      <c r="P314" s="2249"/>
      <c r="Q314" s="2240"/>
      <c r="R314" s="828">
        <v>5</v>
      </c>
      <c r="S314" s="43"/>
      <c r="T314" s="43"/>
      <c r="U314" s="43"/>
      <c r="V314" s="43"/>
      <c r="W314" s="43"/>
      <c r="X314" s="2240"/>
      <c r="Y314" s="2240"/>
      <c r="Z314" s="2240">
        <v>1.101</v>
      </c>
      <c r="AA314" s="2240"/>
    </row>
    <row r="315" spans="1:27" ht="25.5">
      <c r="A315" s="2028">
        <v>8</v>
      </c>
      <c r="B315" s="2257" t="s">
        <v>20606</v>
      </c>
      <c r="C315" s="430" t="s">
        <v>20607</v>
      </c>
      <c r="D315" s="2239" t="s">
        <v>20608</v>
      </c>
      <c r="E315" s="2240">
        <v>1.4339999999999999</v>
      </c>
      <c r="F315" s="2242">
        <v>1.4339999999999999</v>
      </c>
      <c r="G315" s="2249">
        <v>1.1870000000000001</v>
      </c>
      <c r="H315" s="2249"/>
      <c r="I315" s="43"/>
      <c r="J315" s="43"/>
      <c r="K315" s="43"/>
      <c r="L315" s="2249">
        <v>0.247</v>
      </c>
      <c r="M315" s="43"/>
      <c r="N315" s="43"/>
      <c r="O315" s="43"/>
      <c r="P315" s="2249"/>
      <c r="Q315" s="2240"/>
      <c r="R315" s="828">
        <v>5</v>
      </c>
      <c r="S315" s="43"/>
      <c r="T315" s="43"/>
      <c r="U315" s="43"/>
      <c r="V315" s="43"/>
      <c r="W315" s="43"/>
      <c r="X315" s="2240"/>
      <c r="Y315" s="2240">
        <v>1.4339999999999999</v>
      </c>
      <c r="Z315" s="2240"/>
      <c r="AA315" s="2240"/>
    </row>
    <row r="316" spans="1:27" ht="25.5">
      <c r="A316" s="2028">
        <v>9</v>
      </c>
      <c r="B316" s="19" t="s">
        <v>20609</v>
      </c>
      <c r="C316" s="2247" t="s">
        <v>20610</v>
      </c>
      <c r="D316" s="2239" t="s">
        <v>20611</v>
      </c>
      <c r="E316" s="2240">
        <v>1.7390000000000001</v>
      </c>
      <c r="F316" s="2242">
        <v>1.7390000000000001</v>
      </c>
      <c r="G316" s="2249">
        <v>1.7390000000000001</v>
      </c>
      <c r="H316" s="2249"/>
      <c r="I316" s="43"/>
      <c r="J316" s="43"/>
      <c r="K316" s="43"/>
      <c r="L316" s="2249"/>
      <c r="M316" s="43"/>
      <c r="N316" s="43"/>
      <c r="O316" s="43"/>
      <c r="P316" s="2249"/>
      <c r="Q316" s="2240"/>
      <c r="R316" s="828">
        <v>5</v>
      </c>
      <c r="S316" s="43"/>
      <c r="T316" s="43"/>
      <c r="U316" s="43"/>
      <c r="V316" s="43"/>
      <c r="W316" s="43"/>
      <c r="X316" s="2240"/>
      <c r="Y316" s="2240">
        <v>1.7390000000000001</v>
      </c>
      <c r="Z316" s="2240"/>
      <c r="AA316" s="2240"/>
    </row>
    <row r="317" spans="1:27" ht="25.5">
      <c r="A317" s="2028">
        <v>10</v>
      </c>
      <c r="B317" s="19" t="s">
        <v>20612</v>
      </c>
      <c r="C317" s="2247" t="s">
        <v>20613</v>
      </c>
      <c r="D317" s="1675" t="s">
        <v>20614</v>
      </c>
      <c r="E317" s="2240">
        <v>1.282</v>
      </c>
      <c r="F317" s="2242">
        <v>1.282</v>
      </c>
      <c r="G317" s="2249">
        <v>1.282</v>
      </c>
      <c r="H317" s="2249"/>
      <c r="I317" s="43"/>
      <c r="J317" s="43"/>
      <c r="K317" s="43"/>
      <c r="L317" s="2249"/>
      <c r="M317" s="43"/>
      <c r="N317" s="43"/>
      <c r="O317" s="43"/>
      <c r="P317" s="2249"/>
      <c r="Q317" s="2240"/>
      <c r="R317" s="828">
        <v>5</v>
      </c>
      <c r="S317" s="43"/>
      <c r="T317" s="43"/>
      <c r="U317" s="43"/>
      <c r="V317" s="43"/>
      <c r="W317" s="43"/>
      <c r="X317" s="2240"/>
      <c r="Y317" s="2240"/>
      <c r="Z317" s="2240">
        <v>1.282</v>
      </c>
      <c r="AA317" s="2240"/>
    </row>
    <row r="318" spans="1:27" ht="25.5">
      <c r="A318" s="2028">
        <v>11</v>
      </c>
      <c r="B318" s="19" t="s">
        <v>20615</v>
      </c>
      <c r="C318" s="2247" t="s">
        <v>20616</v>
      </c>
      <c r="D318" s="2239" t="s">
        <v>20617</v>
      </c>
      <c r="E318" s="2240">
        <v>1.5409999999999999</v>
      </c>
      <c r="F318" s="2242">
        <v>1.5409999999999999</v>
      </c>
      <c r="G318" s="2249">
        <v>1.5409999999999999</v>
      </c>
      <c r="H318" s="2249"/>
      <c r="I318" s="43"/>
      <c r="J318" s="43"/>
      <c r="K318" s="43"/>
      <c r="L318" s="2249"/>
      <c r="M318" s="43"/>
      <c r="N318" s="43"/>
      <c r="O318" s="43"/>
      <c r="P318" s="2249"/>
      <c r="Q318" s="2240"/>
      <c r="R318" s="828">
        <v>5</v>
      </c>
      <c r="S318" s="43"/>
      <c r="T318" s="43"/>
      <c r="U318" s="43"/>
      <c r="V318" s="43"/>
      <c r="W318" s="43"/>
      <c r="X318" s="2240"/>
      <c r="Y318" s="2240"/>
      <c r="Z318" s="2240">
        <v>1.5409999999999999</v>
      </c>
      <c r="AA318" s="2240"/>
    </row>
    <row r="319" spans="1:27" ht="25.5">
      <c r="A319" s="2028">
        <v>12</v>
      </c>
      <c r="B319" s="19" t="s">
        <v>20618</v>
      </c>
      <c r="C319" s="2247" t="s">
        <v>20619</v>
      </c>
      <c r="D319" s="2239" t="s">
        <v>20620</v>
      </c>
      <c r="E319" s="2240">
        <v>1.6679999999999999</v>
      </c>
      <c r="F319" s="2242">
        <v>1.6679999999999999</v>
      </c>
      <c r="G319" s="2249">
        <v>1.36</v>
      </c>
      <c r="H319" s="2249"/>
      <c r="I319" s="43"/>
      <c r="J319" s="43"/>
      <c r="K319" s="43"/>
      <c r="L319" s="2249">
        <v>0.308</v>
      </c>
      <c r="M319" s="43"/>
      <c r="N319" s="43"/>
      <c r="O319" s="43"/>
      <c r="P319" s="2249"/>
      <c r="Q319" s="2240"/>
      <c r="R319" s="828">
        <v>5</v>
      </c>
      <c r="S319" s="43"/>
      <c r="T319" s="43"/>
      <c r="U319" s="43"/>
      <c r="V319" s="43"/>
      <c r="W319" s="43"/>
      <c r="X319" s="2240"/>
      <c r="Y319" s="2240"/>
      <c r="Z319" s="2240">
        <v>1.6679999999999999</v>
      </c>
      <c r="AA319" s="2240"/>
    </row>
    <row r="320" spans="1:27" ht="25.5">
      <c r="A320" s="2028">
        <v>13</v>
      </c>
      <c r="B320" s="19" t="s">
        <v>20621</v>
      </c>
      <c r="C320" s="2247" t="s">
        <v>20622</v>
      </c>
      <c r="D320" s="2239" t="s">
        <v>20623</v>
      </c>
      <c r="E320" s="2240">
        <v>0.625</v>
      </c>
      <c r="F320" s="2242">
        <v>0.625</v>
      </c>
      <c r="G320" s="2249">
        <v>0.625</v>
      </c>
      <c r="H320" s="2249"/>
      <c r="I320" s="43"/>
      <c r="J320" s="43"/>
      <c r="K320" s="43"/>
      <c r="L320" s="2249"/>
      <c r="M320" s="43"/>
      <c r="N320" s="43"/>
      <c r="O320" s="43"/>
      <c r="P320" s="2249"/>
      <c r="Q320" s="2240"/>
      <c r="R320" s="828">
        <v>5</v>
      </c>
      <c r="S320" s="43"/>
      <c r="T320" s="43"/>
      <c r="U320" s="43"/>
      <c r="V320" s="43"/>
      <c r="W320" s="43"/>
      <c r="X320" s="2240"/>
      <c r="Y320" s="2240"/>
      <c r="Z320" s="2240">
        <v>0.625</v>
      </c>
      <c r="AA320" s="2240"/>
    </row>
    <row r="321" spans="1:27" ht="25.5">
      <c r="A321" s="2028">
        <v>14</v>
      </c>
      <c r="B321" s="19" t="s">
        <v>20624</v>
      </c>
      <c r="C321" s="2247" t="s">
        <v>20625</v>
      </c>
      <c r="D321" s="1675" t="s">
        <v>20626</v>
      </c>
      <c r="E321" s="2240">
        <v>0.90400000000000003</v>
      </c>
      <c r="F321" s="2242">
        <v>0.90400000000000003</v>
      </c>
      <c r="G321" s="2249">
        <v>0.90400000000000003</v>
      </c>
      <c r="H321" s="2249"/>
      <c r="I321" s="43"/>
      <c r="J321" s="43"/>
      <c r="K321" s="43"/>
      <c r="L321" s="2249"/>
      <c r="M321" s="43"/>
      <c r="N321" s="43"/>
      <c r="O321" s="43"/>
      <c r="P321" s="2249"/>
      <c r="Q321" s="2240"/>
      <c r="R321" s="828">
        <v>5</v>
      </c>
      <c r="S321" s="43"/>
      <c r="T321" s="43"/>
      <c r="U321" s="43"/>
      <c r="V321" s="43"/>
      <c r="W321" s="43"/>
      <c r="X321" s="2240"/>
      <c r="Y321" s="2240"/>
      <c r="Z321" s="2240">
        <v>0.90400000000000003</v>
      </c>
      <c r="AA321" s="2240"/>
    </row>
    <row r="322" spans="1:27" ht="25.5">
      <c r="A322" s="2028">
        <v>15</v>
      </c>
      <c r="B322" s="19" t="s">
        <v>20627</v>
      </c>
      <c r="C322" s="2247" t="s">
        <v>20628</v>
      </c>
      <c r="D322" s="1675" t="s">
        <v>20629</v>
      </c>
      <c r="E322" s="2240">
        <v>1.9339999999999999</v>
      </c>
      <c r="F322" s="2242">
        <v>1.6739999999999999</v>
      </c>
      <c r="G322" s="2249">
        <v>1.6739999999999999</v>
      </c>
      <c r="H322" s="2249"/>
      <c r="I322" s="43"/>
      <c r="J322" s="43"/>
      <c r="K322" s="43"/>
      <c r="L322" s="2249"/>
      <c r="M322" s="43"/>
      <c r="N322" s="43"/>
      <c r="O322" s="43"/>
      <c r="P322" s="2249">
        <v>0.26</v>
      </c>
      <c r="Q322" s="2240">
        <v>0.26</v>
      </c>
      <c r="R322" s="828">
        <v>5</v>
      </c>
      <c r="S322" s="43"/>
      <c r="T322" s="43"/>
      <c r="U322" s="43"/>
      <c r="V322" s="43"/>
      <c r="W322" s="43"/>
      <c r="X322" s="2240"/>
      <c r="Y322" s="2240"/>
      <c r="Z322" s="2240">
        <v>1.9339999999999999</v>
      </c>
      <c r="AA322" s="2240"/>
    </row>
    <row r="323" spans="1:27" ht="25.5">
      <c r="A323" s="2028">
        <v>16</v>
      </c>
      <c r="B323" s="19" t="s">
        <v>20630</v>
      </c>
      <c r="C323" s="2247" t="s">
        <v>20631</v>
      </c>
      <c r="D323" s="2239" t="s">
        <v>20632</v>
      </c>
      <c r="E323" s="2240">
        <v>0.69299999999999995</v>
      </c>
      <c r="F323" s="2242">
        <v>0.69299999999999995</v>
      </c>
      <c r="G323" s="2249">
        <v>0.69299999999999995</v>
      </c>
      <c r="H323" s="2249"/>
      <c r="I323" s="43"/>
      <c r="J323" s="43"/>
      <c r="K323" s="43"/>
      <c r="L323" s="2249"/>
      <c r="M323" s="43"/>
      <c r="N323" s="43"/>
      <c r="O323" s="43"/>
      <c r="P323" s="2249"/>
      <c r="Q323" s="2240"/>
      <c r="R323" s="828">
        <v>5</v>
      </c>
      <c r="S323" s="43"/>
      <c r="T323" s="43"/>
      <c r="U323" s="43"/>
      <c r="V323" s="43"/>
      <c r="W323" s="43"/>
      <c r="X323" s="2240"/>
      <c r="Y323" s="2240"/>
      <c r="Z323" s="2240">
        <v>0.69299999999999995</v>
      </c>
      <c r="AA323" s="2240"/>
    </row>
    <row r="324" spans="1:27" ht="25.5">
      <c r="A324" s="2028">
        <v>17</v>
      </c>
      <c r="B324" s="19" t="s">
        <v>20633</v>
      </c>
      <c r="C324" s="2247" t="s">
        <v>20634</v>
      </c>
      <c r="D324" s="2239" t="s">
        <v>20635</v>
      </c>
      <c r="E324" s="2240">
        <v>0.35599999999999998</v>
      </c>
      <c r="F324" s="2242">
        <v>0.189</v>
      </c>
      <c r="G324" s="2249">
        <v>0.189</v>
      </c>
      <c r="H324" s="2249"/>
      <c r="I324" s="43"/>
      <c r="J324" s="43"/>
      <c r="K324" s="43"/>
      <c r="L324" s="2249"/>
      <c r="M324" s="43"/>
      <c r="N324" s="43"/>
      <c r="O324" s="43"/>
      <c r="P324" s="2249">
        <v>0.16700000000000001</v>
      </c>
      <c r="Q324" s="2240">
        <v>0.16700000000000001</v>
      </c>
      <c r="R324" s="828">
        <v>5</v>
      </c>
      <c r="S324" s="43"/>
      <c r="T324" s="43"/>
      <c r="U324" s="43"/>
      <c r="V324" s="43"/>
      <c r="W324" s="43"/>
      <c r="X324" s="2240"/>
      <c r="Y324" s="828"/>
      <c r="Z324" s="663">
        <v>0.35599999999999998</v>
      </c>
      <c r="AA324" s="2240"/>
    </row>
    <row r="325" spans="1:27" ht="25.5">
      <c r="A325" s="2028">
        <v>18</v>
      </c>
      <c r="B325" s="19" t="s">
        <v>20636</v>
      </c>
      <c r="C325" s="2247" t="s">
        <v>20637</v>
      </c>
      <c r="D325" s="2239" t="s">
        <v>20638</v>
      </c>
      <c r="E325" s="2240">
        <v>1.2809999999999999</v>
      </c>
      <c r="F325" s="2242">
        <v>1.159</v>
      </c>
      <c r="G325" s="2249">
        <v>1.159</v>
      </c>
      <c r="H325" s="2249"/>
      <c r="I325" s="43"/>
      <c r="J325" s="43"/>
      <c r="K325" s="43"/>
      <c r="L325" s="2249"/>
      <c r="M325" s="43"/>
      <c r="N325" s="43"/>
      <c r="O325" s="43"/>
      <c r="P325" s="2249">
        <v>0.122</v>
      </c>
      <c r="Q325" s="2240">
        <v>0.122</v>
      </c>
      <c r="R325" s="828">
        <v>5</v>
      </c>
      <c r="S325" s="43"/>
      <c r="T325" s="43"/>
      <c r="U325" s="43"/>
      <c r="V325" s="43"/>
      <c r="W325" s="43"/>
      <c r="X325" s="2240">
        <v>1.159</v>
      </c>
      <c r="Y325" s="663"/>
      <c r="Z325" s="2240"/>
      <c r="AA325" s="2240">
        <v>0.122</v>
      </c>
    </row>
    <row r="326" spans="1:27" ht="25.5">
      <c r="A326" s="2028">
        <v>19</v>
      </c>
      <c r="B326" s="19" t="s">
        <v>20639</v>
      </c>
      <c r="C326" s="2247" t="s">
        <v>20640</v>
      </c>
      <c r="D326" s="1675" t="s">
        <v>20641</v>
      </c>
      <c r="E326" s="2240">
        <v>0.84699999999999998</v>
      </c>
      <c r="F326" s="2242">
        <v>0.84699999999999998</v>
      </c>
      <c r="G326" s="2249">
        <v>0.84699999999999998</v>
      </c>
      <c r="H326" s="2249"/>
      <c r="I326" s="43"/>
      <c r="J326" s="43"/>
      <c r="K326" s="43"/>
      <c r="L326" s="2249"/>
      <c r="M326" s="43"/>
      <c r="N326" s="43"/>
      <c r="O326" s="43"/>
      <c r="P326" s="2249"/>
      <c r="Q326" s="2240"/>
      <c r="R326" s="828">
        <v>5</v>
      </c>
      <c r="S326" s="43"/>
      <c r="T326" s="43"/>
      <c r="U326" s="43"/>
      <c r="V326" s="43"/>
      <c r="W326" s="43"/>
      <c r="X326" s="2240"/>
      <c r="Y326" s="828"/>
      <c r="Z326" s="663">
        <v>0.84699999999999998</v>
      </c>
      <c r="AA326" s="2240"/>
    </row>
    <row r="327" spans="1:27" ht="25.5">
      <c r="A327" s="2028">
        <v>20</v>
      </c>
      <c r="B327" s="19" t="s">
        <v>20585</v>
      </c>
      <c r="C327" s="2247" t="s">
        <v>20642</v>
      </c>
      <c r="D327" s="1675" t="s">
        <v>20643</v>
      </c>
      <c r="E327" s="2240">
        <v>1.111</v>
      </c>
      <c r="F327" s="2242">
        <v>0.88</v>
      </c>
      <c r="G327" s="2249">
        <v>0.88</v>
      </c>
      <c r="H327" s="2249"/>
      <c r="I327" s="43"/>
      <c r="J327" s="43"/>
      <c r="K327" s="43"/>
      <c r="L327" s="2249"/>
      <c r="M327" s="43"/>
      <c r="N327" s="43"/>
      <c r="O327" s="43"/>
      <c r="P327" s="2249">
        <v>0.23100000000000001</v>
      </c>
      <c r="Q327" s="2240">
        <v>0.23100000000000001</v>
      </c>
      <c r="R327" s="828">
        <v>5</v>
      </c>
      <c r="S327" s="43"/>
      <c r="T327" s="43"/>
      <c r="U327" s="43"/>
      <c r="V327" s="43"/>
      <c r="W327" s="43"/>
      <c r="X327" s="2240">
        <v>0.88</v>
      </c>
      <c r="Y327" s="663"/>
      <c r="Z327" s="2240"/>
      <c r="AA327" s="2240">
        <v>0.23100000000000001</v>
      </c>
    </row>
    <row r="328" spans="1:27" ht="25.5">
      <c r="A328" s="2028">
        <v>21</v>
      </c>
      <c r="B328" s="19" t="s">
        <v>20644</v>
      </c>
      <c r="C328" s="2247" t="s">
        <v>20645</v>
      </c>
      <c r="D328" s="2239" t="s">
        <v>20646</v>
      </c>
      <c r="E328" s="2240">
        <v>0.27100000000000002</v>
      </c>
      <c r="F328" s="2242">
        <v>0.27100000000000002</v>
      </c>
      <c r="G328" s="2249">
        <v>0.27100000000000002</v>
      </c>
      <c r="H328" s="2249"/>
      <c r="I328" s="43"/>
      <c r="J328" s="43"/>
      <c r="K328" s="43"/>
      <c r="L328" s="2249"/>
      <c r="M328" s="43"/>
      <c r="N328" s="43"/>
      <c r="O328" s="43"/>
      <c r="P328" s="2249"/>
      <c r="Q328" s="2240"/>
      <c r="R328" s="828">
        <v>5</v>
      </c>
      <c r="S328" s="43"/>
      <c r="T328" s="43"/>
      <c r="U328" s="43"/>
      <c r="V328" s="43"/>
      <c r="W328" s="43"/>
      <c r="X328" s="2240"/>
      <c r="Y328" s="828">
        <v>0.27100000000000002</v>
      </c>
      <c r="Z328" s="663"/>
      <c r="AA328" s="2240"/>
    </row>
    <row r="329" spans="1:27" ht="25.5">
      <c r="A329" s="2028">
        <v>22</v>
      </c>
      <c r="B329" s="19" t="s">
        <v>20647</v>
      </c>
      <c r="C329" s="2247" t="s">
        <v>20648</v>
      </c>
      <c r="D329" s="2239" t="s">
        <v>20649</v>
      </c>
      <c r="E329" s="2240">
        <v>0.156</v>
      </c>
      <c r="F329" s="2242">
        <v>0.156</v>
      </c>
      <c r="G329" s="2249">
        <v>0.156</v>
      </c>
      <c r="H329" s="2249"/>
      <c r="I329" s="43"/>
      <c r="J329" s="43"/>
      <c r="K329" s="43"/>
      <c r="L329" s="2249"/>
      <c r="M329" s="43"/>
      <c r="N329" s="43"/>
      <c r="O329" s="43"/>
      <c r="P329" s="2249"/>
      <c r="Q329" s="2240"/>
      <c r="R329" s="828">
        <v>5</v>
      </c>
      <c r="S329" s="43"/>
      <c r="T329" s="43"/>
      <c r="U329" s="43"/>
      <c r="V329" s="43"/>
      <c r="W329" s="43"/>
      <c r="X329" s="2240"/>
      <c r="Y329" s="828"/>
      <c r="Z329" s="2240">
        <v>0.156</v>
      </c>
      <c r="AA329" s="2240"/>
    </row>
    <row r="330" spans="1:27" ht="38.25">
      <c r="A330" s="2028">
        <v>23</v>
      </c>
      <c r="B330" s="19" t="s">
        <v>20650</v>
      </c>
      <c r="C330" s="2247" t="s">
        <v>20651</v>
      </c>
      <c r="D330" s="1675" t="s">
        <v>20652</v>
      </c>
      <c r="E330" s="2240">
        <v>1.133</v>
      </c>
      <c r="F330" s="2242">
        <v>1.133</v>
      </c>
      <c r="G330" s="2249">
        <v>0.82</v>
      </c>
      <c r="H330" s="2249"/>
      <c r="I330" s="43"/>
      <c r="J330" s="43"/>
      <c r="K330" s="43"/>
      <c r="L330" s="2249">
        <v>0.313</v>
      </c>
      <c r="M330" s="43"/>
      <c r="N330" s="43"/>
      <c r="O330" s="43"/>
      <c r="P330" s="2249"/>
      <c r="Q330" s="2240"/>
      <c r="R330" s="828">
        <v>5</v>
      </c>
      <c r="S330" s="43"/>
      <c r="T330" s="43"/>
      <c r="U330" s="43"/>
      <c r="V330" s="43"/>
      <c r="W330" s="43"/>
      <c r="X330" s="2240"/>
      <c r="Y330" s="828"/>
      <c r="Z330" s="663">
        <v>1.133</v>
      </c>
      <c r="AA330" s="2240"/>
    </row>
    <row r="331" spans="1:27" ht="38.25">
      <c r="A331" s="2028">
        <v>24</v>
      </c>
      <c r="B331" s="19" t="s">
        <v>20653</v>
      </c>
      <c r="C331" s="2247" t="s">
        <v>20654</v>
      </c>
      <c r="D331" s="1675" t="s">
        <v>20655</v>
      </c>
      <c r="E331" s="2240">
        <v>0.4</v>
      </c>
      <c r="F331" s="2242">
        <v>0.4</v>
      </c>
      <c r="G331" s="2249">
        <v>0.4</v>
      </c>
      <c r="H331" s="2249"/>
      <c r="I331" s="43"/>
      <c r="J331" s="43"/>
      <c r="K331" s="43"/>
      <c r="L331" s="2249"/>
      <c r="M331" s="43"/>
      <c r="N331" s="43"/>
      <c r="O331" s="43"/>
      <c r="P331" s="2249"/>
      <c r="Q331" s="2240"/>
      <c r="R331" s="828">
        <v>5</v>
      </c>
      <c r="S331" s="43"/>
      <c r="T331" s="43"/>
      <c r="U331" s="43"/>
      <c r="V331" s="43"/>
      <c r="W331" s="43"/>
      <c r="X331" s="2240"/>
      <c r="Y331" s="828"/>
      <c r="Z331" s="663">
        <v>0.4</v>
      </c>
      <c r="AA331" s="2240"/>
    </row>
    <row r="332" spans="1:27" ht="38.25">
      <c r="A332" s="2028">
        <v>25</v>
      </c>
      <c r="B332" s="19" t="s">
        <v>20656</v>
      </c>
      <c r="C332" s="2247" t="s">
        <v>20657</v>
      </c>
      <c r="D332" s="2239" t="s">
        <v>20658</v>
      </c>
      <c r="E332" s="2240">
        <v>0.5</v>
      </c>
      <c r="F332" s="2242">
        <v>0.5</v>
      </c>
      <c r="G332" s="2249">
        <v>0.5</v>
      </c>
      <c r="H332" s="2249"/>
      <c r="I332" s="43"/>
      <c r="J332" s="43"/>
      <c r="K332" s="43"/>
      <c r="L332" s="2249"/>
      <c r="M332" s="43"/>
      <c r="N332" s="43"/>
      <c r="O332" s="43"/>
      <c r="P332" s="2249"/>
      <c r="Q332" s="2240"/>
      <c r="R332" s="828">
        <v>5</v>
      </c>
      <c r="S332" s="43"/>
      <c r="T332" s="43"/>
      <c r="U332" s="43"/>
      <c r="V332" s="43"/>
      <c r="W332" s="43"/>
      <c r="X332" s="2240"/>
      <c r="Y332" s="828"/>
      <c r="Z332" s="663">
        <v>0.5</v>
      </c>
      <c r="AA332" s="2240"/>
    </row>
    <row r="333" spans="1:27" ht="38.25">
      <c r="A333" s="2028">
        <v>26</v>
      </c>
      <c r="B333" s="19" t="s">
        <v>20659</v>
      </c>
      <c r="C333" s="2247" t="s">
        <v>20660</v>
      </c>
      <c r="D333" s="2239" t="s">
        <v>20661</v>
      </c>
      <c r="E333" s="2240">
        <v>0.6</v>
      </c>
      <c r="F333" s="2242">
        <v>0.6</v>
      </c>
      <c r="G333" s="2249">
        <v>0.6</v>
      </c>
      <c r="H333" s="2249"/>
      <c r="I333" s="43"/>
      <c r="J333" s="43"/>
      <c r="K333" s="43"/>
      <c r="L333" s="2249"/>
      <c r="M333" s="43"/>
      <c r="N333" s="43"/>
      <c r="O333" s="43"/>
      <c r="P333" s="2249"/>
      <c r="Q333" s="2240"/>
      <c r="R333" s="828">
        <v>5</v>
      </c>
      <c r="S333" s="43"/>
      <c r="T333" s="43"/>
      <c r="U333" s="43"/>
      <c r="V333" s="43"/>
      <c r="W333" s="43"/>
      <c r="X333" s="2240"/>
      <c r="Y333" s="828"/>
      <c r="Z333" s="663">
        <v>0.6</v>
      </c>
      <c r="AA333" s="2240"/>
    </row>
    <row r="334" spans="1:27" ht="38.25">
      <c r="A334" s="2028">
        <v>27</v>
      </c>
      <c r="B334" s="19" t="s">
        <v>20662</v>
      </c>
      <c r="C334" s="2247" t="s">
        <v>20663</v>
      </c>
      <c r="D334" s="1675" t="s">
        <v>20664</v>
      </c>
      <c r="E334" s="2240">
        <v>0.59299999999999997</v>
      </c>
      <c r="F334" s="2242">
        <v>0.59299999999999997</v>
      </c>
      <c r="G334" s="2249">
        <v>0.59299999999999997</v>
      </c>
      <c r="H334" s="2249"/>
      <c r="I334" s="43"/>
      <c r="J334" s="43"/>
      <c r="K334" s="43"/>
      <c r="L334" s="2249"/>
      <c r="M334" s="43"/>
      <c r="N334" s="43"/>
      <c r="O334" s="43"/>
      <c r="P334" s="2249"/>
      <c r="Q334" s="2240"/>
      <c r="R334" s="828">
        <v>5</v>
      </c>
      <c r="S334" s="43"/>
      <c r="T334" s="43"/>
      <c r="U334" s="43"/>
      <c r="V334" s="43"/>
      <c r="W334" s="43"/>
      <c r="X334" s="2240"/>
      <c r="Y334" s="828">
        <v>0.59299999999999997</v>
      </c>
      <c r="Z334" s="2240"/>
      <c r="AA334" s="2240"/>
    </row>
    <row r="335" spans="1:27" ht="25.5">
      <c r="A335" s="2028">
        <v>28</v>
      </c>
      <c r="B335" s="19" t="s">
        <v>20665</v>
      </c>
      <c r="C335" s="2247" t="s">
        <v>20666</v>
      </c>
      <c r="D335" s="1675" t="s">
        <v>20667</v>
      </c>
      <c r="E335" s="2240">
        <v>0.5</v>
      </c>
      <c r="F335" s="2242">
        <v>0.5</v>
      </c>
      <c r="G335" s="2249">
        <v>0.5</v>
      </c>
      <c r="H335" s="2249"/>
      <c r="I335" s="43"/>
      <c r="J335" s="43"/>
      <c r="K335" s="43"/>
      <c r="L335" s="2249"/>
      <c r="M335" s="43"/>
      <c r="N335" s="43"/>
      <c r="O335" s="43"/>
      <c r="P335" s="2249"/>
      <c r="Q335" s="2240"/>
      <c r="R335" s="828">
        <v>5</v>
      </c>
      <c r="S335" s="43"/>
      <c r="T335" s="43"/>
      <c r="U335" s="43"/>
      <c r="V335" s="43"/>
      <c r="W335" s="43"/>
      <c r="X335" s="2240"/>
      <c r="Y335" s="828"/>
      <c r="Z335" s="663">
        <v>0.5</v>
      </c>
      <c r="AA335" s="2240"/>
    </row>
    <row r="336" spans="1:27" ht="25.5">
      <c r="A336" s="2028">
        <v>29</v>
      </c>
      <c r="B336" s="19" t="s">
        <v>20668</v>
      </c>
      <c r="C336" s="2247" t="s">
        <v>20669</v>
      </c>
      <c r="D336" s="2239" t="s">
        <v>20670</v>
      </c>
      <c r="E336" s="2240">
        <v>0.52700000000000002</v>
      </c>
      <c r="F336" s="2242">
        <v>0.52700000000000002</v>
      </c>
      <c r="G336" s="2249">
        <v>0.52700000000000002</v>
      </c>
      <c r="H336" s="2249"/>
      <c r="I336" s="43"/>
      <c r="J336" s="43"/>
      <c r="K336" s="43"/>
      <c r="L336" s="2249"/>
      <c r="M336" s="43"/>
      <c r="N336" s="43"/>
      <c r="O336" s="43"/>
      <c r="P336" s="2249"/>
      <c r="Q336" s="2249"/>
      <c r="R336" s="828">
        <v>5</v>
      </c>
      <c r="S336" s="43"/>
      <c r="T336" s="43"/>
      <c r="U336" s="43"/>
      <c r="V336" s="43"/>
      <c r="W336" s="43"/>
      <c r="X336" s="2240"/>
      <c r="Y336" s="828"/>
      <c r="Z336" s="2240">
        <v>0.52700000000000002</v>
      </c>
      <c r="AA336" s="2240"/>
    </row>
    <row r="337" spans="1:27" ht="25.5">
      <c r="A337" s="2028">
        <v>30</v>
      </c>
      <c r="B337" s="19" t="s">
        <v>20671</v>
      </c>
      <c r="C337" s="2247" t="s">
        <v>20672</v>
      </c>
      <c r="D337" s="1675" t="s">
        <v>20673</v>
      </c>
      <c r="E337" s="2240">
        <v>0.41599999999999998</v>
      </c>
      <c r="F337" s="2242">
        <v>0.41599999999999998</v>
      </c>
      <c r="G337" s="2249"/>
      <c r="H337" s="2249"/>
      <c r="I337" s="43"/>
      <c r="J337" s="43"/>
      <c r="K337" s="43"/>
      <c r="L337" s="2249">
        <v>0.41599999999999998</v>
      </c>
      <c r="M337" s="43"/>
      <c r="N337" s="43"/>
      <c r="O337" s="43"/>
      <c r="P337" s="2249"/>
      <c r="Q337" s="2249"/>
      <c r="R337" s="828">
        <v>5</v>
      </c>
      <c r="S337" s="43"/>
      <c r="T337" s="43"/>
      <c r="U337" s="43"/>
      <c r="V337" s="43"/>
      <c r="W337" s="43"/>
      <c r="X337" s="2240"/>
      <c r="Y337" s="828"/>
      <c r="Z337" s="2240">
        <v>0.41599999999999998</v>
      </c>
      <c r="AA337" s="2240"/>
    </row>
    <row r="338" spans="1:27" ht="25.5">
      <c r="A338" s="2028">
        <v>31</v>
      </c>
      <c r="B338" s="19" t="s">
        <v>20674</v>
      </c>
      <c r="C338" s="2247" t="s">
        <v>20675</v>
      </c>
      <c r="D338" s="2239" t="s">
        <v>20676</v>
      </c>
      <c r="E338" s="2251">
        <v>0.2</v>
      </c>
      <c r="F338" s="2242"/>
      <c r="G338" s="2249"/>
      <c r="H338" s="2249"/>
      <c r="I338" s="43"/>
      <c r="J338" s="43"/>
      <c r="K338" s="43"/>
      <c r="L338" s="2249"/>
      <c r="M338" s="43"/>
      <c r="N338" s="43"/>
      <c r="O338" s="43"/>
      <c r="P338" s="2249">
        <v>0.2</v>
      </c>
      <c r="Q338" s="2249">
        <v>0.2</v>
      </c>
      <c r="R338" s="828">
        <v>5</v>
      </c>
      <c r="S338" s="43"/>
      <c r="T338" s="43"/>
      <c r="U338" s="43"/>
      <c r="V338" s="43"/>
      <c r="W338" s="43"/>
      <c r="X338" s="2240"/>
      <c r="Y338" s="828"/>
      <c r="Z338" s="2240"/>
      <c r="AA338" s="2240">
        <v>0.2</v>
      </c>
    </row>
    <row r="339" spans="1:27" ht="25.5">
      <c r="A339" s="2028">
        <v>32</v>
      </c>
      <c r="B339" s="19" t="s">
        <v>20677</v>
      </c>
      <c r="C339" s="2247" t="s">
        <v>20678</v>
      </c>
      <c r="D339" s="2239" t="s">
        <v>20679</v>
      </c>
      <c r="E339" s="2240">
        <v>0.17799999999999999</v>
      </c>
      <c r="F339" s="2242">
        <v>0.17799999999999999</v>
      </c>
      <c r="G339" s="2249"/>
      <c r="H339" s="2249"/>
      <c r="I339" s="43"/>
      <c r="J339" s="43"/>
      <c r="K339" s="43"/>
      <c r="L339" s="2249">
        <v>0.17799999999999999</v>
      </c>
      <c r="M339" s="43"/>
      <c r="N339" s="43"/>
      <c r="O339" s="43"/>
      <c r="P339" s="2249"/>
      <c r="Q339" s="2249"/>
      <c r="R339" s="828">
        <v>5</v>
      </c>
      <c r="S339" s="43"/>
      <c r="T339" s="43"/>
      <c r="U339" s="43"/>
      <c r="V339" s="43"/>
      <c r="W339" s="43"/>
      <c r="X339" s="2240"/>
      <c r="Y339" s="828"/>
      <c r="Z339" s="2240">
        <v>0.17799999999999999</v>
      </c>
      <c r="AA339" s="2240"/>
    </row>
    <row r="340" spans="1:27" ht="38.25">
      <c r="A340" s="2028">
        <v>33</v>
      </c>
      <c r="B340" s="19" t="s">
        <v>20680</v>
      </c>
      <c r="C340" s="2247" t="s">
        <v>20681</v>
      </c>
      <c r="D340" s="2239" t="s">
        <v>20682</v>
      </c>
      <c r="E340" s="2240">
        <v>0.5</v>
      </c>
      <c r="F340" s="2242"/>
      <c r="G340" s="2249"/>
      <c r="H340" s="2249"/>
      <c r="I340" s="43"/>
      <c r="J340" s="43"/>
      <c r="K340" s="43"/>
      <c r="L340" s="2249"/>
      <c r="M340" s="43"/>
      <c r="N340" s="43"/>
      <c r="O340" s="43"/>
      <c r="P340" s="2249">
        <v>0.5</v>
      </c>
      <c r="Q340" s="2249">
        <v>0.5</v>
      </c>
      <c r="R340" s="828" t="s">
        <v>20683</v>
      </c>
      <c r="S340" s="43"/>
      <c r="T340" s="43"/>
      <c r="U340" s="43"/>
      <c r="V340" s="43"/>
      <c r="W340" s="43"/>
      <c r="X340" s="2240"/>
      <c r="Y340" s="828"/>
      <c r="Z340" s="2240"/>
      <c r="AA340" s="2240">
        <v>0.5</v>
      </c>
    </row>
    <row r="341" spans="1:27" ht="38.25">
      <c r="A341" s="2028">
        <v>34</v>
      </c>
      <c r="B341" s="19" t="s">
        <v>20684</v>
      </c>
      <c r="C341" s="2247" t="s">
        <v>20685</v>
      </c>
      <c r="D341" s="1675" t="s">
        <v>20686</v>
      </c>
      <c r="E341" s="2240">
        <v>0.9</v>
      </c>
      <c r="F341" s="2242"/>
      <c r="G341" s="2249"/>
      <c r="H341" s="2249"/>
      <c r="I341" s="43"/>
      <c r="J341" s="43"/>
      <c r="K341" s="43"/>
      <c r="L341" s="2249"/>
      <c r="M341" s="43"/>
      <c r="N341" s="43"/>
      <c r="O341" s="43"/>
      <c r="P341" s="2249">
        <v>0.9</v>
      </c>
      <c r="Q341" s="2249">
        <v>0.9</v>
      </c>
      <c r="R341" s="828" t="s">
        <v>20683</v>
      </c>
      <c r="S341" s="43"/>
      <c r="T341" s="43"/>
      <c r="U341" s="43"/>
      <c r="V341" s="43"/>
      <c r="W341" s="43"/>
      <c r="X341" s="2240"/>
      <c r="Y341" s="828"/>
      <c r="Z341" s="2240"/>
      <c r="AA341" s="2240">
        <v>0.9</v>
      </c>
    </row>
    <row r="342" spans="1:27" ht="38.25">
      <c r="A342" s="2028">
        <v>35</v>
      </c>
      <c r="B342" s="19" t="s">
        <v>20687</v>
      </c>
      <c r="C342" s="2247" t="s">
        <v>20688</v>
      </c>
      <c r="D342" s="2239" t="s">
        <v>20689</v>
      </c>
      <c r="E342" s="2240">
        <v>0.5</v>
      </c>
      <c r="F342" s="2242"/>
      <c r="G342" s="2249"/>
      <c r="H342" s="2249"/>
      <c r="I342" s="43"/>
      <c r="J342" s="43"/>
      <c r="K342" s="43"/>
      <c r="L342" s="2249"/>
      <c r="M342" s="43"/>
      <c r="N342" s="43"/>
      <c r="O342" s="43"/>
      <c r="P342" s="2249">
        <v>0.5</v>
      </c>
      <c r="Q342" s="2249">
        <v>0.5</v>
      </c>
      <c r="R342" s="828" t="s">
        <v>20683</v>
      </c>
      <c r="S342" s="43"/>
      <c r="T342" s="43"/>
      <c r="U342" s="43"/>
      <c r="V342" s="43"/>
      <c r="W342" s="43"/>
      <c r="X342" s="2240"/>
      <c r="Y342" s="828"/>
      <c r="Z342" s="2240"/>
      <c r="AA342" s="2240">
        <v>0.5</v>
      </c>
    </row>
    <row r="343" spans="1:27" ht="38.25">
      <c r="A343" s="2028">
        <v>36</v>
      </c>
      <c r="B343" s="19" t="s">
        <v>20690</v>
      </c>
      <c r="C343" s="2247" t="s">
        <v>20691</v>
      </c>
      <c r="D343" s="2239" t="s">
        <v>20692</v>
      </c>
      <c r="E343" s="2240">
        <v>0.5</v>
      </c>
      <c r="F343" s="2242"/>
      <c r="G343" s="2249"/>
      <c r="H343" s="2249"/>
      <c r="I343" s="43"/>
      <c r="J343" s="43"/>
      <c r="K343" s="43"/>
      <c r="L343" s="2249"/>
      <c r="M343" s="43"/>
      <c r="N343" s="43"/>
      <c r="O343" s="43"/>
      <c r="P343" s="2249">
        <v>0.5</v>
      </c>
      <c r="Q343" s="2249">
        <v>0.5</v>
      </c>
      <c r="R343" s="828" t="s">
        <v>20683</v>
      </c>
      <c r="S343" s="43"/>
      <c r="T343" s="43"/>
      <c r="U343" s="43"/>
      <c r="V343" s="43"/>
      <c r="W343" s="43"/>
      <c r="X343" s="2240"/>
      <c r="Y343" s="828"/>
      <c r="Z343" s="2240"/>
      <c r="AA343" s="2240">
        <v>0.5</v>
      </c>
    </row>
    <row r="344" spans="1:27" ht="38.25">
      <c r="A344" s="2028">
        <v>37</v>
      </c>
      <c r="B344" s="19" t="s">
        <v>20693</v>
      </c>
      <c r="C344" s="2247" t="s">
        <v>20694</v>
      </c>
      <c r="D344" s="2239" t="s">
        <v>20695</v>
      </c>
      <c r="E344" s="2240">
        <v>0.6</v>
      </c>
      <c r="F344" s="2242"/>
      <c r="G344" s="2249"/>
      <c r="H344" s="2249"/>
      <c r="I344" s="43"/>
      <c r="J344" s="43"/>
      <c r="K344" s="43"/>
      <c r="L344" s="2249"/>
      <c r="M344" s="43"/>
      <c r="N344" s="43"/>
      <c r="O344" s="43"/>
      <c r="P344" s="2249">
        <v>0.6</v>
      </c>
      <c r="Q344" s="2249">
        <v>0.6</v>
      </c>
      <c r="R344" s="828" t="s">
        <v>20683</v>
      </c>
      <c r="S344" s="43"/>
      <c r="T344" s="43"/>
      <c r="U344" s="43"/>
      <c r="V344" s="43"/>
      <c r="W344" s="43"/>
      <c r="X344" s="2240"/>
      <c r="Y344" s="828"/>
      <c r="Z344" s="2240"/>
      <c r="AA344" s="2240">
        <v>0.6</v>
      </c>
    </row>
    <row r="345" spans="1:27" ht="38.25">
      <c r="A345" s="2028">
        <v>38</v>
      </c>
      <c r="B345" s="19" t="s">
        <v>20696</v>
      </c>
      <c r="C345" s="2247" t="s">
        <v>20697</v>
      </c>
      <c r="D345" s="2239" t="s">
        <v>20698</v>
      </c>
      <c r="E345" s="2240">
        <v>0.7</v>
      </c>
      <c r="F345" s="2242"/>
      <c r="G345" s="2249"/>
      <c r="H345" s="2249"/>
      <c r="I345" s="43"/>
      <c r="J345" s="43"/>
      <c r="K345" s="43"/>
      <c r="L345" s="2249"/>
      <c r="M345" s="43"/>
      <c r="N345" s="43"/>
      <c r="O345" s="43"/>
      <c r="P345" s="2249">
        <v>0.7</v>
      </c>
      <c r="Q345" s="2249">
        <v>0.7</v>
      </c>
      <c r="R345" s="828" t="s">
        <v>20683</v>
      </c>
      <c r="S345" s="43"/>
      <c r="T345" s="43"/>
      <c r="U345" s="43"/>
      <c r="V345" s="43"/>
      <c r="W345" s="43"/>
      <c r="X345" s="2240"/>
      <c r="Y345" s="828"/>
      <c r="Z345" s="2240"/>
      <c r="AA345" s="2240">
        <v>0.7</v>
      </c>
    </row>
    <row r="346" spans="1:27" ht="38.25">
      <c r="A346" s="2028">
        <v>39</v>
      </c>
      <c r="B346" s="19" t="s">
        <v>20699</v>
      </c>
      <c r="C346" s="2247" t="s">
        <v>20700</v>
      </c>
      <c r="D346" s="1675" t="s">
        <v>20701</v>
      </c>
      <c r="E346" s="2240">
        <v>1</v>
      </c>
      <c r="F346" s="2242"/>
      <c r="G346" s="2249"/>
      <c r="H346" s="2249"/>
      <c r="I346" s="43"/>
      <c r="J346" s="43"/>
      <c r="K346" s="43"/>
      <c r="L346" s="2249"/>
      <c r="M346" s="43"/>
      <c r="N346" s="43"/>
      <c r="O346" s="43"/>
      <c r="P346" s="2249">
        <v>1</v>
      </c>
      <c r="Q346" s="2249">
        <v>1</v>
      </c>
      <c r="R346" s="828" t="s">
        <v>20683</v>
      </c>
      <c r="S346" s="43"/>
      <c r="T346" s="43"/>
      <c r="U346" s="43"/>
      <c r="V346" s="43"/>
      <c r="W346" s="43"/>
      <c r="X346" s="2240"/>
      <c r="Y346" s="828"/>
      <c r="Z346" s="2240"/>
      <c r="AA346" s="2240">
        <v>1</v>
      </c>
    </row>
    <row r="347" spans="1:27" ht="38.25">
      <c r="A347" s="2028">
        <v>40</v>
      </c>
      <c r="B347" s="19" t="s">
        <v>20699</v>
      </c>
      <c r="C347" s="2247" t="s">
        <v>20702</v>
      </c>
      <c r="D347" s="2239" t="s">
        <v>20703</v>
      </c>
      <c r="E347" s="2240">
        <v>0.16</v>
      </c>
      <c r="F347" s="2242"/>
      <c r="G347" s="2249"/>
      <c r="H347" s="2249"/>
      <c r="I347" s="43"/>
      <c r="J347" s="43"/>
      <c r="K347" s="43"/>
      <c r="L347" s="2249"/>
      <c r="M347" s="43"/>
      <c r="N347" s="43"/>
      <c r="O347" s="43"/>
      <c r="P347" s="2249">
        <v>0.16</v>
      </c>
      <c r="Q347" s="2249">
        <v>0.16</v>
      </c>
      <c r="R347" s="828" t="s">
        <v>20683</v>
      </c>
      <c r="S347" s="43"/>
      <c r="T347" s="43"/>
      <c r="U347" s="43"/>
      <c r="V347" s="43"/>
      <c r="W347" s="43"/>
      <c r="X347" s="2240"/>
      <c r="Y347" s="828"/>
      <c r="Z347" s="2240"/>
      <c r="AA347" s="2240">
        <v>0.16</v>
      </c>
    </row>
    <row r="348" spans="1:27" ht="38.25">
      <c r="A348" s="2028">
        <v>41</v>
      </c>
      <c r="B348" s="19" t="s">
        <v>20704</v>
      </c>
      <c r="C348" s="2247" t="s">
        <v>20705</v>
      </c>
      <c r="D348" s="1675" t="s">
        <v>20706</v>
      </c>
      <c r="E348" s="2240">
        <v>1</v>
      </c>
      <c r="F348" s="2242">
        <v>1</v>
      </c>
      <c r="G348" s="2249"/>
      <c r="H348" s="2249"/>
      <c r="I348" s="43"/>
      <c r="J348" s="43"/>
      <c r="K348" s="43"/>
      <c r="L348" s="2249">
        <v>1</v>
      </c>
      <c r="M348" s="43"/>
      <c r="N348" s="43"/>
      <c r="O348" s="43"/>
      <c r="P348" s="2249"/>
      <c r="Q348" s="2249"/>
      <c r="R348" s="828">
        <v>5</v>
      </c>
      <c r="S348" s="43"/>
      <c r="T348" s="43"/>
      <c r="U348" s="43"/>
      <c r="V348" s="43"/>
      <c r="W348" s="43"/>
      <c r="X348" s="2240"/>
      <c r="Y348" s="828"/>
      <c r="Z348" s="2240">
        <v>1</v>
      </c>
      <c r="AA348" s="2240"/>
    </row>
    <row r="349" spans="1:27" ht="38.25">
      <c r="A349" s="2028">
        <v>42</v>
      </c>
      <c r="B349" s="19" t="s">
        <v>20707</v>
      </c>
      <c r="C349" s="2247" t="s">
        <v>20708</v>
      </c>
      <c r="D349" s="2239" t="s">
        <v>20709</v>
      </c>
      <c r="E349" s="2240">
        <v>0.31</v>
      </c>
      <c r="F349" s="2242"/>
      <c r="G349" s="2249"/>
      <c r="H349" s="2249"/>
      <c r="I349" s="43"/>
      <c r="J349" s="43"/>
      <c r="K349" s="43"/>
      <c r="L349" s="2249"/>
      <c r="M349" s="43"/>
      <c r="N349" s="43"/>
      <c r="O349" s="43"/>
      <c r="P349" s="2249">
        <v>0.31</v>
      </c>
      <c r="Q349" s="2249">
        <v>0.31</v>
      </c>
      <c r="R349" s="828" t="s">
        <v>20683</v>
      </c>
      <c r="S349" s="43"/>
      <c r="T349" s="43"/>
      <c r="U349" s="43"/>
      <c r="V349" s="43"/>
      <c r="W349" s="43"/>
      <c r="X349" s="2240"/>
      <c r="Y349" s="828"/>
      <c r="Z349" s="2240"/>
      <c r="AA349" s="2240">
        <v>0.31</v>
      </c>
    </row>
    <row r="350" spans="1:27" ht="38.25">
      <c r="A350" s="2028">
        <v>43</v>
      </c>
      <c r="B350" s="19" t="s">
        <v>20710</v>
      </c>
      <c r="C350" s="2247" t="s">
        <v>20711</v>
      </c>
      <c r="D350" s="1675" t="s">
        <v>20712</v>
      </c>
      <c r="E350" s="2240">
        <v>0.12</v>
      </c>
      <c r="F350" s="2242"/>
      <c r="G350" s="2249"/>
      <c r="H350" s="2249"/>
      <c r="I350" s="43"/>
      <c r="J350" s="43"/>
      <c r="K350" s="43"/>
      <c r="L350" s="2249"/>
      <c r="M350" s="43"/>
      <c r="N350" s="43"/>
      <c r="O350" s="43"/>
      <c r="P350" s="2249">
        <v>0.12</v>
      </c>
      <c r="Q350" s="2249">
        <v>0.12</v>
      </c>
      <c r="R350" s="828" t="s">
        <v>20683</v>
      </c>
      <c r="S350" s="43"/>
      <c r="T350" s="43"/>
      <c r="U350" s="43"/>
      <c r="V350" s="43"/>
      <c r="W350" s="43"/>
      <c r="X350" s="2240"/>
      <c r="Y350" s="828"/>
      <c r="Z350" s="2240"/>
      <c r="AA350" s="2240">
        <v>0.12</v>
      </c>
    </row>
    <row r="351" spans="1:27" ht="38.25">
      <c r="A351" s="2028">
        <v>44</v>
      </c>
      <c r="B351" s="19" t="s">
        <v>20713</v>
      </c>
      <c r="C351" s="2247" t="s">
        <v>20714</v>
      </c>
      <c r="D351" s="2239" t="s">
        <v>20715</v>
      </c>
      <c r="E351" s="2240">
        <v>1.5</v>
      </c>
      <c r="F351" s="2242"/>
      <c r="G351" s="2249"/>
      <c r="H351" s="2249"/>
      <c r="I351" s="43"/>
      <c r="J351" s="43"/>
      <c r="K351" s="43"/>
      <c r="L351" s="2249"/>
      <c r="M351" s="43"/>
      <c r="N351" s="43"/>
      <c r="O351" s="43"/>
      <c r="P351" s="2249">
        <v>1.5</v>
      </c>
      <c r="Q351" s="2249">
        <v>1.5</v>
      </c>
      <c r="R351" s="828" t="s">
        <v>20683</v>
      </c>
      <c r="S351" s="43"/>
      <c r="T351" s="43"/>
      <c r="U351" s="43"/>
      <c r="V351" s="43"/>
      <c r="W351" s="43"/>
      <c r="X351" s="2240"/>
      <c r="Y351" s="828"/>
      <c r="Z351" s="2240"/>
      <c r="AA351" s="2240">
        <v>1.5</v>
      </c>
    </row>
    <row r="352" spans="1:27" ht="38.25">
      <c r="A352" s="2028">
        <v>45</v>
      </c>
      <c r="B352" s="19" t="s">
        <v>20716</v>
      </c>
      <c r="C352" s="2247" t="s">
        <v>20717</v>
      </c>
      <c r="D352" s="2239" t="s">
        <v>20718</v>
      </c>
      <c r="E352" s="2240">
        <v>0.6</v>
      </c>
      <c r="F352" s="2242"/>
      <c r="G352" s="2249"/>
      <c r="H352" s="2249"/>
      <c r="I352" s="43"/>
      <c r="J352" s="43"/>
      <c r="K352" s="43"/>
      <c r="L352" s="2249"/>
      <c r="M352" s="43"/>
      <c r="N352" s="43"/>
      <c r="O352" s="43"/>
      <c r="P352" s="2249">
        <v>0.6</v>
      </c>
      <c r="Q352" s="2249">
        <v>0.6</v>
      </c>
      <c r="R352" s="828" t="s">
        <v>20683</v>
      </c>
      <c r="S352" s="43"/>
      <c r="T352" s="43"/>
      <c r="U352" s="43"/>
      <c r="V352" s="43"/>
      <c r="W352" s="43"/>
      <c r="X352" s="2240"/>
      <c r="Y352" s="828"/>
      <c r="Z352" s="2240"/>
      <c r="AA352" s="2240">
        <v>0.6</v>
      </c>
    </row>
    <row r="353" spans="1:27" ht="38.25">
      <c r="A353" s="2028">
        <v>46</v>
      </c>
      <c r="B353" s="19" t="s">
        <v>20719</v>
      </c>
      <c r="C353" s="2247" t="s">
        <v>20720</v>
      </c>
      <c r="D353" s="1675" t="s">
        <v>20721</v>
      </c>
      <c r="E353" s="2240">
        <v>0.5</v>
      </c>
      <c r="F353" s="2242"/>
      <c r="G353" s="2249"/>
      <c r="H353" s="2249"/>
      <c r="I353" s="43"/>
      <c r="J353" s="43"/>
      <c r="K353" s="43"/>
      <c r="L353" s="2249"/>
      <c r="M353" s="43"/>
      <c r="N353" s="43"/>
      <c r="O353" s="43"/>
      <c r="P353" s="2249">
        <v>0.5</v>
      </c>
      <c r="Q353" s="2249">
        <v>0.5</v>
      </c>
      <c r="R353" s="828" t="s">
        <v>20683</v>
      </c>
      <c r="S353" s="43"/>
      <c r="T353" s="43"/>
      <c r="U353" s="43"/>
      <c r="V353" s="43"/>
      <c r="W353" s="43"/>
      <c r="X353" s="2240"/>
      <c r="Y353" s="828"/>
      <c r="Z353" s="2240"/>
      <c r="AA353" s="2240">
        <v>0.5</v>
      </c>
    </row>
    <row r="354" spans="1:27" ht="38.25">
      <c r="A354" s="2028">
        <v>47</v>
      </c>
      <c r="B354" s="19" t="s">
        <v>20722</v>
      </c>
      <c r="C354" s="2247" t="s">
        <v>20723</v>
      </c>
      <c r="D354" s="2239" t="s">
        <v>20724</v>
      </c>
      <c r="E354" s="2240">
        <v>0.5</v>
      </c>
      <c r="F354" s="2242"/>
      <c r="G354" s="2249"/>
      <c r="H354" s="2249"/>
      <c r="I354" s="43"/>
      <c r="J354" s="43"/>
      <c r="K354" s="43"/>
      <c r="L354" s="2249"/>
      <c r="M354" s="43"/>
      <c r="N354" s="43"/>
      <c r="O354" s="43"/>
      <c r="P354" s="2249">
        <v>0.5</v>
      </c>
      <c r="Q354" s="2249">
        <v>0.5</v>
      </c>
      <c r="R354" s="828" t="s">
        <v>20683</v>
      </c>
      <c r="S354" s="43"/>
      <c r="T354" s="43"/>
      <c r="U354" s="43"/>
      <c r="V354" s="43"/>
      <c r="W354" s="43"/>
      <c r="X354" s="2240"/>
      <c r="Y354" s="828"/>
      <c r="Z354" s="2240"/>
      <c r="AA354" s="2240">
        <v>0.5</v>
      </c>
    </row>
    <row r="355" spans="1:27" ht="38.25">
      <c r="A355" s="2028">
        <v>48</v>
      </c>
      <c r="B355" s="19" t="s">
        <v>20725</v>
      </c>
      <c r="C355" s="2247" t="s">
        <v>20726</v>
      </c>
      <c r="D355" s="1675" t="s">
        <v>20727</v>
      </c>
      <c r="E355" s="2240">
        <v>0.5</v>
      </c>
      <c r="F355" s="2242"/>
      <c r="G355" s="2249"/>
      <c r="H355" s="2249"/>
      <c r="I355" s="43"/>
      <c r="J355" s="43"/>
      <c r="K355" s="43"/>
      <c r="L355" s="2249"/>
      <c r="M355" s="43"/>
      <c r="N355" s="43"/>
      <c r="O355" s="43"/>
      <c r="P355" s="2249">
        <v>0.5</v>
      </c>
      <c r="Q355" s="2249">
        <v>0.5</v>
      </c>
      <c r="R355" s="828">
        <v>5</v>
      </c>
      <c r="S355" s="43"/>
      <c r="T355" s="43"/>
      <c r="U355" s="43"/>
      <c r="V355" s="43"/>
      <c r="W355" s="43"/>
      <c r="X355" s="2240"/>
      <c r="Y355" s="828"/>
      <c r="Z355" s="663"/>
      <c r="AA355" s="2240">
        <v>0.5</v>
      </c>
    </row>
    <row r="356" spans="1:27" ht="38.25">
      <c r="A356" s="2028">
        <v>49</v>
      </c>
      <c r="B356" s="19" t="s">
        <v>20728</v>
      </c>
      <c r="C356" s="2247" t="s">
        <v>20729</v>
      </c>
      <c r="D356" s="2239" t="s">
        <v>20730</v>
      </c>
      <c r="E356" s="2240">
        <v>0.56000000000000005</v>
      </c>
      <c r="F356" s="2242"/>
      <c r="G356" s="2249"/>
      <c r="H356" s="2249"/>
      <c r="I356" s="43"/>
      <c r="J356" s="43"/>
      <c r="K356" s="43"/>
      <c r="L356" s="2249"/>
      <c r="M356" s="43"/>
      <c r="N356" s="43"/>
      <c r="O356" s="43"/>
      <c r="P356" s="2249">
        <v>0.56000000000000005</v>
      </c>
      <c r="Q356" s="2249">
        <v>0.56000000000000005</v>
      </c>
      <c r="R356" s="828" t="s">
        <v>20683</v>
      </c>
      <c r="S356" s="43"/>
      <c r="T356" s="43"/>
      <c r="U356" s="43"/>
      <c r="V356" s="43"/>
      <c r="W356" s="43"/>
      <c r="X356" s="2240"/>
      <c r="Y356" s="828"/>
      <c r="Z356" s="2240"/>
      <c r="AA356" s="2240">
        <v>0.56000000000000005</v>
      </c>
    </row>
    <row r="357" spans="1:27" ht="38.25">
      <c r="A357" s="2028">
        <v>50</v>
      </c>
      <c r="B357" s="19" t="s">
        <v>20731</v>
      </c>
      <c r="C357" s="2247" t="s">
        <v>20732</v>
      </c>
      <c r="D357" s="2239" t="s">
        <v>20733</v>
      </c>
      <c r="E357" s="2240">
        <v>0.7</v>
      </c>
      <c r="F357" s="2242"/>
      <c r="G357" s="2249"/>
      <c r="H357" s="2249"/>
      <c r="I357" s="43"/>
      <c r="J357" s="43"/>
      <c r="K357" s="43"/>
      <c r="L357" s="2249"/>
      <c r="M357" s="43"/>
      <c r="N357" s="43"/>
      <c r="O357" s="43"/>
      <c r="P357" s="2249">
        <v>0.7</v>
      </c>
      <c r="Q357" s="2249">
        <v>0.7</v>
      </c>
      <c r="R357" s="828" t="s">
        <v>20683</v>
      </c>
      <c r="S357" s="43"/>
      <c r="T357" s="43"/>
      <c r="U357" s="43"/>
      <c r="V357" s="43"/>
      <c r="W357" s="43"/>
      <c r="X357" s="2240"/>
      <c r="Y357" s="828"/>
      <c r="Z357" s="2240"/>
      <c r="AA357" s="2240">
        <v>0.7</v>
      </c>
    </row>
    <row r="358" spans="1:27" ht="38.25">
      <c r="A358" s="2028">
        <v>51</v>
      </c>
      <c r="B358" s="19" t="s">
        <v>20734</v>
      </c>
      <c r="C358" s="2247" t="s">
        <v>20735</v>
      </c>
      <c r="D358" s="2239" t="s">
        <v>20736</v>
      </c>
      <c r="E358" s="2240">
        <v>1.1379999999999999</v>
      </c>
      <c r="F358" s="2242">
        <v>1.1379999999999999</v>
      </c>
      <c r="G358" s="2249">
        <v>0.50600000000000001</v>
      </c>
      <c r="H358" s="2249"/>
      <c r="I358" s="43"/>
      <c r="J358" s="43"/>
      <c r="K358" s="43"/>
      <c r="L358" s="2249">
        <v>0.63200000000000001</v>
      </c>
      <c r="M358" s="43"/>
      <c r="N358" s="43"/>
      <c r="O358" s="43"/>
      <c r="P358" s="2249"/>
      <c r="Q358" s="2249"/>
      <c r="R358" s="828" t="s">
        <v>20683</v>
      </c>
      <c r="S358" s="43"/>
      <c r="T358" s="43"/>
      <c r="U358" s="43"/>
      <c r="V358" s="43"/>
      <c r="W358" s="43"/>
      <c r="X358" s="2240"/>
      <c r="Y358" s="828"/>
      <c r="Z358" s="2240">
        <v>1.1379999999999999</v>
      </c>
      <c r="AA358" s="2240"/>
    </row>
    <row r="359" spans="1:27" ht="38.25">
      <c r="A359" s="2028">
        <v>52</v>
      </c>
      <c r="B359" s="19" t="s">
        <v>20737</v>
      </c>
      <c r="C359" s="2247" t="s">
        <v>20738</v>
      </c>
      <c r="D359" s="1675" t="s">
        <v>20739</v>
      </c>
      <c r="E359" s="2240">
        <v>0.83799999999999997</v>
      </c>
      <c r="F359" s="2242">
        <v>0.66900000000000004</v>
      </c>
      <c r="G359" s="2249">
        <v>0.186</v>
      </c>
      <c r="H359" s="2249"/>
      <c r="I359" s="43"/>
      <c r="J359" s="43"/>
      <c r="K359" s="43"/>
      <c r="L359" s="2249">
        <v>0.48299999999999998</v>
      </c>
      <c r="M359" s="43"/>
      <c r="N359" s="43"/>
      <c r="O359" s="43"/>
      <c r="P359" s="2249">
        <v>0.16900000000000001</v>
      </c>
      <c r="Q359" s="2249">
        <v>0.16900000000000001</v>
      </c>
      <c r="R359" s="828" t="s">
        <v>20683</v>
      </c>
      <c r="S359" s="43"/>
      <c r="T359" s="43"/>
      <c r="U359" s="43"/>
      <c r="V359" s="43"/>
      <c r="W359" s="43"/>
      <c r="X359" s="2240"/>
      <c r="Y359" s="828"/>
      <c r="Z359" s="2240">
        <v>0.83799999999999997</v>
      </c>
      <c r="AA359" s="2240"/>
    </row>
    <row r="360" spans="1:27" ht="38.25">
      <c r="A360" s="2028">
        <v>53</v>
      </c>
      <c r="B360" s="19" t="s">
        <v>20740</v>
      </c>
      <c r="C360" s="2247" t="s">
        <v>20741</v>
      </c>
      <c r="D360" s="2239" t="s">
        <v>20742</v>
      </c>
      <c r="E360" s="2240">
        <v>0.84299999999999997</v>
      </c>
      <c r="F360" s="2242">
        <v>0.76</v>
      </c>
      <c r="G360" s="2249">
        <v>0.217</v>
      </c>
      <c r="H360" s="2249"/>
      <c r="I360" s="43"/>
      <c r="J360" s="43"/>
      <c r="K360" s="43"/>
      <c r="L360" s="2249">
        <v>0.54300000000000004</v>
      </c>
      <c r="M360" s="43"/>
      <c r="N360" s="43"/>
      <c r="O360" s="43"/>
      <c r="P360" s="2249">
        <v>8.3000000000000004E-2</v>
      </c>
      <c r="Q360" s="2249">
        <v>8.3000000000000004E-2</v>
      </c>
      <c r="R360" s="828" t="s">
        <v>20683</v>
      </c>
      <c r="S360" s="43"/>
      <c r="T360" s="43"/>
      <c r="U360" s="43"/>
      <c r="V360" s="43"/>
      <c r="W360" s="43"/>
      <c r="X360" s="2240"/>
      <c r="Y360" s="828"/>
      <c r="Z360" s="2240">
        <v>0.84299999999999997</v>
      </c>
      <c r="AA360" s="2240"/>
    </row>
    <row r="361" spans="1:27" ht="38.25">
      <c r="A361" s="2028">
        <v>54</v>
      </c>
      <c r="B361" s="19" t="s">
        <v>20743</v>
      </c>
      <c r="C361" s="2247" t="s">
        <v>20744</v>
      </c>
      <c r="D361" s="2239" t="s">
        <v>20745</v>
      </c>
      <c r="E361" s="2240">
        <v>0.69</v>
      </c>
      <c r="F361" s="2242"/>
      <c r="G361" s="2249"/>
      <c r="H361" s="2249"/>
      <c r="I361" s="43"/>
      <c r="J361" s="43"/>
      <c r="K361" s="43"/>
      <c r="L361" s="2249"/>
      <c r="M361" s="43"/>
      <c r="N361" s="43"/>
      <c r="O361" s="43"/>
      <c r="P361" s="2249">
        <v>0.69</v>
      </c>
      <c r="Q361" s="2249">
        <v>0.69</v>
      </c>
      <c r="R361" s="828" t="s">
        <v>20683</v>
      </c>
      <c r="S361" s="43"/>
      <c r="T361" s="43"/>
      <c r="U361" s="43"/>
      <c r="V361" s="43"/>
      <c r="W361" s="43"/>
      <c r="X361" s="2240"/>
      <c r="Y361" s="828"/>
      <c r="Z361" s="2240"/>
      <c r="AA361" s="2240">
        <v>0.69</v>
      </c>
    </row>
    <row r="362" spans="1:27" ht="38.25">
      <c r="A362" s="2028">
        <v>55</v>
      </c>
      <c r="B362" s="19" t="s">
        <v>20746</v>
      </c>
      <c r="C362" s="2247" t="s">
        <v>20747</v>
      </c>
      <c r="D362" s="2239" t="s">
        <v>20748</v>
      </c>
      <c r="E362" s="2240">
        <v>0.46</v>
      </c>
      <c r="F362" s="2242"/>
      <c r="G362" s="2249"/>
      <c r="H362" s="2249"/>
      <c r="I362" s="43"/>
      <c r="J362" s="43"/>
      <c r="K362" s="43"/>
      <c r="L362" s="2249"/>
      <c r="M362" s="43"/>
      <c r="N362" s="43"/>
      <c r="O362" s="43"/>
      <c r="P362" s="2249">
        <v>0.46</v>
      </c>
      <c r="Q362" s="2249">
        <v>0.46</v>
      </c>
      <c r="R362" s="828" t="s">
        <v>20683</v>
      </c>
      <c r="S362" s="43"/>
      <c r="T362" s="43"/>
      <c r="U362" s="43"/>
      <c r="V362" s="43"/>
      <c r="W362" s="43"/>
      <c r="X362" s="2240"/>
      <c r="Y362" s="828"/>
      <c r="Z362" s="2240"/>
      <c r="AA362" s="2240">
        <v>0.46</v>
      </c>
    </row>
    <row r="363" spans="1:27" ht="38.25">
      <c r="A363" s="2028">
        <v>56</v>
      </c>
      <c r="B363" s="19" t="s">
        <v>20749</v>
      </c>
      <c r="C363" s="2247" t="s">
        <v>20750</v>
      </c>
      <c r="D363" s="1675" t="s">
        <v>20751</v>
      </c>
      <c r="E363" s="2240">
        <v>1.7</v>
      </c>
      <c r="F363" s="2242"/>
      <c r="G363" s="2249"/>
      <c r="H363" s="2249"/>
      <c r="I363" s="43"/>
      <c r="J363" s="43"/>
      <c r="K363" s="43"/>
      <c r="L363" s="2249"/>
      <c r="M363" s="43"/>
      <c r="N363" s="43"/>
      <c r="O363" s="43"/>
      <c r="P363" s="2249">
        <v>1.7</v>
      </c>
      <c r="Q363" s="2249">
        <v>1.7</v>
      </c>
      <c r="R363" s="828" t="s">
        <v>20683</v>
      </c>
      <c r="S363" s="43"/>
      <c r="T363" s="43"/>
      <c r="U363" s="43"/>
      <c r="V363" s="43"/>
      <c r="W363" s="43"/>
      <c r="X363" s="2240"/>
      <c r="Y363" s="828"/>
      <c r="Z363" s="2240"/>
      <c r="AA363" s="2240">
        <v>1.7</v>
      </c>
    </row>
    <row r="364" spans="1:27" ht="38.25">
      <c r="A364" s="2028">
        <v>57</v>
      </c>
      <c r="B364" s="19" t="s">
        <v>20752</v>
      </c>
      <c r="C364" s="2247" t="s">
        <v>20753</v>
      </c>
      <c r="D364" s="2239" t="s">
        <v>20754</v>
      </c>
      <c r="E364" s="2240">
        <v>0.3</v>
      </c>
      <c r="F364" s="2242"/>
      <c r="G364" s="2249"/>
      <c r="H364" s="2249"/>
      <c r="I364" s="43"/>
      <c r="J364" s="43"/>
      <c r="K364" s="43"/>
      <c r="L364" s="2249"/>
      <c r="M364" s="43"/>
      <c r="N364" s="43"/>
      <c r="O364" s="43"/>
      <c r="P364" s="2249">
        <v>0.3</v>
      </c>
      <c r="Q364" s="2249">
        <v>0.3</v>
      </c>
      <c r="R364" s="828" t="s">
        <v>20683</v>
      </c>
      <c r="S364" s="43"/>
      <c r="T364" s="43"/>
      <c r="U364" s="43"/>
      <c r="V364" s="43"/>
      <c r="W364" s="43"/>
      <c r="X364" s="2240"/>
      <c r="Y364" s="828"/>
      <c r="Z364" s="2240"/>
      <c r="AA364" s="2240">
        <v>0.3</v>
      </c>
    </row>
    <row r="365" spans="1:27" ht="38.25">
      <c r="A365" s="2028">
        <v>58</v>
      </c>
      <c r="B365" s="19" t="s">
        <v>20755</v>
      </c>
      <c r="C365" s="2247" t="s">
        <v>20756</v>
      </c>
      <c r="D365" s="2239" t="s">
        <v>20757</v>
      </c>
      <c r="E365" s="2240">
        <v>1.5</v>
      </c>
      <c r="F365" s="2242"/>
      <c r="G365" s="2249"/>
      <c r="H365" s="2249"/>
      <c r="I365" s="43"/>
      <c r="J365" s="43"/>
      <c r="K365" s="43"/>
      <c r="L365" s="2249"/>
      <c r="M365" s="43"/>
      <c r="N365" s="43"/>
      <c r="O365" s="43"/>
      <c r="P365" s="2249">
        <v>1.5</v>
      </c>
      <c r="Q365" s="2249">
        <v>1.5</v>
      </c>
      <c r="R365" s="828" t="s">
        <v>20683</v>
      </c>
      <c r="S365" s="43"/>
      <c r="T365" s="43"/>
      <c r="U365" s="43"/>
      <c r="V365" s="43"/>
      <c r="W365" s="43"/>
      <c r="X365" s="2240"/>
      <c r="Y365" s="828"/>
      <c r="Z365" s="2240"/>
      <c r="AA365" s="2240">
        <v>1.5</v>
      </c>
    </row>
    <row r="366" spans="1:27" ht="38.25">
      <c r="A366" s="2028">
        <v>59</v>
      </c>
      <c r="B366" s="19" t="s">
        <v>20758</v>
      </c>
      <c r="C366" s="2247" t="s">
        <v>20759</v>
      </c>
      <c r="D366" s="2239" t="s">
        <v>20760</v>
      </c>
      <c r="E366" s="2240">
        <v>0.28999999999999998</v>
      </c>
      <c r="F366" s="2242"/>
      <c r="G366" s="2249"/>
      <c r="H366" s="2249"/>
      <c r="I366" s="43"/>
      <c r="J366" s="43"/>
      <c r="K366" s="43"/>
      <c r="L366" s="2249"/>
      <c r="M366" s="43"/>
      <c r="N366" s="43"/>
      <c r="O366" s="43"/>
      <c r="P366" s="2249">
        <v>0.28999999999999998</v>
      </c>
      <c r="Q366" s="2249">
        <v>0.28999999999999998</v>
      </c>
      <c r="R366" s="828" t="s">
        <v>20683</v>
      </c>
      <c r="S366" s="43"/>
      <c r="T366" s="43"/>
      <c r="U366" s="43"/>
      <c r="V366" s="43"/>
      <c r="W366" s="43"/>
      <c r="X366" s="2240"/>
      <c r="Y366" s="828"/>
      <c r="Z366" s="2240"/>
      <c r="AA366" s="2240">
        <v>0.28999999999999998</v>
      </c>
    </row>
    <row r="367" spans="1:27" ht="38.25">
      <c r="A367" s="2028">
        <v>60</v>
      </c>
      <c r="B367" s="19" t="s">
        <v>20761</v>
      </c>
      <c r="C367" s="2247" t="s">
        <v>20762</v>
      </c>
      <c r="D367" s="1675" t="s">
        <v>20763</v>
      </c>
      <c r="E367" s="2240">
        <v>1.2</v>
      </c>
      <c r="F367" s="2242">
        <v>1.2</v>
      </c>
      <c r="G367" s="2249"/>
      <c r="H367" s="2249"/>
      <c r="I367" s="43"/>
      <c r="J367" s="43"/>
      <c r="K367" s="43"/>
      <c r="L367" s="2249">
        <v>1.2</v>
      </c>
      <c r="M367" s="43"/>
      <c r="N367" s="43"/>
      <c r="O367" s="43"/>
      <c r="P367" s="2249"/>
      <c r="Q367" s="2249"/>
      <c r="R367" s="828">
        <v>5</v>
      </c>
      <c r="S367" s="43"/>
      <c r="T367" s="43"/>
      <c r="U367" s="43"/>
      <c r="V367" s="43"/>
      <c r="W367" s="43"/>
      <c r="X367" s="2240"/>
      <c r="Y367" s="828"/>
      <c r="Z367" s="663">
        <v>1.2</v>
      </c>
      <c r="AA367" s="2240"/>
    </row>
    <row r="368" spans="1:27" ht="38.25">
      <c r="A368" s="2028">
        <v>61</v>
      </c>
      <c r="B368" s="19" t="s">
        <v>20764</v>
      </c>
      <c r="C368" s="2247" t="s">
        <v>20765</v>
      </c>
      <c r="D368" s="2239" t="s">
        <v>20766</v>
      </c>
      <c r="E368" s="2240">
        <v>0.5</v>
      </c>
      <c r="F368" s="2242"/>
      <c r="G368" s="2249"/>
      <c r="H368" s="2249"/>
      <c r="I368" s="43"/>
      <c r="J368" s="43"/>
      <c r="K368" s="43"/>
      <c r="L368" s="2249"/>
      <c r="M368" s="43"/>
      <c r="N368" s="43"/>
      <c r="O368" s="43"/>
      <c r="P368" s="2249">
        <v>0.5</v>
      </c>
      <c r="Q368" s="2249">
        <v>0.5</v>
      </c>
      <c r="R368" s="828" t="s">
        <v>20683</v>
      </c>
      <c r="S368" s="43"/>
      <c r="T368" s="43"/>
      <c r="U368" s="43"/>
      <c r="V368" s="43"/>
      <c r="W368" s="43"/>
      <c r="X368" s="2240"/>
      <c r="Y368" s="828"/>
      <c r="Z368" s="2240"/>
      <c r="AA368" s="2240">
        <v>0.5</v>
      </c>
    </row>
    <row r="369" spans="1:27" ht="38.25">
      <c r="A369" s="2028">
        <v>62</v>
      </c>
      <c r="B369" s="19" t="s">
        <v>20767</v>
      </c>
      <c r="C369" s="2247" t="s">
        <v>20768</v>
      </c>
      <c r="D369" s="2239" t="s">
        <v>20769</v>
      </c>
      <c r="E369" s="2240">
        <v>1.32</v>
      </c>
      <c r="F369" s="2242">
        <v>1</v>
      </c>
      <c r="G369" s="2249"/>
      <c r="H369" s="2249"/>
      <c r="I369" s="43"/>
      <c r="J369" s="43"/>
      <c r="K369" s="43"/>
      <c r="L369" s="2249">
        <v>1</v>
      </c>
      <c r="M369" s="43"/>
      <c r="N369" s="43"/>
      <c r="O369" s="43"/>
      <c r="P369" s="2249">
        <v>0.32</v>
      </c>
      <c r="Q369" s="2249">
        <v>0.32</v>
      </c>
      <c r="R369" s="828">
        <v>5</v>
      </c>
      <c r="S369" s="43"/>
      <c r="T369" s="43"/>
      <c r="U369" s="43"/>
      <c r="V369" s="43"/>
      <c r="W369" s="43"/>
      <c r="X369" s="2240"/>
      <c r="Y369" s="828"/>
      <c r="Z369" s="2240">
        <v>1.32</v>
      </c>
      <c r="AA369" s="2240"/>
    </row>
    <row r="370" spans="1:27" ht="38.25">
      <c r="A370" s="2028">
        <v>63</v>
      </c>
      <c r="B370" s="19" t="s">
        <v>20770</v>
      </c>
      <c r="C370" s="2247" t="s">
        <v>20771</v>
      </c>
      <c r="D370" s="2239" t="s">
        <v>20772</v>
      </c>
      <c r="E370" s="2240">
        <v>0.5</v>
      </c>
      <c r="F370" s="2242"/>
      <c r="G370" s="2249"/>
      <c r="H370" s="2249"/>
      <c r="I370" s="43"/>
      <c r="J370" s="43"/>
      <c r="K370" s="43"/>
      <c r="L370" s="2249"/>
      <c r="M370" s="43"/>
      <c r="N370" s="43"/>
      <c r="O370" s="43"/>
      <c r="P370" s="2249">
        <v>0.5</v>
      </c>
      <c r="Q370" s="2249">
        <v>0.5</v>
      </c>
      <c r="R370" s="828" t="s">
        <v>20683</v>
      </c>
      <c r="S370" s="43"/>
      <c r="T370" s="43"/>
      <c r="U370" s="43"/>
      <c r="V370" s="43"/>
      <c r="W370" s="43"/>
      <c r="X370" s="2240"/>
      <c r="Y370" s="828"/>
      <c r="Z370" s="2240"/>
      <c r="AA370" s="2240">
        <v>0.5</v>
      </c>
    </row>
    <row r="371" spans="1:27" ht="38.25">
      <c r="A371" s="2028">
        <v>64</v>
      </c>
      <c r="B371" s="19" t="s">
        <v>20773</v>
      </c>
      <c r="C371" s="2247" t="s">
        <v>20774</v>
      </c>
      <c r="D371" s="1675" t="s">
        <v>20775</v>
      </c>
      <c r="E371" s="2240">
        <v>0.5</v>
      </c>
      <c r="F371" s="2242"/>
      <c r="G371" s="2249"/>
      <c r="H371" s="2249"/>
      <c r="I371" s="43"/>
      <c r="J371" s="43"/>
      <c r="K371" s="43"/>
      <c r="L371" s="2249"/>
      <c r="M371" s="43"/>
      <c r="N371" s="43"/>
      <c r="O371" s="43"/>
      <c r="P371" s="2249">
        <v>0.5</v>
      </c>
      <c r="Q371" s="2249">
        <v>0.5</v>
      </c>
      <c r="R371" s="828" t="s">
        <v>20683</v>
      </c>
      <c r="S371" s="43"/>
      <c r="T371" s="43"/>
      <c r="U371" s="43"/>
      <c r="V371" s="43"/>
      <c r="W371" s="43"/>
      <c r="X371" s="2240"/>
      <c r="Y371" s="828"/>
      <c r="Z371" s="2240"/>
      <c r="AA371" s="2240">
        <v>0.5</v>
      </c>
    </row>
    <row r="372" spans="1:27" ht="38.25">
      <c r="A372" s="2028">
        <v>65</v>
      </c>
      <c r="B372" s="19" t="s">
        <v>20776</v>
      </c>
      <c r="C372" s="2247" t="s">
        <v>20777</v>
      </c>
      <c r="D372" s="2239" t="s">
        <v>20778</v>
      </c>
      <c r="E372" s="2240">
        <v>1.1599999999999999</v>
      </c>
      <c r="F372" s="2242"/>
      <c r="G372" s="2249"/>
      <c r="H372" s="2249"/>
      <c r="I372" s="43"/>
      <c r="J372" s="43"/>
      <c r="K372" s="43"/>
      <c r="L372" s="2249"/>
      <c r="M372" s="43"/>
      <c r="N372" s="43"/>
      <c r="O372" s="43"/>
      <c r="P372" s="2249">
        <v>1.1599999999999999</v>
      </c>
      <c r="Q372" s="2249">
        <v>1.1599999999999999</v>
      </c>
      <c r="R372" s="828" t="s">
        <v>20683</v>
      </c>
      <c r="S372" s="43"/>
      <c r="T372" s="43"/>
      <c r="U372" s="43"/>
      <c r="V372" s="43"/>
      <c r="W372" s="43"/>
      <c r="X372" s="2240"/>
      <c r="Y372" s="828"/>
      <c r="Z372" s="2240"/>
      <c r="AA372" s="2240">
        <v>1.1599999999999999</v>
      </c>
    </row>
    <row r="373" spans="1:27" ht="38.25">
      <c r="A373" s="2028">
        <v>66</v>
      </c>
      <c r="B373" s="19" t="s">
        <v>20779</v>
      </c>
      <c r="C373" s="2247" t="s">
        <v>20780</v>
      </c>
      <c r="D373" s="2239" t="s">
        <v>20781</v>
      </c>
      <c r="E373" s="2240">
        <v>0.3</v>
      </c>
      <c r="F373" s="2242"/>
      <c r="G373" s="2249"/>
      <c r="H373" s="2249"/>
      <c r="I373" s="43"/>
      <c r="J373" s="43"/>
      <c r="K373" s="43"/>
      <c r="L373" s="2249"/>
      <c r="M373" s="43"/>
      <c r="N373" s="43"/>
      <c r="O373" s="43"/>
      <c r="P373" s="2249">
        <v>0.3</v>
      </c>
      <c r="Q373" s="2249">
        <v>0.3</v>
      </c>
      <c r="R373" s="828" t="s">
        <v>20683</v>
      </c>
      <c r="S373" s="43"/>
      <c r="T373" s="43"/>
      <c r="U373" s="43"/>
      <c r="V373" s="43"/>
      <c r="W373" s="43"/>
      <c r="X373" s="2240"/>
      <c r="Y373" s="828"/>
      <c r="Z373" s="2240"/>
      <c r="AA373" s="2240">
        <v>0.3</v>
      </c>
    </row>
    <row r="374" spans="1:27" ht="38.25">
      <c r="A374" s="2028">
        <v>67</v>
      </c>
      <c r="B374" s="19" t="s">
        <v>20782</v>
      </c>
      <c r="C374" s="2247" t="s">
        <v>20783</v>
      </c>
      <c r="D374" s="2239" t="s">
        <v>20784</v>
      </c>
      <c r="E374" s="2240">
        <v>0.4</v>
      </c>
      <c r="F374" s="2242"/>
      <c r="G374" s="2249"/>
      <c r="H374" s="2249"/>
      <c r="I374" s="43"/>
      <c r="J374" s="43"/>
      <c r="K374" s="43"/>
      <c r="L374" s="2249"/>
      <c r="M374" s="43"/>
      <c r="N374" s="43"/>
      <c r="O374" s="43"/>
      <c r="P374" s="2249">
        <v>0.4</v>
      </c>
      <c r="Q374" s="2249">
        <v>0.4</v>
      </c>
      <c r="R374" s="828" t="s">
        <v>20683</v>
      </c>
      <c r="S374" s="43"/>
      <c r="T374" s="43"/>
      <c r="U374" s="43"/>
      <c r="V374" s="43"/>
      <c r="W374" s="43"/>
      <c r="X374" s="2240"/>
      <c r="Y374" s="828"/>
      <c r="Z374" s="2240"/>
      <c r="AA374" s="2240">
        <v>0.4</v>
      </c>
    </row>
    <row r="375" spans="1:27" ht="38.25">
      <c r="A375" s="2028">
        <v>68</v>
      </c>
      <c r="B375" s="19" t="s">
        <v>20785</v>
      </c>
      <c r="C375" s="2247" t="s">
        <v>20786</v>
      </c>
      <c r="D375" s="1675" t="s">
        <v>20787</v>
      </c>
      <c r="E375" s="2240">
        <v>0.4</v>
      </c>
      <c r="F375" s="2242"/>
      <c r="G375" s="2249"/>
      <c r="H375" s="2249"/>
      <c r="I375" s="43"/>
      <c r="J375" s="43"/>
      <c r="K375" s="43"/>
      <c r="L375" s="2249"/>
      <c r="M375" s="43"/>
      <c r="N375" s="43"/>
      <c r="O375" s="43"/>
      <c r="P375" s="2249">
        <v>0.4</v>
      </c>
      <c r="Q375" s="2249">
        <v>0.4</v>
      </c>
      <c r="R375" s="828" t="s">
        <v>20683</v>
      </c>
      <c r="S375" s="43"/>
      <c r="T375" s="43"/>
      <c r="U375" s="43"/>
      <c r="V375" s="43"/>
      <c r="W375" s="43"/>
      <c r="X375" s="2240"/>
      <c r="Y375" s="828"/>
      <c r="Z375" s="2240"/>
      <c r="AA375" s="2240">
        <v>0.4</v>
      </c>
    </row>
    <row r="376" spans="1:27" ht="38.25">
      <c r="A376" s="2028">
        <v>69</v>
      </c>
      <c r="B376" s="19" t="s">
        <v>20788</v>
      </c>
      <c r="C376" s="2247" t="s">
        <v>20789</v>
      </c>
      <c r="D376" s="2239" t="s">
        <v>20790</v>
      </c>
      <c r="E376" s="2240">
        <v>0.2</v>
      </c>
      <c r="F376" s="2242"/>
      <c r="G376" s="2249"/>
      <c r="H376" s="2249"/>
      <c r="I376" s="43"/>
      <c r="J376" s="43"/>
      <c r="K376" s="43"/>
      <c r="L376" s="2249"/>
      <c r="M376" s="43"/>
      <c r="N376" s="43"/>
      <c r="O376" s="43"/>
      <c r="P376" s="2249">
        <v>0.2</v>
      </c>
      <c r="Q376" s="2249">
        <v>0.2</v>
      </c>
      <c r="R376" s="828" t="s">
        <v>20683</v>
      </c>
      <c r="S376" s="43"/>
      <c r="T376" s="43"/>
      <c r="U376" s="43"/>
      <c r="V376" s="43"/>
      <c r="W376" s="43"/>
      <c r="X376" s="2240"/>
      <c r="Y376" s="828"/>
      <c r="Z376" s="2240"/>
      <c r="AA376" s="2240">
        <v>0.2</v>
      </c>
    </row>
    <row r="377" spans="1:27" ht="38.25">
      <c r="A377" s="2028">
        <v>70</v>
      </c>
      <c r="B377" s="19" t="s">
        <v>20791</v>
      </c>
      <c r="C377" s="2247" t="s">
        <v>20792</v>
      </c>
      <c r="D377" s="2239" t="s">
        <v>20793</v>
      </c>
      <c r="E377" s="2240">
        <v>0.36</v>
      </c>
      <c r="F377" s="2242"/>
      <c r="G377" s="2249"/>
      <c r="H377" s="2249"/>
      <c r="I377" s="43"/>
      <c r="J377" s="43"/>
      <c r="K377" s="43"/>
      <c r="L377" s="2249"/>
      <c r="M377" s="43"/>
      <c r="N377" s="43"/>
      <c r="O377" s="43"/>
      <c r="P377" s="2249">
        <v>0.36</v>
      </c>
      <c r="Q377" s="2249">
        <v>0.36</v>
      </c>
      <c r="R377" s="828" t="s">
        <v>20683</v>
      </c>
      <c r="S377" s="43"/>
      <c r="T377" s="43"/>
      <c r="U377" s="43"/>
      <c r="V377" s="43"/>
      <c r="W377" s="43"/>
      <c r="X377" s="2240"/>
      <c r="Y377" s="828"/>
      <c r="Z377" s="2240"/>
      <c r="AA377" s="2240">
        <v>0.36</v>
      </c>
    </row>
    <row r="378" spans="1:27" ht="38.25">
      <c r="A378" s="2028">
        <v>71</v>
      </c>
      <c r="B378" s="19" t="s">
        <v>20794</v>
      </c>
      <c r="C378" s="2247" t="s">
        <v>20795</v>
      </c>
      <c r="D378" s="2239" t="s">
        <v>20796</v>
      </c>
      <c r="E378" s="2240">
        <v>0.22</v>
      </c>
      <c r="F378" s="2242"/>
      <c r="G378" s="2249"/>
      <c r="H378" s="2249"/>
      <c r="I378" s="43"/>
      <c r="J378" s="43"/>
      <c r="K378" s="43"/>
      <c r="L378" s="2249"/>
      <c r="M378" s="43"/>
      <c r="N378" s="43"/>
      <c r="O378" s="43"/>
      <c r="P378" s="2249">
        <v>0.22</v>
      </c>
      <c r="Q378" s="2249">
        <v>0.22</v>
      </c>
      <c r="R378" s="828" t="s">
        <v>20683</v>
      </c>
      <c r="S378" s="43"/>
      <c r="T378" s="43"/>
      <c r="U378" s="43"/>
      <c r="V378" s="43"/>
      <c r="W378" s="43"/>
      <c r="X378" s="2240"/>
      <c r="Y378" s="828"/>
      <c r="Z378" s="2240"/>
      <c r="AA378" s="2240">
        <v>0.22</v>
      </c>
    </row>
    <row r="379" spans="1:27" ht="38.25">
      <c r="A379" s="2028">
        <v>72</v>
      </c>
      <c r="B379" s="19" t="s">
        <v>20797</v>
      </c>
      <c r="C379" s="2247" t="s">
        <v>20798</v>
      </c>
      <c r="D379" s="1675" t="s">
        <v>20799</v>
      </c>
      <c r="E379" s="2240">
        <v>0.42399999999999999</v>
      </c>
      <c r="F379" s="2242"/>
      <c r="G379" s="2249"/>
      <c r="H379" s="2249"/>
      <c r="I379" s="43"/>
      <c r="J379" s="43"/>
      <c r="K379" s="43"/>
      <c r="L379" s="2249"/>
      <c r="M379" s="43"/>
      <c r="N379" s="43"/>
      <c r="O379" s="43"/>
      <c r="P379" s="2249">
        <v>0.42399999999999999</v>
      </c>
      <c r="Q379" s="2249">
        <v>0.42399999999999999</v>
      </c>
      <c r="R379" s="828" t="s">
        <v>20683</v>
      </c>
      <c r="S379" s="43"/>
      <c r="T379" s="43"/>
      <c r="U379" s="43"/>
      <c r="V379" s="43"/>
      <c r="W379" s="43"/>
      <c r="X379" s="2240"/>
      <c r="Y379" s="828"/>
      <c r="Z379" s="2240"/>
      <c r="AA379" s="2240">
        <v>0.42399999999999999</v>
      </c>
    </row>
    <row r="380" spans="1:27" ht="38.25">
      <c r="A380" s="2028">
        <v>73</v>
      </c>
      <c r="B380" s="19" t="s">
        <v>20800</v>
      </c>
      <c r="C380" s="2247" t="s">
        <v>20801</v>
      </c>
      <c r="D380" s="2239" t="s">
        <v>20802</v>
      </c>
      <c r="E380" s="2240">
        <v>0.20599999999999999</v>
      </c>
      <c r="F380" s="2242"/>
      <c r="G380" s="2249"/>
      <c r="H380" s="2249"/>
      <c r="I380" s="43"/>
      <c r="J380" s="43"/>
      <c r="K380" s="43"/>
      <c r="L380" s="2249"/>
      <c r="M380" s="43"/>
      <c r="N380" s="43"/>
      <c r="O380" s="43"/>
      <c r="P380" s="2249">
        <v>0.20599999999999999</v>
      </c>
      <c r="Q380" s="2249">
        <v>0.20599999999999999</v>
      </c>
      <c r="R380" s="828" t="s">
        <v>20683</v>
      </c>
      <c r="S380" s="43"/>
      <c r="T380" s="43"/>
      <c r="U380" s="43"/>
      <c r="V380" s="43"/>
      <c r="W380" s="43"/>
      <c r="X380" s="2240"/>
      <c r="Y380" s="828"/>
      <c r="Z380" s="2240"/>
      <c r="AA380" s="2240">
        <v>0.20599999999999999</v>
      </c>
    </row>
    <row r="381" spans="1:27" ht="38.25">
      <c r="A381" s="2028">
        <v>74</v>
      </c>
      <c r="B381" s="19" t="s">
        <v>20803</v>
      </c>
      <c r="C381" s="2247" t="s">
        <v>20804</v>
      </c>
      <c r="D381" s="2239" t="s">
        <v>20805</v>
      </c>
      <c r="E381" s="2240">
        <v>0.13</v>
      </c>
      <c r="F381" s="2242"/>
      <c r="G381" s="2249"/>
      <c r="H381" s="2249"/>
      <c r="I381" s="43"/>
      <c r="J381" s="43"/>
      <c r="K381" s="43"/>
      <c r="L381" s="2249"/>
      <c r="M381" s="43"/>
      <c r="N381" s="43"/>
      <c r="O381" s="43"/>
      <c r="P381" s="2249">
        <v>0.13</v>
      </c>
      <c r="Q381" s="2249">
        <v>0.13</v>
      </c>
      <c r="R381" s="828" t="s">
        <v>20683</v>
      </c>
      <c r="S381" s="43"/>
      <c r="T381" s="43"/>
      <c r="U381" s="43"/>
      <c r="V381" s="43"/>
      <c r="W381" s="43"/>
      <c r="X381" s="2240"/>
      <c r="Y381" s="828"/>
      <c r="Z381" s="2240"/>
      <c r="AA381" s="2240">
        <v>0.13</v>
      </c>
    </row>
    <row r="382" spans="1:27" ht="38.25">
      <c r="A382" s="2028">
        <v>75</v>
      </c>
      <c r="B382" s="19" t="s">
        <v>20806</v>
      </c>
      <c r="C382" s="2247" t="s">
        <v>20807</v>
      </c>
      <c r="D382" s="2239" t="s">
        <v>20808</v>
      </c>
      <c r="E382" s="2240">
        <v>0.28000000000000003</v>
      </c>
      <c r="F382" s="2242">
        <v>0.28000000000000003</v>
      </c>
      <c r="G382" s="2249">
        <v>0.28000000000000003</v>
      </c>
      <c r="H382" s="2249"/>
      <c r="I382" s="43"/>
      <c r="J382" s="43"/>
      <c r="K382" s="43"/>
      <c r="L382" s="2249"/>
      <c r="M382" s="43"/>
      <c r="N382" s="43"/>
      <c r="O382" s="43"/>
      <c r="P382" s="2249"/>
      <c r="Q382" s="2249"/>
      <c r="R382" s="828">
        <v>5</v>
      </c>
      <c r="S382" s="43"/>
      <c r="T382" s="43"/>
      <c r="U382" s="43"/>
      <c r="V382" s="43"/>
      <c r="W382" s="43"/>
      <c r="X382" s="2240"/>
      <c r="Y382" s="828"/>
      <c r="Z382" s="663">
        <v>0.28000000000000003</v>
      </c>
      <c r="AA382" s="2240"/>
    </row>
    <row r="383" spans="1:27" ht="38.25">
      <c r="A383" s="2028">
        <v>76</v>
      </c>
      <c r="B383" s="19" t="s">
        <v>20809</v>
      </c>
      <c r="C383" s="2247" t="s">
        <v>20810</v>
      </c>
      <c r="D383" s="1675" t="s">
        <v>20811</v>
      </c>
      <c r="E383" s="2240">
        <v>0.3</v>
      </c>
      <c r="F383" s="2242"/>
      <c r="G383" s="2249"/>
      <c r="H383" s="2249"/>
      <c r="I383" s="43"/>
      <c r="J383" s="43"/>
      <c r="K383" s="43"/>
      <c r="L383" s="2249"/>
      <c r="M383" s="43"/>
      <c r="N383" s="43"/>
      <c r="O383" s="43"/>
      <c r="P383" s="2249">
        <v>0.3</v>
      </c>
      <c r="Q383" s="2249">
        <v>0.3</v>
      </c>
      <c r="R383" s="828" t="s">
        <v>20683</v>
      </c>
      <c r="S383" s="43"/>
      <c r="T383" s="43"/>
      <c r="U383" s="43"/>
      <c r="V383" s="43"/>
      <c r="W383" s="43"/>
      <c r="X383" s="2240"/>
      <c r="Y383" s="828"/>
      <c r="Z383" s="2240"/>
      <c r="AA383" s="2240">
        <v>0.3</v>
      </c>
    </row>
    <row r="384" spans="1:27" ht="38.25">
      <c r="A384" s="2028">
        <v>77</v>
      </c>
      <c r="B384" s="19" t="s">
        <v>20812</v>
      </c>
      <c r="C384" s="2247" t="s">
        <v>20813</v>
      </c>
      <c r="D384" s="2239" t="s">
        <v>20814</v>
      </c>
      <c r="E384" s="2240">
        <v>0.51400000000000001</v>
      </c>
      <c r="F384" s="2242">
        <v>0.3</v>
      </c>
      <c r="G384" s="2249"/>
      <c r="H384" s="2249"/>
      <c r="I384" s="43"/>
      <c r="J384" s="43"/>
      <c r="K384" s="43"/>
      <c r="L384" s="2249">
        <v>0.3</v>
      </c>
      <c r="M384" s="43"/>
      <c r="N384" s="43"/>
      <c r="O384" s="43"/>
      <c r="P384" s="2249">
        <v>0.214</v>
      </c>
      <c r="Q384" s="2249">
        <v>0.214</v>
      </c>
      <c r="R384" s="828" t="s">
        <v>20683</v>
      </c>
      <c r="S384" s="43"/>
      <c r="T384" s="43"/>
      <c r="U384" s="43"/>
      <c r="V384" s="43"/>
      <c r="W384" s="43"/>
      <c r="X384" s="2240"/>
      <c r="Y384" s="828"/>
      <c r="Z384" s="2240">
        <v>0.3</v>
      </c>
      <c r="AA384" s="2240">
        <v>0.214</v>
      </c>
    </row>
    <row r="385" spans="1:27" ht="38.25">
      <c r="A385" s="2028">
        <v>78</v>
      </c>
      <c r="B385" s="19" t="s">
        <v>20815</v>
      </c>
      <c r="C385" s="2247" t="s">
        <v>20816</v>
      </c>
      <c r="D385" s="2239" t="s">
        <v>20817</v>
      </c>
      <c r="E385" s="2240">
        <v>0.12</v>
      </c>
      <c r="F385" s="2242">
        <v>0.12</v>
      </c>
      <c r="G385" s="2252"/>
      <c r="H385" s="2252"/>
      <c r="I385" s="43"/>
      <c r="J385" s="43"/>
      <c r="K385" s="43"/>
      <c r="L385" s="2252">
        <v>0.12</v>
      </c>
      <c r="M385" s="43"/>
      <c r="N385" s="43"/>
      <c r="O385" s="43"/>
      <c r="P385" s="2252"/>
      <c r="Q385" s="2252"/>
      <c r="R385" s="828" t="s">
        <v>20683</v>
      </c>
      <c r="S385" s="43"/>
      <c r="T385" s="43"/>
      <c r="U385" s="43"/>
      <c r="V385" s="43"/>
      <c r="W385" s="43"/>
      <c r="X385" s="2240"/>
      <c r="Y385" s="828"/>
      <c r="Z385" s="2240">
        <v>0.12</v>
      </c>
      <c r="AA385" s="2240"/>
    </row>
    <row r="386" spans="1:27" ht="38.25">
      <c r="A386" s="2028">
        <v>79</v>
      </c>
      <c r="B386" s="19" t="s">
        <v>20818</v>
      </c>
      <c r="C386" s="2247" t="s">
        <v>20819</v>
      </c>
      <c r="D386" s="2239" t="s">
        <v>20820</v>
      </c>
      <c r="E386" s="2240">
        <v>0.24</v>
      </c>
      <c r="F386" s="2242">
        <v>0.24</v>
      </c>
      <c r="G386" s="2252"/>
      <c r="H386" s="2252"/>
      <c r="I386" s="43"/>
      <c r="J386" s="43"/>
      <c r="K386" s="43"/>
      <c r="L386" s="2252">
        <v>0.24</v>
      </c>
      <c r="M386" s="43"/>
      <c r="N386" s="43"/>
      <c r="O386" s="43"/>
      <c r="P386" s="2252"/>
      <c r="Q386" s="2252"/>
      <c r="R386" s="828">
        <v>5</v>
      </c>
      <c r="S386" s="43"/>
      <c r="T386" s="43"/>
      <c r="U386" s="43"/>
      <c r="V386" s="43"/>
      <c r="W386" s="43"/>
      <c r="X386" s="2240"/>
      <c r="Y386" s="828"/>
      <c r="Z386" s="663">
        <v>0.24</v>
      </c>
      <c r="AA386" s="2240"/>
    </row>
    <row r="387" spans="1:27" ht="38.25">
      <c r="A387" s="2028">
        <v>80</v>
      </c>
      <c r="B387" s="19" t="s">
        <v>20821</v>
      </c>
      <c r="C387" s="2247" t="s">
        <v>20822</v>
      </c>
      <c r="D387" s="1675" t="s">
        <v>20823</v>
      </c>
      <c r="E387" s="2240">
        <v>0.81599999999999995</v>
      </c>
      <c r="F387" s="2242">
        <v>0.5</v>
      </c>
      <c r="G387" s="2252"/>
      <c r="H387" s="2252"/>
      <c r="I387" s="43"/>
      <c r="J387" s="43"/>
      <c r="K387" s="43"/>
      <c r="L387" s="2252">
        <v>0.5</v>
      </c>
      <c r="M387" s="43"/>
      <c r="N387" s="43"/>
      <c r="O387" s="43"/>
      <c r="P387" s="2252">
        <v>0.316</v>
      </c>
      <c r="Q387" s="2252">
        <v>0.316</v>
      </c>
      <c r="R387" s="828" t="s">
        <v>20683</v>
      </c>
      <c r="S387" s="43"/>
      <c r="T387" s="43"/>
      <c r="U387" s="43"/>
      <c r="V387" s="43"/>
      <c r="W387" s="43"/>
      <c r="X387" s="2240"/>
      <c r="Y387" s="828"/>
      <c r="Z387" s="2240">
        <v>0.81599999999999995</v>
      </c>
      <c r="AA387" s="2240"/>
    </row>
    <row r="388" spans="1:27" ht="51">
      <c r="A388" s="2028">
        <v>81</v>
      </c>
      <c r="B388" s="19" t="s">
        <v>20824</v>
      </c>
      <c r="C388" s="2247" t="s">
        <v>20825</v>
      </c>
      <c r="D388" s="2239" t="s">
        <v>20826</v>
      </c>
      <c r="E388" s="2240">
        <v>0.19</v>
      </c>
      <c r="F388" s="2242">
        <v>0.19</v>
      </c>
      <c r="G388" s="2252">
        <v>0.19</v>
      </c>
      <c r="H388" s="2252"/>
      <c r="I388" s="43"/>
      <c r="J388" s="43"/>
      <c r="K388" s="43"/>
      <c r="L388" s="2252"/>
      <c r="M388" s="43"/>
      <c r="N388" s="43"/>
      <c r="O388" s="43"/>
      <c r="P388" s="2252"/>
      <c r="Q388" s="2252"/>
      <c r="R388" s="828">
        <v>5</v>
      </c>
      <c r="S388" s="43"/>
      <c r="T388" s="43"/>
      <c r="U388" s="43"/>
      <c r="V388" s="43"/>
      <c r="W388" s="43"/>
      <c r="X388" s="2240"/>
      <c r="Y388" s="828"/>
      <c r="Z388" s="2240">
        <v>0.19</v>
      </c>
      <c r="AA388" s="2240"/>
    </row>
    <row r="389" spans="1:27" ht="38.25">
      <c r="A389" s="2028">
        <v>82</v>
      </c>
      <c r="B389" s="19" t="s">
        <v>20827</v>
      </c>
      <c r="C389" s="2247" t="s">
        <v>20828</v>
      </c>
      <c r="D389" s="2239" t="s">
        <v>20829</v>
      </c>
      <c r="E389" s="2240">
        <v>0.68</v>
      </c>
      <c r="F389" s="2242"/>
      <c r="G389" s="2252"/>
      <c r="H389" s="2252"/>
      <c r="I389" s="43"/>
      <c r="J389" s="43"/>
      <c r="K389" s="43"/>
      <c r="L389" s="2252"/>
      <c r="M389" s="43"/>
      <c r="N389" s="43"/>
      <c r="O389" s="43"/>
      <c r="P389" s="2252">
        <v>0.68</v>
      </c>
      <c r="Q389" s="2252">
        <v>0.68</v>
      </c>
      <c r="R389" s="828" t="s">
        <v>20683</v>
      </c>
      <c r="S389" s="43"/>
      <c r="T389" s="43"/>
      <c r="U389" s="43"/>
      <c r="V389" s="43"/>
      <c r="W389" s="43"/>
      <c r="X389" s="2240"/>
      <c r="Y389" s="828"/>
      <c r="Z389" s="2240"/>
      <c r="AA389" s="2240">
        <v>0.68</v>
      </c>
    </row>
    <row r="390" spans="1:27" ht="38.25">
      <c r="A390" s="2028">
        <v>83</v>
      </c>
      <c r="B390" s="19" t="s">
        <v>20830</v>
      </c>
      <c r="C390" s="2247" t="s">
        <v>20831</v>
      </c>
      <c r="D390" s="2239" t="s">
        <v>20832</v>
      </c>
      <c r="E390" s="2240">
        <v>0.378</v>
      </c>
      <c r="F390" s="2242">
        <v>0.378</v>
      </c>
      <c r="G390" s="2252">
        <v>0.378</v>
      </c>
      <c r="H390" s="2252"/>
      <c r="I390" s="43"/>
      <c r="J390" s="43"/>
      <c r="K390" s="43"/>
      <c r="L390" s="2252"/>
      <c r="M390" s="43"/>
      <c r="N390" s="43"/>
      <c r="O390" s="43"/>
      <c r="P390" s="2252"/>
      <c r="Q390" s="2252"/>
      <c r="R390" s="828" t="s">
        <v>20683</v>
      </c>
      <c r="S390" s="43"/>
      <c r="T390" s="43"/>
      <c r="U390" s="43"/>
      <c r="V390" s="43"/>
      <c r="W390" s="43"/>
      <c r="X390" s="2240"/>
      <c r="Y390" s="828"/>
      <c r="Z390" s="2240">
        <v>0.378</v>
      </c>
      <c r="AA390" s="2240"/>
    </row>
    <row r="391" spans="1:27" ht="51">
      <c r="A391" s="2028">
        <v>84</v>
      </c>
      <c r="B391" s="19" t="s">
        <v>20833</v>
      </c>
      <c r="C391" s="2247" t="s">
        <v>20834</v>
      </c>
      <c r="D391" s="1675" t="s">
        <v>20835</v>
      </c>
      <c r="E391" s="2240">
        <v>0.38600000000000001</v>
      </c>
      <c r="F391" s="2242"/>
      <c r="G391" s="2252"/>
      <c r="H391" s="2252"/>
      <c r="I391" s="43"/>
      <c r="J391" s="43"/>
      <c r="K391" s="43"/>
      <c r="L391" s="2252"/>
      <c r="M391" s="43"/>
      <c r="N391" s="43"/>
      <c r="O391" s="43"/>
      <c r="P391" s="2252">
        <v>0.38600000000000001</v>
      </c>
      <c r="Q391" s="2252">
        <v>0.38600000000000001</v>
      </c>
      <c r="R391" s="828" t="s">
        <v>20683</v>
      </c>
      <c r="S391" s="43"/>
      <c r="T391" s="43"/>
      <c r="U391" s="43"/>
      <c r="V391" s="43"/>
      <c r="W391" s="43"/>
      <c r="X391" s="2240"/>
      <c r="Y391" s="828"/>
      <c r="Z391" s="2240"/>
      <c r="AA391" s="2240">
        <v>0.38600000000000001</v>
      </c>
    </row>
    <row r="392" spans="1:27" ht="51">
      <c r="A392" s="2028">
        <v>85</v>
      </c>
      <c r="B392" s="19" t="s">
        <v>20836</v>
      </c>
      <c r="C392" s="2247" t="s">
        <v>20837</v>
      </c>
      <c r="D392" s="2239" t="s">
        <v>20838</v>
      </c>
      <c r="E392" s="2240">
        <v>0.11600000000000001</v>
      </c>
      <c r="F392" s="2242">
        <v>0.11600000000000001</v>
      </c>
      <c r="G392" s="2252">
        <v>0.11600000000000001</v>
      </c>
      <c r="H392" s="2252"/>
      <c r="I392" s="43"/>
      <c r="J392" s="43"/>
      <c r="K392" s="43"/>
      <c r="L392" s="2252"/>
      <c r="M392" s="43"/>
      <c r="N392" s="43"/>
      <c r="O392" s="43"/>
      <c r="P392" s="2252"/>
      <c r="Q392" s="2252"/>
      <c r="R392" s="828">
        <v>5</v>
      </c>
      <c r="S392" s="43"/>
      <c r="T392" s="43"/>
      <c r="U392" s="43"/>
      <c r="V392" s="43"/>
      <c r="W392" s="43"/>
      <c r="X392" s="2240"/>
      <c r="Y392" s="828"/>
      <c r="Z392" s="663">
        <v>0.11600000000000001</v>
      </c>
      <c r="AA392" s="2240"/>
    </row>
    <row r="393" spans="1:27" ht="51">
      <c r="A393" s="2028">
        <v>86</v>
      </c>
      <c r="B393" s="19" t="s">
        <v>20839</v>
      </c>
      <c r="C393" s="2247" t="s">
        <v>20840</v>
      </c>
      <c r="D393" s="2239" t="s">
        <v>20841</v>
      </c>
      <c r="E393" s="2240">
        <v>0.34</v>
      </c>
      <c r="F393" s="2242">
        <v>0.34</v>
      </c>
      <c r="G393" s="2252"/>
      <c r="H393" s="2252"/>
      <c r="I393" s="43"/>
      <c r="J393" s="43"/>
      <c r="K393" s="43"/>
      <c r="L393" s="2252">
        <v>0.34</v>
      </c>
      <c r="M393" s="43"/>
      <c r="N393" s="43"/>
      <c r="O393" s="43"/>
      <c r="P393" s="2252"/>
      <c r="Q393" s="2252"/>
      <c r="R393" s="828" t="s">
        <v>20683</v>
      </c>
      <c r="S393" s="43"/>
      <c r="T393" s="43"/>
      <c r="U393" s="43"/>
      <c r="V393" s="43"/>
      <c r="W393" s="43"/>
      <c r="X393" s="2240"/>
      <c r="Y393" s="828"/>
      <c r="Z393" s="2240">
        <v>0.34</v>
      </c>
      <c r="AA393" s="2240"/>
    </row>
    <row r="394" spans="1:27" ht="63.75">
      <c r="A394" s="2028">
        <v>87</v>
      </c>
      <c r="B394" s="19" t="s">
        <v>20842</v>
      </c>
      <c r="C394" s="2247" t="s">
        <v>20843</v>
      </c>
      <c r="D394" s="2239" t="s">
        <v>20844</v>
      </c>
      <c r="E394" s="2240">
        <v>0.7</v>
      </c>
      <c r="F394" s="2242">
        <v>0.7</v>
      </c>
      <c r="G394" s="2252">
        <v>0.7</v>
      </c>
      <c r="H394" s="2252"/>
      <c r="I394" s="43"/>
      <c r="J394" s="43"/>
      <c r="K394" s="43"/>
      <c r="L394" s="2252"/>
      <c r="M394" s="43"/>
      <c r="N394" s="43"/>
      <c r="O394" s="43"/>
      <c r="P394" s="2252"/>
      <c r="Q394" s="2252"/>
      <c r="R394" s="828">
        <v>5</v>
      </c>
      <c r="S394" s="43"/>
      <c r="T394" s="43"/>
      <c r="U394" s="43"/>
      <c r="V394" s="43"/>
      <c r="W394" s="43"/>
      <c r="X394" s="2240"/>
      <c r="Y394" s="828"/>
      <c r="Z394" s="663">
        <v>0.7</v>
      </c>
      <c r="AA394" s="2240"/>
    </row>
    <row r="395" spans="1:27" ht="51">
      <c r="A395" s="2028">
        <v>88</v>
      </c>
      <c r="B395" s="19" t="s">
        <v>20845</v>
      </c>
      <c r="C395" s="2247" t="s">
        <v>20846</v>
      </c>
      <c r="D395" s="1675" t="s">
        <v>20847</v>
      </c>
      <c r="E395" s="2240">
        <v>0.43</v>
      </c>
      <c r="F395" s="2242">
        <v>0.2</v>
      </c>
      <c r="G395" s="2252"/>
      <c r="H395" s="2252">
        <v>0.2</v>
      </c>
      <c r="I395" s="43"/>
      <c r="J395" s="43"/>
      <c r="K395" s="43"/>
      <c r="L395" s="2252"/>
      <c r="M395" s="43"/>
      <c r="N395" s="43"/>
      <c r="O395" s="43"/>
      <c r="P395" s="2252">
        <v>0.23</v>
      </c>
      <c r="Q395" s="2252">
        <v>0.23</v>
      </c>
      <c r="R395" s="828" t="s">
        <v>20683</v>
      </c>
      <c r="S395" s="43"/>
      <c r="T395" s="43"/>
      <c r="U395" s="43"/>
      <c r="V395" s="43"/>
      <c r="W395" s="43"/>
      <c r="X395" s="2240"/>
      <c r="Y395" s="828"/>
      <c r="Z395" s="2240"/>
      <c r="AA395" s="2240">
        <v>0.43</v>
      </c>
    </row>
    <row r="396" spans="1:27" ht="63.75">
      <c r="A396" s="2028">
        <v>89</v>
      </c>
      <c r="B396" s="19" t="s">
        <v>20848</v>
      </c>
      <c r="C396" s="2247" t="s">
        <v>20849</v>
      </c>
      <c r="D396" s="2239" t="s">
        <v>20850</v>
      </c>
      <c r="E396" s="2240">
        <v>0.97</v>
      </c>
      <c r="F396" s="2242">
        <v>0.73</v>
      </c>
      <c r="G396" s="2252">
        <v>0.73</v>
      </c>
      <c r="H396" s="2252"/>
      <c r="I396" s="43"/>
      <c r="J396" s="43"/>
      <c r="K396" s="43"/>
      <c r="L396" s="2252"/>
      <c r="M396" s="43"/>
      <c r="N396" s="43"/>
      <c r="O396" s="43"/>
      <c r="P396" s="2252">
        <v>0.24</v>
      </c>
      <c r="Q396" s="2252">
        <v>0.24</v>
      </c>
      <c r="R396" s="828" t="s">
        <v>20683</v>
      </c>
      <c r="S396" s="43"/>
      <c r="T396" s="43"/>
      <c r="U396" s="43"/>
      <c r="V396" s="43"/>
      <c r="W396" s="43"/>
      <c r="X396" s="2240"/>
      <c r="Y396" s="828"/>
      <c r="Z396" s="2240">
        <v>0.97</v>
      </c>
      <c r="AA396" s="2240"/>
    </row>
    <row r="397" spans="1:27" ht="51">
      <c r="A397" s="2028">
        <v>90</v>
      </c>
      <c r="B397" s="19" t="s">
        <v>20851</v>
      </c>
      <c r="C397" s="2247" t="s">
        <v>20852</v>
      </c>
      <c r="D397" s="2239" t="s">
        <v>20853</v>
      </c>
      <c r="E397" s="2240">
        <v>0.2</v>
      </c>
      <c r="F397" s="2242">
        <v>0.2</v>
      </c>
      <c r="G397" s="2252">
        <v>0.2</v>
      </c>
      <c r="H397" s="2252"/>
      <c r="I397" s="43"/>
      <c r="J397" s="43"/>
      <c r="K397" s="43"/>
      <c r="L397" s="2252"/>
      <c r="M397" s="43"/>
      <c r="N397" s="43"/>
      <c r="O397" s="43"/>
      <c r="P397" s="2252"/>
      <c r="Q397" s="2252"/>
      <c r="R397" s="828">
        <v>5</v>
      </c>
      <c r="S397" s="43"/>
      <c r="T397" s="43"/>
      <c r="U397" s="43"/>
      <c r="V397" s="43"/>
      <c r="W397" s="43"/>
      <c r="X397" s="2240"/>
      <c r="Y397" s="828"/>
      <c r="Z397" s="663">
        <v>0.2</v>
      </c>
      <c r="AA397" s="2240"/>
    </row>
    <row r="398" spans="1:27" ht="38.25">
      <c r="A398" s="2028">
        <v>91</v>
      </c>
      <c r="B398" s="19" t="s">
        <v>20854</v>
      </c>
      <c r="C398" s="2247" t="s">
        <v>20855</v>
      </c>
      <c r="D398" s="2239" t="s">
        <v>20856</v>
      </c>
      <c r="E398" s="2240">
        <v>0.27</v>
      </c>
      <c r="F398" s="2242"/>
      <c r="G398" s="2252"/>
      <c r="H398" s="2252"/>
      <c r="I398" s="43"/>
      <c r="J398" s="43"/>
      <c r="K398" s="43"/>
      <c r="L398" s="2252"/>
      <c r="M398" s="43"/>
      <c r="N398" s="43"/>
      <c r="O398" s="43"/>
      <c r="P398" s="2252">
        <v>0.27</v>
      </c>
      <c r="Q398" s="2252">
        <v>0.27</v>
      </c>
      <c r="R398" s="828" t="s">
        <v>20683</v>
      </c>
      <c r="S398" s="43"/>
      <c r="T398" s="43"/>
      <c r="U398" s="43"/>
      <c r="V398" s="43"/>
      <c r="W398" s="43"/>
      <c r="X398" s="2240"/>
      <c r="Y398" s="828"/>
      <c r="Z398" s="2240"/>
      <c r="AA398" s="2240">
        <v>0.27</v>
      </c>
    </row>
    <row r="399" spans="1:27" ht="38.25">
      <c r="A399" s="2028">
        <v>92</v>
      </c>
      <c r="B399" s="19" t="s">
        <v>20857</v>
      </c>
      <c r="C399" s="2247" t="s">
        <v>20858</v>
      </c>
      <c r="D399" s="2239" t="s">
        <v>20859</v>
      </c>
      <c r="E399" s="2240">
        <v>0.15</v>
      </c>
      <c r="F399" s="2242"/>
      <c r="G399" s="2252"/>
      <c r="H399" s="2252"/>
      <c r="I399" s="43"/>
      <c r="J399" s="43"/>
      <c r="K399" s="43"/>
      <c r="L399" s="2252"/>
      <c r="M399" s="43"/>
      <c r="N399" s="43"/>
      <c r="O399" s="43"/>
      <c r="P399" s="2252">
        <v>0.15</v>
      </c>
      <c r="Q399" s="2252">
        <v>0.15</v>
      </c>
      <c r="R399" s="828" t="s">
        <v>20683</v>
      </c>
      <c r="S399" s="43"/>
      <c r="T399" s="43"/>
      <c r="U399" s="43"/>
      <c r="V399" s="43"/>
      <c r="W399" s="43"/>
      <c r="X399" s="2240"/>
      <c r="Y399" s="828"/>
      <c r="Z399" s="2240"/>
      <c r="AA399" s="2240">
        <v>0.15</v>
      </c>
    </row>
    <row r="400" spans="1:27" ht="38.25">
      <c r="A400" s="2028">
        <v>93</v>
      </c>
      <c r="B400" s="19" t="s">
        <v>20860</v>
      </c>
      <c r="C400" s="2247" t="s">
        <v>20861</v>
      </c>
      <c r="D400" s="2239" t="s">
        <v>20862</v>
      </c>
      <c r="E400" s="2240">
        <v>0.25</v>
      </c>
      <c r="F400" s="2242"/>
      <c r="G400" s="2252"/>
      <c r="H400" s="2252"/>
      <c r="I400" s="43"/>
      <c r="J400" s="43"/>
      <c r="K400" s="43"/>
      <c r="L400" s="2252"/>
      <c r="M400" s="43"/>
      <c r="N400" s="43"/>
      <c r="O400" s="43"/>
      <c r="P400" s="2252">
        <v>0.25</v>
      </c>
      <c r="Q400" s="2252">
        <v>0.25</v>
      </c>
      <c r="R400" s="828" t="s">
        <v>20683</v>
      </c>
      <c r="S400" s="43"/>
      <c r="T400" s="43"/>
      <c r="U400" s="43"/>
      <c r="V400" s="43"/>
      <c r="W400" s="43"/>
      <c r="X400" s="2240"/>
      <c r="Y400" s="828"/>
      <c r="Z400" s="2240"/>
      <c r="AA400" s="2240">
        <v>0.25</v>
      </c>
    </row>
    <row r="401" spans="1:27" ht="38.25">
      <c r="A401" s="2028">
        <v>94</v>
      </c>
      <c r="B401" s="19" t="s">
        <v>20863</v>
      </c>
      <c r="C401" s="2247" t="s">
        <v>20864</v>
      </c>
      <c r="D401" s="1675" t="s">
        <v>20865</v>
      </c>
      <c r="E401" s="2240">
        <v>0.31</v>
      </c>
      <c r="F401" s="2242"/>
      <c r="G401" s="2252"/>
      <c r="H401" s="2252"/>
      <c r="I401" s="43"/>
      <c r="J401" s="43"/>
      <c r="K401" s="43"/>
      <c r="L401" s="2252"/>
      <c r="M401" s="43"/>
      <c r="N401" s="43"/>
      <c r="O401" s="43"/>
      <c r="P401" s="2252">
        <v>0.31</v>
      </c>
      <c r="Q401" s="2252">
        <v>0.31</v>
      </c>
      <c r="R401" s="828" t="s">
        <v>20683</v>
      </c>
      <c r="S401" s="43"/>
      <c r="T401" s="43"/>
      <c r="U401" s="43"/>
      <c r="V401" s="43"/>
      <c r="W401" s="43"/>
      <c r="X401" s="2240"/>
      <c r="Y401" s="828"/>
      <c r="Z401" s="2240"/>
      <c r="AA401" s="2240">
        <v>0.31</v>
      </c>
    </row>
    <row r="402" spans="1:27" ht="51">
      <c r="A402" s="2028">
        <v>95</v>
      </c>
      <c r="B402" s="19" t="s">
        <v>20866</v>
      </c>
      <c r="C402" s="2247" t="s">
        <v>20867</v>
      </c>
      <c r="D402" s="2239" t="s">
        <v>20868</v>
      </c>
      <c r="E402" s="2240">
        <v>0.44</v>
      </c>
      <c r="F402" s="2242"/>
      <c r="G402" s="2252"/>
      <c r="H402" s="2252"/>
      <c r="I402" s="43"/>
      <c r="J402" s="43"/>
      <c r="K402" s="43"/>
      <c r="L402" s="2252"/>
      <c r="M402" s="43"/>
      <c r="N402" s="43"/>
      <c r="O402" s="43"/>
      <c r="P402" s="2252">
        <v>0.44</v>
      </c>
      <c r="Q402" s="2252">
        <v>0.44</v>
      </c>
      <c r="R402" s="828" t="s">
        <v>20683</v>
      </c>
      <c r="S402" s="43"/>
      <c r="T402" s="43"/>
      <c r="U402" s="43"/>
      <c r="V402" s="43"/>
      <c r="W402" s="43"/>
      <c r="X402" s="2240"/>
      <c r="Y402" s="828"/>
      <c r="Z402" s="2240"/>
      <c r="AA402" s="2240">
        <v>0.44</v>
      </c>
    </row>
    <row r="403" spans="1:27" ht="38.25">
      <c r="A403" s="2028">
        <v>96</v>
      </c>
      <c r="B403" s="19" t="s">
        <v>20869</v>
      </c>
      <c r="C403" s="2247" t="s">
        <v>20870</v>
      </c>
      <c r="D403" s="2239" t="s">
        <v>20871</v>
      </c>
      <c r="E403" s="2240">
        <v>0.24</v>
      </c>
      <c r="F403" s="2242"/>
      <c r="G403" s="2252"/>
      <c r="H403" s="2252"/>
      <c r="I403" s="43"/>
      <c r="J403" s="43"/>
      <c r="K403" s="43"/>
      <c r="L403" s="2252"/>
      <c r="M403" s="43"/>
      <c r="N403" s="43"/>
      <c r="O403" s="43"/>
      <c r="P403" s="2252">
        <v>0.24</v>
      </c>
      <c r="Q403" s="2252">
        <v>0.24</v>
      </c>
      <c r="R403" s="828" t="s">
        <v>20683</v>
      </c>
      <c r="S403" s="43"/>
      <c r="T403" s="43"/>
      <c r="U403" s="43"/>
      <c r="V403" s="43"/>
      <c r="W403" s="43"/>
      <c r="X403" s="2240"/>
      <c r="Y403" s="828"/>
      <c r="Z403" s="2240"/>
      <c r="AA403" s="2240">
        <v>0.24</v>
      </c>
    </row>
    <row r="404" spans="1:27" ht="38.25">
      <c r="A404" s="2028">
        <v>97</v>
      </c>
      <c r="B404" s="19" t="s">
        <v>20872</v>
      </c>
      <c r="C404" s="2247" t="s">
        <v>20873</v>
      </c>
      <c r="D404" s="2239" t="s">
        <v>20874</v>
      </c>
      <c r="E404" s="2240">
        <v>0.22</v>
      </c>
      <c r="F404" s="2242"/>
      <c r="G404" s="2252"/>
      <c r="H404" s="2252"/>
      <c r="I404" s="43"/>
      <c r="J404" s="43"/>
      <c r="K404" s="43"/>
      <c r="L404" s="2252"/>
      <c r="M404" s="43"/>
      <c r="N404" s="43"/>
      <c r="O404" s="43"/>
      <c r="P404" s="2252">
        <v>0.22</v>
      </c>
      <c r="Q404" s="2252">
        <v>0.22</v>
      </c>
      <c r="R404" s="828" t="s">
        <v>20683</v>
      </c>
      <c r="S404" s="43"/>
      <c r="T404" s="43"/>
      <c r="U404" s="43"/>
      <c r="V404" s="43"/>
      <c r="W404" s="43"/>
      <c r="X404" s="2240"/>
      <c r="Y404" s="828"/>
      <c r="Z404" s="2240"/>
      <c r="AA404" s="2240">
        <v>0.22</v>
      </c>
    </row>
    <row r="405" spans="1:27" ht="38.25">
      <c r="A405" s="2028">
        <v>98</v>
      </c>
      <c r="B405" s="19" t="s">
        <v>20875</v>
      </c>
      <c r="C405" s="2247" t="s">
        <v>20876</v>
      </c>
      <c r="D405" s="1675" t="s">
        <v>20877</v>
      </c>
      <c r="E405" s="2240">
        <v>0.31</v>
      </c>
      <c r="F405" s="2242"/>
      <c r="G405" s="2252"/>
      <c r="H405" s="2252"/>
      <c r="I405" s="43"/>
      <c r="J405" s="43"/>
      <c r="K405" s="43"/>
      <c r="L405" s="2252"/>
      <c r="M405" s="43"/>
      <c r="N405" s="43"/>
      <c r="O405" s="43"/>
      <c r="P405" s="2252">
        <v>0.31</v>
      </c>
      <c r="Q405" s="2252">
        <v>0.31</v>
      </c>
      <c r="R405" s="828" t="s">
        <v>20683</v>
      </c>
      <c r="S405" s="43"/>
      <c r="T405" s="43"/>
      <c r="U405" s="43"/>
      <c r="V405" s="43"/>
      <c r="W405" s="43"/>
      <c r="X405" s="2240"/>
      <c r="Y405" s="828"/>
      <c r="Z405" s="2240"/>
      <c r="AA405" s="2240">
        <v>0.31</v>
      </c>
    </row>
    <row r="406" spans="1:27" ht="38.25">
      <c r="A406" s="2028">
        <v>99</v>
      </c>
      <c r="B406" s="19" t="s">
        <v>20878</v>
      </c>
      <c r="C406" s="2247" t="s">
        <v>20879</v>
      </c>
      <c r="D406" s="2239" t="s">
        <v>20880</v>
      </c>
      <c r="E406" s="2240">
        <v>0.24</v>
      </c>
      <c r="F406" s="2242"/>
      <c r="G406" s="2252"/>
      <c r="H406" s="2252"/>
      <c r="I406" s="43"/>
      <c r="J406" s="43"/>
      <c r="K406" s="43"/>
      <c r="L406" s="2252"/>
      <c r="M406" s="43"/>
      <c r="N406" s="43"/>
      <c r="O406" s="43"/>
      <c r="P406" s="2252">
        <v>0.24</v>
      </c>
      <c r="Q406" s="2252">
        <v>0.24</v>
      </c>
      <c r="R406" s="828" t="s">
        <v>20683</v>
      </c>
      <c r="S406" s="43"/>
      <c r="T406" s="43"/>
      <c r="U406" s="43"/>
      <c r="V406" s="43"/>
      <c r="W406" s="43"/>
      <c r="X406" s="2240"/>
      <c r="Y406" s="828"/>
      <c r="Z406" s="2240"/>
      <c r="AA406" s="2240">
        <v>0.24</v>
      </c>
    </row>
    <row r="407" spans="1:27" ht="38.25">
      <c r="A407" s="2028">
        <v>100</v>
      </c>
      <c r="B407" s="19" t="s">
        <v>20881</v>
      </c>
      <c r="C407" s="2247" t="s">
        <v>20882</v>
      </c>
      <c r="D407" s="2239" t="s">
        <v>20883</v>
      </c>
      <c r="E407" s="2240">
        <v>0.27</v>
      </c>
      <c r="F407" s="2242"/>
      <c r="G407" s="2252"/>
      <c r="H407" s="2252"/>
      <c r="I407" s="43"/>
      <c r="J407" s="43"/>
      <c r="K407" s="43"/>
      <c r="L407" s="2252"/>
      <c r="M407" s="43"/>
      <c r="N407" s="43"/>
      <c r="O407" s="43"/>
      <c r="P407" s="2252">
        <v>0.27</v>
      </c>
      <c r="Q407" s="2252">
        <v>0.27</v>
      </c>
      <c r="R407" s="828" t="s">
        <v>20683</v>
      </c>
      <c r="S407" s="43"/>
      <c r="T407" s="43"/>
      <c r="U407" s="43"/>
      <c r="V407" s="43"/>
      <c r="W407" s="43"/>
      <c r="X407" s="2240"/>
      <c r="Y407" s="828"/>
      <c r="Z407" s="2240"/>
      <c r="AA407" s="2240">
        <v>0.27</v>
      </c>
    </row>
    <row r="408" spans="1:27" ht="51">
      <c r="A408" s="2028">
        <v>101</v>
      </c>
      <c r="B408" s="19" t="s">
        <v>20884</v>
      </c>
      <c r="C408" s="2247" t="s">
        <v>20885</v>
      </c>
      <c r="D408" s="2239" t="s">
        <v>20886</v>
      </c>
      <c r="E408" s="2240">
        <v>0.17</v>
      </c>
      <c r="F408" s="2242"/>
      <c r="G408" s="2252"/>
      <c r="H408" s="2252"/>
      <c r="I408" s="43"/>
      <c r="J408" s="43"/>
      <c r="K408" s="43"/>
      <c r="L408" s="2252"/>
      <c r="M408" s="43"/>
      <c r="N408" s="43"/>
      <c r="O408" s="43"/>
      <c r="P408" s="2252">
        <v>0.17</v>
      </c>
      <c r="Q408" s="2252">
        <v>0.17</v>
      </c>
      <c r="R408" s="828" t="s">
        <v>20683</v>
      </c>
      <c r="S408" s="43"/>
      <c r="T408" s="43"/>
      <c r="U408" s="43"/>
      <c r="V408" s="43"/>
      <c r="W408" s="43"/>
      <c r="X408" s="2240"/>
      <c r="Y408" s="828"/>
      <c r="Z408" s="2240"/>
      <c r="AA408" s="2240">
        <v>0.17</v>
      </c>
    </row>
    <row r="409" spans="1:27" ht="38.25">
      <c r="A409" s="2028">
        <v>102</v>
      </c>
      <c r="B409" s="19" t="s">
        <v>20887</v>
      </c>
      <c r="C409" s="2247" t="s">
        <v>20888</v>
      </c>
      <c r="D409" s="1675" t="s">
        <v>20889</v>
      </c>
      <c r="E409" s="2240">
        <v>0.32</v>
      </c>
      <c r="F409" s="2242"/>
      <c r="G409" s="2252"/>
      <c r="H409" s="2252"/>
      <c r="I409" s="43"/>
      <c r="J409" s="43"/>
      <c r="K409" s="43"/>
      <c r="L409" s="2252"/>
      <c r="M409" s="43"/>
      <c r="N409" s="43"/>
      <c r="O409" s="43"/>
      <c r="P409" s="2252">
        <v>0.32</v>
      </c>
      <c r="Q409" s="2252">
        <v>0.32</v>
      </c>
      <c r="R409" s="828" t="s">
        <v>20683</v>
      </c>
      <c r="S409" s="43"/>
      <c r="T409" s="43"/>
      <c r="U409" s="43"/>
      <c r="V409" s="43"/>
      <c r="W409" s="43"/>
      <c r="X409" s="2240"/>
      <c r="Y409" s="828"/>
      <c r="Z409" s="2240"/>
      <c r="AA409" s="2240">
        <v>0.32</v>
      </c>
    </row>
    <row r="410" spans="1:27" ht="38.25">
      <c r="A410" s="2028">
        <v>103</v>
      </c>
      <c r="B410" s="19" t="s">
        <v>20890</v>
      </c>
      <c r="C410" s="2247" t="s">
        <v>20891</v>
      </c>
      <c r="D410" s="2239" t="s">
        <v>20892</v>
      </c>
      <c r="E410" s="2240">
        <v>0.31</v>
      </c>
      <c r="F410" s="2242"/>
      <c r="G410" s="2252"/>
      <c r="H410" s="2252"/>
      <c r="I410" s="43"/>
      <c r="J410" s="43"/>
      <c r="K410" s="43"/>
      <c r="L410" s="2252"/>
      <c r="M410" s="43"/>
      <c r="N410" s="43"/>
      <c r="O410" s="43"/>
      <c r="P410" s="2252">
        <v>0.31</v>
      </c>
      <c r="Q410" s="2252">
        <v>0.31</v>
      </c>
      <c r="R410" s="828" t="s">
        <v>20683</v>
      </c>
      <c r="S410" s="43"/>
      <c r="T410" s="43"/>
      <c r="U410" s="43"/>
      <c r="V410" s="43"/>
      <c r="W410" s="43"/>
      <c r="X410" s="2240"/>
      <c r="Y410" s="828"/>
      <c r="Z410" s="2240"/>
      <c r="AA410" s="2240">
        <v>0.31</v>
      </c>
    </row>
    <row r="411" spans="1:27" ht="38.25">
      <c r="A411" s="2028">
        <v>104</v>
      </c>
      <c r="B411" s="19" t="s">
        <v>20893</v>
      </c>
      <c r="C411" s="2247" t="s">
        <v>20894</v>
      </c>
      <c r="D411" s="2239" t="s">
        <v>20895</v>
      </c>
      <c r="E411" s="2240">
        <v>2.2799999999999998</v>
      </c>
      <c r="F411" s="2242"/>
      <c r="G411" s="2252"/>
      <c r="H411" s="2252"/>
      <c r="I411" s="43"/>
      <c r="J411" s="43"/>
      <c r="K411" s="43"/>
      <c r="L411" s="2252"/>
      <c r="M411" s="43"/>
      <c r="N411" s="43"/>
      <c r="O411" s="43"/>
      <c r="P411" s="2252">
        <v>2.2799999999999998</v>
      </c>
      <c r="Q411" s="2252">
        <v>2.2799999999999998</v>
      </c>
      <c r="R411" s="828" t="s">
        <v>20683</v>
      </c>
      <c r="S411" s="43"/>
      <c r="T411" s="43"/>
      <c r="U411" s="43"/>
      <c r="V411" s="43"/>
      <c r="W411" s="43"/>
      <c r="X411" s="2240"/>
      <c r="Y411" s="828"/>
      <c r="Z411" s="2240"/>
      <c r="AA411" s="2240">
        <v>2.2799999999999998</v>
      </c>
    </row>
    <row r="412" spans="1:27" ht="38.25">
      <c r="A412" s="2028">
        <v>105</v>
      </c>
      <c r="B412" s="19" t="s">
        <v>20896</v>
      </c>
      <c r="C412" s="2247" t="s">
        <v>20897</v>
      </c>
      <c r="D412" s="2239" t="s">
        <v>20898</v>
      </c>
      <c r="E412" s="2240">
        <v>1.1499999999999999</v>
      </c>
      <c r="F412" s="2242"/>
      <c r="G412" s="2252"/>
      <c r="H412" s="2252"/>
      <c r="I412" s="43"/>
      <c r="J412" s="43"/>
      <c r="K412" s="43"/>
      <c r="L412" s="2252"/>
      <c r="M412" s="43"/>
      <c r="N412" s="43"/>
      <c r="O412" s="43"/>
      <c r="P412" s="2252">
        <v>1.1499999999999999</v>
      </c>
      <c r="Q412" s="2252">
        <v>1.1499999999999999</v>
      </c>
      <c r="R412" s="828" t="s">
        <v>20683</v>
      </c>
      <c r="S412" s="43"/>
      <c r="T412" s="43"/>
      <c r="U412" s="43"/>
      <c r="V412" s="43"/>
      <c r="W412" s="43"/>
      <c r="X412" s="2240"/>
      <c r="Y412" s="828"/>
      <c r="Z412" s="2240"/>
      <c r="AA412" s="2240">
        <v>1.1499999999999999</v>
      </c>
    </row>
    <row r="413" spans="1:27" ht="38.25">
      <c r="A413" s="2028">
        <v>106</v>
      </c>
      <c r="B413" s="19" t="s">
        <v>20899</v>
      </c>
      <c r="C413" s="2247" t="s">
        <v>20900</v>
      </c>
      <c r="D413" s="2239" t="s">
        <v>20901</v>
      </c>
      <c r="E413" s="2240">
        <v>0.2</v>
      </c>
      <c r="F413" s="2242"/>
      <c r="G413" s="2252"/>
      <c r="H413" s="2252"/>
      <c r="I413" s="43"/>
      <c r="J413" s="43"/>
      <c r="K413" s="43"/>
      <c r="L413" s="2252"/>
      <c r="M413" s="43"/>
      <c r="N413" s="43"/>
      <c r="O413" s="43"/>
      <c r="P413" s="2252">
        <v>0.2</v>
      </c>
      <c r="Q413" s="2252">
        <v>0.2</v>
      </c>
      <c r="R413" s="828" t="s">
        <v>20683</v>
      </c>
      <c r="S413" s="43"/>
      <c r="T413" s="43"/>
      <c r="U413" s="43"/>
      <c r="V413" s="43"/>
      <c r="W413" s="43"/>
      <c r="X413" s="2240"/>
      <c r="Y413" s="828"/>
      <c r="Z413" s="2240"/>
      <c r="AA413" s="2240">
        <v>0.2</v>
      </c>
    </row>
    <row r="414" spans="1:27" ht="51">
      <c r="A414" s="2028">
        <v>107</v>
      </c>
      <c r="B414" s="19" t="s">
        <v>20902</v>
      </c>
      <c r="C414" s="2247" t="s">
        <v>20903</v>
      </c>
      <c r="D414" s="1675" t="s">
        <v>20904</v>
      </c>
      <c r="E414" s="2240">
        <v>0.55000000000000004</v>
      </c>
      <c r="F414" s="2242"/>
      <c r="G414" s="2252"/>
      <c r="H414" s="2252"/>
      <c r="I414" s="43"/>
      <c r="J414" s="43"/>
      <c r="K414" s="43"/>
      <c r="L414" s="2252"/>
      <c r="M414" s="43"/>
      <c r="N414" s="43"/>
      <c r="O414" s="43"/>
      <c r="P414" s="2252">
        <v>0.55000000000000004</v>
      </c>
      <c r="Q414" s="2252">
        <v>0.55000000000000004</v>
      </c>
      <c r="R414" s="828" t="s">
        <v>20683</v>
      </c>
      <c r="S414" s="43"/>
      <c r="T414" s="43"/>
      <c r="U414" s="43"/>
      <c r="V414" s="43"/>
      <c r="W414" s="43"/>
      <c r="X414" s="2240"/>
      <c r="Y414" s="828"/>
      <c r="Z414" s="2240"/>
      <c r="AA414" s="2240">
        <v>0.55000000000000004</v>
      </c>
    </row>
    <row r="415" spans="1:27" ht="38.25">
      <c r="A415" s="2028">
        <v>108</v>
      </c>
      <c r="B415" s="19" t="s">
        <v>20905</v>
      </c>
      <c r="C415" s="2247" t="s">
        <v>20906</v>
      </c>
      <c r="D415" s="2239" t="s">
        <v>20907</v>
      </c>
      <c r="E415" s="2240">
        <v>0.79</v>
      </c>
      <c r="F415" s="2242"/>
      <c r="G415" s="2252"/>
      <c r="H415" s="2252"/>
      <c r="I415" s="43"/>
      <c r="J415" s="43"/>
      <c r="K415" s="43"/>
      <c r="L415" s="2252"/>
      <c r="M415" s="43"/>
      <c r="N415" s="43"/>
      <c r="O415" s="43"/>
      <c r="P415" s="2252">
        <v>0.79</v>
      </c>
      <c r="Q415" s="2252">
        <v>0.79</v>
      </c>
      <c r="R415" s="828" t="s">
        <v>20683</v>
      </c>
      <c r="S415" s="43"/>
      <c r="T415" s="43"/>
      <c r="U415" s="43"/>
      <c r="V415" s="43"/>
      <c r="W415" s="43"/>
      <c r="X415" s="2240"/>
      <c r="Y415" s="828"/>
      <c r="Z415" s="2240"/>
      <c r="AA415" s="2240">
        <v>0.79</v>
      </c>
    </row>
    <row r="416" spans="1:27" ht="38.25">
      <c r="A416" s="2028">
        <v>109</v>
      </c>
      <c r="B416" s="19" t="s">
        <v>20908</v>
      </c>
      <c r="C416" s="2247" t="s">
        <v>20909</v>
      </c>
      <c r="D416" s="2239" t="s">
        <v>20910</v>
      </c>
      <c r="E416" s="2240">
        <v>0.52</v>
      </c>
      <c r="F416" s="2242"/>
      <c r="G416" s="2252"/>
      <c r="H416" s="2252"/>
      <c r="I416" s="43"/>
      <c r="J416" s="43"/>
      <c r="K416" s="43"/>
      <c r="L416" s="2252"/>
      <c r="M416" s="43"/>
      <c r="N416" s="43"/>
      <c r="O416" s="43"/>
      <c r="P416" s="2252">
        <v>0.52</v>
      </c>
      <c r="Q416" s="2252">
        <v>0.52</v>
      </c>
      <c r="R416" s="828" t="s">
        <v>20683</v>
      </c>
      <c r="S416" s="43"/>
      <c r="T416" s="43"/>
      <c r="U416" s="43"/>
      <c r="V416" s="43"/>
      <c r="W416" s="43"/>
      <c r="X416" s="2240"/>
      <c r="Y416" s="828"/>
      <c r="Z416" s="2240"/>
      <c r="AA416" s="2240">
        <v>0.52</v>
      </c>
    </row>
    <row r="417" spans="1:27" ht="38.25">
      <c r="A417" s="2028">
        <v>110</v>
      </c>
      <c r="B417" s="19" t="s">
        <v>20911</v>
      </c>
      <c r="C417" s="2247" t="s">
        <v>20912</v>
      </c>
      <c r="D417" s="2239" t="s">
        <v>20913</v>
      </c>
      <c r="E417" s="2240">
        <v>1.55</v>
      </c>
      <c r="F417" s="2242"/>
      <c r="G417" s="2252"/>
      <c r="H417" s="2252"/>
      <c r="I417" s="43"/>
      <c r="J417" s="43"/>
      <c r="K417" s="43"/>
      <c r="L417" s="2252"/>
      <c r="M417" s="43"/>
      <c r="N417" s="43"/>
      <c r="O417" s="43"/>
      <c r="P417" s="2252">
        <v>1.55</v>
      </c>
      <c r="Q417" s="2252">
        <v>1.55</v>
      </c>
      <c r="R417" s="828" t="s">
        <v>20683</v>
      </c>
      <c r="S417" s="43"/>
      <c r="T417" s="43"/>
      <c r="U417" s="43"/>
      <c r="V417" s="43"/>
      <c r="W417" s="43"/>
      <c r="X417" s="2240"/>
      <c r="Y417" s="828"/>
      <c r="Z417" s="2240"/>
      <c r="AA417" s="2240">
        <v>1.55</v>
      </c>
    </row>
    <row r="418" spans="1:27" ht="51">
      <c r="A418" s="2028">
        <v>111</v>
      </c>
      <c r="B418" s="19" t="s">
        <v>20914</v>
      </c>
      <c r="C418" s="2247" t="s">
        <v>20915</v>
      </c>
      <c r="D418" s="1675" t="s">
        <v>20916</v>
      </c>
      <c r="E418" s="2240">
        <v>0.34</v>
      </c>
      <c r="F418" s="2242"/>
      <c r="G418" s="2252"/>
      <c r="H418" s="2252"/>
      <c r="I418" s="43"/>
      <c r="J418" s="43"/>
      <c r="K418" s="43"/>
      <c r="L418" s="2252"/>
      <c r="M418" s="43"/>
      <c r="N418" s="43"/>
      <c r="O418" s="43"/>
      <c r="P418" s="2252">
        <v>0.34</v>
      </c>
      <c r="Q418" s="2252">
        <v>0.34</v>
      </c>
      <c r="R418" s="828" t="s">
        <v>20683</v>
      </c>
      <c r="S418" s="43"/>
      <c r="T418" s="43"/>
      <c r="U418" s="43"/>
      <c r="V418" s="43"/>
      <c r="W418" s="43"/>
      <c r="X418" s="2240"/>
      <c r="Y418" s="828"/>
      <c r="Z418" s="2240"/>
      <c r="AA418" s="2240">
        <v>0.34</v>
      </c>
    </row>
    <row r="419" spans="1:27" ht="51">
      <c r="A419" s="2028">
        <v>112</v>
      </c>
      <c r="B419" s="19" t="s">
        <v>20917</v>
      </c>
      <c r="C419" s="2247" t="s">
        <v>20918</v>
      </c>
      <c r="D419" s="2239" t="s">
        <v>20919</v>
      </c>
      <c r="E419" s="2240">
        <v>0.37</v>
      </c>
      <c r="F419" s="2242"/>
      <c r="G419" s="2252"/>
      <c r="H419" s="2252"/>
      <c r="I419" s="43"/>
      <c r="J419" s="43"/>
      <c r="K419" s="43"/>
      <c r="L419" s="2252"/>
      <c r="M419" s="43"/>
      <c r="N419" s="43"/>
      <c r="O419" s="43"/>
      <c r="P419" s="2252">
        <v>0.37</v>
      </c>
      <c r="Q419" s="2252">
        <v>0.37</v>
      </c>
      <c r="R419" s="828" t="s">
        <v>20683</v>
      </c>
      <c r="S419" s="43"/>
      <c r="T419" s="43"/>
      <c r="U419" s="43"/>
      <c r="V419" s="43"/>
      <c r="W419" s="43"/>
      <c r="X419" s="2240"/>
      <c r="Y419" s="828"/>
      <c r="Z419" s="2240"/>
      <c r="AA419" s="2240">
        <v>0.37</v>
      </c>
    </row>
    <row r="420" spans="1:27" ht="51">
      <c r="A420" s="2028">
        <v>113</v>
      </c>
      <c r="B420" s="19" t="s">
        <v>20920</v>
      </c>
      <c r="C420" s="2247" t="s">
        <v>20921</v>
      </c>
      <c r="D420" s="2239" t="s">
        <v>20922</v>
      </c>
      <c r="E420" s="2240">
        <v>0.49</v>
      </c>
      <c r="F420" s="2242"/>
      <c r="G420" s="2252"/>
      <c r="H420" s="2252"/>
      <c r="I420" s="43"/>
      <c r="J420" s="43"/>
      <c r="K420" s="43"/>
      <c r="L420" s="2252"/>
      <c r="M420" s="43"/>
      <c r="N420" s="43"/>
      <c r="O420" s="43"/>
      <c r="P420" s="2252">
        <v>0.49</v>
      </c>
      <c r="Q420" s="2252">
        <v>0.49</v>
      </c>
      <c r="R420" s="828" t="s">
        <v>20683</v>
      </c>
      <c r="S420" s="43"/>
      <c r="T420" s="43"/>
      <c r="U420" s="43"/>
      <c r="V420" s="43"/>
      <c r="W420" s="43"/>
      <c r="X420" s="2240"/>
      <c r="Y420" s="828"/>
      <c r="Z420" s="2240"/>
      <c r="AA420" s="2240">
        <v>0.49</v>
      </c>
    </row>
    <row r="421" spans="1:27" ht="38.25">
      <c r="A421" s="2028">
        <v>114</v>
      </c>
      <c r="B421" s="19" t="s">
        <v>20923</v>
      </c>
      <c r="C421" s="2247" t="s">
        <v>20924</v>
      </c>
      <c r="D421" s="2239" t="s">
        <v>20925</v>
      </c>
      <c r="E421" s="2240">
        <v>1.46</v>
      </c>
      <c r="F421" s="2242"/>
      <c r="G421" s="2252"/>
      <c r="H421" s="2252"/>
      <c r="I421" s="43"/>
      <c r="J421" s="43"/>
      <c r="K421" s="43"/>
      <c r="L421" s="2252"/>
      <c r="M421" s="43"/>
      <c r="N421" s="43"/>
      <c r="O421" s="43"/>
      <c r="P421" s="2252">
        <v>1.46</v>
      </c>
      <c r="Q421" s="2252">
        <v>1.46</v>
      </c>
      <c r="R421" s="828" t="s">
        <v>20683</v>
      </c>
      <c r="S421" s="43"/>
      <c r="T421" s="43"/>
      <c r="U421" s="43"/>
      <c r="V421" s="43"/>
      <c r="W421" s="43"/>
      <c r="X421" s="2240"/>
      <c r="Y421" s="828"/>
      <c r="Z421" s="2240"/>
      <c r="AA421" s="2240">
        <v>1.46</v>
      </c>
    </row>
    <row r="422" spans="1:27" ht="51">
      <c r="A422" s="2028">
        <v>115</v>
      </c>
      <c r="B422" s="19" t="s">
        <v>20926</v>
      </c>
      <c r="C422" s="2247" t="s">
        <v>20927</v>
      </c>
      <c r="D422" s="1675" t="s">
        <v>20928</v>
      </c>
      <c r="E422" s="2240">
        <v>0.55000000000000004</v>
      </c>
      <c r="F422" s="2242"/>
      <c r="G422" s="2252"/>
      <c r="H422" s="2252"/>
      <c r="I422" s="43"/>
      <c r="J422" s="43"/>
      <c r="K422" s="43"/>
      <c r="L422" s="2252"/>
      <c r="M422" s="43"/>
      <c r="N422" s="43"/>
      <c r="O422" s="43"/>
      <c r="P422" s="2252">
        <v>0.55000000000000004</v>
      </c>
      <c r="Q422" s="2252">
        <v>0.55000000000000004</v>
      </c>
      <c r="R422" s="828" t="s">
        <v>20683</v>
      </c>
      <c r="S422" s="43"/>
      <c r="T422" s="43"/>
      <c r="U422" s="43"/>
      <c r="V422" s="43"/>
      <c r="W422" s="43"/>
      <c r="X422" s="2240"/>
      <c r="Y422" s="828"/>
      <c r="Z422" s="2240"/>
      <c r="AA422" s="2240">
        <v>0.55000000000000004</v>
      </c>
    </row>
    <row r="423" spans="1:27" ht="38.25">
      <c r="A423" s="2028">
        <v>116</v>
      </c>
      <c r="B423" s="19" t="s">
        <v>20929</v>
      </c>
      <c r="C423" s="2247" t="s">
        <v>20930</v>
      </c>
      <c r="D423" s="2239" t="s">
        <v>20931</v>
      </c>
      <c r="E423" s="2240">
        <v>4.0999999999999996</v>
      </c>
      <c r="F423" s="2242">
        <v>2.94</v>
      </c>
      <c r="G423" s="2252">
        <v>1.84</v>
      </c>
      <c r="H423" s="2252"/>
      <c r="I423" s="43"/>
      <c r="J423" s="43"/>
      <c r="K423" s="43"/>
      <c r="L423" s="2252">
        <v>1.1000000000000001</v>
      </c>
      <c r="M423" s="43"/>
      <c r="N423" s="43"/>
      <c r="O423" s="43"/>
      <c r="P423" s="2252">
        <v>1.1599999999999999</v>
      </c>
      <c r="Q423" s="2252">
        <v>1.1599999999999999</v>
      </c>
      <c r="R423" s="828" t="s">
        <v>20683</v>
      </c>
      <c r="S423" s="43"/>
      <c r="T423" s="43"/>
      <c r="U423" s="43"/>
      <c r="V423" s="43"/>
      <c r="W423" s="43"/>
      <c r="X423" s="2240"/>
      <c r="Y423" s="828"/>
      <c r="Z423" s="2240">
        <v>2.94</v>
      </c>
      <c r="AA423" s="2240">
        <v>1.1599999999999999</v>
      </c>
    </row>
    <row r="424" spans="1:27" ht="38.25">
      <c r="A424" s="2028">
        <v>117</v>
      </c>
      <c r="B424" s="19" t="s">
        <v>20932</v>
      </c>
      <c r="C424" s="2247" t="s">
        <v>20933</v>
      </c>
      <c r="D424" s="1675" t="s">
        <v>20934</v>
      </c>
      <c r="E424" s="2240">
        <v>0.25</v>
      </c>
      <c r="F424" s="2242">
        <v>0.25</v>
      </c>
      <c r="G424" s="2252"/>
      <c r="H424" s="2252"/>
      <c r="I424" s="43"/>
      <c r="J424" s="43"/>
      <c r="K424" s="43"/>
      <c r="L424" s="2252">
        <v>0.25</v>
      </c>
      <c r="M424" s="43"/>
      <c r="N424" s="43"/>
      <c r="O424" s="43"/>
      <c r="P424" s="2252"/>
      <c r="Q424" s="2252"/>
      <c r="R424" s="828" t="s">
        <v>20683</v>
      </c>
      <c r="S424" s="43"/>
      <c r="T424" s="43"/>
      <c r="U424" s="43"/>
      <c r="V424" s="43"/>
      <c r="W424" s="43"/>
      <c r="X424" s="2240"/>
      <c r="Y424" s="828"/>
      <c r="Z424" s="2240">
        <v>0.25</v>
      </c>
      <c r="AA424" s="2240"/>
    </row>
    <row r="425" spans="1:27" ht="38.25">
      <c r="A425" s="2028">
        <v>118</v>
      </c>
      <c r="B425" s="19" t="s">
        <v>20935</v>
      </c>
      <c r="C425" s="2247" t="s">
        <v>20936</v>
      </c>
      <c r="D425" s="2239" t="s">
        <v>20937</v>
      </c>
      <c r="E425" s="2240">
        <v>0.21</v>
      </c>
      <c r="F425" s="2242">
        <f>G425+H425+I425</f>
        <v>0</v>
      </c>
      <c r="G425" s="2252"/>
      <c r="H425" s="2252"/>
      <c r="I425" s="43"/>
      <c r="J425" s="43"/>
      <c r="K425" s="43"/>
      <c r="L425" s="2252"/>
      <c r="M425" s="43"/>
      <c r="N425" s="43"/>
      <c r="O425" s="43"/>
      <c r="P425" s="2252">
        <v>0.21</v>
      </c>
      <c r="Q425" s="2252">
        <v>0.21</v>
      </c>
      <c r="R425" s="828" t="s">
        <v>20683</v>
      </c>
      <c r="S425" s="43"/>
      <c r="T425" s="43"/>
      <c r="U425" s="43"/>
      <c r="V425" s="43"/>
      <c r="W425" s="43"/>
      <c r="X425" s="2240"/>
      <c r="Y425" s="828"/>
      <c r="Z425" s="2240"/>
      <c r="AA425" s="2240">
        <v>0.21</v>
      </c>
    </row>
    <row r="426" spans="1:27" ht="38.25">
      <c r="A426" s="2028">
        <v>119</v>
      </c>
      <c r="B426" s="19" t="s">
        <v>20938</v>
      </c>
      <c r="C426" s="2247" t="s">
        <v>20939</v>
      </c>
      <c r="D426" s="2239" t="s">
        <v>20940</v>
      </c>
      <c r="E426" s="2240">
        <v>0.11</v>
      </c>
      <c r="F426" s="2242">
        <f>G426+H426+I426</f>
        <v>0</v>
      </c>
      <c r="G426" s="2252"/>
      <c r="H426" s="2252"/>
      <c r="I426" s="43"/>
      <c r="J426" s="43"/>
      <c r="K426" s="43"/>
      <c r="L426" s="2252"/>
      <c r="M426" s="43"/>
      <c r="N426" s="43"/>
      <c r="O426" s="43"/>
      <c r="P426" s="2252">
        <v>0.11</v>
      </c>
      <c r="Q426" s="2252">
        <v>0.11</v>
      </c>
      <c r="R426" s="828" t="s">
        <v>20683</v>
      </c>
      <c r="S426" s="43"/>
      <c r="T426" s="43"/>
      <c r="U426" s="43"/>
      <c r="V426" s="43"/>
      <c r="W426" s="43"/>
      <c r="X426" s="2240"/>
      <c r="Y426" s="828"/>
      <c r="Z426" s="2240"/>
      <c r="AA426" s="2240">
        <v>0.11</v>
      </c>
    </row>
    <row r="427" spans="1:27" ht="38.25">
      <c r="A427" s="2028">
        <v>120</v>
      </c>
      <c r="B427" s="19" t="s">
        <v>20941</v>
      </c>
      <c r="C427" s="2247" t="s">
        <v>20942</v>
      </c>
      <c r="D427" s="2239" t="s">
        <v>20943</v>
      </c>
      <c r="E427" s="2240">
        <v>0.13</v>
      </c>
      <c r="F427" s="2242">
        <v>0.13</v>
      </c>
      <c r="G427" s="2252"/>
      <c r="H427" s="2252"/>
      <c r="I427" s="43"/>
      <c r="J427" s="43"/>
      <c r="K427" s="43"/>
      <c r="L427" s="2252">
        <v>0.13</v>
      </c>
      <c r="M427" s="43"/>
      <c r="N427" s="43"/>
      <c r="O427" s="43"/>
      <c r="P427" s="2252"/>
      <c r="Q427" s="2252"/>
      <c r="R427" s="828" t="s">
        <v>20683</v>
      </c>
      <c r="S427" s="43"/>
      <c r="T427" s="43"/>
      <c r="U427" s="43"/>
      <c r="V427" s="43"/>
      <c r="W427" s="43"/>
      <c r="X427" s="2240"/>
      <c r="Y427" s="828"/>
      <c r="Z427" s="2240">
        <v>0.13</v>
      </c>
      <c r="AA427" s="2240"/>
    </row>
    <row r="428" spans="1:27" ht="38.25">
      <c r="A428" s="2028">
        <v>121</v>
      </c>
      <c r="B428" s="19" t="s">
        <v>20944</v>
      </c>
      <c r="C428" s="2247" t="s">
        <v>20945</v>
      </c>
      <c r="D428" s="1675" t="s">
        <v>20946</v>
      </c>
      <c r="E428" s="2240">
        <v>1.1200000000000001</v>
      </c>
      <c r="F428" s="2242">
        <v>0.43</v>
      </c>
      <c r="G428" s="2252">
        <v>0.43</v>
      </c>
      <c r="H428" s="2252"/>
      <c r="I428" s="43"/>
      <c r="J428" s="43"/>
      <c r="K428" s="43"/>
      <c r="L428" s="2252"/>
      <c r="M428" s="43"/>
      <c r="N428" s="43"/>
      <c r="O428" s="43"/>
      <c r="P428" s="2252">
        <v>0.69</v>
      </c>
      <c r="Q428" s="2252">
        <v>0.69</v>
      </c>
      <c r="R428" s="828" t="s">
        <v>20683</v>
      </c>
      <c r="S428" s="43"/>
      <c r="T428" s="43"/>
      <c r="U428" s="43"/>
      <c r="V428" s="43"/>
      <c r="W428" s="43"/>
      <c r="X428" s="2240"/>
      <c r="Y428" s="828"/>
      <c r="Z428" s="2240">
        <v>1.1200000000000001</v>
      </c>
      <c r="AA428" s="2240"/>
    </row>
    <row r="429" spans="1:27" ht="38.25">
      <c r="A429" s="2028">
        <v>122</v>
      </c>
      <c r="B429" s="19" t="s">
        <v>20947</v>
      </c>
      <c r="C429" s="2247" t="s">
        <v>20948</v>
      </c>
      <c r="D429" s="1675" t="s">
        <v>20949</v>
      </c>
      <c r="E429" s="2240">
        <v>0.32</v>
      </c>
      <c r="F429" s="2242">
        <f>G429+H429+I429</f>
        <v>0</v>
      </c>
      <c r="G429" s="2252"/>
      <c r="H429" s="2252"/>
      <c r="I429" s="43"/>
      <c r="J429" s="43"/>
      <c r="K429" s="43"/>
      <c r="L429" s="2252"/>
      <c r="M429" s="43"/>
      <c r="N429" s="43"/>
      <c r="O429" s="43"/>
      <c r="P429" s="2252">
        <v>0.32</v>
      </c>
      <c r="Q429" s="2252">
        <v>0.32</v>
      </c>
      <c r="R429" s="828" t="s">
        <v>20683</v>
      </c>
      <c r="S429" s="43"/>
      <c r="T429" s="43"/>
      <c r="U429" s="43"/>
      <c r="V429" s="43"/>
      <c r="W429" s="43"/>
      <c r="X429" s="2240"/>
      <c r="Y429" s="828"/>
      <c r="Z429" s="2240"/>
      <c r="AA429" s="2240">
        <v>0.32</v>
      </c>
    </row>
    <row r="430" spans="1:27" ht="38.25">
      <c r="A430" s="2028">
        <v>123</v>
      </c>
      <c r="B430" s="19" t="s">
        <v>20950</v>
      </c>
      <c r="C430" s="2247" t="s">
        <v>20951</v>
      </c>
      <c r="D430" s="2239" t="s">
        <v>20952</v>
      </c>
      <c r="E430" s="2240">
        <v>0.13</v>
      </c>
      <c r="F430" s="2242">
        <f>G430+H430+I430</f>
        <v>0</v>
      </c>
      <c r="G430" s="2252"/>
      <c r="H430" s="2252"/>
      <c r="I430" s="43"/>
      <c r="J430" s="43"/>
      <c r="K430" s="43"/>
      <c r="L430" s="2252"/>
      <c r="M430" s="43"/>
      <c r="N430" s="43"/>
      <c r="O430" s="43"/>
      <c r="P430" s="2252">
        <v>0.13</v>
      </c>
      <c r="Q430" s="2252">
        <v>0.13</v>
      </c>
      <c r="R430" s="828" t="s">
        <v>20683</v>
      </c>
      <c r="S430" s="43"/>
      <c r="T430" s="43"/>
      <c r="U430" s="43"/>
      <c r="V430" s="43"/>
      <c r="W430" s="43"/>
      <c r="X430" s="2240"/>
      <c r="Y430" s="828"/>
      <c r="Z430" s="2240"/>
      <c r="AA430" s="2240">
        <v>0.13</v>
      </c>
    </row>
    <row r="431" spans="1:27" ht="38.25">
      <c r="A431" s="2028">
        <v>124</v>
      </c>
      <c r="B431" s="19" t="s">
        <v>20953</v>
      </c>
      <c r="C431" s="2247" t="s">
        <v>20954</v>
      </c>
      <c r="D431" s="2239" t="s">
        <v>20955</v>
      </c>
      <c r="E431" s="2240">
        <v>0.72</v>
      </c>
      <c r="F431" s="2242">
        <f>G431+H431+I431</f>
        <v>0</v>
      </c>
      <c r="G431" s="2252"/>
      <c r="H431" s="2252"/>
      <c r="I431" s="43"/>
      <c r="J431" s="43"/>
      <c r="K431" s="43"/>
      <c r="L431" s="2252"/>
      <c r="M431" s="43"/>
      <c r="N431" s="43"/>
      <c r="O431" s="43"/>
      <c r="P431" s="2252">
        <v>0.72</v>
      </c>
      <c r="Q431" s="2252">
        <v>0.72</v>
      </c>
      <c r="R431" s="828" t="s">
        <v>20683</v>
      </c>
      <c r="S431" s="43"/>
      <c r="T431" s="43"/>
      <c r="U431" s="43"/>
      <c r="V431" s="43"/>
      <c r="W431" s="43"/>
      <c r="X431" s="2240"/>
      <c r="Y431" s="828"/>
      <c r="Z431" s="2240"/>
      <c r="AA431" s="2240">
        <v>0.72</v>
      </c>
    </row>
    <row r="432" spans="1:27" ht="38.25">
      <c r="A432" s="2028">
        <v>125</v>
      </c>
      <c r="B432" s="19" t="s">
        <v>20956</v>
      </c>
      <c r="C432" s="2247" t="s">
        <v>20957</v>
      </c>
      <c r="D432" s="2239" t="s">
        <v>20958</v>
      </c>
      <c r="E432" s="2240">
        <v>0.34</v>
      </c>
      <c r="F432" s="2242">
        <v>0.34</v>
      </c>
      <c r="G432" s="2252"/>
      <c r="H432" s="2252"/>
      <c r="I432" s="43"/>
      <c r="J432" s="43"/>
      <c r="K432" s="43"/>
      <c r="L432" s="2252">
        <v>0.34</v>
      </c>
      <c r="M432" s="43"/>
      <c r="N432" s="43"/>
      <c r="O432" s="43"/>
      <c r="P432" s="2252"/>
      <c r="Q432" s="2252"/>
      <c r="R432" s="828" t="s">
        <v>20683</v>
      </c>
      <c r="S432" s="43"/>
      <c r="T432" s="43"/>
      <c r="U432" s="43"/>
      <c r="V432" s="43"/>
      <c r="W432" s="43"/>
      <c r="X432" s="2240"/>
      <c r="Y432" s="828"/>
      <c r="Z432" s="2240">
        <v>0.34</v>
      </c>
      <c r="AA432" s="2240"/>
    </row>
    <row r="433" spans="1:27" ht="38.25">
      <c r="A433" s="2028">
        <v>126</v>
      </c>
      <c r="B433" s="19" t="s">
        <v>20959</v>
      </c>
      <c r="C433" s="2247" t="s">
        <v>20960</v>
      </c>
      <c r="D433" s="1675" t="s">
        <v>20961</v>
      </c>
      <c r="E433" s="2240">
        <v>0.1</v>
      </c>
      <c r="F433" s="2242">
        <v>0.1</v>
      </c>
      <c r="G433" s="2252"/>
      <c r="H433" s="2252"/>
      <c r="I433" s="43"/>
      <c r="J433" s="43"/>
      <c r="K433" s="43"/>
      <c r="L433" s="2252">
        <v>0.1</v>
      </c>
      <c r="M433" s="43"/>
      <c r="N433" s="43"/>
      <c r="O433" s="43"/>
      <c r="P433" s="2252"/>
      <c r="Q433" s="2252"/>
      <c r="R433" s="828" t="s">
        <v>20683</v>
      </c>
      <c r="S433" s="43"/>
      <c r="T433" s="43"/>
      <c r="U433" s="43"/>
      <c r="V433" s="43"/>
      <c r="W433" s="43"/>
      <c r="X433" s="2240"/>
      <c r="Y433" s="828"/>
      <c r="Z433" s="2240">
        <v>0.1</v>
      </c>
      <c r="AA433" s="2240"/>
    </row>
    <row r="434" spans="1:27" ht="38.25">
      <c r="A434" s="2028">
        <v>127</v>
      </c>
      <c r="B434" s="19" t="s">
        <v>20962</v>
      </c>
      <c r="C434" s="2247" t="s">
        <v>20963</v>
      </c>
      <c r="D434" s="1675" t="s">
        <v>20964</v>
      </c>
      <c r="E434" s="2240">
        <v>0.26</v>
      </c>
      <c r="F434" s="2242">
        <f>G434+H434+I434</f>
        <v>0</v>
      </c>
      <c r="G434" s="2252"/>
      <c r="H434" s="2252"/>
      <c r="I434" s="43"/>
      <c r="J434" s="43"/>
      <c r="K434" s="43"/>
      <c r="L434" s="2252"/>
      <c r="M434" s="43"/>
      <c r="N434" s="43"/>
      <c r="O434" s="43"/>
      <c r="P434" s="2252">
        <v>0.26</v>
      </c>
      <c r="Q434" s="2252">
        <v>0.26</v>
      </c>
      <c r="R434" s="828" t="s">
        <v>20683</v>
      </c>
      <c r="S434" s="43"/>
      <c r="T434" s="43"/>
      <c r="U434" s="43"/>
      <c r="V434" s="43"/>
      <c r="W434" s="43"/>
      <c r="X434" s="2240"/>
      <c r="Y434" s="828"/>
      <c r="Z434" s="2240"/>
      <c r="AA434" s="2240">
        <v>0.26</v>
      </c>
    </row>
    <row r="435" spans="1:27" ht="38.25">
      <c r="A435" s="2028">
        <v>128</v>
      </c>
      <c r="B435" s="19" t="s">
        <v>20965</v>
      </c>
      <c r="C435" s="2247" t="s">
        <v>20966</v>
      </c>
      <c r="D435" s="2239" t="s">
        <v>20967</v>
      </c>
      <c r="E435" s="2240">
        <v>0.4</v>
      </c>
      <c r="F435" s="2242">
        <v>0</v>
      </c>
      <c r="G435" s="2252"/>
      <c r="H435" s="2252"/>
      <c r="I435" s="43"/>
      <c r="J435" s="43"/>
      <c r="K435" s="43"/>
      <c r="L435" s="2252"/>
      <c r="M435" s="43"/>
      <c r="N435" s="43"/>
      <c r="O435" s="43"/>
      <c r="P435" s="2252">
        <v>0.4</v>
      </c>
      <c r="Q435" s="2252">
        <v>0.4</v>
      </c>
      <c r="R435" s="828"/>
      <c r="S435" s="43"/>
      <c r="T435" s="43"/>
      <c r="U435" s="43"/>
      <c r="V435" s="43"/>
      <c r="W435" s="43"/>
      <c r="X435" s="2240"/>
      <c r="Y435" s="828"/>
      <c r="Z435" s="2240"/>
      <c r="AA435" s="2240">
        <v>0.4</v>
      </c>
    </row>
    <row r="436" spans="1:27" ht="51">
      <c r="A436" s="2028">
        <v>129</v>
      </c>
      <c r="B436" s="19" t="s">
        <v>20968</v>
      </c>
      <c r="C436" s="2247" t="s">
        <v>20969</v>
      </c>
      <c r="D436" s="2239" t="s">
        <v>20970</v>
      </c>
      <c r="E436" s="2240">
        <v>0.16</v>
      </c>
      <c r="F436" s="2242">
        <f t="shared" ref="F436:F443" si="15">G436+H436+I436</f>
        <v>0</v>
      </c>
      <c r="G436" s="2252"/>
      <c r="H436" s="2252"/>
      <c r="I436" s="43"/>
      <c r="J436" s="43"/>
      <c r="K436" s="43"/>
      <c r="L436" s="2252"/>
      <c r="M436" s="43"/>
      <c r="N436" s="43"/>
      <c r="O436" s="43"/>
      <c r="P436" s="2252">
        <v>0.16</v>
      </c>
      <c r="Q436" s="2252">
        <v>0.16</v>
      </c>
      <c r="R436" s="828" t="s">
        <v>20683</v>
      </c>
      <c r="S436" s="43"/>
      <c r="T436" s="43"/>
      <c r="U436" s="43"/>
      <c r="V436" s="43"/>
      <c r="W436" s="43"/>
      <c r="X436" s="2240"/>
      <c r="Y436" s="828"/>
      <c r="Z436" s="2240"/>
      <c r="AA436" s="2240">
        <v>0.16</v>
      </c>
    </row>
    <row r="437" spans="1:27" ht="38.25">
      <c r="A437" s="2028">
        <v>130</v>
      </c>
      <c r="B437" s="19" t="s">
        <v>20971</v>
      </c>
      <c r="C437" s="2247" t="s">
        <v>20972</v>
      </c>
      <c r="D437" s="2239" t="s">
        <v>20973</v>
      </c>
      <c r="E437" s="2240">
        <v>0.31</v>
      </c>
      <c r="F437" s="2242">
        <f t="shared" si="15"/>
        <v>0</v>
      </c>
      <c r="G437" s="2252"/>
      <c r="H437" s="2252"/>
      <c r="I437" s="43"/>
      <c r="J437" s="43"/>
      <c r="K437" s="43"/>
      <c r="L437" s="2252"/>
      <c r="M437" s="43"/>
      <c r="N437" s="43"/>
      <c r="O437" s="43"/>
      <c r="P437" s="2252">
        <v>0.31</v>
      </c>
      <c r="Q437" s="2252">
        <v>0.31</v>
      </c>
      <c r="R437" s="828" t="s">
        <v>20683</v>
      </c>
      <c r="S437" s="43"/>
      <c r="T437" s="43"/>
      <c r="U437" s="43"/>
      <c r="V437" s="43"/>
      <c r="W437" s="43"/>
      <c r="X437" s="2240"/>
      <c r="Y437" s="828"/>
      <c r="Z437" s="2240"/>
      <c r="AA437" s="2240">
        <v>0.31</v>
      </c>
    </row>
    <row r="438" spans="1:27" ht="38.25">
      <c r="A438" s="2028">
        <v>131</v>
      </c>
      <c r="B438" s="19" t="s">
        <v>20974</v>
      </c>
      <c r="C438" s="2247" t="s">
        <v>20975</v>
      </c>
      <c r="D438" s="1675" t="s">
        <v>20976</v>
      </c>
      <c r="E438" s="2240">
        <v>0.24</v>
      </c>
      <c r="F438" s="2242">
        <f t="shared" si="15"/>
        <v>0</v>
      </c>
      <c r="G438" s="2252"/>
      <c r="H438" s="2252"/>
      <c r="I438" s="43"/>
      <c r="J438" s="43"/>
      <c r="K438" s="43"/>
      <c r="L438" s="2252"/>
      <c r="M438" s="43"/>
      <c r="N438" s="43"/>
      <c r="O438" s="43"/>
      <c r="P438" s="2252">
        <v>0.24</v>
      </c>
      <c r="Q438" s="2252">
        <v>0.24</v>
      </c>
      <c r="R438" s="828" t="s">
        <v>20683</v>
      </c>
      <c r="S438" s="43"/>
      <c r="T438" s="43"/>
      <c r="U438" s="43"/>
      <c r="V438" s="43"/>
      <c r="W438" s="43"/>
      <c r="X438" s="2240"/>
      <c r="Y438" s="828"/>
      <c r="Z438" s="2240"/>
      <c r="AA438" s="2240">
        <v>0.24</v>
      </c>
    </row>
    <row r="439" spans="1:27" ht="38.25">
      <c r="A439" s="2028">
        <v>132</v>
      </c>
      <c r="B439" s="19" t="s">
        <v>20977</v>
      </c>
      <c r="C439" s="2247" t="s">
        <v>20978</v>
      </c>
      <c r="D439" s="1675" t="s">
        <v>20979</v>
      </c>
      <c r="E439" s="2240">
        <v>0.36</v>
      </c>
      <c r="F439" s="2242">
        <f t="shared" si="15"/>
        <v>0</v>
      </c>
      <c r="G439" s="2252"/>
      <c r="H439" s="2252"/>
      <c r="I439" s="43"/>
      <c r="J439" s="43"/>
      <c r="K439" s="43"/>
      <c r="L439" s="2252"/>
      <c r="M439" s="43"/>
      <c r="N439" s="43"/>
      <c r="O439" s="43"/>
      <c r="P439" s="2252">
        <v>0.36</v>
      </c>
      <c r="Q439" s="2252">
        <v>0.36</v>
      </c>
      <c r="R439" s="828" t="s">
        <v>20683</v>
      </c>
      <c r="S439" s="43"/>
      <c r="T439" s="43"/>
      <c r="U439" s="43"/>
      <c r="V439" s="43"/>
      <c r="W439" s="43"/>
      <c r="X439" s="2240"/>
      <c r="Y439" s="828"/>
      <c r="Z439" s="2240"/>
      <c r="AA439" s="2240">
        <v>0.36</v>
      </c>
    </row>
    <row r="440" spans="1:27" ht="38.25">
      <c r="A440" s="2028">
        <v>133</v>
      </c>
      <c r="B440" s="19" t="s">
        <v>20980</v>
      </c>
      <c r="C440" s="2247" t="s">
        <v>20981</v>
      </c>
      <c r="D440" s="2239" t="s">
        <v>20982</v>
      </c>
      <c r="E440" s="2240">
        <v>0.22</v>
      </c>
      <c r="F440" s="2242">
        <f t="shared" si="15"/>
        <v>0</v>
      </c>
      <c r="G440" s="2243"/>
      <c r="H440" s="2243"/>
      <c r="I440" s="43"/>
      <c r="J440" s="43"/>
      <c r="K440" s="43"/>
      <c r="L440" s="2243"/>
      <c r="M440" s="43"/>
      <c r="N440" s="43"/>
      <c r="O440" s="43"/>
      <c r="P440" s="2243">
        <v>0.22</v>
      </c>
      <c r="Q440" s="2243">
        <v>0.22</v>
      </c>
      <c r="R440" s="828" t="s">
        <v>20683</v>
      </c>
      <c r="S440" s="43"/>
      <c r="T440" s="43"/>
      <c r="U440" s="43"/>
      <c r="V440" s="43"/>
      <c r="W440" s="43"/>
      <c r="X440" s="2242"/>
      <c r="Y440" s="2253"/>
      <c r="Z440" s="2242"/>
      <c r="AA440" s="2242">
        <v>0.22</v>
      </c>
    </row>
    <row r="441" spans="1:27" ht="38.25">
      <c r="A441" s="2028">
        <v>134</v>
      </c>
      <c r="B441" s="19" t="s">
        <v>20983</v>
      </c>
      <c r="C441" s="2247" t="s">
        <v>20984</v>
      </c>
      <c r="D441" s="2239" t="s">
        <v>20985</v>
      </c>
      <c r="E441" s="2240">
        <v>0.34</v>
      </c>
      <c r="F441" s="2242">
        <f t="shared" si="15"/>
        <v>0</v>
      </c>
      <c r="G441" s="2243"/>
      <c r="H441" s="2243"/>
      <c r="I441" s="43"/>
      <c r="J441" s="43"/>
      <c r="K441" s="43"/>
      <c r="L441" s="2243"/>
      <c r="M441" s="43"/>
      <c r="N441" s="43"/>
      <c r="O441" s="43"/>
      <c r="P441" s="2243">
        <v>0.34</v>
      </c>
      <c r="Q441" s="2243">
        <v>0.34</v>
      </c>
      <c r="R441" s="828" t="s">
        <v>20683</v>
      </c>
      <c r="S441" s="43"/>
      <c r="T441" s="43"/>
      <c r="U441" s="43"/>
      <c r="V441" s="43"/>
      <c r="W441" s="43"/>
      <c r="X441" s="2242"/>
      <c r="Y441" s="2253"/>
      <c r="Z441" s="2242"/>
      <c r="AA441" s="2242">
        <v>0.34</v>
      </c>
    </row>
    <row r="442" spans="1:27" ht="51">
      <c r="A442" s="2028">
        <v>135</v>
      </c>
      <c r="B442" s="19" t="s">
        <v>20986</v>
      </c>
      <c r="C442" s="2247" t="s">
        <v>20987</v>
      </c>
      <c r="D442" s="2239" t="s">
        <v>20988</v>
      </c>
      <c r="E442" s="2240">
        <v>0.1</v>
      </c>
      <c r="F442" s="2242">
        <f t="shared" si="15"/>
        <v>0</v>
      </c>
      <c r="G442" s="2243"/>
      <c r="H442" s="2243"/>
      <c r="I442" s="43"/>
      <c r="J442" s="43"/>
      <c r="K442" s="43"/>
      <c r="L442" s="2243"/>
      <c r="M442" s="43"/>
      <c r="N442" s="43"/>
      <c r="O442" s="43"/>
      <c r="P442" s="2243">
        <v>0.1</v>
      </c>
      <c r="Q442" s="2243">
        <v>0.1</v>
      </c>
      <c r="R442" s="828" t="s">
        <v>20683</v>
      </c>
      <c r="S442" s="43"/>
      <c r="T442" s="43"/>
      <c r="U442" s="43"/>
      <c r="V442" s="43"/>
      <c r="W442" s="43"/>
      <c r="X442" s="2242"/>
      <c r="Y442" s="2253"/>
      <c r="Z442" s="2242"/>
      <c r="AA442" s="2242">
        <v>0.1</v>
      </c>
    </row>
    <row r="443" spans="1:27" ht="38.25">
      <c r="A443" s="2028">
        <v>136</v>
      </c>
      <c r="B443" s="19" t="s">
        <v>20989</v>
      </c>
      <c r="C443" s="2247" t="s">
        <v>20990</v>
      </c>
      <c r="D443" s="1675" t="s">
        <v>20991</v>
      </c>
      <c r="E443" s="2240">
        <v>0.44</v>
      </c>
      <c r="F443" s="2242">
        <f t="shared" si="15"/>
        <v>0</v>
      </c>
      <c r="G443" s="2243"/>
      <c r="H443" s="2243"/>
      <c r="I443" s="43"/>
      <c r="J443" s="43"/>
      <c r="K443" s="43"/>
      <c r="L443" s="2243"/>
      <c r="M443" s="43"/>
      <c r="N443" s="43"/>
      <c r="O443" s="43"/>
      <c r="P443" s="2243">
        <v>0.44</v>
      </c>
      <c r="Q443" s="2243">
        <v>0.44</v>
      </c>
      <c r="R443" s="828" t="s">
        <v>20683</v>
      </c>
      <c r="S443" s="43"/>
      <c r="T443" s="43"/>
      <c r="U443" s="43"/>
      <c r="V443" s="43"/>
      <c r="W443" s="43"/>
      <c r="X443" s="2242"/>
      <c r="Y443" s="2253"/>
      <c r="Z443" s="2242"/>
      <c r="AA443" s="2242">
        <v>0.44</v>
      </c>
    </row>
    <row r="444" spans="1:27" ht="51">
      <c r="A444" s="2028">
        <v>137</v>
      </c>
      <c r="B444" s="19" t="s">
        <v>20992</v>
      </c>
      <c r="C444" s="2247" t="s">
        <v>20993</v>
      </c>
      <c r="D444" s="1675" t="s">
        <v>20994</v>
      </c>
      <c r="E444" s="2240">
        <v>0.2</v>
      </c>
      <c r="F444" s="2242">
        <v>0</v>
      </c>
      <c r="G444" s="2243"/>
      <c r="H444" s="2243"/>
      <c r="I444" s="43"/>
      <c r="J444" s="43"/>
      <c r="K444" s="43"/>
      <c r="L444" s="2243"/>
      <c r="M444" s="43"/>
      <c r="N444" s="43"/>
      <c r="O444" s="43"/>
      <c r="P444" s="2243">
        <v>0.2</v>
      </c>
      <c r="Q444" s="2243">
        <v>0.2</v>
      </c>
      <c r="R444" s="828"/>
      <c r="S444" s="43"/>
      <c r="T444" s="43"/>
      <c r="U444" s="43"/>
      <c r="V444" s="43"/>
      <c r="W444" s="43"/>
      <c r="X444" s="2242"/>
      <c r="Y444" s="2253"/>
      <c r="Z444" s="2242"/>
      <c r="AA444" s="2242">
        <v>0.2</v>
      </c>
    </row>
    <row r="445" spans="1:27" ht="38.25">
      <c r="A445" s="2028">
        <v>138</v>
      </c>
      <c r="B445" s="19" t="s">
        <v>20995</v>
      </c>
      <c r="C445" s="2247" t="s">
        <v>20996</v>
      </c>
      <c r="D445" s="2239" t="s">
        <v>20997</v>
      </c>
      <c r="E445" s="2240">
        <v>0.16</v>
      </c>
      <c r="F445" s="2242">
        <f t="shared" ref="F445:F461" si="16">G445+H445+I445</f>
        <v>0</v>
      </c>
      <c r="G445" s="2243"/>
      <c r="H445" s="2243"/>
      <c r="I445" s="43"/>
      <c r="J445" s="43"/>
      <c r="K445" s="43"/>
      <c r="L445" s="2243"/>
      <c r="M445" s="43"/>
      <c r="N445" s="43"/>
      <c r="O445" s="43"/>
      <c r="P445" s="2243">
        <v>0.16</v>
      </c>
      <c r="Q445" s="2243">
        <v>0.16</v>
      </c>
      <c r="R445" s="828" t="s">
        <v>20683</v>
      </c>
      <c r="S445" s="43"/>
      <c r="T445" s="43"/>
      <c r="U445" s="43"/>
      <c r="V445" s="43"/>
      <c r="W445" s="43"/>
      <c r="X445" s="2242"/>
      <c r="Y445" s="2253"/>
      <c r="Z445" s="2242"/>
      <c r="AA445" s="2242">
        <v>0.16</v>
      </c>
    </row>
    <row r="446" spans="1:27" ht="38.25">
      <c r="A446" s="2028">
        <v>139</v>
      </c>
      <c r="B446" s="19" t="s">
        <v>20998</v>
      </c>
      <c r="C446" s="2247" t="s">
        <v>20999</v>
      </c>
      <c r="D446" s="2239" t="s">
        <v>21000</v>
      </c>
      <c r="E446" s="2240">
        <v>0.89</v>
      </c>
      <c r="F446" s="2242">
        <f t="shared" si="16"/>
        <v>0</v>
      </c>
      <c r="G446" s="2243"/>
      <c r="H446" s="2243"/>
      <c r="I446" s="43"/>
      <c r="J446" s="43"/>
      <c r="K446" s="43"/>
      <c r="L446" s="2243"/>
      <c r="M446" s="43"/>
      <c r="N446" s="43"/>
      <c r="O446" s="43"/>
      <c r="P446" s="2243">
        <v>0.89</v>
      </c>
      <c r="Q446" s="2243">
        <v>0.89</v>
      </c>
      <c r="R446" s="828" t="s">
        <v>20683</v>
      </c>
      <c r="S446" s="43"/>
      <c r="T446" s="43"/>
      <c r="U446" s="43"/>
      <c r="V446" s="43"/>
      <c r="W446" s="43"/>
      <c r="X446" s="2242"/>
      <c r="Y446" s="2253"/>
      <c r="Z446" s="2242"/>
      <c r="AA446" s="2242">
        <v>0.89</v>
      </c>
    </row>
    <row r="447" spans="1:27" ht="38.25">
      <c r="A447" s="2028">
        <v>140</v>
      </c>
      <c r="B447" s="19" t="s">
        <v>21001</v>
      </c>
      <c r="C447" s="2247" t="s">
        <v>21002</v>
      </c>
      <c r="D447" s="2239" t="s">
        <v>21003</v>
      </c>
      <c r="E447" s="2240">
        <v>0.1</v>
      </c>
      <c r="F447" s="2242">
        <f t="shared" si="16"/>
        <v>0</v>
      </c>
      <c r="G447" s="2243"/>
      <c r="H447" s="2243"/>
      <c r="I447" s="43"/>
      <c r="J447" s="43"/>
      <c r="K447" s="43"/>
      <c r="L447" s="2243"/>
      <c r="M447" s="43"/>
      <c r="N447" s="43"/>
      <c r="O447" s="43"/>
      <c r="P447" s="2243">
        <v>0.1</v>
      </c>
      <c r="Q447" s="2243">
        <v>0.1</v>
      </c>
      <c r="R447" s="828" t="s">
        <v>20683</v>
      </c>
      <c r="S447" s="43"/>
      <c r="T447" s="43"/>
      <c r="U447" s="43"/>
      <c r="V447" s="43"/>
      <c r="W447" s="43"/>
      <c r="X447" s="2242"/>
      <c r="Y447" s="2253"/>
      <c r="Z447" s="2242"/>
      <c r="AA447" s="2242">
        <v>0.1</v>
      </c>
    </row>
    <row r="448" spans="1:27" ht="38.25">
      <c r="A448" s="2028">
        <v>141</v>
      </c>
      <c r="B448" s="19" t="s">
        <v>21004</v>
      </c>
      <c r="C448" s="2247" t="s">
        <v>21005</v>
      </c>
      <c r="D448" s="1675" t="s">
        <v>21006</v>
      </c>
      <c r="E448" s="2240">
        <v>0.24</v>
      </c>
      <c r="F448" s="2242">
        <f t="shared" si="16"/>
        <v>0</v>
      </c>
      <c r="G448" s="2243"/>
      <c r="H448" s="2243"/>
      <c r="I448" s="43"/>
      <c r="J448" s="43"/>
      <c r="K448" s="43"/>
      <c r="L448" s="2243"/>
      <c r="M448" s="43"/>
      <c r="N448" s="43"/>
      <c r="O448" s="43"/>
      <c r="P448" s="2243">
        <v>0.24</v>
      </c>
      <c r="Q448" s="2243">
        <v>0.24</v>
      </c>
      <c r="R448" s="828" t="s">
        <v>20683</v>
      </c>
      <c r="S448" s="43"/>
      <c r="T448" s="43"/>
      <c r="U448" s="43"/>
      <c r="V448" s="43"/>
      <c r="W448" s="43"/>
      <c r="X448" s="2242"/>
      <c r="Y448" s="2253"/>
      <c r="Z448" s="2242"/>
      <c r="AA448" s="2242">
        <v>0.24</v>
      </c>
    </row>
    <row r="449" spans="1:27" ht="51">
      <c r="A449" s="2028">
        <v>142</v>
      </c>
      <c r="B449" s="19" t="s">
        <v>21007</v>
      </c>
      <c r="C449" s="2247" t="s">
        <v>21008</v>
      </c>
      <c r="D449" s="1675" t="s">
        <v>21009</v>
      </c>
      <c r="E449" s="2240">
        <v>0.4</v>
      </c>
      <c r="F449" s="2242">
        <f t="shared" si="16"/>
        <v>0</v>
      </c>
      <c r="G449" s="2243"/>
      <c r="H449" s="2243"/>
      <c r="I449" s="43"/>
      <c r="J449" s="43"/>
      <c r="K449" s="43"/>
      <c r="L449" s="2243"/>
      <c r="M449" s="43"/>
      <c r="N449" s="43"/>
      <c r="O449" s="43"/>
      <c r="P449" s="2243">
        <v>0.4</v>
      </c>
      <c r="Q449" s="2243">
        <v>0.4</v>
      </c>
      <c r="R449" s="828" t="s">
        <v>20683</v>
      </c>
      <c r="S449" s="43"/>
      <c r="T449" s="43"/>
      <c r="U449" s="43"/>
      <c r="V449" s="43"/>
      <c r="W449" s="43"/>
      <c r="X449" s="2242"/>
      <c r="Y449" s="2253"/>
      <c r="Z449" s="2242"/>
      <c r="AA449" s="2242">
        <v>0.4</v>
      </c>
    </row>
    <row r="450" spans="1:27" ht="38.25">
      <c r="A450" s="2028">
        <v>143</v>
      </c>
      <c r="B450" s="19" t="s">
        <v>21010</v>
      </c>
      <c r="C450" s="2247" t="s">
        <v>21011</v>
      </c>
      <c r="D450" s="2239" t="s">
        <v>21012</v>
      </c>
      <c r="E450" s="2240">
        <v>0.82</v>
      </c>
      <c r="F450" s="2242">
        <f t="shared" si="16"/>
        <v>0</v>
      </c>
      <c r="G450" s="2243"/>
      <c r="H450" s="2243"/>
      <c r="I450" s="43"/>
      <c r="J450" s="43"/>
      <c r="K450" s="43"/>
      <c r="L450" s="2243"/>
      <c r="M450" s="43"/>
      <c r="N450" s="43"/>
      <c r="O450" s="43"/>
      <c r="P450" s="2243">
        <v>0.82</v>
      </c>
      <c r="Q450" s="2243">
        <v>0.82</v>
      </c>
      <c r="R450" s="828" t="s">
        <v>20683</v>
      </c>
      <c r="S450" s="43"/>
      <c r="T450" s="43"/>
      <c r="U450" s="43"/>
      <c r="V450" s="43"/>
      <c r="W450" s="43"/>
      <c r="X450" s="2242"/>
      <c r="Y450" s="2253"/>
      <c r="Z450" s="2242"/>
      <c r="AA450" s="2242">
        <v>0.82</v>
      </c>
    </row>
    <row r="451" spans="1:27" ht="38.25">
      <c r="A451" s="2028">
        <v>144</v>
      </c>
      <c r="B451" s="19" t="s">
        <v>21013</v>
      </c>
      <c r="C451" s="2247" t="s">
        <v>21014</v>
      </c>
      <c r="D451" s="2239" t="s">
        <v>21015</v>
      </c>
      <c r="E451" s="2240">
        <v>0.6</v>
      </c>
      <c r="F451" s="2242">
        <f t="shared" si="16"/>
        <v>0</v>
      </c>
      <c r="G451" s="2243"/>
      <c r="H451" s="2243"/>
      <c r="I451" s="43"/>
      <c r="J451" s="43"/>
      <c r="K451" s="43"/>
      <c r="L451" s="2243"/>
      <c r="M451" s="43"/>
      <c r="N451" s="43"/>
      <c r="O451" s="43"/>
      <c r="P451" s="2243">
        <v>0.6</v>
      </c>
      <c r="Q451" s="2243">
        <v>0.6</v>
      </c>
      <c r="R451" s="828" t="s">
        <v>20683</v>
      </c>
      <c r="S451" s="43"/>
      <c r="T451" s="43"/>
      <c r="U451" s="43"/>
      <c r="V451" s="43"/>
      <c r="W451" s="43"/>
      <c r="X451" s="2242"/>
      <c r="Y451" s="2253"/>
      <c r="Z451" s="2242"/>
      <c r="AA451" s="2242">
        <v>0.6</v>
      </c>
    </row>
    <row r="452" spans="1:27" ht="38.25">
      <c r="A452" s="2028">
        <v>145</v>
      </c>
      <c r="B452" s="19" t="s">
        <v>21016</v>
      </c>
      <c r="C452" s="2247" t="s">
        <v>21017</v>
      </c>
      <c r="D452" s="2239" t="s">
        <v>21018</v>
      </c>
      <c r="E452" s="2240">
        <v>0.35</v>
      </c>
      <c r="F452" s="2242">
        <f t="shared" si="16"/>
        <v>0</v>
      </c>
      <c r="G452" s="2243"/>
      <c r="H452" s="2243"/>
      <c r="I452" s="43"/>
      <c r="J452" s="43"/>
      <c r="K452" s="43"/>
      <c r="L452" s="2243"/>
      <c r="M452" s="43"/>
      <c r="N452" s="43"/>
      <c r="O452" s="43"/>
      <c r="P452" s="2243">
        <v>0.35</v>
      </c>
      <c r="Q452" s="2243">
        <v>0.35</v>
      </c>
      <c r="R452" s="828" t="s">
        <v>20683</v>
      </c>
      <c r="S452" s="43"/>
      <c r="T452" s="43"/>
      <c r="U452" s="43"/>
      <c r="V452" s="43"/>
      <c r="W452" s="43"/>
      <c r="X452" s="2242"/>
      <c r="Y452" s="2253"/>
      <c r="Z452" s="2242"/>
      <c r="AA452" s="2242">
        <v>0.35</v>
      </c>
    </row>
    <row r="453" spans="1:27" ht="51">
      <c r="A453" s="2028">
        <v>146</v>
      </c>
      <c r="B453" s="19" t="s">
        <v>21019</v>
      </c>
      <c r="C453" s="2247" t="s">
        <v>21020</v>
      </c>
      <c r="D453" s="1675" t="s">
        <v>21021</v>
      </c>
      <c r="E453" s="2240">
        <v>0.3</v>
      </c>
      <c r="F453" s="2242">
        <f t="shared" si="16"/>
        <v>0</v>
      </c>
      <c r="G453" s="2243"/>
      <c r="H453" s="2243"/>
      <c r="I453" s="43"/>
      <c r="J453" s="43"/>
      <c r="K453" s="43"/>
      <c r="L453" s="2243"/>
      <c r="M453" s="43"/>
      <c r="N453" s="43"/>
      <c r="O453" s="43"/>
      <c r="P453" s="2243">
        <v>0.3</v>
      </c>
      <c r="Q453" s="2243">
        <v>0.3</v>
      </c>
      <c r="R453" s="828" t="s">
        <v>20683</v>
      </c>
      <c r="S453" s="43"/>
      <c r="T453" s="43"/>
      <c r="U453" s="43"/>
      <c r="V453" s="43"/>
      <c r="W453" s="43"/>
      <c r="X453" s="2242"/>
      <c r="Y453" s="2253"/>
      <c r="Z453" s="2242"/>
      <c r="AA453" s="2242">
        <v>0.3</v>
      </c>
    </row>
    <row r="454" spans="1:27" ht="38.25">
      <c r="A454" s="2028">
        <v>147</v>
      </c>
      <c r="B454" s="19" t="s">
        <v>21022</v>
      </c>
      <c r="C454" s="2247" t="s">
        <v>21023</v>
      </c>
      <c r="D454" s="1675" t="s">
        <v>21024</v>
      </c>
      <c r="E454" s="2240">
        <v>0.34</v>
      </c>
      <c r="F454" s="2242">
        <f t="shared" si="16"/>
        <v>0</v>
      </c>
      <c r="G454" s="2243"/>
      <c r="H454" s="2243"/>
      <c r="I454" s="43"/>
      <c r="J454" s="43"/>
      <c r="K454" s="43"/>
      <c r="L454" s="2243"/>
      <c r="M454" s="43"/>
      <c r="N454" s="43"/>
      <c r="O454" s="43"/>
      <c r="P454" s="2243">
        <v>0.34</v>
      </c>
      <c r="Q454" s="2243">
        <v>0.34</v>
      </c>
      <c r="R454" s="828" t="s">
        <v>20683</v>
      </c>
      <c r="S454" s="43"/>
      <c r="T454" s="43"/>
      <c r="U454" s="43"/>
      <c r="V454" s="43"/>
      <c r="W454" s="43"/>
      <c r="X454" s="2242"/>
      <c r="Y454" s="2253"/>
      <c r="Z454" s="2242"/>
      <c r="AA454" s="2242">
        <v>0.34</v>
      </c>
    </row>
    <row r="455" spans="1:27" ht="38.25">
      <c r="A455" s="2028">
        <v>148</v>
      </c>
      <c r="B455" s="19" t="s">
        <v>21025</v>
      </c>
      <c r="C455" s="2247" t="s">
        <v>21026</v>
      </c>
      <c r="D455" s="2239" t="s">
        <v>21027</v>
      </c>
      <c r="E455" s="2240">
        <v>0.18</v>
      </c>
      <c r="F455" s="2242">
        <f t="shared" si="16"/>
        <v>0</v>
      </c>
      <c r="G455" s="2243"/>
      <c r="H455" s="2243"/>
      <c r="I455" s="43"/>
      <c r="J455" s="43"/>
      <c r="K455" s="43"/>
      <c r="L455" s="2243"/>
      <c r="M455" s="43"/>
      <c r="N455" s="43"/>
      <c r="O455" s="43"/>
      <c r="P455" s="2243">
        <v>0.18</v>
      </c>
      <c r="Q455" s="2243">
        <v>0.18</v>
      </c>
      <c r="R455" s="828" t="s">
        <v>20683</v>
      </c>
      <c r="S455" s="43"/>
      <c r="T455" s="43"/>
      <c r="U455" s="43"/>
      <c r="V455" s="43"/>
      <c r="W455" s="43"/>
      <c r="X455" s="2242"/>
      <c r="Y455" s="2253"/>
      <c r="Z455" s="2242"/>
      <c r="AA455" s="2242">
        <v>0.18</v>
      </c>
    </row>
    <row r="456" spans="1:27" ht="38.25">
      <c r="A456" s="2028">
        <v>149</v>
      </c>
      <c r="B456" s="19" t="s">
        <v>21028</v>
      </c>
      <c r="C456" s="2247" t="s">
        <v>21029</v>
      </c>
      <c r="D456" s="2239" t="s">
        <v>21030</v>
      </c>
      <c r="E456" s="2240">
        <v>0.76</v>
      </c>
      <c r="F456" s="2242">
        <f t="shared" si="16"/>
        <v>0</v>
      </c>
      <c r="G456" s="2243"/>
      <c r="H456" s="2243"/>
      <c r="I456" s="43"/>
      <c r="J456" s="43"/>
      <c r="K456" s="43"/>
      <c r="L456" s="2243"/>
      <c r="M456" s="43"/>
      <c r="N456" s="43"/>
      <c r="O456" s="43"/>
      <c r="P456" s="2243">
        <v>0.76</v>
      </c>
      <c r="Q456" s="2243">
        <v>0.76</v>
      </c>
      <c r="R456" s="828" t="s">
        <v>20683</v>
      </c>
      <c r="S456" s="43"/>
      <c r="T456" s="43"/>
      <c r="U456" s="43"/>
      <c r="V456" s="43"/>
      <c r="W456" s="43"/>
      <c r="X456" s="2242"/>
      <c r="Y456" s="2253"/>
      <c r="Z456" s="2242"/>
      <c r="AA456" s="2242">
        <v>0.76</v>
      </c>
    </row>
    <row r="457" spans="1:27" ht="38.25">
      <c r="A457" s="2028">
        <v>150</v>
      </c>
      <c r="B457" s="19" t="s">
        <v>21031</v>
      </c>
      <c r="C457" s="2247" t="s">
        <v>21032</v>
      </c>
      <c r="D457" s="2239" t="s">
        <v>21033</v>
      </c>
      <c r="E457" s="2240">
        <v>0.65</v>
      </c>
      <c r="F457" s="2242">
        <f t="shared" si="16"/>
        <v>0</v>
      </c>
      <c r="G457" s="2243"/>
      <c r="H457" s="2243"/>
      <c r="I457" s="43"/>
      <c r="J457" s="43"/>
      <c r="K457" s="43"/>
      <c r="L457" s="2243"/>
      <c r="M457" s="43"/>
      <c r="N457" s="43"/>
      <c r="O457" s="43"/>
      <c r="P457" s="2243">
        <v>0.65</v>
      </c>
      <c r="Q457" s="2243">
        <v>0.65</v>
      </c>
      <c r="R457" s="828" t="s">
        <v>20683</v>
      </c>
      <c r="S457" s="43"/>
      <c r="T457" s="43"/>
      <c r="U457" s="43"/>
      <c r="V457" s="43"/>
      <c r="W457" s="43"/>
      <c r="X457" s="2242"/>
      <c r="Y457" s="2253"/>
      <c r="Z457" s="2242"/>
      <c r="AA457" s="2242">
        <v>0.65</v>
      </c>
    </row>
    <row r="458" spans="1:27" ht="38.25">
      <c r="A458" s="2028">
        <v>151</v>
      </c>
      <c r="B458" s="19" t="s">
        <v>21034</v>
      </c>
      <c r="C458" s="2247" t="s">
        <v>21035</v>
      </c>
      <c r="D458" s="1675" t="s">
        <v>21036</v>
      </c>
      <c r="E458" s="2240">
        <v>0.71</v>
      </c>
      <c r="F458" s="2242">
        <f t="shared" si="16"/>
        <v>0</v>
      </c>
      <c r="G458" s="2243"/>
      <c r="H458" s="2243"/>
      <c r="I458" s="43"/>
      <c r="J458" s="43"/>
      <c r="K458" s="43"/>
      <c r="L458" s="2243"/>
      <c r="M458" s="43"/>
      <c r="N458" s="43"/>
      <c r="O458" s="43"/>
      <c r="P458" s="2243">
        <v>0.71</v>
      </c>
      <c r="Q458" s="2243">
        <v>0.71</v>
      </c>
      <c r="R458" s="828" t="s">
        <v>20683</v>
      </c>
      <c r="S458" s="43"/>
      <c r="T458" s="43"/>
      <c r="U458" s="43"/>
      <c r="V458" s="43"/>
      <c r="W458" s="43"/>
      <c r="X458" s="2242"/>
      <c r="Y458" s="2253"/>
      <c r="Z458" s="2242"/>
      <c r="AA458" s="2242">
        <v>0.71</v>
      </c>
    </row>
    <row r="459" spans="1:27" ht="38.25">
      <c r="A459" s="2028">
        <v>152</v>
      </c>
      <c r="B459" s="19" t="s">
        <v>21037</v>
      </c>
      <c r="C459" s="2247" t="s">
        <v>21038</v>
      </c>
      <c r="D459" s="1675" t="s">
        <v>21039</v>
      </c>
      <c r="E459" s="2240">
        <v>0.6</v>
      </c>
      <c r="F459" s="2242">
        <f t="shared" si="16"/>
        <v>0</v>
      </c>
      <c r="G459" s="2243"/>
      <c r="H459" s="2243"/>
      <c r="I459" s="43"/>
      <c r="J459" s="43"/>
      <c r="K459" s="43"/>
      <c r="L459" s="2243"/>
      <c r="M459" s="43"/>
      <c r="N459" s="43"/>
      <c r="O459" s="43"/>
      <c r="P459" s="2243">
        <v>0.6</v>
      </c>
      <c r="Q459" s="2243">
        <v>0.6</v>
      </c>
      <c r="R459" s="828" t="s">
        <v>20683</v>
      </c>
      <c r="S459" s="43"/>
      <c r="T459" s="43"/>
      <c r="U459" s="43"/>
      <c r="V459" s="43"/>
      <c r="W459" s="43"/>
      <c r="X459" s="2242"/>
      <c r="Y459" s="2253"/>
      <c r="Z459" s="2242"/>
      <c r="AA459" s="2242">
        <v>0.6</v>
      </c>
    </row>
    <row r="460" spans="1:27" ht="51">
      <c r="A460" s="2028">
        <v>153</v>
      </c>
      <c r="B460" s="19" t="s">
        <v>21040</v>
      </c>
      <c r="C460" s="2247" t="s">
        <v>21041</v>
      </c>
      <c r="D460" s="2239" t="s">
        <v>21042</v>
      </c>
      <c r="E460" s="2240">
        <v>0.16</v>
      </c>
      <c r="F460" s="2242">
        <f t="shared" si="16"/>
        <v>0</v>
      </c>
      <c r="G460" s="2243"/>
      <c r="H460" s="2243"/>
      <c r="I460" s="43"/>
      <c r="J460" s="43"/>
      <c r="K460" s="43"/>
      <c r="L460" s="2243"/>
      <c r="M460" s="43"/>
      <c r="N460" s="43"/>
      <c r="O460" s="43"/>
      <c r="P460" s="2243">
        <v>0.16</v>
      </c>
      <c r="Q460" s="2243">
        <v>0.16</v>
      </c>
      <c r="R460" s="828" t="s">
        <v>20683</v>
      </c>
      <c r="S460" s="43"/>
      <c r="T460" s="43"/>
      <c r="U460" s="43"/>
      <c r="V460" s="43"/>
      <c r="W460" s="43"/>
      <c r="X460" s="2242"/>
      <c r="Y460" s="2253"/>
      <c r="Z460" s="2242"/>
      <c r="AA460" s="2242">
        <v>0.16</v>
      </c>
    </row>
    <row r="461" spans="1:27" ht="51">
      <c r="A461" s="2028">
        <v>154</v>
      </c>
      <c r="B461" s="19" t="s">
        <v>21043</v>
      </c>
      <c r="C461" s="2247" t="s">
        <v>21044</v>
      </c>
      <c r="D461" s="2239" t="s">
        <v>21045</v>
      </c>
      <c r="E461" s="2240">
        <v>0.25</v>
      </c>
      <c r="F461" s="2242">
        <f t="shared" si="16"/>
        <v>0</v>
      </c>
      <c r="G461" s="2243"/>
      <c r="H461" s="2243"/>
      <c r="I461" s="43"/>
      <c r="J461" s="43"/>
      <c r="K461" s="43"/>
      <c r="L461" s="2243"/>
      <c r="M461" s="43"/>
      <c r="N461" s="43"/>
      <c r="O461" s="43"/>
      <c r="P461" s="2243">
        <v>0.25</v>
      </c>
      <c r="Q461" s="2243">
        <v>0.25</v>
      </c>
      <c r="R461" s="828" t="s">
        <v>20683</v>
      </c>
      <c r="S461" s="43"/>
      <c r="T461" s="43"/>
      <c r="U461" s="43"/>
      <c r="V461" s="43"/>
      <c r="W461" s="43"/>
      <c r="X461" s="2242"/>
      <c r="Y461" s="2253"/>
      <c r="Z461" s="2242"/>
      <c r="AA461" s="2242">
        <v>0.25</v>
      </c>
    </row>
    <row r="462" spans="1:27" ht="51">
      <c r="A462" s="2028">
        <v>155</v>
      </c>
      <c r="B462" s="19" t="s">
        <v>21046</v>
      </c>
      <c r="C462" s="2247" t="s">
        <v>21047</v>
      </c>
      <c r="D462" s="2239" t="s">
        <v>21048</v>
      </c>
      <c r="E462" s="2240">
        <v>0.2</v>
      </c>
      <c r="F462" s="2242">
        <v>0</v>
      </c>
      <c r="G462" s="2243"/>
      <c r="H462" s="2243"/>
      <c r="I462" s="43"/>
      <c r="J462" s="43"/>
      <c r="K462" s="43"/>
      <c r="L462" s="2243"/>
      <c r="M462" s="43"/>
      <c r="N462" s="43"/>
      <c r="O462" s="43"/>
      <c r="P462" s="2243">
        <v>0.2</v>
      </c>
      <c r="Q462" s="2243">
        <v>0.2</v>
      </c>
      <c r="R462" s="828" t="s">
        <v>20683</v>
      </c>
      <c r="S462" s="43"/>
      <c r="T462" s="43"/>
      <c r="U462" s="43"/>
      <c r="V462" s="43"/>
      <c r="W462" s="43"/>
      <c r="X462" s="2242"/>
      <c r="Y462" s="2253"/>
      <c r="Z462" s="2242"/>
      <c r="AA462" s="2242">
        <v>0.2</v>
      </c>
    </row>
    <row r="463" spans="1:27" ht="38.25">
      <c r="A463" s="2028">
        <v>156</v>
      </c>
      <c r="B463" s="19" t="s">
        <v>21049</v>
      </c>
      <c r="C463" s="2247" t="s">
        <v>21050</v>
      </c>
      <c r="D463" s="1675" t="s">
        <v>21051</v>
      </c>
      <c r="E463" s="2240">
        <v>0.26</v>
      </c>
      <c r="F463" s="2242">
        <f>G463+H463+I463</f>
        <v>0</v>
      </c>
      <c r="G463" s="2243"/>
      <c r="H463" s="2243"/>
      <c r="I463" s="43"/>
      <c r="J463" s="43"/>
      <c r="K463" s="43"/>
      <c r="L463" s="2243"/>
      <c r="M463" s="43"/>
      <c r="N463" s="43"/>
      <c r="O463" s="43"/>
      <c r="P463" s="2243">
        <v>0.26</v>
      </c>
      <c r="Q463" s="2243">
        <v>0.26</v>
      </c>
      <c r="R463" s="828" t="s">
        <v>20683</v>
      </c>
      <c r="S463" s="43"/>
      <c r="T463" s="43"/>
      <c r="U463" s="43"/>
      <c r="V463" s="43"/>
      <c r="W463" s="43"/>
      <c r="X463" s="2242"/>
      <c r="Y463" s="2253"/>
      <c r="Z463" s="2242"/>
      <c r="AA463" s="2242">
        <v>0.26</v>
      </c>
    </row>
    <row r="464" spans="1:27" ht="38.25">
      <c r="A464" s="2028">
        <v>157</v>
      </c>
      <c r="B464" s="19" t="s">
        <v>21052</v>
      </c>
      <c r="C464" s="2247" t="s">
        <v>21053</v>
      </c>
      <c r="D464" s="1675" t="s">
        <v>21054</v>
      </c>
      <c r="E464" s="2240">
        <v>0.25</v>
      </c>
      <c r="F464" s="2242">
        <f>G464+H464+I464</f>
        <v>0</v>
      </c>
      <c r="G464" s="2243"/>
      <c r="H464" s="2243"/>
      <c r="I464" s="43"/>
      <c r="J464" s="43"/>
      <c r="K464" s="43"/>
      <c r="L464" s="2243"/>
      <c r="M464" s="43"/>
      <c r="N464" s="43"/>
      <c r="O464" s="43"/>
      <c r="P464" s="2243">
        <v>0.25</v>
      </c>
      <c r="Q464" s="2243">
        <v>0.25</v>
      </c>
      <c r="R464" s="828" t="s">
        <v>20683</v>
      </c>
      <c r="S464" s="43"/>
      <c r="T464" s="43"/>
      <c r="U464" s="43"/>
      <c r="V464" s="43"/>
      <c r="W464" s="43"/>
      <c r="X464" s="2242"/>
      <c r="Y464" s="2253"/>
      <c r="Z464" s="2242"/>
      <c r="AA464" s="2242">
        <v>0.25</v>
      </c>
    </row>
    <row r="465" spans="1:27" ht="38.25">
      <c r="A465" s="2028">
        <v>158</v>
      </c>
      <c r="B465" s="19" t="s">
        <v>21055</v>
      </c>
      <c r="C465" s="2247" t="s">
        <v>21056</v>
      </c>
      <c r="D465" s="2239" t="s">
        <v>21057</v>
      </c>
      <c r="E465" s="2240">
        <v>0.38</v>
      </c>
      <c r="F465" s="2242">
        <v>0.18</v>
      </c>
      <c r="G465" s="2243">
        <v>0.18</v>
      </c>
      <c r="H465" s="2243"/>
      <c r="I465" s="43"/>
      <c r="J465" s="43"/>
      <c r="K465" s="43"/>
      <c r="L465" s="2243"/>
      <c r="M465" s="43"/>
      <c r="N465" s="43"/>
      <c r="O465" s="43"/>
      <c r="P465" s="2243">
        <v>0.2</v>
      </c>
      <c r="Q465" s="2243">
        <v>0.2</v>
      </c>
      <c r="R465" s="828" t="s">
        <v>20683</v>
      </c>
      <c r="S465" s="43"/>
      <c r="T465" s="43"/>
      <c r="U465" s="43"/>
      <c r="V465" s="43"/>
      <c r="W465" s="43"/>
      <c r="X465" s="2242"/>
      <c r="Y465" s="2253"/>
      <c r="Z465" s="2242">
        <v>0.38</v>
      </c>
      <c r="AA465" s="2242"/>
    </row>
    <row r="466" spans="1:27" ht="51">
      <c r="A466" s="2028">
        <v>159</v>
      </c>
      <c r="B466" s="19" t="s">
        <v>21058</v>
      </c>
      <c r="C466" s="2247" t="s">
        <v>21059</v>
      </c>
      <c r="D466" s="2239" t="s">
        <v>21060</v>
      </c>
      <c r="E466" s="2240">
        <v>0.6</v>
      </c>
      <c r="F466" s="2242">
        <f>G466+H466+I466</f>
        <v>0</v>
      </c>
      <c r="G466" s="2243"/>
      <c r="H466" s="2243"/>
      <c r="I466" s="43"/>
      <c r="J466" s="43"/>
      <c r="K466" s="43"/>
      <c r="L466" s="2243"/>
      <c r="M466" s="43"/>
      <c r="N466" s="43"/>
      <c r="O466" s="43"/>
      <c r="P466" s="2243">
        <v>0.6</v>
      </c>
      <c r="Q466" s="2243">
        <v>0.6</v>
      </c>
      <c r="R466" s="828" t="s">
        <v>20683</v>
      </c>
      <c r="S466" s="43"/>
      <c r="T466" s="43"/>
      <c r="U466" s="43"/>
      <c r="V466" s="43"/>
      <c r="W466" s="43"/>
      <c r="X466" s="2242"/>
      <c r="Y466" s="2253"/>
      <c r="Z466" s="2242"/>
      <c r="AA466" s="2242">
        <v>0.6</v>
      </c>
    </row>
    <row r="467" spans="1:27" ht="51">
      <c r="A467" s="2028">
        <v>160</v>
      </c>
      <c r="B467" s="19" t="s">
        <v>21061</v>
      </c>
      <c r="C467" s="2247" t="s">
        <v>21062</v>
      </c>
      <c r="D467" s="2239" t="s">
        <v>21063</v>
      </c>
      <c r="E467" s="2240">
        <v>0.3</v>
      </c>
      <c r="F467" s="2242">
        <f>G467+H467+I467</f>
        <v>0</v>
      </c>
      <c r="G467" s="2243"/>
      <c r="H467" s="2243"/>
      <c r="I467" s="43"/>
      <c r="J467" s="43"/>
      <c r="K467" s="43"/>
      <c r="L467" s="2243"/>
      <c r="M467" s="43"/>
      <c r="N467" s="43"/>
      <c r="O467" s="43"/>
      <c r="P467" s="2243">
        <v>0.3</v>
      </c>
      <c r="Q467" s="2243">
        <v>0.3</v>
      </c>
      <c r="R467" s="828" t="s">
        <v>20683</v>
      </c>
      <c r="S467" s="43"/>
      <c r="T467" s="43"/>
      <c r="U467" s="43"/>
      <c r="V467" s="43"/>
      <c r="W467" s="43"/>
      <c r="X467" s="2242"/>
      <c r="Y467" s="2253"/>
      <c r="Z467" s="2242"/>
      <c r="AA467" s="2242">
        <v>0.3</v>
      </c>
    </row>
    <row r="468" spans="1:27" ht="63.75">
      <c r="A468" s="2028">
        <v>161</v>
      </c>
      <c r="B468" s="19" t="s">
        <v>21064</v>
      </c>
      <c r="C468" s="2247" t="s">
        <v>21065</v>
      </c>
      <c r="D468" s="1675" t="s">
        <v>21066</v>
      </c>
      <c r="E468" s="2240">
        <v>0.4</v>
      </c>
      <c r="F468" s="2242">
        <f>G468+H468+I468</f>
        <v>0</v>
      </c>
      <c r="G468" s="2243"/>
      <c r="H468" s="2243"/>
      <c r="I468" s="43"/>
      <c r="J468" s="43"/>
      <c r="K468" s="43"/>
      <c r="L468" s="2243"/>
      <c r="M468" s="43"/>
      <c r="N468" s="43"/>
      <c r="O468" s="43"/>
      <c r="P468" s="2243">
        <v>0.4</v>
      </c>
      <c r="Q468" s="2243">
        <v>0.4</v>
      </c>
      <c r="R468" s="828" t="s">
        <v>20683</v>
      </c>
      <c r="S468" s="43"/>
      <c r="T468" s="43"/>
      <c r="U468" s="43"/>
      <c r="V468" s="43"/>
      <c r="W468" s="43"/>
      <c r="X468" s="2242"/>
      <c r="Y468" s="2253"/>
      <c r="Z468" s="2242"/>
      <c r="AA468" s="2242">
        <v>0.4</v>
      </c>
    </row>
    <row r="469" spans="1:27" ht="63.75">
      <c r="A469" s="2028">
        <v>162</v>
      </c>
      <c r="B469" s="19" t="s">
        <v>21067</v>
      </c>
      <c r="C469" s="2247" t="s">
        <v>21068</v>
      </c>
      <c r="D469" s="1675" t="s">
        <v>21069</v>
      </c>
      <c r="E469" s="2240">
        <v>0.35</v>
      </c>
      <c r="F469" s="2242">
        <v>0.24</v>
      </c>
      <c r="G469" s="2243">
        <v>0.24</v>
      </c>
      <c r="H469" s="2243"/>
      <c r="I469" s="43"/>
      <c r="J469" s="43"/>
      <c r="K469" s="43"/>
      <c r="L469" s="2243"/>
      <c r="M469" s="43"/>
      <c r="N469" s="43"/>
      <c r="O469" s="43"/>
      <c r="P469" s="2243">
        <v>0.11</v>
      </c>
      <c r="Q469" s="2243">
        <v>0.11</v>
      </c>
      <c r="R469" s="828" t="s">
        <v>20683</v>
      </c>
      <c r="S469" s="43"/>
      <c r="T469" s="43"/>
      <c r="U469" s="43"/>
      <c r="V469" s="43"/>
      <c r="W469" s="43"/>
      <c r="X469" s="2242"/>
      <c r="Y469" s="2253"/>
      <c r="Z469" s="2242">
        <v>0.35</v>
      </c>
      <c r="AA469" s="2242"/>
    </row>
    <row r="470" spans="1:27" ht="51">
      <c r="A470" s="2028">
        <v>163</v>
      </c>
      <c r="B470" s="19" t="s">
        <v>21070</v>
      </c>
      <c r="C470" s="2247" t="s">
        <v>21071</v>
      </c>
      <c r="D470" s="2239" t="s">
        <v>21072</v>
      </c>
      <c r="E470" s="2240">
        <v>0.37</v>
      </c>
      <c r="F470" s="2242">
        <f>G470+H470+I470</f>
        <v>0</v>
      </c>
      <c r="G470" s="2243"/>
      <c r="H470" s="2243"/>
      <c r="I470" s="43"/>
      <c r="J470" s="43"/>
      <c r="K470" s="43"/>
      <c r="L470" s="2243"/>
      <c r="M470" s="43"/>
      <c r="N470" s="43"/>
      <c r="O470" s="43"/>
      <c r="P470" s="2243">
        <v>0.37</v>
      </c>
      <c r="Q470" s="2243">
        <v>0.37</v>
      </c>
      <c r="R470" s="828" t="s">
        <v>20683</v>
      </c>
      <c r="S470" s="43"/>
      <c r="T470" s="43"/>
      <c r="U470" s="43"/>
      <c r="V470" s="43"/>
      <c r="W470" s="43"/>
      <c r="X470" s="2242"/>
      <c r="Y470" s="2253"/>
      <c r="Z470" s="2242"/>
      <c r="AA470" s="2242">
        <v>0.37</v>
      </c>
    </row>
    <row r="471" spans="1:27" ht="51">
      <c r="A471" s="2028">
        <v>164</v>
      </c>
      <c r="B471" s="19" t="s">
        <v>21073</v>
      </c>
      <c r="C471" s="2247" t="s">
        <v>21074</v>
      </c>
      <c r="D471" s="2239" t="s">
        <v>21075</v>
      </c>
      <c r="E471" s="2240">
        <v>0.51</v>
      </c>
      <c r="F471" s="2242">
        <v>0</v>
      </c>
      <c r="G471" s="2243"/>
      <c r="H471" s="2243"/>
      <c r="I471" s="43"/>
      <c r="J471" s="43"/>
      <c r="K471" s="43"/>
      <c r="L471" s="2243"/>
      <c r="M471" s="43"/>
      <c r="N471" s="43"/>
      <c r="O471" s="43"/>
      <c r="P471" s="2243">
        <v>0.51</v>
      </c>
      <c r="Q471" s="2243">
        <v>0.51</v>
      </c>
      <c r="R471" s="828" t="s">
        <v>20683</v>
      </c>
      <c r="S471" s="43"/>
      <c r="T471" s="43"/>
      <c r="U471" s="43"/>
      <c r="V471" s="43"/>
      <c r="W471" s="43"/>
      <c r="X471" s="2242"/>
      <c r="Y471" s="2253"/>
      <c r="Z471" s="2242"/>
      <c r="AA471" s="2242">
        <v>0.51</v>
      </c>
    </row>
    <row r="472" spans="1:27" ht="38.25">
      <c r="A472" s="2028">
        <v>165</v>
      </c>
      <c r="B472" s="19" t="s">
        <v>21076</v>
      </c>
      <c r="C472" s="2247" t="s">
        <v>21077</v>
      </c>
      <c r="D472" s="2239" t="s">
        <v>21078</v>
      </c>
      <c r="E472" s="2240">
        <v>0.34</v>
      </c>
      <c r="F472" s="2242">
        <v>0.34</v>
      </c>
      <c r="G472" s="2243">
        <v>0.34</v>
      </c>
      <c r="H472" s="2243"/>
      <c r="I472" s="43"/>
      <c r="J472" s="43"/>
      <c r="K472" s="43"/>
      <c r="L472" s="2243"/>
      <c r="M472" s="43"/>
      <c r="N472" s="43"/>
      <c r="O472" s="43"/>
      <c r="P472" s="2243"/>
      <c r="Q472" s="2243"/>
      <c r="R472" s="828" t="s">
        <v>20683</v>
      </c>
      <c r="S472" s="43"/>
      <c r="T472" s="43"/>
      <c r="U472" s="43"/>
      <c r="V472" s="43"/>
      <c r="W472" s="43"/>
      <c r="X472" s="2242"/>
      <c r="Y472" s="2253"/>
      <c r="Z472" s="2242">
        <v>0.34</v>
      </c>
      <c r="AA472" s="2242"/>
    </row>
    <row r="473" spans="1:27" ht="38.25">
      <c r="A473" s="2028">
        <v>166</v>
      </c>
      <c r="B473" s="19" t="s">
        <v>21079</v>
      </c>
      <c r="C473" s="2247" t="s">
        <v>21080</v>
      </c>
      <c r="D473" s="1675" t="s">
        <v>21081</v>
      </c>
      <c r="E473" s="2240">
        <v>0.35</v>
      </c>
      <c r="F473" s="2242">
        <v>0.35</v>
      </c>
      <c r="G473" s="2243">
        <v>0.35</v>
      </c>
      <c r="H473" s="2243"/>
      <c r="I473" s="43"/>
      <c r="J473" s="43"/>
      <c r="K473" s="43"/>
      <c r="L473" s="2243"/>
      <c r="M473" s="43"/>
      <c r="N473" s="43"/>
      <c r="O473" s="43"/>
      <c r="P473" s="2243"/>
      <c r="Q473" s="2243"/>
      <c r="R473" s="828" t="s">
        <v>20683</v>
      </c>
      <c r="S473" s="43"/>
      <c r="T473" s="43"/>
      <c r="U473" s="43"/>
      <c r="V473" s="43"/>
      <c r="W473" s="43"/>
      <c r="X473" s="2242"/>
      <c r="Y473" s="2253"/>
      <c r="Z473" s="2242">
        <v>0.35</v>
      </c>
      <c r="AA473" s="2242"/>
    </row>
    <row r="474" spans="1:27" ht="38.25">
      <c r="A474" s="2028">
        <v>167</v>
      </c>
      <c r="B474" s="19" t="s">
        <v>21082</v>
      </c>
      <c r="C474" s="2247" t="s">
        <v>21083</v>
      </c>
      <c r="D474" s="1675" t="s">
        <v>21084</v>
      </c>
      <c r="E474" s="2240">
        <v>0.6</v>
      </c>
      <c r="F474" s="2242">
        <v>0.6</v>
      </c>
      <c r="G474" s="2243">
        <v>0.6</v>
      </c>
      <c r="H474" s="2243"/>
      <c r="I474" s="43"/>
      <c r="J474" s="43"/>
      <c r="K474" s="43"/>
      <c r="L474" s="2243"/>
      <c r="M474" s="43"/>
      <c r="N474" s="43"/>
      <c r="O474" s="43"/>
      <c r="P474" s="2243"/>
      <c r="Q474" s="2243"/>
      <c r="R474" s="828" t="s">
        <v>20683</v>
      </c>
      <c r="S474" s="43"/>
      <c r="T474" s="43"/>
      <c r="U474" s="43"/>
      <c r="V474" s="43"/>
      <c r="W474" s="43"/>
      <c r="X474" s="2242"/>
      <c r="Y474" s="2253"/>
      <c r="Z474" s="2242">
        <v>0.6</v>
      </c>
      <c r="AA474" s="2242"/>
    </row>
    <row r="475" spans="1:27" ht="51">
      <c r="A475" s="2028">
        <v>168</v>
      </c>
      <c r="B475" s="19" t="s">
        <v>21085</v>
      </c>
      <c r="C475" s="2247" t="s">
        <v>21086</v>
      </c>
      <c r="D475" s="2239" t="s">
        <v>21087</v>
      </c>
      <c r="E475" s="2240">
        <v>0.15</v>
      </c>
      <c r="F475" s="2242">
        <v>0.15</v>
      </c>
      <c r="G475" s="2243">
        <v>0.15</v>
      </c>
      <c r="H475" s="2243"/>
      <c r="I475" s="43"/>
      <c r="J475" s="43"/>
      <c r="K475" s="43"/>
      <c r="L475" s="2243"/>
      <c r="M475" s="43"/>
      <c r="N475" s="43"/>
      <c r="O475" s="43"/>
      <c r="P475" s="2243"/>
      <c r="Q475" s="2243"/>
      <c r="R475" s="828" t="s">
        <v>20683</v>
      </c>
      <c r="S475" s="43"/>
      <c r="T475" s="43"/>
      <c r="U475" s="43"/>
      <c r="V475" s="43"/>
      <c r="W475" s="43"/>
      <c r="X475" s="2242"/>
      <c r="Y475" s="2253"/>
      <c r="Z475" s="2242">
        <v>0.15</v>
      </c>
      <c r="AA475" s="2242"/>
    </row>
    <row r="476" spans="1:27" ht="51">
      <c r="A476" s="2028">
        <v>169</v>
      </c>
      <c r="B476" s="19" t="s">
        <v>21088</v>
      </c>
      <c r="C476" s="2247" t="s">
        <v>21089</v>
      </c>
      <c r="D476" s="2239" t="s">
        <v>21090</v>
      </c>
      <c r="E476" s="2240">
        <v>0.13</v>
      </c>
      <c r="F476" s="2242">
        <v>0.13</v>
      </c>
      <c r="G476" s="2243">
        <v>0.13</v>
      </c>
      <c r="H476" s="2243"/>
      <c r="I476" s="43"/>
      <c r="J476" s="43"/>
      <c r="K476" s="43"/>
      <c r="L476" s="2243"/>
      <c r="M476" s="43"/>
      <c r="N476" s="43"/>
      <c r="O476" s="43"/>
      <c r="P476" s="2243"/>
      <c r="Q476" s="2243"/>
      <c r="R476" s="828" t="s">
        <v>20683</v>
      </c>
      <c r="S476" s="43"/>
      <c r="T476" s="43"/>
      <c r="U476" s="43"/>
      <c r="V476" s="43"/>
      <c r="W476" s="43"/>
      <c r="X476" s="2242"/>
      <c r="Y476" s="2253"/>
      <c r="Z476" s="2242">
        <v>0.13</v>
      </c>
      <c r="AA476" s="2242"/>
    </row>
    <row r="477" spans="1:27" ht="51">
      <c r="A477" s="2028">
        <v>170</v>
      </c>
      <c r="B477" s="19" t="s">
        <v>21091</v>
      </c>
      <c r="C477" s="2247" t="s">
        <v>21092</v>
      </c>
      <c r="D477" s="2239" t="s">
        <v>21093</v>
      </c>
      <c r="E477" s="2240">
        <v>0.56000000000000005</v>
      </c>
      <c r="F477" s="2242">
        <f t="shared" ref="F477:F486" si="17">G477+H477+I477</f>
        <v>0</v>
      </c>
      <c r="G477" s="2243"/>
      <c r="H477" s="2243"/>
      <c r="I477" s="43"/>
      <c r="J477" s="43"/>
      <c r="K477" s="43"/>
      <c r="L477" s="2243"/>
      <c r="M477" s="43"/>
      <c r="N477" s="43"/>
      <c r="O477" s="43"/>
      <c r="P477" s="2243">
        <v>0.56000000000000005</v>
      </c>
      <c r="Q477" s="2243">
        <v>0.56000000000000005</v>
      </c>
      <c r="R477" s="828" t="s">
        <v>20683</v>
      </c>
      <c r="S477" s="43"/>
      <c r="T477" s="43"/>
      <c r="U477" s="43"/>
      <c r="V477" s="43"/>
      <c r="W477" s="43"/>
      <c r="X477" s="2242"/>
      <c r="Y477" s="2253"/>
      <c r="Z477" s="2242"/>
      <c r="AA477" s="2242">
        <v>0.56000000000000005</v>
      </c>
    </row>
    <row r="478" spans="1:27" ht="51">
      <c r="A478" s="2028">
        <v>171</v>
      </c>
      <c r="B478" s="19" t="s">
        <v>21094</v>
      </c>
      <c r="C478" s="2247" t="s">
        <v>21095</v>
      </c>
      <c r="D478" s="1675" t="s">
        <v>21096</v>
      </c>
      <c r="E478" s="2240">
        <v>0.3</v>
      </c>
      <c r="F478" s="2242">
        <f t="shared" si="17"/>
        <v>0</v>
      </c>
      <c r="G478" s="2243"/>
      <c r="H478" s="2243"/>
      <c r="I478" s="43"/>
      <c r="J478" s="43"/>
      <c r="K478" s="43"/>
      <c r="L478" s="2243"/>
      <c r="M478" s="43"/>
      <c r="N478" s="43"/>
      <c r="O478" s="43"/>
      <c r="P478" s="2243">
        <v>0.3</v>
      </c>
      <c r="Q478" s="2243">
        <v>0.3</v>
      </c>
      <c r="R478" s="828" t="s">
        <v>20683</v>
      </c>
      <c r="S478" s="43"/>
      <c r="T478" s="43"/>
      <c r="U478" s="43"/>
      <c r="V478" s="43"/>
      <c r="W478" s="43"/>
      <c r="X478" s="2242"/>
      <c r="Y478" s="2253"/>
      <c r="Z478" s="2242"/>
      <c r="AA478" s="2242">
        <v>0.3</v>
      </c>
    </row>
    <row r="479" spans="1:27" ht="38.25">
      <c r="A479" s="2028">
        <v>172</v>
      </c>
      <c r="B479" s="19" t="s">
        <v>21097</v>
      </c>
      <c r="C479" s="2247" t="s">
        <v>21098</v>
      </c>
      <c r="D479" s="1675" t="s">
        <v>21099</v>
      </c>
      <c r="E479" s="2240">
        <v>0.61</v>
      </c>
      <c r="F479" s="2242">
        <f t="shared" si="17"/>
        <v>0</v>
      </c>
      <c r="G479" s="2243"/>
      <c r="H479" s="2243"/>
      <c r="I479" s="43"/>
      <c r="J479" s="43"/>
      <c r="K479" s="43"/>
      <c r="L479" s="2243"/>
      <c r="M479" s="43"/>
      <c r="N479" s="43"/>
      <c r="O479" s="43"/>
      <c r="P479" s="2243">
        <v>0.61</v>
      </c>
      <c r="Q479" s="2243">
        <v>0.61</v>
      </c>
      <c r="R479" s="828" t="s">
        <v>20683</v>
      </c>
      <c r="S479" s="43"/>
      <c r="T479" s="43"/>
      <c r="U479" s="43"/>
      <c r="V479" s="43"/>
      <c r="W479" s="43"/>
      <c r="X479" s="2242"/>
      <c r="Y479" s="2253"/>
      <c r="Z479" s="2242"/>
      <c r="AA479" s="2242">
        <v>0.61</v>
      </c>
    </row>
    <row r="480" spans="1:27" ht="38.25">
      <c r="A480" s="2028">
        <v>173</v>
      </c>
      <c r="B480" s="19" t="s">
        <v>21100</v>
      </c>
      <c r="C480" s="2247" t="s">
        <v>21101</v>
      </c>
      <c r="D480" s="2239" t="s">
        <v>21102</v>
      </c>
      <c r="E480" s="2240">
        <v>0.14000000000000001</v>
      </c>
      <c r="F480" s="2242">
        <f t="shared" si="17"/>
        <v>0</v>
      </c>
      <c r="G480" s="2243"/>
      <c r="H480" s="2243"/>
      <c r="I480" s="43"/>
      <c r="J480" s="43"/>
      <c r="K480" s="43"/>
      <c r="L480" s="2243"/>
      <c r="M480" s="43"/>
      <c r="N480" s="43"/>
      <c r="O480" s="43"/>
      <c r="P480" s="2243">
        <v>0.14000000000000001</v>
      </c>
      <c r="Q480" s="2243">
        <v>0.14000000000000001</v>
      </c>
      <c r="R480" s="828" t="s">
        <v>20683</v>
      </c>
      <c r="S480" s="43"/>
      <c r="T480" s="43"/>
      <c r="U480" s="43"/>
      <c r="V480" s="43"/>
      <c r="W480" s="43"/>
      <c r="X480" s="2242"/>
      <c r="Y480" s="2253"/>
      <c r="Z480" s="2242"/>
      <c r="AA480" s="2242">
        <v>0.14000000000000001</v>
      </c>
    </row>
    <row r="481" spans="1:27" ht="38.25">
      <c r="A481" s="2028">
        <v>174</v>
      </c>
      <c r="B481" s="19" t="s">
        <v>21103</v>
      </c>
      <c r="C481" s="2247" t="s">
        <v>21104</v>
      </c>
      <c r="D481" s="2239" t="s">
        <v>21105</v>
      </c>
      <c r="E481" s="2240">
        <v>1.05</v>
      </c>
      <c r="F481" s="2242">
        <f t="shared" si="17"/>
        <v>0</v>
      </c>
      <c r="G481" s="2243"/>
      <c r="H481" s="2243"/>
      <c r="I481" s="43"/>
      <c r="J481" s="43"/>
      <c r="K481" s="43"/>
      <c r="L481" s="2243"/>
      <c r="M481" s="43"/>
      <c r="N481" s="43"/>
      <c r="O481" s="43"/>
      <c r="P481" s="2243">
        <v>1.05</v>
      </c>
      <c r="Q481" s="2243">
        <v>1.05</v>
      </c>
      <c r="R481" s="828" t="s">
        <v>20683</v>
      </c>
      <c r="S481" s="43"/>
      <c r="T481" s="43"/>
      <c r="U481" s="43"/>
      <c r="V481" s="43"/>
      <c r="W481" s="43"/>
      <c r="X481" s="2242"/>
      <c r="Y481" s="2253"/>
      <c r="Z481" s="2242"/>
      <c r="AA481" s="2242">
        <v>1.05</v>
      </c>
    </row>
    <row r="482" spans="1:27" ht="51">
      <c r="A482" s="2028">
        <v>175</v>
      </c>
      <c r="B482" s="19" t="s">
        <v>21106</v>
      </c>
      <c r="C482" s="2247" t="s">
        <v>21107</v>
      </c>
      <c r="D482" s="2239" t="s">
        <v>21108</v>
      </c>
      <c r="E482" s="2240">
        <v>0.2</v>
      </c>
      <c r="F482" s="2242">
        <f t="shared" si="17"/>
        <v>0</v>
      </c>
      <c r="G482" s="2243"/>
      <c r="H482" s="2243"/>
      <c r="I482" s="43"/>
      <c r="J482" s="43"/>
      <c r="K482" s="43"/>
      <c r="L482" s="2243"/>
      <c r="M482" s="43"/>
      <c r="N482" s="43"/>
      <c r="O482" s="43"/>
      <c r="P482" s="2243">
        <v>0.2</v>
      </c>
      <c r="Q482" s="2243">
        <v>0.2</v>
      </c>
      <c r="R482" s="828" t="s">
        <v>20683</v>
      </c>
      <c r="S482" s="43"/>
      <c r="T482" s="43"/>
      <c r="U482" s="43"/>
      <c r="V482" s="43"/>
      <c r="W482" s="43"/>
      <c r="X482" s="2242"/>
      <c r="Y482" s="2253"/>
      <c r="Z482" s="2242"/>
      <c r="AA482" s="2242">
        <v>0.2</v>
      </c>
    </row>
    <row r="483" spans="1:27" ht="51">
      <c r="A483" s="2028">
        <v>176</v>
      </c>
      <c r="B483" s="19" t="s">
        <v>21109</v>
      </c>
      <c r="C483" s="2247" t="s">
        <v>21110</v>
      </c>
      <c r="D483" s="1675" t="s">
        <v>21111</v>
      </c>
      <c r="E483" s="2240">
        <v>0.3</v>
      </c>
      <c r="F483" s="2242">
        <f t="shared" si="17"/>
        <v>0</v>
      </c>
      <c r="G483" s="2243"/>
      <c r="H483" s="2243"/>
      <c r="I483" s="43"/>
      <c r="J483" s="43"/>
      <c r="K483" s="43"/>
      <c r="L483" s="2243"/>
      <c r="M483" s="43"/>
      <c r="N483" s="43"/>
      <c r="O483" s="43"/>
      <c r="P483" s="2243">
        <v>0.3</v>
      </c>
      <c r="Q483" s="2243">
        <v>0.3</v>
      </c>
      <c r="R483" s="828" t="s">
        <v>20683</v>
      </c>
      <c r="S483" s="43"/>
      <c r="T483" s="43"/>
      <c r="U483" s="43"/>
      <c r="V483" s="43"/>
      <c r="W483" s="43"/>
      <c r="X483" s="2242"/>
      <c r="Y483" s="2253"/>
      <c r="Z483" s="2242"/>
      <c r="AA483" s="2242">
        <v>0.3</v>
      </c>
    </row>
    <row r="484" spans="1:27" ht="51">
      <c r="A484" s="2028">
        <v>177</v>
      </c>
      <c r="B484" s="19" t="s">
        <v>21112</v>
      </c>
      <c r="C484" s="2247" t="s">
        <v>21113</v>
      </c>
      <c r="D484" s="2239" t="s">
        <v>21114</v>
      </c>
      <c r="E484" s="2240">
        <v>0.23</v>
      </c>
      <c r="F484" s="2242">
        <f t="shared" si="17"/>
        <v>0</v>
      </c>
      <c r="G484" s="2243"/>
      <c r="H484" s="2243"/>
      <c r="I484" s="43"/>
      <c r="J484" s="43"/>
      <c r="K484" s="43"/>
      <c r="L484" s="2243"/>
      <c r="M484" s="43"/>
      <c r="N484" s="43"/>
      <c r="O484" s="43"/>
      <c r="P484" s="2243">
        <v>0.23</v>
      </c>
      <c r="Q484" s="2243">
        <v>0.23</v>
      </c>
      <c r="R484" s="828" t="s">
        <v>20683</v>
      </c>
      <c r="S484" s="43"/>
      <c r="T484" s="43"/>
      <c r="U484" s="43"/>
      <c r="V484" s="43"/>
      <c r="W484" s="43"/>
      <c r="X484" s="2242"/>
      <c r="Y484" s="2253"/>
      <c r="Z484" s="2242"/>
      <c r="AA484" s="2242">
        <v>0.23</v>
      </c>
    </row>
    <row r="485" spans="1:27" ht="38.25">
      <c r="A485" s="2028">
        <v>178</v>
      </c>
      <c r="B485" s="19" t="s">
        <v>21115</v>
      </c>
      <c r="C485" s="2247" t="s">
        <v>21116</v>
      </c>
      <c r="D485" s="2239" t="s">
        <v>21117</v>
      </c>
      <c r="E485" s="2240">
        <v>0.5</v>
      </c>
      <c r="F485" s="2242">
        <f t="shared" si="17"/>
        <v>0</v>
      </c>
      <c r="G485" s="2243"/>
      <c r="H485" s="2243"/>
      <c r="I485" s="43"/>
      <c r="J485" s="43"/>
      <c r="K485" s="43"/>
      <c r="L485" s="2243"/>
      <c r="M485" s="43"/>
      <c r="N485" s="43"/>
      <c r="O485" s="43"/>
      <c r="P485" s="2243">
        <v>0.5</v>
      </c>
      <c r="Q485" s="2243">
        <v>0.5</v>
      </c>
      <c r="R485" s="828" t="s">
        <v>20683</v>
      </c>
      <c r="S485" s="43"/>
      <c r="T485" s="43"/>
      <c r="U485" s="43"/>
      <c r="V485" s="43"/>
      <c r="W485" s="43"/>
      <c r="X485" s="2242"/>
      <c r="Y485" s="2253"/>
      <c r="Z485" s="2242"/>
      <c r="AA485" s="2242">
        <v>0.5</v>
      </c>
    </row>
    <row r="486" spans="1:27" ht="63.75">
      <c r="A486" s="2028">
        <v>179</v>
      </c>
      <c r="B486" s="19" t="s">
        <v>21118</v>
      </c>
      <c r="C486" s="2247" t="s">
        <v>21119</v>
      </c>
      <c r="D486" s="2239" t="s">
        <v>21120</v>
      </c>
      <c r="E486" s="2240">
        <v>0.25</v>
      </c>
      <c r="F486" s="2242">
        <f t="shared" si="17"/>
        <v>0</v>
      </c>
      <c r="G486" s="2243"/>
      <c r="H486" s="2243"/>
      <c r="I486" s="43"/>
      <c r="J486" s="43"/>
      <c r="K486" s="43"/>
      <c r="L486" s="2243"/>
      <c r="M486" s="43"/>
      <c r="N486" s="43"/>
      <c r="O486" s="43"/>
      <c r="P486" s="2243">
        <v>0.25</v>
      </c>
      <c r="Q486" s="2243">
        <v>0.25</v>
      </c>
      <c r="R486" s="828" t="s">
        <v>20683</v>
      </c>
      <c r="S486" s="43"/>
      <c r="T486" s="43"/>
      <c r="U486" s="43"/>
      <c r="V486" s="43"/>
      <c r="W486" s="43"/>
      <c r="X486" s="2242"/>
      <c r="Y486" s="2253"/>
      <c r="Z486" s="2242"/>
      <c r="AA486" s="2242">
        <v>0.25</v>
      </c>
    </row>
    <row r="487" spans="1:27" ht="51">
      <c r="A487" s="2028">
        <v>180</v>
      </c>
      <c r="B487" s="19" t="s">
        <v>21121</v>
      </c>
      <c r="C487" s="2247" t="s">
        <v>21122</v>
      </c>
      <c r="D487" s="1675" t="s">
        <v>21123</v>
      </c>
      <c r="E487" s="2240">
        <v>0.1</v>
      </c>
      <c r="F487" s="2242">
        <v>0</v>
      </c>
      <c r="G487" s="2243"/>
      <c r="H487" s="2243"/>
      <c r="I487" s="43"/>
      <c r="J487" s="43"/>
      <c r="K487" s="43"/>
      <c r="L487" s="2243"/>
      <c r="M487" s="43"/>
      <c r="N487" s="43"/>
      <c r="O487" s="43"/>
      <c r="P487" s="2243">
        <v>0.1</v>
      </c>
      <c r="Q487" s="2243">
        <v>0.1</v>
      </c>
      <c r="R487" s="828" t="s">
        <v>20683</v>
      </c>
      <c r="S487" s="43"/>
      <c r="T487" s="43"/>
      <c r="U487" s="43"/>
      <c r="V487" s="43"/>
      <c r="W487" s="43"/>
      <c r="X487" s="2242"/>
      <c r="Y487" s="2253"/>
      <c r="Z487" s="2242"/>
      <c r="AA487" s="2242">
        <v>0.1</v>
      </c>
    </row>
    <row r="488" spans="1:27" ht="51">
      <c r="A488" s="2028">
        <v>181</v>
      </c>
      <c r="B488" s="19" t="s">
        <v>21124</v>
      </c>
      <c r="C488" s="2247" t="s">
        <v>21125</v>
      </c>
      <c r="D488" s="2239" t="s">
        <v>21126</v>
      </c>
      <c r="E488" s="2240">
        <v>0.06</v>
      </c>
      <c r="F488" s="2242">
        <v>0.06</v>
      </c>
      <c r="G488" s="2243">
        <v>0.06</v>
      </c>
      <c r="H488" s="2243"/>
      <c r="I488" s="43"/>
      <c r="J488" s="43"/>
      <c r="K488" s="43"/>
      <c r="L488" s="2243"/>
      <c r="M488" s="43"/>
      <c r="N488" s="43"/>
      <c r="O488" s="43"/>
      <c r="P488" s="2243"/>
      <c r="Q488" s="2243"/>
      <c r="R488" s="828">
        <v>5</v>
      </c>
      <c r="S488" s="43"/>
      <c r="T488" s="43"/>
      <c r="U488" s="43"/>
      <c r="V488" s="43"/>
      <c r="W488" s="43"/>
      <c r="X488" s="2242"/>
      <c r="Y488" s="2253"/>
      <c r="Z488" s="2242">
        <v>0.06</v>
      </c>
      <c r="AA488" s="2242"/>
    </row>
    <row r="489" spans="1:27" ht="51">
      <c r="A489" s="2028">
        <v>182</v>
      </c>
      <c r="B489" s="19" t="s">
        <v>21127</v>
      </c>
      <c r="C489" s="2247" t="s">
        <v>21128</v>
      </c>
      <c r="D489" s="2239" t="s">
        <v>21129</v>
      </c>
      <c r="E489" s="2240">
        <v>0.09</v>
      </c>
      <c r="F489" s="2242">
        <v>0</v>
      </c>
      <c r="G489" s="2243"/>
      <c r="H489" s="2243"/>
      <c r="I489" s="43"/>
      <c r="J489" s="43"/>
      <c r="K489" s="43"/>
      <c r="L489" s="2243"/>
      <c r="M489" s="43"/>
      <c r="N489" s="43"/>
      <c r="O489" s="43"/>
      <c r="P489" s="2243">
        <v>0.09</v>
      </c>
      <c r="Q489" s="2243">
        <v>0.09</v>
      </c>
      <c r="R489" s="828" t="s">
        <v>20683</v>
      </c>
      <c r="S489" s="43"/>
      <c r="T489" s="43"/>
      <c r="U489" s="43"/>
      <c r="V489" s="43"/>
      <c r="W489" s="43"/>
      <c r="X489" s="2242"/>
      <c r="Y489" s="2253"/>
      <c r="Z489" s="2242"/>
      <c r="AA489" s="2242">
        <v>0.09</v>
      </c>
    </row>
    <row r="490" spans="1:27" ht="76.5">
      <c r="A490" s="2028">
        <v>183</v>
      </c>
      <c r="B490" s="19" t="s">
        <v>21130</v>
      </c>
      <c r="C490" s="2247" t="s">
        <v>21131</v>
      </c>
      <c r="D490" s="2239" t="s">
        <v>21132</v>
      </c>
      <c r="E490" s="2240">
        <v>0.69499999999999995</v>
      </c>
      <c r="F490" s="2242">
        <v>0.69499999999999995</v>
      </c>
      <c r="G490" s="2243">
        <v>0.69499999999999995</v>
      </c>
      <c r="H490" s="2243"/>
      <c r="I490" s="43"/>
      <c r="J490" s="43"/>
      <c r="K490" s="43"/>
      <c r="L490" s="2243"/>
      <c r="M490" s="43"/>
      <c r="N490" s="43"/>
      <c r="O490" s="43"/>
      <c r="P490" s="2243"/>
      <c r="Q490" s="2243"/>
      <c r="R490" s="828">
        <v>5</v>
      </c>
      <c r="S490" s="43"/>
      <c r="T490" s="43"/>
      <c r="U490" s="43"/>
      <c r="V490" s="43"/>
      <c r="W490" s="43"/>
      <c r="X490" s="2242"/>
      <c r="Y490" s="2253"/>
      <c r="Z490" s="2254">
        <v>0.69499999999999995</v>
      </c>
      <c r="AA490" s="2242"/>
    </row>
    <row r="491" spans="1:27" ht="63.75">
      <c r="A491" s="2028">
        <v>184</v>
      </c>
      <c r="B491" s="19" t="s">
        <v>21133</v>
      </c>
      <c r="C491" s="2247" t="s">
        <v>21134</v>
      </c>
      <c r="D491" s="2239" t="s">
        <v>21135</v>
      </c>
      <c r="E491" s="2240">
        <v>0.45</v>
      </c>
      <c r="F491" s="2242">
        <f t="shared" ref="F491:F501" si="18">G491+H491+I491</f>
        <v>0</v>
      </c>
      <c r="G491" s="2243"/>
      <c r="H491" s="2243"/>
      <c r="I491" s="43"/>
      <c r="J491" s="43"/>
      <c r="K491" s="43"/>
      <c r="L491" s="2243"/>
      <c r="M491" s="43"/>
      <c r="N491" s="43"/>
      <c r="O491" s="43"/>
      <c r="P491" s="2243">
        <v>0.45</v>
      </c>
      <c r="Q491" s="2243">
        <v>0.45</v>
      </c>
      <c r="R491" s="828" t="s">
        <v>20683</v>
      </c>
      <c r="S491" s="43"/>
      <c r="T491" s="43"/>
      <c r="U491" s="43"/>
      <c r="V491" s="43"/>
      <c r="W491" s="43"/>
      <c r="X491" s="2242"/>
      <c r="Y491" s="2253"/>
      <c r="Z491" s="2242"/>
      <c r="AA491" s="2242">
        <v>0.45</v>
      </c>
    </row>
    <row r="492" spans="1:27" ht="63.75">
      <c r="A492" s="2028">
        <v>185</v>
      </c>
      <c r="B492" s="19" t="s">
        <v>21136</v>
      </c>
      <c r="C492" s="2247" t="s">
        <v>21137</v>
      </c>
      <c r="D492" s="2239" t="s">
        <v>21138</v>
      </c>
      <c r="E492" s="2240">
        <v>0.43</v>
      </c>
      <c r="F492" s="2242">
        <f t="shared" si="18"/>
        <v>0</v>
      </c>
      <c r="G492" s="2243"/>
      <c r="H492" s="2243"/>
      <c r="I492" s="43"/>
      <c r="J492" s="43"/>
      <c r="K492" s="43"/>
      <c r="L492" s="2243"/>
      <c r="M492" s="43"/>
      <c r="N492" s="43"/>
      <c r="O492" s="43"/>
      <c r="P492" s="2243">
        <v>0.43</v>
      </c>
      <c r="Q492" s="2243">
        <v>0.43</v>
      </c>
      <c r="R492" s="828" t="s">
        <v>20683</v>
      </c>
      <c r="S492" s="43"/>
      <c r="T492" s="43"/>
      <c r="U492" s="43"/>
      <c r="V492" s="43"/>
      <c r="W492" s="43"/>
      <c r="X492" s="2242"/>
      <c r="Y492" s="2253"/>
      <c r="Z492" s="2242"/>
      <c r="AA492" s="2242">
        <v>0.43</v>
      </c>
    </row>
    <row r="493" spans="1:27" ht="38.25">
      <c r="A493" s="2028">
        <v>186</v>
      </c>
      <c r="B493" s="19" t="s">
        <v>21139</v>
      </c>
      <c r="C493" s="2247" t="s">
        <v>21140</v>
      </c>
      <c r="D493" s="1675" t="s">
        <v>21141</v>
      </c>
      <c r="E493" s="2240">
        <v>0.45</v>
      </c>
      <c r="F493" s="2242">
        <f t="shared" si="18"/>
        <v>0</v>
      </c>
      <c r="G493" s="2243"/>
      <c r="H493" s="2243"/>
      <c r="I493" s="43"/>
      <c r="J493" s="43"/>
      <c r="K493" s="43"/>
      <c r="L493" s="2243"/>
      <c r="M493" s="43"/>
      <c r="N493" s="43"/>
      <c r="O493" s="43"/>
      <c r="P493" s="2243">
        <v>0.45</v>
      </c>
      <c r="Q493" s="2243">
        <v>0.45</v>
      </c>
      <c r="R493" s="828" t="s">
        <v>20683</v>
      </c>
      <c r="S493" s="43"/>
      <c r="T493" s="43"/>
      <c r="U493" s="43"/>
      <c r="V493" s="43"/>
      <c r="W493" s="43"/>
      <c r="X493" s="2242"/>
      <c r="Y493" s="2253"/>
      <c r="Z493" s="2242"/>
      <c r="AA493" s="2242">
        <v>0.45</v>
      </c>
    </row>
    <row r="494" spans="1:27" ht="38.25">
      <c r="A494" s="2028">
        <v>187</v>
      </c>
      <c r="B494" s="19" t="s">
        <v>21142</v>
      </c>
      <c r="C494" s="2247" t="s">
        <v>21143</v>
      </c>
      <c r="D494" s="2239" t="s">
        <v>21144</v>
      </c>
      <c r="E494" s="2240">
        <v>0.12</v>
      </c>
      <c r="F494" s="2242">
        <f t="shared" si="18"/>
        <v>0</v>
      </c>
      <c r="G494" s="2243"/>
      <c r="H494" s="2243"/>
      <c r="I494" s="43"/>
      <c r="J494" s="43"/>
      <c r="K494" s="43"/>
      <c r="L494" s="2243"/>
      <c r="M494" s="43"/>
      <c r="N494" s="43"/>
      <c r="O494" s="43"/>
      <c r="P494" s="2243">
        <v>0.12</v>
      </c>
      <c r="Q494" s="2243">
        <v>0.12</v>
      </c>
      <c r="R494" s="828" t="s">
        <v>20683</v>
      </c>
      <c r="S494" s="43"/>
      <c r="T494" s="43"/>
      <c r="U494" s="43"/>
      <c r="V494" s="43"/>
      <c r="W494" s="43"/>
      <c r="X494" s="2242"/>
      <c r="Y494" s="2253"/>
      <c r="Z494" s="2242"/>
      <c r="AA494" s="2242">
        <v>0.12</v>
      </c>
    </row>
    <row r="495" spans="1:27" ht="51">
      <c r="A495" s="2028">
        <v>188</v>
      </c>
      <c r="B495" s="19" t="s">
        <v>21145</v>
      </c>
      <c r="C495" s="2247" t="s">
        <v>21146</v>
      </c>
      <c r="D495" s="2239" t="s">
        <v>21147</v>
      </c>
      <c r="E495" s="2240">
        <v>0.55000000000000004</v>
      </c>
      <c r="F495" s="2242">
        <f t="shared" si="18"/>
        <v>0</v>
      </c>
      <c r="G495" s="2243"/>
      <c r="H495" s="2243"/>
      <c r="I495" s="43"/>
      <c r="J495" s="43"/>
      <c r="K495" s="43"/>
      <c r="L495" s="2243"/>
      <c r="M495" s="43"/>
      <c r="N495" s="43"/>
      <c r="O495" s="43"/>
      <c r="P495" s="2243">
        <v>0.55000000000000004</v>
      </c>
      <c r="Q495" s="2243">
        <v>0.55000000000000004</v>
      </c>
      <c r="R495" s="828" t="s">
        <v>20683</v>
      </c>
      <c r="S495" s="43"/>
      <c r="T495" s="43"/>
      <c r="U495" s="43"/>
      <c r="V495" s="43"/>
      <c r="W495" s="43"/>
      <c r="X495" s="2242"/>
      <c r="Y495" s="2253"/>
      <c r="Z495" s="2242"/>
      <c r="AA495" s="2242">
        <v>0.55000000000000004</v>
      </c>
    </row>
    <row r="496" spans="1:27" ht="51">
      <c r="A496" s="2028">
        <v>189</v>
      </c>
      <c r="B496" s="19" t="s">
        <v>21148</v>
      </c>
      <c r="C496" s="2247" t="s">
        <v>21149</v>
      </c>
      <c r="D496" s="2239" t="s">
        <v>21150</v>
      </c>
      <c r="E496" s="2240">
        <v>0.22</v>
      </c>
      <c r="F496" s="2242">
        <f t="shared" si="18"/>
        <v>0</v>
      </c>
      <c r="G496" s="2243"/>
      <c r="H496" s="2243"/>
      <c r="I496" s="43"/>
      <c r="J496" s="43"/>
      <c r="K496" s="43"/>
      <c r="L496" s="2243"/>
      <c r="M496" s="43"/>
      <c r="N496" s="43"/>
      <c r="O496" s="43"/>
      <c r="P496" s="2243">
        <v>0.22</v>
      </c>
      <c r="Q496" s="2243">
        <v>0.22</v>
      </c>
      <c r="R496" s="828" t="s">
        <v>20683</v>
      </c>
      <c r="S496" s="43"/>
      <c r="T496" s="43"/>
      <c r="U496" s="43"/>
      <c r="V496" s="43"/>
      <c r="W496" s="43"/>
      <c r="X496" s="2242"/>
      <c r="Y496" s="2253"/>
      <c r="Z496" s="2242"/>
      <c r="AA496" s="2242">
        <v>0.22</v>
      </c>
    </row>
    <row r="497" spans="1:27" ht="38.25">
      <c r="A497" s="2028">
        <v>190</v>
      </c>
      <c r="B497" s="2031" t="s">
        <v>21151</v>
      </c>
      <c r="C497" s="2247" t="s">
        <v>21152</v>
      </c>
      <c r="D497" s="1675" t="s">
        <v>21153</v>
      </c>
      <c r="E497" s="2240">
        <v>1.02</v>
      </c>
      <c r="F497" s="2242">
        <f t="shared" si="18"/>
        <v>0</v>
      </c>
      <c r="G497" s="2243"/>
      <c r="H497" s="2243"/>
      <c r="I497" s="43"/>
      <c r="J497" s="43"/>
      <c r="K497" s="43"/>
      <c r="L497" s="2243"/>
      <c r="M497" s="43"/>
      <c r="N497" s="43"/>
      <c r="O497" s="43"/>
      <c r="P497" s="2243">
        <v>1.02</v>
      </c>
      <c r="Q497" s="2243">
        <v>1.02</v>
      </c>
      <c r="R497" s="828" t="s">
        <v>20683</v>
      </c>
      <c r="S497" s="43"/>
      <c r="T497" s="43"/>
      <c r="U497" s="43"/>
      <c r="V497" s="43"/>
      <c r="W497" s="43"/>
      <c r="X497" s="2242"/>
      <c r="Y497" s="2253"/>
      <c r="Z497" s="2242"/>
      <c r="AA497" s="2242">
        <v>1.02</v>
      </c>
    </row>
    <row r="498" spans="1:27" ht="38.25">
      <c r="A498" s="2028">
        <v>191</v>
      </c>
      <c r="B498" s="2031" t="s">
        <v>21154</v>
      </c>
      <c r="C498" s="2247" t="s">
        <v>21155</v>
      </c>
      <c r="D498" s="2239" t="s">
        <v>21156</v>
      </c>
      <c r="E498" s="2240">
        <v>0.22</v>
      </c>
      <c r="F498" s="2242">
        <f t="shared" si="18"/>
        <v>0</v>
      </c>
      <c r="G498" s="2243"/>
      <c r="H498" s="2243"/>
      <c r="I498" s="43"/>
      <c r="J498" s="43"/>
      <c r="K498" s="43"/>
      <c r="L498" s="2243"/>
      <c r="M498" s="43"/>
      <c r="N498" s="43"/>
      <c r="O498" s="43"/>
      <c r="P498" s="2243">
        <v>0.22</v>
      </c>
      <c r="Q498" s="2243">
        <v>0.22</v>
      </c>
      <c r="R498" s="828" t="s">
        <v>20683</v>
      </c>
      <c r="S498" s="43"/>
      <c r="T498" s="43"/>
      <c r="U498" s="43"/>
      <c r="V498" s="43"/>
      <c r="W498" s="43"/>
      <c r="X498" s="2242"/>
      <c r="Y498" s="2253"/>
      <c r="Z498" s="2242"/>
      <c r="AA498" s="2242">
        <v>0.22</v>
      </c>
    </row>
    <row r="499" spans="1:27" ht="38.25">
      <c r="A499" s="2028">
        <v>192</v>
      </c>
      <c r="B499" s="2031" t="s">
        <v>21157</v>
      </c>
      <c r="C499" s="2247" t="s">
        <v>21158</v>
      </c>
      <c r="D499" s="2239" t="s">
        <v>21159</v>
      </c>
      <c r="E499" s="2240">
        <v>0.45</v>
      </c>
      <c r="F499" s="2242">
        <f t="shared" si="18"/>
        <v>0</v>
      </c>
      <c r="G499" s="2243"/>
      <c r="H499" s="2243"/>
      <c r="I499" s="43"/>
      <c r="J499" s="43"/>
      <c r="K499" s="43"/>
      <c r="L499" s="2243"/>
      <c r="M499" s="43"/>
      <c r="N499" s="43"/>
      <c r="O499" s="43"/>
      <c r="P499" s="2243">
        <v>0.45</v>
      </c>
      <c r="Q499" s="2243">
        <v>0.45</v>
      </c>
      <c r="R499" s="828" t="s">
        <v>20683</v>
      </c>
      <c r="S499" s="43"/>
      <c r="T499" s="43"/>
      <c r="U499" s="43"/>
      <c r="V499" s="43"/>
      <c r="W499" s="43"/>
      <c r="X499" s="2242"/>
      <c r="Y499" s="2253"/>
      <c r="Z499" s="2242"/>
      <c r="AA499" s="2242">
        <v>0.45</v>
      </c>
    </row>
    <row r="500" spans="1:27" ht="38.25">
      <c r="A500" s="2028">
        <v>193</v>
      </c>
      <c r="B500" s="2031" t="s">
        <v>21160</v>
      </c>
      <c r="C500" s="2247" t="s">
        <v>21161</v>
      </c>
      <c r="D500" s="2239" t="s">
        <v>21162</v>
      </c>
      <c r="E500" s="2240">
        <v>0.46</v>
      </c>
      <c r="F500" s="2242">
        <f t="shared" si="18"/>
        <v>0</v>
      </c>
      <c r="G500" s="2243"/>
      <c r="H500" s="2243"/>
      <c r="I500" s="43"/>
      <c r="J500" s="43"/>
      <c r="K500" s="43"/>
      <c r="L500" s="2243"/>
      <c r="M500" s="43"/>
      <c r="N500" s="43"/>
      <c r="O500" s="43"/>
      <c r="P500" s="2243">
        <v>0.46</v>
      </c>
      <c r="Q500" s="2243">
        <v>0.46</v>
      </c>
      <c r="R500" s="828" t="s">
        <v>20683</v>
      </c>
      <c r="S500" s="43"/>
      <c r="T500" s="43"/>
      <c r="U500" s="43"/>
      <c r="V500" s="43"/>
      <c r="W500" s="43"/>
      <c r="X500" s="2242"/>
      <c r="Y500" s="2253"/>
      <c r="Z500" s="2242"/>
      <c r="AA500" s="2242">
        <v>0.46</v>
      </c>
    </row>
    <row r="501" spans="1:27" ht="51">
      <c r="A501" s="2028">
        <v>194</v>
      </c>
      <c r="B501" s="2031" t="s">
        <v>21163</v>
      </c>
      <c r="C501" s="2247" t="s">
        <v>21164</v>
      </c>
      <c r="D501" s="1675" t="s">
        <v>21165</v>
      </c>
      <c r="E501" s="2240">
        <v>1.06</v>
      </c>
      <c r="F501" s="2242">
        <f t="shared" si="18"/>
        <v>0</v>
      </c>
      <c r="G501" s="2243"/>
      <c r="H501" s="2243"/>
      <c r="I501" s="43"/>
      <c r="J501" s="43"/>
      <c r="K501" s="43"/>
      <c r="L501" s="2243"/>
      <c r="M501" s="43"/>
      <c r="N501" s="43"/>
      <c r="O501" s="43"/>
      <c r="P501" s="2243">
        <v>1.06</v>
      </c>
      <c r="Q501" s="2243">
        <v>1.06</v>
      </c>
      <c r="R501" s="828" t="s">
        <v>20683</v>
      </c>
      <c r="S501" s="43"/>
      <c r="T501" s="43"/>
      <c r="U501" s="43"/>
      <c r="V501" s="43"/>
      <c r="W501" s="43"/>
      <c r="X501" s="2242"/>
      <c r="Y501" s="2253"/>
      <c r="Z501" s="2242"/>
      <c r="AA501" s="2242">
        <v>1.06</v>
      </c>
    </row>
    <row r="502" spans="1:27" ht="51">
      <c r="A502" s="2028">
        <v>195</v>
      </c>
      <c r="B502" s="2031" t="s">
        <v>21166</v>
      </c>
      <c r="C502" s="2247" t="s">
        <v>21167</v>
      </c>
      <c r="D502" s="2239" t="s">
        <v>21168</v>
      </c>
      <c r="E502" s="2240">
        <v>0.02</v>
      </c>
      <c r="F502" s="2242">
        <v>0.02</v>
      </c>
      <c r="G502" s="2243">
        <v>0.02</v>
      </c>
      <c r="H502" s="2243"/>
      <c r="I502" s="43"/>
      <c r="J502" s="43"/>
      <c r="K502" s="43"/>
      <c r="L502" s="2243"/>
      <c r="M502" s="43"/>
      <c r="N502" s="43"/>
      <c r="O502" s="43"/>
      <c r="P502" s="2243"/>
      <c r="Q502" s="2243"/>
      <c r="R502" s="828" t="s">
        <v>20683</v>
      </c>
      <c r="S502" s="43"/>
      <c r="T502" s="43"/>
      <c r="U502" s="43"/>
      <c r="V502" s="43"/>
      <c r="W502" s="43"/>
      <c r="X502" s="2242"/>
      <c r="Y502" s="2253"/>
      <c r="Z502" s="2242">
        <v>0.02</v>
      </c>
      <c r="AA502" s="2242"/>
    </row>
    <row r="503" spans="1:27" ht="38.25">
      <c r="A503" s="2028">
        <v>196</v>
      </c>
      <c r="B503" s="2031" t="s">
        <v>21169</v>
      </c>
      <c r="C503" s="2247" t="s">
        <v>21170</v>
      </c>
      <c r="D503" s="2239" t="s">
        <v>21171</v>
      </c>
      <c r="E503" s="2240">
        <v>0.5</v>
      </c>
      <c r="F503" s="2242">
        <f t="shared" ref="F503:F510" si="19">G503+H503+I503</f>
        <v>0</v>
      </c>
      <c r="G503" s="2243"/>
      <c r="H503" s="2243"/>
      <c r="I503" s="43"/>
      <c r="J503" s="43"/>
      <c r="K503" s="43"/>
      <c r="L503" s="2243"/>
      <c r="M503" s="43"/>
      <c r="N503" s="43"/>
      <c r="O503" s="43"/>
      <c r="P503" s="2243">
        <v>0.5</v>
      </c>
      <c r="Q503" s="2243">
        <v>0.5</v>
      </c>
      <c r="R503" s="828" t="s">
        <v>20683</v>
      </c>
      <c r="S503" s="43"/>
      <c r="T503" s="43"/>
      <c r="U503" s="43"/>
      <c r="V503" s="43"/>
      <c r="W503" s="43"/>
      <c r="X503" s="2242"/>
      <c r="Y503" s="2253"/>
      <c r="Z503" s="2242"/>
      <c r="AA503" s="2242">
        <v>0.5</v>
      </c>
    </row>
    <row r="504" spans="1:27" ht="38.25">
      <c r="A504" s="2028">
        <v>197</v>
      </c>
      <c r="B504" s="2031" t="s">
        <v>21172</v>
      </c>
      <c r="C504" s="2247" t="s">
        <v>21173</v>
      </c>
      <c r="D504" s="2239" t="s">
        <v>21174</v>
      </c>
      <c r="E504" s="2240">
        <v>0.31</v>
      </c>
      <c r="F504" s="2242">
        <f t="shared" si="19"/>
        <v>0</v>
      </c>
      <c r="G504" s="2243"/>
      <c r="H504" s="2243"/>
      <c r="I504" s="43"/>
      <c r="J504" s="43"/>
      <c r="K504" s="43"/>
      <c r="L504" s="2243"/>
      <c r="M504" s="43"/>
      <c r="N504" s="43"/>
      <c r="O504" s="43"/>
      <c r="P504" s="2243">
        <v>0.31</v>
      </c>
      <c r="Q504" s="2243">
        <v>0.31</v>
      </c>
      <c r="R504" s="828" t="s">
        <v>20683</v>
      </c>
      <c r="S504" s="43"/>
      <c r="T504" s="43"/>
      <c r="U504" s="43"/>
      <c r="V504" s="43"/>
      <c r="W504" s="43"/>
      <c r="X504" s="2242"/>
      <c r="Y504" s="2253"/>
      <c r="Z504" s="2242"/>
      <c r="AA504" s="2242">
        <v>0.31</v>
      </c>
    </row>
    <row r="505" spans="1:27" ht="51">
      <c r="A505" s="2028">
        <v>198</v>
      </c>
      <c r="B505" s="2031" t="s">
        <v>21175</v>
      </c>
      <c r="C505" s="2247" t="s">
        <v>21176</v>
      </c>
      <c r="D505" s="2239" t="s">
        <v>21177</v>
      </c>
      <c r="E505" s="2240">
        <v>0.2</v>
      </c>
      <c r="F505" s="2242">
        <f t="shared" si="19"/>
        <v>0</v>
      </c>
      <c r="G505" s="2243"/>
      <c r="H505" s="2243"/>
      <c r="I505" s="43"/>
      <c r="J505" s="43"/>
      <c r="K505" s="43"/>
      <c r="L505" s="2243"/>
      <c r="M505" s="43"/>
      <c r="N505" s="43"/>
      <c r="O505" s="43"/>
      <c r="P505" s="2243">
        <v>0.2</v>
      </c>
      <c r="Q505" s="2243">
        <v>0.2</v>
      </c>
      <c r="R505" s="828" t="s">
        <v>20683</v>
      </c>
      <c r="S505" s="43"/>
      <c r="T505" s="43"/>
      <c r="U505" s="43"/>
      <c r="V505" s="43"/>
      <c r="W505" s="43"/>
      <c r="X505" s="2242"/>
      <c r="Y505" s="2253"/>
      <c r="Z505" s="2242"/>
      <c r="AA505" s="2242">
        <v>0.2</v>
      </c>
    </row>
    <row r="506" spans="1:27" ht="38.25">
      <c r="A506" s="2028">
        <v>199</v>
      </c>
      <c r="B506" s="2031" t="s">
        <v>21178</v>
      </c>
      <c r="C506" s="2247" t="s">
        <v>21179</v>
      </c>
      <c r="D506" s="1675" t="s">
        <v>21180</v>
      </c>
      <c r="E506" s="2240">
        <v>0.05</v>
      </c>
      <c r="F506" s="2242">
        <f t="shared" si="19"/>
        <v>0</v>
      </c>
      <c r="G506" s="2243"/>
      <c r="H506" s="2243"/>
      <c r="I506" s="43"/>
      <c r="J506" s="43"/>
      <c r="K506" s="43"/>
      <c r="L506" s="2243"/>
      <c r="M506" s="43"/>
      <c r="N506" s="43"/>
      <c r="O506" s="43"/>
      <c r="P506" s="2243">
        <v>0.05</v>
      </c>
      <c r="Q506" s="2243">
        <v>0.05</v>
      </c>
      <c r="R506" s="828" t="s">
        <v>20683</v>
      </c>
      <c r="S506" s="43"/>
      <c r="T506" s="43"/>
      <c r="U506" s="43"/>
      <c r="V506" s="43"/>
      <c r="W506" s="43"/>
      <c r="X506" s="2242"/>
      <c r="Y506" s="2253"/>
      <c r="Z506" s="2242"/>
      <c r="AA506" s="2242">
        <v>0.05</v>
      </c>
    </row>
    <row r="507" spans="1:27" ht="63.75">
      <c r="A507" s="2028">
        <v>200</v>
      </c>
      <c r="B507" s="2031" t="s">
        <v>21181</v>
      </c>
      <c r="C507" s="2247" t="s">
        <v>21182</v>
      </c>
      <c r="D507" s="2239" t="s">
        <v>21183</v>
      </c>
      <c r="E507" s="2240">
        <v>0.26</v>
      </c>
      <c r="F507" s="2242">
        <f t="shared" si="19"/>
        <v>0</v>
      </c>
      <c r="G507" s="2243"/>
      <c r="H507" s="2243"/>
      <c r="I507" s="43"/>
      <c r="J507" s="43"/>
      <c r="K507" s="43"/>
      <c r="L507" s="2243"/>
      <c r="M507" s="43"/>
      <c r="N507" s="43"/>
      <c r="O507" s="43"/>
      <c r="P507" s="2243">
        <v>0.26</v>
      </c>
      <c r="Q507" s="2243">
        <v>0.26</v>
      </c>
      <c r="R507" s="828" t="s">
        <v>20683</v>
      </c>
      <c r="S507" s="43"/>
      <c r="T507" s="43"/>
      <c r="U507" s="43"/>
      <c r="V507" s="43"/>
      <c r="W507" s="43"/>
      <c r="X507" s="2242"/>
      <c r="Y507" s="2253"/>
      <c r="Z507" s="2242"/>
      <c r="AA507" s="2242">
        <v>0.26</v>
      </c>
    </row>
    <row r="508" spans="1:27" ht="51">
      <c r="A508" s="2028">
        <v>201</v>
      </c>
      <c r="B508" s="2031" t="s">
        <v>21184</v>
      </c>
      <c r="C508" s="2247" t="s">
        <v>21185</v>
      </c>
      <c r="D508" s="2239" t="s">
        <v>21186</v>
      </c>
      <c r="E508" s="2240">
        <v>7.4999999999999997E-2</v>
      </c>
      <c r="F508" s="2242">
        <f t="shared" si="19"/>
        <v>0</v>
      </c>
      <c r="G508" s="2243"/>
      <c r="H508" s="2243"/>
      <c r="I508" s="43"/>
      <c r="J508" s="43"/>
      <c r="K508" s="43"/>
      <c r="L508" s="2243"/>
      <c r="M508" s="43"/>
      <c r="N508" s="43"/>
      <c r="O508" s="43"/>
      <c r="P508" s="2243">
        <v>7.4999999999999997E-2</v>
      </c>
      <c r="Q508" s="2243">
        <v>7.4999999999999997E-2</v>
      </c>
      <c r="R508" s="828" t="s">
        <v>20683</v>
      </c>
      <c r="S508" s="43"/>
      <c r="T508" s="43"/>
      <c r="U508" s="43"/>
      <c r="V508" s="43"/>
      <c r="W508" s="43"/>
      <c r="X508" s="2242"/>
      <c r="Y508" s="2253"/>
      <c r="Z508" s="2242"/>
      <c r="AA508" s="2242">
        <v>7.4999999999999997E-2</v>
      </c>
    </row>
    <row r="509" spans="1:27" ht="51">
      <c r="A509" s="2028">
        <v>202</v>
      </c>
      <c r="B509" s="2031" t="s">
        <v>21187</v>
      </c>
      <c r="C509" s="2247" t="s">
        <v>21188</v>
      </c>
      <c r="D509" s="2239" t="s">
        <v>21189</v>
      </c>
      <c r="E509" s="2240">
        <v>0.47</v>
      </c>
      <c r="F509" s="2242">
        <f t="shared" si="19"/>
        <v>0</v>
      </c>
      <c r="G509" s="2243"/>
      <c r="H509" s="2243"/>
      <c r="I509" s="43"/>
      <c r="J509" s="43"/>
      <c r="K509" s="43"/>
      <c r="L509" s="2243"/>
      <c r="M509" s="43"/>
      <c r="N509" s="43"/>
      <c r="O509" s="43"/>
      <c r="P509" s="2243">
        <v>0.47</v>
      </c>
      <c r="Q509" s="2243">
        <v>0.47</v>
      </c>
      <c r="R509" s="828" t="s">
        <v>20683</v>
      </c>
      <c r="S509" s="43"/>
      <c r="T509" s="43"/>
      <c r="U509" s="43"/>
      <c r="V509" s="43"/>
      <c r="W509" s="43"/>
      <c r="X509" s="2242"/>
      <c r="Y509" s="2253"/>
      <c r="Z509" s="2242"/>
      <c r="AA509" s="2242">
        <v>0.47</v>
      </c>
    </row>
    <row r="510" spans="1:27" ht="38.25">
      <c r="A510" s="2028">
        <v>203</v>
      </c>
      <c r="B510" s="2031" t="s">
        <v>21190</v>
      </c>
      <c r="C510" s="2247" t="s">
        <v>21191</v>
      </c>
      <c r="D510" s="1675" t="s">
        <v>21192</v>
      </c>
      <c r="E510" s="2240">
        <v>0.83</v>
      </c>
      <c r="F510" s="2242">
        <f t="shared" si="19"/>
        <v>0</v>
      </c>
      <c r="G510" s="2243"/>
      <c r="H510" s="2243"/>
      <c r="I510" s="43"/>
      <c r="J510" s="43"/>
      <c r="K510" s="43"/>
      <c r="L510" s="2243"/>
      <c r="M510" s="43"/>
      <c r="N510" s="43"/>
      <c r="O510" s="43"/>
      <c r="P510" s="2243">
        <v>0.83</v>
      </c>
      <c r="Q510" s="2243">
        <v>0.83</v>
      </c>
      <c r="R510" s="828" t="s">
        <v>20683</v>
      </c>
      <c r="S510" s="43"/>
      <c r="T510" s="43"/>
      <c r="U510" s="43"/>
      <c r="V510" s="43"/>
      <c r="W510" s="43"/>
      <c r="X510" s="2242"/>
      <c r="Y510" s="2253"/>
      <c r="Z510" s="2242"/>
      <c r="AA510" s="2242">
        <v>0.83</v>
      </c>
    </row>
    <row r="511" spans="1:27" ht="38.25">
      <c r="A511" s="2028">
        <v>204</v>
      </c>
      <c r="B511" s="2031" t="s">
        <v>21193</v>
      </c>
      <c r="C511" s="2247" t="s">
        <v>21194</v>
      </c>
      <c r="D511" s="2239" t="s">
        <v>21195</v>
      </c>
      <c r="E511" s="2240">
        <v>2.4700000000000002</v>
      </c>
      <c r="F511" s="2242">
        <v>0.75</v>
      </c>
      <c r="G511" s="2243"/>
      <c r="H511" s="2243">
        <v>0.75</v>
      </c>
      <c r="I511" s="43"/>
      <c r="J511" s="43"/>
      <c r="K511" s="43"/>
      <c r="L511" s="2243"/>
      <c r="M511" s="43"/>
      <c r="N511" s="43"/>
      <c r="O511" s="43"/>
      <c r="P511" s="2243">
        <v>1.72</v>
      </c>
      <c r="Q511" s="2243">
        <v>1.72</v>
      </c>
      <c r="R511" s="828">
        <v>5</v>
      </c>
      <c r="S511" s="43"/>
      <c r="T511" s="43"/>
      <c r="U511" s="43"/>
      <c r="V511" s="43"/>
      <c r="W511" s="43"/>
      <c r="X511" s="2242"/>
      <c r="Y511" s="2253"/>
      <c r="Z511" s="2242"/>
      <c r="AA511" s="2242">
        <v>2.4700000000000002</v>
      </c>
    </row>
    <row r="512" spans="1:27" ht="38.25">
      <c r="A512" s="2028">
        <v>205</v>
      </c>
      <c r="B512" s="2031" t="s">
        <v>21196</v>
      </c>
      <c r="C512" s="2247" t="s">
        <v>21197</v>
      </c>
      <c r="D512" s="2239" t="s">
        <v>21198</v>
      </c>
      <c r="E512" s="2240">
        <v>1.25</v>
      </c>
      <c r="F512" s="2242">
        <f>G512+H512+I512</f>
        <v>0</v>
      </c>
      <c r="G512" s="2243"/>
      <c r="H512" s="2243"/>
      <c r="I512" s="43"/>
      <c r="J512" s="43"/>
      <c r="K512" s="43"/>
      <c r="L512" s="2243"/>
      <c r="M512" s="43"/>
      <c r="N512" s="43"/>
      <c r="O512" s="43"/>
      <c r="P512" s="2243">
        <v>1.25</v>
      </c>
      <c r="Q512" s="2243">
        <v>1.25</v>
      </c>
      <c r="R512" s="828" t="s">
        <v>20683</v>
      </c>
      <c r="S512" s="43"/>
      <c r="T512" s="43"/>
      <c r="U512" s="43"/>
      <c r="V512" s="43"/>
      <c r="W512" s="43"/>
      <c r="X512" s="2242"/>
      <c r="Y512" s="2253"/>
      <c r="Z512" s="2242"/>
      <c r="AA512" s="2242">
        <v>1.25</v>
      </c>
    </row>
    <row r="513" spans="1:27" ht="38.25">
      <c r="A513" s="2028">
        <v>206</v>
      </c>
      <c r="B513" s="2031" t="s">
        <v>21199</v>
      </c>
      <c r="C513" s="2247" t="s">
        <v>21200</v>
      </c>
      <c r="D513" s="2239" t="s">
        <v>21201</v>
      </c>
      <c r="E513" s="2240">
        <v>1.1000000000000001</v>
      </c>
      <c r="F513" s="2242">
        <f>G513+H513+I513</f>
        <v>0</v>
      </c>
      <c r="G513" s="2243"/>
      <c r="H513" s="2243"/>
      <c r="I513" s="43"/>
      <c r="J513" s="43"/>
      <c r="K513" s="43"/>
      <c r="L513" s="2243"/>
      <c r="M513" s="43"/>
      <c r="N513" s="43"/>
      <c r="O513" s="43"/>
      <c r="P513" s="2243">
        <v>1.1000000000000001</v>
      </c>
      <c r="Q513" s="2243">
        <v>1.1000000000000001</v>
      </c>
      <c r="R513" s="828" t="s">
        <v>20683</v>
      </c>
      <c r="S513" s="43"/>
      <c r="T513" s="43"/>
      <c r="U513" s="43"/>
      <c r="V513" s="43"/>
      <c r="W513" s="43"/>
      <c r="X513" s="2242"/>
      <c r="Y513" s="2253"/>
      <c r="Z513" s="2242"/>
      <c r="AA513" s="2242">
        <v>1.1000000000000001</v>
      </c>
    </row>
    <row r="514" spans="1:27" ht="38.25">
      <c r="A514" s="2028">
        <v>207</v>
      </c>
      <c r="B514" s="2031" t="s">
        <v>21202</v>
      </c>
      <c r="C514" s="2247" t="s">
        <v>21203</v>
      </c>
      <c r="D514" s="1675" t="s">
        <v>21204</v>
      </c>
      <c r="E514" s="2240">
        <v>0.8</v>
      </c>
      <c r="F514" s="2242">
        <v>0.03</v>
      </c>
      <c r="G514" s="2243"/>
      <c r="H514" s="2243"/>
      <c r="I514" s="43"/>
      <c r="J514" s="43"/>
      <c r="K514" s="43"/>
      <c r="L514" s="2243">
        <v>0.03</v>
      </c>
      <c r="M514" s="43"/>
      <c r="N514" s="43"/>
      <c r="O514" s="43"/>
      <c r="P514" s="2243">
        <v>0.77</v>
      </c>
      <c r="Q514" s="2243">
        <v>0.77</v>
      </c>
      <c r="R514" s="828" t="s">
        <v>20683</v>
      </c>
      <c r="S514" s="43"/>
      <c r="T514" s="43"/>
      <c r="U514" s="43"/>
      <c r="V514" s="43"/>
      <c r="W514" s="43"/>
      <c r="X514" s="2242"/>
      <c r="Y514" s="2253"/>
      <c r="Z514" s="2242">
        <v>0.03</v>
      </c>
      <c r="AA514" s="2242">
        <v>0.77</v>
      </c>
    </row>
    <row r="515" spans="1:27" ht="76.5">
      <c r="A515" s="2028">
        <v>208</v>
      </c>
      <c r="B515" s="2031" t="s">
        <v>21205</v>
      </c>
      <c r="C515" s="2247" t="s">
        <v>21206</v>
      </c>
      <c r="D515" s="2239" t="s">
        <v>21207</v>
      </c>
      <c r="E515" s="2240">
        <v>0.23</v>
      </c>
      <c r="F515" s="2242">
        <v>0</v>
      </c>
      <c r="G515" s="2243"/>
      <c r="H515" s="2243"/>
      <c r="I515" s="43"/>
      <c r="J515" s="43"/>
      <c r="K515" s="43"/>
      <c r="L515" s="2243"/>
      <c r="M515" s="43"/>
      <c r="N515" s="43"/>
      <c r="O515" s="43"/>
      <c r="P515" s="2243">
        <v>0.23</v>
      </c>
      <c r="Q515" s="2243">
        <v>0.23</v>
      </c>
      <c r="R515" s="828" t="s">
        <v>20683</v>
      </c>
      <c r="S515" s="43"/>
      <c r="T515" s="43"/>
      <c r="U515" s="43"/>
      <c r="V515" s="43"/>
      <c r="W515" s="43"/>
      <c r="X515" s="2242"/>
      <c r="Y515" s="2253"/>
      <c r="Z515" s="2242"/>
      <c r="AA515" s="2242">
        <v>0.23</v>
      </c>
    </row>
    <row r="516" spans="1:27" ht="63.75">
      <c r="A516" s="2028">
        <v>209</v>
      </c>
      <c r="B516" s="2031" t="s">
        <v>21208</v>
      </c>
      <c r="C516" s="2247" t="s">
        <v>21209</v>
      </c>
      <c r="D516" s="1675" t="s">
        <v>21210</v>
      </c>
      <c r="E516" s="2240">
        <v>1</v>
      </c>
      <c r="F516" s="2242">
        <f t="shared" ref="F516:F528" si="20">G516+H516+I516</f>
        <v>0</v>
      </c>
      <c r="G516" s="2243"/>
      <c r="H516" s="2243"/>
      <c r="I516" s="43"/>
      <c r="J516" s="43"/>
      <c r="K516" s="43"/>
      <c r="L516" s="2243"/>
      <c r="M516" s="43"/>
      <c r="N516" s="43"/>
      <c r="O516" s="43"/>
      <c r="P516" s="2243">
        <v>1</v>
      </c>
      <c r="Q516" s="2243">
        <v>1</v>
      </c>
      <c r="R516" s="828" t="s">
        <v>20683</v>
      </c>
      <c r="S516" s="43"/>
      <c r="T516" s="43"/>
      <c r="U516" s="43"/>
      <c r="V516" s="43"/>
      <c r="W516" s="43"/>
      <c r="X516" s="2242"/>
      <c r="Y516" s="2253"/>
      <c r="Z516" s="2242"/>
      <c r="AA516" s="2242">
        <v>1</v>
      </c>
    </row>
    <row r="517" spans="1:27" ht="38.25">
      <c r="A517" s="2028">
        <v>210</v>
      </c>
      <c r="B517" s="2031" t="s">
        <v>21211</v>
      </c>
      <c r="C517" s="2247" t="s">
        <v>21212</v>
      </c>
      <c r="D517" s="2239" t="s">
        <v>21213</v>
      </c>
      <c r="E517" s="2240">
        <v>0.25</v>
      </c>
      <c r="F517" s="2242">
        <f t="shared" si="20"/>
        <v>0</v>
      </c>
      <c r="G517" s="2243"/>
      <c r="H517" s="2243"/>
      <c r="I517" s="43"/>
      <c r="J517" s="43"/>
      <c r="K517" s="43"/>
      <c r="L517" s="2243"/>
      <c r="M517" s="43"/>
      <c r="N517" s="43"/>
      <c r="O517" s="43"/>
      <c r="P517" s="2243">
        <v>0.25</v>
      </c>
      <c r="Q517" s="2243">
        <v>0.25</v>
      </c>
      <c r="R517" s="828" t="s">
        <v>20683</v>
      </c>
      <c r="S517" s="43"/>
      <c r="T517" s="43"/>
      <c r="U517" s="43"/>
      <c r="V517" s="43"/>
      <c r="W517" s="43"/>
      <c r="X517" s="2242"/>
      <c r="Y517" s="2253"/>
      <c r="Z517" s="2242"/>
      <c r="AA517" s="2242">
        <v>0.25</v>
      </c>
    </row>
    <row r="518" spans="1:27" ht="38.25">
      <c r="A518" s="2028">
        <v>211</v>
      </c>
      <c r="B518" s="2031" t="s">
        <v>21214</v>
      </c>
      <c r="C518" s="2247" t="s">
        <v>21215</v>
      </c>
      <c r="D518" s="2239" t="s">
        <v>21216</v>
      </c>
      <c r="E518" s="2240">
        <v>0.91</v>
      </c>
      <c r="F518" s="2242">
        <f t="shared" si="20"/>
        <v>0</v>
      </c>
      <c r="G518" s="2243"/>
      <c r="H518" s="2243"/>
      <c r="I518" s="43"/>
      <c r="J518" s="43"/>
      <c r="K518" s="43"/>
      <c r="L518" s="2243"/>
      <c r="M518" s="43"/>
      <c r="N518" s="43"/>
      <c r="O518" s="43"/>
      <c r="P518" s="2243">
        <v>0.91</v>
      </c>
      <c r="Q518" s="2243">
        <v>0.91</v>
      </c>
      <c r="R518" s="828" t="s">
        <v>20683</v>
      </c>
      <c r="S518" s="43"/>
      <c r="T518" s="43"/>
      <c r="U518" s="43"/>
      <c r="V518" s="43"/>
      <c r="W518" s="43"/>
      <c r="X518" s="2242"/>
      <c r="Y518" s="2253"/>
      <c r="Z518" s="2242"/>
      <c r="AA518" s="2242">
        <v>0.91</v>
      </c>
    </row>
    <row r="519" spans="1:27" ht="38.25">
      <c r="A519" s="2028">
        <v>212</v>
      </c>
      <c r="B519" s="2031" t="s">
        <v>21217</v>
      </c>
      <c r="C519" s="2247" t="s">
        <v>21218</v>
      </c>
      <c r="D519" s="2239" t="s">
        <v>21219</v>
      </c>
      <c r="E519" s="2240">
        <v>0.63</v>
      </c>
      <c r="F519" s="2242">
        <f t="shared" si="20"/>
        <v>0</v>
      </c>
      <c r="G519" s="2243"/>
      <c r="H519" s="2243"/>
      <c r="I519" s="43"/>
      <c r="J519" s="43"/>
      <c r="K519" s="43"/>
      <c r="L519" s="2243"/>
      <c r="M519" s="43"/>
      <c r="N519" s="43"/>
      <c r="O519" s="43"/>
      <c r="P519" s="2243">
        <v>0.63</v>
      </c>
      <c r="Q519" s="2243">
        <v>0.63</v>
      </c>
      <c r="R519" s="828" t="s">
        <v>20683</v>
      </c>
      <c r="S519" s="43"/>
      <c r="T519" s="43"/>
      <c r="U519" s="43"/>
      <c r="V519" s="43"/>
      <c r="W519" s="43"/>
      <c r="X519" s="2242"/>
      <c r="Y519" s="2253"/>
      <c r="Z519" s="2242"/>
      <c r="AA519" s="2242">
        <v>0.63</v>
      </c>
    </row>
    <row r="520" spans="1:27" ht="38.25">
      <c r="A520" s="2028">
        <v>213</v>
      </c>
      <c r="B520" s="2031" t="s">
        <v>21220</v>
      </c>
      <c r="C520" s="2247" t="s">
        <v>21221</v>
      </c>
      <c r="D520" s="1675" t="s">
        <v>21222</v>
      </c>
      <c r="E520" s="2240">
        <v>0.45300000000000001</v>
      </c>
      <c r="F520" s="2242">
        <f t="shared" si="20"/>
        <v>0</v>
      </c>
      <c r="G520" s="2243"/>
      <c r="H520" s="2243"/>
      <c r="I520" s="43"/>
      <c r="J520" s="43"/>
      <c r="K520" s="43"/>
      <c r="L520" s="2243"/>
      <c r="M520" s="43"/>
      <c r="N520" s="43"/>
      <c r="O520" s="43"/>
      <c r="P520" s="2243">
        <v>0.45300000000000001</v>
      </c>
      <c r="Q520" s="2243">
        <v>0.45300000000000001</v>
      </c>
      <c r="R520" s="828" t="s">
        <v>20683</v>
      </c>
      <c r="S520" s="43"/>
      <c r="T520" s="43"/>
      <c r="U520" s="43"/>
      <c r="V520" s="43"/>
      <c r="W520" s="43"/>
      <c r="X520" s="2242"/>
      <c r="Y520" s="2253"/>
      <c r="Z520" s="2242"/>
      <c r="AA520" s="2242">
        <v>0.45300000000000001</v>
      </c>
    </row>
    <row r="521" spans="1:27" ht="38.25">
      <c r="A521" s="2028">
        <v>214</v>
      </c>
      <c r="B521" s="2031" t="s">
        <v>21223</v>
      </c>
      <c r="C521" s="2247" t="s">
        <v>21224</v>
      </c>
      <c r="D521" s="1675" t="s">
        <v>21225</v>
      </c>
      <c r="E521" s="2240">
        <v>1.103</v>
      </c>
      <c r="F521" s="2242">
        <f t="shared" si="20"/>
        <v>0</v>
      </c>
      <c r="G521" s="2243"/>
      <c r="H521" s="2243"/>
      <c r="I521" s="43"/>
      <c r="J521" s="43"/>
      <c r="K521" s="43"/>
      <c r="L521" s="2243"/>
      <c r="M521" s="43"/>
      <c r="N521" s="43"/>
      <c r="O521" s="43"/>
      <c r="P521" s="2243">
        <v>1.103</v>
      </c>
      <c r="Q521" s="2243">
        <v>1.103</v>
      </c>
      <c r="R521" s="828" t="s">
        <v>20683</v>
      </c>
      <c r="S521" s="43"/>
      <c r="T521" s="43"/>
      <c r="U521" s="43"/>
      <c r="V521" s="43"/>
      <c r="W521" s="43"/>
      <c r="X521" s="2242"/>
      <c r="Y521" s="2253"/>
      <c r="Z521" s="2242"/>
      <c r="AA521" s="2242">
        <v>1.103</v>
      </c>
    </row>
    <row r="522" spans="1:27" ht="38.25">
      <c r="A522" s="2028">
        <v>215</v>
      </c>
      <c r="B522" s="2031" t="s">
        <v>21226</v>
      </c>
      <c r="C522" s="2247" t="s">
        <v>21227</v>
      </c>
      <c r="D522" s="2239" t="s">
        <v>21228</v>
      </c>
      <c r="E522" s="2240">
        <v>0.53</v>
      </c>
      <c r="F522" s="2242">
        <f t="shared" si="20"/>
        <v>0</v>
      </c>
      <c r="G522" s="2243"/>
      <c r="H522" s="2243"/>
      <c r="I522" s="43"/>
      <c r="J522" s="43"/>
      <c r="K522" s="43"/>
      <c r="L522" s="2243"/>
      <c r="M522" s="43"/>
      <c r="N522" s="43"/>
      <c r="O522" s="43"/>
      <c r="P522" s="2243">
        <v>0.53</v>
      </c>
      <c r="Q522" s="2243">
        <v>0.53</v>
      </c>
      <c r="R522" s="828" t="s">
        <v>20683</v>
      </c>
      <c r="S522" s="43"/>
      <c r="T522" s="43"/>
      <c r="U522" s="43"/>
      <c r="V522" s="43"/>
      <c r="W522" s="43"/>
      <c r="X522" s="2242"/>
      <c r="Y522" s="2253"/>
      <c r="Z522" s="2242"/>
      <c r="AA522" s="2242">
        <v>0.53</v>
      </c>
    </row>
    <row r="523" spans="1:27" ht="38.25">
      <c r="A523" s="2028">
        <v>216</v>
      </c>
      <c r="B523" s="2031" t="s">
        <v>21229</v>
      </c>
      <c r="C523" s="2247" t="s">
        <v>21230</v>
      </c>
      <c r="D523" s="2239" t="s">
        <v>21231</v>
      </c>
      <c r="E523" s="2240">
        <v>0.06</v>
      </c>
      <c r="F523" s="2242">
        <f t="shared" si="20"/>
        <v>0</v>
      </c>
      <c r="G523" s="2243"/>
      <c r="H523" s="2243"/>
      <c r="I523" s="43"/>
      <c r="J523" s="43"/>
      <c r="K523" s="43"/>
      <c r="L523" s="2243"/>
      <c r="M523" s="43"/>
      <c r="N523" s="43"/>
      <c r="O523" s="43"/>
      <c r="P523" s="2243">
        <v>0.06</v>
      </c>
      <c r="Q523" s="2243">
        <v>0.06</v>
      </c>
      <c r="R523" s="828" t="s">
        <v>20683</v>
      </c>
      <c r="S523" s="43"/>
      <c r="T523" s="43"/>
      <c r="U523" s="43"/>
      <c r="V523" s="43"/>
      <c r="W523" s="43"/>
      <c r="X523" s="2242"/>
      <c r="Y523" s="2253"/>
      <c r="Z523" s="2242"/>
      <c r="AA523" s="2242">
        <v>0.06</v>
      </c>
    </row>
    <row r="524" spans="1:27" ht="38.25">
      <c r="A524" s="2028">
        <v>217</v>
      </c>
      <c r="B524" s="2031" t="s">
        <v>21232</v>
      </c>
      <c r="C524" s="2247" t="s">
        <v>21233</v>
      </c>
      <c r="D524" s="2239" t="s">
        <v>21234</v>
      </c>
      <c r="E524" s="2240">
        <v>0.36</v>
      </c>
      <c r="F524" s="2242">
        <f t="shared" si="20"/>
        <v>0</v>
      </c>
      <c r="G524" s="2243"/>
      <c r="H524" s="2243"/>
      <c r="I524" s="43"/>
      <c r="J524" s="43"/>
      <c r="K524" s="43"/>
      <c r="L524" s="2243"/>
      <c r="M524" s="43"/>
      <c r="N524" s="43"/>
      <c r="O524" s="43"/>
      <c r="P524" s="2243">
        <v>0.36</v>
      </c>
      <c r="Q524" s="2243">
        <v>0.36</v>
      </c>
      <c r="R524" s="828" t="s">
        <v>20683</v>
      </c>
      <c r="S524" s="43"/>
      <c r="T524" s="43"/>
      <c r="U524" s="43"/>
      <c r="V524" s="43"/>
      <c r="W524" s="43"/>
      <c r="X524" s="2242"/>
      <c r="Y524" s="2253"/>
      <c r="Z524" s="2242"/>
      <c r="AA524" s="2242">
        <v>0.36</v>
      </c>
    </row>
    <row r="525" spans="1:27" ht="51">
      <c r="A525" s="2028">
        <v>218</v>
      </c>
      <c r="B525" s="2031" t="s">
        <v>21235</v>
      </c>
      <c r="C525" s="2247" t="s">
        <v>21236</v>
      </c>
      <c r="D525" s="1675" t="s">
        <v>21237</v>
      </c>
      <c r="E525" s="2240">
        <v>0.54</v>
      </c>
      <c r="F525" s="2242">
        <f t="shared" si="20"/>
        <v>0</v>
      </c>
      <c r="G525" s="2243"/>
      <c r="H525" s="2243"/>
      <c r="I525" s="43"/>
      <c r="J525" s="43"/>
      <c r="K525" s="43"/>
      <c r="L525" s="2243"/>
      <c r="M525" s="43"/>
      <c r="N525" s="43"/>
      <c r="O525" s="43"/>
      <c r="P525" s="2243">
        <v>0.54</v>
      </c>
      <c r="Q525" s="2243">
        <v>0.54</v>
      </c>
      <c r="R525" s="828" t="s">
        <v>20683</v>
      </c>
      <c r="S525" s="43"/>
      <c r="T525" s="43"/>
      <c r="U525" s="43"/>
      <c r="V525" s="43"/>
      <c r="W525" s="43"/>
      <c r="X525" s="2242"/>
      <c r="Y525" s="2253"/>
      <c r="Z525" s="2242"/>
      <c r="AA525" s="2242">
        <v>0.54</v>
      </c>
    </row>
    <row r="526" spans="1:27" ht="51">
      <c r="A526" s="2028">
        <v>219</v>
      </c>
      <c r="B526" s="2031" t="s">
        <v>21238</v>
      </c>
      <c r="C526" s="2247" t="s">
        <v>21239</v>
      </c>
      <c r="D526" s="1675" t="s">
        <v>21240</v>
      </c>
      <c r="E526" s="2240">
        <v>0.54</v>
      </c>
      <c r="F526" s="2242">
        <f t="shared" si="20"/>
        <v>0</v>
      </c>
      <c r="G526" s="2243"/>
      <c r="H526" s="2243"/>
      <c r="I526" s="43"/>
      <c r="J526" s="43"/>
      <c r="K526" s="43"/>
      <c r="L526" s="2243"/>
      <c r="M526" s="43"/>
      <c r="N526" s="43"/>
      <c r="O526" s="43"/>
      <c r="P526" s="2243">
        <v>0.54</v>
      </c>
      <c r="Q526" s="2243">
        <v>0.54</v>
      </c>
      <c r="R526" s="828" t="s">
        <v>20683</v>
      </c>
      <c r="S526" s="43"/>
      <c r="T526" s="43"/>
      <c r="U526" s="43"/>
      <c r="V526" s="43"/>
      <c r="W526" s="43"/>
      <c r="X526" s="2242"/>
      <c r="Y526" s="2253"/>
      <c r="Z526" s="2242"/>
      <c r="AA526" s="2242">
        <v>0.54</v>
      </c>
    </row>
    <row r="527" spans="1:27" ht="38.25">
      <c r="A527" s="2028">
        <v>220</v>
      </c>
      <c r="B527" s="2031" t="s">
        <v>21241</v>
      </c>
      <c r="C527" s="2247" t="s">
        <v>21242</v>
      </c>
      <c r="D527" s="2239" t="s">
        <v>21243</v>
      </c>
      <c r="E527" s="2240">
        <v>0.2</v>
      </c>
      <c r="F527" s="2242">
        <f t="shared" si="20"/>
        <v>0</v>
      </c>
      <c r="G527" s="2243"/>
      <c r="H527" s="2243"/>
      <c r="I527" s="43"/>
      <c r="J527" s="43"/>
      <c r="K527" s="43"/>
      <c r="L527" s="2243"/>
      <c r="M527" s="43"/>
      <c r="N527" s="43"/>
      <c r="O527" s="43"/>
      <c r="P527" s="2243">
        <v>0.2</v>
      </c>
      <c r="Q527" s="2243">
        <v>0.2</v>
      </c>
      <c r="R527" s="828" t="s">
        <v>20683</v>
      </c>
      <c r="S527" s="43"/>
      <c r="T527" s="43"/>
      <c r="U527" s="43"/>
      <c r="V527" s="43"/>
      <c r="W527" s="43"/>
      <c r="X527" s="2242"/>
      <c r="Y527" s="2253"/>
      <c r="Z527" s="2242"/>
      <c r="AA527" s="2242">
        <v>0.2</v>
      </c>
    </row>
    <row r="528" spans="1:27" ht="38.25">
      <c r="A528" s="2028">
        <v>221</v>
      </c>
      <c r="B528" s="2031" t="s">
        <v>21244</v>
      </c>
      <c r="C528" s="2247" t="s">
        <v>21245</v>
      </c>
      <c r="D528" s="2239" t="s">
        <v>21246</v>
      </c>
      <c r="E528" s="2240">
        <v>0.57999999999999996</v>
      </c>
      <c r="F528" s="2242">
        <f t="shared" si="20"/>
        <v>0</v>
      </c>
      <c r="G528" s="2243"/>
      <c r="H528" s="2243"/>
      <c r="I528" s="43"/>
      <c r="J528" s="43"/>
      <c r="K528" s="43"/>
      <c r="L528" s="2243"/>
      <c r="M528" s="43"/>
      <c r="N528" s="43"/>
      <c r="O528" s="43"/>
      <c r="P528" s="2243">
        <v>0.57999999999999996</v>
      </c>
      <c r="Q528" s="2243">
        <v>0.57999999999999996</v>
      </c>
      <c r="R528" s="828" t="s">
        <v>20683</v>
      </c>
      <c r="S528" s="43"/>
      <c r="T528" s="43"/>
      <c r="U528" s="43"/>
      <c r="V528" s="43"/>
      <c r="W528" s="43"/>
      <c r="X528" s="2242"/>
      <c r="Y528" s="2253"/>
      <c r="Z528" s="2242"/>
      <c r="AA528" s="2242">
        <v>0.57999999999999996</v>
      </c>
    </row>
    <row r="529" spans="1:27" ht="38.25">
      <c r="A529" s="2028">
        <v>222</v>
      </c>
      <c r="B529" s="2031" t="s">
        <v>21247</v>
      </c>
      <c r="C529" s="2247" t="s">
        <v>21248</v>
      </c>
      <c r="D529" s="2239" t="s">
        <v>21249</v>
      </c>
      <c r="E529" s="2240">
        <v>0.18</v>
      </c>
      <c r="F529" s="2242">
        <v>0</v>
      </c>
      <c r="G529" s="2243"/>
      <c r="H529" s="2243"/>
      <c r="I529" s="43"/>
      <c r="J529" s="43"/>
      <c r="K529" s="43"/>
      <c r="L529" s="2243"/>
      <c r="M529" s="43"/>
      <c r="N529" s="43"/>
      <c r="O529" s="43"/>
      <c r="P529" s="2243">
        <v>0.18</v>
      </c>
      <c r="Q529" s="2243">
        <v>0.18</v>
      </c>
      <c r="R529" s="828" t="s">
        <v>20683</v>
      </c>
      <c r="S529" s="43"/>
      <c r="T529" s="43"/>
      <c r="U529" s="43"/>
      <c r="V529" s="43"/>
      <c r="W529" s="43"/>
      <c r="X529" s="2242"/>
      <c r="Y529" s="2253"/>
      <c r="Z529" s="2242"/>
      <c r="AA529" s="2242">
        <v>0.18</v>
      </c>
    </row>
    <row r="530" spans="1:27" ht="38.25">
      <c r="A530" s="2028">
        <v>223</v>
      </c>
      <c r="B530" s="2031" t="s">
        <v>21250</v>
      </c>
      <c r="C530" s="2247" t="s">
        <v>21251</v>
      </c>
      <c r="D530" s="1675" t="s">
        <v>21252</v>
      </c>
      <c r="E530" s="2240">
        <v>0.54</v>
      </c>
      <c r="F530" s="2242">
        <f t="shared" ref="F530:F541" si="21">G530+H530+I530</f>
        <v>0</v>
      </c>
      <c r="G530" s="2243"/>
      <c r="H530" s="2243"/>
      <c r="I530" s="43"/>
      <c r="J530" s="43"/>
      <c r="K530" s="43"/>
      <c r="L530" s="2243"/>
      <c r="M530" s="43"/>
      <c r="N530" s="43"/>
      <c r="O530" s="43"/>
      <c r="P530" s="2243">
        <v>0.54</v>
      </c>
      <c r="Q530" s="2243">
        <v>0.54</v>
      </c>
      <c r="R530" s="828" t="s">
        <v>20683</v>
      </c>
      <c r="S530" s="43"/>
      <c r="T530" s="43"/>
      <c r="U530" s="43"/>
      <c r="V530" s="43"/>
      <c r="W530" s="43"/>
      <c r="X530" s="2242"/>
      <c r="Y530" s="2253"/>
      <c r="Z530" s="2242"/>
      <c r="AA530" s="2242">
        <v>0.54</v>
      </c>
    </row>
    <row r="531" spans="1:27" ht="38.25">
      <c r="A531" s="2028">
        <v>224</v>
      </c>
      <c r="B531" s="2031" t="s">
        <v>21253</v>
      </c>
      <c r="C531" s="2247" t="s">
        <v>21254</v>
      </c>
      <c r="D531" s="1675" t="s">
        <v>21255</v>
      </c>
      <c r="E531" s="2240">
        <v>0.36</v>
      </c>
      <c r="F531" s="2242">
        <f t="shared" si="21"/>
        <v>0</v>
      </c>
      <c r="G531" s="2243"/>
      <c r="H531" s="2243"/>
      <c r="I531" s="43"/>
      <c r="J531" s="43"/>
      <c r="K531" s="43"/>
      <c r="L531" s="2243"/>
      <c r="M531" s="43"/>
      <c r="N531" s="43"/>
      <c r="O531" s="43"/>
      <c r="P531" s="2243">
        <v>0.36</v>
      </c>
      <c r="Q531" s="2243">
        <v>0.36</v>
      </c>
      <c r="R531" s="828" t="s">
        <v>20683</v>
      </c>
      <c r="S531" s="43"/>
      <c r="T531" s="43"/>
      <c r="U531" s="43"/>
      <c r="V531" s="43"/>
      <c r="W531" s="43"/>
      <c r="X531" s="2242"/>
      <c r="Y531" s="2253"/>
      <c r="Z531" s="2242"/>
      <c r="AA531" s="2242">
        <v>0.36</v>
      </c>
    </row>
    <row r="532" spans="1:27" ht="51">
      <c r="A532" s="2028">
        <v>225</v>
      </c>
      <c r="B532" s="2031" t="s">
        <v>21256</v>
      </c>
      <c r="C532" s="2247" t="s">
        <v>21257</v>
      </c>
      <c r="D532" s="2239" t="s">
        <v>21258</v>
      </c>
      <c r="E532" s="2240">
        <v>0.39500000000000002</v>
      </c>
      <c r="F532" s="2242">
        <f t="shared" si="21"/>
        <v>0</v>
      </c>
      <c r="G532" s="2243"/>
      <c r="H532" s="2243"/>
      <c r="I532" s="43"/>
      <c r="J532" s="43"/>
      <c r="K532" s="43"/>
      <c r="L532" s="2243"/>
      <c r="M532" s="43"/>
      <c r="N532" s="43"/>
      <c r="O532" s="43"/>
      <c r="P532" s="2243">
        <v>0.39500000000000002</v>
      </c>
      <c r="Q532" s="2243">
        <v>0.39500000000000002</v>
      </c>
      <c r="R532" s="828" t="s">
        <v>20683</v>
      </c>
      <c r="S532" s="43"/>
      <c r="T532" s="43"/>
      <c r="U532" s="43"/>
      <c r="V532" s="43"/>
      <c r="W532" s="43"/>
      <c r="X532" s="2242"/>
      <c r="Y532" s="2253"/>
      <c r="Z532" s="2242"/>
      <c r="AA532" s="2242">
        <v>0.39500000000000002</v>
      </c>
    </row>
    <row r="533" spans="1:27" ht="63.75">
      <c r="A533" s="2028">
        <v>226</v>
      </c>
      <c r="B533" s="2031" t="s">
        <v>21259</v>
      </c>
      <c r="C533" s="2247" t="s">
        <v>21260</v>
      </c>
      <c r="D533" s="2239" t="s">
        <v>21261</v>
      </c>
      <c r="E533" s="2240">
        <v>1.32</v>
      </c>
      <c r="F533" s="2242">
        <f t="shared" si="21"/>
        <v>0</v>
      </c>
      <c r="G533" s="2243"/>
      <c r="H533" s="2243"/>
      <c r="I533" s="43"/>
      <c r="J533" s="43"/>
      <c r="K533" s="43"/>
      <c r="L533" s="2243"/>
      <c r="M533" s="43"/>
      <c r="N533" s="43"/>
      <c r="O533" s="43"/>
      <c r="P533" s="2243">
        <v>1.32</v>
      </c>
      <c r="Q533" s="2243">
        <v>1.32</v>
      </c>
      <c r="R533" s="828" t="s">
        <v>20683</v>
      </c>
      <c r="S533" s="43"/>
      <c r="T533" s="43"/>
      <c r="U533" s="43"/>
      <c r="V533" s="43"/>
      <c r="W533" s="43"/>
      <c r="X533" s="2242"/>
      <c r="Y533" s="2253"/>
      <c r="Z533" s="2242"/>
      <c r="AA533" s="2242">
        <v>1.32</v>
      </c>
    </row>
    <row r="534" spans="1:27" ht="38.25">
      <c r="A534" s="2028">
        <v>227</v>
      </c>
      <c r="B534" s="2031" t="s">
        <v>21262</v>
      </c>
      <c r="C534" s="2247" t="s">
        <v>21263</v>
      </c>
      <c r="D534" s="2239" t="s">
        <v>21264</v>
      </c>
      <c r="E534" s="2240">
        <v>0.3</v>
      </c>
      <c r="F534" s="2242">
        <f t="shared" si="21"/>
        <v>0</v>
      </c>
      <c r="G534" s="2243"/>
      <c r="H534" s="2243"/>
      <c r="I534" s="43"/>
      <c r="J534" s="43"/>
      <c r="K534" s="43"/>
      <c r="L534" s="2243"/>
      <c r="M534" s="43"/>
      <c r="N534" s="43"/>
      <c r="O534" s="43"/>
      <c r="P534" s="2243">
        <v>0.3</v>
      </c>
      <c r="Q534" s="2243">
        <v>0.3</v>
      </c>
      <c r="R534" s="828" t="s">
        <v>20683</v>
      </c>
      <c r="S534" s="43"/>
      <c r="T534" s="43"/>
      <c r="U534" s="43"/>
      <c r="V534" s="43"/>
      <c r="W534" s="43"/>
      <c r="X534" s="2242"/>
      <c r="Y534" s="2253"/>
      <c r="Z534" s="2242"/>
      <c r="AA534" s="2242">
        <v>0.3</v>
      </c>
    </row>
    <row r="535" spans="1:27" ht="38.25">
      <c r="A535" s="2028">
        <v>228</v>
      </c>
      <c r="B535" s="2031" t="s">
        <v>21265</v>
      </c>
      <c r="C535" s="2247" t="s">
        <v>21266</v>
      </c>
      <c r="D535" s="1675" t="s">
        <v>21267</v>
      </c>
      <c r="E535" s="2240">
        <v>0.84</v>
      </c>
      <c r="F535" s="2242">
        <f t="shared" si="21"/>
        <v>0</v>
      </c>
      <c r="G535" s="2243"/>
      <c r="H535" s="2243"/>
      <c r="I535" s="43"/>
      <c r="J535" s="43"/>
      <c r="K535" s="43"/>
      <c r="L535" s="2243"/>
      <c r="M535" s="43"/>
      <c r="N535" s="43"/>
      <c r="O535" s="43"/>
      <c r="P535" s="2243">
        <v>0.84</v>
      </c>
      <c r="Q535" s="2243">
        <v>0.84</v>
      </c>
      <c r="R535" s="828" t="s">
        <v>20683</v>
      </c>
      <c r="S535" s="43"/>
      <c r="T535" s="43"/>
      <c r="U535" s="43"/>
      <c r="V535" s="43"/>
      <c r="W535" s="43"/>
      <c r="X535" s="2242"/>
      <c r="Y535" s="2253"/>
      <c r="Z535" s="2242"/>
      <c r="AA535" s="2242">
        <v>0.84</v>
      </c>
    </row>
    <row r="536" spans="1:27" ht="38.25">
      <c r="A536" s="2028">
        <v>229</v>
      </c>
      <c r="B536" s="2031" t="s">
        <v>21268</v>
      </c>
      <c r="C536" s="2247" t="s">
        <v>21269</v>
      </c>
      <c r="D536" s="1675" t="s">
        <v>21270</v>
      </c>
      <c r="E536" s="2240">
        <v>1.17</v>
      </c>
      <c r="F536" s="2242">
        <f t="shared" si="21"/>
        <v>0</v>
      </c>
      <c r="G536" s="2243"/>
      <c r="H536" s="2243"/>
      <c r="I536" s="43"/>
      <c r="J536" s="43"/>
      <c r="K536" s="43"/>
      <c r="L536" s="2243"/>
      <c r="M536" s="43"/>
      <c r="N536" s="43"/>
      <c r="O536" s="43"/>
      <c r="P536" s="2243">
        <v>1.17</v>
      </c>
      <c r="Q536" s="2243">
        <v>1.17</v>
      </c>
      <c r="R536" s="828" t="s">
        <v>20683</v>
      </c>
      <c r="S536" s="43"/>
      <c r="T536" s="43"/>
      <c r="U536" s="43"/>
      <c r="V536" s="43"/>
      <c r="W536" s="43"/>
      <c r="X536" s="2242"/>
      <c r="Y536" s="2253"/>
      <c r="Z536" s="2242"/>
      <c r="AA536" s="2243">
        <v>1.17</v>
      </c>
    </row>
    <row r="537" spans="1:27" ht="38.25">
      <c r="A537" s="2028">
        <v>230</v>
      </c>
      <c r="B537" s="2031" t="s">
        <v>21271</v>
      </c>
      <c r="C537" s="2247" t="s">
        <v>21272</v>
      </c>
      <c r="D537" s="2239" t="s">
        <v>21273</v>
      </c>
      <c r="E537" s="2240">
        <v>2.1760000000000002</v>
      </c>
      <c r="F537" s="2242">
        <f t="shared" si="21"/>
        <v>0</v>
      </c>
      <c r="G537" s="2243"/>
      <c r="H537" s="2243"/>
      <c r="I537" s="43"/>
      <c r="J537" s="43"/>
      <c r="K537" s="43"/>
      <c r="L537" s="2243"/>
      <c r="M537" s="43"/>
      <c r="N537" s="43"/>
      <c r="O537" s="43"/>
      <c r="P537" s="2243">
        <v>2.1760000000000002</v>
      </c>
      <c r="Q537" s="2243">
        <v>2.1760000000000002</v>
      </c>
      <c r="R537" s="828" t="s">
        <v>20683</v>
      </c>
      <c r="S537" s="43"/>
      <c r="T537" s="43"/>
      <c r="U537" s="43"/>
      <c r="V537" s="43"/>
      <c r="W537" s="43"/>
      <c r="X537" s="2242"/>
      <c r="Y537" s="2253"/>
      <c r="Z537" s="2242"/>
      <c r="AA537" s="2243">
        <v>2.1760000000000002</v>
      </c>
    </row>
    <row r="538" spans="1:27" ht="38.25">
      <c r="A538" s="2028">
        <v>231</v>
      </c>
      <c r="B538" s="2031" t="s">
        <v>21274</v>
      </c>
      <c r="C538" s="2247" t="s">
        <v>21275</v>
      </c>
      <c r="D538" s="2239" t="s">
        <v>21276</v>
      </c>
      <c r="E538" s="2240">
        <v>0.83699999999999997</v>
      </c>
      <c r="F538" s="2242">
        <f t="shared" si="21"/>
        <v>0</v>
      </c>
      <c r="G538" s="2243"/>
      <c r="H538" s="2243"/>
      <c r="I538" s="43"/>
      <c r="J538" s="43"/>
      <c r="K538" s="43"/>
      <c r="L538" s="2243"/>
      <c r="M538" s="43"/>
      <c r="N538" s="43"/>
      <c r="O538" s="43"/>
      <c r="P538" s="2243">
        <v>0.83699999999999997</v>
      </c>
      <c r="Q538" s="2243">
        <v>0.83699999999999997</v>
      </c>
      <c r="R538" s="828" t="s">
        <v>20683</v>
      </c>
      <c r="S538" s="43"/>
      <c r="T538" s="43"/>
      <c r="U538" s="43"/>
      <c r="V538" s="43"/>
      <c r="W538" s="43"/>
      <c r="X538" s="2242"/>
      <c r="Y538" s="2253"/>
      <c r="Z538" s="2242"/>
      <c r="AA538" s="2243">
        <v>0.83699999999999997</v>
      </c>
    </row>
    <row r="539" spans="1:27" ht="51">
      <c r="A539" s="2028">
        <v>232</v>
      </c>
      <c r="B539" s="2031" t="s">
        <v>21277</v>
      </c>
      <c r="C539" s="2247" t="s">
        <v>21278</v>
      </c>
      <c r="D539" s="2239" t="s">
        <v>21279</v>
      </c>
      <c r="E539" s="2240">
        <v>0.379</v>
      </c>
      <c r="F539" s="2242">
        <f t="shared" si="21"/>
        <v>0</v>
      </c>
      <c r="G539" s="2243"/>
      <c r="H539" s="2243"/>
      <c r="I539" s="43"/>
      <c r="J539" s="43"/>
      <c r="K539" s="43"/>
      <c r="L539" s="2243"/>
      <c r="M539" s="43"/>
      <c r="N539" s="43"/>
      <c r="O539" s="43"/>
      <c r="P539" s="2243">
        <v>0.379</v>
      </c>
      <c r="Q539" s="2243">
        <v>0.379</v>
      </c>
      <c r="R539" s="828" t="s">
        <v>20683</v>
      </c>
      <c r="S539" s="43"/>
      <c r="T539" s="43"/>
      <c r="U539" s="43"/>
      <c r="V539" s="43"/>
      <c r="W539" s="43"/>
      <c r="X539" s="2242"/>
      <c r="Y539" s="2253"/>
      <c r="Z539" s="2242"/>
      <c r="AA539" s="2243">
        <v>0.379</v>
      </c>
    </row>
    <row r="540" spans="1:27" ht="51">
      <c r="A540" s="2028">
        <v>233</v>
      </c>
      <c r="B540" s="2031" t="s">
        <v>21280</v>
      </c>
      <c r="C540" s="2247" t="s">
        <v>21281</v>
      </c>
      <c r="D540" s="1675" t="s">
        <v>21282</v>
      </c>
      <c r="E540" s="2240">
        <v>1.208</v>
      </c>
      <c r="F540" s="2242">
        <f t="shared" si="21"/>
        <v>0</v>
      </c>
      <c r="G540" s="2243"/>
      <c r="H540" s="2243"/>
      <c r="I540" s="43"/>
      <c r="J540" s="43"/>
      <c r="K540" s="43"/>
      <c r="L540" s="2243"/>
      <c r="M540" s="43"/>
      <c r="N540" s="43"/>
      <c r="O540" s="43"/>
      <c r="P540" s="2243">
        <v>1.208</v>
      </c>
      <c r="Q540" s="2243">
        <v>1.208</v>
      </c>
      <c r="R540" s="828" t="s">
        <v>20683</v>
      </c>
      <c r="S540" s="43"/>
      <c r="T540" s="43"/>
      <c r="U540" s="43"/>
      <c r="V540" s="43"/>
      <c r="W540" s="43"/>
      <c r="X540" s="2242"/>
      <c r="Y540" s="2253"/>
      <c r="Z540" s="2242"/>
      <c r="AA540" s="2243">
        <v>1.208</v>
      </c>
    </row>
    <row r="541" spans="1:27" ht="51">
      <c r="A541" s="2028">
        <v>234</v>
      </c>
      <c r="B541" s="2031" t="s">
        <v>21283</v>
      </c>
      <c r="C541" s="2247" t="s">
        <v>21284</v>
      </c>
      <c r="D541" s="1675" t="s">
        <v>21285</v>
      </c>
      <c r="E541" s="2240">
        <v>0.38</v>
      </c>
      <c r="F541" s="2242">
        <f t="shared" si="21"/>
        <v>0</v>
      </c>
      <c r="G541" s="2243"/>
      <c r="H541" s="2243"/>
      <c r="I541" s="43"/>
      <c r="J541" s="43"/>
      <c r="K541" s="43"/>
      <c r="L541" s="2243"/>
      <c r="M541" s="43"/>
      <c r="N541" s="43"/>
      <c r="O541" s="43"/>
      <c r="P541" s="2243">
        <v>0.38</v>
      </c>
      <c r="Q541" s="2243">
        <v>0.38</v>
      </c>
      <c r="R541" s="828" t="s">
        <v>20683</v>
      </c>
      <c r="S541" s="43"/>
      <c r="T541" s="43"/>
      <c r="U541" s="43"/>
      <c r="V541" s="43"/>
      <c r="W541" s="43"/>
      <c r="X541" s="2242"/>
      <c r="Y541" s="2253"/>
      <c r="Z541" s="2242"/>
      <c r="AA541" s="2243">
        <v>0.38</v>
      </c>
    </row>
    <row r="542" spans="1:27" ht="38.25">
      <c r="A542" s="2028">
        <v>235</v>
      </c>
      <c r="B542" s="2031" t="s">
        <v>21286</v>
      </c>
      <c r="C542" s="2247" t="s">
        <v>21287</v>
      </c>
      <c r="D542" s="2239" t="s">
        <v>21288</v>
      </c>
      <c r="E542" s="2240">
        <v>0.79</v>
      </c>
      <c r="F542" s="2242">
        <v>0.27</v>
      </c>
      <c r="G542" s="2243">
        <v>0.27</v>
      </c>
      <c r="H542" s="2243"/>
      <c r="I542" s="43"/>
      <c r="J542" s="43"/>
      <c r="K542" s="43"/>
      <c r="L542" s="2243"/>
      <c r="M542" s="43"/>
      <c r="N542" s="43"/>
      <c r="O542" s="43"/>
      <c r="P542" s="2243">
        <v>0.52</v>
      </c>
      <c r="Q542" s="2243">
        <v>0.52</v>
      </c>
      <c r="R542" s="828">
        <v>5</v>
      </c>
      <c r="S542" s="43"/>
      <c r="T542" s="43"/>
      <c r="U542" s="43"/>
      <c r="V542" s="43"/>
      <c r="W542" s="43"/>
      <c r="X542" s="2242"/>
      <c r="Y542" s="2253"/>
      <c r="Z542" s="2254">
        <v>0.27</v>
      </c>
      <c r="AA542" s="2242">
        <v>0.52</v>
      </c>
    </row>
    <row r="543" spans="1:27" ht="38.25">
      <c r="A543" s="2028">
        <v>236</v>
      </c>
      <c r="B543" s="2031" t="s">
        <v>21289</v>
      </c>
      <c r="C543" s="2247" t="s">
        <v>21290</v>
      </c>
      <c r="D543" s="2239" t="s">
        <v>21291</v>
      </c>
      <c r="E543" s="2240">
        <v>1.33</v>
      </c>
      <c r="F543" s="2242">
        <f t="shared" ref="F543:F550" si="22">G543+H543+I543</f>
        <v>0</v>
      </c>
      <c r="G543" s="2243"/>
      <c r="H543" s="2243"/>
      <c r="I543" s="43"/>
      <c r="J543" s="43"/>
      <c r="K543" s="43"/>
      <c r="L543" s="2243"/>
      <c r="M543" s="43"/>
      <c r="N543" s="43"/>
      <c r="O543" s="43"/>
      <c r="P543" s="2243">
        <v>1.33</v>
      </c>
      <c r="Q543" s="2243">
        <v>1.33</v>
      </c>
      <c r="R543" s="828" t="s">
        <v>20683</v>
      </c>
      <c r="S543" s="43"/>
      <c r="T543" s="43"/>
      <c r="U543" s="43"/>
      <c r="V543" s="43"/>
      <c r="W543" s="43"/>
      <c r="X543" s="2242"/>
      <c r="Y543" s="2253"/>
      <c r="Z543" s="2242"/>
      <c r="AA543" s="2242">
        <v>1.33</v>
      </c>
    </row>
    <row r="544" spans="1:27" ht="38.25">
      <c r="A544" s="2028">
        <v>237</v>
      </c>
      <c r="B544" s="2031" t="s">
        <v>21292</v>
      </c>
      <c r="C544" s="2247" t="s">
        <v>21293</v>
      </c>
      <c r="D544" s="2239" t="s">
        <v>21294</v>
      </c>
      <c r="E544" s="2240">
        <v>0.34</v>
      </c>
      <c r="F544" s="2242">
        <f t="shared" si="22"/>
        <v>0</v>
      </c>
      <c r="G544" s="2243"/>
      <c r="H544" s="2243"/>
      <c r="I544" s="43"/>
      <c r="J544" s="43"/>
      <c r="K544" s="43"/>
      <c r="L544" s="2243"/>
      <c r="M544" s="43"/>
      <c r="N544" s="43"/>
      <c r="O544" s="43"/>
      <c r="P544" s="2243">
        <v>0.34</v>
      </c>
      <c r="Q544" s="2243">
        <v>0.34</v>
      </c>
      <c r="R544" s="828" t="s">
        <v>20683</v>
      </c>
      <c r="S544" s="43"/>
      <c r="T544" s="43"/>
      <c r="U544" s="43"/>
      <c r="V544" s="43"/>
      <c r="W544" s="43"/>
      <c r="X544" s="2242"/>
      <c r="Y544" s="2253"/>
      <c r="Z544" s="2242"/>
      <c r="AA544" s="2242">
        <v>0.34</v>
      </c>
    </row>
    <row r="545" spans="1:27" ht="38.25">
      <c r="A545" s="2028">
        <v>238</v>
      </c>
      <c r="B545" s="2031" t="s">
        <v>21295</v>
      </c>
      <c r="C545" s="2247" t="s">
        <v>21296</v>
      </c>
      <c r="D545" s="1675" t="s">
        <v>21297</v>
      </c>
      <c r="E545" s="2240">
        <v>0.37</v>
      </c>
      <c r="F545" s="2242">
        <f t="shared" si="22"/>
        <v>0</v>
      </c>
      <c r="G545" s="2243"/>
      <c r="H545" s="2243"/>
      <c r="I545" s="43"/>
      <c r="J545" s="43"/>
      <c r="K545" s="43"/>
      <c r="L545" s="2243"/>
      <c r="M545" s="43"/>
      <c r="N545" s="43"/>
      <c r="O545" s="43"/>
      <c r="P545" s="2243">
        <v>0.37</v>
      </c>
      <c r="Q545" s="2243">
        <v>0.37</v>
      </c>
      <c r="R545" s="828" t="s">
        <v>20683</v>
      </c>
      <c r="S545" s="43"/>
      <c r="T545" s="43"/>
      <c r="U545" s="43"/>
      <c r="V545" s="43"/>
      <c r="W545" s="43"/>
      <c r="X545" s="2242"/>
      <c r="Y545" s="2253"/>
      <c r="Z545" s="2242"/>
      <c r="AA545" s="2242">
        <v>0.37</v>
      </c>
    </row>
    <row r="546" spans="1:27" ht="38.25">
      <c r="A546" s="2028">
        <v>239</v>
      </c>
      <c r="B546" s="2031" t="s">
        <v>21298</v>
      </c>
      <c r="C546" s="2247" t="s">
        <v>21299</v>
      </c>
      <c r="D546" s="1675" t="s">
        <v>21300</v>
      </c>
      <c r="E546" s="2240">
        <v>0.7</v>
      </c>
      <c r="F546" s="2242">
        <f t="shared" si="22"/>
        <v>0</v>
      </c>
      <c r="G546" s="2243"/>
      <c r="H546" s="2243"/>
      <c r="I546" s="43"/>
      <c r="J546" s="43"/>
      <c r="K546" s="43"/>
      <c r="L546" s="2243"/>
      <c r="M546" s="43"/>
      <c r="N546" s="43"/>
      <c r="O546" s="43"/>
      <c r="P546" s="2243">
        <v>0.7</v>
      </c>
      <c r="Q546" s="2243">
        <v>0.7</v>
      </c>
      <c r="R546" s="828" t="s">
        <v>20683</v>
      </c>
      <c r="S546" s="43"/>
      <c r="T546" s="43"/>
      <c r="U546" s="43"/>
      <c r="V546" s="43"/>
      <c r="W546" s="43"/>
      <c r="X546" s="2242"/>
      <c r="Y546" s="2253"/>
      <c r="Z546" s="2242"/>
      <c r="AA546" s="2242">
        <v>0.7</v>
      </c>
    </row>
    <row r="547" spans="1:27" ht="38.25">
      <c r="A547" s="2028">
        <v>240</v>
      </c>
      <c r="B547" s="2031" t="s">
        <v>21301</v>
      </c>
      <c r="C547" s="2247" t="s">
        <v>21302</v>
      </c>
      <c r="D547" s="2239" t="s">
        <v>21303</v>
      </c>
      <c r="E547" s="2240">
        <v>0.53</v>
      </c>
      <c r="F547" s="2242">
        <f t="shared" si="22"/>
        <v>0</v>
      </c>
      <c r="G547" s="2243"/>
      <c r="H547" s="2243"/>
      <c r="I547" s="43"/>
      <c r="J547" s="43"/>
      <c r="K547" s="43"/>
      <c r="L547" s="2243"/>
      <c r="M547" s="43"/>
      <c r="N547" s="43"/>
      <c r="O547" s="43"/>
      <c r="P547" s="2243">
        <v>0.53</v>
      </c>
      <c r="Q547" s="2243">
        <v>0.53</v>
      </c>
      <c r="R547" s="828" t="s">
        <v>20683</v>
      </c>
      <c r="S547" s="43"/>
      <c r="T547" s="43"/>
      <c r="U547" s="43"/>
      <c r="V547" s="43"/>
      <c r="W547" s="43"/>
      <c r="X547" s="2242"/>
      <c r="Y547" s="2253"/>
      <c r="Z547" s="2242"/>
      <c r="AA547" s="2242">
        <v>0.53</v>
      </c>
    </row>
    <row r="548" spans="1:27" ht="38.25">
      <c r="A548" s="2028">
        <v>241</v>
      </c>
      <c r="B548" s="2031" t="s">
        <v>21304</v>
      </c>
      <c r="C548" s="2247" t="s">
        <v>21305</v>
      </c>
      <c r="D548" s="2239" t="s">
        <v>21306</v>
      </c>
      <c r="E548" s="2240">
        <v>0.2</v>
      </c>
      <c r="F548" s="2242">
        <f t="shared" si="22"/>
        <v>0</v>
      </c>
      <c r="G548" s="2243"/>
      <c r="H548" s="2243"/>
      <c r="I548" s="43"/>
      <c r="J548" s="43"/>
      <c r="K548" s="43"/>
      <c r="L548" s="2243"/>
      <c r="M548" s="43"/>
      <c r="N548" s="43"/>
      <c r="O548" s="43"/>
      <c r="P548" s="2243">
        <v>0.2</v>
      </c>
      <c r="Q548" s="2243">
        <v>0.2</v>
      </c>
      <c r="R548" s="828" t="s">
        <v>20683</v>
      </c>
      <c r="S548" s="43"/>
      <c r="T548" s="43"/>
      <c r="U548" s="43"/>
      <c r="V548" s="43"/>
      <c r="W548" s="43"/>
      <c r="X548" s="2242"/>
      <c r="Y548" s="2253"/>
      <c r="Z548" s="2242"/>
      <c r="AA548" s="2242">
        <v>0.2</v>
      </c>
    </row>
    <row r="549" spans="1:27" ht="38.25">
      <c r="A549" s="2028">
        <v>242</v>
      </c>
      <c r="B549" s="2031" t="s">
        <v>21307</v>
      </c>
      <c r="C549" s="2247" t="s">
        <v>21308</v>
      </c>
      <c r="D549" s="2239" t="s">
        <v>21309</v>
      </c>
      <c r="E549" s="2240">
        <v>0.31</v>
      </c>
      <c r="F549" s="2242">
        <f t="shared" si="22"/>
        <v>0</v>
      </c>
      <c r="G549" s="2243"/>
      <c r="H549" s="2243"/>
      <c r="I549" s="43"/>
      <c r="J549" s="43"/>
      <c r="K549" s="43"/>
      <c r="L549" s="2243"/>
      <c r="M549" s="43"/>
      <c r="N549" s="43"/>
      <c r="O549" s="43"/>
      <c r="P549" s="2243">
        <v>0.31</v>
      </c>
      <c r="Q549" s="2243">
        <v>0.31</v>
      </c>
      <c r="R549" s="828" t="s">
        <v>20683</v>
      </c>
      <c r="S549" s="43"/>
      <c r="T549" s="43"/>
      <c r="U549" s="43"/>
      <c r="V549" s="43"/>
      <c r="W549" s="43"/>
      <c r="X549" s="2242"/>
      <c r="Y549" s="2253"/>
      <c r="Z549" s="2242"/>
      <c r="AA549" s="2242">
        <v>0.31</v>
      </c>
    </row>
    <row r="550" spans="1:27" ht="51">
      <c r="A550" s="2028">
        <v>243</v>
      </c>
      <c r="B550" s="2031" t="s">
        <v>21310</v>
      </c>
      <c r="C550" s="2247" t="s">
        <v>21311</v>
      </c>
      <c r="D550" s="1675" t="s">
        <v>21312</v>
      </c>
      <c r="E550" s="2240">
        <v>0.47</v>
      </c>
      <c r="F550" s="2242">
        <f t="shared" si="22"/>
        <v>0</v>
      </c>
      <c r="G550" s="2243"/>
      <c r="H550" s="2243"/>
      <c r="I550" s="43"/>
      <c r="J550" s="43"/>
      <c r="K550" s="43"/>
      <c r="L550" s="2243"/>
      <c r="M550" s="43"/>
      <c r="N550" s="43"/>
      <c r="O550" s="43"/>
      <c r="P550" s="2243">
        <v>0.47</v>
      </c>
      <c r="Q550" s="2243">
        <v>0.47</v>
      </c>
      <c r="R550" s="828" t="s">
        <v>20683</v>
      </c>
      <c r="S550" s="43"/>
      <c r="T550" s="43"/>
      <c r="U550" s="43"/>
      <c r="V550" s="43"/>
      <c r="W550" s="43"/>
      <c r="X550" s="2242"/>
      <c r="Y550" s="2253"/>
      <c r="Z550" s="2242"/>
      <c r="AA550" s="2242">
        <v>0.47</v>
      </c>
    </row>
    <row r="551" spans="1:27" ht="38.25">
      <c r="A551" s="2028">
        <v>244</v>
      </c>
      <c r="B551" s="2031" t="s">
        <v>21313</v>
      </c>
      <c r="C551" s="2247" t="s">
        <v>21314</v>
      </c>
      <c r="D551" s="1675" t="s">
        <v>21315</v>
      </c>
      <c r="E551" s="2240">
        <v>0.5</v>
      </c>
      <c r="F551" s="2242">
        <v>0.5</v>
      </c>
      <c r="G551" s="2243">
        <v>0.5</v>
      </c>
      <c r="H551" s="2243"/>
      <c r="I551" s="43"/>
      <c r="J551" s="43"/>
      <c r="K551" s="43"/>
      <c r="L551" s="2243"/>
      <c r="M551" s="43"/>
      <c r="N551" s="43"/>
      <c r="O551" s="43"/>
      <c r="P551" s="2243"/>
      <c r="Q551" s="2243"/>
      <c r="R551" s="828">
        <v>5</v>
      </c>
      <c r="S551" s="43"/>
      <c r="T551" s="43"/>
      <c r="U551" s="43"/>
      <c r="V551" s="43"/>
      <c r="W551" s="43"/>
      <c r="X551" s="2242"/>
      <c r="Y551" s="2253"/>
      <c r="Z551" s="2254">
        <v>0.5</v>
      </c>
      <c r="AA551" s="2242"/>
    </row>
    <row r="552" spans="1:27" ht="38.25">
      <c r="A552" s="2028">
        <v>245</v>
      </c>
      <c r="B552" s="2031" t="s">
        <v>21316</v>
      </c>
      <c r="C552" s="2247" t="s">
        <v>21317</v>
      </c>
      <c r="D552" s="2239" t="s">
        <v>21318</v>
      </c>
      <c r="E552" s="2240">
        <v>0.78</v>
      </c>
      <c r="F552" s="2242">
        <f>G552+H552+I552</f>
        <v>0</v>
      </c>
      <c r="G552" s="2243"/>
      <c r="H552" s="2243"/>
      <c r="I552" s="43"/>
      <c r="J552" s="43"/>
      <c r="K552" s="43"/>
      <c r="L552" s="2243"/>
      <c r="M552" s="43"/>
      <c r="N552" s="43"/>
      <c r="O552" s="43"/>
      <c r="P552" s="2243">
        <v>0.78</v>
      </c>
      <c r="Q552" s="2243">
        <v>0.78</v>
      </c>
      <c r="R552" s="828" t="s">
        <v>20683</v>
      </c>
      <c r="S552" s="43"/>
      <c r="T552" s="43"/>
      <c r="U552" s="43"/>
      <c r="V552" s="43"/>
      <c r="W552" s="43"/>
      <c r="X552" s="2242"/>
      <c r="Y552" s="2253"/>
      <c r="Z552" s="2242"/>
      <c r="AA552" s="2242">
        <v>0.78</v>
      </c>
    </row>
    <row r="553" spans="1:27" ht="38.25">
      <c r="A553" s="2028">
        <v>246</v>
      </c>
      <c r="B553" s="2031" t="s">
        <v>21319</v>
      </c>
      <c r="C553" s="2247" t="s">
        <v>21320</v>
      </c>
      <c r="D553" s="2239" t="s">
        <v>21321</v>
      </c>
      <c r="E553" s="2240">
        <v>0.73</v>
      </c>
      <c r="F553" s="2242">
        <f>G553+H553+I553</f>
        <v>0</v>
      </c>
      <c r="G553" s="2243"/>
      <c r="H553" s="2243"/>
      <c r="I553" s="43"/>
      <c r="J553" s="43"/>
      <c r="K553" s="43"/>
      <c r="L553" s="2243"/>
      <c r="M553" s="43"/>
      <c r="N553" s="43"/>
      <c r="O553" s="43"/>
      <c r="P553" s="2243">
        <v>0.73</v>
      </c>
      <c r="Q553" s="2243">
        <v>0.73</v>
      </c>
      <c r="R553" s="828" t="s">
        <v>20683</v>
      </c>
      <c r="S553" s="43"/>
      <c r="T553" s="43"/>
      <c r="U553" s="43"/>
      <c r="V553" s="43"/>
      <c r="W553" s="43"/>
      <c r="X553" s="2242"/>
      <c r="Y553" s="2253"/>
      <c r="Z553" s="2242"/>
      <c r="AA553" s="2242">
        <v>0.73</v>
      </c>
    </row>
    <row r="554" spans="1:27" ht="38.25">
      <c r="A554" s="2028">
        <v>247</v>
      </c>
      <c r="B554" s="2031" t="s">
        <v>21322</v>
      </c>
      <c r="C554" s="2247" t="s">
        <v>21323</v>
      </c>
      <c r="D554" s="2239" t="s">
        <v>21324</v>
      </c>
      <c r="E554" s="2240">
        <v>0.18</v>
      </c>
      <c r="F554" s="2242">
        <v>0</v>
      </c>
      <c r="G554" s="2243"/>
      <c r="H554" s="2243"/>
      <c r="I554" s="43"/>
      <c r="J554" s="43"/>
      <c r="K554" s="43"/>
      <c r="L554" s="2243"/>
      <c r="M554" s="43"/>
      <c r="N554" s="43"/>
      <c r="O554" s="43"/>
      <c r="P554" s="2243">
        <v>0.18</v>
      </c>
      <c r="Q554" s="2243">
        <v>0.18</v>
      </c>
      <c r="R554" s="828" t="s">
        <v>20683</v>
      </c>
      <c r="S554" s="43"/>
      <c r="T554" s="43"/>
      <c r="U554" s="43"/>
      <c r="V554" s="43"/>
      <c r="W554" s="43"/>
      <c r="X554" s="2242"/>
      <c r="Y554" s="2253"/>
      <c r="Z554" s="2242"/>
      <c r="AA554" s="2242">
        <v>0.18</v>
      </c>
    </row>
    <row r="555" spans="1:27" ht="38.25">
      <c r="A555" s="2028">
        <v>248</v>
      </c>
      <c r="B555" s="2031" t="s">
        <v>21325</v>
      </c>
      <c r="C555" s="2247" t="s">
        <v>21326</v>
      </c>
      <c r="D555" s="1675" t="s">
        <v>21327</v>
      </c>
      <c r="E555" s="2240">
        <v>0.13</v>
      </c>
      <c r="F555" s="2242">
        <f>G555+H555+I555</f>
        <v>0</v>
      </c>
      <c r="G555" s="2243"/>
      <c r="H555" s="2243"/>
      <c r="I555" s="43"/>
      <c r="J555" s="43"/>
      <c r="K555" s="43"/>
      <c r="L555" s="2243"/>
      <c r="M555" s="43"/>
      <c r="N555" s="43"/>
      <c r="O555" s="43"/>
      <c r="P555" s="2243">
        <v>0.13</v>
      </c>
      <c r="Q555" s="2243">
        <v>0.13</v>
      </c>
      <c r="R555" s="828" t="s">
        <v>20683</v>
      </c>
      <c r="S555" s="43"/>
      <c r="T555" s="43"/>
      <c r="U555" s="43"/>
      <c r="V555" s="43"/>
      <c r="W555" s="43"/>
      <c r="X555" s="2242"/>
      <c r="Y555" s="2253"/>
      <c r="Z555" s="2242"/>
      <c r="AA555" s="2242">
        <v>0.13</v>
      </c>
    </row>
    <row r="556" spans="1:27" ht="38.25">
      <c r="A556" s="2028">
        <v>249</v>
      </c>
      <c r="B556" s="2031" t="s">
        <v>21328</v>
      </c>
      <c r="C556" s="2247" t="s">
        <v>21329</v>
      </c>
      <c r="D556" s="1675" t="s">
        <v>21330</v>
      </c>
      <c r="E556" s="2240">
        <v>0.12</v>
      </c>
      <c r="F556" s="2242">
        <v>0</v>
      </c>
      <c r="G556" s="2243"/>
      <c r="H556" s="2243"/>
      <c r="I556" s="43"/>
      <c r="J556" s="43"/>
      <c r="K556" s="43"/>
      <c r="L556" s="2243"/>
      <c r="M556" s="43"/>
      <c r="N556" s="43"/>
      <c r="O556" s="43"/>
      <c r="P556" s="2243">
        <v>0.12</v>
      </c>
      <c r="Q556" s="2243">
        <v>0.12</v>
      </c>
      <c r="R556" s="828"/>
      <c r="S556" s="43"/>
      <c r="T556" s="43"/>
      <c r="U556" s="43"/>
      <c r="V556" s="43"/>
      <c r="W556" s="43"/>
      <c r="X556" s="2242"/>
      <c r="Y556" s="2253"/>
      <c r="Z556" s="2242"/>
      <c r="AA556" s="2242">
        <v>0.12</v>
      </c>
    </row>
    <row r="557" spans="1:27" ht="38.25">
      <c r="A557" s="2028">
        <v>250</v>
      </c>
      <c r="B557" s="2031" t="s">
        <v>21331</v>
      </c>
      <c r="C557" s="2247" t="s">
        <v>21332</v>
      </c>
      <c r="D557" s="2239" t="s">
        <v>21333</v>
      </c>
      <c r="E557" s="2240">
        <v>0.91</v>
      </c>
      <c r="F557" s="2242">
        <f>G557+H557+I557</f>
        <v>0</v>
      </c>
      <c r="G557" s="2243"/>
      <c r="H557" s="2243"/>
      <c r="I557" s="43"/>
      <c r="J557" s="43"/>
      <c r="K557" s="43"/>
      <c r="L557" s="2243"/>
      <c r="M557" s="43"/>
      <c r="N557" s="43"/>
      <c r="O557" s="43"/>
      <c r="P557" s="2243">
        <v>0.91</v>
      </c>
      <c r="Q557" s="2243">
        <v>0.91</v>
      </c>
      <c r="R557" s="828" t="s">
        <v>20683</v>
      </c>
      <c r="S557" s="43"/>
      <c r="T557" s="43"/>
      <c r="U557" s="43"/>
      <c r="V557" s="43"/>
      <c r="W557" s="43"/>
      <c r="X557" s="2242"/>
      <c r="Y557" s="2253"/>
      <c r="Z557" s="2242"/>
      <c r="AA557" s="2242">
        <v>0.91</v>
      </c>
    </row>
    <row r="558" spans="1:27" ht="38.25">
      <c r="A558" s="2028">
        <v>251</v>
      </c>
      <c r="B558" s="2031" t="s">
        <v>21334</v>
      </c>
      <c r="C558" s="2247" t="s">
        <v>21335</v>
      </c>
      <c r="D558" s="2239" t="s">
        <v>21336</v>
      </c>
      <c r="E558" s="2255">
        <v>1.53</v>
      </c>
      <c r="F558" s="2242">
        <f>G558+H558+I558</f>
        <v>0</v>
      </c>
      <c r="G558" s="2243"/>
      <c r="H558" s="2243"/>
      <c r="I558" s="43"/>
      <c r="J558" s="43"/>
      <c r="K558" s="43"/>
      <c r="L558" s="2243"/>
      <c r="M558" s="43"/>
      <c r="N558" s="43"/>
      <c r="O558" s="43"/>
      <c r="P558" s="2243" t="s">
        <v>21337</v>
      </c>
      <c r="Q558" s="2243">
        <v>1.53</v>
      </c>
      <c r="R558" s="828" t="s">
        <v>20683</v>
      </c>
      <c r="S558" s="43"/>
      <c r="T558" s="43"/>
      <c r="U558" s="43"/>
      <c r="V558" s="43"/>
      <c r="W558" s="43"/>
      <c r="X558" s="2242"/>
      <c r="Y558" s="2253"/>
      <c r="Z558" s="2242"/>
      <c r="AA558" s="2242">
        <v>1.53</v>
      </c>
    </row>
    <row r="559" spans="1:27" ht="38.25">
      <c r="A559" s="2028">
        <v>252</v>
      </c>
      <c r="B559" s="2031" t="s">
        <v>21338</v>
      </c>
      <c r="C559" s="2247" t="s">
        <v>21339</v>
      </c>
      <c r="D559" s="2239" t="s">
        <v>21340</v>
      </c>
      <c r="E559" s="2240">
        <v>1.42</v>
      </c>
      <c r="F559" s="2242">
        <f>G559+H559+I559</f>
        <v>0</v>
      </c>
      <c r="G559" s="2243"/>
      <c r="H559" s="2243"/>
      <c r="I559" s="43"/>
      <c r="J559" s="43"/>
      <c r="K559" s="43"/>
      <c r="L559" s="2243"/>
      <c r="M559" s="43"/>
      <c r="N559" s="43"/>
      <c r="O559" s="43"/>
      <c r="P559" s="2243">
        <v>1.42</v>
      </c>
      <c r="Q559" s="2243">
        <v>1.42</v>
      </c>
      <c r="R559" s="828" t="s">
        <v>20683</v>
      </c>
      <c r="S559" s="43"/>
      <c r="T559" s="43"/>
      <c r="U559" s="43"/>
      <c r="V559" s="43"/>
      <c r="W559" s="43"/>
      <c r="X559" s="2242"/>
      <c r="Y559" s="2253"/>
      <c r="Z559" s="2242"/>
      <c r="AA559" s="2242">
        <v>1.42</v>
      </c>
    </row>
    <row r="560" spans="1:27" ht="38.25">
      <c r="A560" s="2028">
        <v>253</v>
      </c>
      <c r="B560" s="2031" t="s">
        <v>21341</v>
      </c>
      <c r="C560" s="2247" t="s">
        <v>21342</v>
      </c>
      <c r="D560" s="1675" t="s">
        <v>21343</v>
      </c>
      <c r="E560" s="2240">
        <v>1.63</v>
      </c>
      <c r="F560" s="2242">
        <v>0</v>
      </c>
      <c r="G560" s="2243"/>
      <c r="H560" s="2243"/>
      <c r="I560" s="43"/>
      <c r="J560" s="43"/>
      <c r="K560" s="43"/>
      <c r="L560" s="2243"/>
      <c r="M560" s="43"/>
      <c r="N560" s="43"/>
      <c r="O560" s="43"/>
      <c r="P560" s="2243">
        <v>1.63</v>
      </c>
      <c r="Q560" s="2243">
        <v>1.63</v>
      </c>
      <c r="R560" s="828">
        <v>5</v>
      </c>
      <c r="S560" s="43"/>
      <c r="T560" s="43"/>
      <c r="U560" s="43"/>
      <c r="V560" s="43"/>
      <c r="W560" s="43"/>
      <c r="X560" s="2242"/>
      <c r="Y560" s="2253"/>
      <c r="Z560" s="2254"/>
      <c r="AA560" s="2242">
        <v>1.63</v>
      </c>
    </row>
    <row r="561" spans="1:27" ht="38.25">
      <c r="A561" s="2028">
        <v>254</v>
      </c>
      <c r="B561" s="2031" t="s">
        <v>21344</v>
      </c>
      <c r="C561" s="2247" t="s">
        <v>21345</v>
      </c>
      <c r="D561" s="1675" t="s">
        <v>21346</v>
      </c>
      <c r="E561" s="2240">
        <v>0.46300000000000002</v>
      </c>
      <c r="F561" s="2242"/>
      <c r="G561" s="2243"/>
      <c r="H561" s="2243"/>
      <c r="I561" s="43"/>
      <c r="J561" s="43"/>
      <c r="K561" s="43"/>
      <c r="L561" s="2243"/>
      <c r="M561" s="43"/>
      <c r="N561" s="43"/>
      <c r="O561" s="43"/>
      <c r="P561" s="2243">
        <v>0.46300000000000002</v>
      </c>
      <c r="Q561" s="2243">
        <v>0.46300000000000002</v>
      </c>
      <c r="R561" s="828">
        <v>5</v>
      </c>
      <c r="S561" s="43"/>
      <c r="T561" s="43"/>
      <c r="U561" s="43"/>
      <c r="V561" s="43"/>
      <c r="W561" s="43"/>
      <c r="X561" s="2242"/>
      <c r="Y561" s="2253"/>
      <c r="Z561" s="2254"/>
      <c r="AA561" s="2242">
        <v>0.46300000000000002</v>
      </c>
    </row>
    <row r="562" spans="1:27" ht="51">
      <c r="A562" s="2028">
        <v>255</v>
      </c>
      <c r="B562" s="2031" t="s">
        <v>21347</v>
      </c>
      <c r="C562" s="2247" t="s">
        <v>21348</v>
      </c>
      <c r="D562" s="2239" t="s">
        <v>21349</v>
      </c>
      <c r="E562" s="2240">
        <v>1.96</v>
      </c>
      <c r="F562" s="2242">
        <f>G562+H562+I562</f>
        <v>0</v>
      </c>
      <c r="G562" s="2243"/>
      <c r="H562" s="2243"/>
      <c r="I562" s="43"/>
      <c r="J562" s="43"/>
      <c r="K562" s="43"/>
      <c r="L562" s="2243"/>
      <c r="M562" s="43"/>
      <c r="N562" s="43"/>
      <c r="O562" s="43"/>
      <c r="P562" s="2243">
        <v>1.96</v>
      </c>
      <c r="Q562" s="2243">
        <v>1.96</v>
      </c>
      <c r="R562" s="828" t="s">
        <v>20683</v>
      </c>
      <c r="S562" s="43"/>
      <c r="T562" s="43"/>
      <c r="U562" s="43"/>
      <c r="V562" s="43"/>
      <c r="W562" s="43"/>
      <c r="X562" s="2242"/>
      <c r="Y562" s="2253"/>
      <c r="Z562" s="2242"/>
      <c r="AA562" s="2242">
        <v>1.96</v>
      </c>
    </row>
    <row r="563" spans="1:27" ht="51">
      <c r="A563" s="2028">
        <v>256</v>
      </c>
      <c r="B563" s="2031" t="s">
        <v>21350</v>
      </c>
      <c r="C563" s="2247" t="s">
        <v>21351</v>
      </c>
      <c r="D563" s="2239" t="s">
        <v>21352</v>
      </c>
      <c r="E563" s="2240">
        <v>1.23</v>
      </c>
      <c r="F563" s="2242">
        <v>1.23</v>
      </c>
      <c r="G563" s="2243">
        <v>1.23</v>
      </c>
      <c r="H563" s="2243"/>
      <c r="I563" s="43"/>
      <c r="J563" s="43"/>
      <c r="K563" s="43"/>
      <c r="L563" s="2243"/>
      <c r="M563" s="43"/>
      <c r="N563" s="43"/>
      <c r="O563" s="43"/>
      <c r="P563" s="2243"/>
      <c r="Q563" s="2243"/>
      <c r="R563" s="828">
        <v>5</v>
      </c>
      <c r="S563" s="43"/>
      <c r="T563" s="43"/>
      <c r="U563" s="43"/>
      <c r="V563" s="43"/>
      <c r="W563" s="43"/>
      <c r="X563" s="2242"/>
      <c r="Y563" s="2253"/>
      <c r="Z563" s="2254">
        <v>1.23</v>
      </c>
      <c r="AA563" s="2242"/>
    </row>
    <row r="564" spans="1:27" ht="25.5">
      <c r="A564" s="2028">
        <v>257</v>
      </c>
      <c r="B564" s="2031" t="s">
        <v>21353</v>
      </c>
      <c r="C564" s="2247" t="s">
        <v>21354</v>
      </c>
      <c r="D564" s="2239" t="s">
        <v>21355</v>
      </c>
      <c r="E564" s="2240">
        <v>0.45900000000000002</v>
      </c>
      <c r="F564" s="2242">
        <v>0.45900000000000002</v>
      </c>
      <c r="G564" s="2243"/>
      <c r="H564" s="2243"/>
      <c r="I564" s="43"/>
      <c r="J564" s="43"/>
      <c r="K564" s="43"/>
      <c r="L564" s="2243">
        <v>0.45900000000000002</v>
      </c>
      <c r="M564" s="43"/>
      <c r="N564" s="43"/>
      <c r="O564" s="43"/>
      <c r="P564" s="2243"/>
      <c r="Q564" s="2243"/>
      <c r="R564" s="828" t="s">
        <v>20683</v>
      </c>
      <c r="S564" s="43"/>
      <c r="T564" s="43"/>
      <c r="U564" s="43"/>
      <c r="V564" s="43"/>
      <c r="W564" s="43"/>
      <c r="X564" s="2242"/>
      <c r="Y564" s="2253"/>
      <c r="Z564" s="2242">
        <v>0.45900000000000002</v>
      </c>
      <c r="AA564" s="2242"/>
    </row>
    <row r="565" spans="1:27" ht="25.5">
      <c r="A565" s="2028">
        <v>258</v>
      </c>
      <c r="B565" s="2031" t="s">
        <v>21356</v>
      </c>
      <c r="C565" s="2247" t="s">
        <v>21357</v>
      </c>
      <c r="D565" s="1675" t="s">
        <v>21358</v>
      </c>
      <c r="E565" s="2240">
        <v>0.312</v>
      </c>
      <c r="F565" s="2242">
        <v>0.312</v>
      </c>
      <c r="G565" s="2243"/>
      <c r="H565" s="2243"/>
      <c r="I565" s="43"/>
      <c r="J565" s="43"/>
      <c r="K565" s="43"/>
      <c r="L565" s="2243">
        <v>0.312</v>
      </c>
      <c r="M565" s="43"/>
      <c r="N565" s="43"/>
      <c r="O565" s="43"/>
      <c r="P565" s="2243"/>
      <c r="Q565" s="2243"/>
      <c r="R565" s="828" t="s">
        <v>20683</v>
      </c>
      <c r="S565" s="43"/>
      <c r="T565" s="43"/>
      <c r="U565" s="43"/>
      <c r="V565" s="43"/>
      <c r="W565" s="43"/>
      <c r="X565" s="2242"/>
      <c r="Y565" s="2253"/>
      <c r="Z565" s="2242">
        <v>0.312</v>
      </c>
      <c r="AA565" s="2242"/>
    </row>
    <row r="566" spans="1:27" ht="25.5">
      <c r="A566" s="2028">
        <v>259</v>
      </c>
      <c r="B566" s="2031" t="s">
        <v>21359</v>
      </c>
      <c r="C566" s="2247" t="s">
        <v>21360</v>
      </c>
      <c r="D566" s="1675" t="s">
        <v>21361</v>
      </c>
      <c r="E566" s="2240">
        <v>0.19400000000000001</v>
      </c>
      <c r="F566" s="2242">
        <f>G566+H566+I566</f>
        <v>0</v>
      </c>
      <c r="G566" s="2243"/>
      <c r="H566" s="2243"/>
      <c r="I566" s="43"/>
      <c r="J566" s="43"/>
      <c r="K566" s="43"/>
      <c r="L566" s="2243"/>
      <c r="M566" s="43"/>
      <c r="N566" s="43"/>
      <c r="O566" s="43"/>
      <c r="P566" s="2243">
        <v>0.19400000000000001</v>
      </c>
      <c r="Q566" s="2243">
        <v>0.19400000000000001</v>
      </c>
      <c r="R566" s="828" t="s">
        <v>20683</v>
      </c>
      <c r="S566" s="43"/>
      <c r="T566" s="43"/>
      <c r="U566" s="43"/>
      <c r="V566" s="43"/>
      <c r="W566" s="43"/>
      <c r="X566" s="2242"/>
      <c r="Y566" s="2253"/>
      <c r="Z566" s="2242"/>
      <c r="AA566" s="2242">
        <v>0.19400000000000001</v>
      </c>
    </row>
    <row r="567" spans="1:27" ht="25.5">
      <c r="A567" s="2028">
        <v>260</v>
      </c>
      <c r="B567" s="2031" t="s">
        <v>21362</v>
      </c>
      <c r="C567" s="2247" t="s">
        <v>21363</v>
      </c>
      <c r="D567" s="2239" t="s">
        <v>21364</v>
      </c>
      <c r="E567" s="2240">
        <v>0.222</v>
      </c>
      <c r="F567" s="2242">
        <f>G567+H567+I567</f>
        <v>0</v>
      </c>
      <c r="G567" s="2243"/>
      <c r="H567" s="2243"/>
      <c r="I567" s="43"/>
      <c r="J567" s="43"/>
      <c r="K567" s="43"/>
      <c r="L567" s="2243"/>
      <c r="M567" s="43"/>
      <c r="N567" s="43"/>
      <c r="O567" s="43"/>
      <c r="P567" s="2243">
        <v>0.222</v>
      </c>
      <c r="Q567" s="2243">
        <v>0.222</v>
      </c>
      <c r="R567" s="828" t="s">
        <v>20683</v>
      </c>
      <c r="S567" s="43"/>
      <c r="T567" s="43"/>
      <c r="U567" s="43"/>
      <c r="V567" s="43"/>
      <c r="W567" s="43"/>
      <c r="X567" s="2242"/>
      <c r="Y567" s="2253"/>
      <c r="Z567" s="2242"/>
      <c r="AA567" s="2242">
        <v>0.222</v>
      </c>
    </row>
    <row r="568" spans="1:27" ht="25.5">
      <c r="A568" s="2028">
        <v>261</v>
      </c>
      <c r="B568" s="2031" t="s">
        <v>21365</v>
      </c>
      <c r="C568" s="2247" t="s">
        <v>21366</v>
      </c>
      <c r="D568" s="2239" t="s">
        <v>21367</v>
      </c>
      <c r="E568" s="2240">
        <v>0.37</v>
      </c>
      <c r="F568" s="2242">
        <f>G568+H568+I568</f>
        <v>0</v>
      </c>
      <c r="G568" s="2243"/>
      <c r="H568" s="2243"/>
      <c r="I568" s="43"/>
      <c r="J568" s="43"/>
      <c r="K568" s="43"/>
      <c r="L568" s="2243"/>
      <c r="M568" s="43"/>
      <c r="N568" s="43"/>
      <c r="O568" s="43"/>
      <c r="P568" s="2243">
        <v>0.37</v>
      </c>
      <c r="Q568" s="2243">
        <v>0.37</v>
      </c>
      <c r="R568" s="828" t="s">
        <v>20683</v>
      </c>
      <c r="S568" s="43"/>
      <c r="T568" s="43"/>
      <c r="U568" s="43"/>
      <c r="V568" s="43"/>
      <c r="W568" s="43"/>
      <c r="X568" s="2242"/>
      <c r="Y568" s="2253"/>
      <c r="Z568" s="2242"/>
      <c r="AA568" s="2242">
        <v>0.37</v>
      </c>
    </row>
    <row r="569" spans="1:27" ht="25.5">
      <c r="A569" s="2028">
        <v>262</v>
      </c>
      <c r="B569" s="2031" t="s">
        <v>21368</v>
      </c>
      <c r="C569" s="2247" t="s">
        <v>21369</v>
      </c>
      <c r="D569" s="2239" t="s">
        <v>21370</v>
      </c>
      <c r="E569" s="2240">
        <v>0.78800000000000003</v>
      </c>
      <c r="F569" s="2242">
        <v>0.78800000000000003</v>
      </c>
      <c r="G569" s="2243">
        <v>0.78800000000000003</v>
      </c>
      <c r="H569" s="2243"/>
      <c r="I569" s="43"/>
      <c r="J569" s="43"/>
      <c r="K569" s="43"/>
      <c r="L569" s="2243"/>
      <c r="M569" s="43"/>
      <c r="N569" s="43"/>
      <c r="O569" s="43"/>
      <c r="P569" s="2243"/>
      <c r="Q569" s="2243"/>
      <c r="R569" s="828">
        <v>5</v>
      </c>
      <c r="S569" s="43"/>
      <c r="T569" s="43"/>
      <c r="U569" s="43"/>
      <c r="V569" s="43"/>
      <c r="W569" s="43"/>
      <c r="X569" s="2242"/>
      <c r="Y569" s="2253"/>
      <c r="Z569" s="2242">
        <v>0.78800000000000003</v>
      </c>
      <c r="AA569" s="2242"/>
    </row>
    <row r="570" spans="1:27" ht="38.25">
      <c r="A570" s="2028">
        <v>263</v>
      </c>
      <c r="B570" s="2031" t="s">
        <v>21371</v>
      </c>
      <c r="C570" s="2247" t="s">
        <v>21372</v>
      </c>
      <c r="D570" s="1675" t="s">
        <v>21373</v>
      </c>
      <c r="E570" s="2240">
        <v>0.16300000000000001</v>
      </c>
      <c r="F570" s="2242">
        <v>0.16300000000000001</v>
      </c>
      <c r="G570" s="2243">
        <v>0.16300000000000001</v>
      </c>
      <c r="H570" s="2243"/>
      <c r="I570" s="43"/>
      <c r="J570" s="43"/>
      <c r="K570" s="43"/>
      <c r="L570" s="2243"/>
      <c r="M570" s="43"/>
      <c r="N570" s="43"/>
      <c r="O570" s="43"/>
      <c r="P570" s="2243"/>
      <c r="Q570" s="2243"/>
      <c r="R570" s="828">
        <v>5</v>
      </c>
      <c r="S570" s="43"/>
      <c r="T570" s="43"/>
      <c r="U570" s="43"/>
      <c r="V570" s="43"/>
      <c r="W570" s="43"/>
      <c r="X570" s="2242"/>
      <c r="Y570" s="2253"/>
      <c r="Z570" s="2254">
        <v>0.16300000000000001</v>
      </c>
      <c r="AA570" s="2242"/>
    </row>
    <row r="571" spans="1:27" ht="25.5">
      <c r="A571" s="2028">
        <v>264</v>
      </c>
      <c r="B571" s="2031" t="s">
        <v>21374</v>
      </c>
      <c r="C571" s="2247" t="s">
        <v>21375</v>
      </c>
      <c r="D571" s="1675" t="s">
        <v>21376</v>
      </c>
      <c r="E571" s="2240">
        <v>0.23499999999999999</v>
      </c>
      <c r="F571" s="2242">
        <v>0.23499999999999999</v>
      </c>
      <c r="G571" s="2243">
        <v>0.23499999999999999</v>
      </c>
      <c r="H571" s="2243"/>
      <c r="I571" s="43"/>
      <c r="J571" s="43"/>
      <c r="K571" s="43"/>
      <c r="L571" s="2243"/>
      <c r="M571" s="43"/>
      <c r="N571" s="43"/>
      <c r="O571" s="43"/>
      <c r="P571" s="2243"/>
      <c r="Q571" s="2243"/>
      <c r="R571" s="828">
        <v>5</v>
      </c>
      <c r="S571" s="43"/>
      <c r="T571" s="43"/>
      <c r="U571" s="43"/>
      <c r="V571" s="43"/>
      <c r="W571" s="43"/>
      <c r="X571" s="2242"/>
      <c r="Y571" s="2253"/>
      <c r="Z571" s="2242">
        <v>0.23499999999999999</v>
      </c>
      <c r="AA571" s="2242"/>
    </row>
    <row r="572" spans="1:27" ht="25.5">
      <c r="A572" s="2028">
        <v>265</v>
      </c>
      <c r="B572" s="2031" t="s">
        <v>21377</v>
      </c>
      <c r="C572" s="2247" t="s">
        <v>21378</v>
      </c>
      <c r="D572" s="2239" t="s">
        <v>21379</v>
      </c>
      <c r="E572" s="2240">
        <v>0.80100000000000005</v>
      </c>
      <c r="F572" s="2242">
        <v>0.80100000000000005</v>
      </c>
      <c r="G572" s="2243">
        <v>0.80100000000000005</v>
      </c>
      <c r="H572" s="2243"/>
      <c r="I572" s="43"/>
      <c r="J572" s="43"/>
      <c r="K572" s="43"/>
      <c r="L572" s="2243"/>
      <c r="M572" s="43"/>
      <c r="N572" s="43"/>
      <c r="O572" s="43"/>
      <c r="P572" s="2243"/>
      <c r="Q572" s="2243"/>
      <c r="R572" s="828" t="s">
        <v>20683</v>
      </c>
      <c r="S572" s="43"/>
      <c r="T572" s="43"/>
      <c r="U572" s="43"/>
      <c r="V572" s="43"/>
      <c r="W572" s="43"/>
      <c r="X572" s="2242"/>
      <c r="Y572" s="2253">
        <v>0.80100000000000005</v>
      </c>
      <c r="Z572" s="2242"/>
      <c r="AA572" s="2242"/>
    </row>
    <row r="573" spans="1:27" ht="25.5">
      <c r="A573" s="2028">
        <v>266</v>
      </c>
      <c r="B573" s="2031" t="s">
        <v>21380</v>
      </c>
      <c r="C573" s="2247" t="s">
        <v>21381</v>
      </c>
      <c r="D573" s="2239" t="s">
        <v>21382</v>
      </c>
      <c r="E573" s="2240">
        <v>0.22</v>
      </c>
      <c r="F573" s="2242">
        <v>0.22</v>
      </c>
      <c r="G573" s="2243">
        <v>0.22</v>
      </c>
      <c r="H573" s="2243"/>
      <c r="I573" s="43"/>
      <c r="J573" s="43"/>
      <c r="K573" s="43"/>
      <c r="L573" s="2243"/>
      <c r="M573" s="43"/>
      <c r="N573" s="43"/>
      <c r="O573" s="43"/>
      <c r="P573" s="2243"/>
      <c r="Q573" s="2243"/>
      <c r="R573" s="828" t="s">
        <v>20683</v>
      </c>
      <c r="S573" s="43"/>
      <c r="T573" s="43"/>
      <c r="U573" s="43"/>
      <c r="V573" s="43"/>
      <c r="W573" s="43"/>
      <c r="X573" s="2242"/>
      <c r="Y573" s="2253"/>
      <c r="Z573" s="2242">
        <v>0.22</v>
      </c>
      <c r="AA573" s="2242"/>
    </row>
    <row r="574" spans="1:27" ht="25.5">
      <c r="A574" s="2028">
        <v>267</v>
      </c>
      <c r="B574" s="2031" t="s">
        <v>21383</v>
      </c>
      <c r="C574" s="2247" t="s">
        <v>21384</v>
      </c>
      <c r="D574" s="2239" t="s">
        <v>21385</v>
      </c>
      <c r="E574" s="2240">
        <v>0.255</v>
      </c>
      <c r="F574" s="2242">
        <v>0.255</v>
      </c>
      <c r="G574" s="2243">
        <v>0.255</v>
      </c>
      <c r="H574" s="2243"/>
      <c r="I574" s="43"/>
      <c r="J574" s="43"/>
      <c r="K574" s="43"/>
      <c r="L574" s="2243"/>
      <c r="M574" s="43"/>
      <c r="N574" s="43"/>
      <c r="O574" s="43"/>
      <c r="P574" s="2243"/>
      <c r="Q574" s="2243"/>
      <c r="R574" s="828">
        <v>5</v>
      </c>
      <c r="S574" s="43"/>
      <c r="T574" s="43"/>
      <c r="U574" s="43"/>
      <c r="V574" s="43"/>
      <c r="W574" s="43"/>
      <c r="X574" s="2242"/>
      <c r="Y574" s="2253"/>
      <c r="Z574" s="2242">
        <v>0.255</v>
      </c>
      <c r="AA574" s="2242"/>
    </row>
    <row r="575" spans="1:27" ht="25.5">
      <c r="A575" s="2028">
        <v>268</v>
      </c>
      <c r="B575" s="2031" t="s">
        <v>21386</v>
      </c>
      <c r="C575" s="2247" t="s">
        <v>21387</v>
      </c>
      <c r="D575" s="1675" t="s">
        <v>21388</v>
      </c>
      <c r="E575" s="2240">
        <v>0.222</v>
      </c>
      <c r="F575" s="2242">
        <v>0.189</v>
      </c>
      <c r="G575" s="2243">
        <v>0.189</v>
      </c>
      <c r="H575" s="2243"/>
      <c r="I575" s="43"/>
      <c r="J575" s="43"/>
      <c r="K575" s="43"/>
      <c r="L575" s="2243"/>
      <c r="M575" s="43"/>
      <c r="N575" s="43"/>
      <c r="O575" s="43"/>
      <c r="P575" s="2243">
        <v>3.3000000000000002E-2</v>
      </c>
      <c r="Q575" s="2243">
        <v>3.3000000000000002E-2</v>
      </c>
      <c r="R575" s="828" t="s">
        <v>20683</v>
      </c>
      <c r="S575" s="43"/>
      <c r="T575" s="43"/>
      <c r="U575" s="43"/>
      <c r="V575" s="43"/>
      <c r="W575" s="43"/>
      <c r="X575" s="2242"/>
      <c r="Y575" s="2253"/>
      <c r="Z575" s="2242">
        <v>0.222</v>
      </c>
      <c r="AA575" s="2242"/>
    </row>
    <row r="576" spans="1:27" ht="38.25">
      <c r="A576" s="2028">
        <v>269</v>
      </c>
      <c r="B576" s="2031" t="s">
        <v>21389</v>
      </c>
      <c r="C576" s="2247" t="s">
        <v>21390</v>
      </c>
      <c r="D576" s="2239" t="s">
        <v>21349</v>
      </c>
      <c r="E576" s="2240">
        <v>0.15</v>
      </c>
      <c r="F576" s="2242">
        <v>0</v>
      </c>
      <c r="G576" s="2243"/>
      <c r="H576" s="2243"/>
      <c r="I576" s="43"/>
      <c r="J576" s="43"/>
      <c r="K576" s="43"/>
      <c r="L576" s="2243"/>
      <c r="M576" s="43"/>
      <c r="N576" s="43"/>
      <c r="O576" s="43"/>
      <c r="P576" s="2243">
        <v>0.15</v>
      </c>
      <c r="Q576" s="2243">
        <v>0.15</v>
      </c>
      <c r="R576" s="828">
        <v>5</v>
      </c>
      <c r="S576" s="43"/>
      <c r="T576" s="43"/>
      <c r="U576" s="43"/>
      <c r="V576" s="43"/>
      <c r="W576" s="43"/>
      <c r="X576" s="2242"/>
      <c r="Y576" s="2253"/>
      <c r="Z576" s="2242"/>
      <c r="AA576" s="2242">
        <v>0.15</v>
      </c>
    </row>
    <row r="577" spans="1:27" ht="38.25">
      <c r="A577" s="2028">
        <v>270</v>
      </c>
      <c r="B577" s="2031" t="s">
        <v>21391</v>
      </c>
      <c r="C577" s="2247" t="s">
        <v>21392</v>
      </c>
      <c r="D577" s="2239" t="s">
        <v>21352</v>
      </c>
      <c r="E577" s="2240">
        <v>0.48</v>
      </c>
      <c r="F577" s="2242">
        <v>0.48</v>
      </c>
      <c r="G577" s="2243">
        <v>0.48</v>
      </c>
      <c r="H577" s="2243"/>
      <c r="I577" s="43"/>
      <c r="J577" s="43"/>
      <c r="K577" s="43"/>
      <c r="L577" s="2243"/>
      <c r="M577" s="43"/>
      <c r="N577" s="43"/>
      <c r="O577" s="43"/>
      <c r="P577" s="2243"/>
      <c r="Q577" s="2243"/>
      <c r="R577" s="828" t="s">
        <v>20683</v>
      </c>
      <c r="S577" s="43"/>
      <c r="T577" s="43"/>
      <c r="U577" s="43"/>
      <c r="V577" s="43"/>
      <c r="W577" s="43"/>
      <c r="X577" s="2242"/>
      <c r="Y577" s="2253"/>
      <c r="Z577" s="2242">
        <v>0.48</v>
      </c>
      <c r="AA577" s="2242"/>
    </row>
    <row r="578" spans="1:27" ht="25.5">
      <c r="A578" s="2028">
        <v>271</v>
      </c>
      <c r="B578" s="2031" t="s">
        <v>21393</v>
      </c>
      <c r="C578" s="2247" t="s">
        <v>21394</v>
      </c>
      <c r="D578" s="2239" t="s">
        <v>21355</v>
      </c>
      <c r="E578" s="2240">
        <v>0.23</v>
      </c>
      <c r="F578" s="2242">
        <f>G578+H578+I578</f>
        <v>0</v>
      </c>
      <c r="G578" s="2243"/>
      <c r="H578" s="2243"/>
      <c r="I578" s="43"/>
      <c r="J578" s="43"/>
      <c r="K578" s="43"/>
      <c r="L578" s="2243"/>
      <c r="M578" s="43"/>
      <c r="N578" s="43"/>
      <c r="O578" s="43"/>
      <c r="P578" s="2243">
        <v>0.23</v>
      </c>
      <c r="Q578" s="2243">
        <v>0.23</v>
      </c>
      <c r="R578" s="828" t="s">
        <v>20683</v>
      </c>
      <c r="S578" s="43"/>
      <c r="T578" s="43"/>
      <c r="U578" s="43"/>
      <c r="V578" s="43"/>
      <c r="W578" s="43"/>
      <c r="X578" s="2242"/>
      <c r="Y578" s="2253"/>
      <c r="Z578" s="2242"/>
      <c r="AA578" s="2242">
        <v>0.23</v>
      </c>
    </row>
    <row r="579" spans="1:27" ht="38.25">
      <c r="A579" s="2028">
        <v>272</v>
      </c>
      <c r="B579" s="2031" t="s">
        <v>21395</v>
      </c>
      <c r="C579" s="2247" t="s">
        <v>21396</v>
      </c>
      <c r="D579" s="1675" t="s">
        <v>21358</v>
      </c>
      <c r="E579" s="2240">
        <v>0.34699999999999998</v>
      </c>
      <c r="F579" s="2242">
        <v>0.34699999999999998</v>
      </c>
      <c r="G579" s="2243">
        <v>0.34699999999999998</v>
      </c>
      <c r="H579" s="2243"/>
      <c r="I579" s="43"/>
      <c r="J579" s="43"/>
      <c r="K579" s="43"/>
      <c r="L579" s="2243"/>
      <c r="M579" s="43"/>
      <c r="N579" s="43"/>
      <c r="O579" s="43"/>
      <c r="P579" s="2243"/>
      <c r="Q579" s="2243"/>
      <c r="R579" s="828">
        <v>5</v>
      </c>
      <c r="S579" s="43"/>
      <c r="T579" s="43"/>
      <c r="U579" s="43"/>
      <c r="V579" s="43"/>
      <c r="W579" s="43"/>
      <c r="X579" s="2242"/>
      <c r="Y579" s="2253"/>
      <c r="Z579" s="2242">
        <v>0.34699999999999998</v>
      </c>
      <c r="AA579" s="2242"/>
    </row>
    <row r="580" spans="1:27" ht="38.25">
      <c r="A580" s="2028">
        <v>273</v>
      </c>
      <c r="B580" s="2031" t="s">
        <v>21397</v>
      </c>
      <c r="C580" s="2247" t="s">
        <v>21398</v>
      </c>
      <c r="D580" s="1675" t="s">
        <v>21361</v>
      </c>
      <c r="E580" s="2240">
        <v>0.187</v>
      </c>
      <c r="F580" s="2242">
        <v>0.187</v>
      </c>
      <c r="G580" s="2243">
        <v>0.187</v>
      </c>
      <c r="H580" s="2243"/>
      <c r="I580" s="43"/>
      <c r="J580" s="43"/>
      <c r="K580" s="43"/>
      <c r="L580" s="2243"/>
      <c r="M580" s="43"/>
      <c r="N580" s="43"/>
      <c r="O580" s="43"/>
      <c r="P580" s="2243"/>
      <c r="Q580" s="2243"/>
      <c r="R580" s="828" t="s">
        <v>20683</v>
      </c>
      <c r="S580" s="43"/>
      <c r="T580" s="43"/>
      <c r="U580" s="43"/>
      <c r="V580" s="43"/>
      <c r="W580" s="43"/>
      <c r="X580" s="2242"/>
      <c r="Y580" s="2253"/>
      <c r="Z580" s="2242">
        <v>0.187</v>
      </c>
      <c r="AA580" s="2242"/>
    </row>
    <row r="581" spans="1:27" ht="25.5">
      <c r="A581" s="2028">
        <v>274</v>
      </c>
      <c r="B581" s="2031" t="s">
        <v>21399</v>
      </c>
      <c r="C581" s="2247" t="s">
        <v>21400</v>
      </c>
      <c r="D581" s="2239" t="s">
        <v>21364</v>
      </c>
      <c r="E581" s="2240">
        <v>0.79200000000000004</v>
      </c>
      <c r="F581" s="2242">
        <v>0.63100000000000001</v>
      </c>
      <c r="G581" s="2243">
        <v>0.63100000000000001</v>
      </c>
      <c r="H581" s="2243"/>
      <c r="I581" s="43"/>
      <c r="J581" s="43"/>
      <c r="K581" s="43"/>
      <c r="L581" s="2243"/>
      <c r="M581" s="43"/>
      <c r="N581" s="43"/>
      <c r="O581" s="43"/>
      <c r="P581" s="2243">
        <v>0.161</v>
      </c>
      <c r="Q581" s="2243">
        <v>0.161</v>
      </c>
      <c r="R581" s="828" t="s">
        <v>20683</v>
      </c>
      <c r="S581" s="43"/>
      <c r="T581" s="43"/>
      <c r="U581" s="43"/>
      <c r="V581" s="43"/>
      <c r="W581" s="43"/>
      <c r="X581" s="2242"/>
      <c r="Y581" s="2253"/>
      <c r="Z581" s="2242">
        <v>0.79200000000000004</v>
      </c>
      <c r="AA581" s="2242"/>
    </row>
    <row r="582" spans="1:27">
      <c r="A582" s="420"/>
      <c r="B582" s="2084" t="s">
        <v>21402</v>
      </c>
      <c r="C582" s="2258"/>
      <c r="D582" s="2258"/>
      <c r="E582" s="2259">
        <f>SUM(E308:E581)</f>
        <v>157.86899999999994</v>
      </c>
      <c r="F582" s="2259">
        <f t="shared" ref="F582:V582" si="23">SUM(F308:F581)</f>
        <v>51.982000000000028</v>
      </c>
      <c r="G582" s="2259">
        <f t="shared" si="23"/>
        <v>39.531999999999996</v>
      </c>
      <c r="H582" s="2259">
        <f t="shared" si="23"/>
        <v>0.95</v>
      </c>
      <c r="I582" s="2259">
        <f t="shared" si="23"/>
        <v>0</v>
      </c>
      <c r="J582" s="2259">
        <f t="shared" si="23"/>
        <v>0</v>
      </c>
      <c r="K582" s="2259">
        <f t="shared" si="23"/>
        <v>0</v>
      </c>
      <c r="L582" s="2259">
        <f t="shared" si="23"/>
        <v>11.499999999999998</v>
      </c>
      <c r="M582" s="2259">
        <f t="shared" si="23"/>
        <v>0</v>
      </c>
      <c r="N582" s="2259">
        <f t="shared" si="23"/>
        <v>0</v>
      </c>
      <c r="O582" s="2259">
        <f t="shared" si="23"/>
        <v>0</v>
      </c>
      <c r="P582" s="2259">
        <f t="shared" si="23"/>
        <v>104.35700000000001</v>
      </c>
      <c r="Q582" s="2259">
        <f t="shared" si="23"/>
        <v>105.88700000000001</v>
      </c>
      <c r="R582" s="2259">
        <f t="shared" si="23"/>
        <v>280</v>
      </c>
      <c r="S582" s="2259">
        <f t="shared" si="23"/>
        <v>0</v>
      </c>
      <c r="T582" s="2259">
        <f t="shared" si="23"/>
        <v>0</v>
      </c>
      <c r="U582" s="2259">
        <f t="shared" si="23"/>
        <v>0</v>
      </c>
      <c r="V582" s="2259">
        <f t="shared" si="23"/>
        <v>0</v>
      </c>
      <c r="W582" s="2697">
        <f>SUM(W308:W581)</f>
        <v>0</v>
      </c>
      <c r="X582" s="2697">
        <f t="shared" ref="X582" si="24">SUM(X308:X581)</f>
        <v>5.0179999999999998</v>
      </c>
      <c r="Y582" s="2697">
        <f t="shared" ref="Y582" si="25">SUM(Y308:Y581)</f>
        <v>6.2279999999999998</v>
      </c>
      <c r="Z582" s="2697">
        <f t="shared" ref="Z582" si="26">SUM(Z308:Z581)</f>
        <v>42.535000000000018</v>
      </c>
      <c r="AA582" s="2697">
        <f t="shared" ref="AA582" si="27">SUM(AA308:AA581)</f>
        <v>104.08800000000001</v>
      </c>
    </row>
    <row r="583" spans="1:27">
      <c r="A583" s="239"/>
      <c r="B583" s="1670" t="s">
        <v>21891</v>
      </c>
      <c r="C583" s="829"/>
      <c r="D583" s="829"/>
      <c r="E583" s="70"/>
      <c r="F583" s="70"/>
      <c r="G583" s="70"/>
      <c r="H583" s="70"/>
      <c r="I583" s="70"/>
      <c r="J583" s="70"/>
      <c r="K583" s="70"/>
      <c r="L583" s="70"/>
      <c r="M583" s="70"/>
      <c r="N583" s="70"/>
      <c r="O583" s="70"/>
      <c r="P583" s="70"/>
      <c r="Q583" s="70"/>
      <c r="R583" s="829"/>
      <c r="S583" s="70"/>
      <c r="T583" s="70"/>
      <c r="U583" s="70"/>
      <c r="V583" s="70"/>
      <c r="W583" s="70"/>
      <c r="X583" s="70"/>
      <c r="Y583" s="70"/>
      <c r="Z583" s="70"/>
      <c r="AA583" s="71"/>
    </row>
    <row r="584" spans="1:27">
      <c r="A584" s="2309">
        <v>1</v>
      </c>
      <c r="B584" s="2305" t="s">
        <v>21635</v>
      </c>
      <c r="C584" s="2306" t="s">
        <v>21636</v>
      </c>
      <c r="D584" s="2306"/>
      <c r="E584" s="2307">
        <f>SUM(G584:N584)</f>
        <v>1.244</v>
      </c>
      <c r="F584" s="2306">
        <f>SUM(G584:K584)</f>
        <v>1.244</v>
      </c>
      <c r="G584" s="2306"/>
      <c r="H584" s="2306"/>
      <c r="I584" s="2306"/>
      <c r="J584" s="2306"/>
      <c r="K584" s="2306">
        <v>1.244</v>
      </c>
      <c r="L584" s="2293"/>
      <c r="M584" s="2306"/>
      <c r="N584" s="2306"/>
      <c r="O584" s="2306"/>
      <c r="P584" s="2306"/>
      <c r="Q584" s="2306"/>
      <c r="R584" s="2306">
        <v>5</v>
      </c>
      <c r="S584" s="2306"/>
      <c r="T584" s="2306"/>
      <c r="U584" s="2306"/>
      <c r="V584" s="2306"/>
      <c r="W584" s="2306"/>
      <c r="X584" s="2306"/>
      <c r="Y584" s="2306"/>
      <c r="Z584" s="2306">
        <f>E584</f>
        <v>1.244</v>
      </c>
      <c r="AA584" s="2306"/>
    </row>
    <row r="585" spans="1:27">
      <c r="A585" s="2005">
        <v>2</v>
      </c>
      <c r="B585" s="2290" t="s">
        <v>21637</v>
      </c>
      <c r="C585" s="2291" t="s">
        <v>21638</v>
      </c>
      <c r="D585" s="2291"/>
      <c r="E585" s="2292">
        <f t="shared" ref="E585:E647" si="28">SUM(G585:N585)</f>
        <v>1.2</v>
      </c>
      <c r="F585" s="2291">
        <f t="shared" ref="F585:F647" si="29">SUM(G585:L585)</f>
        <v>1.2</v>
      </c>
      <c r="G585" s="2291">
        <v>1.2</v>
      </c>
      <c r="H585" s="2291"/>
      <c r="I585" s="2291"/>
      <c r="J585" s="2291"/>
      <c r="K585" s="2291"/>
      <c r="L585" s="2291"/>
      <c r="M585" s="2291"/>
      <c r="N585" s="2291"/>
      <c r="O585" s="2291"/>
      <c r="P585" s="2291"/>
      <c r="Q585" s="2291"/>
      <c r="R585" s="2294">
        <v>4</v>
      </c>
      <c r="S585" s="2294"/>
      <c r="T585" s="2294"/>
      <c r="U585" s="2294"/>
      <c r="V585" s="2294"/>
      <c r="W585" s="2294"/>
      <c r="X585" s="2294"/>
      <c r="Y585" s="2294"/>
      <c r="Z585" s="2291">
        <f>E585</f>
        <v>1.2</v>
      </c>
      <c r="AA585" s="2294"/>
    </row>
    <row r="586" spans="1:27">
      <c r="A586" s="2005">
        <v>3</v>
      </c>
      <c r="B586" s="2290" t="s">
        <v>21639</v>
      </c>
      <c r="C586" s="2291" t="s">
        <v>21640</v>
      </c>
      <c r="D586" s="2291"/>
      <c r="E586" s="2292">
        <f t="shared" si="28"/>
        <v>0.11600000000000001</v>
      </c>
      <c r="F586" s="2291">
        <f>SUM(G586:L586)</f>
        <v>0.11600000000000001</v>
      </c>
      <c r="G586" s="2291">
        <v>0.11600000000000001</v>
      </c>
      <c r="H586" s="2291"/>
      <c r="I586" s="2291"/>
      <c r="J586" s="2291"/>
      <c r="K586" s="2291"/>
      <c r="L586" s="2291"/>
      <c r="M586" s="2291"/>
      <c r="N586" s="2291"/>
      <c r="O586" s="2291"/>
      <c r="P586" s="2291"/>
      <c r="Q586" s="2291">
        <v>0.11600000000000001</v>
      </c>
      <c r="R586" s="2294">
        <v>5</v>
      </c>
      <c r="S586" s="2294"/>
      <c r="T586" s="2294"/>
      <c r="U586" s="2294"/>
      <c r="V586" s="2294"/>
      <c r="W586" s="2294"/>
      <c r="X586" s="2294"/>
      <c r="Y586" s="2294"/>
      <c r="Z586" s="2291">
        <f>E586</f>
        <v>0.11600000000000001</v>
      </c>
      <c r="AA586" s="2294"/>
    </row>
    <row r="587" spans="1:27">
      <c r="A587" s="2005">
        <v>4</v>
      </c>
      <c r="B587" s="2290" t="s">
        <v>21641</v>
      </c>
      <c r="C587" s="2291" t="s">
        <v>21642</v>
      </c>
      <c r="D587" s="2291"/>
      <c r="E587" s="2292">
        <f>SUM(G587:O587)</f>
        <v>0.17</v>
      </c>
      <c r="F587" s="2291"/>
      <c r="G587" s="2291"/>
      <c r="H587" s="2291"/>
      <c r="I587" s="2291"/>
      <c r="J587" s="2291"/>
      <c r="K587" s="2291"/>
      <c r="L587" s="2291"/>
      <c r="M587" s="2291"/>
      <c r="N587" s="2293"/>
      <c r="O587" s="2291">
        <v>0.17</v>
      </c>
      <c r="P587" s="2291"/>
      <c r="Q587" s="2291">
        <v>0.17</v>
      </c>
      <c r="R587" s="2294">
        <v>5</v>
      </c>
      <c r="S587" s="2294"/>
      <c r="T587" s="2294"/>
      <c r="U587" s="2294"/>
      <c r="V587" s="2294"/>
      <c r="W587" s="2294"/>
      <c r="X587" s="2294"/>
      <c r="Y587" s="2294"/>
      <c r="Z587" s="2294"/>
      <c r="AA587" s="2294">
        <f>E587</f>
        <v>0.17</v>
      </c>
    </row>
    <row r="588" spans="1:27">
      <c r="A588" s="2005">
        <v>5</v>
      </c>
      <c r="B588" s="2290" t="s">
        <v>21643</v>
      </c>
      <c r="C588" s="2291" t="s">
        <v>21644</v>
      </c>
      <c r="D588" s="2291"/>
      <c r="E588" s="2292">
        <f>SUM(G588:O588)</f>
        <v>0.36349999999999999</v>
      </c>
      <c r="F588" s="2291"/>
      <c r="G588" s="2291"/>
      <c r="H588" s="2291"/>
      <c r="I588" s="2291"/>
      <c r="J588" s="2291"/>
      <c r="K588" s="2291"/>
      <c r="L588" s="2291"/>
      <c r="M588" s="2291"/>
      <c r="N588" s="2293"/>
      <c r="O588" s="2291">
        <v>0.36349999999999999</v>
      </c>
      <c r="P588" s="2291"/>
      <c r="Q588" s="2291">
        <v>0.36399999999999999</v>
      </c>
      <c r="R588" s="2294">
        <v>5</v>
      </c>
      <c r="S588" s="2294"/>
      <c r="T588" s="2294"/>
      <c r="U588" s="2294"/>
      <c r="V588" s="2294"/>
      <c r="W588" s="2294"/>
      <c r="X588" s="2294"/>
      <c r="Y588" s="2294"/>
      <c r="Z588" s="2294"/>
      <c r="AA588" s="2294">
        <f>E588</f>
        <v>0.36349999999999999</v>
      </c>
    </row>
    <row r="589" spans="1:27">
      <c r="A589" s="2005">
        <v>6</v>
      </c>
      <c r="B589" s="2290" t="s">
        <v>21645</v>
      </c>
      <c r="C589" s="2291" t="s">
        <v>21646</v>
      </c>
      <c r="D589" s="2291"/>
      <c r="E589" s="2292">
        <f t="shared" si="28"/>
        <v>0.96</v>
      </c>
      <c r="F589" s="2291">
        <f>SUM(G589:L589)</f>
        <v>0.96</v>
      </c>
      <c r="G589" s="2291">
        <v>0.96</v>
      </c>
      <c r="H589" s="2291"/>
      <c r="I589" s="2291"/>
      <c r="J589" s="2291"/>
      <c r="K589" s="2291"/>
      <c r="L589" s="2291"/>
      <c r="M589" s="2291"/>
      <c r="N589" s="2291"/>
      <c r="O589" s="2291"/>
      <c r="P589" s="2291"/>
      <c r="Q589" s="2291">
        <v>0.96</v>
      </c>
      <c r="R589" s="2291">
        <v>5</v>
      </c>
      <c r="S589" s="2291"/>
      <c r="T589" s="2291"/>
      <c r="U589" s="2291"/>
      <c r="V589" s="2294"/>
      <c r="W589" s="2294"/>
      <c r="X589" s="2294"/>
      <c r="Y589" s="2294"/>
      <c r="Z589" s="2291">
        <f t="shared" ref="Z589:Z594" si="30">E589</f>
        <v>0.96</v>
      </c>
      <c r="AA589" s="2294"/>
    </row>
    <row r="590" spans="1:27">
      <c r="A590" s="2005">
        <v>7</v>
      </c>
      <c r="B590" s="2290" t="s">
        <v>21647</v>
      </c>
      <c r="C590" s="2291" t="s">
        <v>21648</v>
      </c>
      <c r="D590" s="2291"/>
      <c r="E590" s="2292">
        <f t="shared" si="28"/>
        <v>0.50900000000000001</v>
      </c>
      <c r="F590" s="2291">
        <f t="shared" si="29"/>
        <v>0.50900000000000001</v>
      </c>
      <c r="G590" s="2291">
        <v>0.50900000000000001</v>
      </c>
      <c r="H590" s="2291"/>
      <c r="I590" s="2291"/>
      <c r="J590" s="2291"/>
      <c r="K590" s="2291"/>
      <c r="L590" s="2291"/>
      <c r="M590" s="2291"/>
      <c r="N590" s="2291"/>
      <c r="O590" s="2291"/>
      <c r="P590" s="2291"/>
      <c r="Q590" s="2291">
        <v>0.50900000000000001</v>
      </c>
      <c r="R590" s="2294">
        <v>5</v>
      </c>
      <c r="S590" s="2294"/>
      <c r="T590" s="2294"/>
      <c r="U590" s="2294"/>
      <c r="V590" s="2294"/>
      <c r="W590" s="2294"/>
      <c r="X590" s="2294"/>
      <c r="Y590" s="2294"/>
      <c r="Z590" s="2291">
        <f t="shared" si="30"/>
        <v>0.50900000000000001</v>
      </c>
      <c r="AA590" s="2294"/>
    </row>
    <row r="591" spans="1:27">
      <c r="A591" s="2005">
        <v>8</v>
      </c>
      <c r="B591" s="2290" t="s">
        <v>21649</v>
      </c>
      <c r="C591" s="2291" t="s">
        <v>21650</v>
      </c>
      <c r="D591" s="2291"/>
      <c r="E591" s="2292">
        <f t="shared" si="28"/>
        <v>0.26150000000000001</v>
      </c>
      <c r="F591" s="2291">
        <f t="shared" si="29"/>
        <v>0.26150000000000001</v>
      </c>
      <c r="G591" s="2291">
        <v>0.26150000000000001</v>
      </c>
      <c r="H591" s="2291"/>
      <c r="I591" s="2291"/>
      <c r="J591" s="2291"/>
      <c r="K591" s="2291"/>
      <c r="L591" s="2291"/>
      <c r="M591" s="2291"/>
      <c r="N591" s="2291"/>
      <c r="O591" s="2291"/>
      <c r="P591" s="2291"/>
      <c r="Q591" s="2291">
        <v>0.26200000000000001</v>
      </c>
      <c r="R591" s="2294">
        <v>3</v>
      </c>
      <c r="S591" s="2294"/>
      <c r="T591" s="2294"/>
      <c r="U591" s="2294"/>
      <c r="V591" s="2294"/>
      <c r="W591" s="2294"/>
      <c r="X591" s="2294"/>
      <c r="Y591" s="2294"/>
      <c r="Z591" s="2291">
        <f t="shared" si="30"/>
        <v>0.26150000000000001</v>
      </c>
      <c r="AA591" s="2294"/>
    </row>
    <row r="592" spans="1:27">
      <c r="A592" s="2005">
        <v>9</v>
      </c>
      <c r="B592" s="2290" t="s">
        <v>21651</v>
      </c>
      <c r="C592" s="2291" t="s">
        <v>21652</v>
      </c>
      <c r="D592" s="2291"/>
      <c r="E592" s="2292">
        <f t="shared" si="28"/>
        <v>0.27200000000000002</v>
      </c>
      <c r="F592" s="2291">
        <f t="shared" si="29"/>
        <v>0.27200000000000002</v>
      </c>
      <c r="G592" s="2291">
        <v>0.27200000000000002</v>
      </c>
      <c r="H592" s="2291"/>
      <c r="I592" s="2291"/>
      <c r="J592" s="2291"/>
      <c r="K592" s="2291"/>
      <c r="L592" s="2291"/>
      <c r="M592" s="2291"/>
      <c r="N592" s="2291"/>
      <c r="O592" s="2291"/>
      <c r="P592" s="2291"/>
      <c r="Q592" s="2291">
        <v>0.27200000000000002</v>
      </c>
      <c r="R592" s="2294">
        <v>4</v>
      </c>
      <c r="S592" s="2294"/>
      <c r="T592" s="2294"/>
      <c r="U592" s="2294"/>
      <c r="V592" s="2294"/>
      <c r="W592" s="2294"/>
      <c r="X592" s="2294"/>
      <c r="Y592" s="2294"/>
      <c r="Z592" s="2291">
        <f t="shared" si="30"/>
        <v>0.27200000000000002</v>
      </c>
      <c r="AA592" s="2294"/>
    </row>
    <row r="593" spans="1:27">
      <c r="A593" s="2005">
        <v>10</v>
      </c>
      <c r="B593" s="2290" t="s">
        <v>21653</v>
      </c>
      <c r="C593" s="2291" t="s">
        <v>21654</v>
      </c>
      <c r="D593" s="2291"/>
      <c r="E593" s="2292">
        <f t="shared" si="28"/>
        <v>1.23</v>
      </c>
      <c r="F593" s="2291">
        <f t="shared" si="29"/>
        <v>1.23</v>
      </c>
      <c r="G593" s="2291">
        <v>1.23</v>
      </c>
      <c r="H593" s="2291"/>
      <c r="I593" s="2291"/>
      <c r="J593" s="2291"/>
      <c r="K593" s="2291"/>
      <c r="L593" s="2291"/>
      <c r="M593" s="2291"/>
      <c r="N593" s="2291"/>
      <c r="O593" s="2291"/>
      <c r="P593" s="2291"/>
      <c r="Q593" s="2291">
        <v>1.23</v>
      </c>
      <c r="R593" s="2294">
        <v>4</v>
      </c>
      <c r="S593" s="2294"/>
      <c r="T593" s="2294"/>
      <c r="U593" s="2294"/>
      <c r="V593" s="2294"/>
      <c r="W593" s="2294"/>
      <c r="X593" s="2294"/>
      <c r="Y593" s="2294"/>
      <c r="Z593" s="2291">
        <f t="shared" si="30"/>
        <v>1.23</v>
      </c>
      <c r="AA593" s="2294"/>
    </row>
    <row r="594" spans="1:27">
      <c r="A594" s="2005">
        <v>11</v>
      </c>
      <c r="B594" s="2290" t="s">
        <v>21655</v>
      </c>
      <c r="C594" s="2291" t="s">
        <v>21656</v>
      </c>
      <c r="D594" s="2291"/>
      <c r="E594" s="2292">
        <f t="shared" si="28"/>
        <v>1.5</v>
      </c>
      <c r="F594" s="2291">
        <f t="shared" si="29"/>
        <v>1.5</v>
      </c>
      <c r="G594" s="2291">
        <v>1.5</v>
      </c>
      <c r="H594" s="2291"/>
      <c r="I594" s="2291"/>
      <c r="J594" s="2291"/>
      <c r="K594" s="2291"/>
      <c r="L594" s="2291"/>
      <c r="M594" s="2291"/>
      <c r="N594" s="2291"/>
      <c r="O594" s="2291"/>
      <c r="P594" s="2291"/>
      <c r="Q594" s="2696">
        <f>1.5-0.2</f>
        <v>1.3</v>
      </c>
      <c r="R594" s="2291">
        <v>4</v>
      </c>
      <c r="S594" s="2291"/>
      <c r="T594" s="2291"/>
      <c r="U594" s="2291"/>
      <c r="V594" s="2294"/>
      <c r="W594" s="2294"/>
      <c r="X594" s="2294"/>
      <c r="Y594" s="2294"/>
      <c r="Z594" s="2291">
        <f t="shared" si="30"/>
        <v>1.5</v>
      </c>
      <c r="AA594" s="2294"/>
    </row>
    <row r="595" spans="1:27">
      <c r="A595" s="2005">
        <v>12</v>
      </c>
      <c r="B595" s="2290" t="s">
        <v>21657</v>
      </c>
      <c r="C595" s="2291" t="s">
        <v>21658</v>
      </c>
      <c r="D595" s="2291"/>
      <c r="E595" s="2292">
        <f>SUM(G595:O595)</f>
        <v>0.25</v>
      </c>
      <c r="F595" s="2291"/>
      <c r="G595" s="2291"/>
      <c r="H595" s="2291"/>
      <c r="I595" s="2291"/>
      <c r="J595" s="2291"/>
      <c r="K595" s="2291"/>
      <c r="L595" s="2291"/>
      <c r="M595" s="2291"/>
      <c r="N595" s="2293"/>
      <c r="O595" s="2291">
        <v>0.25</v>
      </c>
      <c r="P595" s="2291"/>
      <c r="Q595" s="2291">
        <v>0.25</v>
      </c>
      <c r="R595" s="2294">
        <v>5</v>
      </c>
      <c r="S595" s="2294"/>
      <c r="T595" s="2294"/>
      <c r="U595" s="2294"/>
      <c r="V595" s="2294"/>
      <c r="W595" s="2294"/>
      <c r="X595" s="2294"/>
      <c r="Y595" s="2294"/>
      <c r="Z595" s="2294"/>
      <c r="AA595" s="2294">
        <f>E595</f>
        <v>0.25</v>
      </c>
    </row>
    <row r="596" spans="1:27">
      <c r="A596" s="2005">
        <v>13</v>
      </c>
      <c r="B596" s="2290" t="s">
        <v>21659</v>
      </c>
      <c r="C596" s="2291" t="s">
        <v>21660</v>
      </c>
      <c r="D596" s="2291"/>
      <c r="E596" s="2292">
        <f>SUM(G596:N596)</f>
        <v>1.65</v>
      </c>
      <c r="F596" s="2291">
        <f t="shared" si="29"/>
        <v>1.65</v>
      </c>
      <c r="G596" s="2291">
        <v>1.65</v>
      </c>
      <c r="H596" s="2291"/>
      <c r="I596" s="2291"/>
      <c r="J596" s="2291"/>
      <c r="K596" s="2291"/>
      <c r="L596" s="2291"/>
      <c r="M596" s="2291"/>
      <c r="N596" s="2291"/>
      <c r="O596" s="2291"/>
      <c r="P596" s="2291"/>
      <c r="Q596" s="2291">
        <v>0.2</v>
      </c>
      <c r="R596" s="2294">
        <v>4</v>
      </c>
      <c r="S596" s="2294"/>
      <c r="T596" s="2294"/>
      <c r="U596" s="2294"/>
      <c r="V596" s="2294"/>
      <c r="W596" s="2294">
        <f>E596</f>
        <v>1.65</v>
      </c>
      <c r="X596" s="2294"/>
      <c r="Y596" s="2294"/>
      <c r="Z596" s="2294"/>
      <c r="AA596" s="2294"/>
    </row>
    <row r="597" spans="1:27">
      <c r="A597" s="2005">
        <v>14</v>
      </c>
      <c r="B597" s="2290" t="s">
        <v>21661</v>
      </c>
      <c r="C597" s="2291" t="s">
        <v>21662</v>
      </c>
      <c r="D597" s="2291"/>
      <c r="E597" s="2292">
        <f>SUM(G597:N597)</f>
        <v>0.32800000000000001</v>
      </c>
      <c r="F597" s="2291">
        <f>SUM(G597:N597)</f>
        <v>0.32800000000000001</v>
      </c>
      <c r="G597" s="2295"/>
      <c r="H597" s="2291"/>
      <c r="I597" s="2291"/>
      <c r="J597" s="2291"/>
      <c r="K597" s="2291">
        <v>0.32800000000000001</v>
      </c>
      <c r="L597" s="2293"/>
      <c r="M597" s="2291"/>
      <c r="N597" s="2293"/>
      <c r="O597" s="2293"/>
      <c r="P597" s="2291"/>
      <c r="Q597" s="2291">
        <v>0.32800000000000001</v>
      </c>
      <c r="R597" s="2294">
        <v>4</v>
      </c>
      <c r="S597" s="2294"/>
      <c r="T597" s="2294"/>
      <c r="U597" s="2294"/>
      <c r="V597" s="2294"/>
      <c r="W597" s="2294"/>
      <c r="X597" s="2294"/>
      <c r="Y597" s="2294"/>
      <c r="Z597" s="2294">
        <f>E597</f>
        <v>0.32800000000000001</v>
      </c>
      <c r="AA597" s="2294"/>
    </row>
    <row r="598" spans="1:27">
      <c r="A598" s="2005">
        <v>15</v>
      </c>
      <c r="B598" s="2290" t="s">
        <v>21663</v>
      </c>
      <c r="C598" s="2291" t="s">
        <v>21664</v>
      </c>
      <c r="D598" s="2291"/>
      <c r="E598" s="2292">
        <f t="shared" si="28"/>
        <v>0.88800000000000001</v>
      </c>
      <c r="F598" s="2291">
        <f t="shared" si="29"/>
        <v>0.88800000000000001</v>
      </c>
      <c r="G598" s="2291">
        <v>0.88800000000000001</v>
      </c>
      <c r="H598" s="2291"/>
      <c r="I598" s="2291"/>
      <c r="J598" s="2291"/>
      <c r="K598" s="2291"/>
      <c r="L598" s="2291"/>
      <c r="M598" s="2291"/>
      <c r="N598" s="2291"/>
      <c r="O598" s="2291"/>
      <c r="P598" s="2291"/>
      <c r="Q598" s="2291">
        <v>0.5</v>
      </c>
      <c r="R598" s="2294">
        <v>4</v>
      </c>
      <c r="S598" s="2294"/>
      <c r="T598" s="2294"/>
      <c r="U598" s="2294"/>
      <c r="V598" s="2294"/>
      <c r="W598" s="2294"/>
      <c r="X598" s="2294">
        <f>E598</f>
        <v>0.88800000000000001</v>
      </c>
      <c r="Y598" s="2294"/>
      <c r="Z598" s="2294"/>
      <c r="AA598" s="2294"/>
    </row>
    <row r="599" spans="1:27">
      <c r="A599" s="2005">
        <v>16</v>
      </c>
      <c r="B599" s="2290" t="s">
        <v>21665</v>
      </c>
      <c r="C599" s="2291" t="s">
        <v>21666</v>
      </c>
      <c r="D599" s="2291"/>
      <c r="E599" s="2292">
        <f>SUM(G599:O599)</f>
        <v>0.25</v>
      </c>
      <c r="F599" s="2291"/>
      <c r="G599" s="2293"/>
      <c r="H599" s="2291"/>
      <c r="I599" s="2291"/>
      <c r="J599" s="2291"/>
      <c r="K599" s="2291"/>
      <c r="L599" s="2291"/>
      <c r="M599" s="2291"/>
      <c r="N599" s="2296"/>
      <c r="O599" s="2291">
        <v>0.25</v>
      </c>
      <c r="P599" s="2291"/>
      <c r="Q599" s="2291">
        <v>0.25</v>
      </c>
      <c r="R599" s="2294">
        <v>5</v>
      </c>
      <c r="S599" s="2294"/>
      <c r="T599" s="2294"/>
      <c r="U599" s="2294"/>
      <c r="V599" s="2294"/>
      <c r="W599" s="2294"/>
      <c r="X599" s="2294"/>
      <c r="Y599" s="2294"/>
      <c r="Z599" s="2294">
        <f>E599</f>
        <v>0.25</v>
      </c>
      <c r="AA599" s="2294"/>
    </row>
    <row r="600" spans="1:27">
      <c r="A600" s="2005">
        <v>17</v>
      </c>
      <c r="B600" s="2290" t="s">
        <v>21667</v>
      </c>
      <c r="C600" s="2291" t="s">
        <v>21668</v>
      </c>
      <c r="D600" s="2291"/>
      <c r="E600" s="2292">
        <f>SUM(G600:O600)</f>
        <v>0.3</v>
      </c>
      <c r="F600" s="2291"/>
      <c r="G600" s="2291"/>
      <c r="H600" s="2291"/>
      <c r="I600" s="2291"/>
      <c r="J600" s="2291"/>
      <c r="K600" s="2291"/>
      <c r="L600" s="2291"/>
      <c r="M600" s="2291"/>
      <c r="N600" s="2296"/>
      <c r="O600" s="2291">
        <v>0.3</v>
      </c>
      <c r="P600" s="2291"/>
      <c r="Q600" s="2291">
        <v>0.3</v>
      </c>
      <c r="R600" s="2294">
        <v>5</v>
      </c>
      <c r="S600" s="2294"/>
      <c r="T600" s="2294"/>
      <c r="U600" s="2294"/>
      <c r="V600" s="2294"/>
      <c r="W600" s="2294"/>
      <c r="X600" s="2294"/>
      <c r="Y600" s="2294"/>
      <c r="Z600" s="2294"/>
      <c r="AA600" s="2294">
        <f>E600</f>
        <v>0.3</v>
      </c>
    </row>
    <row r="601" spans="1:27">
      <c r="A601" s="2005">
        <v>18</v>
      </c>
      <c r="B601" s="2290" t="s">
        <v>21669</v>
      </c>
      <c r="C601" s="2291" t="s">
        <v>21670</v>
      </c>
      <c r="D601" s="2291"/>
      <c r="E601" s="2292">
        <f>SUM(H601:O601)</f>
        <v>0.2</v>
      </c>
      <c r="F601" s="2291"/>
      <c r="G601" s="2293"/>
      <c r="H601" s="2291"/>
      <c r="I601" s="2291"/>
      <c r="J601" s="2291"/>
      <c r="K601" s="2291"/>
      <c r="L601" s="2291"/>
      <c r="M601" s="2291"/>
      <c r="N601" s="2296"/>
      <c r="O601" s="2291">
        <v>0.2</v>
      </c>
      <c r="P601" s="2291"/>
      <c r="Q601" s="2291">
        <v>0.2</v>
      </c>
      <c r="R601" s="2294">
        <v>5</v>
      </c>
      <c r="S601" s="2294"/>
      <c r="T601" s="2294"/>
      <c r="U601" s="2294"/>
      <c r="V601" s="2294"/>
      <c r="W601" s="2294"/>
      <c r="X601" s="2294"/>
      <c r="Y601" s="2294"/>
      <c r="Z601" s="2294">
        <f>E601</f>
        <v>0.2</v>
      </c>
      <c r="AA601" s="2294"/>
    </row>
    <row r="602" spans="1:27">
      <c r="A602" s="2005">
        <v>19</v>
      </c>
      <c r="B602" s="2290" t="s">
        <v>21671</v>
      </c>
      <c r="C602" s="2291" t="s">
        <v>21672</v>
      </c>
      <c r="D602" s="2291"/>
      <c r="E602" s="2292">
        <f>SUM(G602:O602)</f>
        <v>0.1</v>
      </c>
      <c r="F602" s="2291"/>
      <c r="G602" s="2291"/>
      <c r="H602" s="2291"/>
      <c r="I602" s="2291"/>
      <c r="J602" s="2291"/>
      <c r="K602" s="2291"/>
      <c r="L602" s="2291"/>
      <c r="M602" s="2291"/>
      <c r="N602" s="2296"/>
      <c r="O602" s="2291">
        <v>0.1</v>
      </c>
      <c r="P602" s="2291"/>
      <c r="Q602" s="2291">
        <v>0.1</v>
      </c>
      <c r="R602" s="2294">
        <v>5</v>
      </c>
      <c r="S602" s="2294"/>
      <c r="T602" s="2294"/>
      <c r="U602" s="2294"/>
      <c r="V602" s="2294"/>
      <c r="W602" s="2294"/>
      <c r="X602" s="2294"/>
      <c r="Y602" s="2294"/>
      <c r="Z602" s="2294"/>
      <c r="AA602" s="2294">
        <f>E602</f>
        <v>0.1</v>
      </c>
    </row>
    <row r="603" spans="1:27">
      <c r="A603" s="2005">
        <v>20</v>
      </c>
      <c r="B603" s="2290" t="s">
        <v>21673</v>
      </c>
      <c r="C603" s="2291" t="s">
        <v>21674</v>
      </c>
      <c r="D603" s="2291"/>
      <c r="E603" s="2292">
        <f t="shared" si="28"/>
        <v>0.73699999999999999</v>
      </c>
      <c r="F603" s="2291">
        <f t="shared" si="29"/>
        <v>0.73699999999999999</v>
      </c>
      <c r="G603" s="2291">
        <v>0.73699999999999999</v>
      </c>
      <c r="H603" s="2291"/>
      <c r="I603" s="2291"/>
      <c r="J603" s="2291"/>
      <c r="K603" s="2291"/>
      <c r="L603" s="2291"/>
      <c r="M603" s="2291"/>
      <c r="N603" s="2291"/>
      <c r="O603" s="2291"/>
      <c r="P603" s="2291"/>
      <c r="Q603" s="2291"/>
      <c r="R603" s="2291">
        <v>4</v>
      </c>
      <c r="S603" s="2291"/>
      <c r="T603" s="2291"/>
      <c r="U603" s="2291"/>
      <c r="V603" s="2294"/>
      <c r="W603" s="2294"/>
      <c r="X603" s="2294"/>
      <c r="Y603" s="2294"/>
      <c r="Z603" s="2294">
        <f>E603</f>
        <v>0.73699999999999999</v>
      </c>
      <c r="AA603" s="2294"/>
    </row>
    <row r="604" spans="1:27">
      <c r="A604" s="2005">
        <v>21</v>
      </c>
      <c r="B604" s="2297" t="s">
        <v>21675</v>
      </c>
      <c r="C604" s="2291" t="s">
        <v>21676</v>
      </c>
      <c r="D604" s="2291"/>
      <c r="E604" s="2292">
        <f t="shared" si="28"/>
        <v>0.35970000000000002</v>
      </c>
      <c r="F604" s="2291">
        <f t="shared" si="29"/>
        <v>0.35970000000000002</v>
      </c>
      <c r="G604" s="2291">
        <v>0.35970000000000002</v>
      </c>
      <c r="H604" s="2291"/>
      <c r="I604" s="2291"/>
      <c r="J604" s="2291"/>
      <c r="K604" s="2291"/>
      <c r="L604" s="2291"/>
      <c r="M604" s="2291"/>
      <c r="N604" s="2291"/>
      <c r="O604" s="2291"/>
      <c r="P604" s="2291"/>
      <c r="Q604" s="2291"/>
      <c r="R604" s="2294">
        <v>3</v>
      </c>
      <c r="S604" s="2294"/>
      <c r="T604" s="2294"/>
      <c r="U604" s="2294"/>
      <c r="V604" s="2294"/>
      <c r="W604" s="2294"/>
      <c r="X604" s="2294"/>
      <c r="Y604" s="2294">
        <f>E604</f>
        <v>0.35970000000000002</v>
      </c>
      <c r="Z604" s="2294"/>
      <c r="AA604" s="2294"/>
    </row>
    <row r="605" spans="1:27">
      <c r="A605" s="2005">
        <v>22</v>
      </c>
      <c r="B605" s="2297" t="s">
        <v>21677</v>
      </c>
      <c r="C605" s="2291" t="s">
        <v>21678</v>
      </c>
      <c r="D605" s="2291"/>
      <c r="E605" s="2292">
        <f t="shared" si="28"/>
        <v>0.10392</v>
      </c>
      <c r="F605" s="2291">
        <f t="shared" si="29"/>
        <v>0.10392</v>
      </c>
      <c r="G605" s="2291">
        <v>0.10392</v>
      </c>
      <c r="H605" s="2291"/>
      <c r="I605" s="2291"/>
      <c r="J605" s="2291"/>
      <c r="K605" s="2291"/>
      <c r="L605" s="2291"/>
      <c r="M605" s="2291"/>
      <c r="N605" s="2291"/>
      <c r="O605" s="2291"/>
      <c r="P605" s="2291"/>
      <c r="Q605" s="2291"/>
      <c r="R605" s="2294">
        <v>3</v>
      </c>
      <c r="S605" s="2294"/>
      <c r="T605" s="2294"/>
      <c r="U605" s="2294"/>
      <c r="V605" s="2294"/>
      <c r="W605" s="2294"/>
      <c r="X605" s="2294">
        <f>E605</f>
        <v>0.10392</v>
      </c>
      <c r="Y605" s="2294"/>
      <c r="Z605" s="2294"/>
      <c r="AA605" s="2294"/>
    </row>
    <row r="606" spans="1:27">
      <c r="A606" s="2005">
        <v>23</v>
      </c>
      <c r="B606" s="2297" t="s">
        <v>21679</v>
      </c>
      <c r="C606" s="2291" t="s">
        <v>21680</v>
      </c>
      <c r="D606" s="2291"/>
      <c r="E606" s="2292">
        <f t="shared" si="28"/>
        <v>0.76500000000000001</v>
      </c>
      <c r="F606" s="2291">
        <f t="shared" si="29"/>
        <v>0.76500000000000001</v>
      </c>
      <c r="G606" s="2291">
        <v>0.76500000000000001</v>
      </c>
      <c r="H606" s="2291"/>
      <c r="I606" s="2291"/>
      <c r="J606" s="2291"/>
      <c r="K606" s="2291"/>
      <c r="L606" s="2291"/>
      <c r="M606" s="2291"/>
      <c r="N606" s="2291"/>
      <c r="O606" s="2291"/>
      <c r="P606" s="2291"/>
      <c r="Q606" s="2696">
        <f>0.5</f>
        <v>0.5</v>
      </c>
      <c r="R606" s="2294">
        <v>3</v>
      </c>
      <c r="S606" s="2294"/>
      <c r="T606" s="2294"/>
      <c r="U606" s="2294"/>
      <c r="V606" s="2294"/>
      <c r="W606" s="2294"/>
      <c r="X606" s="2294">
        <f>E606</f>
        <v>0.76500000000000001</v>
      </c>
      <c r="Y606" s="2294"/>
      <c r="Z606" s="2294"/>
      <c r="AA606" s="2294"/>
    </row>
    <row r="607" spans="1:27">
      <c r="A607" s="2005">
        <v>24</v>
      </c>
      <c r="B607" s="2297" t="s">
        <v>21681</v>
      </c>
      <c r="C607" s="2291" t="s">
        <v>21682</v>
      </c>
      <c r="D607" s="2291"/>
      <c r="E607" s="2292">
        <f>SUM(G607:O607)</f>
        <v>0.34</v>
      </c>
      <c r="F607" s="2291"/>
      <c r="G607" s="2291"/>
      <c r="H607" s="2291"/>
      <c r="I607" s="2291"/>
      <c r="J607" s="2291"/>
      <c r="K607" s="2291"/>
      <c r="L607" s="2291"/>
      <c r="M607" s="2291"/>
      <c r="N607" s="2293"/>
      <c r="O607" s="2291">
        <v>0.34</v>
      </c>
      <c r="P607" s="2291"/>
      <c r="Q607" s="2291">
        <v>0.34</v>
      </c>
      <c r="R607" s="2291">
        <v>5</v>
      </c>
      <c r="S607" s="2291"/>
      <c r="T607" s="2291"/>
      <c r="U607" s="2291"/>
      <c r="V607" s="2294"/>
      <c r="W607" s="2294"/>
      <c r="X607" s="2294"/>
      <c r="Y607" s="2294"/>
      <c r="Z607" s="2294"/>
      <c r="AA607" s="2294">
        <f>E607</f>
        <v>0.34</v>
      </c>
    </row>
    <row r="608" spans="1:27">
      <c r="A608" s="2005">
        <v>25</v>
      </c>
      <c r="B608" s="2297" t="s">
        <v>21683</v>
      </c>
      <c r="C608" s="2291" t="s">
        <v>21684</v>
      </c>
      <c r="D608" s="2291"/>
      <c r="E608" s="2292">
        <f t="shared" si="28"/>
        <v>0.37</v>
      </c>
      <c r="F608" s="2291">
        <f t="shared" si="29"/>
        <v>0.37</v>
      </c>
      <c r="G608" s="2291">
        <v>0.37</v>
      </c>
      <c r="H608" s="2291"/>
      <c r="I608" s="2291"/>
      <c r="J608" s="2291"/>
      <c r="K608" s="2291"/>
      <c r="L608" s="2291"/>
      <c r="M608" s="2291"/>
      <c r="N608" s="2291"/>
      <c r="O608" s="2291"/>
      <c r="P608" s="2291"/>
      <c r="Q608" s="2291">
        <v>0.37</v>
      </c>
      <c r="R608" s="2294">
        <v>4</v>
      </c>
      <c r="S608" s="2294"/>
      <c r="T608" s="2294"/>
      <c r="U608" s="2294"/>
      <c r="V608" s="2294"/>
      <c r="W608" s="2294"/>
      <c r="X608" s="2294"/>
      <c r="Y608" s="2294"/>
      <c r="Z608" s="2294">
        <f>E608</f>
        <v>0.37</v>
      </c>
      <c r="AA608" s="2294"/>
    </row>
    <row r="609" spans="1:27">
      <c r="A609" s="2005">
        <v>26</v>
      </c>
      <c r="B609" s="2297" t="s">
        <v>21685</v>
      </c>
      <c r="C609" s="2291" t="s">
        <v>21686</v>
      </c>
      <c r="D609" s="2291"/>
      <c r="E609" s="2292">
        <f>SUM(H609:O609)</f>
        <v>0.39779999999999999</v>
      </c>
      <c r="F609" s="2291"/>
      <c r="G609" s="2293"/>
      <c r="H609" s="2291"/>
      <c r="I609" s="2291"/>
      <c r="J609" s="2291"/>
      <c r="K609" s="2291"/>
      <c r="L609" s="2291"/>
      <c r="M609" s="2291"/>
      <c r="N609" s="2293"/>
      <c r="O609" s="2291">
        <v>0.39779999999999999</v>
      </c>
      <c r="P609" s="2291"/>
      <c r="Q609" s="2291">
        <v>0.39800000000000002</v>
      </c>
      <c r="R609" s="2294">
        <v>5</v>
      </c>
      <c r="S609" s="2294"/>
      <c r="T609" s="2294"/>
      <c r="U609" s="2294"/>
      <c r="V609" s="2294"/>
      <c r="W609" s="2294"/>
      <c r="X609" s="2294"/>
      <c r="Y609" s="2294"/>
      <c r="Z609" s="2294">
        <f>E609</f>
        <v>0.39779999999999999</v>
      </c>
      <c r="AA609" s="2294"/>
    </row>
    <row r="610" spans="1:27">
      <c r="A610" s="2005">
        <v>27</v>
      </c>
      <c r="B610" s="2297" t="s">
        <v>21687</v>
      </c>
      <c r="C610" s="2291" t="s">
        <v>21688</v>
      </c>
      <c r="D610" s="2291"/>
      <c r="E610" s="2292">
        <f t="shared" si="28"/>
        <v>0.81659999999999999</v>
      </c>
      <c r="F610" s="2291">
        <f>SUM(G610:L610)</f>
        <v>0.81659999999999999</v>
      </c>
      <c r="G610" s="2291">
        <v>0.81659999999999999</v>
      </c>
      <c r="H610" s="2291"/>
      <c r="I610" s="2291"/>
      <c r="J610" s="2291"/>
      <c r="K610" s="2291"/>
      <c r="L610" s="2291"/>
      <c r="M610" s="2291"/>
      <c r="N610" s="2291"/>
      <c r="O610" s="2291"/>
      <c r="P610" s="2291"/>
      <c r="Q610" s="2291"/>
      <c r="R610" s="2294">
        <v>3</v>
      </c>
      <c r="S610" s="2294"/>
      <c r="T610" s="2294"/>
      <c r="U610" s="2294"/>
      <c r="V610" s="2294"/>
      <c r="W610" s="2294"/>
      <c r="X610" s="2294"/>
      <c r="Y610" s="2294"/>
      <c r="Z610" s="2294">
        <f>E610</f>
        <v>0.81659999999999999</v>
      </c>
      <c r="AA610" s="2294"/>
    </row>
    <row r="611" spans="1:27">
      <c r="A611" s="2005">
        <v>28</v>
      </c>
      <c r="B611" s="2297" t="s">
        <v>21689</v>
      </c>
      <c r="C611" s="2291" t="s">
        <v>21690</v>
      </c>
      <c r="D611" s="2291"/>
      <c r="E611" s="2292">
        <f t="shared" si="28"/>
        <v>0.7</v>
      </c>
      <c r="F611" s="2291">
        <f t="shared" si="29"/>
        <v>0.7</v>
      </c>
      <c r="G611" s="2291">
        <v>0.7</v>
      </c>
      <c r="H611" s="2291"/>
      <c r="I611" s="2291"/>
      <c r="J611" s="2291"/>
      <c r="K611" s="2291"/>
      <c r="L611" s="2291"/>
      <c r="M611" s="2291"/>
      <c r="N611" s="2291"/>
      <c r="O611" s="2291"/>
      <c r="P611" s="2291"/>
      <c r="Q611" s="2291">
        <v>0.7</v>
      </c>
      <c r="R611" s="2294">
        <v>4</v>
      </c>
      <c r="S611" s="2294"/>
      <c r="T611" s="2294"/>
      <c r="U611" s="2294"/>
      <c r="V611" s="2294"/>
      <c r="W611" s="2294"/>
      <c r="X611" s="2294"/>
      <c r="Y611" s="2294"/>
      <c r="Z611" s="2294">
        <f>E611</f>
        <v>0.7</v>
      </c>
      <c r="AA611" s="2294"/>
    </row>
    <row r="612" spans="1:27">
      <c r="A612" s="2005">
        <v>29</v>
      </c>
      <c r="B612" s="2297" t="s">
        <v>21691</v>
      </c>
      <c r="C612" s="2291" t="s">
        <v>21692</v>
      </c>
      <c r="D612" s="2291"/>
      <c r="E612" s="2292">
        <f t="shared" si="28"/>
        <v>0.24</v>
      </c>
      <c r="F612" s="2291">
        <f t="shared" si="29"/>
        <v>0.24</v>
      </c>
      <c r="G612" s="2291"/>
      <c r="H612" s="2291"/>
      <c r="I612" s="2291"/>
      <c r="J612" s="2291"/>
      <c r="K612" s="2291"/>
      <c r="L612" s="2291">
        <v>0.24</v>
      </c>
      <c r="M612" s="2291"/>
      <c r="N612" s="2291"/>
      <c r="O612" s="2291"/>
      <c r="P612" s="2291"/>
      <c r="Q612" s="2291">
        <v>0.24</v>
      </c>
      <c r="R612" s="2291">
        <v>5</v>
      </c>
      <c r="S612" s="2291"/>
      <c r="T612" s="2291"/>
      <c r="U612" s="2291"/>
      <c r="V612" s="2294"/>
      <c r="W612" s="2294"/>
      <c r="X612" s="2294"/>
      <c r="Y612" s="2294"/>
      <c r="Z612" s="2294"/>
      <c r="AA612" s="2294">
        <f>E612</f>
        <v>0.24</v>
      </c>
    </row>
    <row r="613" spans="1:27">
      <c r="A613" s="2005">
        <v>30</v>
      </c>
      <c r="B613" s="2297" t="s">
        <v>21693</v>
      </c>
      <c r="C613" s="2291" t="s">
        <v>21694</v>
      </c>
      <c r="D613" s="2291"/>
      <c r="E613" s="2292">
        <f t="shared" si="28"/>
        <v>0.22</v>
      </c>
      <c r="F613" s="2291">
        <f t="shared" si="29"/>
        <v>0.22</v>
      </c>
      <c r="G613" s="2291">
        <v>0.22</v>
      </c>
      <c r="H613" s="2291"/>
      <c r="I613" s="2291"/>
      <c r="J613" s="2291"/>
      <c r="K613" s="2291"/>
      <c r="L613" s="2291"/>
      <c r="M613" s="2291"/>
      <c r="N613" s="2291"/>
      <c r="O613" s="2291"/>
      <c r="P613" s="2291"/>
      <c r="Q613" s="2291">
        <v>0.22</v>
      </c>
      <c r="R613" s="2294">
        <v>5</v>
      </c>
      <c r="S613" s="2294"/>
      <c r="T613" s="2294"/>
      <c r="U613" s="2294"/>
      <c r="V613" s="2294"/>
      <c r="W613" s="2294"/>
      <c r="X613" s="2294"/>
      <c r="Y613" s="2294"/>
      <c r="Z613" s="2294"/>
      <c r="AA613" s="2294">
        <f>E613</f>
        <v>0.22</v>
      </c>
    </row>
    <row r="614" spans="1:27">
      <c r="A614" s="2005">
        <v>31</v>
      </c>
      <c r="B614" s="2297" t="s">
        <v>21695</v>
      </c>
      <c r="C614" s="2291" t="s">
        <v>21696</v>
      </c>
      <c r="D614" s="2291"/>
      <c r="E614" s="2292">
        <f t="shared" si="28"/>
        <v>0.43</v>
      </c>
      <c r="F614" s="2291">
        <f>SUM(G614:K614)</f>
        <v>0.43</v>
      </c>
      <c r="G614" s="2291"/>
      <c r="H614" s="2291"/>
      <c r="I614" s="2291"/>
      <c r="J614" s="2291"/>
      <c r="K614" s="2291">
        <v>0.43</v>
      </c>
      <c r="L614" s="2293"/>
      <c r="M614" s="2291"/>
      <c r="N614" s="2291"/>
      <c r="O614" s="2291"/>
      <c r="P614" s="2291"/>
      <c r="Q614" s="2291"/>
      <c r="R614" s="2294">
        <v>5</v>
      </c>
      <c r="S614" s="2294"/>
      <c r="T614" s="2294"/>
      <c r="U614" s="2294"/>
      <c r="V614" s="2294"/>
      <c r="W614" s="2294"/>
      <c r="X614" s="2294"/>
      <c r="Y614" s="2294"/>
      <c r="Z614" s="2294">
        <f>E614</f>
        <v>0.43</v>
      </c>
      <c r="AA614" s="2294"/>
    </row>
    <row r="615" spans="1:27">
      <c r="A615" s="2005">
        <v>32</v>
      </c>
      <c r="B615" s="2297" t="s">
        <v>21697</v>
      </c>
      <c r="C615" s="2291" t="s">
        <v>21698</v>
      </c>
      <c r="D615" s="2291"/>
      <c r="E615" s="2292">
        <f t="shared" si="28"/>
        <v>1.8360000000000001</v>
      </c>
      <c r="F615" s="2291">
        <f t="shared" si="29"/>
        <v>1.8360000000000001</v>
      </c>
      <c r="G615" s="2291">
        <v>1.8360000000000001</v>
      </c>
      <c r="H615" s="2291"/>
      <c r="I615" s="2291"/>
      <c r="J615" s="2291"/>
      <c r="K615" s="2291"/>
      <c r="L615" s="2291"/>
      <c r="M615" s="2291"/>
      <c r="N615" s="2291"/>
      <c r="O615" s="2291"/>
      <c r="P615" s="2291"/>
      <c r="Q615" s="2696">
        <v>0.15</v>
      </c>
      <c r="R615" s="2294">
        <v>2</v>
      </c>
      <c r="S615" s="2294"/>
      <c r="T615" s="2294"/>
      <c r="U615" s="2294"/>
      <c r="V615" s="2294"/>
      <c r="W615" s="2294">
        <f>E615</f>
        <v>1.8360000000000001</v>
      </c>
      <c r="X615" s="2294"/>
      <c r="Y615" s="2294"/>
      <c r="Z615" s="2294"/>
      <c r="AA615" s="2294"/>
    </row>
    <row r="616" spans="1:27">
      <c r="A616" s="2005">
        <v>33</v>
      </c>
      <c r="B616" s="2297" t="s">
        <v>21699</v>
      </c>
      <c r="C616" s="2291" t="s">
        <v>21700</v>
      </c>
      <c r="D616" s="2291"/>
      <c r="E616" s="2292">
        <f t="shared" si="28"/>
        <v>0.25769999999999998</v>
      </c>
      <c r="F616" s="2291">
        <f t="shared" si="29"/>
        <v>0.25769999999999998</v>
      </c>
      <c r="G616" s="2291">
        <v>0.25769999999999998</v>
      </c>
      <c r="H616" s="2291"/>
      <c r="I616" s="2291"/>
      <c r="J616" s="2291"/>
      <c r="K616" s="2291"/>
      <c r="L616" s="2291"/>
      <c r="M616" s="2291"/>
      <c r="N616" s="2291"/>
      <c r="O616" s="2291"/>
      <c r="P616" s="2291"/>
      <c r="Q616" s="2291"/>
      <c r="R616" s="2294">
        <v>2</v>
      </c>
      <c r="S616" s="2294"/>
      <c r="T616" s="2294"/>
      <c r="U616" s="2294"/>
      <c r="V616" s="2294"/>
      <c r="W616" s="2294"/>
      <c r="X616" s="2294">
        <f>E616</f>
        <v>0.25769999999999998</v>
      </c>
      <c r="Y616" s="2294"/>
      <c r="Z616" s="2294"/>
      <c r="AA616" s="2294"/>
    </row>
    <row r="617" spans="1:27">
      <c r="A617" s="2005">
        <v>34</v>
      </c>
      <c r="B617" s="2297" t="s">
        <v>21701</v>
      </c>
      <c r="C617" s="2291" t="s">
        <v>21702</v>
      </c>
      <c r="D617" s="2291"/>
      <c r="E617" s="2292">
        <f t="shared" si="28"/>
        <v>0.35</v>
      </c>
      <c r="F617" s="2291">
        <f t="shared" si="29"/>
        <v>0.35</v>
      </c>
      <c r="G617" s="2291">
        <v>0.35</v>
      </c>
      <c r="H617" s="2291"/>
      <c r="I617" s="2291"/>
      <c r="J617" s="2291"/>
      <c r="K617" s="2291"/>
      <c r="L617" s="2291"/>
      <c r="M617" s="2291"/>
      <c r="N617" s="2291"/>
      <c r="O617" s="2291"/>
      <c r="P617" s="2291"/>
      <c r="Q617" s="2291">
        <v>0.35</v>
      </c>
      <c r="R617" s="2291">
        <v>5</v>
      </c>
      <c r="S617" s="2291"/>
      <c r="T617" s="2291"/>
      <c r="U617" s="2291"/>
      <c r="V617" s="2294"/>
      <c r="W617" s="2294"/>
      <c r="X617" s="2294"/>
      <c r="Y617" s="2294"/>
      <c r="Z617" s="2294">
        <f>E617</f>
        <v>0.35</v>
      </c>
      <c r="AA617" s="2294"/>
    </row>
    <row r="618" spans="1:27">
      <c r="A618" s="2005">
        <v>35</v>
      </c>
      <c r="B618" s="2297" t="s">
        <v>21703</v>
      </c>
      <c r="C618" s="2291" t="s">
        <v>21704</v>
      </c>
      <c r="D618" s="2291"/>
      <c r="E618" s="2292">
        <f t="shared" si="28"/>
        <v>0.85489999999999999</v>
      </c>
      <c r="F618" s="2291">
        <f t="shared" si="29"/>
        <v>0.85489999999999999</v>
      </c>
      <c r="G618" s="2291">
        <v>0.85489999999999999</v>
      </c>
      <c r="H618" s="2291"/>
      <c r="I618" s="2291"/>
      <c r="J618" s="2291"/>
      <c r="K618" s="2291"/>
      <c r="L618" s="2291"/>
      <c r="M618" s="2291"/>
      <c r="N618" s="2291"/>
      <c r="O618" s="2291"/>
      <c r="P618" s="2291"/>
      <c r="Q618" s="2696">
        <v>0.75</v>
      </c>
      <c r="R618" s="2294">
        <v>4</v>
      </c>
      <c r="S618" s="2294"/>
      <c r="T618" s="2294"/>
      <c r="U618" s="2294"/>
      <c r="V618" s="2294"/>
      <c r="W618" s="2294"/>
      <c r="X618" s="2294">
        <f>E618</f>
        <v>0.85489999999999999</v>
      </c>
      <c r="Y618" s="2294"/>
      <c r="Z618" s="2294"/>
      <c r="AA618" s="2294"/>
    </row>
    <row r="619" spans="1:27">
      <c r="A619" s="2005">
        <v>36</v>
      </c>
      <c r="B619" s="2297" t="s">
        <v>21705</v>
      </c>
      <c r="C619" s="2291" t="s">
        <v>21706</v>
      </c>
      <c r="D619" s="2291"/>
      <c r="E619" s="2292">
        <f>SUM(G619:O619)</f>
        <v>0.05</v>
      </c>
      <c r="F619" s="2291"/>
      <c r="G619" s="2291"/>
      <c r="H619" s="2291"/>
      <c r="I619" s="2291"/>
      <c r="J619" s="2291"/>
      <c r="K619" s="2291"/>
      <c r="L619" s="2291"/>
      <c r="M619" s="2291"/>
      <c r="N619" s="2293"/>
      <c r="O619" s="2291">
        <v>0.05</v>
      </c>
      <c r="P619" s="2291"/>
      <c r="Q619" s="2696">
        <f>E619</f>
        <v>0.05</v>
      </c>
      <c r="R619" s="2294">
        <v>5</v>
      </c>
      <c r="S619" s="2294"/>
      <c r="T619" s="2294"/>
      <c r="U619" s="2294"/>
      <c r="V619" s="2294"/>
      <c r="W619" s="2294"/>
      <c r="X619" s="2294"/>
      <c r="Y619" s="2294"/>
      <c r="Z619" s="2294">
        <f>E619</f>
        <v>0.05</v>
      </c>
      <c r="AA619" s="2294"/>
    </row>
    <row r="620" spans="1:27">
      <c r="A620" s="2005">
        <v>37</v>
      </c>
      <c r="B620" s="2297" t="s">
        <v>21707</v>
      </c>
      <c r="C620" s="2291" t="s">
        <v>21708</v>
      </c>
      <c r="D620" s="2291"/>
      <c r="E620" s="2292">
        <f t="shared" si="28"/>
        <v>0.2</v>
      </c>
      <c r="F620" s="2291">
        <f t="shared" si="29"/>
        <v>0.2</v>
      </c>
      <c r="G620" s="2291">
        <v>0.2</v>
      </c>
      <c r="H620" s="2291"/>
      <c r="I620" s="2291"/>
      <c r="J620" s="2291"/>
      <c r="K620" s="2291"/>
      <c r="L620" s="2291"/>
      <c r="M620" s="2291"/>
      <c r="N620" s="2291"/>
      <c r="O620" s="2291"/>
      <c r="P620" s="2291"/>
      <c r="Q620" s="2291">
        <v>0.2</v>
      </c>
      <c r="R620" s="2294">
        <v>4</v>
      </c>
      <c r="S620" s="2294"/>
      <c r="T620" s="2294"/>
      <c r="U620" s="2294"/>
      <c r="V620" s="2294"/>
      <c r="W620" s="2294"/>
      <c r="X620" s="2294"/>
      <c r="Y620" s="2294"/>
      <c r="Z620" s="2294">
        <f>E620</f>
        <v>0.2</v>
      </c>
      <c r="AA620" s="2294"/>
    </row>
    <row r="621" spans="1:27">
      <c r="A621" s="2005">
        <v>38</v>
      </c>
      <c r="B621" s="2297" t="s">
        <v>21709</v>
      </c>
      <c r="C621" s="2291" t="s">
        <v>21710</v>
      </c>
      <c r="D621" s="2291"/>
      <c r="E621" s="2292">
        <f>SUM(H621:O621)</f>
        <v>0.27</v>
      </c>
      <c r="F621" s="2291"/>
      <c r="G621" s="2293"/>
      <c r="H621" s="2291"/>
      <c r="I621" s="2291"/>
      <c r="J621" s="2291"/>
      <c r="K621" s="2291"/>
      <c r="L621" s="2291"/>
      <c r="M621" s="2291"/>
      <c r="N621" s="2293"/>
      <c r="O621" s="2291">
        <v>0.27</v>
      </c>
      <c r="P621" s="2291"/>
      <c r="Q621" s="2291">
        <v>0.27</v>
      </c>
      <c r="R621" s="2294">
        <v>5</v>
      </c>
      <c r="S621" s="2294"/>
      <c r="T621" s="2294"/>
      <c r="U621" s="2294"/>
      <c r="V621" s="2294"/>
      <c r="W621" s="2294"/>
      <c r="X621" s="2294"/>
      <c r="Y621" s="2294"/>
      <c r="Z621" s="2294">
        <f>E621</f>
        <v>0.27</v>
      </c>
      <c r="AA621" s="2294"/>
    </row>
    <row r="622" spans="1:27">
      <c r="A622" s="2005">
        <v>39</v>
      </c>
      <c r="B622" s="2290" t="s">
        <v>21711</v>
      </c>
      <c r="C622" s="2291" t="s">
        <v>21712</v>
      </c>
      <c r="D622" s="2292"/>
      <c r="E622" s="2292">
        <f t="shared" si="28"/>
        <v>0.42</v>
      </c>
      <c r="F622" s="2291">
        <f t="shared" si="29"/>
        <v>0.42</v>
      </c>
      <c r="G622" s="2292">
        <v>0.42</v>
      </c>
      <c r="H622" s="2292"/>
      <c r="I622" s="2292"/>
      <c r="J622" s="2292"/>
      <c r="K622" s="2292"/>
      <c r="L622" s="2292"/>
      <c r="M622" s="2292"/>
      <c r="N622" s="2292"/>
      <c r="O622" s="2292"/>
      <c r="P622" s="2292"/>
      <c r="Q622" s="2292"/>
      <c r="R622" s="2292">
        <v>5</v>
      </c>
      <c r="S622" s="2292"/>
      <c r="T622" s="2292"/>
      <c r="U622" s="2292"/>
      <c r="V622" s="2292"/>
      <c r="W622" s="2292"/>
      <c r="X622" s="2292">
        <f>E622</f>
        <v>0.42</v>
      </c>
      <c r="Y622" s="2292"/>
      <c r="Z622" s="2292"/>
      <c r="AA622" s="2292"/>
    </row>
    <row r="623" spans="1:27">
      <c r="A623" s="2005">
        <v>40</v>
      </c>
      <c r="B623" s="2297" t="s">
        <v>21713</v>
      </c>
      <c r="C623" s="2291" t="s">
        <v>21714</v>
      </c>
      <c r="D623" s="2291"/>
      <c r="E623" s="2292">
        <f t="shared" si="28"/>
        <v>0.17</v>
      </c>
      <c r="F623" s="2291">
        <f t="shared" si="29"/>
        <v>0.17</v>
      </c>
      <c r="G623" s="2291">
        <v>0.17</v>
      </c>
      <c r="H623" s="2291"/>
      <c r="I623" s="2291"/>
      <c r="J623" s="2291"/>
      <c r="K623" s="2291"/>
      <c r="L623" s="2291"/>
      <c r="M623" s="2291"/>
      <c r="N623" s="2291"/>
      <c r="O623" s="2291"/>
      <c r="P623" s="2291"/>
      <c r="Q623" s="2291">
        <v>0.17</v>
      </c>
      <c r="R623" s="2294">
        <v>4</v>
      </c>
      <c r="S623" s="2294"/>
      <c r="T623" s="2294"/>
      <c r="U623" s="2294"/>
      <c r="V623" s="2294"/>
      <c r="W623" s="2294"/>
      <c r="X623" s="2294"/>
      <c r="Y623" s="2294"/>
      <c r="Z623" s="2294">
        <f>E623</f>
        <v>0.17</v>
      </c>
      <c r="AA623" s="2294"/>
    </row>
    <row r="624" spans="1:27">
      <c r="A624" s="2005">
        <v>41</v>
      </c>
      <c r="B624" s="2297" t="s">
        <v>21715</v>
      </c>
      <c r="C624" s="2291" t="s">
        <v>21716</v>
      </c>
      <c r="D624" s="2291"/>
      <c r="E624" s="2292">
        <f t="shared" si="28"/>
        <v>0.4</v>
      </c>
      <c r="F624" s="2291">
        <f t="shared" si="29"/>
        <v>0.4</v>
      </c>
      <c r="G624" s="2291">
        <v>0.4</v>
      </c>
      <c r="H624" s="2291"/>
      <c r="I624" s="2291"/>
      <c r="J624" s="2291"/>
      <c r="K624" s="2291"/>
      <c r="L624" s="2291"/>
      <c r="M624" s="2291"/>
      <c r="N624" s="2291"/>
      <c r="O624" s="2291"/>
      <c r="P624" s="2291"/>
      <c r="Q624" s="2291">
        <v>0.4</v>
      </c>
      <c r="R624" s="2294">
        <v>5</v>
      </c>
      <c r="S624" s="2294"/>
      <c r="T624" s="2294"/>
      <c r="U624" s="2294"/>
      <c r="V624" s="2294"/>
      <c r="W624" s="2294"/>
      <c r="X624" s="2294"/>
      <c r="Y624" s="2294"/>
      <c r="Z624" s="2294">
        <f>E624</f>
        <v>0.4</v>
      </c>
      <c r="AA624" s="2294"/>
    </row>
    <row r="625" spans="1:27">
      <c r="A625" s="2005">
        <v>42</v>
      </c>
      <c r="B625" s="2297" t="s">
        <v>21717</v>
      </c>
      <c r="C625" s="2291" t="s">
        <v>21718</v>
      </c>
      <c r="D625" s="2291"/>
      <c r="E625" s="2292">
        <f t="shared" si="28"/>
        <v>0.61499999999999999</v>
      </c>
      <c r="F625" s="2291">
        <f t="shared" si="29"/>
        <v>0.61499999999999999</v>
      </c>
      <c r="G625" s="2291">
        <v>0.61499999999999999</v>
      </c>
      <c r="H625" s="2291"/>
      <c r="I625" s="2291"/>
      <c r="J625" s="2291"/>
      <c r="K625" s="2291"/>
      <c r="L625" s="2291"/>
      <c r="M625" s="2291"/>
      <c r="N625" s="2291"/>
      <c r="O625" s="2291"/>
      <c r="P625" s="2291"/>
      <c r="Q625" s="2291">
        <v>0.3</v>
      </c>
      <c r="R625" s="2294">
        <v>3</v>
      </c>
      <c r="S625" s="2294"/>
      <c r="T625" s="2294"/>
      <c r="U625" s="2294"/>
      <c r="V625" s="2294"/>
      <c r="W625" s="2294"/>
      <c r="X625" s="2294">
        <f>E625</f>
        <v>0.61499999999999999</v>
      </c>
      <c r="Y625" s="2294"/>
      <c r="Z625" s="2294"/>
      <c r="AA625" s="2294"/>
    </row>
    <row r="626" spans="1:27">
      <c r="A626" s="2005">
        <v>43</v>
      </c>
      <c r="B626" s="2297" t="s">
        <v>21719</v>
      </c>
      <c r="C626" s="2291" t="s">
        <v>21720</v>
      </c>
      <c r="D626" s="2291"/>
      <c r="E626" s="2292">
        <f t="shared" si="28"/>
        <v>1.3070999999999999</v>
      </c>
      <c r="F626" s="2291">
        <f t="shared" si="29"/>
        <v>1.3070999999999999</v>
      </c>
      <c r="G626" s="2291">
        <v>1.3070999999999999</v>
      </c>
      <c r="H626" s="2291"/>
      <c r="I626" s="2291"/>
      <c r="J626" s="2291"/>
      <c r="K626" s="2291"/>
      <c r="L626" s="2291"/>
      <c r="M626" s="2291"/>
      <c r="N626" s="2291"/>
      <c r="O626" s="2291"/>
      <c r="P626" s="2291"/>
      <c r="Q626" s="2696">
        <f>1.307-0.37</f>
        <v>0.93699999999999994</v>
      </c>
      <c r="R626" s="2294">
        <v>4</v>
      </c>
      <c r="S626" s="2294"/>
      <c r="T626" s="2294"/>
      <c r="U626" s="2294"/>
      <c r="V626" s="2294"/>
      <c r="W626" s="2294"/>
      <c r="X626" s="2294"/>
      <c r="Y626" s="2294"/>
      <c r="Z626" s="2294">
        <f>E626</f>
        <v>1.3070999999999999</v>
      </c>
      <c r="AA626" s="2294"/>
    </row>
    <row r="627" spans="1:27">
      <c r="A627" s="2005">
        <v>44</v>
      </c>
      <c r="B627" s="2297" t="s">
        <v>21721</v>
      </c>
      <c r="C627" s="2291" t="s">
        <v>21722</v>
      </c>
      <c r="D627" s="2291"/>
      <c r="E627" s="2292">
        <f>SUM(G627:O627)</f>
        <v>0.3</v>
      </c>
      <c r="F627" s="2291"/>
      <c r="G627" s="2291"/>
      <c r="H627" s="2291"/>
      <c r="I627" s="2291"/>
      <c r="J627" s="2291"/>
      <c r="K627" s="2291"/>
      <c r="L627" s="2291"/>
      <c r="M627" s="2291"/>
      <c r="N627" s="2296"/>
      <c r="O627" s="2291">
        <v>0.3</v>
      </c>
      <c r="P627" s="2291"/>
      <c r="Q627" s="2291">
        <v>0.3</v>
      </c>
      <c r="R627" s="2291">
        <v>5</v>
      </c>
      <c r="S627" s="2291"/>
      <c r="T627" s="2291"/>
      <c r="U627" s="2291"/>
      <c r="V627" s="2294"/>
      <c r="W627" s="2294"/>
      <c r="X627" s="2294"/>
      <c r="Y627" s="2294"/>
      <c r="Z627" s="2294"/>
      <c r="AA627" s="2294">
        <f>E627</f>
        <v>0.3</v>
      </c>
    </row>
    <row r="628" spans="1:27">
      <c r="A628" s="2005">
        <v>45</v>
      </c>
      <c r="B628" s="2297" t="s">
        <v>21723</v>
      </c>
      <c r="C628" s="2291" t="s">
        <v>21724</v>
      </c>
      <c r="D628" s="2291"/>
      <c r="E628" s="2292">
        <f>SUM(G628:O628)</f>
        <v>0.36</v>
      </c>
      <c r="F628" s="2291"/>
      <c r="G628" s="2291"/>
      <c r="H628" s="2291"/>
      <c r="I628" s="2291"/>
      <c r="J628" s="2291"/>
      <c r="K628" s="2291"/>
      <c r="L628" s="2291"/>
      <c r="M628" s="2291"/>
      <c r="N628" s="2296"/>
      <c r="O628" s="2291">
        <v>0.36</v>
      </c>
      <c r="P628" s="2291"/>
      <c r="Q628" s="2291">
        <v>0.36</v>
      </c>
      <c r="R628" s="2294">
        <v>5</v>
      </c>
      <c r="S628" s="2294"/>
      <c r="T628" s="2294"/>
      <c r="U628" s="2294"/>
      <c r="V628" s="2294"/>
      <c r="W628" s="2294"/>
      <c r="X628" s="2294"/>
      <c r="Y628" s="2294"/>
      <c r="Z628" s="2294"/>
      <c r="AA628" s="2294">
        <f>E628</f>
        <v>0.36</v>
      </c>
    </row>
    <row r="629" spans="1:27">
      <c r="A629" s="2005">
        <v>46</v>
      </c>
      <c r="B629" s="2297" t="s">
        <v>21725</v>
      </c>
      <c r="C629" s="2291" t="s">
        <v>21726</v>
      </c>
      <c r="D629" s="2291"/>
      <c r="E629" s="2292">
        <f t="shared" si="28"/>
        <v>0.22</v>
      </c>
      <c r="F629" s="2291">
        <f t="shared" si="29"/>
        <v>0.22</v>
      </c>
      <c r="G629" s="2291">
        <v>0.22</v>
      </c>
      <c r="H629" s="2291"/>
      <c r="I629" s="2291"/>
      <c r="J629" s="2291"/>
      <c r="K629" s="2291"/>
      <c r="L629" s="2291"/>
      <c r="M629" s="2291"/>
      <c r="N629" s="2291"/>
      <c r="O629" s="2291"/>
      <c r="P629" s="2291"/>
      <c r="Q629" s="2291">
        <v>0.22</v>
      </c>
      <c r="R629" s="2294">
        <v>5</v>
      </c>
      <c r="S629" s="2294"/>
      <c r="T629" s="2294"/>
      <c r="U629" s="2294"/>
      <c r="V629" s="2294"/>
      <c r="W629" s="2294"/>
      <c r="X629" s="2294"/>
      <c r="Y629" s="2294"/>
      <c r="Z629" s="2294">
        <f>E629</f>
        <v>0.22</v>
      </c>
      <c r="AA629" s="2294"/>
    </row>
    <row r="630" spans="1:27">
      <c r="A630" s="2005">
        <v>47</v>
      </c>
      <c r="B630" s="2297" t="s">
        <v>21727</v>
      </c>
      <c r="C630" s="2291" t="s">
        <v>21728</v>
      </c>
      <c r="D630" s="2291"/>
      <c r="E630" s="2292">
        <f t="shared" si="28"/>
        <v>0.25</v>
      </c>
      <c r="F630" s="2291">
        <f>SUM(G630:K630)</f>
        <v>0.25</v>
      </c>
      <c r="G630" s="2291"/>
      <c r="H630" s="2291"/>
      <c r="I630" s="2291"/>
      <c r="J630" s="2291"/>
      <c r="K630" s="2291">
        <v>0.25</v>
      </c>
      <c r="L630" s="2293"/>
      <c r="M630" s="2291"/>
      <c r="N630" s="2291"/>
      <c r="O630" s="2291"/>
      <c r="P630" s="2291"/>
      <c r="Q630" s="2291"/>
      <c r="R630" s="2294">
        <v>5</v>
      </c>
      <c r="S630" s="2294"/>
      <c r="T630" s="2294"/>
      <c r="U630" s="2294"/>
      <c r="V630" s="2294"/>
      <c r="W630" s="2294"/>
      <c r="X630" s="2294"/>
      <c r="Y630" s="2294"/>
      <c r="Z630" s="2294"/>
      <c r="AA630" s="2294">
        <f>E630</f>
        <v>0.25</v>
      </c>
    </row>
    <row r="631" spans="1:27">
      <c r="A631" s="2005">
        <v>48</v>
      </c>
      <c r="B631" s="2297" t="s">
        <v>21729</v>
      </c>
      <c r="C631" s="2291" t="s">
        <v>21730</v>
      </c>
      <c r="D631" s="2291"/>
      <c r="E631" s="2292">
        <f t="shared" si="28"/>
        <v>1.0446</v>
      </c>
      <c r="F631" s="2291">
        <f t="shared" si="29"/>
        <v>1.0446</v>
      </c>
      <c r="G631" s="2291">
        <v>1.0446</v>
      </c>
      <c r="H631" s="2291"/>
      <c r="I631" s="2291"/>
      <c r="J631" s="2291"/>
      <c r="K631" s="2291"/>
      <c r="L631" s="2291"/>
      <c r="M631" s="2291"/>
      <c r="N631" s="2291"/>
      <c r="O631" s="2291"/>
      <c r="P631" s="2291"/>
      <c r="Q631" s="2291">
        <v>0.5</v>
      </c>
      <c r="R631" s="2294">
        <v>4</v>
      </c>
      <c r="S631" s="2294"/>
      <c r="T631" s="2294"/>
      <c r="U631" s="2294"/>
      <c r="V631" s="2294"/>
      <c r="W631" s="2294"/>
      <c r="X631" s="2294">
        <f>E631</f>
        <v>1.0446</v>
      </c>
      <c r="Y631" s="2294"/>
      <c r="Z631" s="2294"/>
      <c r="AA631" s="2294"/>
    </row>
    <row r="632" spans="1:27">
      <c r="A632" s="2005">
        <v>49</v>
      </c>
      <c r="B632" s="2297" t="s">
        <v>21731</v>
      </c>
      <c r="C632" s="2291" t="s">
        <v>21732</v>
      </c>
      <c r="D632" s="2291"/>
      <c r="E632" s="2292">
        <f t="shared" si="28"/>
        <v>0.4</v>
      </c>
      <c r="F632" s="2291">
        <f t="shared" si="29"/>
        <v>0.4</v>
      </c>
      <c r="G632" s="2291">
        <v>0.4</v>
      </c>
      <c r="H632" s="2291"/>
      <c r="I632" s="2291"/>
      <c r="J632" s="2291"/>
      <c r="K632" s="2291"/>
      <c r="L632" s="2291"/>
      <c r="M632" s="2291"/>
      <c r="N632" s="2291"/>
      <c r="O632" s="2291"/>
      <c r="P632" s="2291"/>
      <c r="Q632" s="2291">
        <v>0.4</v>
      </c>
      <c r="R632" s="2291">
        <v>5</v>
      </c>
      <c r="S632" s="2291"/>
      <c r="T632" s="2291"/>
      <c r="U632" s="2291"/>
      <c r="V632" s="2294"/>
      <c r="W632" s="2294"/>
      <c r="X632" s="2294"/>
      <c r="Y632" s="2294"/>
      <c r="Z632" s="2294">
        <f>E632</f>
        <v>0.4</v>
      </c>
      <c r="AA632" s="2294"/>
    </row>
    <row r="633" spans="1:27">
      <c r="A633" s="2005">
        <v>50</v>
      </c>
      <c r="B633" s="2297" t="s">
        <v>21733</v>
      </c>
      <c r="C633" s="2291" t="s">
        <v>21734</v>
      </c>
      <c r="D633" s="2291"/>
      <c r="E633" s="2292">
        <f>SUM(H633:O633)</f>
        <v>0.5</v>
      </c>
      <c r="F633" s="2291"/>
      <c r="G633" s="2293"/>
      <c r="H633" s="2291"/>
      <c r="I633" s="2291"/>
      <c r="J633" s="2291"/>
      <c r="K633" s="2291"/>
      <c r="L633" s="2291"/>
      <c r="M633" s="2291"/>
      <c r="N633" s="2293"/>
      <c r="O633" s="2291">
        <v>0.5</v>
      </c>
      <c r="P633" s="2291"/>
      <c r="Q633" s="2696">
        <f>E633</f>
        <v>0.5</v>
      </c>
      <c r="R633" s="2294">
        <v>5</v>
      </c>
      <c r="S633" s="2294"/>
      <c r="T633" s="2294"/>
      <c r="U633" s="2294"/>
      <c r="V633" s="2294"/>
      <c r="W633" s="2294"/>
      <c r="X633" s="2294"/>
      <c r="Y633" s="2294"/>
      <c r="Z633" s="2294">
        <f>E633</f>
        <v>0.5</v>
      </c>
      <c r="AA633" s="2294"/>
    </row>
    <row r="634" spans="1:27">
      <c r="A634" s="2005">
        <v>51</v>
      </c>
      <c r="B634" s="2297" t="s">
        <v>21735</v>
      </c>
      <c r="C634" s="2291" t="s">
        <v>21736</v>
      </c>
      <c r="D634" s="2291"/>
      <c r="E634" s="2292">
        <f t="shared" si="28"/>
        <v>0.98250000000000004</v>
      </c>
      <c r="F634" s="2291">
        <f t="shared" si="29"/>
        <v>0.98250000000000004</v>
      </c>
      <c r="G634" s="2291">
        <v>0.98250000000000004</v>
      </c>
      <c r="H634" s="2291"/>
      <c r="I634" s="2291"/>
      <c r="J634" s="2291"/>
      <c r="K634" s="2291"/>
      <c r="L634" s="2291"/>
      <c r="M634" s="2291"/>
      <c r="N634" s="2291"/>
      <c r="O634" s="2291"/>
      <c r="P634" s="2291"/>
      <c r="Q634" s="2291">
        <v>0.4</v>
      </c>
      <c r="R634" s="2294">
        <v>4</v>
      </c>
      <c r="S634" s="2294"/>
      <c r="T634" s="2294"/>
      <c r="U634" s="2294"/>
      <c r="V634" s="2294"/>
      <c r="W634" s="2294"/>
      <c r="X634" s="2294"/>
      <c r="Y634" s="2294"/>
      <c r="Z634" s="2294">
        <f>E634</f>
        <v>0.98250000000000004</v>
      </c>
      <c r="AA634" s="2294"/>
    </row>
    <row r="635" spans="1:27">
      <c r="A635" s="2005">
        <v>52</v>
      </c>
      <c r="B635" s="2297" t="s">
        <v>21737</v>
      </c>
      <c r="C635" s="2291" t="s">
        <v>21738</v>
      </c>
      <c r="D635" s="2291"/>
      <c r="E635" s="2292">
        <f t="shared" si="28"/>
        <v>2.4</v>
      </c>
      <c r="F635" s="2291">
        <f t="shared" si="29"/>
        <v>2.4</v>
      </c>
      <c r="G635" s="2291">
        <v>2.4</v>
      </c>
      <c r="H635" s="2291"/>
      <c r="I635" s="2291"/>
      <c r="J635" s="2291"/>
      <c r="K635" s="2291"/>
      <c r="L635" s="2291"/>
      <c r="M635" s="2291"/>
      <c r="N635" s="2291"/>
      <c r="O635" s="2291"/>
      <c r="P635" s="2291"/>
      <c r="Q635" s="2291"/>
      <c r="R635" s="2294">
        <v>2</v>
      </c>
      <c r="S635" s="2294"/>
      <c r="T635" s="2294"/>
      <c r="U635" s="2294"/>
      <c r="V635" s="2294"/>
      <c r="W635" s="2294">
        <f>E635</f>
        <v>2.4</v>
      </c>
      <c r="X635" s="2294"/>
      <c r="Y635" s="2294"/>
      <c r="Z635" s="2294"/>
      <c r="AA635" s="2294"/>
    </row>
    <row r="636" spans="1:27">
      <c r="A636" s="2005">
        <v>53</v>
      </c>
      <c r="B636" s="2297" t="s">
        <v>21739</v>
      </c>
      <c r="C636" s="2291" t="s">
        <v>21740</v>
      </c>
      <c r="D636" s="2291"/>
      <c r="E636" s="2292">
        <f>SUM(G636:O636)</f>
        <v>0.2</v>
      </c>
      <c r="F636" s="2291"/>
      <c r="G636" s="2291"/>
      <c r="H636" s="2291"/>
      <c r="I636" s="2291"/>
      <c r="J636" s="2291"/>
      <c r="K636" s="2291"/>
      <c r="L636" s="2291"/>
      <c r="M636" s="2291"/>
      <c r="N636" s="2293"/>
      <c r="O636" s="2291">
        <v>0.2</v>
      </c>
      <c r="P636" s="2291"/>
      <c r="Q636" s="2291">
        <v>0.2</v>
      </c>
      <c r="R636" s="2294">
        <v>4</v>
      </c>
      <c r="S636" s="2294"/>
      <c r="T636" s="2294"/>
      <c r="U636" s="2294"/>
      <c r="V636" s="2294"/>
      <c r="W636" s="2294"/>
      <c r="X636" s="2294"/>
      <c r="Y636" s="2294"/>
      <c r="Z636" s="2294"/>
      <c r="AA636" s="2294">
        <f>E636</f>
        <v>0.2</v>
      </c>
    </row>
    <row r="637" spans="1:27">
      <c r="A637" s="2005">
        <v>54</v>
      </c>
      <c r="B637" s="2297" t="s">
        <v>21741</v>
      </c>
      <c r="C637" s="2291" t="s">
        <v>21742</v>
      </c>
      <c r="D637" s="2291"/>
      <c r="E637" s="2292">
        <f t="shared" si="28"/>
        <v>1.198</v>
      </c>
      <c r="F637" s="2291">
        <f t="shared" si="29"/>
        <v>1.198</v>
      </c>
      <c r="G637" s="2291">
        <v>1.198</v>
      </c>
      <c r="H637" s="2291"/>
      <c r="I637" s="2291"/>
      <c r="J637" s="2291"/>
      <c r="K637" s="2291"/>
      <c r="L637" s="2291"/>
      <c r="M637" s="2291"/>
      <c r="N637" s="2291"/>
      <c r="O637" s="2291"/>
      <c r="P637" s="2291"/>
      <c r="Q637" s="2291">
        <v>0.4</v>
      </c>
      <c r="R637" s="2291">
        <v>3</v>
      </c>
      <c r="S637" s="2291"/>
      <c r="T637" s="2291"/>
      <c r="U637" s="2291"/>
      <c r="V637" s="2294"/>
      <c r="W637" s="2294"/>
      <c r="X637" s="2294"/>
      <c r="Y637" s="2294"/>
      <c r="Z637" s="2294">
        <f>E637</f>
        <v>1.198</v>
      </c>
      <c r="AA637" s="2294"/>
    </row>
    <row r="638" spans="1:27">
      <c r="A638" s="2005">
        <v>55</v>
      </c>
      <c r="B638" s="2297" t="s">
        <v>21743</v>
      </c>
      <c r="C638" s="2291" t="s">
        <v>21744</v>
      </c>
      <c r="D638" s="2291"/>
      <c r="E638" s="2292">
        <f>SUM(G638:N638)</f>
        <v>0.61970000000000003</v>
      </c>
      <c r="F638" s="2291">
        <f t="shared" si="29"/>
        <v>0.61970000000000003</v>
      </c>
      <c r="G638" s="2291">
        <v>0.61970000000000003</v>
      </c>
      <c r="H638" s="2291"/>
      <c r="I638" s="2291"/>
      <c r="J638" s="2291"/>
      <c r="K638" s="2291"/>
      <c r="L638" s="2291"/>
      <c r="M638" s="2291"/>
      <c r="N638" s="2291"/>
      <c r="O638" s="2291"/>
      <c r="P638" s="2291"/>
      <c r="Q638" s="2291">
        <v>0.5</v>
      </c>
      <c r="R638" s="2294">
        <v>4</v>
      </c>
      <c r="S638" s="2294"/>
      <c r="T638" s="2294"/>
      <c r="U638" s="2294"/>
      <c r="V638" s="2294"/>
      <c r="W638" s="2294"/>
      <c r="X638" s="2294">
        <f>E638</f>
        <v>0.61970000000000003</v>
      </c>
      <c r="Y638" s="2294"/>
      <c r="Z638" s="2294"/>
      <c r="AA638" s="2294"/>
    </row>
    <row r="639" spans="1:27">
      <c r="A639" s="2005">
        <v>56</v>
      </c>
      <c r="B639" s="2297" t="s">
        <v>21745</v>
      </c>
      <c r="C639" s="2291" t="s">
        <v>21746</v>
      </c>
      <c r="D639" s="2291"/>
      <c r="E639" s="2292">
        <f t="shared" si="28"/>
        <v>0.44319999999999998</v>
      </c>
      <c r="F639" s="2291">
        <f t="shared" si="29"/>
        <v>0.44319999999999998</v>
      </c>
      <c r="G639" s="2291">
        <v>0.44319999999999998</v>
      </c>
      <c r="H639" s="2291"/>
      <c r="I639" s="2291"/>
      <c r="J639" s="2291"/>
      <c r="K639" s="2291"/>
      <c r="L639" s="2291"/>
      <c r="M639" s="2291"/>
      <c r="N639" s="2291"/>
      <c r="O639" s="2291"/>
      <c r="P639" s="2291"/>
      <c r="Q639" s="2291">
        <v>0.443</v>
      </c>
      <c r="R639" s="2294">
        <v>4</v>
      </c>
      <c r="S639" s="2294"/>
      <c r="T639" s="2294"/>
      <c r="U639" s="2294"/>
      <c r="V639" s="2294"/>
      <c r="W639" s="2294"/>
      <c r="X639" s="2294"/>
      <c r="Y639" s="2294"/>
      <c r="Z639" s="2294">
        <f>E639</f>
        <v>0.44319999999999998</v>
      </c>
      <c r="AA639" s="2294"/>
    </row>
    <row r="640" spans="1:27">
      <c r="A640" s="2005">
        <v>57</v>
      </c>
      <c r="B640" s="2297" t="s">
        <v>21747</v>
      </c>
      <c r="C640" s="2291" t="s">
        <v>21748</v>
      </c>
      <c r="D640" s="2291"/>
      <c r="E640" s="2292">
        <f t="shared" si="28"/>
        <v>0.2</v>
      </c>
      <c r="F640" s="2291">
        <f t="shared" si="29"/>
        <v>0.2</v>
      </c>
      <c r="G640" s="2291">
        <v>0.2</v>
      </c>
      <c r="H640" s="2291"/>
      <c r="I640" s="2291"/>
      <c r="J640" s="2291"/>
      <c r="K640" s="2291"/>
      <c r="L640" s="2291"/>
      <c r="M640" s="2291"/>
      <c r="N640" s="2291"/>
      <c r="O640" s="2291"/>
      <c r="P640" s="2291"/>
      <c r="Q640" s="2291">
        <v>0.2</v>
      </c>
      <c r="R640" s="2294">
        <v>4</v>
      </c>
      <c r="S640" s="2294"/>
      <c r="T640" s="2294"/>
      <c r="U640" s="2294"/>
      <c r="V640" s="2294"/>
      <c r="W640" s="2294"/>
      <c r="X640" s="2294"/>
      <c r="Y640" s="2294"/>
      <c r="Z640" s="2294">
        <f t="shared" ref="Z640:Z645" si="31">E640</f>
        <v>0.2</v>
      </c>
      <c r="AA640" s="2294"/>
    </row>
    <row r="641" spans="1:27">
      <c r="A641" s="2005">
        <v>58</v>
      </c>
      <c r="B641" s="2297" t="s">
        <v>21749</v>
      </c>
      <c r="C641" s="2291" t="s">
        <v>21750</v>
      </c>
      <c r="D641" s="2291"/>
      <c r="E641" s="2292">
        <f t="shared" si="28"/>
        <v>2.23</v>
      </c>
      <c r="F641" s="2291">
        <f>SUM(G641:K641)</f>
        <v>2.23</v>
      </c>
      <c r="G641" s="2291"/>
      <c r="H641" s="2291"/>
      <c r="I641" s="2291"/>
      <c r="J641" s="2291"/>
      <c r="K641" s="2291">
        <v>2.23</v>
      </c>
      <c r="L641" s="2293"/>
      <c r="M641" s="2291"/>
      <c r="N641" s="2298"/>
      <c r="O641" s="2298"/>
      <c r="P641" s="2298"/>
      <c r="Q641" s="2291">
        <v>1.1000000000000001</v>
      </c>
      <c r="R641" s="2294">
        <v>4</v>
      </c>
      <c r="S641" s="2294"/>
      <c r="T641" s="2294"/>
      <c r="U641" s="2294"/>
      <c r="V641" s="2294"/>
      <c r="W641" s="2294"/>
      <c r="X641" s="2294"/>
      <c r="Y641" s="2294"/>
      <c r="Z641" s="2294">
        <f t="shared" si="31"/>
        <v>2.23</v>
      </c>
      <c r="AA641" s="2294"/>
    </row>
    <row r="642" spans="1:27">
      <c r="A642" s="2005">
        <v>59</v>
      </c>
      <c r="B642" s="2297" t="s">
        <v>21751</v>
      </c>
      <c r="C642" s="2291" t="s">
        <v>21752</v>
      </c>
      <c r="D642" s="2291"/>
      <c r="E642" s="2292">
        <f>SUM(H642:O642)</f>
        <v>0.4</v>
      </c>
      <c r="F642" s="2291"/>
      <c r="G642" s="2296"/>
      <c r="H642" s="2291"/>
      <c r="I642" s="2291"/>
      <c r="J642" s="2291"/>
      <c r="K642" s="2291"/>
      <c r="L642" s="2291"/>
      <c r="M642" s="2291"/>
      <c r="N642" s="2296"/>
      <c r="O642" s="2291">
        <v>0.4</v>
      </c>
      <c r="P642" s="2291"/>
      <c r="Q642" s="2291">
        <v>0.4</v>
      </c>
      <c r="R642" s="2291">
        <v>4</v>
      </c>
      <c r="S642" s="2291"/>
      <c r="T642" s="2291"/>
      <c r="U642" s="2291"/>
      <c r="V642" s="2294"/>
      <c r="W642" s="2294"/>
      <c r="X642" s="2294"/>
      <c r="Y642" s="2294"/>
      <c r="Z642" s="2294">
        <f t="shared" si="31"/>
        <v>0.4</v>
      </c>
      <c r="AA642" s="2294"/>
    </row>
    <row r="643" spans="1:27">
      <c r="A643" s="2005">
        <v>60</v>
      </c>
      <c r="B643" s="2297" t="s">
        <v>21753</v>
      </c>
      <c r="C643" s="2291" t="s">
        <v>21754</v>
      </c>
      <c r="D643" s="2291"/>
      <c r="E643" s="2292">
        <f>SUM(H643:O643)</f>
        <v>0.21</v>
      </c>
      <c r="F643" s="2291"/>
      <c r="G643" s="2296"/>
      <c r="H643" s="2291"/>
      <c r="I643" s="2291"/>
      <c r="J643" s="2291"/>
      <c r="K643" s="2291"/>
      <c r="L643" s="2291"/>
      <c r="M643" s="2291"/>
      <c r="N643" s="2296"/>
      <c r="O643" s="2291">
        <v>0.21</v>
      </c>
      <c r="P643" s="2291"/>
      <c r="Q643" s="2291">
        <v>0.21</v>
      </c>
      <c r="R643" s="2294">
        <v>4</v>
      </c>
      <c r="S643" s="2294"/>
      <c r="T643" s="2294"/>
      <c r="U643" s="2294"/>
      <c r="V643" s="2294"/>
      <c r="W643" s="2294"/>
      <c r="X643" s="2294"/>
      <c r="Y643" s="2294"/>
      <c r="Z643" s="2294">
        <f t="shared" si="31"/>
        <v>0.21</v>
      </c>
      <c r="AA643" s="2294"/>
    </row>
    <row r="644" spans="1:27">
      <c r="A644" s="2005">
        <v>61</v>
      </c>
      <c r="B644" s="2297" t="s">
        <v>21755</v>
      </c>
      <c r="C644" s="2291" t="s">
        <v>21756</v>
      </c>
      <c r="D644" s="2291"/>
      <c r="E644" s="2292">
        <f>SUM(H644:O644)</f>
        <v>0.5</v>
      </c>
      <c r="F644" s="2291"/>
      <c r="G644" s="2296"/>
      <c r="H644" s="2291"/>
      <c r="I644" s="2291"/>
      <c r="J644" s="2291"/>
      <c r="K644" s="2291"/>
      <c r="L644" s="2291"/>
      <c r="M644" s="2291"/>
      <c r="N644" s="2296"/>
      <c r="O644" s="2291">
        <v>0.5</v>
      </c>
      <c r="P644" s="2291"/>
      <c r="Q644" s="2291">
        <v>0.5</v>
      </c>
      <c r="R644" s="2294">
        <v>4</v>
      </c>
      <c r="S644" s="2294"/>
      <c r="T644" s="2294"/>
      <c r="U644" s="2294"/>
      <c r="V644" s="2294"/>
      <c r="W644" s="2294"/>
      <c r="X644" s="2294"/>
      <c r="Y644" s="2294"/>
      <c r="Z644" s="2294">
        <f t="shared" si="31"/>
        <v>0.5</v>
      </c>
      <c r="AA644" s="2294"/>
    </row>
    <row r="645" spans="1:27">
      <c r="A645" s="2005">
        <v>62</v>
      </c>
      <c r="B645" s="2297" t="s">
        <v>21757</v>
      </c>
      <c r="C645" s="2291" t="s">
        <v>21758</v>
      </c>
      <c r="D645" s="2291"/>
      <c r="E645" s="2292">
        <f>SUM(H645:O645)</f>
        <v>0.48</v>
      </c>
      <c r="F645" s="2291"/>
      <c r="G645" s="2296"/>
      <c r="H645" s="2291"/>
      <c r="I645" s="2291"/>
      <c r="J645" s="2291"/>
      <c r="K645" s="2291"/>
      <c r="L645" s="2291"/>
      <c r="M645" s="2291"/>
      <c r="N645" s="2296"/>
      <c r="O645" s="2291">
        <v>0.48</v>
      </c>
      <c r="P645" s="2291"/>
      <c r="Q645" s="2291">
        <v>0.48</v>
      </c>
      <c r="R645" s="2294">
        <v>4</v>
      </c>
      <c r="S645" s="2294"/>
      <c r="T645" s="2294"/>
      <c r="U645" s="2294"/>
      <c r="V645" s="2294"/>
      <c r="W645" s="2294"/>
      <c r="X645" s="2294"/>
      <c r="Y645" s="2294"/>
      <c r="Z645" s="2294">
        <f t="shared" si="31"/>
        <v>0.48</v>
      </c>
      <c r="AA645" s="2294"/>
    </row>
    <row r="646" spans="1:27">
      <c r="A646" s="2005">
        <v>63</v>
      </c>
      <c r="B646" s="2297" t="s">
        <v>21759</v>
      </c>
      <c r="C646" s="2291" t="s">
        <v>21760</v>
      </c>
      <c r="D646" s="2291"/>
      <c r="E646" s="2292">
        <f t="shared" si="28"/>
        <v>1.1000000000000001</v>
      </c>
      <c r="F646" s="2291">
        <f t="shared" si="29"/>
        <v>1.1000000000000001</v>
      </c>
      <c r="G646" s="2291">
        <v>1.1000000000000001</v>
      </c>
      <c r="H646" s="2291"/>
      <c r="I646" s="2291"/>
      <c r="J646" s="2291"/>
      <c r="K646" s="2291"/>
      <c r="L646" s="2291"/>
      <c r="M646" s="2291"/>
      <c r="N646" s="2291"/>
      <c r="O646" s="2291"/>
      <c r="P646" s="2291"/>
      <c r="Q646" s="2291"/>
      <c r="R646" s="2294">
        <v>2</v>
      </c>
      <c r="S646" s="2294"/>
      <c r="T646" s="2294"/>
      <c r="U646" s="2294"/>
      <c r="V646" s="2294"/>
      <c r="W646" s="2294">
        <f>E646</f>
        <v>1.1000000000000001</v>
      </c>
      <c r="X646" s="2294"/>
      <c r="Y646" s="2294"/>
      <c r="Z646" s="2294"/>
      <c r="AA646" s="2294"/>
    </row>
    <row r="647" spans="1:27">
      <c r="A647" s="2005">
        <v>64</v>
      </c>
      <c r="B647" s="2297" t="s">
        <v>21761</v>
      </c>
      <c r="C647" s="2291" t="s">
        <v>21762</v>
      </c>
      <c r="D647" s="2291"/>
      <c r="E647" s="2292">
        <f t="shared" si="28"/>
        <v>0.75580000000000003</v>
      </c>
      <c r="F647" s="2291">
        <f t="shared" si="29"/>
        <v>0.75580000000000003</v>
      </c>
      <c r="G647" s="2291">
        <v>0.75580000000000003</v>
      </c>
      <c r="H647" s="2291"/>
      <c r="I647" s="2291"/>
      <c r="J647" s="2291"/>
      <c r="K647" s="2291"/>
      <c r="L647" s="2291"/>
      <c r="M647" s="2291"/>
      <c r="N647" s="2291"/>
      <c r="O647" s="2291"/>
      <c r="P647" s="2291"/>
      <c r="Q647" s="2291">
        <f>E647</f>
        <v>0.75580000000000003</v>
      </c>
      <c r="R647" s="2291">
        <v>4</v>
      </c>
      <c r="S647" s="2291"/>
      <c r="T647" s="2291"/>
      <c r="U647" s="2291"/>
      <c r="V647" s="2294"/>
      <c r="W647" s="2294"/>
      <c r="X647" s="2294"/>
      <c r="Y647" s="2294"/>
      <c r="Z647" s="2294">
        <f>E647</f>
        <v>0.75580000000000003</v>
      </c>
      <c r="AA647" s="2294"/>
    </row>
    <row r="648" spans="1:27">
      <c r="A648" s="2005">
        <v>65</v>
      </c>
      <c r="B648" s="2290" t="s">
        <v>21763</v>
      </c>
      <c r="C648" s="2291" t="s">
        <v>21764</v>
      </c>
      <c r="D648" s="2292"/>
      <c r="E648" s="2292">
        <f>SUM(G648:O648)</f>
        <v>0.92649999999999999</v>
      </c>
      <c r="F648" s="2292">
        <f>SUM(G648:L648)</f>
        <v>0.4</v>
      </c>
      <c r="G648" s="2292">
        <v>0.4</v>
      </c>
      <c r="H648" s="2292"/>
      <c r="I648" s="2696"/>
      <c r="J648" s="2292"/>
      <c r="K648" s="2292"/>
      <c r="L648" s="2292"/>
      <c r="M648" s="2292"/>
      <c r="N648" s="2299"/>
      <c r="O648" s="2292">
        <v>0.52649999999999997</v>
      </c>
      <c r="P648" s="2292"/>
      <c r="Q648" s="2696">
        <v>0.53</v>
      </c>
      <c r="R648" s="2292">
        <v>4</v>
      </c>
      <c r="S648" s="2292"/>
      <c r="T648" s="2292"/>
      <c r="U648" s="2292"/>
      <c r="V648" s="2292"/>
      <c r="W648" s="2292"/>
      <c r="X648" s="2292"/>
      <c r="Y648" s="2292">
        <f>G648</f>
        <v>0.4</v>
      </c>
      <c r="Z648" s="2292"/>
      <c r="AA648" s="2292">
        <f>O648</f>
        <v>0.52649999999999997</v>
      </c>
    </row>
    <row r="649" spans="1:27">
      <c r="A649" s="2005">
        <v>66</v>
      </c>
      <c r="B649" s="2297" t="s">
        <v>21765</v>
      </c>
      <c r="C649" s="2291" t="s">
        <v>21766</v>
      </c>
      <c r="D649" s="2291"/>
      <c r="E649" s="2292">
        <f t="shared" ref="E649:E707" si="32">SUM(G649:N649)</f>
        <v>0.82099999999999995</v>
      </c>
      <c r="F649" s="2291">
        <f t="shared" ref="F649:F707" si="33">SUM(G649:L649)</f>
        <v>0.82099999999999995</v>
      </c>
      <c r="G649" s="2291">
        <v>0.82099999999999995</v>
      </c>
      <c r="H649" s="2291"/>
      <c r="I649" s="2291"/>
      <c r="J649" s="2291"/>
      <c r="K649" s="2291"/>
      <c r="L649" s="2291"/>
      <c r="M649" s="2291"/>
      <c r="N649" s="2291"/>
      <c r="O649" s="2291"/>
      <c r="P649" s="2291"/>
      <c r="Q649" s="2291">
        <v>0.82099999999999995</v>
      </c>
      <c r="R649" s="2294">
        <v>4</v>
      </c>
      <c r="S649" s="2294"/>
      <c r="T649" s="2294"/>
      <c r="U649" s="2294"/>
      <c r="V649" s="2294"/>
      <c r="W649" s="2294"/>
      <c r="X649" s="2294"/>
      <c r="Y649" s="2294"/>
      <c r="Z649" s="2294">
        <f>E649</f>
        <v>0.82099999999999995</v>
      </c>
      <c r="AA649" s="2294"/>
    </row>
    <row r="650" spans="1:27">
      <c r="A650" s="2005">
        <v>67</v>
      </c>
      <c r="B650" s="2297" t="s">
        <v>21767</v>
      </c>
      <c r="C650" s="2291" t="s">
        <v>21768</v>
      </c>
      <c r="D650" s="2291"/>
      <c r="E650" s="2292">
        <f t="shared" si="32"/>
        <v>1.2179</v>
      </c>
      <c r="F650" s="2291">
        <f t="shared" si="33"/>
        <v>1.2179</v>
      </c>
      <c r="G650" s="2291">
        <v>1.2179</v>
      </c>
      <c r="H650" s="2291"/>
      <c r="I650" s="2291"/>
      <c r="J650" s="2291"/>
      <c r="K650" s="2291"/>
      <c r="L650" s="2291"/>
      <c r="M650" s="2291"/>
      <c r="N650" s="2291"/>
      <c r="O650" s="2291"/>
      <c r="P650" s="2291"/>
      <c r="Q650" s="2291">
        <v>1.218</v>
      </c>
      <c r="R650" s="2294">
        <v>4</v>
      </c>
      <c r="S650" s="2294"/>
      <c r="T650" s="2294"/>
      <c r="U650" s="2294"/>
      <c r="V650" s="2294"/>
      <c r="W650" s="2294"/>
      <c r="X650" s="2294"/>
      <c r="Y650" s="2294"/>
      <c r="Z650" s="2294">
        <f>E650</f>
        <v>1.2179</v>
      </c>
      <c r="AA650" s="2294"/>
    </row>
    <row r="651" spans="1:27">
      <c r="A651" s="2005">
        <v>68</v>
      </c>
      <c r="B651" s="2297" t="s">
        <v>21769</v>
      </c>
      <c r="C651" s="2291" t="s">
        <v>21770</v>
      </c>
      <c r="D651" s="2291"/>
      <c r="E651" s="2292">
        <f t="shared" si="32"/>
        <v>0.65</v>
      </c>
      <c r="F651" s="2291">
        <f t="shared" si="33"/>
        <v>0.65</v>
      </c>
      <c r="G651" s="2291">
        <v>0.65</v>
      </c>
      <c r="H651" s="2291"/>
      <c r="I651" s="2291"/>
      <c r="J651" s="2291"/>
      <c r="K651" s="2291"/>
      <c r="L651" s="2291"/>
      <c r="M651" s="2291"/>
      <c r="N651" s="2291"/>
      <c r="O651" s="2291"/>
      <c r="P651" s="2291"/>
      <c r="Q651" s="2291">
        <v>0.2</v>
      </c>
      <c r="R651" s="2294">
        <v>4</v>
      </c>
      <c r="S651" s="2294"/>
      <c r="T651" s="2294"/>
      <c r="U651" s="2294"/>
      <c r="V651" s="2294"/>
      <c r="W651" s="2294"/>
      <c r="X651" s="2294">
        <f>E651</f>
        <v>0.65</v>
      </c>
      <c r="Y651" s="2294"/>
      <c r="Z651" s="2294"/>
      <c r="AA651" s="2294"/>
    </row>
    <row r="652" spans="1:27">
      <c r="A652" s="2005">
        <v>69</v>
      </c>
      <c r="B652" s="2297" t="s">
        <v>21771</v>
      </c>
      <c r="C652" s="2291" t="s">
        <v>21772</v>
      </c>
      <c r="D652" s="2291"/>
      <c r="E652" s="2292">
        <f t="shared" si="32"/>
        <v>0.35</v>
      </c>
      <c r="F652" s="2291">
        <f t="shared" si="33"/>
        <v>0.35</v>
      </c>
      <c r="G652" s="2291">
        <v>0.35</v>
      </c>
      <c r="H652" s="2291"/>
      <c r="I652" s="2291"/>
      <c r="J652" s="2291"/>
      <c r="K652" s="2291"/>
      <c r="L652" s="2291"/>
      <c r="M652" s="2291"/>
      <c r="N652" s="2291"/>
      <c r="O652" s="2291"/>
      <c r="P652" s="2291"/>
      <c r="Q652" s="2291">
        <v>0.35</v>
      </c>
      <c r="R652" s="2291">
        <v>4</v>
      </c>
      <c r="S652" s="2291"/>
      <c r="T652" s="2291"/>
      <c r="U652" s="2291"/>
      <c r="V652" s="2294"/>
      <c r="W652" s="2294"/>
      <c r="X652" s="2294"/>
      <c r="Y652" s="2294"/>
      <c r="Z652" s="2294">
        <f>E652</f>
        <v>0.35</v>
      </c>
      <c r="AA652" s="2294"/>
    </row>
    <row r="653" spans="1:27">
      <c r="A653" s="2005">
        <v>70</v>
      </c>
      <c r="B653" s="2297" t="s">
        <v>21773</v>
      </c>
      <c r="C653" s="2291" t="s">
        <v>21774</v>
      </c>
      <c r="D653" s="2291"/>
      <c r="E653" s="2292">
        <f t="shared" si="32"/>
        <v>1.0209999999999999</v>
      </c>
      <c r="F653" s="2291">
        <f t="shared" si="33"/>
        <v>1.0209999999999999</v>
      </c>
      <c r="G653" s="2291">
        <v>1.0209999999999999</v>
      </c>
      <c r="H653" s="2291"/>
      <c r="I653" s="2291"/>
      <c r="J653" s="2291"/>
      <c r="K653" s="2291"/>
      <c r="L653" s="2291"/>
      <c r="M653" s="2291"/>
      <c r="N653" s="2291"/>
      <c r="O653" s="2291"/>
      <c r="P653" s="2291"/>
      <c r="Q653" s="2291">
        <v>0.5</v>
      </c>
      <c r="R653" s="2294">
        <v>2</v>
      </c>
      <c r="S653" s="2294"/>
      <c r="T653" s="2294"/>
      <c r="U653" s="2294"/>
      <c r="V653" s="2294"/>
      <c r="W653" s="2294">
        <f>E653</f>
        <v>1.0209999999999999</v>
      </c>
      <c r="X653" s="2294"/>
      <c r="Y653" s="2294"/>
      <c r="Z653" s="2294"/>
      <c r="AA653" s="2294"/>
    </row>
    <row r="654" spans="1:27">
      <c r="A654" s="2005">
        <v>71</v>
      </c>
      <c r="B654" s="2297" t="s">
        <v>21775</v>
      </c>
      <c r="C654" s="2291" t="s">
        <v>21776</v>
      </c>
      <c r="D654" s="2291"/>
      <c r="E654" s="2292">
        <f t="shared" si="32"/>
        <v>0.3</v>
      </c>
      <c r="F654" s="2291">
        <f t="shared" si="33"/>
        <v>0.3</v>
      </c>
      <c r="G654" s="2291">
        <v>0.3</v>
      </c>
      <c r="H654" s="2291"/>
      <c r="I654" s="2291"/>
      <c r="J654" s="2291"/>
      <c r="K654" s="2291"/>
      <c r="L654" s="2291"/>
      <c r="M654" s="2291"/>
      <c r="N654" s="2291"/>
      <c r="O654" s="2291"/>
      <c r="P654" s="2291"/>
      <c r="Q654" s="2291">
        <v>0.3</v>
      </c>
      <c r="R654" s="2294">
        <v>4</v>
      </c>
      <c r="S654" s="2294"/>
      <c r="T654" s="2294"/>
      <c r="U654" s="2294"/>
      <c r="V654" s="2294"/>
      <c r="W654" s="2294"/>
      <c r="X654" s="2294"/>
      <c r="Y654" s="2294"/>
      <c r="Z654" s="2294">
        <f>E654</f>
        <v>0.3</v>
      </c>
      <c r="AA654" s="2294"/>
    </row>
    <row r="655" spans="1:27">
      <c r="A655" s="2005">
        <v>72</v>
      </c>
      <c r="B655" s="2290" t="s">
        <v>21777</v>
      </c>
      <c r="C655" s="2291" t="s">
        <v>21778</v>
      </c>
      <c r="D655" s="2292"/>
      <c r="E655" s="2292">
        <f t="shared" si="32"/>
        <v>2.6626799999999999</v>
      </c>
      <c r="F655" s="2292">
        <f t="shared" si="33"/>
        <v>2.6626799999999999</v>
      </c>
      <c r="G655" s="2292">
        <v>2.6626799999999999</v>
      </c>
      <c r="H655" s="2292"/>
      <c r="I655" s="2292"/>
      <c r="J655" s="2292"/>
      <c r="K655" s="2292"/>
      <c r="L655" s="2292"/>
      <c r="M655" s="2292"/>
      <c r="N655" s="2292"/>
      <c r="O655" s="2292"/>
      <c r="P655" s="2292"/>
      <c r="Q655" s="2696">
        <f>E655</f>
        <v>2.6626799999999999</v>
      </c>
      <c r="R655" s="2292">
        <v>4</v>
      </c>
      <c r="S655" s="2292"/>
      <c r="T655" s="2292"/>
      <c r="U655" s="2292"/>
      <c r="V655" s="2292"/>
      <c r="W655" s="2292"/>
      <c r="X655" s="2292">
        <f>E655</f>
        <v>2.6626799999999999</v>
      </c>
      <c r="Y655" s="2292"/>
      <c r="Z655" s="2292"/>
      <c r="AA655" s="2292"/>
    </row>
    <row r="656" spans="1:27">
      <c r="A656" s="2005">
        <v>73</v>
      </c>
      <c r="B656" s="2297" t="s">
        <v>21779</v>
      </c>
      <c r="C656" s="2291" t="s">
        <v>21780</v>
      </c>
      <c r="D656" s="2291"/>
      <c r="E656" s="2292">
        <f t="shared" si="32"/>
        <v>0.15</v>
      </c>
      <c r="F656" s="2291">
        <f t="shared" si="33"/>
        <v>0.15</v>
      </c>
      <c r="G656" s="2291">
        <v>0.15</v>
      </c>
      <c r="H656" s="2291"/>
      <c r="I656" s="2291"/>
      <c r="J656" s="2291"/>
      <c r="K656" s="2291"/>
      <c r="L656" s="2291"/>
      <c r="M656" s="2291"/>
      <c r="N656" s="2291"/>
      <c r="O656" s="2291"/>
      <c r="P656" s="2291"/>
      <c r="Q656" s="2291">
        <v>0.15</v>
      </c>
      <c r="R656" s="2294">
        <v>4</v>
      </c>
      <c r="S656" s="2294"/>
      <c r="T656" s="2294"/>
      <c r="U656" s="2294"/>
      <c r="V656" s="2294"/>
      <c r="W656" s="2294"/>
      <c r="X656" s="2294"/>
      <c r="Y656" s="2294"/>
      <c r="Z656" s="2294">
        <f>E656</f>
        <v>0.15</v>
      </c>
      <c r="AA656" s="2294"/>
    </row>
    <row r="657" spans="1:27">
      <c r="A657" s="2005">
        <v>74</v>
      </c>
      <c r="B657" s="2297" t="s">
        <v>21781</v>
      </c>
      <c r="C657" s="2291" t="s">
        <v>21782</v>
      </c>
      <c r="D657" s="2291"/>
      <c r="E657" s="2292">
        <f t="shared" si="32"/>
        <v>0.6</v>
      </c>
      <c r="F657" s="2291">
        <f t="shared" si="33"/>
        <v>0.6</v>
      </c>
      <c r="G657" s="2291">
        <v>0.6</v>
      </c>
      <c r="H657" s="2291"/>
      <c r="I657" s="2291"/>
      <c r="J657" s="2291"/>
      <c r="K657" s="2291"/>
      <c r="L657" s="2291"/>
      <c r="M657" s="2291"/>
      <c r="N657" s="2291"/>
      <c r="O657" s="2291"/>
      <c r="P657" s="2291"/>
      <c r="Q657" s="2291">
        <v>0.3</v>
      </c>
      <c r="R657" s="2291">
        <v>5</v>
      </c>
      <c r="S657" s="2291"/>
      <c r="T657" s="2291"/>
      <c r="U657" s="2291"/>
      <c r="V657" s="2294"/>
      <c r="W657" s="2294"/>
      <c r="X657" s="2294"/>
      <c r="Y657" s="2294"/>
      <c r="Z657" s="2294">
        <f>E657</f>
        <v>0.6</v>
      </c>
      <c r="AA657" s="2294"/>
    </row>
    <row r="658" spans="1:27">
      <c r="A658" s="2005">
        <v>75</v>
      </c>
      <c r="B658" s="2297" t="s">
        <v>21783</v>
      </c>
      <c r="C658" s="2291" t="s">
        <v>21784</v>
      </c>
      <c r="D658" s="2291"/>
      <c r="E658" s="2292">
        <f>SUM(G658:O658)</f>
        <v>0.3</v>
      </c>
      <c r="F658" s="2291"/>
      <c r="G658" s="2291"/>
      <c r="H658" s="2291"/>
      <c r="I658" s="2291"/>
      <c r="J658" s="2291"/>
      <c r="K658" s="2291"/>
      <c r="L658" s="2291"/>
      <c r="M658" s="2291"/>
      <c r="N658" s="2293"/>
      <c r="O658" s="2291">
        <v>0.3</v>
      </c>
      <c r="P658" s="2291"/>
      <c r="Q658" s="2291">
        <v>0.3</v>
      </c>
      <c r="R658" s="2294">
        <v>5</v>
      </c>
      <c r="S658" s="2294"/>
      <c r="T658" s="2294"/>
      <c r="U658" s="2294"/>
      <c r="V658" s="2294"/>
      <c r="W658" s="2294"/>
      <c r="X658" s="2294"/>
      <c r="Y658" s="2294"/>
      <c r="Z658" s="2294"/>
      <c r="AA658" s="2294">
        <f>E658</f>
        <v>0.3</v>
      </c>
    </row>
    <row r="659" spans="1:27">
      <c r="A659" s="2005">
        <v>76</v>
      </c>
      <c r="B659" s="2297" t="s">
        <v>21785</v>
      </c>
      <c r="C659" s="2291" t="s">
        <v>21786</v>
      </c>
      <c r="D659" s="2291"/>
      <c r="E659" s="2292">
        <f t="shared" si="32"/>
        <v>0.1</v>
      </c>
      <c r="F659" s="2291">
        <f t="shared" si="33"/>
        <v>0.1</v>
      </c>
      <c r="G659" s="2291">
        <v>0.1</v>
      </c>
      <c r="H659" s="2291"/>
      <c r="I659" s="2291"/>
      <c r="J659" s="2291"/>
      <c r="K659" s="2291"/>
      <c r="L659" s="2291"/>
      <c r="M659" s="2291"/>
      <c r="N659" s="2291"/>
      <c r="O659" s="2291"/>
      <c r="P659" s="2291"/>
      <c r="Q659" s="2291">
        <v>0.1</v>
      </c>
      <c r="R659" s="2294">
        <v>4</v>
      </c>
      <c r="S659" s="2294"/>
      <c r="T659" s="2294"/>
      <c r="U659" s="2294"/>
      <c r="V659" s="2294"/>
      <c r="W659" s="2294"/>
      <c r="X659" s="2294"/>
      <c r="Y659" s="2294"/>
      <c r="Z659" s="2294">
        <f>E659</f>
        <v>0.1</v>
      </c>
      <c r="AA659" s="2294"/>
    </row>
    <row r="660" spans="1:27">
      <c r="A660" s="2005">
        <v>77</v>
      </c>
      <c r="B660" s="2297" t="s">
        <v>21787</v>
      </c>
      <c r="C660" s="2291" t="s">
        <v>21788</v>
      </c>
      <c r="D660" s="2291"/>
      <c r="E660" s="2292">
        <f t="shared" si="32"/>
        <v>0.2</v>
      </c>
      <c r="F660" s="2291">
        <f t="shared" si="33"/>
        <v>0.2</v>
      </c>
      <c r="G660" s="2291">
        <v>0.2</v>
      </c>
      <c r="H660" s="2291"/>
      <c r="I660" s="2291"/>
      <c r="J660" s="2291"/>
      <c r="K660" s="2291"/>
      <c r="L660" s="2291"/>
      <c r="M660" s="2291"/>
      <c r="N660" s="2291"/>
      <c r="O660" s="2291"/>
      <c r="P660" s="2291"/>
      <c r="Q660" s="2291">
        <v>0.2</v>
      </c>
      <c r="R660" s="2294">
        <v>4</v>
      </c>
      <c r="S660" s="2294"/>
      <c r="T660" s="2294"/>
      <c r="U660" s="2294"/>
      <c r="V660" s="2294"/>
      <c r="W660" s="2294"/>
      <c r="X660" s="2294"/>
      <c r="Y660" s="2294"/>
      <c r="Z660" s="2294">
        <f>E660</f>
        <v>0.2</v>
      </c>
      <c r="AA660" s="2294"/>
    </row>
    <row r="661" spans="1:27">
      <c r="A661" s="2005">
        <v>78</v>
      </c>
      <c r="B661" s="2297" t="s">
        <v>21789</v>
      </c>
      <c r="C661" s="2291" t="s">
        <v>21790</v>
      </c>
      <c r="D661" s="2291"/>
      <c r="E661" s="2292">
        <f t="shared" si="32"/>
        <v>1.4</v>
      </c>
      <c r="F661" s="2291">
        <f t="shared" si="33"/>
        <v>1.4</v>
      </c>
      <c r="G661" s="2291">
        <v>1.4</v>
      </c>
      <c r="H661" s="2291"/>
      <c r="I661" s="2291"/>
      <c r="J661" s="2291"/>
      <c r="K661" s="2291"/>
      <c r="L661" s="2291"/>
      <c r="M661" s="2291"/>
      <c r="N661" s="2291"/>
      <c r="O661" s="2291"/>
      <c r="P661" s="2291"/>
      <c r="Q661" s="2292">
        <v>1</v>
      </c>
      <c r="R661" s="2294">
        <v>4</v>
      </c>
      <c r="S661" s="2294"/>
      <c r="T661" s="2294"/>
      <c r="U661" s="2294"/>
      <c r="V661" s="2294"/>
      <c r="W661" s="2294"/>
      <c r="X661" s="2294"/>
      <c r="Y661" s="2294"/>
      <c r="Z661" s="2294">
        <f>E661</f>
        <v>1.4</v>
      </c>
      <c r="AA661" s="2294"/>
    </row>
    <row r="662" spans="1:27">
      <c r="A662" s="2005">
        <v>79</v>
      </c>
      <c r="B662" s="2297" t="s">
        <v>21791</v>
      </c>
      <c r="C662" s="2291" t="s">
        <v>21792</v>
      </c>
      <c r="D662" s="2291"/>
      <c r="E662" s="2292">
        <f t="shared" si="32"/>
        <v>0.89500000000000002</v>
      </c>
      <c r="F662" s="2291">
        <f t="shared" si="33"/>
        <v>0.89500000000000002</v>
      </c>
      <c r="G662" s="2291">
        <v>0.89500000000000002</v>
      </c>
      <c r="H662" s="2291"/>
      <c r="I662" s="2291"/>
      <c r="J662" s="2291"/>
      <c r="K662" s="2291"/>
      <c r="L662" s="2291"/>
      <c r="M662" s="2291"/>
      <c r="N662" s="2291"/>
      <c r="O662" s="2291"/>
      <c r="P662" s="2291"/>
      <c r="Q662" s="2696">
        <f>0.895-0.723</f>
        <v>0.17200000000000004</v>
      </c>
      <c r="R662" s="2291">
        <v>3</v>
      </c>
      <c r="S662" s="2291"/>
      <c r="T662" s="2291"/>
      <c r="U662" s="2291"/>
      <c r="V662" s="2294"/>
      <c r="W662" s="2294"/>
      <c r="X662" s="2294"/>
      <c r="Y662" s="2294"/>
      <c r="Z662" s="2294">
        <f>E662</f>
        <v>0.89500000000000002</v>
      </c>
      <c r="AA662" s="2294"/>
    </row>
    <row r="663" spans="1:27">
      <c r="A663" s="2005">
        <v>80</v>
      </c>
      <c r="B663" s="2297" t="s">
        <v>21793</v>
      </c>
      <c r="C663" s="2291" t="s">
        <v>21794</v>
      </c>
      <c r="D663" s="2291"/>
      <c r="E663" s="2292">
        <f t="shared" si="32"/>
        <v>1.6206</v>
      </c>
      <c r="F663" s="2291">
        <f t="shared" si="33"/>
        <v>1.6206</v>
      </c>
      <c r="G663" s="2291">
        <v>1.6206</v>
      </c>
      <c r="H663" s="2291"/>
      <c r="I663" s="2291"/>
      <c r="J663" s="2291"/>
      <c r="K663" s="2291"/>
      <c r="L663" s="2291"/>
      <c r="M663" s="2291"/>
      <c r="N663" s="2291"/>
      <c r="O663" s="2291"/>
      <c r="P663" s="2291"/>
      <c r="Q663" s="2696">
        <f>E663</f>
        <v>1.6206</v>
      </c>
      <c r="R663" s="2294">
        <v>3</v>
      </c>
      <c r="S663" s="2294"/>
      <c r="T663" s="2294"/>
      <c r="U663" s="2294"/>
      <c r="V663" s="2294"/>
      <c r="W663" s="2294"/>
      <c r="X663" s="2294">
        <f>E663</f>
        <v>1.6206</v>
      </c>
      <c r="Y663" s="2294"/>
      <c r="Z663" s="2294"/>
      <c r="AA663" s="2294"/>
    </row>
    <row r="664" spans="1:27">
      <c r="A664" s="2005">
        <v>81</v>
      </c>
      <c r="B664" s="2297" t="s">
        <v>21795</v>
      </c>
      <c r="C664" s="2291" t="s">
        <v>21796</v>
      </c>
      <c r="D664" s="2291"/>
      <c r="E664" s="2292">
        <f t="shared" si="32"/>
        <v>0.60699999999999998</v>
      </c>
      <c r="F664" s="2291">
        <f t="shared" si="33"/>
        <v>0.60699999999999998</v>
      </c>
      <c r="G664" s="2291">
        <v>0.60699999999999998</v>
      </c>
      <c r="H664" s="2291"/>
      <c r="I664" s="2291"/>
      <c r="J664" s="2291"/>
      <c r="K664" s="2291"/>
      <c r="L664" s="2291"/>
      <c r="M664" s="2291"/>
      <c r="N664" s="2291"/>
      <c r="O664" s="2291"/>
      <c r="P664" s="2291"/>
      <c r="Q664" s="2291">
        <v>0.60699999999999998</v>
      </c>
      <c r="R664" s="2294">
        <v>4</v>
      </c>
      <c r="S664" s="2294"/>
      <c r="T664" s="2294"/>
      <c r="U664" s="2294"/>
      <c r="V664" s="2294"/>
      <c r="W664" s="2294"/>
      <c r="X664" s="2294"/>
      <c r="Y664" s="2294"/>
      <c r="Z664" s="2294">
        <f>E664</f>
        <v>0.60699999999999998</v>
      </c>
      <c r="AA664" s="2294"/>
    </row>
    <row r="665" spans="1:27">
      <c r="A665" s="2005">
        <v>82</v>
      </c>
      <c r="B665" s="2290" t="s">
        <v>21797</v>
      </c>
      <c r="C665" s="2291" t="s">
        <v>21798</v>
      </c>
      <c r="D665" s="2292"/>
      <c r="E665" s="2292">
        <f>SUM(G665:O665)</f>
        <v>1.0499999999999998</v>
      </c>
      <c r="F665" s="2292">
        <f>SUM(G665:K665)</f>
        <v>0.36</v>
      </c>
      <c r="G665" s="2292"/>
      <c r="H665" s="2292"/>
      <c r="I665" s="2292"/>
      <c r="J665" s="2292"/>
      <c r="K665" s="2292">
        <v>0.36</v>
      </c>
      <c r="L665" s="2299"/>
      <c r="M665" s="2292"/>
      <c r="N665" s="2299"/>
      <c r="O665" s="2292">
        <v>0.69</v>
      </c>
      <c r="P665" s="2292"/>
      <c r="Q665" s="2292">
        <v>0.7</v>
      </c>
      <c r="R665" s="2292">
        <v>5</v>
      </c>
      <c r="S665" s="2292"/>
      <c r="T665" s="2292"/>
      <c r="U665" s="2292"/>
      <c r="V665" s="2292"/>
      <c r="W665" s="2292"/>
      <c r="X665" s="2292"/>
      <c r="Y665" s="2292"/>
      <c r="Z665" s="2292">
        <f>E665</f>
        <v>1.0499999999999998</v>
      </c>
      <c r="AA665" s="2292"/>
    </row>
    <row r="666" spans="1:27">
      <c r="A666" s="2005">
        <v>83</v>
      </c>
      <c r="B666" s="2297" t="s">
        <v>21799</v>
      </c>
      <c r="C666" s="2291" t="s">
        <v>21800</v>
      </c>
      <c r="D666" s="2291"/>
      <c r="E666" s="2292">
        <f t="shared" si="32"/>
        <v>1.1200000000000001</v>
      </c>
      <c r="F666" s="2291">
        <f t="shared" si="33"/>
        <v>1.1200000000000001</v>
      </c>
      <c r="G666" s="2291">
        <v>1.1200000000000001</v>
      </c>
      <c r="H666" s="2291"/>
      <c r="I666" s="2291"/>
      <c r="J666" s="2291"/>
      <c r="K666" s="2291"/>
      <c r="L666" s="2291"/>
      <c r="M666" s="2291"/>
      <c r="N666" s="2291"/>
      <c r="O666" s="2291"/>
      <c r="P666" s="2291"/>
      <c r="Q666" s="2291"/>
      <c r="R666" s="2294">
        <v>4</v>
      </c>
      <c r="S666" s="2294"/>
      <c r="T666" s="2294"/>
      <c r="U666" s="2294"/>
      <c r="V666" s="2294"/>
      <c r="W666" s="2294"/>
      <c r="X666" s="2294"/>
      <c r="Y666" s="2294"/>
      <c r="Z666" s="2294">
        <f>E666</f>
        <v>1.1200000000000001</v>
      </c>
      <c r="AA666" s="2294"/>
    </row>
    <row r="667" spans="1:27">
      <c r="A667" s="2005">
        <v>84</v>
      </c>
      <c r="B667" s="2297" t="s">
        <v>21801</v>
      </c>
      <c r="C667" s="2291" t="s">
        <v>21802</v>
      </c>
      <c r="D667" s="2291"/>
      <c r="E667" s="2292">
        <f t="shared" si="32"/>
        <v>0.5</v>
      </c>
      <c r="F667" s="2291">
        <f t="shared" si="33"/>
        <v>0.5</v>
      </c>
      <c r="G667" s="2291">
        <v>0.5</v>
      </c>
      <c r="H667" s="2291"/>
      <c r="I667" s="2291"/>
      <c r="J667" s="2291"/>
      <c r="K667" s="2291"/>
      <c r="L667" s="2291"/>
      <c r="M667" s="2291"/>
      <c r="N667" s="2291"/>
      <c r="O667" s="2291"/>
      <c r="P667" s="2291"/>
      <c r="Q667" s="2291"/>
      <c r="R667" s="2291">
        <v>4</v>
      </c>
      <c r="S667" s="2291"/>
      <c r="T667" s="2291"/>
      <c r="U667" s="2291"/>
      <c r="V667" s="2294"/>
      <c r="W667" s="2294"/>
      <c r="X667" s="2294"/>
      <c r="Y667" s="2294">
        <f>E667</f>
        <v>0.5</v>
      </c>
      <c r="Z667" s="2294"/>
      <c r="AA667" s="2294"/>
    </row>
    <row r="668" spans="1:27">
      <c r="A668" s="2005">
        <v>85</v>
      </c>
      <c r="B668" s="2297" t="s">
        <v>21803</v>
      </c>
      <c r="C668" s="2291" t="s">
        <v>21804</v>
      </c>
      <c r="D668" s="2291"/>
      <c r="E668" s="2292">
        <f t="shared" si="32"/>
        <v>0.15</v>
      </c>
      <c r="F668" s="2291">
        <f>SUM(G668:K668)</f>
        <v>0.15</v>
      </c>
      <c r="G668" s="2291"/>
      <c r="H668" s="2291"/>
      <c r="I668" s="2291"/>
      <c r="J668" s="2291"/>
      <c r="K668" s="2291">
        <v>0.15</v>
      </c>
      <c r="L668" s="2296"/>
      <c r="M668" s="2291"/>
      <c r="N668" s="2291"/>
      <c r="O668" s="2291"/>
      <c r="P668" s="2291"/>
      <c r="Q668" s="2291"/>
      <c r="R668" s="2294">
        <v>5</v>
      </c>
      <c r="S668" s="2294"/>
      <c r="T668" s="2294"/>
      <c r="U668" s="2294"/>
      <c r="V668" s="2294"/>
      <c r="W668" s="2294"/>
      <c r="X668" s="2294"/>
      <c r="Y668" s="2294"/>
      <c r="Z668" s="2294">
        <f>E668</f>
        <v>0.15</v>
      </c>
      <c r="AA668" s="2294"/>
    </row>
    <row r="669" spans="1:27">
      <c r="A669" s="2005">
        <v>86</v>
      </c>
      <c r="B669" s="2297" t="s">
        <v>21805</v>
      </c>
      <c r="C669" s="2291" t="s">
        <v>21806</v>
      </c>
      <c r="D669" s="2291"/>
      <c r="E669" s="2292">
        <f t="shared" si="32"/>
        <v>0.15</v>
      </c>
      <c r="F669" s="2291">
        <f>SUM(G669:K669)</f>
        <v>0.15</v>
      </c>
      <c r="G669" s="2291"/>
      <c r="H669" s="2291"/>
      <c r="I669" s="2291"/>
      <c r="J669" s="2291"/>
      <c r="K669" s="2291">
        <v>0.15</v>
      </c>
      <c r="L669" s="2296"/>
      <c r="M669" s="2291"/>
      <c r="N669" s="2291"/>
      <c r="O669" s="2291"/>
      <c r="P669" s="2291"/>
      <c r="Q669" s="2291"/>
      <c r="R669" s="2294">
        <v>5</v>
      </c>
      <c r="S669" s="2294"/>
      <c r="T669" s="2294"/>
      <c r="U669" s="2294"/>
      <c r="V669" s="2294"/>
      <c r="W669" s="2294"/>
      <c r="X669" s="2294"/>
      <c r="Y669" s="2294"/>
      <c r="Z669" s="2294">
        <f t="shared" ref="Z669:Z676" si="34">E669</f>
        <v>0.15</v>
      </c>
      <c r="AA669" s="2294"/>
    </row>
    <row r="670" spans="1:27">
      <c r="A670" s="2005">
        <v>87</v>
      </c>
      <c r="B670" s="2297" t="s">
        <v>21807</v>
      </c>
      <c r="C670" s="2291" t="s">
        <v>21808</v>
      </c>
      <c r="D670" s="2291"/>
      <c r="E670" s="2292">
        <f t="shared" si="32"/>
        <v>0.05</v>
      </c>
      <c r="F670" s="2291">
        <f>SUM(G670:K670)</f>
        <v>0.05</v>
      </c>
      <c r="G670" s="2291"/>
      <c r="H670" s="2291"/>
      <c r="I670" s="2291"/>
      <c r="J670" s="2291"/>
      <c r="K670" s="2291">
        <v>0.05</v>
      </c>
      <c r="L670" s="2296"/>
      <c r="M670" s="2291"/>
      <c r="N670" s="2291"/>
      <c r="O670" s="2291"/>
      <c r="P670" s="2291"/>
      <c r="Q670" s="2291"/>
      <c r="R670" s="2294">
        <v>5</v>
      </c>
      <c r="S670" s="2294"/>
      <c r="T670" s="2294"/>
      <c r="U670" s="2294"/>
      <c r="V670" s="2294"/>
      <c r="W670" s="2294"/>
      <c r="X670" s="2294"/>
      <c r="Y670" s="2294"/>
      <c r="Z670" s="2294">
        <f t="shared" si="34"/>
        <v>0.05</v>
      </c>
      <c r="AA670" s="2294"/>
    </row>
    <row r="671" spans="1:27">
      <c r="A671" s="2005">
        <v>88</v>
      </c>
      <c r="B671" s="2297" t="s">
        <v>21809</v>
      </c>
      <c r="C671" s="2291" t="s">
        <v>21810</v>
      </c>
      <c r="D671" s="2291"/>
      <c r="E671" s="2292">
        <f t="shared" si="32"/>
        <v>0.22</v>
      </c>
      <c r="F671" s="2291">
        <f t="shared" si="33"/>
        <v>0.22</v>
      </c>
      <c r="G671" s="2291">
        <v>0.22</v>
      </c>
      <c r="H671" s="2291"/>
      <c r="I671" s="2291"/>
      <c r="J671" s="2291"/>
      <c r="K671" s="2291"/>
      <c r="L671" s="2291"/>
      <c r="M671" s="2291"/>
      <c r="N671" s="2291"/>
      <c r="O671" s="2291"/>
      <c r="P671" s="2291"/>
      <c r="Q671" s="2291">
        <v>0.22</v>
      </c>
      <c r="R671" s="2294">
        <v>5</v>
      </c>
      <c r="S671" s="2294"/>
      <c r="T671" s="2294"/>
      <c r="U671" s="2294"/>
      <c r="V671" s="2294"/>
      <c r="W671" s="2294"/>
      <c r="X671" s="2294"/>
      <c r="Y671" s="2294"/>
      <c r="Z671" s="2294">
        <f t="shared" si="34"/>
        <v>0.22</v>
      </c>
      <c r="AA671" s="2294"/>
    </row>
    <row r="672" spans="1:27">
      <c r="A672" s="2005">
        <v>89</v>
      </c>
      <c r="B672" s="2297" t="s">
        <v>21811</v>
      </c>
      <c r="C672" s="2291" t="s">
        <v>21812</v>
      </c>
      <c r="D672" s="2298"/>
      <c r="E672" s="2292">
        <f t="shared" si="32"/>
        <v>0.14000000000000001</v>
      </c>
      <c r="F672" s="2291">
        <f t="shared" si="33"/>
        <v>0.14000000000000001</v>
      </c>
      <c r="G672" s="2298">
        <v>0.14000000000000001</v>
      </c>
      <c r="H672" s="2291"/>
      <c r="I672" s="2291"/>
      <c r="J672" s="2291"/>
      <c r="K672" s="2291"/>
      <c r="L672" s="2291"/>
      <c r="M672" s="2291"/>
      <c r="N672" s="2291"/>
      <c r="O672" s="2291"/>
      <c r="P672" s="2291"/>
      <c r="Q672" s="2291">
        <v>0.14000000000000001</v>
      </c>
      <c r="R672" s="2291">
        <v>4</v>
      </c>
      <c r="S672" s="2291"/>
      <c r="T672" s="2291"/>
      <c r="U672" s="2291"/>
      <c r="V672" s="2294"/>
      <c r="W672" s="2294"/>
      <c r="X672" s="2294"/>
      <c r="Y672" s="2294"/>
      <c r="Z672" s="2294">
        <f t="shared" si="34"/>
        <v>0.14000000000000001</v>
      </c>
      <c r="AA672" s="2294"/>
    </row>
    <row r="673" spans="1:27">
      <c r="A673" s="2005">
        <v>90</v>
      </c>
      <c r="B673" s="2297" t="s">
        <v>21813</v>
      </c>
      <c r="C673" s="2291" t="s">
        <v>21814</v>
      </c>
      <c r="D673" s="2291"/>
      <c r="E673" s="2292">
        <f t="shared" si="32"/>
        <v>0.39500000000000002</v>
      </c>
      <c r="F673" s="2291">
        <f t="shared" si="33"/>
        <v>0.39500000000000002</v>
      </c>
      <c r="G673" s="2291">
        <v>0.39500000000000002</v>
      </c>
      <c r="H673" s="2291"/>
      <c r="I673" s="2291"/>
      <c r="J673" s="2291"/>
      <c r="K673" s="2291"/>
      <c r="L673" s="2291"/>
      <c r="M673" s="2291"/>
      <c r="N673" s="2291"/>
      <c r="O673" s="2291"/>
      <c r="P673" s="2291"/>
      <c r="Q673" s="2291">
        <v>0.2</v>
      </c>
      <c r="R673" s="2294">
        <v>4</v>
      </c>
      <c r="S673" s="2294"/>
      <c r="T673" s="2294"/>
      <c r="U673" s="2294"/>
      <c r="V673" s="2294"/>
      <c r="W673" s="2294"/>
      <c r="X673" s="2294"/>
      <c r="Y673" s="2294"/>
      <c r="Z673" s="2294">
        <f t="shared" si="34"/>
        <v>0.39500000000000002</v>
      </c>
      <c r="AA673" s="2294"/>
    </row>
    <row r="674" spans="1:27">
      <c r="A674" s="2005">
        <v>91</v>
      </c>
      <c r="B674" s="2297" t="s">
        <v>21815</v>
      </c>
      <c r="C674" s="2291" t="s">
        <v>21816</v>
      </c>
      <c r="D674" s="2291"/>
      <c r="E674" s="2292">
        <f t="shared" si="32"/>
        <v>0.2</v>
      </c>
      <c r="F674" s="2291">
        <f t="shared" si="33"/>
        <v>0.2</v>
      </c>
      <c r="G674" s="2291">
        <v>0.2</v>
      </c>
      <c r="H674" s="2291"/>
      <c r="I674" s="2291"/>
      <c r="J674" s="2291"/>
      <c r="K674" s="2291"/>
      <c r="L674" s="2291"/>
      <c r="M674" s="2291"/>
      <c r="N674" s="2291"/>
      <c r="O674" s="2291"/>
      <c r="P674" s="2291"/>
      <c r="Q674" s="2291">
        <v>0.2</v>
      </c>
      <c r="R674" s="2294">
        <v>4</v>
      </c>
      <c r="S674" s="2294"/>
      <c r="T674" s="2294"/>
      <c r="U674" s="2294"/>
      <c r="V674" s="2294"/>
      <c r="W674" s="2294"/>
      <c r="X674" s="2294"/>
      <c r="Y674" s="2294"/>
      <c r="Z674" s="2294">
        <f t="shared" si="34"/>
        <v>0.2</v>
      </c>
      <c r="AA674" s="2294"/>
    </row>
    <row r="675" spans="1:27">
      <c r="A675" s="2005">
        <v>92</v>
      </c>
      <c r="B675" s="2297" t="s">
        <v>21817</v>
      </c>
      <c r="C675" s="2291" t="s">
        <v>21818</v>
      </c>
      <c r="D675" s="2291"/>
      <c r="E675" s="2292">
        <f t="shared" si="32"/>
        <v>0.1055</v>
      </c>
      <c r="F675" s="2291">
        <f t="shared" si="33"/>
        <v>0.1055</v>
      </c>
      <c r="G675" s="2291">
        <v>0.1055</v>
      </c>
      <c r="H675" s="2291"/>
      <c r="I675" s="2291"/>
      <c r="J675" s="2291"/>
      <c r="K675" s="2291"/>
      <c r="L675" s="2291"/>
      <c r="M675" s="2291"/>
      <c r="N675" s="2291"/>
      <c r="O675" s="2291"/>
      <c r="P675" s="2291"/>
      <c r="Q675" s="2696">
        <f>E675</f>
        <v>0.1055</v>
      </c>
      <c r="R675" s="2294">
        <v>4</v>
      </c>
      <c r="S675" s="2294"/>
      <c r="T675" s="2294"/>
      <c r="U675" s="2294"/>
      <c r="V675" s="2294"/>
      <c r="W675" s="2294"/>
      <c r="X675" s="2294"/>
      <c r="Y675" s="2294"/>
      <c r="Z675" s="2294">
        <f t="shared" si="34"/>
        <v>0.1055</v>
      </c>
      <c r="AA675" s="2294"/>
    </row>
    <row r="676" spans="1:27">
      <c r="A676" s="2005">
        <v>93</v>
      </c>
      <c r="B676" s="2297" t="s">
        <v>21819</v>
      </c>
      <c r="C676" s="2291" t="s">
        <v>21820</v>
      </c>
      <c r="D676" s="2291"/>
      <c r="E676" s="2292">
        <f t="shared" si="32"/>
        <v>0.38</v>
      </c>
      <c r="F676" s="2291">
        <f t="shared" si="33"/>
        <v>0.38</v>
      </c>
      <c r="G676" s="2291">
        <v>0.38</v>
      </c>
      <c r="H676" s="2291"/>
      <c r="I676" s="2291"/>
      <c r="J676" s="2291"/>
      <c r="K676" s="2291"/>
      <c r="L676" s="2291"/>
      <c r="M676" s="2291"/>
      <c r="N676" s="2291"/>
      <c r="O676" s="2291"/>
      <c r="P676" s="2291"/>
      <c r="Q676" s="2291">
        <v>0.38</v>
      </c>
      <c r="R676" s="2294">
        <v>4</v>
      </c>
      <c r="S676" s="2294"/>
      <c r="T676" s="2294"/>
      <c r="U676" s="2294"/>
      <c r="V676" s="2294"/>
      <c r="W676" s="2294"/>
      <c r="X676" s="2294"/>
      <c r="Y676" s="2294"/>
      <c r="Z676" s="2294">
        <f t="shared" si="34"/>
        <v>0.38</v>
      </c>
      <c r="AA676" s="2294"/>
    </row>
    <row r="677" spans="1:27">
      <c r="A677" s="2005">
        <v>94</v>
      </c>
      <c r="B677" s="2300" t="s">
        <v>21821</v>
      </c>
      <c r="C677" s="2291" t="s">
        <v>21822</v>
      </c>
      <c r="D677" s="2291"/>
      <c r="E677" s="2292">
        <f>SUM(G677:O677)</f>
        <v>0.37</v>
      </c>
      <c r="F677" s="2291"/>
      <c r="G677" s="2291"/>
      <c r="H677" s="2291"/>
      <c r="I677" s="2291"/>
      <c r="J677" s="2291"/>
      <c r="K677" s="2291"/>
      <c r="L677" s="2291"/>
      <c r="M677" s="2291"/>
      <c r="N677" s="2293"/>
      <c r="O677" s="2291">
        <v>0.37</v>
      </c>
      <c r="P677" s="2291"/>
      <c r="Q677" s="2291">
        <v>0.37</v>
      </c>
      <c r="R677" s="2291">
        <v>4</v>
      </c>
      <c r="S677" s="2291"/>
      <c r="T677" s="2291"/>
      <c r="U677" s="2291"/>
      <c r="V677" s="2294"/>
      <c r="W677" s="2294"/>
      <c r="X677" s="2294"/>
      <c r="Y677" s="2294"/>
      <c r="Z677" s="2294"/>
      <c r="AA677" s="2294">
        <f>E677</f>
        <v>0.37</v>
      </c>
    </row>
    <row r="678" spans="1:27">
      <c r="A678" s="2005">
        <v>95</v>
      </c>
      <c r="B678" s="2300" t="s">
        <v>21823</v>
      </c>
      <c r="C678" s="2291" t="s">
        <v>21824</v>
      </c>
      <c r="D678" s="2291"/>
      <c r="E678" s="2292">
        <f t="shared" si="32"/>
        <v>0.35</v>
      </c>
      <c r="F678" s="2291">
        <f t="shared" si="33"/>
        <v>0.35</v>
      </c>
      <c r="G678" s="2291">
        <v>0.35</v>
      </c>
      <c r="H678" s="2291"/>
      <c r="I678" s="2291"/>
      <c r="J678" s="2291"/>
      <c r="K678" s="2291"/>
      <c r="L678" s="2291"/>
      <c r="M678" s="2291"/>
      <c r="N678" s="2291"/>
      <c r="O678" s="2291"/>
      <c r="P678" s="2291"/>
      <c r="Q678" s="2291">
        <v>0.35</v>
      </c>
      <c r="R678" s="2294">
        <v>5</v>
      </c>
      <c r="S678" s="2294"/>
      <c r="T678" s="2294"/>
      <c r="U678" s="2294"/>
      <c r="V678" s="2294"/>
      <c r="W678" s="2294"/>
      <c r="X678" s="2294"/>
      <c r="Y678" s="2294"/>
      <c r="Z678" s="2294">
        <f>E678</f>
        <v>0.35</v>
      </c>
      <c r="AA678" s="2294"/>
    </row>
    <row r="679" spans="1:27">
      <c r="A679" s="2005">
        <v>96</v>
      </c>
      <c r="B679" s="2297" t="s">
        <v>21825</v>
      </c>
      <c r="C679" s="2291" t="s">
        <v>21826</v>
      </c>
      <c r="D679" s="2291"/>
      <c r="E679" s="2292">
        <f t="shared" si="32"/>
        <v>0.1</v>
      </c>
      <c r="F679" s="2291">
        <f>SUM(G679:K679)</f>
        <v>0.1</v>
      </c>
      <c r="G679" s="2291"/>
      <c r="H679" s="2291"/>
      <c r="I679" s="2291"/>
      <c r="J679" s="2291"/>
      <c r="K679" s="2291">
        <v>0.1</v>
      </c>
      <c r="L679" s="2293"/>
      <c r="M679" s="2291"/>
      <c r="N679" s="2291"/>
      <c r="O679" s="2291"/>
      <c r="P679" s="2291"/>
      <c r="Q679" s="2291"/>
      <c r="R679" s="2294">
        <v>5</v>
      </c>
      <c r="S679" s="2294"/>
      <c r="T679" s="2294"/>
      <c r="U679" s="2294"/>
      <c r="V679" s="2294"/>
      <c r="W679" s="2294"/>
      <c r="X679" s="2294"/>
      <c r="Y679" s="2294"/>
      <c r="Z679" s="2294"/>
      <c r="AA679" s="2294">
        <f>E679</f>
        <v>0.1</v>
      </c>
    </row>
    <row r="680" spans="1:27">
      <c r="A680" s="2005">
        <v>97</v>
      </c>
      <c r="B680" s="2297" t="s">
        <v>21827</v>
      </c>
      <c r="C680" s="2291" t="s">
        <v>21828</v>
      </c>
      <c r="D680" s="2291"/>
      <c r="E680" s="2292">
        <f t="shared" ref="E680:E685" si="35">SUM(G680:O680)</f>
        <v>0.1</v>
      </c>
      <c r="F680" s="2291"/>
      <c r="G680" s="2291"/>
      <c r="H680" s="2291"/>
      <c r="I680" s="2291"/>
      <c r="J680" s="2291"/>
      <c r="K680" s="2291"/>
      <c r="L680" s="2291"/>
      <c r="M680" s="2291"/>
      <c r="N680" s="2296"/>
      <c r="O680" s="2291">
        <v>0.1</v>
      </c>
      <c r="P680" s="2291"/>
      <c r="Q680" s="2291">
        <v>0.1</v>
      </c>
      <c r="R680" s="2294">
        <v>4</v>
      </c>
      <c r="S680" s="2294"/>
      <c r="T680" s="2294"/>
      <c r="U680" s="2294"/>
      <c r="V680" s="2294"/>
      <c r="W680" s="2294"/>
      <c r="X680" s="2294"/>
      <c r="Y680" s="2294"/>
      <c r="Z680" s="2294"/>
      <c r="AA680" s="2294">
        <f>E680</f>
        <v>0.1</v>
      </c>
    </row>
    <row r="681" spans="1:27">
      <c r="A681" s="2005">
        <v>98</v>
      </c>
      <c r="B681" s="2297" t="s">
        <v>21829</v>
      </c>
      <c r="C681" s="2291" t="s">
        <v>21830</v>
      </c>
      <c r="D681" s="2291"/>
      <c r="E681" s="2292">
        <f t="shared" si="35"/>
        <v>0.15</v>
      </c>
      <c r="F681" s="2291"/>
      <c r="G681" s="2291"/>
      <c r="H681" s="2291"/>
      <c r="I681" s="2291"/>
      <c r="J681" s="2291"/>
      <c r="K681" s="2291"/>
      <c r="L681" s="2291"/>
      <c r="M681" s="2291"/>
      <c r="N681" s="2296"/>
      <c r="O681" s="2291">
        <v>0.15</v>
      </c>
      <c r="P681" s="2291"/>
      <c r="Q681" s="2291">
        <v>0.15</v>
      </c>
      <c r="R681" s="2294">
        <v>4</v>
      </c>
      <c r="S681" s="2294"/>
      <c r="T681" s="2294"/>
      <c r="U681" s="2294"/>
      <c r="V681" s="2294"/>
      <c r="W681" s="2294"/>
      <c r="X681" s="2294"/>
      <c r="Y681" s="2294"/>
      <c r="Z681" s="2294"/>
      <c r="AA681" s="2294">
        <f>E681</f>
        <v>0.15</v>
      </c>
    </row>
    <row r="682" spans="1:27">
      <c r="A682" s="2005">
        <v>99</v>
      </c>
      <c r="B682" s="2297" t="s">
        <v>21831</v>
      </c>
      <c r="C682" s="2291" t="s">
        <v>21832</v>
      </c>
      <c r="D682" s="2291"/>
      <c r="E682" s="2292">
        <f t="shared" si="35"/>
        <v>7.0000000000000007E-2</v>
      </c>
      <c r="F682" s="2291"/>
      <c r="G682" s="2291"/>
      <c r="H682" s="2291"/>
      <c r="I682" s="2291"/>
      <c r="J682" s="2291"/>
      <c r="K682" s="2291"/>
      <c r="L682" s="2291"/>
      <c r="M682" s="2291"/>
      <c r="N682" s="2296"/>
      <c r="O682" s="2291">
        <v>7.0000000000000007E-2</v>
      </c>
      <c r="P682" s="2291"/>
      <c r="Q682" s="2291">
        <v>7.0000000000000007E-2</v>
      </c>
      <c r="R682" s="2291">
        <v>4</v>
      </c>
      <c r="S682" s="2291"/>
      <c r="T682" s="2291"/>
      <c r="U682" s="2291"/>
      <c r="V682" s="2294"/>
      <c r="W682" s="2294"/>
      <c r="X682" s="2294"/>
      <c r="Y682" s="2294"/>
      <c r="Z682" s="2294"/>
      <c r="AA682" s="2294">
        <f>E682</f>
        <v>7.0000000000000007E-2</v>
      </c>
    </row>
    <row r="683" spans="1:27">
      <c r="A683" s="2005">
        <v>100</v>
      </c>
      <c r="B683" s="2297" t="s">
        <v>21833</v>
      </c>
      <c r="C683" s="2291" t="s">
        <v>21834</v>
      </c>
      <c r="D683" s="2291"/>
      <c r="E683" s="2292">
        <f t="shared" si="35"/>
        <v>0.33</v>
      </c>
      <c r="F683" s="2291"/>
      <c r="G683" s="2291"/>
      <c r="H683" s="2291"/>
      <c r="I683" s="2291"/>
      <c r="J683" s="2291"/>
      <c r="K683" s="2291"/>
      <c r="L683" s="2291"/>
      <c r="M683" s="2291"/>
      <c r="N683" s="2296"/>
      <c r="O683" s="2291">
        <v>0.33</v>
      </c>
      <c r="P683" s="2291"/>
      <c r="Q683" s="2291">
        <v>0.33</v>
      </c>
      <c r="R683" s="2294">
        <v>4</v>
      </c>
      <c r="S683" s="2294"/>
      <c r="T683" s="2294"/>
      <c r="U683" s="2294"/>
      <c r="V683" s="2294"/>
      <c r="W683" s="2294"/>
      <c r="X683" s="2294"/>
      <c r="Y683" s="2294"/>
      <c r="Z683" s="2294">
        <f>E683</f>
        <v>0.33</v>
      </c>
      <c r="AA683" s="2294"/>
    </row>
    <row r="684" spans="1:27">
      <c r="A684" s="2005">
        <v>101</v>
      </c>
      <c r="B684" s="2297" t="s">
        <v>21835</v>
      </c>
      <c r="C684" s="2291" t="s">
        <v>21836</v>
      </c>
      <c r="D684" s="2291"/>
      <c r="E684" s="2292">
        <f t="shared" si="35"/>
        <v>0.1</v>
      </c>
      <c r="F684" s="2291"/>
      <c r="G684" s="2291"/>
      <c r="H684" s="2291"/>
      <c r="I684" s="2291"/>
      <c r="J684" s="2291"/>
      <c r="K684" s="2291"/>
      <c r="L684" s="2291"/>
      <c r="M684" s="2291"/>
      <c r="N684" s="2296"/>
      <c r="O684" s="2291">
        <v>0.1</v>
      </c>
      <c r="P684" s="2291"/>
      <c r="Q684" s="2291">
        <v>0.1</v>
      </c>
      <c r="R684" s="2294">
        <v>4</v>
      </c>
      <c r="S684" s="2294"/>
      <c r="T684" s="2294"/>
      <c r="U684" s="2294"/>
      <c r="V684" s="2294"/>
      <c r="W684" s="2294"/>
      <c r="X684" s="2294"/>
      <c r="Y684" s="2294"/>
      <c r="Z684" s="2294"/>
      <c r="AA684" s="2294">
        <f>E684</f>
        <v>0.1</v>
      </c>
    </row>
    <row r="685" spans="1:27">
      <c r="A685" s="2005">
        <v>102</v>
      </c>
      <c r="B685" s="2297" t="s">
        <v>21837</v>
      </c>
      <c r="C685" s="2291" t="s">
        <v>21838</v>
      </c>
      <c r="D685" s="2291"/>
      <c r="E685" s="2292">
        <f t="shared" si="35"/>
        <v>0.15</v>
      </c>
      <c r="F685" s="2291"/>
      <c r="G685" s="2291"/>
      <c r="H685" s="2291"/>
      <c r="I685" s="2291"/>
      <c r="J685" s="2291"/>
      <c r="K685" s="2291"/>
      <c r="L685" s="2291"/>
      <c r="M685" s="2291"/>
      <c r="N685" s="2296"/>
      <c r="O685" s="2291">
        <v>0.15</v>
      </c>
      <c r="P685" s="2291"/>
      <c r="Q685" s="2291">
        <v>0.15</v>
      </c>
      <c r="R685" s="2294">
        <v>4</v>
      </c>
      <c r="S685" s="2294"/>
      <c r="T685" s="2294"/>
      <c r="U685" s="2294"/>
      <c r="V685" s="2294"/>
      <c r="W685" s="2294"/>
      <c r="X685" s="2294"/>
      <c r="Y685" s="2294"/>
      <c r="Z685" s="2294"/>
      <c r="AA685" s="2294">
        <f>E685</f>
        <v>0.15</v>
      </c>
    </row>
    <row r="686" spans="1:27">
      <c r="A686" s="2005">
        <v>103</v>
      </c>
      <c r="B686" s="2297" t="s">
        <v>21839</v>
      </c>
      <c r="C686" s="2291" t="s">
        <v>21840</v>
      </c>
      <c r="D686" s="2291"/>
      <c r="E686" s="2292">
        <f t="shared" si="32"/>
        <v>0.22</v>
      </c>
      <c r="F686" s="2291">
        <f t="shared" si="33"/>
        <v>0.22</v>
      </c>
      <c r="G686" s="2291">
        <v>0.22</v>
      </c>
      <c r="H686" s="2291"/>
      <c r="I686" s="2291"/>
      <c r="J686" s="2291"/>
      <c r="K686" s="2291"/>
      <c r="L686" s="2291"/>
      <c r="M686" s="2291"/>
      <c r="N686" s="2291"/>
      <c r="O686" s="2291"/>
      <c r="P686" s="2291"/>
      <c r="Q686" s="2291">
        <v>0.22</v>
      </c>
      <c r="R686" s="2294">
        <v>4</v>
      </c>
      <c r="S686" s="2294"/>
      <c r="T686" s="2294"/>
      <c r="U686" s="2294"/>
      <c r="V686" s="2294"/>
      <c r="W686" s="2294"/>
      <c r="X686" s="2294"/>
      <c r="Y686" s="2294"/>
      <c r="Z686" s="2294">
        <f>E686</f>
        <v>0.22</v>
      </c>
      <c r="AA686" s="2294"/>
    </row>
    <row r="687" spans="1:27">
      <c r="A687" s="2005">
        <v>104</v>
      </c>
      <c r="B687" s="2297" t="s">
        <v>21841</v>
      </c>
      <c r="C687" s="2291" t="s">
        <v>21842</v>
      </c>
      <c r="D687" s="2291"/>
      <c r="E687" s="2292">
        <f t="shared" si="32"/>
        <v>0.2</v>
      </c>
      <c r="F687" s="2291">
        <f t="shared" si="33"/>
        <v>0.2</v>
      </c>
      <c r="G687" s="2291">
        <v>0.2</v>
      </c>
      <c r="H687" s="2291"/>
      <c r="I687" s="2291"/>
      <c r="J687" s="2291"/>
      <c r="K687" s="2291"/>
      <c r="L687" s="2291"/>
      <c r="M687" s="2291"/>
      <c r="N687" s="2291"/>
      <c r="O687" s="2291"/>
      <c r="P687" s="2291"/>
      <c r="Q687" s="2291">
        <v>0.2</v>
      </c>
      <c r="R687" s="2291">
        <v>4</v>
      </c>
      <c r="S687" s="2291"/>
      <c r="T687" s="2291"/>
      <c r="U687" s="2291"/>
      <c r="V687" s="2294"/>
      <c r="W687" s="2294"/>
      <c r="X687" s="2294"/>
      <c r="Y687" s="2294"/>
      <c r="Z687" s="2294">
        <f>E687</f>
        <v>0.2</v>
      </c>
      <c r="AA687" s="2294"/>
    </row>
    <row r="688" spans="1:27">
      <c r="A688" s="2005">
        <v>105</v>
      </c>
      <c r="B688" s="2297" t="s">
        <v>21843</v>
      </c>
      <c r="C688" s="2291" t="s">
        <v>21844</v>
      </c>
      <c r="D688" s="2291"/>
      <c r="E688" s="2292">
        <f t="shared" ref="E688:E693" si="36">SUM(G688:O688)</f>
        <v>0.32</v>
      </c>
      <c r="F688" s="2291"/>
      <c r="G688" s="2291"/>
      <c r="H688" s="2291"/>
      <c r="I688" s="2291"/>
      <c r="J688" s="2291"/>
      <c r="K688" s="2291"/>
      <c r="L688" s="2291"/>
      <c r="M688" s="2291"/>
      <c r="N688" s="2296"/>
      <c r="O688" s="2291">
        <v>0.32</v>
      </c>
      <c r="P688" s="2291"/>
      <c r="Q688" s="2291">
        <v>0.32</v>
      </c>
      <c r="R688" s="2294">
        <v>4</v>
      </c>
      <c r="S688" s="2294"/>
      <c r="T688" s="2294"/>
      <c r="U688" s="2294"/>
      <c r="V688" s="2294"/>
      <c r="W688" s="2294"/>
      <c r="X688" s="2294"/>
      <c r="Y688" s="2294"/>
      <c r="Z688" s="2294"/>
      <c r="AA688" s="2294">
        <f t="shared" ref="AA688:AA693" si="37">E688</f>
        <v>0.32</v>
      </c>
    </row>
    <row r="689" spans="1:27" ht="26.25">
      <c r="A689" s="2005">
        <v>106</v>
      </c>
      <c r="B689" s="2297" t="s">
        <v>21845</v>
      </c>
      <c r="C689" s="2291" t="s">
        <v>21846</v>
      </c>
      <c r="D689" s="2291"/>
      <c r="E689" s="2292">
        <f t="shared" si="36"/>
        <v>0.15</v>
      </c>
      <c r="F689" s="2291"/>
      <c r="G689" s="2291"/>
      <c r="H689" s="2291"/>
      <c r="I689" s="2291"/>
      <c r="J689" s="2291"/>
      <c r="K689" s="2291"/>
      <c r="L689" s="2291"/>
      <c r="M689" s="2291"/>
      <c r="N689" s="2301"/>
      <c r="O689" s="2291">
        <v>0.15</v>
      </c>
      <c r="P689" s="2291"/>
      <c r="Q689" s="2291">
        <v>0.15</v>
      </c>
      <c r="R689" s="2294">
        <v>4</v>
      </c>
      <c r="S689" s="2294"/>
      <c r="T689" s="2294"/>
      <c r="U689" s="2294"/>
      <c r="V689" s="2294"/>
      <c r="W689" s="2294"/>
      <c r="X689" s="2294"/>
      <c r="Y689" s="2294"/>
      <c r="Z689" s="2294"/>
      <c r="AA689" s="2294">
        <f t="shared" si="37"/>
        <v>0.15</v>
      </c>
    </row>
    <row r="690" spans="1:27" ht="26.25">
      <c r="A690" s="2005">
        <v>107</v>
      </c>
      <c r="B690" s="2297" t="s">
        <v>21847</v>
      </c>
      <c r="C690" s="2291" t="s">
        <v>21848</v>
      </c>
      <c r="D690" s="2291"/>
      <c r="E690" s="2292">
        <f t="shared" si="36"/>
        <v>0.12</v>
      </c>
      <c r="F690" s="2291"/>
      <c r="G690" s="2291"/>
      <c r="H690" s="2291"/>
      <c r="I690" s="2291"/>
      <c r="J690" s="2291"/>
      <c r="K690" s="2291"/>
      <c r="L690" s="2291"/>
      <c r="M690" s="2291"/>
      <c r="N690" s="2301"/>
      <c r="O690" s="2291">
        <v>0.12</v>
      </c>
      <c r="P690" s="2291"/>
      <c r="Q690" s="2291">
        <v>0.12</v>
      </c>
      <c r="R690" s="2294">
        <v>4</v>
      </c>
      <c r="S690" s="2294"/>
      <c r="T690" s="2294"/>
      <c r="U690" s="2294"/>
      <c r="V690" s="2294"/>
      <c r="W690" s="2294"/>
      <c r="X690" s="2294"/>
      <c r="Y690" s="2294"/>
      <c r="Z690" s="2294"/>
      <c r="AA690" s="2294">
        <f t="shared" si="37"/>
        <v>0.12</v>
      </c>
    </row>
    <row r="691" spans="1:27" ht="26.25">
      <c r="A691" s="2005">
        <v>108</v>
      </c>
      <c r="B691" s="2297" t="s">
        <v>21849</v>
      </c>
      <c r="C691" s="2291" t="s">
        <v>21850</v>
      </c>
      <c r="D691" s="2291"/>
      <c r="E691" s="2292">
        <f t="shared" si="36"/>
        <v>0.05</v>
      </c>
      <c r="F691" s="2291"/>
      <c r="G691" s="2291"/>
      <c r="H691" s="2291"/>
      <c r="I691" s="2291"/>
      <c r="J691" s="2291"/>
      <c r="K691" s="2291"/>
      <c r="L691" s="2291"/>
      <c r="M691" s="2291"/>
      <c r="N691" s="2301"/>
      <c r="O691" s="2291">
        <v>0.05</v>
      </c>
      <c r="P691" s="2291"/>
      <c r="Q691" s="2291">
        <v>0.05</v>
      </c>
      <c r="R691" s="2294">
        <v>4</v>
      </c>
      <c r="S691" s="2294"/>
      <c r="T691" s="2294"/>
      <c r="U691" s="2294"/>
      <c r="V691" s="2294"/>
      <c r="W691" s="2294"/>
      <c r="X691" s="2294"/>
      <c r="Y691" s="2294"/>
      <c r="Z691" s="2294"/>
      <c r="AA691" s="2294">
        <f t="shared" si="37"/>
        <v>0.05</v>
      </c>
    </row>
    <row r="692" spans="1:27" ht="26.25">
      <c r="A692" s="2005">
        <v>109</v>
      </c>
      <c r="B692" s="2297" t="s">
        <v>21851</v>
      </c>
      <c r="C692" s="2291" t="s">
        <v>21852</v>
      </c>
      <c r="D692" s="2291"/>
      <c r="E692" s="2292">
        <f t="shared" si="36"/>
        <v>0.1</v>
      </c>
      <c r="F692" s="2291"/>
      <c r="G692" s="2291"/>
      <c r="H692" s="2291"/>
      <c r="I692" s="2291"/>
      <c r="J692" s="2291"/>
      <c r="K692" s="2291"/>
      <c r="L692" s="2291"/>
      <c r="M692" s="2291"/>
      <c r="N692" s="2301"/>
      <c r="O692" s="2291">
        <v>0.1</v>
      </c>
      <c r="P692" s="2291"/>
      <c r="Q692" s="2291">
        <v>0.1</v>
      </c>
      <c r="R692" s="2291">
        <v>4</v>
      </c>
      <c r="S692" s="2291"/>
      <c r="T692" s="2291"/>
      <c r="U692" s="2291"/>
      <c r="V692" s="2294"/>
      <c r="W692" s="2294"/>
      <c r="X692" s="2294"/>
      <c r="Y692" s="2294"/>
      <c r="Z692" s="2294"/>
      <c r="AA692" s="2294">
        <f t="shared" si="37"/>
        <v>0.1</v>
      </c>
    </row>
    <row r="693" spans="1:27">
      <c r="A693" s="2005">
        <v>110</v>
      </c>
      <c r="B693" s="2297" t="s">
        <v>21853</v>
      </c>
      <c r="C693" s="2291" t="s">
        <v>21854</v>
      </c>
      <c r="D693" s="2291"/>
      <c r="E693" s="2292">
        <f t="shared" si="36"/>
        <v>0.1</v>
      </c>
      <c r="F693" s="2291"/>
      <c r="G693" s="2291"/>
      <c r="H693" s="2291"/>
      <c r="I693" s="2291"/>
      <c r="J693" s="2291"/>
      <c r="K693" s="2291"/>
      <c r="L693" s="2291"/>
      <c r="M693" s="2291"/>
      <c r="N693" s="2296"/>
      <c r="O693" s="2291">
        <v>0.1</v>
      </c>
      <c r="P693" s="2291"/>
      <c r="Q693" s="2291">
        <v>0.1</v>
      </c>
      <c r="R693" s="2294">
        <v>4</v>
      </c>
      <c r="S693" s="2294"/>
      <c r="T693" s="2294"/>
      <c r="U693" s="2294"/>
      <c r="V693" s="2294"/>
      <c r="W693" s="2294"/>
      <c r="X693" s="2294"/>
      <c r="Y693" s="2294"/>
      <c r="Z693" s="2294"/>
      <c r="AA693" s="2294">
        <f t="shared" si="37"/>
        <v>0.1</v>
      </c>
    </row>
    <row r="694" spans="1:27">
      <c r="A694" s="2005">
        <v>111</v>
      </c>
      <c r="B694" s="2297" t="s">
        <v>21855</v>
      </c>
      <c r="C694" s="2291" t="s">
        <v>21856</v>
      </c>
      <c r="D694" s="2291"/>
      <c r="E694" s="2292">
        <f t="shared" si="32"/>
        <v>0.29630000000000001</v>
      </c>
      <c r="F694" s="2291">
        <f t="shared" si="33"/>
        <v>0.29630000000000001</v>
      </c>
      <c r="G694" s="2291">
        <v>0.29630000000000001</v>
      </c>
      <c r="H694" s="2291"/>
      <c r="I694" s="2291"/>
      <c r="J694" s="2291"/>
      <c r="K694" s="2291"/>
      <c r="L694" s="2291"/>
      <c r="M694" s="2291"/>
      <c r="N694" s="2291"/>
      <c r="O694" s="2291"/>
      <c r="P694" s="2291"/>
      <c r="Q694" s="2291"/>
      <c r="R694" s="2294">
        <v>4</v>
      </c>
      <c r="S694" s="2294"/>
      <c r="T694" s="2294"/>
      <c r="U694" s="2294"/>
      <c r="V694" s="2294"/>
      <c r="W694" s="2294"/>
      <c r="X694" s="2294">
        <f>E694</f>
        <v>0.29630000000000001</v>
      </c>
      <c r="Y694" s="2294"/>
      <c r="Z694" s="2294"/>
      <c r="AA694" s="2294"/>
    </row>
    <row r="695" spans="1:27">
      <c r="A695" s="2005">
        <v>112</v>
      </c>
      <c r="B695" s="2297" t="s">
        <v>21857</v>
      </c>
      <c r="C695" s="2291" t="s">
        <v>21858</v>
      </c>
      <c r="D695" s="2291"/>
      <c r="E695" s="2292">
        <f t="shared" si="32"/>
        <v>0.25</v>
      </c>
      <c r="F695" s="2291">
        <f t="shared" si="33"/>
        <v>0.25</v>
      </c>
      <c r="G695" s="2291">
        <v>0.25</v>
      </c>
      <c r="H695" s="2291"/>
      <c r="I695" s="2291"/>
      <c r="J695" s="2291"/>
      <c r="K695" s="2291"/>
      <c r="L695" s="2291"/>
      <c r="M695" s="2291"/>
      <c r="N695" s="2291"/>
      <c r="O695" s="2291"/>
      <c r="P695" s="2291"/>
      <c r="Q695" s="2291"/>
      <c r="R695" s="2294">
        <v>4</v>
      </c>
      <c r="S695" s="2294"/>
      <c r="T695" s="2294"/>
      <c r="U695" s="2294"/>
      <c r="V695" s="2294"/>
      <c r="W695" s="2294"/>
      <c r="X695" s="2294"/>
      <c r="Y695" s="2294"/>
      <c r="Z695" s="2294">
        <f>E695</f>
        <v>0.25</v>
      </c>
      <c r="AA695" s="2294"/>
    </row>
    <row r="696" spans="1:27">
      <c r="A696" s="2005">
        <v>113</v>
      </c>
      <c r="B696" s="2297" t="s">
        <v>21859</v>
      </c>
      <c r="C696" s="2291" t="s">
        <v>21860</v>
      </c>
      <c r="D696" s="2291"/>
      <c r="E696" s="2292">
        <f t="shared" si="32"/>
        <v>0.1928</v>
      </c>
      <c r="F696" s="2291">
        <f t="shared" si="33"/>
        <v>0.1928</v>
      </c>
      <c r="G696" s="2291">
        <v>0.1928</v>
      </c>
      <c r="H696" s="2291"/>
      <c r="I696" s="2291"/>
      <c r="J696" s="2291"/>
      <c r="K696" s="2291"/>
      <c r="L696" s="2291"/>
      <c r="M696" s="2291"/>
      <c r="N696" s="2291"/>
      <c r="O696" s="2291"/>
      <c r="P696" s="2291"/>
      <c r="Q696" s="2291"/>
      <c r="R696" s="2294">
        <v>3</v>
      </c>
      <c r="S696" s="2294"/>
      <c r="T696" s="2294"/>
      <c r="U696" s="2294"/>
      <c r="V696" s="2294"/>
      <c r="W696" s="2294"/>
      <c r="X696" s="2294">
        <f>E696</f>
        <v>0.1928</v>
      </c>
      <c r="Y696" s="2294"/>
      <c r="Z696" s="2294"/>
      <c r="AA696" s="2294"/>
    </row>
    <row r="697" spans="1:27">
      <c r="A697" s="2005">
        <v>114</v>
      </c>
      <c r="B697" s="2297" t="s">
        <v>21861</v>
      </c>
      <c r="C697" s="2291" t="s">
        <v>21862</v>
      </c>
      <c r="D697" s="2291"/>
      <c r="E697" s="2292">
        <f t="shared" si="32"/>
        <v>0.89200000000000002</v>
      </c>
      <c r="F697" s="2291">
        <f t="shared" si="33"/>
        <v>0.89200000000000002</v>
      </c>
      <c r="G697" s="2291">
        <v>0.89200000000000002</v>
      </c>
      <c r="H697" s="2291"/>
      <c r="I697" s="2291"/>
      <c r="J697" s="2291"/>
      <c r="K697" s="2291"/>
      <c r="L697" s="2291"/>
      <c r="M697" s="2291"/>
      <c r="N697" s="2291"/>
      <c r="O697" s="2291"/>
      <c r="P697" s="2291"/>
      <c r="Q697" s="2291"/>
      <c r="R697" s="2291">
        <v>2</v>
      </c>
      <c r="S697" s="2291"/>
      <c r="T697" s="2291"/>
      <c r="U697" s="2291"/>
      <c r="V697" s="2294"/>
      <c r="W697" s="2294"/>
      <c r="X697" s="2294">
        <f>E697</f>
        <v>0.89200000000000002</v>
      </c>
      <c r="Y697" s="2294"/>
      <c r="Z697" s="2294"/>
      <c r="AA697" s="2294"/>
    </row>
    <row r="698" spans="1:27">
      <c r="A698" s="2005">
        <v>115</v>
      </c>
      <c r="B698" s="2297" t="s">
        <v>21863</v>
      </c>
      <c r="C698" s="2291" t="s">
        <v>21864</v>
      </c>
      <c r="D698" s="2291"/>
      <c r="E698" s="2292">
        <f t="shared" si="32"/>
        <v>0.75</v>
      </c>
      <c r="F698" s="2291">
        <f t="shared" si="33"/>
        <v>0.75</v>
      </c>
      <c r="G698" s="2291">
        <v>0.75</v>
      </c>
      <c r="H698" s="2291"/>
      <c r="I698" s="2291"/>
      <c r="J698" s="2291"/>
      <c r="K698" s="2291"/>
      <c r="L698" s="2291"/>
      <c r="M698" s="2291"/>
      <c r="N698" s="2291"/>
      <c r="O698" s="2291"/>
      <c r="P698" s="2291"/>
      <c r="Q698" s="2696">
        <f>E698</f>
        <v>0.75</v>
      </c>
      <c r="R698" s="2294">
        <v>3</v>
      </c>
      <c r="S698" s="2294"/>
      <c r="T698" s="2294"/>
      <c r="U698" s="2294"/>
      <c r="V698" s="2294"/>
      <c r="W698" s="2294"/>
      <c r="X698" s="2294">
        <f>E698</f>
        <v>0.75</v>
      </c>
      <c r="Y698" s="2294"/>
      <c r="Z698" s="2294"/>
      <c r="AA698" s="2294"/>
    </row>
    <row r="699" spans="1:27">
      <c r="A699" s="2005">
        <v>116</v>
      </c>
      <c r="B699" s="2297" t="s">
        <v>21865</v>
      </c>
      <c r="C699" s="2291" t="s">
        <v>21866</v>
      </c>
      <c r="D699" s="2291"/>
      <c r="E699" s="2292">
        <f t="shared" si="32"/>
        <v>1.633</v>
      </c>
      <c r="F699" s="2291">
        <f t="shared" si="33"/>
        <v>1.633</v>
      </c>
      <c r="G699" s="2291">
        <v>1.633</v>
      </c>
      <c r="H699" s="2291"/>
      <c r="I699" s="2291"/>
      <c r="J699" s="2291"/>
      <c r="K699" s="2291"/>
      <c r="L699" s="2291"/>
      <c r="M699" s="2291"/>
      <c r="N699" s="2291"/>
      <c r="O699" s="2291"/>
      <c r="P699" s="2291"/>
      <c r="Q699" s="2291">
        <v>0.5</v>
      </c>
      <c r="R699" s="2294">
        <v>4</v>
      </c>
      <c r="S699" s="2294"/>
      <c r="T699" s="2294"/>
      <c r="U699" s="2294"/>
      <c r="V699" s="2294"/>
      <c r="W699" s="2294"/>
      <c r="X699" s="2294">
        <f>E699</f>
        <v>1.633</v>
      </c>
      <c r="Y699" s="2294"/>
      <c r="Z699" s="2294"/>
      <c r="AA699" s="2294"/>
    </row>
    <row r="700" spans="1:27">
      <c r="A700" s="2005">
        <v>117</v>
      </c>
      <c r="B700" s="2297" t="s">
        <v>21867</v>
      </c>
      <c r="C700" s="2291" t="s">
        <v>21868</v>
      </c>
      <c r="D700" s="2291"/>
      <c r="E700" s="2292">
        <f t="shared" si="32"/>
        <v>1.3879999999999999</v>
      </c>
      <c r="F700" s="2291">
        <f t="shared" si="33"/>
        <v>1.3879999999999999</v>
      </c>
      <c r="G700" s="2291">
        <v>1.3879999999999999</v>
      </c>
      <c r="H700" s="2291"/>
      <c r="I700" s="2291"/>
      <c r="J700" s="2291"/>
      <c r="K700" s="2291"/>
      <c r="L700" s="2291"/>
      <c r="M700" s="2291"/>
      <c r="N700" s="2291"/>
      <c r="O700" s="2291"/>
      <c r="P700" s="2291"/>
      <c r="Q700" s="2291">
        <v>1.3879999999999999</v>
      </c>
      <c r="R700" s="2294">
        <v>4</v>
      </c>
      <c r="S700" s="2294"/>
      <c r="T700" s="2294"/>
      <c r="U700" s="2294"/>
      <c r="V700" s="2291"/>
      <c r="W700" s="2291"/>
      <c r="X700" s="2291"/>
      <c r="Y700" s="2291"/>
      <c r="Z700" s="2291">
        <f>E700</f>
        <v>1.3879999999999999</v>
      </c>
      <c r="AA700" s="2291"/>
    </row>
    <row r="701" spans="1:27">
      <c r="A701" s="2005">
        <v>118</v>
      </c>
      <c r="B701" s="2297" t="s">
        <v>21869</v>
      </c>
      <c r="C701" s="2291" t="s">
        <v>21870</v>
      </c>
      <c r="D701" s="2291"/>
      <c r="E701" s="2292">
        <f t="shared" si="32"/>
        <v>0.75</v>
      </c>
      <c r="F701" s="2291">
        <f t="shared" si="33"/>
        <v>0.75</v>
      </c>
      <c r="G701" s="2291">
        <v>0.75</v>
      </c>
      <c r="H701" s="2291"/>
      <c r="I701" s="2291"/>
      <c r="J701" s="2291"/>
      <c r="K701" s="2291"/>
      <c r="L701" s="2291"/>
      <c r="M701" s="2291"/>
      <c r="N701" s="2291"/>
      <c r="O701" s="2291"/>
      <c r="P701" s="2291"/>
      <c r="Q701" s="2291">
        <v>0.3</v>
      </c>
      <c r="R701" s="2294">
        <v>3</v>
      </c>
      <c r="S701" s="2294"/>
      <c r="T701" s="2294"/>
      <c r="U701" s="2294"/>
      <c r="V701" s="2291"/>
      <c r="W701" s="2291">
        <f>E701</f>
        <v>0.75</v>
      </c>
      <c r="X701" s="2291"/>
      <c r="Y701" s="2291"/>
      <c r="Z701" s="2291"/>
      <c r="AA701" s="2291"/>
    </row>
    <row r="702" spans="1:27">
      <c r="A702" s="2005">
        <v>119</v>
      </c>
      <c r="B702" s="2297" t="s">
        <v>21871</v>
      </c>
      <c r="C702" s="2291" t="s">
        <v>21872</v>
      </c>
      <c r="D702" s="2291"/>
      <c r="E702" s="2292">
        <f>SUM(G702:O702)</f>
        <v>0.4</v>
      </c>
      <c r="F702" s="2291"/>
      <c r="G702" s="2291"/>
      <c r="H702" s="2291"/>
      <c r="I702" s="2291"/>
      <c r="J702" s="2291"/>
      <c r="K702" s="2291"/>
      <c r="L702" s="2291"/>
      <c r="M702" s="2291"/>
      <c r="N702" s="2293"/>
      <c r="O702" s="2291">
        <v>0.4</v>
      </c>
      <c r="P702" s="2291"/>
      <c r="Q702" s="2291">
        <v>0.4</v>
      </c>
      <c r="R702" s="2291">
        <v>4</v>
      </c>
      <c r="S702" s="2291"/>
      <c r="T702" s="2291"/>
      <c r="U702" s="2291"/>
      <c r="V702" s="2291"/>
      <c r="W702" s="2291"/>
      <c r="X702" s="2291"/>
      <c r="Y702" s="2291"/>
      <c r="Z702" s="2291"/>
      <c r="AA702" s="2291">
        <f>E702</f>
        <v>0.4</v>
      </c>
    </row>
    <row r="703" spans="1:27" ht="26.25">
      <c r="A703" s="2005">
        <v>120</v>
      </c>
      <c r="B703" s="2297" t="s">
        <v>21873</v>
      </c>
      <c r="C703" s="2291" t="s">
        <v>21874</v>
      </c>
      <c r="D703" s="2291"/>
      <c r="E703" s="2292">
        <f t="shared" si="32"/>
        <v>0.22500000000000001</v>
      </c>
      <c r="F703" s="2291">
        <f t="shared" si="33"/>
        <v>0.22500000000000001</v>
      </c>
      <c r="G703" s="2291">
        <v>0.22500000000000001</v>
      </c>
      <c r="H703" s="2291"/>
      <c r="I703" s="2291"/>
      <c r="J703" s="2291"/>
      <c r="K703" s="2291"/>
      <c r="L703" s="2291"/>
      <c r="M703" s="2291"/>
      <c r="N703" s="2291"/>
      <c r="O703" s="2291"/>
      <c r="P703" s="2291"/>
      <c r="Q703" s="2291">
        <v>0.22500000000000001</v>
      </c>
      <c r="R703" s="2291">
        <v>5</v>
      </c>
      <c r="S703" s="2291"/>
      <c r="T703" s="2291"/>
      <c r="U703" s="2291"/>
      <c r="V703" s="2291"/>
      <c r="W703" s="2291"/>
      <c r="X703" s="2291"/>
      <c r="Y703" s="2291"/>
      <c r="Z703" s="2302">
        <f>E703</f>
        <v>0.22500000000000001</v>
      </c>
      <c r="AA703" s="2291"/>
    </row>
    <row r="704" spans="1:27">
      <c r="A704" s="2005">
        <v>121</v>
      </c>
      <c r="B704" s="2297" t="s">
        <v>21875</v>
      </c>
      <c r="C704" s="2291" t="s">
        <v>21876</v>
      </c>
      <c r="D704" s="2291"/>
      <c r="E704" s="2292">
        <f t="shared" si="32"/>
        <v>0.22</v>
      </c>
      <c r="F704" s="2291">
        <f t="shared" si="33"/>
        <v>0.22</v>
      </c>
      <c r="G704" s="2291">
        <v>0.22</v>
      </c>
      <c r="H704" s="2291"/>
      <c r="I704" s="2291"/>
      <c r="J704" s="2291"/>
      <c r="K704" s="2291"/>
      <c r="L704" s="2291"/>
      <c r="M704" s="2291"/>
      <c r="N704" s="2291"/>
      <c r="O704" s="2291"/>
      <c r="P704" s="2291"/>
      <c r="Q704" s="2291">
        <v>0.22</v>
      </c>
      <c r="R704" s="2291">
        <v>5</v>
      </c>
      <c r="S704" s="2291"/>
      <c r="T704" s="2291"/>
      <c r="U704" s="2291"/>
      <c r="V704" s="2291"/>
      <c r="W704" s="2291"/>
      <c r="X704" s="2291"/>
      <c r="Y704" s="2291"/>
      <c r="Z704" s="2302">
        <f>E704</f>
        <v>0.22</v>
      </c>
      <c r="AA704" s="2291"/>
    </row>
    <row r="705" spans="1:27" ht="26.25">
      <c r="A705" s="2005">
        <v>122</v>
      </c>
      <c r="B705" s="2297" t="s">
        <v>21877</v>
      </c>
      <c r="C705" s="2291" t="s">
        <v>21878</v>
      </c>
      <c r="D705" s="2302"/>
      <c r="E705" s="2292">
        <f t="shared" si="32"/>
        <v>1.4300999999999999</v>
      </c>
      <c r="F705" s="2291">
        <f t="shared" si="33"/>
        <v>1.4300999999999999</v>
      </c>
      <c r="G705" s="2302">
        <v>1.4300999999999999</v>
      </c>
      <c r="H705" s="2302"/>
      <c r="I705" s="2302"/>
      <c r="J705" s="2302"/>
      <c r="K705" s="2302"/>
      <c r="L705" s="2302"/>
      <c r="M705" s="2302"/>
      <c r="N705" s="2302"/>
      <c r="O705" s="2302"/>
      <c r="P705" s="2302"/>
      <c r="Q705" s="2694">
        <f>E705/2</f>
        <v>0.71504999999999996</v>
      </c>
      <c r="R705" s="2302">
        <v>3</v>
      </c>
      <c r="S705" s="2302"/>
      <c r="T705" s="2302"/>
      <c r="U705" s="2302"/>
      <c r="V705" s="2302"/>
      <c r="W705" s="2302"/>
      <c r="X705" s="2302"/>
      <c r="Y705" s="2302"/>
      <c r="Z705" s="2302">
        <f>E705</f>
        <v>1.4300999999999999</v>
      </c>
      <c r="AA705" s="2302"/>
    </row>
    <row r="706" spans="1:27">
      <c r="A706" s="2310">
        <v>123</v>
      </c>
      <c r="B706" s="2303" t="s">
        <v>21879</v>
      </c>
      <c r="C706" s="2291" t="s">
        <v>21880</v>
      </c>
      <c r="D706" s="2302"/>
      <c r="E706" s="2292">
        <f t="shared" si="32"/>
        <v>0.29499999999999998</v>
      </c>
      <c r="F706" s="2291">
        <f t="shared" si="33"/>
        <v>0.29499999999999998</v>
      </c>
      <c r="G706" s="2302">
        <v>0.29499999999999998</v>
      </c>
      <c r="H706" s="2302"/>
      <c r="I706" s="2302"/>
      <c r="J706" s="2302"/>
      <c r="K706" s="2302"/>
      <c r="L706" s="2302"/>
      <c r="M706" s="2302"/>
      <c r="N706" s="2302"/>
      <c r="O706" s="2302"/>
      <c r="P706" s="2302"/>
      <c r="Q706" s="2302"/>
      <c r="R706" s="2302">
        <v>2</v>
      </c>
      <c r="S706" s="2302"/>
      <c r="T706" s="2302"/>
      <c r="U706" s="2302"/>
      <c r="V706" s="2302"/>
      <c r="W706" s="2302"/>
      <c r="X706" s="2302">
        <f>E706</f>
        <v>0.29499999999999998</v>
      </c>
      <c r="Y706" s="2302"/>
      <c r="Z706" s="2302"/>
      <c r="AA706" s="2302"/>
    </row>
    <row r="707" spans="1:27" ht="26.25">
      <c r="A707" s="2310">
        <v>124</v>
      </c>
      <c r="B707" s="2297" t="s">
        <v>21881</v>
      </c>
      <c r="C707" s="2291" t="s">
        <v>21882</v>
      </c>
      <c r="D707" s="2302"/>
      <c r="E707" s="2292">
        <f t="shared" si="32"/>
        <v>2.2999999999999998</v>
      </c>
      <c r="F707" s="2291">
        <f t="shared" si="33"/>
        <v>2.2999999999999998</v>
      </c>
      <c r="G707" s="2302">
        <v>2.2999999999999998</v>
      </c>
      <c r="H707" s="2302"/>
      <c r="I707" s="2302"/>
      <c r="J707" s="2302"/>
      <c r="K707" s="2302"/>
      <c r="L707" s="2302"/>
      <c r="M707" s="2302"/>
      <c r="N707" s="2302"/>
      <c r="O707" s="2302"/>
      <c r="P707" s="2302"/>
      <c r="Q707" s="2302"/>
      <c r="R707" s="2302">
        <v>4</v>
      </c>
      <c r="S707" s="2302"/>
      <c r="T707" s="2302"/>
      <c r="U707" s="2302"/>
      <c r="V707" s="2302"/>
      <c r="W707" s="2302"/>
      <c r="X707" s="2302"/>
      <c r="Y707" s="2302"/>
      <c r="Z707" s="2302">
        <f>E707</f>
        <v>2.2999999999999998</v>
      </c>
      <c r="AA707" s="2302"/>
    </row>
    <row r="708" spans="1:27" ht="26.25">
      <c r="A708" s="2310">
        <v>125</v>
      </c>
      <c r="B708" s="2297" t="s">
        <v>21883</v>
      </c>
      <c r="C708" s="2291" t="s">
        <v>21884</v>
      </c>
      <c r="D708" s="2302"/>
      <c r="E708" s="2292">
        <v>0.52</v>
      </c>
      <c r="F708" s="2291">
        <v>0.52</v>
      </c>
      <c r="G708" s="2302">
        <v>0.52</v>
      </c>
      <c r="H708" s="2302"/>
      <c r="I708" s="2302"/>
      <c r="J708" s="2302"/>
      <c r="K708" s="2302"/>
      <c r="L708" s="2302"/>
      <c r="M708" s="2302"/>
      <c r="N708" s="2302"/>
      <c r="O708" s="2302"/>
      <c r="P708" s="2302"/>
      <c r="Q708" s="2302"/>
      <c r="R708" s="2302">
        <v>4</v>
      </c>
      <c r="S708" s="2302"/>
      <c r="T708" s="2302"/>
      <c r="U708" s="2302"/>
      <c r="V708" s="2302"/>
      <c r="W708" s="2302"/>
      <c r="X708" s="2302"/>
      <c r="Y708" s="2302"/>
      <c r="Z708" s="2302">
        <f>E708</f>
        <v>0.52</v>
      </c>
      <c r="AA708" s="2302"/>
    </row>
    <row r="709" spans="1:27">
      <c r="A709" s="2310">
        <v>126</v>
      </c>
      <c r="B709" s="2692" t="s">
        <v>21885</v>
      </c>
      <c r="C709" s="2291" t="s">
        <v>21886</v>
      </c>
      <c r="D709" s="2302"/>
      <c r="E709" s="2292">
        <v>1.7529999999999999</v>
      </c>
      <c r="F709" s="2291">
        <f t="shared" ref="F709:G711" si="38">E709</f>
        <v>1.7529999999999999</v>
      </c>
      <c r="G709" s="2302">
        <f t="shared" si="38"/>
        <v>1.7529999999999999</v>
      </c>
      <c r="H709" s="2302"/>
      <c r="I709" s="2302"/>
      <c r="J709" s="2302"/>
      <c r="K709" s="2302"/>
      <c r="L709" s="2302"/>
      <c r="M709" s="2302"/>
      <c r="N709" s="2302"/>
      <c r="O709" s="2302"/>
      <c r="P709" s="2302"/>
      <c r="Q709" s="2302"/>
      <c r="R709" s="2302">
        <v>4</v>
      </c>
      <c r="S709" s="2302"/>
      <c r="T709" s="2302"/>
      <c r="U709" s="2302"/>
      <c r="V709" s="2302"/>
      <c r="W709" s="2302"/>
      <c r="X709" s="2302">
        <f>E709</f>
        <v>1.7529999999999999</v>
      </c>
      <c r="Y709" s="2302"/>
      <c r="Z709" s="2302"/>
      <c r="AA709" s="2302"/>
    </row>
    <row r="710" spans="1:27" ht="39">
      <c r="A710" s="2310">
        <v>127</v>
      </c>
      <c r="B710" s="2692" t="s">
        <v>21887</v>
      </c>
      <c r="C710" s="2291" t="s">
        <v>21888</v>
      </c>
      <c r="D710" s="2302"/>
      <c r="E710" s="2693">
        <v>2.5619999999999998</v>
      </c>
      <c r="F710" s="2292">
        <f t="shared" si="38"/>
        <v>2.5619999999999998</v>
      </c>
      <c r="G710" s="2302">
        <f t="shared" si="38"/>
        <v>2.5619999999999998</v>
      </c>
      <c r="H710" s="2302"/>
      <c r="I710" s="2302"/>
      <c r="J710" s="2302"/>
      <c r="K710" s="2302"/>
      <c r="L710" s="2302"/>
      <c r="M710" s="2302"/>
      <c r="N710" s="2302"/>
      <c r="O710" s="2302"/>
      <c r="P710" s="2302"/>
      <c r="Q710" s="2302"/>
      <c r="R710" s="2302">
        <v>4</v>
      </c>
      <c r="S710" s="2302"/>
      <c r="T710" s="2302"/>
      <c r="U710" s="2302"/>
      <c r="V710" s="2302"/>
      <c r="W710" s="2302"/>
      <c r="X710" s="2302">
        <f>E710</f>
        <v>2.5619999999999998</v>
      </c>
      <c r="Y710" s="2302"/>
      <c r="Z710" s="2302"/>
      <c r="AA710" s="2302"/>
    </row>
    <row r="711" spans="1:27" ht="26.25">
      <c r="A711" s="2310">
        <v>128</v>
      </c>
      <c r="B711" s="2692" t="s">
        <v>21889</v>
      </c>
      <c r="C711" s="2291" t="s">
        <v>21890</v>
      </c>
      <c r="D711" s="2302"/>
      <c r="E711" s="2292">
        <v>0.72499999999999998</v>
      </c>
      <c r="F711" s="2291">
        <f t="shared" si="38"/>
        <v>0.72499999999999998</v>
      </c>
      <c r="G711" s="2302">
        <f t="shared" si="38"/>
        <v>0.72499999999999998</v>
      </c>
      <c r="H711" s="2302"/>
      <c r="I711" s="2302"/>
      <c r="J711" s="2302"/>
      <c r="K711" s="2302"/>
      <c r="L711" s="2302"/>
      <c r="M711" s="2302"/>
      <c r="N711" s="2302"/>
      <c r="O711" s="2302"/>
      <c r="P711" s="2302"/>
      <c r="Q711" s="2302"/>
      <c r="R711" s="2302">
        <v>4</v>
      </c>
      <c r="S711" s="2302"/>
      <c r="T711" s="2302"/>
      <c r="U711" s="2302"/>
      <c r="V711" s="2302"/>
      <c r="W711" s="2302"/>
      <c r="X711" s="2302">
        <f>E711</f>
        <v>0.72499999999999998</v>
      </c>
      <c r="Y711" s="2302"/>
      <c r="Z711" s="2302"/>
      <c r="AA711" s="2302"/>
    </row>
    <row r="712" spans="1:27">
      <c r="A712" s="2283"/>
      <c r="B712" s="2695" t="s">
        <v>23812</v>
      </c>
      <c r="C712" s="2298"/>
      <c r="D712" s="2304"/>
      <c r="E712" s="2698">
        <f>SUM(E584:E711)</f>
        <v>76.640899999999974</v>
      </c>
      <c r="F712" s="2698">
        <f>SUM(F584:F711)</f>
        <v>66.973100000000017</v>
      </c>
      <c r="G712" s="2698">
        <f>SUM(G584:G711)</f>
        <v>61.44110000000002</v>
      </c>
      <c r="H712" s="2698">
        <f t="shared" ref="H712:Q712" si="39">SUM(H584:H711)</f>
        <v>0</v>
      </c>
      <c r="I712" s="2698">
        <f t="shared" si="39"/>
        <v>0</v>
      </c>
      <c r="J712" s="2698">
        <f t="shared" si="39"/>
        <v>0</v>
      </c>
      <c r="K712" s="2698">
        <f t="shared" si="39"/>
        <v>5.2920000000000007</v>
      </c>
      <c r="L712" s="2698">
        <f t="shared" si="39"/>
        <v>0.24</v>
      </c>
      <c r="M712" s="2698">
        <f t="shared" si="39"/>
        <v>0</v>
      </c>
      <c r="N712" s="2698">
        <f t="shared" si="39"/>
        <v>0</v>
      </c>
      <c r="O712" s="2698">
        <f t="shared" si="39"/>
        <v>9.6677999999999997</v>
      </c>
      <c r="P712" s="2698">
        <f t="shared" si="39"/>
        <v>0</v>
      </c>
      <c r="Q712" s="2698">
        <f t="shared" si="39"/>
        <v>41.879630000000006</v>
      </c>
      <c r="R712" s="2698"/>
      <c r="S712" s="2698"/>
      <c r="T712" s="2698"/>
      <c r="U712" s="2698"/>
      <c r="V712" s="2698">
        <v>0</v>
      </c>
      <c r="W712" s="2698">
        <f>SUM(W584:W711)</f>
        <v>8.7569999999999979</v>
      </c>
      <c r="X712" s="2698">
        <f>SUM(X584:X711)</f>
        <v>19.601199999999999</v>
      </c>
      <c r="Y712" s="2698">
        <f>SUM(Y584:Y711)</f>
        <v>1.2597</v>
      </c>
      <c r="Z712" s="2698">
        <f>SUM(Z584:Z711)</f>
        <v>40.823000000000015</v>
      </c>
      <c r="AA712" s="2698">
        <f>SUM(AA584:AA711)</f>
        <v>6.2</v>
      </c>
    </row>
    <row r="713" spans="1:27">
      <c r="A713" s="2704"/>
      <c r="B713" s="2703" t="s">
        <v>12</v>
      </c>
      <c r="C713" s="2702"/>
      <c r="D713" s="2702"/>
      <c r="E713" s="2702"/>
      <c r="F713" s="2702"/>
      <c r="G713" s="2702"/>
      <c r="H713" s="2702"/>
      <c r="I713" s="2702"/>
      <c r="J713" s="2702"/>
      <c r="K713" s="2702"/>
      <c r="L713" s="2702"/>
      <c r="M713" s="2702"/>
      <c r="N713" s="2702"/>
      <c r="O713" s="2702"/>
      <c r="P713" s="2702"/>
      <c r="Q713" s="2702"/>
      <c r="R713" s="146"/>
      <c r="S713" s="146"/>
      <c r="T713" s="146"/>
      <c r="U713" s="146"/>
      <c r="V713" s="146"/>
      <c r="W713" s="146"/>
      <c r="X713" s="146"/>
      <c r="Y713" s="146"/>
      <c r="Z713" s="146"/>
      <c r="AA713" s="146"/>
    </row>
    <row r="714" spans="1:27" ht="25.5">
      <c r="A714" s="2706">
        <v>1</v>
      </c>
      <c r="B714" s="1156" t="s">
        <v>23813</v>
      </c>
      <c r="C714" s="1128"/>
      <c r="D714" s="2699"/>
      <c r="E714" s="2700">
        <v>0.67500000000000004</v>
      </c>
      <c r="F714" s="2700">
        <f t="shared" ref="F714:F777" si="40">G714+H714+I714</f>
        <v>0</v>
      </c>
      <c r="G714" s="2701"/>
      <c r="H714" s="2701"/>
      <c r="I714" s="2"/>
      <c r="J714" s="2"/>
      <c r="K714" s="2"/>
      <c r="L714" s="2701"/>
      <c r="M714" s="2"/>
      <c r="N714" s="2"/>
      <c r="O714" s="2"/>
      <c r="P714" s="2701">
        <v>0.67500000000000004</v>
      </c>
      <c r="Q714" s="2700">
        <v>0.67500000000000004</v>
      </c>
      <c r="R714" s="1128">
        <v>5</v>
      </c>
      <c r="S714" s="2"/>
      <c r="T714" s="2"/>
      <c r="U714" s="2"/>
      <c r="V714" s="2700"/>
      <c r="W714" s="2700"/>
      <c r="X714" s="2700"/>
      <c r="Y714" s="2700"/>
      <c r="Z714" s="2700">
        <v>0.67500000000000004</v>
      </c>
      <c r="AA714" s="2700">
        <v>0</v>
      </c>
    </row>
    <row r="715" spans="1:27">
      <c r="A715" s="2706">
        <v>2</v>
      </c>
      <c r="B715" s="1156" t="s">
        <v>23814</v>
      </c>
      <c r="C715" s="1128"/>
      <c r="D715" s="2699"/>
      <c r="E715" s="2700">
        <v>0.17</v>
      </c>
      <c r="F715" s="2700">
        <f t="shared" si="40"/>
        <v>0</v>
      </c>
      <c r="G715" s="2701"/>
      <c r="H715" s="2701"/>
      <c r="I715" s="2"/>
      <c r="J715" s="2"/>
      <c r="K715" s="2"/>
      <c r="L715" s="2701"/>
      <c r="M715" s="2"/>
      <c r="N715" s="2"/>
      <c r="O715" s="2"/>
      <c r="P715" s="2701">
        <v>0.17</v>
      </c>
      <c r="Q715" s="2700">
        <v>0.17</v>
      </c>
      <c r="R715" s="1128">
        <v>5</v>
      </c>
      <c r="S715" s="2"/>
      <c r="T715" s="2"/>
      <c r="U715" s="2"/>
      <c r="V715" s="2700"/>
      <c r="W715" s="2700"/>
      <c r="X715" s="2700"/>
      <c r="Y715" s="2700"/>
      <c r="Z715" s="2700">
        <v>0</v>
      </c>
      <c r="AA715" s="2700">
        <v>0.17</v>
      </c>
    </row>
    <row r="716" spans="1:27" ht="25.5">
      <c r="A716" s="2706">
        <v>3</v>
      </c>
      <c r="B716" s="1156" t="s">
        <v>23815</v>
      </c>
      <c r="C716" s="1128"/>
      <c r="D716" s="2699"/>
      <c r="E716" s="2700">
        <v>0.22500000000000001</v>
      </c>
      <c r="F716" s="2700">
        <f t="shared" si="40"/>
        <v>0</v>
      </c>
      <c r="G716" s="2701"/>
      <c r="H716" s="2701"/>
      <c r="I716" s="2"/>
      <c r="J716" s="2"/>
      <c r="K716" s="2"/>
      <c r="L716" s="2701"/>
      <c r="M716" s="2"/>
      <c r="N716" s="2"/>
      <c r="O716" s="2"/>
      <c r="P716" s="2701">
        <v>0.22500000000000001</v>
      </c>
      <c r="Q716" s="2700">
        <v>0.22500000000000001</v>
      </c>
      <c r="R716" s="1128">
        <v>5</v>
      </c>
      <c r="S716" s="2"/>
      <c r="T716" s="2"/>
      <c r="U716" s="2"/>
      <c r="V716" s="2700"/>
      <c r="W716" s="2700"/>
      <c r="X716" s="2700"/>
      <c r="Y716" s="2700"/>
      <c r="Z716" s="2700">
        <v>0.22500000000000001</v>
      </c>
      <c r="AA716" s="2700">
        <v>0</v>
      </c>
    </row>
    <row r="717" spans="1:27">
      <c r="A717" s="2706">
        <v>4</v>
      </c>
      <c r="B717" s="1156" t="s">
        <v>23816</v>
      </c>
      <c r="C717" s="1128"/>
      <c r="D717" s="2699"/>
      <c r="E717" s="2700">
        <v>0.115</v>
      </c>
      <c r="F717" s="2700">
        <f t="shared" si="40"/>
        <v>0</v>
      </c>
      <c r="G717" s="2701"/>
      <c r="H717" s="2701"/>
      <c r="I717" s="2"/>
      <c r="J717" s="2"/>
      <c r="K717" s="2"/>
      <c r="L717" s="2701"/>
      <c r="M717" s="2"/>
      <c r="N717" s="2"/>
      <c r="O717" s="2"/>
      <c r="P717" s="2701">
        <v>0.115</v>
      </c>
      <c r="Q717" s="2700">
        <v>0.115</v>
      </c>
      <c r="R717" s="1128">
        <v>5</v>
      </c>
      <c r="S717" s="2"/>
      <c r="T717" s="2"/>
      <c r="U717" s="2"/>
      <c r="V717" s="2700"/>
      <c r="W717" s="2700"/>
      <c r="X717" s="2700"/>
      <c r="Y717" s="2700"/>
      <c r="Z717" s="2700">
        <v>0</v>
      </c>
      <c r="AA717" s="2700">
        <v>0.115</v>
      </c>
    </row>
    <row r="718" spans="1:27">
      <c r="A718" s="2706">
        <v>5</v>
      </c>
      <c r="B718" s="1156" t="s">
        <v>23817</v>
      </c>
      <c r="C718" s="1128"/>
      <c r="D718" s="2699"/>
      <c r="E718" s="2700">
        <v>0.05</v>
      </c>
      <c r="F718" s="2700">
        <f t="shared" si="40"/>
        <v>0</v>
      </c>
      <c r="G718" s="2701"/>
      <c r="H718" s="2701"/>
      <c r="I718" s="2"/>
      <c r="J718" s="2"/>
      <c r="K718" s="2"/>
      <c r="L718" s="2701"/>
      <c r="M718" s="2"/>
      <c r="N718" s="2"/>
      <c r="O718" s="2"/>
      <c r="P718" s="2701">
        <v>0.05</v>
      </c>
      <c r="Q718" s="2700">
        <v>0.05</v>
      </c>
      <c r="R718" s="1128">
        <v>5</v>
      </c>
      <c r="S718" s="2"/>
      <c r="T718" s="2"/>
      <c r="U718" s="2"/>
      <c r="V718" s="2700"/>
      <c r="W718" s="2700"/>
      <c r="X718" s="2700"/>
      <c r="Y718" s="2700"/>
      <c r="Z718" s="2700">
        <v>0</v>
      </c>
      <c r="AA718" s="2700">
        <v>0.05</v>
      </c>
    </row>
    <row r="719" spans="1:27">
      <c r="A719" s="2706">
        <v>6</v>
      </c>
      <c r="B719" s="1156" t="s">
        <v>23818</v>
      </c>
      <c r="C719" s="1128"/>
      <c r="D719" s="2699"/>
      <c r="E719" s="2700">
        <v>0.1</v>
      </c>
      <c r="F719" s="2700">
        <f t="shared" si="40"/>
        <v>0</v>
      </c>
      <c r="G719" s="2701"/>
      <c r="H719" s="2701"/>
      <c r="I719" s="2"/>
      <c r="J719" s="2"/>
      <c r="K719" s="2"/>
      <c r="L719" s="2701"/>
      <c r="M719" s="2"/>
      <c r="N719" s="2"/>
      <c r="O719" s="2"/>
      <c r="P719" s="2701">
        <v>0.1</v>
      </c>
      <c r="Q719" s="2700">
        <v>0.1</v>
      </c>
      <c r="R719" s="1128">
        <v>5</v>
      </c>
      <c r="S719" s="2"/>
      <c r="T719" s="2"/>
      <c r="U719" s="2"/>
      <c r="V719" s="2700"/>
      <c r="W719" s="2700"/>
      <c r="X719" s="2700"/>
      <c r="Y719" s="2700"/>
      <c r="Z719" s="2700">
        <v>0</v>
      </c>
      <c r="AA719" s="2700">
        <v>0.1</v>
      </c>
    </row>
    <row r="720" spans="1:27">
      <c r="A720" s="2706">
        <v>7</v>
      </c>
      <c r="B720" s="1156" t="s">
        <v>23819</v>
      </c>
      <c r="C720" s="1128"/>
      <c r="D720" s="2699"/>
      <c r="E720" s="2700">
        <v>7.4999999999999997E-2</v>
      </c>
      <c r="F720" s="2700">
        <f t="shared" si="40"/>
        <v>0</v>
      </c>
      <c r="G720" s="2701"/>
      <c r="H720" s="2701"/>
      <c r="I720" s="2"/>
      <c r="J720" s="2"/>
      <c r="K720" s="2"/>
      <c r="L720" s="2701"/>
      <c r="M720" s="2"/>
      <c r="N720" s="2"/>
      <c r="O720" s="2"/>
      <c r="P720" s="2701">
        <v>7.4999999999999997E-2</v>
      </c>
      <c r="Q720" s="2700">
        <v>7.4999999999999997E-2</v>
      </c>
      <c r="R720" s="1128">
        <v>5</v>
      </c>
      <c r="S720" s="2"/>
      <c r="T720" s="2"/>
      <c r="U720" s="2"/>
      <c r="V720" s="2700"/>
      <c r="W720" s="2700"/>
      <c r="X720" s="2700"/>
      <c r="Y720" s="2700"/>
      <c r="Z720" s="2700">
        <v>0</v>
      </c>
      <c r="AA720" s="2700">
        <v>7.4999999999999997E-2</v>
      </c>
    </row>
    <row r="721" spans="1:27" ht="25.5">
      <c r="A721" s="2706">
        <v>8</v>
      </c>
      <c r="B721" s="1156" t="s">
        <v>23820</v>
      </c>
      <c r="C721" s="1128"/>
      <c r="D721" s="2699"/>
      <c r="E721" s="2700">
        <v>0.495</v>
      </c>
      <c r="F721" s="2700">
        <f t="shared" si="40"/>
        <v>0</v>
      </c>
      <c r="G721" s="2701"/>
      <c r="H721" s="2701"/>
      <c r="I721" s="2"/>
      <c r="J721" s="2"/>
      <c r="K721" s="2"/>
      <c r="L721" s="2701"/>
      <c r="M721" s="2"/>
      <c r="N721" s="2"/>
      <c r="O721" s="2"/>
      <c r="P721" s="2701">
        <v>0.495</v>
      </c>
      <c r="Q721" s="2700">
        <v>0.495</v>
      </c>
      <c r="R721" s="1128">
        <v>5</v>
      </c>
      <c r="S721" s="2"/>
      <c r="T721" s="2"/>
      <c r="U721" s="2"/>
      <c r="V721" s="2700"/>
      <c r="W721" s="2700"/>
      <c r="X721" s="2700"/>
      <c r="Y721" s="2700"/>
      <c r="Z721" s="2700">
        <v>0.495</v>
      </c>
      <c r="AA721" s="2700">
        <v>0</v>
      </c>
    </row>
    <row r="722" spans="1:27">
      <c r="A722" s="2706">
        <v>9</v>
      </c>
      <c r="B722" s="1156" t="s">
        <v>23821</v>
      </c>
      <c r="C722" s="1128"/>
      <c r="D722" s="2699"/>
      <c r="E722" s="2700">
        <v>6.5000000000000002E-2</v>
      </c>
      <c r="F722" s="2700">
        <f t="shared" si="40"/>
        <v>0</v>
      </c>
      <c r="G722" s="2701"/>
      <c r="H722" s="2701"/>
      <c r="I722" s="2"/>
      <c r="J722" s="2"/>
      <c r="K722" s="2"/>
      <c r="L722" s="2701"/>
      <c r="M722" s="2"/>
      <c r="N722" s="2"/>
      <c r="O722" s="2"/>
      <c r="P722" s="2701">
        <v>6.5000000000000002E-2</v>
      </c>
      <c r="Q722" s="2700">
        <v>6.5000000000000002E-2</v>
      </c>
      <c r="R722" s="1128">
        <v>5</v>
      </c>
      <c r="S722" s="2"/>
      <c r="T722" s="2"/>
      <c r="U722" s="2"/>
      <c r="V722" s="2700"/>
      <c r="W722" s="2700"/>
      <c r="X722" s="2700"/>
      <c r="Y722" s="2700"/>
      <c r="Z722" s="2700">
        <v>0</v>
      </c>
      <c r="AA722" s="2700">
        <v>6.5000000000000002E-2</v>
      </c>
    </row>
    <row r="723" spans="1:27">
      <c r="A723" s="2706">
        <v>10</v>
      </c>
      <c r="B723" s="1156" t="s">
        <v>23822</v>
      </c>
      <c r="C723" s="1128"/>
      <c r="D723" s="2699"/>
      <c r="E723" s="2700">
        <v>0.56499999999999995</v>
      </c>
      <c r="F723" s="2700">
        <f t="shared" si="40"/>
        <v>0</v>
      </c>
      <c r="G723" s="2701"/>
      <c r="H723" s="2701"/>
      <c r="I723" s="2"/>
      <c r="J723" s="2"/>
      <c r="K723" s="2"/>
      <c r="L723" s="2701"/>
      <c r="M723" s="2"/>
      <c r="N723" s="2"/>
      <c r="O723" s="2"/>
      <c r="P723" s="2701">
        <v>0.56499999999999995</v>
      </c>
      <c r="Q723" s="2700">
        <v>0.56499999999999995</v>
      </c>
      <c r="R723" s="1128">
        <v>5</v>
      </c>
      <c r="S723" s="2"/>
      <c r="T723" s="2"/>
      <c r="U723" s="2"/>
      <c r="V723" s="2700"/>
      <c r="W723" s="2700"/>
      <c r="X723" s="2700"/>
      <c r="Y723" s="2700"/>
      <c r="Z723" s="2700">
        <v>0</v>
      </c>
      <c r="AA723" s="2700">
        <v>0.56499999999999995</v>
      </c>
    </row>
    <row r="724" spans="1:27">
      <c r="A724" s="2706">
        <v>11</v>
      </c>
      <c r="B724" s="1156" t="s">
        <v>23823</v>
      </c>
      <c r="C724" s="1128"/>
      <c r="D724" s="2699"/>
      <c r="E724" s="2700">
        <v>0.09</v>
      </c>
      <c r="F724" s="2700">
        <f t="shared" si="40"/>
        <v>0</v>
      </c>
      <c r="G724" s="2701"/>
      <c r="H724" s="2701"/>
      <c r="I724" s="2"/>
      <c r="J724" s="2"/>
      <c r="K724" s="2"/>
      <c r="L724" s="2701"/>
      <c r="M724" s="2"/>
      <c r="N724" s="2"/>
      <c r="O724" s="2"/>
      <c r="P724" s="2701">
        <v>0.09</v>
      </c>
      <c r="Q724" s="2700">
        <v>0.09</v>
      </c>
      <c r="R724" s="1128">
        <v>5</v>
      </c>
      <c r="S724" s="2"/>
      <c r="T724" s="2"/>
      <c r="U724" s="2"/>
      <c r="V724" s="2700"/>
      <c r="W724" s="2700"/>
      <c r="X724" s="2700"/>
      <c r="Y724" s="2700"/>
      <c r="Z724" s="2700">
        <v>0</v>
      </c>
      <c r="AA724" s="2700">
        <v>0.09</v>
      </c>
    </row>
    <row r="725" spans="1:27" ht="25.5">
      <c r="A725" s="2706">
        <v>12</v>
      </c>
      <c r="B725" s="1156" t="s">
        <v>23824</v>
      </c>
      <c r="C725" s="1128"/>
      <c r="D725" s="2699"/>
      <c r="E725" s="2700">
        <v>0.52</v>
      </c>
      <c r="F725" s="2700">
        <f t="shared" si="40"/>
        <v>0</v>
      </c>
      <c r="G725" s="2701"/>
      <c r="H725" s="2701"/>
      <c r="I725" s="2"/>
      <c r="J725" s="2"/>
      <c r="K725" s="2"/>
      <c r="L725" s="2701"/>
      <c r="M725" s="2"/>
      <c r="N725" s="2"/>
      <c r="O725" s="2"/>
      <c r="P725" s="2701">
        <v>0.52</v>
      </c>
      <c r="Q725" s="2700">
        <v>0.52</v>
      </c>
      <c r="R725" s="1128">
        <v>5</v>
      </c>
      <c r="S725" s="2"/>
      <c r="T725" s="2"/>
      <c r="U725" s="2"/>
      <c r="V725" s="2700"/>
      <c r="W725" s="2700"/>
      <c r="X725" s="2700"/>
      <c r="Y725" s="2700"/>
      <c r="Z725" s="2700">
        <v>0</v>
      </c>
      <c r="AA725" s="2700">
        <v>0.52</v>
      </c>
    </row>
    <row r="726" spans="1:27" ht="25.5">
      <c r="A726" s="2706">
        <v>13</v>
      </c>
      <c r="B726" s="1156" t="s">
        <v>23825</v>
      </c>
      <c r="C726" s="1128"/>
      <c r="D726" s="2699"/>
      <c r="E726" s="2700">
        <v>0.67500000000000004</v>
      </c>
      <c r="F726" s="2700">
        <f t="shared" si="40"/>
        <v>0</v>
      </c>
      <c r="G726" s="2701"/>
      <c r="H726" s="2701"/>
      <c r="I726" s="2"/>
      <c r="J726" s="2"/>
      <c r="K726" s="2"/>
      <c r="L726" s="2701"/>
      <c r="M726" s="2"/>
      <c r="N726" s="2"/>
      <c r="O726" s="2"/>
      <c r="P726" s="2701">
        <v>0.67500000000000004</v>
      </c>
      <c r="Q726" s="2700">
        <v>0.32300000000000001</v>
      </c>
      <c r="R726" s="1128">
        <v>5</v>
      </c>
      <c r="S726" s="2"/>
      <c r="T726" s="2"/>
      <c r="U726" s="2"/>
      <c r="V726" s="2700"/>
      <c r="W726" s="2700"/>
      <c r="X726" s="2700"/>
      <c r="Y726" s="2700"/>
      <c r="Z726" s="2700">
        <v>0.67500000000000004</v>
      </c>
      <c r="AA726" s="2700">
        <v>0</v>
      </c>
    </row>
    <row r="727" spans="1:27" ht="25.5">
      <c r="A727" s="2706">
        <v>14</v>
      </c>
      <c r="B727" s="1156" t="s">
        <v>23826</v>
      </c>
      <c r="C727" s="1128"/>
      <c r="D727" s="2699"/>
      <c r="E727" s="2700">
        <v>0.5</v>
      </c>
      <c r="F727" s="2700">
        <f t="shared" si="40"/>
        <v>0</v>
      </c>
      <c r="G727" s="2701"/>
      <c r="H727" s="2701"/>
      <c r="I727" s="2"/>
      <c r="J727" s="2"/>
      <c r="K727" s="2"/>
      <c r="L727" s="2701"/>
      <c r="M727" s="2"/>
      <c r="N727" s="2"/>
      <c r="O727" s="2"/>
      <c r="P727" s="2701">
        <v>0.5</v>
      </c>
      <c r="Q727" s="2700">
        <v>0.5</v>
      </c>
      <c r="R727" s="1128">
        <v>5</v>
      </c>
      <c r="S727" s="2"/>
      <c r="T727" s="2"/>
      <c r="U727" s="2"/>
      <c r="V727" s="2700"/>
      <c r="W727" s="2700"/>
      <c r="X727" s="2700"/>
      <c r="Y727" s="2700"/>
      <c r="Z727" s="2700">
        <v>0.5</v>
      </c>
      <c r="AA727" s="2700">
        <v>0</v>
      </c>
    </row>
    <row r="728" spans="1:27" ht="25.5">
      <c r="A728" s="2706">
        <v>15</v>
      </c>
      <c r="B728" s="1156" t="s">
        <v>23827</v>
      </c>
      <c r="C728" s="1128"/>
      <c r="D728" s="2699"/>
      <c r="E728" s="2700">
        <v>0.51</v>
      </c>
      <c r="F728" s="2700">
        <f t="shared" si="40"/>
        <v>0</v>
      </c>
      <c r="G728" s="2701"/>
      <c r="H728" s="2701"/>
      <c r="I728" s="2"/>
      <c r="J728" s="2"/>
      <c r="K728" s="2"/>
      <c r="L728" s="2701"/>
      <c r="M728" s="2"/>
      <c r="N728" s="2"/>
      <c r="O728" s="2"/>
      <c r="P728" s="2701">
        <v>0.51</v>
      </c>
      <c r="Q728" s="2700">
        <v>0.51</v>
      </c>
      <c r="R728" s="1128">
        <v>5</v>
      </c>
      <c r="S728" s="2"/>
      <c r="T728" s="2"/>
      <c r="U728" s="2"/>
      <c r="V728" s="2700"/>
      <c r="W728" s="2700"/>
      <c r="X728" s="2700"/>
      <c r="Y728" s="2700"/>
      <c r="Z728" s="2700">
        <v>0</v>
      </c>
      <c r="AA728" s="2700">
        <v>0.51</v>
      </c>
    </row>
    <row r="729" spans="1:27" ht="25.5">
      <c r="A729" s="2706">
        <v>16</v>
      </c>
      <c r="B729" s="1156" t="s">
        <v>23828</v>
      </c>
      <c r="C729" s="1128"/>
      <c r="D729" s="2699"/>
      <c r="E729" s="2700">
        <v>0.245</v>
      </c>
      <c r="F729" s="2700">
        <f t="shared" si="40"/>
        <v>0</v>
      </c>
      <c r="G729" s="2701"/>
      <c r="H729" s="2701"/>
      <c r="I729" s="2"/>
      <c r="J729" s="2"/>
      <c r="K729" s="2"/>
      <c r="L729" s="2701"/>
      <c r="M729" s="2"/>
      <c r="N729" s="2"/>
      <c r="O729" s="2"/>
      <c r="P729" s="2701">
        <v>0.245</v>
      </c>
      <c r="Q729" s="2700">
        <v>0.245</v>
      </c>
      <c r="R729" s="1128">
        <v>5</v>
      </c>
      <c r="S729" s="2"/>
      <c r="T729" s="2"/>
      <c r="U729" s="2"/>
      <c r="V729" s="2700"/>
      <c r="W729" s="2700"/>
      <c r="X729" s="2700"/>
      <c r="Y729" s="2700"/>
      <c r="Z729" s="2700">
        <v>0</v>
      </c>
      <c r="AA729" s="2700">
        <v>0.245</v>
      </c>
    </row>
    <row r="730" spans="1:27" ht="25.5">
      <c r="A730" s="2706">
        <v>17</v>
      </c>
      <c r="B730" s="1156" t="s">
        <v>23829</v>
      </c>
      <c r="C730" s="1128"/>
      <c r="D730" s="2699"/>
      <c r="E730" s="2700">
        <v>0.23</v>
      </c>
      <c r="F730" s="2700">
        <f t="shared" si="40"/>
        <v>0</v>
      </c>
      <c r="G730" s="2701"/>
      <c r="H730" s="2701"/>
      <c r="I730" s="2"/>
      <c r="J730" s="2"/>
      <c r="K730" s="2"/>
      <c r="L730" s="2701"/>
      <c r="M730" s="2"/>
      <c r="N730" s="2"/>
      <c r="O730" s="2"/>
      <c r="P730" s="2701">
        <v>0.23</v>
      </c>
      <c r="Q730" s="2700">
        <v>0.23</v>
      </c>
      <c r="R730" s="1128">
        <v>5</v>
      </c>
      <c r="S730" s="2"/>
      <c r="T730" s="2"/>
      <c r="U730" s="2"/>
      <c r="V730" s="2700"/>
      <c r="W730" s="2700"/>
      <c r="X730" s="2700"/>
      <c r="Y730" s="2700"/>
      <c r="Z730" s="2700">
        <v>0.23</v>
      </c>
      <c r="AA730" s="2700">
        <v>0</v>
      </c>
    </row>
    <row r="731" spans="1:27" ht="25.5">
      <c r="A731" s="2706">
        <v>18</v>
      </c>
      <c r="B731" s="1156" t="s">
        <v>23830</v>
      </c>
      <c r="C731" s="1128"/>
      <c r="D731" s="2699"/>
      <c r="E731" s="2700">
        <v>0.35499999999999998</v>
      </c>
      <c r="F731" s="2700">
        <f t="shared" si="40"/>
        <v>0</v>
      </c>
      <c r="G731" s="2701"/>
      <c r="H731" s="2701"/>
      <c r="I731" s="2"/>
      <c r="J731" s="2"/>
      <c r="K731" s="2"/>
      <c r="L731" s="2701"/>
      <c r="M731" s="2"/>
      <c r="N731" s="2"/>
      <c r="O731" s="2"/>
      <c r="P731" s="2701">
        <v>0.35499999999999998</v>
      </c>
      <c r="Q731" s="2700">
        <v>0.35499999999999998</v>
      </c>
      <c r="R731" s="1128">
        <v>5</v>
      </c>
      <c r="S731" s="2"/>
      <c r="T731" s="2"/>
      <c r="U731" s="2"/>
      <c r="V731" s="2700"/>
      <c r="W731" s="2700"/>
      <c r="X731" s="2700"/>
      <c r="Y731" s="2700"/>
      <c r="Z731" s="2700">
        <v>0</v>
      </c>
      <c r="AA731" s="2700">
        <v>0.35499999999999998</v>
      </c>
    </row>
    <row r="732" spans="1:27" ht="25.5">
      <c r="A732" s="2706">
        <v>19</v>
      </c>
      <c r="B732" s="1156" t="s">
        <v>23831</v>
      </c>
      <c r="C732" s="1128"/>
      <c r="D732" s="2699"/>
      <c r="E732" s="2700">
        <v>0.26500000000000001</v>
      </c>
      <c r="F732" s="2700">
        <f t="shared" si="40"/>
        <v>0</v>
      </c>
      <c r="G732" s="2701"/>
      <c r="H732" s="2701"/>
      <c r="I732" s="2"/>
      <c r="J732" s="2"/>
      <c r="K732" s="2"/>
      <c r="L732" s="2701"/>
      <c r="M732" s="2"/>
      <c r="N732" s="2"/>
      <c r="O732" s="2"/>
      <c r="P732" s="2701">
        <v>0.26500000000000001</v>
      </c>
      <c r="Q732" s="2700">
        <v>0.26500000000000001</v>
      </c>
      <c r="R732" s="1128">
        <v>5</v>
      </c>
      <c r="S732" s="2"/>
      <c r="T732" s="2"/>
      <c r="U732" s="2"/>
      <c r="V732" s="2700"/>
      <c r="W732" s="2700"/>
      <c r="X732" s="2700"/>
      <c r="Y732" s="2700"/>
      <c r="Z732" s="2700">
        <v>0</v>
      </c>
      <c r="AA732" s="2700">
        <v>0.26500000000000001</v>
      </c>
    </row>
    <row r="733" spans="1:27" ht="25.5">
      <c r="A733" s="2706">
        <v>20</v>
      </c>
      <c r="B733" s="1156" t="s">
        <v>23832</v>
      </c>
      <c r="C733" s="1128"/>
      <c r="D733" s="2699"/>
      <c r="E733" s="2700">
        <v>0.11</v>
      </c>
      <c r="F733" s="2700">
        <f t="shared" si="40"/>
        <v>0</v>
      </c>
      <c r="G733" s="2701"/>
      <c r="H733" s="2701"/>
      <c r="I733" s="2"/>
      <c r="J733" s="2"/>
      <c r="K733" s="2"/>
      <c r="L733" s="2701"/>
      <c r="M733" s="2"/>
      <c r="N733" s="2"/>
      <c r="O733" s="2"/>
      <c r="P733" s="2701">
        <v>0.11</v>
      </c>
      <c r="Q733" s="2700">
        <v>0.11</v>
      </c>
      <c r="R733" s="1128">
        <v>5</v>
      </c>
      <c r="S733" s="2"/>
      <c r="T733" s="2"/>
      <c r="U733" s="2"/>
      <c r="V733" s="2700"/>
      <c r="W733" s="2700"/>
      <c r="X733" s="2700"/>
      <c r="Y733" s="2700"/>
      <c r="Z733" s="2700">
        <v>0.11</v>
      </c>
      <c r="AA733" s="2700">
        <v>0</v>
      </c>
    </row>
    <row r="734" spans="1:27" ht="25.5">
      <c r="A734" s="2706">
        <v>21</v>
      </c>
      <c r="B734" s="1156" t="s">
        <v>23833</v>
      </c>
      <c r="C734" s="1128"/>
      <c r="D734" s="2699"/>
      <c r="E734" s="2700">
        <v>0.105</v>
      </c>
      <c r="F734" s="2700">
        <f t="shared" si="40"/>
        <v>0</v>
      </c>
      <c r="G734" s="2701"/>
      <c r="H734" s="2701"/>
      <c r="I734" s="2"/>
      <c r="J734" s="2"/>
      <c r="K734" s="2"/>
      <c r="L734" s="2701"/>
      <c r="M734" s="2"/>
      <c r="N734" s="2"/>
      <c r="O734" s="2"/>
      <c r="P734" s="2701">
        <v>0.105</v>
      </c>
      <c r="Q734" s="2700">
        <v>0.105</v>
      </c>
      <c r="R734" s="1128">
        <v>5</v>
      </c>
      <c r="S734" s="2"/>
      <c r="T734" s="2"/>
      <c r="U734" s="2"/>
      <c r="V734" s="2700"/>
      <c r="W734" s="2700"/>
      <c r="X734" s="2700"/>
      <c r="Y734" s="2700"/>
      <c r="Z734" s="2700">
        <v>0.105</v>
      </c>
      <c r="AA734" s="2700">
        <v>0</v>
      </c>
    </row>
    <row r="735" spans="1:27" ht="25.5">
      <c r="A735" s="2706">
        <v>22</v>
      </c>
      <c r="B735" s="1156" t="s">
        <v>23834</v>
      </c>
      <c r="C735" s="1128"/>
      <c r="D735" s="2699"/>
      <c r="E735" s="2700">
        <v>0.105</v>
      </c>
      <c r="F735" s="2700">
        <v>0.105</v>
      </c>
      <c r="G735" s="2701">
        <v>0.105</v>
      </c>
      <c r="H735" s="2701"/>
      <c r="I735" s="2"/>
      <c r="J735" s="2"/>
      <c r="K735" s="2"/>
      <c r="L735" s="2701"/>
      <c r="M735" s="2"/>
      <c r="N735" s="2"/>
      <c r="O735" s="2"/>
      <c r="P735" s="2701"/>
      <c r="Q735" s="2700"/>
      <c r="R735" s="1128">
        <v>5</v>
      </c>
      <c r="S735" s="2"/>
      <c r="T735" s="2"/>
      <c r="U735" s="2"/>
      <c r="V735" s="2700"/>
      <c r="W735" s="2700"/>
      <c r="X735" s="2700"/>
      <c r="Y735" s="2700"/>
      <c r="Z735" s="2700">
        <v>0.105</v>
      </c>
      <c r="AA735" s="2700">
        <v>0</v>
      </c>
    </row>
    <row r="736" spans="1:27" ht="25.5">
      <c r="A736" s="2706">
        <v>23</v>
      </c>
      <c r="B736" s="1156" t="s">
        <v>23835</v>
      </c>
      <c r="C736" s="1128"/>
      <c r="D736" s="2699"/>
      <c r="E736" s="2700">
        <v>0.19500000000000001</v>
      </c>
      <c r="F736" s="2700">
        <f t="shared" si="40"/>
        <v>0</v>
      </c>
      <c r="G736" s="2701"/>
      <c r="H736" s="2701"/>
      <c r="I736" s="2"/>
      <c r="J736" s="2"/>
      <c r="K736" s="2"/>
      <c r="L736" s="2701"/>
      <c r="M736" s="2"/>
      <c r="N736" s="2"/>
      <c r="O736" s="2"/>
      <c r="P736" s="2701">
        <v>0.19500000000000001</v>
      </c>
      <c r="Q736" s="2700">
        <v>0.19500000000000001</v>
      </c>
      <c r="R736" s="1128">
        <v>5</v>
      </c>
      <c r="S736" s="2"/>
      <c r="T736" s="2"/>
      <c r="U736" s="2"/>
      <c r="V736" s="2700"/>
      <c r="W736" s="2700"/>
      <c r="X736" s="2700"/>
      <c r="Y736" s="2700"/>
      <c r="Z736" s="2700">
        <v>0.19500000000000001</v>
      </c>
      <c r="AA736" s="2700">
        <v>0</v>
      </c>
    </row>
    <row r="737" spans="1:27" ht="25.5">
      <c r="A737" s="2706">
        <v>24</v>
      </c>
      <c r="B737" s="1156" t="s">
        <v>23836</v>
      </c>
      <c r="C737" s="1128"/>
      <c r="D737" s="2699"/>
      <c r="E737" s="2700">
        <v>0.12</v>
      </c>
      <c r="F737" s="2700">
        <f t="shared" si="40"/>
        <v>0</v>
      </c>
      <c r="G737" s="2701"/>
      <c r="H737" s="2701"/>
      <c r="I737" s="2"/>
      <c r="J737" s="2"/>
      <c r="K737" s="2"/>
      <c r="L737" s="2701"/>
      <c r="M737" s="2"/>
      <c r="N737" s="2"/>
      <c r="O737" s="2"/>
      <c r="P737" s="2701">
        <v>0.12</v>
      </c>
      <c r="Q737" s="2700">
        <v>0.12</v>
      </c>
      <c r="R737" s="1128">
        <v>5</v>
      </c>
      <c r="S737" s="2"/>
      <c r="T737" s="2"/>
      <c r="U737" s="2"/>
      <c r="V737" s="2700"/>
      <c r="W737" s="2700"/>
      <c r="X737" s="2700"/>
      <c r="Y737" s="2700"/>
      <c r="Z737" s="2700">
        <v>0.12</v>
      </c>
      <c r="AA737" s="2700">
        <v>0</v>
      </c>
    </row>
    <row r="738" spans="1:27" ht="25.5">
      <c r="A738" s="2706">
        <v>25</v>
      </c>
      <c r="B738" s="1156" t="s">
        <v>23837</v>
      </c>
      <c r="C738" s="1128"/>
      <c r="D738" s="2699"/>
      <c r="E738" s="2700">
        <v>0.2</v>
      </c>
      <c r="F738" s="2700">
        <f t="shared" si="40"/>
        <v>0</v>
      </c>
      <c r="G738" s="2701"/>
      <c r="H738" s="2701"/>
      <c r="I738" s="2"/>
      <c r="J738" s="2"/>
      <c r="K738" s="2"/>
      <c r="L738" s="2701"/>
      <c r="M738" s="2"/>
      <c r="N738" s="2"/>
      <c r="O738" s="2"/>
      <c r="P738" s="2701">
        <v>0.2</v>
      </c>
      <c r="Q738" s="2700">
        <v>0.2</v>
      </c>
      <c r="R738" s="1128">
        <v>5</v>
      </c>
      <c r="S738" s="2"/>
      <c r="T738" s="2"/>
      <c r="U738" s="2"/>
      <c r="V738" s="2700"/>
      <c r="W738" s="2700"/>
      <c r="X738" s="2700"/>
      <c r="Y738" s="2700"/>
      <c r="Z738" s="2700">
        <v>0.2</v>
      </c>
      <c r="AA738" s="2700">
        <v>0</v>
      </c>
    </row>
    <row r="739" spans="1:27" ht="25.5">
      <c r="A739" s="2706">
        <v>26</v>
      </c>
      <c r="B739" s="1156" t="s">
        <v>23838</v>
      </c>
      <c r="C739" s="1128"/>
      <c r="D739" s="2699"/>
      <c r="E739" s="2700">
        <v>0.15</v>
      </c>
      <c r="F739" s="2700">
        <f t="shared" si="40"/>
        <v>0</v>
      </c>
      <c r="G739" s="2701"/>
      <c r="H739" s="2701"/>
      <c r="I739" s="2"/>
      <c r="J739" s="2"/>
      <c r="K739" s="2"/>
      <c r="L739" s="2701"/>
      <c r="M739" s="2"/>
      <c r="N739" s="2"/>
      <c r="O739" s="2"/>
      <c r="P739" s="2701">
        <v>0.15</v>
      </c>
      <c r="Q739" s="2700">
        <v>0.15</v>
      </c>
      <c r="R739" s="1128">
        <v>5</v>
      </c>
      <c r="S739" s="2"/>
      <c r="T739" s="2"/>
      <c r="U739" s="2"/>
      <c r="V739" s="2700"/>
      <c r="W739" s="2700"/>
      <c r="X739" s="2700"/>
      <c r="Y739" s="2700"/>
      <c r="Z739" s="2700">
        <v>0.15</v>
      </c>
      <c r="AA739" s="2700">
        <v>0</v>
      </c>
    </row>
    <row r="740" spans="1:27" ht="25.5">
      <c r="A740" s="2706">
        <v>27</v>
      </c>
      <c r="B740" s="1156" t="s">
        <v>23839</v>
      </c>
      <c r="C740" s="1128"/>
      <c r="D740" s="2699"/>
      <c r="E740" s="2700">
        <v>0.87</v>
      </c>
      <c r="F740" s="2700">
        <f t="shared" si="40"/>
        <v>0</v>
      </c>
      <c r="G740" s="2701"/>
      <c r="H740" s="2701"/>
      <c r="I740" s="2"/>
      <c r="J740" s="2"/>
      <c r="K740" s="2"/>
      <c r="L740" s="2701"/>
      <c r="M740" s="2"/>
      <c r="N740" s="2"/>
      <c r="O740" s="2"/>
      <c r="P740" s="2701">
        <v>0.87</v>
      </c>
      <c r="Q740" s="2700">
        <v>0.87</v>
      </c>
      <c r="R740" s="1128">
        <v>5</v>
      </c>
      <c r="S740" s="2"/>
      <c r="T740" s="2"/>
      <c r="U740" s="2"/>
      <c r="V740" s="2700"/>
      <c r="W740" s="2700"/>
      <c r="X740" s="2700"/>
      <c r="Y740" s="2700"/>
      <c r="Z740" s="2700">
        <v>0.87</v>
      </c>
      <c r="AA740" s="2700">
        <v>0</v>
      </c>
    </row>
    <row r="741" spans="1:27" ht="25.5">
      <c r="A741" s="2706">
        <v>28</v>
      </c>
      <c r="B741" s="1156" t="s">
        <v>23840</v>
      </c>
      <c r="C741" s="1128"/>
      <c r="D741" s="2699"/>
      <c r="E741" s="2700">
        <v>0.5</v>
      </c>
      <c r="F741" s="2700">
        <f t="shared" si="40"/>
        <v>0</v>
      </c>
      <c r="G741" s="2701"/>
      <c r="H741" s="2701"/>
      <c r="I741" s="2"/>
      <c r="J741" s="2"/>
      <c r="K741" s="2"/>
      <c r="L741" s="2701"/>
      <c r="M741" s="2"/>
      <c r="N741" s="2"/>
      <c r="O741" s="2"/>
      <c r="P741" s="2701">
        <v>0.5</v>
      </c>
      <c r="Q741" s="2700">
        <v>0.5</v>
      </c>
      <c r="R741" s="1128">
        <v>5</v>
      </c>
      <c r="S741" s="2"/>
      <c r="T741" s="2"/>
      <c r="U741" s="2"/>
      <c r="V741" s="2700"/>
      <c r="W741" s="2700"/>
      <c r="X741" s="2700"/>
      <c r="Y741" s="2700"/>
      <c r="Z741" s="2700">
        <v>0</v>
      </c>
      <c r="AA741" s="2700">
        <v>0.5</v>
      </c>
    </row>
    <row r="742" spans="1:27" ht="25.5">
      <c r="A742" s="2706">
        <v>29</v>
      </c>
      <c r="B742" s="1156" t="s">
        <v>23841</v>
      </c>
      <c r="C742" s="1128"/>
      <c r="D742" s="2699"/>
      <c r="E742" s="2700">
        <v>0.13</v>
      </c>
      <c r="F742" s="2700">
        <f t="shared" si="40"/>
        <v>0</v>
      </c>
      <c r="G742" s="2701"/>
      <c r="H742" s="2701"/>
      <c r="I742" s="2"/>
      <c r="J742" s="2"/>
      <c r="K742" s="2"/>
      <c r="L742" s="2701"/>
      <c r="M742" s="2"/>
      <c r="N742" s="2"/>
      <c r="O742" s="2"/>
      <c r="P742" s="2701">
        <v>0.13</v>
      </c>
      <c r="Q742" s="2700">
        <v>0.13</v>
      </c>
      <c r="R742" s="1128">
        <v>5</v>
      </c>
      <c r="S742" s="2"/>
      <c r="T742" s="2"/>
      <c r="U742" s="2"/>
      <c r="V742" s="2700"/>
      <c r="W742" s="2700"/>
      <c r="X742" s="2700"/>
      <c r="Y742" s="2700"/>
      <c r="Z742" s="2700">
        <v>0</v>
      </c>
      <c r="AA742" s="2700">
        <v>0.13</v>
      </c>
    </row>
    <row r="743" spans="1:27" ht="25.5">
      <c r="A743" s="2706">
        <v>30</v>
      </c>
      <c r="B743" s="1156" t="s">
        <v>23842</v>
      </c>
      <c r="C743" s="1128"/>
      <c r="D743" s="2699"/>
      <c r="E743" s="2700">
        <v>1.0900000000000001</v>
      </c>
      <c r="F743" s="2700">
        <f t="shared" si="40"/>
        <v>0</v>
      </c>
      <c r="G743" s="2701"/>
      <c r="H743" s="2701"/>
      <c r="I743" s="2"/>
      <c r="J743" s="2"/>
      <c r="K743" s="2"/>
      <c r="L743" s="2701"/>
      <c r="M743" s="2"/>
      <c r="N743" s="2"/>
      <c r="O743" s="2"/>
      <c r="P743" s="2701">
        <v>1.0900000000000001</v>
      </c>
      <c r="Q743" s="2700">
        <v>1.0900000000000001</v>
      </c>
      <c r="R743" s="1128">
        <v>5</v>
      </c>
      <c r="S743" s="2"/>
      <c r="T743" s="2"/>
      <c r="U743" s="2"/>
      <c r="V743" s="2700"/>
      <c r="W743" s="2700"/>
      <c r="X743" s="2700"/>
      <c r="Y743" s="2700"/>
      <c r="Z743" s="2700">
        <v>1.0900000000000001</v>
      </c>
      <c r="AA743" s="2700">
        <v>0</v>
      </c>
    </row>
    <row r="744" spans="1:27" ht="25.5">
      <c r="A744" s="2706">
        <v>31</v>
      </c>
      <c r="B744" s="1156" t="s">
        <v>23843</v>
      </c>
      <c r="C744" s="1128"/>
      <c r="D744" s="2699"/>
      <c r="E744" s="2700">
        <v>0.44600000000000001</v>
      </c>
      <c r="F744" s="2700">
        <f t="shared" si="40"/>
        <v>0</v>
      </c>
      <c r="G744" s="2701"/>
      <c r="H744" s="2701"/>
      <c r="I744" s="2"/>
      <c r="J744" s="2"/>
      <c r="K744" s="2"/>
      <c r="L744" s="2701"/>
      <c r="M744" s="2"/>
      <c r="N744" s="2"/>
      <c r="O744" s="2"/>
      <c r="P744" s="2701">
        <v>0.44600000000000001</v>
      </c>
      <c r="Q744" s="2700">
        <v>0.44600000000000001</v>
      </c>
      <c r="R744" s="1128">
        <v>5</v>
      </c>
      <c r="S744" s="2"/>
      <c r="T744" s="2"/>
      <c r="U744" s="2"/>
      <c r="V744" s="2700"/>
      <c r="W744" s="2700"/>
      <c r="X744" s="2700"/>
      <c r="Y744" s="2700"/>
      <c r="Z744" s="2700">
        <v>0</v>
      </c>
      <c r="AA744" s="2700">
        <v>0.44600000000000001</v>
      </c>
    </row>
    <row r="745" spans="1:27" ht="25.5">
      <c r="A745" s="2706">
        <v>32</v>
      </c>
      <c r="B745" s="1156" t="s">
        <v>23844</v>
      </c>
      <c r="C745" s="1128"/>
      <c r="D745" s="2699"/>
      <c r="E745" s="2700">
        <v>0.58499999999999996</v>
      </c>
      <c r="F745" s="2700">
        <f t="shared" si="40"/>
        <v>0</v>
      </c>
      <c r="G745" s="2701"/>
      <c r="H745" s="2701"/>
      <c r="I745" s="2"/>
      <c r="J745" s="2"/>
      <c r="K745" s="2"/>
      <c r="L745" s="2701"/>
      <c r="M745" s="2"/>
      <c r="N745" s="2"/>
      <c r="O745" s="2"/>
      <c r="P745" s="2701">
        <v>0.58499999999999996</v>
      </c>
      <c r="Q745" s="2700">
        <v>0.58499999999999996</v>
      </c>
      <c r="R745" s="1128">
        <v>5</v>
      </c>
      <c r="S745" s="2"/>
      <c r="T745" s="2"/>
      <c r="U745" s="2"/>
      <c r="V745" s="2700"/>
      <c r="W745" s="2700"/>
      <c r="X745" s="2700"/>
      <c r="Y745" s="2700"/>
      <c r="Z745" s="2700">
        <v>0</v>
      </c>
      <c r="AA745" s="2700">
        <v>0.58499999999999996</v>
      </c>
    </row>
    <row r="746" spans="1:27">
      <c r="A746" s="2706">
        <v>33</v>
      </c>
      <c r="B746" s="1156" t="s">
        <v>23845</v>
      </c>
      <c r="C746" s="1128"/>
      <c r="D746" s="2699"/>
      <c r="E746" s="2700">
        <v>0.16500000000000001</v>
      </c>
      <c r="F746" s="2700">
        <f t="shared" si="40"/>
        <v>0</v>
      </c>
      <c r="G746" s="2701"/>
      <c r="H746" s="2701"/>
      <c r="I746" s="2"/>
      <c r="J746" s="2"/>
      <c r="K746" s="2"/>
      <c r="L746" s="2701"/>
      <c r="M746" s="2"/>
      <c r="N746" s="2"/>
      <c r="O746" s="2"/>
      <c r="P746" s="2701">
        <v>0.16500000000000001</v>
      </c>
      <c r="Q746" s="2700">
        <v>0.16500000000000001</v>
      </c>
      <c r="R746" s="1128">
        <v>5</v>
      </c>
      <c r="S746" s="2"/>
      <c r="T746" s="2"/>
      <c r="U746" s="2"/>
      <c r="V746" s="2700"/>
      <c r="W746" s="2700"/>
      <c r="X746" s="2700"/>
      <c r="Y746" s="2700"/>
      <c r="Z746" s="2700">
        <v>0</v>
      </c>
      <c r="AA746" s="2700">
        <v>0.16500000000000001</v>
      </c>
    </row>
    <row r="747" spans="1:27" ht="25.5">
      <c r="A747" s="2706">
        <v>34</v>
      </c>
      <c r="B747" s="1156" t="s">
        <v>23846</v>
      </c>
      <c r="C747" s="1128"/>
      <c r="D747" s="2699"/>
      <c r="E747" s="2700">
        <v>0.26</v>
      </c>
      <c r="F747" s="2700">
        <f t="shared" si="40"/>
        <v>0</v>
      </c>
      <c r="G747" s="2701"/>
      <c r="H747" s="2701"/>
      <c r="I747" s="2"/>
      <c r="J747" s="2"/>
      <c r="K747" s="2"/>
      <c r="L747" s="2701"/>
      <c r="M747" s="2"/>
      <c r="N747" s="2"/>
      <c r="O747" s="2"/>
      <c r="P747" s="2701">
        <v>0.26</v>
      </c>
      <c r="Q747" s="2700">
        <v>0.26</v>
      </c>
      <c r="R747" s="1128">
        <v>5</v>
      </c>
      <c r="S747" s="2"/>
      <c r="T747" s="2"/>
      <c r="U747" s="2"/>
      <c r="V747" s="2700"/>
      <c r="W747" s="2700"/>
      <c r="X747" s="2700"/>
      <c r="Y747" s="2700"/>
      <c r="Z747" s="2700">
        <v>0.26</v>
      </c>
      <c r="AA747" s="2700">
        <v>0</v>
      </c>
    </row>
    <row r="748" spans="1:27" ht="25.5">
      <c r="A748" s="2706">
        <v>35</v>
      </c>
      <c r="B748" s="1156" t="s">
        <v>23847</v>
      </c>
      <c r="C748" s="1128"/>
      <c r="D748" s="2699"/>
      <c r="E748" s="2700">
        <v>0.34</v>
      </c>
      <c r="F748" s="2700">
        <f t="shared" si="40"/>
        <v>0</v>
      </c>
      <c r="G748" s="2701"/>
      <c r="H748" s="2701"/>
      <c r="I748" s="2"/>
      <c r="J748" s="2"/>
      <c r="K748" s="2"/>
      <c r="L748" s="2701"/>
      <c r="M748" s="2"/>
      <c r="N748" s="2"/>
      <c r="O748" s="2"/>
      <c r="P748" s="2701">
        <v>0.34</v>
      </c>
      <c r="Q748" s="2700">
        <v>0.34</v>
      </c>
      <c r="R748" s="1128">
        <v>5</v>
      </c>
      <c r="S748" s="2"/>
      <c r="T748" s="2"/>
      <c r="U748" s="2"/>
      <c r="V748" s="2700"/>
      <c r="W748" s="2700"/>
      <c r="X748" s="2700"/>
      <c r="Y748" s="2700"/>
      <c r="Z748" s="2700">
        <v>0.34</v>
      </c>
      <c r="AA748" s="2700">
        <v>0</v>
      </c>
    </row>
    <row r="749" spans="1:27">
      <c r="A749" s="2706">
        <v>36</v>
      </c>
      <c r="B749" s="1156" t="s">
        <v>23848</v>
      </c>
      <c r="C749" s="1128"/>
      <c r="D749" s="2699"/>
      <c r="E749" s="2700">
        <v>0.2</v>
      </c>
      <c r="F749" s="2700">
        <f t="shared" si="40"/>
        <v>0</v>
      </c>
      <c r="G749" s="2701"/>
      <c r="H749" s="2701"/>
      <c r="I749" s="2"/>
      <c r="J749" s="2"/>
      <c r="K749" s="2"/>
      <c r="L749" s="2701"/>
      <c r="M749" s="2"/>
      <c r="N749" s="2"/>
      <c r="O749" s="2"/>
      <c r="P749" s="2701">
        <v>0.2</v>
      </c>
      <c r="Q749" s="2700">
        <v>0.2</v>
      </c>
      <c r="R749" s="1128">
        <v>5</v>
      </c>
      <c r="S749" s="2"/>
      <c r="T749" s="2"/>
      <c r="U749" s="2"/>
      <c r="V749" s="2700"/>
      <c r="W749" s="2700"/>
      <c r="X749" s="2700"/>
      <c r="Y749" s="2700"/>
      <c r="Z749" s="2700">
        <v>0</v>
      </c>
      <c r="AA749" s="2700">
        <v>0.2</v>
      </c>
    </row>
    <row r="750" spans="1:27" ht="25.5">
      <c r="A750" s="2706">
        <v>37</v>
      </c>
      <c r="B750" s="1156" t="s">
        <v>23849</v>
      </c>
      <c r="C750" s="1128"/>
      <c r="D750" s="2699"/>
      <c r="E750" s="2700">
        <v>0.8</v>
      </c>
      <c r="F750" s="2700">
        <f t="shared" si="40"/>
        <v>0</v>
      </c>
      <c r="G750" s="2701"/>
      <c r="H750" s="2701"/>
      <c r="I750" s="2"/>
      <c r="J750" s="2"/>
      <c r="K750" s="2"/>
      <c r="L750" s="2701"/>
      <c r="M750" s="2"/>
      <c r="N750" s="2"/>
      <c r="O750" s="2"/>
      <c r="P750" s="2701">
        <v>0.8</v>
      </c>
      <c r="Q750" s="2700">
        <v>0.8</v>
      </c>
      <c r="R750" s="1128">
        <v>5</v>
      </c>
      <c r="S750" s="2"/>
      <c r="T750" s="2"/>
      <c r="U750" s="2"/>
      <c r="V750" s="2700"/>
      <c r="W750" s="2700"/>
      <c r="X750" s="2700"/>
      <c r="Y750" s="2700"/>
      <c r="Z750" s="2700">
        <v>0</v>
      </c>
      <c r="AA750" s="2700">
        <v>0.8</v>
      </c>
    </row>
    <row r="751" spans="1:27">
      <c r="A751" s="2706">
        <v>38</v>
      </c>
      <c r="B751" s="1156" t="s">
        <v>23850</v>
      </c>
      <c r="C751" s="1128"/>
      <c r="D751" s="2699"/>
      <c r="E751" s="2700">
        <v>0.25</v>
      </c>
      <c r="F751" s="2700">
        <f t="shared" si="40"/>
        <v>0</v>
      </c>
      <c r="G751" s="2701"/>
      <c r="H751" s="2701"/>
      <c r="I751" s="2"/>
      <c r="J751" s="2"/>
      <c r="K751" s="2"/>
      <c r="L751" s="2701"/>
      <c r="M751" s="2"/>
      <c r="N751" s="2"/>
      <c r="O751" s="2"/>
      <c r="P751" s="2701">
        <v>0.25</v>
      </c>
      <c r="Q751" s="2700">
        <v>0.25</v>
      </c>
      <c r="R751" s="1128">
        <v>5</v>
      </c>
      <c r="S751" s="2"/>
      <c r="T751" s="2"/>
      <c r="U751" s="2"/>
      <c r="V751" s="2700"/>
      <c r="W751" s="2700"/>
      <c r="X751" s="2700"/>
      <c r="Y751" s="2700"/>
      <c r="Z751" s="2700">
        <v>0</v>
      </c>
      <c r="AA751" s="2700">
        <v>0.25</v>
      </c>
    </row>
    <row r="752" spans="1:27">
      <c r="A752" s="2706">
        <v>39</v>
      </c>
      <c r="B752" s="1156" t="s">
        <v>23851</v>
      </c>
      <c r="C752" s="1128"/>
      <c r="D752" s="2699"/>
      <c r="E752" s="2700">
        <v>0.125</v>
      </c>
      <c r="F752" s="2700">
        <f t="shared" si="40"/>
        <v>0</v>
      </c>
      <c r="G752" s="2701"/>
      <c r="H752" s="2701"/>
      <c r="I752" s="2"/>
      <c r="J752" s="2"/>
      <c r="K752" s="2"/>
      <c r="L752" s="2701"/>
      <c r="M752" s="2"/>
      <c r="N752" s="2"/>
      <c r="O752" s="2"/>
      <c r="P752" s="2701">
        <v>0.125</v>
      </c>
      <c r="Q752" s="2700">
        <v>0.125</v>
      </c>
      <c r="R752" s="1128">
        <v>5</v>
      </c>
      <c r="S752" s="2"/>
      <c r="T752" s="2"/>
      <c r="U752" s="2"/>
      <c r="V752" s="2700"/>
      <c r="W752" s="2700"/>
      <c r="X752" s="2700"/>
      <c r="Y752" s="2700"/>
      <c r="Z752" s="2700">
        <v>0</v>
      </c>
      <c r="AA752" s="2700">
        <v>0.125</v>
      </c>
    </row>
    <row r="753" spans="1:27" ht="25.5">
      <c r="A753" s="2706">
        <v>40</v>
      </c>
      <c r="B753" s="1156" t="s">
        <v>23852</v>
      </c>
      <c r="C753" s="1128"/>
      <c r="D753" s="2699"/>
      <c r="E753" s="2700">
        <v>0.21</v>
      </c>
      <c r="F753" s="2700">
        <f t="shared" si="40"/>
        <v>0</v>
      </c>
      <c r="G753" s="2701"/>
      <c r="H753" s="2701"/>
      <c r="I753" s="2"/>
      <c r="J753" s="2"/>
      <c r="K753" s="2"/>
      <c r="L753" s="2701"/>
      <c r="M753" s="2"/>
      <c r="N753" s="2"/>
      <c r="O753" s="2"/>
      <c r="P753" s="2701">
        <v>0.21</v>
      </c>
      <c r="Q753" s="2700">
        <v>0.21</v>
      </c>
      <c r="R753" s="1128">
        <v>5</v>
      </c>
      <c r="S753" s="2"/>
      <c r="T753" s="2"/>
      <c r="U753" s="2"/>
      <c r="V753" s="2700"/>
      <c r="W753" s="2700"/>
      <c r="X753" s="2700"/>
      <c r="Y753" s="2700"/>
      <c r="Z753" s="2700">
        <v>0</v>
      </c>
      <c r="AA753" s="2700">
        <v>0.21</v>
      </c>
    </row>
    <row r="754" spans="1:27" ht="25.5">
      <c r="A754" s="2706">
        <v>41</v>
      </c>
      <c r="B754" s="1156" t="s">
        <v>23853</v>
      </c>
      <c r="C754" s="1128"/>
      <c r="D754" s="2699"/>
      <c r="E754" s="2700">
        <v>0.52500000000000002</v>
      </c>
      <c r="F754" s="2700">
        <f t="shared" si="40"/>
        <v>0</v>
      </c>
      <c r="G754" s="2701"/>
      <c r="H754" s="2701"/>
      <c r="I754" s="2"/>
      <c r="J754" s="2"/>
      <c r="K754" s="2"/>
      <c r="L754" s="2701"/>
      <c r="M754" s="2"/>
      <c r="N754" s="2"/>
      <c r="O754" s="2"/>
      <c r="P754" s="2701">
        <v>0.52500000000000002</v>
      </c>
      <c r="Q754" s="2700">
        <v>0.52500000000000002</v>
      </c>
      <c r="R754" s="1128">
        <v>5</v>
      </c>
      <c r="S754" s="2"/>
      <c r="T754" s="2"/>
      <c r="U754" s="2"/>
      <c r="V754" s="2700"/>
      <c r="W754" s="2700"/>
      <c r="X754" s="2700"/>
      <c r="Y754" s="2700"/>
      <c r="Z754" s="2700">
        <v>0.52500000000000002</v>
      </c>
      <c r="AA754" s="2700">
        <v>0</v>
      </c>
    </row>
    <row r="755" spans="1:27" ht="25.5">
      <c r="A755" s="2706">
        <v>42</v>
      </c>
      <c r="B755" s="1156" t="s">
        <v>23854</v>
      </c>
      <c r="C755" s="1128"/>
      <c r="D755" s="2699"/>
      <c r="E755" s="2700">
        <v>0.26500000000000001</v>
      </c>
      <c r="F755" s="2700">
        <f t="shared" si="40"/>
        <v>0</v>
      </c>
      <c r="G755" s="2701"/>
      <c r="H755" s="2701"/>
      <c r="I755" s="2"/>
      <c r="J755" s="2"/>
      <c r="K755" s="2"/>
      <c r="L755" s="2701"/>
      <c r="M755" s="2"/>
      <c r="N755" s="2"/>
      <c r="O755" s="2"/>
      <c r="P755" s="2701">
        <v>0.26500000000000001</v>
      </c>
      <c r="Q755" s="2700">
        <v>0.26500000000000001</v>
      </c>
      <c r="R755" s="1128">
        <v>5</v>
      </c>
      <c r="S755" s="2"/>
      <c r="T755" s="2"/>
      <c r="U755" s="2"/>
      <c r="V755" s="2700"/>
      <c r="W755" s="2700"/>
      <c r="X755" s="2700"/>
      <c r="Y755" s="2700"/>
      <c r="Z755" s="2700">
        <v>0.26500000000000001</v>
      </c>
      <c r="AA755" s="2700">
        <v>0</v>
      </c>
    </row>
    <row r="756" spans="1:27" ht="25.5">
      <c r="A756" s="2706">
        <v>43</v>
      </c>
      <c r="B756" s="1156" t="s">
        <v>23855</v>
      </c>
      <c r="C756" s="1128"/>
      <c r="D756" s="2699"/>
      <c r="E756" s="2700">
        <v>0.24</v>
      </c>
      <c r="F756" s="2700">
        <f t="shared" si="40"/>
        <v>0</v>
      </c>
      <c r="G756" s="2701"/>
      <c r="H756" s="2701"/>
      <c r="I756" s="2"/>
      <c r="J756" s="2"/>
      <c r="K756" s="2"/>
      <c r="L756" s="2701"/>
      <c r="M756" s="2"/>
      <c r="N756" s="2"/>
      <c r="O756" s="2"/>
      <c r="P756" s="2701">
        <v>0.24</v>
      </c>
      <c r="Q756" s="2700">
        <v>0.24</v>
      </c>
      <c r="R756" s="1128">
        <v>5</v>
      </c>
      <c r="S756" s="2"/>
      <c r="T756" s="2"/>
      <c r="U756" s="2"/>
      <c r="V756" s="2700"/>
      <c r="W756" s="2700"/>
      <c r="X756" s="2700"/>
      <c r="Y756" s="2700"/>
      <c r="Z756" s="2700">
        <v>0</v>
      </c>
      <c r="AA756" s="2700">
        <v>0.24</v>
      </c>
    </row>
    <row r="757" spans="1:27" ht="25.5">
      <c r="A757" s="2706">
        <v>44</v>
      </c>
      <c r="B757" s="1156" t="s">
        <v>23856</v>
      </c>
      <c r="C757" s="1128"/>
      <c r="D757" s="2699"/>
      <c r="E757" s="2700">
        <v>0.64500000000000002</v>
      </c>
      <c r="F757" s="2700">
        <f t="shared" si="40"/>
        <v>0</v>
      </c>
      <c r="G757" s="2701"/>
      <c r="H757" s="2701"/>
      <c r="I757" s="2"/>
      <c r="J757" s="2"/>
      <c r="K757" s="2"/>
      <c r="L757" s="2701"/>
      <c r="M757" s="2"/>
      <c r="N757" s="2"/>
      <c r="O757" s="2"/>
      <c r="P757" s="2701">
        <v>0.64500000000000002</v>
      </c>
      <c r="Q757" s="2700">
        <v>0.64500000000000002</v>
      </c>
      <c r="R757" s="1128">
        <v>5</v>
      </c>
      <c r="S757" s="2"/>
      <c r="T757" s="2"/>
      <c r="U757" s="2"/>
      <c r="V757" s="2700"/>
      <c r="W757" s="2700"/>
      <c r="X757" s="2700"/>
      <c r="Y757" s="2700"/>
      <c r="Z757" s="2700">
        <v>0.64500000000000002</v>
      </c>
      <c r="AA757" s="2700">
        <v>0</v>
      </c>
    </row>
    <row r="758" spans="1:27" ht="25.5">
      <c r="A758" s="2706">
        <v>45</v>
      </c>
      <c r="B758" s="1156" t="s">
        <v>23857</v>
      </c>
      <c r="C758" s="1128"/>
      <c r="D758" s="2699"/>
      <c r="E758" s="2700">
        <v>0.1</v>
      </c>
      <c r="F758" s="2700">
        <f t="shared" si="40"/>
        <v>0</v>
      </c>
      <c r="G758" s="2701"/>
      <c r="H758" s="2701"/>
      <c r="I758" s="2"/>
      <c r="J758" s="2"/>
      <c r="K758" s="2"/>
      <c r="L758" s="2701"/>
      <c r="M758" s="2"/>
      <c r="N758" s="2"/>
      <c r="O758" s="2"/>
      <c r="P758" s="2701">
        <v>0.1</v>
      </c>
      <c r="Q758" s="2700">
        <v>0.1</v>
      </c>
      <c r="R758" s="1128">
        <v>5</v>
      </c>
      <c r="S758" s="2"/>
      <c r="T758" s="2"/>
      <c r="U758" s="2"/>
      <c r="V758" s="2700"/>
      <c r="W758" s="2700"/>
      <c r="X758" s="2700"/>
      <c r="Y758" s="2700"/>
      <c r="Z758" s="2700">
        <v>0</v>
      </c>
      <c r="AA758" s="2700">
        <v>0.1</v>
      </c>
    </row>
    <row r="759" spans="1:27" ht="25.5">
      <c r="A759" s="2706">
        <v>46</v>
      </c>
      <c r="B759" s="1156" t="s">
        <v>23858</v>
      </c>
      <c r="C759" s="1128"/>
      <c r="D759" s="2699"/>
      <c r="E759" s="2700">
        <v>0.36499999999999999</v>
      </c>
      <c r="F759" s="2700">
        <f t="shared" si="40"/>
        <v>0</v>
      </c>
      <c r="G759" s="2701"/>
      <c r="H759" s="2701"/>
      <c r="I759" s="2"/>
      <c r="J759" s="2"/>
      <c r="K759" s="2"/>
      <c r="L759" s="2701"/>
      <c r="M759" s="2"/>
      <c r="N759" s="2"/>
      <c r="O759" s="2"/>
      <c r="P759" s="2701">
        <v>0.36499999999999999</v>
      </c>
      <c r="Q759" s="2700">
        <v>0.36499999999999999</v>
      </c>
      <c r="R759" s="1128">
        <v>5</v>
      </c>
      <c r="S759" s="2"/>
      <c r="T759" s="2"/>
      <c r="U759" s="2"/>
      <c r="V759" s="2700"/>
      <c r="W759" s="2700"/>
      <c r="X759" s="2700"/>
      <c r="Y759" s="2700"/>
      <c r="Z759" s="2700">
        <v>0.36499999999999999</v>
      </c>
      <c r="AA759" s="2700">
        <v>0</v>
      </c>
    </row>
    <row r="760" spans="1:27" ht="25.5">
      <c r="A760" s="2706">
        <v>47</v>
      </c>
      <c r="B760" s="1156" t="s">
        <v>23859</v>
      </c>
      <c r="C760" s="1128"/>
      <c r="D760" s="2699"/>
      <c r="E760" s="2700">
        <v>0.115</v>
      </c>
      <c r="F760" s="2700">
        <f t="shared" si="40"/>
        <v>0</v>
      </c>
      <c r="G760" s="2701"/>
      <c r="H760" s="2701"/>
      <c r="I760" s="2"/>
      <c r="J760" s="2"/>
      <c r="K760" s="2"/>
      <c r="L760" s="2701"/>
      <c r="M760" s="2"/>
      <c r="N760" s="2"/>
      <c r="O760" s="2"/>
      <c r="P760" s="2701">
        <v>0.115</v>
      </c>
      <c r="Q760" s="2700">
        <v>0.115</v>
      </c>
      <c r="R760" s="1128">
        <v>5</v>
      </c>
      <c r="S760" s="2"/>
      <c r="T760" s="2"/>
      <c r="U760" s="2"/>
      <c r="V760" s="2700"/>
      <c r="W760" s="2700"/>
      <c r="X760" s="2700"/>
      <c r="Y760" s="2700"/>
      <c r="Z760" s="2700">
        <v>0</v>
      </c>
      <c r="AA760" s="2700">
        <v>0.115</v>
      </c>
    </row>
    <row r="761" spans="1:27">
      <c r="A761" s="2706">
        <v>48</v>
      </c>
      <c r="B761" s="1156" t="s">
        <v>23860</v>
      </c>
      <c r="C761" s="1128"/>
      <c r="D761" s="2699"/>
      <c r="E761" s="2700">
        <v>2.8</v>
      </c>
      <c r="F761" s="2700">
        <f t="shared" si="40"/>
        <v>0</v>
      </c>
      <c r="G761" s="2701"/>
      <c r="H761" s="2701"/>
      <c r="I761" s="2"/>
      <c r="J761" s="2"/>
      <c r="K761" s="2"/>
      <c r="L761" s="2701">
        <v>2.8</v>
      </c>
      <c r="M761" s="2"/>
      <c r="N761" s="2"/>
      <c r="O761" s="2"/>
      <c r="P761" s="2701"/>
      <c r="Q761" s="2700">
        <v>0</v>
      </c>
      <c r="R761" s="1128">
        <v>5</v>
      </c>
      <c r="S761" s="2"/>
      <c r="T761" s="2"/>
      <c r="U761" s="2"/>
      <c r="V761" s="2700"/>
      <c r="W761" s="2700"/>
      <c r="X761" s="2700"/>
      <c r="Y761" s="2700"/>
      <c r="Z761" s="2700">
        <v>2.8</v>
      </c>
      <c r="AA761" s="2700">
        <v>0</v>
      </c>
    </row>
    <row r="762" spans="1:27">
      <c r="A762" s="2706">
        <v>49</v>
      </c>
      <c r="B762" s="1156" t="s">
        <v>23861</v>
      </c>
      <c r="C762" s="1128"/>
      <c r="D762" s="2699"/>
      <c r="E762" s="2700">
        <v>1.1000000000000001</v>
      </c>
      <c r="F762" s="2700">
        <f t="shared" si="40"/>
        <v>0</v>
      </c>
      <c r="G762" s="2701"/>
      <c r="H762" s="2701"/>
      <c r="I762" s="2"/>
      <c r="J762" s="2"/>
      <c r="K762" s="2"/>
      <c r="L762" s="2701">
        <v>1.1000000000000001</v>
      </c>
      <c r="M762" s="2"/>
      <c r="N762" s="2"/>
      <c r="O762" s="2"/>
      <c r="P762" s="2701"/>
      <c r="Q762" s="2700">
        <v>1.1000000000000001</v>
      </c>
      <c r="R762" s="1128">
        <v>5</v>
      </c>
      <c r="S762" s="2"/>
      <c r="T762" s="2"/>
      <c r="U762" s="2"/>
      <c r="V762" s="2700"/>
      <c r="W762" s="2700"/>
      <c r="X762" s="2700"/>
      <c r="Y762" s="2700"/>
      <c r="Z762" s="2700">
        <v>1.1000000000000001</v>
      </c>
      <c r="AA762" s="2700">
        <v>0</v>
      </c>
    </row>
    <row r="763" spans="1:27">
      <c r="A763" s="2706">
        <v>50</v>
      </c>
      <c r="B763" s="1156" t="s">
        <v>23862</v>
      </c>
      <c r="C763" s="1128"/>
      <c r="D763" s="2699"/>
      <c r="E763" s="2700">
        <v>0.6</v>
      </c>
      <c r="F763" s="2700">
        <f t="shared" si="40"/>
        <v>0</v>
      </c>
      <c r="G763" s="2701"/>
      <c r="H763" s="2701"/>
      <c r="I763" s="2"/>
      <c r="J763" s="2"/>
      <c r="K763" s="2"/>
      <c r="L763" s="2701">
        <v>0.6</v>
      </c>
      <c r="M763" s="2"/>
      <c r="N763" s="2"/>
      <c r="O763" s="2"/>
      <c r="P763" s="2701"/>
      <c r="Q763" s="2700"/>
      <c r="R763" s="1128">
        <v>5</v>
      </c>
      <c r="S763" s="2"/>
      <c r="T763" s="2"/>
      <c r="U763" s="2"/>
      <c r="V763" s="2700"/>
      <c r="W763" s="2700"/>
      <c r="X763" s="2700"/>
      <c r="Y763" s="2700"/>
      <c r="Z763" s="2700">
        <v>0.6</v>
      </c>
      <c r="AA763" s="2700">
        <v>0</v>
      </c>
    </row>
    <row r="764" spans="1:27">
      <c r="A764" s="2706">
        <v>51</v>
      </c>
      <c r="B764" s="1156" t="s">
        <v>23863</v>
      </c>
      <c r="C764" s="1128"/>
      <c r="D764" s="2699"/>
      <c r="E764" s="2700">
        <v>0.4</v>
      </c>
      <c r="F764" s="2700">
        <f t="shared" si="40"/>
        <v>0</v>
      </c>
      <c r="G764" s="2701"/>
      <c r="H764" s="2701"/>
      <c r="I764" s="2"/>
      <c r="J764" s="2"/>
      <c r="K764" s="2"/>
      <c r="L764" s="2701">
        <v>0.4</v>
      </c>
      <c r="M764" s="2"/>
      <c r="N764" s="2"/>
      <c r="O764" s="2"/>
      <c r="P764" s="2701"/>
      <c r="Q764" s="2700">
        <v>0</v>
      </c>
      <c r="R764" s="1128">
        <v>5</v>
      </c>
      <c r="S764" s="2"/>
      <c r="T764" s="2"/>
      <c r="U764" s="2"/>
      <c r="V764" s="2700"/>
      <c r="W764" s="2700"/>
      <c r="X764" s="2700"/>
      <c r="Y764" s="2700"/>
      <c r="Z764" s="2700">
        <v>0.4</v>
      </c>
      <c r="AA764" s="2700">
        <v>0</v>
      </c>
    </row>
    <row r="765" spans="1:27">
      <c r="A765" s="2706">
        <v>52</v>
      </c>
      <c r="B765" s="1156" t="s">
        <v>23864</v>
      </c>
      <c r="C765" s="1128"/>
      <c r="D765" s="2699"/>
      <c r="E765" s="2700">
        <v>0.75</v>
      </c>
      <c r="F765" s="2700">
        <f t="shared" si="40"/>
        <v>0</v>
      </c>
      <c r="G765" s="2701"/>
      <c r="H765" s="2701"/>
      <c r="I765" s="2"/>
      <c r="J765" s="2"/>
      <c r="K765" s="2"/>
      <c r="L765" s="2701">
        <v>0.75</v>
      </c>
      <c r="M765" s="2"/>
      <c r="N765" s="2"/>
      <c r="O765" s="2"/>
      <c r="P765" s="2701"/>
      <c r="Q765" s="2700">
        <v>0.75</v>
      </c>
      <c r="R765" s="1128">
        <v>5</v>
      </c>
      <c r="S765" s="2"/>
      <c r="T765" s="2"/>
      <c r="U765" s="2"/>
      <c r="V765" s="2700"/>
      <c r="W765" s="2700"/>
      <c r="X765" s="2700"/>
      <c r="Y765" s="2700"/>
      <c r="Z765" s="2700">
        <v>0.75</v>
      </c>
      <c r="AA765" s="2700">
        <v>0</v>
      </c>
    </row>
    <row r="766" spans="1:27">
      <c r="A766" s="2706">
        <v>53</v>
      </c>
      <c r="B766" s="1156" t="s">
        <v>23865</v>
      </c>
      <c r="C766" s="1128"/>
      <c r="D766" s="2699"/>
      <c r="E766" s="2700">
        <v>0.3</v>
      </c>
      <c r="F766" s="2700">
        <f t="shared" si="40"/>
        <v>0</v>
      </c>
      <c r="G766" s="2701"/>
      <c r="H766" s="2701"/>
      <c r="I766" s="2"/>
      <c r="J766" s="2"/>
      <c r="K766" s="2"/>
      <c r="L766" s="2701">
        <v>0.3</v>
      </c>
      <c r="M766" s="2"/>
      <c r="N766" s="2"/>
      <c r="O766" s="2"/>
      <c r="P766" s="2701"/>
      <c r="Q766" s="2700">
        <v>0.3</v>
      </c>
      <c r="R766" s="1128">
        <v>5</v>
      </c>
      <c r="S766" s="2"/>
      <c r="T766" s="2"/>
      <c r="U766" s="2"/>
      <c r="V766" s="2700"/>
      <c r="W766" s="2700"/>
      <c r="X766" s="2700"/>
      <c r="Y766" s="2700"/>
      <c r="Z766" s="2700">
        <v>0.3</v>
      </c>
      <c r="AA766" s="2700">
        <v>0</v>
      </c>
    </row>
    <row r="767" spans="1:27">
      <c r="A767" s="2706">
        <v>54</v>
      </c>
      <c r="B767" s="1156" t="s">
        <v>23866</v>
      </c>
      <c r="C767" s="1128"/>
      <c r="D767" s="2699"/>
      <c r="E767" s="2700">
        <v>1.5</v>
      </c>
      <c r="F767" s="2700">
        <f t="shared" si="40"/>
        <v>0</v>
      </c>
      <c r="G767" s="2701"/>
      <c r="H767" s="2701"/>
      <c r="I767" s="2"/>
      <c r="J767" s="2"/>
      <c r="K767" s="2"/>
      <c r="L767" s="2701">
        <v>1.5</v>
      </c>
      <c r="M767" s="2"/>
      <c r="N767" s="2"/>
      <c r="O767" s="2"/>
      <c r="P767" s="2701"/>
      <c r="Q767" s="2700">
        <v>1.5</v>
      </c>
      <c r="R767" s="1128">
        <v>5</v>
      </c>
      <c r="S767" s="2"/>
      <c r="T767" s="2"/>
      <c r="U767" s="2"/>
      <c r="V767" s="2700"/>
      <c r="W767" s="2700"/>
      <c r="X767" s="2700"/>
      <c r="Y767" s="2700"/>
      <c r="Z767" s="2700">
        <v>1.5</v>
      </c>
      <c r="AA767" s="2700">
        <v>0</v>
      </c>
    </row>
    <row r="768" spans="1:27">
      <c r="A768" s="2706">
        <v>55</v>
      </c>
      <c r="B768" s="1156" t="s">
        <v>23867</v>
      </c>
      <c r="C768" s="1128"/>
      <c r="D768" s="2699"/>
      <c r="E768" s="2700">
        <v>0.8</v>
      </c>
      <c r="F768" s="2700">
        <f t="shared" si="40"/>
        <v>0.8</v>
      </c>
      <c r="G768" s="2701">
        <v>0.8</v>
      </c>
      <c r="H768" s="2701"/>
      <c r="I768" s="2"/>
      <c r="J768" s="2"/>
      <c r="K768" s="2"/>
      <c r="L768" s="2701"/>
      <c r="M768" s="2"/>
      <c r="N768" s="2"/>
      <c r="O768" s="2"/>
      <c r="P768" s="2701"/>
      <c r="Q768" s="2700">
        <v>0</v>
      </c>
      <c r="R768" s="1128">
        <v>5</v>
      </c>
      <c r="S768" s="2"/>
      <c r="T768" s="2"/>
      <c r="U768" s="2"/>
      <c r="V768" s="2700"/>
      <c r="W768" s="2700"/>
      <c r="X768" s="2700"/>
      <c r="Y768" s="2700"/>
      <c r="Z768" s="2700">
        <v>0.8</v>
      </c>
      <c r="AA768" s="2700">
        <v>0</v>
      </c>
    </row>
    <row r="769" spans="1:27">
      <c r="A769" s="2706">
        <v>56</v>
      </c>
      <c r="B769" s="1156" t="s">
        <v>23868</v>
      </c>
      <c r="C769" s="1128"/>
      <c r="D769" s="2699"/>
      <c r="E769" s="2700">
        <v>0.9</v>
      </c>
      <c r="F769" s="2700">
        <f>G769+H769+I769</f>
        <v>0</v>
      </c>
      <c r="G769" s="2701"/>
      <c r="H769" s="2701"/>
      <c r="I769" s="2"/>
      <c r="J769" s="2"/>
      <c r="K769" s="2"/>
      <c r="L769" s="2701">
        <v>0.9</v>
      </c>
      <c r="M769" s="2"/>
      <c r="N769" s="2"/>
      <c r="O769" s="2"/>
      <c r="P769" s="2701"/>
      <c r="Q769" s="2700">
        <v>0.9</v>
      </c>
      <c r="R769" s="1128">
        <v>5</v>
      </c>
      <c r="S769" s="2"/>
      <c r="T769" s="2"/>
      <c r="U769" s="2"/>
      <c r="V769" s="2700"/>
      <c r="W769" s="2700"/>
      <c r="X769" s="2700"/>
      <c r="Y769" s="2700"/>
      <c r="Z769" s="2700">
        <v>0.9</v>
      </c>
      <c r="AA769" s="2700">
        <v>0</v>
      </c>
    </row>
    <row r="770" spans="1:27">
      <c r="A770" s="2706">
        <v>57</v>
      </c>
      <c r="B770" s="1156" t="s">
        <v>23869</v>
      </c>
      <c r="C770" s="1128"/>
      <c r="D770" s="2699"/>
      <c r="E770" s="2700">
        <v>2.0499999999999998</v>
      </c>
      <c r="F770" s="2700">
        <f>G770+H770+I770</f>
        <v>0</v>
      </c>
      <c r="G770" s="2701"/>
      <c r="H770" s="2701"/>
      <c r="I770" s="2"/>
      <c r="J770" s="2"/>
      <c r="K770" s="2"/>
      <c r="L770" s="2701">
        <v>1.4</v>
      </c>
      <c r="M770" s="2"/>
      <c r="N770" s="2"/>
      <c r="O770" s="2"/>
      <c r="P770" s="2701">
        <v>0.65</v>
      </c>
      <c r="Q770" s="2700">
        <v>0.65</v>
      </c>
      <c r="R770" s="1128">
        <v>5</v>
      </c>
      <c r="S770" s="2"/>
      <c r="T770" s="2"/>
      <c r="U770" s="2"/>
      <c r="V770" s="2700"/>
      <c r="W770" s="2700"/>
      <c r="X770" s="2700"/>
      <c r="Y770" s="2700"/>
      <c r="Z770" s="2700">
        <v>2.0499999999999998</v>
      </c>
      <c r="AA770" s="2700">
        <v>0</v>
      </c>
    </row>
    <row r="771" spans="1:27">
      <c r="A771" s="2706">
        <v>58</v>
      </c>
      <c r="B771" s="1156" t="s">
        <v>23870</v>
      </c>
      <c r="C771" s="1128"/>
      <c r="D771" s="2699"/>
      <c r="E771" s="2700">
        <v>1.05</v>
      </c>
      <c r="F771" s="2700">
        <f t="shared" si="40"/>
        <v>0.15</v>
      </c>
      <c r="G771" s="2701">
        <v>0.15</v>
      </c>
      <c r="H771" s="2701"/>
      <c r="I771" s="2"/>
      <c r="J771" s="2"/>
      <c r="K771" s="2"/>
      <c r="L771" s="2701">
        <v>0.9</v>
      </c>
      <c r="M771" s="2"/>
      <c r="N771" s="2"/>
      <c r="O771" s="2"/>
      <c r="P771" s="2701"/>
      <c r="Q771" s="2700">
        <v>0</v>
      </c>
      <c r="R771" s="1128">
        <v>5</v>
      </c>
      <c r="S771" s="2"/>
      <c r="T771" s="2"/>
      <c r="U771" s="2"/>
      <c r="V771" s="2700"/>
      <c r="W771" s="2700"/>
      <c r="X771" s="2700"/>
      <c r="Y771" s="2700"/>
      <c r="Z771" s="2700">
        <v>1.05</v>
      </c>
      <c r="AA771" s="2700">
        <v>0</v>
      </c>
    </row>
    <row r="772" spans="1:27">
      <c r="A772" s="2706">
        <v>59</v>
      </c>
      <c r="B772" s="1156" t="s">
        <v>23871</v>
      </c>
      <c r="C772" s="1128"/>
      <c r="D772" s="2699"/>
      <c r="E772" s="2700">
        <v>0.6</v>
      </c>
      <c r="F772" s="2700">
        <f t="shared" si="40"/>
        <v>0</v>
      </c>
      <c r="G772" s="2701"/>
      <c r="H772" s="2701"/>
      <c r="I772" s="2"/>
      <c r="J772" s="2"/>
      <c r="K772" s="2"/>
      <c r="L772" s="2701">
        <v>0.6</v>
      </c>
      <c r="M772" s="2"/>
      <c r="N772" s="2"/>
      <c r="O772" s="2"/>
      <c r="P772" s="2701"/>
      <c r="Q772" s="2700">
        <v>0.6</v>
      </c>
      <c r="R772" s="1128">
        <v>5</v>
      </c>
      <c r="S772" s="2"/>
      <c r="T772" s="2"/>
      <c r="U772" s="2"/>
      <c r="V772" s="2700"/>
      <c r="W772" s="2700"/>
      <c r="X772" s="2700"/>
      <c r="Y772" s="2700"/>
      <c r="Z772" s="2700">
        <v>0.6</v>
      </c>
      <c r="AA772" s="2700">
        <v>0</v>
      </c>
    </row>
    <row r="773" spans="1:27">
      <c r="A773" s="2706">
        <v>60</v>
      </c>
      <c r="B773" s="1156" t="s">
        <v>23872</v>
      </c>
      <c r="C773" s="1128"/>
      <c r="D773" s="2699"/>
      <c r="E773" s="2700">
        <v>1.8</v>
      </c>
      <c r="F773" s="2700">
        <f t="shared" si="40"/>
        <v>0</v>
      </c>
      <c r="G773" s="2701"/>
      <c r="H773" s="2701"/>
      <c r="I773" s="2"/>
      <c r="J773" s="2"/>
      <c r="K773" s="2"/>
      <c r="L773" s="2701">
        <v>0.6</v>
      </c>
      <c r="M773" s="2"/>
      <c r="N773" s="2"/>
      <c r="O773" s="2"/>
      <c r="P773" s="2701">
        <v>1.2</v>
      </c>
      <c r="Q773" s="2700">
        <v>1.2</v>
      </c>
      <c r="R773" s="1128">
        <v>5</v>
      </c>
      <c r="S773" s="2"/>
      <c r="T773" s="2"/>
      <c r="U773" s="2"/>
      <c r="V773" s="2700"/>
      <c r="W773" s="2700"/>
      <c r="X773" s="2700"/>
      <c r="Y773" s="2700"/>
      <c r="Z773" s="2700">
        <v>1.8</v>
      </c>
      <c r="AA773" s="2700">
        <v>0</v>
      </c>
    </row>
    <row r="774" spans="1:27">
      <c r="A774" s="2706">
        <v>61</v>
      </c>
      <c r="B774" s="1156" t="s">
        <v>23873</v>
      </c>
      <c r="C774" s="1128"/>
      <c r="D774" s="2699"/>
      <c r="E774" s="2700">
        <v>1.4</v>
      </c>
      <c r="F774" s="2700">
        <f t="shared" si="40"/>
        <v>0</v>
      </c>
      <c r="G774" s="2701"/>
      <c r="H774" s="2701"/>
      <c r="I774" s="2"/>
      <c r="J774" s="2"/>
      <c r="K774" s="2"/>
      <c r="L774" s="2701">
        <v>1.4</v>
      </c>
      <c r="M774" s="2"/>
      <c r="N774" s="2"/>
      <c r="O774" s="2"/>
      <c r="P774" s="2701"/>
      <c r="Q774" s="2700">
        <v>1.4</v>
      </c>
      <c r="R774" s="1128">
        <v>5</v>
      </c>
      <c r="S774" s="2"/>
      <c r="T774" s="2"/>
      <c r="U774" s="2"/>
      <c r="V774" s="2700"/>
      <c r="W774" s="2700"/>
      <c r="X774" s="2700"/>
      <c r="Y774" s="2700"/>
      <c r="Z774" s="2700">
        <v>1.4</v>
      </c>
      <c r="AA774" s="2700"/>
    </row>
    <row r="775" spans="1:27">
      <c r="A775" s="2706">
        <v>62</v>
      </c>
      <c r="B775" s="1156" t="s">
        <v>23874</v>
      </c>
      <c r="C775" s="1128"/>
      <c r="D775" s="2699"/>
      <c r="E775" s="2700">
        <v>0.8</v>
      </c>
      <c r="F775" s="2700">
        <f t="shared" si="40"/>
        <v>0.5</v>
      </c>
      <c r="G775" s="2701">
        <v>0.5</v>
      </c>
      <c r="H775" s="2701"/>
      <c r="I775" s="2"/>
      <c r="J775" s="2"/>
      <c r="K775" s="2"/>
      <c r="L775" s="2701"/>
      <c r="M775" s="2"/>
      <c r="N775" s="2"/>
      <c r="O775" s="2"/>
      <c r="P775" s="2701">
        <v>0.3</v>
      </c>
      <c r="Q775" s="2700">
        <v>0.3</v>
      </c>
      <c r="R775" s="1128">
        <v>5</v>
      </c>
      <c r="S775" s="2"/>
      <c r="T775" s="2"/>
      <c r="U775" s="2"/>
      <c r="V775" s="2700"/>
      <c r="W775" s="2700"/>
      <c r="X775" s="2700"/>
      <c r="Y775" s="2700"/>
      <c r="Z775" s="2700">
        <v>0.8</v>
      </c>
      <c r="AA775" s="2700">
        <v>0</v>
      </c>
    </row>
    <row r="776" spans="1:27">
      <c r="A776" s="2706">
        <v>63</v>
      </c>
      <c r="B776" s="1156" t="s">
        <v>23875</v>
      </c>
      <c r="C776" s="1128"/>
      <c r="D776" s="2699"/>
      <c r="E776" s="2700">
        <v>1.1000000000000001</v>
      </c>
      <c r="F776" s="2700">
        <f t="shared" si="40"/>
        <v>1.1000000000000001</v>
      </c>
      <c r="G776" s="2701">
        <v>1.1000000000000001</v>
      </c>
      <c r="H776" s="2701"/>
      <c r="I776" s="2"/>
      <c r="J776" s="2"/>
      <c r="K776" s="2"/>
      <c r="L776" s="2701"/>
      <c r="M776" s="2"/>
      <c r="N776" s="2"/>
      <c r="O776" s="2"/>
      <c r="P776" s="2701"/>
      <c r="Q776" s="2700">
        <v>1.1000000000000001</v>
      </c>
      <c r="R776" s="1128">
        <v>5</v>
      </c>
      <c r="S776" s="2"/>
      <c r="T776" s="2"/>
      <c r="U776" s="2"/>
      <c r="V776" s="2700"/>
      <c r="W776" s="2700"/>
      <c r="X776" s="2700"/>
      <c r="Y776" s="2700"/>
      <c r="Z776" s="2700">
        <v>1.1000000000000001</v>
      </c>
      <c r="AA776" s="2700">
        <v>0</v>
      </c>
    </row>
    <row r="777" spans="1:27">
      <c r="A777" s="2706">
        <v>64</v>
      </c>
      <c r="B777" s="1156" t="s">
        <v>23876</v>
      </c>
      <c r="C777" s="1128"/>
      <c r="D777" s="2699"/>
      <c r="E777" s="2700">
        <v>0.3</v>
      </c>
      <c r="F777" s="2700">
        <f t="shared" si="40"/>
        <v>0</v>
      </c>
      <c r="G777" s="2701"/>
      <c r="H777" s="2701"/>
      <c r="I777" s="2"/>
      <c r="J777" s="2"/>
      <c r="K777" s="2"/>
      <c r="L777" s="2701">
        <v>0.3</v>
      </c>
      <c r="M777" s="2"/>
      <c r="N777" s="2"/>
      <c r="O777" s="2"/>
      <c r="P777" s="2701"/>
      <c r="Q777" s="2700">
        <v>0.3</v>
      </c>
      <c r="R777" s="1128">
        <v>5</v>
      </c>
      <c r="S777" s="2"/>
      <c r="T777" s="2"/>
      <c r="U777" s="2"/>
      <c r="V777" s="2700"/>
      <c r="W777" s="2700"/>
      <c r="X777" s="2700"/>
      <c r="Y777" s="2700"/>
      <c r="Z777" s="2700">
        <v>0</v>
      </c>
      <c r="AA777" s="2700">
        <v>0.3</v>
      </c>
    </row>
    <row r="778" spans="1:27" ht="25.5">
      <c r="A778" s="2706">
        <v>65</v>
      </c>
      <c r="B778" s="1156" t="s">
        <v>23877</v>
      </c>
      <c r="C778" s="1128"/>
      <c r="D778" s="2699"/>
      <c r="E778" s="2700">
        <v>0.105</v>
      </c>
      <c r="F778" s="2700">
        <f t="shared" ref="F778:F792" si="41">G778+H778+I778</f>
        <v>0</v>
      </c>
      <c r="G778" s="2701"/>
      <c r="H778" s="2701"/>
      <c r="I778" s="2"/>
      <c r="J778" s="2"/>
      <c r="K778" s="2"/>
      <c r="L778" s="2701">
        <v>0.105</v>
      </c>
      <c r="M778" s="2"/>
      <c r="N778" s="2"/>
      <c r="O778" s="2"/>
      <c r="P778" s="2701"/>
      <c r="Q778" s="2700">
        <v>0.105</v>
      </c>
      <c r="R778" s="1128">
        <v>5</v>
      </c>
      <c r="S778" s="2"/>
      <c r="T778" s="2"/>
      <c r="U778" s="2"/>
      <c r="V778" s="2700"/>
      <c r="W778" s="2700"/>
      <c r="X778" s="2700"/>
      <c r="Y778" s="2700"/>
      <c r="Z778" s="2700">
        <v>0</v>
      </c>
      <c r="AA778" s="2700">
        <v>0.105</v>
      </c>
    </row>
    <row r="779" spans="1:27" ht="25.5">
      <c r="A779" s="2706">
        <v>66</v>
      </c>
      <c r="B779" s="1156" t="s">
        <v>23878</v>
      </c>
      <c r="C779" s="1128"/>
      <c r="D779" s="2699"/>
      <c r="E779" s="2700">
        <v>0.3</v>
      </c>
      <c r="F779" s="2700">
        <f t="shared" si="41"/>
        <v>0</v>
      </c>
      <c r="G779" s="2701"/>
      <c r="H779" s="2701"/>
      <c r="I779" s="2"/>
      <c r="J779" s="2"/>
      <c r="K779" s="2"/>
      <c r="L779" s="2701">
        <v>0.3</v>
      </c>
      <c r="M779" s="2"/>
      <c r="N779" s="2"/>
      <c r="O779" s="2"/>
      <c r="P779" s="2701"/>
      <c r="Q779" s="2700">
        <v>0.3</v>
      </c>
      <c r="R779" s="1128">
        <v>5</v>
      </c>
      <c r="S779" s="2"/>
      <c r="T779" s="2"/>
      <c r="U779" s="2"/>
      <c r="V779" s="2700"/>
      <c r="W779" s="2700"/>
      <c r="X779" s="2700"/>
      <c r="Y779" s="2700"/>
      <c r="Z779" s="2700">
        <v>0</v>
      </c>
      <c r="AA779" s="2700">
        <v>0.3</v>
      </c>
    </row>
    <row r="780" spans="1:27" ht="25.5">
      <c r="A780" s="2706">
        <v>67</v>
      </c>
      <c r="B780" s="1156" t="s">
        <v>23879</v>
      </c>
      <c r="C780" s="1128"/>
      <c r="D780" s="2699"/>
      <c r="E780" s="2700">
        <v>0.2</v>
      </c>
      <c r="F780" s="2700">
        <f t="shared" si="41"/>
        <v>0</v>
      </c>
      <c r="G780" s="2701"/>
      <c r="H780" s="2701"/>
      <c r="I780" s="2"/>
      <c r="J780" s="2"/>
      <c r="K780" s="2"/>
      <c r="L780" s="2701">
        <v>0.2</v>
      </c>
      <c r="M780" s="2"/>
      <c r="N780" s="2"/>
      <c r="O780" s="2"/>
      <c r="P780" s="2701"/>
      <c r="Q780" s="2700">
        <v>0.2</v>
      </c>
      <c r="R780" s="1128">
        <v>5</v>
      </c>
      <c r="S780" s="2"/>
      <c r="T780" s="2"/>
      <c r="U780" s="2"/>
      <c r="V780" s="2700"/>
      <c r="W780" s="2700"/>
      <c r="X780" s="2700"/>
      <c r="Y780" s="2700"/>
      <c r="Z780" s="2700">
        <v>0</v>
      </c>
      <c r="AA780" s="2700">
        <v>0.2</v>
      </c>
    </row>
    <row r="781" spans="1:27" ht="25.5">
      <c r="A781" s="2706">
        <v>68</v>
      </c>
      <c r="B781" s="1156" t="s">
        <v>23880</v>
      </c>
      <c r="C781" s="1128"/>
      <c r="D781" s="2699"/>
      <c r="E781" s="2700">
        <v>0.1</v>
      </c>
      <c r="F781" s="2700">
        <f t="shared" si="41"/>
        <v>0.1</v>
      </c>
      <c r="G781" s="2701">
        <v>0.1</v>
      </c>
      <c r="H781" s="2701"/>
      <c r="I781" s="2"/>
      <c r="J781" s="2"/>
      <c r="K781" s="2"/>
      <c r="L781" s="2701"/>
      <c r="M781" s="2"/>
      <c r="N781" s="2"/>
      <c r="O781" s="2"/>
      <c r="P781" s="2701"/>
      <c r="Q781" s="2700">
        <v>0.1</v>
      </c>
      <c r="R781" s="1128">
        <v>5</v>
      </c>
      <c r="S781" s="2"/>
      <c r="T781" s="2"/>
      <c r="U781" s="2"/>
      <c r="V781" s="2700"/>
      <c r="W781" s="2700"/>
      <c r="X781" s="2700"/>
      <c r="Y781" s="2700"/>
      <c r="Z781" s="2700">
        <v>0</v>
      </c>
      <c r="AA781" s="2700">
        <v>0.1</v>
      </c>
    </row>
    <row r="782" spans="1:27">
      <c r="A782" s="2706">
        <v>69</v>
      </c>
      <c r="B782" s="1156" t="s">
        <v>23881</v>
      </c>
      <c r="C782" s="1128"/>
      <c r="D782" s="2699"/>
      <c r="E782" s="2700">
        <v>0.36</v>
      </c>
      <c r="F782" s="2700">
        <f t="shared" si="41"/>
        <v>0</v>
      </c>
      <c r="G782" s="2701"/>
      <c r="H782" s="2701"/>
      <c r="I782" s="2"/>
      <c r="J782" s="2"/>
      <c r="K782" s="2"/>
      <c r="L782" s="2701">
        <v>0.36</v>
      </c>
      <c r="M782" s="2"/>
      <c r="N782" s="2"/>
      <c r="O782" s="2"/>
      <c r="P782" s="2701"/>
      <c r="Q782" s="2700">
        <v>0.36</v>
      </c>
      <c r="R782" s="1128">
        <v>5</v>
      </c>
      <c r="S782" s="2"/>
      <c r="T782" s="2"/>
      <c r="U782" s="2"/>
      <c r="V782" s="2700"/>
      <c r="W782" s="2700"/>
      <c r="X782" s="2700"/>
      <c r="Y782" s="2700"/>
      <c r="Z782" s="2700">
        <v>0</v>
      </c>
      <c r="AA782" s="2700">
        <v>0.36</v>
      </c>
    </row>
    <row r="783" spans="1:27" ht="25.5">
      <c r="A783" s="2706">
        <v>70</v>
      </c>
      <c r="B783" s="1156" t="s">
        <v>23882</v>
      </c>
      <c r="C783" s="1128"/>
      <c r="D783" s="2699"/>
      <c r="E783" s="2700">
        <v>9.5000000000000001E-2</v>
      </c>
      <c r="F783" s="2700">
        <f t="shared" si="41"/>
        <v>0</v>
      </c>
      <c r="G783" s="2701"/>
      <c r="H783" s="2701"/>
      <c r="I783" s="2"/>
      <c r="J783" s="2"/>
      <c r="K783" s="2"/>
      <c r="L783" s="2701">
        <v>9.5000000000000001E-2</v>
      </c>
      <c r="M783" s="2"/>
      <c r="N783" s="2"/>
      <c r="O783" s="2"/>
      <c r="P783" s="2701"/>
      <c r="Q783" s="2700">
        <v>9.5000000000000001E-2</v>
      </c>
      <c r="R783" s="1128">
        <v>5</v>
      </c>
      <c r="S783" s="2"/>
      <c r="T783" s="2"/>
      <c r="U783" s="2"/>
      <c r="V783" s="2700"/>
      <c r="W783" s="2700"/>
      <c r="X783" s="2700"/>
      <c r="Y783" s="2700"/>
      <c r="Z783" s="2700">
        <v>0</v>
      </c>
      <c r="AA783" s="2700">
        <v>9.5000000000000001E-2</v>
      </c>
    </row>
    <row r="784" spans="1:27" ht="25.5">
      <c r="A784" s="2706">
        <v>71</v>
      </c>
      <c r="B784" s="1156" t="s">
        <v>23883</v>
      </c>
      <c r="C784" s="1128"/>
      <c r="D784" s="2699"/>
      <c r="E784" s="2700">
        <v>7.4999999999999997E-2</v>
      </c>
      <c r="F784" s="2700">
        <f t="shared" si="41"/>
        <v>0</v>
      </c>
      <c r="G784" s="2701"/>
      <c r="H784" s="2701"/>
      <c r="I784" s="2"/>
      <c r="J784" s="2"/>
      <c r="K784" s="2"/>
      <c r="L784" s="2701">
        <v>7.4999999999999997E-2</v>
      </c>
      <c r="M784" s="2"/>
      <c r="N784" s="2"/>
      <c r="O784" s="2"/>
      <c r="P784" s="2701"/>
      <c r="Q784" s="2700">
        <v>7.4999999999999997E-2</v>
      </c>
      <c r="R784" s="1128">
        <v>5</v>
      </c>
      <c r="S784" s="2"/>
      <c r="T784" s="2"/>
      <c r="U784" s="2"/>
      <c r="V784" s="2700"/>
      <c r="W784" s="2700"/>
      <c r="X784" s="2700"/>
      <c r="Y784" s="2700"/>
      <c r="Z784" s="2700">
        <v>0</v>
      </c>
      <c r="AA784" s="2700">
        <v>7.4999999999999997E-2</v>
      </c>
    </row>
    <row r="785" spans="1:27" ht="25.5">
      <c r="A785" s="2706">
        <v>72</v>
      </c>
      <c r="B785" s="1156" t="s">
        <v>23884</v>
      </c>
      <c r="C785" s="1128"/>
      <c r="D785" s="2699"/>
      <c r="E785" s="2700">
        <v>0.24</v>
      </c>
      <c r="F785" s="2700">
        <f t="shared" si="41"/>
        <v>0</v>
      </c>
      <c r="G785" s="2701"/>
      <c r="H785" s="2701"/>
      <c r="I785" s="2"/>
      <c r="J785" s="2"/>
      <c r="K785" s="2"/>
      <c r="L785" s="2701">
        <v>0.24</v>
      </c>
      <c r="M785" s="2"/>
      <c r="N785" s="2"/>
      <c r="O785" s="2"/>
      <c r="P785" s="2701"/>
      <c r="Q785" s="2700">
        <v>0.24</v>
      </c>
      <c r="R785" s="1128">
        <v>5</v>
      </c>
      <c r="S785" s="2"/>
      <c r="T785" s="2"/>
      <c r="U785" s="2"/>
      <c r="V785" s="2700"/>
      <c r="W785" s="2700"/>
      <c r="X785" s="2700"/>
      <c r="Y785" s="2700"/>
      <c r="Z785" s="2700">
        <v>0</v>
      </c>
      <c r="AA785" s="2700">
        <v>0.24</v>
      </c>
    </row>
    <row r="786" spans="1:27" ht="25.5">
      <c r="A786" s="2706">
        <v>73</v>
      </c>
      <c r="B786" s="1156" t="s">
        <v>23885</v>
      </c>
      <c r="C786" s="1128"/>
      <c r="D786" s="2699"/>
      <c r="E786" s="2700">
        <v>0.28000000000000003</v>
      </c>
      <c r="F786" s="2700">
        <f t="shared" si="41"/>
        <v>0</v>
      </c>
      <c r="G786" s="2701"/>
      <c r="H786" s="2701"/>
      <c r="I786" s="2"/>
      <c r="J786" s="2"/>
      <c r="K786" s="2"/>
      <c r="L786" s="2701">
        <v>0.28000000000000003</v>
      </c>
      <c r="M786" s="2"/>
      <c r="N786" s="2"/>
      <c r="O786" s="2"/>
      <c r="P786" s="2701"/>
      <c r="Q786" s="2700">
        <v>0.28000000000000003</v>
      </c>
      <c r="R786" s="1128">
        <v>5</v>
      </c>
      <c r="S786" s="2"/>
      <c r="T786" s="2"/>
      <c r="U786" s="2"/>
      <c r="V786" s="2700"/>
      <c r="W786" s="2700"/>
      <c r="X786" s="2700"/>
      <c r="Y786" s="2700"/>
      <c r="Z786" s="2700">
        <v>0</v>
      </c>
      <c r="AA786" s="2700">
        <v>0.28000000000000003</v>
      </c>
    </row>
    <row r="787" spans="1:27">
      <c r="A787" s="2706">
        <v>74</v>
      </c>
      <c r="B787" s="1156" t="s">
        <v>23886</v>
      </c>
      <c r="C787" s="1128"/>
      <c r="D787" s="2699"/>
      <c r="E787" s="2700">
        <v>0.1</v>
      </c>
      <c r="F787" s="2700">
        <f t="shared" si="41"/>
        <v>0</v>
      </c>
      <c r="G787" s="2701"/>
      <c r="H787" s="2701"/>
      <c r="I787" s="2"/>
      <c r="J787" s="2"/>
      <c r="K787" s="2"/>
      <c r="L787" s="2701">
        <v>0.1</v>
      </c>
      <c r="M787" s="2"/>
      <c r="N787" s="2"/>
      <c r="O787" s="2"/>
      <c r="P787" s="2701"/>
      <c r="Q787" s="2700">
        <v>0.1</v>
      </c>
      <c r="R787" s="1128">
        <v>5</v>
      </c>
      <c r="S787" s="2"/>
      <c r="T787" s="2"/>
      <c r="U787" s="2"/>
      <c r="V787" s="2700"/>
      <c r="W787" s="2700"/>
      <c r="X787" s="2700"/>
      <c r="Y787" s="2700"/>
      <c r="Z787" s="2700">
        <v>0</v>
      </c>
      <c r="AA787" s="2700">
        <v>0.1</v>
      </c>
    </row>
    <row r="788" spans="1:27">
      <c r="A788" s="2706">
        <v>75</v>
      </c>
      <c r="B788" s="1156" t="s">
        <v>23887</v>
      </c>
      <c r="C788" s="1128"/>
      <c r="D788" s="2699"/>
      <c r="E788" s="2700">
        <v>0.11</v>
      </c>
      <c r="F788" s="2700">
        <f t="shared" si="41"/>
        <v>0</v>
      </c>
      <c r="G788" s="2701"/>
      <c r="H788" s="2701"/>
      <c r="I788" s="2"/>
      <c r="J788" s="2"/>
      <c r="K788" s="2"/>
      <c r="L788" s="2701">
        <v>0.11</v>
      </c>
      <c r="M788" s="2"/>
      <c r="N788" s="2"/>
      <c r="O788" s="2"/>
      <c r="P788" s="2701"/>
      <c r="Q788" s="2700">
        <v>0.11</v>
      </c>
      <c r="R788" s="1128">
        <v>5</v>
      </c>
      <c r="S788" s="2"/>
      <c r="T788" s="2"/>
      <c r="U788" s="2"/>
      <c r="V788" s="2700"/>
      <c r="W788" s="2700"/>
      <c r="X788" s="2700"/>
      <c r="Y788" s="2700"/>
      <c r="Z788" s="2700">
        <v>0</v>
      </c>
      <c r="AA788" s="2700">
        <v>0.11</v>
      </c>
    </row>
    <row r="789" spans="1:27">
      <c r="A789" s="2706">
        <v>76</v>
      </c>
      <c r="B789" s="1156" t="s">
        <v>23888</v>
      </c>
      <c r="C789" s="1128"/>
      <c r="D789" s="2699"/>
      <c r="E789" s="2700">
        <v>0.15</v>
      </c>
      <c r="F789" s="2700">
        <f t="shared" si="41"/>
        <v>0</v>
      </c>
      <c r="G789" s="2701"/>
      <c r="H789" s="2701"/>
      <c r="I789" s="2"/>
      <c r="J789" s="2"/>
      <c r="K789" s="2"/>
      <c r="L789" s="2701">
        <v>0.15</v>
      </c>
      <c r="M789" s="2"/>
      <c r="N789" s="2"/>
      <c r="O789" s="2"/>
      <c r="P789" s="2701"/>
      <c r="Q789" s="2700">
        <v>0.15</v>
      </c>
      <c r="R789" s="1128">
        <v>5</v>
      </c>
      <c r="S789" s="2"/>
      <c r="T789" s="2"/>
      <c r="U789" s="2"/>
      <c r="V789" s="2700"/>
      <c r="W789" s="2700"/>
      <c r="X789" s="2700"/>
      <c r="Y789" s="2700"/>
      <c r="Z789" s="2700">
        <v>0</v>
      </c>
      <c r="AA789" s="2700">
        <v>0.15</v>
      </c>
    </row>
    <row r="790" spans="1:27">
      <c r="A790" s="2706">
        <v>77</v>
      </c>
      <c r="B790" s="1156" t="s">
        <v>23889</v>
      </c>
      <c r="C790" s="1128"/>
      <c r="D790" s="2699"/>
      <c r="E790" s="2700">
        <v>0.12</v>
      </c>
      <c r="F790" s="2700">
        <f t="shared" si="41"/>
        <v>0</v>
      </c>
      <c r="G790" s="2701"/>
      <c r="H790" s="2701"/>
      <c r="I790" s="2"/>
      <c r="J790" s="2"/>
      <c r="K790" s="2"/>
      <c r="L790" s="2701">
        <v>0.12</v>
      </c>
      <c r="M790" s="2"/>
      <c r="N790" s="2"/>
      <c r="O790" s="2"/>
      <c r="P790" s="2701"/>
      <c r="Q790" s="2700">
        <v>0.12</v>
      </c>
      <c r="R790" s="1128">
        <v>5</v>
      </c>
      <c r="S790" s="2"/>
      <c r="T790" s="2"/>
      <c r="U790" s="2"/>
      <c r="V790" s="2700"/>
      <c r="W790" s="2700"/>
      <c r="X790" s="2700"/>
      <c r="Y790" s="2700"/>
      <c r="Z790" s="2700">
        <v>0</v>
      </c>
      <c r="AA790" s="2700">
        <v>0.12</v>
      </c>
    </row>
    <row r="791" spans="1:27">
      <c r="A791" s="2706">
        <v>78</v>
      </c>
      <c r="B791" s="1156" t="s">
        <v>23890</v>
      </c>
      <c r="C791" s="1128"/>
      <c r="D791" s="2699"/>
      <c r="E791" s="2700">
        <v>0.115</v>
      </c>
      <c r="F791" s="2700">
        <f t="shared" si="41"/>
        <v>0</v>
      </c>
      <c r="G791" s="2701"/>
      <c r="H791" s="2701"/>
      <c r="I791" s="2"/>
      <c r="J791" s="2"/>
      <c r="K791" s="2"/>
      <c r="L791" s="2701">
        <v>0.115</v>
      </c>
      <c r="M791" s="2"/>
      <c r="N791" s="2"/>
      <c r="O791" s="2"/>
      <c r="P791" s="2701"/>
      <c r="Q791" s="2700">
        <v>0.115</v>
      </c>
      <c r="R791" s="1128">
        <v>5</v>
      </c>
      <c r="S791" s="2"/>
      <c r="T791" s="2"/>
      <c r="U791" s="2"/>
      <c r="V791" s="2700"/>
      <c r="W791" s="2700"/>
      <c r="X791" s="2700"/>
      <c r="Y791" s="2700"/>
      <c r="Z791" s="2700">
        <v>0</v>
      </c>
      <c r="AA791" s="2700">
        <v>0.115</v>
      </c>
    </row>
    <row r="792" spans="1:27">
      <c r="A792" s="2706">
        <v>79</v>
      </c>
      <c r="B792" s="1156" t="s">
        <v>23891</v>
      </c>
      <c r="C792" s="1128"/>
      <c r="D792" s="2699"/>
      <c r="E792" s="2700">
        <v>0.20499999999999999</v>
      </c>
      <c r="F792" s="2700">
        <f t="shared" si="41"/>
        <v>0</v>
      </c>
      <c r="G792" s="2701"/>
      <c r="H792" s="2701"/>
      <c r="I792" s="2"/>
      <c r="J792" s="2"/>
      <c r="K792" s="2"/>
      <c r="L792" s="2701">
        <v>0.20499999999999999</v>
      </c>
      <c r="M792" s="2"/>
      <c r="N792" s="2"/>
      <c r="O792" s="2"/>
      <c r="P792" s="2701"/>
      <c r="Q792" s="2700">
        <v>0.20499999999999999</v>
      </c>
      <c r="R792" s="1128">
        <v>5</v>
      </c>
      <c r="S792" s="2"/>
      <c r="T792" s="2"/>
      <c r="U792" s="2"/>
      <c r="V792" s="2700"/>
      <c r="W792" s="2700"/>
      <c r="X792" s="2700"/>
      <c r="Y792" s="2700"/>
      <c r="Z792" s="2700">
        <v>0</v>
      </c>
      <c r="AA792" s="2700">
        <v>0.20499999999999999</v>
      </c>
    </row>
    <row r="793" spans="1:27">
      <c r="A793" s="2706"/>
      <c r="B793" s="2707" t="s">
        <v>23892</v>
      </c>
      <c r="C793" s="2708"/>
      <c r="D793" s="2709"/>
      <c r="E793" s="2710">
        <f>SUM(E714:E792)</f>
        <v>35.941000000000003</v>
      </c>
      <c r="F793" s="2711">
        <f t="shared" ref="F793:H793" si="42">SUM(F714:F792)</f>
        <v>2.7550000000000003</v>
      </c>
      <c r="G793" s="2711">
        <f t="shared" si="42"/>
        <v>2.7550000000000003</v>
      </c>
      <c r="H793" s="2711">
        <f t="shared" si="42"/>
        <v>0</v>
      </c>
      <c r="I793" s="2712"/>
      <c r="J793" s="2712"/>
      <c r="K793" s="2712"/>
      <c r="L793" s="2711">
        <f t="shared" ref="L793" si="43">SUM(L714:L792)</f>
        <v>16.004999999999999</v>
      </c>
      <c r="M793" s="2712"/>
      <c r="N793" s="2712"/>
      <c r="O793" s="2712"/>
      <c r="P793" s="2711">
        <f t="shared" ref="P793:Q793" si="44">SUM(P714:P792)</f>
        <v>17.181000000000004</v>
      </c>
      <c r="Q793" s="2713">
        <f t="shared" si="44"/>
        <v>27.334</v>
      </c>
      <c r="R793" s="2710"/>
      <c r="S793" s="2670"/>
      <c r="T793" s="2670"/>
      <c r="U793" s="2670"/>
      <c r="V793" s="2710">
        <f t="shared" ref="V793:AA793" si="45">SUM(V714:V792)</f>
        <v>0</v>
      </c>
      <c r="W793" s="2710">
        <f t="shared" si="45"/>
        <v>0</v>
      </c>
      <c r="X793" s="2710">
        <f t="shared" si="45"/>
        <v>0</v>
      </c>
      <c r="Y793" s="2710">
        <f t="shared" si="45"/>
        <v>0</v>
      </c>
      <c r="Z793" s="2710">
        <f t="shared" si="45"/>
        <v>26.095000000000002</v>
      </c>
      <c r="AA793" s="2710">
        <f t="shared" si="45"/>
        <v>9.8459999999999983</v>
      </c>
    </row>
    <row r="794" spans="1:27">
      <c r="A794" s="2733"/>
      <c r="B794" s="2734" t="s">
        <v>11</v>
      </c>
    </row>
    <row r="795" spans="1:27" ht="47.25">
      <c r="A795" s="2705">
        <v>1</v>
      </c>
      <c r="B795" s="2714" t="s">
        <v>23893</v>
      </c>
      <c r="C795" s="2715" t="s">
        <v>23894</v>
      </c>
      <c r="D795" s="2716"/>
      <c r="E795" s="2717">
        <f t="shared" ref="E795:E853" si="46">G795+H795+I795+J795</f>
        <v>1</v>
      </c>
      <c r="F795" s="2717">
        <f>G795+H795+I795</f>
        <v>1</v>
      </c>
      <c r="G795" s="2717">
        <v>1</v>
      </c>
      <c r="H795" s="2717">
        <v>0</v>
      </c>
      <c r="I795" s="2273"/>
      <c r="J795" s="2273"/>
      <c r="K795" s="2273"/>
      <c r="L795" s="2717">
        <v>0</v>
      </c>
      <c r="M795" s="2273"/>
      <c r="N795" s="2273"/>
      <c r="O795" s="2273"/>
      <c r="P795" s="2717">
        <v>0</v>
      </c>
      <c r="Q795" s="2717">
        <v>0</v>
      </c>
      <c r="R795" s="2716">
        <v>5</v>
      </c>
      <c r="S795" s="2"/>
      <c r="T795" s="2"/>
      <c r="U795" s="2"/>
      <c r="V795" s="2273"/>
      <c r="W795" s="2273"/>
      <c r="X795" s="2273"/>
      <c r="Y795" s="2273"/>
      <c r="Z795" s="2717">
        <v>1</v>
      </c>
      <c r="AA795" s="2731"/>
    </row>
    <row r="796" spans="1:27" ht="47.25">
      <c r="A796" s="2705">
        <v>2</v>
      </c>
      <c r="B796" s="2714" t="s">
        <v>23895</v>
      </c>
      <c r="C796" s="2715" t="s">
        <v>23896</v>
      </c>
      <c r="D796" s="2716"/>
      <c r="E796" s="2717">
        <f t="shared" si="46"/>
        <v>0.1</v>
      </c>
      <c r="F796" s="2717">
        <f t="shared" ref="F796:F1050" si="47">G796+H796+I796</f>
        <v>0.1</v>
      </c>
      <c r="G796" s="2717">
        <v>0.1</v>
      </c>
      <c r="H796" s="2717">
        <v>0</v>
      </c>
      <c r="I796" s="2273"/>
      <c r="J796" s="2273"/>
      <c r="K796" s="2273"/>
      <c r="L796" s="2717">
        <v>0</v>
      </c>
      <c r="M796" s="2273"/>
      <c r="N796" s="2273"/>
      <c r="O796" s="2273"/>
      <c r="P796" s="2717">
        <v>0</v>
      </c>
      <c r="Q796" s="2717">
        <v>0</v>
      </c>
      <c r="R796" s="2716">
        <v>5</v>
      </c>
      <c r="S796" s="2"/>
      <c r="T796" s="2"/>
      <c r="U796" s="2"/>
      <c r="V796" s="2273"/>
      <c r="W796" s="2273"/>
      <c r="X796" s="2273"/>
      <c r="Y796" s="2273"/>
      <c r="Z796" s="2717">
        <v>0.1</v>
      </c>
      <c r="AA796" s="2716"/>
    </row>
    <row r="797" spans="1:27" ht="47.25">
      <c r="A797" s="2705">
        <v>3</v>
      </c>
      <c r="B797" s="2714" t="s">
        <v>23897</v>
      </c>
      <c r="C797" s="2715" t="s">
        <v>23898</v>
      </c>
      <c r="D797" s="2716"/>
      <c r="E797" s="2717">
        <f t="shared" si="46"/>
        <v>0.2</v>
      </c>
      <c r="F797" s="2717">
        <f t="shared" si="47"/>
        <v>0.2</v>
      </c>
      <c r="G797" s="2717">
        <v>0.2</v>
      </c>
      <c r="H797" s="2717">
        <v>0</v>
      </c>
      <c r="I797" s="2273"/>
      <c r="J797" s="2273"/>
      <c r="K797" s="2273"/>
      <c r="L797" s="2717">
        <v>0</v>
      </c>
      <c r="M797" s="2273"/>
      <c r="N797" s="2273"/>
      <c r="O797" s="2273"/>
      <c r="P797" s="2717">
        <v>0</v>
      </c>
      <c r="Q797" s="2717">
        <v>0</v>
      </c>
      <c r="R797" s="2716">
        <v>5</v>
      </c>
      <c r="S797" s="2"/>
      <c r="T797" s="2"/>
      <c r="U797" s="2"/>
      <c r="V797" s="2273"/>
      <c r="W797" s="2273"/>
      <c r="X797" s="2273"/>
      <c r="Y797" s="2273"/>
      <c r="Z797" s="2717">
        <v>0.2</v>
      </c>
      <c r="AA797" s="2716"/>
    </row>
    <row r="798" spans="1:27" ht="47.25">
      <c r="A798" s="2705">
        <v>4</v>
      </c>
      <c r="B798" s="2714" t="s">
        <v>23899</v>
      </c>
      <c r="C798" s="2715" t="s">
        <v>23900</v>
      </c>
      <c r="D798" s="2716"/>
      <c r="E798" s="2717">
        <f t="shared" si="46"/>
        <v>0.2</v>
      </c>
      <c r="F798" s="2717">
        <f t="shared" si="47"/>
        <v>0.2</v>
      </c>
      <c r="G798" s="2717">
        <v>0.2</v>
      </c>
      <c r="H798" s="2717">
        <v>0</v>
      </c>
      <c r="I798" s="2273"/>
      <c r="J798" s="2273"/>
      <c r="K798" s="2273"/>
      <c r="L798" s="2717">
        <v>0</v>
      </c>
      <c r="M798" s="2273"/>
      <c r="N798" s="2273"/>
      <c r="O798" s="2273"/>
      <c r="P798" s="2717">
        <v>0</v>
      </c>
      <c r="Q798" s="2717">
        <v>0</v>
      </c>
      <c r="R798" s="2716">
        <v>5</v>
      </c>
      <c r="S798" s="2"/>
      <c r="T798" s="2"/>
      <c r="U798" s="2"/>
      <c r="V798" s="2273"/>
      <c r="W798" s="2273"/>
      <c r="X798" s="2273"/>
      <c r="Y798" s="2273"/>
      <c r="Z798" s="2717">
        <v>0.2</v>
      </c>
      <c r="AA798" s="2716"/>
    </row>
    <row r="799" spans="1:27" ht="47.25">
      <c r="A799" s="2705">
        <v>5</v>
      </c>
      <c r="B799" s="2714" t="s">
        <v>23901</v>
      </c>
      <c r="C799" s="2715" t="s">
        <v>23902</v>
      </c>
      <c r="D799" s="2716"/>
      <c r="E799" s="2717">
        <f t="shared" si="46"/>
        <v>0.2</v>
      </c>
      <c r="F799" s="2717">
        <f t="shared" si="47"/>
        <v>0.2</v>
      </c>
      <c r="G799" s="2717">
        <v>0.2</v>
      </c>
      <c r="H799" s="2717">
        <v>0</v>
      </c>
      <c r="I799" s="2273"/>
      <c r="J799" s="2273"/>
      <c r="K799" s="2273"/>
      <c r="L799" s="2717">
        <v>0</v>
      </c>
      <c r="M799" s="2273"/>
      <c r="N799" s="2273"/>
      <c r="O799" s="2273"/>
      <c r="P799" s="2717">
        <v>0</v>
      </c>
      <c r="Q799" s="2717">
        <v>0</v>
      </c>
      <c r="R799" s="2716">
        <v>5</v>
      </c>
      <c r="S799" s="2"/>
      <c r="T799" s="2"/>
      <c r="U799" s="2"/>
      <c r="V799" s="2273"/>
      <c r="W799" s="2273"/>
      <c r="X799" s="2273"/>
      <c r="Y799" s="2273"/>
      <c r="Z799" s="2717">
        <v>0.2</v>
      </c>
      <c r="AA799" s="2716"/>
    </row>
    <row r="800" spans="1:27" ht="47.25">
      <c r="A800" s="2705">
        <v>6</v>
      </c>
      <c r="B800" s="2714" t="s">
        <v>23903</v>
      </c>
      <c r="C800" s="2715" t="s">
        <v>23904</v>
      </c>
      <c r="D800" s="2716"/>
      <c r="E800" s="2717">
        <f t="shared" si="46"/>
        <v>0.05</v>
      </c>
      <c r="F800" s="2717">
        <f t="shared" si="47"/>
        <v>0.05</v>
      </c>
      <c r="G800" s="2717">
        <v>0.05</v>
      </c>
      <c r="H800" s="2717">
        <v>0</v>
      </c>
      <c r="I800" s="2273"/>
      <c r="J800" s="2273"/>
      <c r="K800" s="2273"/>
      <c r="L800" s="2717">
        <v>0</v>
      </c>
      <c r="M800" s="2273"/>
      <c r="N800" s="2273"/>
      <c r="O800" s="2273"/>
      <c r="P800" s="2717">
        <v>0</v>
      </c>
      <c r="Q800" s="2717">
        <v>0</v>
      </c>
      <c r="R800" s="2716">
        <v>5</v>
      </c>
      <c r="S800" s="2"/>
      <c r="T800" s="2"/>
      <c r="U800" s="2"/>
      <c r="V800" s="2273"/>
      <c r="W800" s="2273"/>
      <c r="X800" s="2273"/>
      <c r="Y800" s="2273"/>
      <c r="Z800" s="2717">
        <v>0.05</v>
      </c>
      <c r="AA800" s="2716"/>
    </row>
    <row r="801" spans="1:27" ht="47.25">
      <c r="A801" s="2705">
        <v>7</v>
      </c>
      <c r="B801" s="2714" t="s">
        <v>23905</v>
      </c>
      <c r="C801" s="2715" t="s">
        <v>23906</v>
      </c>
      <c r="D801" s="2716"/>
      <c r="E801" s="2717">
        <f t="shared" si="46"/>
        <v>0.04</v>
      </c>
      <c r="F801" s="2717">
        <f t="shared" si="47"/>
        <v>0.04</v>
      </c>
      <c r="G801" s="2717">
        <v>0.04</v>
      </c>
      <c r="H801" s="2717">
        <v>0</v>
      </c>
      <c r="I801" s="2718"/>
      <c r="J801" s="2718"/>
      <c r="K801" s="2273"/>
      <c r="L801" s="2717">
        <v>0</v>
      </c>
      <c r="M801" s="2273"/>
      <c r="N801" s="2273"/>
      <c r="O801" s="2273"/>
      <c r="P801" s="2717">
        <v>0</v>
      </c>
      <c r="Q801" s="2717">
        <v>0</v>
      </c>
      <c r="R801" s="2716">
        <v>5</v>
      </c>
      <c r="S801" s="2"/>
      <c r="T801" s="2"/>
      <c r="U801" s="2"/>
      <c r="V801" s="2273"/>
      <c r="W801" s="2273"/>
      <c r="X801" s="2273"/>
      <c r="Y801" s="2273"/>
      <c r="Z801" s="2717">
        <v>0.04</v>
      </c>
      <c r="AA801" s="2716"/>
    </row>
    <row r="802" spans="1:27" ht="47.25">
      <c r="A802" s="2705">
        <v>8</v>
      </c>
      <c r="B802" s="2714" t="s">
        <v>23907</v>
      </c>
      <c r="C802" s="2715" t="s">
        <v>23908</v>
      </c>
      <c r="D802" s="2716"/>
      <c r="E802" s="2717">
        <f t="shared" si="46"/>
        <v>0.04</v>
      </c>
      <c r="F802" s="2717">
        <f t="shared" si="47"/>
        <v>0.04</v>
      </c>
      <c r="G802" s="2717">
        <v>0.04</v>
      </c>
      <c r="H802" s="2717">
        <v>0</v>
      </c>
      <c r="I802" s="2273"/>
      <c r="J802" s="2273"/>
      <c r="K802" s="2273"/>
      <c r="L802" s="2717">
        <v>0</v>
      </c>
      <c r="M802" s="2273"/>
      <c r="N802" s="2273"/>
      <c r="O802" s="2273"/>
      <c r="P802" s="2717"/>
      <c r="Q802" s="2717"/>
      <c r="R802" s="2716">
        <v>5</v>
      </c>
      <c r="S802" s="2"/>
      <c r="T802" s="2"/>
      <c r="U802" s="2"/>
      <c r="V802" s="2273"/>
      <c r="W802" s="2273"/>
      <c r="X802" s="2273"/>
      <c r="Y802" s="2273"/>
      <c r="Z802" s="2717">
        <v>0.04</v>
      </c>
      <c r="AA802" s="2716"/>
    </row>
    <row r="803" spans="1:27" ht="63">
      <c r="A803" s="2705">
        <v>9</v>
      </c>
      <c r="B803" s="2714" t="s">
        <v>23909</v>
      </c>
      <c r="C803" s="2715" t="s">
        <v>23910</v>
      </c>
      <c r="D803" s="2716"/>
      <c r="E803" s="2717">
        <f t="shared" si="46"/>
        <v>0.1</v>
      </c>
      <c r="F803" s="2717">
        <f t="shared" si="47"/>
        <v>0.1</v>
      </c>
      <c r="G803" s="2717">
        <v>0.1</v>
      </c>
      <c r="H803" s="2717">
        <v>0</v>
      </c>
      <c r="I803" s="2273"/>
      <c r="J803" s="2273"/>
      <c r="K803" s="2273"/>
      <c r="L803" s="2717">
        <v>0</v>
      </c>
      <c r="M803" s="2273"/>
      <c r="N803" s="2273"/>
      <c r="O803" s="2273"/>
      <c r="P803" s="2717"/>
      <c r="Q803" s="2717"/>
      <c r="R803" s="2716">
        <v>5</v>
      </c>
      <c r="S803" s="2"/>
      <c r="T803" s="2"/>
      <c r="U803" s="2"/>
      <c r="V803" s="2273"/>
      <c r="W803" s="2273"/>
      <c r="X803" s="2273"/>
      <c r="Y803" s="2273"/>
      <c r="Z803" s="2717">
        <v>0.1</v>
      </c>
      <c r="AA803" s="2716"/>
    </row>
    <row r="804" spans="1:27" ht="47.25">
      <c r="A804" s="2705">
        <v>10</v>
      </c>
      <c r="B804" s="2714" t="s">
        <v>23911</v>
      </c>
      <c r="C804" s="2719" t="s">
        <v>23912</v>
      </c>
      <c r="D804" s="2715"/>
      <c r="E804" s="2717">
        <f t="shared" si="46"/>
        <v>0.1</v>
      </c>
      <c r="F804" s="2717">
        <f t="shared" si="47"/>
        <v>0.1</v>
      </c>
      <c r="G804" s="2717">
        <v>0.1</v>
      </c>
      <c r="H804" s="2717">
        <v>0</v>
      </c>
      <c r="I804" s="2273"/>
      <c r="J804" s="2273"/>
      <c r="K804" s="2273"/>
      <c r="L804" s="2717">
        <v>0</v>
      </c>
      <c r="M804" s="2273"/>
      <c r="N804" s="2273"/>
      <c r="O804" s="2273"/>
      <c r="P804" s="2717"/>
      <c r="Q804" s="2717"/>
      <c r="R804" s="2716">
        <v>5</v>
      </c>
      <c r="S804" s="2"/>
      <c r="T804" s="2"/>
      <c r="U804" s="2"/>
      <c r="V804" s="2273"/>
      <c r="W804" s="2273"/>
      <c r="X804" s="2273"/>
      <c r="Y804" s="2273"/>
      <c r="Z804" s="2717">
        <v>0.1</v>
      </c>
      <c r="AA804" s="2716"/>
    </row>
    <row r="805" spans="1:27" ht="31.5">
      <c r="A805" s="2705">
        <v>11</v>
      </c>
      <c r="B805" s="2714" t="s">
        <v>23913</v>
      </c>
      <c r="C805" s="2719" t="s">
        <v>23914</v>
      </c>
      <c r="D805" s="2715"/>
      <c r="E805" s="2717">
        <f t="shared" si="46"/>
        <v>0.05</v>
      </c>
      <c r="F805" s="2717">
        <f t="shared" si="47"/>
        <v>0.05</v>
      </c>
      <c r="G805" s="2717">
        <v>0.05</v>
      </c>
      <c r="H805" s="2717">
        <v>0</v>
      </c>
      <c r="I805" s="2273"/>
      <c r="J805" s="2273"/>
      <c r="K805" s="2273"/>
      <c r="L805" s="2717">
        <v>0</v>
      </c>
      <c r="M805" s="2273"/>
      <c r="N805" s="2273"/>
      <c r="O805" s="2273"/>
      <c r="P805" s="2717"/>
      <c r="Q805" s="2717"/>
      <c r="R805" s="2716">
        <v>5</v>
      </c>
      <c r="S805" s="2"/>
      <c r="T805" s="2"/>
      <c r="U805" s="2"/>
      <c r="V805" s="2273"/>
      <c r="W805" s="2273"/>
      <c r="X805" s="2273"/>
      <c r="Y805" s="2273"/>
      <c r="Z805" s="2717">
        <v>0.05</v>
      </c>
      <c r="AA805" s="2716"/>
    </row>
    <row r="806" spans="1:27" ht="47.25">
      <c r="A806" s="2705">
        <v>12</v>
      </c>
      <c r="B806" s="2714" t="s">
        <v>23915</v>
      </c>
      <c r="C806" s="2719" t="s">
        <v>23916</v>
      </c>
      <c r="D806" s="2715"/>
      <c r="E806" s="2717">
        <f t="shared" si="46"/>
        <v>0.4</v>
      </c>
      <c r="F806" s="2717">
        <f t="shared" si="47"/>
        <v>0.4</v>
      </c>
      <c r="G806" s="2717">
        <v>0.4</v>
      </c>
      <c r="H806" s="2717">
        <v>0</v>
      </c>
      <c r="I806" s="2273"/>
      <c r="J806" s="2273"/>
      <c r="K806" s="2273"/>
      <c r="L806" s="2717">
        <v>0</v>
      </c>
      <c r="M806" s="2273"/>
      <c r="N806" s="2273"/>
      <c r="O806" s="2273"/>
      <c r="P806" s="2717"/>
      <c r="Q806" s="2717"/>
      <c r="R806" s="2716">
        <v>5</v>
      </c>
      <c r="S806" s="2"/>
      <c r="T806" s="2"/>
      <c r="U806" s="2"/>
      <c r="V806" s="2273"/>
      <c r="W806" s="2273"/>
      <c r="X806" s="2273"/>
      <c r="Y806" s="2273"/>
      <c r="Z806" s="2717">
        <v>0.4</v>
      </c>
      <c r="AA806" s="2716"/>
    </row>
    <row r="807" spans="1:27" ht="47.25">
      <c r="A807" s="2705">
        <v>13</v>
      </c>
      <c r="B807" s="2714" t="s">
        <v>23917</v>
      </c>
      <c r="C807" s="2719" t="s">
        <v>23918</v>
      </c>
      <c r="D807" s="2715"/>
      <c r="E807" s="2717">
        <f>G807+L807+I807+J807</f>
        <v>0.4</v>
      </c>
      <c r="F807" s="2717">
        <v>0.4</v>
      </c>
      <c r="G807" s="2717">
        <v>0</v>
      </c>
      <c r="H807" s="2717">
        <v>0</v>
      </c>
      <c r="I807" s="2273"/>
      <c r="J807" s="2273"/>
      <c r="K807" s="2273"/>
      <c r="L807" s="2717">
        <v>0.4</v>
      </c>
      <c r="M807" s="2273"/>
      <c r="N807" s="2273"/>
      <c r="O807" s="2273"/>
      <c r="P807" s="2717"/>
      <c r="Q807" s="2717"/>
      <c r="R807" s="2716">
        <v>5</v>
      </c>
      <c r="S807" s="2"/>
      <c r="T807" s="2"/>
      <c r="U807" s="2"/>
      <c r="V807" s="2273"/>
      <c r="W807" s="2273"/>
      <c r="X807" s="2273"/>
      <c r="Y807" s="2273"/>
      <c r="Z807" s="2716">
        <v>0.4</v>
      </c>
      <c r="AA807" s="2716"/>
    </row>
    <row r="808" spans="1:27" ht="47.25">
      <c r="A808" s="2705">
        <v>14</v>
      </c>
      <c r="B808" s="2714" t="s">
        <v>23919</v>
      </c>
      <c r="C808" s="2715"/>
      <c r="D808" s="2716"/>
      <c r="E808" s="2717">
        <f>G808+L808+I808+J808</f>
        <v>0.02</v>
      </c>
      <c r="F808" s="2717">
        <v>0.02</v>
      </c>
      <c r="G808" s="2717">
        <v>0</v>
      </c>
      <c r="H808" s="2717">
        <v>0</v>
      </c>
      <c r="I808" s="2273"/>
      <c r="J808" s="2273"/>
      <c r="K808" s="2273"/>
      <c r="L808" s="2717">
        <v>0.02</v>
      </c>
      <c r="M808" s="2273"/>
      <c r="N808" s="2273"/>
      <c r="O808" s="2273"/>
      <c r="P808" s="2717"/>
      <c r="Q808" s="2717"/>
      <c r="R808" s="2716">
        <v>5</v>
      </c>
      <c r="S808" s="2"/>
      <c r="T808" s="2"/>
      <c r="U808" s="2"/>
      <c r="V808" s="2273"/>
      <c r="W808" s="2273"/>
      <c r="X808" s="2273"/>
      <c r="Y808" s="2273"/>
      <c r="Z808" s="2716">
        <v>0.02</v>
      </c>
      <c r="AA808" s="2716"/>
    </row>
    <row r="809" spans="1:27" ht="47.25">
      <c r="A809" s="2705">
        <v>15</v>
      </c>
      <c r="B809" s="2714" t="s">
        <v>23920</v>
      </c>
      <c r="C809" s="2715"/>
      <c r="D809" s="2716"/>
      <c r="E809" s="2717">
        <f t="shared" si="46"/>
        <v>0.1</v>
      </c>
      <c r="F809" s="2717">
        <f t="shared" si="47"/>
        <v>0.1</v>
      </c>
      <c r="G809" s="2717">
        <v>0.1</v>
      </c>
      <c r="H809" s="2717">
        <v>0</v>
      </c>
      <c r="I809" s="2273"/>
      <c r="J809" s="2273"/>
      <c r="K809" s="2273"/>
      <c r="L809" s="2717">
        <v>0</v>
      </c>
      <c r="M809" s="2273"/>
      <c r="N809" s="2273"/>
      <c r="O809" s="2273"/>
      <c r="P809" s="2717"/>
      <c r="Q809" s="2717"/>
      <c r="R809" s="2716">
        <v>5</v>
      </c>
      <c r="S809" s="2"/>
      <c r="T809" s="2"/>
      <c r="U809" s="2"/>
      <c r="V809" s="2273"/>
      <c r="W809" s="2273"/>
      <c r="X809" s="2273"/>
      <c r="Y809" s="2273"/>
      <c r="Z809" s="2717">
        <v>0.1</v>
      </c>
      <c r="AA809" s="2716"/>
    </row>
    <row r="810" spans="1:27" ht="31.5">
      <c r="A810" s="2705">
        <v>16</v>
      </c>
      <c r="B810" s="2714" t="s">
        <v>23921</v>
      </c>
      <c r="C810" s="2715"/>
      <c r="D810" s="2716"/>
      <c r="E810" s="2717">
        <f t="shared" si="46"/>
        <v>0.04</v>
      </c>
      <c r="F810" s="2717">
        <f t="shared" si="47"/>
        <v>0.04</v>
      </c>
      <c r="G810" s="2717">
        <v>0.04</v>
      </c>
      <c r="H810" s="2717">
        <v>0</v>
      </c>
      <c r="I810" s="2273"/>
      <c r="J810" s="2273"/>
      <c r="K810" s="2273"/>
      <c r="L810" s="2717">
        <v>0</v>
      </c>
      <c r="M810" s="2273"/>
      <c r="N810" s="2273"/>
      <c r="O810" s="2273"/>
      <c r="P810" s="2717"/>
      <c r="Q810" s="2717"/>
      <c r="R810" s="2716">
        <v>5</v>
      </c>
      <c r="S810" s="2"/>
      <c r="T810" s="2"/>
      <c r="U810" s="2"/>
      <c r="V810" s="2273"/>
      <c r="W810" s="2273"/>
      <c r="X810" s="2273"/>
      <c r="Y810" s="2273"/>
      <c r="Z810" s="2717">
        <v>0.04</v>
      </c>
      <c r="AA810" s="2716"/>
    </row>
    <row r="811" spans="1:27" ht="63">
      <c r="A811" s="2705">
        <v>17</v>
      </c>
      <c r="B811" s="2714" t="s">
        <v>23922</v>
      </c>
      <c r="C811" s="2715" t="s">
        <v>23923</v>
      </c>
      <c r="D811" s="2716"/>
      <c r="E811" s="2717">
        <f t="shared" si="46"/>
        <v>0.4</v>
      </c>
      <c r="F811" s="2717">
        <f t="shared" si="47"/>
        <v>0.4</v>
      </c>
      <c r="G811" s="2717">
        <v>0.4</v>
      </c>
      <c r="H811" s="2717">
        <v>0</v>
      </c>
      <c r="I811" s="2273"/>
      <c r="J811" s="2273"/>
      <c r="K811" s="2273"/>
      <c r="L811" s="2717">
        <v>0</v>
      </c>
      <c r="M811" s="2273"/>
      <c r="N811" s="2273"/>
      <c r="O811" s="2273"/>
      <c r="P811" s="2717"/>
      <c r="Q811" s="2717"/>
      <c r="R811" s="2716">
        <v>5</v>
      </c>
      <c r="S811" s="2"/>
      <c r="T811" s="2"/>
      <c r="U811" s="2"/>
      <c r="V811" s="2273"/>
      <c r="W811" s="2273"/>
      <c r="X811" s="2273"/>
      <c r="Y811" s="2273"/>
      <c r="Z811" s="2717">
        <v>0.4</v>
      </c>
      <c r="AA811" s="2716"/>
    </row>
    <row r="812" spans="1:27" ht="47.25">
      <c r="A812" s="2705">
        <v>18</v>
      </c>
      <c r="B812" s="2714" t="s">
        <v>23924</v>
      </c>
      <c r="C812" s="2716"/>
      <c r="D812" s="2716"/>
      <c r="E812" s="2717">
        <f>G812+L812+I812+J812</f>
        <v>0.1</v>
      </c>
      <c r="F812" s="2717">
        <v>0.1</v>
      </c>
      <c r="G812" s="2717">
        <v>0</v>
      </c>
      <c r="H812" s="2717">
        <v>0</v>
      </c>
      <c r="I812" s="2273"/>
      <c r="J812" s="2273"/>
      <c r="K812" s="2273"/>
      <c r="L812" s="2717">
        <v>0.1</v>
      </c>
      <c r="M812" s="2273"/>
      <c r="N812" s="2273"/>
      <c r="O812" s="2273"/>
      <c r="P812" s="2717"/>
      <c r="Q812" s="2717"/>
      <c r="R812" s="2716">
        <v>5</v>
      </c>
      <c r="S812" s="2"/>
      <c r="T812" s="2"/>
      <c r="U812" s="2"/>
      <c r="V812" s="2273"/>
      <c r="W812" s="2273"/>
      <c r="X812" s="2273"/>
      <c r="Y812" s="2273"/>
      <c r="Z812" s="2716">
        <v>0.1</v>
      </c>
      <c r="AA812" s="2716"/>
    </row>
    <row r="813" spans="1:27" ht="47.25">
      <c r="A813" s="2705">
        <v>19</v>
      </c>
      <c r="B813" s="2714" t="s">
        <v>23925</v>
      </c>
      <c r="C813" s="2716"/>
      <c r="D813" s="2716"/>
      <c r="E813" s="2717">
        <f>G813+L813+I813+J813</f>
        <v>0.03</v>
      </c>
      <c r="F813" s="2717">
        <v>0.03</v>
      </c>
      <c r="G813" s="2717">
        <v>0</v>
      </c>
      <c r="H813" s="2717">
        <v>0</v>
      </c>
      <c r="I813" s="2273"/>
      <c r="J813" s="2273"/>
      <c r="K813" s="2273"/>
      <c r="L813" s="2717">
        <v>0.03</v>
      </c>
      <c r="M813" s="2273"/>
      <c r="N813" s="2273"/>
      <c r="O813" s="2273"/>
      <c r="P813" s="2717"/>
      <c r="Q813" s="2717"/>
      <c r="R813" s="2716">
        <v>5</v>
      </c>
      <c r="S813" s="2"/>
      <c r="T813" s="2"/>
      <c r="U813" s="2"/>
      <c r="V813" s="2273"/>
      <c r="W813" s="2273"/>
      <c r="X813" s="2273"/>
      <c r="Y813" s="2273"/>
      <c r="Z813" s="2716">
        <v>0.03</v>
      </c>
      <c r="AA813" s="2716"/>
    </row>
    <row r="814" spans="1:27" ht="31.5">
      <c r="A814" s="2705">
        <v>20</v>
      </c>
      <c r="B814" s="2714" t="s">
        <v>23926</v>
      </c>
      <c r="C814" s="2715"/>
      <c r="D814" s="2716"/>
      <c r="E814" s="2717">
        <f t="shared" si="46"/>
        <v>0.1</v>
      </c>
      <c r="F814" s="2717">
        <f t="shared" si="47"/>
        <v>0.1</v>
      </c>
      <c r="G814" s="2717">
        <v>0.1</v>
      </c>
      <c r="H814" s="2717">
        <v>0</v>
      </c>
      <c r="I814" s="2273"/>
      <c r="J814" s="2273"/>
      <c r="K814" s="2273"/>
      <c r="L814" s="2717">
        <v>0</v>
      </c>
      <c r="M814" s="2273"/>
      <c r="N814" s="2273"/>
      <c r="O814" s="2273"/>
      <c r="P814" s="2717"/>
      <c r="Q814" s="2717"/>
      <c r="R814" s="2716">
        <v>5</v>
      </c>
      <c r="S814" s="2"/>
      <c r="T814" s="2"/>
      <c r="U814" s="2"/>
      <c r="V814" s="2273"/>
      <c r="W814" s="2273"/>
      <c r="X814" s="2273"/>
      <c r="Y814" s="2273"/>
      <c r="Z814" s="2717">
        <v>0.1</v>
      </c>
      <c r="AA814" s="2716"/>
    </row>
    <row r="815" spans="1:27" ht="47.25">
      <c r="A815" s="2705">
        <v>21</v>
      </c>
      <c r="B815" s="2714" t="s">
        <v>23927</v>
      </c>
      <c r="C815" s="2716"/>
      <c r="D815" s="2716"/>
      <c r="E815" s="2717">
        <f t="shared" si="46"/>
        <v>0.1</v>
      </c>
      <c r="F815" s="2717">
        <f t="shared" si="47"/>
        <v>0.1</v>
      </c>
      <c r="G815" s="2717">
        <v>0.1</v>
      </c>
      <c r="H815" s="2717">
        <v>0</v>
      </c>
      <c r="I815" s="2273"/>
      <c r="J815" s="2273"/>
      <c r="K815" s="2273"/>
      <c r="L815" s="2717">
        <v>0</v>
      </c>
      <c r="M815" s="2273"/>
      <c r="N815" s="2273"/>
      <c r="O815" s="2273"/>
      <c r="P815" s="2717">
        <v>0</v>
      </c>
      <c r="Q815" s="2717">
        <v>0</v>
      </c>
      <c r="R815" s="2716">
        <v>5</v>
      </c>
      <c r="S815" s="2"/>
      <c r="T815" s="2"/>
      <c r="U815" s="2"/>
      <c r="V815" s="2273"/>
      <c r="W815" s="2273"/>
      <c r="X815" s="2273"/>
      <c r="Y815" s="2273"/>
      <c r="Z815" s="2717">
        <v>0.1</v>
      </c>
      <c r="AA815" s="2716"/>
    </row>
    <row r="816" spans="1:27" ht="47.25">
      <c r="A816" s="2705">
        <v>22</v>
      </c>
      <c r="B816" s="2714" t="s">
        <v>23928</v>
      </c>
      <c r="C816" s="2716"/>
      <c r="D816" s="2716"/>
      <c r="E816" s="2717">
        <f t="shared" si="46"/>
        <v>0.02</v>
      </c>
      <c r="F816" s="2717">
        <f t="shared" si="47"/>
        <v>0.02</v>
      </c>
      <c r="G816" s="2717">
        <v>0.02</v>
      </c>
      <c r="H816" s="2717">
        <v>0</v>
      </c>
      <c r="I816" s="2273"/>
      <c r="J816" s="2273"/>
      <c r="K816" s="2273"/>
      <c r="L816" s="2717">
        <v>0</v>
      </c>
      <c r="M816" s="2273"/>
      <c r="N816" s="2273"/>
      <c r="O816" s="2273"/>
      <c r="P816" s="2717">
        <v>0</v>
      </c>
      <c r="Q816" s="2717">
        <v>0</v>
      </c>
      <c r="R816" s="2716">
        <v>5</v>
      </c>
      <c r="S816" s="2"/>
      <c r="T816" s="2"/>
      <c r="U816" s="2"/>
      <c r="V816" s="2273"/>
      <c r="W816" s="2273"/>
      <c r="X816" s="2273"/>
      <c r="Y816" s="2273"/>
      <c r="Z816" s="2717">
        <v>0.02</v>
      </c>
      <c r="AA816" s="2716"/>
    </row>
    <row r="817" spans="1:27" ht="31.5">
      <c r="A817" s="2705">
        <v>23</v>
      </c>
      <c r="B817" s="2714" t="s">
        <v>23929</v>
      </c>
      <c r="C817" s="2716"/>
      <c r="D817" s="2716"/>
      <c r="E817" s="2717">
        <f t="shared" si="46"/>
        <v>0.1</v>
      </c>
      <c r="F817" s="2717">
        <f t="shared" si="47"/>
        <v>0.1</v>
      </c>
      <c r="G817" s="2717">
        <v>0.1</v>
      </c>
      <c r="H817" s="2717">
        <v>0</v>
      </c>
      <c r="I817" s="2273"/>
      <c r="J817" s="2273"/>
      <c r="K817" s="2273"/>
      <c r="L817" s="2717">
        <v>0</v>
      </c>
      <c r="M817" s="2273"/>
      <c r="N817" s="2273"/>
      <c r="O817" s="2273"/>
      <c r="P817" s="2717">
        <v>0</v>
      </c>
      <c r="Q817" s="2717">
        <v>0</v>
      </c>
      <c r="R817" s="2716">
        <v>5</v>
      </c>
      <c r="S817" s="2"/>
      <c r="T817" s="2"/>
      <c r="U817" s="2"/>
      <c r="V817" s="2273"/>
      <c r="W817" s="2273"/>
      <c r="X817" s="2273"/>
      <c r="Y817" s="2273"/>
      <c r="Z817" s="2717">
        <v>0.1</v>
      </c>
      <c r="AA817" s="2716"/>
    </row>
    <row r="818" spans="1:27" ht="47.25">
      <c r="A818" s="2705">
        <v>24</v>
      </c>
      <c r="B818" s="2714" t="s">
        <v>23930</v>
      </c>
      <c r="C818" s="2716"/>
      <c r="D818" s="2716"/>
      <c r="E818" s="2717">
        <f t="shared" si="46"/>
        <v>0.05</v>
      </c>
      <c r="F818" s="2717">
        <f t="shared" si="47"/>
        <v>0.05</v>
      </c>
      <c r="G818" s="2717">
        <v>0.05</v>
      </c>
      <c r="H818" s="2717">
        <v>0</v>
      </c>
      <c r="I818" s="2273"/>
      <c r="J818" s="2273"/>
      <c r="K818" s="2273"/>
      <c r="L818" s="2717">
        <v>0</v>
      </c>
      <c r="M818" s="2273"/>
      <c r="N818" s="2273"/>
      <c r="O818" s="2273"/>
      <c r="P818" s="2717">
        <v>0</v>
      </c>
      <c r="Q818" s="2717">
        <v>0</v>
      </c>
      <c r="R818" s="2716">
        <v>5</v>
      </c>
      <c r="S818" s="2"/>
      <c r="T818" s="2"/>
      <c r="U818" s="2"/>
      <c r="V818" s="2273"/>
      <c r="W818" s="2273"/>
      <c r="X818" s="2273"/>
      <c r="Y818" s="2273"/>
      <c r="Z818" s="2717">
        <v>0.05</v>
      </c>
      <c r="AA818" s="2716"/>
    </row>
    <row r="819" spans="1:27" ht="47.25">
      <c r="A819" s="2705">
        <v>25</v>
      </c>
      <c r="B819" s="2714" t="s">
        <v>23931</v>
      </c>
      <c r="C819" s="2716"/>
      <c r="D819" s="2716"/>
      <c r="E819" s="2717">
        <f t="shared" si="46"/>
        <v>0.3</v>
      </c>
      <c r="F819" s="2717">
        <f t="shared" si="47"/>
        <v>0.3</v>
      </c>
      <c r="G819" s="2717">
        <v>0.3</v>
      </c>
      <c r="H819" s="2717">
        <v>0</v>
      </c>
      <c r="I819" s="2273"/>
      <c r="J819" s="2273"/>
      <c r="K819" s="2273"/>
      <c r="L819" s="2717">
        <v>0</v>
      </c>
      <c r="M819" s="2273"/>
      <c r="N819" s="2273"/>
      <c r="O819" s="2273"/>
      <c r="P819" s="2717">
        <v>0</v>
      </c>
      <c r="Q819" s="2717">
        <v>0</v>
      </c>
      <c r="R819" s="2716">
        <v>5</v>
      </c>
      <c r="S819" s="2"/>
      <c r="T819" s="2"/>
      <c r="U819" s="2"/>
      <c r="V819" s="2273"/>
      <c r="W819" s="2273"/>
      <c r="X819" s="2273"/>
      <c r="Y819" s="2273"/>
      <c r="Z819" s="2717">
        <v>0.3</v>
      </c>
      <c r="AA819" s="2716"/>
    </row>
    <row r="820" spans="1:27" ht="31.5">
      <c r="A820" s="2705">
        <v>26</v>
      </c>
      <c r="B820" s="2714" t="s">
        <v>23932</v>
      </c>
      <c r="C820" s="2716"/>
      <c r="D820" s="2716"/>
      <c r="E820" s="2717">
        <f t="shared" si="46"/>
        <v>0.1</v>
      </c>
      <c r="F820" s="2717">
        <f t="shared" si="47"/>
        <v>0.1</v>
      </c>
      <c r="G820" s="2717">
        <v>0.1</v>
      </c>
      <c r="H820" s="2717">
        <v>0</v>
      </c>
      <c r="I820" s="2273"/>
      <c r="J820" s="2273"/>
      <c r="K820" s="2273"/>
      <c r="L820" s="2717">
        <v>0</v>
      </c>
      <c r="M820" s="2273"/>
      <c r="N820" s="2273"/>
      <c r="O820" s="2273"/>
      <c r="P820" s="2717">
        <v>0</v>
      </c>
      <c r="Q820" s="2717">
        <v>0</v>
      </c>
      <c r="R820" s="2716">
        <v>5</v>
      </c>
      <c r="S820" s="2"/>
      <c r="T820" s="2"/>
      <c r="U820" s="2"/>
      <c r="V820" s="2273"/>
      <c r="W820" s="2273"/>
      <c r="X820" s="2273"/>
      <c r="Y820" s="2273"/>
      <c r="Z820" s="2717">
        <v>0.1</v>
      </c>
      <c r="AA820" s="2716"/>
    </row>
    <row r="821" spans="1:27" ht="47.25">
      <c r="A821" s="2705">
        <v>27</v>
      </c>
      <c r="B821" s="2714" t="s">
        <v>23933</v>
      </c>
      <c r="C821" s="2716"/>
      <c r="D821" s="2716"/>
      <c r="E821" s="2717">
        <f t="shared" si="46"/>
        <v>0.1</v>
      </c>
      <c r="F821" s="2717">
        <f t="shared" si="47"/>
        <v>0.1</v>
      </c>
      <c r="G821" s="2717">
        <v>0.1</v>
      </c>
      <c r="H821" s="2717">
        <v>0</v>
      </c>
      <c r="I821" s="2273"/>
      <c r="J821" s="2273"/>
      <c r="K821" s="2273"/>
      <c r="L821" s="2717">
        <v>0</v>
      </c>
      <c r="M821" s="2273"/>
      <c r="N821" s="2273"/>
      <c r="O821" s="2273"/>
      <c r="P821" s="2717">
        <v>0</v>
      </c>
      <c r="Q821" s="2717">
        <v>0</v>
      </c>
      <c r="R821" s="2716">
        <v>5</v>
      </c>
      <c r="S821" s="2"/>
      <c r="T821" s="2"/>
      <c r="U821" s="2"/>
      <c r="V821" s="2273"/>
      <c r="W821" s="2273"/>
      <c r="X821" s="2273"/>
      <c r="Y821" s="2273"/>
      <c r="Z821" s="2717">
        <v>0.1</v>
      </c>
      <c r="AA821" s="2716"/>
    </row>
    <row r="822" spans="1:27" ht="47.25">
      <c r="A822" s="2705">
        <v>28</v>
      </c>
      <c r="B822" s="2714" t="s">
        <v>23934</v>
      </c>
      <c r="C822" s="2716"/>
      <c r="D822" s="2716"/>
      <c r="E822" s="2717">
        <f t="shared" si="46"/>
        <v>0.05</v>
      </c>
      <c r="F822" s="2717">
        <f t="shared" si="47"/>
        <v>0.05</v>
      </c>
      <c r="G822" s="2717">
        <v>0.05</v>
      </c>
      <c r="H822" s="2717">
        <v>0</v>
      </c>
      <c r="I822" s="2273"/>
      <c r="J822" s="2273"/>
      <c r="K822" s="2273"/>
      <c r="L822" s="2717">
        <v>0</v>
      </c>
      <c r="M822" s="2273"/>
      <c r="N822" s="2273"/>
      <c r="O822" s="2273"/>
      <c r="P822" s="2717">
        <v>0</v>
      </c>
      <c r="Q822" s="2717">
        <v>0</v>
      </c>
      <c r="R822" s="2716">
        <v>5</v>
      </c>
      <c r="S822" s="2"/>
      <c r="T822" s="2"/>
      <c r="U822" s="2"/>
      <c r="V822" s="2273"/>
      <c r="W822" s="2273"/>
      <c r="X822" s="2273"/>
      <c r="Y822" s="2273"/>
      <c r="Z822" s="2717">
        <v>0.05</v>
      </c>
      <c r="AA822" s="2716"/>
    </row>
    <row r="823" spans="1:27" ht="47.25">
      <c r="A823" s="2705">
        <v>29</v>
      </c>
      <c r="B823" s="2714" t="s">
        <v>23935</v>
      </c>
      <c r="C823" s="2716"/>
      <c r="D823" s="2716"/>
      <c r="E823" s="2717">
        <f t="shared" si="46"/>
        <v>0.1</v>
      </c>
      <c r="F823" s="2717">
        <f t="shared" si="47"/>
        <v>0.1</v>
      </c>
      <c r="G823" s="2717">
        <v>0.1</v>
      </c>
      <c r="H823" s="2717">
        <v>0</v>
      </c>
      <c r="I823" s="2273"/>
      <c r="J823" s="2273"/>
      <c r="K823" s="2273"/>
      <c r="L823" s="2717">
        <v>0</v>
      </c>
      <c r="M823" s="2273"/>
      <c r="N823" s="2273"/>
      <c r="O823" s="2273"/>
      <c r="P823" s="2717">
        <v>0</v>
      </c>
      <c r="Q823" s="2717">
        <v>0</v>
      </c>
      <c r="R823" s="2716">
        <v>5</v>
      </c>
      <c r="S823" s="2"/>
      <c r="T823" s="2"/>
      <c r="U823" s="2"/>
      <c r="V823" s="2273"/>
      <c r="W823" s="2273"/>
      <c r="X823" s="2273"/>
      <c r="Y823" s="2273"/>
      <c r="Z823" s="2717">
        <v>0.1</v>
      </c>
      <c r="AA823" s="2716"/>
    </row>
    <row r="824" spans="1:27" ht="47.25">
      <c r="A824" s="2705">
        <v>30</v>
      </c>
      <c r="B824" s="2714" t="s">
        <v>23936</v>
      </c>
      <c r="C824" s="2715" t="s">
        <v>23937</v>
      </c>
      <c r="D824" s="2716"/>
      <c r="E824" s="2717">
        <f t="shared" si="46"/>
        <v>0.04</v>
      </c>
      <c r="F824" s="2717">
        <f t="shared" si="47"/>
        <v>0.04</v>
      </c>
      <c r="G824" s="2717">
        <v>0.04</v>
      </c>
      <c r="H824" s="2717">
        <v>0</v>
      </c>
      <c r="I824" s="2273"/>
      <c r="J824" s="2273"/>
      <c r="K824" s="2273"/>
      <c r="L824" s="2717">
        <v>0</v>
      </c>
      <c r="M824" s="2273"/>
      <c r="N824" s="2273"/>
      <c r="O824" s="2273"/>
      <c r="P824" s="2717">
        <v>0</v>
      </c>
      <c r="Q824" s="2717">
        <v>0</v>
      </c>
      <c r="R824" s="2716">
        <v>5</v>
      </c>
      <c r="S824" s="2"/>
      <c r="T824" s="2"/>
      <c r="U824" s="2"/>
      <c r="V824" s="2273"/>
      <c r="W824" s="2273"/>
      <c r="X824" s="2273"/>
      <c r="Y824" s="2273"/>
      <c r="Z824" s="2717">
        <v>0.04</v>
      </c>
      <c r="AA824" s="2716"/>
    </row>
    <row r="825" spans="1:27" ht="47.25">
      <c r="A825" s="2705">
        <v>31</v>
      </c>
      <c r="B825" s="2714" t="s">
        <v>23938</v>
      </c>
      <c r="C825" s="2715" t="s">
        <v>23939</v>
      </c>
      <c r="D825" s="2716"/>
      <c r="E825" s="2717">
        <f>G825+L825+I825+J825</f>
        <v>0.04</v>
      </c>
      <c r="F825" s="2717">
        <v>0.04</v>
      </c>
      <c r="G825" s="2717">
        <v>0</v>
      </c>
      <c r="H825" s="2717">
        <v>0</v>
      </c>
      <c r="I825" s="2273"/>
      <c r="J825" s="2273"/>
      <c r="K825" s="2273"/>
      <c r="L825" s="2717">
        <v>0.04</v>
      </c>
      <c r="M825" s="2273"/>
      <c r="N825" s="2273"/>
      <c r="O825" s="2273"/>
      <c r="P825" s="2717">
        <v>0</v>
      </c>
      <c r="Q825" s="2717">
        <v>0</v>
      </c>
      <c r="R825" s="2716">
        <v>5</v>
      </c>
      <c r="S825" s="2"/>
      <c r="T825" s="2"/>
      <c r="U825" s="2"/>
      <c r="V825" s="2273"/>
      <c r="W825" s="2273"/>
      <c r="X825" s="2273"/>
      <c r="Y825" s="2273"/>
      <c r="Z825" s="2717">
        <v>0.04</v>
      </c>
      <c r="AA825" s="2716"/>
    </row>
    <row r="826" spans="1:27" ht="47.25">
      <c r="A826" s="2705">
        <v>32</v>
      </c>
      <c r="B826" s="2714" t="s">
        <v>23940</v>
      </c>
      <c r="C826" s="2715" t="s">
        <v>23941</v>
      </c>
      <c r="D826" s="2716"/>
      <c r="E826" s="2717">
        <f t="shared" si="46"/>
        <v>0.05</v>
      </c>
      <c r="F826" s="2717">
        <f t="shared" si="47"/>
        <v>0.05</v>
      </c>
      <c r="G826" s="2717">
        <v>0.05</v>
      </c>
      <c r="H826" s="2717">
        <v>0</v>
      </c>
      <c r="I826" s="2273"/>
      <c r="J826" s="2273"/>
      <c r="K826" s="2273"/>
      <c r="L826" s="2717">
        <v>0</v>
      </c>
      <c r="M826" s="2273"/>
      <c r="N826" s="2273"/>
      <c r="O826" s="2273"/>
      <c r="P826" s="2717">
        <v>0</v>
      </c>
      <c r="Q826" s="2717">
        <v>0</v>
      </c>
      <c r="R826" s="2716">
        <v>5</v>
      </c>
      <c r="S826" s="2"/>
      <c r="T826" s="2"/>
      <c r="U826" s="2"/>
      <c r="V826" s="2273"/>
      <c r="W826" s="2273"/>
      <c r="X826" s="2273"/>
      <c r="Y826" s="2273"/>
      <c r="Z826" s="2717">
        <v>0.05</v>
      </c>
      <c r="AA826" s="2716"/>
    </row>
    <row r="827" spans="1:27" ht="47.25">
      <c r="A827" s="2705">
        <v>33</v>
      </c>
      <c r="B827" s="2714" t="s">
        <v>23942</v>
      </c>
      <c r="C827" s="2716"/>
      <c r="D827" s="2716"/>
      <c r="E827" s="2717">
        <f>G827+Q827+I827+J827</f>
        <v>0.3</v>
      </c>
      <c r="F827" s="2717">
        <f t="shared" si="47"/>
        <v>0</v>
      </c>
      <c r="G827" s="2717">
        <v>0</v>
      </c>
      <c r="H827" s="2717">
        <v>0</v>
      </c>
      <c r="I827" s="2273"/>
      <c r="J827" s="2273"/>
      <c r="K827" s="2273"/>
      <c r="L827" s="2717">
        <v>0</v>
      </c>
      <c r="M827" s="2273"/>
      <c r="N827" s="2273"/>
      <c r="O827" s="2273"/>
      <c r="P827" s="2717">
        <v>0.3</v>
      </c>
      <c r="Q827" s="2717">
        <v>0.3</v>
      </c>
      <c r="R827" s="2716">
        <v>5</v>
      </c>
      <c r="S827" s="2"/>
      <c r="T827" s="2"/>
      <c r="U827" s="2"/>
      <c r="V827" s="2273"/>
      <c r="W827" s="2273"/>
      <c r="X827" s="2273"/>
      <c r="Y827" s="2273"/>
      <c r="Z827" s="2716"/>
      <c r="AA827" s="2717">
        <v>0.3</v>
      </c>
    </row>
    <row r="828" spans="1:27" ht="47.25">
      <c r="A828" s="2705">
        <v>34</v>
      </c>
      <c r="B828" s="2714" t="s">
        <v>23943</v>
      </c>
      <c r="C828" s="2716"/>
      <c r="D828" s="2716"/>
      <c r="E828" s="2717">
        <f t="shared" si="46"/>
        <v>0.03</v>
      </c>
      <c r="F828" s="2717">
        <f t="shared" si="47"/>
        <v>0.03</v>
      </c>
      <c r="G828" s="2717">
        <v>0.03</v>
      </c>
      <c r="H828" s="2717">
        <v>0</v>
      </c>
      <c r="I828" s="2273"/>
      <c r="J828" s="2273"/>
      <c r="K828" s="2273"/>
      <c r="L828" s="2717">
        <v>0</v>
      </c>
      <c r="M828" s="2273"/>
      <c r="N828" s="2273"/>
      <c r="O828" s="2273"/>
      <c r="P828" s="2717">
        <v>0</v>
      </c>
      <c r="Q828" s="2717">
        <v>0</v>
      </c>
      <c r="R828" s="2716">
        <v>5</v>
      </c>
      <c r="S828" s="2"/>
      <c r="T828" s="2"/>
      <c r="U828" s="2"/>
      <c r="V828" s="2273"/>
      <c r="W828" s="2273"/>
      <c r="X828" s="2273"/>
      <c r="Y828" s="2273"/>
      <c r="Z828" s="2717">
        <v>0.03</v>
      </c>
      <c r="AA828" s="2716"/>
    </row>
    <row r="829" spans="1:27" ht="47.25">
      <c r="A829" s="2705">
        <v>35</v>
      </c>
      <c r="B829" s="2714" t="s">
        <v>23944</v>
      </c>
      <c r="C829" s="2715" t="s">
        <v>23945</v>
      </c>
      <c r="D829" s="2716"/>
      <c r="E829" s="2717">
        <f>G829+L829+I829+J829</f>
        <v>1.8</v>
      </c>
      <c r="F829" s="2717">
        <v>1.8</v>
      </c>
      <c r="G829" s="2717">
        <v>0</v>
      </c>
      <c r="H829" s="2717">
        <v>0</v>
      </c>
      <c r="I829" s="2273"/>
      <c r="J829" s="2273"/>
      <c r="K829" s="2273"/>
      <c r="L829" s="2717">
        <v>1.8</v>
      </c>
      <c r="M829" s="2273"/>
      <c r="N829" s="2273"/>
      <c r="O829" s="2273"/>
      <c r="P829" s="2717">
        <v>0</v>
      </c>
      <c r="Q829" s="2717">
        <v>0</v>
      </c>
      <c r="R829" s="2716">
        <v>5</v>
      </c>
      <c r="S829" s="2"/>
      <c r="T829" s="2"/>
      <c r="U829" s="2"/>
      <c r="V829" s="2273"/>
      <c r="W829" s="2273"/>
      <c r="X829" s="2273"/>
      <c r="Y829" s="2273"/>
      <c r="Z829" s="2717">
        <v>1.8</v>
      </c>
      <c r="AA829" s="2716"/>
    </row>
    <row r="830" spans="1:27" ht="47.25">
      <c r="A830" s="2705">
        <v>36</v>
      </c>
      <c r="B830" s="2714" t="s">
        <v>23946</v>
      </c>
      <c r="C830" s="2716"/>
      <c r="D830" s="2716"/>
      <c r="E830" s="2717">
        <f t="shared" si="46"/>
        <v>0.4</v>
      </c>
      <c r="F830" s="2717">
        <f t="shared" si="47"/>
        <v>0.4</v>
      </c>
      <c r="G830" s="2717">
        <v>0.4</v>
      </c>
      <c r="H830" s="2717">
        <v>0</v>
      </c>
      <c r="I830" s="2273"/>
      <c r="J830" s="2273"/>
      <c r="K830" s="2273"/>
      <c r="L830" s="2717">
        <v>0</v>
      </c>
      <c r="M830" s="2273"/>
      <c r="N830" s="2273"/>
      <c r="O830" s="2273"/>
      <c r="P830" s="2717">
        <v>0</v>
      </c>
      <c r="Q830" s="2717">
        <v>0</v>
      </c>
      <c r="R830" s="2716">
        <v>5</v>
      </c>
      <c r="S830" s="2"/>
      <c r="T830" s="2"/>
      <c r="U830" s="2"/>
      <c r="V830" s="2273"/>
      <c r="W830" s="2273"/>
      <c r="X830" s="2273"/>
      <c r="Y830" s="2273"/>
      <c r="Z830" s="2717">
        <v>0.4</v>
      </c>
      <c r="AA830" s="2716"/>
    </row>
    <row r="831" spans="1:27" ht="31.5">
      <c r="A831" s="2705">
        <v>37</v>
      </c>
      <c r="B831" s="2714" t="s">
        <v>23947</v>
      </c>
      <c r="C831" s="2715"/>
      <c r="D831" s="2716"/>
      <c r="E831" s="2717">
        <f t="shared" si="46"/>
        <v>0.2</v>
      </c>
      <c r="F831" s="2717">
        <f t="shared" si="47"/>
        <v>0.2</v>
      </c>
      <c r="G831" s="2717">
        <v>0.2</v>
      </c>
      <c r="H831" s="2717">
        <v>0</v>
      </c>
      <c r="I831" s="2273"/>
      <c r="J831" s="2273"/>
      <c r="K831" s="2273"/>
      <c r="L831" s="2717">
        <v>0</v>
      </c>
      <c r="M831" s="2273"/>
      <c r="N831" s="2273"/>
      <c r="O831" s="2273"/>
      <c r="P831" s="2717">
        <v>0</v>
      </c>
      <c r="Q831" s="2717">
        <v>0</v>
      </c>
      <c r="R831" s="2716">
        <v>5</v>
      </c>
      <c r="S831" s="2"/>
      <c r="T831" s="2"/>
      <c r="U831" s="2"/>
      <c r="V831" s="2273"/>
      <c r="W831" s="2273"/>
      <c r="X831" s="2273"/>
      <c r="Y831" s="2273"/>
      <c r="Z831" s="2717">
        <v>0.2</v>
      </c>
      <c r="AA831" s="2716"/>
    </row>
    <row r="832" spans="1:27" ht="31.5">
      <c r="A832" s="2705">
        <v>38</v>
      </c>
      <c r="B832" s="2714" t="s">
        <v>23948</v>
      </c>
      <c r="C832" s="2716"/>
      <c r="D832" s="2716"/>
      <c r="E832" s="2717">
        <f t="shared" si="46"/>
        <v>7.0000000000000007E-2</v>
      </c>
      <c r="F832" s="2717">
        <f t="shared" si="47"/>
        <v>7.0000000000000007E-2</v>
      </c>
      <c r="G832" s="2717">
        <v>7.0000000000000007E-2</v>
      </c>
      <c r="H832" s="2717">
        <v>0</v>
      </c>
      <c r="I832" s="2273"/>
      <c r="J832" s="2273"/>
      <c r="K832" s="2273"/>
      <c r="L832" s="2717">
        <v>0</v>
      </c>
      <c r="M832" s="2273"/>
      <c r="N832" s="2273"/>
      <c r="O832" s="2273"/>
      <c r="P832" s="2717">
        <v>0</v>
      </c>
      <c r="Q832" s="2717">
        <v>0</v>
      </c>
      <c r="R832" s="2716">
        <v>5</v>
      </c>
      <c r="S832" s="2"/>
      <c r="T832" s="2"/>
      <c r="U832" s="2"/>
      <c r="V832" s="2273"/>
      <c r="W832" s="2273"/>
      <c r="X832" s="2273"/>
      <c r="Y832" s="2273"/>
      <c r="Z832" s="2717">
        <v>7.0000000000000007E-2</v>
      </c>
      <c r="AA832" s="2716"/>
    </row>
    <row r="833" spans="1:27" ht="47.25">
      <c r="A833" s="2705">
        <v>39</v>
      </c>
      <c r="B833" s="2714" t="s">
        <v>23949</v>
      </c>
      <c r="C833" s="2715" t="s">
        <v>23950</v>
      </c>
      <c r="D833" s="2716"/>
      <c r="E833" s="2717">
        <f t="shared" si="46"/>
        <v>1.9</v>
      </c>
      <c r="F833" s="2717">
        <f t="shared" si="47"/>
        <v>1.9</v>
      </c>
      <c r="G833" s="2717">
        <v>1.9</v>
      </c>
      <c r="H833" s="2717">
        <v>0</v>
      </c>
      <c r="I833" s="2273"/>
      <c r="J833" s="2273"/>
      <c r="K833" s="2273"/>
      <c r="L833" s="2717">
        <v>0</v>
      </c>
      <c r="M833" s="2273"/>
      <c r="N833" s="2273"/>
      <c r="O833" s="2273"/>
      <c r="P833" s="2717">
        <v>0</v>
      </c>
      <c r="Q833" s="2717">
        <v>0</v>
      </c>
      <c r="R833" s="2716">
        <v>5</v>
      </c>
      <c r="S833" s="2"/>
      <c r="T833" s="2"/>
      <c r="U833" s="2"/>
      <c r="V833" s="2273"/>
      <c r="W833" s="2273"/>
      <c r="X833" s="2273"/>
      <c r="Y833" s="2273"/>
      <c r="Z833" s="2717">
        <v>1.9</v>
      </c>
      <c r="AA833" s="2716"/>
    </row>
    <row r="834" spans="1:27" ht="47.25">
      <c r="A834" s="2705">
        <v>40</v>
      </c>
      <c r="B834" s="2714" t="s">
        <v>23951</v>
      </c>
      <c r="C834" s="2716"/>
      <c r="D834" s="2716"/>
      <c r="E834" s="2717">
        <f t="shared" si="46"/>
        <v>0.2</v>
      </c>
      <c r="F834" s="2717">
        <f t="shared" si="47"/>
        <v>0.2</v>
      </c>
      <c r="G834" s="2717">
        <v>0.2</v>
      </c>
      <c r="H834" s="2717">
        <v>0</v>
      </c>
      <c r="I834" s="2273"/>
      <c r="J834" s="2273"/>
      <c r="K834" s="2273"/>
      <c r="L834" s="2717">
        <v>0</v>
      </c>
      <c r="M834" s="2273"/>
      <c r="N834" s="2273"/>
      <c r="O834" s="2273"/>
      <c r="P834" s="2717">
        <v>0</v>
      </c>
      <c r="Q834" s="2717">
        <v>0</v>
      </c>
      <c r="R834" s="2716">
        <v>5</v>
      </c>
      <c r="S834" s="2"/>
      <c r="T834" s="2"/>
      <c r="U834" s="2"/>
      <c r="V834" s="2273"/>
      <c r="W834" s="2273"/>
      <c r="X834" s="2273"/>
      <c r="Y834" s="2273"/>
      <c r="Z834" s="2717">
        <v>0.2</v>
      </c>
      <c r="AA834" s="2716"/>
    </row>
    <row r="835" spans="1:27" ht="47.25">
      <c r="A835" s="2705">
        <v>41</v>
      </c>
      <c r="B835" s="2714" t="s">
        <v>23952</v>
      </c>
      <c r="C835" s="2716"/>
      <c r="D835" s="2716"/>
      <c r="E835" s="2717">
        <f>G835+Q835+I835+J835</f>
        <v>0.1</v>
      </c>
      <c r="F835" s="2717">
        <f>G835+H835+I835</f>
        <v>0</v>
      </c>
      <c r="G835" s="2717">
        <v>0</v>
      </c>
      <c r="H835" s="2717">
        <v>0</v>
      </c>
      <c r="I835" s="2273"/>
      <c r="J835" s="2273"/>
      <c r="K835" s="2273"/>
      <c r="L835" s="2717">
        <v>0</v>
      </c>
      <c r="M835" s="2273"/>
      <c r="N835" s="2273"/>
      <c r="O835" s="2273"/>
      <c r="P835" s="2717">
        <v>0.1</v>
      </c>
      <c r="Q835" s="2717">
        <v>0.1</v>
      </c>
      <c r="R835" s="2716">
        <v>5</v>
      </c>
      <c r="S835" s="2"/>
      <c r="T835" s="2"/>
      <c r="U835" s="2"/>
      <c r="V835" s="2273"/>
      <c r="W835" s="2273"/>
      <c r="X835" s="2273"/>
      <c r="Y835" s="2273"/>
      <c r="Z835" s="2716"/>
      <c r="AA835" s="2717">
        <v>0.1</v>
      </c>
    </row>
    <row r="836" spans="1:27" ht="63">
      <c r="A836" s="2705">
        <v>42</v>
      </c>
      <c r="B836" s="2714" t="s">
        <v>23953</v>
      </c>
      <c r="C836" s="2716"/>
      <c r="D836" s="2716"/>
      <c r="E836" s="2717">
        <f>G836+Q836+I836+J836</f>
        <v>1</v>
      </c>
      <c r="F836" s="2717">
        <f t="shared" si="47"/>
        <v>0</v>
      </c>
      <c r="G836" s="2717">
        <v>0</v>
      </c>
      <c r="H836" s="2717">
        <v>0</v>
      </c>
      <c r="I836" s="2273"/>
      <c r="J836" s="2273"/>
      <c r="K836" s="2273"/>
      <c r="L836" s="2717">
        <v>0</v>
      </c>
      <c r="M836" s="2273"/>
      <c r="N836" s="2273"/>
      <c r="O836" s="2273"/>
      <c r="P836" s="2717">
        <v>1</v>
      </c>
      <c r="Q836" s="2717">
        <v>1</v>
      </c>
      <c r="R836" s="2716">
        <v>5</v>
      </c>
      <c r="S836" s="2"/>
      <c r="T836" s="2"/>
      <c r="U836" s="2"/>
      <c r="V836" s="2273"/>
      <c r="W836" s="2273"/>
      <c r="X836" s="2273"/>
      <c r="Y836" s="2273"/>
      <c r="Z836" s="2716"/>
      <c r="AA836" s="2717">
        <v>1</v>
      </c>
    </row>
    <row r="837" spans="1:27" ht="31.5">
      <c r="A837" s="2705">
        <v>43</v>
      </c>
      <c r="B837" s="2714" t="s">
        <v>23954</v>
      </c>
      <c r="C837" s="2715"/>
      <c r="D837" s="2716"/>
      <c r="E837" s="2717">
        <f t="shared" si="46"/>
        <v>0.06</v>
      </c>
      <c r="F837" s="2717">
        <f t="shared" si="47"/>
        <v>0.06</v>
      </c>
      <c r="G837" s="2717">
        <v>0.06</v>
      </c>
      <c r="H837" s="2717">
        <v>0</v>
      </c>
      <c r="I837" s="2273"/>
      <c r="J837" s="2273"/>
      <c r="K837" s="2273"/>
      <c r="L837" s="2717">
        <v>0</v>
      </c>
      <c r="M837" s="2273"/>
      <c r="N837" s="2273"/>
      <c r="O837" s="2273"/>
      <c r="P837" s="2717">
        <v>0</v>
      </c>
      <c r="Q837" s="2717">
        <v>0</v>
      </c>
      <c r="R837" s="2716">
        <v>5</v>
      </c>
      <c r="S837" s="2"/>
      <c r="T837" s="2"/>
      <c r="U837" s="2"/>
      <c r="V837" s="2273"/>
      <c r="W837" s="2273"/>
      <c r="X837" s="2273"/>
      <c r="Y837" s="2273"/>
      <c r="Z837" s="2717">
        <v>0.06</v>
      </c>
      <c r="AA837" s="2716"/>
    </row>
    <row r="838" spans="1:27" ht="47.25">
      <c r="A838" s="2705">
        <v>44</v>
      </c>
      <c r="B838" s="2714" t="s">
        <v>23955</v>
      </c>
      <c r="C838" s="2715" t="s">
        <v>23956</v>
      </c>
      <c r="D838" s="2716"/>
      <c r="E838" s="2717">
        <f>G838+Q838+I838+J838</f>
        <v>0.03</v>
      </c>
      <c r="F838" s="2717">
        <f t="shared" si="47"/>
        <v>0</v>
      </c>
      <c r="G838" s="2717">
        <v>0</v>
      </c>
      <c r="H838" s="2717">
        <v>0</v>
      </c>
      <c r="I838" s="2273"/>
      <c r="J838" s="2273"/>
      <c r="K838" s="2273"/>
      <c r="L838" s="2717">
        <v>0</v>
      </c>
      <c r="M838" s="2273"/>
      <c r="N838" s="2273"/>
      <c r="O838" s="2273"/>
      <c r="P838" s="2717">
        <v>0.03</v>
      </c>
      <c r="Q838" s="2717">
        <v>0.03</v>
      </c>
      <c r="R838" s="2716">
        <v>5</v>
      </c>
      <c r="S838" s="2"/>
      <c r="T838" s="2"/>
      <c r="U838" s="2"/>
      <c r="V838" s="2273"/>
      <c r="W838" s="2273"/>
      <c r="X838" s="2273"/>
      <c r="Y838" s="2273"/>
      <c r="Z838" s="2716"/>
      <c r="AA838" s="2717">
        <v>0.03</v>
      </c>
    </row>
    <row r="839" spans="1:27" ht="47.25">
      <c r="A839" s="2705">
        <v>45</v>
      </c>
      <c r="B839" s="2714" t="s">
        <v>23957</v>
      </c>
      <c r="C839" s="2716"/>
      <c r="D839" s="2716"/>
      <c r="E839" s="2717">
        <f t="shared" si="46"/>
        <v>7.0000000000000007E-2</v>
      </c>
      <c r="F839" s="2717">
        <f t="shared" si="47"/>
        <v>7.0000000000000007E-2</v>
      </c>
      <c r="G839" s="2717">
        <v>7.0000000000000007E-2</v>
      </c>
      <c r="H839" s="2717">
        <v>0</v>
      </c>
      <c r="I839" s="2273"/>
      <c r="J839" s="2273"/>
      <c r="K839" s="2273"/>
      <c r="L839" s="2717">
        <v>0</v>
      </c>
      <c r="M839" s="2273"/>
      <c r="N839" s="2273"/>
      <c r="O839" s="2273"/>
      <c r="P839" s="2717">
        <v>0</v>
      </c>
      <c r="Q839" s="2717">
        <v>0</v>
      </c>
      <c r="R839" s="2716">
        <v>5</v>
      </c>
      <c r="S839" s="2"/>
      <c r="T839" s="2"/>
      <c r="U839" s="2"/>
      <c r="V839" s="2273"/>
      <c r="W839" s="2273"/>
      <c r="X839" s="2273"/>
      <c r="Y839" s="2273"/>
      <c r="Z839" s="2717">
        <v>7.0000000000000007E-2</v>
      </c>
      <c r="AA839" s="2716"/>
    </row>
    <row r="840" spans="1:27" ht="47.25">
      <c r="A840" s="2705">
        <v>46</v>
      </c>
      <c r="B840" s="2714" t="s">
        <v>23958</v>
      </c>
      <c r="C840" s="2716"/>
      <c r="D840" s="2716"/>
      <c r="E840" s="2717">
        <f>G840+Q840+I840+J840</f>
        <v>0.03</v>
      </c>
      <c r="F840" s="2717">
        <f t="shared" si="47"/>
        <v>0</v>
      </c>
      <c r="G840" s="2717">
        <v>0</v>
      </c>
      <c r="H840" s="2717">
        <v>0</v>
      </c>
      <c r="I840" s="2273"/>
      <c r="J840" s="2273"/>
      <c r="K840" s="2273"/>
      <c r="L840" s="2717">
        <v>0</v>
      </c>
      <c r="M840" s="2273"/>
      <c r="N840" s="2273"/>
      <c r="O840" s="2273"/>
      <c r="P840" s="2717">
        <v>0.03</v>
      </c>
      <c r="Q840" s="2717">
        <v>0.03</v>
      </c>
      <c r="R840" s="2716">
        <v>5</v>
      </c>
      <c r="S840" s="2"/>
      <c r="T840" s="2"/>
      <c r="U840" s="2"/>
      <c r="V840" s="2273"/>
      <c r="W840" s="2273"/>
      <c r="X840" s="2273"/>
      <c r="Y840" s="2273"/>
      <c r="Z840" s="2716"/>
      <c r="AA840" s="2717">
        <v>0.03</v>
      </c>
    </row>
    <row r="841" spans="1:27" ht="47.25">
      <c r="A841" s="2705">
        <v>47</v>
      </c>
      <c r="B841" s="2714" t="s">
        <v>23959</v>
      </c>
      <c r="C841" s="2715" t="s">
        <v>23960</v>
      </c>
      <c r="D841" s="2716"/>
      <c r="E841" s="2717">
        <f>G841+Q841+I841+J841</f>
        <v>0.2</v>
      </c>
      <c r="F841" s="2717">
        <f t="shared" si="47"/>
        <v>0</v>
      </c>
      <c r="G841" s="2717">
        <v>0</v>
      </c>
      <c r="H841" s="2717">
        <v>0</v>
      </c>
      <c r="I841" s="2273"/>
      <c r="J841" s="2273"/>
      <c r="K841" s="2273"/>
      <c r="L841" s="2717">
        <v>0</v>
      </c>
      <c r="M841" s="2273"/>
      <c r="N841" s="2273"/>
      <c r="O841" s="2273"/>
      <c r="P841" s="2717">
        <v>0.2</v>
      </c>
      <c r="Q841" s="2717">
        <v>0.2</v>
      </c>
      <c r="R841" s="2716">
        <v>5</v>
      </c>
      <c r="S841" s="2"/>
      <c r="T841" s="2"/>
      <c r="U841" s="2"/>
      <c r="V841" s="2273"/>
      <c r="W841" s="2273"/>
      <c r="X841" s="2273"/>
      <c r="Y841" s="2273"/>
      <c r="Z841" s="2716"/>
      <c r="AA841" s="2717">
        <v>0.2</v>
      </c>
    </row>
    <row r="842" spans="1:27" ht="47.25">
      <c r="A842" s="2705">
        <v>48</v>
      </c>
      <c r="B842" s="2714" t="s">
        <v>23961</v>
      </c>
      <c r="C842" s="2716"/>
      <c r="D842" s="2716"/>
      <c r="E842" s="2717">
        <f t="shared" si="46"/>
        <v>0.3</v>
      </c>
      <c r="F842" s="2717">
        <f t="shared" si="47"/>
        <v>0.3</v>
      </c>
      <c r="G842" s="2717">
        <v>0.3</v>
      </c>
      <c r="H842" s="2717">
        <v>0</v>
      </c>
      <c r="I842" s="2273"/>
      <c r="J842" s="2273"/>
      <c r="K842" s="2273"/>
      <c r="L842" s="2717">
        <v>0</v>
      </c>
      <c r="M842" s="2273"/>
      <c r="N842" s="2273"/>
      <c r="O842" s="2273"/>
      <c r="P842" s="2717">
        <v>0</v>
      </c>
      <c r="Q842" s="2717">
        <v>0</v>
      </c>
      <c r="R842" s="2716">
        <v>5</v>
      </c>
      <c r="S842" s="2"/>
      <c r="T842" s="2"/>
      <c r="U842" s="2"/>
      <c r="V842" s="2273"/>
      <c r="W842" s="2273"/>
      <c r="X842" s="2273"/>
      <c r="Y842" s="2273"/>
      <c r="Z842" s="2717">
        <v>0.3</v>
      </c>
      <c r="AA842" s="2716"/>
    </row>
    <row r="843" spans="1:27" ht="47.25">
      <c r="A843" s="2705">
        <v>49</v>
      </c>
      <c r="B843" s="2715" t="s">
        <v>23962</v>
      </c>
      <c r="C843" s="2716"/>
      <c r="D843" s="2716"/>
      <c r="E843" s="2717">
        <f t="shared" si="46"/>
        <v>0.1</v>
      </c>
      <c r="F843" s="2717">
        <f t="shared" si="47"/>
        <v>0.1</v>
      </c>
      <c r="G843" s="2717">
        <v>0.1</v>
      </c>
      <c r="H843" s="2717">
        <v>0</v>
      </c>
      <c r="I843" s="2273"/>
      <c r="J843" s="2273"/>
      <c r="K843" s="2273"/>
      <c r="L843" s="2717">
        <v>0</v>
      </c>
      <c r="M843" s="2273"/>
      <c r="N843" s="2273"/>
      <c r="O843" s="2273"/>
      <c r="P843" s="2717">
        <v>0</v>
      </c>
      <c r="Q843" s="2717">
        <v>0</v>
      </c>
      <c r="R843" s="2716">
        <v>5</v>
      </c>
      <c r="S843" s="2"/>
      <c r="T843" s="2"/>
      <c r="U843" s="2"/>
      <c r="V843" s="2273"/>
      <c r="W843" s="2273"/>
      <c r="X843" s="2273"/>
      <c r="Y843" s="2273"/>
      <c r="Z843" s="2717">
        <v>0.1</v>
      </c>
      <c r="AA843" s="2716"/>
    </row>
    <row r="844" spans="1:27" ht="47.25">
      <c r="A844" s="2705">
        <v>50</v>
      </c>
      <c r="B844" s="2715" t="s">
        <v>23963</v>
      </c>
      <c r="C844" s="2716"/>
      <c r="D844" s="2716"/>
      <c r="E844" s="2717">
        <f t="shared" si="46"/>
        <v>0.2</v>
      </c>
      <c r="F844" s="2717">
        <f t="shared" si="47"/>
        <v>0.2</v>
      </c>
      <c r="G844" s="2717">
        <v>0.2</v>
      </c>
      <c r="H844" s="2717">
        <v>0</v>
      </c>
      <c r="I844" s="2273"/>
      <c r="J844" s="2273"/>
      <c r="K844" s="2273"/>
      <c r="L844" s="2717">
        <v>0</v>
      </c>
      <c r="M844" s="2273"/>
      <c r="N844" s="2273"/>
      <c r="O844" s="2273"/>
      <c r="P844" s="2717">
        <v>0</v>
      </c>
      <c r="Q844" s="2717">
        <v>0</v>
      </c>
      <c r="R844" s="2716">
        <v>5</v>
      </c>
      <c r="S844" s="2"/>
      <c r="T844" s="2"/>
      <c r="U844" s="2"/>
      <c r="V844" s="2273"/>
      <c r="W844" s="2273"/>
      <c r="X844" s="2273"/>
      <c r="Y844" s="2273"/>
      <c r="Z844" s="2717">
        <v>0.2</v>
      </c>
      <c r="AA844" s="2716"/>
    </row>
    <row r="845" spans="1:27" ht="63">
      <c r="A845" s="2705">
        <v>51</v>
      </c>
      <c r="B845" s="2714" t="s">
        <v>23964</v>
      </c>
      <c r="C845" s="2716"/>
      <c r="D845" s="2716"/>
      <c r="E845" s="2717">
        <f t="shared" si="46"/>
        <v>0.3</v>
      </c>
      <c r="F845" s="2717">
        <f t="shared" si="47"/>
        <v>0.3</v>
      </c>
      <c r="G845" s="2717">
        <v>0.3</v>
      </c>
      <c r="H845" s="2717">
        <v>0</v>
      </c>
      <c r="I845" s="2273"/>
      <c r="J845" s="2273"/>
      <c r="K845" s="2273"/>
      <c r="L845" s="2717">
        <v>0</v>
      </c>
      <c r="M845" s="2273"/>
      <c r="N845" s="2273"/>
      <c r="O845" s="2273"/>
      <c r="P845" s="2717">
        <v>0</v>
      </c>
      <c r="Q845" s="2717">
        <v>0</v>
      </c>
      <c r="R845" s="2716">
        <v>5</v>
      </c>
      <c r="S845" s="2"/>
      <c r="T845" s="2"/>
      <c r="U845" s="2"/>
      <c r="V845" s="2273"/>
      <c r="W845" s="2273"/>
      <c r="X845" s="2273"/>
      <c r="Y845" s="2273"/>
      <c r="Z845" s="2717">
        <v>0.3</v>
      </c>
      <c r="AA845" s="2716"/>
    </row>
    <row r="846" spans="1:27" ht="47.25">
      <c r="A846" s="2705">
        <v>52</v>
      </c>
      <c r="B846" s="2714" t="s">
        <v>23965</v>
      </c>
      <c r="C846" s="2716"/>
      <c r="D846" s="2716"/>
      <c r="E846" s="2717">
        <f t="shared" si="46"/>
        <v>0.06</v>
      </c>
      <c r="F846" s="2717">
        <f t="shared" si="47"/>
        <v>0.06</v>
      </c>
      <c r="G846" s="2717">
        <v>0.06</v>
      </c>
      <c r="H846" s="2717">
        <v>0</v>
      </c>
      <c r="I846" s="2273"/>
      <c r="J846" s="2273"/>
      <c r="K846" s="2273"/>
      <c r="L846" s="2717">
        <v>0</v>
      </c>
      <c r="M846" s="2273"/>
      <c r="N846" s="2273"/>
      <c r="O846" s="2273"/>
      <c r="P846" s="2717">
        <v>0</v>
      </c>
      <c r="Q846" s="2717">
        <v>0</v>
      </c>
      <c r="R846" s="2716">
        <v>5</v>
      </c>
      <c r="S846" s="2"/>
      <c r="T846" s="2"/>
      <c r="U846" s="2"/>
      <c r="V846" s="2273"/>
      <c r="W846" s="2273"/>
      <c r="X846" s="2273"/>
      <c r="Y846" s="2273"/>
      <c r="Z846" s="2717">
        <v>0.06</v>
      </c>
      <c r="AA846" s="2716"/>
    </row>
    <row r="847" spans="1:27" ht="31.5">
      <c r="A847" s="2705">
        <v>53</v>
      </c>
      <c r="B847" s="2714" t="s">
        <v>23966</v>
      </c>
      <c r="C847" s="2716"/>
      <c r="D847" s="2716"/>
      <c r="E847" s="2717">
        <f t="shared" si="46"/>
        <v>0.1</v>
      </c>
      <c r="F847" s="2717">
        <f t="shared" si="47"/>
        <v>0.1</v>
      </c>
      <c r="G847" s="2717">
        <v>0.1</v>
      </c>
      <c r="H847" s="2717">
        <v>0</v>
      </c>
      <c r="I847" s="2273"/>
      <c r="J847" s="2273"/>
      <c r="K847" s="2273"/>
      <c r="L847" s="2717">
        <v>0</v>
      </c>
      <c r="M847" s="2273"/>
      <c r="N847" s="2273"/>
      <c r="O847" s="2273"/>
      <c r="P847" s="2717">
        <v>0</v>
      </c>
      <c r="Q847" s="2717">
        <v>0</v>
      </c>
      <c r="R847" s="2716">
        <v>5</v>
      </c>
      <c r="S847" s="2"/>
      <c r="T847" s="2"/>
      <c r="U847" s="2"/>
      <c r="V847" s="2273"/>
      <c r="W847" s="2273"/>
      <c r="X847" s="2273"/>
      <c r="Y847" s="2273"/>
      <c r="Z847" s="2717">
        <v>0.1</v>
      </c>
      <c r="AA847" s="2716"/>
    </row>
    <row r="848" spans="1:27" ht="47.25">
      <c r="A848" s="2705">
        <v>54</v>
      </c>
      <c r="B848" s="2714" t="s">
        <v>23967</v>
      </c>
      <c r="C848" s="2716"/>
      <c r="D848" s="2716"/>
      <c r="E848" s="2717">
        <f>G848+Q848+I848+J848</f>
        <v>0.3</v>
      </c>
      <c r="F848" s="2717">
        <f t="shared" si="47"/>
        <v>0</v>
      </c>
      <c r="G848" s="2717">
        <v>0</v>
      </c>
      <c r="H848" s="2717">
        <v>0</v>
      </c>
      <c r="I848" s="2273"/>
      <c r="J848" s="2273"/>
      <c r="K848" s="2273"/>
      <c r="L848" s="2717">
        <v>0</v>
      </c>
      <c r="M848" s="2273"/>
      <c r="N848" s="2273"/>
      <c r="O848" s="2273"/>
      <c r="P848" s="2717">
        <v>0.3</v>
      </c>
      <c r="Q848" s="2717">
        <v>0.3</v>
      </c>
      <c r="R848" s="2716">
        <v>5</v>
      </c>
      <c r="S848" s="2"/>
      <c r="T848" s="2"/>
      <c r="U848" s="2"/>
      <c r="V848" s="2273"/>
      <c r="W848" s="2273"/>
      <c r="X848" s="2273"/>
      <c r="Y848" s="2273"/>
      <c r="Z848" s="2716"/>
      <c r="AA848" s="2717">
        <v>0.3</v>
      </c>
    </row>
    <row r="849" spans="1:27" ht="63">
      <c r="A849" s="2705">
        <v>55</v>
      </c>
      <c r="B849" s="2714" t="s">
        <v>23968</v>
      </c>
      <c r="C849" s="2716"/>
      <c r="D849" s="2716"/>
      <c r="E849" s="2717">
        <f>G849+Q849+I849+J849</f>
        <v>1.5</v>
      </c>
      <c r="F849" s="2717">
        <f t="shared" si="47"/>
        <v>0</v>
      </c>
      <c r="G849" s="2717">
        <v>0</v>
      </c>
      <c r="H849" s="2717">
        <v>0</v>
      </c>
      <c r="I849" s="2273"/>
      <c r="J849" s="2273"/>
      <c r="K849" s="2273"/>
      <c r="L849" s="2717">
        <v>0</v>
      </c>
      <c r="M849" s="2273"/>
      <c r="N849" s="2273"/>
      <c r="O849" s="2273"/>
      <c r="P849" s="2717">
        <v>1.5</v>
      </c>
      <c r="Q849" s="2717">
        <v>1.5</v>
      </c>
      <c r="R849" s="2716">
        <v>5</v>
      </c>
      <c r="S849" s="2"/>
      <c r="T849" s="2"/>
      <c r="U849" s="2"/>
      <c r="V849" s="2273"/>
      <c r="W849" s="2273"/>
      <c r="X849" s="2273"/>
      <c r="Y849" s="2273"/>
      <c r="Z849" s="2716"/>
      <c r="AA849" s="2717">
        <v>1.5</v>
      </c>
    </row>
    <row r="850" spans="1:27" ht="31.5">
      <c r="A850" s="2705">
        <v>56</v>
      </c>
      <c r="B850" s="2714" t="s">
        <v>23969</v>
      </c>
      <c r="C850" s="2716"/>
      <c r="D850" s="2716"/>
      <c r="E850" s="2717">
        <f>G850+Q850+I850+J850</f>
        <v>0.5</v>
      </c>
      <c r="F850" s="2717">
        <f t="shared" si="47"/>
        <v>0</v>
      </c>
      <c r="G850" s="2717">
        <v>0</v>
      </c>
      <c r="H850" s="2717">
        <v>0</v>
      </c>
      <c r="I850" s="2273"/>
      <c r="J850" s="2273"/>
      <c r="K850" s="2273"/>
      <c r="L850" s="2717">
        <v>0</v>
      </c>
      <c r="M850" s="2273"/>
      <c r="N850" s="2273"/>
      <c r="O850" s="2273"/>
      <c r="P850" s="2717">
        <v>0.5</v>
      </c>
      <c r="Q850" s="2717">
        <v>0.5</v>
      </c>
      <c r="R850" s="2716">
        <v>5</v>
      </c>
      <c r="S850" s="2"/>
      <c r="T850" s="2"/>
      <c r="U850" s="2"/>
      <c r="V850" s="2273"/>
      <c r="W850" s="2273"/>
      <c r="X850" s="2273"/>
      <c r="Y850" s="2273"/>
      <c r="Z850" s="2716"/>
      <c r="AA850" s="2717">
        <v>0.5</v>
      </c>
    </row>
    <row r="851" spans="1:27" ht="47.25">
      <c r="A851" s="2705">
        <v>57</v>
      </c>
      <c r="B851" s="2715" t="s">
        <v>23957</v>
      </c>
      <c r="C851" s="2716"/>
      <c r="D851" s="2716"/>
      <c r="E851" s="2717">
        <f>G851+Q851+I851+J851</f>
        <v>0.4</v>
      </c>
      <c r="F851" s="2717">
        <f t="shared" si="47"/>
        <v>0</v>
      </c>
      <c r="G851" s="2717">
        <v>0</v>
      </c>
      <c r="H851" s="2717">
        <v>0</v>
      </c>
      <c r="I851" s="2273"/>
      <c r="J851" s="2273"/>
      <c r="K851" s="2273"/>
      <c r="L851" s="2717">
        <v>0</v>
      </c>
      <c r="M851" s="2273"/>
      <c r="N851" s="2273"/>
      <c r="O851" s="2273"/>
      <c r="P851" s="2717">
        <v>0.4</v>
      </c>
      <c r="Q851" s="2717">
        <v>0.4</v>
      </c>
      <c r="R851" s="2716">
        <v>5</v>
      </c>
      <c r="S851" s="2"/>
      <c r="T851" s="2"/>
      <c r="U851" s="2"/>
      <c r="V851" s="2273"/>
      <c r="W851" s="2273"/>
      <c r="X851" s="2273"/>
      <c r="Y851" s="2273"/>
      <c r="Z851" s="2716"/>
      <c r="AA851" s="2717">
        <v>0.4</v>
      </c>
    </row>
    <row r="852" spans="1:27" ht="47.25">
      <c r="A852" s="2705">
        <v>58</v>
      </c>
      <c r="B852" s="2715" t="s">
        <v>23970</v>
      </c>
      <c r="C852" s="2715" t="s">
        <v>23971</v>
      </c>
      <c r="D852" s="2716"/>
      <c r="E852" s="2717">
        <f>G852+Q852+I852+J852</f>
        <v>0.4</v>
      </c>
      <c r="F852" s="2717">
        <f t="shared" si="47"/>
        <v>0</v>
      </c>
      <c r="G852" s="2717">
        <v>0</v>
      </c>
      <c r="H852" s="2717">
        <v>0</v>
      </c>
      <c r="I852" s="2273"/>
      <c r="J852" s="2273"/>
      <c r="K852" s="2273"/>
      <c r="L852" s="2717">
        <v>0</v>
      </c>
      <c r="M852" s="2273"/>
      <c r="N852" s="2273"/>
      <c r="O852" s="2273"/>
      <c r="P852" s="2717">
        <v>0.4</v>
      </c>
      <c r="Q852" s="2717">
        <v>0.4</v>
      </c>
      <c r="R852" s="2716">
        <v>5</v>
      </c>
      <c r="S852" s="2"/>
      <c r="T852" s="2"/>
      <c r="U852" s="2"/>
      <c r="V852" s="2273"/>
      <c r="W852" s="2273"/>
      <c r="X852" s="2273"/>
      <c r="Y852" s="2273"/>
      <c r="Z852" s="2716"/>
      <c r="AA852" s="2717">
        <v>0.4</v>
      </c>
    </row>
    <row r="853" spans="1:27" ht="31.5">
      <c r="A853" s="2705">
        <v>59</v>
      </c>
      <c r="B853" s="2714" t="s">
        <v>23972</v>
      </c>
      <c r="C853" s="2714"/>
      <c r="D853" s="2716"/>
      <c r="E853" s="2717">
        <f t="shared" si="46"/>
        <v>0.2</v>
      </c>
      <c r="F853" s="2717">
        <f t="shared" si="47"/>
        <v>0.2</v>
      </c>
      <c r="G853" s="2717">
        <v>0.2</v>
      </c>
      <c r="H853" s="2717">
        <v>0</v>
      </c>
      <c r="I853" s="2273"/>
      <c r="J853" s="2273"/>
      <c r="K853" s="2273"/>
      <c r="L853" s="2717">
        <v>0</v>
      </c>
      <c r="M853" s="2273"/>
      <c r="N853" s="2273"/>
      <c r="O853" s="2273"/>
      <c r="P853" s="2717">
        <v>0</v>
      </c>
      <c r="Q853" s="2717">
        <v>0</v>
      </c>
      <c r="R853" s="2716">
        <v>5</v>
      </c>
      <c r="S853" s="2"/>
      <c r="T853" s="2"/>
      <c r="U853" s="2"/>
      <c r="V853" s="2273"/>
      <c r="W853" s="2273"/>
      <c r="X853" s="2273"/>
      <c r="Y853" s="2273"/>
      <c r="Z853" s="2717">
        <v>0.2</v>
      </c>
      <c r="AA853" s="2716"/>
    </row>
    <row r="854" spans="1:27" ht="63">
      <c r="A854" s="2705">
        <v>60</v>
      </c>
      <c r="B854" s="2714" t="s">
        <v>23973</v>
      </c>
      <c r="C854" s="2715" t="s">
        <v>23974</v>
      </c>
      <c r="D854" s="2716"/>
      <c r="E854" s="2717">
        <f>G854+L854+I854+J854</f>
        <v>0.1</v>
      </c>
      <c r="F854" s="2717">
        <v>0.1</v>
      </c>
      <c r="G854" s="2717">
        <v>0</v>
      </c>
      <c r="H854" s="2717">
        <v>0</v>
      </c>
      <c r="I854" s="2273"/>
      <c r="J854" s="2273"/>
      <c r="K854" s="2273"/>
      <c r="L854" s="2717">
        <v>0.1</v>
      </c>
      <c r="M854" s="2273"/>
      <c r="N854" s="2273"/>
      <c r="O854" s="2273"/>
      <c r="P854" s="2717"/>
      <c r="Q854" s="2717"/>
      <c r="R854" s="2716">
        <v>5</v>
      </c>
      <c r="S854" s="2"/>
      <c r="T854" s="2"/>
      <c r="U854" s="2"/>
      <c r="V854" s="2273"/>
      <c r="W854" s="2273"/>
      <c r="X854" s="2273"/>
      <c r="Y854" s="2273"/>
      <c r="Z854" s="2717">
        <v>0.1</v>
      </c>
      <c r="AA854" s="2716"/>
    </row>
    <row r="855" spans="1:27" ht="63">
      <c r="A855" s="2705">
        <v>61</v>
      </c>
      <c r="B855" s="2714" t="s">
        <v>23975</v>
      </c>
      <c r="C855" s="2715" t="s">
        <v>23976</v>
      </c>
      <c r="D855" s="2716"/>
      <c r="E855" s="2717">
        <f>G855+L855+I855+J855</f>
        <v>0.1</v>
      </c>
      <c r="F855" s="2717">
        <v>0.1</v>
      </c>
      <c r="G855" s="2717">
        <v>0</v>
      </c>
      <c r="H855" s="2717">
        <v>0</v>
      </c>
      <c r="I855" s="2273"/>
      <c r="J855" s="2273"/>
      <c r="K855" s="2273"/>
      <c r="L855" s="2717">
        <v>0.1</v>
      </c>
      <c r="M855" s="2273"/>
      <c r="N855" s="2273"/>
      <c r="O855" s="2273"/>
      <c r="P855" s="2717"/>
      <c r="Q855" s="2717"/>
      <c r="R855" s="2716">
        <v>5</v>
      </c>
      <c r="S855" s="2"/>
      <c r="T855" s="2"/>
      <c r="U855" s="2"/>
      <c r="V855" s="2273"/>
      <c r="W855" s="2273"/>
      <c r="X855" s="2273"/>
      <c r="Y855" s="2273"/>
      <c r="Z855" s="2717">
        <v>0.1</v>
      </c>
      <c r="AA855" s="2716"/>
    </row>
    <row r="856" spans="1:27" ht="47.25">
      <c r="A856" s="2705">
        <v>62</v>
      </c>
      <c r="B856" s="2720" t="s">
        <v>23977</v>
      </c>
      <c r="C856" s="2720" t="s">
        <v>23978</v>
      </c>
      <c r="D856" s="2716"/>
      <c r="E856" s="2717">
        <f t="shared" ref="E856:E875" si="48">G856+Q856+I856+J856</f>
        <v>0.1</v>
      </c>
      <c r="F856" s="2717">
        <f t="shared" si="47"/>
        <v>0</v>
      </c>
      <c r="G856" s="2717"/>
      <c r="H856" s="2717"/>
      <c r="I856" s="2273"/>
      <c r="J856" s="2273"/>
      <c r="K856" s="2273"/>
      <c r="L856" s="2717"/>
      <c r="M856" s="2273"/>
      <c r="N856" s="2273"/>
      <c r="O856" s="2273"/>
      <c r="P856" s="2721">
        <v>0.1</v>
      </c>
      <c r="Q856" s="2721">
        <v>0.1</v>
      </c>
      <c r="R856" s="2716">
        <v>5</v>
      </c>
      <c r="S856" s="2"/>
      <c r="T856" s="2"/>
      <c r="U856" s="2"/>
      <c r="V856" s="2273"/>
      <c r="W856" s="2273"/>
      <c r="X856" s="2273"/>
      <c r="Y856" s="2273"/>
      <c r="Z856" s="2716"/>
      <c r="AA856" s="2732">
        <v>0.1</v>
      </c>
    </row>
    <row r="857" spans="1:27" ht="47.25">
      <c r="A857" s="2705">
        <v>63</v>
      </c>
      <c r="B857" s="2720" t="s">
        <v>23979</v>
      </c>
      <c r="C857" s="2720" t="s">
        <v>23980</v>
      </c>
      <c r="D857" s="2716"/>
      <c r="E857" s="2717">
        <f t="shared" si="48"/>
        <v>0.2</v>
      </c>
      <c r="F857" s="2717">
        <f t="shared" si="47"/>
        <v>0</v>
      </c>
      <c r="G857" s="2717"/>
      <c r="H857" s="2717"/>
      <c r="I857" s="2273"/>
      <c r="J857" s="2273"/>
      <c r="K857" s="2273"/>
      <c r="L857" s="2717"/>
      <c r="M857" s="2273"/>
      <c r="N857" s="2273"/>
      <c r="O857" s="2273"/>
      <c r="P857" s="2721">
        <v>0.2</v>
      </c>
      <c r="Q857" s="2721">
        <v>0.2</v>
      </c>
      <c r="R857" s="2716">
        <v>5</v>
      </c>
      <c r="S857" s="2"/>
      <c r="T857" s="2"/>
      <c r="U857" s="2"/>
      <c r="V857" s="2273"/>
      <c r="W857" s="2273"/>
      <c r="X857" s="2273"/>
      <c r="Y857" s="2273"/>
      <c r="Z857" s="2716"/>
      <c r="AA857" s="2732">
        <v>0.2</v>
      </c>
    </row>
    <row r="858" spans="1:27" ht="47.25">
      <c r="A858" s="2705">
        <v>64</v>
      </c>
      <c r="B858" s="2720" t="s">
        <v>23981</v>
      </c>
      <c r="C858" s="2720" t="s">
        <v>23982</v>
      </c>
      <c r="D858" s="2716"/>
      <c r="E858" s="2717">
        <f t="shared" si="48"/>
        <v>0.1</v>
      </c>
      <c r="F858" s="2717">
        <f t="shared" si="47"/>
        <v>0</v>
      </c>
      <c r="G858" s="2717"/>
      <c r="H858" s="2717"/>
      <c r="I858" s="2273"/>
      <c r="J858" s="2273"/>
      <c r="K858" s="2273"/>
      <c r="L858" s="2717"/>
      <c r="M858" s="2273"/>
      <c r="N858" s="2273"/>
      <c r="O858" s="2273"/>
      <c r="P858" s="2721">
        <v>0.1</v>
      </c>
      <c r="Q858" s="2721">
        <v>0.1</v>
      </c>
      <c r="R858" s="2716">
        <v>5</v>
      </c>
      <c r="S858" s="2"/>
      <c r="T858" s="2"/>
      <c r="U858" s="2"/>
      <c r="V858" s="2273"/>
      <c r="W858" s="2273"/>
      <c r="X858" s="2273"/>
      <c r="Y858" s="2273"/>
      <c r="Z858" s="2716"/>
      <c r="AA858" s="2732">
        <v>0.1</v>
      </c>
    </row>
    <row r="859" spans="1:27" ht="47.25">
      <c r="A859" s="2705">
        <v>65</v>
      </c>
      <c r="B859" s="2720" t="s">
        <v>23977</v>
      </c>
      <c r="C859" s="2720" t="s">
        <v>23983</v>
      </c>
      <c r="D859" s="2716"/>
      <c r="E859" s="2717">
        <f t="shared" si="48"/>
        <v>0.6</v>
      </c>
      <c r="F859" s="2717">
        <f t="shared" si="47"/>
        <v>0</v>
      </c>
      <c r="G859" s="2717"/>
      <c r="H859" s="2717"/>
      <c r="I859" s="2273"/>
      <c r="J859" s="2273"/>
      <c r="K859" s="2273"/>
      <c r="L859" s="2717"/>
      <c r="M859" s="2273"/>
      <c r="N859" s="2273"/>
      <c r="O859" s="2273"/>
      <c r="P859" s="2721">
        <v>0.6</v>
      </c>
      <c r="Q859" s="2721">
        <v>0.6</v>
      </c>
      <c r="R859" s="2716">
        <v>5</v>
      </c>
      <c r="S859" s="2"/>
      <c r="T859" s="2"/>
      <c r="U859" s="2"/>
      <c r="V859" s="2273"/>
      <c r="W859" s="2273"/>
      <c r="X859" s="2273"/>
      <c r="Y859" s="2273"/>
      <c r="Z859" s="2716"/>
      <c r="AA859" s="2732">
        <v>0.6</v>
      </c>
    </row>
    <row r="860" spans="1:27" ht="47.25">
      <c r="A860" s="2705">
        <v>66</v>
      </c>
      <c r="B860" s="2720" t="s">
        <v>23977</v>
      </c>
      <c r="C860" s="2720" t="s">
        <v>23984</v>
      </c>
      <c r="D860" s="2716"/>
      <c r="E860" s="2717">
        <f t="shared" si="48"/>
        <v>0.3</v>
      </c>
      <c r="F860" s="2717">
        <f t="shared" si="47"/>
        <v>0</v>
      </c>
      <c r="G860" s="2717"/>
      <c r="H860" s="2717"/>
      <c r="I860" s="2273"/>
      <c r="J860" s="2273"/>
      <c r="K860" s="2273"/>
      <c r="L860" s="2717"/>
      <c r="M860" s="2273"/>
      <c r="N860" s="2273"/>
      <c r="O860" s="2273"/>
      <c r="P860" s="2721">
        <v>0.3</v>
      </c>
      <c r="Q860" s="2721">
        <v>0.3</v>
      </c>
      <c r="R860" s="2716">
        <v>5</v>
      </c>
      <c r="S860" s="2"/>
      <c r="T860" s="2"/>
      <c r="U860" s="2"/>
      <c r="V860" s="2273"/>
      <c r="W860" s="2273"/>
      <c r="X860" s="2273"/>
      <c r="Y860" s="2273"/>
      <c r="Z860" s="2716"/>
      <c r="AA860" s="2732">
        <v>0.3</v>
      </c>
    </row>
    <row r="861" spans="1:27" ht="47.25">
      <c r="A861" s="2705">
        <v>67</v>
      </c>
      <c r="B861" s="2720" t="s">
        <v>23985</v>
      </c>
      <c r="C861" s="2720"/>
      <c r="D861" s="2716"/>
      <c r="E861" s="2717">
        <f t="shared" si="48"/>
        <v>0.1</v>
      </c>
      <c r="F861" s="2717">
        <f t="shared" si="47"/>
        <v>0</v>
      </c>
      <c r="G861" s="2717"/>
      <c r="H861" s="2717"/>
      <c r="I861" s="2273"/>
      <c r="J861" s="2273"/>
      <c r="K861" s="2273"/>
      <c r="L861" s="2717"/>
      <c r="M861" s="2273"/>
      <c r="N861" s="2273"/>
      <c r="O861" s="2273"/>
      <c r="P861" s="2717">
        <v>0.1</v>
      </c>
      <c r="Q861" s="2717">
        <v>0.1</v>
      </c>
      <c r="R861" s="2716">
        <v>5</v>
      </c>
      <c r="S861" s="2"/>
      <c r="T861" s="2"/>
      <c r="U861" s="2"/>
      <c r="V861" s="2273"/>
      <c r="W861" s="2273"/>
      <c r="X861" s="2273"/>
      <c r="Y861" s="2273"/>
      <c r="Z861" s="2716"/>
      <c r="AA861" s="2717">
        <v>0.1</v>
      </c>
    </row>
    <row r="862" spans="1:27" ht="47.25">
      <c r="A862" s="2705">
        <v>68</v>
      </c>
      <c r="B862" s="2720" t="s">
        <v>23985</v>
      </c>
      <c r="C862" s="2715"/>
      <c r="D862" s="2716"/>
      <c r="E862" s="2717">
        <f t="shared" si="48"/>
        <v>0.2</v>
      </c>
      <c r="F862" s="2717">
        <f t="shared" si="47"/>
        <v>0</v>
      </c>
      <c r="G862" s="2717"/>
      <c r="H862" s="2717"/>
      <c r="I862" s="2273"/>
      <c r="J862" s="2273"/>
      <c r="K862" s="2273"/>
      <c r="L862" s="2717"/>
      <c r="M862" s="2273"/>
      <c r="N862" s="2273"/>
      <c r="O862" s="2273"/>
      <c r="P862" s="2717">
        <v>0.2</v>
      </c>
      <c r="Q862" s="2717">
        <v>0.2</v>
      </c>
      <c r="R862" s="2716">
        <v>5</v>
      </c>
      <c r="S862" s="2"/>
      <c r="T862" s="2"/>
      <c r="U862" s="2"/>
      <c r="V862" s="2273"/>
      <c r="W862" s="2273"/>
      <c r="X862" s="2273"/>
      <c r="Y862" s="2273"/>
      <c r="Z862" s="2716"/>
      <c r="AA862" s="2717">
        <v>0.2</v>
      </c>
    </row>
    <row r="863" spans="1:27" ht="47.25">
      <c r="A863" s="2705">
        <v>69</v>
      </c>
      <c r="B863" s="2720" t="s">
        <v>23986</v>
      </c>
      <c r="C863" s="2720" t="s">
        <v>23987</v>
      </c>
      <c r="D863" s="2716"/>
      <c r="E863" s="2717">
        <f t="shared" si="48"/>
        <v>0.5</v>
      </c>
      <c r="F863" s="2717">
        <f t="shared" si="47"/>
        <v>0</v>
      </c>
      <c r="G863" s="2717"/>
      <c r="H863" s="2717"/>
      <c r="I863" s="2273"/>
      <c r="J863" s="2273"/>
      <c r="K863" s="2273"/>
      <c r="L863" s="2717"/>
      <c r="M863" s="2273"/>
      <c r="N863" s="2273"/>
      <c r="O863" s="2273"/>
      <c r="P863" s="2717">
        <v>0.5</v>
      </c>
      <c r="Q863" s="2717">
        <v>0.5</v>
      </c>
      <c r="R863" s="2716">
        <v>5</v>
      </c>
      <c r="S863" s="2"/>
      <c r="T863" s="2"/>
      <c r="U863" s="2"/>
      <c r="V863" s="2273"/>
      <c r="W863" s="2273"/>
      <c r="X863" s="2273"/>
      <c r="Y863" s="2273"/>
      <c r="Z863" s="2716"/>
      <c r="AA863" s="2717">
        <v>0.5</v>
      </c>
    </row>
    <row r="864" spans="1:27" ht="47.25">
      <c r="A864" s="2705">
        <v>70</v>
      </c>
      <c r="B864" s="2720" t="s">
        <v>23988</v>
      </c>
      <c r="C864" s="2720" t="s">
        <v>23989</v>
      </c>
      <c r="D864" s="2716"/>
      <c r="E864" s="2717">
        <f t="shared" si="48"/>
        <v>0.1</v>
      </c>
      <c r="F864" s="2717">
        <f t="shared" si="47"/>
        <v>0</v>
      </c>
      <c r="G864" s="2717"/>
      <c r="H864" s="2717"/>
      <c r="I864" s="2273"/>
      <c r="J864" s="2273"/>
      <c r="K864" s="2273"/>
      <c r="L864" s="2717"/>
      <c r="M864" s="2273"/>
      <c r="N864" s="2273"/>
      <c r="O864" s="2273"/>
      <c r="P864" s="2721">
        <v>0.1</v>
      </c>
      <c r="Q864" s="2721">
        <v>0.1</v>
      </c>
      <c r="R864" s="2716">
        <v>5</v>
      </c>
      <c r="S864" s="2"/>
      <c r="T864" s="2"/>
      <c r="U864" s="2"/>
      <c r="V864" s="2273"/>
      <c r="W864" s="2273"/>
      <c r="X864" s="2273"/>
      <c r="Y864" s="2273"/>
      <c r="Z864" s="2716"/>
      <c r="AA864" s="2732">
        <v>0.1</v>
      </c>
    </row>
    <row r="865" spans="1:27" ht="47.25">
      <c r="A865" s="2705">
        <v>71</v>
      </c>
      <c r="B865" s="2720" t="s">
        <v>23988</v>
      </c>
      <c r="C865" s="2720" t="s">
        <v>23990</v>
      </c>
      <c r="D865" s="2716"/>
      <c r="E865" s="2717">
        <f t="shared" si="48"/>
        <v>0.2</v>
      </c>
      <c r="F865" s="2717">
        <f t="shared" si="47"/>
        <v>0</v>
      </c>
      <c r="G865" s="2717"/>
      <c r="H865" s="2717"/>
      <c r="I865" s="2273"/>
      <c r="J865" s="2273"/>
      <c r="K865" s="2273"/>
      <c r="L865" s="2717"/>
      <c r="M865" s="2273"/>
      <c r="N865" s="2273"/>
      <c r="O865" s="2273"/>
      <c r="P865" s="2721">
        <v>0.2</v>
      </c>
      <c r="Q865" s="2721">
        <v>0.2</v>
      </c>
      <c r="R865" s="2716">
        <v>5</v>
      </c>
      <c r="S865" s="2"/>
      <c r="T865" s="2"/>
      <c r="U865" s="2"/>
      <c r="V865" s="2273"/>
      <c r="W865" s="2273"/>
      <c r="X865" s="2273"/>
      <c r="Y865" s="2273"/>
      <c r="Z865" s="2716"/>
      <c r="AA865" s="2732">
        <v>0.2</v>
      </c>
    </row>
    <row r="866" spans="1:27" ht="47.25">
      <c r="A866" s="2705">
        <v>72</v>
      </c>
      <c r="B866" s="2720" t="s">
        <v>23988</v>
      </c>
      <c r="C866" s="2720" t="s">
        <v>23991</v>
      </c>
      <c r="D866" s="2716"/>
      <c r="E866" s="2717">
        <f t="shared" si="48"/>
        <v>0.1</v>
      </c>
      <c r="F866" s="2717">
        <f t="shared" si="47"/>
        <v>0</v>
      </c>
      <c r="G866" s="2717"/>
      <c r="H866" s="2717"/>
      <c r="I866" s="2273"/>
      <c r="J866" s="2273"/>
      <c r="K866" s="2273"/>
      <c r="L866" s="2717"/>
      <c r="M866" s="2273"/>
      <c r="N866" s="2273"/>
      <c r="O866" s="2273"/>
      <c r="P866" s="2721">
        <v>0.1</v>
      </c>
      <c r="Q866" s="2721">
        <v>0.1</v>
      </c>
      <c r="R866" s="2716">
        <v>5</v>
      </c>
      <c r="S866" s="2"/>
      <c r="T866" s="2"/>
      <c r="U866" s="2"/>
      <c r="V866" s="2273"/>
      <c r="W866" s="2273"/>
      <c r="X866" s="2273"/>
      <c r="Y866" s="2273"/>
      <c r="Z866" s="2716"/>
      <c r="AA866" s="2732">
        <v>0.1</v>
      </c>
    </row>
    <row r="867" spans="1:27" ht="47.25">
      <c r="A867" s="2705">
        <v>73</v>
      </c>
      <c r="B867" s="2720" t="s">
        <v>23992</v>
      </c>
      <c r="C867" s="2720" t="s">
        <v>23993</v>
      </c>
      <c r="D867" s="2716"/>
      <c r="E867" s="2717">
        <f t="shared" si="48"/>
        <v>0.2</v>
      </c>
      <c r="F867" s="2717">
        <f t="shared" si="47"/>
        <v>0</v>
      </c>
      <c r="G867" s="2717"/>
      <c r="H867" s="2717"/>
      <c r="I867" s="2273"/>
      <c r="J867" s="2273"/>
      <c r="K867" s="2273"/>
      <c r="L867" s="2717"/>
      <c r="M867" s="2273"/>
      <c r="N867" s="2273"/>
      <c r="O867" s="2273"/>
      <c r="P867" s="2721">
        <v>0.2</v>
      </c>
      <c r="Q867" s="2721">
        <v>0.2</v>
      </c>
      <c r="R867" s="2716">
        <v>5</v>
      </c>
      <c r="S867" s="2"/>
      <c r="T867" s="2"/>
      <c r="U867" s="2"/>
      <c r="V867" s="2273"/>
      <c r="W867" s="2273"/>
      <c r="X867" s="2273"/>
      <c r="Y867" s="2273"/>
      <c r="Z867" s="2716"/>
      <c r="AA867" s="2732">
        <v>0.2</v>
      </c>
    </row>
    <row r="868" spans="1:27" ht="47.25">
      <c r="A868" s="2705">
        <v>74</v>
      </c>
      <c r="B868" s="2720" t="s">
        <v>23988</v>
      </c>
      <c r="C868" s="2720" t="s">
        <v>23994</v>
      </c>
      <c r="D868" s="2716"/>
      <c r="E868" s="2717">
        <f t="shared" si="48"/>
        <v>0.4</v>
      </c>
      <c r="F868" s="2717">
        <f t="shared" si="47"/>
        <v>0</v>
      </c>
      <c r="G868" s="2717"/>
      <c r="H868" s="2717"/>
      <c r="I868" s="2273"/>
      <c r="J868" s="2273"/>
      <c r="K868" s="2273"/>
      <c r="L868" s="2717"/>
      <c r="M868" s="2273"/>
      <c r="N868" s="2273"/>
      <c r="O868" s="2273"/>
      <c r="P868" s="2721">
        <v>0.4</v>
      </c>
      <c r="Q868" s="2721">
        <v>0.4</v>
      </c>
      <c r="R868" s="2716">
        <v>5</v>
      </c>
      <c r="S868" s="2"/>
      <c r="T868" s="2"/>
      <c r="U868" s="2"/>
      <c r="V868" s="2273"/>
      <c r="W868" s="2273"/>
      <c r="X868" s="2273"/>
      <c r="Y868" s="2273"/>
      <c r="Z868" s="2716"/>
      <c r="AA868" s="2732">
        <v>0.4</v>
      </c>
    </row>
    <row r="869" spans="1:27" ht="47.25">
      <c r="A869" s="2705">
        <v>75</v>
      </c>
      <c r="B869" s="2720" t="s">
        <v>23995</v>
      </c>
      <c r="C869" s="2715"/>
      <c r="D869" s="2716"/>
      <c r="E869" s="2717">
        <f t="shared" si="48"/>
        <v>0.7</v>
      </c>
      <c r="F869" s="2717">
        <f t="shared" si="47"/>
        <v>0</v>
      </c>
      <c r="G869" s="2717"/>
      <c r="H869" s="2717"/>
      <c r="I869" s="2273"/>
      <c r="J869" s="2273"/>
      <c r="K869" s="2273"/>
      <c r="L869" s="2717"/>
      <c r="M869" s="2273"/>
      <c r="N869" s="2273"/>
      <c r="O869" s="2273"/>
      <c r="P869" s="2721">
        <v>0.7</v>
      </c>
      <c r="Q869" s="2721">
        <v>0.7</v>
      </c>
      <c r="R869" s="2716">
        <v>5</v>
      </c>
      <c r="S869" s="2"/>
      <c r="T869" s="2"/>
      <c r="U869" s="2"/>
      <c r="V869" s="2273"/>
      <c r="W869" s="2273"/>
      <c r="X869" s="2273"/>
      <c r="Y869" s="2273"/>
      <c r="Z869" s="2716"/>
      <c r="AA869" s="2732">
        <v>0.7</v>
      </c>
    </row>
    <row r="870" spans="1:27" ht="47.25">
      <c r="A870" s="2705">
        <v>76</v>
      </c>
      <c r="B870" s="2720" t="s">
        <v>23996</v>
      </c>
      <c r="C870" s="2715"/>
      <c r="D870" s="2716"/>
      <c r="E870" s="2717">
        <f t="shared" si="48"/>
        <v>0.1</v>
      </c>
      <c r="F870" s="2717">
        <f t="shared" si="47"/>
        <v>0</v>
      </c>
      <c r="G870" s="2717"/>
      <c r="H870" s="2717"/>
      <c r="I870" s="2273"/>
      <c r="J870" s="2273"/>
      <c r="K870" s="2273"/>
      <c r="L870" s="2717"/>
      <c r="M870" s="2273"/>
      <c r="N870" s="2273"/>
      <c r="O870" s="2273"/>
      <c r="P870" s="2721">
        <v>0.1</v>
      </c>
      <c r="Q870" s="2721">
        <v>0.1</v>
      </c>
      <c r="R870" s="2716">
        <v>5</v>
      </c>
      <c r="S870" s="2"/>
      <c r="T870" s="2"/>
      <c r="U870" s="2"/>
      <c r="V870" s="2273"/>
      <c r="W870" s="2273"/>
      <c r="X870" s="2273"/>
      <c r="Y870" s="2273"/>
      <c r="Z870" s="2716"/>
      <c r="AA870" s="2732">
        <v>0.1</v>
      </c>
    </row>
    <row r="871" spans="1:27" ht="47.25">
      <c r="A871" s="2705">
        <v>77</v>
      </c>
      <c r="B871" s="2720" t="s">
        <v>23997</v>
      </c>
      <c r="C871" s="2715"/>
      <c r="D871" s="2716"/>
      <c r="E871" s="2717">
        <f t="shared" si="48"/>
        <v>0.3</v>
      </c>
      <c r="F871" s="2717">
        <f t="shared" si="47"/>
        <v>0</v>
      </c>
      <c r="G871" s="2717"/>
      <c r="H871" s="2717"/>
      <c r="I871" s="2273"/>
      <c r="J871" s="2273"/>
      <c r="K871" s="2273"/>
      <c r="L871" s="2717"/>
      <c r="M871" s="2273"/>
      <c r="N871" s="2273"/>
      <c r="O871" s="2273"/>
      <c r="P871" s="2721">
        <v>0.3</v>
      </c>
      <c r="Q871" s="2721">
        <v>0.3</v>
      </c>
      <c r="R871" s="2716">
        <v>5</v>
      </c>
      <c r="S871" s="2"/>
      <c r="T871" s="2"/>
      <c r="U871" s="2"/>
      <c r="V871" s="2273"/>
      <c r="W871" s="2273"/>
      <c r="X871" s="2273"/>
      <c r="Y871" s="2273"/>
      <c r="Z871" s="2716"/>
      <c r="AA871" s="2732">
        <v>0.3</v>
      </c>
    </row>
    <row r="872" spans="1:27" ht="47.25">
      <c r="A872" s="2705">
        <v>78</v>
      </c>
      <c r="B872" s="2720" t="s">
        <v>23998</v>
      </c>
      <c r="C872" s="2715"/>
      <c r="D872" s="2716"/>
      <c r="E872" s="2717">
        <f t="shared" si="48"/>
        <v>0.1</v>
      </c>
      <c r="F872" s="2717">
        <f t="shared" si="47"/>
        <v>0</v>
      </c>
      <c r="G872" s="2717"/>
      <c r="H872" s="2717"/>
      <c r="I872" s="2273"/>
      <c r="J872" s="2273"/>
      <c r="K872" s="2273"/>
      <c r="L872" s="2717"/>
      <c r="M872" s="2273"/>
      <c r="N872" s="2273"/>
      <c r="O872" s="2273"/>
      <c r="P872" s="2721">
        <v>0.1</v>
      </c>
      <c r="Q872" s="2721">
        <v>0.1</v>
      </c>
      <c r="R872" s="2716">
        <v>5</v>
      </c>
      <c r="S872" s="2"/>
      <c r="T872" s="2"/>
      <c r="U872" s="2"/>
      <c r="V872" s="2273"/>
      <c r="W872" s="2273"/>
      <c r="X872" s="2273"/>
      <c r="Y872" s="2273"/>
      <c r="Z872" s="2716"/>
      <c r="AA872" s="2732">
        <v>0.1</v>
      </c>
    </row>
    <row r="873" spans="1:27" ht="47.25">
      <c r="A873" s="2705">
        <v>79</v>
      </c>
      <c r="B873" s="2720" t="s">
        <v>23998</v>
      </c>
      <c r="C873" s="2715"/>
      <c r="D873" s="2716"/>
      <c r="E873" s="2717">
        <f t="shared" si="48"/>
        <v>0.1</v>
      </c>
      <c r="F873" s="2717">
        <f t="shared" si="47"/>
        <v>0</v>
      </c>
      <c r="G873" s="2717"/>
      <c r="H873" s="2717"/>
      <c r="I873" s="2273"/>
      <c r="J873" s="2273"/>
      <c r="K873" s="2273"/>
      <c r="L873" s="2717"/>
      <c r="M873" s="2273"/>
      <c r="N873" s="2273"/>
      <c r="O873" s="2273"/>
      <c r="P873" s="2721">
        <v>0.1</v>
      </c>
      <c r="Q873" s="2721">
        <v>0.1</v>
      </c>
      <c r="R873" s="2716">
        <v>5</v>
      </c>
      <c r="S873" s="2"/>
      <c r="T873" s="2"/>
      <c r="U873" s="2"/>
      <c r="V873" s="2273"/>
      <c r="W873" s="2273"/>
      <c r="X873" s="2273"/>
      <c r="Y873" s="2273"/>
      <c r="Z873" s="2716"/>
      <c r="AA873" s="2732">
        <v>0.1</v>
      </c>
    </row>
    <row r="874" spans="1:27" ht="47.25">
      <c r="A874" s="2705">
        <v>80</v>
      </c>
      <c r="B874" s="2720" t="s">
        <v>23999</v>
      </c>
      <c r="C874" s="2715"/>
      <c r="D874" s="2716"/>
      <c r="E874" s="2717">
        <f t="shared" si="48"/>
        <v>0.2</v>
      </c>
      <c r="F874" s="2717">
        <f t="shared" si="47"/>
        <v>0</v>
      </c>
      <c r="G874" s="2717"/>
      <c r="H874" s="2717"/>
      <c r="I874" s="2273"/>
      <c r="J874" s="2273"/>
      <c r="K874" s="2273"/>
      <c r="L874" s="2717"/>
      <c r="M874" s="2273"/>
      <c r="N874" s="2273"/>
      <c r="O874" s="2273"/>
      <c r="P874" s="2721">
        <v>0.2</v>
      </c>
      <c r="Q874" s="2721">
        <v>0.2</v>
      </c>
      <c r="R874" s="2716">
        <v>5</v>
      </c>
      <c r="S874" s="2"/>
      <c r="T874" s="2"/>
      <c r="U874" s="2"/>
      <c r="V874" s="2273"/>
      <c r="W874" s="2273"/>
      <c r="X874" s="2273"/>
      <c r="Y874" s="2273"/>
      <c r="Z874" s="2716"/>
      <c r="AA874" s="2732">
        <v>0.2</v>
      </c>
    </row>
    <row r="875" spans="1:27" ht="47.25">
      <c r="A875" s="2705">
        <v>81</v>
      </c>
      <c r="B875" s="2720" t="s">
        <v>24000</v>
      </c>
      <c r="C875" s="2720" t="s">
        <v>24001</v>
      </c>
      <c r="D875" s="2716"/>
      <c r="E875" s="2717">
        <f t="shared" si="48"/>
        <v>1</v>
      </c>
      <c r="F875" s="2717">
        <f t="shared" si="47"/>
        <v>0</v>
      </c>
      <c r="G875" s="2717"/>
      <c r="H875" s="2717"/>
      <c r="I875" s="2273"/>
      <c r="J875" s="2273"/>
      <c r="K875" s="2273"/>
      <c r="L875" s="2717"/>
      <c r="M875" s="2273"/>
      <c r="N875" s="2273"/>
      <c r="O875" s="2273"/>
      <c r="P875" s="2721">
        <v>1</v>
      </c>
      <c r="Q875" s="2721">
        <v>1</v>
      </c>
      <c r="R875" s="2716">
        <v>5</v>
      </c>
      <c r="S875" s="2"/>
      <c r="T875" s="2"/>
      <c r="U875" s="2"/>
      <c r="V875" s="2273"/>
      <c r="W875" s="2273"/>
      <c r="X875" s="2273"/>
      <c r="Y875" s="2273"/>
      <c r="Z875" s="2716"/>
      <c r="AA875" s="2732">
        <v>1</v>
      </c>
    </row>
    <row r="876" spans="1:27" ht="47.25">
      <c r="A876" s="2705">
        <v>82</v>
      </c>
      <c r="B876" s="2720" t="s">
        <v>24002</v>
      </c>
      <c r="C876" s="2715"/>
      <c r="D876" s="2716"/>
      <c r="E876" s="2717">
        <f>G876+Q876+I876+J876</f>
        <v>0.3</v>
      </c>
      <c r="F876" s="2717">
        <f t="shared" si="47"/>
        <v>0</v>
      </c>
      <c r="G876" s="2717"/>
      <c r="H876" s="2717"/>
      <c r="I876" s="2273"/>
      <c r="J876" s="2273"/>
      <c r="K876" s="2273"/>
      <c r="L876" s="2717"/>
      <c r="M876" s="2273"/>
      <c r="N876" s="2273"/>
      <c r="O876" s="2273"/>
      <c r="P876" s="2721">
        <v>0.3</v>
      </c>
      <c r="Q876" s="2721">
        <v>0.3</v>
      </c>
      <c r="R876" s="2716">
        <v>5</v>
      </c>
      <c r="S876" s="2"/>
      <c r="T876" s="2"/>
      <c r="U876" s="2"/>
      <c r="V876" s="2273"/>
      <c r="W876" s="2273"/>
      <c r="X876" s="2273"/>
      <c r="Y876" s="2273"/>
      <c r="Z876" s="2716"/>
      <c r="AA876" s="2732">
        <v>0.3</v>
      </c>
    </row>
    <row r="877" spans="1:27" ht="47.25">
      <c r="A877" s="2705">
        <v>83</v>
      </c>
      <c r="B877" s="2720" t="s">
        <v>24003</v>
      </c>
      <c r="C877" s="2715"/>
      <c r="D877" s="2716"/>
      <c r="E877" s="2717">
        <f>G877+Q877+I877+J877</f>
        <v>1</v>
      </c>
      <c r="F877" s="2717">
        <f t="shared" si="47"/>
        <v>0</v>
      </c>
      <c r="G877" s="2717"/>
      <c r="H877" s="2717"/>
      <c r="I877" s="2273"/>
      <c r="J877" s="2273"/>
      <c r="K877" s="2273"/>
      <c r="L877" s="2717"/>
      <c r="M877" s="2273"/>
      <c r="N877" s="2273"/>
      <c r="O877" s="2273"/>
      <c r="P877" s="2721">
        <v>1</v>
      </c>
      <c r="Q877" s="2721">
        <v>1</v>
      </c>
      <c r="R877" s="2716">
        <v>5</v>
      </c>
      <c r="S877" s="2"/>
      <c r="T877" s="2"/>
      <c r="U877" s="2"/>
      <c r="V877" s="2273"/>
      <c r="W877" s="2273"/>
      <c r="X877" s="2273"/>
      <c r="Y877" s="2273"/>
      <c r="Z877" s="2716"/>
      <c r="AA877" s="2732">
        <v>1</v>
      </c>
    </row>
    <row r="878" spans="1:27" ht="47.25">
      <c r="A878" s="2705">
        <v>84</v>
      </c>
      <c r="B878" s="2720" t="s">
        <v>24003</v>
      </c>
      <c r="C878" s="2715"/>
      <c r="D878" s="2716"/>
      <c r="E878" s="2717">
        <f>G878+Q878+I878+J878</f>
        <v>0.3</v>
      </c>
      <c r="F878" s="2717">
        <f t="shared" si="47"/>
        <v>0</v>
      </c>
      <c r="G878" s="2717"/>
      <c r="H878" s="2717"/>
      <c r="I878" s="2273"/>
      <c r="J878" s="2273"/>
      <c r="K878" s="2273"/>
      <c r="L878" s="2717"/>
      <c r="M878" s="2273"/>
      <c r="N878" s="2273"/>
      <c r="O878" s="2273"/>
      <c r="P878" s="2721">
        <v>0.3</v>
      </c>
      <c r="Q878" s="2721">
        <v>0.3</v>
      </c>
      <c r="R878" s="2716">
        <v>5</v>
      </c>
      <c r="S878" s="2"/>
      <c r="T878" s="2"/>
      <c r="U878" s="2"/>
      <c r="V878" s="2273"/>
      <c r="W878" s="2273"/>
      <c r="X878" s="2273"/>
      <c r="Y878" s="2273"/>
      <c r="Z878" s="2716"/>
      <c r="AA878" s="2732">
        <v>0.3</v>
      </c>
    </row>
    <row r="879" spans="1:27" ht="47.25">
      <c r="A879" s="2705">
        <v>85</v>
      </c>
      <c r="B879" s="2720" t="s">
        <v>24004</v>
      </c>
      <c r="C879" s="2715"/>
      <c r="D879" s="2716"/>
      <c r="E879" s="2717">
        <f t="shared" ref="E879:E887" si="49">G879+Q879+I879+J879</f>
        <v>0.4</v>
      </c>
      <c r="F879" s="2717">
        <f t="shared" si="47"/>
        <v>0</v>
      </c>
      <c r="G879" s="2717"/>
      <c r="H879" s="2717"/>
      <c r="I879" s="2273"/>
      <c r="J879" s="2273"/>
      <c r="K879" s="2273"/>
      <c r="L879" s="2717"/>
      <c r="M879" s="2273"/>
      <c r="N879" s="2273"/>
      <c r="O879" s="2273"/>
      <c r="P879" s="2721">
        <v>0.4</v>
      </c>
      <c r="Q879" s="2721">
        <v>0.4</v>
      </c>
      <c r="R879" s="2716">
        <v>5</v>
      </c>
      <c r="S879" s="2"/>
      <c r="T879" s="2"/>
      <c r="U879" s="2"/>
      <c r="V879" s="2273"/>
      <c r="W879" s="2273"/>
      <c r="X879" s="2273"/>
      <c r="Y879" s="2273"/>
      <c r="Z879" s="2716"/>
      <c r="AA879" s="2732">
        <v>0.4</v>
      </c>
    </row>
    <row r="880" spans="1:27" ht="47.25">
      <c r="A880" s="2705">
        <v>86</v>
      </c>
      <c r="B880" s="2720" t="s">
        <v>24005</v>
      </c>
      <c r="C880" s="2715"/>
      <c r="D880" s="2716"/>
      <c r="E880" s="2717">
        <f t="shared" si="49"/>
        <v>0.1</v>
      </c>
      <c r="F880" s="2717">
        <f t="shared" si="47"/>
        <v>0</v>
      </c>
      <c r="G880" s="2717"/>
      <c r="H880" s="2717"/>
      <c r="I880" s="2273"/>
      <c r="J880" s="2273"/>
      <c r="K880" s="2273"/>
      <c r="L880" s="2717"/>
      <c r="M880" s="2273"/>
      <c r="N880" s="2273"/>
      <c r="O880" s="2273"/>
      <c r="P880" s="2721">
        <v>0.1</v>
      </c>
      <c r="Q880" s="2721">
        <v>0.1</v>
      </c>
      <c r="R880" s="2716">
        <v>5</v>
      </c>
      <c r="S880" s="2"/>
      <c r="T880" s="2"/>
      <c r="U880" s="2"/>
      <c r="V880" s="2273"/>
      <c r="W880" s="2273"/>
      <c r="X880" s="2273"/>
      <c r="Y880" s="2273"/>
      <c r="Z880" s="2716"/>
      <c r="AA880" s="2732">
        <v>0.1</v>
      </c>
    </row>
    <row r="881" spans="1:27" ht="47.25">
      <c r="A881" s="2705">
        <v>87</v>
      </c>
      <c r="B881" s="2720" t="s">
        <v>24006</v>
      </c>
      <c r="C881" s="2715"/>
      <c r="D881" s="2716"/>
      <c r="E881" s="2717">
        <f t="shared" si="49"/>
        <v>0.8</v>
      </c>
      <c r="F881" s="2717">
        <f t="shared" si="47"/>
        <v>0</v>
      </c>
      <c r="G881" s="2717"/>
      <c r="H881" s="2717"/>
      <c r="I881" s="2273"/>
      <c r="J881" s="2273"/>
      <c r="K881" s="2273"/>
      <c r="L881" s="2717"/>
      <c r="M881" s="2273"/>
      <c r="N881" s="2273"/>
      <c r="O881" s="2273"/>
      <c r="P881" s="2721">
        <v>0.8</v>
      </c>
      <c r="Q881" s="2721">
        <v>0.8</v>
      </c>
      <c r="R881" s="2716">
        <v>5</v>
      </c>
      <c r="S881" s="2"/>
      <c r="T881" s="2"/>
      <c r="U881" s="2"/>
      <c r="V881" s="2273"/>
      <c r="W881" s="2273"/>
      <c r="X881" s="2273"/>
      <c r="Y881" s="2273"/>
      <c r="Z881" s="2716"/>
      <c r="AA881" s="2732">
        <v>0.8</v>
      </c>
    </row>
    <row r="882" spans="1:27" ht="47.25">
      <c r="A882" s="2705">
        <v>88</v>
      </c>
      <c r="B882" s="2720" t="s">
        <v>24007</v>
      </c>
      <c r="C882" s="2715"/>
      <c r="D882" s="2716"/>
      <c r="E882" s="2717">
        <f t="shared" si="49"/>
        <v>0.2</v>
      </c>
      <c r="F882" s="2717">
        <f t="shared" si="47"/>
        <v>0</v>
      </c>
      <c r="G882" s="2717"/>
      <c r="H882" s="2717"/>
      <c r="I882" s="2273"/>
      <c r="J882" s="2273"/>
      <c r="K882" s="2273"/>
      <c r="L882" s="2717"/>
      <c r="M882" s="2273"/>
      <c r="N882" s="2273"/>
      <c r="O882" s="2273"/>
      <c r="P882" s="2721">
        <v>0.2</v>
      </c>
      <c r="Q882" s="2721">
        <v>0.2</v>
      </c>
      <c r="R882" s="2716">
        <v>5</v>
      </c>
      <c r="S882" s="2"/>
      <c r="T882" s="2"/>
      <c r="U882" s="2"/>
      <c r="V882" s="2273"/>
      <c r="W882" s="2273"/>
      <c r="X882" s="2273"/>
      <c r="Y882" s="2273"/>
      <c r="Z882" s="2716"/>
      <c r="AA882" s="2732">
        <v>0.2</v>
      </c>
    </row>
    <row r="883" spans="1:27" ht="47.25">
      <c r="A883" s="2705">
        <v>89</v>
      </c>
      <c r="B883" s="2720" t="s">
        <v>24008</v>
      </c>
      <c r="C883" s="2715"/>
      <c r="D883" s="2716"/>
      <c r="E883" s="2717">
        <f t="shared" si="49"/>
        <v>0.4</v>
      </c>
      <c r="F883" s="2717">
        <f t="shared" si="47"/>
        <v>0</v>
      </c>
      <c r="G883" s="2717"/>
      <c r="H883" s="2717"/>
      <c r="I883" s="2273"/>
      <c r="J883" s="2273"/>
      <c r="K883" s="2273"/>
      <c r="L883" s="2717"/>
      <c r="M883" s="2273"/>
      <c r="N883" s="2273"/>
      <c r="O883" s="2273"/>
      <c r="P883" s="2721">
        <v>0.4</v>
      </c>
      <c r="Q883" s="2721">
        <v>0.4</v>
      </c>
      <c r="R883" s="2716">
        <v>5</v>
      </c>
      <c r="S883" s="2"/>
      <c r="T883" s="2"/>
      <c r="U883" s="2"/>
      <c r="V883" s="2273"/>
      <c r="W883" s="2273"/>
      <c r="X883" s="2273"/>
      <c r="Y883" s="2273"/>
      <c r="Z883" s="2716"/>
      <c r="AA883" s="2732">
        <v>0.4</v>
      </c>
    </row>
    <row r="884" spans="1:27" ht="47.25">
      <c r="A884" s="2705">
        <v>90</v>
      </c>
      <c r="B884" s="2720" t="s">
        <v>24009</v>
      </c>
      <c r="C884" s="2715"/>
      <c r="D884" s="2716"/>
      <c r="E884" s="2717">
        <f t="shared" si="49"/>
        <v>0.06</v>
      </c>
      <c r="F884" s="2717">
        <f t="shared" si="47"/>
        <v>0</v>
      </c>
      <c r="G884" s="2717"/>
      <c r="H884" s="2717"/>
      <c r="I884" s="2273"/>
      <c r="J884" s="2273"/>
      <c r="K884" s="2273"/>
      <c r="L884" s="2717"/>
      <c r="M884" s="2273"/>
      <c r="N884" s="2273"/>
      <c r="O884" s="2273"/>
      <c r="P884" s="2721">
        <v>0.06</v>
      </c>
      <c r="Q884" s="2721">
        <v>0.06</v>
      </c>
      <c r="R884" s="2716">
        <v>5</v>
      </c>
      <c r="S884" s="2"/>
      <c r="T884" s="2"/>
      <c r="U884" s="2"/>
      <c r="V884" s="2273"/>
      <c r="W884" s="2273"/>
      <c r="X884" s="2273"/>
      <c r="Y884" s="2273"/>
      <c r="Z884" s="2716"/>
      <c r="AA884" s="2732">
        <v>0.06</v>
      </c>
    </row>
    <row r="885" spans="1:27" ht="47.25">
      <c r="A885" s="2705">
        <v>91</v>
      </c>
      <c r="B885" s="2720" t="s">
        <v>24010</v>
      </c>
      <c r="C885" s="2715"/>
      <c r="D885" s="2716"/>
      <c r="E885" s="2717">
        <f t="shared" si="49"/>
        <v>0.5</v>
      </c>
      <c r="F885" s="2717">
        <f t="shared" si="47"/>
        <v>0</v>
      </c>
      <c r="G885" s="2717"/>
      <c r="H885" s="2717"/>
      <c r="I885" s="2273"/>
      <c r="J885" s="2273"/>
      <c r="K885" s="2273"/>
      <c r="L885" s="2717"/>
      <c r="M885" s="2273"/>
      <c r="N885" s="2273"/>
      <c r="O885" s="2273"/>
      <c r="P885" s="2721">
        <v>0.5</v>
      </c>
      <c r="Q885" s="2721">
        <v>0.5</v>
      </c>
      <c r="R885" s="2716">
        <v>5</v>
      </c>
      <c r="S885" s="2"/>
      <c r="T885" s="2"/>
      <c r="U885" s="2"/>
      <c r="V885" s="2273"/>
      <c r="W885" s="2273"/>
      <c r="X885" s="2273"/>
      <c r="Y885" s="2273"/>
      <c r="Z885" s="2716"/>
      <c r="AA885" s="2732">
        <v>0.5</v>
      </c>
    </row>
    <row r="886" spans="1:27" ht="47.25">
      <c r="A886" s="2705">
        <v>92</v>
      </c>
      <c r="B886" s="2720" t="s">
        <v>24011</v>
      </c>
      <c r="C886" s="2715"/>
      <c r="D886" s="2716"/>
      <c r="E886" s="2717">
        <f t="shared" si="49"/>
        <v>0.4</v>
      </c>
      <c r="F886" s="2717">
        <f t="shared" si="47"/>
        <v>0</v>
      </c>
      <c r="G886" s="2717"/>
      <c r="H886" s="2717"/>
      <c r="I886" s="2273"/>
      <c r="J886" s="2273"/>
      <c r="K886" s="2273"/>
      <c r="L886" s="2717"/>
      <c r="M886" s="2273"/>
      <c r="N886" s="2273"/>
      <c r="O886" s="2273"/>
      <c r="P886" s="2721">
        <v>0.4</v>
      </c>
      <c r="Q886" s="2721">
        <v>0.4</v>
      </c>
      <c r="R886" s="2716">
        <v>5</v>
      </c>
      <c r="S886" s="2"/>
      <c r="T886" s="2"/>
      <c r="U886" s="2"/>
      <c r="V886" s="2273"/>
      <c r="W886" s="2273"/>
      <c r="X886" s="2273"/>
      <c r="Y886" s="2273"/>
      <c r="Z886" s="2716"/>
      <c r="AA886" s="2732">
        <v>0.4</v>
      </c>
    </row>
    <row r="887" spans="1:27" ht="47.25">
      <c r="A887" s="2705">
        <v>93</v>
      </c>
      <c r="B887" s="2720" t="s">
        <v>24012</v>
      </c>
      <c r="C887" s="2715"/>
      <c r="D887" s="2716"/>
      <c r="E887" s="2717">
        <f t="shared" si="49"/>
        <v>0.3</v>
      </c>
      <c r="F887" s="2717">
        <f t="shared" si="47"/>
        <v>0</v>
      </c>
      <c r="G887" s="2717"/>
      <c r="H887" s="2717"/>
      <c r="I887" s="2273"/>
      <c r="J887" s="2273"/>
      <c r="K887" s="2273"/>
      <c r="L887" s="2717"/>
      <c r="M887" s="2273"/>
      <c r="N887" s="2273"/>
      <c r="O887" s="2273"/>
      <c r="P887" s="2721">
        <v>0.3</v>
      </c>
      <c r="Q887" s="2721">
        <v>0.3</v>
      </c>
      <c r="R887" s="2716">
        <v>5</v>
      </c>
      <c r="S887" s="2"/>
      <c r="T887" s="2"/>
      <c r="U887" s="2"/>
      <c r="V887" s="2273"/>
      <c r="W887" s="2273"/>
      <c r="X887" s="2273"/>
      <c r="Y887" s="2273"/>
      <c r="Z887" s="2716"/>
      <c r="AA887" s="2732">
        <v>0.3</v>
      </c>
    </row>
    <row r="888" spans="1:27" ht="63">
      <c r="A888" s="2705">
        <v>94</v>
      </c>
      <c r="B888" s="2720" t="s">
        <v>24013</v>
      </c>
      <c r="C888" s="2715"/>
      <c r="D888" s="2716"/>
      <c r="E888" s="2717">
        <f t="shared" ref="E888:E950" si="50">G888+H888+I888+J888</f>
        <v>0.4</v>
      </c>
      <c r="F888" s="2717">
        <f t="shared" si="47"/>
        <v>0.4</v>
      </c>
      <c r="G888" s="2717">
        <v>0.4</v>
      </c>
      <c r="H888" s="2717"/>
      <c r="I888" s="2273"/>
      <c r="J888" s="2273"/>
      <c r="K888" s="2273"/>
      <c r="L888" s="2717"/>
      <c r="M888" s="2273"/>
      <c r="N888" s="2273"/>
      <c r="O888" s="2273"/>
      <c r="P888" s="2721"/>
      <c r="Q888" s="2721"/>
      <c r="R888" s="2716">
        <v>5</v>
      </c>
      <c r="S888" s="2"/>
      <c r="T888" s="2"/>
      <c r="U888" s="2"/>
      <c r="V888" s="2273"/>
      <c r="W888" s="2273"/>
      <c r="X888" s="2273"/>
      <c r="Y888" s="2273"/>
      <c r="Z888" s="2717">
        <v>0.4</v>
      </c>
      <c r="AA888" s="2716"/>
    </row>
    <row r="889" spans="1:27" ht="47.25">
      <c r="A889" s="2705">
        <v>95</v>
      </c>
      <c r="B889" s="2720" t="s">
        <v>24014</v>
      </c>
      <c r="C889" s="2715"/>
      <c r="D889" s="2716"/>
      <c r="E889" s="2717">
        <f t="shared" ref="E889:E913" si="51">G889+Q889+I889+J889</f>
        <v>0.4</v>
      </c>
      <c r="F889" s="2717">
        <f t="shared" si="47"/>
        <v>0</v>
      </c>
      <c r="G889" s="2717"/>
      <c r="H889" s="2717"/>
      <c r="I889" s="2273"/>
      <c r="J889" s="2273"/>
      <c r="K889" s="2273"/>
      <c r="L889" s="2717"/>
      <c r="M889" s="2273"/>
      <c r="N889" s="2273"/>
      <c r="O889" s="2273"/>
      <c r="P889" s="2721">
        <v>0.4</v>
      </c>
      <c r="Q889" s="2721">
        <v>0.4</v>
      </c>
      <c r="R889" s="2716">
        <v>5</v>
      </c>
      <c r="S889" s="2"/>
      <c r="T889" s="2"/>
      <c r="U889" s="2"/>
      <c r="V889" s="2273"/>
      <c r="W889" s="2273"/>
      <c r="X889" s="2273"/>
      <c r="Y889" s="2273"/>
      <c r="Z889" s="2716"/>
      <c r="AA889" s="2732">
        <v>0.4</v>
      </c>
    </row>
    <row r="890" spans="1:27" ht="47.25">
      <c r="A890" s="2705">
        <v>96</v>
      </c>
      <c r="B890" s="2720" t="s">
        <v>24015</v>
      </c>
      <c r="C890" s="2715"/>
      <c r="D890" s="2716"/>
      <c r="E890" s="2717">
        <f t="shared" si="51"/>
        <v>0.2</v>
      </c>
      <c r="F890" s="2717">
        <f t="shared" si="47"/>
        <v>0</v>
      </c>
      <c r="G890" s="2717"/>
      <c r="H890" s="2717"/>
      <c r="I890" s="2273"/>
      <c r="J890" s="2273"/>
      <c r="K890" s="2273"/>
      <c r="L890" s="2717"/>
      <c r="M890" s="2273"/>
      <c r="N890" s="2273"/>
      <c r="O890" s="2273"/>
      <c r="P890" s="2721">
        <v>0.2</v>
      </c>
      <c r="Q890" s="2721">
        <v>0.2</v>
      </c>
      <c r="R890" s="2716">
        <v>5</v>
      </c>
      <c r="S890" s="2"/>
      <c r="T890" s="2"/>
      <c r="U890" s="2"/>
      <c r="V890" s="2273"/>
      <c r="W890" s="2273"/>
      <c r="X890" s="2273"/>
      <c r="Y890" s="2273"/>
      <c r="Z890" s="2716"/>
      <c r="AA890" s="2732">
        <v>0.2</v>
      </c>
    </row>
    <row r="891" spans="1:27" ht="47.25">
      <c r="A891" s="2705">
        <v>97</v>
      </c>
      <c r="B891" s="2720" t="s">
        <v>24016</v>
      </c>
      <c r="C891" s="2715"/>
      <c r="D891" s="2716"/>
      <c r="E891" s="2717">
        <f t="shared" si="51"/>
        <v>0.06</v>
      </c>
      <c r="F891" s="2717">
        <f t="shared" si="47"/>
        <v>0</v>
      </c>
      <c r="G891" s="2717"/>
      <c r="H891" s="2717"/>
      <c r="I891" s="2273"/>
      <c r="J891" s="2273"/>
      <c r="K891" s="2273"/>
      <c r="L891" s="2717"/>
      <c r="M891" s="2273"/>
      <c r="N891" s="2273"/>
      <c r="O891" s="2273"/>
      <c r="P891" s="2721">
        <v>0.06</v>
      </c>
      <c r="Q891" s="2721">
        <v>0.06</v>
      </c>
      <c r="R891" s="2716">
        <v>5</v>
      </c>
      <c r="S891" s="2"/>
      <c r="T891" s="2"/>
      <c r="U891" s="2"/>
      <c r="V891" s="2273"/>
      <c r="W891" s="2273"/>
      <c r="X891" s="2273"/>
      <c r="Y891" s="2273"/>
      <c r="Z891" s="2716"/>
      <c r="AA891" s="2732">
        <v>0.06</v>
      </c>
    </row>
    <row r="892" spans="1:27" ht="47.25">
      <c r="A892" s="2705">
        <v>98</v>
      </c>
      <c r="B892" s="2720" t="s">
        <v>24017</v>
      </c>
      <c r="C892" s="2715"/>
      <c r="D892" s="2716"/>
      <c r="E892" s="2717">
        <f t="shared" si="51"/>
        <v>0.6</v>
      </c>
      <c r="F892" s="2717">
        <f t="shared" si="47"/>
        <v>0</v>
      </c>
      <c r="G892" s="2717"/>
      <c r="H892" s="2717"/>
      <c r="I892" s="2273"/>
      <c r="J892" s="2273"/>
      <c r="K892" s="2273"/>
      <c r="L892" s="2717"/>
      <c r="M892" s="2273"/>
      <c r="N892" s="2273"/>
      <c r="O892" s="2273"/>
      <c r="P892" s="2721">
        <v>0.6</v>
      </c>
      <c r="Q892" s="2721">
        <v>0.6</v>
      </c>
      <c r="R892" s="2716">
        <v>5</v>
      </c>
      <c r="S892" s="2"/>
      <c r="T892" s="2"/>
      <c r="U892" s="2"/>
      <c r="V892" s="2273"/>
      <c r="W892" s="2273"/>
      <c r="X892" s="2273"/>
      <c r="Y892" s="2273"/>
      <c r="Z892" s="2716"/>
      <c r="AA892" s="2732">
        <v>0.6</v>
      </c>
    </row>
    <row r="893" spans="1:27" ht="47.25">
      <c r="A893" s="2705">
        <v>99</v>
      </c>
      <c r="B893" s="2720" t="s">
        <v>24017</v>
      </c>
      <c r="C893" s="2715"/>
      <c r="D893" s="2716"/>
      <c r="E893" s="2717">
        <f t="shared" si="51"/>
        <v>0.2</v>
      </c>
      <c r="F893" s="2717">
        <f t="shared" si="47"/>
        <v>0</v>
      </c>
      <c r="G893" s="2717"/>
      <c r="H893" s="2717"/>
      <c r="I893" s="2273"/>
      <c r="J893" s="2273"/>
      <c r="K893" s="2273"/>
      <c r="L893" s="2717"/>
      <c r="M893" s="2273"/>
      <c r="N893" s="2273"/>
      <c r="O893" s="2273"/>
      <c r="P893" s="2721">
        <v>0.2</v>
      </c>
      <c r="Q893" s="2721">
        <v>0.2</v>
      </c>
      <c r="R893" s="2716">
        <v>5</v>
      </c>
      <c r="S893" s="2"/>
      <c r="T893" s="2"/>
      <c r="U893" s="2"/>
      <c r="V893" s="2273"/>
      <c r="W893" s="2273"/>
      <c r="X893" s="2273"/>
      <c r="Y893" s="2273"/>
      <c r="Z893" s="2716"/>
      <c r="AA893" s="2732">
        <v>0.2</v>
      </c>
    </row>
    <row r="894" spans="1:27" ht="47.25">
      <c r="A894" s="2705">
        <v>100</v>
      </c>
      <c r="B894" s="2720" t="s">
        <v>24018</v>
      </c>
      <c r="C894" s="2715"/>
      <c r="D894" s="2716"/>
      <c r="E894" s="2717">
        <f t="shared" si="51"/>
        <v>0.1</v>
      </c>
      <c r="F894" s="2717">
        <f t="shared" si="47"/>
        <v>0</v>
      </c>
      <c r="G894" s="2717"/>
      <c r="H894" s="2717"/>
      <c r="I894" s="2273"/>
      <c r="J894" s="2273"/>
      <c r="K894" s="2273"/>
      <c r="L894" s="2717"/>
      <c r="M894" s="2273"/>
      <c r="N894" s="2273"/>
      <c r="O894" s="2273"/>
      <c r="P894" s="2721">
        <v>0.1</v>
      </c>
      <c r="Q894" s="2721">
        <v>0.1</v>
      </c>
      <c r="R894" s="2716">
        <v>5</v>
      </c>
      <c r="S894" s="2"/>
      <c r="T894" s="2"/>
      <c r="U894" s="2"/>
      <c r="V894" s="2273"/>
      <c r="W894" s="2273"/>
      <c r="X894" s="2273"/>
      <c r="Y894" s="2273"/>
      <c r="Z894" s="2716"/>
      <c r="AA894" s="2732">
        <v>0.1</v>
      </c>
    </row>
    <row r="895" spans="1:27" ht="47.25">
      <c r="A895" s="2705">
        <v>101</v>
      </c>
      <c r="B895" s="2720" t="s">
        <v>24019</v>
      </c>
      <c r="C895" s="2715"/>
      <c r="D895" s="2716"/>
      <c r="E895" s="2717">
        <f t="shared" si="51"/>
        <v>0.2</v>
      </c>
      <c r="F895" s="2717">
        <f t="shared" si="47"/>
        <v>0</v>
      </c>
      <c r="G895" s="2717"/>
      <c r="H895" s="2717"/>
      <c r="I895" s="2273"/>
      <c r="J895" s="2273"/>
      <c r="K895" s="2273"/>
      <c r="L895" s="2717"/>
      <c r="M895" s="2273"/>
      <c r="N895" s="2273"/>
      <c r="O895" s="2273"/>
      <c r="P895" s="2721">
        <v>0.2</v>
      </c>
      <c r="Q895" s="2721">
        <v>0.2</v>
      </c>
      <c r="R895" s="2716">
        <v>5</v>
      </c>
      <c r="S895" s="2"/>
      <c r="T895" s="2"/>
      <c r="U895" s="2"/>
      <c r="V895" s="2273"/>
      <c r="W895" s="2273"/>
      <c r="X895" s="2273"/>
      <c r="Y895" s="2273"/>
      <c r="Z895" s="2716"/>
      <c r="AA895" s="2732">
        <v>0.2</v>
      </c>
    </row>
    <row r="896" spans="1:27" ht="47.25">
      <c r="A896" s="2705">
        <v>102</v>
      </c>
      <c r="B896" s="2720" t="s">
        <v>24020</v>
      </c>
      <c r="C896" s="2715"/>
      <c r="D896" s="2716"/>
      <c r="E896" s="2717">
        <f t="shared" si="51"/>
        <v>0.3</v>
      </c>
      <c r="F896" s="2717">
        <f t="shared" si="47"/>
        <v>0</v>
      </c>
      <c r="G896" s="2717"/>
      <c r="H896" s="2717"/>
      <c r="I896" s="2273"/>
      <c r="J896" s="2273"/>
      <c r="K896" s="2273"/>
      <c r="L896" s="2717"/>
      <c r="M896" s="2273"/>
      <c r="N896" s="2273"/>
      <c r="O896" s="2273"/>
      <c r="P896" s="2721">
        <v>0.3</v>
      </c>
      <c r="Q896" s="2721">
        <v>0.3</v>
      </c>
      <c r="R896" s="2716">
        <v>5</v>
      </c>
      <c r="S896" s="2"/>
      <c r="T896" s="2"/>
      <c r="U896" s="2"/>
      <c r="V896" s="2273"/>
      <c r="W896" s="2273"/>
      <c r="X896" s="2273"/>
      <c r="Y896" s="2273"/>
      <c r="Z896" s="2716"/>
      <c r="AA896" s="2732">
        <v>0.3</v>
      </c>
    </row>
    <row r="897" spans="1:27" ht="47.25">
      <c r="A897" s="2705">
        <v>103</v>
      </c>
      <c r="B897" s="2720" t="s">
        <v>24021</v>
      </c>
      <c r="C897" s="2715"/>
      <c r="D897" s="2716"/>
      <c r="E897" s="2717">
        <f t="shared" si="51"/>
        <v>0.3</v>
      </c>
      <c r="F897" s="2717">
        <f t="shared" si="47"/>
        <v>0</v>
      </c>
      <c r="G897" s="2717"/>
      <c r="H897" s="2717"/>
      <c r="I897" s="2273"/>
      <c r="J897" s="2273"/>
      <c r="K897" s="2273"/>
      <c r="L897" s="2717"/>
      <c r="M897" s="2273"/>
      <c r="N897" s="2273"/>
      <c r="O897" s="2273"/>
      <c r="P897" s="2721">
        <v>0.3</v>
      </c>
      <c r="Q897" s="2721">
        <v>0.3</v>
      </c>
      <c r="R897" s="2716">
        <v>5</v>
      </c>
      <c r="S897" s="2"/>
      <c r="T897" s="2"/>
      <c r="U897" s="2"/>
      <c r="V897" s="2273"/>
      <c r="W897" s="2273"/>
      <c r="X897" s="2273"/>
      <c r="Y897" s="2273"/>
      <c r="Z897" s="2716"/>
      <c r="AA897" s="2732">
        <v>0.3</v>
      </c>
    </row>
    <row r="898" spans="1:27" ht="47.25">
      <c r="A898" s="2705">
        <v>104</v>
      </c>
      <c r="B898" s="2720" t="s">
        <v>24022</v>
      </c>
      <c r="C898" s="2715"/>
      <c r="D898" s="2716"/>
      <c r="E898" s="2717">
        <f t="shared" si="51"/>
        <v>0.4</v>
      </c>
      <c r="F898" s="2717">
        <f t="shared" si="47"/>
        <v>0</v>
      </c>
      <c r="G898" s="2717"/>
      <c r="H898" s="2717"/>
      <c r="I898" s="2273"/>
      <c r="J898" s="2273"/>
      <c r="K898" s="2273"/>
      <c r="L898" s="2717"/>
      <c r="M898" s="2273"/>
      <c r="N898" s="2273"/>
      <c r="O898" s="2273"/>
      <c r="P898" s="2721">
        <v>0.4</v>
      </c>
      <c r="Q898" s="2721">
        <v>0.4</v>
      </c>
      <c r="R898" s="2716">
        <v>5</v>
      </c>
      <c r="S898" s="2"/>
      <c r="T898" s="2"/>
      <c r="U898" s="2"/>
      <c r="V898" s="2273"/>
      <c r="W898" s="2273"/>
      <c r="X898" s="2273"/>
      <c r="Y898" s="2273"/>
      <c r="Z898" s="2716"/>
      <c r="AA898" s="2732">
        <v>0.4</v>
      </c>
    </row>
    <row r="899" spans="1:27" ht="47.25">
      <c r="A899" s="2705">
        <v>105</v>
      </c>
      <c r="B899" s="2720" t="s">
        <v>24023</v>
      </c>
      <c r="C899" s="2715"/>
      <c r="D899" s="2716"/>
      <c r="E899" s="2717">
        <f t="shared" si="51"/>
        <v>0.05</v>
      </c>
      <c r="F899" s="2717">
        <f t="shared" si="47"/>
        <v>0</v>
      </c>
      <c r="G899" s="2717"/>
      <c r="H899" s="2717"/>
      <c r="I899" s="2273"/>
      <c r="J899" s="2273"/>
      <c r="K899" s="2273"/>
      <c r="L899" s="2717"/>
      <c r="M899" s="2273"/>
      <c r="N899" s="2273"/>
      <c r="O899" s="2273"/>
      <c r="P899" s="2721">
        <v>0.05</v>
      </c>
      <c r="Q899" s="2721">
        <v>0.05</v>
      </c>
      <c r="R899" s="2716">
        <v>5</v>
      </c>
      <c r="S899" s="2"/>
      <c r="T899" s="2"/>
      <c r="U899" s="2"/>
      <c r="V899" s="2273"/>
      <c r="W899" s="2273"/>
      <c r="X899" s="2273"/>
      <c r="Y899" s="2273"/>
      <c r="Z899" s="2716"/>
      <c r="AA899" s="2732">
        <v>0.05</v>
      </c>
    </row>
    <row r="900" spans="1:27" ht="47.25">
      <c r="A900" s="2705">
        <v>106</v>
      </c>
      <c r="B900" s="2720" t="s">
        <v>24020</v>
      </c>
      <c r="C900" s="2715"/>
      <c r="D900" s="2716"/>
      <c r="E900" s="2717">
        <f t="shared" si="51"/>
        <v>0.4</v>
      </c>
      <c r="F900" s="2717">
        <f t="shared" si="47"/>
        <v>0</v>
      </c>
      <c r="G900" s="2717"/>
      <c r="H900" s="2717"/>
      <c r="I900" s="2273"/>
      <c r="J900" s="2273"/>
      <c r="K900" s="2273"/>
      <c r="L900" s="2717"/>
      <c r="M900" s="2273"/>
      <c r="N900" s="2273"/>
      <c r="O900" s="2273"/>
      <c r="P900" s="2721">
        <v>0.4</v>
      </c>
      <c r="Q900" s="2721">
        <v>0.4</v>
      </c>
      <c r="R900" s="2716">
        <v>5</v>
      </c>
      <c r="S900" s="2"/>
      <c r="T900" s="2"/>
      <c r="U900" s="2"/>
      <c r="V900" s="2273"/>
      <c r="W900" s="2273"/>
      <c r="X900" s="2273"/>
      <c r="Y900" s="2273"/>
      <c r="Z900" s="2716"/>
      <c r="AA900" s="2732">
        <v>0.4</v>
      </c>
    </row>
    <row r="901" spans="1:27" ht="47.25">
      <c r="A901" s="2705">
        <v>107</v>
      </c>
      <c r="B901" s="2720" t="s">
        <v>24024</v>
      </c>
      <c r="C901" s="2715"/>
      <c r="D901" s="2716"/>
      <c r="E901" s="2717">
        <f t="shared" si="51"/>
        <v>0.2</v>
      </c>
      <c r="F901" s="2717">
        <f t="shared" si="47"/>
        <v>0</v>
      </c>
      <c r="G901" s="2717"/>
      <c r="H901" s="2717"/>
      <c r="I901" s="2273"/>
      <c r="J901" s="2273"/>
      <c r="K901" s="2273"/>
      <c r="L901" s="2717"/>
      <c r="M901" s="2273"/>
      <c r="N901" s="2273"/>
      <c r="O901" s="2273"/>
      <c r="P901" s="2721">
        <v>0.2</v>
      </c>
      <c r="Q901" s="2721">
        <v>0.2</v>
      </c>
      <c r="R901" s="2716">
        <v>5</v>
      </c>
      <c r="S901" s="2"/>
      <c r="T901" s="2"/>
      <c r="U901" s="2"/>
      <c r="V901" s="2273"/>
      <c r="W901" s="2273"/>
      <c r="X901" s="2273"/>
      <c r="Y901" s="2273"/>
      <c r="Z901" s="2716"/>
      <c r="AA901" s="2732">
        <v>0.2</v>
      </c>
    </row>
    <row r="902" spans="1:27" ht="47.25">
      <c r="A902" s="2705">
        <v>108</v>
      </c>
      <c r="B902" s="2720" t="s">
        <v>24025</v>
      </c>
      <c r="C902" s="2715"/>
      <c r="D902" s="2716"/>
      <c r="E902" s="2717">
        <f t="shared" si="51"/>
        <v>0.3</v>
      </c>
      <c r="F902" s="2717">
        <f t="shared" si="47"/>
        <v>0</v>
      </c>
      <c r="G902" s="2717"/>
      <c r="H902" s="2717"/>
      <c r="I902" s="2273"/>
      <c r="J902" s="2273"/>
      <c r="K902" s="2273"/>
      <c r="L902" s="2717"/>
      <c r="M902" s="2273"/>
      <c r="N902" s="2273"/>
      <c r="O902" s="2273"/>
      <c r="P902" s="2721">
        <v>0.3</v>
      </c>
      <c r="Q902" s="2721">
        <v>0.3</v>
      </c>
      <c r="R902" s="2716">
        <v>5</v>
      </c>
      <c r="S902" s="2"/>
      <c r="T902" s="2"/>
      <c r="U902" s="2"/>
      <c r="V902" s="2273"/>
      <c r="W902" s="2273"/>
      <c r="X902" s="2273"/>
      <c r="Y902" s="2273"/>
      <c r="Z902" s="2716"/>
      <c r="AA902" s="2732">
        <v>0.3</v>
      </c>
    </row>
    <row r="903" spans="1:27" ht="47.25">
      <c r="A903" s="2705">
        <v>109</v>
      </c>
      <c r="B903" s="2720" t="s">
        <v>24026</v>
      </c>
      <c r="C903" s="2715"/>
      <c r="D903" s="2716"/>
      <c r="E903" s="2717">
        <f t="shared" si="51"/>
        <v>0.3</v>
      </c>
      <c r="F903" s="2717">
        <f t="shared" si="47"/>
        <v>0</v>
      </c>
      <c r="G903" s="2717"/>
      <c r="H903" s="2717"/>
      <c r="I903" s="2273"/>
      <c r="J903" s="2273"/>
      <c r="K903" s="2273"/>
      <c r="L903" s="2717"/>
      <c r="M903" s="2273"/>
      <c r="N903" s="2273"/>
      <c r="O903" s="2273"/>
      <c r="P903" s="2721">
        <v>0.3</v>
      </c>
      <c r="Q903" s="2721">
        <v>0.3</v>
      </c>
      <c r="R903" s="2716">
        <v>5</v>
      </c>
      <c r="S903" s="2"/>
      <c r="T903" s="2"/>
      <c r="U903" s="2"/>
      <c r="V903" s="2273"/>
      <c r="W903" s="2273"/>
      <c r="X903" s="2273"/>
      <c r="Y903" s="2273"/>
      <c r="Z903" s="2716"/>
      <c r="AA903" s="2732">
        <v>0.3</v>
      </c>
    </row>
    <row r="904" spans="1:27" ht="47.25">
      <c r="A904" s="2705">
        <v>110</v>
      </c>
      <c r="B904" s="2720" t="s">
        <v>24027</v>
      </c>
      <c r="C904" s="2715"/>
      <c r="D904" s="2716"/>
      <c r="E904" s="2717">
        <f t="shared" si="51"/>
        <v>0.1</v>
      </c>
      <c r="F904" s="2717">
        <f t="shared" si="47"/>
        <v>0</v>
      </c>
      <c r="G904" s="2717"/>
      <c r="H904" s="2717"/>
      <c r="I904" s="2273"/>
      <c r="J904" s="2273"/>
      <c r="K904" s="2273"/>
      <c r="L904" s="2717"/>
      <c r="M904" s="2273"/>
      <c r="N904" s="2273"/>
      <c r="O904" s="2273"/>
      <c r="P904" s="2721">
        <v>0.1</v>
      </c>
      <c r="Q904" s="2721">
        <v>0.1</v>
      </c>
      <c r="R904" s="2716">
        <v>5</v>
      </c>
      <c r="S904" s="2"/>
      <c r="T904" s="2"/>
      <c r="U904" s="2"/>
      <c r="V904" s="2273"/>
      <c r="W904" s="2273"/>
      <c r="X904" s="2273"/>
      <c r="Y904" s="2273"/>
      <c r="Z904" s="2716"/>
      <c r="AA904" s="2732">
        <v>0.1</v>
      </c>
    </row>
    <row r="905" spans="1:27" ht="47.25">
      <c r="A905" s="2705">
        <v>111</v>
      </c>
      <c r="B905" s="2720" t="s">
        <v>24028</v>
      </c>
      <c r="C905" s="2720" t="s">
        <v>24029</v>
      </c>
      <c r="D905" s="2716"/>
      <c r="E905" s="2717">
        <f t="shared" si="51"/>
        <v>0.3</v>
      </c>
      <c r="F905" s="2717">
        <f t="shared" si="47"/>
        <v>0</v>
      </c>
      <c r="G905" s="2717"/>
      <c r="H905" s="2717"/>
      <c r="I905" s="2273"/>
      <c r="J905" s="2273"/>
      <c r="K905" s="2273"/>
      <c r="L905" s="2717"/>
      <c r="M905" s="2273"/>
      <c r="N905" s="2273"/>
      <c r="O905" s="2273"/>
      <c r="P905" s="2717">
        <v>0.3</v>
      </c>
      <c r="Q905" s="2717">
        <v>0.3</v>
      </c>
      <c r="R905" s="2716">
        <v>5</v>
      </c>
      <c r="S905" s="2"/>
      <c r="T905" s="2"/>
      <c r="U905" s="2"/>
      <c r="V905" s="2273"/>
      <c r="W905" s="2273"/>
      <c r="X905" s="2273"/>
      <c r="Y905" s="2273"/>
      <c r="Z905" s="2716"/>
      <c r="AA905" s="2717">
        <v>0.3</v>
      </c>
    </row>
    <row r="906" spans="1:27" ht="47.25">
      <c r="A906" s="2705">
        <v>112</v>
      </c>
      <c r="B906" s="2720" t="s">
        <v>24030</v>
      </c>
      <c r="C906" s="2715"/>
      <c r="D906" s="2716"/>
      <c r="E906" s="2717">
        <f t="shared" si="51"/>
        <v>0.06</v>
      </c>
      <c r="F906" s="2717">
        <f t="shared" si="47"/>
        <v>0</v>
      </c>
      <c r="G906" s="2717"/>
      <c r="H906" s="2717"/>
      <c r="I906" s="2273"/>
      <c r="J906" s="2273"/>
      <c r="K906" s="2273"/>
      <c r="L906" s="2717"/>
      <c r="M906" s="2273"/>
      <c r="N906" s="2273"/>
      <c r="O906" s="2273"/>
      <c r="P906" s="2721">
        <v>0.06</v>
      </c>
      <c r="Q906" s="2721">
        <v>0.06</v>
      </c>
      <c r="R906" s="2716">
        <v>5</v>
      </c>
      <c r="S906" s="2"/>
      <c r="T906" s="2"/>
      <c r="U906" s="2"/>
      <c r="V906" s="2273"/>
      <c r="W906" s="2273"/>
      <c r="X906" s="2273"/>
      <c r="Y906" s="2273"/>
      <c r="Z906" s="2716"/>
      <c r="AA906" s="2732">
        <v>0.06</v>
      </c>
    </row>
    <row r="907" spans="1:27" ht="47.25">
      <c r="A907" s="2705">
        <v>113</v>
      </c>
      <c r="B907" s="2720" t="s">
        <v>24030</v>
      </c>
      <c r="C907" s="2715"/>
      <c r="D907" s="2716"/>
      <c r="E907" s="2717">
        <f t="shared" si="51"/>
        <v>0.5</v>
      </c>
      <c r="F907" s="2717">
        <f t="shared" si="47"/>
        <v>0</v>
      </c>
      <c r="G907" s="2717"/>
      <c r="H907" s="2717"/>
      <c r="I907" s="2273"/>
      <c r="J907" s="2273"/>
      <c r="K907" s="2273"/>
      <c r="L907" s="2717"/>
      <c r="M907" s="2273"/>
      <c r="N907" s="2273"/>
      <c r="O907" s="2273"/>
      <c r="P907" s="2721">
        <v>0.5</v>
      </c>
      <c r="Q907" s="2721">
        <v>0.5</v>
      </c>
      <c r="R907" s="2716">
        <v>5</v>
      </c>
      <c r="S907" s="2"/>
      <c r="T907" s="2"/>
      <c r="U907" s="2"/>
      <c r="V907" s="2273"/>
      <c r="W907" s="2273"/>
      <c r="X907" s="2273"/>
      <c r="Y907" s="2273"/>
      <c r="Z907" s="2716"/>
      <c r="AA907" s="2732">
        <v>0.5</v>
      </c>
    </row>
    <row r="908" spans="1:27" ht="47.25">
      <c r="A908" s="2705">
        <v>114</v>
      </c>
      <c r="B908" s="2720" t="s">
        <v>24031</v>
      </c>
      <c r="C908" s="2715"/>
      <c r="D908" s="2716"/>
      <c r="E908" s="2717">
        <f t="shared" si="51"/>
        <v>0.2</v>
      </c>
      <c r="F908" s="2717">
        <f t="shared" si="47"/>
        <v>0</v>
      </c>
      <c r="G908" s="2717"/>
      <c r="H908" s="2717"/>
      <c r="I908" s="2273"/>
      <c r="J908" s="2273"/>
      <c r="K908" s="2273"/>
      <c r="L908" s="2717"/>
      <c r="M908" s="2273"/>
      <c r="N908" s="2273"/>
      <c r="O908" s="2273"/>
      <c r="P908" s="2721">
        <v>0.2</v>
      </c>
      <c r="Q908" s="2721">
        <v>0.2</v>
      </c>
      <c r="R908" s="2716">
        <v>5</v>
      </c>
      <c r="S908" s="2"/>
      <c r="T908" s="2"/>
      <c r="U908" s="2"/>
      <c r="V908" s="2273"/>
      <c r="W908" s="2273"/>
      <c r="X908" s="2273"/>
      <c r="Y908" s="2273"/>
      <c r="Z908" s="2716"/>
      <c r="AA908" s="2732">
        <v>0.2</v>
      </c>
    </row>
    <row r="909" spans="1:27" ht="47.25">
      <c r="A909" s="2705">
        <v>115</v>
      </c>
      <c r="B909" s="2720" t="s">
        <v>24030</v>
      </c>
      <c r="C909" s="2715"/>
      <c r="D909" s="2716"/>
      <c r="E909" s="2717">
        <f t="shared" si="51"/>
        <v>0.2</v>
      </c>
      <c r="F909" s="2717">
        <f t="shared" si="47"/>
        <v>0</v>
      </c>
      <c r="G909" s="2717"/>
      <c r="H909" s="2717"/>
      <c r="I909" s="2273"/>
      <c r="J909" s="2273"/>
      <c r="K909" s="2273"/>
      <c r="L909" s="2717"/>
      <c r="M909" s="2273"/>
      <c r="N909" s="2273"/>
      <c r="O909" s="2273"/>
      <c r="P909" s="2721">
        <v>0.2</v>
      </c>
      <c r="Q909" s="2721">
        <v>0.2</v>
      </c>
      <c r="R909" s="2716">
        <v>5</v>
      </c>
      <c r="S909" s="2"/>
      <c r="T909" s="2"/>
      <c r="U909" s="2"/>
      <c r="V909" s="2273"/>
      <c r="W909" s="2273"/>
      <c r="X909" s="2273"/>
      <c r="Y909" s="2273"/>
      <c r="Z909" s="2716"/>
      <c r="AA909" s="2732">
        <v>0.2</v>
      </c>
    </row>
    <row r="910" spans="1:27" ht="47.25">
      <c r="A910" s="2705">
        <v>116</v>
      </c>
      <c r="B910" s="2720" t="s">
        <v>24032</v>
      </c>
      <c r="C910" s="2715"/>
      <c r="D910" s="2716"/>
      <c r="E910" s="2717">
        <f t="shared" si="51"/>
        <v>0.2</v>
      </c>
      <c r="F910" s="2717">
        <f t="shared" si="47"/>
        <v>0</v>
      </c>
      <c r="G910" s="2717"/>
      <c r="H910" s="2717"/>
      <c r="I910" s="2273"/>
      <c r="J910" s="2273"/>
      <c r="K910" s="2273"/>
      <c r="L910" s="2717"/>
      <c r="M910" s="2273"/>
      <c r="N910" s="2273"/>
      <c r="O910" s="2273"/>
      <c r="P910" s="2721">
        <v>0.2</v>
      </c>
      <c r="Q910" s="2721">
        <v>0.2</v>
      </c>
      <c r="R910" s="2716">
        <v>5</v>
      </c>
      <c r="S910" s="2"/>
      <c r="T910" s="2"/>
      <c r="U910" s="2"/>
      <c r="V910" s="2273"/>
      <c r="W910" s="2273"/>
      <c r="X910" s="2273"/>
      <c r="Y910" s="2273"/>
      <c r="Z910" s="2716"/>
      <c r="AA910" s="2732">
        <v>0.2</v>
      </c>
    </row>
    <row r="911" spans="1:27" ht="47.25">
      <c r="A911" s="2705">
        <v>117</v>
      </c>
      <c r="B911" s="2720" t="s">
        <v>24032</v>
      </c>
      <c r="C911" s="2715"/>
      <c r="D911" s="2716"/>
      <c r="E911" s="2717">
        <f t="shared" si="51"/>
        <v>0.1</v>
      </c>
      <c r="F911" s="2717">
        <f t="shared" si="47"/>
        <v>0</v>
      </c>
      <c r="G911" s="2717"/>
      <c r="H911" s="2717"/>
      <c r="I911" s="2273"/>
      <c r="J911" s="2273"/>
      <c r="K911" s="2273"/>
      <c r="L911" s="2717"/>
      <c r="M911" s="2273"/>
      <c r="N911" s="2273"/>
      <c r="O911" s="2273"/>
      <c r="P911" s="2721">
        <v>0.1</v>
      </c>
      <c r="Q911" s="2721">
        <v>0.1</v>
      </c>
      <c r="R911" s="2716">
        <v>5</v>
      </c>
      <c r="S911" s="2"/>
      <c r="T911" s="2"/>
      <c r="U911" s="2"/>
      <c r="V911" s="2273"/>
      <c r="W911" s="2273"/>
      <c r="X911" s="2273"/>
      <c r="Y911" s="2273"/>
      <c r="Z911" s="2716"/>
      <c r="AA911" s="2732">
        <v>0.1</v>
      </c>
    </row>
    <row r="912" spans="1:27" ht="47.25">
      <c r="A912" s="2705">
        <v>118</v>
      </c>
      <c r="B912" s="2720" t="s">
        <v>24033</v>
      </c>
      <c r="C912" s="2715"/>
      <c r="D912" s="2716"/>
      <c r="E912" s="2717">
        <f t="shared" si="51"/>
        <v>0.06</v>
      </c>
      <c r="F912" s="2717">
        <f t="shared" si="47"/>
        <v>0</v>
      </c>
      <c r="G912" s="2717"/>
      <c r="H912" s="2717"/>
      <c r="I912" s="2273"/>
      <c r="J912" s="2273"/>
      <c r="K912" s="2273"/>
      <c r="L912" s="2717"/>
      <c r="M912" s="2273"/>
      <c r="N912" s="2273"/>
      <c r="O912" s="2273"/>
      <c r="P912" s="2721">
        <v>0.06</v>
      </c>
      <c r="Q912" s="2721">
        <v>0.06</v>
      </c>
      <c r="R912" s="2716">
        <v>5</v>
      </c>
      <c r="S912" s="2"/>
      <c r="T912" s="2"/>
      <c r="U912" s="2"/>
      <c r="V912" s="2273"/>
      <c r="W912" s="2273"/>
      <c r="X912" s="2273"/>
      <c r="Y912" s="2273"/>
      <c r="Z912" s="2716"/>
      <c r="AA912" s="2732">
        <v>0.06</v>
      </c>
    </row>
    <row r="913" spans="1:27" ht="47.25">
      <c r="A913" s="2705">
        <v>119</v>
      </c>
      <c r="B913" s="2720" t="s">
        <v>24033</v>
      </c>
      <c r="C913" s="2715"/>
      <c r="D913" s="2716"/>
      <c r="E913" s="2717">
        <f t="shared" si="51"/>
        <v>0.06</v>
      </c>
      <c r="F913" s="2717">
        <f t="shared" si="47"/>
        <v>0</v>
      </c>
      <c r="G913" s="2717"/>
      <c r="H913" s="2717"/>
      <c r="I913" s="2273"/>
      <c r="J913" s="2273"/>
      <c r="K913" s="2273"/>
      <c r="L913" s="2717"/>
      <c r="M913" s="2273"/>
      <c r="N913" s="2273"/>
      <c r="O913" s="2273"/>
      <c r="P913" s="2721">
        <v>0.06</v>
      </c>
      <c r="Q913" s="2721">
        <v>0.06</v>
      </c>
      <c r="R913" s="2716">
        <v>5</v>
      </c>
      <c r="S913" s="2"/>
      <c r="T913" s="2"/>
      <c r="U913" s="2"/>
      <c r="V913" s="2273"/>
      <c r="W913" s="2273"/>
      <c r="X913" s="2273"/>
      <c r="Y913" s="2273"/>
      <c r="Z913" s="2716"/>
      <c r="AA913" s="2732">
        <v>0.06</v>
      </c>
    </row>
    <row r="914" spans="1:27" ht="47.25">
      <c r="A914" s="2705">
        <v>120</v>
      </c>
      <c r="B914" s="2720" t="s">
        <v>24034</v>
      </c>
      <c r="C914" s="2720" t="s">
        <v>24035</v>
      </c>
      <c r="D914" s="2716"/>
      <c r="E914" s="2717">
        <f>G914+L914+I914+J914</f>
        <v>0.6</v>
      </c>
      <c r="F914" s="2717">
        <v>0.6</v>
      </c>
      <c r="G914" s="2717"/>
      <c r="H914" s="2717"/>
      <c r="I914" s="2273"/>
      <c r="J914" s="2273"/>
      <c r="K914" s="2273"/>
      <c r="L914" s="2717">
        <v>0.6</v>
      </c>
      <c r="M914" s="2273"/>
      <c r="N914" s="2273"/>
      <c r="O914" s="2273"/>
      <c r="P914" s="2721"/>
      <c r="Q914" s="2721"/>
      <c r="R914" s="2716">
        <v>5</v>
      </c>
      <c r="S914" s="2"/>
      <c r="T914" s="2"/>
      <c r="U914" s="2"/>
      <c r="V914" s="2273"/>
      <c r="W914" s="2273"/>
      <c r="X914" s="2273"/>
      <c r="Y914" s="2273"/>
      <c r="Z914" s="2717">
        <v>0.6</v>
      </c>
      <c r="AA914" s="2716"/>
    </row>
    <row r="915" spans="1:27" ht="47.25">
      <c r="A915" s="2705">
        <v>121</v>
      </c>
      <c r="B915" s="2720" t="s">
        <v>24036</v>
      </c>
      <c r="C915" s="2715"/>
      <c r="D915" s="2716"/>
      <c r="E915" s="2717">
        <f t="shared" ref="E915:E920" si="52">G915+Q915+I915+J915</f>
        <v>0.2</v>
      </c>
      <c r="F915" s="2717">
        <f t="shared" si="47"/>
        <v>0</v>
      </c>
      <c r="G915" s="2717"/>
      <c r="H915" s="2717"/>
      <c r="I915" s="2273"/>
      <c r="J915" s="2273"/>
      <c r="K915" s="2273"/>
      <c r="L915" s="2717"/>
      <c r="M915" s="2273"/>
      <c r="N915" s="2273"/>
      <c r="O915" s="2273"/>
      <c r="P915" s="2721">
        <v>0.2</v>
      </c>
      <c r="Q915" s="2721">
        <v>0.2</v>
      </c>
      <c r="R915" s="2716">
        <v>5</v>
      </c>
      <c r="S915" s="2"/>
      <c r="T915" s="2"/>
      <c r="U915" s="2"/>
      <c r="V915" s="2273"/>
      <c r="W915" s="2273"/>
      <c r="X915" s="2273"/>
      <c r="Y915" s="2273"/>
      <c r="Z915" s="2716"/>
      <c r="AA915" s="2732">
        <v>0.2</v>
      </c>
    </row>
    <row r="916" spans="1:27" ht="47.25">
      <c r="A916" s="2705">
        <v>122</v>
      </c>
      <c r="B916" s="2720" t="s">
        <v>24037</v>
      </c>
      <c r="C916" s="2715"/>
      <c r="D916" s="2716"/>
      <c r="E916" s="2717">
        <f t="shared" si="52"/>
        <v>0.2</v>
      </c>
      <c r="F916" s="2717">
        <f t="shared" si="47"/>
        <v>0</v>
      </c>
      <c r="G916" s="2717"/>
      <c r="H916" s="2717"/>
      <c r="I916" s="2273"/>
      <c r="J916" s="2273"/>
      <c r="K916" s="2273"/>
      <c r="L916" s="2717"/>
      <c r="M916" s="2273"/>
      <c r="N916" s="2273"/>
      <c r="O916" s="2273"/>
      <c r="P916" s="2721">
        <v>0.2</v>
      </c>
      <c r="Q916" s="2721">
        <v>0.2</v>
      </c>
      <c r="R916" s="2716">
        <v>5</v>
      </c>
      <c r="S916" s="2"/>
      <c r="T916" s="2"/>
      <c r="U916" s="2"/>
      <c r="V916" s="2273"/>
      <c r="W916" s="2273"/>
      <c r="X916" s="2273"/>
      <c r="Y916" s="2273"/>
      <c r="Z916" s="2716"/>
      <c r="AA916" s="2732">
        <v>0.2</v>
      </c>
    </row>
    <row r="917" spans="1:27" ht="47.25">
      <c r="A917" s="2705">
        <v>123</v>
      </c>
      <c r="B917" s="2720" t="s">
        <v>24038</v>
      </c>
      <c r="C917" s="2715"/>
      <c r="D917" s="2716"/>
      <c r="E917" s="2717">
        <f t="shared" si="52"/>
        <v>0.2</v>
      </c>
      <c r="F917" s="2717">
        <f t="shared" si="47"/>
        <v>0</v>
      </c>
      <c r="G917" s="2717"/>
      <c r="H917" s="2717"/>
      <c r="I917" s="2273"/>
      <c r="J917" s="2273"/>
      <c r="K917" s="2273"/>
      <c r="L917" s="2717"/>
      <c r="M917" s="2273"/>
      <c r="N917" s="2273"/>
      <c r="O917" s="2273"/>
      <c r="P917" s="2721">
        <v>0.2</v>
      </c>
      <c r="Q917" s="2721">
        <v>0.2</v>
      </c>
      <c r="R917" s="2716">
        <v>5</v>
      </c>
      <c r="S917" s="2"/>
      <c r="T917" s="2"/>
      <c r="U917" s="2"/>
      <c r="V917" s="2273"/>
      <c r="W917" s="2273"/>
      <c r="X917" s="2273"/>
      <c r="Y917" s="2273"/>
      <c r="Z917" s="2716"/>
      <c r="AA917" s="2732">
        <v>0.2</v>
      </c>
    </row>
    <row r="918" spans="1:27" ht="47.25">
      <c r="A918" s="2705">
        <v>124</v>
      </c>
      <c r="B918" s="2720" t="s">
        <v>24039</v>
      </c>
      <c r="C918" s="2715"/>
      <c r="D918" s="2716"/>
      <c r="E918" s="2717">
        <f t="shared" si="52"/>
        <v>0.2</v>
      </c>
      <c r="F918" s="2717">
        <f t="shared" si="47"/>
        <v>0</v>
      </c>
      <c r="G918" s="2717"/>
      <c r="H918" s="2717"/>
      <c r="I918" s="2273"/>
      <c r="J918" s="2273"/>
      <c r="K918" s="2273"/>
      <c r="L918" s="2717"/>
      <c r="M918" s="2273"/>
      <c r="N918" s="2273"/>
      <c r="O918" s="2273"/>
      <c r="P918" s="2721">
        <v>0.2</v>
      </c>
      <c r="Q918" s="2721">
        <v>0.2</v>
      </c>
      <c r="R918" s="2716">
        <v>5</v>
      </c>
      <c r="S918" s="2"/>
      <c r="T918" s="2"/>
      <c r="U918" s="2"/>
      <c r="V918" s="2273"/>
      <c r="W918" s="2273"/>
      <c r="X918" s="2273"/>
      <c r="Y918" s="2273"/>
      <c r="Z918" s="2716"/>
      <c r="AA918" s="2732">
        <v>0.2</v>
      </c>
    </row>
    <row r="919" spans="1:27" ht="47.25">
      <c r="A919" s="2705">
        <v>125</v>
      </c>
      <c r="B919" s="2720" t="s">
        <v>24039</v>
      </c>
      <c r="C919" s="2715"/>
      <c r="D919" s="2716"/>
      <c r="E919" s="2717">
        <f t="shared" si="52"/>
        <v>0.1</v>
      </c>
      <c r="F919" s="2717">
        <f t="shared" si="47"/>
        <v>0</v>
      </c>
      <c r="G919" s="2717"/>
      <c r="H919" s="2717"/>
      <c r="I919" s="2273"/>
      <c r="J919" s="2273"/>
      <c r="K919" s="2273"/>
      <c r="L919" s="2717"/>
      <c r="M919" s="2273"/>
      <c r="N919" s="2273"/>
      <c r="O919" s="2273"/>
      <c r="P919" s="2721">
        <v>0.1</v>
      </c>
      <c r="Q919" s="2721">
        <v>0.1</v>
      </c>
      <c r="R919" s="2716">
        <v>5</v>
      </c>
      <c r="S919" s="2"/>
      <c r="T919" s="2"/>
      <c r="U919" s="2"/>
      <c r="V919" s="2273"/>
      <c r="W919" s="2273"/>
      <c r="X919" s="2273"/>
      <c r="Y919" s="2273"/>
      <c r="Z919" s="2716"/>
      <c r="AA919" s="2732">
        <v>0.1</v>
      </c>
    </row>
    <row r="920" spans="1:27" ht="47.25">
      <c r="A920" s="2705">
        <v>126</v>
      </c>
      <c r="B920" s="2720" t="s">
        <v>24040</v>
      </c>
      <c r="C920" s="2715"/>
      <c r="D920" s="2716"/>
      <c r="E920" s="2717">
        <f t="shared" si="52"/>
        <v>0.1</v>
      </c>
      <c r="F920" s="2717">
        <f t="shared" si="47"/>
        <v>0</v>
      </c>
      <c r="G920" s="2717"/>
      <c r="H920" s="2717"/>
      <c r="I920" s="2273"/>
      <c r="J920" s="2273"/>
      <c r="K920" s="2273"/>
      <c r="L920" s="2717"/>
      <c r="M920" s="2273"/>
      <c r="N920" s="2273"/>
      <c r="O920" s="2273"/>
      <c r="P920" s="2721">
        <v>0.1</v>
      </c>
      <c r="Q920" s="2721">
        <v>0.1</v>
      </c>
      <c r="R920" s="2716">
        <v>5</v>
      </c>
      <c r="S920" s="2"/>
      <c r="T920" s="2"/>
      <c r="U920" s="2"/>
      <c r="V920" s="2273"/>
      <c r="W920" s="2273"/>
      <c r="X920" s="2273"/>
      <c r="Y920" s="2273"/>
      <c r="Z920" s="2716"/>
      <c r="AA920" s="2732">
        <v>0.1</v>
      </c>
    </row>
    <row r="921" spans="1:27" ht="47.25">
      <c r="A921" s="2705">
        <v>127</v>
      </c>
      <c r="B921" s="2720" t="s">
        <v>24041</v>
      </c>
      <c r="C921" s="2720" t="s">
        <v>24042</v>
      </c>
      <c r="D921" s="2716"/>
      <c r="E921" s="2717">
        <f t="shared" si="50"/>
        <v>0.43</v>
      </c>
      <c r="F921" s="2717">
        <f t="shared" si="47"/>
        <v>0.43</v>
      </c>
      <c r="G921" s="2721">
        <v>0.43</v>
      </c>
      <c r="H921" s="2717"/>
      <c r="I921" s="2273"/>
      <c r="J921" s="2273"/>
      <c r="K921" s="2273"/>
      <c r="L921" s="2717"/>
      <c r="M921" s="2273"/>
      <c r="N921" s="2273"/>
      <c r="O921" s="2273"/>
      <c r="P921" s="2717"/>
      <c r="Q921" s="2717"/>
      <c r="R921" s="2716">
        <v>5</v>
      </c>
      <c r="S921" s="2"/>
      <c r="T921" s="2"/>
      <c r="U921" s="2"/>
      <c r="V921" s="2273"/>
      <c r="W921" s="2273"/>
      <c r="X921" s="2273"/>
      <c r="Y921" s="2273"/>
      <c r="Z921" s="2717">
        <v>0.43</v>
      </c>
      <c r="AA921" s="2716"/>
    </row>
    <row r="922" spans="1:27" ht="47.25">
      <c r="A922" s="2705">
        <v>128</v>
      </c>
      <c r="B922" s="2720" t="s">
        <v>24043</v>
      </c>
      <c r="C922" s="2720" t="s">
        <v>24044</v>
      </c>
      <c r="D922" s="2716"/>
      <c r="E922" s="2717">
        <f t="shared" si="50"/>
        <v>0.46</v>
      </c>
      <c r="F922" s="2717">
        <f t="shared" si="47"/>
        <v>0.46</v>
      </c>
      <c r="G922" s="2721">
        <v>0.46</v>
      </c>
      <c r="H922" s="2717"/>
      <c r="I922" s="2273"/>
      <c r="J922" s="2273"/>
      <c r="K922" s="2273"/>
      <c r="L922" s="2717"/>
      <c r="M922" s="2273"/>
      <c r="N922" s="2273"/>
      <c r="O922" s="2273"/>
      <c r="P922" s="2717"/>
      <c r="Q922" s="2717"/>
      <c r="R922" s="2716">
        <v>5</v>
      </c>
      <c r="S922" s="2"/>
      <c r="T922" s="2"/>
      <c r="U922" s="2"/>
      <c r="V922" s="2273"/>
      <c r="W922" s="2273"/>
      <c r="X922" s="2273"/>
      <c r="Y922" s="2273"/>
      <c r="Z922" s="2717">
        <v>0.46</v>
      </c>
      <c r="AA922" s="2716"/>
    </row>
    <row r="923" spans="1:27" ht="47.25">
      <c r="A923" s="2705">
        <v>129</v>
      </c>
      <c r="B923" s="2720" t="s">
        <v>24045</v>
      </c>
      <c r="C923" s="2720" t="s">
        <v>24046</v>
      </c>
      <c r="D923" s="2716"/>
      <c r="E923" s="2717">
        <f t="shared" si="50"/>
        <v>0.28000000000000003</v>
      </c>
      <c r="F923" s="2717">
        <f t="shared" si="47"/>
        <v>0.28000000000000003</v>
      </c>
      <c r="G923" s="2721">
        <v>0.28000000000000003</v>
      </c>
      <c r="H923" s="2717"/>
      <c r="I923" s="2273"/>
      <c r="J923" s="2273"/>
      <c r="K923" s="2273"/>
      <c r="L923" s="2717"/>
      <c r="M923" s="2273"/>
      <c r="N923" s="2273"/>
      <c r="O923" s="2273"/>
      <c r="P923" s="2717"/>
      <c r="Q923" s="2717"/>
      <c r="R923" s="2716">
        <v>5</v>
      </c>
      <c r="S923" s="2"/>
      <c r="T923" s="2"/>
      <c r="U923" s="2"/>
      <c r="V923" s="2273"/>
      <c r="W923" s="2273"/>
      <c r="X923" s="2273"/>
      <c r="Y923" s="2273"/>
      <c r="Z923" s="2717">
        <v>0.28000000000000003</v>
      </c>
      <c r="AA923" s="2716"/>
    </row>
    <row r="924" spans="1:27" ht="47.25">
      <c r="A924" s="2705">
        <v>130</v>
      </c>
      <c r="B924" s="2720" t="s">
        <v>24047</v>
      </c>
      <c r="C924" s="2720" t="s">
        <v>24048</v>
      </c>
      <c r="D924" s="2716"/>
      <c r="E924" s="2717">
        <f t="shared" si="50"/>
        <v>0.43</v>
      </c>
      <c r="F924" s="2717">
        <f t="shared" si="47"/>
        <v>0.43</v>
      </c>
      <c r="G924" s="2721">
        <v>0.43</v>
      </c>
      <c r="H924" s="2717"/>
      <c r="I924" s="2273"/>
      <c r="J924" s="2273"/>
      <c r="K924" s="2273"/>
      <c r="L924" s="2717"/>
      <c r="M924" s="2273"/>
      <c r="N924" s="2273"/>
      <c r="O924" s="2273"/>
      <c r="P924" s="2717"/>
      <c r="Q924" s="2717"/>
      <c r="R924" s="2716">
        <v>5</v>
      </c>
      <c r="S924" s="2"/>
      <c r="T924" s="2"/>
      <c r="U924" s="2"/>
      <c r="V924" s="2273"/>
      <c r="W924" s="2273"/>
      <c r="X924" s="2273"/>
      <c r="Y924" s="2273"/>
      <c r="Z924" s="2717">
        <v>0.43</v>
      </c>
      <c r="AA924" s="2716"/>
    </row>
    <row r="925" spans="1:27" ht="47.25">
      <c r="A925" s="2705">
        <v>131</v>
      </c>
      <c r="B925" s="2720" t="s">
        <v>24049</v>
      </c>
      <c r="C925" s="2720" t="s">
        <v>24050</v>
      </c>
      <c r="D925" s="2716"/>
      <c r="E925" s="2717">
        <f t="shared" si="50"/>
        <v>0.4</v>
      </c>
      <c r="F925" s="2717">
        <f t="shared" si="47"/>
        <v>0.4</v>
      </c>
      <c r="G925" s="2721">
        <v>0.4</v>
      </c>
      <c r="H925" s="2717"/>
      <c r="I925" s="2273"/>
      <c r="J925" s="2273"/>
      <c r="K925" s="2273"/>
      <c r="L925" s="2717"/>
      <c r="M925" s="2273"/>
      <c r="N925" s="2273"/>
      <c r="O925" s="2273"/>
      <c r="P925" s="2717"/>
      <c r="Q925" s="2717"/>
      <c r="R925" s="2716">
        <v>5</v>
      </c>
      <c r="S925" s="2"/>
      <c r="T925" s="2"/>
      <c r="U925" s="2"/>
      <c r="V925" s="2273"/>
      <c r="W925" s="2273"/>
      <c r="X925" s="2273"/>
      <c r="Y925" s="2273"/>
      <c r="Z925" s="2717">
        <v>0.4</v>
      </c>
      <c r="AA925" s="2716"/>
    </row>
    <row r="926" spans="1:27" ht="47.25">
      <c r="A926" s="2705">
        <v>132</v>
      </c>
      <c r="B926" s="2720" t="s">
        <v>24051</v>
      </c>
      <c r="C926" s="2720" t="s">
        <v>24052</v>
      </c>
      <c r="D926" s="2716"/>
      <c r="E926" s="2717">
        <f t="shared" si="50"/>
        <v>0.4</v>
      </c>
      <c r="F926" s="2717">
        <f t="shared" si="47"/>
        <v>0.4</v>
      </c>
      <c r="G926" s="2721">
        <v>0.4</v>
      </c>
      <c r="H926" s="2717"/>
      <c r="I926" s="2273"/>
      <c r="J926" s="2273"/>
      <c r="K926" s="2273"/>
      <c r="L926" s="2717"/>
      <c r="M926" s="2273"/>
      <c r="N926" s="2273"/>
      <c r="O926" s="2273"/>
      <c r="P926" s="2717"/>
      <c r="Q926" s="2717"/>
      <c r="R926" s="2716">
        <v>5</v>
      </c>
      <c r="S926" s="2"/>
      <c r="T926" s="2"/>
      <c r="U926" s="2"/>
      <c r="V926" s="2273"/>
      <c r="W926" s="2273"/>
      <c r="X926" s="2273"/>
      <c r="Y926" s="2273"/>
      <c r="Z926" s="2717">
        <v>0.4</v>
      </c>
      <c r="AA926" s="2716"/>
    </row>
    <row r="927" spans="1:27" ht="47.25">
      <c r="A927" s="2705">
        <v>133</v>
      </c>
      <c r="B927" s="2720" t="s">
        <v>24053</v>
      </c>
      <c r="C927" s="2720" t="s">
        <v>24054</v>
      </c>
      <c r="D927" s="2716"/>
      <c r="E927" s="2717">
        <f t="shared" si="50"/>
        <v>0.8</v>
      </c>
      <c r="F927" s="2717">
        <f t="shared" si="47"/>
        <v>0.8</v>
      </c>
      <c r="G927" s="2721">
        <v>0.8</v>
      </c>
      <c r="H927" s="2717"/>
      <c r="I927" s="2273"/>
      <c r="J927" s="2273"/>
      <c r="K927" s="2273"/>
      <c r="L927" s="2717"/>
      <c r="M927" s="2273"/>
      <c r="N927" s="2273"/>
      <c r="O927" s="2273"/>
      <c r="P927" s="2717"/>
      <c r="Q927" s="2717"/>
      <c r="R927" s="2716">
        <v>5</v>
      </c>
      <c r="S927" s="2"/>
      <c r="T927" s="2"/>
      <c r="U927" s="2"/>
      <c r="V927" s="2273"/>
      <c r="W927" s="2273"/>
      <c r="X927" s="2273"/>
      <c r="Y927" s="2273"/>
      <c r="Z927" s="2717">
        <v>0.8</v>
      </c>
      <c r="AA927" s="2716"/>
    </row>
    <row r="928" spans="1:27" ht="47.25">
      <c r="A928" s="2705">
        <v>134</v>
      </c>
      <c r="B928" s="2720" t="s">
        <v>24055</v>
      </c>
      <c r="C928" s="2720" t="s">
        <v>24056</v>
      </c>
      <c r="D928" s="2716"/>
      <c r="E928" s="2717">
        <f t="shared" si="50"/>
        <v>1.1000000000000001</v>
      </c>
      <c r="F928" s="2717">
        <f t="shared" si="47"/>
        <v>1.1000000000000001</v>
      </c>
      <c r="G928" s="2721">
        <v>1.1000000000000001</v>
      </c>
      <c r="H928" s="2717"/>
      <c r="I928" s="2273"/>
      <c r="J928" s="2273"/>
      <c r="K928" s="2273"/>
      <c r="L928" s="2717"/>
      <c r="M928" s="2273"/>
      <c r="N928" s="2273"/>
      <c r="O928" s="2273"/>
      <c r="P928" s="2717"/>
      <c r="Q928" s="2717"/>
      <c r="R928" s="2716">
        <v>5</v>
      </c>
      <c r="S928" s="2"/>
      <c r="T928" s="2"/>
      <c r="U928" s="2"/>
      <c r="V928" s="2273"/>
      <c r="W928" s="2273"/>
      <c r="X928" s="2273"/>
      <c r="Y928" s="2273"/>
      <c r="Z928" s="2717">
        <v>1.1000000000000001</v>
      </c>
      <c r="AA928" s="2716"/>
    </row>
    <row r="929" spans="1:27" ht="47.25">
      <c r="A929" s="2705">
        <v>135</v>
      </c>
      <c r="B929" s="2720" t="s">
        <v>24057</v>
      </c>
      <c r="C929" s="2720" t="s">
        <v>24058</v>
      </c>
      <c r="D929" s="2716"/>
      <c r="E929" s="2717">
        <f t="shared" si="50"/>
        <v>0.4</v>
      </c>
      <c r="F929" s="2717">
        <f t="shared" si="47"/>
        <v>0.4</v>
      </c>
      <c r="G929" s="2721">
        <v>0.4</v>
      </c>
      <c r="H929" s="2717"/>
      <c r="I929" s="2273"/>
      <c r="J929" s="2273"/>
      <c r="K929" s="2273"/>
      <c r="L929" s="2717"/>
      <c r="M929" s="2273"/>
      <c r="N929" s="2273"/>
      <c r="O929" s="2273"/>
      <c r="P929" s="2717"/>
      <c r="Q929" s="2717"/>
      <c r="R929" s="2716">
        <v>5</v>
      </c>
      <c r="S929" s="2"/>
      <c r="T929" s="2"/>
      <c r="U929" s="2"/>
      <c r="V929" s="2273"/>
      <c r="W929" s="2273"/>
      <c r="X929" s="2273"/>
      <c r="Y929" s="2273"/>
      <c r="Z929" s="2717">
        <v>0.4</v>
      </c>
      <c r="AA929" s="2716"/>
    </row>
    <row r="930" spans="1:27" ht="47.25">
      <c r="A930" s="2705">
        <v>136</v>
      </c>
      <c r="B930" s="2720" t="s">
        <v>24059</v>
      </c>
      <c r="C930" s="2715"/>
      <c r="D930" s="2716"/>
      <c r="E930" s="2717">
        <f>G930+Q930+I930+J930</f>
        <v>0.4</v>
      </c>
      <c r="F930" s="2717">
        <f t="shared" si="47"/>
        <v>0</v>
      </c>
      <c r="G930" s="2717"/>
      <c r="H930" s="2717"/>
      <c r="I930" s="2273"/>
      <c r="J930" s="2273"/>
      <c r="K930" s="2273"/>
      <c r="L930" s="2717"/>
      <c r="M930" s="2273"/>
      <c r="N930" s="2273"/>
      <c r="O930" s="2273"/>
      <c r="P930" s="2721">
        <v>0.4</v>
      </c>
      <c r="Q930" s="2721">
        <v>0.4</v>
      </c>
      <c r="R930" s="2716">
        <v>5</v>
      </c>
      <c r="S930" s="2"/>
      <c r="T930" s="2"/>
      <c r="U930" s="2"/>
      <c r="V930" s="2273"/>
      <c r="W930" s="2273"/>
      <c r="X930" s="2273"/>
      <c r="Y930" s="2273"/>
      <c r="Z930" s="2716"/>
      <c r="AA930" s="2732">
        <v>0.4</v>
      </c>
    </row>
    <row r="931" spans="1:27" ht="47.25">
      <c r="A931" s="2705">
        <v>137</v>
      </c>
      <c r="B931" s="2720" t="s">
        <v>24060</v>
      </c>
      <c r="C931" s="2715"/>
      <c r="D931" s="2716"/>
      <c r="E931" s="2717">
        <f>G931+Q931+I931+J931</f>
        <v>0.1</v>
      </c>
      <c r="F931" s="2717">
        <f t="shared" si="47"/>
        <v>0</v>
      </c>
      <c r="G931" s="2717"/>
      <c r="H931" s="2717"/>
      <c r="I931" s="2273"/>
      <c r="J931" s="2273"/>
      <c r="K931" s="2273"/>
      <c r="L931" s="2717"/>
      <c r="M931" s="2273"/>
      <c r="N931" s="2273"/>
      <c r="O931" s="2273"/>
      <c r="P931" s="2721">
        <v>0.1</v>
      </c>
      <c r="Q931" s="2721">
        <v>0.1</v>
      </c>
      <c r="R931" s="2716">
        <v>5</v>
      </c>
      <c r="S931" s="2"/>
      <c r="T931" s="2"/>
      <c r="U931" s="2"/>
      <c r="V931" s="2273"/>
      <c r="W931" s="2273"/>
      <c r="X931" s="2273"/>
      <c r="Y931" s="2273"/>
      <c r="Z931" s="2716"/>
      <c r="AA931" s="2732">
        <v>0.1</v>
      </c>
    </row>
    <row r="932" spans="1:27" ht="47.25">
      <c r="A932" s="2705">
        <v>138</v>
      </c>
      <c r="B932" s="2720" t="s">
        <v>24061</v>
      </c>
      <c r="C932" s="2715"/>
      <c r="D932" s="2716"/>
      <c r="E932" s="2717">
        <f>G932+Q932+I932+J932</f>
        <v>0.3</v>
      </c>
      <c r="F932" s="2717">
        <f t="shared" si="47"/>
        <v>0</v>
      </c>
      <c r="G932" s="2717"/>
      <c r="H932" s="2717"/>
      <c r="I932" s="2273"/>
      <c r="J932" s="2273"/>
      <c r="K932" s="2273"/>
      <c r="L932" s="2717"/>
      <c r="M932" s="2273"/>
      <c r="N932" s="2273"/>
      <c r="O932" s="2273"/>
      <c r="P932" s="2721">
        <v>0.3</v>
      </c>
      <c r="Q932" s="2721">
        <v>0.3</v>
      </c>
      <c r="R932" s="2716">
        <v>5</v>
      </c>
      <c r="S932" s="2"/>
      <c r="T932" s="2"/>
      <c r="U932" s="2"/>
      <c r="V932" s="2273"/>
      <c r="W932" s="2273"/>
      <c r="X932" s="2273"/>
      <c r="Y932" s="2273"/>
      <c r="Z932" s="2716"/>
      <c r="AA932" s="2732">
        <v>0.3</v>
      </c>
    </row>
    <row r="933" spans="1:27" ht="47.25">
      <c r="A933" s="2705">
        <v>139</v>
      </c>
      <c r="B933" s="2720" t="s">
        <v>24062</v>
      </c>
      <c r="C933" s="2715"/>
      <c r="D933" s="2716"/>
      <c r="E933" s="2717">
        <f t="shared" si="50"/>
        <v>0.04</v>
      </c>
      <c r="F933" s="2717">
        <f t="shared" si="47"/>
        <v>0.04</v>
      </c>
      <c r="G933" s="2721">
        <v>0.04</v>
      </c>
      <c r="H933" s="2717"/>
      <c r="I933" s="2273"/>
      <c r="J933" s="2273"/>
      <c r="K933" s="2273"/>
      <c r="L933" s="2717"/>
      <c r="M933" s="2273"/>
      <c r="N933" s="2273"/>
      <c r="O933" s="2273"/>
      <c r="P933" s="2717"/>
      <c r="Q933" s="2717"/>
      <c r="R933" s="2716">
        <v>5</v>
      </c>
      <c r="S933" s="2"/>
      <c r="T933" s="2"/>
      <c r="U933" s="2"/>
      <c r="V933" s="2273"/>
      <c r="W933" s="2273"/>
      <c r="X933" s="2273"/>
      <c r="Y933" s="2273"/>
      <c r="Z933" s="2717">
        <v>0.04</v>
      </c>
      <c r="AA933" s="2716"/>
    </row>
    <row r="934" spans="1:27" ht="47.25">
      <c r="A934" s="2705">
        <v>140</v>
      </c>
      <c r="B934" s="2720" t="s">
        <v>24063</v>
      </c>
      <c r="C934" s="2715"/>
      <c r="D934" s="2716"/>
      <c r="E934" s="2717">
        <f t="shared" si="50"/>
        <v>0.1</v>
      </c>
      <c r="F934" s="2717">
        <f t="shared" si="47"/>
        <v>0.1</v>
      </c>
      <c r="G934" s="2721">
        <v>0.1</v>
      </c>
      <c r="H934" s="2717"/>
      <c r="I934" s="2273"/>
      <c r="J934" s="2273"/>
      <c r="K934" s="2273"/>
      <c r="L934" s="2717"/>
      <c r="M934" s="2273"/>
      <c r="N934" s="2273"/>
      <c r="O934" s="2273"/>
      <c r="P934" s="2717"/>
      <c r="Q934" s="2717"/>
      <c r="R934" s="2716">
        <v>5</v>
      </c>
      <c r="S934" s="2"/>
      <c r="T934" s="2"/>
      <c r="U934" s="2"/>
      <c r="V934" s="2273"/>
      <c r="W934" s="2273"/>
      <c r="X934" s="2273"/>
      <c r="Y934" s="2273"/>
      <c r="Z934" s="2717">
        <v>0.1</v>
      </c>
      <c r="AA934" s="2716"/>
    </row>
    <row r="935" spans="1:27" ht="47.25">
      <c r="A935" s="2705">
        <v>141</v>
      </c>
      <c r="B935" s="2720" t="s">
        <v>24064</v>
      </c>
      <c r="C935" s="2715"/>
      <c r="D935" s="2716"/>
      <c r="E935" s="2717">
        <f t="shared" si="50"/>
        <v>0.1</v>
      </c>
      <c r="F935" s="2717">
        <f t="shared" si="47"/>
        <v>0.1</v>
      </c>
      <c r="G935" s="2721">
        <v>0.1</v>
      </c>
      <c r="H935" s="2717"/>
      <c r="I935" s="2273"/>
      <c r="J935" s="2273"/>
      <c r="K935" s="2273"/>
      <c r="L935" s="2717"/>
      <c r="M935" s="2273"/>
      <c r="N935" s="2273"/>
      <c r="O935" s="2273"/>
      <c r="P935" s="2717"/>
      <c r="Q935" s="2717"/>
      <c r="R935" s="2716">
        <v>5</v>
      </c>
      <c r="S935" s="2"/>
      <c r="T935" s="2"/>
      <c r="U935" s="2"/>
      <c r="V935" s="2273"/>
      <c r="W935" s="2273"/>
      <c r="X935" s="2273"/>
      <c r="Y935" s="2273"/>
      <c r="Z935" s="2717">
        <v>0.1</v>
      </c>
      <c r="AA935" s="2716"/>
    </row>
    <row r="936" spans="1:27" ht="47.25">
      <c r="A936" s="2705">
        <v>142</v>
      </c>
      <c r="B936" s="2720" t="s">
        <v>24065</v>
      </c>
      <c r="C936" s="2715"/>
      <c r="D936" s="2716"/>
      <c r="E936" s="2717">
        <f t="shared" si="50"/>
        <v>0.3</v>
      </c>
      <c r="F936" s="2717">
        <f t="shared" si="47"/>
        <v>0.3</v>
      </c>
      <c r="G936" s="2721">
        <v>0.3</v>
      </c>
      <c r="H936" s="2717"/>
      <c r="I936" s="2273"/>
      <c r="J936" s="2273"/>
      <c r="K936" s="2273"/>
      <c r="L936" s="2717"/>
      <c r="M936" s="2273"/>
      <c r="N936" s="2273"/>
      <c r="O936" s="2273"/>
      <c r="P936" s="2717"/>
      <c r="Q936" s="2717"/>
      <c r="R936" s="2716">
        <v>5</v>
      </c>
      <c r="S936" s="2"/>
      <c r="T936" s="2"/>
      <c r="U936" s="2"/>
      <c r="V936" s="2273"/>
      <c r="W936" s="2273"/>
      <c r="X936" s="2273"/>
      <c r="Y936" s="2273"/>
      <c r="Z936" s="2717">
        <v>0.3</v>
      </c>
      <c r="AA936" s="2716"/>
    </row>
    <row r="937" spans="1:27" ht="47.25">
      <c r="A937" s="2705">
        <v>143</v>
      </c>
      <c r="B937" s="2720" t="s">
        <v>24066</v>
      </c>
      <c r="C937" s="2715"/>
      <c r="D937" s="2716"/>
      <c r="E937" s="2717">
        <f t="shared" si="50"/>
        <v>0.1</v>
      </c>
      <c r="F937" s="2717">
        <f t="shared" si="47"/>
        <v>0.1</v>
      </c>
      <c r="G937" s="2721">
        <v>0.1</v>
      </c>
      <c r="H937" s="2717"/>
      <c r="I937" s="2273"/>
      <c r="J937" s="2273"/>
      <c r="K937" s="2273"/>
      <c r="L937" s="2717"/>
      <c r="M937" s="2273"/>
      <c r="N937" s="2273"/>
      <c r="O937" s="2273"/>
      <c r="P937" s="2717"/>
      <c r="Q937" s="2717"/>
      <c r="R937" s="2716">
        <v>5</v>
      </c>
      <c r="S937" s="2"/>
      <c r="T937" s="2"/>
      <c r="U937" s="2"/>
      <c r="V937" s="2273"/>
      <c r="W937" s="2273"/>
      <c r="X937" s="2273"/>
      <c r="Y937" s="2273"/>
      <c r="Z937" s="2717">
        <v>0.1</v>
      </c>
      <c r="AA937" s="2716"/>
    </row>
    <row r="938" spans="1:27" ht="47.25">
      <c r="A938" s="2705">
        <v>144</v>
      </c>
      <c r="B938" s="2720" t="s">
        <v>24067</v>
      </c>
      <c r="C938" s="2715"/>
      <c r="D938" s="2716"/>
      <c r="E938" s="2717">
        <f t="shared" si="50"/>
        <v>0.1</v>
      </c>
      <c r="F938" s="2717">
        <f t="shared" si="47"/>
        <v>0.1</v>
      </c>
      <c r="G938" s="2721">
        <v>0.1</v>
      </c>
      <c r="H938" s="2717"/>
      <c r="I938" s="2273"/>
      <c r="J938" s="2273"/>
      <c r="K938" s="2273"/>
      <c r="L938" s="2717"/>
      <c r="M938" s="2273"/>
      <c r="N938" s="2273"/>
      <c r="O938" s="2273"/>
      <c r="P938" s="2717"/>
      <c r="Q938" s="2717"/>
      <c r="R938" s="2716">
        <v>5</v>
      </c>
      <c r="S938" s="2"/>
      <c r="T938" s="2"/>
      <c r="U938" s="2"/>
      <c r="V938" s="2273"/>
      <c r="W938" s="2273"/>
      <c r="X938" s="2273"/>
      <c r="Y938" s="2273"/>
      <c r="Z938" s="2717">
        <v>0.1</v>
      </c>
      <c r="AA938" s="2716"/>
    </row>
    <row r="939" spans="1:27" ht="47.25">
      <c r="A939" s="2705">
        <v>145</v>
      </c>
      <c r="B939" s="2720" t="s">
        <v>24068</v>
      </c>
      <c r="C939" s="2715"/>
      <c r="D939" s="2716"/>
      <c r="E939" s="2717">
        <f t="shared" si="50"/>
        <v>0.06</v>
      </c>
      <c r="F939" s="2717">
        <f t="shared" si="47"/>
        <v>0.06</v>
      </c>
      <c r="G939" s="2721">
        <v>0.06</v>
      </c>
      <c r="H939" s="2717"/>
      <c r="I939" s="2273"/>
      <c r="J939" s="2273"/>
      <c r="K939" s="2273"/>
      <c r="L939" s="2717"/>
      <c r="M939" s="2273"/>
      <c r="N939" s="2273"/>
      <c r="O939" s="2273"/>
      <c r="P939" s="2717"/>
      <c r="Q939" s="2717"/>
      <c r="R939" s="2716">
        <v>5</v>
      </c>
      <c r="S939" s="2"/>
      <c r="T939" s="2"/>
      <c r="U939" s="2"/>
      <c r="V939" s="2273"/>
      <c r="W939" s="2273"/>
      <c r="X939" s="2273"/>
      <c r="Y939" s="2273"/>
      <c r="Z939" s="2717">
        <v>0.06</v>
      </c>
      <c r="AA939" s="2716"/>
    </row>
    <row r="940" spans="1:27" ht="47.25">
      <c r="A940" s="2705">
        <v>146</v>
      </c>
      <c r="B940" s="2720" t="s">
        <v>24069</v>
      </c>
      <c r="C940" s="2715"/>
      <c r="D940" s="2716"/>
      <c r="E940" s="2717">
        <f t="shared" si="50"/>
        <v>0.1</v>
      </c>
      <c r="F940" s="2717">
        <f t="shared" si="47"/>
        <v>0.1</v>
      </c>
      <c r="G940" s="2721">
        <v>0.1</v>
      </c>
      <c r="H940" s="2717"/>
      <c r="I940" s="2273"/>
      <c r="J940" s="2273"/>
      <c r="K940" s="2273"/>
      <c r="L940" s="2717"/>
      <c r="M940" s="2273"/>
      <c r="N940" s="2273"/>
      <c r="O940" s="2273"/>
      <c r="P940" s="2717"/>
      <c r="Q940" s="2717"/>
      <c r="R940" s="2716">
        <v>5</v>
      </c>
      <c r="S940" s="2"/>
      <c r="T940" s="2"/>
      <c r="U940" s="2"/>
      <c r="V940" s="2273"/>
      <c r="W940" s="2273"/>
      <c r="X940" s="2273"/>
      <c r="Y940" s="2273"/>
      <c r="Z940" s="2717">
        <v>0.1</v>
      </c>
      <c r="AA940" s="2716"/>
    </row>
    <row r="941" spans="1:27" ht="47.25">
      <c r="A941" s="2705">
        <v>147</v>
      </c>
      <c r="B941" s="2720" t="s">
        <v>24070</v>
      </c>
      <c r="C941" s="2715"/>
      <c r="D941" s="2716"/>
      <c r="E941" s="2717">
        <f t="shared" si="50"/>
        <v>0.2</v>
      </c>
      <c r="F941" s="2717">
        <f t="shared" si="47"/>
        <v>0.2</v>
      </c>
      <c r="G941" s="2721">
        <v>0.2</v>
      </c>
      <c r="H941" s="2717"/>
      <c r="I941" s="2273"/>
      <c r="J941" s="2273"/>
      <c r="K941" s="2273"/>
      <c r="L941" s="2717"/>
      <c r="M941" s="2273"/>
      <c r="N941" s="2273"/>
      <c r="O941" s="2273"/>
      <c r="P941" s="2717"/>
      <c r="Q941" s="2717"/>
      <c r="R941" s="2716">
        <v>5</v>
      </c>
      <c r="S941" s="2"/>
      <c r="T941" s="2"/>
      <c r="U941" s="2"/>
      <c r="V941" s="2273"/>
      <c r="W941" s="2273"/>
      <c r="X941" s="2273"/>
      <c r="Y941" s="2273"/>
      <c r="Z941" s="2717">
        <v>0.2</v>
      </c>
      <c r="AA941" s="2716"/>
    </row>
    <row r="942" spans="1:27" ht="47.25">
      <c r="A942" s="2705">
        <v>148</v>
      </c>
      <c r="B942" s="2720" t="s">
        <v>24071</v>
      </c>
      <c r="C942" s="2715"/>
      <c r="D942" s="2716"/>
      <c r="E942" s="2717">
        <f>G942+Q942+I942+J942</f>
        <v>0.2</v>
      </c>
      <c r="F942" s="2717">
        <f t="shared" si="47"/>
        <v>0</v>
      </c>
      <c r="G942" s="2721"/>
      <c r="H942" s="2717"/>
      <c r="I942" s="2273"/>
      <c r="J942" s="2273"/>
      <c r="K942" s="2273"/>
      <c r="L942" s="2717"/>
      <c r="M942" s="2273"/>
      <c r="N942" s="2273"/>
      <c r="O942" s="2273"/>
      <c r="P942" s="2717">
        <v>0.2</v>
      </c>
      <c r="Q942" s="2717">
        <v>0.2</v>
      </c>
      <c r="R942" s="2716">
        <v>5</v>
      </c>
      <c r="S942" s="2"/>
      <c r="T942" s="2"/>
      <c r="U942" s="2"/>
      <c r="V942" s="2273"/>
      <c r="W942" s="2273"/>
      <c r="X942" s="2273"/>
      <c r="Y942" s="2273"/>
      <c r="Z942" s="2716"/>
      <c r="AA942" s="2717">
        <v>0.2</v>
      </c>
    </row>
    <row r="943" spans="1:27" ht="47.25">
      <c r="A943" s="2705">
        <v>149</v>
      </c>
      <c r="B943" s="2720" t="s">
        <v>24072</v>
      </c>
      <c r="C943" s="2715" t="s">
        <v>24073</v>
      </c>
      <c r="D943" s="2716"/>
      <c r="E943" s="2717">
        <f t="shared" si="50"/>
        <v>0.7</v>
      </c>
      <c r="F943" s="2717">
        <f t="shared" si="47"/>
        <v>0.7</v>
      </c>
      <c r="G943" s="2721">
        <v>0.7</v>
      </c>
      <c r="H943" s="2717"/>
      <c r="I943" s="2273"/>
      <c r="J943" s="2273"/>
      <c r="K943" s="2273"/>
      <c r="L943" s="2717"/>
      <c r="M943" s="2273"/>
      <c r="N943" s="2273"/>
      <c r="O943" s="2273"/>
      <c r="P943" s="2717"/>
      <c r="Q943" s="2717"/>
      <c r="R943" s="2716">
        <v>5</v>
      </c>
      <c r="S943" s="2"/>
      <c r="T943" s="2"/>
      <c r="U943" s="2"/>
      <c r="V943" s="2273"/>
      <c r="W943" s="2273"/>
      <c r="X943" s="2273"/>
      <c r="Y943" s="2273"/>
      <c r="Z943" s="2717">
        <v>0.7</v>
      </c>
      <c r="AA943" s="2716"/>
    </row>
    <row r="944" spans="1:27" ht="47.25">
      <c r="A944" s="2705">
        <v>150</v>
      </c>
      <c r="B944" s="2720" t="s">
        <v>24074</v>
      </c>
      <c r="C944" s="2715"/>
      <c r="D944" s="2716"/>
      <c r="E944" s="2717">
        <f t="shared" ref="E944:E949" si="53">G944+Q944+I944+J944</f>
        <v>0.03</v>
      </c>
      <c r="F944" s="2717">
        <f t="shared" si="47"/>
        <v>0</v>
      </c>
      <c r="G944" s="2717"/>
      <c r="H944" s="2717"/>
      <c r="I944" s="2273"/>
      <c r="J944" s="2273"/>
      <c r="K944" s="2273"/>
      <c r="L944" s="2717"/>
      <c r="M944" s="2273"/>
      <c r="N944" s="2273"/>
      <c r="O944" s="2273"/>
      <c r="P944" s="2721">
        <v>0.03</v>
      </c>
      <c r="Q944" s="2721">
        <v>0.03</v>
      </c>
      <c r="R944" s="2716">
        <v>5</v>
      </c>
      <c r="S944" s="2"/>
      <c r="T944" s="2"/>
      <c r="U944" s="2"/>
      <c r="V944" s="2273"/>
      <c r="W944" s="2273"/>
      <c r="X944" s="2273"/>
      <c r="Y944" s="2273"/>
      <c r="Z944" s="2716"/>
      <c r="AA944" s="2732">
        <v>0.03</v>
      </c>
    </row>
    <row r="945" spans="1:27" ht="47.25">
      <c r="A945" s="2705">
        <v>151</v>
      </c>
      <c r="B945" s="2720" t="s">
        <v>24075</v>
      </c>
      <c r="C945" s="2715"/>
      <c r="D945" s="2716"/>
      <c r="E945" s="2717">
        <f t="shared" si="53"/>
        <v>0.6</v>
      </c>
      <c r="F945" s="2717">
        <f t="shared" si="47"/>
        <v>0</v>
      </c>
      <c r="G945" s="2717"/>
      <c r="H945" s="2717"/>
      <c r="I945" s="2273"/>
      <c r="J945" s="2273"/>
      <c r="K945" s="2273"/>
      <c r="L945" s="2717"/>
      <c r="M945" s="2273"/>
      <c r="N945" s="2273"/>
      <c r="O945" s="2273"/>
      <c r="P945" s="2721">
        <v>0.6</v>
      </c>
      <c r="Q945" s="2721">
        <v>0.6</v>
      </c>
      <c r="R945" s="2716">
        <v>5</v>
      </c>
      <c r="S945" s="2"/>
      <c r="T945" s="2"/>
      <c r="U945" s="2"/>
      <c r="V945" s="2273"/>
      <c r="W945" s="2273"/>
      <c r="X945" s="2273"/>
      <c r="Y945" s="2273"/>
      <c r="Z945" s="2716"/>
      <c r="AA945" s="2732">
        <v>0.6</v>
      </c>
    </row>
    <row r="946" spans="1:27" ht="47.25">
      <c r="A946" s="2705">
        <v>152</v>
      </c>
      <c r="B946" s="2720" t="s">
        <v>24076</v>
      </c>
      <c r="C946" s="2715"/>
      <c r="D946" s="2716"/>
      <c r="E946" s="2717">
        <f t="shared" si="53"/>
        <v>0.4</v>
      </c>
      <c r="F946" s="2717">
        <f t="shared" si="47"/>
        <v>0</v>
      </c>
      <c r="G946" s="2717"/>
      <c r="H946" s="2717"/>
      <c r="I946" s="2273"/>
      <c r="J946" s="2273"/>
      <c r="K946" s="2273"/>
      <c r="L946" s="2717"/>
      <c r="M946" s="2273"/>
      <c r="N946" s="2273"/>
      <c r="O946" s="2273"/>
      <c r="P946" s="2721">
        <v>0.4</v>
      </c>
      <c r="Q946" s="2721">
        <v>0.4</v>
      </c>
      <c r="R946" s="2716">
        <v>5</v>
      </c>
      <c r="S946" s="2"/>
      <c r="T946" s="2"/>
      <c r="U946" s="2"/>
      <c r="V946" s="2273"/>
      <c r="W946" s="2273"/>
      <c r="X946" s="2273"/>
      <c r="Y946" s="2273"/>
      <c r="Z946" s="2716"/>
      <c r="AA946" s="2732">
        <v>0.4</v>
      </c>
    </row>
    <row r="947" spans="1:27" ht="47.25">
      <c r="A947" s="2705">
        <v>153</v>
      </c>
      <c r="B947" s="2720" t="s">
        <v>24076</v>
      </c>
      <c r="C947" s="2715"/>
      <c r="D947" s="2716"/>
      <c r="E947" s="2717">
        <f t="shared" si="53"/>
        <v>0.2</v>
      </c>
      <c r="F947" s="2717">
        <f t="shared" si="47"/>
        <v>0</v>
      </c>
      <c r="G947" s="2717"/>
      <c r="H947" s="2717"/>
      <c r="I947" s="2273"/>
      <c r="J947" s="2273"/>
      <c r="K947" s="2273"/>
      <c r="L947" s="2717"/>
      <c r="M947" s="2273"/>
      <c r="N947" s="2273"/>
      <c r="O947" s="2273"/>
      <c r="P947" s="2721">
        <v>0.2</v>
      </c>
      <c r="Q947" s="2721">
        <v>0.2</v>
      </c>
      <c r="R947" s="2716">
        <v>5</v>
      </c>
      <c r="S947" s="2"/>
      <c r="T947" s="2"/>
      <c r="U947" s="2"/>
      <c r="V947" s="2273"/>
      <c r="W947" s="2273"/>
      <c r="X947" s="2273"/>
      <c r="Y947" s="2273"/>
      <c r="Z947" s="2716"/>
      <c r="AA947" s="2732">
        <v>0.2</v>
      </c>
    </row>
    <row r="948" spans="1:27" ht="47.25">
      <c r="A948" s="2705">
        <v>154</v>
      </c>
      <c r="B948" s="2720" t="s">
        <v>24075</v>
      </c>
      <c r="C948" s="2715"/>
      <c r="D948" s="2716"/>
      <c r="E948" s="2717">
        <f t="shared" si="53"/>
        <v>0.2</v>
      </c>
      <c r="F948" s="2717">
        <f t="shared" si="47"/>
        <v>0</v>
      </c>
      <c r="G948" s="2717"/>
      <c r="H948" s="2717"/>
      <c r="I948" s="2273"/>
      <c r="J948" s="2273"/>
      <c r="K948" s="2273"/>
      <c r="L948" s="2717"/>
      <c r="M948" s="2273"/>
      <c r="N948" s="2273"/>
      <c r="O948" s="2273"/>
      <c r="P948" s="2721">
        <v>0.2</v>
      </c>
      <c r="Q948" s="2721">
        <v>0.2</v>
      </c>
      <c r="R948" s="2716">
        <v>5</v>
      </c>
      <c r="S948" s="2"/>
      <c r="T948" s="2"/>
      <c r="U948" s="2"/>
      <c r="V948" s="2273"/>
      <c r="W948" s="2273"/>
      <c r="X948" s="2273"/>
      <c r="Y948" s="2273"/>
      <c r="Z948" s="2716"/>
      <c r="AA948" s="2732">
        <v>0.2</v>
      </c>
    </row>
    <row r="949" spans="1:27" ht="47.25">
      <c r="A949" s="2705">
        <v>155</v>
      </c>
      <c r="B949" s="2720" t="s">
        <v>24077</v>
      </c>
      <c r="C949" s="2715"/>
      <c r="D949" s="2716"/>
      <c r="E949" s="2717">
        <f t="shared" si="53"/>
        <v>0.1</v>
      </c>
      <c r="F949" s="2717">
        <f t="shared" si="47"/>
        <v>0</v>
      </c>
      <c r="G949" s="2717"/>
      <c r="H949" s="2717"/>
      <c r="I949" s="2273"/>
      <c r="J949" s="2273"/>
      <c r="K949" s="2273"/>
      <c r="L949" s="2717"/>
      <c r="M949" s="2273"/>
      <c r="N949" s="2273"/>
      <c r="O949" s="2273"/>
      <c r="P949" s="2721">
        <v>0.1</v>
      </c>
      <c r="Q949" s="2721">
        <v>0.1</v>
      </c>
      <c r="R949" s="2716">
        <v>5</v>
      </c>
      <c r="S949" s="2"/>
      <c r="T949" s="2"/>
      <c r="U949" s="2"/>
      <c r="V949" s="2273"/>
      <c r="W949" s="2273"/>
      <c r="X949" s="2273"/>
      <c r="Y949" s="2273"/>
      <c r="Z949" s="2716"/>
      <c r="AA949" s="2732">
        <v>0.1</v>
      </c>
    </row>
    <row r="950" spans="1:27" ht="47.25">
      <c r="A950" s="2705">
        <v>156</v>
      </c>
      <c r="B950" s="2720" t="s">
        <v>24078</v>
      </c>
      <c r="C950" s="2715"/>
      <c r="D950" s="2716"/>
      <c r="E950" s="2717">
        <f t="shared" si="50"/>
        <v>0.03</v>
      </c>
      <c r="F950" s="2717">
        <f t="shared" si="47"/>
        <v>0.03</v>
      </c>
      <c r="G950" s="2717">
        <v>0.03</v>
      </c>
      <c r="H950" s="2717"/>
      <c r="I950" s="2273"/>
      <c r="J950" s="2273"/>
      <c r="K950" s="2273"/>
      <c r="L950" s="2717"/>
      <c r="M950" s="2273"/>
      <c r="N950" s="2273"/>
      <c r="O950" s="2273"/>
      <c r="P950" s="2721"/>
      <c r="Q950" s="2721"/>
      <c r="R950" s="2716">
        <v>5</v>
      </c>
      <c r="S950" s="2"/>
      <c r="T950" s="2"/>
      <c r="U950" s="2"/>
      <c r="V950" s="2273"/>
      <c r="W950" s="2273"/>
      <c r="X950" s="2273"/>
      <c r="Y950" s="2273"/>
      <c r="Z950" s="2717">
        <v>0.03</v>
      </c>
      <c r="AA950" s="2716"/>
    </row>
    <row r="951" spans="1:27" ht="47.25">
      <c r="A951" s="2705">
        <v>157</v>
      </c>
      <c r="B951" s="2720" t="s">
        <v>24078</v>
      </c>
      <c r="C951" s="2715"/>
      <c r="D951" s="2716"/>
      <c r="E951" s="2717">
        <f t="shared" ref="E951:E981" si="54">G951+Q951+I951+J951</f>
        <v>0.1</v>
      </c>
      <c r="F951" s="2717">
        <f t="shared" si="47"/>
        <v>0</v>
      </c>
      <c r="G951" s="2717"/>
      <c r="H951" s="2717"/>
      <c r="I951" s="2273"/>
      <c r="J951" s="2273"/>
      <c r="K951" s="2273"/>
      <c r="L951" s="2717"/>
      <c r="M951" s="2273"/>
      <c r="N951" s="2273"/>
      <c r="O951" s="2273"/>
      <c r="P951" s="2721">
        <v>0.1</v>
      </c>
      <c r="Q951" s="2721">
        <v>0.1</v>
      </c>
      <c r="R951" s="2716">
        <v>5</v>
      </c>
      <c r="S951" s="2"/>
      <c r="T951" s="2"/>
      <c r="U951" s="2"/>
      <c r="V951" s="2273"/>
      <c r="W951" s="2273"/>
      <c r="X951" s="2273"/>
      <c r="Y951" s="2273"/>
      <c r="Z951" s="2716"/>
      <c r="AA951" s="2732">
        <v>0.1</v>
      </c>
    </row>
    <row r="952" spans="1:27" ht="47.25">
      <c r="A952" s="2705">
        <v>158</v>
      </c>
      <c r="B952" s="2720" t="s">
        <v>24079</v>
      </c>
      <c r="C952" s="2715"/>
      <c r="D952" s="2716"/>
      <c r="E952" s="2717">
        <f t="shared" si="54"/>
        <v>0.1</v>
      </c>
      <c r="F952" s="2717">
        <f t="shared" si="47"/>
        <v>0</v>
      </c>
      <c r="G952" s="2717"/>
      <c r="H952" s="2717"/>
      <c r="I952" s="2273"/>
      <c r="J952" s="2273"/>
      <c r="K952" s="2273"/>
      <c r="L952" s="2717"/>
      <c r="M952" s="2273"/>
      <c r="N952" s="2273"/>
      <c r="O952" s="2273"/>
      <c r="P952" s="2721">
        <v>0.1</v>
      </c>
      <c r="Q952" s="2721">
        <v>0.1</v>
      </c>
      <c r="R952" s="2716">
        <v>5</v>
      </c>
      <c r="S952" s="2"/>
      <c r="T952" s="2"/>
      <c r="U952" s="2"/>
      <c r="V952" s="2273"/>
      <c r="W952" s="2273"/>
      <c r="X952" s="2273"/>
      <c r="Y952" s="2273"/>
      <c r="Z952" s="2716"/>
      <c r="AA952" s="2732">
        <v>0.1</v>
      </c>
    </row>
    <row r="953" spans="1:27" ht="47.25">
      <c r="A953" s="2705">
        <v>159</v>
      </c>
      <c r="B953" s="2720" t="s">
        <v>24074</v>
      </c>
      <c r="C953" s="2715"/>
      <c r="D953" s="2716"/>
      <c r="E953" s="2717">
        <f t="shared" si="54"/>
        <v>0.1</v>
      </c>
      <c r="F953" s="2717">
        <f t="shared" si="47"/>
        <v>0</v>
      </c>
      <c r="G953" s="2717"/>
      <c r="H953" s="2717"/>
      <c r="I953" s="2273"/>
      <c r="J953" s="2273"/>
      <c r="K953" s="2273"/>
      <c r="L953" s="2717"/>
      <c r="M953" s="2273"/>
      <c r="N953" s="2273"/>
      <c r="O953" s="2273"/>
      <c r="P953" s="2721">
        <v>0.1</v>
      </c>
      <c r="Q953" s="2721">
        <v>0.1</v>
      </c>
      <c r="R953" s="2716">
        <v>5</v>
      </c>
      <c r="S953" s="2"/>
      <c r="T953" s="2"/>
      <c r="U953" s="2"/>
      <c r="V953" s="2273"/>
      <c r="W953" s="2273"/>
      <c r="X953" s="2273"/>
      <c r="Y953" s="2273"/>
      <c r="Z953" s="2716"/>
      <c r="AA953" s="2732">
        <v>0.1</v>
      </c>
    </row>
    <row r="954" spans="1:27" ht="47.25">
      <c r="A954" s="2705">
        <v>160</v>
      </c>
      <c r="B954" s="2720" t="s">
        <v>24080</v>
      </c>
      <c r="C954" s="2715"/>
      <c r="D954" s="2716"/>
      <c r="E954" s="2717">
        <f t="shared" si="54"/>
        <v>0.03</v>
      </c>
      <c r="F954" s="2717">
        <f t="shared" si="47"/>
        <v>0</v>
      </c>
      <c r="G954" s="2717"/>
      <c r="H954" s="2717"/>
      <c r="I954" s="2273"/>
      <c r="J954" s="2273"/>
      <c r="K954" s="2273"/>
      <c r="L954" s="2717"/>
      <c r="M954" s="2273"/>
      <c r="N954" s="2273"/>
      <c r="O954" s="2273"/>
      <c r="P954" s="2721">
        <v>0.03</v>
      </c>
      <c r="Q954" s="2721">
        <v>0.03</v>
      </c>
      <c r="R954" s="2716">
        <v>5</v>
      </c>
      <c r="S954" s="2"/>
      <c r="T954" s="2"/>
      <c r="U954" s="2"/>
      <c r="V954" s="2273"/>
      <c r="W954" s="2273"/>
      <c r="X954" s="2273"/>
      <c r="Y954" s="2273"/>
      <c r="Z954" s="2716"/>
      <c r="AA954" s="2732">
        <v>0.03</v>
      </c>
    </row>
    <row r="955" spans="1:27" ht="63">
      <c r="A955" s="2705">
        <v>161</v>
      </c>
      <c r="B955" s="2720" t="s">
        <v>24081</v>
      </c>
      <c r="C955" s="2720" t="s">
        <v>24082</v>
      </c>
      <c r="D955" s="2716"/>
      <c r="E955" s="2717">
        <f t="shared" si="54"/>
        <v>0.3</v>
      </c>
      <c r="F955" s="2717">
        <f t="shared" si="47"/>
        <v>0</v>
      </c>
      <c r="G955" s="2717"/>
      <c r="H955" s="2717"/>
      <c r="I955" s="2273"/>
      <c r="J955" s="2273"/>
      <c r="K955" s="2273"/>
      <c r="L955" s="2717"/>
      <c r="M955" s="2273"/>
      <c r="N955" s="2273"/>
      <c r="O955" s="2273"/>
      <c r="P955" s="2721">
        <v>0.3</v>
      </c>
      <c r="Q955" s="2721">
        <v>0.3</v>
      </c>
      <c r="R955" s="2716">
        <v>5</v>
      </c>
      <c r="S955" s="2"/>
      <c r="T955" s="2"/>
      <c r="U955" s="2"/>
      <c r="V955" s="2273"/>
      <c r="W955" s="2273"/>
      <c r="X955" s="2273"/>
      <c r="Y955" s="2273"/>
      <c r="Z955" s="2716"/>
      <c r="AA955" s="2732">
        <v>0.3</v>
      </c>
    </row>
    <row r="956" spans="1:27" ht="63">
      <c r="A956" s="2705">
        <v>162</v>
      </c>
      <c r="B956" s="2720" t="s">
        <v>24083</v>
      </c>
      <c r="C956" s="2720" t="s">
        <v>24084</v>
      </c>
      <c r="D956" s="2716"/>
      <c r="E956" s="2717">
        <f t="shared" si="54"/>
        <v>0.2</v>
      </c>
      <c r="F956" s="2717">
        <f t="shared" si="47"/>
        <v>0</v>
      </c>
      <c r="G956" s="2717"/>
      <c r="H956" s="2717"/>
      <c r="I956" s="2273"/>
      <c r="J956" s="2273"/>
      <c r="K956" s="2273"/>
      <c r="L956" s="2717"/>
      <c r="M956" s="2273"/>
      <c r="N956" s="2273"/>
      <c r="O956" s="2273"/>
      <c r="P956" s="2721">
        <v>0.2</v>
      </c>
      <c r="Q956" s="2721">
        <v>0.2</v>
      </c>
      <c r="R956" s="2716">
        <v>5</v>
      </c>
      <c r="S956" s="2"/>
      <c r="T956" s="2"/>
      <c r="U956" s="2"/>
      <c r="V956" s="2273"/>
      <c r="W956" s="2273"/>
      <c r="X956" s="2273"/>
      <c r="Y956" s="2273"/>
      <c r="Z956" s="2716"/>
      <c r="AA956" s="2732">
        <v>0.2</v>
      </c>
    </row>
    <row r="957" spans="1:27" ht="63">
      <c r="A957" s="2705">
        <v>163</v>
      </c>
      <c r="B957" s="2720" t="s">
        <v>24085</v>
      </c>
      <c r="C957" s="2720" t="s">
        <v>24086</v>
      </c>
      <c r="D957" s="2716"/>
      <c r="E957" s="2717">
        <f t="shared" si="54"/>
        <v>0.3</v>
      </c>
      <c r="F957" s="2717">
        <f t="shared" si="47"/>
        <v>0</v>
      </c>
      <c r="G957" s="2717"/>
      <c r="H957" s="2717"/>
      <c r="I957" s="2273"/>
      <c r="J957" s="2273"/>
      <c r="K957" s="2273"/>
      <c r="L957" s="2717"/>
      <c r="M957" s="2273"/>
      <c r="N957" s="2273"/>
      <c r="O957" s="2273"/>
      <c r="P957" s="2721">
        <v>0.3</v>
      </c>
      <c r="Q957" s="2721">
        <v>0.3</v>
      </c>
      <c r="R957" s="2716">
        <v>5</v>
      </c>
      <c r="S957" s="2"/>
      <c r="T957" s="2"/>
      <c r="U957" s="2"/>
      <c r="V957" s="2273"/>
      <c r="W957" s="2273"/>
      <c r="X957" s="2273"/>
      <c r="Y957" s="2273"/>
      <c r="Z957" s="2716"/>
      <c r="AA957" s="2732">
        <v>0.3</v>
      </c>
    </row>
    <row r="958" spans="1:27" ht="63">
      <c r="A958" s="2705">
        <v>164</v>
      </c>
      <c r="B958" s="2720" t="s">
        <v>24087</v>
      </c>
      <c r="C958" s="2720" t="s">
        <v>24088</v>
      </c>
      <c r="D958" s="2716"/>
      <c r="E958" s="2717">
        <f t="shared" si="54"/>
        <v>0.2</v>
      </c>
      <c r="F958" s="2717">
        <f t="shared" si="47"/>
        <v>0</v>
      </c>
      <c r="G958" s="2717"/>
      <c r="H958" s="2717"/>
      <c r="I958" s="2273"/>
      <c r="J958" s="2273"/>
      <c r="K958" s="2273"/>
      <c r="L958" s="2717"/>
      <c r="M958" s="2273"/>
      <c r="N958" s="2273"/>
      <c r="O958" s="2273"/>
      <c r="P958" s="2721">
        <v>0.2</v>
      </c>
      <c r="Q958" s="2721">
        <v>0.2</v>
      </c>
      <c r="R958" s="2716">
        <v>5</v>
      </c>
      <c r="S958" s="2"/>
      <c r="T958" s="2"/>
      <c r="U958" s="2"/>
      <c r="V958" s="2273"/>
      <c r="W958" s="2273"/>
      <c r="X958" s="2273"/>
      <c r="Y958" s="2273"/>
      <c r="Z958" s="2716"/>
      <c r="AA958" s="2732">
        <v>0.2</v>
      </c>
    </row>
    <row r="959" spans="1:27" ht="63">
      <c r="A959" s="2705">
        <v>165</v>
      </c>
      <c r="B959" s="2720" t="s">
        <v>24089</v>
      </c>
      <c r="C959" s="2720" t="s">
        <v>24090</v>
      </c>
      <c r="D959" s="2716"/>
      <c r="E959" s="2717">
        <f t="shared" si="54"/>
        <v>0.8</v>
      </c>
      <c r="F959" s="2717">
        <f t="shared" si="47"/>
        <v>0</v>
      </c>
      <c r="G959" s="2717"/>
      <c r="H959" s="2717"/>
      <c r="I959" s="2273"/>
      <c r="J959" s="2273"/>
      <c r="K959" s="2273"/>
      <c r="L959" s="2717"/>
      <c r="M959" s="2273"/>
      <c r="N959" s="2273"/>
      <c r="O959" s="2273"/>
      <c r="P959" s="2721">
        <v>0.8</v>
      </c>
      <c r="Q959" s="2721">
        <v>0.8</v>
      </c>
      <c r="R959" s="2716">
        <v>5</v>
      </c>
      <c r="S959" s="2"/>
      <c r="T959" s="2"/>
      <c r="U959" s="2"/>
      <c r="V959" s="2273"/>
      <c r="W959" s="2273"/>
      <c r="X959" s="2273"/>
      <c r="Y959" s="2273"/>
      <c r="Z959" s="2716"/>
      <c r="AA959" s="2732">
        <v>0.8</v>
      </c>
    </row>
    <row r="960" spans="1:27" ht="63">
      <c r="A960" s="2705">
        <v>166</v>
      </c>
      <c r="B960" s="2720" t="s">
        <v>24091</v>
      </c>
      <c r="C960" s="2720" t="s">
        <v>24092</v>
      </c>
      <c r="D960" s="2716"/>
      <c r="E960" s="2717">
        <f t="shared" si="54"/>
        <v>0.2</v>
      </c>
      <c r="F960" s="2717">
        <f t="shared" si="47"/>
        <v>0</v>
      </c>
      <c r="G960" s="2717"/>
      <c r="H960" s="2717"/>
      <c r="I960" s="2273"/>
      <c r="J960" s="2273"/>
      <c r="K960" s="2273"/>
      <c r="L960" s="2717"/>
      <c r="M960" s="2273"/>
      <c r="N960" s="2273"/>
      <c r="O960" s="2273"/>
      <c r="P960" s="2721">
        <v>0.2</v>
      </c>
      <c r="Q960" s="2721">
        <v>0.2</v>
      </c>
      <c r="R960" s="2716">
        <v>5</v>
      </c>
      <c r="S960" s="2"/>
      <c r="T960" s="2"/>
      <c r="U960" s="2"/>
      <c r="V960" s="2273"/>
      <c r="W960" s="2273"/>
      <c r="X960" s="2273"/>
      <c r="Y960" s="2273"/>
      <c r="Z960" s="2716"/>
      <c r="AA960" s="2732">
        <v>0.2</v>
      </c>
    </row>
    <row r="961" spans="1:27" ht="47.25">
      <c r="A961" s="2705">
        <v>167</v>
      </c>
      <c r="B961" s="2720" t="s">
        <v>24093</v>
      </c>
      <c r="C961" s="2720" t="s">
        <v>24094</v>
      </c>
      <c r="D961" s="2716"/>
      <c r="E961" s="2717">
        <f t="shared" si="54"/>
        <v>0.2</v>
      </c>
      <c r="F961" s="2717">
        <f t="shared" si="47"/>
        <v>0</v>
      </c>
      <c r="G961" s="2717"/>
      <c r="H961" s="2717"/>
      <c r="I961" s="2273"/>
      <c r="J961" s="2273"/>
      <c r="K961" s="2273"/>
      <c r="L961" s="2717"/>
      <c r="M961" s="2273"/>
      <c r="N961" s="2273"/>
      <c r="O961" s="2273"/>
      <c r="P961" s="2721">
        <v>0.2</v>
      </c>
      <c r="Q961" s="2721">
        <v>0.2</v>
      </c>
      <c r="R961" s="2716">
        <v>5</v>
      </c>
      <c r="S961" s="2"/>
      <c r="T961" s="2"/>
      <c r="U961" s="2"/>
      <c r="V961" s="2273"/>
      <c r="W961" s="2273"/>
      <c r="X961" s="2273"/>
      <c r="Y961" s="2273"/>
      <c r="Z961" s="2716"/>
      <c r="AA961" s="2732">
        <v>0.2</v>
      </c>
    </row>
    <row r="962" spans="1:27" ht="47.25">
      <c r="A962" s="2705">
        <v>168</v>
      </c>
      <c r="B962" s="2720" t="s">
        <v>24095</v>
      </c>
      <c r="C962" s="2720" t="s">
        <v>24096</v>
      </c>
      <c r="D962" s="2716"/>
      <c r="E962" s="2717">
        <f t="shared" si="54"/>
        <v>0.2</v>
      </c>
      <c r="F962" s="2717">
        <f t="shared" si="47"/>
        <v>0</v>
      </c>
      <c r="G962" s="2717"/>
      <c r="H962" s="2717"/>
      <c r="I962" s="2273"/>
      <c r="J962" s="2273"/>
      <c r="K962" s="2273"/>
      <c r="L962" s="2717"/>
      <c r="M962" s="2273"/>
      <c r="N962" s="2273"/>
      <c r="O962" s="2273"/>
      <c r="P962" s="2721">
        <v>0.2</v>
      </c>
      <c r="Q962" s="2721">
        <v>0.2</v>
      </c>
      <c r="R962" s="2716">
        <v>5</v>
      </c>
      <c r="S962" s="2"/>
      <c r="T962" s="2"/>
      <c r="U962" s="2"/>
      <c r="V962" s="2273"/>
      <c r="W962" s="2273"/>
      <c r="X962" s="2273"/>
      <c r="Y962" s="2273"/>
      <c r="Z962" s="2716"/>
      <c r="AA962" s="2732">
        <v>0.2</v>
      </c>
    </row>
    <row r="963" spans="1:27" ht="63">
      <c r="A963" s="2705">
        <v>169</v>
      </c>
      <c r="B963" s="2720" t="s">
        <v>24097</v>
      </c>
      <c r="C963" s="2720" t="s">
        <v>24098</v>
      </c>
      <c r="D963" s="2716"/>
      <c r="E963" s="2717">
        <f t="shared" si="54"/>
        <v>0.1</v>
      </c>
      <c r="F963" s="2717">
        <f t="shared" si="47"/>
        <v>0</v>
      </c>
      <c r="G963" s="2717"/>
      <c r="H963" s="2717"/>
      <c r="I963" s="2273"/>
      <c r="J963" s="2273"/>
      <c r="K963" s="2273"/>
      <c r="L963" s="2717"/>
      <c r="M963" s="2273"/>
      <c r="N963" s="2273"/>
      <c r="O963" s="2273"/>
      <c r="P963" s="2721">
        <v>0.1</v>
      </c>
      <c r="Q963" s="2721">
        <v>0.1</v>
      </c>
      <c r="R963" s="2716">
        <v>5</v>
      </c>
      <c r="S963" s="2"/>
      <c r="T963" s="2"/>
      <c r="U963" s="2"/>
      <c r="V963" s="2273"/>
      <c r="W963" s="2273"/>
      <c r="X963" s="2273"/>
      <c r="Y963" s="2273"/>
      <c r="Z963" s="2716"/>
      <c r="AA963" s="2732">
        <v>0.1</v>
      </c>
    </row>
    <row r="964" spans="1:27" ht="47.25">
      <c r="A964" s="2705">
        <v>170</v>
      </c>
      <c r="B964" s="2720" t="s">
        <v>24099</v>
      </c>
      <c r="C964" s="2720" t="s">
        <v>24100</v>
      </c>
      <c r="D964" s="2716"/>
      <c r="E964" s="2717">
        <f t="shared" si="54"/>
        <v>0.3</v>
      </c>
      <c r="F964" s="2717">
        <f t="shared" si="47"/>
        <v>0</v>
      </c>
      <c r="G964" s="2717"/>
      <c r="H964" s="2717"/>
      <c r="I964" s="2273"/>
      <c r="J964" s="2273"/>
      <c r="K964" s="2273"/>
      <c r="L964" s="2717"/>
      <c r="M964" s="2273"/>
      <c r="N964" s="2273"/>
      <c r="O964" s="2273"/>
      <c r="P964" s="2721">
        <v>0.3</v>
      </c>
      <c r="Q964" s="2721">
        <v>0.3</v>
      </c>
      <c r="R964" s="2716">
        <v>5</v>
      </c>
      <c r="S964" s="2"/>
      <c r="T964" s="2"/>
      <c r="U964" s="2"/>
      <c r="V964" s="2273"/>
      <c r="W964" s="2273"/>
      <c r="X964" s="2273"/>
      <c r="Y964" s="2273"/>
      <c r="Z964" s="2716"/>
      <c r="AA964" s="2732">
        <v>0.3</v>
      </c>
    </row>
    <row r="965" spans="1:27" ht="47.25">
      <c r="A965" s="2705">
        <v>171</v>
      </c>
      <c r="B965" s="2720" t="s">
        <v>24101</v>
      </c>
      <c r="C965" s="2720" t="s">
        <v>24102</v>
      </c>
      <c r="D965" s="2716"/>
      <c r="E965" s="2717">
        <f t="shared" si="54"/>
        <v>0.3</v>
      </c>
      <c r="F965" s="2717">
        <f t="shared" si="47"/>
        <v>0</v>
      </c>
      <c r="G965" s="2717"/>
      <c r="H965" s="2717"/>
      <c r="I965" s="2273"/>
      <c r="J965" s="2273"/>
      <c r="K965" s="2273"/>
      <c r="L965" s="2717"/>
      <c r="M965" s="2273"/>
      <c r="N965" s="2273"/>
      <c r="O965" s="2273"/>
      <c r="P965" s="2721">
        <v>0.3</v>
      </c>
      <c r="Q965" s="2721">
        <v>0.3</v>
      </c>
      <c r="R965" s="2716">
        <v>5</v>
      </c>
      <c r="S965" s="2"/>
      <c r="T965" s="2"/>
      <c r="U965" s="2"/>
      <c r="V965" s="2273"/>
      <c r="W965" s="2273"/>
      <c r="X965" s="2273"/>
      <c r="Y965" s="2273"/>
      <c r="Z965" s="2716"/>
      <c r="AA965" s="2732">
        <v>0.3</v>
      </c>
    </row>
    <row r="966" spans="1:27" ht="47.25">
      <c r="A966" s="2705">
        <v>172</v>
      </c>
      <c r="B966" s="2720" t="s">
        <v>24103</v>
      </c>
      <c r="C966" s="2720" t="s">
        <v>24104</v>
      </c>
      <c r="D966" s="2716"/>
      <c r="E966" s="2717">
        <f t="shared" si="54"/>
        <v>0.1</v>
      </c>
      <c r="F966" s="2717">
        <f t="shared" si="47"/>
        <v>0</v>
      </c>
      <c r="G966" s="2717"/>
      <c r="H966" s="2717"/>
      <c r="I966" s="2273"/>
      <c r="J966" s="2273"/>
      <c r="K966" s="2273"/>
      <c r="L966" s="2717"/>
      <c r="M966" s="2273"/>
      <c r="N966" s="2273"/>
      <c r="O966" s="2273"/>
      <c r="P966" s="2721">
        <v>0.1</v>
      </c>
      <c r="Q966" s="2721">
        <v>0.1</v>
      </c>
      <c r="R966" s="2716">
        <v>5</v>
      </c>
      <c r="S966" s="2"/>
      <c r="T966" s="2"/>
      <c r="U966" s="2"/>
      <c r="V966" s="2273"/>
      <c r="W966" s="2273"/>
      <c r="X966" s="2273"/>
      <c r="Y966" s="2273"/>
      <c r="Z966" s="2716"/>
      <c r="AA966" s="2732">
        <v>0.1</v>
      </c>
    </row>
    <row r="967" spans="1:27" ht="47.25">
      <c r="A967" s="2705">
        <v>173</v>
      </c>
      <c r="B967" s="2720" t="s">
        <v>24105</v>
      </c>
      <c r="C967" s="2720" t="s">
        <v>24106</v>
      </c>
      <c r="D967" s="2716"/>
      <c r="E967" s="2717">
        <f t="shared" si="54"/>
        <v>0.2</v>
      </c>
      <c r="F967" s="2717">
        <f t="shared" si="47"/>
        <v>0</v>
      </c>
      <c r="G967" s="2717"/>
      <c r="H967" s="2717"/>
      <c r="I967" s="2273"/>
      <c r="J967" s="2273"/>
      <c r="K967" s="2273"/>
      <c r="L967" s="2717"/>
      <c r="M967" s="2273"/>
      <c r="N967" s="2273"/>
      <c r="O967" s="2273"/>
      <c r="P967" s="2721">
        <v>0.2</v>
      </c>
      <c r="Q967" s="2721">
        <v>0.2</v>
      </c>
      <c r="R967" s="2716">
        <v>5</v>
      </c>
      <c r="S967" s="2"/>
      <c r="T967" s="2"/>
      <c r="U967" s="2"/>
      <c r="V967" s="2273"/>
      <c r="W967" s="2273"/>
      <c r="X967" s="2273"/>
      <c r="Y967" s="2273"/>
      <c r="Z967" s="2716"/>
      <c r="AA967" s="2732">
        <v>0.2</v>
      </c>
    </row>
    <row r="968" spans="1:27" ht="63">
      <c r="A968" s="2705">
        <v>174</v>
      </c>
      <c r="B968" s="2720" t="s">
        <v>24107</v>
      </c>
      <c r="C968" s="2720" t="s">
        <v>24108</v>
      </c>
      <c r="D968" s="2716"/>
      <c r="E968" s="2717">
        <f t="shared" si="54"/>
        <v>0.2</v>
      </c>
      <c r="F968" s="2717">
        <f t="shared" si="47"/>
        <v>0</v>
      </c>
      <c r="G968" s="2717"/>
      <c r="H968" s="2717"/>
      <c r="I968" s="2273"/>
      <c r="J968" s="2273"/>
      <c r="K968" s="2273"/>
      <c r="L968" s="2717"/>
      <c r="M968" s="2273"/>
      <c r="N968" s="2273"/>
      <c r="O968" s="2273"/>
      <c r="P968" s="2721">
        <v>0.2</v>
      </c>
      <c r="Q968" s="2721">
        <v>0.2</v>
      </c>
      <c r="R968" s="2716">
        <v>5</v>
      </c>
      <c r="S968" s="2"/>
      <c r="T968" s="2"/>
      <c r="U968" s="2"/>
      <c r="V968" s="2273"/>
      <c r="W968" s="2273"/>
      <c r="X968" s="2273"/>
      <c r="Y968" s="2273"/>
      <c r="Z968" s="2716"/>
      <c r="AA968" s="2732">
        <v>0.2</v>
      </c>
    </row>
    <row r="969" spans="1:27" ht="47.25">
      <c r="A969" s="2705">
        <v>175</v>
      </c>
      <c r="B969" s="2720" t="s">
        <v>24103</v>
      </c>
      <c r="C969" s="2720" t="s">
        <v>24109</v>
      </c>
      <c r="D969" s="2716"/>
      <c r="E969" s="2717">
        <f t="shared" si="54"/>
        <v>0.2</v>
      </c>
      <c r="F969" s="2717">
        <f t="shared" si="47"/>
        <v>0</v>
      </c>
      <c r="G969" s="2717"/>
      <c r="H969" s="2717"/>
      <c r="I969" s="2273"/>
      <c r="J969" s="2273"/>
      <c r="K969" s="2273"/>
      <c r="L969" s="2717"/>
      <c r="M969" s="2273"/>
      <c r="N969" s="2273"/>
      <c r="O969" s="2273"/>
      <c r="P969" s="2721">
        <v>0.2</v>
      </c>
      <c r="Q969" s="2721">
        <v>0.2</v>
      </c>
      <c r="R969" s="2716">
        <v>5</v>
      </c>
      <c r="S969" s="2"/>
      <c r="T969" s="2"/>
      <c r="U969" s="2"/>
      <c r="V969" s="2273"/>
      <c r="W969" s="2273"/>
      <c r="X969" s="2273"/>
      <c r="Y969" s="2273"/>
      <c r="Z969" s="2716"/>
      <c r="AA969" s="2732">
        <v>0.2</v>
      </c>
    </row>
    <row r="970" spans="1:27" ht="63">
      <c r="A970" s="2705">
        <v>176</v>
      </c>
      <c r="B970" s="2720" t="s">
        <v>24110</v>
      </c>
      <c r="C970" s="2720" t="s">
        <v>24111</v>
      </c>
      <c r="D970" s="2716"/>
      <c r="E970" s="2717">
        <f t="shared" si="54"/>
        <v>0.3</v>
      </c>
      <c r="F970" s="2717">
        <f t="shared" si="47"/>
        <v>0</v>
      </c>
      <c r="G970" s="2717"/>
      <c r="H970" s="2717"/>
      <c r="I970" s="2273"/>
      <c r="J970" s="2273"/>
      <c r="K970" s="2273"/>
      <c r="L970" s="2717"/>
      <c r="M970" s="2273"/>
      <c r="N970" s="2273"/>
      <c r="O970" s="2273"/>
      <c r="P970" s="2721">
        <v>0.3</v>
      </c>
      <c r="Q970" s="2721">
        <v>0.3</v>
      </c>
      <c r="R970" s="2716">
        <v>5</v>
      </c>
      <c r="S970" s="2"/>
      <c r="T970" s="2"/>
      <c r="U970" s="2"/>
      <c r="V970" s="2273"/>
      <c r="W970" s="2273"/>
      <c r="X970" s="2273"/>
      <c r="Y970" s="2273"/>
      <c r="Z970" s="2716"/>
      <c r="AA970" s="2732">
        <v>0.3</v>
      </c>
    </row>
    <row r="971" spans="1:27" ht="47.25">
      <c r="A971" s="2705">
        <v>177</v>
      </c>
      <c r="B971" s="2720" t="s">
        <v>24112</v>
      </c>
      <c r="C971" s="2720" t="s">
        <v>24113</v>
      </c>
      <c r="D971" s="2716"/>
      <c r="E971" s="2717">
        <f t="shared" si="54"/>
        <v>0.3</v>
      </c>
      <c r="F971" s="2717">
        <f t="shared" si="47"/>
        <v>0</v>
      </c>
      <c r="G971" s="2717"/>
      <c r="H971" s="2717"/>
      <c r="I971" s="2273"/>
      <c r="J971" s="2273"/>
      <c r="K971" s="2273"/>
      <c r="L971" s="2717"/>
      <c r="M971" s="2273"/>
      <c r="N971" s="2273"/>
      <c r="O971" s="2273"/>
      <c r="P971" s="2721">
        <v>0.3</v>
      </c>
      <c r="Q971" s="2721">
        <v>0.3</v>
      </c>
      <c r="R971" s="2716">
        <v>5</v>
      </c>
      <c r="S971" s="2"/>
      <c r="T971" s="2"/>
      <c r="U971" s="2"/>
      <c r="V971" s="2273"/>
      <c r="W971" s="2273"/>
      <c r="X971" s="2273"/>
      <c r="Y971" s="2273"/>
      <c r="Z971" s="2716"/>
      <c r="AA971" s="2732">
        <v>0.3</v>
      </c>
    </row>
    <row r="972" spans="1:27" ht="63">
      <c r="A972" s="2705">
        <v>178</v>
      </c>
      <c r="B972" s="2720" t="s">
        <v>24114</v>
      </c>
      <c r="C972" s="2720" t="s">
        <v>24115</v>
      </c>
      <c r="D972" s="2716"/>
      <c r="E972" s="2717">
        <f t="shared" si="54"/>
        <v>0.7</v>
      </c>
      <c r="F972" s="2717">
        <f t="shared" si="47"/>
        <v>0</v>
      </c>
      <c r="G972" s="2717"/>
      <c r="H972" s="2717"/>
      <c r="I972" s="2273"/>
      <c r="J972" s="2273"/>
      <c r="K972" s="2273"/>
      <c r="L972" s="2717"/>
      <c r="M972" s="2273"/>
      <c r="N972" s="2273"/>
      <c r="O972" s="2273"/>
      <c r="P972" s="2721">
        <v>0.7</v>
      </c>
      <c r="Q972" s="2721">
        <v>0.7</v>
      </c>
      <c r="R972" s="2716">
        <v>5</v>
      </c>
      <c r="S972" s="2"/>
      <c r="T972" s="2"/>
      <c r="U972" s="2"/>
      <c r="V972" s="2273"/>
      <c r="W972" s="2273"/>
      <c r="X972" s="2273"/>
      <c r="Y972" s="2273"/>
      <c r="Z972" s="2716"/>
      <c r="AA972" s="2732">
        <v>0.7</v>
      </c>
    </row>
    <row r="973" spans="1:27" ht="47.25">
      <c r="A973" s="2705">
        <v>179</v>
      </c>
      <c r="B973" s="2720" t="s">
        <v>24116</v>
      </c>
      <c r="C973" s="2720" t="s">
        <v>24117</v>
      </c>
      <c r="D973" s="2716"/>
      <c r="E973" s="2717">
        <f t="shared" si="54"/>
        <v>0.3</v>
      </c>
      <c r="F973" s="2717">
        <f t="shared" si="47"/>
        <v>0</v>
      </c>
      <c r="G973" s="2717"/>
      <c r="H973" s="2717"/>
      <c r="I973" s="2273"/>
      <c r="J973" s="2273"/>
      <c r="K973" s="2273"/>
      <c r="L973" s="2717"/>
      <c r="M973" s="2273"/>
      <c r="N973" s="2273"/>
      <c r="O973" s="2273"/>
      <c r="P973" s="2721">
        <v>0.3</v>
      </c>
      <c r="Q973" s="2721">
        <v>0.3</v>
      </c>
      <c r="R973" s="2716">
        <v>5</v>
      </c>
      <c r="S973" s="2"/>
      <c r="T973" s="2"/>
      <c r="U973" s="2"/>
      <c r="V973" s="2273"/>
      <c r="W973" s="2273"/>
      <c r="X973" s="2273"/>
      <c r="Y973" s="2273"/>
      <c r="Z973" s="2716"/>
      <c r="AA973" s="2732">
        <v>0.3</v>
      </c>
    </row>
    <row r="974" spans="1:27" ht="47.25">
      <c r="A974" s="2705">
        <v>180</v>
      </c>
      <c r="B974" s="2720" t="s">
        <v>24118</v>
      </c>
      <c r="C974" s="2720" t="s">
        <v>24119</v>
      </c>
      <c r="D974" s="2716"/>
      <c r="E974" s="2717">
        <f t="shared" si="54"/>
        <v>0.2</v>
      </c>
      <c r="F974" s="2717">
        <f t="shared" si="47"/>
        <v>0</v>
      </c>
      <c r="G974" s="2717"/>
      <c r="H974" s="2717"/>
      <c r="I974" s="2273"/>
      <c r="J974" s="2273"/>
      <c r="K974" s="2273"/>
      <c r="L974" s="2717"/>
      <c r="M974" s="2273"/>
      <c r="N974" s="2273"/>
      <c r="O974" s="2273"/>
      <c r="P974" s="2721">
        <v>0.2</v>
      </c>
      <c r="Q974" s="2721">
        <v>0.2</v>
      </c>
      <c r="R974" s="2716">
        <v>5</v>
      </c>
      <c r="S974" s="2"/>
      <c r="T974" s="2"/>
      <c r="U974" s="2"/>
      <c r="V974" s="2273"/>
      <c r="W974" s="2273"/>
      <c r="X974" s="2273"/>
      <c r="Y974" s="2273"/>
      <c r="Z974" s="2716"/>
      <c r="AA974" s="2732">
        <v>0.2</v>
      </c>
    </row>
    <row r="975" spans="1:27" ht="47.25">
      <c r="A975" s="2705">
        <v>181</v>
      </c>
      <c r="B975" s="2720" t="s">
        <v>24116</v>
      </c>
      <c r="C975" s="2720" t="s">
        <v>24120</v>
      </c>
      <c r="D975" s="2716"/>
      <c r="E975" s="2717">
        <f t="shared" si="54"/>
        <v>0.2</v>
      </c>
      <c r="F975" s="2717">
        <f t="shared" si="47"/>
        <v>0</v>
      </c>
      <c r="G975" s="2717"/>
      <c r="H975" s="2717"/>
      <c r="I975" s="2273"/>
      <c r="J975" s="2273"/>
      <c r="K975" s="2273"/>
      <c r="L975" s="2717"/>
      <c r="M975" s="2273"/>
      <c r="N975" s="2273"/>
      <c r="O975" s="2273"/>
      <c r="P975" s="2721">
        <v>0.2</v>
      </c>
      <c r="Q975" s="2721">
        <v>0.2</v>
      </c>
      <c r="R975" s="2716">
        <v>5</v>
      </c>
      <c r="S975" s="2"/>
      <c r="T975" s="2"/>
      <c r="U975" s="2"/>
      <c r="V975" s="2273"/>
      <c r="W975" s="2273"/>
      <c r="X975" s="2273"/>
      <c r="Y975" s="2273"/>
      <c r="Z975" s="2716"/>
      <c r="AA975" s="2732">
        <v>0.2</v>
      </c>
    </row>
    <row r="976" spans="1:27" ht="47.25">
      <c r="A976" s="2705">
        <v>182</v>
      </c>
      <c r="B976" s="2720" t="s">
        <v>24116</v>
      </c>
      <c r="C976" s="2720" t="s">
        <v>24121</v>
      </c>
      <c r="D976" s="2716"/>
      <c r="E976" s="2717">
        <f t="shared" si="54"/>
        <v>0.2</v>
      </c>
      <c r="F976" s="2717">
        <f t="shared" si="47"/>
        <v>0</v>
      </c>
      <c r="G976" s="2717"/>
      <c r="H976" s="2717"/>
      <c r="I976" s="2273"/>
      <c r="J976" s="2273"/>
      <c r="K976" s="2273"/>
      <c r="L976" s="2717"/>
      <c r="M976" s="2273"/>
      <c r="N976" s="2273"/>
      <c r="O976" s="2273"/>
      <c r="P976" s="2721">
        <v>0.2</v>
      </c>
      <c r="Q976" s="2721">
        <v>0.2</v>
      </c>
      <c r="R976" s="2716">
        <v>5</v>
      </c>
      <c r="S976" s="2"/>
      <c r="T976" s="2"/>
      <c r="U976" s="2"/>
      <c r="V976" s="2273"/>
      <c r="W976" s="2273"/>
      <c r="X976" s="2273"/>
      <c r="Y976" s="2273"/>
      <c r="Z976" s="2716"/>
      <c r="AA976" s="2732">
        <v>0.2</v>
      </c>
    </row>
    <row r="977" spans="1:27" ht="47.25">
      <c r="A977" s="2705">
        <v>183</v>
      </c>
      <c r="B977" s="2720" t="s">
        <v>24122</v>
      </c>
      <c r="C977" s="2720" t="s">
        <v>24123</v>
      </c>
      <c r="D977" s="2716"/>
      <c r="E977" s="2717">
        <f t="shared" si="54"/>
        <v>0.2</v>
      </c>
      <c r="F977" s="2717">
        <f t="shared" si="47"/>
        <v>0</v>
      </c>
      <c r="G977" s="2717"/>
      <c r="H977" s="2717"/>
      <c r="I977" s="2273"/>
      <c r="J977" s="2273"/>
      <c r="K977" s="2273"/>
      <c r="L977" s="2717"/>
      <c r="M977" s="2273"/>
      <c r="N977" s="2273"/>
      <c r="O977" s="2273"/>
      <c r="P977" s="2721">
        <v>0.2</v>
      </c>
      <c r="Q977" s="2721">
        <v>0.2</v>
      </c>
      <c r="R977" s="2716">
        <v>5</v>
      </c>
      <c r="S977" s="2"/>
      <c r="T977" s="2"/>
      <c r="U977" s="2"/>
      <c r="V977" s="2273"/>
      <c r="W977" s="2273"/>
      <c r="X977" s="2273"/>
      <c r="Y977" s="2273"/>
      <c r="Z977" s="2716"/>
      <c r="AA977" s="2732">
        <v>0.2</v>
      </c>
    </row>
    <row r="978" spans="1:27" ht="63">
      <c r="A978" s="2705">
        <v>184</v>
      </c>
      <c r="B978" s="2720" t="s">
        <v>24124</v>
      </c>
      <c r="C978" s="2720" t="s">
        <v>24125</v>
      </c>
      <c r="D978" s="2716"/>
      <c r="E978" s="2717">
        <f t="shared" si="54"/>
        <v>0.1</v>
      </c>
      <c r="F978" s="2717">
        <f t="shared" si="47"/>
        <v>0</v>
      </c>
      <c r="G978" s="2717"/>
      <c r="H978" s="2717"/>
      <c r="I978" s="2273"/>
      <c r="J978" s="2273"/>
      <c r="K978" s="2273"/>
      <c r="L978" s="2717"/>
      <c r="M978" s="2273"/>
      <c r="N978" s="2273"/>
      <c r="O978" s="2273"/>
      <c r="P978" s="2721">
        <v>0.1</v>
      </c>
      <c r="Q978" s="2721">
        <v>0.1</v>
      </c>
      <c r="R978" s="2716">
        <v>5</v>
      </c>
      <c r="S978" s="2"/>
      <c r="T978" s="2"/>
      <c r="U978" s="2"/>
      <c r="V978" s="2273"/>
      <c r="W978" s="2273"/>
      <c r="X978" s="2273"/>
      <c r="Y978" s="2273"/>
      <c r="Z978" s="2716"/>
      <c r="AA978" s="2732">
        <v>0.1</v>
      </c>
    </row>
    <row r="979" spans="1:27" ht="47.25">
      <c r="A979" s="2705">
        <v>185</v>
      </c>
      <c r="B979" s="2722" t="s">
        <v>24126</v>
      </c>
      <c r="C979" s="2722" t="s">
        <v>24127</v>
      </c>
      <c r="D979" s="2716"/>
      <c r="E979" s="2717">
        <f t="shared" si="54"/>
        <v>0.6</v>
      </c>
      <c r="F979" s="2717">
        <f t="shared" si="47"/>
        <v>0</v>
      </c>
      <c r="G979" s="2717"/>
      <c r="H979" s="2717"/>
      <c r="I979" s="2273"/>
      <c r="J979" s="2273"/>
      <c r="K979" s="2273"/>
      <c r="L979" s="2717"/>
      <c r="M979" s="2273"/>
      <c r="N979" s="2273"/>
      <c r="O979" s="2273"/>
      <c r="P979" s="2721">
        <v>0.6</v>
      </c>
      <c r="Q979" s="2721">
        <v>0.6</v>
      </c>
      <c r="R979" s="2716">
        <v>5</v>
      </c>
      <c r="S979" s="2"/>
      <c r="T979" s="2"/>
      <c r="U979" s="2"/>
      <c r="V979" s="2273"/>
      <c r="W979" s="2273"/>
      <c r="X979" s="2273"/>
      <c r="Y979" s="2273"/>
      <c r="Z979" s="2716"/>
      <c r="AA979" s="2732">
        <v>0.6</v>
      </c>
    </row>
    <row r="980" spans="1:27" ht="47.25">
      <c r="A980" s="2705">
        <v>186</v>
      </c>
      <c r="B980" s="2722" t="s">
        <v>24126</v>
      </c>
      <c r="C980" s="2722" t="s">
        <v>24128</v>
      </c>
      <c r="D980" s="2716"/>
      <c r="E980" s="2717">
        <f t="shared" si="54"/>
        <v>0.6</v>
      </c>
      <c r="F980" s="2717">
        <f t="shared" si="47"/>
        <v>0</v>
      </c>
      <c r="G980" s="2717"/>
      <c r="H980" s="2717"/>
      <c r="I980" s="2273"/>
      <c r="J980" s="2273"/>
      <c r="K980" s="2273"/>
      <c r="L980" s="2717"/>
      <c r="M980" s="2273"/>
      <c r="N980" s="2273"/>
      <c r="O980" s="2273"/>
      <c r="P980" s="2721">
        <v>0.6</v>
      </c>
      <c r="Q980" s="2721">
        <v>0.6</v>
      </c>
      <c r="R980" s="2716">
        <v>5</v>
      </c>
      <c r="S980" s="2"/>
      <c r="T980" s="2"/>
      <c r="U980" s="2"/>
      <c r="V980" s="2273"/>
      <c r="W980" s="2273"/>
      <c r="X980" s="2273"/>
      <c r="Y980" s="2273"/>
      <c r="Z980" s="2716"/>
      <c r="AA980" s="2732">
        <v>0.6</v>
      </c>
    </row>
    <row r="981" spans="1:27" ht="47.25">
      <c r="A981" s="2705">
        <v>187</v>
      </c>
      <c r="B981" s="2722" t="s">
        <v>24129</v>
      </c>
      <c r="C981" s="2722" t="s">
        <v>24130</v>
      </c>
      <c r="D981" s="2716"/>
      <c r="E981" s="2717">
        <f t="shared" si="54"/>
        <v>0.1</v>
      </c>
      <c r="F981" s="2717">
        <f t="shared" si="47"/>
        <v>0</v>
      </c>
      <c r="G981" s="2717"/>
      <c r="H981" s="2717"/>
      <c r="I981" s="2273"/>
      <c r="J981" s="2273"/>
      <c r="K981" s="2273"/>
      <c r="L981" s="2717"/>
      <c r="M981" s="2273"/>
      <c r="N981" s="2273"/>
      <c r="O981" s="2273"/>
      <c r="P981" s="2721">
        <v>0.1</v>
      </c>
      <c r="Q981" s="2721">
        <v>0.1</v>
      </c>
      <c r="R981" s="2716">
        <v>5</v>
      </c>
      <c r="S981" s="2"/>
      <c r="T981" s="2"/>
      <c r="U981" s="2"/>
      <c r="V981" s="2273"/>
      <c r="W981" s="2273"/>
      <c r="X981" s="2273"/>
      <c r="Y981" s="2273"/>
      <c r="Z981" s="2716"/>
      <c r="AA981" s="2732">
        <v>0.1</v>
      </c>
    </row>
    <row r="982" spans="1:27" ht="78.75">
      <c r="A982" s="2705">
        <v>188</v>
      </c>
      <c r="B982" s="2722" t="s">
        <v>24131</v>
      </c>
      <c r="C982" s="2722" t="s">
        <v>24132</v>
      </c>
      <c r="D982" s="2716"/>
      <c r="E982" s="2717">
        <f t="shared" ref="E982:E985" si="55">G982+H982+I982+J982</f>
        <v>0.7</v>
      </c>
      <c r="F982" s="2717">
        <f t="shared" si="47"/>
        <v>0.7</v>
      </c>
      <c r="G982" s="2717">
        <v>0.7</v>
      </c>
      <c r="H982" s="2717"/>
      <c r="I982" s="2273"/>
      <c r="J982" s="2273"/>
      <c r="K982" s="2273"/>
      <c r="L982" s="2717"/>
      <c r="M982" s="2273"/>
      <c r="N982" s="2273"/>
      <c r="O982" s="2273"/>
      <c r="P982" s="2721"/>
      <c r="Q982" s="2721"/>
      <c r="R982" s="2716">
        <v>5</v>
      </c>
      <c r="S982" s="2"/>
      <c r="T982" s="2"/>
      <c r="U982" s="2"/>
      <c r="V982" s="2273"/>
      <c r="W982" s="2273"/>
      <c r="X982" s="2273"/>
      <c r="Y982" s="2273"/>
      <c r="Z982" s="2717">
        <v>0.7</v>
      </c>
      <c r="AA982" s="2716"/>
    </row>
    <row r="983" spans="1:27" ht="47.25">
      <c r="A983" s="2705">
        <v>189</v>
      </c>
      <c r="B983" s="2722" t="s">
        <v>24126</v>
      </c>
      <c r="C983" s="2722" t="s">
        <v>24133</v>
      </c>
      <c r="D983" s="2716"/>
      <c r="E983" s="2717">
        <f>G983+Q983+I983+J983</f>
        <v>0.1</v>
      </c>
      <c r="F983" s="2717">
        <f t="shared" si="47"/>
        <v>0</v>
      </c>
      <c r="G983" s="2717"/>
      <c r="H983" s="2717"/>
      <c r="I983" s="2273"/>
      <c r="J983" s="2273"/>
      <c r="K983" s="2273"/>
      <c r="L983" s="2717"/>
      <c r="M983" s="2273"/>
      <c r="N983" s="2273"/>
      <c r="O983" s="2273"/>
      <c r="P983" s="2721">
        <v>0.1</v>
      </c>
      <c r="Q983" s="2721">
        <v>0.1</v>
      </c>
      <c r="R983" s="2716">
        <v>5</v>
      </c>
      <c r="S983" s="2"/>
      <c r="T983" s="2"/>
      <c r="U983" s="2"/>
      <c r="V983" s="2273"/>
      <c r="W983" s="2273"/>
      <c r="X983" s="2273"/>
      <c r="Y983" s="2273"/>
      <c r="Z983" s="2716"/>
      <c r="AA983" s="2732">
        <v>0.1</v>
      </c>
    </row>
    <row r="984" spans="1:27" ht="47.25">
      <c r="A984" s="2705">
        <v>190</v>
      </c>
      <c r="B984" s="2722" t="s">
        <v>24134</v>
      </c>
      <c r="C984" s="2722" t="s">
        <v>24135</v>
      </c>
      <c r="D984" s="2716"/>
      <c r="E984" s="2717">
        <f>G984+Q984+I984+J984</f>
        <v>0.1</v>
      </c>
      <c r="F984" s="2717">
        <f t="shared" si="47"/>
        <v>0</v>
      </c>
      <c r="G984" s="2717"/>
      <c r="H984" s="2717"/>
      <c r="I984" s="2273"/>
      <c r="J984" s="2273"/>
      <c r="K984" s="2273"/>
      <c r="L984" s="2717"/>
      <c r="M984" s="2273"/>
      <c r="N984" s="2273"/>
      <c r="O984" s="2273"/>
      <c r="P984" s="2721">
        <v>0.1</v>
      </c>
      <c r="Q984" s="2721">
        <v>0.1</v>
      </c>
      <c r="R984" s="2716">
        <v>5</v>
      </c>
      <c r="S984" s="2"/>
      <c r="T984" s="2"/>
      <c r="U984" s="2"/>
      <c r="V984" s="2273"/>
      <c r="W984" s="2273"/>
      <c r="X984" s="2273"/>
      <c r="Y984" s="2273"/>
      <c r="Z984" s="2716"/>
      <c r="AA984" s="2732">
        <v>0.1</v>
      </c>
    </row>
    <row r="985" spans="1:27" ht="47.25">
      <c r="A985" s="2705">
        <v>191</v>
      </c>
      <c r="B985" s="2722" t="s">
        <v>24136</v>
      </c>
      <c r="C985" s="2722" t="s">
        <v>24137</v>
      </c>
      <c r="D985" s="2716"/>
      <c r="E985" s="2717">
        <f t="shared" si="55"/>
        <v>0.1</v>
      </c>
      <c r="F985" s="2717">
        <f t="shared" si="47"/>
        <v>0.1</v>
      </c>
      <c r="G985" s="2717">
        <v>0.1</v>
      </c>
      <c r="H985" s="2717"/>
      <c r="I985" s="2273"/>
      <c r="J985" s="2273"/>
      <c r="K985" s="2273"/>
      <c r="L985" s="2717"/>
      <c r="M985" s="2273"/>
      <c r="N985" s="2273"/>
      <c r="O985" s="2273"/>
      <c r="P985" s="2721"/>
      <c r="Q985" s="2721"/>
      <c r="R985" s="2716">
        <v>5</v>
      </c>
      <c r="S985" s="2"/>
      <c r="T985" s="2"/>
      <c r="U985" s="2"/>
      <c r="V985" s="2273"/>
      <c r="W985" s="2273"/>
      <c r="X985" s="2273"/>
      <c r="Y985" s="2273"/>
      <c r="Z985" s="2717">
        <v>0.1</v>
      </c>
      <c r="AA985" s="2716"/>
    </row>
    <row r="986" spans="1:27" ht="47.25">
      <c r="A986" s="2705">
        <v>192</v>
      </c>
      <c r="B986" s="2723" t="s">
        <v>24138</v>
      </c>
      <c r="C986" s="2722" t="s">
        <v>24139</v>
      </c>
      <c r="D986" s="2716"/>
      <c r="E986" s="2717">
        <f t="shared" ref="E986:E1000" si="56">G986+Q986+I986+J986</f>
        <v>0.4</v>
      </c>
      <c r="F986" s="2717">
        <f t="shared" si="47"/>
        <v>0</v>
      </c>
      <c r="G986" s="2717"/>
      <c r="H986" s="2717"/>
      <c r="I986" s="2273"/>
      <c r="J986" s="2273"/>
      <c r="K986" s="2273"/>
      <c r="L986" s="2717"/>
      <c r="M986" s="2273"/>
      <c r="N986" s="2273"/>
      <c r="O986" s="2273"/>
      <c r="P986" s="2717">
        <v>0.4</v>
      </c>
      <c r="Q986" s="2717">
        <v>0.4</v>
      </c>
      <c r="R986" s="2716">
        <v>5</v>
      </c>
      <c r="S986" s="2"/>
      <c r="T986" s="2"/>
      <c r="U986" s="2"/>
      <c r="V986" s="2273"/>
      <c r="W986" s="2273"/>
      <c r="X986" s="2273"/>
      <c r="Y986" s="2273"/>
      <c r="Z986" s="2716"/>
      <c r="AA986" s="2717">
        <v>0.4</v>
      </c>
    </row>
    <row r="987" spans="1:27" ht="63">
      <c r="A987" s="2705">
        <v>193</v>
      </c>
      <c r="B987" s="2724" t="s">
        <v>24140</v>
      </c>
      <c r="C987" s="2722" t="s">
        <v>24141</v>
      </c>
      <c r="D987" s="2716"/>
      <c r="E987" s="2717">
        <f t="shared" si="56"/>
        <v>0.4</v>
      </c>
      <c r="F987" s="2717">
        <f t="shared" si="47"/>
        <v>0</v>
      </c>
      <c r="G987" s="2717"/>
      <c r="H987" s="2717"/>
      <c r="I987" s="2273"/>
      <c r="J987" s="2273"/>
      <c r="K987" s="2273"/>
      <c r="L987" s="2717"/>
      <c r="M987" s="2273"/>
      <c r="N987" s="2273"/>
      <c r="O987" s="2273"/>
      <c r="P987" s="2717">
        <v>0.4</v>
      </c>
      <c r="Q987" s="2717">
        <v>0.4</v>
      </c>
      <c r="R987" s="2716">
        <v>5</v>
      </c>
      <c r="S987" s="2"/>
      <c r="T987" s="2"/>
      <c r="U987" s="2"/>
      <c r="V987" s="2273"/>
      <c r="W987" s="2273"/>
      <c r="X987" s="2273"/>
      <c r="Y987" s="2273"/>
      <c r="Z987" s="2716"/>
      <c r="AA987" s="2717">
        <v>0.4</v>
      </c>
    </row>
    <row r="988" spans="1:27" ht="63">
      <c r="A988" s="2705">
        <v>194</v>
      </c>
      <c r="B988" s="2723" t="s">
        <v>24142</v>
      </c>
      <c r="C988" s="2722" t="s">
        <v>24143</v>
      </c>
      <c r="D988" s="2716"/>
      <c r="E988" s="2717">
        <f t="shared" si="56"/>
        <v>0.1</v>
      </c>
      <c r="F988" s="2717">
        <f t="shared" si="47"/>
        <v>0</v>
      </c>
      <c r="G988" s="2717"/>
      <c r="H988" s="2717"/>
      <c r="I988" s="2273"/>
      <c r="J988" s="2273"/>
      <c r="K988" s="2273"/>
      <c r="L988" s="2717"/>
      <c r="M988" s="2273"/>
      <c r="N988" s="2273"/>
      <c r="O988" s="2273"/>
      <c r="P988" s="2721">
        <v>0.1</v>
      </c>
      <c r="Q988" s="2721">
        <v>0.1</v>
      </c>
      <c r="R988" s="2716">
        <v>5</v>
      </c>
      <c r="S988" s="2"/>
      <c r="T988" s="2"/>
      <c r="U988" s="2"/>
      <c r="V988" s="2273"/>
      <c r="W988" s="2273"/>
      <c r="X988" s="2273"/>
      <c r="Y988" s="2273"/>
      <c r="Z988" s="2716"/>
      <c r="AA988" s="2732">
        <v>0.1</v>
      </c>
    </row>
    <row r="989" spans="1:27" ht="63">
      <c r="A989" s="2705">
        <v>195</v>
      </c>
      <c r="B989" s="2723" t="s">
        <v>24144</v>
      </c>
      <c r="C989" s="2722" t="s">
        <v>24145</v>
      </c>
      <c r="D989" s="2716"/>
      <c r="E989" s="2717">
        <f t="shared" si="56"/>
        <v>0.2</v>
      </c>
      <c r="F989" s="2717">
        <f t="shared" si="47"/>
        <v>0</v>
      </c>
      <c r="G989" s="2717"/>
      <c r="H989" s="2717"/>
      <c r="I989" s="2273"/>
      <c r="J989" s="2273"/>
      <c r="K989" s="2273"/>
      <c r="L989" s="2717"/>
      <c r="M989" s="2273"/>
      <c r="N989" s="2273"/>
      <c r="O989" s="2273"/>
      <c r="P989" s="2721">
        <v>0.2</v>
      </c>
      <c r="Q989" s="2721">
        <v>0.2</v>
      </c>
      <c r="R989" s="2716">
        <v>5</v>
      </c>
      <c r="S989" s="2"/>
      <c r="T989" s="2"/>
      <c r="U989" s="2"/>
      <c r="V989" s="2273"/>
      <c r="W989" s="2273"/>
      <c r="X989" s="2273"/>
      <c r="Y989" s="2273"/>
      <c r="Z989" s="2716"/>
      <c r="AA989" s="2732">
        <v>0.2</v>
      </c>
    </row>
    <row r="990" spans="1:27" ht="47.25">
      <c r="A990" s="2705">
        <v>196</v>
      </c>
      <c r="B990" s="2723" t="s">
        <v>24146</v>
      </c>
      <c r="C990" s="2722" t="s">
        <v>24147</v>
      </c>
      <c r="D990" s="2716"/>
      <c r="E990" s="2717">
        <f t="shared" si="56"/>
        <v>0.1</v>
      </c>
      <c r="F990" s="2717">
        <f t="shared" si="47"/>
        <v>0</v>
      </c>
      <c r="G990" s="2717"/>
      <c r="H990" s="2717"/>
      <c r="I990" s="2273"/>
      <c r="J990" s="2273"/>
      <c r="K990" s="2273"/>
      <c r="L990" s="2717"/>
      <c r="M990" s="2273"/>
      <c r="N990" s="2273"/>
      <c r="O990" s="2273"/>
      <c r="P990" s="2721">
        <v>0.1</v>
      </c>
      <c r="Q990" s="2721">
        <v>0.1</v>
      </c>
      <c r="R990" s="2716">
        <v>5</v>
      </c>
      <c r="S990" s="2"/>
      <c r="T990" s="2"/>
      <c r="U990" s="2"/>
      <c r="V990" s="2273"/>
      <c r="W990" s="2273"/>
      <c r="X990" s="2273"/>
      <c r="Y990" s="2273"/>
      <c r="Z990" s="2716"/>
      <c r="AA990" s="2732">
        <v>0.1</v>
      </c>
    </row>
    <row r="991" spans="1:27" ht="63">
      <c r="A991" s="2705">
        <v>197</v>
      </c>
      <c r="B991" s="2723" t="s">
        <v>24142</v>
      </c>
      <c r="C991" s="2722" t="s">
        <v>24148</v>
      </c>
      <c r="D991" s="2716"/>
      <c r="E991" s="2717">
        <f t="shared" si="56"/>
        <v>0.2</v>
      </c>
      <c r="F991" s="2717">
        <f t="shared" si="47"/>
        <v>0</v>
      </c>
      <c r="G991" s="2717"/>
      <c r="H991" s="2717"/>
      <c r="I991" s="2273"/>
      <c r="J991" s="2273"/>
      <c r="K991" s="2273"/>
      <c r="L991" s="2717"/>
      <c r="M991" s="2273"/>
      <c r="N991" s="2273"/>
      <c r="O991" s="2273"/>
      <c r="P991" s="2721">
        <v>0.2</v>
      </c>
      <c r="Q991" s="2721">
        <v>0.2</v>
      </c>
      <c r="R991" s="2716">
        <v>5</v>
      </c>
      <c r="S991" s="2"/>
      <c r="T991" s="2"/>
      <c r="U991" s="2"/>
      <c r="V991" s="2273"/>
      <c r="W991" s="2273"/>
      <c r="X991" s="2273"/>
      <c r="Y991" s="2273"/>
      <c r="Z991" s="2716"/>
      <c r="AA991" s="2732">
        <v>0.2</v>
      </c>
    </row>
    <row r="992" spans="1:27" ht="63">
      <c r="A992" s="2705">
        <v>198</v>
      </c>
      <c r="B992" s="2723" t="s">
        <v>24142</v>
      </c>
      <c r="C992" s="2722" t="s">
        <v>24149</v>
      </c>
      <c r="D992" s="2716"/>
      <c r="E992" s="2717">
        <f t="shared" si="56"/>
        <v>0.2</v>
      </c>
      <c r="F992" s="2717">
        <f t="shared" si="47"/>
        <v>0</v>
      </c>
      <c r="G992" s="2717"/>
      <c r="H992" s="2717"/>
      <c r="I992" s="2273"/>
      <c r="J992" s="2273"/>
      <c r="K992" s="2273"/>
      <c r="L992" s="2717"/>
      <c r="M992" s="2273"/>
      <c r="N992" s="2273"/>
      <c r="O992" s="2273"/>
      <c r="P992" s="2721">
        <v>0.2</v>
      </c>
      <c r="Q992" s="2721">
        <v>0.2</v>
      </c>
      <c r="R992" s="2716">
        <v>5</v>
      </c>
      <c r="S992" s="2"/>
      <c r="T992" s="2"/>
      <c r="U992" s="2"/>
      <c r="V992" s="2273"/>
      <c r="W992" s="2273"/>
      <c r="X992" s="2273"/>
      <c r="Y992" s="2273"/>
      <c r="Z992" s="2716"/>
      <c r="AA992" s="2732">
        <v>0.2</v>
      </c>
    </row>
    <row r="993" spans="1:27" ht="63">
      <c r="A993" s="2705">
        <v>199</v>
      </c>
      <c r="B993" s="2723" t="s">
        <v>24150</v>
      </c>
      <c r="C993" s="2722" t="s">
        <v>24151</v>
      </c>
      <c r="D993" s="2716"/>
      <c r="E993" s="2717">
        <f t="shared" si="56"/>
        <v>0.5</v>
      </c>
      <c r="F993" s="2717">
        <f t="shared" si="47"/>
        <v>0</v>
      </c>
      <c r="G993" s="2717"/>
      <c r="H993" s="2717"/>
      <c r="I993" s="2273"/>
      <c r="J993" s="2273"/>
      <c r="K993" s="2273"/>
      <c r="L993" s="2717"/>
      <c r="M993" s="2273"/>
      <c r="N993" s="2273"/>
      <c r="O993" s="2273"/>
      <c r="P993" s="2721">
        <v>0.5</v>
      </c>
      <c r="Q993" s="2721">
        <v>0.5</v>
      </c>
      <c r="R993" s="2716">
        <v>5</v>
      </c>
      <c r="S993" s="2"/>
      <c r="T993" s="2"/>
      <c r="U993" s="2"/>
      <c r="V993" s="2273"/>
      <c r="W993" s="2273"/>
      <c r="X993" s="2273"/>
      <c r="Y993" s="2273"/>
      <c r="Z993" s="2716"/>
      <c r="AA993" s="2732">
        <v>0.5</v>
      </c>
    </row>
    <row r="994" spans="1:27" ht="63">
      <c r="A994" s="2705">
        <v>200</v>
      </c>
      <c r="B994" s="2724" t="s">
        <v>24152</v>
      </c>
      <c r="C994" s="2722" t="s">
        <v>24153</v>
      </c>
      <c r="D994" s="2716"/>
      <c r="E994" s="2717">
        <f t="shared" si="56"/>
        <v>0.1</v>
      </c>
      <c r="F994" s="2717">
        <f t="shared" si="47"/>
        <v>0</v>
      </c>
      <c r="G994" s="2717"/>
      <c r="H994" s="2717"/>
      <c r="I994" s="2273"/>
      <c r="J994" s="2273"/>
      <c r="K994" s="2273"/>
      <c r="L994" s="2717"/>
      <c r="M994" s="2273"/>
      <c r="N994" s="2273"/>
      <c r="O994" s="2273"/>
      <c r="P994" s="2721">
        <v>0.1</v>
      </c>
      <c r="Q994" s="2721">
        <v>0.1</v>
      </c>
      <c r="R994" s="2716">
        <v>5</v>
      </c>
      <c r="S994" s="2"/>
      <c r="T994" s="2"/>
      <c r="U994" s="2"/>
      <c r="V994" s="2273"/>
      <c r="W994" s="2273"/>
      <c r="X994" s="2273"/>
      <c r="Y994" s="2273"/>
      <c r="Z994" s="2716"/>
      <c r="AA994" s="2732">
        <v>0.1</v>
      </c>
    </row>
    <row r="995" spans="1:27" ht="63">
      <c r="A995" s="2705">
        <v>201</v>
      </c>
      <c r="B995" s="2723" t="s">
        <v>24154</v>
      </c>
      <c r="C995" s="2720" t="s">
        <v>24155</v>
      </c>
      <c r="D995" s="2716"/>
      <c r="E995" s="2717">
        <f t="shared" si="56"/>
        <v>0.4</v>
      </c>
      <c r="F995" s="2717">
        <f t="shared" si="47"/>
        <v>0</v>
      </c>
      <c r="G995" s="2717"/>
      <c r="H995" s="2717"/>
      <c r="I995" s="2273"/>
      <c r="J995" s="2273"/>
      <c r="K995" s="2273"/>
      <c r="L995" s="2717"/>
      <c r="M995" s="2273"/>
      <c r="N995" s="2273"/>
      <c r="O995" s="2273"/>
      <c r="P995" s="2721">
        <v>0.4</v>
      </c>
      <c r="Q995" s="2721">
        <v>0.4</v>
      </c>
      <c r="R995" s="2716">
        <v>5</v>
      </c>
      <c r="S995" s="2"/>
      <c r="T995" s="2"/>
      <c r="U995" s="2"/>
      <c r="V995" s="2273"/>
      <c r="W995" s="2273"/>
      <c r="X995" s="2273"/>
      <c r="Y995" s="2273"/>
      <c r="Z995" s="2716"/>
      <c r="AA995" s="2732">
        <v>0.4</v>
      </c>
    </row>
    <row r="996" spans="1:27" ht="63">
      <c r="A996" s="2705">
        <v>202</v>
      </c>
      <c r="B996" s="2723" t="s">
        <v>24156</v>
      </c>
      <c r="C996" s="2720" t="s">
        <v>24157</v>
      </c>
      <c r="D996" s="2716"/>
      <c r="E996" s="2717">
        <f t="shared" si="56"/>
        <v>0.2</v>
      </c>
      <c r="F996" s="2717">
        <f t="shared" si="47"/>
        <v>0</v>
      </c>
      <c r="G996" s="2717"/>
      <c r="H996" s="2717"/>
      <c r="I996" s="2273"/>
      <c r="J996" s="2273"/>
      <c r="K996" s="2273"/>
      <c r="L996" s="2717"/>
      <c r="M996" s="2273"/>
      <c r="N996" s="2273"/>
      <c r="O996" s="2273"/>
      <c r="P996" s="2721">
        <v>0.2</v>
      </c>
      <c r="Q996" s="2721">
        <v>0.2</v>
      </c>
      <c r="R996" s="2716">
        <v>5</v>
      </c>
      <c r="S996" s="2"/>
      <c r="T996" s="2"/>
      <c r="U996" s="2"/>
      <c r="V996" s="2273"/>
      <c r="W996" s="2273"/>
      <c r="X996" s="2273"/>
      <c r="Y996" s="2273"/>
      <c r="Z996" s="2716"/>
      <c r="AA996" s="2732">
        <v>0.2</v>
      </c>
    </row>
    <row r="997" spans="1:27" ht="63">
      <c r="A997" s="2705">
        <v>203</v>
      </c>
      <c r="B997" s="2723" t="s">
        <v>24156</v>
      </c>
      <c r="C997" s="2720" t="s">
        <v>24158</v>
      </c>
      <c r="D997" s="2716"/>
      <c r="E997" s="2717">
        <f t="shared" si="56"/>
        <v>0.2</v>
      </c>
      <c r="F997" s="2717">
        <f t="shared" si="47"/>
        <v>0</v>
      </c>
      <c r="G997" s="2717"/>
      <c r="H997" s="2717"/>
      <c r="I997" s="2273"/>
      <c r="J997" s="2273"/>
      <c r="K997" s="2273"/>
      <c r="L997" s="2717"/>
      <c r="M997" s="2273"/>
      <c r="N997" s="2273"/>
      <c r="O997" s="2273"/>
      <c r="P997" s="2721">
        <v>0.2</v>
      </c>
      <c r="Q997" s="2721">
        <v>0.2</v>
      </c>
      <c r="R997" s="2716">
        <v>5</v>
      </c>
      <c r="S997" s="2"/>
      <c r="T997" s="2"/>
      <c r="U997" s="2"/>
      <c r="V997" s="2273"/>
      <c r="W997" s="2273"/>
      <c r="X997" s="2273"/>
      <c r="Y997" s="2273"/>
      <c r="Z997" s="2716"/>
      <c r="AA997" s="2732">
        <v>0.2</v>
      </c>
    </row>
    <row r="998" spans="1:27" ht="63">
      <c r="A998" s="2705">
        <v>204</v>
      </c>
      <c r="B998" s="2723" t="s">
        <v>24159</v>
      </c>
      <c r="C998" s="2720" t="s">
        <v>24160</v>
      </c>
      <c r="D998" s="2716"/>
      <c r="E998" s="2717">
        <f t="shared" si="56"/>
        <v>0.2</v>
      </c>
      <c r="F998" s="2717">
        <f t="shared" si="47"/>
        <v>0</v>
      </c>
      <c r="G998" s="2717"/>
      <c r="H998" s="2717"/>
      <c r="I998" s="2273"/>
      <c r="J998" s="2273"/>
      <c r="K998" s="2273"/>
      <c r="L998" s="2717"/>
      <c r="M998" s="2273"/>
      <c r="N998" s="2273"/>
      <c r="O998" s="2273"/>
      <c r="P998" s="2721">
        <v>0.2</v>
      </c>
      <c r="Q998" s="2721">
        <v>0.2</v>
      </c>
      <c r="R998" s="2716">
        <v>5</v>
      </c>
      <c r="S998" s="2"/>
      <c r="T998" s="2"/>
      <c r="U998" s="2"/>
      <c r="V998" s="2273"/>
      <c r="W998" s="2273"/>
      <c r="X998" s="2273"/>
      <c r="Y998" s="2273"/>
      <c r="Z998" s="2716"/>
      <c r="AA998" s="2732">
        <v>0.2</v>
      </c>
    </row>
    <row r="999" spans="1:27" ht="63">
      <c r="A999" s="2705">
        <v>205</v>
      </c>
      <c r="B999" s="2723" t="s">
        <v>24156</v>
      </c>
      <c r="C999" s="2720" t="s">
        <v>24161</v>
      </c>
      <c r="D999" s="2716"/>
      <c r="E999" s="2717">
        <f t="shared" si="56"/>
        <v>0.1</v>
      </c>
      <c r="F999" s="2717">
        <f t="shared" si="47"/>
        <v>0</v>
      </c>
      <c r="G999" s="2717"/>
      <c r="H999" s="2717"/>
      <c r="I999" s="2273"/>
      <c r="J999" s="2273"/>
      <c r="K999" s="2273"/>
      <c r="L999" s="2717"/>
      <c r="M999" s="2273"/>
      <c r="N999" s="2273"/>
      <c r="O999" s="2273"/>
      <c r="P999" s="2721">
        <v>0.1</v>
      </c>
      <c r="Q999" s="2721">
        <v>0.1</v>
      </c>
      <c r="R999" s="2716">
        <v>5</v>
      </c>
      <c r="S999" s="2"/>
      <c r="T999" s="2"/>
      <c r="U999" s="2"/>
      <c r="V999" s="2273"/>
      <c r="W999" s="2273"/>
      <c r="X999" s="2273"/>
      <c r="Y999" s="2273"/>
      <c r="Z999" s="2716"/>
      <c r="AA999" s="2732">
        <v>0.1</v>
      </c>
    </row>
    <row r="1000" spans="1:27" ht="47.25">
      <c r="A1000" s="2705">
        <v>206</v>
      </c>
      <c r="B1000" s="2724" t="s">
        <v>24162</v>
      </c>
      <c r="C1000" s="2720" t="s">
        <v>24163</v>
      </c>
      <c r="D1000" s="2716"/>
      <c r="E1000" s="2717">
        <f t="shared" si="56"/>
        <v>0.1</v>
      </c>
      <c r="F1000" s="2717">
        <f t="shared" si="47"/>
        <v>0</v>
      </c>
      <c r="G1000" s="2717"/>
      <c r="H1000" s="2717"/>
      <c r="I1000" s="2273"/>
      <c r="J1000" s="2273"/>
      <c r="K1000" s="2273"/>
      <c r="L1000" s="2717"/>
      <c r="M1000" s="2273"/>
      <c r="N1000" s="2273"/>
      <c r="O1000" s="2273"/>
      <c r="P1000" s="2721">
        <v>0.1</v>
      </c>
      <c r="Q1000" s="2721">
        <v>0.1</v>
      </c>
      <c r="R1000" s="2716">
        <v>5</v>
      </c>
      <c r="S1000" s="2"/>
      <c r="T1000" s="2"/>
      <c r="U1000" s="2"/>
      <c r="V1000" s="2273"/>
      <c r="W1000" s="2273"/>
      <c r="X1000" s="2273"/>
      <c r="Y1000" s="2273"/>
      <c r="Z1000" s="2716"/>
      <c r="AA1000" s="2732">
        <v>0.1</v>
      </c>
    </row>
    <row r="1001" spans="1:27" ht="47.25">
      <c r="A1001" s="2705">
        <v>207</v>
      </c>
      <c r="B1001" s="2723" t="s">
        <v>24164</v>
      </c>
      <c r="C1001" s="2720" t="s">
        <v>24165</v>
      </c>
      <c r="D1001" s="2716"/>
      <c r="E1001" s="2717">
        <f t="shared" ref="E1001:E1039" si="57">G1001+H1001+I1001+J1001</f>
        <v>0.2</v>
      </c>
      <c r="F1001" s="2717">
        <f t="shared" si="47"/>
        <v>0.2</v>
      </c>
      <c r="G1001" s="2717">
        <v>0.2</v>
      </c>
      <c r="H1001" s="2717"/>
      <c r="I1001" s="2273"/>
      <c r="J1001" s="2273"/>
      <c r="K1001" s="2273"/>
      <c r="L1001" s="2717"/>
      <c r="M1001" s="2273"/>
      <c r="N1001" s="2273"/>
      <c r="O1001" s="2273"/>
      <c r="P1001" s="2721"/>
      <c r="Q1001" s="2721"/>
      <c r="R1001" s="2716">
        <v>5</v>
      </c>
      <c r="S1001" s="2"/>
      <c r="T1001" s="2"/>
      <c r="U1001" s="2"/>
      <c r="V1001" s="2273"/>
      <c r="W1001" s="2273"/>
      <c r="X1001" s="2273"/>
      <c r="Y1001" s="2273"/>
      <c r="Z1001" s="2717">
        <v>0.2</v>
      </c>
      <c r="AA1001" s="2716"/>
    </row>
    <row r="1002" spans="1:27" ht="63">
      <c r="A1002" s="2705">
        <v>208</v>
      </c>
      <c r="B1002" s="2723" t="s">
        <v>24166</v>
      </c>
      <c r="C1002" s="2720" t="s">
        <v>24167</v>
      </c>
      <c r="D1002" s="2716"/>
      <c r="E1002" s="2717">
        <f t="shared" ref="E1002:E1019" si="58">G1002+Q1002+I1002+J1002</f>
        <v>0.2</v>
      </c>
      <c r="F1002" s="2717">
        <f t="shared" si="47"/>
        <v>0</v>
      </c>
      <c r="G1002" s="2717"/>
      <c r="H1002" s="2717"/>
      <c r="I1002" s="2273"/>
      <c r="J1002" s="2273"/>
      <c r="K1002" s="2273"/>
      <c r="L1002" s="2717"/>
      <c r="M1002" s="2273"/>
      <c r="N1002" s="2273"/>
      <c r="O1002" s="2273"/>
      <c r="P1002" s="2721">
        <v>0.2</v>
      </c>
      <c r="Q1002" s="2721">
        <v>0.2</v>
      </c>
      <c r="R1002" s="2716">
        <v>5</v>
      </c>
      <c r="S1002" s="2"/>
      <c r="T1002" s="2"/>
      <c r="U1002" s="2"/>
      <c r="V1002" s="2273"/>
      <c r="W1002" s="2273"/>
      <c r="X1002" s="2273"/>
      <c r="Y1002" s="2273"/>
      <c r="Z1002" s="2716"/>
      <c r="AA1002" s="2732">
        <v>0.2</v>
      </c>
    </row>
    <row r="1003" spans="1:27" ht="63">
      <c r="A1003" s="2705">
        <v>209</v>
      </c>
      <c r="B1003" s="2723" t="s">
        <v>24166</v>
      </c>
      <c r="C1003" s="2720" t="s">
        <v>24168</v>
      </c>
      <c r="D1003" s="2716"/>
      <c r="E1003" s="2717">
        <f t="shared" si="58"/>
        <v>0.4</v>
      </c>
      <c r="F1003" s="2717">
        <f t="shared" si="47"/>
        <v>0</v>
      </c>
      <c r="G1003" s="2717"/>
      <c r="H1003" s="2717"/>
      <c r="I1003" s="2273"/>
      <c r="J1003" s="2273"/>
      <c r="K1003" s="2273"/>
      <c r="L1003" s="2717"/>
      <c r="M1003" s="2273"/>
      <c r="N1003" s="2273"/>
      <c r="O1003" s="2273"/>
      <c r="P1003" s="2721">
        <v>0.4</v>
      </c>
      <c r="Q1003" s="2721">
        <v>0.4</v>
      </c>
      <c r="R1003" s="2716">
        <v>5</v>
      </c>
      <c r="S1003" s="2"/>
      <c r="T1003" s="2"/>
      <c r="U1003" s="2"/>
      <c r="V1003" s="2273"/>
      <c r="W1003" s="2273"/>
      <c r="X1003" s="2273"/>
      <c r="Y1003" s="2273"/>
      <c r="Z1003" s="2716"/>
      <c r="AA1003" s="2732">
        <v>0.4</v>
      </c>
    </row>
    <row r="1004" spans="1:27" ht="63">
      <c r="A1004" s="2705">
        <v>210</v>
      </c>
      <c r="B1004" s="2723" t="s">
        <v>24166</v>
      </c>
      <c r="C1004" s="2720" t="s">
        <v>24169</v>
      </c>
      <c r="D1004" s="2716"/>
      <c r="E1004" s="2717">
        <f t="shared" si="58"/>
        <v>0.3</v>
      </c>
      <c r="F1004" s="2717">
        <f t="shared" si="47"/>
        <v>0</v>
      </c>
      <c r="G1004" s="2717"/>
      <c r="H1004" s="2717"/>
      <c r="I1004" s="2273"/>
      <c r="J1004" s="2273"/>
      <c r="K1004" s="2273"/>
      <c r="L1004" s="2717"/>
      <c r="M1004" s="2273"/>
      <c r="N1004" s="2273"/>
      <c r="O1004" s="2273"/>
      <c r="P1004" s="2721">
        <v>0.3</v>
      </c>
      <c r="Q1004" s="2721">
        <v>0.3</v>
      </c>
      <c r="R1004" s="2716">
        <v>5</v>
      </c>
      <c r="S1004" s="2"/>
      <c r="T1004" s="2"/>
      <c r="U1004" s="2"/>
      <c r="V1004" s="2273"/>
      <c r="W1004" s="2273"/>
      <c r="X1004" s="2273"/>
      <c r="Y1004" s="2273"/>
      <c r="Z1004" s="2716"/>
      <c r="AA1004" s="2732">
        <v>0.3</v>
      </c>
    </row>
    <row r="1005" spans="1:27" ht="63">
      <c r="A1005" s="2705">
        <v>211</v>
      </c>
      <c r="B1005" s="2723" t="s">
        <v>24170</v>
      </c>
      <c r="C1005" s="2720" t="s">
        <v>24171</v>
      </c>
      <c r="D1005" s="2716"/>
      <c r="E1005" s="2717">
        <f t="shared" si="58"/>
        <v>0.1</v>
      </c>
      <c r="F1005" s="2717">
        <f t="shared" si="47"/>
        <v>0</v>
      </c>
      <c r="G1005" s="2717"/>
      <c r="H1005" s="2717"/>
      <c r="I1005" s="2273"/>
      <c r="J1005" s="2273"/>
      <c r="K1005" s="2273"/>
      <c r="L1005" s="2717"/>
      <c r="M1005" s="2273"/>
      <c r="N1005" s="2273"/>
      <c r="O1005" s="2273"/>
      <c r="P1005" s="2721">
        <v>0.1</v>
      </c>
      <c r="Q1005" s="2721">
        <v>0.1</v>
      </c>
      <c r="R1005" s="2716">
        <v>5</v>
      </c>
      <c r="S1005" s="2"/>
      <c r="T1005" s="2"/>
      <c r="U1005" s="2"/>
      <c r="V1005" s="2273"/>
      <c r="W1005" s="2273"/>
      <c r="X1005" s="2273"/>
      <c r="Y1005" s="2273"/>
      <c r="Z1005" s="2716"/>
      <c r="AA1005" s="2732">
        <v>0.1</v>
      </c>
    </row>
    <row r="1006" spans="1:27" ht="47.25">
      <c r="A1006" s="2705">
        <v>212</v>
      </c>
      <c r="B1006" s="2723" t="s">
        <v>24172</v>
      </c>
      <c r="C1006" s="2720" t="s">
        <v>24173</v>
      </c>
      <c r="D1006" s="2716"/>
      <c r="E1006" s="2717">
        <f t="shared" si="58"/>
        <v>0.1</v>
      </c>
      <c r="F1006" s="2717">
        <f t="shared" si="47"/>
        <v>0</v>
      </c>
      <c r="G1006" s="2717"/>
      <c r="H1006" s="2717"/>
      <c r="I1006" s="2273"/>
      <c r="J1006" s="2273"/>
      <c r="K1006" s="2273"/>
      <c r="L1006" s="2717"/>
      <c r="M1006" s="2273"/>
      <c r="N1006" s="2273"/>
      <c r="O1006" s="2273"/>
      <c r="P1006" s="2721">
        <v>0.1</v>
      </c>
      <c r="Q1006" s="2721">
        <v>0.1</v>
      </c>
      <c r="R1006" s="2716">
        <v>5</v>
      </c>
      <c r="S1006" s="2"/>
      <c r="T1006" s="2"/>
      <c r="U1006" s="2"/>
      <c r="V1006" s="2273"/>
      <c r="W1006" s="2273"/>
      <c r="X1006" s="2273"/>
      <c r="Y1006" s="2273"/>
      <c r="Z1006" s="2716"/>
      <c r="AA1006" s="2732">
        <v>0.1</v>
      </c>
    </row>
    <row r="1007" spans="1:27" ht="47.25">
      <c r="A1007" s="2705">
        <v>213</v>
      </c>
      <c r="B1007" s="2724" t="s">
        <v>24174</v>
      </c>
      <c r="C1007" s="2720" t="s">
        <v>24175</v>
      </c>
      <c r="D1007" s="2716"/>
      <c r="E1007" s="2717">
        <f t="shared" si="58"/>
        <v>0.2</v>
      </c>
      <c r="F1007" s="2717">
        <f t="shared" si="47"/>
        <v>0</v>
      </c>
      <c r="G1007" s="2717"/>
      <c r="H1007" s="2717"/>
      <c r="I1007" s="2273"/>
      <c r="J1007" s="2273"/>
      <c r="K1007" s="2273"/>
      <c r="L1007" s="2717"/>
      <c r="M1007" s="2273"/>
      <c r="N1007" s="2273"/>
      <c r="O1007" s="2273"/>
      <c r="P1007" s="2721">
        <v>0.2</v>
      </c>
      <c r="Q1007" s="2721">
        <v>0.2</v>
      </c>
      <c r="R1007" s="2716">
        <v>5</v>
      </c>
      <c r="S1007" s="2"/>
      <c r="T1007" s="2"/>
      <c r="U1007" s="2"/>
      <c r="V1007" s="2273"/>
      <c r="W1007" s="2273"/>
      <c r="X1007" s="2273"/>
      <c r="Y1007" s="2273"/>
      <c r="Z1007" s="2716"/>
      <c r="AA1007" s="2732">
        <v>0.2</v>
      </c>
    </row>
    <row r="1008" spans="1:27" ht="63">
      <c r="A1008" s="2705">
        <v>214</v>
      </c>
      <c r="B1008" s="2723" t="s">
        <v>24176</v>
      </c>
      <c r="C1008" s="2720" t="s">
        <v>24177</v>
      </c>
      <c r="D1008" s="2716"/>
      <c r="E1008" s="2717">
        <f t="shared" si="58"/>
        <v>0.6</v>
      </c>
      <c r="F1008" s="2717">
        <f t="shared" si="47"/>
        <v>0</v>
      </c>
      <c r="G1008" s="2717"/>
      <c r="H1008" s="2717"/>
      <c r="I1008" s="2273"/>
      <c r="J1008" s="2273"/>
      <c r="K1008" s="2273"/>
      <c r="L1008" s="2717"/>
      <c r="M1008" s="2273"/>
      <c r="N1008" s="2273"/>
      <c r="O1008" s="2273"/>
      <c r="P1008" s="2721">
        <v>0.6</v>
      </c>
      <c r="Q1008" s="2721">
        <v>0.6</v>
      </c>
      <c r="R1008" s="2716">
        <v>5</v>
      </c>
      <c r="S1008" s="2"/>
      <c r="T1008" s="2"/>
      <c r="U1008" s="2"/>
      <c r="V1008" s="2273"/>
      <c r="W1008" s="2273"/>
      <c r="X1008" s="2273"/>
      <c r="Y1008" s="2273"/>
      <c r="Z1008" s="2716"/>
      <c r="AA1008" s="2732">
        <v>0.6</v>
      </c>
    </row>
    <row r="1009" spans="1:27" ht="47.25">
      <c r="A1009" s="2705">
        <v>215</v>
      </c>
      <c r="B1009" s="2723" t="s">
        <v>24178</v>
      </c>
      <c r="C1009" s="2720" t="s">
        <v>24179</v>
      </c>
      <c r="D1009" s="2716"/>
      <c r="E1009" s="2717">
        <f t="shared" si="58"/>
        <v>0.2</v>
      </c>
      <c r="F1009" s="2717">
        <f t="shared" si="47"/>
        <v>0</v>
      </c>
      <c r="G1009" s="2717"/>
      <c r="H1009" s="2717"/>
      <c r="I1009" s="2273"/>
      <c r="J1009" s="2273"/>
      <c r="K1009" s="2273"/>
      <c r="L1009" s="2717"/>
      <c r="M1009" s="2273"/>
      <c r="N1009" s="2273"/>
      <c r="O1009" s="2273"/>
      <c r="P1009" s="2721">
        <v>0.2</v>
      </c>
      <c r="Q1009" s="2721">
        <v>0.2</v>
      </c>
      <c r="R1009" s="2716">
        <v>5</v>
      </c>
      <c r="S1009" s="2"/>
      <c r="T1009" s="2"/>
      <c r="U1009" s="2"/>
      <c r="V1009" s="2273"/>
      <c r="W1009" s="2273"/>
      <c r="X1009" s="2273"/>
      <c r="Y1009" s="2273"/>
      <c r="Z1009" s="2716"/>
      <c r="AA1009" s="2732">
        <v>0.2</v>
      </c>
    </row>
    <row r="1010" spans="1:27" ht="63">
      <c r="A1010" s="2705">
        <v>216</v>
      </c>
      <c r="B1010" s="2723" t="s">
        <v>24180</v>
      </c>
      <c r="C1010" s="2720" t="s">
        <v>24181</v>
      </c>
      <c r="D1010" s="2716"/>
      <c r="E1010" s="2717">
        <f t="shared" si="58"/>
        <v>0.1</v>
      </c>
      <c r="F1010" s="2717">
        <f t="shared" si="47"/>
        <v>0</v>
      </c>
      <c r="G1010" s="2717"/>
      <c r="H1010" s="2717"/>
      <c r="I1010" s="2273"/>
      <c r="J1010" s="2273"/>
      <c r="K1010" s="2273"/>
      <c r="L1010" s="2717"/>
      <c r="M1010" s="2273"/>
      <c r="N1010" s="2273"/>
      <c r="O1010" s="2273"/>
      <c r="P1010" s="2721">
        <v>0.1</v>
      </c>
      <c r="Q1010" s="2721">
        <v>0.1</v>
      </c>
      <c r="R1010" s="2716">
        <v>5</v>
      </c>
      <c r="S1010" s="2"/>
      <c r="T1010" s="2"/>
      <c r="U1010" s="2"/>
      <c r="V1010" s="2273"/>
      <c r="W1010" s="2273"/>
      <c r="X1010" s="2273"/>
      <c r="Y1010" s="2273"/>
      <c r="Z1010" s="2716"/>
      <c r="AA1010" s="2732">
        <v>0.1</v>
      </c>
    </row>
    <row r="1011" spans="1:27" ht="63">
      <c r="A1011" s="2705">
        <v>217</v>
      </c>
      <c r="B1011" s="2724" t="s">
        <v>24182</v>
      </c>
      <c r="C1011" s="2720" t="s">
        <v>24183</v>
      </c>
      <c r="D1011" s="2716"/>
      <c r="E1011" s="2717">
        <f t="shared" si="58"/>
        <v>0.1</v>
      </c>
      <c r="F1011" s="2717">
        <f t="shared" si="47"/>
        <v>0</v>
      </c>
      <c r="G1011" s="2717"/>
      <c r="H1011" s="2717"/>
      <c r="I1011" s="2273"/>
      <c r="J1011" s="2273"/>
      <c r="K1011" s="2273"/>
      <c r="L1011" s="2717"/>
      <c r="M1011" s="2273"/>
      <c r="N1011" s="2273"/>
      <c r="O1011" s="2273"/>
      <c r="P1011" s="2721">
        <v>0.1</v>
      </c>
      <c r="Q1011" s="2721">
        <v>0.1</v>
      </c>
      <c r="R1011" s="2716">
        <v>5</v>
      </c>
      <c r="S1011" s="2"/>
      <c r="T1011" s="2"/>
      <c r="U1011" s="2"/>
      <c r="V1011" s="2273"/>
      <c r="W1011" s="2273"/>
      <c r="X1011" s="2273"/>
      <c r="Y1011" s="2273"/>
      <c r="Z1011" s="2716"/>
      <c r="AA1011" s="2732">
        <v>0.1</v>
      </c>
    </row>
    <row r="1012" spans="1:27" ht="63">
      <c r="A1012" s="2705">
        <v>218</v>
      </c>
      <c r="B1012" s="2723" t="s">
        <v>24184</v>
      </c>
      <c r="C1012" s="2720" t="s">
        <v>24185</v>
      </c>
      <c r="D1012" s="2716"/>
      <c r="E1012" s="2717">
        <f t="shared" si="58"/>
        <v>0.5</v>
      </c>
      <c r="F1012" s="2717">
        <f t="shared" si="47"/>
        <v>0</v>
      </c>
      <c r="G1012" s="2717"/>
      <c r="H1012" s="2717"/>
      <c r="I1012" s="2273"/>
      <c r="J1012" s="2273"/>
      <c r="K1012" s="2273"/>
      <c r="L1012" s="2717"/>
      <c r="M1012" s="2273"/>
      <c r="N1012" s="2273"/>
      <c r="O1012" s="2273"/>
      <c r="P1012" s="2721">
        <v>0.5</v>
      </c>
      <c r="Q1012" s="2721">
        <v>0.5</v>
      </c>
      <c r="R1012" s="2716">
        <v>5</v>
      </c>
      <c r="S1012" s="2"/>
      <c r="T1012" s="2"/>
      <c r="U1012" s="2"/>
      <c r="V1012" s="2273"/>
      <c r="W1012" s="2273"/>
      <c r="X1012" s="2273"/>
      <c r="Y1012" s="2273"/>
      <c r="Z1012" s="2716"/>
      <c r="AA1012" s="2732">
        <v>0.5</v>
      </c>
    </row>
    <row r="1013" spans="1:27" ht="63">
      <c r="A1013" s="2705">
        <v>219</v>
      </c>
      <c r="B1013" s="2723" t="s">
        <v>24186</v>
      </c>
      <c r="C1013" s="2720" t="s">
        <v>24187</v>
      </c>
      <c r="D1013" s="2716"/>
      <c r="E1013" s="2717">
        <f t="shared" si="58"/>
        <v>0.1</v>
      </c>
      <c r="F1013" s="2717">
        <f t="shared" si="47"/>
        <v>0</v>
      </c>
      <c r="G1013" s="2717"/>
      <c r="H1013" s="2717"/>
      <c r="I1013" s="2273"/>
      <c r="J1013" s="2273"/>
      <c r="K1013" s="2273"/>
      <c r="L1013" s="2717"/>
      <c r="M1013" s="2273"/>
      <c r="N1013" s="2273"/>
      <c r="O1013" s="2273"/>
      <c r="P1013" s="2721">
        <v>0.1</v>
      </c>
      <c r="Q1013" s="2721">
        <v>0.1</v>
      </c>
      <c r="R1013" s="2716">
        <v>5</v>
      </c>
      <c r="S1013" s="2"/>
      <c r="T1013" s="2"/>
      <c r="U1013" s="2"/>
      <c r="V1013" s="2273"/>
      <c r="W1013" s="2273"/>
      <c r="X1013" s="2273"/>
      <c r="Y1013" s="2273"/>
      <c r="Z1013" s="2716"/>
      <c r="AA1013" s="2732">
        <v>0.1</v>
      </c>
    </row>
    <row r="1014" spans="1:27" ht="63">
      <c r="A1014" s="2705">
        <v>220</v>
      </c>
      <c r="B1014" s="2723" t="s">
        <v>24188</v>
      </c>
      <c r="C1014" s="2720" t="s">
        <v>24189</v>
      </c>
      <c r="D1014" s="2716"/>
      <c r="E1014" s="2717">
        <f t="shared" si="58"/>
        <v>0.3</v>
      </c>
      <c r="F1014" s="2717">
        <f t="shared" si="47"/>
        <v>0</v>
      </c>
      <c r="G1014" s="2717"/>
      <c r="H1014" s="2717"/>
      <c r="I1014" s="2273"/>
      <c r="J1014" s="2273"/>
      <c r="K1014" s="2273"/>
      <c r="L1014" s="2717"/>
      <c r="M1014" s="2273"/>
      <c r="N1014" s="2273"/>
      <c r="O1014" s="2273"/>
      <c r="P1014" s="2721">
        <v>0.3</v>
      </c>
      <c r="Q1014" s="2721">
        <v>0.3</v>
      </c>
      <c r="R1014" s="2716">
        <v>5</v>
      </c>
      <c r="S1014" s="2"/>
      <c r="T1014" s="2"/>
      <c r="U1014" s="2"/>
      <c r="V1014" s="2273"/>
      <c r="W1014" s="2273"/>
      <c r="X1014" s="2273"/>
      <c r="Y1014" s="2273"/>
      <c r="Z1014" s="2716"/>
      <c r="AA1014" s="2732">
        <v>0.3</v>
      </c>
    </row>
    <row r="1015" spans="1:27" ht="63">
      <c r="A1015" s="2705">
        <v>221</v>
      </c>
      <c r="B1015" s="2723" t="s">
        <v>24190</v>
      </c>
      <c r="C1015" s="2720" t="s">
        <v>24191</v>
      </c>
      <c r="D1015" s="2716"/>
      <c r="E1015" s="2717">
        <f t="shared" si="58"/>
        <v>0.4</v>
      </c>
      <c r="F1015" s="2717">
        <f t="shared" si="47"/>
        <v>0</v>
      </c>
      <c r="G1015" s="2717"/>
      <c r="H1015" s="2717"/>
      <c r="I1015" s="2273"/>
      <c r="J1015" s="2273"/>
      <c r="K1015" s="2273"/>
      <c r="L1015" s="2717"/>
      <c r="M1015" s="2273"/>
      <c r="N1015" s="2273"/>
      <c r="O1015" s="2273"/>
      <c r="P1015" s="2721">
        <v>0.4</v>
      </c>
      <c r="Q1015" s="2721">
        <v>0.4</v>
      </c>
      <c r="R1015" s="2716">
        <v>5</v>
      </c>
      <c r="S1015" s="2"/>
      <c r="T1015" s="2"/>
      <c r="U1015" s="2"/>
      <c r="V1015" s="2273"/>
      <c r="W1015" s="2273"/>
      <c r="X1015" s="2273"/>
      <c r="Y1015" s="2273"/>
      <c r="Z1015" s="2716"/>
      <c r="AA1015" s="2732">
        <v>0.4</v>
      </c>
    </row>
    <row r="1016" spans="1:27" ht="47.25">
      <c r="A1016" s="2705">
        <v>222</v>
      </c>
      <c r="B1016" s="2724" t="s">
        <v>24192</v>
      </c>
      <c r="C1016" s="2720" t="s">
        <v>24193</v>
      </c>
      <c r="D1016" s="2716"/>
      <c r="E1016" s="2717">
        <f t="shared" si="58"/>
        <v>0.1</v>
      </c>
      <c r="F1016" s="2717">
        <f t="shared" si="47"/>
        <v>0</v>
      </c>
      <c r="G1016" s="2717"/>
      <c r="H1016" s="2717"/>
      <c r="I1016" s="2273"/>
      <c r="J1016" s="2273"/>
      <c r="K1016" s="2273"/>
      <c r="L1016" s="2717"/>
      <c r="M1016" s="2273"/>
      <c r="N1016" s="2273"/>
      <c r="O1016" s="2273"/>
      <c r="P1016" s="2721">
        <v>0.1</v>
      </c>
      <c r="Q1016" s="2721">
        <v>0.1</v>
      </c>
      <c r="R1016" s="2716">
        <v>5</v>
      </c>
      <c r="S1016" s="2"/>
      <c r="T1016" s="2"/>
      <c r="U1016" s="2"/>
      <c r="V1016" s="2273"/>
      <c r="W1016" s="2273"/>
      <c r="X1016" s="2273"/>
      <c r="Y1016" s="2273"/>
      <c r="Z1016" s="2716"/>
      <c r="AA1016" s="2732">
        <v>0.1</v>
      </c>
    </row>
    <row r="1017" spans="1:27" ht="63">
      <c r="A1017" s="2705">
        <v>223</v>
      </c>
      <c r="B1017" s="2723" t="s">
        <v>24194</v>
      </c>
      <c r="C1017" s="2720" t="s">
        <v>24195</v>
      </c>
      <c r="D1017" s="2716"/>
      <c r="E1017" s="2717">
        <f t="shared" si="58"/>
        <v>0.7</v>
      </c>
      <c r="F1017" s="2717">
        <f t="shared" si="47"/>
        <v>0</v>
      </c>
      <c r="G1017" s="2717"/>
      <c r="H1017" s="2717"/>
      <c r="I1017" s="2273"/>
      <c r="J1017" s="2273"/>
      <c r="K1017" s="2273"/>
      <c r="L1017" s="2717"/>
      <c r="M1017" s="2273"/>
      <c r="N1017" s="2273"/>
      <c r="O1017" s="2273"/>
      <c r="P1017" s="2721">
        <v>0.7</v>
      </c>
      <c r="Q1017" s="2721">
        <v>0.7</v>
      </c>
      <c r="R1017" s="2716">
        <v>5</v>
      </c>
      <c r="S1017" s="2"/>
      <c r="T1017" s="2"/>
      <c r="U1017" s="2"/>
      <c r="V1017" s="2273"/>
      <c r="W1017" s="2273"/>
      <c r="X1017" s="2273"/>
      <c r="Y1017" s="2273"/>
      <c r="Z1017" s="2716"/>
      <c r="AA1017" s="2732">
        <v>0.7</v>
      </c>
    </row>
    <row r="1018" spans="1:27" ht="63">
      <c r="A1018" s="2705">
        <v>224</v>
      </c>
      <c r="B1018" s="2723" t="s">
        <v>24196</v>
      </c>
      <c r="C1018" s="2720" t="s">
        <v>24197</v>
      </c>
      <c r="D1018" s="2716"/>
      <c r="E1018" s="2717">
        <f t="shared" si="58"/>
        <v>0.1</v>
      </c>
      <c r="F1018" s="2717">
        <f t="shared" si="47"/>
        <v>0</v>
      </c>
      <c r="G1018" s="2717"/>
      <c r="H1018" s="2717"/>
      <c r="I1018" s="2273"/>
      <c r="J1018" s="2273"/>
      <c r="K1018" s="2273"/>
      <c r="L1018" s="2717"/>
      <c r="M1018" s="2273"/>
      <c r="N1018" s="2273"/>
      <c r="O1018" s="2273"/>
      <c r="P1018" s="2721">
        <v>0.1</v>
      </c>
      <c r="Q1018" s="2721">
        <v>0.1</v>
      </c>
      <c r="R1018" s="2716">
        <v>5</v>
      </c>
      <c r="S1018" s="2"/>
      <c r="T1018" s="2"/>
      <c r="U1018" s="2"/>
      <c r="V1018" s="2273"/>
      <c r="W1018" s="2273"/>
      <c r="X1018" s="2273"/>
      <c r="Y1018" s="2273"/>
      <c r="Z1018" s="2716"/>
      <c r="AA1018" s="2732">
        <v>0.1</v>
      </c>
    </row>
    <row r="1019" spans="1:27" ht="47.25">
      <c r="A1019" s="2705">
        <v>225</v>
      </c>
      <c r="B1019" s="2724" t="s">
        <v>24198</v>
      </c>
      <c r="C1019" s="2720" t="s">
        <v>24199</v>
      </c>
      <c r="D1019" s="2716"/>
      <c r="E1019" s="2717">
        <f t="shared" si="58"/>
        <v>0.05</v>
      </c>
      <c r="F1019" s="2717">
        <f t="shared" si="47"/>
        <v>0</v>
      </c>
      <c r="G1019" s="2717"/>
      <c r="H1019" s="2717"/>
      <c r="I1019" s="2273"/>
      <c r="J1019" s="2273"/>
      <c r="K1019" s="2273"/>
      <c r="L1019" s="2717"/>
      <c r="M1019" s="2273"/>
      <c r="N1019" s="2273"/>
      <c r="O1019" s="2273"/>
      <c r="P1019" s="2721">
        <v>0.05</v>
      </c>
      <c r="Q1019" s="2721">
        <v>0.05</v>
      </c>
      <c r="R1019" s="2716">
        <v>5</v>
      </c>
      <c r="S1019" s="2"/>
      <c r="T1019" s="2"/>
      <c r="U1019" s="2"/>
      <c r="V1019" s="2273"/>
      <c r="W1019" s="2273"/>
      <c r="X1019" s="2273"/>
      <c r="Y1019" s="2273"/>
      <c r="Z1019" s="2716"/>
      <c r="AA1019" s="2732">
        <v>0.05</v>
      </c>
    </row>
    <row r="1020" spans="1:27" ht="63">
      <c r="A1020" s="2705">
        <v>226</v>
      </c>
      <c r="B1020" s="2723" t="s">
        <v>24200</v>
      </c>
      <c r="C1020" s="2720" t="s">
        <v>24201</v>
      </c>
      <c r="D1020" s="2716"/>
      <c r="E1020" s="2717">
        <f t="shared" si="57"/>
        <v>0.7</v>
      </c>
      <c r="F1020" s="2717">
        <f t="shared" si="47"/>
        <v>0.7</v>
      </c>
      <c r="G1020" s="2717">
        <v>0.7</v>
      </c>
      <c r="H1020" s="2717"/>
      <c r="I1020" s="2273"/>
      <c r="J1020" s="2273"/>
      <c r="K1020" s="2273"/>
      <c r="L1020" s="2717"/>
      <c r="M1020" s="2273"/>
      <c r="N1020" s="2273"/>
      <c r="O1020" s="2273"/>
      <c r="P1020" s="2721"/>
      <c r="Q1020" s="2721"/>
      <c r="R1020" s="2716">
        <v>5</v>
      </c>
      <c r="S1020" s="2"/>
      <c r="T1020" s="2"/>
      <c r="U1020" s="2"/>
      <c r="V1020" s="2273"/>
      <c r="W1020" s="2273"/>
      <c r="X1020" s="2273"/>
      <c r="Y1020" s="2273"/>
      <c r="Z1020" s="2717">
        <v>0.7</v>
      </c>
      <c r="AA1020" s="2716"/>
    </row>
    <row r="1021" spans="1:27" ht="47.25">
      <c r="A1021" s="2705">
        <v>227</v>
      </c>
      <c r="B1021" s="2723" t="s">
        <v>24202</v>
      </c>
      <c r="C1021" s="2720" t="s">
        <v>24203</v>
      </c>
      <c r="D1021" s="2716"/>
      <c r="E1021" s="2717">
        <f t="shared" si="57"/>
        <v>0</v>
      </c>
      <c r="F1021" s="2717">
        <f t="shared" si="47"/>
        <v>0</v>
      </c>
      <c r="G1021" s="2717"/>
      <c r="H1021" s="2717"/>
      <c r="I1021" s="2273"/>
      <c r="J1021" s="2273"/>
      <c r="K1021" s="2273"/>
      <c r="L1021" s="2717"/>
      <c r="M1021" s="2273"/>
      <c r="N1021" s="2273"/>
      <c r="O1021" s="2273"/>
      <c r="P1021" s="2721">
        <v>0.3</v>
      </c>
      <c r="Q1021" s="2721">
        <v>0.3</v>
      </c>
      <c r="R1021" s="2716">
        <v>5</v>
      </c>
      <c r="S1021" s="2"/>
      <c r="T1021" s="2"/>
      <c r="U1021" s="2"/>
      <c r="V1021" s="2273"/>
      <c r="W1021" s="2273"/>
      <c r="X1021" s="2273"/>
      <c r="Y1021" s="2273"/>
      <c r="Z1021" s="2716"/>
      <c r="AA1021" s="2732">
        <v>0.3</v>
      </c>
    </row>
    <row r="1022" spans="1:27" ht="63">
      <c r="A1022" s="2705">
        <v>228</v>
      </c>
      <c r="B1022" s="2723" t="s">
        <v>24204</v>
      </c>
      <c r="C1022" s="2720" t="s">
        <v>24205</v>
      </c>
      <c r="D1022" s="2716"/>
      <c r="E1022" s="2717">
        <f t="shared" si="57"/>
        <v>0.2</v>
      </c>
      <c r="F1022" s="2717">
        <f t="shared" si="47"/>
        <v>0.2</v>
      </c>
      <c r="G1022" s="2717">
        <v>0.2</v>
      </c>
      <c r="H1022" s="2717"/>
      <c r="I1022" s="2273"/>
      <c r="J1022" s="2273"/>
      <c r="K1022" s="2273"/>
      <c r="L1022" s="2717"/>
      <c r="M1022" s="2273"/>
      <c r="N1022" s="2273"/>
      <c r="O1022" s="2273"/>
      <c r="P1022" s="2721"/>
      <c r="Q1022" s="2721"/>
      <c r="R1022" s="2716">
        <v>5</v>
      </c>
      <c r="S1022" s="2"/>
      <c r="T1022" s="2"/>
      <c r="U1022" s="2"/>
      <c r="V1022" s="2273"/>
      <c r="W1022" s="2273"/>
      <c r="X1022" s="2273"/>
      <c r="Y1022" s="2273"/>
      <c r="Z1022" s="2717">
        <v>0.2</v>
      </c>
      <c r="AA1022" s="2716"/>
    </row>
    <row r="1023" spans="1:27" ht="63">
      <c r="A1023" s="2705">
        <v>229</v>
      </c>
      <c r="B1023" s="2723" t="s">
        <v>24206</v>
      </c>
      <c r="C1023" s="2720" t="s">
        <v>24207</v>
      </c>
      <c r="D1023" s="2716"/>
      <c r="E1023" s="2717">
        <f t="shared" si="57"/>
        <v>0.5</v>
      </c>
      <c r="F1023" s="2717">
        <f t="shared" si="47"/>
        <v>0.5</v>
      </c>
      <c r="G1023" s="2717">
        <v>0.5</v>
      </c>
      <c r="H1023" s="2717"/>
      <c r="I1023" s="2273"/>
      <c r="J1023" s="2273"/>
      <c r="K1023" s="2273"/>
      <c r="L1023" s="2717"/>
      <c r="M1023" s="2273"/>
      <c r="N1023" s="2273"/>
      <c r="O1023" s="2273"/>
      <c r="P1023" s="2721"/>
      <c r="Q1023" s="2721"/>
      <c r="R1023" s="2716">
        <v>5</v>
      </c>
      <c r="S1023" s="2"/>
      <c r="T1023" s="2"/>
      <c r="U1023" s="2"/>
      <c r="V1023" s="2273"/>
      <c r="W1023" s="2273"/>
      <c r="X1023" s="2273"/>
      <c r="Y1023" s="2273"/>
      <c r="Z1023" s="2717">
        <v>0.5</v>
      </c>
      <c r="AA1023" s="2716"/>
    </row>
    <row r="1024" spans="1:27" ht="63">
      <c r="A1024" s="2705">
        <v>230</v>
      </c>
      <c r="B1024" s="2723" t="s">
        <v>24208</v>
      </c>
      <c r="C1024" s="2720" t="s">
        <v>24209</v>
      </c>
      <c r="D1024" s="2716"/>
      <c r="E1024" s="2717">
        <f>G1024+Q1024+I1024+J1024</f>
        <v>0.4</v>
      </c>
      <c r="F1024" s="2717">
        <f t="shared" si="47"/>
        <v>0</v>
      </c>
      <c r="G1024" s="2717"/>
      <c r="H1024" s="2717"/>
      <c r="I1024" s="2273"/>
      <c r="J1024" s="2273"/>
      <c r="K1024" s="2273"/>
      <c r="L1024" s="2717"/>
      <c r="M1024" s="2273"/>
      <c r="N1024" s="2273"/>
      <c r="O1024" s="2273"/>
      <c r="P1024" s="2721">
        <v>0.4</v>
      </c>
      <c r="Q1024" s="2721">
        <v>0.4</v>
      </c>
      <c r="R1024" s="2716">
        <v>5</v>
      </c>
      <c r="S1024" s="2"/>
      <c r="T1024" s="2"/>
      <c r="U1024" s="2"/>
      <c r="V1024" s="2273"/>
      <c r="W1024" s="2273"/>
      <c r="X1024" s="2273"/>
      <c r="Y1024" s="2273"/>
      <c r="Z1024" s="2716"/>
      <c r="AA1024" s="2732">
        <v>0.4</v>
      </c>
    </row>
    <row r="1025" spans="1:27" ht="47.25">
      <c r="A1025" s="2705">
        <v>231</v>
      </c>
      <c r="B1025" s="2723" t="s">
        <v>24210</v>
      </c>
      <c r="C1025" s="2720" t="s">
        <v>24211</v>
      </c>
      <c r="D1025" s="2716"/>
      <c r="E1025" s="2717">
        <f>G1025+Q1025+I1025+J1025</f>
        <v>0.1</v>
      </c>
      <c r="F1025" s="2717">
        <f t="shared" si="47"/>
        <v>0</v>
      </c>
      <c r="G1025" s="2717"/>
      <c r="H1025" s="2717"/>
      <c r="I1025" s="2273"/>
      <c r="J1025" s="2273"/>
      <c r="K1025" s="2273"/>
      <c r="L1025" s="2717"/>
      <c r="M1025" s="2273"/>
      <c r="N1025" s="2273"/>
      <c r="O1025" s="2273"/>
      <c r="P1025" s="2721">
        <v>0.1</v>
      </c>
      <c r="Q1025" s="2721">
        <v>0.1</v>
      </c>
      <c r="R1025" s="2716">
        <v>5</v>
      </c>
      <c r="S1025" s="2"/>
      <c r="T1025" s="2"/>
      <c r="U1025" s="2"/>
      <c r="V1025" s="2273"/>
      <c r="W1025" s="2273"/>
      <c r="X1025" s="2273"/>
      <c r="Y1025" s="2273"/>
      <c r="Z1025" s="2716"/>
      <c r="AA1025" s="2732">
        <v>0.1</v>
      </c>
    </row>
    <row r="1026" spans="1:27" ht="63">
      <c r="A1026" s="2705">
        <v>232</v>
      </c>
      <c r="B1026" s="2723" t="s">
        <v>24206</v>
      </c>
      <c r="C1026" s="2720" t="s">
        <v>24212</v>
      </c>
      <c r="D1026" s="2716"/>
      <c r="E1026" s="2717">
        <f>G1026+Q1026+I1026+J1026</f>
        <v>0.1</v>
      </c>
      <c r="F1026" s="2717">
        <f t="shared" si="47"/>
        <v>0</v>
      </c>
      <c r="G1026" s="2717"/>
      <c r="H1026" s="2717"/>
      <c r="I1026" s="2273"/>
      <c r="J1026" s="2273"/>
      <c r="K1026" s="2273"/>
      <c r="L1026" s="2717"/>
      <c r="M1026" s="2273"/>
      <c r="N1026" s="2273"/>
      <c r="O1026" s="2273"/>
      <c r="P1026" s="2721">
        <v>0.1</v>
      </c>
      <c r="Q1026" s="2721">
        <v>0.1</v>
      </c>
      <c r="R1026" s="2716">
        <v>5</v>
      </c>
      <c r="S1026" s="2"/>
      <c r="T1026" s="2"/>
      <c r="U1026" s="2"/>
      <c r="V1026" s="2273"/>
      <c r="W1026" s="2273"/>
      <c r="X1026" s="2273"/>
      <c r="Y1026" s="2273"/>
      <c r="Z1026" s="2716"/>
      <c r="AA1026" s="2732">
        <v>0.1</v>
      </c>
    </row>
    <row r="1027" spans="1:27" ht="47.25">
      <c r="A1027" s="2705">
        <v>233</v>
      </c>
      <c r="B1027" s="2723" t="s">
        <v>24213</v>
      </c>
      <c r="C1027" s="2720" t="s">
        <v>24214</v>
      </c>
      <c r="D1027" s="2716"/>
      <c r="E1027" s="2717">
        <f>G1027+Q1027+I1027+J1027</f>
        <v>0.1</v>
      </c>
      <c r="F1027" s="2717">
        <f t="shared" si="47"/>
        <v>0</v>
      </c>
      <c r="G1027" s="2717"/>
      <c r="H1027" s="2717"/>
      <c r="I1027" s="2273"/>
      <c r="J1027" s="2273"/>
      <c r="K1027" s="2273"/>
      <c r="L1027" s="2717"/>
      <c r="M1027" s="2273"/>
      <c r="N1027" s="2273"/>
      <c r="O1027" s="2273"/>
      <c r="P1027" s="2721">
        <v>0.1</v>
      </c>
      <c r="Q1027" s="2721">
        <v>0.1</v>
      </c>
      <c r="R1027" s="2716">
        <v>5</v>
      </c>
      <c r="S1027" s="2"/>
      <c r="T1027" s="2"/>
      <c r="U1027" s="2"/>
      <c r="V1027" s="2273"/>
      <c r="W1027" s="2273"/>
      <c r="X1027" s="2273"/>
      <c r="Y1027" s="2273"/>
      <c r="Z1027" s="2716"/>
      <c r="AA1027" s="2732">
        <v>0.1</v>
      </c>
    </row>
    <row r="1028" spans="1:27" ht="63">
      <c r="A1028" s="2705">
        <v>234</v>
      </c>
      <c r="B1028" s="2723" t="s">
        <v>24215</v>
      </c>
      <c r="C1028" s="2720" t="s">
        <v>24216</v>
      </c>
      <c r="D1028" s="2716"/>
      <c r="E1028" s="2717">
        <f>G1028+H1028+I1028+J1028</f>
        <v>0.4</v>
      </c>
      <c r="F1028" s="2717">
        <f t="shared" si="47"/>
        <v>0.4</v>
      </c>
      <c r="G1028" s="2717">
        <v>0.4</v>
      </c>
      <c r="H1028" s="2717"/>
      <c r="I1028" s="2273"/>
      <c r="J1028" s="2273"/>
      <c r="K1028" s="2273"/>
      <c r="L1028" s="2717"/>
      <c r="M1028" s="2273"/>
      <c r="N1028" s="2273"/>
      <c r="O1028" s="2273"/>
      <c r="P1028" s="2721"/>
      <c r="Q1028" s="2721"/>
      <c r="R1028" s="2716">
        <v>5</v>
      </c>
      <c r="S1028" s="2"/>
      <c r="T1028" s="2"/>
      <c r="U1028" s="2"/>
      <c r="V1028" s="2273"/>
      <c r="W1028" s="2273"/>
      <c r="X1028" s="2273"/>
      <c r="Y1028" s="2273"/>
      <c r="Z1028" s="2717">
        <v>0.4</v>
      </c>
      <c r="AA1028" s="2716"/>
    </row>
    <row r="1029" spans="1:27" ht="47.25">
      <c r="A1029" s="2705">
        <v>235</v>
      </c>
      <c r="B1029" s="2723" t="s">
        <v>24217</v>
      </c>
      <c r="C1029" s="2720" t="s">
        <v>24218</v>
      </c>
      <c r="D1029" s="2716"/>
      <c r="E1029" s="2717">
        <f t="shared" si="57"/>
        <v>0.1</v>
      </c>
      <c r="F1029" s="2717">
        <f t="shared" si="47"/>
        <v>0.1</v>
      </c>
      <c r="G1029" s="2717">
        <v>0.1</v>
      </c>
      <c r="H1029" s="2717"/>
      <c r="I1029" s="2273"/>
      <c r="J1029" s="2273"/>
      <c r="K1029" s="2273"/>
      <c r="L1029" s="2717"/>
      <c r="M1029" s="2273"/>
      <c r="N1029" s="2273"/>
      <c r="O1029" s="2273"/>
      <c r="P1029" s="2721"/>
      <c r="Q1029" s="2721"/>
      <c r="R1029" s="2716">
        <v>5</v>
      </c>
      <c r="S1029" s="2"/>
      <c r="T1029" s="2"/>
      <c r="U1029" s="2"/>
      <c r="V1029" s="2273"/>
      <c r="W1029" s="2273"/>
      <c r="X1029" s="2273"/>
      <c r="Y1029" s="2273"/>
      <c r="Z1029" s="2717">
        <v>0.1</v>
      </c>
      <c r="AA1029" s="2716"/>
    </row>
    <row r="1030" spans="1:27" ht="63">
      <c r="A1030" s="2705">
        <v>236</v>
      </c>
      <c r="B1030" s="2723" t="s">
        <v>24219</v>
      </c>
      <c r="C1030" s="2720" t="s">
        <v>24220</v>
      </c>
      <c r="D1030" s="2716"/>
      <c r="E1030" s="2717">
        <f t="shared" si="57"/>
        <v>0</v>
      </c>
      <c r="F1030" s="2717">
        <f t="shared" si="47"/>
        <v>0</v>
      </c>
      <c r="G1030" s="2717"/>
      <c r="H1030" s="2717"/>
      <c r="I1030" s="2273"/>
      <c r="J1030" s="2273"/>
      <c r="K1030" s="2273"/>
      <c r="L1030" s="2717"/>
      <c r="M1030" s="2273"/>
      <c r="N1030" s="2273"/>
      <c r="O1030" s="2273"/>
      <c r="P1030" s="2721">
        <v>0.4</v>
      </c>
      <c r="Q1030" s="2721">
        <v>0.4</v>
      </c>
      <c r="R1030" s="2716">
        <v>5</v>
      </c>
      <c r="S1030" s="2"/>
      <c r="T1030" s="2"/>
      <c r="U1030" s="2"/>
      <c r="V1030" s="2273"/>
      <c r="W1030" s="2273"/>
      <c r="X1030" s="2273"/>
      <c r="Y1030" s="2273"/>
      <c r="Z1030" s="2716"/>
      <c r="AA1030" s="2732">
        <v>0.4</v>
      </c>
    </row>
    <row r="1031" spans="1:27" ht="63">
      <c r="A1031" s="2705">
        <v>237</v>
      </c>
      <c r="B1031" s="2723" t="s">
        <v>24221</v>
      </c>
      <c r="C1031" s="2720" t="s">
        <v>24222</v>
      </c>
      <c r="D1031" s="2716"/>
      <c r="E1031" s="2717">
        <f t="shared" si="57"/>
        <v>0.2</v>
      </c>
      <c r="F1031" s="2717">
        <v>0.2</v>
      </c>
      <c r="G1031" s="2717">
        <v>0.2</v>
      </c>
      <c r="H1031" s="2717"/>
      <c r="I1031" s="2273"/>
      <c r="J1031" s="2273"/>
      <c r="K1031" s="2273"/>
      <c r="L1031" s="2717"/>
      <c r="M1031" s="2273"/>
      <c r="N1031" s="2273"/>
      <c r="O1031" s="2273"/>
      <c r="P1031" s="2721"/>
      <c r="Q1031" s="2721"/>
      <c r="R1031" s="2716">
        <v>5</v>
      </c>
      <c r="S1031" s="2"/>
      <c r="T1031" s="2"/>
      <c r="U1031" s="2"/>
      <c r="V1031" s="2273"/>
      <c r="W1031" s="2273"/>
      <c r="X1031" s="2273"/>
      <c r="Y1031" s="2273"/>
      <c r="Z1031" s="2730">
        <v>0.2</v>
      </c>
      <c r="AA1031" s="2732"/>
    </row>
    <row r="1032" spans="1:27" ht="63">
      <c r="A1032" s="2705">
        <v>238</v>
      </c>
      <c r="B1032" s="2723" t="s">
        <v>24223</v>
      </c>
      <c r="C1032" s="2720" t="s">
        <v>24224</v>
      </c>
      <c r="D1032" s="2716"/>
      <c r="E1032" s="2717">
        <f>G1032+Q1032+I1032+J1032</f>
        <v>0.2</v>
      </c>
      <c r="F1032" s="2717">
        <f t="shared" si="47"/>
        <v>0</v>
      </c>
      <c r="G1032" s="2717"/>
      <c r="H1032" s="2717"/>
      <c r="I1032" s="2273"/>
      <c r="J1032" s="2273"/>
      <c r="K1032" s="2273"/>
      <c r="L1032" s="2717"/>
      <c r="M1032" s="2273"/>
      <c r="N1032" s="2273"/>
      <c r="O1032" s="2273"/>
      <c r="P1032" s="2721">
        <v>0.2</v>
      </c>
      <c r="Q1032" s="2721">
        <v>0.2</v>
      </c>
      <c r="R1032" s="2716">
        <v>5</v>
      </c>
      <c r="S1032" s="2"/>
      <c r="T1032" s="2"/>
      <c r="U1032" s="2"/>
      <c r="V1032" s="2273"/>
      <c r="W1032" s="2273"/>
      <c r="X1032" s="2273"/>
      <c r="Y1032" s="2273"/>
      <c r="Z1032" s="2716"/>
      <c r="AA1032" s="2732">
        <v>0.2</v>
      </c>
    </row>
    <row r="1033" spans="1:27" ht="47.25">
      <c r="A1033" s="2705">
        <v>239</v>
      </c>
      <c r="B1033" s="2723" t="s">
        <v>24225</v>
      </c>
      <c r="C1033" s="2720" t="s">
        <v>24226</v>
      </c>
      <c r="D1033" s="2716"/>
      <c r="E1033" s="2717">
        <f t="shared" si="57"/>
        <v>0.2</v>
      </c>
      <c r="F1033" s="2717">
        <f t="shared" si="47"/>
        <v>0.2</v>
      </c>
      <c r="G1033" s="2717">
        <v>0.2</v>
      </c>
      <c r="H1033" s="2717"/>
      <c r="I1033" s="2273"/>
      <c r="J1033" s="2273"/>
      <c r="K1033" s="2273"/>
      <c r="L1033" s="2717"/>
      <c r="M1033" s="2273"/>
      <c r="N1033" s="2273"/>
      <c r="O1033" s="2273"/>
      <c r="P1033" s="2721"/>
      <c r="Q1033" s="2721"/>
      <c r="R1033" s="2716">
        <v>5</v>
      </c>
      <c r="S1033" s="2"/>
      <c r="T1033" s="2"/>
      <c r="U1033" s="2"/>
      <c r="V1033" s="2273"/>
      <c r="W1033" s="2273"/>
      <c r="X1033" s="2273"/>
      <c r="Y1033" s="2273"/>
      <c r="Z1033" s="2717">
        <v>0.2</v>
      </c>
      <c r="AA1033" s="2716"/>
    </row>
    <row r="1034" spans="1:27" ht="47.25">
      <c r="A1034" s="2705">
        <v>240</v>
      </c>
      <c r="B1034" s="2723" t="s">
        <v>24227</v>
      </c>
      <c r="C1034" s="2720" t="s">
        <v>24228</v>
      </c>
      <c r="D1034" s="2716"/>
      <c r="E1034" s="2717">
        <f t="shared" si="57"/>
        <v>0.1</v>
      </c>
      <c r="F1034" s="2717">
        <f t="shared" si="47"/>
        <v>0.1</v>
      </c>
      <c r="G1034" s="2717">
        <v>0.1</v>
      </c>
      <c r="H1034" s="2717"/>
      <c r="I1034" s="2273"/>
      <c r="J1034" s="2273"/>
      <c r="K1034" s="2273"/>
      <c r="L1034" s="2717"/>
      <c r="M1034" s="2273"/>
      <c r="N1034" s="2273"/>
      <c r="O1034" s="2273"/>
      <c r="P1034" s="2721"/>
      <c r="Q1034" s="2721"/>
      <c r="R1034" s="2716">
        <v>5</v>
      </c>
      <c r="S1034" s="2"/>
      <c r="T1034" s="2"/>
      <c r="U1034" s="2"/>
      <c r="V1034" s="2273"/>
      <c r="W1034" s="2273"/>
      <c r="X1034" s="2273"/>
      <c r="Y1034" s="2273"/>
      <c r="Z1034" s="2717">
        <v>0.1</v>
      </c>
      <c r="AA1034" s="2716"/>
    </row>
    <row r="1035" spans="1:27" ht="78.75">
      <c r="A1035" s="2705">
        <v>241</v>
      </c>
      <c r="B1035" s="2723" t="s">
        <v>24229</v>
      </c>
      <c r="C1035" s="2720" t="s">
        <v>24230</v>
      </c>
      <c r="D1035" s="2716"/>
      <c r="E1035" s="2717">
        <f t="shared" si="57"/>
        <v>0.3</v>
      </c>
      <c r="F1035" s="2717">
        <f t="shared" si="47"/>
        <v>0.3</v>
      </c>
      <c r="G1035" s="2717">
        <v>0.3</v>
      </c>
      <c r="H1035" s="2717"/>
      <c r="I1035" s="2273"/>
      <c r="J1035" s="2273"/>
      <c r="K1035" s="2273"/>
      <c r="L1035" s="2717"/>
      <c r="M1035" s="2273"/>
      <c r="N1035" s="2273"/>
      <c r="O1035" s="2273"/>
      <c r="P1035" s="2721"/>
      <c r="Q1035" s="2721"/>
      <c r="R1035" s="2716">
        <v>5</v>
      </c>
      <c r="S1035" s="2"/>
      <c r="T1035" s="2"/>
      <c r="U1035" s="2"/>
      <c r="V1035" s="2273"/>
      <c r="W1035" s="2273"/>
      <c r="X1035" s="2273"/>
      <c r="Y1035" s="2273"/>
      <c r="Z1035" s="2717">
        <v>0.3</v>
      </c>
      <c r="AA1035" s="2716"/>
    </row>
    <row r="1036" spans="1:27" ht="78.75">
      <c r="A1036" s="2705">
        <v>242</v>
      </c>
      <c r="B1036" s="2723" t="s">
        <v>24231</v>
      </c>
      <c r="C1036" s="2720" t="s">
        <v>24232</v>
      </c>
      <c r="D1036" s="2716"/>
      <c r="E1036" s="2717">
        <f t="shared" si="57"/>
        <v>0.3</v>
      </c>
      <c r="F1036" s="2717">
        <f t="shared" si="47"/>
        <v>0.3</v>
      </c>
      <c r="G1036" s="2717">
        <v>0.3</v>
      </c>
      <c r="H1036" s="2717"/>
      <c r="I1036" s="2273"/>
      <c r="J1036" s="2273"/>
      <c r="K1036" s="2273"/>
      <c r="L1036" s="2717"/>
      <c r="M1036" s="2273"/>
      <c r="N1036" s="2273"/>
      <c r="O1036" s="2273"/>
      <c r="P1036" s="2721"/>
      <c r="Q1036" s="2721"/>
      <c r="R1036" s="2716">
        <v>5</v>
      </c>
      <c r="S1036" s="2"/>
      <c r="T1036" s="2"/>
      <c r="U1036" s="2"/>
      <c r="V1036" s="2273"/>
      <c r="W1036" s="2273"/>
      <c r="X1036" s="2273"/>
      <c r="Y1036" s="2273"/>
      <c r="Z1036" s="2717">
        <v>0.3</v>
      </c>
      <c r="AA1036" s="2716"/>
    </row>
    <row r="1037" spans="1:27" ht="63">
      <c r="A1037" s="2705">
        <v>243</v>
      </c>
      <c r="B1037" s="2723" t="s">
        <v>24233</v>
      </c>
      <c r="C1037" s="2720" t="s">
        <v>24234</v>
      </c>
      <c r="D1037" s="2716"/>
      <c r="E1037" s="2717">
        <f>G1037+Q1037+I1037+J1037</f>
        <v>0.2</v>
      </c>
      <c r="F1037" s="2717">
        <f t="shared" si="47"/>
        <v>0</v>
      </c>
      <c r="G1037" s="2717"/>
      <c r="H1037" s="2717"/>
      <c r="I1037" s="2273"/>
      <c r="J1037" s="2273"/>
      <c r="K1037" s="2273"/>
      <c r="L1037" s="2717"/>
      <c r="M1037" s="2273"/>
      <c r="N1037" s="2273"/>
      <c r="O1037" s="2273"/>
      <c r="P1037" s="2721">
        <v>0.2</v>
      </c>
      <c r="Q1037" s="2721">
        <v>0.2</v>
      </c>
      <c r="R1037" s="2716">
        <v>5</v>
      </c>
      <c r="S1037" s="2"/>
      <c r="T1037" s="2"/>
      <c r="U1037" s="2"/>
      <c r="V1037" s="2273"/>
      <c r="W1037" s="2273"/>
      <c r="X1037" s="2273"/>
      <c r="Y1037" s="2273"/>
      <c r="Z1037" s="2716"/>
      <c r="AA1037" s="2732">
        <v>0.2</v>
      </c>
    </row>
    <row r="1038" spans="1:27" ht="63">
      <c r="A1038" s="2705">
        <v>244</v>
      </c>
      <c r="B1038" s="2723" t="s">
        <v>24235</v>
      </c>
      <c r="C1038" s="2720" t="s">
        <v>24236</v>
      </c>
      <c r="D1038" s="2716"/>
      <c r="E1038" s="2717">
        <f>G1038+Q1038+I1038+J1038</f>
        <v>0.4</v>
      </c>
      <c r="F1038" s="2717">
        <f t="shared" si="47"/>
        <v>0</v>
      </c>
      <c r="G1038" s="2717"/>
      <c r="H1038" s="2717"/>
      <c r="I1038" s="2273"/>
      <c r="J1038" s="2273"/>
      <c r="K1038" s="2273"/>
      <c r="L1038" s="2717"/>
      <c r="M1038" s="2273"/>
      <c r="N1038" s="2273"/>
      <c r="O1038" s="2273"/>
      <c r="P1038" s="2721">
        <v>0.4</v>
      </c>
      <c r="Q1038" s="2721">
        <v>0.4</v>
      </c>
      <c r="R1038" s="2716">
        <v>5</v>
      </c>
      <c r="S1038" s="2"/>
      <c r="T1038" s="2"/>
      <c r="U1038" s="2"/>
      <c r="V1038" s="2273"/>
      <c r="W1038" s="2273"/>
      <c r="X1038" s="2273"/>
      <c r="Y1038" s="2273"/>
      <c r="Z1038" s="2716"/>
      <c r="AA1038" s="2732">
        <v>0.4</v>
      </c>
    </row>
    <row r="1039" spans="1:27" ht="47.25">
      <c r="A1039" s="2705">
        <v>245</v>
      </c>
      <c r="B1039" s="2723" t="s">
        <v>24225</v>
      </c>
      <c r="C1039" s="2720" t="s">
        <v>24237</v>
      </c>
      <c r="D1039" s="2716"/>
      <c r="E1039" s="2717">
        <f t="shared" si="57"/>
        <v>0.1</v>
      </c>
      <c r="F1039" s="2717">
        <f t="shared" si="47"/>
        <v>0.1</v>
      </c>
      <c r="G1039" s="2717">
        <v>0.1</v>
      </c>
      <c r="H1039" s="2717"/>
      <c r="I1039" s="2273"/>
      <c r="J1039" s="2273"/>
      <c r="K1039" s="2273"/>
      <c r="L1039" s="2717"/>
      <c r="M1039" s="2273"/>
      <c r="N1039" s="2273"/>
      <c r="O1039" s="2273"/>
      <c r="P1039" s="2721"/>
      <c r="Q1039" s="2721"/>
      <c r="R1039" s="2716">
        <v>5</v>
      </c>
      <c r="S1039" s="2"/>
      <c r="T1039" s="2"/>
      <c r="U1039" s="2"/>
      <c r="V1039" s="2273"/>
      <c r="W1039" s="2273"/>
      <c r="X1039" s="2273"/>
      <c r="Y1039" s="2273"/>
      <c r="Z1039" s="2717">
        <v>0.1</v>
      </c>
      <c r="AA1039" s="2716"/>
    </row>
    <row r="1040" spans="1:27" ht="47.25">
      <c r="A1040" s="2705">
        <v>246</v>
      </c>
      <c r="B1040" s="2724" t="s">
        <v>24210</v>
      </c>
      <c r="C1040" s="2720" t="s">
        <v>24238</v>
      </c>
      <c r="D1040" s="2716"/>
      <c r="E1040" s="2717">
        <f t="shared" ref="E1040:E1059" si="59">G1040+Q1040+I1040+J1040</f>
        <v>0.3</v>
      </c>
      <c r="F1040" s="2717">
        <f t="shared" si="47"/>
        <v>0</v>
      </c>
      <c r="G1040" s="2717"/>
      <c r="H1040" s="2717"/>
      <c r="I1040" s="2273"/>
      <c r="J1040" s="2273"/>
      <c r="K1040" s="2273"/>
      <c r="L1040" s="2717"/>
      <c r="M1040" s="2273"/>
      <c r="N1040" s="2273"/>
      <c r="O1040" s="2273"/>
      <c r="P1040" s="2721">
        <v>0.3</v>
      </c>
      <c r="Q1040" s="2721">
        <v>0.3</v>
      </c>
      <c r="R1040" s="2716">
        <v>5</v>
      </c>
      <c r="S1040" s="2"/>
      <c r="T1040" s="2"/>
      <c r="U1040" s="2"/>
      <c r="V1040" s="2273"/>
      <c r="W1040" s="2273"/>
      <c r="X1040" s="2273"/>
      <c r="Y1040" s="2273"/>
      <c r="Z1040" s="2716"/>
      <c r="AA1040" s="2732">
        <v>0.3</v>
      </c>
    </row>
    <row r="1041" spans="1:27" ht="63">
      <c r="A1041" s="2705">
        <v>247</v>
      </c>
      <c r="B1041" s="2723" t="s">
        <v>24239</v>
      </c>
      <c r="C1041" s="2720" t="s">
        <v>24240</v>
      </c>
      <c r="D1041" s="2716"/>
      <c r="E1041" s="2717">
        <f t="shared" si="59"/>
        <v>0.3</v>
      </c>
      <c r="F1041" s="2717">
        <f t="shared" si="47"/>
        <v>0</v>
      </c>
      <c r="G1041" s="2717"/>
      <c r="H1041" s="2717"/>
      <c r="I1041" s="2273"/>
      <c r="J1041" s="2273"/>
      <c r="K1041" s="2273"/>
      <c r="L1041" s="2717"/>
      <c r="M1041" s="2273"/>
      <c r="N1041" s="2273"/>
      <c r="O1041" s="2273"/>
      <c r="P1041" s="2721">
        <v>0.3</v>
      </c>
      <c r="Q1041" s="2721">
        <v>0.3</v>
      </c>
      <c r="R1041" s="2716">
        <v>5</v>
      </c>
      <c r="S1041" s="2"/>
      <c r="T1041" s="2"/>
      <c r="U1041" s="2"/>
      <c r="V1041" s="2273"/>
      <c r="W1041" s="2273"/>
      <c r="X1041" s="2273"/>
      <c r="Y1041" s="2273"/>
      <c r="Z1041" s="2716"/>
      <c r="AA1041" s="2732">
        <v>0.3</v>
      </c>
    </row>
    <row r="1042" spans="1:27" ht="47.25">
      <c r="A1042" s="2705">
        <v>248</v>
      </c>
      <c r="B1042" s="2723" t="s">
        <v>24241</v>
      </c>
      <c r="C1042" s="2720" t="s">
        <v>24242</v>
      </c>
      <c r="D1042" s="2716"/>
      <c r="E1042" s="2717">
        <f t="shared" si="59"/>
        <v>0.4</v>
      </c>
      <c r="F1042" s="2717">
        <f t="shared" si="47"/>
        <v>0</v>
      </c>
      <c r="G1042" s="2717"/>
      <c r="H1042" s="2717"/>
      <c r="I1042" s="2273"/>
      <c r="J1042" s="2273"/>
      <c r="K1042" s="2273"/>
      <c r="L1042" s="2717"/>
      <c r="M1042" s="2273"/>
      <c r="N1042" s="2273"/>
      <c r="O1042" s="2273"/>
      <c r="P1042" s="2721">
        <v>0.4</v>
      </c>
      <c r="Q1042" s="2721">
        <v>0.4</v>
      </c>
      <c r="R1042" s="2716">
        <v>5</v>
      </c>
      <c r="S1042" s="2"/>
      <c r="T1042" s="2"/>
      <c r="U1042" s="2"/>
      <c r="V1042" s="2273"/>
      <c r="W1042" s="2273"/>
      <c r="X1042" s="2273"/>
      <c r="Y1042" s="2273"/>
      <c r="Z1042" s="2716"/>
      <c r="AA1042" s="2732">
        <v>0.4</v>
      </c>
    </row>
    <row r="1043" spans="1:27" ht="63">
      <c r="A1043" s="2705">
        <v>249</v>
      </c>
      <c r="B1043" s="2723" t="s">
        <v>24243</v>
      </c>
      <c r="C1043" s="2720" t="s">
        <v>24244</v>
      </c>
      <c r="D1043" s="2716"/>
      <c r="E1043" s="2717">
        <f t="shared" si="59"/>
        <v>0.5</v>
      </c>
      <c r="F1043" s="2717">
        <f t="shared" si="47"/>
        <v>0</v>
      </c>
      <c r="G1043" s="2717"/>
      <c r="H1043" s="2717"/>
      <c r="I1043" s="2273"/>
      <c r="J1043" s="2273"/>
      <c r="K1043" s="2273"/>
      <c r="L1043" s="2717"/>
      <c r="M1043" s="2273"/>
      <c r="N1043" s="2273"/>
      <c r="O1043" s="2273"/>
      <c r="P1043" s="2721">
        <v>0.5</v>
      </c>
      <c r="Q1043" s="2721">
        <v>0.5</v>
      </c>
      <c r="R1043" s="2716">
        <v>5</v>
      </c>
      <c r="S1043" s="2"/>
      <c r="T1043" s="2"/>
      <c r="U1043" s="2"/>
      <c r="V1043" s="2273"/>
      <c r="W1043" s="2273"/>
      <c r="X1043" s="2273"/>
      <c r="Y1043" s="2273"/>
      <c r="Z1043" s="2716"/>
      <c r="AA1043" s="2732">
        <v>0.5</v>
      </c>
    </row>
    <row r="1044" spans="1:27" ht="47.25">
      <c r="A1044" s="2705">
        <v>250</v>
      </c>
      <c r="B1044" s="2723" t="s">
        <v>24245</v>
      </c>
      <c r="C1044" s="2720" t="s">
        <v>24246</v>
      </c>
      <c r="D1044" s="2716"/>
      <c r="E1044" s="2717">
        <f t="shared" si="59"/>
        <v>0.1</v>
      </c>
      <c r="F1044" s="2717">
        <f t="shared" si="47"/>
        <v>0</v>
      </c>
      <c r="G1044" s="2717"/>
      <c r="H1044" s="2717"/>
      <c r="I1044" s="2273"/>
      <c r="J1044" s="2273"/>
      <c r="K1044" s="2273"/>
      <c r="L1044" s="2717"/>
      <c r="M1044" s="2273"/>
      <c r="N1044" s="2273"/>
      <c r="O1044" s="2273"/>
      <c r="P1044" s="2721">
        <v>0.1</v>
      </c>
      <c r="Q1044" s="2721">
        <v>0.1</v>
      </c>
      <c r="R1044" s="2716">
        <v>5</v>
      </c>
      <c r="S1044" s="2"/>
      <c r="T1044" s="2"/>
      <c r="U1044" s="2"/>
      <c r="V1044" s="2273"/>
      <c r="W1044" s="2273"/>
      <c r="X1044" s="2273"/>
      <c r="Y1044" s="2273"/>
      <c r="Z1044" s="2716"/>
      <c r="AA1044" s="2732">
        <v>0.1</v>
      </c>
    </row>
    <row r="1045" spans="1:27" ht="47.25">
      <c r="A1045" s="2705">
        <v>251</v>
      </c>
      <c r="B1045" s="2723" t="s">
        <v>24247</v>
      </c>
      <c r="C1045" s="2720" t="s">
        <v>24248</v>
      </c>
      <c r="D1045" s="2716"/>
      <c r="E1045" s="2717">
        <f t="shared" si="59"/>
        <v>0.1</v>
      </c>
      <c r="F1045" s="2717">
        <f t="shared" si="47"/>
        <v>0</v>
      </c>
      <c r="G1045" s="2717"/>
      <c r="H1045" s="2717"/>
      <c r="I1045" s="2273"/>
      <c r="J1045" s="2273"/>
      <c r="K1045" s="2273"/>
      <c r="L1045" s="2717"/>
      <c r="M1045" s="2273"/>
      <c r="N1045" s="2273"/>
      <c r="O1045" s="2273"/>
      <c r="P1045" s="2721">
        <v>0.1</v>
      </c>
      <c r="Q1045" s="2721">
        <v>0.1</v>
      </c>
      <c r="R1045" s="2716">
        <v>5</v>
      </c>
      <c r="S1045" s="2"/>
      <c r="T1045" s="2"/>
      <c r="U1045" s="2"/>
      <c r="V1045" s="2273"/>
      <c r="W1045" s="2273"/>
      <c r="X1045" s="2273"/>
      <c r="Y1045" s="2273"/>
      <c r="Z1045" s="2716"/>
      <c r="AA1045" s="2732">
        <v>0.1</v>
      </c>
    </row>
    <row r="1046" spans="1:27" ht="63">
      <c r="A1046" s="2705">
        <v>252</v>
      </c>
      <c r="B1046" s="2723" t="s">
        <v>24249</v>
      </c>
      <c r="C1046" s="2720" t="s">
        <v>24250</v>
      </c>
      <c r="D1046" s="2716"/>
      <c r="E1046" s="2717">
        <f t="shared" si="59"/>
        <v>0.1</v>
      </c>
      <c r="F1046" s="2717">
        <f t="shared" si="47"/>
        <v>0</v>
      </c>
      <c r="G1046" s="2717"/>
      <c r="H1046" s="2717"/>
      <c r="I1046" s="2273"/>
      <c r="J1046" s="2273"/>
      <c r="K1046" s="2273"/>
      <c r="L1046" s="2717"/>
      <c r="M1046" s="2273"/>
      <c r="N1046" s="2273"/>
      <c r="O1046" s="2273"/>
      <c r="P1046" s="2721">
        <v>0.1</v>
      </c>
      <c r="Q1046" s="2721">
        <v>0.1</v>
      </c>
      <c r="R1046" s="2716">
        <v>5</v>
      </c>
      <c r="S1046" s="2"/>
      <c r="T1046" s="2"/>
      <c r="U1046" s="2"/>
      <c r="V1046" s="2273"/>
      <c r="W1046" s="2273"/>
      <c r="X1046" s="2273"/>
      <c r="Y1046" s="2273"/>
      <c r="Z1046" s="2716"/>
      <c r="AA1046" s="2732">
        <v>0.1</v>
      </c>
    </row>
    <row r="1047" spans="1:27" ht="47.25">
      <c r="A1047" s="2705">
        <v>253</v>
      </c>
      <c r="B1047" s="2723" t="s">
        <v>24251</v>
      </c>
      <c r="C1047" s="2720" t="s">
        <v>24252</v>
      </c>
      <c r="D1047" s="2716"/>
      <c r="E1047" s="2717">
        <f t="shared" si="59"/>
        <v>0.5</v>
      </c>
      <c r="F1047" s="2717">
        <f t="shared" si="47"/>
        <v>0</v>
      </c>
      <c r="G1047" s="2717"/>
      <c r="H1047" s="2717"/>
      <c r="I1047" s="2273"/>
      <c r="J1047" s="2273"/>
      <c r="K1047" s="2273"/>
      <c r="L1047" s="2717"/>
      <c r="M1047" s="2273"/>
      <c r="N1047" s="2273"/>
      <c r="O1047" s="2273"/>
      <c r="P1047" s="2721">
        <v>0.5</v>
      </c>
      <c r="Q1047" s="2721">
        <v>0.5</v>
      </c>
      <c r="R1047" s="2716">
        <v>5</v>
      </c>
      <c r="S1047" s="2"/>
      <c r="T1047" s="2"/>
      <c r="U1047" s="2"/>
      <c r="V1047" s="2273"/>
      <c r="W1047" s="2273"/>
      <c r="X1047" s="2273"/>
      <c r="Y1047" s="2273"/>
      <c r="Z1047" s="2716"/>
      <c r="AA1047" s="2732">
        <v>0.5</v>
      </c>
    </row>
    <row r="1048" spans="1:27" ht="63">
      <c r="A1048" s="2705">
        <v>254</v>
      </c>
      <c r="B1048" s="2723" t="s">
        <v>24253</v>
      </c>
      <c r="C1048" s="2720" t="s">
        <v>24254</v>
      </c>
      <c r="D1048" s="2716"/>
      <c r="E1048" s="2717">
        <f t="shared" si="59"/>
        <v>0.1</v>
      </c>
      <c r="F1048" s="2717">
        <f t="shared" si="47"/>
        <v>0</v>
      </c>
      <c r="G1048" s="2717"/>
      <c r="H1048" s="2717"/>
      <c r="I1048" s="2273"/>
      <c r="J1048" s="2273"/>
      <c r="K1048" s="2273"/>
      <c r="L1048" s="2717"/>
      <c r="M1048" s="2273"/>
      <c r="N1048" s="2273"/>
      <c r="O1048" s="2273"/>
      <c r="P1048" s="2721">
        <v>0.1</v>
      </c>
      <c r="Q1048" s="2721">
        <v>0.1</v>
      </c>
      <c r="R1048" s="2716">
        <v>5</v>
      </c>
      <c r="S1048" s="2"/>
      <c r="T1048" s="2"/>
      <c r="U1048" s="2"/>
      <c r="V1048" s="2273"/>
      <c r="W1048" s="2273"/>
      <c r="X1048" s="2273"/>
      <c r="Y1048" s="2273"/>
      <c r="Z1048" s="2716"/>
      <c r="AA1048" s="2732">
        <v>0.1</v>
      </c>
    </row>
    <row r="1049" spans="1:27" ht="63">
      <c r="A1049" s="2705">
        <v>255</v>
      </c>
      <c r="B1049" s="2724" t="s">
        <v>24255</v>
      </c>
      <c r="C1049" s="2720" t="s">
        <v>24256</v>
      </c>
      <c r="D1049" s="2716"/>
      <c r="E1049" s="2717">
        <f t="shared" si="59"/>
        <v>0.2</v>
      </c>
      <c r="F1049" s="2717">
        <f t="shared" si="47"/>
        <v>0</v>
      </c>
      <c r="G1049" s="2717"/>
      <c r="H1049" s="2717"/>
      <c r="I1049" s="2273"/>
      <c r="J1049" s="2273"/>
      <c r="K1049" s="2273"/>
      <c r="L1049" s="2717"/>
      <c r="M1049" s="2273"/>
      <c r="N1049" s="2273"/>
      <c r="O1049" s="2273"/>
      <c r="P1049" s="2721">
        <v>0.2</v>
      </c>
      <c r="Q1049" s="2721">
        <v>0.2</v>
      </c>
      <c r="R1049" s="2716">
        <v>5</v>
      </c>
      <c r="S1049" s="2"/>
      <c r="T1049" s="2"/>
      <c r="U1049" s="2"/>
      <c r="V1049" s="2273"/>
      <c r="W1049" s="2273"/>
      <c r="X1049" s="2273"/>
      <c r="Y1049" s="2273"/>
      <c r="Z1049" s="2716"/>
      <c r="AA1049" s="2732">
        <v>0.2</v>
      </c>
    </row>
    <row r="1050" spans="1:27" ht="63">
      <c r="A1050" s="2705">
        <v>256</v>
      </c>
      <c r="B1050" s="2723" t="s">
        <v>24257</v>
      </c>
      <c r="C1050" s="2720" t="s">
        <v>24258</v>
      </c>
      <c r="D1050" s="2716"/>
      <c r="E1050" s="2717">
        <f t="shared" si="59"/>
        <v>0.5</v>
      </c>
      <c r="F1050" s="2717">
        <f t="shared" si="47"/>
        <v>0</v>
      </c>
      <c r="G1050" s="2717"/>
      <c r="H1050" s="2717"/>
      <c r="I1050" s="2273"/>
      <c r="J1050" s="2273"/>
      <c r="K1050" s="2273"/>
      <c r="L1050" s="2717"/>
      <c r="M1050" s="2273"/>
      <c r="N1050" s="2273"/>
      <c r="O1050" s="2273"/>
      <c r="P1050" s="2721">
        <v>0.5</v>
      </c>
      <c r="Q1050" s="2721">
        <v>0.5</v>
      </c>
      <c r="R1050" s="2716">
        <v>5</v>
      </c>
      <c r="S1050" s="2"/>
      <c r="T1050" s="2"/>
      <c r="U1050" s="2"/>
      <c r="V1050" s="2273"/>
      <c r="W1050" s="2273"/>
      <c r="X1050" s="2273"/>
      <c r="Y1050" s="2273"/>
      <c r="Z1050" s="2716"/>
      <c r="AA1050" s="2732">
        <v>0.5</v>
      </c>
    </row>
    <row r="1051" spans="1:27" ht="47.25">
      <c r="A1051" s="2705">
        <v>257</v>
      </c>
      <c r="B1051" s="2723" t="s">
        <v>24259</v>
      </c>
      <c r="C1051" s="2720" t="s">
        <v>24260</v>
      </c>
      <c r="D1051" s="2716"/>
      <c r="E1051" s="2717">
        <f t="shared" si="59"/>
        <v>0.2</v>
      </c>
      <c r="F1051" s="2717">
        <f t="shared" ref="F1051:F1193" si="60">G1051+H1051+I1051</f>
        <v>0</v>
      </c>
      <c r="G1051" s="2717"/>
      <c r="H1051" s="2717"/>
      <c r="I1051" s="2273"/>
      <c r="J1051" s="2273"/>
      <c r="K1051" s="2273"/>
      <c r="L1051" s="2717"/>
      <c r="M1051" s="2273"/>
      <c r="N1051" s="2273"/>
      <c r="O1051" s="2273"/>
      <c r="P1051" s="2721">
        <v>0.2</v>
      </c>
      <c r="Q1051" s="2721">
        <v>0.2</v>
      </c>
      <c r="R1051" s="2716">
        <v>5</v>
      </c>
      <c r="S1051" s="2"/>
      <c r="T1051" s="2"/>
      <c r="U1051" s="2"/>
      <c r="V1051" s="2273"/>
      <c r="W1051" s="2273"/>
      <c r="X1051" s="2273"/>
      <c r="Y1051" s="2273"/>
      <c r="Z1051" s="2716"/>
      <c r="AA1051" s="2732">
        <v>0.2</v>
      </c>
    </row>
    <row r="1052" spans="1:27" ht="63">
      <c r="A1052" s="2705">
        <v>258</v>
      </c>
      <c r="B1052" s="2723" t="s">
        <v>24261</v>
      </c>
      <c r="C1052" s="2720" t="s">
        <v>24262</v>
      </c>
      <c r="D1052" s="2716"/>
      <c r="E1052" s="2717">
        <f t="shared" si="59"/>
        <v>0.2</v>
      </c>
      <c r="F1052" s="2717">
        <f t="shared" si="60"/>
        <v>0</v>
      </c>
      <c r="G1052" s="2717"/>
      <c r="H1052" s="2717"/>
      <c r="I1052" s="2273"/>
      <c r="J1052" s="2273"/>
      <c r="K1052" s="2273"/>
      <c r="L1052" s="2717"/>
      <c r="M1052" s="2273"/>
      <c r="N1052" s="2273"/>
      <c r="O1052" s="2273"/>
      <c r="P1052" s="2721">
        <v>0.2</v>
      </c>
      <c r="Q1052" s="2721">
        <v>0.2</v>
      </c>
      <c r="R1052" s="2716">
        <v>5</v>
      </c>
      <c r="S1052" s="2"/>
      <c r="T1052" s="2"/>
      <c r="U1052" s="2"/>
      <c r="V1052" s="2273"/>
      <c r="W1052" s="2273"/>
      <c r="X1052" s="2273"/>
      <c r="Y1052" s="2273"/>
      <c r="Z1052" s="2716"/>
      <c r="AA1052" s="2732">
        <v>0.2</v>
      </c>
    </row>
    <row r="1053" spans="1:27" ht="63">
      <c r="A1053" s="2705">
        <v>259</v>
      </c>
      <c r="B1053" s="2723" t="s">
        <v>24261</v>
      </c>
      <c r="C1053" s="2720" t="s">
        <v>24263</v>
      </c>
      <c r="D1053" s="2716"/>
      <c r="E1053" s="2717">
        <f t="shared" si="59"/>
        <v>0.2</v>
      </c>
      <c r="F1053" s="2717">
        <f t="shared" si="60"/>
        <v>0</v>
      </c>
      <c r="G1053" s="2717"/>
      <c r="H1053" s="2717"/>
      <c r="I1053" s="2273"/>
      <c r="J1053" s="2273"/>
      <c r="K1053" s="2273"/>
      <c r="L1053" s="2717"/>
      <c r="M1053" s="2273"/>
      <c r="N1053" s="2273"/>
      <c r="O1053" s="2273"/>
      <c r="P1053" s="2721">
        <v>0.2</v>
      </c>
      <c r="Q1053" s="2721">
        <v>0.2</v>
      </c>
      <c r="R1053" s="2716">
        <v>5</v>
      </c>
      <c r="S1053" s="2"/>
      <c r="T1053" s="2"/>
      <c r="U1053" s="2"/>
      <c r="V1053" s="2273"/>
      <c r="W1053" s="2273"/>
      <c r="X1053" s="2273"/>
      <c r="Y1053" s="2273"/>
      <c r="Z1053" s="2716"/>
      <c r="AA1053" s="2732">
        <v>0.2</v>
      </c>
    </row>
    <row r="1054" spans="1:27" ht="63">
      <c r="A1054" s="2705">
        <v>260</v>
      </c>
      <c r="B1054" s="2723" t="s">
        <v>24261</v>
      </c>
      <c r="C1054" s="2720" t="s">
        <v>24264</v>
      </c>
      <c r="D1054" s="2716"/>
      <c r="E1054" s="2717">
        <f t="shared" si="59"/>
        <v>0.1</v>
      </c>
      <c r="F1054" s="2717">
        <f t="shared" si="60"/>
        <v>0</v>
      </c>
      <c r="G1054" s="2717"/>
      <c r="H1054" s="2717"/>
      <c r="I1054" s="2273"/>
      <c r="J1054" s="2273"/>
      <c r="K1054" s="2273"/>
      <c r="L1054" s="2717"/>
      <c r="M1054" s="2273"/>
      <c r="N1054" s="2273"/>
      <c r="O1054" s="2273"/>
      <c r="P1054" s="2721">
        <v>0.1</v>
      </c>
      <c r="Q1054" s="2721">
        <v>0.1</v>
      </c>
      <c r="R1054" s="2716">
        <v>5</v>
      </c>
      <c r="S1054" s="2"/>
      <c r="T1054" s="2"/>
      <c r="U1054" s="2"/>
      <c r="V1054" s="2273"/>
      <c r="W1054" s="2273"/>
      <c r="X1054" s="2273"/>
      <c r="Y1054" s="2273"/>
      <c r="Z1054" s="2716"/>
      <c r="AA1054" s="2732">
        <v>0.1</v>
      </c>
    </row>
    <row r="1055" spans="1:27" ht="63">
      <c r="A1055" s="2705">
        <v>261</v>
      </c>
      <c r="B1055" s="2723" t="s">
        <v>24261</v>
      </c>
      <c r="C1055" s="2720" t="s">
        <v>24265</v>
      </c>
      <c r="D1055" s="2716"/>
      <c r="E1055" s="2717">
        <f t="shared" si="59"/>
        <v>0.1</v>
      </c>
      <c r="F1055" s="2717">
        <f t="shared" si="60"/>
        <v>0</v>
      </c>
      <c r="G1055" s="2717"/>
      <c r="H1055" s="2717"/>
      <c r="I1055" s="2273"/>
      <c r="J1055" s="2273"/>
      <c r="K1055" s="2273"/>
      <c r="L1055" s="2717"/>
      <c r="M1055" s="2273"/>
      <c r="N1055" s="2273"/>
      <c r="O1055" s="2273"/>
      <c r="P1055" s="2721">
        <v>0.1</v>
      </c>
      <c r="Q1055" s="2721">
        <v>0.1</v>
      </c>
      <c r="R1055" s="2716">
        <v>5</v>
      </c>
      <c r="S1055" s="2"/>
      <c r="T1055" s="2"/>
      <c r="U1055" s="2"/>
      <c r="V1055" s="2273"/>
      <c r="W1055" s="2273"/>
      <c r="X1055" s="2273"/>
      <c r="Y1055" s="2273"/>
      <c r="Z1055" s="2716"/>
      <c r="AA1055" s="2732">
        <v>0.1</v>
      </c>
    </row>
    <row r="1056" spans="1:27" ht="63">
      <c r="A1056" s="2705">
        <v>262</v>
      </c>
      <c r="B1056" s="2723" t="s">
        <v>24266</v>
      </c>
      <c r="C1056" s="2720" t="s">
        <v>24267</v>
      </c>
      <c r="D1056" s="2716"/>
      <c r="E1056" s="2717">
        <f t="shared" si="59"/>
        <v>0.2</v>
      </c>
      <c r="F1056" s="2717">
        <f t="shared" si="60"/>
        <v>0</v>
      </c>
      <c r="G1056" s="2717"/>
      <c r="H1056" s="2717"/>
      <c r="I1056" s="2273"/>
      <c r="J1056" s="2273"/>
      <c r="K1056" s="2273"/>
      <c r="L1056" s="2717"/>
      <c r="M1056" s="2273"/>
      <c r="N1056" s="2273"/>
      <c r="O1056" s="2273"/>
      <c r="P1056" s="2721">
        <v>0.2</v>
      </c>
      <c r="Q1056" s="2721">
        <v>0.2</v>
      </c>
      <c r="R1056" s="2716">
        <v>5</v>
      </c>
      <c r="S1056" s="2"/>
      <c r="T1056" s="2"/>
      <c r="U1056" s="2"/>
      <c r="V1056" s="2273"/>
      <c r="W1056" s="2273"/>
      <c r="X1056" s="2273"/>
      <c r="Y1056" s="2273"/>
      <c r="Z1056" s="2716"/>
      <c r="AA1056" s="2732">
        <v>0.2</v>
      </c>
    </row>
    <row r="1057" spans="1:27" ht="63">
      <c r="A1057" s="2705">
        <v>263</v>
      </c>
      <c r="B1057" s="2723" t="s">
        <v>24268</v>
      </c>
      <c r="C1057" s="2720" t="s">
        <v>24269</v>
      </c>
      <c r="D1057" s="2716"/>
      <c r="E1057" s="2717">
        <f t="shared" si="59"/>
        <v>0.3</v>
      </c>
      <c r="F1057" s="2717">
        <f t="shared" si="60"/>
        <v>0</v>
      </c>
      <c r="G1057" s="2717"/>
      <c r="H1057" s="2717"/>
      <c r="I1057" s="2273"/>
      <c r="J1057" s="2273"/>
      <c r="K1057" s="2273"/>
      <c r="L1057" s="2717"/>
      <c r="M1057" s="2273"/>
      <c r="N1057" s="2273"/>
      <c r="O1057" s="2273"/>
      <c r="P1057" s="2721">
        <v>0.3</v>
      </c>
      <c r="Q1057" s="2721">
        <v>0.3</v>
      </c>
      <c r="R1057" s="2716">
        <v>5</v>
      </c>
      <c r="S1057" s="2"/>
      <c r="T1057" s="2"/>
      <c r="U1057" s="2"/>
      <c r="V1057" s="2273"/>
      <c r="W1057" s="2273"/>
      <c r="X1057" s="2273"/>
      <c r="Y1057" s="2273"/>
      <c r="Z1057" s="2716"/>
      <c r="AA1057" s="2732">
        <v>0.3</v>
      </c>
    </row>
    <row r="1058" spans="1:27" ht="63">
      <c r="A1058" s="2705">
        <v>264</v>
      </c>
      <c r="B1058" s="2723" t="s">
        <v>24261</v>
      </c>
      <c r="C1058" s="2720" t="s">
        <v>24270</v>
      </c>
      <c r="D1058" s="2716"/>
      <c r="E1058" s="2717">
        <f t="shared" si="59"/>
        <v>0.2</v>
      </c>
      <c r="F1058" s="2717">
        <f t="shared" si="60"/>
        <v>0</v>
      </c>
      <c r="G1058" s="2717"/>
      <c r="H1058" s="2717"/>
      <c r="I1058" s="2273"/>
      <c r="J1058" s="2273"/>
      <c r="K1058" s="2273"/>
      <c r="L1058" s="2717"/>
      <c r="M1058" s="2273"/>
      <c r="N1058" s="2273"/>
      <c r="O1058" s="2273"/>
      <c r="P1058" s="2721">
        <v>0.2</v>
      </c>
      <c r="Q1058" s="2721">
        <v>0.2</v>
      </c>
      <c r="R1058" s="2716">
        <v>5</v>
      </c>
      <c r="S1058" s="2"/>
      <c r="T1058" s="2"/>
      <c r="U1058" s="2"/>
      <c r="V1058" s="2273"/>
      <c r="W1058" s="2273"/>
      <c r="X1058" s="2273"/>
      <c r="Y1058" s="2273"/>
      <c r="Z1058" s="2716"/>
      <c r="AA1058" s="2732">
        <v>0.2</v>
      </c>
    </row>
    <row r="1059" spans="1:27" ht="63">
      <c r="A1059" s="2705">
        <v>265</v>
      </c>
      <c r="B1059" s="2724" t="s">
        <v>24271</v>
      </c>
      <c r="C1059" s="2720" t="s">
        <v>24272</v>
      </c>
      <c r="D1059" s="2716"/>
      <c r="E1059" s="2717">
        <f t="shared" si="59"/>
        <v>0.1</v>
      </c>
      <c r="F1059" s="2717">
        <f t="shared" si="60"/>
        <v>0</v>
      </c>
      <c r="G1059" s="2717"/>
      <c r="H1059" s="2717"/>
      <c r="I1059" s="2273"/>
      <c r="J1059" s="2273"/>
      <c r="K1059" s="2273"/>
      <c r="L1059" s="2717"/>
      <c r="M1059" s="2273"/>
      <c r="N1059" s="2273"/>
      <c r="O1059" s="2273"/>
      <c r="P1059" s="2721">
        <v>0.1</v>
      </c>
      <c r="Q1059" s="2721">
        <v>0.1</v>
      </c>
      <c r="R1059" s="2716">
        <v>5</v>
      </c>
      <c r="S1059" s="2"/>
      <c r="T1059" s="2"/>
      <c r="U1059" s="2"/>
      <c r="V1059" s="2273"/>
      <c r="W1059" s="2273"/>
      <c r="X1059" s="2273"/>
      <c r="Y1059" s="2273"/>
      <c r="Z1059" s="2716"/>
      <c r="AA1059" s="2732">
        <v>0.1</v>
      </c>
    </row>
    <row r="1060" spans="1:27" ht="63">
      <c r="A1060" s="2705">
        <v>266</v>
      </c>
      <c r="B1060" s="2723" t="s">
        <v>24273</v>
      </c>
      <c r="C1060" s="2723" t="s">
        <v>24274</v>
      </c>
      <c r="D1060" s="2716"/>
      <c r="E1060" s="2717">
        <f t="shared" ref="E1060" si="61">G1060+H1060+I1060+J1060</f>
        <v>0.4</v>
      </c>
      <c r="F1060" s="2717">
        <f t="shared" si="60"/>
        <v>0.4</v>
      </c>
      <c r="G1060" s="2717">
        <v>0.4</v>
      </c>
      <c r="H1060" s="2717"/>
      <c r="I1060" s="2273"/>
      <c r="J1060" s="2273"/>
      <c r="K1060" s="2273"/>
      <c r="L1060" s="2717"/>
      <c r="M1060" s="2273"/>
      <c r="N1060" s="2273"/>
      <c r="O1060" s="2273"/>
      <c r="P1060" s="2721"/>
      <c r="Q1060" s="2721"/>
      <c r="R1060" s="2716">
        <v>5</v>
      </c>
      <c r="S1060" s="2"/>
      <c r="T1060" s="2"/>
      <c r="U1060" s="2"/>
      <c r="V1060" s="2273"/>
      <c r="W1060" s="2273"/>
      <c r="X1060" s="2273"/>
      <c r="Y1060" s="2273"/>
      <c r="Z1060" s="2717">
        <v>0.4</v>
      </c>
      <c r="AA1060" s="2716"/>
    </row>
    <row r="1061" spans="1:27" ht="63">
      <c r="A1061" s="2705">
        <v>267</v>
      </c>
      <c r="B1061" s="2723" t="s">
        <v>24275</v>
      </c>
      <c r="C1061" s="2723" t="s">
        <v>24276</v>
      </c>
      <c r="D1061" s="2716"/>
      <c r="E1061" s="2717">
        <f t="shared" ref="E1061:E1087" si="62">G1061+Q1061+I1061+J1061</f>
        <v>0.8</v>
      </c>
      <c r="F1061" s="2717">
        <f t="shared" si="60"/>
        <v>0</v>
      </c>
      <c r="G1061" s="2717"/>
      <c r="H1061" s="2717"/>
      <c r="I1061" s="2273"/>
      <c r="J1061" s="2273"/>
      <c r="K1061" s="2273"/>
      <c r="L1061" s="2717"/>
      <c r="M1061" s="2273"/>
      <c r="N1061" s="2273"/>
      <c r="O1061" s="2273"/>
      <c r="P1061" s="2721">
        <v>0.8</v>
      </c>
      <c r="Q1061" s="2721">
        <v>0.8</v>
      </c>
      <c r="R1061" s="2716">
        <v>5</v>
      </c>
      <c r="S1061" s="2"/>
      <c r="T1061" s="2"/>
      <c r="U1061" s="2"/>
      <c r="V1061" s="2273"/>
      <c r="W1061" s="2273"/>
      <c r="X1061" s="2273"/>
      <c r="Y1061" s="2273"/>
      <c r="Z1061" s="2716"/>
      <c r="AA1061" s="2732">
        <v>0.8</v>
      </c>
    </row>
    <row r="1062" spans="1:27" ht="63">
      <c r="A1062" s="2705">
        <v>268</v>
      </c>
      <c r="B1062" s="2723" t="s">
        <v>24277</v>
      </c>
      <c r="C1062" s="2723" t="s">
        <v>24278</v>
      </c>
      <c r="D1062" s="2716"/>
      <c r="E1062" s="2717">
        <f t="shared" si="62"/>
        <v>0.3</v>
      </c>
      <c r="F1062" s="2717">
        <f t="shared" si="60"/>
        <v>0</v>
      </c>
      <c r="G1062" s="2717"/>
      <c r="H1062" s="2717"/>
      <c r="I1062" s="2273"/>
      <c r="J1062" s="2273"/>
      <c r="K1062" s="2273"/>
      <c r="L1062" s="2717"/>
      <c r="M1062" s="2273"/>
      <c r="N1062" s="2273"/>
      <c r="O1062" s="2273"/>
      <c r="P1062" s="2721">
        <v>0.3</v>
      </c>
      <c r="Q1062" s="2721">
        <v>0.3</v>
      </c>
      <c r="R1062" s="2716">
        <v>5</v>
      </c>
      <c r="S1062" s="2"/>
      <c r="T1062" s="2"/>
      <c r="U1062" s="2"/>
      <c r="V1062" s="2273"/>
      <c r="W1062" s="2273"/>
      <c r="X1062" s="2273"/>
      <c r="Y1062" s="2273"/>
      <c r="Z1062" s="2716"/>
      <c r="AA1062" s="2732">
        <v>0.3</v>
      </c>
    </row>
    <row r="1063" spans="1:27" ht="78.75">
      <c r="A1063" s="2705">
        <v>269</v>
      </c>
      <c r="B1063" s="2723" t="s">
        <v>24279</v>
      </c>
      <c r="C1063" s="2723" t="s">
        <v>24280</v>
      </c>
      <c r="D1063" s="2716"/>
      <c r="E1063" s="2717">
        <f t="shared" si="62"/>
        <v>0.6</v>
      </c>
      <c r="F1063" s="2717">
        <f t="shared" si="60"/>
        <v>0</v>
      </c>
      <c r="G1063" s="2717"/>
      <c r="H1063" s="2717"/>
      <c r="I1063" s="2273"/>
      <c r="J1063" s="2273"/>
      <c r="K1063" s="2273"/>
      <c r="L1063" s="2717"/>
      <c r="M1063" s="2273"/>
      <c r="N1063" s="2273"/>
      <c r="O1063" s="2273"/>
      <c r="P1063" s="2721">
        <v>0.6</v>
      </c>
      <c r="Q1063" s="2721">
        <v>0.6</v>
      </c>
      <c r="R1063" s="2716">
        <v>5</v>
      </c>
      <c r="S1063" s="2"/>
      <c r="T1063" s="2"/>
      <c r="U1063" s="2"/>
      <c r="V1063" s="2273"/>
      <c r="W1063" s="2273"/>
      <c r="X1063" s="2273"/>
      <c r="Y1063" s="2273"/>
      <c r="Z1063" s="2716"/>
      <c r="AA1063" s="2732">
        <v>0.6</v>
      </c>
    </row>
    <row r="1064" spans="1:27" ht="63">
      <c r="A1064" s="2705">
        <v>270</v>
      </c>
      <c r="B1064" s="2723" t="s">
        <v>24281</v>
      </c>
      <c r="C1064" s="2723" t="s">
        <v>24282</v>
      </c>
      <c r="D1064" s="2716"/>
      <c r="E1064" s="2717">
        <f t="shared" si="62"/>
        <v>0.1</v>
      </c>
      <c r="F1064" s="2717">
        <f t="shared" si="60"/>
        <v>0</v>
      </c>
      <c r="G1064" s="2717"/>
      <c r="H1064" s="2717"/>
      <c r="I1064" s="2273"/>
      <c r="J1064" s="2273"/>
      <c r="K1064" s="2273"/>
      <c r="L1064" s="2717"/>
      <c r="M1064" s="2273"/>
      <c r="N1064" s="2273"/>
      <c r="O1064" s="2273"/>
      <c r="P1064" s="2721">
        <v>0.1</v>
      </c>
      <c r="Q1064" s="2721">
        <v>0.1</v>
      </c>
      <c r="R1064" s="2716">
        <v>5</v>
      </c>
      <c r="S1064" s="2"/>
      <c r="T1064" s="2"/>
      <c r="U1064" s="2"/>
      <c r="V1064" s="2273"/>
      <c r="W1064" s="2273"/>
      <c r="X1064" s="2273"/>
      <c r="Y1064" s="2273"/>
      <c r="Z1064" s="2716"/>
      <c r="AA1064" s="2732">
        <v>0.1</v>
      </c>
    </row>
    <row r="1065" spans="1:27" ht="63">
      <c r="A1065" s="2705">
        <v>271</v>
      </c>
      <c r="B1065" s="2723" t="s">
        <v>24283</v>
      </c>
      <c r="C1065" s="2723" t="s">
        <v>24284</v>
      </c>
      <c r="D1065" s="2716"/>
      <c r="E1065" s="2717">
        <f t="shared" si="62"/>
        <v>0.1</v>
      </c>
      <c r="F1065" s="2717">
        <f t="shared" si="60"/>
        <v>0</v>
      </c>
      <c r="G1065" s="2717"/>
      <c r="H1065" s="2717"/>
      <c r="I1065" s="2273"/>
      <c r="J1065" s="2273"/>
      <c r="K1065" s="2273"/>
      <c r="L1065" s="2717"/>
      <c r="M1065" s="2273"/>
      <c r="N1065" s="2273"/>
      <c r="O1065" s="2273"/>
      <c r="P1065" s="2721">
        <v>0.1</v>
      </c>
      <c r="Q1065" s="2721">
        <v>0.1</v>
      </c>
      <c r="R1065" s="2716">
        <v>5</v>
      </c>
      <c r="S1065" s="2"/>
      <c r="T1065" s="2"/>
      <c r="U1065" s="2"/>
      <c r="V1065" s="2273"/>
      <c r="W1065" s="2273"/>
      <c r="X1065" s="2273"/>
      <c r="Y1065" s="2273"/>
      <c r="Z1065" s="2716"/>
      <c r="AA1065" s="2732">
        <v>0.1</v>
      </c>
    </row>
    <row r="1066" spans="1:27" ht="47.25">
      <c r="A1066" s="2705">
        <v>272</v>
      </c>
      <c r="B1066" s="2723" t="s">
        <v>24285</v>
      </c>
      <c r="C1066" s="2723" t="s">
        <v>24286</v>
      </c>
      <c r="D1066" s="2716"/>
      <c r="E1066" s="2717">
        <f t="shared" si="62"/>
        <v>0.1</v>
      </c>
      <c r="F1066" s="2717">
        <f t="shared" si="60"/>
        <v>0</v>
      </c>
      <c r="G1066" s="2717"/>
      <c r="H1066" s="2717"/>
      <c r="I1066" s="2273"/>
      <c r="J1066" s="2273"/>
      <c r="K1066" s="2273"/>
      <c r="L1066" s="2717"/>
      <c r="M1066" s="2273"/>
      <c r="N1066" s="2273"/>
      <c r="O1066" s="2273"/>
      <c r="P1066" s="2721">
        <v>0.1</v>
      </c>
      <c r="Q1066" s="2721">
        <v>0.1</v>
      </c>
      <c r="R1066" s="2716">
        <v>5</v>
      </c>
      <c r="S1066" s="2"/>
      <c r="T1066" s="2"/>
      <c r="U1066" s="2"/>
      <c r="V1066" s="2273"/>
      <c r="W1066" s="2273"/>
      <c r="X1066" s="2273"/>
      <c r="Y1066" s="2273"/>
      <c r="Z1066" s="2716"/>
      <c r="AA1066" s="2732">
        <v>0.1</v>
      </c>
    </row>
    <row r="1067" spans="1:27" ht="63">
      <c r="A1067" s="2705">
        <v>273</v>
      </c>
      <c r="B1067" s="2724" t="s">
        <v>24287</v>
      </c>
      <c r="C1067" s="2724" t="s">
        <v>24288</v>
      </c>
      <c r="D1067" s="2716"/>
      <c r="E1067" s="2717">
        <f t="shared" si="62"/>
        <v>0.5</v>
      </c>
      <c r="F1067" s="2717">
        <f t="shared" si="60"/>
        <v>0</v>
      </c>
      <c r="G1067" s="2717"/>
      <c r="H1067" s="2717"/>
      <c r="I1067" s="2273"/>
      <c r="J1067" s="2273"/>
      <c r="K1067" s="2273"/>
      <c r="L1067" s="2717"/>
      <c r="M1067" s="2273"/>
      <c r="N1067" s="2273"/>
      <c r="O1067" s="2273"/>
      <c r="P1067" s="2721">
        <v>0.5</v>
      </c>
      <c r="Q1067" s="2721">
        <v>0.5</v>
      </c>
      <c r="R1067" s="2716">
        <v>5</v>
      </c>
      <c r="S1067" s="2"/>
      <c r="T1067" s="2"/>
      <c r="U1067" s="2"/>
      <c r="V1067" s="2273"/>
      <c r="W1067" s="2273"/>
      <c r="X1067" s="2273"/>
      <c r="Y1067" s="2273"/>
      <c r="Z1067" s="2716"/>
      <c r="AA1067" s="2732">
        <v>0.5</v>
      </c>
    </row>
    <row r="1068" spans="1:27" ht="47.25">
      <c r="A1068" s="2705">
        <v>274</v>
      </c>
      <c r="B1068" s="2723" t="s">
        <v>24289</v>
      </c>
      <c r="C1068" s="2720" t="s">
        <v>24290</v>
      </c>
      <c r="D1068" s="2716"/>
      <c r="E1068" s="2717">
        <f t="shared" si="62"/>
        <v>0.1</v>
      </c>
      <c r="F1068" s="2717">
        <f t="shared" si="60"/>
        <v>0</v>
      </c>
      <c r="G1068" s="2717"/>
      <c r="H1068" s="2717"/>
      <c r="I1068" s="2273"/>
      <c r="J1068" s="2273"/>
      <c r="K1068" s="2273"/>
      <c r="L1068" s="2717"/>
      <c r="M1068" s="2273"/>
      <c r="N1068" s="2273"/>
      <c r="O1068" s="2273"/>
      <c r="P1068" s="2721">
        <v>0.1</v>
      </c>
      <c r="Q1068" s="2721">
        <v>0.1</v>
      </c>
      <c r="R1068" s="2716">
        <v>5</v>
      </c>
      <c r="S1068" s="2"/>
      <c r="T1068" s="2"/>
      <c r="U1068" s="2"/>
      <c r="V1068" s="2273"/>
      <c r="W1068" s="2273"/>
      <c r="X1068" s="2273"/>
      <c r="Y1068" s="2273"/>
      <c r="Z1068" s="2716"/>
      <c r="AA1068" s="2732">
        <v>0.1</v>
      </c>
    </row>
    <row r="1069" spans="1:27" ht="63">
      <c r="A1069" s="2705">
        <v>275</v>
      </c>
      <c r="B1069" s="2723" t="s">
        <v>24291</v>
      </c>
      <c r="C1069" s="2720" t="s">
        <v>24292</v>
      </c>
      <c r="D1069" s="2716"/>
      <c r="E1069" s="2717">
        <f t="shared" si="62"/>
        <v>0.2</v>
      </c>
      <c r="F1069" s="2717">
        <f t="shared" si="60"/>
        <v>0</v>
      </c>
      <c r="G1069" s="2717"/>
      <c r="H1069" s="2717"/>
      <c r="I1069" s="2273"/>
      <c r="J1069" s="2273"/>
      <c r="K1069" s="2273"/>
      <c r="L1069" s="2717"/>
      <c r="M1069" s="2273"/>
      <c r="N1069" s="2273"/>
      <c r="O1069" s="2273"/>
      <c r="P1069" s="2721">
        <v>0.2</v>
      </c>
      <c r="Q1069" s="2721">
        <v>0.2</v>
      </c>
      <c r="R1069" s="2716">
        <v>5</v>
      </c>
      <c r="S1069" s="2"/>
      <c r="T1069" s="2"/>
      <c r="U1069" s="2"/>
      <c r="V1069" s="2273"/>
      <c r="W1069" s="2273"/>
      <c r="X1069" s="2273"/>
      <c r="Y1069" s="2273"/>
      <c r="Z1069" s="2716"/>
      <c r="AA1069" s="2732">
        <v>0.2</v>
      </c>
    </row>
    <row r="1070" spans="1:27" ht="63">
      <c r="A1070" s="2705">
        <v>276</v>
      </c>
      <c r="B1070" s="2723" t="s">
        <v>24293</v>
      </c>
      <c r="C1070" s="2720" t="s">
        <v>24294</v>
      </c>
      <c r="D1070" s="2716"/>
      <c r="E1070" s="2717">
        <f t="shared" si="62"/>
        <v>0.4</v>
      </c>
      <c r="F1070" s="2717">
        <f t="shared" si="60"/>
        <v>0</v>
      </c>
      <c r="G1070" s="2717"/>
      <c r="H1070" s="2717"/>
      <c r="I1070" s="2273"/>
      <c r="J1070" s="2273"/>
      <c r="K1070" s="2273"/>
      <c r="L1070" s="2717"/>
      <c r="M1070" s="2273"/>
      <c r="N1070" s="2273"/>
      <c r="O1070" s="2273"/>
      <c r="P1070" s="2721">
        <v>0.4</v>
      </c>
      <c r="Q1070" s="2721">
        <v>0.4</v>
      </c>
      <c r="R1070" s="2716">
        <v>5</v>
      </c>
      <c r="S1070" s="2"/>
      <c r="T1070" s="2"/>
      <c r="U1070" s="2"/>
      <c r="V1070" s="2273"/>
      <c r="W1070" s="2273"/>
      <c r="X1070" s="2273"/>
      <c r="Y1070" s="2273"/>
      <c r="Z1070" s="2716"/>
      <c r="AA1070" s="2732">
        <v>0.4</v>
      </c>
    </row>
    <row r="1071" spans="1:27" ht="63">
      <c r="A1071" s="2705">
        <v>277</v>
      </c>
      <c r="B1071" s="2723" t="s">
        <v>24295</v>
      </c>
      <c r="C1071" s="2720" t="s">
        <v>24296</v>
      </c>
      <c r="D1071" s="2716"/>
      <c r="E1071" s="2717">
        <f t="shared" si="62"/>
        <v>0.3</v>
      </c>
      <c r="F1071" s="2717">
        <f t="shared" si="60"/>
        <v>0</v>
      </c>
      <c r="G1071" s="2717"/>
      <c r="H1071" s="2717"/>
      <c r="I1071" s="2273"/>
      <c r="J1071" s="2273"/>
      <c r="K1071" s="2273"/>
      <c r="L1071" s="2717"/>
      <c r="M1071" s="2273"/>
      <c r="N1071" s="2273"/>
      <c r="O1071" s="2273"/>
      <c r="P1071" s="2721">
        <v>0.3</v>
      </c>
      <c r="Q1071" s="2721">
        <v>0.3</v>
      </c>
      <c r="R1071" s="2716">
        <v>5</v>
      </c>
      <c r="S1071" s="2"/>
      <c r="T1071" s="2"/>
      <c r="U1071" s="2"/>
      <c r="V1071" s="2273"/>
      <c r="W1071" s="2273"/>
      <c r="X1071" s="2273"/>
      <c r="Y1071" s="2273"/>
      <c r="Z1071" s="2716"/>
      <c r="AA1071" s="2732">
        <v>0.3</v>
      </c>
    </row>
    <row r="1072" spans="1:27" ht="78.75">
      <c r="A1072" s="2705">
        <v>278</v>
      </c>
      <c r="B1072" s="2723" t="s">
        <v>24297</v>
      </c>
      <c r="C1072" s="2720" t="s">
        <v>24298</v>
      </c>
      <c r="D1072" s="2716"/>
      <c r="E1072" s="2717">
        <f t="shared" si="62"/>
        <v>0.4</v>
      </c>
      <c r="F1072" s="2717">
        <f t="shared" si="60"/>
        <v>0</v>
      </c>
      <c r="G1072" s="2717"/>
      <c r="H1072" s="2717"/>
      <c r="I1072" s="2273"/>
      <c r="J1072" s="2273"/>
      <c r="K1072" s="2273"/>
      <c r="L1072" s="2717"/>
      <c r="M1072" s="2273"/>
      <c r="N1072" s="2273"/>
      <c r="O1072" s="2273"/>
      <c r="P1072" s="2721">
        <v>0.4</v>
      </c>
      <c r="Q1072" s="2721">
        <v>0.4</v>
      </c>
      <c r="R1072" s="2716">
        <v>5</v>
      </c>
      <c r="S1072" s="2"/>
      <c r="T1072" s="2"/>
      <c r="U1072" s="2"/>
      <c r="V1072" s="2273"/>
      <c r="W1072" s="2273"/>
      <c r="X1072" s="2273"/>
      <c r="Y1072" s="2273"/>
      <c r="Z1072" s="2716"/>
      <c r="AA1072" s="2732">
        <v>0.4</v>
      </c>
    </row>
    <row r="1073" spans="1:27" ht="63">
      <c r="A1073" s="2705">
        <v>279</v>
      </c>
      <c r="B1073" s="2723" t="s">
        <v>24299</v>
      </c>
      <c r="C1073" s="2720" t="s">
        <v>24300</v>
      </c>
      <c r="D1073" s="2716"/>
      <c r="E1073" s="2717">
        <f t="shared" si="62"/>
        <v>0.1</v>
      </c>
      <c r="F1073" s="2717">
        <f t="shared" si="60"/>
        <v>0</v>
      </c>
      <c r="G1073" s="2717"/>
      <c r="H1073" s="2717"/>
      <c r="I1073" s="2273"/>
      <c r="J1073" s="2273"/>
      <c r="K1073" s="2273"/>
      <c r="L1073" s="2717"/>
      <c r="M1073" s="2273"/>
      <c r="N1073" s="2273"/>
      <c r="O1073" s="2273"/>
      <c r="P1073" s="2721">
        <v>0.1</v>
      </c>
      <c r="Q1073" s="2721">
        <v>0.1</v>
      </c>
      <c r="R1073" s="2716">
        <v>5</v>
      </c>
      <c r="S1073" s="2"/>
      <c r="T1073" s="2"/>
      <c r="U1073" s="2"/>
      <c r="V1073" s="2273"/>
      <c r="W1073" s="2273"/>
      <c r="X1073" s="2273"/>
      <c r="Y1073" s="2273"/>
      <c r="Z1073" s="2716"/>
      <c r="AA1073" s="2732">
        <v>0.1</v>
      </c>
    </row>
    <row r="1074" spans="1:27" ht="63">
      <c r="A1074" s="2705">
        <v>280</v>
      </c>
      <c r="B1074" s="2723" t="s">
        <v>24301</v>
      </c>
      <c r="C1074" s="2720" t="s">
        <v>24302</v>
      </c>
      <c r="D1074" s="2716"/>
      <c r="E1074" s="2717">
        <f t="shared" si="62"/>
        <v>0.1</v>
      </c>
      <c r="F1074" s="2717">
        <f t="shared" si="60"/>
        <v>0</v>
      </c>
      <c r="G1074" s="2717"/>
      <c r="H1074" s="2717"/>
      <c r="I1074" s="2273"/>
      <c r="J1074" s="2273"/>
      <c r="K1074" s="2273"/>
      <c r="L1074" s="2717"/>
      <c r="M1074" s="2273"/>
      <c r="N1074" s="2273"/>
      <c r="O1074" s="2273"/>
      <c r="P1074" s="2721">
        <v>0.1</v>
      </c>
      <c r="Q1074" s="2721">
        <v>0.1</v>
      </c>
      <c r="R1074" s="2716">
        <v>5</v>
      </c>
      <c r="S1074" s="2"/>
      <c r="T1074" s="2"/>
      <c r="U1074" s="2"/>
      <c r="V1074" s="2273"/>
      <c r="W1074" s="2273"/>
      <c r="X1074" s="2273"/>
      <c r="Y1074" s="2273"/>
      <c r="Z1074" s="2716"/>
      <c r="AA1074" s="2732">
        <v>0.1</v>
      </c>
    </row>
    <row r="1075" spans="1:27" ht="63">
      <c r="A1075" s="2705">
        <v>281</v>
      </c>
      <c r="B1075" s="2723" t="s">
        <v>24301</v>
      </c>
      <c r="C1075" s="2720" t="s">
        <v>24303</v>
      </c>
      <c r="D1075" s="2716"/>
      <c r="E1075" s="2717">
        <f t="shared" si="62"/>
        <v>0.1</v>
      </c>
      <c r="F1075" s="2717">
        <f t="shared" si="60"/>
        <v>0</v>
      </c>
      <c r="G1075" s="2717"/>
      <c r="H1075" s="2717"/>
      <c r="I1075" s="2273"/>
      <c r="J1075" s="2273"/>
      <c r="K1075" s="2273"/>
      <c r="L1075" s="2717"/>
      <c r="M1075" s="2273"/>
      <c r="N1075" s="2273"/>
      <c r="O1075" s="2273"/>
      <c r="P1075" s="2721">
        <v>0.1</v>
      </c>
      <c r="Q1075" s="2721">
        <v>0.1</v>
      </c>
      <c r="R1075" s="2716">
        <v>5</v>
      </c>
      <c r="S1075" s="2"/>
      <c r="T1075" s="2"/>
      <c r="U1075" s="2"/>
      <c r="V1075" s="2273"/>
      <c r="W1075" s="2273"/>
      <c r="X1075" s="2273"/>
      <c r="Y1075" s="2273"/>
      <c r="Z1075" s="2716"/>
      <c r="AA1075" s="2732">
        <v>0.1</v>
      </c>
    </row>
    <row r="1076" spans="1:27" ht="78.75">
      <c r="A1076" s="2705">
        <v>282</v>
      </c>
      <c r="B1076" s="2723" t="s">
        <v>24304</v>
      </c>
      <c r="C1076" s="2720" t="s">
        <v>24305</v>
      </c>
      <c r="D1076" s="2716"/>
      <c r="E1076" s="2717">
        <f t="shared" si="62"/>
        <v>0.3</v>
      </c>
      <c r="F1076" s="2717">
        <f t="shared" si="60"/>
        <v>0</v>
      </c>
      <c r="G1076" s="2717"/>
      <c r="H1076" s="2717"/>
      <c r="I1076" s="2273"/>
      <c r="J1076" s="2273"/>
      <c r="K1076" s="2273"/>
      <c r="L1076" s="2717"/>
      <c r="M1076" s="2273"/>
      <c r="N1076" s="2273"/>
      <c r="O1076" s="2273"/>
      <c r="P1076" s="2721">
        <v>0.3</v>
      </c>
      <c r="Q1076" s="2721">
        <v>0.3</v>
      </c>
      <c r="R1076" s="2716">
        <v>5</v>
      </c>
      <c r="S1076" s="2"/>
      <c r="T1076" s="2"/>
      <c r="U1076" s="2"/>
      <c r="V1076" s="2273"/>
      <c r="W1076" s="2273"/>
      <c r="X1076" s="2273"/>
      <c r="Y1076" s="2273"/>
      <c r="Z1076" s="2716"/>
      <c r="AA1076" s="2732">
        <v>0.3</v>
      </c>
    </row>
    <row r="1077" spans="1:27" ht="63">
      <c r="A1077" s="2705">
        <v>283</v>
      </c>
      <c r="B1077" s="2723" t="s">
        <v>24306</v>
      </c>
      <c r="C1077" s="2720" t="s">
        <v>24307</v>
      </c>
      <c r="D1077" s="2716"/>
      <c r="E1077" s="2717">
        <f t="shared" si="62"/>
        <v>0.2</v>
      </c>
      <c r="F1077" s="2717">
        <f t="shared" si="60"/>
        <v>0</v>
      </c>
      <c r="G1077" s="2717"/>
      <c r="H1077" s="2717"/>
      <c r="I1077" s="2273"/>
      <c r="J1077" s="2273"/>
      <c r="K1077" s="2273"/>
      <c r="L1077" s="2717"/>
      <c r="M1077" s="2273"/>
      <c r="N1077" s="2273"/>
      <c r="O1077" s="2273"/>
      <c r="P1077" s="2721">
        <v>0.2</v>
      </c>
      <c r="Q1077" s="2721">
        <v>0.2</v>
      </c>
      <c r="R1077" s="2716">
        <v>5</v>
      </c>
      <c r="S1077" s="2"/>
      <c r="T1077" s="2"/>
      <c r="U1077" s="2"/>
      <c r="V1077" s="2273"/>
      <c r="W1077" s="2273"/>
      <c r="X1077" s="2273"/>
      <c r="Y1077" s="2273"/>
      <c r="Z1077" s="2716"/>
      <c r="AA1077" s="2732">
        <v>0.2</v>
      </c>
    </row>
    <row r="1078" spans="1:27" ht="63">
      <c r="A1078" s="2705">
        <v>284</v>
      </c>
      <c r="B1078" s="2723" t="s">
        <v>24306</v>
      </c>
      <c r="C1078" s="2720" t="s">
        <v>24308</v>
      </c>
      <c r="D1078" s="2716"/>
      <c r="E1078" s="2717">
        <f t="shared" si="62"/>
        <v>0.2</v>
      </c>
      <c r="F1078" s="2717">
        <f t="shared" si="60"/>
        <v>0</v>
      </c>
      <c r="G1078" s="2717"/>
      <c r="H1078" s="2717"/>
      <c r="I1078" s="2273"/>
      <c r="J1078" s="2273"/>
      <c r="K1078" s="2273"/>
      <c r="L1078" s="2717"/>
      <c r="M1078" s="2273"/>
      <c r="N1078" s="2273"/>
      <c r="O1078" s="2273"/>
      <c r="P1078" s="2721">
        <v>0.2</v>
      </c>
      <c r="Q1078" s="2721">
        <v>0.2</v>
      </c>
      <c r="R1078" s="2716">
        <v>5</v>
      </c>
      <c r="S1078" s="2"/>
      <c r="T1078" s="2"/>
      <c r="U1078" s="2"/>
      <c r="V1078" s="2273"/>
      <c r="W1078" s="2273"/>
      <c r="X1078" s="2273"/>
      <c r="Y1078" s="2273"/>
      <c r="Z1078" s="2716"/>
      <c r="AA1078" s="2732">
        <v>0.2</v>
      </c>
    </row>
    <row r="1079" spans="1:27" ht="63">
      <c r="A1079" s="2705">
        <v>285</v>
      </c>
      <c r="B1079" s="2723" t="s">
        <v>24306</v>
      </c>
      <c r="C1079" s="2720" t="s">
        <v>24309</v>
      </c>
      <c r="D1079" s="2716"/>
      <c r="E1079" s="2717">
        <f t="shared" si="62"/>
        <v>0.1</v>
      </c>
      <c r="F1079" s="2717">
        <f t="shared" si="60"/>
        <v>0</v>
      </c>
      <c r="G1079" s="2717"/>
      <c r="H1079" s="2717"/>
      <c r="I1079" s="2273"/>
      <c r="J1079" s="2273"/>
      <c r="K1079" s="2273"/>
      <c r="L1079" s="2717"/>
      <c r="M1079" s="2273"/>
      <c r="N1079" s="2273"/>
      <c r="O1079" s="2273"/>
      <c r="P1079" s="2721">
        <v>0.1</v>
      </c>
      <c r="Q1079" s="2721">
        <v>0.1</v>
      </c>
      <c r="R1079" s="2716">
        <v>5</v>
      </c>
      <c r="S1079" s="2"/>
      <c r="T1079" s="2"/>
      <c r="U1079" s="2"/>
      <c r="V1079" s="2273"/>
      <c r="W1079" s="2273"/>
      <c r="X1079" s="2273"/>
      <c r="Y1079" s="2273"/>
      <c r="Z1079" s="2716"/>
      <c r="AA1079" s="2732">
        <v>0.1</v>
      </c>
    </row>
    <row r="1080" spans="1:27" ht="63">
      <c r="A1080" s="2705">
        <v>286</v>
      </c>
      <c r="B1080" s="2723" t="s">
        <v>24310</v>
      </c>
      <c r="C1080" s="2720" t="s">
        <v>24311</v>
      </c>
      <c r="D1080" s="2716"/>
      <c r="E1080" s="2717">
        <f t="shared" si="62"/>
        <v>0.2</v>
      </c>
      <c r="F1080" s="2717">
        <f t="shared" si="60"/>
        <v>0</v>
      </c>
      <c r="G1080" s="2717"/>
      <c r="H1080" s="2717"/>
      <c r="I1080" s="2273"/>
      <c r="J1080" s="2273"/>
      <c r="K1080" s="2273"/>
      <c r="L1080" s="2717"/>
      <c r="M1080" s="2273"/>
      <c r="N1080" s="2273"/>
      <c r="O1080" s="2273"/>
      <c r="P1080" s="2721">
        <v>0.2</v>
      </c>
      <c r="Q1080" s="2721">
        <v>0.2</v>
      </c>
      <c r="R1080" s="2716">
        <v>5</v>
      </c>
      <c r="S1080" s="2"/>
      <c r="T1080" s="2"/>
      <c r="U1080" s="2"/>
      <c r="V1080" s="2273"/>
      <c r="W1080" s="2273"/>
      <c r="X1080" s="2273"/>
      <c r="Y1080" s="2273"/>
      <c r="Z1080" s="2716"/>
      <c r="AA1080" s="2732">
        <v>0.2</v>
      </c>
    </row>
    <row r="1081" spans="1:27" ht="63">
      <c r="A1081" s="2705">
        <v>287</v>
      </c>
      <c r="B1081" s="2724" t="s">
        <v>24312</v>
      </c>
      <c r="C1081" s="2720" t="s">
        <v>24313</v>
      </c>
      <c r="D1081" s="2716"/>
      <c r="E1081" s="2717">
        <f t="shared" si="62"/>
        <v>0.2</v>
      </c>
      <c r="F1081" s="2717">
        <f t="shared" si="60"/>
        <v>0</v>
      </c>
      <c r="G1081" s="2717"/>
      <c r="H1081" s="2717"/>
      <c r="I1081" s="2273"/>
      <c r="J1081" s="2273"/>
      <c r="K1081" s="2273"/>
      <c r="L1081" s="2717"/>
      <c r="M1081" s="2273"/>
      <c r="N1081" s="2273"/>
      <c r="O1081" s="2273"/>
      <c r="P1081" s="2721">
        <v>0.2</v>
      </c>
      <c r="Q1081" s="2721">
        <v>0.2</v>
      </c>
      <c r="R1081" s="2716">
        <v>5</v>
      </c>
      <c r="S1081" s="2"/>
      <c r="T1081" s="2"/>
      <c r="U1081" s="2"/>
      <c r="V1081" s="2273"/>
      <c r="W1081" s="2273"/>
      <c r="X1081" s="2273"/>
      <c r="Y1081" s="2273"/>
      <c r="Z1081" s="2716"/>
      <c r="AA1081" s="2732">
        <v>0.2</v>
      </c>
    </row>
    <row r="1082" spans="1:27" ht="63">
      <c r="A1082" s="2705">
        <v>288</v>
      </c>
      <c r="B1082" s="2723" t="s">
        <v>24314</v>
      </c>
      <c r="C1082" s="2720" t="s">
        <v>24315</v>
      </c>
      <c r="D1082" s="2716"/>
      <c r="E1082" s="2717">
        <f t="shared" si="62"/>
        <v>0.2</v>
      </c>
      <c r="F1082" s="2717">
        <f t="shared" si="60"/>
        <v>0</v>
      </c>
      <c r="G1082" s="2717"/>
      <c r="H1082" s="2717"/>
      <c r="I1082" s="2273"/>
      <c r="J1082" s="2273"/>
      <c r="K1082" s="2273"/>
      <c r="L1082" s="2717"/>
      <c r="M1082" s="2273"/>
      <c r="N1082" s="2273"/>
      <c r="O1082" s="2273"/>
      <c r="P1082" s="2721">
        <v>0.2</v>
      </c>
      <c r="Q1082" s="2721">
        <v>0.2</v>
      </c>
      <c r="R1082" s="2716">
        <v>5</v>
      </c>
      <c r="S1082" s="2"/>
      <c r="T1082" s="2"/>
      <c r="U1082" s="2"/>
      <c r="V1082" s="2273"/>
      <c r="W1082" s="2273"/>
      <c r="X1082" s="2273"/>
      <c r="Y1082" s="2273"/>
      <c r="Z1082" s="2716"/>
      <c r="AA1082" s="2732">
        <v>0.2</v>
      </c>
    </row>
    <row r="1083" spans="1:27" ht="63">
      <c r="A1083" s="2705">
        <v>289</v>
      </c>
      <c r="B1083" s="2723" t="s">
        <v>24316</v>
      </c>
      <c r="C1083" s="2720" t="s">
        <v>24317</v>
      </c>
      <c r="D1083" s="2716"/>
      <c r="E1083" s="2717">
        <f t="shared" si="62"/>
        <v>0.4</v>
      </c>
      <c r="F1083" s="2717">
        <f t="shared" si="60"/>
        <v>0</v>
      </c>
      <c r="G1083" s="2717"/>
      <c r="H1083" s="2717"/>
      <c r="I1083" s="2273"/>
      <c r="J1083" s="2273"/>
      <c r="K1083" s="2273"/>
      <c r="L1083" s="2717"/>
      <c r="M1083" s="2273"/>
      <c r="N1083" s="2273"/>
      <c r="O1083" s="2273"/>
      <c r="P1083" s="2721">
        <v>0.4</v>
      </c>
      <c r="Q1083" s="2721">
        <v>0.4</v>
      </c>
      <c r="R1083" s="2716">
        <v>5</v>
      </c>
      <c r="S1083" s="2"/>
      <c r="T1083" s="2"/>
      <c r="U1083" s="2"/>
      <c r="V1083" s="2273"/>
      <c r="W1083" s="2273"/>
      <c r="X1083" s="2273"/>
      <c r="Y1083" s="2273"/>
      <c r="Z1083" s="2716"/>
      <c r="AA1083" s="2732">
        <v>0.4</v>
      </c>
    </row>
    <row r="1084" spans="1:27" ht="63">
      <c r="A1084" s="2705">
        <v>290</v>
      </c>
      <c r="B1084" s="2723" t="s">
        <v>24318</v>
      </c>
      <c r="C1084" s="2720" t="s">
        <v>24319</v>
      </c>
      <c r="D1084" s="2716"/>
      <c r="E1084" s="2717">
        <f t="shared" si="62"/>
        <v>0.2</v>
      </c>
      <c r="F1084" s="2717">
        <f t="shared" si="60"/>
        <v>0</v>
      </c>
      <c r="G1084" s="2717"/>
      <c r="H1084" s="2717"/>
      <c r="I1084" s="2273"/>
      <c r="J1084" s="2273"/>
      <c r="K1084" s="2273"/>
      <c r="L1084" s="2717"/>
      <c r="M1084" s="2273"/>
      <c r="N1084" s="2273"/>
      <c r="O1084" s="2273"/>
      <c r="P1084" s="2721">
        <v>0.2</v>
      </c>
      <c r="Q1084" s="2721">
        <v>0.2</v>
      </c>
      <c r="R1084" s="2716">
        <v>5</v>
      </c>
      <c r="S1084" s="2"/>
      <c r="T1084" s="2"/>
      <c r="U1084" s="2"/>
      <c r="V1084" s="2273"/>
      <c r="W1084" s="2273"/>
      <c r="X1084" s="2273"/>
      <c r="Y1084" s="2273"/>
      <c r="Z1084" s="2716"/>
      <c r="AA1084" s="2732">
        <v>0.2</v>
      </c>
    </row>
    <row r="1085" spans="1:27" ht="63">
      <c r="A1085" s="2705">
        <v>291</v>
      </c>
      <c r="B1085" s="2723" t="s">
        <v>24320</v>
      </c>
      <c r="C1085" s="2720" t="s">
        <v>24321</v>
      </c>
      <c r="D1085" s="2716"/>
      <c r="E1085" s="2717">
        <f t="shared" si="62"/>
        <v>0.4</v>
      </c>
      <c r="F1085" s="2717">
        <f t="shared" si="60"/>
        <v>0</v>
      </c>
      <c r="G1085" s="2717"/>
      <c r="H1085" s="2717"/>
      <c r="I1085" s="2273"/>
      <c r="J1085" s="2273"/>
      <c r="K1085" s="2273"/>
      <c r="L1085" s="2717"/>
      <c r="M1085" s="2273"/>
      <c r="N1085" s="2273"/>
      <c r="O1085" s="2273"/>
      <c r="P1085" s="2721">
        <v>0.4</v>
      </c>
      <c r="Q1085" s="2721">
        <v>0.4</v>
      </c>
      <c r="R1085" s="2716">
        <v>5</v>
      </c>
      <c r="S1085" s="2"/>
      <c r="T1085" s="2"/>
      <c r="U1085" s="2"/>
      <c r="V1085" s="2273"/>
      <c r="W1085" s="2273"/>
      <c r="X1085" s="2273"/>
      <c r="Y1085" s="2273"/>
      <c r="Z1085" s="2716"/>
      <c r="AA1085" s="2732">
        <v>0.4</v>
      </c>
    </row>
    <row r="1086" spans="1:27" ht="63">
      <c r="A1086" s="2705">
        <v>292</v>
      </c>
      <c r="B1086" s="2723" t="s">
        <v>24322</v>
      </c>
      <c r="C1086" s="2720" t="s">
        <v>24323</v>
      </c>
      <c r="D1086" s="2716"/>
      <c r="E1086" s="2717">
        <f t="shared" si="62"/>
        <v>0.1</v>
      </c>
      <c r="F1086" s="2717">
        <f t="shared" si="60"/>
        <v>0</v>
      </c>
      <c r="G1086" s="2717"/>
      <c r="H1086" s="2717"/>
      <c r="I1086" s="2273"/>
      <c r="J1086" s="2273"/>
      <c r="K1086" s="2273"/>
      <c r="L1086" s="2717"/>
      <c r="M1086" s="2273"/>
      <c r="N1086" s="2273"/>
      <c r="O1086" s="2273"/>
      <c r="P1086" s="2721">
        <v>0.1</v>
      </c>
      <c r="Q1086" s="2721">
        <v>0.1</v>
      </c>
      <c r="R1086" s="2716">
        <v>5</v>
      </c>
      <c r="S1086" s="2"/>
      <c r="T1086" s="2"/>
      <c r="U1086" s="2"/>
      <c r="V1086" s="2273"/>
      <c r="W1086" s="2273"/>
      <c r="X1086" s="2273"/>
      <c r="Y1086" s="2273"/>
      <c r="Z1086" s="2716"/>
      <c r="AA1086" s="2732">
        <v>0.1</v>
      </c>
    </row>
    <row r="1087" spans="1:27" ht="63">
      <c r="A1087" s="2705">
        <v>293</v>
      </c>
      <c r="B1087" s="2724" t="s">
        <v>24324</v>
      </c>
      <c r="C1087" s="2720" t="s">
        <v>24325</v>
      </c>
      <c r="D1087" s="2716"/>
      <c r="E1087" s="2717">
        <f t="shared" si="62"/>
        <v>0.5</v>
      </c>
      <c r="F1087" s="2717">
        <f t="shared" si="60"/>
        <v>0</v>
      </c>
      <c r="G1087" s="2717"/>
      <c r="H1087" s="2717"/>
      <c r="I1087" s="2273"/>
      <c r="J1087" s="2273"/>
      <c r="K1087" s="2273"/>
      <c r="L1087" s="2717"/>
      <c r="M1087" s="2273"/>
      <c r="N1087" s="2273"/>
      <c r="O1087" s="2273"/>
      <c r="P1087" s="2721">
        <v>0.5</v>
      </c>
      <c r="Q1087" s="2721">
        <v>0.5</v>
      </c>
      <c r="R1087" s="2716">
        <v>5</v>
      </c>
      <c r="S1087" s="2"/>
      <c r="T1087" s="2"/>
      <c r="U1087" s="2"/>
      <c r="V1087" s="2273"/>
      <c r="W1087" s="2273"/>
      <c r="X1087" s="2273"/>
      <c r="Y1087" s="2273"/>
      <c r="Z1087" s="2716"/>
      <c r="AA1087" s="2732">
        <v>0.5</v>
      </c>
    </row>
    <row r="1088" spans="1:27" ht="63">
      <c r="A1088" s="2705">
        <v>294</v>
      </c>
      <c r="B1088" s="2720" t="s">
        <v>24326</v>
      </c>
      <c r="C1088" s="2720" t="s">
        <v>24327</v>
      </c>
      <c r="D1088" s="2716"/>
      <c r="E1088" s="2717">
        <f>G1088+H1088+I1088+J1088</f>
        <v>0.5</v>
      </c>
      <c r="F1088" s="2717">
        <f t="shared" si="60"/>
        <v>0.5</v>
      </c>
      <c r="G1088" s="2717">
        <v>0.5</v>
      </c>
      <c r="H1088" s="2717"/>
      <c r="I1088" s="2273"/>
      <c r="J1088" s="2273"/>
      <c r="K1088" s="2273"/>
      <c r="L1088" s="2717"/>
      <c r="M1088" s="2273"/>
      <c r="N1088" s="2273"/>
      <c r="O1088" s="2273"/>
      <c r="P1088" s="2721"/>
      <c r="Q1088" s="2721"/>
      <c r="R1088" s="2716">
        <v>5</v>
      </c>
      <c r="S1088" s="2"/>
      <c r="T1088" s="2"/>
      <c r="U1088" s="2"/>
      <c r="V1088" s="2273"/>
      <c r="W1088" s="2273"/>
      <c r="X1088" s="2273"/>
      <c r="Y1088" s="2273"/>
      <c r="Z1088" s="2732">
        <v>0.5</v>
      </c>
      <c r="AA1088" s="2716"/>
    </row>
    <row r="1089" spans="1:27" ht="63">
      <c r="A1089" s="2705">
        <v>295</v>
      </c>
      <c r="B1089" s="2720" t="s">
        <v>24326</v>
      </c>
      <c r="C1089" s="2720" t="s">
        <v>24328</v>
      </c>
      <c r="D1089" s="2716"/>
      <c r="E1089" s="2717">
        <f t="shared" ref="E1089:E1122" si="63">G1089+Q1089+I1089+J1089</f>
        <v>0.6</v>
      </c>
      <c r="F1089" s="2717">
        <f t="shared" si="60"/>
        <v>0</v>
      </c>
      <c r="G1089" s="2717"/>
      <c r="H1089" s="2717"/>
      <c r="I1089" s="2273"/>
      <c r="J1089" s="2273"/>
      <c r="K1089" s="2273"/>
      <c r="L1089" s="2717"/>
      <c r="M1089" s="2273"/>
      <c r="N1089" s="2273"/>
      <c r="O1089" s="2273"/>
      <c r="P1089" s="2721">
        <v>0.6</v>
      </c>
      <c r="Q1089" s="2721">
        <v>0.6</v>
      </c>
      <c r="R1089" s="2716">
        <v>5</v>
      </c>
      <c r="S1089" s="2"/>
      <c r="T1089" s="2"/>
      <c r="U1089" s="2"/>
      <c r="V1089" s="2273"/>
      <c r="W1089" s="2273"/>
      <c r="X1089" s="2273"/>
      <c r="Y1089" s="2273"/>
      <c r="Z1089" s="2716"/>
      <c r="AA1089" s="2732">
        <v>0.6</v>
      </c>
    </row>
    <row r="1090" spans="1:27" ht="78.75">
      <c r="A1090" s="2705">
        <v>296</v>
      </c>
      <c r="B1090" s="2720" t="s">
        <v>24329</v>
      </c>
      <c r="C1090" s="2720" t="s">
        <v>24330</v>
      </c>
      <c r="D1090" s="2716"/>
      <c r="E1090" s="2717">
        <f t="shared" si="63"/>
        <v>0.5</v>
      </c>
      <c r="F1090" s="2717">
        <f t="shared" si="60"/>
        <v>0</v>
      </c>
      <c r="G1090" s="2717"/>
      <c r="H1090" s="2717"/>
      <c r="I1090" s="2273"/>
      <c r="J1090" s="2273"/>
      <c r="K1090" s="2273"/>
      <c r="L1090" s="2717"/>
      <c r="M1090" s="2273"/>
      <c r="N1090" s="2273"/>
      <c r="O1090" s="2273"/>
      <c r="P1090" s="2721">
        <v>0.5</v>
      </c>
      <c r="Q1090" s="2721">
        <v>0.5</v>
      </c>
      <c r="R1090" s="2716">
        <v>5</v>
      </c>
      <c r="S1090" s="2"/>
      <c r="T1090" s="2"/>
      <c r="U1090" s="2"/>
      <c r="V1090" s="2273"/>
      <c r="W1090" s="2273"/>
      <c r="X1090" s="2273"/>
      <c r="Y1090" s="2273"/>
      <c r="Z1090" s="2716"/>
      <c r="AA1090" s="2732">
        <v>0.5</v>
      </c>
    </row>
    <row r="1091" spans="1:27" ht="63">
      <c r="A1091" s="2705">
        <v>297</v>
      </c>
      <c r="B1091" s="2720" t="s">
        <v>24331</v>
      </c>
      <c r="C1091" s="2720" t="s">
        <v>24332</v>
      </c>
      <c r="D1091" s="2716"/>
      <c r="E1091" s="2717">
        <f t="shared" si="63"/>
        <v>0.1</v>
      </c>
      <c r="F1091" s="2717">
        <f t="shared" si="60"/>
        <v>0</v>
      </c>
      <c r="G1091" s="2717"/>
      <c r="H1091" s="2717"/>
      <c r="I1091" s="2273"/>
      <c r="J1091" s="2273"/>
      <c r="K1091" s="2273"/>
      <c r="L1091" s="2717"/>
      <c r="M1091" s="2273"/>
      <c r="N1091" s="2273"/>
      <c r="O1091" s="2273"/>
      <c r="P1091" s="2721">
        <v>0.1</v>
      </c>
      <c r="Q1091" s="2721">
        <v>0.1</v>
      </c>
      <c r="R1091" s="2716">
        <v>5</v>
      </c>
      <c r="S1091" s="2"/>
      <c r="T1091" s="2"/>
      <c r="U1091" s="2"/>
      <c r="V1091" s="2273"/>
      <c r="W1091" s="2273"/>
      <c r="X1091" s="2273"/>
      <c r="Y1091" s="2273"/>
      <c r="Z1091" s="2716"/>
      <c r="AA1091" s="2732">
        <v>0.1</v>
      </c>
    </row>
    <row r="1092" spans="1:27" ht="63">
      <c r="A1092" s="2705">
        <v>298</v>
      </c>
      <c r="B1092" s="2720" t="s">
        <v>24333</v>
      </c>
      <c r="C1092" s="2720" t="s">
        <v>24334</v>
      </c>
      <c r="D1092" s="2716"/>
      <c r="E1092" s="2717">
        <f t="shared" si="63"/>
        <v>0.1</v>
      </c>
      <c r="F1092" s="2717">
        <f t="shared" si="60"/>
        <v>0</v>
      </c>
      <c r="G1092" s="2717"/>
      <c r="H1092" s="2717"/>
      <c r="I1092" s="2273"/>
      <c r="J1092" s="2273"/>
      <c r="K1092" s="2273"/>
      <c r="L1092" s="2717"/>
      <c r="M1092" s="2273"/>
      <c r="N1092" s="2273"/>
      <c r="O1092" s="2273"/>
      <c r="P1092" s="2721">
        <v>0.1</v>
      </c>
      <c r="Q1092" s="2721">
        <v>0.1</v>
      </c>
      <c r="R1092" s="2716">
        <v>5</v>
      </c>
      <c r="S1092" s="2"/>
      <c r="T1092" s="2"/>
      <c r="U1092" s="2"/>
      <c r="V1092" s="2273"/>
      <c r="W1092" s="2273"/>
      <c r="X1092" s="2273"/>
      <c r="Y1092" s="2273"/>
      <c r="Z1092" s="2716"/>
      <c r="AA1092" s="2732">
        <v>0.1</v>
      </c>
    </row>
    <row r="1093" spans="1:27" ht="63">
      <c r="A1093" s="2705">
        <v>299</v>
      </c>
      <c r="B1093" s="2720" t="s">
        <v>24335</v>
      </c>
      <c r="C1093" s="2720" t="s">
        <v>24336</v>
      </c>
      <c r="D1093" s="2716"/>
      <c r="E1093" s="2717">
        <f t="shared" si="63"/>
        <v>0.3</v>
      </c>
      <c r="F1093" s="2717">
        <f t="shared" si="60"/>
        <v>0</v>
      </c>
      <c r="G1093" s="2717"/>
      <c r="H1093" s="2717"/>
      <c r="I1093" s="2273"/>
      <c r="J1093" s="2273"/>
      <c r="K1093" s="2273"/>
      <c r="L1093" s="2717"/>
      <c r="M1093" s="2273"/>
      <c r="N1093" s="2273"/>
      <c r="O1093" s="2273"/>
      <c r="P1093" s="2721">
        <v>0.3</v>
      </c>
      <c r="Q1093" s="2721">
        <v>0.3</v>
      </c>
      <c r="R1093" s="2716">
        <v>5</v>
      </c>
      <c r="S1093" s="2"/>
      <c r="T1093" s="2"/>
      <c r="U1093" s="2"/>
      <c r="V1093" s="2273"/>
      <c r="W1093" s="2273"/>
      <c r="X1093" s="2273"/>
      <c r="Y1093" s="2273"/>
      <c r="Z1093" s="2716"/>
      <c r="AA1093" s="2732">
        <v>0.3</v>
      </c>
    </row>
    <row r="1094" spans="1:27" ht="47.25">
      <c r="A1094" s="2705">
        <v>300</v>
      </c>
      <c r="B1094" s="2720" t="s">
        <v>24337</v>
      </c>
      <c r="C1094" s="2720" t="s">
        <v>24338</v>
      </c>
      <c r="D1094" s="2716"/>
      <c r="E1094" s="2717">
        <f t="shared" si="63"/>
        <v>0.1</v>
      </c>
      <c r="F1094" s="2717">
        <f t="shared" si="60"/>
        <v>0</v>
      </c>
      <c r="G1094" s="2717"/>
      <c r="H1094" s="2717"/>
      <c r="I1094" s="2273"/>
      <c r="J1094" s="2273"/>
      <c r="K1094" s="2273"/>
      <c r="L1094" s="2717"/>
      <c r="M1094" s="2273"/>
      <c r="N1094" s="2273"/>
      <c r="O1094" s="2273"/>
      <c r="P1094" s="2721">
        <v>0.1</v>
      </c>
      <c r="Q1094" s="2721">
        <v>0.1</v>
      </c>
      <c r="R1094" s="2716">
        <v>5</v>
      </c>
      <c r="S1094" s="2"/>
      <c r="T1094" s="2"/>
      <c r="U1094" s="2"/>
      <c r="V1094" s="2273"/>
      <c r="W1094" s="2273"/>
      <c r="X1094" s="2273"/>
      <c r="Y1094" s="2273"/>
      <c r="Z1094" s="2716"/>
      <c r="AA1094" s="2732">
        <v>0.1</v>
      </c>
    </row>
    <row r="1095" spans="1:27" ht="63">
      <c r="A1095" s="2705">
        <v>301</v>
      </c>
      <c r="B1095" s="2720" t="s">
        <v>24339</v>
      </c>
      <c r="C1095" s="2720" t="s">
        <v>24340</v>
      </c>
      <c r="D1095" s="2716"/>
      <c r="E1095" s="2717">
        <f t="shared" si="63"/>
        <v>0.4</v>
      </c>
      <c r="F1095" s="2717">
        <f t="shared" si="60"/>
        <v>0</v>
      </c>
      <c r="G1095" s="2717"/>
      <c r="H1095" s="2717"/>
      <c r="I1095" s="2273"/>
      <c r="J1095" s="2273"/>
      <c r="K1095" s="2273"/>
      <c r="L1095" s="2717"/>
      <c r="M1095" s="2273"/>
      <c r="N1095" s="2273"/>
      <c r="O1095" s="2273"/>
      <c r="P1095" s="2721">
        <v>0.4</v>
      </c>
      <c r="Q1095" s="2721">
        <v>0.4</v>
      </c>
      <c r="R1095" s="2716">
        <v>5</v>
      </c>
      <c r="S1095" s="2"/>
      <c r="T1095" s="2"/>
      <c r="U1095" s="2"/>
      <c r="V1095" s="2273"/>
      <c r="W1095" s="2273"/>
      <c r="X1095" s="2273"/>
      <c r="Y1095" s="2273"/>
      <c r="Z1095" s="2716"/>
      <c r="AA1095" s="2732">
        <v>0.4</v>
      </c>
    </row>
    <row r="1096" spans="1:27" ht="63">
      <c r="A1096" s="2705">
        <v>302</v>
      </c>
      <c r="B1096" s="2720" t="s">
        <v>24341</v>
      </c>
      <c r="C1096" s="2720" t="s">
        <v>24342</v>
      </c>
      <c r="D1096" s="2716"/>
      <c r="E1096" s="2717">
        <f t="shared" si="63"/>
        <v>0.2</v>
      </c>
      <c r="F1096" s="2717">
        <f t="shared" si="60"/>
        <v>0</v>
      </c>
      <c r="G1096" s="2717"/>
      <c r="H1096" s="2717"/>
      <c r="I1096" s="2273"/>
      <c r="J1096" s="2273"/>
      <c r="K1096" s="2273"/>
      <c r="L1096" s="2717"/>
      <c r="M1096" s="2273"/>
      <c r="N1096" s="2273"/>
      <c r="O1096" s="2273"/>
      <c r="P1096" s="2721">
        <v>0.2</v>
      </c>
      <c r="Q1096" s="2721">
        <v>0.2</v>
      </c>
      <c r="R1096" s="2716">
        <v>5</v>
      </c>
      <c r="S1096" s="2"/>
      <c r="T1096" s="2"/>
      <c r="U1096" s="2"/>
      <c r="V1096" s="2273"/>
      <c r="W1096" s="2273"/>
      <c r="X1096" s="2273"/>
      <c r="Y1096" s="2273"/>
      <c r="Z1096" s="2716"/>
      <c r="AA1096" s="2732">
        <v>0.2</v>
      </c>
    </row>
    <row r="1097" spans="1:27" ht="63">
      <c r="A1097" s="2705">
        <v>303</v>
      </c>
      <c r="B1097" s="2720" t="s">
        <v>24343</v>
      </c>
      <c r="C1097" s="2720" t="s">
        <v>24344</v>
      </c>
      <c r="D1097" s="2716"/>
      <c r="E1097" s="2717">
        <f t="shared" si="63"/>
        <v>0.5</v>
      </c>
      <c r="F1097" s="2717">
        <f t="shared" si="60"/>
        <v>0</v>
      </c>
      <c r="G1097" s="2717"/>
      <c r="H1097" s="2717"/>
      <c r="I1097" s="2273"/>
      <c r="J1097" s="2273"/>
      <c r="K1097" s="2273"/>
      <c r="L1097" s="2717"/>
      <c r="M1097" s="2273"/>
      <c r="N1097" s="2273"/>
      <c r="O1097" s="2273"/>
      <c r="P1097" s="2721">
        <v>0.5</v>
      </c>
      <c r="Q1097" s="2721">
        <v>0.5</v>
      </c>
      <c r="R1097" s="2716">
        <v>5</v>
      </c>
      <c r="S1097" s="2"/>
      <c r="T1097" s="2"/>
      <c r="U1097" s="2"/>
      <c r="V1097" s="2273"/>
      <c r="W1097" s="2273"/>
      <c r="X1097" s="2273"/>
      <c r="Y1097" s="2273"/>
      <c r="Z1097" s="2716"/>
      <c r="AA1097" s="2732">
        <v>0.5</v>
      </c>
    </row>
    <row r="1098" spans="1:27" ht="47.25">
      <c r="A1098" s="2705">
        <v>304</v>
      </c>
      <c r="B1098" s="2720" t="s">
        <v>24345</v>
      </c>
      <c r="C1098" s="2720" t="s">
        <v>24346</v>
      </c>
      <c r="D1098" s="2716"/>
      <c r="E1098" s="2717">
        <f t="shared" si="63"/>
        <v>0.1</v>
      </c>
      <c r="F1098" s="2717">
        <f t="shared" si="60"/>
        <v>0</v>
      </c>
      <c r="G1098" s="2717"/>
      <c r="H1098" s="2717"/>
      <c r="I1098" s="2273"/>
      <c r="J1098" s="2273"/>
      <c r="K1098" s="2273"/>
      <c r="L1098" s="2717"/>
      <c r="M1098" s="2273"/>
      <c r="N1098" s="2273"/>
      <c r="O1098" s="2273"/>
      <c r="P1098" s="2721">
        <v>0.1</v>
      </c>
      <c r="Q1098" s="2721">
        <v>0.1</v>
      </c>
      <c r="R1098" s="2716">
        <v>5</v>
      </c>
      <c r="S1098" s="2"/>
      <c r="T1098" s="2"/>
      <c r="U1098" s="2"/>
      <c r="V1098" s="2273"/>
      <c r="W1098" s="2273"/>
      <c r="X1098" s="2273"/>
      <c r="Y1098" s="2273"/>
      <c r="Z1098" s="2716"/>
      <c r="AA1098" s="2732">
        <v>0.1</v>
      </c>
    </row>
    <row r="1099" spans="1:27" ht="63">
      <c r="A1099" s="2705">
        <v>305</v>
      </c>
      <c r="B1099" s="2720" t="s">
        <v>24347</v>
      </c>
      <c r="C1099" s="2720" t="s">
        <v>24348</v>
      </c>
      <c r="D1099" s="2716"/>
      <c r="E1099" s="2717">
        <f t="shared" si="63"/>
        <v>0.2</v>
      </c>
      <c r="F1099" s="2717">
        <f t="shared" si="60"/>
        <v>0</v>
      </c>
      <c r="G1099" s="2717"/>
      <c r="H1099" s="2717"/>
      <c r="I1099" s="2273"/>
      <c r="J1099" s="2273"/>
      <c r="K1099" s="2273"/>
      <c r="L1099" s="2717"/>
      <c r="M1099" s="2273"/>
      <c r="N1099" s="2273"/>
      <c r="O1099" s="2273"/>
      <c r="P1099" s="2721">
        <v>0.2</v>
      </c>
      <c r="Q1099" s="2721">
        <v>0.2</v>
      </c>
      <c r="R1099" s="2716">
        <v>5</v>
      </c>
      <c r="S1099" s="2"/>
      <c r="T1099" s="2"/>
      <c r="U1099" s="2"/>
      <c r="V1099" s="2273"/>
      <c r="W1099" s="2273"/>
      <c r="X1099" s="2273"/>
      <c r="Y1099" s="2273"/>
      <c r="Z1099" s="2716"/>
      <c r="AA1099" s="2732">
        <v>0.2</v>
      </c>
    </row>
    <row r="1100" spans="1:27" ht="63">
      <c r="A1100" s="2705">
        <v>306</v>
      </c>
      <c r="B1100" s="2720" t="s">
        <v>24347</v>
      </c>
      <c r="C1100" s="2720" t="s">
        <v>24349</v>
      </c>
      <c r="D1100" s="2716"/>
      <c r="E1100" s="2717">
        <f t="shared" si="63"/>
        <v>0.5</v>
      </c>
      <c r="F1100" s="2717">
        <f t="shared" si="60"/>
        <v>0</v>
      </c>
      <c r="G1100" s="2717"/>
      <c r="H1100" s="2717"/>
      <c r="I1100" s="2273"/>
      <c r="J1100" s="2273"/>
      <c r="K1100" s="2273"/>
      <c r="L1100" s="2717"/>
      <c r="M1100" s="2273"/>
      <c r="N1100" s="2273"/>
      <c r="O1100" s="2273"/>
      <c r="P1100" s="2721">
        <v>0.5</v>
      </c>
      <c r="Q1100" s="2721">
        <v>0.5</v>
      </c>
      <c r="R1100" s="2716">
        <v>5</v>
      </c>
      <c r="S1100" s="2"/>
      <c r="T1100" s="2"/>
      <c r="U1100" s="2"/>
      <c r="V1100" s="2273"/>
      <c r="W1100" s="2273"/>
      <c r="X1100" s="2273"/>
      <c r="Y1100" s="2273"/>
      <c r="Z1100" s="2716"/>
      <c r="AA1100" s="2732">
        <v>0.5</v>
      </c>
    </row>
    <row r="1101" spans="1:27" ht="63">
      <c r="A1101" s="2705">
        <v>307</v>
      </c>
      <c r="B1101" s="2720" t="s">
        <v>24347</v>
      </c>
      <c r="C1101" s="2720" t="s">
        <v>24350</v>
      </c>
      <c r="D1101" s="2716"/>
      <c r="E1101" s="2717">
        <f t="shared" si="63"/>
        <v>0.1</v>
      </c>
      <c r="F1101" s="2717">
        <f t="shared" si="60"/>
        <v>0</v>
      </c>
      <c r="G1101" s="2717"/>
      <c r="H1101" s="2717"/>
      <c r="I1101" s="2273"/>
      <c r="J1101" s="2273"/>
      <c r="K1101" s="2273"/>
      <c r="L1101" s="2717"/>
      <c r="M1101" s="2273"/>
      <c r="N1101" s="2273"/>
      <c r="O1101" s="2273"/>
      <c r="P1101" s="2721">
        <v>0.1</v>
      </c>
      <c r="Q1101" s="2721">
        <v>0.1</v>
      </c>
      <c r="R1101" s="2716">
        <v>5</v>
      </c>
      <c r="S1101" s="2"/>
      <c r="T1101" s="2"/>
      <c r="U1101" s="2"/>
      <c r="V1101" s="2273"/>
      <c r="W1101" s="2273"/>
      <c r="X1101" s="2273"/>
      <c r="Y1101" s="2273"/>
      <c r="Z1101" s="2716"/>
      <c r="AA1101" s="2732">
        <v>0.1</v>
      </c>
    </row>
    <row r="1102" spans="1:27" ht="63">
      <c r="A1102" s="2705">
        <v>308</v>
      </c>
      <c r="B1102" s="2720" t="s">
        <v>24347</v>
      </c>
      <c r="C1102" s="2720" t="s">
        <v>24351</v>
      </c>
      <c r="D1102" s="2716"/>
      <c r="E1102" s="2717">
        <f t="shared" si="63"/>
        <v>0.6</v>
      </c>
      <c r="F1102" s="2717">
        <f t="shared" si="60"/>
        <v>0</v>
      </c>
      <c r="G1102" s="2717"/>
      <c r="H1102" s="2717"/>
      <c r="I1102" s="2273"/>
      <c r="J1102" s="2273"/>
      <c r="K1102" s="2273"/>
      <c r="L1102" s="2717"/>
      <c r="M1102" s="2273"/>
      <c r="N1102" s="2273"/>
      <c r="O1102" s="2273"/>
      <c r="P1102" s="2721">
        <v>0.6</v>
      </c>
      <c r="Q1102" s="2721">
        <v>0.6</v>
      </c>
      <c r="R1102" s="2716">
        <v>5</v>
      </c>
      <c r="S1102" s="2"/>
      <c r="T1102" s="2"/>
      <c r="U1102" s="2"/>
      <c r="V1102" s="2273"/>
      <c r="W1102" s="2273"/>
      <c r="X1102" s="2273"/>
      <c r="Y1102" s="2273"/>
      <c r="Z1102" s="2716"/>
      <c r="AA1102" s="2732">
        <v>0.6</v>
      </c>
    </row>
    <row r="1103" spans="1:27" ht="47.25">
      <c r="A1103" s="2705">
        <v>309</v>
      </c>
      <c r="B1103" s="2720" t="s">
        <v>24345</v>
      </c>
      <c r="C1103" s="2720" t="s">
        <v>24352</v>
      </c>
      <c r="D1103" s="2716"/>
      <c r="E1103" s="2717">
        <f t="shared" si="63"/>
        <v>0.4</v>
      </c>
      <c r="F1103" s="2717">
        <f t="shared" si="60"/>
        <v>0</v>
      </c>
      <c r="G1103" s="2717"/>
      <c r="H1103" s="2717"/>
      <c r="I1103" s="2273"/>
      <c r="J1103" s="2273"/>
      <c r="K1103" s="2273"/>
      <c r="L1103" s="2717"/>
      <c r="M1103" s="2273"/>
      <c r="N1103" s="2273"/>
      <c r="O1103" s="2273"/>
      <c r="P1103" s="2721">
        <v>0.4</v>
      </c>
      <c r="Q1103" s="2721">
        <v>0.4</v>
      </c>
      <c r="R1103" s="2716">
        <v>5</v>
      </c>
      <c r="S1103" s="2"/>
      <c r="T1103" s="2"/>
      <c r="U1103" s="2"/>
      <c r="V1103" s="2273"/>
      <c r="W1103" s="2273"/>
      <c r="X1103" s="2273"/>
      <c r="Y1103" s="2273"/>
      <c r="Z1103" s="2716"/>
      <c r="AA1103" s="2732">
        <v>0.4</v>
      </c>
    </row>
    <row r="1104" spans="1:27" ht="63">
      <c r="A1104" s="2705">
        <v>310</v>
      </c>
      <c r="B1104" s="2720" t="s">
        <v>24347</v>
      </c>
      <c r="C1104" s="2720" t="s">
        <v>24353</v>
      </c>
      <c r="D1104" s="2716"/>
      <c r="E1104" s="2717">
        <f t="shared" si="63"/>
        <v>0.1</v>
      </c>
      <c r="F1104" s="2717">
        <f t="shared" si="60"/>
        <v>0</v>
      </c>
      <c r="G1104" s="2717"/>
      <c r="H1104" s="2717"/>
      <c r="I1104" s="2273"/>
      <c r="J1104" s="2273"/>
      <c r="K1104" s="2273"/>
      <c r="L1104" s="2717"/>
      <c r="M1104" s="2273"/>
      <c r="N1104" s="2273"/>
      <c r="O1104" s="2273"/>
      <c r="P1104" s="2721">
        <v>0.1</v>
      </c>
      <c r="Q1104" s="2721">
        <v>0.1</v>
      </c>
      <c r="R1104" s="2716">
        <v>5</v>
      </c>
      <c r="S1104" s="2"/>
      <c r="T1104" s="2"/>
      <c r="U1104" s="2"/>
      <c r="V1104" s="2273"/>
      <c r="W1104" s="2273"/>
      <c r="X1104" s="2273"/>
      <c r="Y1104" s="2273"/>
      <c r="Z1104" s="2716"/>
      <c r="AA1104" s="2732">
        <v>0.1</v>
      </c>
    </row>
    <row r="1105" spans="1:27" ht="47.25">
      <c r="A1105" s="2705">
        <v>311</v>
      </c>
      <c r="B1105" s="2723" t="s">
        <v>24354</v>
      </c>
      <c r="C1105" s="2720" t="s">
        <v>24355</v>
      </c>
      <c r="D1105" s="2716"/>
      <c r="E1105" s="2717">
        <f t="shared" si="63"/>
        <v>0.5</v>
      </c>
      <c r="F1105" s="2717">
        <f t="shared" si="60"/>
        <v>0</v>
      </c>
      <c r="G1105" s="2717"/>
      <c r="H1105" s="2717"/>
      <c r="I1105" s="2273"/>
      <c r="J1105" s="2273"/>
      <c r="K1105" s="2273"/>
      <c r="L1105" s="2717"/>
      <c r="M1105" s="2273"/>
      <c r="N1105" s="2273"/>
      <c r="O1105" s="2273"/>
      <c r="P1105" s="2721">
        <v>0.5</v>
      </c>
      <c r="Q1105" s="2721">
        <v>0.5</v>
      </c>
      <c r="R1105" s="2716">
        <v>5</v>
      </c>
      <c r="S1105" s="2"/>
      <c r="T1105" s="2"/>
      <c r="U1105" s="2"/>
      <c r="V1105" s="2273"/>
      <c r="W1105" s="2273"/>
      <c r="X1105" s="2273"/>
      <c r="Y1105" s="2273"/>
      <c r="Z1105" s="2716"/>
      <c r="AA1105" s="2732">
        <v>0.5</v>
      </c>
    </row>
    <row r="1106" spans="1:27" ht="47.25">
      <c r="A1106" s="2705">
        <v>312</v>
      </c>
      <c r="B1106" s="2723" t="s">
        <v>24356</v>
      </c>
      <c r="C1106" s="2720" t="s">
        <v>24357</v>
      </c>
      <c r="D1106" s="2716"/>
      <c r="E1106" s="2717">
        <f t="shared" si="63"/>
        <v>0.1</v>
      </c>
      <c r="F1106" s="2717">
        <f t="shared" si="60"/>
        <v>0</v>
      </c>
      <c r="G1106" s="2717"/>
      <c r="H1106" s="2717"/>
      <c r="I1106" s="2273"/>
      <c r="J1106" s="2273"/>
      <c r="K1106" s="2273"/>
      <c r="L1106" s="2717"/>
      <c r="M1106" s="2273"/>
      <c r="N1106" s="2273"/>
      <c r="O1106" s="2273"/>
      <c r="P1106" s="2721">
        <v>0.1</v>
      </c>
      <c r="Q1106" s="2721">
        <v>0.1</v>
      </c>
      <c r="R1106" s="2716">
        <v>5</v>
      </c>
      <c r="S1106" s="2"/>
      <c r="T1106" s="2"/>
      <c r="U1106" s="2"/>
      <c r="V1106" s="2273"/>
      <c r="W1106" s="2273"/>
      <c r="X1106" s="2273"/>
      <c r="Y1106" s="2273"/>
      <c r="Z1106" s="2716"/>
      <c r="AA1106" s="2732">
        <v>0.1</v>
      </c>
    </row>
    <row r="1107" spans="1:27" ht="47.25">
      <c r="A1107" s="2705">
        <v>313</v>
      </c>
      <c r="B1107" s="2723" t="s">
        <v>24358</v>
      </c>
      <c r="C1107" s="2720" t="s">
        <v>24359</v>
      </c>
      <c r="D1107" s="2716"/>
      <c r="E1107" s="2717">
        <f t="shared" si="63"/>
        <v>0.2</v>
      </c>
      <c r="F1107" s="2717">
        <f t="shared" si="60"/>
        <v>0</v>
      </c>
      <c r="G1107" s="2717"/>
      <c r="H1107" s="2717"/>
      <c r="I1107" s="2273"/>
      <c r="J1107" s="2273"/>
      <c r="K1107" s="2273"/>
      <c r="L1107" s="2717"/>
      <c r="M1107" s="2273"/>
      <c r="N1107" s="2273"/>
      <c r="O1107" s="2273"/>
      <c r="P1107" s="2721">
        <v>0.2</v>
      </c>
      <c r="Q1107" s="2721">
        <v>0.2</v>
      </c>
      <c r="R1107" s="2716">
        <v>5</v>
      </c>
      <c r="S1107" s="2"/>
      <c r="T1107" s="2"/>
      <c r="U1107" s="2"/>
      <c r="V1107" s="2273"/>
      <c r="W1107" s="2273"/>
      <c r="X1107" s="2273"/>
      <c r="Y1107" s="2273"/>
      <c r="Z1107" s="2716"/>
      <c r="AA1107" s="2732">
        <v>0.2</v>
      </c>
    </row>
    <row r="1108" spans="1:27" ht="47.25">
      <c r="A1108" s="2705">
        <v>314</v>
      </c>
      <c r="B1108" s="2723" t="s">
        <v>24358</v>
      </c>
      <c r="C1108" s="2720" t="s">
        <v>24360</v>
      </c>
      <c r="D1108" s="2716"/>
      <c r="E1108" s="2717">
        <f t="shared" si="63"/>
        <v>0.5</v>
      </c>
      <c r="F1108" s="2717">
        <f t="shared" si="60"/>
        <v>0</v>
      </c>
      <c r="G1108" s="2717"/>
      <c r="H1108" s="2717"/>
      <c r="I1108" s="2273"/>
      <c r="J1108" s="2273"/>
      <c r="K1108" s="2273"/>
      <c r="L1108" s="2717"/>
      <c r="M1108" s="2273"/>
      <c r="N1108" s="2273"/>
      <c r="O1108" s="2273"/>
      <c r="P1108" s="2721">
        <v>0.5</v>
      </c>
      <c r="Q1108" s="2721">
        <v>0.5</v>
      </c>
      <c r="R1108" s="2716">
        <v>5</v>
      </c>
      <c r="S1108" s="2"/>
      <c r="T1108" s="2"/>
      <c r="U1108" s="2"/>
      <c r="V1108" s="2273"/>
      <c r="W1108" s="2273"/>
      <c r="X1108" s="2273"/>
      <c r="Y1108" s="2273"/>
      <c r="Z1108" s="2716"/>
      <c r="AA1108" s="2732">
        <v>0.5</v>
      </c>
    </row>
    <row r="1109" spans="1:27" ht="47.25">
      <c r="A1109" s="2705">
        <v>315</v>
      </c>
      <c r="B1109" s="2723" t="s">
        <v>24358</v>
      </c>
      <c r="C1109" s="2720" t="s">
        <v>24361</v>
      </c>
      <c r="D1109" s="2716"/>
      <c r="E1109" s="2717">
        <f t="shared" si="63"/>
        <v>0.1</v>
      </c>
      <c r="F1109" s="2717">
        <f t="shared" si="60"/>
        <v>0</v>
      </c>
      <c r="G1109" s="2717"/>
      <c r="H1109" s="2717"/>
      <c r="I1109" s="2273"/>
      <c r="J1109" s="2273"/>
      <c r="K1109" s="2273"/>
      <c r="L1109" s="2717"/>
      <c r="M1109" s="2273"/>
      <c r="N1109" s="2273"/>
      <c r="O1109" s="2273"/>
      <c r="P1109" s="2721">
        <v>0.1</v>
      </c>
      <c r="Q1109" s="2721">
        <v>0.1</v>
      </c>
      <c r="R1109" s="2716">
        <v>5</v>
      </c>
      <c r="S1109" s="2"/>
      <c r="T1109" s="2"/>
      <c r="U1109" s="2"/>
      <c r="V1109" s="2273"/>
      <c r="W1109" s="2273"/>
      <c r="X1109" s="2273"/>
      <c r="Y1109" s="2273"/>
      <c r="Z1109" s="2716"/>
      <c r="AA1109" s="2732">
        <v>0.1</v>
      </c>
    </row>
    <row r="1110" spans="1:27" ht="47.25">
      <c r="A1110" s="2705">
        <v>316</v>
      </c>
      <c r="B1110" s="2723" t="s">
        <v>24358</v>
      </c>
      <c r="C1110" s="2720" t="s">
        <v>24362</v>
      </c>
      <c r="D1110" s="2716"/>
      <c r="E1110" s="2717">
        <f t="shared" si="63"/>
        <v>0.5</v>
      </c>
      <c r="F1110" s="2717">
        <f t="shared" si="60"/>
        <v>0</v>
      </c>
      <c r="G1110" s="2717"/>
      <c r="H1110" s="2717"/>
      <c r="I1110" s="2273"/>
      <c r="J1110" s="2273"/>
      <c r="K1110" s="2273"/>
      <c r="L1110" s="2717"/>
      <c r="M1110" s="2273"/>
      <c r="N1110" s="2273"/>
      <c r="O1110" s="2273"/>
      <c r="P1110" s="2721">
        <v>0.5</v>
      </c>
      <c r="Q1110" s="2721">
        <v>0.5</v>
      </c>
      <c r="R1110" s="2716">
        <v>5</v>
      </c>
      <c r="S1110" s="2"/>
      <c r="T1110" s="2"/>
      <c r="U1110" s="2"/>
      <c r="V1110" s="2273"/>
      <c r="W1110" s="2273"/>
      <c r="X1110" s="2273"/>
      <c r="Y1110" s="2273"/>
      <c r="Z1110" s="2716"/>
      <c r="AA1110" s="2732">
        <v>0.5</v>
      </c>
    </row>
    <row r="1111" spans="1:27" ht="47.25">
      <c r="A1111" s="2705">
        <v>317</v>
      </c>
      <c r="B1111" s="2723" t="s">
        <v>24356</v>
      </c>
      <c r="C1111" s="2720" t="s">
        <v>24363</v>
      </c>
      <c r="D1111" s="2716"/>
      <c r="E1111" s="2717">
        <f t="shared" si="63"/>
        <v>0.4</v>
      </c>
      <c r="F1111" s="2717">
        <f t="shared" si="60"/>
        <v>0</v>
      </c>
      <c r="G1111" s="2717"/>
      <c r="H1111" s="2717"/>
      <c r="I1111" s="2273"/>
      <c r="J1111" s="2273"/>
      <c r="K1111" s="2273"/>
      <c r="L1111" s="2717"/>
      <c r="M1111" s="2273"/>
      <c r="N1111" s="2273"/>
      <c r="O1111" s="2273"/>
      <c r="P1111" s="2721">
        <v>0.4</v>
      </c>
      <c r="Q1111" s="2721">
        <v>0.4</v>
      </c>
      <c r="R1111" s="2716">
        <v>5</v>
      </c>
      <c r="S1111" s="2"/>
      <c r="T1111" s="2"/>
      <c r="U1111" s="2"/>
      <c r="V1111" s="2273"/>
      <c r="W1111" s="2273"/>
      <c r="X1111" s="2273"/>
      <c r="Y1111" s="2273"/>
      <c r="Z1111" s="2716"/>
      <c r="AA1111" s="2732">
        <v>0.4</v>
      </c>
    </row>
    <row r="1112" spans="1:27" ht="47.25">
      <c r="A1112" s="2705">
        <v>318</v>
      </c>
      <c r="B1112" s="2724" t="s">
        <v>24364</v>
      </c>
      <c r="C1112" s="2720" t="s">
        <v>24365</v>
      </c>
      <c r="D1112" s="2716"/>
      <c r="E1112" s="2717">
        <f t="shared" si="63"/>
        <v>0.1</v>
      </c>
      <c r="F1112" s="2717">
        <f t="shared" si="60"/>
        <v>0</v>
      </c>
      <c r="G1112" s="2717"/>
      <c r="H1112" s="2717"/>
      <c r="I1112" s="2273"/>
      <c r="J1112" s="2273"/>
      <c r="K1112" s="2273"/>
      <c r="L1112" s="2717"/>
      <c r="M1112" s="2273"/>
      <c r="N1112" s="2273"/>
      <c r="O1112" s="2273"/>
      <c r="P1112" s="2721">
        <v>0.1</v>
      </c>
      <c r="Q1112" s="2721">
        <v>0.1</v>
      </c>
      <c r="R1112" s="2716">
        <v>5</v>
      </c>
      <c r="S1112" s="2"/>
      <c r="T1112" s="2"/>
      <c r="U1112" s="2"/>
      <c r="V1112" s="2273"/>
      <c r="W1112" s="2273"/>
      <c r="X1112" s="2273"/>
      <c r="Y1112" s="2273"/>
      <c r="Z1112" s="2716"/>
      <c r="AA1112" s="2732">
        <v>0.1</v>
      </c>
    </row>
    <row r="1113" spans="1:27" ht="63">
      <c r="A1113" s="2705">
        <v>319</v>
      </c>
      <c r="B1113" s="2723" t="s">
        <v>24366</v>
      </c>
      <c r="C1113" s="2720" t="s">
        <v>24367</v>
      </c>
      <c r="D1113" s="2716"/>
      <c r="E1113" s="2717">
        <f t="shared" si="63"/>
        <v>0.1</v>
      </c>
      <c r="F1113" s="2717">
        <f t="shared" si="60"/>
        <v>0</v>
      </c>
      <c r="G1113" s="2717"/>
      <c r="H1113" s="2717"/>
      <c r="I1113" s="2273"/>
      <c r="J1113" s="2273"/>
      <c r="K1113" s="2273"/>
      <c r="L1113" s="2717"/>
      <c r="M1113" s="2273"/>
      <c r="N1113" s="2273"/>
      <c r="O1113" s="2273"/>
      <c r="P1113" s="2721">
        <v>0.1</v>
      </c>
      <c r="Q1113" s="2721">
        <v>0.1</v>
      </c>
      <c r="R1113" s="2716">
        <v>5</v>
      </c>
      <c r="S1113" s="2"/>
      <c r="T1113" s="2"/>
      <c r="U1113" s="2"/>
      <c r="V1113" s="2273"/>
      <c r="W1113" s="2273"/>
      <c r="X1113" s="2273"/>
      <c r="Y1113" s="2273"/>
      <c r="Z1113" s="2716"/>
      <c r="AA1113" s="2732">
        <v>0.1</v>
      </c>
    </row>
    <row r="1114" spans="1:27" ht="63">
      <c r="A1114" s="2705">
        <v>320</v>
      </c>
      <c r="B1114" s="2723" t="s">
        <v>24368</v>
      </c>
      <c r="C1114" s="2720" t="s">
        <v>24369</v>
      </c>
      <c r="D1114" s="2716"/>
      <c r="E1114" s="2717">
        <f t="shared" si="63"/>
        <v>0.2</v>
      </c>
      <c r="F1114" s="2717">
        <f t="shared" si="60"/>
        <v>0</v>
      </c>
      <c r="G1114" s="2717"/>
      <c r="H1114" s="2717"/>
      <c r="I1114" s="2273"/>
      <c r="J1114" s="2273"/>
      <c r="K1114" s="2273"/>
      <c r="L1114" s="2717"/>
      <c r="M1114" s="2273"/>
      <c r="N1114" s="2273"/>
      <c r="O1114" s="2273"/>
      <c r="P1114" s="2721">
        <v>0.2</v>
      </c>
      <c r="Q1114" s="2721">
        <v>0.2</v>
      </c>
      <c r="R1114" s="2716">
        <v>5</v>
      </c>
      <c r="S1114" s="2"/>
      <c r="T1114" s="2"/>
      <c r="U1114" s="2"/>
      <c r="V1114" s="2273"/>
      <c r="W1114" s="2273"/>
      <c r="X1114" s="2273"/>
      <c r="Y1114" s="2273"/>
      <c r="Z1114" s="2716"/>
      <c r="AA1114" s="2732">
        <v>0.2</v>
      </c>
    </row>
    <row r="1115" spans="1:27" ht="63">
      <c r="A1115" s="2705">
        <v>321</v>
      </c>
      <c r="B1115" s="2723" t="s">
        <v>24368</v>
      </c>
      <c r="C1115" s="2720" t="s">
        <v>24370</v>
      </c>
      <c r="D1115" s="2716"/>
      <c r="E1115" s="2717">
        <f t="shared" si="63"/>
        <v>0.2</v>
      </c>
      <c r="F1115" s="2717">
        <f t="shared" si="60"/>
        <v>0</v>
      </c>
      <c r="G1115" s="2717"/>
      <c r="H1115" s="2717"/>
      <c r="I1115" s="2273"/>
      <c r="J1115" s="2273"/>
      <c r="K1115" s="2273"/>
      <c r="L1115" s="2717"/>
      <c r="M1115" s="2273"/>
      <c r="N1115" s="2273"/>
      <c r="O1115" s="2273"/>
      <c r="P1115" s="2721">
        <v>0.2</v>
      </c>
      <c r="Q1115" s="2721">
        <v>0.2</v>
      </c>
      <c r="R1115" s="2716">
        <v>5</v>
      </c>
      <c r="S1115" s="2"/>
      <c r="T1115" s="2"/>
      <c r="U1115" s="2"/>
      <c r="V1115" s="2273"/>
      <c r="W1115" s="2273"/>
      <c r="X1115" s="2273"/>
      <c r="Y1115" s="2273"/>
      <c r="Z1115" s="2716"/>
      <c r="AA1115" s="2732">
        <v>0.2</v>
      </c>
    </row>
    <row r="1116" spans="1:27" ht="63">
      <c r="A1116" s="2705">
        <v>322</v>
      </c>
      <c r="B1116" s="2724" t="s">
        <v>24371</v>
      </c>
      <c r="C1116" s="2720" t="s">
        <v>24372</v>
      </c>
      <c r="D1116" s="2716"/>
      <c r="E1116" s="2717">
        <f t="shared" si="63"/>
        <v>0.8</v>
      </c>
      <c r="F1116" s="2717">
        <f t="shared" si="60"/>
        <v>0</v>
      </c>
      <c r="G1116" s="2717"/>
      <c r="H1116" s="2717"/>
      <c r="I1116" s="2273"/>
      <c r="J1116" s="2273"/>
      <c r="K1116" s="2273"/>
      <c r="L1116" s="2717"/>
      <c r="M1116" s="2273"/>
      <c r="N1116" s="2273"/>
      <c r="O1116" s="2273"/>
      <c r="P1116" s="2721">
        <v>0.8</v>
      </c>
      <c r="Q1116" s="2721">
        <v>0.8</v>
      </c>
      <c r="R1116" s="2716">
        <v>5</v>
      </c>
      <c r="S1116" s="2"/>
      <c r="T1116" s="2"/>
      <c r="U1116" s="2"/>
      <c r="V1116" s="2273"/>
      <c r="W1116" s="2273"/>
      <c r="X1116" s="2273"/>
      <c r="Y1116" s="2273"/>
      <c r="Z1116" s="2716"/>
      <c r="AA1116" s="2732">
        <v>0.8</v>
      </c>
    </row>
    <row r="1117" spans="1:27" ht="63">
      <c r="A1117" s="2705">
        <v>323</v>
      </c>
      <c r="B1117" s="2723" t="s">
        <v>24373</v>
      </c>
      <c r="C1117" s="2720" t="s">
        <v>24374</v>
      </c>
      <c r="D1117" s="2716"/>
      <c r="E1117" s="2717">
        <f t="shared" si="63"/>
        <v>0.3</v>
      </c>
      <c r="F1117" s="2717">
        <f t="shared" si="60"/>
        <v>0</v>
      </c>
      <c r="G1117" s="2717"/>
      <c r="H1117" s="2717"/>
      <c r="I1117" s="2273"/>
      <c r="J1117" s="2273"/>
      <c r="K1117" s="2273"/>
      <c r="L1117" s="2717"/>
      <c r="M1117" s="2273"/>
      <c r="N1117" s="2273"/>
      <c r="O1117" s="2273"/>
      <c r="P1117" s="2721">
        <v>0.3</v>
      </c>
      <c r="Q1117" s="2721">
        <v>0.3</v>
      </c>
      <c r="R1117" s="2716">
        <v>5</v>
      </c>
      <c r="S1117" s="2"/>
      <c r="T1117" s="2"/>
      <c r="U1117" s="2"/>
      <c r="V1117" s="2273"/>
      <c r="W1117" s="2273"/>
      <c r="X1117" s="2273"/>
      <c r="Y1117" s="2273"/>
      <c r="Z1117" s="2716"/>
      <c r="AA1117" s="2732">
        <v>0.3</v>
      </c>
    </row>
    <row r="1118" spans="1:27" ht="47.25">
      <c r="A1118" s="2705">
        <v>324</v>
      </c>
      <c r="B1118" s="2723" t="s">
        <v>24375</v>
      </c>
      <c r="C1118" s="2720" t="s">
        <v>24376</v>
      </c>
      <c r="D1118" s="2716"/>
      <c r="E1118" s="2717">
        <f t="shared" si="63"/>
        <v>0.2</v>
      </c>
      <c r="F1118" s="2717">
        <f t="shared" si="60"/>
        <v>0</v>
      </c>
      <c r="G1118" s="2717"/>
      <c r="H1118" s="2717"/>
      <c r="I1118" s="2273"/>
      <c r="J1118" s="2273"/>
      <c r="K1118" s="2273"/>
      <c r="L1118" s="2717"/>
      <c r="M1118" s="2273"/>
      <c r="N1118" s="2273"/>
      <c r="O1118" s="2273"/>
      <c r="P1118" s="2721">
        <v>0.2</v>
      </c>
      <c r="Q1118" s="2721">
        <v>0.2</v>
      </c>
      <c r="R1118" s="2716">
        <v>5</v>
      </c>
      <c r="S1118" s="2"/>
      <c r="T1118" s="2"/>
      <c r="U1118" s="2"/>
      <c r="V1118" s="2273"/>
      <c r="W1118" s="2273"/>
      <c r="X1118" s="2273"/>
      <c r="Y1118" s="2273"/>
      <c r="Z1118" s="2716"/>
      <c r="AA1118" s="2732">
        <v>0.2</v>
      </c>
    </row>
    <row r="1119" spans="1:27" ht="47.25">
      <c r="A1119" s="2705">
        <v>325</v>
      </c>
      <c r="B1119" s="2723" t="s">
        <v>24377</v>
      </c>
      <c r="C1119" s="2720" t="s">
        <v>24378</v>
      </c>
      <c r="D1119" s="2716"/>
      <c r="E1119" s="2717">
        <f t="shared" si="63"/>
        <v>0.3</v>
      </c>
      <c r="F1119" s="2717">
        <f t="shared" si="60"/>
        <v>0</v>
      </c>
      <c r="G1119" s="2717"/>
      <c r="H1119" s="2717"/>
      <c r="I1119" s="2273"/>
      <c r="J1119" s="2273"/>
      <c r="K1119" s="2273"/>
      <c r="L1119" s="2717"/>
      <c r="M1119" s="2273"/>
      <c r="N1119" s="2273"/>
      <c r="O1119" s="2273"/>
      <c r="P1119" s="2721">
        <v>0.3</v>
      </c>
      <c r="Q1119" s="2721">
        <v>0.3</v>
      </c>
      <c r="R1119" s="2716">
        <v>5</v>
      </c>
      <c r="S1119" s="2"/>
      <c r="T1119" s="2"/>
      <c r="U1119" s="2"/>
      <c r="V1119" s="2273"/>
      <c r="W1119" s="2273"/>
      <c r="X1119" s="2273"/>
      <c r="Y1119" s="2273"/>
      <c r="Z1119" s="2716"/>
      <c r="AA1119" s="2732">
        <v>0.3</v>
      </c>
    </row>
    <row r="1120" spans="1:27" ht="63">
      <c r="A1120" s="2705">
        <v>326</v>
      </c>
      <c r="B1120" s="2724" t="s">
        <v>24379</v>
      </c>
      <c r="C1120" s="2720" t="s">
        <v>24380</v>
      </c>
      <c r="D1120" s="2716"/>
      <c r="E1120" s="2717">
        <f t="shared" si="63"/>
        <v>0.3</v>
      </c>
      <c r="F1120" s="2717">
        <f t="shared" si="60"/>
        <v>0</v>
      </c>
      <c r="G1120" s="2717"/>
      <c r="H1120" s="2717"/>
      <c r="I1120" s="2273"/>
      <c r="J1120" s="2273"/>
      <c r="K1120" s="2273"/>
      <c r="L1120" s="2717"/>
      <c r="M1120" s="2273"/>
      <c r="N1120" s="2273"/>
      <c r="O1120" s="2273"/>
      <c r="P1120" s="2721">
        <v>0.3</v>
      </c>
      <c r="Q1120" s="2721">
        <v>0.3</v>
      </c>
      <c r="R1120" s="2716">
        <v>5</v>
      </c>
      <c r="S1120" s="2"/>
      <c r="T1120" s="2"/>
      <c r="U1120" s="2"/>
      <c r="V1120" s="2273"/>
      <c r="W1120" s="2273"/>
      <c r="X1120" s="2273"/>
      <c r="Y1120" s="2273"/>
      <c r="Z1120" s="2716"/>
      <c r="AA1120" s="2732">
        <v>0.3</v>
      </c>
    </row>
    <row r="1121" spans="1:27" ht="63">
      <c r="A1121" s="2705">
        <v>327</v>
      </c>
      <c r="B1121" s="2723" t="s">
        <v>24381</v>
      </c>
      <c r="C1121" s="2720" t="s">
        <v>24382</v>
      </c>
      <c r="D1121" s="2716"/>
      <c r="E1121" s="2717">
        <f t="shared" si="63"/>
        <v>0.5</v>
      </c>
      <c r="F1121" s="2717">
        <f t="shared" si="60"/>
        <v>0</v>
      </c>
      <c r="G1121" s="2717"/>
      <c r="H1121" s="2717"/>
      <c r="I1121" s="2273"/>
      <c r="J1121" s="2273"/>
      <c r="K1121" s="2273"/>
      <c r="L1121" s="2717"/>
      <c r="M1121" s="2273"/>
      <c r="N1121" s="2273"/>
      <c r="O1121" s="2273"/>
      <c r="P1121" s="2717">
        <v>0.5</v>
      </c>
      <c r="Q1121" s="2717">
        <v>0.5</v>
      </c>
      <c r="R1121" s="2716">
        <v>5</v>
      </c>
      <c r="S1121" s="2"/>
      <c r="T1121" s="2"/>
      <c r="U1121" s="2"/>
      <c r="V1121" s="2273"/>
      <c r="W1121" s="2273"/>
      <c r="X1121" s="2273"/>
      <c r="Y1121" s="2273"/>
      <c r="Z1121" s="2716"/>
      <c r="AA1121" s="2717">
        <v>0.5</v>
      </c>
    </row>
    <row r="1122" spans="1:27" ht="63">
      <c r="A1122" s="2705">
        <v>328</v>
      </c>
      <c r="B1122" s="2724" t="s">
        <v>24383</v>
      </c>
      <c r="C1122" s="2720" t="s">
        <v>24384</v>
      </c>
      <c r="D1122" s="2716"/>
      <c r="E1122" s="2717">
        <f t="shared" si="63"/>
        <v>0.3</v>
      </c>
      <c r="F1122" s="2717">
        <f t="shared" si="60"/>
        <v>0</v>
      </c>
      <c r="G1122" s="2717"/>
      <c r="H1122" s="2717"/>
      <c r="I1122" s="2273"/>
      <c r="J1122" s="2273"/>
      <c r="K1122" s="2273"/>
      <c r="L1122" s="2717"/>
      <c r="M1122" s="2273"/>
      <c r="N1122" s="2273"/>
      <c r="O1122" s="2273"/>
      <c r="P1122" s="2717">
        <v>0.3</v>
      </c>
      <c r="Q1122" s="2717">
        <v>0.3</v>
      </c>
      <c r="R1122" s="2716">
        <v>5</v>
      </c>
      <c r="S1122" s="2"/>
      <c r="T1122" s="2"/>
      <c r="U1122" s="2"/>
      <c r="V1122" s="2273"/>
      <c r="W1122" s="2273"/>
      <c r="X1122" s="2273"/>
      <c r="Y1122" s="2273"/>
      <c r="Z1122" s="2716"/>
      <c r="AA1122" s="2717">
        <v>0.3</v>
      </c>
    </row>
    <row r="1123" spans="1:27" ht="47.25">
      <c r="A1123" s="2705">
        <v>329</v>
      </c>
      <c r="B1123" s="2723" t="s">
        <v>24385</v>
      </c>
      <c r="C1123" s="2720" t="s">
        <v>24386</v>
      </c>
      <c r="D1123" s="2716"/>
      <c r="E1123" s="2717">
        <f>G1123+W1123+I1123+J1123</f>
        <v>0</v>
      </c>
      <c r="F1123" s="2717">
        <f t="shared" si="60"/>
        <v>0</v>
      </c>
      <c r="G1123" s="2717"/>
      <c r="H1123" s="2717"/>
      <c r="I1123" s="2273"/>
      <c r="J1123" s="2273"/>
      <c r="K1123" s="2273"/>
      <c r="L1123" s="2717"/>
      <c r="M1123" s="2273"/>
      <c r="N1123" s="2273"/>
      <c r="O1123" s="2273"/>
      <c r="P1123" s="2721">
        <v>0.3</v>
      </c>
      <c r="Q1123" s="2721">
        <v>0.3</v>
      </c>
      <c r="R1123" s="2716">
        <v>5</v>
      </c>
      <c r="S1123" s="2"/>
      <c r="T1123" s="2"/>
      <c r="U1123" s="2"/>
      <c r="V1123" s="2273"/>
      <c r="W1123" s="2273"/>
      <c r="X1123" s="2273"/>
      <c r="Y1123" s="2273"/>
      <c r="Z1123" s="2716"/>
      <c r="AA1123" s="2732">
        <v>0.3</v>
      </c>
    </row>
    <row r="1124" spans="1:27" ht="47.25">
      <c r="A1124" s="2705">
        <v>330</v>
      </c>
      <c r="B1124" s="2723" t="s">
        <v>24387</v>
      </c>
      <c r="C1124" s="2720" t="s">
        <v>24388</v>
      </c>
      <c r="D1124" s="2716"/>
      <c r="E1124" s="2717">
        <f t="shared" ref="E1124:E1187" si="64">G1124+Q1124+I1124+J1124</f>
        <v>0.1</v>
      </c>
      <c r="F1124" s="2717">
        <f t="shared" si="60"/>
        <v>0</v>
      </c>
      <c r="G1124" s="2717"/>
      <c r="H1124" s="2717"/>
      <c r="I1124" s="2273"/>
      <c r="J1124" s="2273"/>
      <c r="K1124" s="2273"/>
      <c r="L1124" s="2717"/>
      <c r="M1124" s="2273"/>
      <c r="N1124" s="2273"/>
      <c r="O1124" s="2273"/>
      <c r="P1124" s="2721">
        <v>0.1</v>
      </c>
      <c r="Q1124" s="2721">
        <v>0.1</v>
      </c>
      <c r="R1124" s="2716">
        <v>5</v>
      </c>
      <c r="S1124" s="2"/>
      <c r="T1124" s="2"/>
      <c r="U1124" s="2"/>
      <c r="V1124" s="2273"/>
      <c r="W1124" s="2273"/>
      <c r="X1124" s="2273"/>
      <c r="Y1124" s="2273"/>
      <c r="Z1124" s="2716"/>
      <c r="AA1124" s="2732">
        <v>0.1</v>
      </c>
    </row>
    <row r="1125" spans="1:27" ht="63">
      <c r="A1125" s="2705">
        <v>331</v>
      </c>
      <c r="B1125" s="2723" t="s">
        <v>24389</v>
      </c>
      <c r="C1125" s="2720" t="s">
        <v>24390</v>
      </c>
      <c r="D1125" s="2716"/>
      <c r="E1125" s="2717">
        <f t="shared" si="64"/>
        <v>0.1</v>
      </c>
      <c r="F1125" s="2717">
        <f t="shared" si="60"/>
        <v>0</v>
      </c>
      <c r="G1125" s="2717"/>
      <c r="H1125" s="2717"/>
      <c r="I1125" s="2273"/>
      <c r="J1125" s="2273"/>
      <c r="K1125" s="2273"/>
      <c r="L1125" s="2717"/>
      <c r="M1125" s="2273"/>
      <c r="N1125" s="2273"/>
      <c r="O1125" s="2273"/>
      <c r="P1125" s="2721">
        <v>0.1</v>
      </c>
      <c r="Q1125" s="2721">
        <v>0.1</v>
      </c>
      <c r="R1125" s="2716">
        <v>5</v>
      </c>
      <c r="S1125" s="2"/>
      <c r="T1125" s="2"/>
      <c r="U1125" s="2"/>
      <c r="V1125" s="2273"/>
      <c r="W1125" s="2273"/>
      <c r="X1125" s="2273"/>
      <c r="Y1125" s="2273"/>
      <c r="Z1125" s="2716"/>
      <c r="AA1125" s="2732">
        <v>0.1</v>
      </c>
    </row>
    <row r="1126" spans="1:27" ht="47.25">
      <c r="A1126" s="2705">
        <v>332</v>
      </c>
      <c r="B1126" s="2723" t="s">
        <v>24387</v>
      </c>
      <c r="C1126" s="2720" t="s">
        <v>24391</v>
      </c>
      <c r="D1126" s="2716"/>
      <c r="E1126" s="2717">
        <f t="shared" si="64"/>
        <v>0.1</v>
      </c>
      <c r="F1126" s="2717">
        <f t="shared" si="60"/>
        <v>0</v>
      </c>
      <c r="G1126" s="2717"/>
      <c r="H1126" s="2717"/>
      <c r="I1126" s="2273"/>
      <c r="J1126" s="2273"/>
      <c r="K1126" s="2273"/>
      <c r="L1126" s="2717"/>
      <c r="M1126" s="2273"/>
      <c r="N1126" s="2273"/>
      <c r="O1126" s="2273"/>
      <c r="P1126" s="2721">
        <v>0.1</v>
      </c>
      <c r="Q1126" s="2721">
        <v>0.1</v>
      </c>
      <c r="R1126" s="2716">
        <v>5</v>
      </c>
      <c r="S1126" s="2"/>
      <c r="T1126" s="2"/>
      <c r="U1126" s="2"/>
      <c r="V1126" s="2273"/>
      <c r="W1126" s="2273"/>
      <c r="X1126" s="2273"/>
      <c r="Y1126" s="2273"/>
      <c r="Z1126" s="2716"/>
      <c r="AA1126" s="2732">
        <v>0.1</v>
      </c>
    </row>
    <row r="1127" spans="1:27" ht="63">
      <c r="A1127" s="2705">
        <v>333</v>
      </c>
      <c r="B1127" s="2724" t="s">
        <v>24392</v>
      </c>
      <c r="C1127" s="2720" t="s">
        <v>24393</v>
      </c>
      <c r="D1127" s="2716"/>
      <c r="E1127" s="2717">
        <f t="shared" si="64"/>
        <v>0.4</v>
      </c>
      <c r="F1127" s="2717">
        <f t="shared" si="60"/>
        <v>0</v>
      </c>
      <c r="G1127" s="2717"/>
      <c r="H1127" s="2717"/>
      <c r="I1127" s="2273"/>
      <c r="J1127" s="2273"/>
      <c r="K1127" s="2273"/>
      <c r="L1127" s="2717"/>
      <c r="M1127" s="2273"/>
      <c r="N1127" s="2273"/>
      <c r="O1127" s="2273"/>
      <c r="P1127" s="2721">
        <v>0.4</v>
      </c>
      <c r="Q1127" s="2721">
        <v>0.4</v>
      </c>
      <c r="R1127" s="2716">
        <v>5</v>
      </c>
      <c r="S1127" s="2"/>
      <c r="T1127" s="2"/>
      <c r="U1127" s="2"/>
      <c r="V1127" s="2273"/>
      <c r="W1127" s="2273"/>
      <c r="X1127" s="2273"/>
      <c r="Y1127" s="2273"/>
      <c r="Z1127" s="2716"/>
      <c r="AA1127" s="2732">
        <v>0.4</v>
      </c>
    </row>
    <row r="1128" spans="1:27" ht="63">
      <c r="A1128" s="2705">
        <v>334</v>
      </c>
      <c r="B1128" s="2723" t="s">
        <v>24394</v>
      </c>
      <c r="C1128" s="2720" t="s">
        <v>24395</v>
      </c>
      <c r="D1128" s="2716"/>
      <c r="E1128" s="2717">
        <f t="shared" si="64"/>
        <v>0.4</v>
      </c>
      <c r="F1128" s="2717">
        <f t="shared" si="60"/>
        <v>0</v>
      </c>
      <c r="G1128" s="2717"/>
      <c r="H1128" s="2717"/>
      <c r="I1128" s="2273"/>
      <c r="J1128" s="2273"/>
      <c r="K1128" s="2273"/>
      <c r="L1128" s="2717"/>
      <c r="M1128" s="2273"/>
      <c r="N1128" s="2273"/>
      <c r="O1128" s="2273"/>
      <c r="P1128" s="2721">
        <v>0.4</v>
      </c>
      <c r="Q1128" s="2721">
        <v>0.4</v>
      </c>
      <c r="R1128" s="2716">
        <v>5</v>
      </c>
      <c r="S1128" s="2"/>
      <c r="T1128" s="2"/>
      <c r="U1128" s="2"/>
      <c r="V1128" s="2273"/>
      <c r="W1128" s="2273"/>
      <c r="X1128" s="2273"/>
      <c r="Y1128" s="2273"/>
      <c r="Z1128" s="2716"/>
      <c r="AA1128" s="2732">
        <v>0.4</v>
      </c>
    </row>
    <row r="1129" spans="1:27" ht="63">
      <c r="A1129" s="2705">
        <v>335</v>
      </c>
      <c r="B1129" s="2723" t="s">
        <v>24396</v>
      </c>
      <c r="C1129" s="2720" t="s">
        <v>24397</v>
      </c>
      <c r="D1129" s="2716"/>
      <c r="E1129" s="2717">
        <f t="shared" si="64"/>
        <v>0.3</v>
      </c>
      <c r="F1129" s="2717">
        <f t="shared" si="60"/>
        <v>0</v>
      </c>
      <c r="G1129" s="2717"/>
      <c r="H1129" s="2717"/>
      <c r="I1129" s="2273"/>
      <c r="J1129" s="2273"/>
      <c r="K1129" s="2273"/>
      <c r="L1129" s="2717"/>
      <c r="M1129" s="2273"/>
      <c r="N1129" s="2273"/>
      <c r="O1129" s="2273"/>
      <c r="P1129" s="2721">
        <v>0.3</v>
      </c>
      <c r="Q1129" s="2721">
        <v>0.3</v>
      </c>
      <c r="R1129" s="2716">
        <v>5</v>
      </c>
      <c r="S1129" s="2"/>
      <c r="T1129" s="2"/>
      <c r="U1129" s="2"/>
      <c r="V1129" s="2273"/>
      <c r="W1129" s="2273"/>
      <c r="X1129" s="2273"/>
      <c r="Y1129" s="2273"/>
      <c r="Z1129" s="2716"/>
      <c r="AA1129" s="2732">
        <v>0.3</v>
      </c>
    </row>
    <row r="1130" spans="1:27" ht="63">
      <c r="A1130" s="2705">
        <v>336</v>
      </c>
      <c r="B1130" s="2723" t="s">
        <v>24398</v>
      </c>
      <c r="C1130" s="2720" t="s">
        <v>24399</v>
      </c>
      <c r="D1130" s="2716"/>
      <c r="E1130" s="2717">
        <f t="shared" si="64"/>
        <v>0.3</v>
      </c>
      <c r="F1130" s="2717">
        <f t="shared" si="60"/>
        <v>0</v>
      </c>
      <c r="G1130" s="2717"/>
      <c r="H1130" s="2717"/>
      <c r="I1130" s="2273"/>
      <c r="J1130" s="2273"/>
      <c r="K1130" s="2273"/>
      <c r="L1130" s="2717"/>
      <c r="M1130" s="2273"/>
      <c r="N1130" s="2273"/>
      <c r="O1130" s="2273"/>
      <c r="P1130" s="2721">
        <v>0.3</v>
      </c>
      <c r="Q1130" s="2721">
        <v>0.3</v>
      </c>
      <c r="R1130" s="2716">
        <v>5</v>
      </c>
      <c r="S1130" s="2"/>
      <c r="T1130" s="2"/>
      <c r="U1130" s="2"/>
      <c r="V1130" s="2273"/>
      <c r="W1130" s="2273"/>
      <c r="X1130" s="2273"/>
      <c r="Y1130" s="2273"/>
      <c r="Z1130" s="2716"/>
      <c r="AA1130" s="2732">
        <v>0.3</v>
      </c>
    </row>
    <row r="1131" spans="1:27" ht="63">
      <c r="A1131" s="2705">
        <v>337</v>
      </c>
      <c r="B1131" s="2724" t="s">
        <v>24400</v>
      </c>
      <c r="C1131" s="2720" t="s">
        <v>24401</v>
      </c>
      <c r="D1131" s="2716"/>
      <c r="E1131" s="2717">
        <f t="shared" si="64"/>
        <v>0.2</v>
      </c>
      <c r="F1131" s="2717">
        <f t="shared" si="60"/>
        <v>0</v>
      </c>
      <c r="G1131" s="2717"/>
      <c r="H1131" s="2717"/>
      <c r="I1131" s="2273"/>
      <c r="J1131" s="2273"/>
      <c r="K1131" s="2273"/>
      <c r="L1131" s="2717"/>
      <c r="M1131" s="2273"/>
      <c r="N1131" s="2273"/>
      <c r="O1131" s="2273"/>
      <c r="P1131" s="2721">
        <v>0.2</v>
      </c>
      <c r="Q1131" s="2721">
        <v>0.2</v>
      </c>
      <c r="R1131" s="2716">
        <v>5</v>
      </c>
      <c r="S1131" s="2"/>
      <c r="T1131" s="2"/>
      <c r="U1131" s="2"/>
      <c r="V1131" s="2273"/>
      <c r="W1131" s="2273"/>
      <c r="X1131" s="2273"/>
      <c r="Y1131" s="2273"/>
      <c r="Z1131" s="2716"/>
      <c r="AA1131" s="2732">
        <v>0.2</v>
      </c>
    </row>
    <row r="1132" spans="1:27" ht="63">
      <c r="A1132" s="2705">
        <v>338</v>
      </c>
      <c r="B1132" s="2723" t="s">
        <v>24402</v>
      </c>
      <c r="C1132" s="2720" t="s">
        <v>24403</v>
      </c>
      <c r="D1132" s="2716"/>
      <c r="E1132" s="2717">
        <f t="shared" si="64"/>
        <v>0.6</v>
      </c>
      <c r="F1132" s="2717">
        <f t="shared" si="60"/>
        <v>0</v>
      </c>
      <c r="G1132" s="2717"/>
      <c r="H1132" s="2717"/>
      <c r="I1132" s="2273"/>
      <c r="J1132" s="2273"/>
      <c r="K1132" s="2273"/>
      <c r="L1132" s="2717"/>
      <c r="M1132" s="2273"/>
      <c r="N1132" s="2273"/>
      <c r="O1132" s="2273"/>
      <c r="P1132" s="2721">
        <v>0.6</v>
      </c>
      <c r="Q1132" s="2721">
        <v>0.6</v>
      </c>
      <c r="R1132" s="2716">
        <v>5</v>
      </c>
      <c r="S1132" s="2"/>
      <c r="T1132" s="2"/>
      <c r="U1132" s="2"/>
      <c r="V1132" s="2273"/>
      <c r="W1132" s="2273"/>
      <c r="X1132" s="2273"/>
      <c r="Y1132" s="2273"/>
      <c r="Z1132" s="2716"/>
      <c r="AA1132" s="2732">
        <v>0.6</v>
      </c>
    </row>
    <row r="1133" spans="1:27" ht="47.25">
      <c r="A1133" s="2705">
        <v>339</v>
      </c>
      <c r="B1133" s="2723" t="s">
        <v>24404</v>
      </c>
      <c r="C1133" s="2720" t="s">
        <v>24405</v>
      </c>
      <c r="D1133" s="2716"/>
      <c r="E1133" s="2717">
        <f t="shared" si="64"/>
        <v>0.3</v>
      </c>
      <c r="F1133" s="2717">
        <f t="shared" si="60"/>
        <v>0</v>
      </c>
      <c r="G1133" s="2717"/>
      <c r="H1133" s="2717"/>
      <c r="I1133" s="2273"/>
      <c r="J1133" s="2273"/>
      <c r="K1133" s="2273"/>
      <c r="L1133" s="2717"/>
      <c r="M1133" s="2273"/>
      <c r="N1133" s="2273"/>
      <c r="O1133" s="2273"/>
      <c r="P1133" s="2721">
        <v>0.3</v>
      </c>
      <c r="Q1133" s="2721">
        <v>0.3</v>
      </c>
      <c r="R1133" s="2716">
        <v>5</v>
      </c>
      <c r="S1133" s="2"/>
      <c r="T1133" s="2"/>
      <c r="U1133" s="2"/>
      <c r="V1133" s="2273"/>
      <c r="W1133" s="2273"/>
      <c r="X1133" s="2273"/>
      <c r="Y1133" s="2273"/>
      <c r="Z1133" s="2716"/>
      <c r="AA1133" s="2732">
        <v>0.3</v>
      </c>
    </row>
    <row r="1134" spans="1:27" ht="47.25">
      <c r="A1134" s="2705">
        <v>340</v>
      </c>
      <c r="B1134" s="2724" t="s">
        <v>24404</v>
      </c>
      <c r="C1134" s="2720" t="s">
        <v>24406</v>
      </c>
      <c r="D1134" s="2716"/>
      <c r="E1134" s="2717">
        <f t="shared" si="64"/>
        <v>0.2</v>
      </c>
      <c r="F1134" s="2717">
        <f t="shared" si="60"/>
        <v>0</v>
      </c>
      <c r="G1134" s="2717"/>
      <c r="H1134" s="2717"/>
      <c r="I1134" s="2273"/>
      <c r="J1134" s="2273"/>
      <c r="K1134" s="2273"/>
      <c r="L1134" s="2717"/>
      <c r="M1134" s="2273"/>
      <c r="N1134" s="2273"/>
      <c r="O1134" s="2273"/>
      <c r="P1134" s="2721">
        <v>0.2</v>
      </c>
      <c r="Q1134" s="2721">
        <v>0.2</v>
      </c>
      <c r="R1134" s="2716">
        <v>5</v>
      </c>
      <c r="S1134" s="2"/>
      <c r="T1134" s="2"/>
      <c r="U1134" s="2"/>
      <c r="V1134" s="2273"/>
      <c r="W1134" s="2273"/>
      <c r="X1134" s="2273"/>
      <c r="Y1134" s="2273"/>
      <c r="Z1134" s="2716"/>
      <c r="AA1134" s="2732">
        <v>0.2</v>
      </c>
    </row>
    <row r="1135" spans="1:27" ht="63">
      <c r="A1135" s="2705">
        <v>341</v>
      </c>
      <c r="B1135" s="2723" t="s">
        <v>24407</v>
      </c>
      <c r="C1135" s="2720" t="s">
        <v>24408</v>
      </c>
      <c r="D1135" s="2716"/>
      <c r="E1135" s="2717">
        <f t="shared" si="64"/>
        <v>0.5</v>
      </c>
      <c r="F1135" s="2717">
        <f t="shared" si="60"/>
        <v>0</v>
      </c>
      <c r="G1135" s="2717"/>
      <c r="H1135" s="2717"/>
      <c r="I1135" s="2273"/>
      <c r="J1135" s="2273"/>
      <c r="K1135" s="2273"/>
      <c r="L1135" s="2717"/>
      <c r="M1135" s="2273"/>
      <c r="N1135" s="2273"/>
      <c r="O1135" s="2273"/>
      <c r="P1135" s="2721">
        <v>0.5</v>
      </c>
      <c r="Q1135" s="2721">
        <v>0.5</v>
      </c>
      <c r="R1135" s="2716">
        <v>5</v>
      </c>
      <c r="S1135" s="2"/>
      <c r="T1135" s="2"/>
      <c r="U1135" s="2"/>
      <c r="V1135" s="2273"/>
      <c r="W1135" s="2273"/>
      <c r="X1135" s="2273"/>
      <c r="Y1135" s="2273"/>
      <c r="Z1135" s="2716"/>
      <c r="AA1135" s="2732">
        <v>0.5</v>
      </c>
    </row>
    <row r="1136" spans="1:27" ht="63">
      <c r="A1136" s="2705">
        <v>342</v>
      </c>
      <c r="B1136" s="2723" t="s">
        <v>24409</v>
      </c>
      <c r="C1136" s="2720" t="s">
        <v>24410</v>
      </c>
      <c r="D1136" s="2716"/>
      <c r="E1136" s="2717">
        <f t="shared" si="64"/>
        <v>0.1</v>
      </c>
      <c r="F1136" s="2717">
        <f t="shared" si="60"/>
        <v>0</v>
      </c>
      <c r="G1136" s="2717"/>
      <c r="H1136" s="2717"/>
      <c r="I1136" s="2273"/>
      <c r="J1136" s="2273"/>
      <c r="K1136" s="2273"/>
      <c r="L1136" s="2717"/>
      <c r="M1136" s="2273"/>
      <c r="N1136" s="2273"/>
      <c r="O1136" s="2273"/>
      <c r="P1136" s="2721">
        <v>0.1</v>
      </c>
      <c r="Q1136" s="2721">
        <v>0.1</v>
      </c>
      <c r="R1136" s="2716">
        <v>5</v>
      </c>
      <c r="S1136" s="2"/>
      <c r="T1136" s="2"/>
      <c r="U1136" s="2"/>
      <c r="V1136" s="2273"/>
      <c r="W1136" s="2273"/>
      <c r="X1136" s="2273"/>
      <c r="Y1136" s="2273"/>
      <c r="Z1136" s="2716"/>
      <c r="AA1136" s="2732">
        <v>0.1</v>
      </c>
    </row>
    <row r="1137" spans="1:27" ht="63">
      <c r="A1137" s="2705">
        <v>343</v>
      </c>
      <c r="B1137" s="2723" t="s">
        <v>24409</v>
      </c>
      <c r="C1137" s="2720" t="s">
        <v>24411</v>
      </c>
      <c r="D1137" s="2716"/>
      <c r="E1137" s="2717">
        <f t="shared" si="64"/>
        <v>0.1</v>
      </c>
      <c r="F1137" s="2717">
        <f t="shared" si="60"/>
        <v>0</v>
      </c>
      <c r="G1137" s="2717"/>
      <c r="H1137" s="2717"/>
      <c r="I1137" s="2273"/>
      <c r="J1137" s="2273"/>
      <c r="K1137" s="2273"/>
      <c r="L1137" s="2717"/>
      <c r="M1137" s="2273"/>
      <c r="N1137" s="2273"/>
      <c r="O1137" s="2273"/>
      <c r="P1137" s="2721">
        <v>0.1</v>
      </c>
      <c r="Q1137" s="2721">
        <v>0.1</v>
      </c>
      <c r="R1137" s="2716">
        <v>5</v>
      </c>
      <c r="S1137" s="2"/>
      <c r="T1137" s="2"/>
      <c r="U1137" s="2"/>
      <c r="V1137" s="2273"/>
      <c r="W1137" s="2273"/>
      <c r="X1137" s="2273"/>
      <c r="Y1137" s="2273"/>
      <c r="Z1137" s="2716"/>
      <c r="AA1137" s="2732">
        <v>0.1</v>
      </c>
    </row>
    <row r="1138" spans="1:27" ht="63">
      <c r="A1138" s="2705">
        <v>344</v>
      </c>
      <c r="B1138" s="2724" t="s">
        <v>24412</v>
      </c>
      <c r="C1138" s="2720" t="s">
        <v>24413</v>
      </c>
      <c r="D1138" s="2716"/>
      <c r="E1138" s="2717">
        <f t="shared" si="64"/>
        <v>0.1</v>
      </c>
      <c r="F1138" s="2717">
        <f t="shared" si="60"/>
        <v>0</v>
      </c>
      <c r="G1138" s="2717"/>
      <c r="H1138" s="2717"/>
      <c r="I1138" s="2273"/>
      <c r="J1138" s="2273"/>
      <c r="K1138" s="2273"/>
      <c r="L1138" s="2717"/>
      <c r="M1138" s="2273"/>
      <c r="N1138" s="2273"/>
      <c r="O1138" s="2273"/>
      <c r="P1138" s="2721">
        <v>0.1</v>
      </c>
      <c r="Q1138" s="2721">
        <v>0.1</v>
      </c>
      <c r="R1138" s="2716">
        <v>5</v>
      </c>
      <c r="S1138" s="2"/>
      <c r="T1138" s="2"/>
      <c r="U1138" s="2"/>
      <c r="V1138" s="2273"/>
      <c r="W1138" s="2273"/>
      <c r="X1138" s="2273"/>
      <c r="Y1138" s="2273"/>
      <c r="Z1138" s="2716"/>
      <c r="AA1138" s="2732">
        <v>0.1</v>
      </c>
    </row>
    <row r="1139" spans="1:27" ht="63">
      <c r="A1139" s="2705">
        <v>345</v>
      </c>
      <c r="B1139" s="2723" t="s">
        <v>24414</v>
      </c>
      <c r="C1139" s="2720" t="s">
        <v>24415</v>
      </c>
      <c r="D1139" s="2716"/>
      <c r="E1139" s="2717">
        <f t="shared" si="64"/>
        <v>0.3</v>
      </c>
      <c r="F1139" s="2717">
        <f t="shared" si="60"/>
        <v>0</v>
      </c>
      <c r="G1139" s="2717"/>
      <c r="H1139" s="2717"/>
      <c r="I1139" s="2273"/>
      <c r="J1139" s="2273"/>
      <c r="K1139" s="2273"/>
      <c r="L1139" s="2717"/>
      <c r="M1139" s="2273"/>
      <c r="N1139" s="2273"/>
      <c r="O1139" s="2273"/>
      <c r="P1139" s="2721">
        <v>0.3</v>
      </c>
      <c r="Q1139" s="2721">
        <v>0.3</v>
      </c>
      <c r="R1139" s="2716">
        <v>5</v>
      </c>
      <c r="S1139" s="2"/>
      <c r="T1139" s="2"/>
      <c r="U1139" s="2"/>
      <c r="V1139" s="2273"/>
      <c r="W1139" s="2273"/>
      <c r="X1139" s="2273"/>
      <c r="Y1139" s="2273"/>
      <c r="Z1139" s="2716"/>
      <c r="AA1139" s="2732">
        <v>0.3</v>
      </c>
    </row>
    <row r="1140" spans="1:27" ht="47.25">
      <c r="A1140" s="2705">
        <v>346</v>
      </c>
      <c r="B1140" s="2723" t="s">
        <v>24416</v>
      </c>
      <c r="C1140" s="2720" t="s">
        <v>24417</v>
      </c>
      <c r="D1140" s="2716"/>
      <c r="E1140" s="2725">
        <f t="shared" si="64"/>
        <v>0.1</v>
      </c>
      <c r="F1140" s="2717">
        <f t="shared" si="60"/>
        <v>0</v>
      </c>
      <c r="G1140" s="2717"/>
      <c r="H1140" s="2717"/>
      <c r="I1140" s="2273"/>
      <c r="J1140" s="2273"/>
      <c r="K1140" s="2273"/>
      <c r="L1140" s="2717"/>
      <c r="M1140" s="2273"/>
      <c r="N1140" s="2273"/>
      <c r="O1140" s="2273"/>
      <c r="P1140" s="2721">
        <v>0.1</v>
      </c>
      <c r="Q1140" s="2721">
        <v>0.1</v>
      </c>
      <c r="R1140" s="2716">
        <v>5</v>
      </c>
      <c r="S1140" s="2"/>
      <c r="T1140" s="2"/>
      <c r="U1140" s="2"/>
      <c r="V1140" s="2273"/>
      <c r="W1140" s="2273"/>
      <c r="X1140" s="2273"/>
      <c r="Y1140" s="2273"/>
      <c r="Z1140" s="2716"/>
      <c r="AA1140" s="2732">
        <v>0.1</v>
      </c>
    </row>
    <row r="1141" spans="1:27" ht="63">
      <c r="A1141" s="2705">
        <v>347</v>
      </c>
      <c r="B1141" s="2724" t="s">
        <v>24418</v>
      </c>
      <c r="C1141" s="2720" t="s">
        <v>24419</v>
      </c>
      <c r="D1141" s="2716"/>
      <c r="E1141" s="2717">
        <f t="shared" si="64"/>
        <v>0.1</v>
      </c>
      <c r="F1141" s="2717">
        <f t="shared" si="60"/>
        <v>0</v>
      </c>
      <c r="G1141" s="2717"/>
      <c r="H1141" s="2717"/>
      <c r="I1141" s="2273"/>
      <c r="J1141" s="2273"/>
      <c r="K1141" s="2273"/>
      <c r="L1141" s="2717"/>
      <c r="M1141" s="2273"/>
      <c r="N1141" s="2273"/>
      <c r="O1141" s="2273"/>
      <c r="P1141" s="2721">
        <v>0.1</v>
      </c>
      <c r="Q1141" s="2721">
        <v>0.1</v>
      </c>
      <c r="R1141" s="2716">
        <v>5</v>
      </c>
      <c r="S1141" s="2"/>
      <c r="T1141" s="2"/>
      <c r="U1141" s="2"/>
      <c r="V1141" s="2273"/>
      <c r="W1141" s="2273"/>
      <c r="X1141" s="2273"/>
      <c r="Y1141" s="2273"/>
      <c r="Z1141" s="2716"/>
      <c r="AA1141" s="2732">
        <v>0.1</v>
      </c>
    </row>
    <row r="1142" spans="1:27" ht="63">
      <c r="A1142" s="2705">
        <v>348</v>
      </c>
      <c r="B1142" s="2723" t="s">
        <v>24420</v>
      </c>
      <c r="C1142" s="2720" t="s">
        <v>24421</v>
      </c>
      <c r="D1142" s="2716"/>
      <c r="E1142" s="2717">
        <f t="shared" si="64"/>
        <v>0.3</v>
      </c>
      <c r="F1142" s="2717">
        <f t="shared" si="60"/>
        <v>0</v>
      </c>
      <c r="G1142" s="2717"/>
      <c r="H1142" s="2717"/>
      <c r="I1142" s="2273"/>
      <c r="J1142" s="2273"/>
      <c r="K1142" s="2273"/>
      <c r="L1142" s="2717"/>
      <c r="M1142" s="2273"/>
      <c r="N1142" s="2273"/>
      <c r="O1142" s="2273"/>
      <c r="P1142" s="2721">
        <v>0.3</v>
      </c>
      <c r="Q1142" s="2721">
        <v>0.3</v>
      </c>
      <c r="R1142" s="2716">
        <v>5</v>
      </c>
      <c r="S1142" s="2"/>
      <c r="T1142" s="2"/>
      <c r="U1142" s="2"/>
      <c r="V1142" s="2273"/>
      <c r="W1142" s="2273"/>
      <c r="X1142" s="2273"/>
      <c r="Y1142" s="2273"/>
      <c r="Z1142" s="2716"/>
      <c r="AA1142" s="2732">
        <v>0.3</v>
      </c>
    </row>
    <row r="1143" spans="1:27" ht="63">
      <c r="A1143" s="2705">
        <v>349</v>
      </c>
      <c r="B1143" s="2723" t="s">
        <v>24422</v>
      </c>
      <c r="C1143" s="2720" t="s">
        <v>24423</v>
      </c>
      <c r="D1143" s="2716"/>
      <c r="E1143" s="2717">
        <f t="shared" si="64"/>
        <v>0.2</v>
      </c>
      <c r="F1143" s="2717">
        <f t="shared" si="60"/>
        <v>0</v>
      </c>
      <c r="G1143" s="2717"/>
      <c r="H1143" s="2717"/>
      <c r="I1143" s="2273"/>
      <c r="J1143" s="2273"/>
      <c r="K1143" s="2273"/>
      <c r="L1143" s="2717"/>
      <c r="M1143" s="2273"/>
      <c r="N1143" s="2273"/>
      <c r="O1143" s="2273"/>
      <c r="P1143" s="2721">
        <v>0.2</v>
      </c>
      <c r="Q1143" s="2721">
        <v>0.2</v>
      </c>
      <c r="R1143" s="2716">
        <v>5</v>
      </c>
      <c r="S1143" s="2"/>
      <c r="T1143" s="2"/>
      <c r="U1143" s="2"/>
      <c r="V1143" s="2273"/>
      <c r="W1143" s="2273"/>
      <c r="X1143" s="2273"/>
      <c r="Y1143" s="2273"/>
      <c r="Z1143" s="2716"/>
      <c r="AA1143" s="2732">
        <v>0.2</v>
      </c>
    </row>
    <row r="1144" spans="1:27" ht="47.25">
      <c r="A1144" s="2705">
        <v>350</v>
      </c>
      <c r="B1144" s="2723" t="s">
        <v>24424</v>
      </c>
      <c r="C1144" s="2720" t="s">
        <v>24425</v>
      </c>
      <c r="D1144" s="2716"/>
      <c r="E1144" s="2717">
        <f t="shared" si="64"/>
        <v>0.1</v>
      </c>
      <c r="F1144" s="2717">
        <f t="shared" si="60"/>
        <v>0</v>
      </c>
      <c r="G1144" s="2717"/>
      <c r="H1144" s="2717"/>
      <c r="I1144" s="2273"/>
      <c r="J1144" s="2273"/>
      <c r="K1144" s="2273"/>
      <c r="L1144" s="2717"/>
      <c r="M1144" s="2273"/>
      <c r="N1144" s="2273"/>
      <c r="O1144" s="2273"/>
      <c r="P1144" s="2721">
        <v>0.1</v>
      </c>
      <c r="Q1144" s="2721">
        <v>0.1</v>
      </c>
      <c r="R1144" s="2716">
        <v>5</v>
      </c>
      <c r="S1144" s="2"/>
      <c r="T1144" s="2"/>
      <c r="U1144" s="2"/>
      <c r="V1144" s="2273"/>
      <c r="W1144" s="2273"/>
      <c r="X1144" s="2273"/>
      <c r="Y1144" s="2273"/>
      <c r="Z1144" s="2716"/>
      <c r="AA1144" s="2732">
        <v>0.1</v>
      </c>
    </row>
    <row r="1145" spans="1:27" ht="47.25">
      <c r="A1145" s="2705">
        <v>351</v>
      </c>
      <c r="B1145" s="2723" t="s">
        <v>24426</v>
      </c>
      <c r="C1145" s="2720" t="s">
        <v>24427</v>
      </c>
      <c r="D1145" s="2716"/>
      <c r="E1145" s="2717">
        <f t="shared" si="64"/>
        <v>0.1</v>
      </c>
      <c r="F1145" s="2717">
        <f t="shared" si="60"/>
        <v>0</v>
      </c>
      <c r="G1145" s="2717"/>
      <c r="H1145" s="2717"/>
      <c r="I1145" s="2273"/>
      <c r="J1145" s="2273"/>
      <c r="K1145" s="2273"/>
      <c r="L1145" s="2717"/>
      <c r="M1145" s="2273"/>
      <c r="N1145" s="2273"/>
      <c r="O1145" s="2273"/>
      <c r="P1145" s="2721">
        <v>0.1</v>
      </c>
      <c r="Q1145" s="2721">
        <v>0.1</v>
      </c>
      <c r="R1145" s="2716">
        <v>5</v>
      </c>
      <c r="S1145" s="2"/>
      <c r="T1145" s="2"/>
      <c r="U1145" s="2"/>
      <c r="V1145" s="2273"/>
      <c r="W1145" s="2273"/>
      <c r="X1145" s="2273"/>
      <c r="Y1145" s="2273"/>
      <c r="Z1145" s="2716"/>
      <c r="AA1145" s="2732">
        <v>0.1</v>
      </c>
    </row>
    <row r="1146" spans="1:27" ht="47.25">
      <c r="A1146" s="2705">
        <v>352</v>
      </c>
      <c r="B1146" s="2724" t="s">
        <v>24428</v>
      </c>
      <c r="C1146" s="2720" t="s">
        <v>24429</v>
      </c>
      <c r="D1146" s="2716"/>
      <c r="E1146" s="2717">
        <f t="shared" si="64"/>
        <v>0.2</v>
      </c>
      <c r="F1146" s="2717">
        <f t="shared" si="60"/>
        <v>0</v>
      </c>
      <c r="G1146" s="2717"/>
      <c r="H1146" s="2717"/>
      <c r="I1146" s="2273"/>
      <c r="J1146" s="2273"/>
      <c r="K1146" s="2273"/>
      <c r="L1146" s="2717"/>
      <c r="M1146" s="2273"/>
      <c r="N1146" s="2273"/>
      <c r="O1146" s="2273"/>
      <c r="P1146" s="2721">
        <v>0.2</v>
      </c>
      <c r="Q1146" s="2721">
        <v>0.2</v>
      </c>
      <c r="R1146" s="2716">
        <v>5</v>
      </c>
      <c r="S1146" s="2"/>
      <c r="T1146" s="2"/>
      <c r="U1146" s="2"/>
      <c r="V1146" s="2273"/>
      <c r="W1146" s="2273"/>
      <c r="X1146" s="2273"/>
      <c r="Y1146" s="2273"/>
      <c r="Z1146" s="2716"/>
      <c r="AA1146" s="2732">
        <v>0.2</v>
      </c>
    </row>
    <row r="1147" spans="1:27" ht="63">
      <c r="A1147" s="2705">
        <v>353</v>
      </c>
      <c r="B1147" s="2723" t="s">
        <v>24430</v>
      </c>
      <c r="C1147" s="2720" t="s">
        <v>24431</v>
      </c>
      <c r="D1147" s="2716"/>
      <c r="E1147" s="2717">
        <f t="shared" si="64"/>
        <v>0.8</v>
      </c>
      <c r="F1147" s="2717">
        <f t="shared" si="60"/>
        <v>0</v>
      </c>
      <c r="G1147" s="2717"/>
      <c r="H1147" s="2717"/>
      <c r="I1147" s="2273"/>
      <c r="J1147" s="2273"/>
      <c r="K1147" s="2273"/>
      <c r="L1147" s="2717"/>
      <c r="M1147" s="2273"/>
      <c r="N1147" s="2273"/>
      <c r="O1147" s="2273"/>
      <c r="P1147" s="2721">
        <v>0.8</v>
      </c>
      <c r="Q1147" s="2721">
        <v>0.8</v>
      </c>
      <c r="R1147" s="2716">
        <v>5</v>
      </c>
      <c r="S1147" s="2"/>
      <c r="T1147" s="2"/>
      <c r="U1147" s="2"/>
      <c r="V1147" s="2273"/>
      <c r="W1147" s="2273"/>
      <c r="X1147" s="2273"/>
      <c r="Y1147" s="2273"/>
      <c r="Z1147" s="2716"/>
      <c r="AA1147" s="2732">
        <v>0.8</v>
      </c>
    </row>
    <row r="1148" spans="1:27" ht="63">
      <c r="A1148" s="2705">
        <v>354</v>
      </c>
      <c r="B1148" s="2723" t="s">
        <v>24432</v>
      </c>
      <c r="C1148" s="2720" t="s">
        <v>24433</v>
      </c>
      <c r="D1148" s="2716"/>
      <c r="E1148" s="2717">
        <f t="shared" si="64"/>
        <v>0.3</v>
      </c>
      <c r="F1148" s="2717">
        <f t="shared" si="60"/>
        <v>0</v>
      </c>
      <c r="G1148" s="2717"/>
      <c r="H1148" s="2717"/>
      <c r="I1148" s="2273"/>
      <c r="J1148" s="2273"/>
      <c r="K1148" s="2273"/>
      <c r="L1148" s="2717"/>
      <c r="M1148" s="2273"/>
      <c r="N1148" s="2273"/>
      <c r="O1148" s="2273"/>
      <c r="P1148" s="2721">
        <v>0.3</v>
      </c>
      <c r="Q1148" s="2721">
        <v>0.3</v>
      </c>
      <c r="R1148" s="2716">
        <v>5</v>
      </c>
      <c r="S1148" s="2"/>
      <c r="T1148" s="2"/>
      <c r="U1148" s="2"/>
      <c r="V1148" s="2273"/>
      <c r="W1148" s="2273"/>
      <c r="X1148" s="2273"/>
      <c r="Y1148" s="2273"/>
      <c r="Z1148" s="2716"/>
      <c r="AA1148" s="2732">
        <v>0.3</v>
      </c>
    </row>
    <row r="1149" spans="1:27" ht="63">
      <c r="A1149" s="2705">
        <v>355</v>
      </c>
      <c r="B1149" s="2720" t="s">
        <v>24434</v>
      </c>
      <c r="C1149" s="2720" t="s">
        <v>24435</v>
      </c>
      <c r="D1149" s="2716"/>
      <c r="E1149" s="2717">
        <f t="shared" si="64"/>
        <v>0.2</v>
      </c>
      <c r="F1149" s="2717">
        <f t="shared" si="60"/>
        <v>0</v>
      </c>
      <c r="G1149" s="2717"/>
      <c r="H1149" s="2717"/>
      <c r="I1149" s="2273"/>
      <c r="J1149" s="2273"/>
      <c r="K1149" s="2273"/>
      <c r="L1149" s="2717"/>
      <c r="M1149" s="2273"/>
      <c r="N1149" s="2273"/>
      <c r="O1149" s="2273"/>
      <c r="P1149" s="2721">
        <v>0.2</v>
      </c>
      <c r="Q1149" s="2721">
        <v>0.2</v>
      </c>
      <c r="R1149" s="2716">
        <v>5</v>
      </c>
      <c r="S1149" s="2"/>
      <c r="T1149" s="2"/>
      <c r="U1149" s="2"/>
      <c r="V1149" s="2273"/>
      <c r="W1149" s="2273"/>
      <c r="X1149" s="2273"/>
      <c r="Y1149" s="2273"/>
      <c r="Z1149" s="2716"/>
      <c r="AA1149" s="2732">
        <v>0.2</v>
      </c>
    </row>
    <row r="1150" spans="1:27" ht="63">
      <c r="A1150" s="2705">
        <v>356</v>
      </c>
      <c r="B1150" s="2720" t="s">
        <v>24436</v>
      </c>
      <c r="C1150" s="2720" t="s">
        <v>24437</v>
      </c>
      <c r="D1150" s="2716"/>
      <c r="E1150" s="2717">
        <f t="shared" si="64"/>
        <v>0.2</v>
      </c>
      <c r="F1150" s="2717">
        <f t="shared" si="60"/>
        <v>0</v>
      </c>
      <c r="G1150" s="2717"/>
      <c r="H1150" s="2717"/>
      <c r="I1150" s="2273"/>
      <c r="J1150" s="2273"/>
      <c r="K1150" s="2273"/>
      <c r="L1150" s="2717"/>
      <c r="M1150" s="2273"/>
      <c r="N1150" s="2273"/>
      <c r="O1150" s="2273"/>
      <c r="P1150" s="2721">
        <v>0.2</v>
      </c>
      <c r="Q1150" s="2721">
        <v>0.2</v>
      </c>
      <c r="R1150" s="2716">
        <v>5</v>
      </c>
      <c r="S1150" s="2"/>
      <c r="T1150" s="2"/>
      <c r="U1150" s="2"/>
      <c r="V1150" s="2273"/>
      <c r="W1150" s="2273"/>
      <c r="X1150" s="2273"/>
      <c r="Y1150" s="2273"/>
      <c r="Z1150" s="2716"/>
      <c r="AA1150" s="2732">
        <v>0.2</v>
      </c>
    </row>
    <row r="1151" spans="1:27" ht="47.25">
      <c r="A1151" s="2705">
        <v>357</v>
      </c>
      <c r="B1151" s="2720" t="s">
        <v>24438</v>
      </c>
      <c r="C1151" s="2720" t="s">
        <v>24439</v>
      </c>
      <c r="D1151" s="2716"/>
      <c r="E1151" s="2717">
        <f t="shared" si="64"/>
        <v>0.3</v>
      </c>
      <c r="F1151" s="2717">
        <f t="shared" si="60"/>
        <v>0</v>
      </c>
      <c r="G1151" s="2717"/>
      <c r="H1151" s="2717"/>
      <c r="I1151" s="2273"/>
      <c r="J1151" s="2273"/>
      <c r="K1151" s="2273"/>
      <c r="L1151" s="2717"/>
      <c r="M1151" s="2273"/>
      <c r="N1151" s="2273"/>
      <c r="O1151" s="2273"/>
      <c r="P1151" s="2721">
        <v>0.3</v>
      </c>
      <c r="Q1151" s="2721">
        <v>0.3</v>
      </c>
      <c r="R1151" s="2716">
        <v>5</v>
      </c>
      <c r="S1151" s="2"/>
      <c r="T1151" s="2"/>
      <c r="U1151" s="2"/>
      <c r="V1151" s="2273"/>
      <c r="W1151" s="2273"/>
      <c r="X1151" s="2273"/>
      <c r="Y1151" s="2273"/>
      <c r="Z1151" s="2716"/>
      <c r="AA1151" s="2732">
        <v>0.3</v>
      </c>
    </row>
    <row r="1152" spans="1:27" ht="47.25">
      <c r="A1152" s="2705">
        <v>358</v>
      </c>
      <c r="B1152" s="2720" t="s">
        <v>24438</v>
      </c>
      <c r="C1152" s="2720" t="s">
        <v>24440</v>
      </c>
      <c r="D1152" s="2716"/>
      <c r="E1152" s="2717">
        <f t="shared" si="64"/>
        <v>0.2</v>
      </c>
      <c r="F1152" s="2717">
        <f t="shared" si="60"/>
        <v>0</v>
      </c>
      <c r="G1152" s="2717"/>
      <c r="H1152" s="2717"/>
      <c r="I1152" s="2273"/>
      <c r="J1152" s="2273"/>
      <c r="K1152" s="2273"/>
      <c r="L1152" s="2717"/>
      <c r="M1152" s="2273"/>
      <c r="N1152" s="2273"/>
      <c r="O1152" s="2273"/>
      <c r="P1152" s="2721">
        <v>0.2</v>
      </c>
      <c r="Q1152" s="2721">
        <v>0.2</v>
      </c>
      <c r="R1152" s="2716">
        <v>5</v>
      </c>
      <c r="S1152" s="2"/>
      <c r="T1152" s="2"/>
      <c r="U1152" s="2"/>
      <c r="V1152" s="2273"/>
      <c r="W1152" s="2273"/>
      <c r="X1152" s="2273"/>
      <c r="Y1152" s="2273"/>
      <c r="Z1152" s="2716"/>
      <c r="AA1152" s="2732">
        <v>0.2</v>
      </c>
    </row>
    <row r="1153" spans="1:27" ht="63">
      <c r="A1153" s="2705">
        <v>359</v>
      </c>
      <c r="B1153" s="2720" t="s">
        <v>24441</v>
      </c>
      <c r="C1153" s="2720" t="s">
        <v>24442</v>
      </c>
      <c r="D1153" s="2716"/>
      <c r="E1153" s="2717">
        <f t="shared" si="64"/>
        <v>0.5</v>
      </c>
      <c r="F1153" s="2717">
        <f t="shared" si="60"/>
        <v>0</v>
      </c>
      <c r="G1153" s="2717"/>
      <c r="H1153" s="2717"/>
      <c r="I1153" s="2273"/>
      <c r="J1153" s="2273"/>
      <c r="K1153" s="2273"/>
      <c r="L1153" s="2717"/>
      <c r="M1153" s="2273"/>
      <c r="N1153" s="2273"/>
      <c r="O1153" s="2273"/>
      <c r="P1153" s="2721">
        <v>0.5</v>
      </c>
      <c r="Q1153" s="2721">
        <v>0.5</v>
      </c>
      <c r="R1153" s="2716">
        <v>5</v>
      </c>
      <c r="S1153" s="2"/>
      <c r="T1153" s="2"/>
      <c r="U1153" s="2"/>
      <c r="V1153" s="2273"/>
      <c r="W1153" s="2273"/>
      <c r="X1153" s="2273"/>
      <c r="Y1153" s="2273"/>
      <c r="Z1153" s="2716"/>
      <c r="AA1153" s="2732">
        <v>0.5</v>
      </c>
    </row>
    <row r="1154" spans="1:27" ht="63">
      <c r="A1154" s="2705">
        <v>360</v>
      </c>
      <c r="B1154" s="2720" t="s">
        <v>24443</v>
      </c>
      <c r="C1154" s="2720" t="s">
        <v>24444</v>
      </c>
      <c r="D1154" s="2716"/>
      <c r="E1154" s="2717">
        <f t="shared" si="64"/>
        <v>0.3</v>
      </c>
      <c r="F1154" s="2717">
        <f t="shared" si="60"/>
        <v>0</v>
      </c>
      <c r="G1154" s="2717"/>
      <c r="H1154" s="2717"/>
      <c r="I1154" s="2273"/>
      <c r="J1154" s="2273"/>
      <c r="K1154" s="2273"/>
      <c r="L1154" s="2717"/>
      <c r="M1154" s="2273"/>
      <c r="N1154" s="2273"/>
      <c r="O1154" s="2273"/>
      <c r="P1154" s="2721">
        <v>0.3</v>
      </c>
      <c r="Q1154" s="2721">
        <v>0.3</v>
      </c>
      <c r="R1154" s="2716">
        <v>5</v>
      </c>
      <c r="S1154" s="2"/>
      <c r="T1154" s="2"/>
      <c r="U1154" s="2"/>
      <c r="V1154" s="2273"/>
      <c r="W1154" s="2273"/>
      <c r="X1154" s="2273"/>
      <c r="Y1154" s="2273"/>
      <c r="Z1154" s="2716"/>
      <c r="AA1154" s="2732">
        <v>0.3</v>
      </c>
    </row>
    <row r="1155" spans="1:27" ht="78.75">
      <c r="A1155" s="2705">
        <v>361</v>
      </c>
      <c r="B1155" s="2723" t="s">
        <v>24445</v>
      </c>
      <c r="C1155" s="2720" t="s">
        <v>24446</v>
      </c>
      <c r="D1155" s="2716"/>
      <c r="E1155" s="2717">
        <f t="shared" si="64"/>
        <v>0.4</v>
      </c>
      <c r="F1155" s="2717">
        <f t="shared" si="60"/>
        <v>0</v>
      </c>
      <c r="G1155" s="2717"/>
      <c r="H1155" s="2717"/>
      <c r="I1155" s="2273"/>
      <c r="J1155" s="2273"/>
      <c r="K1155" s="2273"/>
      <c r="L1155" s="2717"/>
      <c r="M1155" s="2273"/>
      <c r="N1155" s="2273"/>
      <c r="O1155" s="2273"/>
      <c r="P1155" s="2721">
        <v>0.4</v>
      </c>
      <c r="Q1155" s="2721">
        <v>0.4</v>
      </c>
      <c r="R1155" s="2716">
        <v>5</v>
      </c>
      <c r="S1155" s="2"/>
      <c r="T1155" s="2"/>
      <c r="U1155" s="2"/>
      <c r="V1155" s="2273"/>
      <c r="W1155" s="2273"/>
      <c r="X1155" s="2273"/>
      <c r="Y1155" s="2273"/>
      <c r="Z1155" s="2716"/>
      <c r="AA1155" s="2732">
        <v>0.4</v>
      </c>
    </row>
    <row r="1156" spans="1:27" ht="63">
      <c r="A1156" s="2705">
        <v>362</v>
      </c>
      <c r="B1156" s="2723" t="s">
        <v>24447</v>
      </c>
      <c r="C1156" s="2720" t="s">
        <v>24448</v>
      </c>
      <c r="D1156" s="2716"/>
      <c r="E1156" s="2717">
        <f t="shared" si="64"/>
        <v>0.4</v>
      </c>
      <c r="F1156" s="2717">
        <f t="shared" si="60"/>
        <v>0</v>
      </c>
      <c r="G1156" s="2717"/>
      <c r="H1156" s="2717"/>
      <c r="I1156" s="2273"/>
      <c r="J1156" s="2273"/>
      <c r="K1156" s="2273"/>
      <c r="L1156" s="2717"/>
      <c r="M1156" s="2273"/>
      <c r="N1156" s="2273"/>
      <c r="O1156" s="2273"/>
      <c r="P1156" s="2721">
        <v>0.4</v>
      </c>
      <c r="Q1156" s="2721">
        <v>0.4</v>
      </c>
      <c r="R1156" s="2716">
        <v>5</v>
      </c>
      <c r="S1156" s="2"/>
      <c r="T1156" s="2"/>
      <c r="U1156" s="2"/>
      <c r="V1156" s="2273"/>
      <c r="W1156" s="2273"/>
      <c r="X1156" s="2273"/>
      <c r="Y1156" s="2273"/>
      <c r="Z1156" s="2716"/>
      <c r="AA1156" s="2732">
        <v>0.4</v>
      </c>
    </row>
    <row r="1157" spans="1:27" ht="63">
      <c r="A1157" s="2705">
        <v>363</v>
      </c>
      <c r="B1157" s="2723" t="s">
        <v>24449</v>
      </c>
      <c r="C1157" s="2720" t="s">
        <v>24450</v>
      </c>
      <c r="D1157" s="2716"/>
      <c r="E1157" s="2717">
        <f t="shared" si="64"/>
        <v>0.1</v>
      </c>
      <c r="F1157" s="2717">
        <f t="shared" si="60"/>
        <v>0</v>
      </c>
      <c r="G1157" s="2717"/>
      <c r="H1157" s="2717"/>
      <c r="I1157" s="2273"/>
      <c r="J1157" s="2273"/>
      <c r="K1157" s="2273"/>
      <c r="L1157" s="2717"/>
      <c r="M1157" s="2273"/>
      <c r="N1157" s="2273"/>
      <c r="O1157" s="2273"/>
      <c r="P1157" s="2721">
        <v>0.1</v>
      </c>
      <c r="Q1157" s="2721">
        <v>0.1</v>
      </c>
      <c r="R1157" s="2716">
        <v>5</v>
      </c>
      <c r="S1157" s="2"/>
      <c r="T1157" s="2"/>
      <c r="U1157" s="2"/>
      <c r="V1157" s="2273"/>
      <c r="W1157" s="2273"/>
      <c r="X1157" s="2273"/>
      <c r="Y1157" s="2273"/>
      <c r="Z1157" s="2716"/>
      <c r="AA1157" s="2732">
        <v>0.1</v>
      </c>
    </row>
    <row r="1158" spans="1:27" ht="78.75">
      <c r="A1158" s="2705">
        <v>364</v>
      </c>
      <c r="B1158" s="2723" t="s">
        <v>24451</v>
      </c>
      <c r="C1158" s="2720" t="s">
        <v>24452</v>
      </c>
      <c r="D1158" s="2716"/>
      <c r="E1158" s="2717">
        <f t="shared" si="64"/>
        <v>0.1</v>
      </c>
      <c r="F1158" s="2717">
        <f t="shared" si="60"/>
        <v>0</v>
      </c>
      <c r="G1158" s="2717"/>
      <c r="H1158" s="2717"/>
      <c r="I1158" s="2273"/>
      <c r="J1158" s="2273"/>
      <c r="K1158" s="2273"/>
      <c r="L1158" s="2717"/>
      <c r="M1158" s="2273"/>
      <c r="N1158" s="2273"/>
      <c r="O1158" s="2273"/>
      <c r="P1158" s="2721">
        <v>0.1</v>
      </c>
      <c r="Q1158" s="2721">
        <v>0.1</v>
      </c>
      <c r="R1158" s="2716">
        <v>5</v>
      </c>
      <c r="S1158" s="2"/>
      <c r="T1158" s="2"/>
      <c r="U1158" s="2"/>
      <c r="V1158" s="2273"/>
      <c r="W1158" s="2273"/>
      <c r="X1158" s="2273"/>
      <c r="Y1158" s="2273"/>
      <c r="Z1158" s="2716"/>
      <c r="AA1158" s="2732">
        <v>0.1</v>
      </c>
    </row>
    <row r="1159" spans="1:27" ht="47.25">
      <c r="A1159" s="2705">
        <v>365</v>
      </c>
      <c r="B1159" s="2723" t="s">
        <v>24453</v>
      </c>
      <c r="C1159" s="2720" t="s">
        <v>24454</v>
      </c>
      <c r="D1159" s="2716"/>
      <c r="E1159" s="2717">
        <f t="shared" si="64"/>
        <v>0.1</v>
      </c>
      <c r="F1159" s="2717">
        <f t="shared" si="60"/>
        <v>0</v>
      </c>
      <c r="G1159" s="2717"/>
      <c r="H1159" s="2717"/>
      <c r="I1159" s="2273"/>
      <c r="J1159" s="2273"/>
      <c r="K1159" s="2273"/>
      <c r="L1159" s="2717"/>
      <c r="M1159" s="2273"/>
      <c r="N1159" s="2273"/>
      <c r="O1159" s="2273"/>
      <c r="P1159" s="2721">
        <v>0.1</v>
      </c>
      <c r="Q1159" s="2721">
        <v>0.1</v>
      </c>
      <c r="R1159" s="2716">
        <v>5</v>
      </c>
      <c r="S1159" s="2"/>
      <c r="T1159" s="2"/>
      <c r="U1159" s="2"/>
      <c r="V1159" s="2273"/>
      <c r="W1159" s="2273"/>
      <c r="X1159" s="2273"/>
      <c r="Y1159" s="2273"/>
      <c r="Z1159" s="2716"/>
      <c r="AA1159" s="2732">
        <v>0.1</v>
      </c>
    </row>
    <row r="1160" spans="1:27" ht="47.25">
      <c r="A1160" s="2705">
        <v>366</v>
      </c>
      <c r="B1160" s="2723" t="s">
        <v>24455</v>
      </c>
      <c r="C1160" s="2720" t="s">
        <v>24456</v>
      </c>
      <c r="D1160" s="2716"/>
      <c r="E1160" s="2717">
        <f t="shared" si="64"/>
        <v>0.1</v>
      </c>
      <c r="F1160" s="2717">
        <f t="shared" si="60"/>
        <v>0</v>
      </c>
      <c r="G1160" s="2717"/>
      <c r="H1160" s="2717"/>
      <c r="I1160" s="2273"/>
      <c r="J1160" s="2273"/>
      <c r="K1160" s="2273"/>
      <c r="L1160" s="2717"/>
      <c r="M1160" s="2273"/>
      <c r="N1160" s="2273"/>
      <c r="O1160" s="2273"/>
      <c r="P1160" s="2721">
        <v>0.1</v>
      </c>
      <c r="Q1160" s="2721">
        <v>0.1</v>
      </c>
      <c r="R1160" s="2716">
        <v>5</v>
      </c>
      <c r="S1160" s="2"/>
      <c r="T1160" s="2"/>
      <c r="U1160" s="2"/>
      <c r="V1160" s="2273"/>
      <c r="W1160" s="2273"/>
      <c r="X1160" s="2273"/>
      <c r="Y1160" s="2273"/>
      <c r="Z1160" s="2716"/>
      <c r="AA1160" s="2732">
        <v>0.1</v>
      </c>
    </row>
    <row r="1161" spans="1:27" ht="63">
      <c r="A1161" s="2705">
        <v>367</v>
      </c>
      <c r="B1161" s="2723" t="s">
        <v>24457</v>
      </c>
      <c r="C1161" s="2720" t="s">
        <v>24458</v>
      </c>
      <c r="D1161" s="2716"/>
      <c r="E1161" s="2717">
        <f t="shared" si="64"/>
        <v>0.2</v>
      </c>
      <c r="F1161" s="2717">
        <f t="shared" si="60"/>
        <v>0</v>
      </c>
      <c r="G1161" s="2717"/>
      <c r="H1161" s="2717"/>
      <c r="I1161" s="2273"/>
      <c r="J1161" s="2273"/>
      <c r="K1161" s="2273"/>
      <c r="L1161" s="2717"/>
      <c r="M1161" s="2273"/>
      <c r="N1161" s="2273"/>
      <c r="O1161" s="2273"/>
      <c r="P1161" s="2721">
        <v>0.2</v>
      </c>
      <c r="Q1161" s="2721">
        <v>0.2</v>
      </c>
      <c r="R1161" s="2716">
        <v>5</v>
      </c>
      <c r="S1161" s="2"/>
      <c r="T1161" s="2"/>
      <c r="U1161" s="2"/>
      <c r="V1161" s="2273"/>
      <c r="W1161" s="2273"/>
      <c r="X1161" s="2273"/>
      <c r="Y1161" s="2273"/>
      <c r="Z1161" s="2716"/>
      <c r="AA1161" s="2732">
        <v>0.2</v>
      </c>
    </row>
    <row r="1162" spans="1:27" ht="63">
      <c r="A1162" s="2705">
        <v>368</v>
      </c>
      <c r="B1162" s="2724" t="s">
        <v>24459</v>
      </c>
      <c r="C1162" s="2720" t="s">
        <v>24460</v>
      </c>
      <c r="D1162" s="2716"/>
      <c r="E1162" s="2717">
        <f t="shared" si="64"/>
        <v>0.2</v>
      </c>
      <c r="F1162" s="2717">
        <f t="shared" si="60"/>
        <v>0</v>
      </c>
      <c r="G1162" s="2717"/>
      <c r="H1162" s="2717"/>
      <c r="I1162" s="2273"/>
      <c r="J1162" s="2273"/>
      <c r="K1162" s="2273"/>
      <c r="L1162" s="2717"/>
      <c r="M1162" s="2273"/>
      <c r="N1162" s="2273"/>
      <c r="O1162" s="2273"/>
      <c r="P1162" s="2721">
        <v>0.2</v>
      </c>
      <c r="Q1162" s="2721">
        <v>0.2</v>
      </c>
      <c r="R1162" s="2716">
        <v>5</v>
      </c>
      <c r="S1162" s="2"/>
      <c r="T1162" s="2"/>
      <c r="U1162" s="2"/>
      <c r="V1162" s="2273"/>
      <c r="W1162" s="2273"/>
      <c r="X1162" s="2273"/>
      <c r="Y1162" s="2273"/>
      <c r="Z1162" s="2716"/>
      <c r="AA1162" s="2732">
        <v>0.2</v>
      </c>
    </row>
    <row r="1163" spans="1:27" ht="63">
      <c r="A1163" s="2705">
        <v>369</v>
      </c>
      <c r="B1163" s="2723" t="s">
        <v>24461</v>
      </c>
      <c r="C1163" s="2720" t="s">
        <v>24462</v>
      </c>
      <c r="D1163" s="2716"/>
      <c r="E1163" s="2717">
        <f t="shared" si="64"/>
        <v>0.2</v>
      </c>
      <c r="F1163" s="2717">
        <f t="shared" si="60"/>
        <v>0</v>
      </c>
      <c r="G1163" s="2717"/>
      <c r="H1163" s="2717"/>
      <c r="I1163" s="2273"/>
      <c r="J1163" s="2273"/>
      <c r="K1163" s="2273"/>
      <c r="L1163" s="2717"/>
      <c r="M1163" s="2273"/>
      <c r="N1163" s="2273"/>
      <c r="O1163" s="2273"/>
      <c r="P1163" s="2721">
        <v>0.2</v>
      </c>
      <c r="Q1163" s="2721">
        <v>0.2</v>
      </c>
      <c r="R1163" s="2716">
        <v>5</v>
      </c>
      <c r="S1163" s="2"/>
      <c r="T1163" s="2"/>
      <c r="U1163" s="2"/>
      <c r="V1163" s="2273"/>
      <c r="W1163" s="2273"/>
      <c r="X1163" s="2273"/>
      <c r="Y1163" s="2273"/>
      <c r="Z1163" s="2716"/>
      <c r="AA1163" s="2732">
        <v>0.2</v>
      </c>
    </row>
    <row r="1164" spans="1:27" ht="63">
      <c r="A1164" s="2705">
        <v>370</v>
      </c>
      <c r="B1164" s="2723" t="s">
        <v>24463</v>
      </c>
      <c r="C1164" s="2720" t="s">
        <v>24464</v>
      </c>
      <c r="D1164" s="2716"/>
      <c r="E1164" s="2717">
        <f t="shared" si="64"/>
        <v>0.2</v>
      </c>
      <c r="F1164" s="2717">
        <f t="shared" si="60"/>
        <v>0</v>
      </c>
      <c r="G1164" s="2717"/>
      <c r="H1164" s="2717"/>
      <c r="I1164" s="2273"/>
      <c r="J1164" s="2273"/>
      <c r="K1164" s="2273"/>
      <c r="L1164" s="2717"/>
      <c r="M1164" s="2273"/>
      <c r="N1164" s="2273"/>
      <c r="O1164" s="2273"/>
      <c r="P1164" s="2721">
        <v>0.2</v>
      </c>
      <c r="Q1164" s="2721">
        <v>0.2</v>
      </c>
      <c r="R1164" s="2716">
        <v>5</v>
      </c>
      <c r="S1164" s="2"/>
      <c r="T1164" s="2"/>
      <c r="U1164" s="2"/>
      <c r="V1164" s="2273"/>
      <c r="W1164" s="2273"/>
      <c r="X1164" s="2273"/>
      <c r="Y1164" s="2273"/>
      <c r="Z1164" s="2716"/>
      <c r="AA1164" s="2732">
        <v>0.2</v>
      </c>
    </row>
    <row r="1165" spans="1:27" ht="47.25">
      <c r="A1165" s="2705">
        <v>371</v>
      </c>
      <c r="B1165" s="2723" t="s">
        <v>24465</v>
      </c>
      <c r="C1165" s="2720" t="s">
        <v>24466</v>
      </c>
      <c r="D1165" s="2716"/>
      <c r="E1165" s="2717">
        <f t="shared" si="64"/>
        <v>0.2</v>
      </c>
      <c r="F1165" s="2717">
        <f t="shared" si="60"/>
        <v>0</v>
      </c>
      <c r="G1165" s="2717"/>
      <c r="H1165" s="2717"/>
      <c r="I1165" s="2273"/>
      <c r="J1165" s="2273"/>
      <c r="K1165" s="2273"/>
      <c r="L1165" s="2717"/>
      <c r="M1165" s="2273"/>
      <c r="N1165" s="2273"/>
      <c r="O1165" s="2273"/>
      <c r="P1165" s="2721">
        <v>0.2</v>
      </c>
      <c r="Q1165" s="2721">
        <v>0.2</v>
      </c>
      <c r="R1165" s="2716">
        <v>5</v>
      </c>
      <c r="S1165" s="2"/>
      <c r="T1165" s="2"/>
      <c r="U1165" s="2"/>
      <c r="V1165" s="2273"/>
      <c r="W1165" s="2273"/>
      <c r="X1165" s="2273"/>
      <c r="Y1165" s="2273"/>
      <c r="Z1165" s="2716"/>
      <c r="AA1165" s="2732">
        <v>0.2</v>
      </c>
    </row>
    <row r="1166" spans="1:27" ht="63">
      <c r="A1166" s="2705">
        <v>372</v>
      </c>
      <c r="B1166" s="2723" t="s">
        <v>24467</v>
      </c>
      <c r="C1166" s="2720" t="s">
        <v>24468</v>
      </c>
      <c r="D1166" s="2716"/>
      <c r="E1166" s="2717">
        <f t="shared" si="64"/>
        <v>0.5</v>
      </c>
      <c r="F1166" s="2717">
        <f t="shared" si="60"/>
        <v>0</v>
      </c>
      <c r="G1166" s="2717"/>
      <c r="H1166" s="2717"/>
      <c r="I1166" s="2273"/>
      <c r="J1166" s="2273"/>
      <c r="K1166" s="2273"/>
      <c r="L1166" s="2717"/>
      <c r="M1166" s="2273"/>
      <c r="N1166" s="2273"/>
      <c r="O1166" s="2273"/>
      <c r="P1166" s="2721">
        <v>0.5</v>
      </c>
      <c r="Q1166" s="2721">
        <v>0.5</v>
      </c>
      <c r="R1166" s="2716">
        <v>5</v>
      </c>
      <c r="S1166" s="2"/>
      <c r="T1166" s="2"/>
      <c r="U1166" s="2"/>
      <c r="V1166" s="2273"/>
      <c r="W1166" s="2273"/>
      <c r="X1166" s="2273"/>
      <c r="Y1166" s="2273"/>
      <c r="Z1166" s="2716"/>
      <c r="AA1166" s="2732">
        <v>0.5</v>
      </c>
    </row>
    <row r="1167" spans="1:27" ht="47.25">
      <c r="A1167" s="2705">
        <v>373</v>
      </c>
      <c r="B1167" s="2723" t="s">
        <v>24469</v>
      </c>
      <c r="C1167" s="2720" t="s">
        <v>24470</v>
      </c>
      <c r="D1167" s="2716"/>
      <c r="E1167" s="2717">
        <f t="shared" si="64"/>
        <v>0.4</v>
      </c>
      <c r="F1167" s="2717">
        <f t="shared" si="60"/>
        <v>0</v>
      </c>
      <c r="G1167" s="2717"/>
      <c r="H1167" s="2717"/>
      <c r="I1167" s="2273"/>
      <c r="J1167" s="2273"/>
      <c r="K1167" s="2273"/>
      <c r="L1167" s="2717"/>
      <c r="M1167" s="2273"/>
      <c r="N1167" s="2273"/>
      <c r="O1167" s="2273"/>
      <c r="P1167" s="2721">
        <v>0.4</v>
      </c>
      <c r="Q1167" s="2721">
        <v>0.4</v>
      </c>
      <c r="R1167" s="2716">
        <v>5</v>
      </c>
      <c r="S1167" s="2"/>
      <c r="T1167" s="2"/>
      <c r="U1167" s="2"/>
      <c r="V1167" s="2273"/>
      <c r="W1167" s="2273"/>
      <c r="X1167" s="2273"/>
      <c r="Y1167" s="2273"/>
      <c r="Z1167" s="2716"/>
      <c r="AA1167" s="2732">
        <v>0.4</v>
      </c>
    </row>
    <row r="1168" spans="1:27" ht="63">
      <c r="A1168" s="2705">
        <v>374</v>
      </c>
      <c r="B1168" s="2723" t="s">
        <v>24471</v>
      </c>
      <c r="C1168" s="2720" t="s">
        <v>24472</v>
      </c>
      <c r="D1168" s="2716"/>
      <c r="E1168" s="2717">
        <f t="shared" si="64"/>
        <v>0.2</v>
      </c>
      <c r="F1168" s="2717">
        <f t="shared" si="60"/>
        <v>0</v>
      </c>
      <c r="G1168" s="2717"/>
      <c r="H1168" s="2717"/>
      <c r="I1168" s="2273"/>
      <c r="J1168" s="2273"/>
      <c r="K1168" s="2273"/>
      <c r="L1168" s="2717"/>
      <c r="M1168" s="2273"/>
      <c r="N1168" s="2273"/>
      <c r="O1168" s="2273"/>
      <c r="P1168" s="2721">
        <v>0.2</v>
      </c>
      <c r="Q1168" s="2721">
        <v>0.2</v>
      </c>
      <c r="R1168" s="2716">
        <v>5</v>
      </c>
      <c r="S1168" s="2"/>
      <c r="T1168" s="2"/>
      <c r="U1168" s="2"/>
      <c r="V1168" s="2273"/>
      <c r="W1168" s="2273"/>
      <c r="X1168" s="2273"/>
      <c r="Y1168" s="2273"/>
      <c r="Z1168" s="2716"/>
      <c r="AA1168" s="2732">
        <v>0.2</v>
      </c>
    </row>
    <row r="1169" spans="1:27" ht="63">
      <c r="A1169" s="2705">
        <v>375</v>
      </c>
      <c r="B1169" s="2723" t="s">
        <v>24473</v>
      </c>
      <c r="C1169" s="2720" t="s">
        <v>24474</v>
      </c>
      <c r="D1169" s="2716"/>
      <c r="E1169" s="2717">
        <f t="shared" si="64"/>
        <v>0.4</v>
      </c>
      <c r="F1169" s="2717">
        <f t="shared" si="60"/>
        <v>0</v>
      </c>
      <c r="G1169" s="2717"/>
      <c r="H1169" s="2717"/>
      <c r="I1169" s="2273"/>
      <c r="J1169" s="2273"/>
      <c r="K1169" s="2273"/>
      <c r="L1169" s="2717"/>
      <c r="M1169" s="2273"/>
      <c r="N1169" s="2273"/>
      <c r="O1169" s="2273"/>
      <c r="P1169" s="2721">
        <v>0.4</v>
      </c>
      <c r="Q1169" s="2721">
        <v>0.4</v>
      </c>
      <c r="R1169" s="2716">
        <v>5</v>
      </c>
      <c r="S1169" s="2"/>
      <c r="T1169" s="2"/>
      <c r="U1169" s="2"/>
      <c r="V1169" s="2273"/>
      <c r="W1169" s="2273"/>
      <c r="X1169" s="2273"/>
      <c r="Y1169" s="2273"/>
      <c r="Z1169" s="2716"/>
      <c r="AA1169" s="2732">
        <v>0.4</v>
      </c>
    </row>
    <row r="1170" spans="1:27" ht="63">
      <c r="A1170" s="2705">
        <v>376</v>
      </c>
      <c r="B1170" s="2723" t="s">
        <v>24475</v>
      </c>
      <c r="C1170" s="2720" t="s">
        <v>24476</v>
      </c>
      <c r="D1170" s="2716"/>
      <c r="E1170" s="2717">
        <f t="shared" si="64"/>
        <v>0.3</v>
      </c>
      <c r="F1170" s="2717">
        <f t="shared" si="60"/>
        <v>0</v>
      </c>
      <c r="G1170" s="2717"/>
      <c r="H1170" s="2717"/>
      <c r="I1170" s="2273"/>
      <c r="J1170" s="2273"/>
      <c r="K1170" s="2273"/>
      <c r="L1170" s="2717"/>
      <c r="M1170" s="2273"/>
      <c r="N1170" s="2273"/>
      <c r="O1170" s="2273"/>
      <c r="P1170" s="2721">
        <v>0.3</v>
      </c>
      <c r="Q1170" s="2721">
        <v>0.3</v>
      </c>
      <c r="R1170" s="2716">
        <v>5</v>
      </c>
      <c r="S1170" s="2"/>
      <c r="T1170" s="2"/>
      <c r="U1170" s="2"/>
      <c r="V1170" s="2273"/>
      <c r="W1170" s="2273"/>
      <c r="X1170" s="2273"/>
      <c r="Y1170" s="2273"/>
      <c r="Z1170" s="2716"/>
      <c r="AA1170" s="2732">
        <v>0.3</v>
      </c>
    </row>
    <row r="1171" spans="1:27" ht="47.25">
      <c r="A1171" s="2705">
        <v>377</v>
      </c>
      <c r="B1171" s="2723" t="s">
        <v>24477</v>
      </c>
      <c r="C1171" s="2720" t="s">
        <v>24478</v>
      </c>
      <c r="D1171" s="2716"/>
      <c r="E1171" s="2717">
        <f t="shared" si="64"/>
        <v>0.1</v>
      </c>
      <c r="F1171" s="2717">
        <f t="shared" si="60"/>
        <v>0</v>
      </c>
      <c r="G1171" s="2717"/>
      <c r="H1171" s="2717"/>
      <c r="I1171" s="2273"/>
      <c r="J1171" s="2273"/>
      <c r="K1171" s="2273"/>
      <c r="L1171" s="2717"/>
      <c r="M1171" s="2273"/>
      <c r="N1171" s="2273"/>
      <c r="O1171" s="2273"/>
      <c r="P1171" s="2721">
        <v>0.1</v>
      </c>
      <c r="Q1171" s="2721">
        <v>0.1</v>
      </c>
      <c r="R1171" s="2716">
        <v>5</v>
      </c>
      <c r="S1171" s="2"/>
      <c r="T1171" s="2"/>
      <c r="U1171" s="2"/>
      <c r="V1171" s="2273"/>
      <c r="W1171" s="2273"/>
      <c r="X1171" s="2273"/>
      <c r="Y1171" s="2273"/>
      <c r="Z1171" s="2716"/>
      <c r="AA1171" s="2732">
        <v>0.1</v>
      </c>
    </row>
    <row r="1172" spans="1:27" ht="47.25">
      <c r="A1172" s="2705">
        <v>378</v>
      </c>
      <c r="B1172" s="2724" t="s">
        <v>24477</v>
      </c>
      <c r="C1172" s="2720" t="s">
        <v>24479</v>
      </c>
      <c r="D1172" s="2716"/>
      <c r="E1172" s="2717">
        <f t="shared" si="64"/>
        <v>0.1</v>
      </c>
      <c r="F1172" s="2717">
        <f t="shared" si="60"/>
        <v>0</v>
      </c>
      <c r="G1172" s="2717"/>
      <c r="H1172" s="2717"/>
      <c r="I1172" s="2273"/>
      <c r="J1172" s="2273"/>
      <c r="K1172" s="2273"/>
      <c r="L1172" s="2717"/>
      <c r="M1172" s="2273"/>
      <c r="N1172" s="2273"/>
      <c r="O1172" s="2273"/>
      <c r="P1172" s="2721">
        <v>0.1</v>
      </c>
      <c r="Q1172" s="2721">
        <v>0.1</v>
      </c>
      <c r="R1172" s="2716">
        <v>5</v>
      </c>
      <c r="S1172" s="2"/>
      <c r="T1172" s="2"/>
      <c r="U1172" s="2"/>
      <c r="V1172" s="2273"/>
      <c r="W1172" s="2273"/>
      <c r="X1172" s="2273"/>
      <c r="Y1172" s="2273"/>
      <c r="Z1172" s="2716"/>
      <c r="AA1172" s="2732">
        <v>0.1</v>
      </c>
    </row>
    <row r="1173" spans="1:27" ht="63">
      <c r="A1173" s="2705">
        <v>379</v>
      </c>
      <c r="B1173" s="2723" t="s">
        <v>24480</v>
      </c>
      <c r="C1173" s="2720" t="s">
        <v>24481</v>
      </c>
      <c r="D1173" s="2716"/>
      <c r="E1173" s="2717">
        <f t="shared" si="64"/>
        <v>0.4</v>
      </c>
      <c r="F1173" s="2717">
        <f t="shared" si="60"/>
        <v>0</v>
      </c>
      <c r="G1173" s="2717"/>
      <c r="H1173" s="2717"/>
      <c r="I1173" s="2273"/>
      <c r="J1173" s="2273"/>
      <c r="K1173" s="2273"/>
      <c r="L1173" s="2717"/>
      <c r="M1173" s="2273"/>
      <c r="N1173" s="2273"/>
      <c r="O1173" s="2273"/>
      <c r="P1173" s="2717">
        <v>0.4</v>
      </c>
      <c r="Q1173" s="2717">
        <v>0.4</v>
      </c>
      <c r="R1173" s="2716">
        <v>5</v>
      </c>
      <c r="S1173" s="2"/>
      <c r="T1173" s="2"/>
      <c r="U1173" s="2"/>
      <c r="V1173" s="2273"/>
      <c r="W1173" s="2273"/>
      <c r="X1173" s="2273"/>
      <c r="Y1173" s="2273"/>
      <c r="Z1173" s="2716"/>
      <c r="AA1173" s="2717">
        <v>0.4</v>
      </c>
    </row>
    <row r="1174" spans="1:27" ht="47.25">
      <c r="A1174" s="2705">
        <v>380</v>
      </c>
      <c r="B1174" s="2723" t="s">
        <v>24482</v>
      </c>
      <c r="C1174" s="2720" t="s">
        <v>24483</v>
      </c>
      <c r="D1174" s="2716"/>
      <c r="E1174" s="2717">
        <f t="shared" si="64"/>
        <v>0.2</v>
      </c>
      <c r="F1174" s="2717">
        <f t="shared" si="60"/>
        <v>0</v>
      </c>
      <c r="G1174" s="2717"/>
      <c r="H1174" s="2717"/>
      <c r="I1174" s="2273"/>
      <c r="J1174" s="2273"/>
      <c r="K1174" s="2273"/>
      <c r="L1174" s="2717"/>
      <c r="M1174" s="2273"/>
      <c r="N1174" s="2273"/>
      <c r="O1174" s="2273"/>
      <c r="P1174" s="2717">
        <v>0.2</v>
      </c>
      <c r="Q1174" s="2717">
        <v>0.2</v>
      </c>
      <c r="R1174" s="2716">
        <v>5</v>
      </c>
      <c r="S1174" s="2"/>
      <c r="T1174" s="2"/>
      <c r="U1174" s="2"/>
      <c r="V1174" s="2273"/>
      <c r="W1174" s="2273"/>
      <c r="X1174" s="2273"/>
      <c r="Y1174" s="2273"/>
      <c r="Z1174" s="2716"/>
      <c r="AA1174" s="2717">
        <v>0.2</v>
      </c>
    </row>
    <row r="1175" spans="1:27" ht="63">
      <c r="A1175" s="2705">
        <v>381</v>
      </c>
      <c r="B1175" s="2723" t="s">
        <v>24484</v>
      </c>
      <c r="C1175" s="2720" t="s">
        <v>24485</v>
      </c>
      <c r="D1175" s="2716"/>
      <c r="E1175" s="2717">
        <f t="shared" si="64"/>
        <v>0.3</v>
      </c>
      <c r="F1175" s="2717">
        <f t="shared" si="60"/>
        <v>0</v>
      </c>
      <c r="G1175" s="2717"/>
      <c r="H1175" s="2717"/>
      <c r="I1175" s="2273"/>
      <c r="J1175" s="2273"/>
      <c r="K1175" s="2273"/>
      <c r="L1175" s="2717"/>
      <c r="M1175" s="2273"/>
      <c r="N1175" s="2273"/>
      <c r="O1175" s="2273"/>
      <c r="P1175" s="2717">
        <v>0.3</v>
      </c>
      <c r="Q1175" s="2717">
        <v>0.3</v>
      </c>
      <c r="R1175" s="2716">
        <v>5</v>
      </c>
      <c r="S1175" s="2"/>
      <c r="T1175" s="2"/>
      <c r="U1175" s="2"/>
      <c r="V1175" s="2273"/>
      <c r="W1175" s="2273"/>
      <c r="X1175" s="2273"/>
      <c r="Y1175" s="2273"/>
      <c r="Z1175" s="2716"/>
      <c r="AA1175" s="2717">
        <v>0.3</v>
      </c>
    </row>
    <row r="1176" spans="1:27" ht="47.25">
      <c r="A1176" s="2705">
        <v>382</v>
      </c>
      <c r="B1176" s="2723" t="s">
        <v>24486</v>
      </c>
      <c r="C1176" s="2720" t="s">
        <v>24487</v>
      </c>
      <c r="D1176" s="2716"/>
      <c r="E1176" s="2717">
        <f t="shared" si="64"/>
        <v>0.2</v>
      </c>
      <c r="F1176" s="2717">
        <f t="shared" si="60"/>
        <v>0</v>
      </c>
      <c r="G1176" s="2717"/>
      <c r="H1176" s="2717"/>
      <c r="I1176" s="2273"/>
      <c r="J1176" s="2273"/>
      <c r="K1176" s="2273"/>
      <c r="L1176" s="2717"/>
      <c r="M1176" s="2273"/>
      <c r="N1176" s="2273"/>
      <c r="O1176" s="2273"/>
      <c r="P1176" s="2717">
        <v>0.2</v>
      </c>
      <c r="Q1176" s="2717">
        <v>0.2</v>
      </c>
      <c r="R1176" s="2716">
        <v>5</v>
      </c>
      <c r="S1176" s="2"/>
      <c r="T1176" s="2"/>
      <c r="U1176" s="2"/>
      <c r="V1176" s="2273"/>
      <c r="W1176" s="2273"/>
      <c r="X1176" s="2273"/>
      <c r="Y1176" s="2273"/>
      <c r="Z1176" s="2716"/>
      <c r="AA1176" s="2717">
        <v>0.2</v>
      </c>
    </row>
    <row r="1177" spans="1:27" ht="63">
      <c r="A1177" s="2705">
        <v>383</v>
      </c>
      <c r="B1177" s="2723" t="s">
        <v>24488</v>
      </c>
      <c r="C1177" s="2720" t="s">
        <v>24489</v>
      </c>
      <c r="D1177" s="2716"/>
      <c r="E1177" s="2717">
        <f t="shared" si="64"/>
        <v>0.1</v>
      </c>
      <c r="F1177" s="2717">
        <f t="shared" si="60"/>
        <v>0</v>
      </c>
      <c r="G1177" s="2717"/>
      <c r="H1177" s="2717"/>
      <c r="I1177" s="2273"/>
      <c r="J1177" s="2273"/>
      <c r="K1177" s="2273"/>
      <c r="L1177" s="2717"/>
      <c r="M1177" s="2273"/>
      <c r="N1177" s="2273"/>
      <c r="O1177" s="2273"/>
      <c r="P1177" s="2717">
        <v>0.1</v>
      </c>
      <c r="Q1177" s="2717">
        <v>0.1</v>
      </c>
      <c r="R1177" s="2716">
        <v>5</v>
      </c>
      <c r="S1177" s="2"/>
      <c r="T1177" s="2"/>
      <c r="U1177" s="2"/>
      <c r="V1177" s="2273"/>
      <c r="W1177" s="2273"/>
      <c r="X1177" s="2273"/>
      <c r="Y1177" s="2273"/>
      <c r="Z1177" s="2716"/>
      <c r="AA1177" s="2717">
        <v>0.1</v>
      </c>
    </row>
    <row r="1178" spans="1:27" ht="63">
      <c r="A1178" s="2705">
        <v>384</v>
      </c>
      <c r="B1178" s="2724" t="s">
        <v>24490</v>
      </c>
      <c r="C1178" s="2720" t="s">
        <v>24491</v>
      </c>
      <c r="D1178" s="2716"/>
      <c r="E1178" s="2717">
        <f t="shared" si="64"/>
        <v>0.1</v>
      </c>
      <c r="F1178" s="2717">
        <f t="shared" si="60"/>
        <v>0</v>
      </c>
      <c r="G1178" s="2717"/>
      <c r="H1178" s="2717"/>
      <c r="I1178" s="2273"/>
      <c r="J1178" s="2273"/>
      <c r="K1178" s="2273"/>
      <c r="L1178" s="2717"/>
      <c r="M1178" s="2273"/>
      <c r="N1178" s="2273"/>
      <c r="O1178" s="2273"/>
      <c r="P1178" s="2717">
        <v>0.1</v>
      </c>
      <c r="Q1178" s="2717">
        <v>0.1</v>
      </c>
      <c r="R1178" s="2716">
        <v>5</v>
      </c>
      <c r="S1178" s="2"/>
      <c r="T1178" s="2"/>
      <c r="U1178" s="2"/>
      <c r="V1178" s="2273"/>
      <c r="W1178" s="2273"/>
      <c r="X1178" s="2273"/>
      <c r="Y1178" s="2273"/>
      <c r="Z1178" s="2716"/>
      <c r="AA1178" s="2717">
        <v>0.1</v>
      </c>
    </row>
    <row r="1179" spans="1:27" ht="63">
      <c r="A1179" s="2705">
        <v>385</v>
      </c>
      <c r="B1179" s="2720" t="s">
        <v>24492</v>
      </c>
      <c r="C1179" s="2720" t="s">
        <v>24493</v>
      </c>
      <c r="D1179" s="2716"/>
      <c r="E1179" s="2717">
        <f t="shared" si="64"/>
        <v>0.2</v>
      </c>
      <c r="F1179" s="2717">
        <f t="shared" si="60"/>
        <v>0</v>
      </c>
      <c r="G1179" s="2717"/>
      <c r="H1179" s="2717"/>
      <c r="I1179" s="2273"/>
      <c r="J1179" s="2273"/>
      <c r="K1179" s="2273"/>
      <c r="L1179" s="2717"/>
      <c r="M1179" s="2273"/>
      <c r="N1179" s="2273"/>
      <c r="O1179" s="2273"/>
      <c r="P1179" s="2717">
        <v>0.2</v>
      </c>
      <c r="Q1179" s="2717">
        <v>0.2</v>
      </c>
      <c r="R1179" s="2716">
        <v>5</v>
      </c>
      <c r="S1179" s="2"/>
      <c r="T1179" s="2"/>
      <c r="U1179" s="2"/>
      <c r="V1179" s="2273"/>
      <c r="W1179" s="2273"/>
      <c r="X1179" s="2273"/>
      <c r="Y1179" s="2273"/>
      <c r="Z1179" s="2716"/>
      <c r="AA1179" s="2717">
        <v>0.2</v>
      </c>
    </row>
    <row r="1180" spans="1:27" ht="78.75">
      <c r="A1180" s="2705">
        <v>386</v>
      </c>
      <c r="B1180" s="2720" t="s">
        <v>24494</v>
      </c>
      <c r="C1180" s="2720" t="s">
        <v>24495</v>
      </c>
      <c r="D1180" s="2716"/>
      <c r="E1180" s="2717">
        <f t="shared" si="64"/>
        <v>0.3</v>
      </c>
      <c r="F1180" s="2717">
        <f t="shared" si="60"/>
        <v>0</v>
      </c>
      <c r="G1180" s="2717"/>
      <c r="H1180" s="2717"/>
      <c r="I1180" s="2273"/>
      <c r="J1180" s="2273"/>
      <c r="K1180" s="2273"/>
      <c r="L1180" s="2717"/>
      <c r="M1180" s="2273"/>
      <c r="N1180" s="2273"/>
      <c r="O1180" s="2273"/>
      <c r="P1180" s="2717">
        <v>0.3</v>
      </c>
      <c r="Q1180" s="2717">
        <v>0.3</v>
      </c>
      <c r="R1180" s="2716">
        <v>5</v>
      </c>
      <c r="S1180" s="2"/>
      <c r="T1180" s="2"/>
      <c r="U1180" s="2"/>
      <c r="V1180" s="2273"/>
      <c r="W1180" s="2273"/>
      <c r="X1180" s="2273"/>
      <c r="Y1180" s="2273"/>
      <c r="Z1180" s="2716"/>
      <c r="AA1180" s="2717">
        <v>0.3</v>
      </c>
    </row>
    <row r="1181" spans="1:27" ht="63">
      <c r="A1181" s="2705">
        <v>387</v>
      </c>
      <c r="B1181" s="2720" t="s">
        <v>24496</v>
      </c>
      <c r="C1181" s="2720" t="s">
        <v>24497</v>
      </c>
      <c r="D1181" s="2716"/>
      <c r="E1181" s="2717">
        <f t="shared" si="64"/>
        <v>0.1</v>
      </c>
      <c r="F1181" s="2717">
        <f t="shared" si="60"/>
        <v>0</v>
      </c>
      <c r="G1181" s="2717"/>
      <c r="H1181" s="2717"/>
      <c r="I1181" s="2273"/>
      <c r="J1181" s="2273"/>
      <c r="K1181" s="2273"/>
      <c r="L1181" s="2717"/>
      <c r="M1181" s="2273"/>
      <c r="N1181" s="2273"/>
      <c r="O1181" s="2273"/>
      <c r="P1181" s="2717">
        <v>0.1</v>
      </c>
      <c r="Q1181" s="2717">
        <v>0.1</v>
      </c>
      <c r="R1181" s="2716">
        <v>5</v>
      </c>
      <c r="S1181" s="2"/>
      <c r="T1181" s="2"/>
      <c r="U1181" s="2"/>
      <c r="V1181" s="2273"/>
      <c r="W1181" s="2273"/>
      <c r="X1181" s="2273"/>
      <c r="Y1181" s="2273"/>
      <c r="Z1181" s="2716"/>
      <c r="AA1181" s="2717">
        <v>0.1</v>
      </c>
    </row>
    <row r="1182" spans="1:27" ht="47.25">
      <c r="A1182" s="2705">
        <v>388</v>
      </c>
      <c r="B1182" s="2720" t="s">
        <v>24498</v>
      </c>
      <c r="C1182" s="2720" t="s">
        <v>24499</v>
      </c>
      <c r="D1182" s="2716"/>
      <c r="E1182" s="2717">
        <f t="shared" si="64"/>
        <v>0.2</v>
      </c>
      <c r="F1182" s="2717">
        <f t="shared" si="60"/>
        <v>0</v>
      </c>
      <c r="G1182" s="2717"/>
      <c r="H1182" s="2717"/>
      <c r="I1182" s="2273"/>
      <c r="J1182" s="2273"/>
      <c r="K1182" s="2273"/>
      <c r="L1182" s="2717"/>
      <c r="M1182" s="2273"/>
      <c r="N1182" s="2273"/>
      <c r="O1182" s="2273"/>
      <c r="P1182" s="2717">
        <v>0.2</v>
      </c>
      <c r="Q1182" s="2717">
        <v>0.2</v>
      </c>
      <c r="R1182" s="2716">
        <v>5</v>
      </c>
      <c r="S1182" s="2"/>
      <c r="T1182" s="2"/>
      <c r="U1182" s="2"/>
      <c r="V1182" s="2273"/>
      <c r="W1182" s="2273"/>
      <c r="X1182" s="2273"/>
      <c r="Y1182" s="2273"/>
      <c r="Z1182" s="2716"/>
      <c r="AA1182" s="2717">
        <v>0.2</v>
      </c>
    </row>
    <row r="1183" spans="1:27" ht="63">
      <c r="A1183" s="2705">
        <v>389</v>
      </c>
      <c r="B1183" s="2720" t="s">
        <v>24500</v>
      </c>
      <c r="C1183" s="2720" t="s">
        <v>24501</v>
      </c>
      <c r="D1183" s="2716"/>
      <c r="E1183" s="2717">
        <f t="shared" si="64"/>
        <v>0.2</v>
      </c>
      <c r="F1183" s="2717">
        <f t="shared" si="60"/>
        <v>0</v>
      </c>
      <c r="G1183" s="2717"/>
      <c r="H1183" s="2717"/>
      <c r="I1183" s="2273"/>
      <c r="J1183" s="2273"/>
      <c r="K1183" s="2273"/>
      <c r="L1183" s="2717"/>
      <c r="M1183" s="2273"/>
      <c r="N1183" s="2273"/>
      <c r="O1183" s="2273"/>
      <c r="P1183" s="2717">
        <v>0.2</v>
      </c>
      <c r="Q1183" s="2717">
        <v>0.2</v>
      </c>
      <c r="R1183" s="2716">
        <v>5</v>
      </c>
      <c r="S1183" s="2"/>
      <c r="T1183" s="2"/>
      <c r="U1183" s="2"/>
      <c r="V1183" s="2273"/>
      <c r="W1183" s="2273"/>
      <c r="X1183" s="2273"/>
      <c r="Y1183" s="2273"/>
      <c r="Z1183" s="2716"/>
      <c r="AA1183" s="2717">
        <v>0.2</v>
      </c>
    </row>
    <row r="1184" spans="1:27" ht="63">
      <c r="A1184" s="2705">
        <v>390</v>
      </c>
      <c r="B1184" s="2720" t="s">
        <v>24502</v>
      </c>
      <c r="C1184" s="2720" t="s">
        <v>24503</v>
      </c>
      <c r="D1184" s="2716"/>
      <c r="E1184" s="2717">
        <f t="shared" si="64"/>
        <v>0.1</v>
      </c>
      <c r="F1184" s="2717">
        <f t="shared" si="60"/>
        <v>0</v>
      </c>
      <c r="G1184" s="2717"/>
      <c r="H1184" s="2717"/>
      <c r="I1184" s="2273"/>
      <c r="J1184" s="2273"/>
      <c r="K1184" s="2273"/>
      <c r="L1184" s="2717"/>
      <c r="M1184" s="2273"/>
      <c r="N1184" s="2273"/>
      <c r="O1184" s="2273"/>
      <c r="P1184" s="2717">
        <v>0.1</v>
      </c>
      <c r="Q1184" s="2717">
        <v>0.1</v>
      </c>
      <c r="R1184" s="2716">
        <v>5</v>
      </c>
      <c r="S1184" s="2"/>
      <c r="T1184" s="2"/>
      <c r="U1184" s="2"/>
      <c r="V1184" s="2273"/>
      <c r="W1184" s="2273"/>
      <c r="X1184" s="2273"/>
      <c r="Y1184" s="2273"/>
      <c r="Z1184" s="2716"/>
      <c r="AA1184" s="2717">
        <v>0.1</v>
      </c>
    </row>
    <row r="1185" spans="1:27" ht="63">
      <c r="A1185" s="2705">
        <v>391</v>
      </c>
      <c r="B1185" s="2720" t="s">
        <v>24504</v>
      </c>
      <c r="C1185" s="2720" t="s">
        <v>24505</v>
      </c>
      <c r="D1185" s="2716"/>
      <c r="E1185" s="2717">
        <f t="shared" si="64"/>
        <v>0.5</v>
      </c>
      <c r="F1185" s="2717">
        <f t="shared" si="60"/>
        <v>0</v>
      </c>
      <c r="G1185" s="2717"/>
      <c r="H1185" s="2717"/>
      <c r="I1185" s="2273"/>
      <c r="J1185" s="2273"/>
      <c r="K1185" s="2273"/>
      <c r="L1185" s="2717"/>
      <c r="M1185" s="2273"/>
      <c r="N1185" s="2273"/>
      <c r="O1185" s="2273"/>
      <c r="P1185" s="2717">
        <v>0.5</v>
      </c>
      <c r="Q1185" s="2717">
        <v>0.5</v>
      </c>
      <c r="R1185" s="2716">
        <v>5</v>
      </c>
      <c r="S1185" s="2"/>
      <c r="T1185" s="2"/>
      <c r="U1185" s="2"/>
      <c r="V1185" s="2273"/>
      <c r="W1185" s="2273"/>
      <c r="X1185" s="2273"/>
      <c r="Y1185" s="2273"/>
      <c r="Z1185" s="2716"/>
      <c r="AA1185" s="2717">
        <v>0.5</v>
      </c>
    </row>
    <row r="1186" spans="1:27" ht="63">
      <c r="A1186" s="2705">
        <v>392</v>
      </c>
      <c r="B1186" s="2720" t="s">
        <v>24506</v>
      </c>
      <c r="C1186" s="2720" t="s">
        <v>24507</v>
      </c>
      <c r="D1186" s="2716"/>
      <c r="E1186" s="2717">
        <f t="shared" si="64"/>
        <v>0.1</v>
      </c>
      <c r="F1186" s="2717">
        <f t="shared" si="60"/>
        <v>0</v>
      </c>
      <c r="G1186" s="2717"/>
      <c r="H1186" s="2717"/>
      <c r="I1186" s="2273"/>
      <c r="J1186" s="2273"/>
      <c r="K1186" s="2273"/>
      <c r="L1186" s="2717"/>
      <c r="M1186" s="2273"/>
      <c r="N1186" s="2273"/>
      <c r="O1186" s="2273"/>
      <c r="P1186" s="2717">
        <v>0.1</v>
      </c>
      <c r="Q1186" s="2717">
        <v>0.1</v>
      </c>
      <c r="R1186" s="2716">
        <v>5</v>
      </c>
      <c r="S1186" s="2"/>
      <c r="T1186" s="2"/>
      <c r="U1186" s="2"/>
      <c r="V1186" s="2273"/>
      <c r="W1186" s="2273"/>
      <c r="X1186" s="2273"/>
      <c r="Y1186" s="2273"/>
      <c r="Z1186" s="2716"/>
      <c r="AA1186" s="2717">
        <v>0.1</v>
      </c>
    </row>
    <row r="1187" spans="1:27" ht="63">
      <c r="A1187" s="2705">
        <v>393</v>
      </c>
      <c r="B1187" s="2720" t="s">
        <v>24508</v>
      </c>
      <c r="C1187" s="2720" t="s">
        <v>24509</v>
      </c>
      <c r="D1187" s="2716"/>
      <c r="E1187" s="2717">
        <f t="shared" si="64"/>
        <v>0.5</v>
      </c>
      <c r="F1187" s="2717">
        <f t="shared" si="60"/>
        <v>0</v>
      </c>
      <c r="G1187" s="2717"/>
      <c r="H1187" s="2717"/>
      <c r="I1187" s="2273"/>
      <c r="J1187" s="2273"/>
      <c r="K1187" s="2273"/>
      <c r="L1187" s="2717"/>
      <c r="M1187" s="2273"/>
      <c r="N1187" s="2273"/>
      <c r="O1187" s="2273"/>
      <c r="P1187" s="2717">
        <v>0.5</v>
      </c>
      <c r="Q1187" s="2717">
        <v>0.5</v>
      </c>
      <c r="R1187" s="2716">
        <v>5</v>
      </c>
      <c r="S1187" s="2"/>
      <c r="T1187" s="2"/>
      <c r="U1187" s="2"/>
      <c r="V1187" s="2273"/>
      <c r="W1187" s="2273"/>
      <c r="X1187" s="2273"/>
      <c r="Y1187" s="2273"/>
      <c r="Z1187" s="2716"/>
      <c r="AA1187" s="2717">
        <v>0.5</v>
      </c>
    </row>
    <row r="1188" spans="1:27" ht="63">
      <c r="A1188" s="2705">
        <v>394</v>
      </c>
      <c r="B1188" s="2720" t="s">
        <v>24510</v>
      </c>
      <c r="C1188" s="2720" t="s">
        <v>24511</v>
      </c>
      <c r="D1188" s="2716"/>
      <c r="E1188" s="2717">
        <f t="shared" ref="E1188:E1191" si="65">G1188+Q1188+I1188+J1188</f>
        <v>0.4</v>
      </c>
      <c r="F1188" s="2717">
        <f t="shared" si="60"/>
        <v>0</v>
      </c>
      <c r="G1188" s="2717"/>
      <c r="H1188" s="2717"/>
      <c r="I1188" s="2273"/>
      <c r="J1188" s="2273"/>
      <c r="K1188" s="2273"/>
      <c r="L1188" s="2717"/>
      <c r="M1188" s="2273"/>
      <c r="N1188" s="2273"/>
      <c r="O1188" s="2273"/>
      <c r="P1188" s="2717">
        <v>0.4</v>
      </c>
      <c r="Q1188" s="2717">
        <v>0.4</v>
      </c>
      <c r="R1188" s="2716">
        <v>5</v>
      </c>
      <c r="S1188" s="2"/>
      <c r="T1188" s="2"/>
      <c r="U1188" s="2"/>
      <c r="V1188" s="2273"/>
      <c r="W1188" s="2273"/>
      <c r="X1188" s="2273"/>
      <c r="Y1188" s="2273"/>
      <c r="Z1188" s="2716"/>
      <c r="AA1188" s="2717">
        <v>0.4</v>
      </c>
    </row>
    <row r="1189" spans="1:27" ht="63">
      <c r="A1189" s="2705">
        <v>395</v>
      </c>
      <c r="B1189" s="2720" t="s">
        <v>24512</v>
      </c>
      <c r="C1189" s="2720" t="s">
        <v>24513</v>
      </c>
      <c r="D1189" s="2716"/>
      <c r="E1189" s="2717">
        <f t="shared" si="65"/>
        <v>0.1</v>
      </c>
      <c r="F1189" s="2717">
        <f t="shared" si="60"/>
        <v>0</v>
      </c>
      <c r="G1189" s="2717"/>
      <c r="H1189" s="2717"/>
      <c r="I1189" s="2273"/>
      <c r="J1189" s="2273"/>
      <c r="K1189" s="2273"/>
      <c r="L1189" s="2717"/>
      <c r="M1189" s="2273"/>
      <c r="N1189" s="2273"/>
      <c r="O1189" s="2273"/>
      <c r="P1189" s="2717">
        <v>0.1</v>
      </c>
      <c r="Q1189" s="2717">
        <v>0.1</v>
      </c>
      <c r="R1189" s="2716">
        <v>5</v>
      </c>
      <c r="S1189" s="2"/>
      <c r="T1189" s="2"/>
      <c r="U1189" s="2"/>
      <c r="V1189" s="2273"/>
      <c r="W1189" s="2273"/>
      <c r="X1189" s="2273"/>
      <c r="Y1189" s="2273"/>
      <c r="Z1189" s="2716"/>
      <c r="AA1189" s="2717">
        <v>0.1</v>
      </c>
    </row>
    <row r="1190" spans="1:27" ht="63">
      <c r="A1190" s="2705">
        <v>396</v>
      </c>
      <c r="B1190" s="2720" t="s">
        <v>24514</v>
      </c>
      <c r="C1190" s="2720" t="s">
        <v>24515</v>
      </c>
      <c r="D1190" s="2716"/>
      <c r="E1190" s="2717">
        <f t="shared" si="65"/>
        <v>0.2</v>
      </c>
      <c r="F1190" s="2717">
        <f t="shared" si="60"/>
        <v>0</v>
      </c>
      <c r="G1190" s="2717"/>
      <c r="H1190" s="2717"/>
      <c r="I1190" s="2273"/>
      <c r="J1190" s="2273"/>
      <c r="K1190" s="2273"/>
      <c r="L1190" s="2717"/>
      <c r="M1190" s="2273"/>
      <c r="N1190" s="2273"/>
      <c r="O1190" s="2273"/>
      <c r="P1190" s="2717">
        <v>0.2</v>
      </c>
      <c r="Q1190" s="2717">
        <v>0.2</v>
      </c>
      <c r="R1190" s="2716">
        <v>5</v>
      </c>
      <c r="S1190" s="2"/>
      <c r="T1190" s="2"/>
      <c r="U1190" s="2"/>
      <c r="V1190" s="2273"/>
      <c r="W1190" s="2273"/>
      <c r="X1190" s="2273"/>
      <c r="Y1190" s="2273"/>
      <c r="Z1190" s="2716"/>
      <c r="AA1190" s="2717">
        <v>0.2</v>
      </c>
    </row>
    <row r="1191" spans="1:27" ht="47.25">
      <c r="A1191" s="2705">
        <v>397</v>
      </c>
      <c r="B1191" s="2720" t="s">
        <v>24516</v>
      </c>
      <c r="C1191" s="2720" t="s">
        <v>24517</v>
      </c>
      <c r="D1191" s="2716"/>
      <c r="E1191" s="2717">
        <f t="shared" si="65"/>
        <v>0.1</v>
      </c>
      <c r="F1191" s="2717">
        <f t="shared" si="60"/>
        <v>0</v>
      </c>
      <c r="G1191" s="2717"/>
      <c r="H1191" s="2717"/>
      <c r="I1191" s="2273"/>
      <c r="J1191" s="2273"/>
      <c r="K1191" s="2273"/>
      <c r="L1191" s="2717"/>
      <c r="M1191" s="2273"/>
      <c r="N1191" s="2273"/>
      <c r="O1191" s="2273"/>
      <c r="P1191" s="2717">
        <v>0.1</v>
      </c>
      <c r="Q1191" s="2717">
        <v>0.1</v>
      </c>
      <c r="R1191" s="2716">
        <v>5</v>
      </c>
      <c r="S1191" s="2"/>
      <c r="T1191" s="2"/>
      <c r="U1191" s="2"/>
      <c r="V1191" s="2273"/>
      <c r="W1191" s="2273"/>
      <c r="X1191" s="2273"/>
      <c r="Y1191" s="2273"/>
      <c r="Z1191" s="2716"/>
      <c r="AA1191" s="2717">
        <v>0.1</v>
      </c>
    </row>
    <row r="1192" spans="1:27" ht="31.5">
      <c r="A1192" s="2705">
        <v>398</v>
      </c>
      <c r="B1192" s="2726" t="s">
        <v>24518</v>
      </c>
      <c r="C1192" s="2715" t="s">
        <v>24519</v>
      </c>
      <c r="D1192" s="2716"/>
      <c r="E1192" s="2717">
        <f t="shared" ref="E1192:E1223" si="66">G1192+H1192+I1192+J1192</f>
        <v>1.97</v>
      </c>
      <c r="F1192" s="2717">
        <f t="shared" si="60"/>
        <v>1.97</v>
      </c>
      <c r="G1192" s="2727">
        <v>1.97</v>
      </c>
      <c r="H1192" s="2717"/>
      <c r="I1192" s="2273"/>
      <c r="J1192" s="2273"/>
      <c r="K1192" s="2273"/>
      <c r="L1192" s="2717"/>
      <c r="M1192" s="2273"/>
      <c r="N1192" s="2273"/>
      <c r="O1192" s="2273"/>
      <c r="P1192" s="2717"/>
      <c r="Q1192" s="2717"/>
      <c r="R1192" s="2716">
        <v>5</v>
      </c>
      <c r="S1192" s="2"/>
      <c r="T1192" s="2"/>
      <c r="U1192" s="2"/>
      <c r="V1192" s="2273"/>
      <c r="W1192" s="2273"/>
      <c r="X1192" s="2273"/>
      <c r="Y1192" s="2273"/>
      <c r="Z1192" s="2727">
        <v>1.97</v>
      </c>
      <c r="AA1192" s="2716"/>
    </row>
    <row r="1193" spans="1:27" ht="31.5">
      <c r="A1193" s="2705">
        <v>399</v>
      </c>
      <c r="B1193" s="2726" t="s">
        <v>24520</v>
      </c>
      <c r="C1193" s="2715" t="s">
        <v>24521</v>
      </c>
      <c r="D1193" s="2716"/>
      <c r="E1193" s="2717">
        <f t="shared" si="66"/>
        <v>1.26</v>
      </c>
      <c r="F1193" s="2717">
        <f t="shared" si="60"/>
        <v>1.26</v>
      </c>
      <c r="G1193" s="2727">
        <v>1.26</v>
      </c>
      <c r="H1193" s="2717"/>
      <c r="I1193" s="2273"/>
      <c r="J1193" s="2273"/>
      <c r="K1193" s="2273"/>
      <c r="L1193" s="2717"/>
      <c r="M1193" s="2273"/>
      <c r="N1193" s="2273"/>
      <c r="O1193" s="2273"/>
      <c r="P1193" s="2717"/>
      <c r="Q1193" s="2717"/>
      <c r="R1193" s="2716">
        <v>5</v>
      </c>
      <c r="S1193" s="2"/>
      <c r="T1193" s="2"/>
      <c r="U1193" s="2"/>
      <c r="V1193" s="2273"/>
      <c r="W1193" s="2273"/>
      <c r="X1193" s="2273"/>
      <c r="Y1193" s="2273"/>
      <c r="Z1193" s="2727">
        <v>1.26</v>
      </c>
      <c r="AA1193" s="2716"/>
    </row>
    <row r="1194" spans="1:27" ht="31.5">
      <c r="A1194" s="2705">
        <v>400</v>
      </c>
      <c r="B1194" s="2726" t="s">
        <v>24522</v>
      </c>
      <c r="C1194" s="2715" t="s">
        <v>24523</v>
      </c>
      <c r="D1194" s="2716"/>
      <c r="E1194" s="2717">
        <f t="shared" si="66"/>
        <v>0.18</v>
      </c>
      <c r="F1194" s="2717">
        <f t="shared" ref="F1194:F1226" si="67">G1194+H1194+I1194</f>
        <v>0.18</v>
      </c>
      <c r="G1194" s="2727">
        <v>0.18</v>
      </c>
      <c r="H1194" s="2717"/>
      <c r="I1194" s="2273"/>
      <c r="J1194" s="2273"/>
      <c r="K1194" s="2273"/>
      <c r="L1194" s="2717"/>
      <c r="M1194" s="2273"/>
      <c r="N1194" s="2273"/>
      <c r="O1194" s="2273"/>
      <c r="P1194" s="2717"/>
      <c r="Q1194" s="2717"/>
      <c r="R1194" s="2716">
        <v>5</v>
      </c>
      <c r="S1194" s="2"/>
      <c r="T1194" s="2"/>
      <c r="U1194" s="2"/>
      <c r="V1194" s="2273"/>
      <c r="W1194" s="2273"/>
      <c r="X1194" s="2273"/>
      <c r="Y1194" s="2273"/>
      <c r="Z1194" s="2727">
        <v>0.18</v>
      </c>
      <c r="AA1194" s="2716"/>
    </row>
    <row r="1195" spans="1:27" ht="31.5">
      <c r="A1195" s="2705">
        <v>401</v>
      </c>
      <c r="B1195" s="2726" t="s">
        <v>24524</v>
      </c>
      <c r="C1195" s="2715" t="s">
        <v>24525</v>
      </c>
      <c r="D1195" s="2716"/>
      <c r="E1195" s="2717">
        <f t="shared" si="66"/>
        <v>0.34</v>
      </c>
      <c r="F1195" s="2717">
        <f t="shared" si="67"/>
        <v>0.34</v>
      </c>
      <c r="G1195" s="2727">
        <v>0.34</v>
      </c>
      <c r="H1195" s="2717"/>
      <c r="I1195" s="2273"/>
      <c r="J1195" s="2273"/>
      <c r="K1195" s="2273"/>
      <c r="L1195" s="2717"/>
      <c r="M1195" s="2273"/>
      <c r="N1195" s="2273"/>
      <c r="O1195" s="2273"/>
      <c r="P1195" s="2717"/>
      <c r="Q1195" s="2717"/>
      <c r="R1195" s="2716">
        <v>5</v>
      </c>
      <c r="S1195" s="2"/>
      <c r="T1195" s="2"/>
      <c r="U1195" s="2"/>
      <c r="V1195" s="2273"/>
      <c r="W1195" s="2273"/>
      <c r="X1195" s="2273"/>
      <c r="Y1195" s="2273"/>
      <c r="Z1195" s="2727">
        <v>0.34</v>
      </c>
      <c r="AA1195" s="2716"/>
    </row>
    <row r="1196" spans="1:27" ht="31.5">
      <c r="A1196" s="2705">
        <v>402</v>
      </c>
      <c r="B1196" s="2726" t="s">
        <v>24526</v>
      </c>
      <c r="C1196" s="2715" t="s">
        <v>24527</v>
      </c>
      <c r="D1196" s="2716"/>
      <c r="E1196" s="2717">
        <f t="shared" si="66"/>
        <v>0.13</v>
      </c>
      <c r="F1196" s="2717">
        <f t="shared" si="67"/>
        <v>0.13</v>
      </c>
      <c r="G1196" s="2727">
        <v>0.13</v>
      </c>
      <c r="H1196" s="2717"/>
      <c r="I1196" s="2273"/>
      <c r="J1196" s="2273"/>
      <c r="K1196" s="2273"/>
      <c r="L1196" s="2717"/>
      <c r="M1196" s="2273"/>
      <c r="N1196" s="2273"/>
      <c r="O1196" s="2273"/>
      <c r="P1196" s="2717"/>
      <c r="Q1196" s="2717"/>
      <c r="R1196" s="2716">
        <v>5</v>
      </c>
      <c r="S1196" s="2"/>
      <c r="T1196" s="2"/>
      <c r="U1196" s="2"/>
      <c r="V1196" s="2273"/>
      <c r="W1196" s="2273"/>
      <c r="X1196" s="2273"/>
      <c r="Y1196" s="2273"/>
      <c r="Z1196" s="2727">
        <v>0.13</v>
      </c>
      <c r="AA1196" s="2716"/>
    </row>
    <row r="1197" spans="1:27" ht="31.5">
      <c r="A1197" s="2705">
        <v>403</v>
      </c>
      <c r="B1197" s="2726" t="s">
        <v>24528</v>
      </c>
      <c r="C1197" s="2715" t="s">
        <v>24529</v>
      </c>
      <c r="D1197" s="2716"/>
      <c r="E1197" s="2717">
        <f t="shared" si="66"/>
        <v>0.34</v>
      </c>
      <c r="F1197" s="2717">
        <f t="shared" si="67"/>
        <v>0.34</v>
      </c>
      <c r="G1197" s="2727">
        <v>0.34</v>
      </c>
      <c r="H1197" s="2717"/>
      <c r="I1197" s="2273"/>
      <c r="J1197" s="2273"/>
      <c r="K1197" s="2273"/>
      <c r="L1197" s="2717"/>
      <c r="M1197" s="2273"/>
      <c r="N1197" s="2273"/>
      <c r="O1197" s="2273"/>
      <c r="P1197" s="2717"/>
      <c r="Q1197" s="2717"/>
      <c r="R1197" s="2716">
        <v>5</v>
      </c>
      <c r="S1197" s="2"/>
      <c r="T1197" s="2"/>
      <c r="U1197" s="2"/>
      <c r="V1197" s="2273"/>
      <c r="W1197" s="2273"/>
      <c r="X1197" s="2273"/>
      <c r="Y1197" s="2273"/>
      <c r="Z1197" s="2727">
        <v>0.34</v>
      </c>
      <c r="AA1197" s="2716"/>
    </row>
    <row r="1198" spans="1:27" ht="31.5">
      <c r="A1198" s="2705">
        <v>404</v>
      </c>
      <c r="B1198" s="2726" t="s">
        <v>24530</v>
      </c>
      <c r="C1198" s="2715" t="s">
        <v>24531</v>
      </c>
      <c r="D1198" s="2716"/>
      <c r="E1198" s="2717">
        <f t="shared" si="66"/>
        <v>1.26</v>
      </c>
      <c r="F1198" s="2717">
        <f t="shared" si="67"/>
        <v>1.26</v>
      </c>
      <c r="G1198" s="2727">
        <v>1.26</v>
      </c>
      <c r="H1198" s="2717"/>
      <c r="I1198" s="2273"/>
      <c r="J1198" s="2273"/>
      <c r="K1198" s="2273"/>
      <c r="L1198" s="2717"/>
      <c r="M1198" s="2273"/>
      <c r="N1198" s="2273"/>
      <c r="O1198" s="2273"/>
      <c r="P1198" s="2717"/>
      <c r="Q1198" s="2717"/>
      <c r="R1198" s="2716">
        <v>5</v>
      </c>
      <c r="S1198" s="2"/>
      <c r="T1198" s="2"/>
      <c r="U1198" s="2"/>
      <c r="V1198" s="2273"/>
      <c r="W1198" s="2273"/>
      <c r="X1198" s="2273"/>
      <c r="Y1198" s="2273"/>
      <c r="Z1198" s="2727">
        <v>1.26</v>
      </c>
      <c r="AA1198" s="2716"/>
    </row>
    <row r="1199" spans="1:27" ht="31.5">
      <c r="A1199" s="2705">
        <v>405</v>
      </c>
      <c r="B1199" s="2726" t="s">
        <v>24532</v>
      </c>
      <c r="C1199" s="2715" t="s">
        <v>24533</v>
      </c>
      <c r="D1199" s="2716"/>
      <c r="E1199" s="2717">
        <f t="shared" si="66"/>
        <v>1.38</v>
      </c>
      <c r="F1199" s="2717">
        <f t="shared" si="67"/>
        <v>1.38</v>
      </c>
      <c r="G1199" s="2727">
        <v>1.38</v>
      </c>
      <c r="H1199" s="2717"/>
      <c r="I1199" s="2273"/>
      <c r="J1199" s="2273"/>
      <c r="K1199" s="2273"/>
      <c r="L1199" s="2717"/>
      <c r="M1199" s="2273"/>
      <c r="N1199" s="2273"/>
      <c r="O1199" s="2273"/>
      <c r="P1199" s="2717"/>
      <c r="Q1199" s="2717"/>
      <c r="R1199" s="2716">
        <v>5</v>
      </c>
      <c r="S1199" s="2"/>
      <c r="T1199" s="2"/>
      <c r="U1199" s="2"/>
      <c r="V1199" s="2273"/>
      <c r="W1199" s="2273"/>
      <c r="X1199" s="2273"/>
      <c r="Y1199" s="2273"/>
      <c r="Z1199" s="2727">
        <v>1.38</v>
      </c>
      <c r="AA1199" s="2716"/>
    </row>
    <row r="1200" spans="1:27" ht="47.25">
      <c r="A1200" s="2705">
        <v>406</v>
      </c>
      <c r="B1200" s="2726" t="s">
        <v>24534</v>
      </c>
      <c r="C1200" s="2715" t="s">
        <v>24535</v>
      </c>
      <c r="D1200" s="2716"/>
      <c r="E1200" s="2717">
        <f t="shared" si="66"/>
        <v>0.25</v>
      </c>
      <c r="F1200" s="2717">
        <f t="shared" si="67"/>
        <v>0.25</v>
      </c>
      <c r="G1200" s="2727">
        <v>0.25</v>
      </c>
      <c r="H1200" s="2717"/>
      <c r="I1200" s="2273"/>
      <c r="J1200" s="2273"/>
      <c r="K1200" s="2273"/>
      <c r="L1200" s="2717"/>
      <c r="M1200" s="2273"/>
      <c r="N1200" s="2273"/>
      <c r="O1200" s="2273"/>
      <c r="P1200" s="2717"/>
      <c r="Q1200" s="2717"/>
      <c r="R1200" s="2716">
        <v>5</v>
      </c>
      <c r="S1200" s="2"/>
      <c r="T1200" s="2"/>
      <c r="U1200" s="2"/>
      <c r="V1200" s="2273"/>
      <c r="W1200" s="2273"/>
      <c r="X1200" s="2273"/>
      <c r="Y1200" s="2273"/>
      <c r="Z1200" s="2727">
        <v>0.25</v>
      </c>
      <c r="AA1200" s="2716"/>
    </row>
    <row r="1201" spans="1:27" ht="31.5">
      <c r="A1201" s="2705">
        <v>407</v>
      </c>
      <c r="B1201" s="2726" t="s">
        <v>24536</v>
      </c>
      <c r="C1201" s="2715" t="s">
        <v>24537</v>
      </c>
      <c r="D1201" s="2716"/>
      <c r="E1201" s="2717">
        <f t="shared" si="66"/>
        <v>0.26</v>
      </c>
      <c r="F1201" s="2717">
        <f t="shared" si="67"/>
        <v>0.26</v>
      </c>
      <c r="G1201" s="2727">
        <v>0.26</v>
      </c>
      <c r="H1201" s="2717"/>
      <c r="I1201" s="2273"/>
      <c r="J1201" s="2273"/>
      <c r="K1201" s="2273"/>
      <c r="L1201" s="2717"/>
      <c r="M1201" s="2273"/>
      <c r="N1201" s="2273"/>
      <c r="O1201" s="2273"/>
      <c r="P1201" s="2717"/>
      <c r="Q1201" s="2717"/>
      <c r="R1201" s="2716">
        <v>5</v>
      </c>
      <c r="S1201" s="2"/>
      <c r="T1201" s="2"/>
      <c r="U1201" s="2"/>
      <c r="V1201" s="2273"/>
      <c r="W1201" s="2273"/>
      <c r="X1201" s="2273"/>
      <c r="Y1201" s="2273"/>
      <c r="Z1201" s="2727">
        <v>0.26</v>
      </c>
      <c r="AA1201" s="2716"/>
    </row>
    <row r="1202" spans="1:27" ht="31.5">
      <c r="A1202" s="2705">
        <v>408</v>
      </c>
      <c r="B1202" s="2726" t="s">
        <v>24538</v>
      </c>
      <c r="C1202" s="2715" t="s">
        <v>24539</v>
      </c>
      <c r="D1202" s="2716"/>
      <c r="E1202" s="2717">
        <f t="shared" si="66"/>
        <v>0.27</v>
      </c>
      <c r="F1202" s="2717">
        <f t="shared" si="67"/>
        <v>0.27</v>
      </c>
      <c r="G1202" s="2727">
        <v>0.27</v>
      </c>
      <c r="H1202" s="2717"/>
      <c r="I1202" s="2273"/>
      <c r="J1202" s="2273"/>
      <c r="K1202" s="2273"/>
      <c r="L1202" s="2717"/>
      <c r="M1202" s="2273"/>
      <c r="N1202" s="2273"/>
      <c r="O1202" s="2273"/>
      <c r="P1202" s="2717"/>
      <c r="Q1202" s="2717"/>
      <c r="R1202" s="2716">
        <v>5</v>
      </c>
      <c r="S1202" s="2"/>
      <c r="T1202" s="2"/>
      <c r="U1202" s="2"/>
      <c r="V1202" s="2273"/>
      <c r="W1202" s="2273"/>
      <c r="X1202" s="2273"/>
      <c r="Y1202" s="2273"/>
      <c r="Z1202" s="2727">
        <v>0.27</v>
      </c>
      <c r="AA1202" s="2716"/>
    </row>
    <row r="1203" spans="1:27" ht="31.5">
      <c r="A1203" s="2705">
        <v>409</v>
      </c>
      <c r="B1203" s="2726" t="s">
        <v>24540</v>
      </c>
      <c r="C1203" s="2715" t="s">
        <v>24541</v>
      </c>
      <c r="D1203" s="2716"/>
      <c r="E1203" s="2717">
        <f t="shared" si="66"/>
        <v>0.27</v>
      </c>
      <c r="F1203" s="2717">
        <f t="shared" si="67"/>
        <v>0.27</v>
      </c>
      <c r="G1203" s="2727">
        <v>0.27</v>
      </c>
      <c r="H1203" s="2717"/>
      <c r="I1203" s="2273"/>
      <c r="J1203" s="2273"/>
      <c r="K1203" s="2273"/>
      <c r="L1203" s="2717"/>
      <c r="M1203" s="2273"/>
      <c r="N1203" s="2273"/>
      <c r="O1203" s="2273"/>
      <c r="P1203" s="2717"/>
      <c r="Q1203" s="2717"/>
      <c r="R1203" s="2716">
        <v>5</v>
      </c>
      <c r="S1203" s="2"/>
      <c r="T1203" s="2"/>
      <c r="U1203" s="2"/>
      <c r="V1203" s="2273"/>
      <c r="W1203" s="2273"/>
      <c r="X1203" s="2273"/>
      <c r="Y1203" s="2273"/>
      <c r="Z1203" s="2727">
        <v>0.27</v>
      </c>
      <c r="AA1203" s="2716"/>
    </row>
    <row r="1204" spans="1:27" ht="31.5">
      <c r="A1204" s="2705">
        <v>410</v>
      </c>
      <c r="B1204" s="2726" t="s">
        <v>24542</v>
      </c>
      <c r="C1204" s="2715" t="s">
        <v>24543</v>
      </c>
      <c r="D1204" s="2716"/>
      <c r="E1204" s="2717">
        <f t="shared" si="66"/>
        <v>0.37</v>
      </c>
      <c r="F1204" s="2717">
        <f t="shared" si="67"/>
        <v>0.37</v>
      </c>
      <c r="G1204" s="2727">
        <v>0.37</v>
      </c>
      <c r="H1204" s="2717"/>
      <c r="I1204" s="2273"/>
      <c r="J1204" s="2273"/>
      <c r="K1204" s="2273"/>
      <c r="L1204" s="2717"/>
      <c r="M1204" s="2273"/>
      <c r="N1204" s="2273"/>
      <c r="O1204" s="2273"/>
      <c r="P1204" s="2717"/>
      <c r="Q1204" s="2717"/>
      <c r="R1204" s="2716">
        <v>5</v>
      </c>
      <c r="S1204" s="2"/>
      <c r="T1204" s="2"/>
      <c r="U1204" s="2"/>
      <c r="V1204" s="2273"/>
      <c r="W1204" s="2273"/>
      <c r="X1204" s="2273"/>
      <c r="Y1204" s="2273"/>
      <c r="Z1204" s="2727">
        <v>0.37</v>
      </c>
      <c r="AA1204" s="2716"/>
    </row>
    <row r="1205" spans="1:27" ht="31.5">
      <c r="A1205" s="2705">
        <v>411</v>
      </c>
      <c r="B1205" s="2726" t="s">
        <v>24544</v>
      </c>
      <c r="C1205" s="2715" t="s">
        <v>24545</v>
      </c>
      <c r="D1205" s="2716"/>
      <c r="E1205" s="2717">
        <f t="shared" si="66"/>
        <v>0.27</v>
      </c>
      <c r="F1205" s="2717">
        <f t="shared" si="67"/>
        <v>0.27</v>
      </c>
      <c r="G1205" s="2727">
        <v>0.27</v>
      </c>
      <c r="H1205" s="2717"/>
      <c r="I1205" s="2273"/>
      <c r="J1205" s="2273"/>
      <c r="K1205" s="2273"/>
      <c r="L1205" s="2717"/>
      <c r="M1205" s="2273"/>
      <c r="N1205" s="2273"/>
      <c r="O1205" s="2273"/>
      <c r="P1205" s="2717"/>
      <c r="Q1205" s="2717"/>
      <c r="R1205" s="2716">
        <v>5</v>
      </c>
      <c r="S1205" s="2"/>
      <c r="T1205" s="2"/>
      <c r="U1205" s="2"/>
      <c r="V1205" s="2273"/>
      <c r="W1205" s="2273"/>
      <c r="X1205" s="2273"/>
      <c r="Y1205" s="2273"/>
      <c r="Z1205" s="2727">
        <v>0.27</v>
      </c>
      <c r="AA1205" s="2716"/>
    </row>
    <row r="1206" spans="1:27" ht="31.5">
      <c r="A1206" s="2705">
        <v>412</v>
      </c>
      <c r="B1206" s="2726" t="s">
        <v>24546</v>
      </c>
      <c r="C1206" s="2715" t="s">
        <v>24547</v>
      </c>
      <c r="D1206" s="2716"/>
      <c r="E1206" s="2717">
        <f t="shared" si="66"/>
        <v>0.06</v>
      </c>
      <c r="F1206" s="2717">
        <f t="shared" si="67"/>
        <v>0.06</v>
      </c>
      <c r="G1206" s="2727">
        <v>0.06</v>
      </c>
      <c r="H1206" s="2717"/>
      <c r="I1206" s="2273"/>
      <c r="J1206" s="2273"/>
      <c r="K1206" s="2273"/>
      <c r="L1206" s="2717"/>
      <c r="M1206" s="2273"/>
      <c r="N1206" s="2273"/>
      <c r="O1206" s="2273"/>
      <c r="P1206" s="2717"/>
      <c r="Q1206" s="2717"/>
      <c r="R1206" s="2716">
        <v>5</v>
      </c>
      <c r="S1206" s="2"/>
      <c r="T1206" s="2"/>
      <c r="U1206" s="2"/>
      <c r="V1206" s="2273"/>
      <c r="W1206" s="2273"/>
      <c r="X1206" s="2273"/>
      <c r="Y1206" s="2273"/>
      <c r="Z1206" s="2727">
        <v>0.06</v>
      </c>
      <c r="AA1206" s="2716"/>
    </row>
    <row r="1207" spans="1:27" ht="47.25">
      <c r="A1207" s="2705">
        <v>413</v>
      </c>
      <c r="B1207" s="2726" t="s">
        <v>24548</v>
      </c>
      <c r="C1207" s="2715" t="s">
        <v>24549</v>
      </c>
      <c r="D1207" s="2716"/>
      <c r="E1207" s="2717">
        <f t="shared" si="66"/>
        <v>0.09</v>
      </c>
      <c r="F1207" s="2717">
        <f t="shared" si="67"/>
        <v>0.09</v>
      </c>
      <c r="G1207" s="2727">
        <v>0.09</v>
      </c>
      <c r="H1207" s="2717"/>
      <c r="I1207" s="2273"/>
      <c r="J1207" s="2273"/>
      <c r="K1207" s="2273"/>
      <c r="L1207" s="2717"/>
      <c r="M1207" s="2273"/>
      <c r="N1207" s="2273"/>
      <c r="O1207" s="2273"/>
      <c r="P1207" s="2717"/>
      <c r="Q1207" s="2717"/>
      <c r="R1207" s="2716">
        <v>5</v>
      </c>
      <c r="S1207" s="2"/>
      <c r="T1207" s="2"/>
      <c r="U1207" s="2"/>
      <c r="V1207" s="2273"/>
      <c r="W1207" s="2273"/>
      <c r="X1207" s="2273"/>
      <c r="Y1207" s="2273"/>
      <c r="Z1207" s="2727">
        <v>0.09</v>
      </c>
      <c r="AA1207" s="2716"/>
    </row>
    <row r="1208" spans="1:27" ht="63">
      <c r="A1208" s="2705">
        <v>414</v>
      </c>
      <c r="B1208" s="2726" t="s">
        <v>24550</v>
      </c>
      <c r="C1208" s="2715" t="s">
        <v>24551</v>
      </c>
      <c r="D1208" s="2716"/>
      <c r="E1208" s="2717">
        <f t="shared" si="66"/>
        <v>0.5</v>
      </c>
      <c r="F1208" s="2717">
        <f t="shared" si="67"/>
        <v>0.5</v>
      </c>
      <c r="G1208" s="2717">
        <v>0.5</v>
      </c>
      <c r="H1208" s="2717"/>
      <c r="I1208" s="2273"/>
      <c r="J1208" s="2273"/>
      <c r="K1208" s="2273"/>
      <c r="L1208" s="2717"/>
      <c r="M1208" s="2273"/>
      <c r="N1208" s="2273"/>
      <c r="O1208" s="2273"/>
      <c r="P1208" s="2717"/>
      <c r="Q1208" s="2717"/>
      <c r="R1208" s="2716">
        <v>5</v>
      </c>
      <c r="S1208" s="2"/>
      <c r="T1208" s="2"/>
      <c r="U1208" s="2"/>
      <c r="V1208" s="2273"/>
      <c r="W1208" s="2273"/>
      <c r="X1208" s="2273"/>
      <c r="Y1208" s="2273"/>
      <c r="Z1208" s="2717">
        <v>0.5</v>
      </c>
      <c r="AA1208" s="2716"/>
    </row>
    <row r="1209" spans="1:27" ht="31.5">
      <c r="A1209" s="2705">
        <v>415</v>
      </c>
      <c r="B1209" s="2726" t="s">
        <v>24552</v>
      </c>
      <c r="C1209" s="2715" t="s">
        <v>24553</v>
      </c>
      <c r="D1209" s="2716"/>
      <c r="E1209" s="2717">
        <f t="shared" si="66"/>
        <v>0.1</v>
      </c>
      <c r="F1209" s="2717">
        <f t="shared" si="67"/>
        <v>0.1</v>
      </c>
      <c r="G1209" s="2717">
        <v>0.1</v>
      </c>
      <c r="H1209" s="2717"/>
      <c r="I1209" s="2273"/>
      <c r="J1209" s="2273"/>
      <c r="K1209" s="2273"/>
      <c r="L1209" s="2717"/>
      <c r="M1209" s="2273"/>
      <c r="N1209" s="2273"/>
      <c r="O1209" s="2273"/>
      <c r="P1209" s="2717"/>
      <c r="Q1209" s="2717"/>
      <c r="R1209" s="2716">
        <v>5</v>
      </c>
      <c r="S1209" s="2"/>
      <c r="T1209" s="2"/>
      <c r="U1209" s="2"/>
      <c r="V1209" s="2273"/>
      <c r="W1209" s="2273"/>
      <c r="X1209" s="2273"/>
      <c r="Y1209" s="2273"/>
      <c r="Z1209" s="2717">
        <v>0.1</v>
      </c>
      <c r="AA1209" s="2716"/>
    </row>
    <row r="1210" spans="1:27" ht="31.5">
      <c r="A1210" s="2705">
        <v>416</v>
      </c>
      <c r="B1210" s="2726" t="s">
        <v>24554</v>
      </c>
      <c r="C1210" s="2728" t="s">
        <v>24555</v>
      </c>
      <c r="D1210" s="2729"/>
      <c r="E1210" s="2717">
        <f t="shared" ref="E1210:E1218" si="68">G1210+Q1210+I1210+J1210</f>
        <v>0.5</v>
      </c>
      <c r="F1210" s="2717">
        <f t="shared" si="67"/>
        <v>0</v>
      </c>
      <c r="G1210" s="2717"/>
      <c r="H1210" s="2717"/>
      <c r="I1210" s="2273"/>
      <c r="J1210" s="2273"/>
      <c r="K1210" s="2273"/>
      <c r="L1210" s="2717"/>
      <c r="M1210" s="2273"/>
      <c r="N1210" s="2273"/>
      <c r="O1210" s="2273"/>
      <c r="P1210" s="2717">
        <v>0.5</v>
      </c>
      <c r="Q1210" s="2717">
        <v>0.5</v>
      </c>
      <c r="R1210" s="2716">
        <v>5</v>
      </c>
      <c r="S1210" s="2"/>
      <c r="T1210" s="2"/>
      <c r="U1210" s="2"/>
      <c r="V1210" s="2273"/>
      <c r="W1210" s="2273"/>
      <c r="X1210" s="2273"/>
      <c r="Y1210" s="2273"/>
      <c r="Z1210" s="2716"/>
      <c r="AA1210" s="2717">
        <v>0.5</v>
      </c>
    </row>
    <row r="1211" spans="1:27" ht="31.5">
      <c r="A1211" s="2705">
        <v>417</v>
      </c>
      <c r="B1211" s="2722" t="s">
        <v>24556</v>
      </c>
      <c r="C1211" s="2728" t="s">
        <v>24557</v>
      </c>
      <c r="D1211" s="2729"/>
      <c r="E1211" s="2717">
        <f t="shared" si="68"/>
        <v>0.2</v>
      </c>
      <c r="F1211" s="2717">
        <f t="shared" si="67"/>
        <v>0</v>
      </c>
      <c r="G1211" s="2717"/>
      <c r="H1211" s="2717"/>
      <c r="I1211" s="2273"/>
      <c r="J1211" s="2273"/>
      <c r="K1211" s="2273"/>
      <c r="L1211" s="2717"/>
      <c r="M1211" s="2273"/>
      <c r="N1211" s="2273"/>
      <c r="O1211" s="2273"/>
      <c r="P1211" s="2717">
        <v>0.2</v>
      </c>
      <c r="Q1211" s="2717">
        <v>0.2</v>
      </c>
      <c r="R1211" s="2716">
        <v>5</v>
      </c>
      <c r="S1211" s="2"/>
      <c r="T1211" s="2"/>
      <c r="U1211" s="2"/>
      <c r="V1211" s="2273"/>
      <c r="W1211" s="2273"/>
      <c r="X1211" s="2273"/>
      <c r="Y1211" s="2273"/>
      <c r="Z1211" s="2716"/>
      <c r="AA1211" s="2717">
        <v>0.2</v>
      </c>
    </row>
    <row r="1212" spans="1:27" ht="31.5">
      <c r="A1212" s="2705">
        <v>418</v>
      </c>
      <c r="B1212" s="2722" t="s">
        <v>24558</v>
      </c>
      <c r="C1212" s="2728" t="s">
        <v>24559</v>
      </c>
      <c r="D1212" s="2729"/>
      <c r="E1212" s="2717">
        <f t="shared" si="68"/>
        <v>0.4</v>
      </c>
      <c r="F1212" s="2717">
        <f t="shared" si="67"/>
        <v>0</v>
      </c>
      <c r="G1212" s="2717"/>
      <c r="H1212" s="2717"/>
      <c r="I1212" s="2273"/>
      <c r="J1212" s="2273"/>
      <c r="K1212" s="2273"/>
      <c r="L1212" s="2717"/>
      <c r="M1212" s="2273"/>
      <c r="N1212" s="2273"/>
      <c r="O1212" s="2273"/>
      <c r="P1212" s="2717">
        <v>0.4</v>
      </c>
      <c r="Q1212" s="2717">
        <v>0.4</v>
      </c>
      <c r="R1212" s="2716">
        <v>5</v>
      </c>
      <c r="S1212" s="2"/>
      <c r="T1212" s="2"/>
      <c r="U1212" s="2"/>
      <c r="V1212" s="2273"/>
      <c r="W1212" s="2273"/>
      <c r="X1212" s="2273"/>
      <c r="Y1212" s="2273"/>
      <c r="Z1212" s="2716"/>
      <c r="AA1212" s="2717">
        <v>0.4</v>
      </c>
    </row>
    <row r="1213" spans="1:27" ht="31.5">
      <c r="A1213" s="2705">
        <v>419</v>
      </c>
      <c r="B1213" s="2722" t="s">
        <v>24560</v>
      </c>
      <c r="C1213" s="2728" t="s">
        <v>24561</v>
      </c>
      <c r="D1213" s="2729"/>
      <c r="E1213" s="2717">
        <f t="shared" si="68"/>
        <v>0.2</v>
      </c>
      <c r="F1213" s="2717">
        <f t="shared" si="67"/>
        <v>0</v>
      </c>
      <c r="G1213" s="2717"/>
      <c r="H1213" s="2717"/>
      <c r="I1213" s="2273"/>
      <c r="J1213" s="2273"/>
      <c r="K1213" s="2273"/>
      <c r="L1213" s="2717"/>
      <c r="M1213" s="2273"/>
      <c r="N1213" s="2273"/>
      <c r="O1213" s="2273"/>
      <c r="P1213" s="2717">
        <v>0.2</v>
      </c>
      <c r="Q1213" s="2717">
        <v>0.2</v>
      </c>
      <c r="R1213" s="2716">
        <v>5</v>
      </c>
      <c r="S1213" s="2"/>
      <c r="T1213" s="2"/>
      <c r="U1213" s="2"/>
      <c r="V1213" s="2273"/>
      <c r="W1213" s="2273"/>
      <c r="X1213" s="2273"/>
      <c r="Y1213" s="2273"/>
      <c r="Z1213" s="2716"/>
      <c r="AA1213" s="2717">
        <v>0.2</v>
      </c>
    </row>
    <row r="1214" spans="1:27" ht="31.5">
      <c r="A1214" s="2705">
        <v>420</v>
      </c>
      <c r="B1214" s="2722" t="s">
        <v>24562</v>
      </c>
      <c r="C1214" s="2728" t="s">
        <v>24563</v>
      </c>
      <c r="D1214" s="2729"/>
      <c r="E1214" s="2717">
        <f t="shared" si="68"/>
        <v>0.15</v>
      </c>
      <c r="F1214" s="2717">
        <f t="shared" si="67"/>
        <v>0</v>
      </c>
      <c r="G1214" s="2717"/>
      <c r="H1214" s="2717"/>
      <c r="I1214" s="2273"/>
      <c r="J1214" s="2273"/>
      <c r="K1214" s="2273"/>
      <c r="L1214" s="2717"/>
      <c r="M1214" s="2273"/>
      <c r="N1214" s="2273"/>
      <c r="O1214" s="2273"/>
      <c r="P1214" s="2717">
        <v>0.15</v>
      </c>
      <c r="Q1214" s="2717">
        <v>0.15</v>
      </c>
      <c r="R1214" s="2716">
        <v>5</v>
      </c>
      <c r="S1214" s="2"/>
      <c r="T1214" s="2"/>
      <c r="U1214" s="2"/>
      <c r="V1214" s="2273"/>
      <c r="W1214" s="2273"/>
      <c r="X1214" s="2273"/>
      <c r="Y1214" s="2273"/>
      <c r="Z1214" s="2716"/>
      <c r="AA1214" s="2717">
        <v>0.15</v>
      </c>
    </row>
    <row r="1215" spans="1:27" ht="31.5">
      <c r="A1215" s="2705">
        <v>421</v>
      </c>
      <c r="B1215" s="2722" t="s">
        <v>24564</v>
      </c>
      <c r="C1215" s="2728" t="s">
        <v>24565</v>
      </c>
      <c r="D1215" s="2729"/>
      <c r="E1215" s="2717">
        <f t="shared" si="68"/>
        <v>0.2</v>
      </c>
      <c r="F1215" s="2717">
        <f t="shared" si="67"/>
        <v>0</v>
      </c>
      <c r="G1215" s="2717"/>
      <c r="H1215" s="2717"/>
      <c r="I1215" s="2273"/>
      <c r="J1215" s="2273"/>
      <c r="K1215" s="2273"/>
      <c r="L1215" s="2717"/>
      <c r="M1215" s="2273"/>
      <c r="N1215" s="2273"/>
      <c r="O1215" s="2273"/>
      <c r="P1215" s="2717">
        <v>0.2</v>
      </c>
      <c r="Q1215" s="2717">
        <v>0.2</v>
      </c>
      <c r="R1215" s="2716">
        <v>5</v>
      </c>
      <c r="S1215" s="2"/>
      <c r="T1215" s="2"/>
      <c r="U1215" s="2"/>
      <c r="V1215" s="2273"/>
      <c r="W1215" s="2273"/>
      <c r="X1215" s="2273"/>
      <c r="Y1215" s="2273"/>
      <c r="Z1215" s="2716"/>
      <c r="AA1215" s="2717">
        <v>0.2</v>
      </c>
    </row>
    <row r="1216" spans="1:27" ht="31.5">
      <c r="A1216" s="2705">
        <v>422</v>
      </c>
      <c r="B1216" s="2722" t="s">
        <v>24566</v>
      </c>
      <c r="C1216" s="2728" t="s">
        <v>24567</v>
      </c>
      <c r="D1216" s="2729"/>
      <c r="E1216" s="2717">
        <f t="shared" si="68"/>
        <v>0.15</v>
      </c>
      <c r="F1216" s="2717">
        <f t="shared" si="67"/>
        <v>0</v>
      </c>
      <c r="G1216" s="2717"/>
      <c r="H1216" s="2717"/>
      <c r="I1216" s="2273"/>
      <c r="J1216" s="2273"/>
      <c r="K1216" s="2273"/>
      <c r="L1216" s="2717"/>
      <c r="M1216" s="2273"/>
      <c r="N1216" s="2273"/>
      <c r="O1216" s="2273"/>
      <c r="P1216" s="2717">
        <v>0.15</v>
      </c>
      <c r="Q1216" s="2717">
        <v>0.15</v>
      </c>
      <c r="R1216" s="2716">
        <v>5</v>
      </c>
      <c r="S1216" s="2"/>
      <c r="T1216" s="2"/>
      <c r="U1216" s="2"/>
      <c r="V1216" s="2273"/>
      <c r="W1216" s="2273"/>
      <c r="X1216" s="2273"/>
      <c r="Y1216" s="2273"/>
      <c r="Z1216" s="2716"/>
      <c r="AA1216" s="2717">
        <v>0.15</v>
      </c>
    </row>
    <row r="1217" spans="1:27" ht="31.5">
      <c r="A1217" s="2705">
        <v>423</v>
      </c>
      <c r="B1217" s="2722" t="s">
        <v>24568</v>
      </c>
      <c r="C1217" s="2728" t="s">
        <v>24569</v>
      </c>
      <c r="D1217" s="2729"/>
      <c r="E1217" s="2717">
        <f t="shared" si="68"/>
        <v>1.2</v>
      </c>
      <c r="F1217" s="2717">
        <f t="shared" si="67"/>
        <v>0</v>
      </c>
      <c r="G1217" s="2717"/>
      <c r="H1217" s="2717"/>
      <c r="I1217" s="2273"/>
      <c r="J1217" s="2273"/>
      <c r="K1217" s="2273"/>
      <c r="L1217" s="2717"/>
      <c r="M1217" s="2273"/>
      <c r="N1217" s="2273"/>
      <c r="O1217" s="2273"/>
      <c r="P1217" s="2717">
        <v>1.2</v>
      </c>
      <c r="Q1217" s="2717">
        <v>1.2</v>
      </c>
      <c r="R1217" s="2716">
        <v>5</v>
      </c>
      <c r="S1217" s="2"/>
      <c r="T1217" s="2"/>
      <c r="U1217" s="2"/>
      <c r="V1217" s="2273"/>
      <c r="W1217" s="2273"/>
      <c r="X1217" s="2273"/>
      <c r="Y1217" s="2273"/>
      <c r="Z1217" s="2716"/>
      <c r="AA1217" s="2717">
        <v>1.2</v>
      </c>
    </row>
    <row r="1218" spans="1:27" ht="31.5">
      <c r="A1218" s="2705">
        <v>424</v>
      </c>
      <c r="B1218" s="2722" t="s">
        <v>24570</v>
      </c>
      <c r="C1218" s="2728" t="s">
        <v>24571</v>
      </c>
      <c r="D1218" s="2729"/>
      <c r="E1218" s="2717">
        <f t="shared" si="68"/>
        <v>1.1000000000000001</v>
      </c>
      <c r="F1218" s="2717">
        <f t="shared" si="67"/>
        <v>0</v>
      </c>
      <c r="G1218" s="2717"/>
      <c r="H1218" s="2717"/>
      <c r="I1218" s="2273"/>
      <c r="J1218" s="2273"/>
      <c r="K1218" s="2273"/>
      <c r="L1218" s="2717"/>
      <c r="M1218" s="2273"/>
      <c r="N1218" s="2273"/>
      <c r="O1218" s="2273"/>
      <c r="P1218" s="2717">
        <v>1.1000000000000001</v>
      </c>
      <c r="Q1218" s="2717">
        <v>1.1000000000000001</v>
      </c>
      <c r="R1218" s="2716">
        <v>5</v>
      </c>
      <c r="S1218" s="2"/>
      <c r="T1218" s="2"/>
      <c r="U1218" s="2"/>
      <c r="V1218" s="2273"/>
      <c r="W1218" s="2273"/>
      <c r="X1218" s="2273"/>
      <c r="Y1218" s="2273"/>
      <c r="Z1218" s="2716"/>
      <c r="AA1218" s="2717">
        <v>1.1000000000000001</v>
      </c>
    </row>
    <row r="1219" spans="1:27" ht="31.5">
      <c r="A1219" s="2705">
        <v>425</v>
      </c>
      <c r="B1219" s="2722" t="s">
        <v>24572</v>
      </c>
      <c r="C1219" s="2728" t="s">
        <v>24573</v>
      </c>
      <c r="D1219" s="2729"/>
      <c r="E1219" s="2717">
        <v>0.2</v>
      </c>
      <c r="F1219" s="2717">
        <f t="shared" si="67"/>
        <v>0</v>
      </c>
      <c r="G1219" s="2717"/>
      <c r="H1219" s="2717"/>
      <c r="I1219" s="2273"/>
      <c r="J1219" s="2273"/>
      <c r="K1219" s="2273"/>
      <c r="L1219" s="2717"/>
      <c r="M1219" s="2273"/>
      <c r="N1219" s="2273"/>
      <c r="O1219" s="2273"/>
      <c r="P1219" s="2717">
        <v>0.2</v>
      </c>
      <c r="Q1219" s="2717">
        <v>0.2</v>
      </c>
      <c r="R1219" s="2716">
        <v>5</v>
      </c>
      <c r="S1219" s="2"/>
      <c r="T1219" s="2"/>
      <c r="U1219" s="2"/>
      <c r="V1219" s="2273"/>
      <c r="W1219" s="2273"/>
      <c r="X1219" s="2273"/>
      <c r="Y1219" s="2273"/>
      <c r="Z1219" s="2716"/>
      <c r="AA1219" s="2717">
        <v>0.2</v>
      </c>
    </row>
    <row r="1220" spans="1:27" ht="63">
      <c r="A1220" s="2705">
        <v>426</v>
      </c>
      <c r="B1220" s="2722" t="s">
        <v>24574</v>
      </c>
      <c r="C1220" s="2728" t="s">
        <v>24575</v>
      </c>
      <c r="D1220" s="2729"/>
      <c r="E1220" s="2717">
        <f t="shared" si="66"/>
        <v>0.4</v>
      </c>
      <c r="F1220" s="2717">
        <f t="shared" si="67"/>
        <v>0.4</v>
      </c>
      <c r="G1220" s="2717">
        <v>0.4</v>
      </c>
      <c r="H1220" s="2717"/>
      <c r="I1220" s="2273"/>
      <c r="J1220" s="2273"/>
      <c r="K1220" s="2273"/>
      <c r="L1220" s="2717"/>
      <c r="M1220" s="2273"/>
      <c r="N1220" s="2273"/>
      <c r="O1220" s="2273"/>
      <c r="P1220" s="2717"/>
      <c r="Q1220" s="2717"/>
      <c r="R1220" s="2716">
        <v>5</v>
      </c>
      <c r="S1220" s="2"/>
      <c r="T1220" s="2"/>
      <c r="U1220" s="2"/>
      <c r="V1220" s="2273"/>
      <c r="W1220" s="2273"/>
      <c r="X1220" s="2273"/>
      <c r="Y1220" s="2273"/>
      <c r="Z1220" s="2717">
        <v>0.4</v>
      </c>
      <c r="AA1220" s="2716"/>
    </row>
    <row r="1221" spans="1:27" ht="63">
      <c r="A1221" s="2705">
        <v>427</v>
      </c>
      <c r="B1221" s="2722" t="s">
        <v>24576</v>
      </c>
      <c r="C1221" s="2728" t="s">
        <v>24577</v>
      </c>
      <c r="D1221" s="2729"/>
      <c r="E1221" s="2717">
        <f t="shared" si="66"/>
        <v>0.3</v>
      </c>
      <c r="F1221" s="2717">
        <f t="shared" si="67"/>
        <v>0.3</v>
      </c>
      <c r="G1221" s="2717">
        <v>0.3</v>
      </c>
      <c r="H1221" s="2717"/>
      <c r="I1221" s="2273"/>
      <c r="J1221" s="2273"/>
      <c r="K1221" s="2273"/>
      <c r="L1221" s="2717"/>
      <c r="M1221" s="2273"/>
      <c r="N1221" s="2273"/>
      <c r="O1221" s="2273"/>
      <c r="P1221" s="2717"/>
      <c r="Q1221" s="2717"/>
      <c r="R1221" s="2716">
        <v>5</v>
      </c>
      <c r="S1221" s="2"/>
      <c r="T1221" s="2"/>
      <c r="U1221" s="2"/>
      <c r="V1221" s="2273"/>
      <c r="W1221" s="2273"/>
      <c r="X1221" s="2273"/>
      <c r="Y1221" s="2273"/>
      <c r="Z1221" s="2717">
        <v>0.3</v>
      </c>
      <c r="AA1221" s="2716"/>
    </row>
    <row r="1222" spans="1:27" ht="63">
      <c r="A1222" s="2705">
        <v>428</v>
      </c>
      <c r="B1222" s="2722" t="s">
        <v>24578</v>
      </c>
      <c r="C1222" s="2728" t="s">
        <v>24579</v>
      </c>
      <c r="D1222" s="2729"/>
      <c r="E1222" s="2717">
        <f t="shared" si="66"/>
        <v>0.3</v>
      </c>
      <c r="F1222" s="2717">
        <f t="shared" si="67"/>
        <v>0.3</v>
      </c>
      <c r="G1222" s="2717">
        <v>0.3</v>
      </c>
      <c r="H1222" s="2717"/>
      <c r="I1222" s="2273"/>
      <c r="J1222" s="2273"/>
      <c r="K1222" s="2273"/>
      <c r="L1222" s="2717"/>
      <c r="M1222" s="2273"/>
      <c r="N1222" s="2273"/>
      <c r="O1222" s="2273"/>
      <c r="P1222" s="2717"/>
      <c r="Q1222" s="2717"/>
      <c r="R1222" s="2716">
        <v>5</v>
      </c>
      <c r="S1222" s="2"/>
      <c r="T1222" s="2"/>
      <c r="U1222" s="2"/>
      <c r="V1222" s="2273"/>
      <c r="W1222" s="2273"/>
      <c r="X1222" s="2273"/>
      <c r="Y1222" s="2273"/>
      <c r="Z1222" s="2717">
        <v>0.3</v>
      </c>
      <c r="AA1222" s="2716"/>
    </row>
    <row r="1223" spans="1:27" ht="63">
      <c r="A1223" s="2705">
        <v>429</v>
      </c>
      <c r="B1223" s="2722" t="s">
        <v>24580</v>
      </c>
      <c r="C1223" s="2728" t="s">
        <v>24581</v>
      </c>
      <c r="D1223" s="2729"/>
      <c r="E1223" s="2717">
        <f t="shared" si="66"/>
        <v>0.25</v>
      </c>
      <c r="F1223" s="2717">
        <f t="shared" si="67"/>
        <v>0.25</v>
      </c>
      <c r="G1223" s="2717">
        <v>0.25</v>
      </c>
      <c r="H1223" s="2717"/>
      <c r="I1223" s="2273"/>
      <c r="J1223" s="2273"/>
      <c r="K1223" s="2273"/>
      <c r="L1223" s="2717"/>
      <c r="M1223" s="2273"/>
      <c r="N1223" s="2273"/>
      <c r="O1223" s="2273"/>
      <c r="P1223" s="2717"/>
      <c r="Q1223" s="2717"/>
      <c r="R1223" s="2716">
        <v>5</v>
      </c>
      <c r="S1223" s="2"/>
      <c r="T1223" s="2"/>
      <c r="U1223" s="2"/>
      <c r="V1223" s="2273"/>
      <c r="W1223" s="2273"/>
      <c r="X1223" s="2273"/>
      <c r="Y1223" s="2273"/>
      <c r="Z1223" s="2717">
        <v>0.25</v>
      </c>
      <c r="AA1223" s="2716"/>
    </row>
    <row r="1224" spans="1:27" ht="31.5">
      <c r="A1224" s="2705">
        <v>430</v>
      </c>
      <c r="B1224" s="2722" t="s">
        <v>24582</v>
      </c>
      <c r="C1224" s="2728" t="s">
        <v>24583</v>
      </c>
      <c r="D1224" s="2729"/>
      <c r="E1224" s="2717">
        <f>G1224+Q1224+I1224+J1224</f>
        <v>0.8</v>
      </c>
      <c r="F1224" s="2717">
        <f t="shared" si="67"/>
        <v>0</v>
      </c>
      <c r="G1224" s="2717"/>
      <c r="H1224" s="2717"/>
      <c r="I1224" s="2273"/>
      <c r="J1224" s="2273"/>
      <c r="K1224" s="2273"/>
      <c r="L1224" s="2717"/>
      <c r="M1224" s="2273"/>
      <c r="N1224" s="2273"/>
      <c r="O1224" s="2273"/>
      <c r="P1224" s="2717">
        <v>0.8</v>
      </c>
      <c r="Q1224" s="2717">
        <v>0.8</v>
      </c>
      <c r="R1224" s="2716">
        <v>5</v>
      </c>
      <c r="S1224" s="2"/>
      <c r="T1224" s="2"/>
      <c r="U1224" s="2"/>
      <c r="V1224" s="2273"/>
      <c r="W1224" s="2273"/>
      <c r="X1224" s="2273"/>
      <c r="Y1224" s="2273"/>
      <c r="Z1224" s="2716"/>
      <c r="AA1224" s="2717">
        <v>0.8</v>
      </c>
    </row>
    <row r="1225" spans="1:27" ht="31.5">
      <c r="A1225" s="2705">
        <v>431</v>
      </c>
      <c r="B1225" s="2722" t="s">
        <v>24584</v>
      </c>
      <c r="C1225" s="2728" t="s">
        <v>24585</v>
      </c>
      <c r="D1225" s="2729"/>
      <c r="E1225" s="2730">
        <v>0.3</v>
      </c>
      <c r="F1225" s="2730">
        <v>0</v>
      </c>
      <c r="G1225" s="2717" t="s">
        <v>24586</v>
      </c>
      <c r="H1225" s="2717"/>
      <c r="I1225" s="2273"/>
      <c r="J1225" s="2273"/>
      <c r="K1225" s="2273"/>
      <c r="L1225" s="2717"/>
      <c r="M1225" s="2273"/>
      <c r="N1225" s="2273"/>
      <c r="O1225" s="2273"/>
      <c r="P1225" s="2717">
        <v>0.3</v>
      </c>
      <c r="Q1225" s="2717">
        <v>0.3</v>
      </c>
      <c r="R1225" s="2716">
        <v>5</v>
      </c>
      <c r="S1225" s="2"/>
      <c r="T1225" s="2"/>
      <c r="U1225" s="2"/>
      <c r="V1225" s="2273"/>
      <c r="W1225" s="2273"/>
      <c r="X1225" s="2273"/>
      <c r="Y1225" s="2273"/>
      <c r="Z1225" s="2716"/>
      <c r="AA1225" s="2717">
        <v>0.3</v>
      </c>
    </row>
    <row r="1226" spans="1:27" ht="31.5">
      <c r="A1226" s="2705">
        <v>432</v>
      </c>
      <c r="B1226" s="2722" t="s">
        <v>24587</v>
      </c>
      <c r="C1226" s="2728" t="s">
        <v>24588</v>
      </c>
      <c r="D1226" s="2729"/>
      <c r="E1226" s="2717">
        <f>G1226+Q1226+I1226+J1226</f>
        <v>0.6</v>
      </c>
      <c r="F1226" s="2717">
        <f t="shared" si="67"/>
        <v>0</v>
      </c>
      <c r="G1226" s="2717"/>
      <c r="H1226" s="2717"/>
      <c r="I1226" s="2273"/>
      <c r="J1226" s="2273"/>
      <c r="K1226" s="2273"/>
      <c r="L1226" s="2717"/>
      <c r="M1226" s="2273"/>
      <c r="N1226" s="2273"/>
      <c r="O1226" s="2273"/>
      <c r="P1226" s="2717">
        <v>0.6</v>
      </c>
      <c r="Q1226" s="2717">
        <v>0.6</v>
      </c>
      <c r="R1226" s="2716">
        <v>5</v>
      </c>
      <c r="S1226" s="2"/>
      <c r="T1226" s="2"/>
      <c r="U1226" s="2"/>
      <c r="V1226" s="2273"/>
      <c r="W1226" s="2273"/>
      <c r="X1226" s="2273"/>
      <c r="Y1226" s="2273"/>
      <c r="Z1226" s="2717"/>
      <c r="AA1226" s="2717">
        <v>0.6</v>
      </c>
    </row>
    <row r="1227" spans="1:27" ht="15.75">
      <c r="A1227" s="702"/>
      <c r="B1227" s="2735" t="s">
        <v>24589</v>
      </c>
      <c r="C1227" s="2736"/>
      <c r="D1227" s="2737"/>
      <c r="E1227" s="2738">
        <f>SUM(E795:E1226)</f>
        <v>120.80999999999997</v>
      </c>
      <c r="F1227" s="2738">
        <f t="shared" ref="F1227:AA1227" si="69">SUM(F795:F1226)</f>
        <v>33.99</v>
      </c>
      <c r="G1227" s="2738">
        <f t="shared" si="69"/>
        <v>30.799999999999997</v>
      </c>
      <c r="H1227" s="2738">
        <f t="shared" si="69"/>
        <v>0</v>
      </c>
      <c r="I1227" s="2738">
        <f t="shared" si="69"/>
        <v>0</v>
      </c>
      <c r="J1227" s="2738">
        <f t="shared" si="69"/>
        <v>0</v>
      </c>
      <c r="K1227" s="2738">
        <f t="shared" si="69"/>
        <v>0</v>
      </c>
      <c r="L1227" s="2738">
        <f t="shared" si="69"/>
        <v>3.1900000000000004</v>
      </c>
      <c r="M1227" s="2738">
        <f t="shared" si="69"/>
        <v>0</v>
      </c>
      <c r="N1227" s="2738">
        <f t="shared" si="69"/>
        <v>0</v>
      </c>
      <c r="O1227" s="2738">
        <f t="shared" si="69"/>
        <v>0</v>
      </c>
      <c r="P1227" s="2738">
        <f t="shared" si="69"/>
        <v>87.820000000000036</v>
      </c>
      <c r="Q1227" s="2738">
        <f t="shared" si="69"/>
        <v>87.820000000000036</v>
      </c>
      <c r="R1227" s="2738"/>
      <c r="S1227" s="2738">
        <f t="shared" si="69"/>
        <v>0</v>
      </c>
      <c r="T1227" s="2738">
        <f t="shared" si="69"/>
        <v>0</v>
      </c>
      <c r="U1227" s="2738">
        <f t="shared" si="69"/>
        <v>0</v>
      </c>
      <c r="V1227" s="2738">
        <f t="shared" si="69"/>
        <v>0</v>
      </c>
      <c r="W1227" s="2738">
        <f t="shared" si="69"/>
        <v>0</v>
      </c>
      <c r="X1227" s="2738">
        <f t="shared" si="69"/>
        <v>0</v>
      </c>
      <c r="Y1227" s="2738">
        <f t="shared" si="69"/>
        <v>0</v>
      </c>
      <c r="Z1227" s="2738">
        <f t="shared" si="69"/>
        <v>33.99</v>
      </c>
      <c r="AA1227" s="2738">
        <f t="shared" si="69"/>
        <v>87.820000000000036</v>
      </c>
    </row>
  </sheetData>
  <mergeCells count="24">
    <mergeCell ref="A8:AA8"/>
    <mergeCell ref="A200:AA200"/>
    <mergeCell ref="V4:AA6"/>
    <mergeCell ref="E5:E7"/>
    <mergeCell ref="F5:F7"/>
    <mergeCell ref="G5:P5"/>
    <mergeCell ref="Q5:Q7"/>
    <mergeCell ref="G6:J6"/>
    <mergeCell ref="K6:N6"/>
    <mergeCell ref="A199:AA199"/>
    <mergeCell ref="A9:D9"/>
    <mergeCell ref="A36:D36"/>
    <mergeCell ref="A134:D134"/>
    <mergeCell ref="A159:D159"/>
    <mergeCell ref="A1:AA1"/>
    <mergeCell ref="A2:AA2"/>
    <mergeCell ref="N3:P3"/>
    <mergeCell ref="A4:A7"/>
    <mergeCell ref="B4:B7"/>
    <mergeCell ref="C4:C7"/>
    <mergeCell ref="D4:D7"/>
    <mergeCell ref="E4:Q4"/>
    <mergeCell ref="R4:R7"/>
    <mergeCell ref="S4:U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226"/>
  <sheetViews>
    <sheetView zoomScale="73" zoomScaleNormal="73" workbookViewId="0">
      <pane xSplit="2" ySplit="5" topLeftCell="C1208" activePane="bottomRight" state="frozen"/>
      <selection pane="topRight" activeCell="C1" sqref="C1"/>
      <selection pane="bottomLeft" activeCell="A6" sqref="A6"/>
      <selection pane="bottomRight" activeCell="G1231" sqref="G1231"/>
    </sheetView>
  </sheetViews>
  <sheetFormatPr defaultRowHeight="15"/>
  <cols>
    <col min="1" max="1" width="6.28515625" style="230" customWidth="1"/>
    <col min="2" max="2" width="32.5703125" customWidth="1"/>
    <col min="3" max="3" width="23.85546875" style="230" hidden="1" customWidth="1"/>
    <col min="4" max="4" width="0" hidden="1" customWidth="1"/>
    <col min="6" max="23" width="9.140625" customWidth="1"/>
  </cols>
  <sheetData>
    <row r="1" spans="1:27">
      <c r="A1" s="3079" t="s">
        <v>16</v>
      </c>
      <c r="B1" s="3079" t="s">
        <v>17</v>
      </c>
      <c r="C1" s="3079" t="s">
        <v>18</v>
      </c>
      <c r="D1" s="3079" t="s">
        <v>19</v>
      </c>
      <c r="E1" s="3082" t="s">
        <v>20</v>
      </c>
      <c r="F1" s="3083"/>
      <c r="G1" s="3083"/>
      <c r="H1" s="3083"/>
      <c r="I1" s="3083"/>
      <c r="J1" s="3083"/>
      <c r="K1" s="3083"/>
      <c r="L1" s="3083"/>
      <c r="M1" s="3083"/>
      <c r="N1" s="3083"/>
      <c r="O1" s="3083"/>
      <c r="P1" s="3083"/>
      <c r="Q1" s="3084"/>
      <c r="R1" s="3079" t="s">
        <v>21</v>
      </c>
      <c r="S1" s="3055" t="s">
        <v>22</v>
      </c>
      <c r="T1" s="3066"/>
      <c r="U1" s="3067"/>
      <c r="V1" s="3055" t="s">
        <v>23</v>
      </c>
      <c r="W1" s="3066"/>
      <c r="X1" s="3066"/>
      <c r="Y1" s="3066"/>
      <c r="Z1" s="3066"/>
      <c r="AA1" s="3067"/>
    </row>
    <row r="2" spans="1:27">
      <c r="A2" s="3080"/>
      <c r="B2" s="3080"/>
      <c r="C2" s="3080"/>
      <c r="D2" s="3080"/>
      <c r="E2" s="3071" t="s">
        <v>24</v>
      </c>
      <c r="F2" s="3071" t="s">
        <v>25</v>
      </c>
      <c r="G2" s="3072" t="s">
        <v>26</v>
      </c>
      <c r="H2" s="3073"/>
      <c r="I2" s="3073"/>
      <c r="J2" s="3073"/>
      <c r="K2" s="3073"/>
      <c r="L2" s="3073"/>
      <c r="M2" s="3073"/>
      <c r="N2" s="3073"/>
      <c r="O2" s="3073"/>
      <c r="P2" s="3074"/>
      <c r="Q2" s="3079" t="s">
        <v>27</v>
      </c>
      <c r="R2" s="3080"/>
      <c r="S2" s="3091"/>
      <c r="T2" s="3092"/>
      <c r="U2" s="3093"/>
      <c r="V2" s="3091"/>
      <c r="W2" s="3092"/>
      <c r="X2" s="3092"/>
      <c r="Y2" s="3092"/>
      <c r="Z2" s="3092"/>
      <c r="AA2" s="3093"/>
    </row>
    <row r="3" spans="1:27">
      <c r="A3" s="3080"/>
      <c r="B3" s="3080"/>
      <c r="C3" s="3080"/>
      <c r="D3" s="3080"/>
      <c r="E3" s="3071"/>
      <c r="F3" s="3072"/>
      <c r="G3" s="3072" t="s">
        <v>28</v>
      </c>
      <c r="H3" s="3073"/>
      <c r="I3" s="3073"/>
      <c r="J3" s="3074"/>
      <c r="K3" s="3072" t="s">
        <v>29</v>
      </c>
      <c r="L3" s="3073"/>
      <c r="M3" s="3073"/>
      <c r="N3" s="3073"/>
      <c r="O3" s="6"/>
      <c r="P3" s="7"/>
      <c r="Q3" s="3080"/>
      <c r="R3" s="3080"/>
      <c r="S3" s="3068"/>
      <c r="T3" s="3069"/>
      <c r="U3" s="3070"/>
      <c r="V3" s="3068"/>
      <c r="W3" s="3069"/>
      <c r="X3" s="3069"/>
      <c r="Y3" s="3069"/>
      <c r="Z3" s="3069"/>
      <c r="AA3" s="3070"/>
    </row>
    <row r="4" spans="1:27" ht="101.25">
      <c r="A4" s="3081"/>
      <c r="B4" s="3081"/>
      <c r="C4" s="3081"/>
      <c r="D4" s="3081"/>
      <c r="E4" s="3071"/>
      <c r="F4" s="3071"/>
      <c r="G4" s="8" t="s">
        <v>30</v>
      </c>
      <c r="H4" s="8" t="s">
        <v>31</v>
      </c>
      <c r="I4" s="9" t="s">
        <v>32</v>
      </c>
      <c r="J4" s="9" t="s">
        <v>33</v>
      </c>
      <c r="K4" s="9" t="s">
        <v>34</v>
      </c>
      <c r="L4" s="9" t="s">
        <v>35</v>
      </c>
      <c r="M4" s="10" t="s">
        <v>36</v>
      </c>
      <c r="N4" s="9" t="s">
        <v>37</v>
      </c>
      <c r="O4" s="9" t="s">
        <v>38</v>
      </c>
      <c r="P4" s="9" t="s">
        <v>39</v>
      </c>
      <c r="Q4" s="3081"/>
      <c r="R4" s="3081"/>
      <c r="S4" s="8" t="s">
        <v>40</v>
      </c>
      <c r="T4" s="8" t="s">
        <v>41</v>
      </c>
      <c r="U4" s="8" t="s">
        <v>42</v>
      </c>
      <c r="V4" s="13" t="s">
        <v>43</v>
      </c>
      <c r="W4" s="13" t="s">
        <v>44</v>
      </c>
      <c r="X4" s="13" t="s">
        <v>45</v>
      </c>
      <c r="Y4" s="13" t="s">
        <v>46</v>
      </c>
      <c r="Z4" s="13" t="s">
        <v>47</v>
      </c>
      <c r="AA4" s="13" t="s">
        <v>48</v>
      </c>
    </row>
    <row r="5" spans="1:27" ht="27.75" customHeight="1">
      <c r="A5" s="3129" t="s">
        <v>49</v>
      </c>
      <c r="B5" s="3113"/>
      <c r="C5" s="3113"/>
      <c r="D5" s="3113"/>
      <c r="E5" s="3113"/>
      <c r="F5" s="3113"/>
      <c r="G5" s="3113"/>
      <c r="H5" s="3113"/>
      <c r="I5" s="3113"/>
      <c r="J5" s="3113"/>
      <c r="K5" s="3113"/>
      <c r="L5" s="3113"/>
      <c r="M5" s="3113"/>
      <c r="N5" s="3113"/>
      <c r="O5" s="3113"/>
      <c r="P5" s="3113"/>
      <c r="Q5" s="3113"/>
      <c r="R5" s="3113"/>
      <c r="S5" s="3113"/>
      <c r="T5" s="3113"/>
      <c r="U5" s="3113"/>
      <c r="V5" s="3113"/>
      <c r="W5" s="3113"/>
      <c r="X5" s="3113"/>
      <c r="Y5" s="3113"/>
      <c r="Z5" s="3113"/>
      <c r="AA5" s="3114"/>
    </row>
    <row r="6" spans="1:27" ht="30.75" customHeight="1">
      <c r="A6" s="519"/>
      <c r="B6" s="520" t="s">
        <v>4285</v>
      </c>
      <c r="C6" s="517"/>
      <c r="D6" s="517"/>
      <c r="E6" s="517"/>
      <c r="F6" s="517"/>
      <c r="G6" s="517"/>
      <c r="H6" s="517"/>
      <c r="I6" s="517"/>
      <c r="J6" s="517"/>
      <c r="K6" s="517"/>
      <c r="L6" s="517"/>
      <c r="M6" s="517"/>
      <c r="N6" s="517"/>
      <c r="O6" s="517"/>
      <c r="P6" s="517"/>
      <c r="Q6" s="517"/>
      <c r="R6" s="517"/>
      <c r="S6" s="517"/>
      <c r="T6" s="517"/>
      <c r="U6" s="517"/>
      <c r="V6" s="517"/>
      <c r="W6" s="517"/>
      <c r="X6" s="517"/>
      <c r="Y6" s="517"/>
      <c r="Z6" s="517"/>
      <c r="AA6" s="518"/>
    </row>
    <row r="7" spans="1:27" s="343" customFormat="1" ht="38.25">
      <c r="A7" s="522">
        <v>1</v>
      </c>
      <c r="B7" s="1784" t="s">
        <v>4286</v>
      </c>
      <c r="C7" s="1745" t="s">
        <v>4287</v>
      </c>
      <c r="D7" s="1785"/>
      <c r="E7" s="1786">
        <v>4.9000000000000004</v>
      </c>
      <c r="F7" s="2762"/>
      <c r="G7" s="1671"/>
      <c r="H7" s="1671"/>
      <c r="I7" s="2763"/>
      <c r="J7" s="2273"/>
      <c r="K7" s="2273"/>
      <c r="L7" s="1671"/>
      <c r="M7" s="2273"/>
      <c r="N7" s="2273"/>
      <c r="O7" s="2273"/>
      <c r="P7" s="1746">
        <v>4.9000000000000004</v>
      </c>
      <c r="Q7" s="1797">
        <v>4.9000000000000004</v>
      </c>
      <c r="R7" s="826" t="s">
        <v>607</v>
      </c>
      <c r="S7" s="2"/>
      <c r="T7" s="2"/>
      <c r="U7" s="2"/>
      <c r="V7" s="1691"/>
      <c r="W7" s="1691"/>
      <c r="X7" s="1691"/>
      <c r="Y7" s="1788"/>
      <c r="Z7" s="1787">
        <v>4.9000000000000004</v>
      </c>
      <c r="AA7" s="1787"/>
    </row>
    <row r="8" spans="1:27" s="343" customFormat="1">
      <c r="A8" s="522">
        <v>2</v>
      </c>
      <c r="B8" s="1784" t="s">
        <v>4288</v>
      </c>
      <c r="C8" s="1745" t="s">
        <v>4289</v>
      </c>
      <c r="D8" s="1785"/>
      <c r="E8" s="1786">
        <v>0.54</v>
      </c>
      <c r="F8" s="2762"/>
      <c r="G8" s="1671"/>
      <c r="H8" s="1671"/>
      <c r="I8" s="2273"/>
      <c r="J8" s="2273"/>
      <c r="K8" s="2273"/>
      <c r="L8" s="1671"/>
      <c r="M8" s="2273"/>
      <c r="N8" s="2273"/>
      <c r="O8" s="2273"/>
      <c r="P8" s="1746">
        <v>0.54</v>
      </c>
      <c r="Q8" s="1746">
        <v>0.54</v>
      </c>
      <c r="R8" s="768" t="s">
        <v>607</v>
      </c>
      <c r="S8" s="2"/>
      <c r="T8" s="2"/>
      <c r="U8" s="2"/>
      <c r="V8" s="62"/>
      <c r="W8" s="62"/>
      <c r="X8" s="62"/>
      <c r="Y8" s="1759"/>
      <c r="Z8" s="1758">
        <v>0.54</v>
      </c>
      <c r="AA8" s="1758"/>
    </row>
    <row r="9" spans="1:27" s="343" customFormat="1">
      <c r="A9" s="522">
        <v>3</v>
      </c>
      <c r="B9" s="1784" t="s">
        <v>4290</v>
      </c>
      <c r="C9" s="1745" t="s">
        <v>4291</v>
      </c>
      <c r="D9" s="1785"/>
      <c r="E9" s="1786">
        <v>0.5</v>
      </c>
      <c r="F9" s="1746">
        <v>0.5</v>
      </c>
      <c r="G9" s="1671"/>
      <c r="H9" s="1671"/>
      <c r="I9" s="2273"/>
      <c r="J9" s="2273"/>
      <c r="K9" s="2273"/>
      <c r="L9" s="1746">
        <v>0.5</v>
      </c>
      <c r="M9" s="2273"/>
      <c r="N9" s="2273"/>
      <c r="O9" s="2273"/>
      <c r="P9" s="1671"/>
      <c r="Q9" s="1671"/>
      <c r="R9" s="768" t="s">
        <v>55</v>
      </c>
      <c r="S9" s="2"/>
      <c r="T9" s="2"/>
      <c r="U9" s="2"/>
      <c r="V9" s="62"/>
      <c r="W9" s="62"/>
      <c r="X9" s="62"/>
      <c r="Y9" s="1758">
        <v>0.5</v>
      </c>
      <c r="Z9" s="1758"/>
      <c r="AA9" s="1758"/>
    </row>
    <row r="10" spans="1:27" s="343" customFormat="1" ht="16.5" customHeight="1">
      <c r="A10" s="522">
        <v>4</v>
      </c>
      <c r="B10" s="1789" t="s">
        <v>4292</v>
      </c>
      <c r="C10" s="1745" t="s">
        <v>4293</v>
      </c>
      <c r="D10" s="1785"/>
      <c r="E10" s="1786">
        <v>11</v>
      </c>
      <c r="F10" s="1671">
        <v>4.58</v>
      </c>
      <c r="G10" s="1671"/>
      <c r="H10" s="1671"/>
      <c r="I10" s="2273"/>
      <c r="J10" s="2273"/>
      <c r="K10" s="2273"/>
      <c r="L10" s="1671">
        <v>4.58</v>
      </c>
      <c r="M10" s="2273"/>
      <c r="N10" s="2273"/>
      <c r="O10" s="2273"/>
      <c r="P10" s="1671">
        <v>6.42</v>
      </c>
      <c r="Q10" s="1671">
        <v>6.42</v>
      </c>
      <c r="R10" s="768" t="s">
        <v>4294</v>
      </c>
      <c r="S10" s="2"/>
      <c r="T10" s="1790">
        <v>3</v>
      </c>
      <c r="U10" s="2"/>
      <c r="V10" s="62"/>
      <c r="W10" s="62"/>
      <c r="X10" s="1758">
        <v>11</v>
      </c>
      <c r="Y10" s="1758"/>
      <c r="Z10" s="1759"/>
      <c r="AA10" s="1758"/>
    </row>
    <row r="11" spans="1:27" s="343" customFormat="1" ht="25.5">
      <c r="A11" s="522">
        <v>5</v>
      </c>
      <c r="B11" s="1784" t="s">
        <v>4295</v>
      </c>
      <c r="C11" s="1745" t="s">
        <v>4296</v>
      </c>
      <c r="D11" s="1785"/>
      <c r="E11" s="1786">
        <v>2</v>
      </c>
      <c r="F11" s="2762"/>
      <c r="G11" s="1671"/>
      <c r="H11" s="1671"/>
      <c r="I11" s="2764"/>
      <c r="J11" s="2764"/>
      <c r="K11" s="2764"/>
      <c r="L11" s="1671"/>
      <c r="M11" s="2764"/>
      <c r="N11" s="2764"/>
      <c r="O11" s="2764"/>
      <c r="P11" s="1746">
        <v>2</v>
      </c>
      <c r="Q11" s="1746">
        <v>2</v>
      </c>
      <c r="R11" s="768" t="s">
        <v>607</v>
      </c>
      <c r="S11" s="2"/>
      <c r="T11" s="2"/>
      <c r="U11" s="2"/>
      <c r="V11" s="62"/>
      <c r="W11" s="62"/>
      <c r="X11" s="62"/>
      <c r="Y11" s="1759"/>
      <c r="Z11" s="1759"/>
      <c r="AA11" s="1758">
        <v>2</v>
      </c>
    </row>
    <row r="12" spans="1:27" s="343" customFormat="1" ht="25.5">
      <c r="A12" s="522">
        <v>6</v>
      </c>
      <c r="B12" s="1784" t="s">
        <v>4297</v>
      </c>
      <c r="C12" s="1745" t="s">
        <v>4298</v>
      </c>
      <c r="D12" s="1785"/>
      <c r="E12" s="1786">
        <v>1.5</v>
      </c>
      <c r="F12" s="2762"/>
      <c r="G12" s="1671"/>
      <c r="H12" s="1671"/>
      <c r="I12" s="2273"/>
      <c r="J12" s="2273"/>
      <c r="K12" s="2273"/>
      <c r="L12" s="1671"/>
      <c r="M12" s="2273"/>
      <c r="N12" s="2273"/>
      <c r="O12" s="2273"/>
      <c r="P12" s="1746">
        <v>1.5</v>
      </c>
      <c r="Q12" s="1746">
        <v>1.5</v>
      </c>
      <c r="R12" s="768" t="s">
        <v>607</v>
      </c>
      <c r="S12" s="2"/>
      <c r="T12" s="2"/>
      <c r="U12" s="2"/>
      <c r="V12" s="62"/>
      <c r="W12" s="62"/>
      <c r="X12" s="62"/>
      <c r="Y12" s="1759"/>
      <c r="Z12" s="1758">
        <v>1.5</v>
      </c>
      <c r="AA12" s="1758"/>
    </row>
    <row r="13" spans="1:27" s="343" customFormat="1" ht="25.5">
      <c r="A13" s="522">
        <v>7</v>
      </c>
      <c r="B13" s="1784" t="s">
        <v>4299</v>
      </c>
      <c r="C13" s="1745" t="s">
        <v>4300</v>
      </c>
      <c r="D13" s="1785"/>
      <c r="E13" s="1786">
        <v>7.5</v>
      </c>
      <c r="F13" s="2762"/>
      <c r="G13" s="1671"/>
      <c r="H13" s="1671"/>
      <c r="I13" s="2273"/>
      <c r="J13" s="2273"/>
      <c r="K13" s="2273"/>
      <c r="L13" s="1671"/>
      <c r="M13" s="2273"/>
      <c r="N13" s="2273"/>
      <c r="O13" s="2273"/>
      <c r="P13" s="1746">
        <v>7.5</v>
      </c>
      <c r="Q13" s="1746">
        <v>7.5</v>
      </c>
      <c r="R13" s="768" t="s">
        <v>607</v>
      </c>
      <c r="S13" s="2"/>
      <c r="T13" s="2"/>
      <c r="U13" s="2"/>
      <c r="V13" s="62"/>
      <c r="W13" s="62"/>
      <c r="X13" s="62"/>
      <c r="Y13" s="1759"/>
      <c r="Z13" s="1759"/>
      <c r="AA13" s="1758">
        <v>7.5</v>
      </c>
    </row>
    <row r="14" spans="1:27" s="343" customFormat="1" ht="25.5">
      <c r="A14" s="522">
        <v>8</v>
      </c>
      <c r="B14" s="1784" t="s">
        <v>4301</v>
      </c>
      <c r="C14" s="1745" t="s">
        <v>4302</v>
      </c>
      <c r="D14" s="1785"/>
      <c r="E14" s="1786">
        <v>3.1</v>
      </c>
      <c r="F14" s="2762"/>
      <c r="G14" s="1671"/>
      <c r="H14" s="1671"/>
      <c r="I14" s="2273"/>
      <c r="J14" s="2273"/>
      <c r="K14" s="2273"/>
      <c r="L14" s="1671"/>
      <c r="M14" s="2273"/>
      <c r="N14" s="2273"/>
      <c r="O14" s="2273"/>
      <c r="P14" s="1746">
        <v>3.1</v>
      </c>
      <c r="Q14" s="1746">
        <v>3.1</v>
      </c>
      <c r="R14" s="768" t="s">
        <v>607</v>
      </c>
      <c r="S14" s="2"/>
      <c r="T14" s="2"/>
      <c r="U14" s="2"/>
      <c r="V14" s="62"/>
      <c r="W14" s="62"/>
      <c r="X14" s="62"/>
      <c r="Y14" s="1759"/>
      <c r="Z14" s="1759"/>
      <c r="AA14" s="1758">
        <v>3.1</v>
      </c>
    </row>
    <row r="15" spans="1:27" s="343" customFormat="1" ht="51">
      <c r="A15" s="522">
        <v>9</v>
      </c>
      <c r="B15" s="1784" t="s">
        <v>4303</v>
      </c>
      <c r="C15" s="1745" t="s">
        <v>4304</v>
      </c>
      <c r="D15" s="1785"/>
      <c r="E15" s="1786">
        <v>8.4</v>
      </c>
      <c r="F15" s="2762"/>
      <c r="G15" s="1671"/>
      <c r="H15" s="1671"/>
      <c r="I15" s="2273"/>
      <c r="J15" s="2273"/>
      <c r="K15" s="2273"/>
      <c r="L15" s="1671"/>
      <c r="M15" s="2273"/>
      <c r="N15" s="2273"/>
      <c r="O15" s="2273"/>
      <c r="P15" s="1746">
        <v>8.4</v>
      </c>
      <c r="Q15" s="1746">
        <v>8.4</v>
      </c>
      <c r="R15" s="768" t="s">
        <v>607</v>
      </c>
      <c r="S15" s="2"/>
      <c r="T15" s="2"/>
      <c r="U15" s="2"/>
      <c r="V15" s="62"/>
      <c r="W15" s="62"/>
      <c r="X15" s="62"/>
      <c r="Y15" s="1759"/>
      <c r="Z15" s="1759"/>
      <c r="AA15" s="1758">
        <v>8.4</v>
      </c>
    </row>
    <row r="16" spans="1:27" s="343" customFormat="1">
      <c r="A16" s="522">
        <v>10</v>
      </c>
      <c r="B16" s="1784" t="s">
        <v>4305</v>
      </c>
      <c r="C16" s="1745" t="s">
        <v>4306</v>
      </c>
      <c r="D16" s="1785"/>
      <c r="E16" s="1786">
        <v>0.25</v>
      </c>
      <c r="F16" s="1746">
        <v>0.25</v>
      </c>
      <c r="G16" s="1671"/>
      <c r="H16" s="1671"/>
      <c r="I16" s="2273"/>
      <c r="J16" s="2273"/>
      <c r="K16" s="2273"/>
      <c r="L16" s="1746">
        <v>0.25</v>
      </c>
      <c r="M16" s="2273"/>
      <c r="N16" s="2273"/>
      <c r="O16" s="2273"/>
      <c r="P16" s="1671"/>
      <c r="Q16" s="1671"/>
      <c r="R16" s="768" t="s">
        <v>55</v>
      </c>
      <c r="S16" s="2"/>
      <c r="T16" s="2"/>
      <c r="U16" s="2"/>
      <c r="V16" s="62"/>
      <c r="W16" s="62"/>
      <c r="X16" s="62"/>
      <c r="Y16" s="1758">
        <v>0.25</v>
      </c>
      <c r="Z16" s="1759"/>
      <c r="AA16" s="1758"/>
    </row>
    <row r="17" spans="1:27" s="343" customFormat="1">
      <c r="A17" s="522">
        <v>11</v>
      </c>
      <c r="B17" s="1784" t="s">
        <v>4307</v>
      </c>
      <c r="C17" s="1745" t="s">
        <v>4308</v>
      </c>
      <c r="D17" s="1785"/>
      <c r="E17" s="1786">
        <v>0.9</v>
      </c>
      <c r="F17" s="2762"/>
      <c r="G17" s="1671"/>
      <c r="H17" s="1671"/>
      <c r="I17" s="2273"/>
      <c r="J17" s="2273"/>
      <c r="K17" s="2273"/>
      <c r="L17" s="1671"/>
      <c r="M17" s="2273"/>
      <c r="N17" s="2273"/>
      <c r="O17" s="2273"/>
      <c r="P17" s="1746">
        <v>0.9</v>
      </c>
      <c r="Q17" s="1746">
        <v>0.9</v>
      </c>
      <c r="R17" s="768" t="s">
        <v>607</v>
      </c>
      <c r="S17" s="2"/>
      <c r="T17" s="2"/>
      <c r="U17" s="2"/>
      <c r="V17" s="62"/>
      <c r="W17" s="62"/>
      <c r="X17" s="62"/>
      <c r="Y17" s="1759"/>
      <c r="Z17" s="1759"/>
      <c r="AA17" s="1758">
        <v>0.9</v>
      </c>
    </row>
    <row r="18" spans="1:27" s="343" customFormat="1">
      <c r="A18" s="522">
        <v>12</v>
      </c>
      <c r="B18" s="1784" t="s">
        <v>4309</v>
      </c>
      <c r="C18" s="1745" t="s">
        <v>4310</v>
      </c>
      <c r="D18" s="1785"/>
      <c r="E18" s="1786">
        <v>0.12</v>
      </c>
      <c r="F18" s="1746">
        <v>0.12</v>
      </c>
      <c r="G18" s="1671"/>
      <c r="H18" s="1671"/>
      <c r="I18" s="2273"/>
      <c r="J18" s="2273"/>
      <c r="K18" s="2273"/>
      <c r="L18" s="1746">
        <v>0.12</v>
      </c>
      <c r="M18" s="2273"/>
      <c r="N18" s="2273"/>
      <c r="O18" s="2273"/>
      <c r="P18" s="1671"/>
      <c r="Q18" s="1671"/>
      <c r="R18" s="768" t="s">
        <v>55</v>
      </c>
      <c r="S18" s="2"/>
      <c r="T18" s="2"/>
      <c r="U18" s="2"/>
      <c r="V18" s="62"/>
      <c r="W18" s="62"/>
      <c r="X18" s="62"/>
      <c r="Y18" s="1759"/>
      <c r="Z18" s="1758">
        <v>0.12</v>
      </c>
      <c r="AA18" s="1758"/>
    </row>
    <row r="19" spans="1:27" s="343" customFormat="1">
      <c r="A19" s="522">
        <v>13</v>
      </c>
      <c r="B19" s="1784" t="s">
        <v>4311</v>
      </c>
      <c r="C19" s="1745" t="s">
        <v>4312</v>
      </c>
      <c r="D19" s="1785"/>
      <c r="E19" s="1786">
        <v>1.7</v>
      </c>
      <c r="F19" s="2762"/>
      <c r="G19" s="1671"/>
      <c r="H19" s="1671"/>
      <c r="I19" s="2718"/>
      <c r="J19" s="2718"/>
      <c r="K19" s="2273"/>
      <c r="L19" s="1671"/>
      <c r="M19" s="2273"/>
      <c r="N19" s="2273"/>
      <c r="O19" s="2273"/>
      <c r="P19" s="1746">
        <v>1.7</v>
      </c>
      <c r="Q19" s="1746">
        <v>1.7</v>
      </c>
      <c r="R19" s="768" t="s">
        <v>607</v>
      </c>
      <c r="S19" s="2"/>
      <c r="T19" s="2"/>
      <c r="U19" s="2"/>
      <c r="V19" s="62"/>
      <c r="W19" s="62"/>
      <c r="X19" s="62"/>
      <c r="Y19" s="1759"/>
      <c r="Z19" s="1759"/>
      <c r="AA19" s="1758">
        <v>1.7</v>
      </c>
    </row>
    <row r="20" spans="1:27" s="343" customFormat="1">
      <c r="A20" s="522">
        <v>14</v>
      </c>
      <c r="B20" s="1784" t="s">
        <v>4313</v>
      </c>
      <c r="C20" s="1745" t="s">
        <v>4314</v>
      </c>
      <c r="D20" s="1785"/>
      <c r="E20" s="1786">
        <v>0.6</v>
      </c>
      <c r="F20" s="2762"/>
      <c r="G20" s="1671"/>
      <c r="H20" s="1671"/>
      <c r="I20" s="2273"/>
      <c r="J20" s="2273"/>
      <c r="K20" s="2273"/>
      <c r="L20" s="1671"/>
      <c r="M20" s="2273"/>
      <c r="N20" s="2273"/>
      <c r="O20" s="2273"/>
      <c r="P20" s="1746">
        <v>0.6</v>
      </c>
      <c r="Q20" s="1746">
        <v>0.6</v>
      </c>
      <c r="R20" s="768" t="s">
        <v>607</v>
      </c>
      <c r="S20" s="2"/>
      <c r="T20" s="2"/>
      <c r="U20" s="2"/>
      <c r="V20" s="62"/>
      <c r="W20" s="62"/>
      <c r="X20" s="62"/>
      <c r="Y20" s="1759"/>
      <c r="Z20" s="1759"/>
      <c r="AA20" s="1758">
        <v>0.6</v>
      </c>
    </row>
    <row r="21" spans="1:27" s="343" customFormat="1" ht="25.5">
      <c r="A21" s="522">
        <v>15</v>
      </c>
      <c r="B21" s="1784" t="s">
        <v>4315</v>
      </c>
      <c r="C21" s="1745" t="s">
        <v>4316</v>
      </c>
      <c r="D21" s="1785"/>
      <c r="E21" s="1786">
        <v>1</v>
      </c>
      <c r="F21" s="2762"/>
      <c r="G21" s="1671"/>
      <c r="H21" s="1671"/>
      <c r="I21" s="2273"/>
      <c r="J21" s="2273"/>
      <c r="K21" s="2273"/>
      <c r="L21" s="1671"/>
      <c r="M21" s="2273"/>
      <c r="N21" s="2273"/>
      <c r="O21" s="2273"/>
      <c r="P21" s="1746">
        <v>1</v>
      </c>
      <c r="Q21" s="1746">
        <v>1</v>
      </c>
      <c r="R21" s="768" t="s">
        <v>607</v>
      </c>
      <c r="S21" s="2"/>
      <c r="T21" s="2"/>
      <c r="U21" s="2"/>
      <c r="V21" s="62"/>
      <c r="W21" s="62"/>
      <c r="X21" s="62"/>
      <c r="Y21" s="1759"/>
      <c r="Z21" s="1759"/>
      <c r="AA21" s="1758">
        <v>1</v>
      </c>
    </row>
    <row r="22" spans="1:27" s="343" customFormat="1">
      <c r="A22" s="522">
        <v>16</v>
      </c>
      <c r="B22" s="1784" t="s">
        <v>4317</v>
      </c>
      <c r="C22" s="1745" t="s">
        <v>4318</v>
      </c>
      <c r="D22" s="1785"/>
      <c r="E22" s="1786">
        <v>2.5</v>
      </c>
      <c r="F22" s="2762"/>
      <c r="G22" s="1671"/>
      <c r="H22" s="1671"/>
      <c r="I22" s="2273"/>
      <c r="J22" s="2273"/>
      <c r="K22" s="2273"/>
      <c r="L22" s="1671"/>
      <c r="M22" s="2273"/>
      <c r="N22" s="2273"/>
      <c r="O22" s="2273"/>
      <c r="P22" s="1746">
        <v>2.5</v>
      </c>
      <c r="Q22" s="1746">
        <v>2.5</v>
      </c>
      <c r="R22" s="768" t="s">
        <v>607</v>
      </c>
      <c r="S22" s="2"/>
      <c r="T22" s="2"/>
      <c r="U22" s="2"/>
      <c r="V22" s="62"/>
      <c r="W22" s="62"/>
      <c r="X22" s="62"/>
      <c r="Y22" s="1759"/>
      <c r="Z22" s="1759"/>
      <c r="AA22" s="1758">
        <v>2.5</v>
      </c>
    </row>
    <row r="23" spans="1:27" s="343" customFormat="1" ht="25.5">
      <c r="A23" s="522">
        <v>17</v>
      </c>
      <c r="B23" s="1784" t="s">
        <v>4319</v>
      </c>
      <c r="C23" s="1745" t="s">
        <v>4320</v>
      </c>
      <c r="D23" s="1785"/>
      <c r="E23" s="1786">
        <v>1.2</v>
      </c>
      <c r="F23" s="2762"/>
      <c r="G23" s="1671"/>
      <c r="H23" s="1671"/>
      <c r="I23" s="2273"/>
      <c r="J23" s="2273"/>
      <c r="K23" s="2273"/>
      <c r="L23" s="1671"/>
      <c r="M23" s="2273"/>
      <c r="N23" s="2273"/>
      <c r="O23" s="2273"/>
      <c r="P23" s="1746">
        <v>1.2</v>
      </c>
      <c r="Q23" s="1746">
        <v>1.2</v>
      </c>
      <c r="R23" s="768" t="s">
        <v>607</v>
      </c>
      <c r="S23" s="2"/>
      <c r="T23" s="2"/>
      <c r="U23" s="2"/>
      <c r="V23" s="62"/>
      <c r="W23" s="62"/>
      <c r="X23" s="62"/>
      <c r="Y23" s="1759"/>
      <c r="Z23" s="1759"/>
      <c r="AA23" s="1758">
        <v>1.2</v>
      </c>
    </row>
    <row r="24" spans="1:27" s="343" customFormat="1" ht="25.5">
      <c r="A24" s="522">
        <v>18</v>
      </c>
      <c r="B24" s="1784" t="s">
        <v>4321</v>
      </c>
      <c r="C24" s="1745" t="s">
        <v>4322</v>
      </c>
      <c r="D24" s="1785"/>
      <c r="E24" s="1786">
        <v>0.36</v>
      </c>
      <c r="F24" s="2762"/>
      <c r="G24" s="1671"/>
      <c r="H24" s="1671"/>
      <c r="I24" s="2273"/>
      <c r="J24" s="2273"/>
      <c r="K24" s="2273"/>
      <c r="L24" s="1671"/>
      <c r="M24" s="2273"/>
      <c r="N24" s="2273"/>
      <c r="O24" s="2273"/>
      <c r="P24" s="1746">
        <v>0.36</v>
      </c>
      <c r="Q24" s="1746">
        <v>0.36</v>
      </c>
      <c r="R24" s="768" t="s">
        <v>607</v>
      </c>
      <c r="S24" s="2"/>
      <c r="T24" s="2"/>
      <c r="U24" s="2"/>
      <c r="V24" s="62"/>
      <c r="W24" s="62"/>
      <c r="X24" s="62"/>
      <c r="Y24" s="1759"/>
      <c r="Z24" s="1759"/>
      <c r="AA24" s="1758">
        <v>0.36</v>
      </c>
    </row>
    <row r="25" spans="1:27" s="343" customFormat="1" ht="25.5">
      <c r="A25" s="522">
        <v>19</v>
      </c>
      <c r="B25" s="1784" t="s">
        <v>4323</v>
      </c>
      <c r="C25" s="1745" t="s">
        <v>4324</v>
      </c>
      <c r="D25" s="1785"/>
      <c r="E25" s="1786">
        <v>0.12</v>
      </c>
      <c r="F25" s="2762"/>
      <c r="G25" s="1671"/>
      <c r="H25" s="1671"/>
      <c r="I25" s="2273"/>
      <c r="J25" s="2273"/>
      <c r="K25" s="2273"/>
      <c r="L25" s="1671"/>
      <c r="M25" s="2273"/>
      <c r="N25" s="2273"/>
      <c r="O25" s="2273"/>
      <c r="P25" s="1746">
        <v>0.12</v>
      </c>
      <c r="Q25" s="1746">
        <v>0.12</v>
      </c>
      <c r="R25" s="768" t="s">
        <v>607</v>
      </c>
      <c r="S25" s="2"/>
      <c r="T25" s="2"/>
      <c r="U25" s="2"/>
      <c r="V25" s="62"/>
      <c r="W25" s="62"/>
      <c r="X25" s="62"/>
      <c r="Y25" s="1759"/>
      <c r="Z25" s="1759"/>
      <c r="AA25" s="1758">
        <v>0.12</v>
      </c>
    </row>
    <row r="26" spans="1:27" s="343" customFormat="1" ht="25.5">
      <c r="A26" s="522">
        <v>20</v>
      </c>
      <c r="B26" s="1784" t="s">
        <v>4325</v>
      </c>
      <c r="C26" s="1745" t="s">
        <v>4326</v>
      </c>
      <c r="D26" s="1785"/>
      <c r="E26" s="1786">
        <v>1.8</v>
      </c>
      <c r="F26" s="2765"/>
      <c r="G26" s="437"/>
      <c r="H26" s="437"/>
      <c r="I26" s="2273"/>
      <c r="J26" s="2273"/>
      <c r="K26" s="2273"/>
      <c r="L26" s="437"/>
      <c r="M26" s="2273"/>
      <c r="N26" s="2273"/>
      <c r="O26" s="2273"/>
      <c r="P26" s="1746">
        <v>1.8</v>
      </c>
      <c r="Q26" s="1746">
        <v>1.8</v>
      </c>
      <c r="R26" s="768" t="s">
        <v>607</v>
      </c>
      <c r="S26" s="2"/>
      <c r="T26" s="2"/>
      <c r="U26" s="2"/>
      <c r="V26" s="62"/>
      <c r="W26" s="62"/>
      <c r="X26" s="62"/>
      <c r="Y26" s="1759"/>
      <c r="Z26" s="1759"/>
      <c r="AA26" s="1758">
        <v>1.8</v>
      </c>
    </row>
    <row r="27" spans="1:27" s="343" customFormat="1">
      <c r="A27" s="522">
        <v>21</v>
      </c>
      <c r="B27" s="1784" t="s">
        <v>4327</v>
      </c>
      <c r="C27" s="1745" t="s">
        <v>4328</v>
      </c>
      <c r="D27" s="1785"/>
      <c r="E27" s="1786">
        <v>1</v>
      </c>
      <c r="F27" s="2765"/>
      <c r="G27" s="437"/>
      <c r="H27" s="437"/>
      <c r="I27" s="2273"/>
      <c r="J27" s="2273"/>
      <c r="K27" s="2273"/>
      <c r="L27" s="437"/>
      <c r="M27" s="2273"/>
      <c r="N27" s="2273"/>
      <c r="O27" s="2273"/>
      <c r="P27" s="1746">
        <v>1</v>
      </c>
      <c r="Q27" s="1746">
        <v>1</v>
      </c>
      <c r="R27" s="768" t="s">
        <v>607</v>
      </c>
      <c r="S27" s="2"/>
      <c r="T27" s="2"/>
      <c r="U27" s="2"/>
      <c r="V27" s="62"/>
      <c r="W27" s="62"/>
      <c r="X27" s="62"/>
      <c r="Y27" s="1759"/>
      <c r="Z27" s="1759"/>
      <c r="AA27" s="1758">
        <v>1</v>
      </c>
    </row>
    <row r="28" spans="1:27" s="343" customFormat="1">
      <c r="A28" s="522">
        <v>22</v>
      </c>
      <c r="B28" s="1784" t="s">
        <v>4329</v>
      </c>
      <c r="C28" s="1745" t="s">
        <v>4330</v>
      </c>
      <c r="D28" s="1785"/>
      <c r="E28" s="1786">
        <v>1.5</v>
      </c>
      <c r="F28" s="2765"/>
      <c r="G28" s="437"/>
      <c r="H28" s="437"/>
      <c r="I28" s="2273"/>
      <c r="J28" s="2273"/>
      <c r="K28" s="2273"/>
      <c r="L28" s="437"/>
      <c r="M28" s="2273"/>
      <c r="N28" s="2273"/>
      <c r="O28" s="2273"/>
      <c r="P28" s="1746">
        <v>1.5</v>
      </c>
      <c r="Q28" s="1746">
        <v>1.5</v>
      </c>
      <c r="R28" s="768" t="s">
        <v>607</v>
      </c>
      <c r="S28" s="2"/>
      <c r="T28" s="2"/>
      <c r="U28" s="2"/>
      <c r="V28" s="62"/>
      <c r="W28" s="62"/>
      <c r="X28" s="62"/>
      <c r="Y28" s="1759"/>
      <c r="Z28" s="1759"/>
      <c r="AA28" s="1758">
        <v>1.5</v>
      </c>
    </row>
    <row r="29" spans="1:27" s="343" customFormat="1">
      <c r="A29" s="522">
        <v>23</v>
      </c>
      <c r="B29" s="1784" t="s">
        <v>4331</v>
      </c>
      <c r="C29" s="1745" t="s">
        <v>4332</v>
      </c>
      <c r="D29" s="1785"/>
      <c r="E29" s="1786">
        <v>0.1</v>
      </c>
      <c r="F29" s="2765"/>
      <c r="G29" s="437"/>
      <c r="H29" s="437"/>
      <c r="I29" s="2273"/>
      <c r="J29" s="2273"/>
      <c r="K29" s="2273"/>
      <c r="L29" s="437"/>
      <c r="M29" s="2273"/>
      <c r="N29" s="2273"/>
      <c r="O29" s="2273"/>
      <c r="P29" s="1746">
        <v>0.1</v>
      </c>
      <c r="Q29" s="1746">
        <v>0.1</v>
      </c>
      <c r="R29" s="768" t="s">
        <v>607</v>
      </c>
      <c r="S29" s="2"/>
      <c r="T29" s="2"/>
      <c r="U29" s="2"/>
      <c r="V29" s="62"/>
      <c r="W29" s="62"/>
      <c r="X29" s="62"/>
      <c r="Y29" s="1759"/>
      <c r="Z29" s="1758">
        <v>0.1</v>
      </c>
      <c r="AA29" s="1758"/>
    </row>
    <row r="30" spans="1:27" s="343" customFormat="1" ht="25.5">
      <c r="A30" s="522">
        <v>24</v>
      </c>
      <c r="B30" s="1784" t="s">
        <v>4333</v>
      </c>
      <c r="C30" s="1745" t="s">
        <v>4334</v>
      </c>
      <c r="D30" s="1785"/>
      <c r="E30" s="1786">
        <v>0.15</v>
      </c>
      <c r="F30" s="2765"/>
      <c r="G30" s="437"/>
      <c r="H30" s="437"/>
      <c r="I30" s="2273"/>
      <c r="J30" s="2273"/>
      <c r="K30" s="2273"/>
      <c r="L30" s="437"/>
      <c r="M30" s="2273"/>
      <c r="N30" s="2273"/>
      <c r="O30" s="2273"/>
      <c r="P30" s="1746">
        <v>0.15</v>
      </c>
      <c r="Q30" s="1746">
        <v>0.15</v>
      </c>
      <c r="R30" s="768" t="s">
        <v>607</v>
      </c>
      <c r="S30" s="2"/>
      <c r="T30" s="2"/>
      <c r="U30" s="2"/>
      <c r="V30" s="62"/>
      <c r="W30" s="62"/>
      <c r="X30" s="62"/>
      <c r="Y30" s="1759"/>
      <c r="Z30" s="1759"/>
      <c r="AA30" s="1758">
        <v>0.15</v>
      </c>
    </row>
    <row r="31" spans="1:27" s="343" customFormat="1">
      <c r="A31" s="522">
        <v>25</v>
      </c>
      <c r="B31" s="1784" t="s">
        <v>4335</v>
      </c>
      <c r="C31" s="1745" t="s">
        <v>4336</v>
      </c>
      <c r="D31" s="1785"/>
      <c r="E31" s="1786">
        <v>0.7</v>
      </c>
      <c r="F31" s="2765"/>
      <c r="G31" s="437"/>
      <c r="H31" s="437"/>
      <c r="I31" s="2273"/>
      <c r="J31" s="2273"/>
      <c r="K31" s="2273"/>
      <c r="L31" s="437"/>
      <c r="M31" s="2273"/>
      <c r="N31" s="2273"/>
      <c r="O31" s="2273"/>
      <c r="P31" s="1746">
        <v>0.7</v>
      </c>
      <c r="Q31" s="1746">
        <v>0.7</v>
      </c>
      <c r="R31" s="768" t="s">
        <v>607</v>
      </c>
      <c r="S31" s="2"/>
      <c r="T31" s="2"/>
      <c r="U31" s="2"/>
      <c r="V31" s="62"/>
      <c r="W31" s="62"/>
      <c r="X31" s="62"/>
      <c r="Y31" s="1759"/>
      <c r="Z31" s="1758">
        <v>0.7</v>
      </c>
      <c r="AA31" s="1758"/>
    </row>
    <row r="32" spans="1:27" s="343" customFormat="1">
      <c r="A32" s="522">
        <v>26</v>
      </c>
      <c r="B32" s="1784" t="s">
        <v>4337</v>
      </c>
      <c r="C32" s="1745" t="s">
        <v>4338</v>
      </c>
      <c r="D32" s="1785"/>
      <c r="E32" s="1786">
        <v>0.06</v>
      </c>
      <c r="F32" s="2765"/>
      <c r="G32" s="437"/>
      <c r="H32" s="437"/>
      <c r="I32" s="2273"/>
      <c r="J32" s="2273"/>
      <c r="K32" s="2273"/>
      <c r="L32" s="437"/>
      <c r="M32" s="2273"/>
      <c r="N32" s="2273"/>
      <c r="O32" s="2273"/>
      <c r="P32" s="1746">
        <v>0.06</v>
      </c>
      <c r="Q32" s="1746">
        <v>0.06</v>
      </c>
      <c r="R32" s="768" t="s">
        <v>607</v>
      </c>
      <c r="S32" s="2"/>
      <c r="T32" s="2"/>
      <c r="U32" s="2"/>
      <c r="V32" s="62"/>
      <c r="W32" s="62"/>
      <c r="X32" s="62"/>
      <c r="Y32" s="1759"/>
      <c r="Z32" s="1758">
        <v>0.06</v>
      </c>
      <c r="AA32" s="1758"/>
    </row>
    <row r="33" spans="1:27" s="343" customFormat="1">
      <c r="A33" s="522">
        <v>27</v>
      </c>
      <c r="B33" s="1784" t="s">
        <v>4339</v>
      </c>
      <c r="C33" s="1745" t="s">
        <v>4340</v>
      </c>
      <c r="D33" s="1785"/>
      <c r="E33" s="1786">
        <v>0.5</v>
      </c>
      <c r="F33" s="2765"/>
      <c r="G33" s="437"/>
      <c r="H33" s="437"/>
      <c r="I33" s="2273"/>
      <c r="J33" s="2273"/>
      <c r="K33" s="2273"/>
      <c r="L33" s="437"/>
      <c r="M33" s="2273"/>
      <c r="N33" s="2273"/>
      <c r="O33" s="2273"/>
      <c r="P33" s="1746">
        <v>0.5</v>
      </c>
      <c r="Q33" s="1746">
        <v>0.5</v>
      </c>
      <c r="R33" s="768" t="s">
        <v>607</v>
      </c>
      <c r="S33" s="2"/>
      <c r="T33" s="2"/>
      <c r="U33" s="2"/>
      <c r="V33" s="62"/>
      <c r="W33" s="62"/>
      <c r="X33" s="62"/>
      <c r="Y33" s="1759"/>
      <c r="Z33" s="1759"/>
      <c r="AA33" s="1758">
        <v>0.5</v>
      </c>
    </row>
    <row r="34" spans="1:27" s="343" customFormat="1" ht="25.5">
      <c r="A34" s="522">
        <v>28</v>
      </c>
      <c r="B34" s="1784" t="s">
        <v>4341</v>
      </c>
      <c r="C34" s="1745" t="s">
        <v>4342</v>
      </c>
      <c r="D34" s="1785"/>
      <c r="E34" s="1786">
        <v>0.25</v>
      </c>
      <c r="F34" s="2765"/>
      <c r="G34" s="437"/>
      <c r="H34" s="437"/>
      <c r="I34" s="2273"/>
      <c r="J34" s="2273"/>
      <c r="K34" s="2273"/>
      <c r="L34" s="437"/>
      <c r="M34" s="2273"/>
      <c r="N34" s="2273"/>
      <c r="O34" s="2273"/>
      <c r="P34" s="1746">
        <v>0.25</v>
      </c>
      <c r="Q34" s="1746">
        <v>0.25</v>
      </c>
      <c r="R34" s="768" t="s">
        <v>607</v>
      </c>
      <c r="S34" s="2"/>
      <c r="T34" s="2"/>
      <c r="U34" s="2"/>
      <c r="V34" s="62"/>
      <c r="W34" s="62"/>
      <c r="X34" s="62"/>
      <c r="Y34" s="1759"/>
      <c r="Z34" s="1758">
        <v>0.25</v>
      </c>
      <c r="AA34" s="1758"/>
    </row>
    <row r="35" spans="1:27" s="343" customFormat="1" ht="25.5">
      <c r="A35" s="522">
        <v>29</v>
      </c>
      <c r="B35" s="1784" t="s">
        <v>4343</v>
      </c>
      <c r="C35" s="1745" t="s">
        <v>4344</v>
      </c>
      <c r="D35" s="1785"/>
      <c r="E35" s="1786">
        <v>0.75</v>
      </c>
      <c r="F35" s="2765"/>
      <c r="G35" s="437"/>
      <c r="H35" s="437"/>
      <c r="I35" s="2273"/>
      <c r="J35" s="2273"/>
      <c r="K35" s="2273"/>
      <c r="L35" s="437"/>
      <c r="M35" s="2273"/>
      <c r="N35" s="2273"/>
      <c r="O35" s="2273"/>
      <c r="P35" s="1746">
        <v>0.75</v>
      </c>
      <c r="Q35" s="1746">
        <v>0.75</v>
      </c>
      <c r="R35" s="768" t="s">
        <v>607</v>
      </c>
      <c r="S35" s="2"/>
      <c r="T35" s="2"/>
      <c r="U35" s="2"/>
      <c r="V35" s="62"/>
      <c r="W35" s="62"/>
      <c r="X35" s="62"/>
      <c r="Y35" s="1759"/>
      <c r="Z35" s="1759"/>
      <c r="AA35" s="1758">
        <v>0.75</v>
      </c>
    </row>
    <row r="36" spans="1:27" s="343" customFormat="1">
      <c r="A36" s="522">
        <v>30</v>
      </c>
      <c r="B36" s="1784" t="s">
        <v>4345</v>
      </c>
      <c r="C36" s="1745" t="s">
        <v>4346</v>
      </c>
      <c r="D36" s="1785"/>
      <c r="E36" s="1786">
        <v>0.6</v>
      </c>
      <c r="F36" s="2765"/>
      <c r="G36" s="437"/>
      <c r="H36" s="437"/>
      <c r="I36" s="2273"/>
      <c r="J36" s="2273"/>
      <c r="K36" s="2273"/>
      <c r="L36" s="437"/>
      <c r="M36" s="2273"/>
      <c r="N36" s="2273"/>
      <c r="O36" s="2273"/>
      <c r="P36" s="1746">
        <v>0.6</v>
      </c>
      <c r="Q36" s="1746">
        <v>0.6</v>
      </c>
      <c r="R36" s="768" t="s">
        <v>607</v>
      </c>
      <c r="S36" s="2"/>
      <c r="T36" s="2"/>
      <c r="U36" s="2"/>
      <c r="V36" s="62"/>
      <c r="W36" s="62"/>
      <c r="X36" s="62"/>
      <c r="Y36" s="1759"/>
      <c r="Z36" s="1759"/>
      <c r="AA36" s="1758">
        <v>0.6</v>
      </c>
    </row>
    <row r="37" spans="1:27" s="343" customFormat="1">
      <c r="A37" s="522">
        <v>31</v>
      </c>
      <c r="B37" s="1784" t="s">
        <v>4347</v>
      </c>
      <c r="C37" s="1745" t="s">
        <v>4348</v>
      </c>
      <c r="D37" s="1785"/>
      <c r="E37" s="1786">
        <v>1.5</v>
      </c>
      <c r="F37" s="2765"/>
      <c r="G37" s="437"/>
      <c r="H37" s="437"/>
      <c r="I37" s="2273"/>
      <c r="J37" s="2273"/>
      <c r="K37" s="2273"/>
      <c r="L37" s="437"/>
      <c r="M37" s="2273"/>
      <c r="N37" s="2273"/>
      <c r="O37" s="2273"/>
      <c r="P37" s="1746">
        <v>1.5</v>
      </c>
      <c r="Q37" s="1746">
        <v>1.5</v>
      </c>
      <c r="R37" s="768" t="s">
        <v>607</v>
      </c>
      <c r="S37" s="2"/>
      <c r="T37" s="2"/>
      <c r="U37" s="2"/>
      <c r="V37" s="62"/>
      <c r="W37" s="62"/>
      <c r="X37" s="62"/>
      <c r="Y37" s="1759"/>
      <c r="Z37" s="1759"/>
      <c r="AA37" s="1758">
        <v>1.5</v>
      </c>
    </row>
    <row r="38" spans="1:27" s="343" customFormat="1">
      <c r="A38" s="522">
        <v>32</v>
      </c>
      <c r="B38" s="1784" t="s">
        <v>4349</v>
      </c>
      <c r="C38" s="1745" t="s">
        <v>4350</v>
      </c>
      <c r="D38" s="1785"/>
      <c r="E38" s="1786">
        <v>1</v>
      </c>
      <c r="F38" s="2765"/>
      <c r="G38" s="437"/>
      <c r="H38" s="437"/>
      <c r="I38" s="2273"/>
      <c r="J38" s="2273"/>
      <c r="K38" s="2273"/>
      <c r="L38" s="437"/>
      <c r="M38" s="2273"/>
      <c r="N38" s="2273"/>
      <c r="O38" s="2273"/>
      <c r="P38" s="1746">
        <v>1</v>
      </c>
      <c r="Q38" s="1746">
        <v>1</v>
      </c>
      <c r="R38" s="768" t="s">
        <v>607</v>
      </c>
      <c r="S38" s="2"/>
      <c r="T38" s="2"/>
      <c r="U38" s="2"/>
      <c r="V38" s="62"/>
      <c r="W38" s="62"/>
      <c r="X38" s="62"/>
      <c r="Y38" s="1759"/>
      <c r="Z38" s="1759"/>
      <c r="AA38" s="1758">
        <v>1</v>
      </c>
    </row>
    <row r="39" spans="1:27" s="343" customFormat="1" ht="25.5">
      <c r="A39" s="522">
        <v>33</v>
      </c>
      <c r="B39" s="1784" t="s">
        <v>4351</v>
      </c>
      <c r="C39" s="1745" t="s">
        <v>4352</v>
      </c>
      <c r="D39" s="1785"/>
      <c r="E39" s="1786">
        <v>0.8</v>
      </c>
      <c r="F39" s="2765"/>
      <c r="G39" s="437"/>
      <c r="H39" s="437"/>
      <c r="I39" s="2273"/>
      <c r="J39" s="2273"/>
      <c r="K39" s="2273"/>
      <c r="L39" s="437"/>
      <c r="M39" s="2273"/>
      <c r="N39" s="2273"/>
      <c r="O39" s="2273"/>
      <c r="P39" s="1746">
        <v>0.8</v>
      </c>
      <c r="Q39" s="1746">
        <v>0.8</v>
      </c>
      <c r="R39" s="768" t="s">
        <v>607</v>
      </c>
      <c r="S39" s="2"/>
      <c r="T39" s="2"/>
      <c r="U39" s="2"/>
      <c r="V39" s="62"/>
      <c r="W39" s="62"/>
      <c r="X39" s="62"/>
      <c r="Y39" s="1759"/>
      <c r="Z39" s="1758">
        <v>0.8</v>
      </c>
      <c r="AA39" s="1758"/>
    </row>
    <row r="40" spans="1:27" s="343" customFormat="1" ht="25.5">
      <c r="A40" s="522">
        <v>34</v>
      </c>
      <c r="B40" s="1784" t="s">
        <v>4353</v>
      </c>
      <c r="C40" s="1745" t="s">
        <v>4354</v>
      </c>
      <c r="D40" s="1785"/>
      <c r="E40" s="1786">
        <v>0.4</v>
      </c>
      <c r="F40" s="1746">
        <v>0.4</v>
      </c>
      <c r="G40" s="437"/>
      <c r="H40" s="437" t="s">
        <v>4355</v>
      </c>
      <c r="I40" s="2273"/>
      <c r="J40" s="2273"/>
      <c r="K40" s="2273"/>
      <c r="L40" s="1746">
        <v>0.4</v>
      </c>
      <c r="M40" s="2273"/>
      <c r="N40" s="2273"/>
      <c r="O40" s="2273"/>
      <c r="P40" s="437" t="s">
        <v>4356</v>
      </c>
      <c r="Q40" s="1671"/>
      <c r="R40" s="768" t="s">
        <v>55</v>
      </c>
      <c r="S40" s="2"/>
      <c r="T40" s="2"/>
      <c r="U40" s="2"/>
      <c r="V40" s="62"/>
      <c r="W40" s="62"/>
      <c r="X40" s="62"/>
      <c r="Y40" s="1759"/>
      <c r="Z40" s="1758">
        <v>0.4</v>
      </c>
      <c r="AA40" s="1758"/>
    </row>
    <row r="41" spans="1:27" ht="31.5" customHeight="1">
      <c r="A41" s="1330"/>
      <c r="B41" s="1815" t="s">
        <v>16291</v>
      </c>
      <c r="C41" s="1816"/>
      <c r="D41" s="1817"/>
      <c r="E41" s="1818">
        <f>SUM(E7:E40)</f>
        <v>59.300000000000004</v>
      </c>
      <c r="F41" s="1818">
        <f>SUM(F7:F40)</f>
        <v>5.8500000000000005</v>
      </c>
      <c r="G41" s="1818">
        <f t="shared" ref="G41:L41" si="0">SUM(G7:G40)</f>
        <v>0</v>
      </c>
      <c r="H41" s="1818">
        <f t="shared" si="0"/>
        <v>0</v>
      </c>
      <c r="I41" s="1818">
        <f t="shared" si="0"/>
        <v>0</v>
      </c>
      <c r="J41" s="1818">
        <f t="shared" si="0"/>
        <v>0</v>
      </c>
      <c r="K41" s="1818">
        <f t="shared" si="0"/>
        <v>0</v>
      </c>
      <c r="L41" s="1818">
        <f t="shared" si="0"/>
        <v>5.8500000000000005</v>
      </c>
      <c r="M41" s="1818">
        <f>SUM(M7:M40)</f>
        <v>0</v>
      </c>
      <c r="N41" s="1818">
        <f>SUM(N7:N40)</f>
        <v>0</v>
      </c>
      <c r="O41" s="1818">
        <f t="shared" ref="O41" si="1">SUM(O7:O40)</f>
        <v>0</v>
      </c>
      <c r="P41" s="1818">
        <f t="shared" ref="P41" si="2">SUM(P7:P40)</f>
        <v>53.45</v>
      </c>
      <c r="Q41" s="1818">
        <f>SUM(Q7:Q40)</f>
        <v>53.45</v>
      </c>
      <c r="R41" s="1818">
        <f>SUM(R7:R40)</f>
        <v>0</v>
      </c>
      <c r="S41" s="1818">
        <f t="shared" ref="S41" si="3">SUM(S7:S40)</f>
        <v>0</v>
      </c>
      <c r="T41" s="1818">
        <f>SUM(T7:T40)</f>
        <v>3</v>
      </c>
      <c r="U41" s="1818">
        <f>SUM(U7:U40)</f>
        <v>0</v>
      </c>
      <c r="V41" s="1818">
        <f t="shared" ref="V41" si="4">SUM(V7:V40)</f>
        <v>0</v>
      </c>
      <c r="W41" s="1818">
        <f t="shared" ref="W41" si="5">SUM(W7:W40)</f>
        <v>0</v>
      </c>
      <c r="X41" s="1818">
        <f>SUM(X7:X40)</f>
        <v>11</v>
      </c>
      <c r="Y41" s="1818">
        <f>SUM(Y7:Y40)</f>
        <v>0.75</v>
      </c>
      <c r="Z41" s="1818">
        <f>SUM(Z7:Z40)</f>
        <v>9.370000000000001</v>
      </c>
      <c r="AA41" s="1818">
        <f>SUM(AA7:AA40)</f>
        <v>38.18</v>
      </c>
    </row>
    <row r="42" spans="1:27" ht="25.5" customHeight="1">
      <c r="A42" s="1330"/>
      <c r="B42" s="1822" t="s">
        <v>4357</v>
      </c>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4"/>
    </row>
    <row r="43" spans="1:27" s="343" customFormat="1">
      <c r="A43" s="1330">
        <v>35</v>
      </c>
      <c r="B43" s="511" t="s">
        <v>4358</v>
      </c>
      <c r="C43" s="1331" t="s">
        <v>4359</v>
      </c>
      <c r="D43" s="512"/>
      <c r="E43" s="1791">
        <v>1.8</v>
      </c>
      <c r="F43" s="2762"/>
      <c r="G43" s="1671"/>
      <c r="H43" s="1671"/>
      <c r="I43" s="2273"/>
      <c r="J43" s="2273"/>
      <c r="K43" s="2273"/>
      <c r="L43" s="1671"/>
      <c r="M43" s="2273"/>
      <c r="N43" s="2273"/>
      <c r="O43" s="2273"/>
      <c r="P43" s="1746">
        <v>1.8</v>
      </c>
      <c r="Q43" s="1797">
        <f>SUM(P43)</f>
        <v>1.8</v>
      </c>
      <c r="R43" s="826" t="s">
        <v>607</v>
      </c>
      <c r="S43" s="2"/>
      <c r="T43" s="2"/>
      <c r="U43" s="2"/>
      <c r="V43" s="1691"/>
      <c r="W43" s="1691"/>
      <c r="X43" s="1691"/>
      <c r="Y43" s="1788"/>
      <c r="Z43" s="1788"/>
      <c r="AA43" s="1787">
        <v>1.8</v>
      </c>
    </row>
    <row r="44" spans="1:27" s="343" customFormat="1" ht="25.5">
      <c r="A44" s="1330">
        <v>36</v>
      </c>
      <c r="B44" s="511" t="s">
        <v>4360</v>
      </c>
      <c r="C44" s="1331" t="s">
        <v>4361</v>
      </c>
      <c r="D44" s="512"/>
      <c r="E44" s="1791">
        <v>1.2</v>
      </c>
      <c r="F44" s="2762"/>
      <c r="G44" s="1671"/>
      <c r="H44" s="1671"/>
      <c r="I44" s="2273"/>
      <c r="J44" s="2273"/>
      <c r="K44" s="2273"/>
      <c r="L44" s="1671"/>
      <c r="M44" s="2273"/>
      <c r="N44" s="2273"/>
      <c r="O44" s="2273"/>
      <c r="P44" s="1746">
        <v>1.2</v>
      </c>
      <c r="Q44" s="1746">
        <v>1.2</v>
      </c>
      <c r="R44" s="768" t="s">
        <v>607</v>
      </c>
      <c r="S44" s="2"/>
      <c r="T44" s="2"/>
      <c r="U44" s="2"/>
      <c r="V44" s="62"/>
      <c r="W44" s="62"/>
      <c r="X44" s="62"/>
      <c r="Y44" s="1759"/>
      <c r="Z44" s="1759"/>
      <c r="AA44" s="1758">
        <v>1.2</v>
      </c>
    </row>
    <row r="45" spans="1:27" s="343" customFormat="1" ht="25.5">
      <c r="A45" s="1330">
        <v>37</v>
      </c>
      <c r="B45" s="511" t="s">
        <v>4362</v>
      </c>
      <c r="C45" s="1331" t="s">
        <v>4363</v>
      </c>
      <c r="D45" s="512"/>
      <c r="E45" s="1791">
        <v>0.8</v>
      </c>
      <c r="F45" s="1746">
        <v>0.8</v>
      </c>
      <c r="G45" s="1671"/>
      <c r="H45" s="1671"/>
      <c r="I45" s="2273"/>
      <c r="J45" s="2273"/>
      <c r="K45" s="2273"/>
      <c r="L45" s="1746">
        <v>0.8</v>
      </c>
      <c r="M45" s="2273"/>
      <c r="N45" s="2273"/>
      <c r="O45" s="2273"/>
      <c r="P45" s="2273"/>
      <c r="Q45" s="2273"/>
      <c r="R45" s="768" t="s">
        <v>55</v>
      </c>
      <c r="S45" s="2"/>
      <c r="T45" s="2"/>
      <c r="U45" s="2"/>
      <c r="V45" s="62"/>
      <c r="W45" s="62"/>
      <c r="X45" s="62"/>
      <c r="Y45" s="1758">
        <v>0.8</v>
      </c>
      <c r="Z45" s="1759"/>
      <c r="AA45" s="1758"/>
    </row>
    <row r="46" spans="1:27" s="343" customFormat="1">
      <c r="A46" s="1330">
        <v>38</v>
      </c>
      <c r="B46" s="511" t="s">
        <v>4364</v>
      </c>
      <c r="C46" s="1331" t="s">
        <v>4365</v>
      </c>
      <c r="D46" s="512"/>
      <c r="E46" s="1792">
        <v>0.6</v>
      </c>
      <c r="F46" s="2762"/>
      <c r="G46" s="1671"/>
      <c r="H46" s="1671"/>
      <c r="I46" s="2273"/>
      <c r="J46" s="2273"/>
      <c r="K46" s="2273"/>
      <c r="L46" s="1671"/>
      <c r="M46" s="2273"/>
      <c r="N46" s="2273"/>
      <c r="O46" s="2273"/>
      <c r="P46" s="1746">
        <v>0.6</v>
      </c>
      <c r="Q46" s="1746">
        <v>0.6</v>
      </c>
      <c r="R46" s="768" t="s">
        <v>607</v>
      </c>
      <c r="S46" s="2"/>
      <c r="T46" s="2"/>
      <c r="U46" s="2"/>
      <c r="V46" s="62"/>
      <c r="W46" s="62"/>
      <c r="X46" s="62"/>
      <c r="Y46" s="1759"/>
      <c r="Z46" s="1758">
        <v>0.6</v>
      </c>
      <c r="AA46" s="1758"/>
    </row>
    <row r="47" spans="1:27" s="343" customFormat="1">
      <c r="A47" s="1330">
        <v>39</v>
      </c>
      <c r="B47" s="511" t="s">
        <v>4366</v>
      </c>
      <c r="C47" s="1331" t="s">
        <v>4367</v>
      </c>
      <c r="D47" s="512"/>
      <c r="E47" s="1792">
        <v>0.25</v>
      </c>
      <c r="F47" s="2762"/>
      <c r="G47" s="1671"/>
      <c r="H47" s="1671"/>
      <c r="I47" s="2273"/>
      <c r="J47" s="2273"/>
      <c r="K47" s="2273"/>
      <c r="L47" s="1671"/>
      <c r="M47" s="2273"/>
      <c r="N47" s="2273"/>
      <c r="O47" s="2273"/>
      <c r="P47" s="1746">
        <v>0.25</v>
      </c>
      <c r="Q47" s="1746">
        <v>0.25</v>
      </c>
      <c r="R47" s="768" t="s">
        <v>607</v>
      </c>
      <c r="S47" s="2"/>
      <c r="T47" s="2"/>
      <c r="U47" s="2"/>
      <c r="V47" s="62"/>
      <c r="W47" s="62"/>
      <c r="X47" s="62"/>
      <c r="Y47" s="1758">
        <v>0.25</v>
      </c>
      <c r="Z47" s="1759"/>
      <c r="AA47" s="1758"/>
    </row>
    <row r="48" spans="1:27" s="343" customFormat="1" ht="25.5">
      <c r="A48" s="1330">
        <v>40</v>
      </c>
      <c r="B48" s="511" t="s">
        <v>4368</v>
      </c>
      <c r="C48" s="1331" t="s">
        <v>4369</v>
      </c>
      <c r="D48" s="512"/>
      <c r="E48" s="1792">
        <v>0.5</v>
      </c>
      <c r="F48" s="2762"/>
      <c r="G48" s="1671"/>
      <c r="H48" s="1671"/>
      <c r="I48" s="2273"/>
      <c r="J48" s="2273"/>
      <c r="K48" s="2273"/>
      <c r="L48" s="1671"/>
      <c r="M48" s="2273"/>
      <c r="N48" s="2273"/>
      <c r="O48" s="2273"/>
      <c r="P48" s="1746">
        <v>0.5</v>
      </c>
      <c r="Q48" s="1746">
        <v>0.5</v>
      </c>
      <c r="R48" s="768" t="s">
        <v>607</v>
      </c>
      <c r="S48" s="2"/>
      <c r="T48" s="2"/>
      <c r="U48" s="2"/>
      <c r="V48" s="62"/>
      <c r="W48" s="62"/>
      <c r="X48" s="62"/>
      <c r="Y48" s="1759"/>
      <c r="Z48" s="1758">
        <v>0.5</v>
      </c>
      <c r="AA48" s="1758"/>
    </row>
    <row r="49" spans="1:27" s="343" customFormat="1" ht="25.5">
      <c r="A49" s="1330">
        <v>41</v>
      </c>
      <c r="B49" s="511" t="s">
        <v>4370</v>
      </c>
      <c r="C49" s="1331" t="s">
        <v>4371</v>
      </c>
      <c r="D49" s="512"/>
      <c r="E49" s="1792">
        <v>0.7</v>
      </c>
      <c r="F49" s="2762"/>
      <c r="G49" s="1671"/>
      <c r="H49" s="1671"/>
      <c r="I49" s="2273"/>
      <c r="J49" s="2273"/>
      <c r="K49" s="2273"/>
      <c r="L49" s="1671"/>
      <c r="M49" s="2273"/>
      <c r="N49" s="2273"/>
      <c r="O49" s="2273"/>
      <c r="P49" s="1746">
        <v>0.7</v>
      </c>
      <c r="Q49" s="1746">
        <v>0.7</v>
      </c>
      <c r="R49" s="768" t="s">
        <v>607</v>
      </c>
      <c r="S49" s="2"/>
      <c r="T49" s="2"/>
      <c r="U49" s="2"/>
      <c r="V49" s="62"/>
      <c r="W49" s="62"/>
      <c r="X49" s="62"/>
      <c r="Y49" s="1759"/>
      <c r="Z49" s="1759"/>
      <c r="AA49" s="1758">
        <v>0.7</v>
      </c>
    </row>
    <row r="50" spans="1:27" s="343" customFormat="1" ht="25.5">
      <c r="A50" s="1330">
        <v>42</v>
      </c>
      <c r="B50" s="511" t="s">
        <v>4372</v>
      </c>
      <c r="C50" s="1331" t="s">
        <v>4373</v>
      </c>
      <c r="D50" s="512"/>
      <c r="E50" s="1792">
        <v>0.15</v>
      </c>
      <c r="F50" s="2762"/>
      <c r="G50" s="1671"/>
      <c r="H50" s="1671"/>
      <c r="I50" s="2273"/>
      <c r="J50" s="2273"/>
      <c r="K50" s="2273"/>
      <c r="L50" s="1671"/>
      <c r="M50" s="2273"/>
      <c r="N50" s="2273"/>
      <c r="O50" s="2273"/>
      <c r="P50" s="1746">
        <v>0.15</v>
      </c>
      <c r="Q50" s="1746">
        <v>0.15</v>
      </c>
      <c r="R50" s="768" t="s">
        <v>607</v>
      </c>
      <c r="S50" s="2"/>
      <c r="T50" s="2"/>
      <c r="U50" s="2"/>
      <c r="V50" s="62"/>
      <c r="W50" s="62"/>
      <c r="X50" s="62"/>
      <c r="Y50" s="1759"/>
      <c r="Z50" s="1758">
        <v>0.15</v>
      </c>
      <c r="AA50" s="1758"/>
    </row>
    <row r="51" spans="1:27" s="343" customFormat="1" ht="25.5">
      <c r="A51" s="1330">
        <v>43</v>
      </c>
      <c r="B51" s="511" t="s">
        <v>4374</v>
      </c>
      <c r="C51" s="1331" t="s">
        <v>4375</v>
      </c>
      <c r="D51" s="512"/>
      <c r="E51" s="1792">
        <v>0.4</v>
      </c>
      <c r="F51" s="2762"/>
      <c r="G51" s="1671"/>
      <c r="H51" s="1671"/>
      <c r="I51" s="2273"/>
      <c r="J51" s="2273"/>
      <c r="K51" s="2273"/>
      <c r="L51" s="1671"/>
      <c r="M51" s="2273"/>
      <c r="N51" s="2273"/>
      <c r="O51" s="2273"/>
      <c r="P51" s="1746">
        <v>0.4</v>
      </c>
      <c r="Q51" s="1746">
        <v>0.4</v>
      </c>
      <c r="R51" s="768" t="s">
        <v>607</v>
      </c>
      <c r="S51" s="2"/>
      <c r="T51" s="2"/>
      <c r="U51" s="2"/>
      <c r="V51" s="62"/>
      <c r="W51" s="62"/>
      <c r="X51" s="62"/>
      <c r="Y51" s="1759"/>
      <c r="Z51" s="1758">
        <v>0.4</v>
      </c>
      <c r="AA51" s="1758"/>
    </row>
    <row r="52" spans="1:27" s="343" customFormat="1" ht="51">
      <c r="A52" s="1330">
        <v>44</v>
      </c>
      <c r="B52" s="511" t="s">
        <v>4376</v>
      </c>
      <c r="C52" s="1331" t="s">
        <v>4377</v>
      </c>
      <c r="D52" s="512"/>
      <c r="E52" s="1792">
        <v>12</v>
      </c>
      <c r="F52" s="2762"/>
      <c r="G52" s="1671"/>
      <c r="H52" s="1671"/>
      <c r="I52" s="2273"/>
      <c r="J52" s="2273"/>
      <c r="K52" s="2273"/>
      <c r="L52" s="1671"/>
      <c r="M52" s="2273"/>
      <c r="N52" s="2273"/>
      <c r="O52" s="2273"/>
      <c r="P52" s="1746">
        <v>12</v>
      </c>
      <c r="Q52" s="1746">
        <v>12</v>
      </c>
      <c r="R52" s="768" t="s">
        <v>607</v>
      </c>
      <c r="S52" s="2"/>
      <c r="T52" s="2"/>
      <c r="U52" s="2"/>
      <c r="V52" s="62"/>
      <c r="W52" s="62"/>
      <c r="X52" s="62"/>
      <c r="Y52" s="1759"/>
      <c r="Z52" s="1758">
        <v>12</v>
      </c>
      <c r="AA52" s="1758"/>
    </row>
    <row r="53" spans="1:27" s="343" customFormat="1" ht="25.5">
      <c r="A53" s="1330">
        <v>45</v>
      </c>
      <c r="B53" s="511" t="s">
        <v>4378</v>
      </c>
      <c r="C53" s="1331" t="s">
        <v>4379</v>
      </c>
      <c r="D53" s="512"/>
      <c r="E53" s="1792">
        <v>2</v>
      </c>
      <c r="F53" s="2762"/>
      <c r="G53" s="1671"/>
      <c r="H53" s="1671"/>
      <c r="I53" s="2273"/>
      <c r="J53" s="2273"/>
      <c r="K53" s="2273"/>
      <c r="L53" s="1671"/>
      <c r="M53" s="2273"/>
      <c r="N53" s="2273"/>
      <c r="O53" s="2273"/>
      <c r="P53" s="1746">
        <v>2</v>
      </c>
      <c r="Q53" s="1746">
        <v>2</v>
      </c>
      <c r="R53" s="768" t="s">
        <v>607</v>
      </c>
      <c r="S53" s="2"/>
      <c r="T53" s="2"/>
      <c r="U53" s="2"/>
      <c r="V53" s="62"/>
      <c r="W53" s="62"/>
      <c r="X53" s="62"/>
      <c r="Y53" s="1759"/>
      <c r="Z53" s="1759"/>
      <c r="AA53" s="1758">
        <v>2</v>
      </c>
    </row>
    <row r="54" spans="1:27" s="343" customFormat="1" ht="25.5">
      <c r="A54" s="1330">
        <v>46</v>
      </c>
      <c r="B54" s="511" t="s">
        <v>4380</v>
      </c>
      <c r="C54" s="1331" t="s">
        <v>4381</v>
      </c>
      <c r="D54" s="512"/>
      <c r="E54" s="1792">
        <v>2.7</v>
      </c>
      <c r="F54" s="2762"/>
      <c r="G54" s="1671"/>
      <c r="H54" s="1671"/>
      <c r="I54" s="2273"/>
      <c r="J54" s="2273"/>
      <c r="K54" s="2273"/>
      <c r="L54" s="1671"/>
      <c r="M54" s="2273"/>
      <c r="N54" s="2273"/>
      <c r="O54" s="2273"/>
      <c r="P54" s="2761">
        <v>2.7</v>
      </c>
      <c r="Q54" s="2761">
        <v>2.7</v>
      </c>
      <c r="R54" s="768" t="s">
        <v>607</v>
      </c>
      <c r="S54" s="2"/>
      <c r="T54" s="1790">
        <v>1</v>
      </c>
      <c r="U54" s="2"/>
      <c r="V54" s="62"/>
      <c r="W54" s="62"/>
      <c r="X54" s="62"/>
      <c r="Y54" s="1759"/>
      <c r="Z54" s="1793">
        <v>2.7</v>
      </c>
      <c r="AA54" s="1758"/>
    </row>
    <row r="55" spans="1:27" s="343" customFormat="1" ht="25.5">
      <c r="A55" s="1330">
        <v>47</v>
      </c>
      <c r="B55" s="511" t="s">
        <v>4382</v>
      </c>
      <c r="C55" s="1331" t="s">
        <v>4383</v>
      </c>
      <c r="D55" s="512"/>
      <c r="E55" s="1792">
        <v>0.3</v>
      </c>
      <c r="F55" s="1746">
        <v>0.3</v>
      </c>
      <c r="G55" s="1671"/>
      <c r="H55" s="1671"/>
      <c r="I55" s="2273"/>
      <c r="J55" s="2273"/>
      <c r="K55" s="2273"/>
      <c r="L55" s="1746">
        <v>0.3</v>
      </c>
      <c r="M55" s="2273"/>
      <c r="N55" s="2273"/>
      <c r="O55" s="2273"/>
      <c r="P55" s="1671"/>
      <c r="Q55" s="1671"/>
      <c r="R55" s="768" t="s">
        <v>55</v>
      </c>
      <c r="S55" s="2"/>
      <c r="T55" s="2"/>
      <c r="U55" s="2"/>
      <c r="V55" s="62"/>
      <c r="W55" s="62"/>
      <c r="X55" s="62"/>
      <c r="Y55" s="1759"/>
      <c r="Z55" s="1758">
        <v>0.3</v>
      </c>
      <c r="AA55" s="1758"/>
    </row>
    <row r="56" spans="1:27" s="343" customFormat="1" ht="25.5">
      <c r="A56" s="1330">
        <v>48</v>
      </c>
      <c r="B56" s="511" t="s">
        <v>4384</v>
      </c>
      <c r="C56" s="1331" t="s">
        <v>4385</v>
      </c>
      <c r="D56" s="512"/>
      <c r="E56" s="1792">
        <v>0.6</v>
      </c>
      <c r="F56" s="2762"/>
      <c r="G56" s="1671"/>
      <c r="H56" s="1671"/>
      <c r="I56" s="2273"/>
      <c r="J56" s="2273"/>
      <c r="K56" s="2273"/>
      <c r="L56" s="1671"/>
      <c r="M56" s="2273"/>
      <c r="N56" s="2273"/>
      <c r="O56" s="2273"/>
      <c r="P56" s="1746">
        <v>0.6</v>
      </c>
      <c r="Q56" s="1746">
        <v>0.6</v>
      </c>
      <c r="R56" s="768" t="s">
        <v>607</v>
      </c>
      <c r="S56" s="2"/>
      <c r="T56" s="2"/>
      <c r="U56" s="2"/>
      <c r="V56" s="62"/>
      <c r="W56" s="62"/>
      <c r="X56" s="62"/>
      <c r="Y56" s="1759"/>
      <c r="Z56" s="1759"/>
      <c r="AA56" s="1758">
        <v>0.6</v>
      </c>
    </row>
    <row r="57" spans="1:27" s="343" customFormat="1" ht="25.5">
      <c r="A57" s="1330">
        <v>49</v>
      </c>
      <c r="B57" s="511" t="s">
        <v>4386</v>
      </c>
      <c r="C57" s="1331" t="s">
        <v>4387</v>
      </c>
      <c r="D57" s="512"/>
      <c r="E57" s="1792">
        <v>0.7</v>
      </c>
      <c r="F57" s="1671">
        <v>0.7</v>
      </c>
      <c r="G57" s="1671"/>
      <c r="H57" s="1671"/>
      <c r="I57" s="2273"/>
      <c r="J57" s="2273"/>
      <c r="K57" s="2273"/>
      <c r="L57" s="1671">
        <v>0.7</v>
      </c>
      <c r="M57" s="2273"/>
      <c r="N57" s="2273"/>
      <c r="O57" s="2273"/>
      <c r="P57" s="1671"/>
      <c r="Q57" s="1671"/>
      <c r="R57" s="768" t="s">
        <v>55</v>
      </c>
      <c r="S57" s="2"/>
      <c r="T57" s="2"/>
      <c r="U57" s="2"/>
      <c r="V57" s="62"/>
      <c r="W57" s="62"/>
      <c r="X57" s="62"/>
      <c r="Y57" s="1759"/>
      <c r="Z57" s="1758">
        <v>0.7</v>
      </c>
      <c r="AA57" s="1758"/>
    </row>
    <row r="58" spans="1:27" s="343" customFormat="1" ht="25.5">
      <c r="A58" s="1330">
        <v>50</v>
      </c>
      <c r="B58" s="511" t="s">
        <v>4388</v>
      </c>
      <c r="C58" s="1331" t="s">
        <v>4389</v>
      </c>
      <c r="D58" s="512"/>
      <c r="E58" s="1792">
        <v>0.6</v>
      </c>
      <c r="F58" s="2762"/>
      <c r="G58" s="1671"/>
      <c r="H58" s="1671"/>
      <c r="I58" s="2273"/>
      <c r="J58" s="2273"/>
      <c r="K58" s="2273"/>
      <c r="L58" s="1671"/>
      <c r="M58" s="2273"/>
      <c r="N58" s="2273"/>
      <c r="O58" s="2273"/>
      <c r="P58" s="1746">
        <v>0.6</v>
      </c>
      <c r="Q58" s="1746">
        <v>0.6</v>
      </c>
      <c r="R58" s="1671" t="s">
        <v>607</v>
      </c>
      <c r="S58" s="2"/>
      <c r="T58" s="2"/>
      <c r="U58" s="2"/>
      <c r="V58" s="62"/>
      <c r="W58" s="62"/>
      <c r="X58" s="62"/>
      <c r="Y58" s="1759"/>
      <c r="Z58" s="1759"/>
      <c r="AA58" s="1758">
        <v>0.6</v>
      </c>
    </row>
    <row r="59" spans="1:27" s="343" customFormat="1">
      <c r="A59" s="1330">
        <v>51</v>
      </c>
      <c r="B59" s="511" t="s">
        <v>4390</v>
      </c>
      <c r="C59" s="1331" t="s">
        <v>4391</v>
      </c>
      <c r="D59" s="512"/>
      <c r="E59" s="1792">
        <v>0.3</v>
      </c>
      <c r="F59" s="2762"/>
      <c r="G59" s="1671"/>
      <c r="H59" s="1671"/>
      <c r="I59" s="2273"/>
      <c r="J59" s="2273"/>
      <c r="K59" s="2273"/>
      <c r="L59" s="1671"/>
      <c r="M59" s="2273"/>
      <c r="N59" s="2273"/>
      <c r="O59" s="2273"/>
      <c r="P59" s="1746">
        <v>0.3</v>
      </c>
      <c r="Q59" s="1746">
        <v>0.3</v>
      </c>
      <c r="R59" s="1671" t="s">
        <v>607</v>
      </c>
      <c r="S59" s="2"/>
      <c r="T59" s="2"/>
      <c r="U59" s="2"/>
      <c r="V59" s="62"/>
      <c r="W59" s="62"/>
      <c r="X59" s="62"/>
      <c r="Y59" s="1759"/>
      <c r="Z59" s="1759"/>
      <c r="AA59" s="1758">
        <v>0.3</v>
      </c>
    </row>
    <row r="60" spans="1:27" s="343" customFormat="1" ht="25.5">
      <c r="A60" s="1330">
        <v>52</v>
      </c>
      <c r="B60" s="511" t="s">
        <v>4392</v>
      </c>
      <c r="C60" s="1331" t="s">
        <v>4393</v>
      </c>
      <c r="D60" s="512"/>
      <c r="E60" s="1792">
        <v>0.7</v>
      </c>
      <c r="F60" s="2762"/>
      <c r="G60" s="1671"/>
      <c r="H60" s="1671"/>
      <c r="I60" s="2273"/>
      <c r="J60" s="2273"/>
      <c r="K60" s="2273"/>
      <c r="L60" s="1671"/>
      <c r="M60" s="2273"/>
      <c r="N60" s="2273"/>
      <c r="O60" s="2273"/>
      <c r="P60" s="1746">
        <v>0.7</v>
      </c>
      <c r="Q60" s="1746">
        <v>0.7</v>
      </c>
      <c r="R60" s="1671" t="s">
        <v>607</v>
      </c>
      <c r="S60" s="2"/>
      <c r="T60" s="2"/>
      <c r="U60" s="2"/>
      <c r="V60" s="62"/>
      <c r="W60" s="62"/>
      <c r="X60" s="62"/>
      <c r="Y60" s="1759"/>
      <c r="Z60" s="1759"/>
      <c r="AA60" s="1758">
        <v>0.7</v>
      </c>
    </row>
    <row r="61" spans="1:27" s="343" customFormat="1">
      <c r="A61" s="1330">
        <v>53</v>
      </c>
      <c r="B61" s="511" t="s">
        <v>4394</v>
      </c>
      <c r="C61" s="1331" t="s">
        <v>4395</v>
      </c>
      <c r="D61" s="512"/>
      <c r="E61" s="1792">
        <v>0.5</v>
      </c>
      <c r="F61" s="2762"/>
      <c r="G61" s="1671"/>
      <c r="H61" s="1671"/>
      <c r="I61" s="2273"/>
      <c r="J61" s="2273"/>
      <c r="K61" s="2273"/>
      <c r="L61" s="1671"/>
      <c r="M61" s="2273"/>
      <c r="N61" s="2273"/>
      <c r="O61" s="2273"/>
      <c r="P61" s="1746">
        <v>0.5</v>
      </c>
      <c r="Q61" s="1746">
        <v>0.5</v>
      </c>
      <c r="R61" s="1671" t="s">
        <v>607</v>
      </c>
      <c r="S61" s="2"/>
      <c r="T61" s="2"/>
      <c r="U61" s="2"/>
      <c r="V61" s="62"/>
      <c r="W61" s="62"/>
      <c r="X61" s="62"/>
      <c r="Y61" s="1759"/>
      <c r="Z61" s="1759"/>
      <c r="AA61" s="1758">
        <v>0.5</v>
      </c>
    </row>
    <row r="62" spans="1:27" s="343" customFormat="1">
      <c r="A62" s="1330">
        <v>54</v>
      </c>
      <c r="B62" s="511" t="s">
        <v>4396</v>
      </c>
      <c r="C62" s="1331" t="s">
        <v>4397</v>
      </c>
      <c r="D62" s="512"/>
      <c r="E62" s="1792">
        <v>0.4</v>
      </c>
      <c r="F62" s="2762"/>
      <c r="G62" s="1671"/>
      <c r="H62" s="1671"/>
      <c r="I62" s="2273"/>
      <c r="J62" s="2273"/>
      <c r="K62" s="2273"/>
      <c r="L62" s="1671"/>
      <c r="M62" s="2273"/>
      <c r="N62" s="2273"/>
      <c r="O62" s="2273"/>
      <c r="P62" s="1746">
        <v>0.4</v>
      </c>
      <c r="Q62" s="1746">
        <v>0.4</v>
      </c>
      <c r="R62" s="1671" t="s">
        <v>607</v>
      </c>
      <c r="S62" s="2"/>
      <c r="T62" s="2"/>
      <c r="U62" s="2"/>
      <c r="V62" s="62"/>
      <c r="W62" s="62"/>
      <c r="X62" s="62"/>
      <c r="Y62" s="1759"/>
      <c r="Z62" s="1759"/>
      <c r="AA62" s="1758">
        <v>0.4</v>
      </c>
    </row>
    <row r="63" spans="1:27" s="343" customFormat="1" ht="25.5">
      <c r="A63" s="1330">
        <v>55</v>
      </c>
      <c r="B63" s="511" t="s">
        <v>4398</v>
      </c>
      <c r="C63" s="1331" t="s">
        <v>4399</v>
      </c>
      <c r="D63" s="512"/>
      <c r="E63" s="1792">
        <v>0.5</v>
      </c>
      <c r="F63" s="2762"/>
      <c r="G63" s="1671"/>
      <c r="H63" s="1671"/>
      <c r="I63" s="2273"/>
      <c r="J63" s="2273"/>
      <c r="K63" s="2273"/>
      <c r="L63" s="1671"/>
      <c r="M63" s="2273"/>
      <c r="N63" s="2273"/>
      <c r="O63" s="2273"/>
      <c r="P63" s="1746">
        <v>0.5</v>
      </c>
      <c r="Q63" s="1746">
        <v>0.5</v>
      </c>
      <c r="R63" s="1671" t="s">
        <v>607</v>
      </c>
      <c r="S63" s="2"/>
      <c r="T63" s="2"/>
      <c r="U63" s="2"/>
      <c r="V63" s="62"/>
      <c r="W63" s="62"/>
      <c r="X63" s="62"/>
      <c r="Y63" s="1759"/>
      <c r="Z63" s="1759"/>
      <c r="AA63" s="1758">
        <v>0.5</v>
      </c>
    </row>
    <row r="64" spans="1:27" s="343" customFormat="1" ht="38.25">
      <c r="A64" s="1330">
        <v>56</v>
      </c>
      <c r="B64" s="511" t="s">
        <v>4400</v>
      </c>
      <c r="C64" s="1331" t="s">
        <v>4401</v>
      </c>
      <c r="D64" s="512"/>
      <c r="E64" s="1792">
        <v>2.4500000000000002</v>
      </c>
      <c r="F64" s="2762"/>
      <c r="G64" s="1671"/>
      <c r="H64" s="1671"/>
      <c r="I64" s="2273"/>
      <c r="J64" s="2273"/>
      <c r="K64" s="2273"/>
      <c r="L64" s="1671"/>
      <c r="M64" s="2273"/>
      <c r="N64" s="2273"/>
      <c r="O64" s="2273"/>
      <c r="P64" s="1746">
        <v>2.4500000000000002</v>
      </c>
      <c r="Q64" s="1746">
        <v>2.4500000000000002</v>
      </c>
      <c r="R64" s="1671" t="s">
        <v>607</v>
      </c>
      <c r="S64" s="2"/>
      <c r="T64" s="2"/>
      <c r="U64" s="2"/>
      <c r="V64" s="62"/>
      <c r="W64" s="62"/>
      <c r="X64" s="62"/>
      <c r="Y64" s="1759"/>
      <c r="Z64" s="1758">
        <v>2.4500000000000002</v>
      </c>
      <c r="AA64" s="1758"/>
    </row>
    <row r="65" spans="1:27" s="343" customFormat="1" ht="25.5">
      <c r="A65" s="1330">
        <v>57</v>
      </c>
      <c r="B65" s="511" t="s">
        <v>4402</v>
      </c>
      <c r="C65" s="1331" t="s">
        <v>4403</v>
      </c>
      <c r="D65" s="512"/>
      <c r="E65" s="1792">
        <v>0.3</v>
      </c>
      <c r="F65" s="1746">
        <v>0.3</v>
      </c>
      <c r="G65" s="1746">
        <v>0.3</v>
      </c>
      <c r="H65" s="1671"/>
      <c r="I65" s="2273"/>
      <c r="J65" s="2273"/>
      <c r="K65" s="2273"/>
      <c r="L65" s="1671"/>
      <c r="M65" s="2273"/>
      <c r="N65" s="2273"/>
      <c r="O65" s="2273"/>
      <c r="P65" s="1671"/>
      <c r="Q65" s="1671"/>
      <c r="R65" s="1671" t="s">
        <v>55</v>
      </c>
      <c r="S65" s="2"/>
      <c r="T65" s="2"/>
      <c r="U65" s="2"/>
      <c r="V65" s="62"/>
      <c r="W65" s="62"/>
      <c r="X65" s="62"/>
      <c r="Y65" s="1758">
        <v>0.3</v>
      </c>
      <c r="Z65" s="1759"/>
      <c r="AA65" s="1758"/>
    </row>
    <row r="66" spans="1:27" s="343" customFormat="1" ht="51">
      <c r="A66" s="1330">
        <v>58</v>
      </c>
      <c r="B66" s="511" t="s">
        <v>4404</v>
      </c>
      <c r="C66" s="1331" t="s">
        <v>4405</v>
      </c>
      <c r="D66" s="512"/>
      <c r="E66" s="1792">
        <v>2.75</v>
      </c>
      <c r="F66" s="2762"/>
      <c r="G66" s="1671"/>
      <c r="H66" s="1671"/>
      <c r="I66" s="2273"/>
      <c r="J66" s="2273"/>
      <c r="K66" s="2273"/>
      <c r="L66" s="1671"/>
      <c r="M66" s="2273"/>
      <c r="N66" s="2273"/>
      <c r="O66" s="2273"/>
      <c r="P66" s="1746">
        <v>2.75</v>
      </c>
      <c r="Q66" s="1746">
        <v>2.75</v>
      </c>
      <c r="R66" s="1671" t="s">
        <v>607</v>
      </c>
      <c r="S66" s="2"/>
      <c r="T66" s="2"/>
      <c r="U66" s="2"/>
      <c r="V66" s="62"/>
      <c r="W66" s="62"/>
      <c r="X66" s="62"/>
      <c r="Y66" s="1759"/>
      <c r="Z66" s="1758">
        <v>2.75</v>
      </c>
      <c r="AA66" s="1758"/>
    </row>
    <row r="67" spans="1:27" s="343" customFormat="1" ht="38.25">
      <c r="A67" s="1330">
        <v>59</v>
      </c>
      <c r="B67" s="511" t="s">
        <v>4406</v>
      </c>
      <c r="C67" s="1331" t="s">
        <v>4407</v>
      </c>
      <c r="D67" s="512"/>
      <c r="E67" s="1792">
        <v>2</v>
      </c>
      <c r="F67" s="2762"/>
      <c r="G67" s="1671"/>
      <c r="H67" s="1671"/>
      <c r="I67" s="2273"/>
      <c r="J67" s="2273"/>
      <c r="K67" s="2273"/>
      <c r="L67" s="1671"/>
      <c r="M67" s="2273"/>
      <c r="N67" s="2273"/>
      <c r="O67" s="2273"/>
      <c r="P67" s="1746">
        <v>2</v>
      </c>
      <c r="Q67" s="1746">
        <v>2</v>
      </c>
      <c r="R67" s="1671" t="s">
        <v>607</v>
      </c>
      <c r="S67" s="2"/>
      <c r="T67" s="2"/>
      <c r="U67" s="2"/>
      <c r="V67" s="62"/>
      <c r="W67" s="62"/>
      <c r="X67" s="62"/>
      <c r="Y67" s="1759"/>
      <c r="Z67" s="1758">
        <v>2</v>
      </c>
      <c r="AA67" s="1758"/>
    </row>
    <row r="68" spans="1:27" s="343" customFormat="1">
      <c r="A68" s="1330">
        <v>60</v>
      </c>
      <c r="B68" s="511" t="s">
        <v>4408</v>
      </c>
      <c r="C68" s="1331" t="s">
        <v>4409</v>
      </c>
      <c r="D68" s="512"/>
      <c r="E68" s="1792">
        <v>3.9</v>
      </c>
      <c r="F68" s="2762"/>
      <c r="G68" s="1671"/>
      <c r="H68" s="1671"/>
      <c r="I68" s="2273"/>
      <c r="J68" s="2273"/>
      <c r="K68" s="2273"/>
      <c r="L68" s="1671"/>
      <c r="M68" s="2273"/>
      <c r="N68" s="2273"/>
      <c r="O68" s="2273"/>
      <c r="P68" s="1746">
        <v>3.9</v>
      </c>
      <c r="Q68" s="1746">
        <v>3.9</v>
      </c>
      <c r="R68" s="1671" t="s">
        <v>607</v>
      </c>
      <c r="S68" s="2"/>
      <c r="T68" s="2"/>
      <c r="U68" s="2"/>
      <c r="V68" s="62"/>
      <c r="W68" s="62"/>
      <c r="X68" s="62"/>
      <c r="Y68" s="1759"/>
      <c r="Z68" s="1758">
        <v>3.9</v>
      </c>
      <c r="AA68" s="1758"/>
    </row>
    <row r="69" spans="1:27" s="343" customFormat="1" ht="25.5">
      <c r="A69" s="1330">
        <v>61</v>
      </c>
      <c r="B69" s="511" t="s">
        <v>4410</v>
      </c>
      <c r="C69" s="1331" t="s">
        <v>4411</v>
      </c>
      <c r="D69" s="512"/>
      <c r="E69" s="1792">
        <v>3.5</v>
      </c>
      <c r="F69" s="2762"/>
      <c r="G69" s="1671"/>
      <c r="H69" s="1671"/>
      <c r="I69" s="2273"/>
      <c r="J69" s="2273"/>
      <c r="K69" s="2273"/>
      <c r="L69" s="1671"/>
      <c r="M69" s="2273"/>
      <c r="N69" s="2273"/>
      <c r="O69" s="2273"/>
      <c r="P69" s="1746">
        <v>3.5</v>
      </c>
      <c r="Q69" s="1746">
        <v>3.5</v>
      </c>
      <c r="R69" s="1671" t="s">
        <v>607</v>
      </c>
      <c r="S69" s="2"/>
      <c r="T69" s="2"/>
      <c r="U69" s="2"/>
      <c r="V69" s="62"/>
      <c r="W69" s="62"/>
      <c r="X69" s="62"/>
      <c r="Y69" s="1759"/>
      <c r="Z69" s="1758">
        <v>3.5</v>
      </c>
      <c r="AA69" s="1758"/>
    </row>
    <row r="70" spans="1:27" s="343" customFormat="1" ht="25.5">
      <c r="A70" s="1330">
        <v>62</v>
      </c>
      <c r="B70" s="511" t="s">
        <v>4412</v>
      </c>
      <c r="C70" s="1331" t="s">
        <v>4413</v>
      </c>
      <c r="D70" s="512"/>
      <c r="E70" s="1792">
        <v>1.1000000000000001</v>
      </c>
      <c r="F70" s="2762"/>
      <c r="G70" s="1671"/>
      <c r="H70" s="1671"/>
      <c r="I70" s="2273"/>
      <c r="J70" s="2273"/>
      <c r="K70" s="2273"/>
      <c r="L70" s="1671"/>
      <c r="M70" s="2273"/>
      <c r="N70" s="2273"/>
      <c r="O70" s="2273"/>
      <c r="P70" s="1746">
        <v>1.1000000000000001</v>
      </c>
      <c r="Q70" s="1746">
        <v>1.1000000000000001</v>
      </c>
      <c r="R70" s="1671" t="s">
        <v>607</v>
      </c>
      <c r="S70" s="2"/>
      <c r="T70" s="2"/>
      <c r="U70" s="2"/>
      <c r="V70" s="62"/>
      <c r="W70" s="62"/>
      <c r="X70" s="62"/>
      <c r="Y70" s="1759"/>
      <c r="Z70" s="1758">
        <v>1.1000000000000001</v>
      </c>
      <c r="AA70" s="1758"/>
    </row>
    <row r="71" spans="1:27" s="343" customFormat="1">
      <c r="A71" s="1330">
        <v>63</v>
      </c>
      <c r="B71" s="511" t="s">
        <v>4414</v>
      </c>
      <c r="C71" s="1331" t="s">
        <v>4415</v>
      </c>
      <c r="D71" s="512"/>
      <c r="E71" s="1792">
        <v>0.3</v>
      </c>
      <c r="F71" s="2762"/>
      <c r="G71" s="1671"/>
      <c r="H71" s="1671"/>
      <c r="I71" s="2273"/>
      <c r="J71" s="2273"/>
      <c r="K71" s="2273"/>
      <c r="L71" s="1671"/>
      <c r="M71" s="2273"/>
      <c r="N71" s="2273"/>
      <c r="O71" s="2273"/>
      <c r="P71" s="1746">
        <v>0.3</v>
      </c>
      <c r="Q71" s="1746">
        <v>0.3</v>
      </c>
      <c r="R71" s="1671" t="s">
        <v>607</v>
      </c>
      <c r="S71" s="2"/>
      <c r="T71" s="2"/>
      <c r="U71" s="2"/>
      <c r="V71" s="62"/>
      <c r="W71" s="62"/>
      <c r="X71" s="62"/>
      <c r="Y71" s="1759"/>
      <c r="Z71" s="1759"/>
      <c r="AA71" s="1758">
        <v>0.3</v>
      </c>
    </row>
    <row r="72" spans="1:27" s="343" customFormat="1">
      <c r="A72" s="1330">
        <v>64</v>
      </c>
      <c r="B72" s="511" t="s">
        <v>4416</v>
      </c>
      <c r="C72" s="1331" t="s">
        <v>4417</v>
      </c>
      <c r="D72" s="512"/>
      <c r="E72" s="1792">
        <v>0.4</v>
      </c>
      <c r="F72" s="2762"/>
      <c r="G72" s="1671"/>
      <c r="H72" s="1671"/>
      <c r="I72" s="2273"/>
      <c r="J72" s="2273"/>
      <c r="K72" s="2273"/>
      <c r="L72" s="1671"/>
      <c r="M72" s="2273"/>
      <c r="N72" s="2273"/>
      <c r="O72" s="2273"/>
      <c r="P72" s="1746">
        <v>0.4</v>
      </c>
      <c r="Q72" s="1746">
        <v>0.4</v>
      </c>
      <c r="R72" s="1671" t="s">
        <v>607</v>
      </c>
      <c r="S72" s="2"/>
      <c r="T72" s="2"/>
      <c r="U72" s="2"/>
      <c r="V72" s="62"/>
      <c r="W72" s="62"/>
      <c r="X72" s="62"/>
      <c r="Y72" s="1759"/>
      <c r="Z72" s="1759"/>
      <c r="AA72" s="1758">
        <v>0.4</v>
      </c>
    </row>
    <row r="73" spans="1:27" s="343" customFormat="1" ht="25.5">
      <c r="A73" s="1330">
        <v>65</v>
      </c>
      <c r="B73" s="511" t="s">
        <v>4418</v>
      </c>
      <c r="C73" s="1331" t="s">
        <v>4419</v>
      </c>
      <c r="D73" s="512"/>
      <c r="E73" s="1792">
        <v>1.2</v>
      </c>
      <c r="F73" s="2766">
        <v>1.2</v>
      </c>
      <c r="G73" s="2766">
        <v>1.2</v>
      </c>
      <c r="H73" s="1671"/>
      <c r="I73" s="2273"/>
      <c r="J73" s="2273"/>
      <c r="K73" s="2273"/>
      <c r="L73" s="1671"/>
      <c r="M73" s="2273"/>
      <c r="N73" s="2273"/>
      <c r="O73" s="2273"/>
      <c r="P73" s="1671"/>
      <c r="Q73" s="1671"/>
      <c r="R73" s="1671" t="s">
        <v>55</v>
      </c>
      <c r="S73" s="2"/>
      <c r="T73" s="2"/>
      <c r="U73" s="2"/>
      <c r="V73" s="62"/>
      <c r="W73" s="62"/>
      <c r="X73" s="62"/>
      <c r="Y73" s="1792">
        <v>1.2</v>
      </c>
      <c r="Z73" s="1759"/>
      <c r="AA73" s="1758"/>
    </row>
    <row r="74" spans="1:27" s="343" customFormat="1" ht="25.5">
      <c r="A74" s="1330">
        <v>66</v>
      </c>
      <c r="B74" s="511" t="s">
        <v>4420</v>
      </c>
      <c r="C74" s="1331" t="s">
        <v>4421</v>
      </c>
      <c r="D74" s="512"/>
      <c r="E74" s="1792">
        <v>0.5</v>
      </c>
      <c r="F74" s="2762"/>
      <c r="G74" s="1671"/>
      <c r="H74" s="1671"/>
      <c r="I74" s="2273"/>
      <c r="J74" s="2273"/>
      <c r="K74" s="2273"/>
      <c r="L74" s="1671"/>
      <c r="M74" s="2273"/>
      <c r="N74" s="2273"/>
      <c r="O74" s="2273"/>
      <c r="P74" s="1746">
        <v>0.5</v>
      </c>
      <c r="Q74" s="1746">
        <v>0.5</v>
      </c>
      <c r="R74" s="1671" t="s">
        <v>607</v>
      </c>
      <c r="S74" s="2"/>
      <c r="T74" s="2"/>
      <c r="U74" s="2"/>
      <c r="V74" s="62"/>
      <c r="W74" s="62"/>
      <c r="X74" s="62"/>
      <c r="Y74" s="1759"/>
      <c r="Z74" s="1759"/>
      <c r="AA74" s="1758">
        <v>0.5</v>
      </c>
    </row>
    <row r="75" spans="1:27" s="343" customFormat="1" ht="38.25">
      <c r="A75" s="1330">
        <v>67</v>
      </c>
      <c r="B75" s="511" t="s">
        <v>4422</v>
      </c>
      <c r="C75" s="1331" t="s">
        <v>4423</v>
      </c>
      <c r="D75" s="512"/>
      <c r="E75" s="1792">
        <v>4.55</v>
      </c>
      <c r="F75" s="2762"/>
      <c r="G75" s="1671"/>
      <c r="H75" s="1671"/>
      <c r="I75" s="2273"/>
      <c r="J75" s="2273"/>
      <c r="K75" s="2273"/>
      <c r="L75" s="1671"/>
      <c r="M75" s="2273"/>
      <c r="N75" s="2273"/>
      <c r="O75" s="2273"/>
      <c r="P75" s="1746">
        <v>4.55</v>
      </c>
      <c r="Q75" s="1746">
        <v>4.55</v>
      </c>
      <c r="R75" s="768" t="s">
        <v>607</v>
      </c>
      <c r="S75" s="2"/>
      <c r="T75" s="2"/>
      <c r="U75" s="2"/>
      <c r="V75" s="62"/>
      <c r="W75" s="62"/>
      <c r="X75" s="62"/>
      <c r="Y75" s="1759"/>
      <c r="Z75" s="1758">
        <v>4.55</v>
      </c>
      <c r="AA75" s="1758"/>
    </row>
    <row r="76" spans="1:27" s="343" customFormat="1" ht="25.5">
      <c r="A76" s="1330">
        <v>68</v>
      </c>
      <c r="B76" s="511" t="s">
        <v>4424</v>
      </c>
      <c r="C76" s="1331" t="s">
        <v>4425</v>
      </c>
      <c r="D76" s="512"/>
      <c r="E76" s="1792">
        <v>0.2</v>
      </c>
      <c r="F76" s="2762"/>
      <c r="G76" s="1671"/>
      <c r="H76" s="1671"/>
      <c r="I76" s="2273"/>
      <c r="J76" s="2273"/>
      <c r="K76" s="2273"/>
      <c r="L76" s="1671"/>
      <c r="M76" s="2273"/>
      <c r="N76" s="2273"/>
      <c r="O76" s="2273"/>
      <c r="P76" s="1746">
        <v>0.2</v>
      </c>
      <c r="Q76" s="1746">
        <v>0.2</v>
      </c>
      <c r="R76" s="768" t="s">
        <v>607</v>
      </c>
      <c r="S76" s="2"/>
      <c r="T76" s="2"/>
      <c r="U76" s="2"/>
      <c r="V76" s="62"/>
      <c r="W76" s="62"/>
      <c r="X76" s="62"/>
      <c r="Y76" s="1759"/>
      <c r="Z76" s="1759"/>
      <c r="AA76" s="1758">
        <v>0.2</v>
      </c>
    </row>
    <row r="77" spans="1:27" s="343" customFormat="1" ht="25.5">
      <c r="A77" s="1330">
        <v>69</v>
      </c>
      <c r="B77" s="511" t="s">
        <v>4426</v>
      </c>
      <c r="C77" s="1331" t="s">
        <v>4427</v>
      </c>
      <c r="D77" s="512"/>
      <c r="E77" s="1792">
        <v>0.3</v>
      </c>
      <c r="F77" s="2762"/>
      <c r="G77" s="1671"/>
      <c r="H77" s="1671"/>
      <c r="I77" s="2273"/>
      <c r="J77" s="2273"/>
      <c r="K77" s="2273"/>
      <c r="L77" s="1671"/>
      <c r="M77" s="2273"/>
      <c r="N77" s="2273"/>
      <c r="O77" s="2273"/>
      <c r="P77" s="1746">
        <v>0.3</v>
      </c>
      <c r="Q77" s="1746">
        <v>0.3</v>
      </c>
      <c r="R77" s="768" t="s">
        <v>607</v>
      </c>
      <c r="S77" s="2"/>
      <c r="T77" s="2"/>
      <c r="U77" s="2"/>
      <c r="V77" s="62"/>
      <c r="W77" s="62"/>
      <c r="X77" s="62"/>
      <c r="Y77" s="1759"/>
      <c r="Z77" s="1758">
        <v>0.3</v>
      </c>
      <c r="AA77" s="1758"/>
    </row>
    <row r="78" spans="1:27" s="343" customFormat="1" ht="25.5">
      <c r="A78" s="1330">
        <v>70</v>
      </c>
      <c r="B78" s="511" t="s">
        <v>4428</v>
      </c>
      <c r="C78" s="1331" t="s">
        <v>4429</v>
      </c>
      <c r="D78" s="512"/>
      <c r="E78" s="1792">
        <v>0.5</v>
      </c>
      <c r="F78" s="2762"/>
      <c r="G78" s="1671"/>
      <c r="H78" s="1671"/>
      <c r="I78" s="2273"/>
      <c r="J78" s="2273"/>
      <c r="K78" s="2273"/>
      <c r="L78" s="1671"/>
      <c r="M78" s="2273"/>
      <c r="N78" s="2273"/>
      <c r="O78" s="2273"/>
      <c r="P78" s="1746">
        <v>0.5</v>
      </c>
      <c r="Q78" s="1746">
        <v>0.5</v>
      </c>
      <c r="R78" s="768" t="s">
        <v>607</v>
      </c>
      <c r="S78" s="2"/>
      <c r="T78" s="2"/>
      <c r="U78" s="2"/>
      <c r="V78" s="62"/>
      <c r="W78" s="62"/>
      <c r="X78" s="62"/>
      <c r="Y78" s="1759"/>
      <c r="Z78" s="1758">
        <v>0.5</v>
      </c>
      <c r="AA78" s="1758"/>
    </row>
    <row r="79" spans="1:27" s="343" customFormat="1" ht="38.25">
      <c r="A79" s="1330">
        <v>71</v>
      </c>
      <c r="B79" s="511" t="s">
        <v>4430</v>
      </c>
      <c r="C79" s="1331" t="s">
        <v>4431</v>
      </c>
      <c r="D79" s="512"/>
      <c r="E79" s="1792">
        <v>0.1</v>
      </c>
      <c r="F79" s="1746">
        <v>0.1</v>
      </c>
      <c r="G79" s="1671"/>
      <c r="H79" s="1671"/>
      <c r="I79" s="2273"/>
      <c r="J79" s="2273"/>
      <c r="K79" s="2273"/>
      <c r="L79" s="1746">
        <v>0.1</v>
      </c>
      <c r="M79" s="2273"/>
      <c r="N79" s="2273"/>
      <c r="O79" s="2273"/>
      <c r="P79" s="1671"/>
      <c r="Q79" s="1671"/>
      <c r="R79" s="768" t="s">
        <v>55</v>
      </c>
      <c r="S79" s="2"/>
      <c r="T79" s="2"/>
      <c r="U79" s="2"/>
      <c r="V79" s="62"/>
      <c r="W79" s="62"/>
      <c r="X79" s="62"/>
      <c r="Y79" s="1759"/>
      <c r="Z79" s="1758">
        <v>0.1</v>
      </c>
      <c r="AA79" s="1758"/>
    </row>
    <row r="80" spans="1:27" s="343" customFormat="1" ht="25.5">
      <c r="A80" s="1330">
        <v>72</v>
      </c>
      <c r="B80" s="511" t="s">
        <v>4432</v>
      </c>
      <c r="C80" s="1331" t="s">
        <v>4433</v>
      </c>
      <c r="D80" s="512"/>
      <c r="E80" s="1792">
        <v>0.3</v>
      </c>
      <c r="F80" s="1746">
        <v>0.3</v>
      </c>
      <c r="G80" s="1671"/>
      <c r="H80" s="1671"/>
      <c r="I80" s="2273"/>
      <c r="J80" s="2273"/>
      <c r="K80" s="2273"/>
      <c r="L80" s="1746">
        <v>0.3</v>
      </c>
      <c r="M80" s="2273"/>
      <c r="N80" s="2273"/>
      <c r="O80" s="2273"/>
      <c r="P80" s="1671"/>
      <c r="Q80" s="1671"/>
      <c r="R80" s="768" t="s">
        <v>55</v>
      </c>
      <c r="S80" s="2"/>
      <c r="T80" s="2"/>
      <c r="U80" s="2"/>
      <c r="V80" s="62"/>
      <c r="W80" s="62"/>
      <c r="X80" s="62"/>
      <c r="Y80" s="1759"/>
      <c r="Z80" s="1758">
        <v>0.3</v>
      </c>
      <c r="AA80" s="1758"/>
    </row>
    <row r="81" spans="1:27" s="343" customFormat="1" ht="25.5">
      <c r="A81" s="1330">
        <v>73</v>
      </c>
      <c r="B81" s="511" t="s">
        <v>4434</v>
      </c>
      <c r="C81" s="1331" t="s">
        <v>4435</v>
      </c>
      <c r="D81" s="512"/>
      <c r="E81" s="1792">
        <v>0.3</v>
      </c>
      <c r="F81" s="1746">
        <v>0.3</v>
      </c>
      <c r="G81" s="1671"/>
      <c r="H81" s="1671"/>
      <c r="I81" s="2273"/>
      <c r="J81" s="2273"/>
      <c r="K81" s="2273"/>
      <c r="L81" s="1746">
        <v>0.3</v>
      </c>
      <c r="M81" s="2273"/>
      <c r="N81" s="2273"/>
      <c r="O81" s="2273"/>
      <c r="P81" s="1671"/>
      <c r="Q81" s="1671"/>
      <c r="R81" s="768" t="s">
        <v>55</v>
      </c>
      <c r="S81" s="2"/>
      <c r="T81" s="2"/>
      <c r="U81" s="2"/>
      <c r="V81" s="62"/>
      <c r="W81" s="62"/>
      <c r="X81" s="62"/>
      <c r="Y81" s="1759"/>
      <c r="Z81" s="1758">
        <v>0.3</v>
      </c>
      <c r="AA81" s="1758"/>
    </row>
    <row r="82" spans="1:27" s="343" customFormat="1" ht="25.5">
      <c r="A82" s="1330">
        <v>74</v>
      </c>
      <c r="B82" s="511" t="s">
        <v>4436</v>
      </c>
      <c r="C82" s="1331" t="s">
        <v>4437</v>
      </c>
      <c r="D82" s="512"/>
      <c r="E82" s="1792">
        <v>0.1</v>
      </c>
      <c r="F82" s="1746">
        <v>0.1</v>
      </c>
      <c r="G82" s="1671"/>
      <c r="H82" s="1671"/>
      <c r="I82" s="2273"/>
      <c r="J82" s="2273"/>
      <c r="K82" s="2273"/>
      <c r="L82" s="1746">
        <v>0.1</v>
      </c>
      <c r="M82" s="2273"/>
      <c r="N82" s="2273"/>
      <c r="O82" s="2273"/>
      <c r="P82" s="1671"/>
      <c r="Q82" s="1671"/>
      <c r="R82" s="768" t="s">
        <v>55</v>
      </c>
      <c r="S82" s="2"/>
      <c r="T82" s="2"/>
      <c r="U82" s="2"/>
      <c r="V82" s="62"/>
      <c r="W82" s="62"/>
      <c r="X82" s="62"/>
      <c r="Y82" s="1759"/>
      <c r="Z82" s="1758">
        <v>0.1</v>
      </c>
      <c r="AA82" s="1758"/>
    </row>
    <row r="83" spans="1:27" s="343" customFormat="1" ht="25.5">
      <c r="A83" s="1330">
        <v>75</v>
      </c>
      <c r="B83" s="1789" t="s">
        <v>4438</v>
      </c>
      <c r="C83" s="1331" t="s">
        <v>4439</v>
      </c>
      <c r="D83" s="512"/>
      <c r="E83" s="1792">
        <v>0.4</v>
      </c>
      <c r="F83" s="1671">
        <v>0.22</v>
      </c>
      <c r="G83" s="1671"/>
      <c r="H83" s="1671"/>
      <c r="I83" s="2273"/>
      <c r="J83" s="2273"/>
      <c r="K83" s="2273"/>
      <c r="L83" s="1671">
        <v>0.22</v>
      </c>
      <c r="M83" s="2273"/>
      <c r="N83" s="2273"/>
      <c r="O83" s="2273"/>
      <c r="P83" s="1746">
        <v>0.18</v>
      </c>
      <c r="Q83" s="1746">
        <v>0.18</v>
      </c>
      <c r="R83" s="768" t="s">
        <v>607</v>
      </c>
      <c r="S83" s="2"/>
      <c r="T83" s="2"/>
      <c r="U83" s="2"/>
      <c r="V83" s="62"/>
      <c r="W83" s="62"/>
      <c r="X83" s="62"/>
      <c r="Y83" s="1759"/>
      <c r="Z83" s="1758">
        <v>0.4</v>
      </c>
      <c r="AA83" s="1758"/>
    </row>
    <row r="84" spans="1:27" s="343" customFormat="1" ht="25.5">
      <c r="A84" s="1330">
        <v>76</v>
      </c>
      <c r="B84" s="511" t="s">
        <v>4440</v>
      </c>
      <c r="C84" s="1331" t="s">
        <v>4441</v>
      </c>
      <c r="D84" s="512"/>
      <c r="E84" s="1792">
        <v>0.4</v>
      </c>
      <c r="F84" s="2762"/>
      <c r="G84" s="1671"/>
      <c r="H84" s="1671"/>
      <c r="I84" s="2273"/>
      <c r="J84" s="2273"/>
      <c r="K84" s="2273"/>
      <c r="L84" s="1671"/>
      <c r="M84" s="2273"/>
      <c r="N84" s="2273"/>
      <c r="O84" s="2273"/>
      <c r="P84" s="1746">
        <v>0.4</v>
      </c>
      <c r="Q84" s="1746">
        <v>0.4</v>
      </c>
      <c r="R84" s="768" t="s">
        <v>607</v>
      </c>
      <c r="S84" s="2"/>
      <c r="T84" s="2"/>
      <c r="U84" s="2"/>
      <c r="V84" s="62"/>
      <c r="W84" s="62"/>
      <c r="X84" s="62"/>
      <c r="Y84" s="1759"/>
      <c r="Z84" s="1758">
        <v>0.4</v>
      </c>
      <c r="AA84" s="1758"/>
    </row>
    <row r="85" spans="1:27" s="343" customFormat="1" ht="25.5">
      <c r="A85" s="1330">
        <v>77</v>
      </c>
      <c r="B85" s="511" t="s">
        <v>4442</v>
      </c>
      <c r="C85" s="1331" t="s">
        <v>4443</v>
      </c>
      <c r="D85" s="512"/>
      <c r="E85" s="1792">
        <v>2</v>
      </c>
      <c r="F85" s="2762"/>
      <c r="G85" s="1671"/>
      <c r="H85" s="1671"/>
      <c r="I85" s="2273"/>
      <c r="J85" s="2273"/>
      <c r="K85" s="2273"/>
      <c r="L85" s="1671"/>
      <c r="M85" s="2273"/>
      <c r="N85" s="2273"/>
      <c r="O85" s="2273"/>
      <c r="P85" s="1746">
        <v>2</v>
      </c>
      <c r="Q85" s="1746">
        <v>2</v>
      </c>
      <c r="R85" s="768" t="s">
        <v>607</v>
      </c>
      <c r="S85" s="2"/>
      <c r="T85" s="2"/>
      <c r="U85" s="2"/>
      <c r="V85" s="62"/>
      <c r="W85" s="62"/>
      <c r="X85" s="62"/>
      <c r="Y85" s="1759"/>
      <c r="Z85" s="1758">
        <v>2</v>
      </c>
      <c r="AA85" s="1758"/>
    </row>
    <row r="86" spans="1:27" s="343" customFormat="1" ht="25.5">
      <c r="A86" s="1330">
        <v>78</v>
      </c>
      <c r="B86" s="511" t="s">
        <v>4444</v>
      </c>
      <c r="C86" s="1331" t="s">
        <v>4445</v>
      </c>
      <c r="D86" s="512"/>
      <c r="E86" s="1792">
        <v>0.3</v>
      </c>
      <c r="F86" s="2762"/>
      <c r="G86" s="1671"/>
      <c r="H86" s="1671"/>
      <c r="I86" s="2273"/>
      <c r="J86" s="2273"/>
      <c r="K86" s="2273"/>
      <c r="L86" s="1671"/>
      <c r="M86" s="2273"/>
      <c r="N86" s="2273"/>
      <c r="O86" s="2273"/>
      <c r="P86" s="1746">
        <v>0.3</v>
      </c>
      <c r="Q86" s="1746">
        <v>0.3</v>
      </c>
      <c r="R86" s="768" t="s">
        <v>607</v>
      </c>
      <c r="S86" s="2"/>
      <c r="T86" s="2"/>
      <c r="U86" s="2"/>
      <c r="V86" s="62"/>
      <c r="W86" s="62"/>
      <c r="X86" s="62"/>
      <c r="Y86" s="1759"/>
      <c r="Z86" s="1758">
        <v>0.3</v>
      </c>
      <c r="AA86" s="1758"/>
    </row>
    <row r="87" spans="1:27" s="343" customFormat="1" ht="38.25">
      <c r="A87" s="1330">
        <v>79</v>
      </c>
      <c r="B87" s="511" t="s">
        <v>4446</v>
      </c>
      <c r="C87" s="1331" t="s">
        <v>4447</v>
      </c>
      <c r="D87" s="512"/>
      <c r="E87" s="1792">
        <v>0.4</v>
      </c>
      <c r="F87" s="2762"/>
      <c r="G87" s="1671"/>
      <c r="H87" s="1671"/>
      <c r="I87" s="2273"/>
      <c r="J87" s="2273"/>
      <c r="K87" s="2273"/>
      <c r="L87" s="1671"/>
      <c r="M87" s="2273"/>
      <c r="N87" s="2273"/>
      <c r="O87" s="2273"/>
      <c r="P87" s="1746">
        <v>0.4</v>
      </c>
      <c r="Q87" s="1746">
        <v>0.4</v>
      </c>
      <c r="R87" s="768" t="s">
        <v>607</v>
      </c>
      <c r="S87" s="2"/>
      <c r="T87" s="2"/>
      <c r="U87" s="2"/>
      <c r="V87" s="62"/>
      <c r="W87" s="62"/>
      <c r="X87" s="62"/>
      <c r="Y87" s="1759"/>
      <c r="Z87" s="1758">
        <v>0.4</v>
      </c>
      <c r="AA87" s="1758"/>
    </row>
    <row r="88" spans="1:27" s="343" customFormat="1" ht="38.25">
      <c r="A88" s="1330">
        <v>80</v>
      </c>
      <c r="B88" s="511" t="s">
        <v>4448</v>
      </c>
      <c r="C88" s="1331" t="s">
        <v>4449</v>
      </c>
      <c r="D88" s="512"/>
      <c r="E88" s="1792">
        <v>0.3</v>
      </c>
      <c r="F88" s="2762"/>
      <c r="G88" s="1671"/>
      <c r="H88" s="1671"/>
      <c r="I88" s="2273"/>
      <c r="J88" s="2273"/>
      <c r="K88" s="2273"/>
      <c r="L88" s="1671"/>
      <c r="M88" s="2273"/>
      <c r="N88" s="2273"/>
      <c r="O88" s="2273"/>
      <c r="P88" s="1758">
        <v>0.3</v>
      </c>
      <c r="Q88" s="1758">
        <v>0.3</v>
      </c>
      <c r="R88" s="768" t="s">
        <v>607</v>
      </c>
      <c r="S88" s="2"/>
      <c r="T88" s="2"/>
      <c r="U88" s="2"/>
      <c r="V88" s="62"/>
      <c r="W88" s="62"/>
      <c r="X88" s="62"/>
      <c r="Y88" s="1759"/>
      <c r="Z88" s="1758">
        <v>0.3</v>
      </c>
      <c r="AA88" s="1758"/>
    </row>
    <row r="89" spans="1:27" s="343" customFormat="1" ht="25.5">
      <c r="A89" s="1330">
        <v>81</v>
      </c>
      <c r="B89" s="511" t="s">
        <v>4450</v>
      </c>
      <c r="C89" s="1331" t="s">
        <v>4451</v>
      </c>
      <c r="D89" s="512"/>
      <c r="E89" s="1792">
        <v>0.4</v>
      </c>
      <c r="F89" s="2762"/>
      <c r="G89" s="1671"/>
      <c r="H89" s="1671"/>
      <c r="I89" s="2273"/>
      <c r="J89" s="2273"/>
      <c r="K89" s="2273"/>
      <c r="L89" s="1671"/>
      <c r="M89" s="2273"/>
      <c r="N89" s="2273"/>
      <c r="O89" s="2273"/>
      <c r="P89" s="1758">
        <v>0.4</v>
      </c>
      <c r="Q89" s="1758">
        <v>0.4</v>
      </c>
      <c r="R89" s="768" t="s">
        <v>607</v>
      </c>
      <c r="S89" s="2"/>
      <c r="T89" s="2"/>
      <c r="U89" s="2"/>
      <c r="V89" s="62"/>
      <c r="W89" s="62"/>
      <c r="X89" s="62"/>
      <c r="Y89" s="1759"/>
      <c r="Z89" s="1758">
        <v>0.4</v>
      </c>
      <c r="AA89" s="1758"/>
    </row>
    <row r="90" spans="1:27" s="343" customFormat="1" ht="25.5">
      <c r="A90" s="1330">
        <v>82</v>
      </c>
      <c r="B90" s="511" t="s">
        <v>4452</v>
      </c>
      <c r="C90" s="1331" t="s">
        <v>4453</v>
      </c>
      <c r="D90" s="512"/>
      <c r="E90" s="1792">
        <v>4.7</v>
      </c>
      <c r="F90" s="2762"/>
      <c r="G90" s="1671"/>
      <c r="H90" s="1671"/>
      <c r="I90" s="2273"/>
      <c r="J90" s="2273"/>
      <c r="K90" s="2273"/>
      <c r="L90" s="1671"/>
      <c r="M90" s="2273"/>
      <c r="N90" s="2273"/>
      <c r="O90" s="2273"/>
      <c r="P90" s="1758">
        <v>4.7</v>
      </c>
      <c r="Q90" s="1758">
        <v>4.7</v>
      </c>
      <c r="R90" s="768" t="s">
        <v>607</v>
      </c>
      <c r="S90" s="2"/>
      <c r="T90" s="2"/>
      <c r="U90" s="2"/>
      <c r="V90" s="62"/>
      <c r="W90" s="62"/>
      <c r="X90" s="62"/>
      <c r="Y90" s="1759"/>
      <c r="Z90" s="1758">
        <v>4.7</v>
      </c>
      <c r="AA90" s="1758"/>
    </row>
    <row r="91" spans="1:27" s="343" customFormat="1" ht="25.5">
      <c r="A91" s="1330">
        <v>83</v>
      </c>
      <c r="B91" s="511" t="s">
        <v>4454</v>
      </c>
      <c r="C91" s="1331" t="s">
        <v>4455</v>
      </c>
      <c r="D91" s="512"/>
      <c r="E91" s="1792">
        <v>0.1</v>
      </c>
      <c r="F91" s="2762"/>
      <c r="G91" s="1671"/>
      <c r="H91" s="1671"/>
      <c r="I91" s="2273"/>
      <c r="J91" s="2273"/>
      <c r="K91" s="2273"/>
      <c r="L91" s="1671"/>
      <c r="M91" s="2273"/>
      <c r="N91" s="2273"/>
      <c r="O91" s="2273"/>
      <c r="P91" s="1758">
        <v>0.1</v>
      </c>
      <c r="Q91" s="1758">
        <v>0.1</v>
      </c>
      <c r="R91" s="768" t="s">
        <v>607</v>
      </c>
      <c r="S91" s="2"/>
      <c r="T91" s="2"/>
      <c r="U91" s="2"/>
      <c r="V91" s="62"/>
      <c r="W91" s="62"/>
      <c r="X91" s="62"/>
      <c r="Y91" s="1759"/>
      <c r="Z91" s="1758">
        <v>0.1</v>
      </c>
      <c r="AA91" s="1758"/>
    </row>
    <row r="92" spans="1:27" s="343" customFormat="1" ht="25.5">
      <c r="A92" s="1330">
        <v>84</v>
      </c>
      <c r="B92" s="511" t="s">
        <v>4456</v>
      </c>
      <c r="C92" s="1331" t="s">
        <v>4457</v>
      </c>
      <c r="D92" s="512"/>
      <c r="E92" s="1792">
        <v>0.1</v>
      </c>
      <c r="F92" s="2762"/>
      <c r="G92" s="1671"/>
      <c r="H92" s="1671"/>
      <c r="I92" s="2273"/>
      <c r="J92" s="2273"/>
      <c r="K92" s="2273"/>
      <c r="L92" s="1671"/>
      <c r="M92" s="2273"/>
      <c r="N92" s="2273"/>
      <c r="O92" s="2273"/>
      <c r="P92" s="1758">
        <v>0.1</v>
      </c>
      <c r="Q92" s="1758">
        <v>0.1</v>
      </c>
      <c r="R92" s="768" t="s">
        <v>607</v>
      </c>
      <c r="S92" s="2"/>
      <c r="T92" s="2"/>
      <c r="U92" s="2"/>
      <c r="V92" s="62"/>
      <c r="W92" s="62"/>
      <c r="X92" s="62"/>
      <c r="Y92" s="1759"/>
      <c r="Z92" s="1758">
        <v>0.1</v>
      </c>
      <c r="AA92" s="1758"/>
    </row>
    <row r="93" spans="1:27" s="343" customFormat="1" ht="38.25">
      <c r="A93" s="1330">
        <v>85</v>
      </c>
      <c r="B93" s="511" t="s">
        <v>4458</v>
      </c>
      <c r="C93" s="1331" t="s">
        <v>4459</v>
      </c>
      <c r="D93" s="512"/>
      <c r="E93" s="1792">
        <v>0.1</v>
      </c>
      <c r="F93" s="2762"/>
      <c r="G93" s="1671"/>
      <c r="H93" s="1671"/>
      <c r="I93" s="2273"/>
      <c r="J93" s="2273"/>
      <c r="K93" s="2273"/>
      <c r="L93" s="1671"/>
      <c r="M93" s="2273"/>
      <c r="N93" s="2273"/>
      <c r="O93" s="2273"/>
      <c r="P93" s="1758">
        <v>0.1</v>
      </c>
      <c r="Q93" s="1758">
        <v>0.1</v>
      </c>
      <c r="R93" s="768" t="s">
        <v>607</v>
      </c>
      <c r="S93" s="2"/>
      <c r="T93" s="2"/>
      <c r="U93" s="2"/>
      <c r="V93" s="62"/>
      <c r="W93" s="62"/>
      <c r="X93" s="62"/>
      <c r="Y93" s="1759"/>
      <c r="Z93" s="1758">
        <v>0.1</v>
      </c>
      <c r="AA93" s="1758"/>
    </row>
    <row r="94" spans="1:27" s="343" customFormat="1" ht="25.5">
      <c r="A94" s="1330">
        <v>86</v>
      </c>
      <c r="B94" s="511" t="s">
        <v>4460</v>
      </c>
      <c r="C94" s="1331" t="s">
        <v>4461</v>
      </c>
      <c r="D94" s="512"/>
      <c r="E94" s="1792">
        <v>0.2</v>
      </c>
      <c r="F94" s="2762"/>
      <c r="G94" s="1671"/>
      <c r="H94" s="1671"/>
      <c r="I94" s="2273"/>
      <c r="J94" s="2273"/>
      <c r="K94" s="2273"/>
      <c r="L94" s="1671"/>
      <c r="M94" s="2273"/>
      <c r="N94" s="2273"/>
      <c r="O94" s="2273"/>
      <c r="P94" s="1758">
        <v>0.2</v>
      </c>
      <c r="Q94" s="1758">
        <v>0.2</v>
      </c>
      <c r="R94" s="768" t="s">
        <v>607</v>
      </c>
      <c r="S94" s="2"/>
      <c r="T94" s="2"/>
      <c r="U94" s="2"/>
      <c r="V94" s="62"/>
      <c r="W94" s="62"/>
      <c r="X94" s="62"/>
      <c r="Y94" s="1759"/>
      <c r="Z94" s="1758">
        <v>0.2</v>
      </c>
      <c r="AA94" s="1758"/>
    </row>
    <row r="95" spans="1:27" s="343" customFormat="1" ht="25.5">
      <c r="A95" s="1330">
        <v>87</v>
      </c>
      <c r="B95" s="511" t="s">
        <v>4462</v>
      </c>
      <c r="C95" s="1331" t="s">
        <v>4463</v>
      </c>
      <c r="D95" s="512"/>
      <c r="E95" s="1792">
        <v>0.2</v>
      </c>
      <c r="F95" s="2762"/>
      <c r="G95" s="1671"/>
      <c r="H95" s="1671"/>
      <c r="I95" s="2273"/>
      <c r="J95" s="2273"/>
      <c r="K95" s="2273"/>
      <c r="L95" s="1671"/>
      <c r="M95" s="2273"/>
      <c r="N95" s="2273"/>
      <c r="O95" s="2273"/>
      <c r="P95" s="1758">
        <v>0.2</v>
      </c>
      <c r="Q95" s="1758">
        <v>0.2</v>
      </c>
      <c r="R95" s="768" t="s">
        <v>607</v>
      </c>
      <c r="S95" s="2"/>
      <c r="T95" s="2"/>
      <c r="U95" s="2"/>
      <c r="V95" s="62"/>
      <c r="W95" s="62"/>
      <c r="X95" s="62"/>
      <c r="Y95" s="1759"/>
      <c r="Z95" s="1758">
        <v>0.2</v>
      </c>
      <c r="AA95" s="1758"/>
    </row>
    <row r="96" spans="1:27" s="343" customFormat="1" ht="25.5">
      <c r="A96" s="1330">
        <v>88</v>
      </c>
      <c r="B96" s="511" t="s">
        <v>4464</v>
      </c>
      <c r="C96" s="1331" t="s">
        <v>4465</v>
      </c>
      <c r="D96" s="512"/>
      <c r="E96" s="1792">
        <v>0.2</v>
      </c>
      <c r="F96" s="2762"/>
      <c r="G96" s="1671"/>
      <c r="H96" s="1671"/>
      <c r="I96" s="2273"/>
      <c r="J96" s="2273"/>
      <c r="K96" s="2273"/>
      <c r="L96" s="1671"/>
      <c r="M96" s="2273"/>
      <c r="N96" s="2273"/>
      <c r="O96" s="2273"/>
      <c r="P96" s="1758">
        <v>0.2</v>
      </c>
      <c r="Q96" s="1758">
        <v>0.2</v>
      </c>
      <c r="R96" s="768" t="s">
        <v>607</v>
      </c>
      <c r="S96" s="2"/>
      <c r="T96" s="2"/>
      <c r="U96" s="2"/>
      <c r="V96" s="62"/>
      <c r="W96" s="62"/>
      <c r="X96" s="62"/>
      <c r="Y96" s="1759"/>
      <c r="Z96" s="1758">
        <v>0.2</v>
      </c>
      <c r="AA96" s="1758"/>
    </row>
    <row r="97" spans="1:27" s="343" customFormat="1" ht="25.5">
      <c r="A97" s="1330">
        <v>89</v>
      </c>
      <c r="B97" s="511" t="s">
        <v>4466</v>
      </c>
      <c r="C97" s="1331" t="s">
        <v>4467</v>
      </c>
      <c r="D97" s="512"/>
      <c r="E97" s="1792">
        <v>0.4</v>
      </c>
      <c r="F97" s="2762"/>
      <c r="G97" s="1671"/>
      <c r="H97" s="1671"/>
      <c r="I97" s="2273"/>
      <c r="J97" s="2273"/>
      <c r="K97" s="2273"/>
      <c r="L97" s="1671"/>
      <c r="M97" s="2273"/>
      <c r="N97" s="2273"/>
      <c r="O97" s="2273"/>
      <c r="P97" s="1758">
        <v>0.4</v>
      </c>
      <c r="Q97" s="1758">
        <v>0.4</v>
      </c>
      <c r="R97" s="768" t="s">
        <v>607</v>
      </c>
      <c r="S97" s="2"/>
      <c r="T97" s="2"/>
      <c r="U97" s="2"/>
      <c r="V97" s="62"/>
      <c r="W97" s="62"/>
      <c r="X97" s="62"/>
      <c r="Y97" s="1759"/>
      <c r="Z97" s="1758">
        <v>0.4</v>
      </c>
      <c r="AA97" s="1758"/>
    </row>
    <row r="98" spans="1:27" s="343" customFormat="1">
      <c r="A98" s="1330">
        <v>90</v>
      </c>
      <c r="B98" s="511" t="s">
        <v>4468</v>
      </c>
      <c r="C98" s="1331" t="s">
        <v>4469</v>
      </c>
      <c r="D98" s="512"/>
      <c r="E98" s="1792">
        <v>0.2</v>
      </c>
      <c r="F98" s="2762"/>
      <c r="G98" s="1671"/>
      <c r="H98" s="1671"/>
      <c r="I98" s="2273"/>
      <c r="J98" s="2273"/>
      <c r="K98" s="2273"/>
      <c r="L98" s="1671"/>
      <c r="M98" s="2273"/>
      <c r="N98" s="2273"/>
      <c r="O98" s="2273"/>
      <c r="P98" s="1758">
        <v>0.2</v>
      </c>
      <c r="Q98" s="1758">
        <v>0.2</v>
      </c>
      <c r="R98" s="768" t="s">
        <v>607</v>
      </c>
      <c r="S98" s="2"/>
      <c r="T98" s="2"/>
      <c r="U98" s="2"/>
      <c r="V98" s="62"/>
      <c r="W98" s="62"/>
      <c r="X98" s="62"/>
      <c r="Y98" s="1759"/>
      <c r="Z98" s="1758">
        <v>0.2</v>
      </c>
      <c r="AA98" s="1758"/>
    </row>
    <row r="99" spans="1:27" s="343" customFormat="1" ht="25.5">
      <c r="A99" s="1330">
        <v>91</v>
      </c>
      <c r="B99" s="511" t="s">
        <v>4470</v>
      </c>
      <c r="C99" s="1331" t="s">
        <v>4471</v>
      </c>
      <c r="D99" s="512"/>
      <c r="E99" s="1792">
        <v>0.2</v>
      </c>
      <c r="F99" s="2762"/>
      <c r="G99" s="1671"/>
      <c r="H99" s="1671"/>
      <c r="I99" s="2273"/>
      <c r="J99" s="2273"/>
      <c r="K99" s="2273"/>
      <c r="L99" s="1671"/>
      <c r="M99" s="2273"/>
      <c r="N99" s="2273"/>
      <c r="O99" s="2273"/>
      <c r="P99" s="1758">
        <v>0.2</v>
      </c>
      <c r="Q99" s="1758">
        <v>0.2</v>
      </c>
      <c r="R99" s="768" t="s">
        <v>607</v>
      </c>
      <c r="S99" s="2"/>
      <c r="T99" s="2"/>
      <c r="U99" s="2"/>
      <c r="V99" s="62"/>
      <c r="W99" s="62"/>
      <c r="X99" s="62"/>
      <c r="Y99" s="1759"/>
      <c r="Z99" s="1758">
        <v>0.2</v>
      </c>
      <c r="AA99" s="1758"/>
    </row>
    <row r="100" spans="1:27" s="343" customFormat="1" ht="63.75">
      <c r="A100" s="1330">
        <v>92</v>
      </c>
      <c r="B100" s="511" t="s">
        <v>4472</v>
      </c>
      <c r="C100" s="1331" t="s">
        <v>4473</v>
      </c>
      <c r="D100" s="512"/>
      <c r="E100" s="1792">
        <v>3</v>
      </c>
      <c r="F100" s="2762"/>
      <c r="G100" s="1671"/>
      <c r="H100" s="1671"/>
      <c r="I100" s="2273"/>
      <c r="J100" s="2273"/>
      <c r="K100" s="2273"/>
      <c r="L100" s="1671"/>
      <c r="M100" s="2273"/>
      <c r="N100" s="2273"/>
      <c r="O100" s="2273"/>
      <c r="P100" s="1746">
        <v>3</v>
      </c>
      <c r="Q100" s="1746">
        <v>3</v>
      </c>
      <c r="R100" s="768" t="s">
        <v>607</v>
      </c>
      <c r="S100" s="2"/>
      <c r="T100" s="2"/>
      <c r="U100" s="2"/>
      <c r="V100" s="247"/>
      <c r="W100" s="247"/>
      <c r="X100" s="247"/>
      <c r="Y100" s="521"/>
      <c r="Z100" s="514">
        <v>3</v>
      </c>
      <c r="AA100" s="514"/>
    </row>
    <row r="101" spans="1:27" s="343" customFormat="1" ht="25.5">
      <c r="A101" s="1330">
        <v>93</v>
      </c>
      <c r="B101" s="511" t="s">
        <v>4474</v>
      </c>
      <c r="C101" s="1331" t="s">
        <v>4475</v>
      </c>
      <c r="D101" s="512"/>
      <c r="E101" s="1792">
        <v>7</v>
      </c>
      <c r="F101" s="2762"/>
      <c r="G101" s="1671"/>
      <c r="H101" s="1671"/>
      <c r="I101" s="2273"/>
      <c r="J101" s="2273"/>
      <c r="K101" s="2273"/>
      <c r="L101" s="1671"/>
      <c r="M101" s="2273"/>
      <c r="N101" s="2273"/>
      <c r="O101" s="2273"/>
      <c r="P101" s="1758">
        <v>7</v>
      </c>
      <c r="Q101" s="1794">
        <v>7</v>
      </c>
      <c r="R101" s="768" t="s">
        <v>607</v>
      </c>
      <c r="S101" s="2"/>
      <c r="T101" s="2"/>
      <c r="U101" s="2"/>
      <c r="V101" s="1795"/>
      <c r="W101" s="1795"/>
      <c r="X101" s="1795"/>
      <c r="Y101" s="1796"/>
      <c r="Z101" s="1796"/>
      <c r="AA101" s="1794">
        <v>7</v>
      </c>
    </row>
    <row r="102" spans="1:27" s="343" customFormat="1" ht="25.5">
      <c r="A102" s="1330">
        <v>94</v>
      </c>
      <c r="B102" s="511" t="s">
        <v>4476</v>
      </c>
      <c r="C102" s="1331" t="s">
        <v>4477</v>
      </c>
      <c r="D102" s="512"/>
      <c r="E102" s="1792">
        <v>1.5</v>
      </c>
      <c r="F102" s="2762"/>
      <c r="G102" s="1671"/>
      <c r="H102" s="1671"/>
      <c r="I102" s="2273"/>
      <c r="J102" s="2273"/>
      <c r="K102" s="2273"/>
      <c r="L102" s="1671"/>
      <c r="M102" s="2273"/>
      <c r="N102" s="2273"/>
      <c r="O102" s="2273"/>
      <c r="P102" s="1758">
        <v>1.5</v>
      </c>
      <c r="Q102" s="1794">
        <v>1.5</v>
      </c>
      <c r="R102" s="768" t="s">
        <v>607</v>
      </c>
      <c r="S102" s="2"/>
      <c r="T102" s="2"/>
      <c r="U102" s="2"/>
      <c r="V102" s="1795"/>
      <c r="W102" s="1795"/>
      <c r="X102" s="1795"/>
      <c r="Y102" s="1796"/>
      <c r="Z102" s="1794">
        <v>1.5</v>
      </c>
      <c r="AA102" s="1794"/>
    </row>
    <row r="103" spans="1:27" ht="30.75" customHeight="1">
      <c r="A103" s="525"/>
      <c r="B103" s="1815" t="s">
        <v>16292</v>
      </c>
      <c r="C103" s="1826"/>
      <c r="D103" s="1817"/>
      <c r="E103" s="1818">
        <f>SUM(E43:E102)</f>
        <v>74.550000000000011</v>
      </c>
      <c r="F103" s="1818">
        <f t="shared" ref="F103:H103" si="6">SUM(F43:F102)</f>
        <v>4.3199999999999994</v>
      </c>
      <c r="G103" s="1818">
        <f t="shared" si="6"/>
        <v>1.5</v>
      </c>
      <c r="H103" s="1818">
        <f t="shared" si="6"/>
        <v>0</v>
      </c>
      <c r="I103" s="1818">
        <f t="shared" ref="I103" si="7">SUM(I43:I102)</f>
        <v>0</v>
      </c>
      <c r="J103" s="1818">
        <f t="shared" ref="J103:K103" si="8">SUM(J43:J102)</f>
        <v>0</v>
      </c>
      <c r="K103" s="1818">
        <f t="shared" si="8"/>
        <v>0</v>
      </c>
      <c r="L103" s="1818">
        <f t="shared" ref="L103" si="9">SUM(L43:L102)</f>
        <v>2.8200000000000003</v>
      </c>
      <c r="M103" s="1818">
        <f>SUM(M43:M102)</f>
        <v>0</v>
      </c>
      <c r="N103" s="1818">
        <f t="shared" ref="N103" si="10">SUM(N43:N102)</f>
        <v>0</v>
      </c>
      <c r="O103" s="1818">
        <f t="shared" ref="O103" si="11">SUM(O43:O102)</f>
        <v>0</v>
      </c>
      <c r="P103" s="1818">
        <f t="shared" ref="P103" si="12">SUM(P43:P102)</f>
        <v>70.23</v>
      </c>
      <c r="Q103" s="1818">
        <f>SUM(Q43:Q102)</f>
        <v>70.23</v>
      </c>
      <c r="R103" s="1818">
        <f t="shared" ref="R103" si="13">SUM(R43:R102)</f>
        <v>0</v>
      </c>
      <c r="S103" s="1818">
        <f t="shared" ref="S103" si="14">SUM(S43:S102)</f>
        <v>0</v>
      </c>
      <c r="T103" s="1818">
        <f t="shared" ref="T103" si="15">SUM(T43:T102)</f>
        <v>1</v>
      </c>
      <c r="U103" s="1818">
        <f t="shared" ref="U103" si="16">SUM(U43:U102)</f>
        <v>0</v>
      </c>
      <c r="V103" s="1818">
        <f t="shared" ref="V103" si="17">SUM(V43:V102)</f>
        <v>0</v>
      </c>
      <c r="W103" s="1818">
        <f t="shared" ref="W103" si="18">SUM(W43:W102)</f>
        <v>0</v>
      </c>
      <c r="X103" s="1818">
        <f t="shared" ref="X103" si="19">SUM(X43:X102)</f>
        <v>0</v>
      </c>
      <c r="Y103" s="1818">
        <f>SUM(Y43:Y102)</f>
        <v>2.5499999999999998</v>
      </c>
      <c r="Z103" s="1818">
        <f t="shared" ref="Z103" si="20">SUM(Z43:Z102)</f>
        <v>54.3</v>
      </c>
      <c r="AA103" s="1818">
        <f>SUM(AA43:AA102)</f>
        <v>17.7</v>
      </c>
    </row>
    <row r="104" spans="1:27" ht="30.75" customHeight="1">
      <c r="A104" s="1330"/>
      <c r="B104" s="1822" t="s">
        <v>4478</v>
      </c>
      <c r="C104" s="1820"/>
      <c r="D104" s="1820"/>
      <c r="E104" s="1820"/>
      <c r="F104" s="1820"/>
      <c r="G104" s="1820"/>
      <c r="H104" s="1820"/>
      <c r="I104" s="1820"/>
      <c r="J104" s="1820"/>
      <c r="K104" s="1820"/>
      <c r="L104" s="1820"/>
      <c r="M104" s="1820"/>
      <c r="N104" s="1820"/>
      <c r="O104" s="1820"/>
      <c r="P104" s="1820"/>
      <c r="Q104" s="1820"/>
      <c r="R104" s="1820"/>
      <c r="S104" s="1820"/>
      <c r="T104" s="1820"/>
      <c r="U104" s="1820"/>
      <c r="V104" s="1820"/>
      <c r="W104" s="1820"/>
      <c r="X104" s="1820"/>
      <c r="Y104" s="1820"/>
      <c r="Z104" s="1820"/>
      <c r="AA104" s="1821"/>
    </row>
    <row r="105" spans="1:27" s="343" customFormat="1" ht="38.25">
      <c r="A105" s="1330">
        <v>95</v>
      </c>
      <c r="B105" s="1784" t="s">
        <v>4479</v>
      </c>
      <c r="C105" s="1745" t="s">
        <v>4480</v>
      </c>
      <c r="D105" s="1785"/>
      <c r="E105" s="1786">
        <v>7.9</v>
      </c>
      <c r="F105" s="2762"/>
      <c r="G105" s="1671"/>
      <c r="H105" s="1671"/>
      <c r="I105" s="2273"/>
      <c r="J105" s="2273"/>
      <c r="K105" s="2273"/>
      <c r="L105" s="1671"/>
      <c r="M105" s="2273"/>
      <c r="N105" s="2273"/>
      <c r="O105" s="2273"/>
      <c r="P105" s="1746">
        <v>7.9</v>
      </c>
      <c r="Q105" s="1797">
        <v>7.9</v>
      </c>
      <c r="R105" s="826" t="s">
        <v>607</v>
      </c>
      <c r="S105" s="2"/>
      <c r="T105" s="2"/>
      <c r="U105" s="2"/>
      <c r="V105" s="1691"/>
      <c r="W105" s="1691"/>
      <c r="X105" s="1691"/>
      <c r="Y105" s="1788"/>
      <c r="Z105" s="1797">
        <v>7.9</v>
      </c>
      <c r="AA105" s="1797"/>
    </row>
    <row r="106" spans="1:27" s="343" customFormat="1" ht="38.25">
      <c r="A106" s="1330">
        <v>96</v>
      </c>
      <c r="B106" s="1784" t="s">
        <v>4481</v>
      </c>
      <c r="C106" s="1745" t="s">
        <v>4482</v>
      </c>
      <c r="D106" s="1785"/>
      <c r="E106" s="1786">
        <v>2.8</v>
      </c>
      <c r="F106" s="2762"/>
      <c r="G106" s="1671"/>
      <c r="H106" s="1671"/>
      <c r="I106" s="2273"/>
      <c r="J106" s="2273"/>
      <c r="K106" s="2273"/>
      <c r="L106" s="1671"/>
      <c r="M106" s="2273"/>
      <c r="N106" s="2273"/>
      <c r="O106" s="2273"/>
      <c r="P106" s="1746">
        <v>2.8</v>
      </c>
      <c r="Q106" s="1746">
        <v>2.8</v>
      </c>
      <c r="R106" s="768" t="s">
        <v>607</v>
      </c>
      <c r="S106" s="2"/>
      <c r="T106" s="2"/>
      <c r="U106" s="2"/>
      <c r="V106" s="62"/>
      <c r="W106" s="62"/>
      <c r="X106" s="62"/>
      <c r="Y106" s="1759"/>
      <c r="Z106" s="1746">
        <v>2.8</v>
      </c>
      <c r="AA106" s="1746"/>
    </row>
    <row r="107" spans="1:27" s="343" customFormat="1" ht="25.5">
      <c r="A107" s="1330">
        <v>97</v>
      </c>
      <c r="B107" s="1784" t="s">
        <v>4483</v>
      </c>
      <c r="C107" s="1745" t="s">
        <v>4484</v>
      </c>
      <c r="D107" s="1798"/>
      <c r="E107" s="1786">
        <v>8.33</v>
      </c>
      <c r="F107" s="2762"/>
      <c r="G107" s="1671"/>
      <c r="H107" s="1671"/>
      <c r="I107" s="2273"/>
      <c r="J107" s="2273"/>
      <c r="K107" s="2273"/>
      <c r="L107" s="1671"/>
      <c r="M107" s="2273"/>
      <c r="N107" s="2273"/>
      <c r="O107" s="2273"/>
      <c r="P107" s="1746">
        <v>8.33</v>
      </c>
      <c r="Q107" s="1746">
        <v>8.33</v>
      </c>
      <c r="R107" s="768" t="s">
        <v>607</v>
      </c>
      <c r="S107" s="2"/>
      <c r="T107" s="2"/>
      <c r="U107" s="2"/>
      <c r="V107" s="62"/>
      <c r="W107" s="62"/>
      <c r="X107" s="62"/>
      <c r="Y107" s="1759"/>
      <c r="Z107" s="1746">
        <v>8.33</v>
      </c>
      <c r="AA107" s="1746"/>
    </row>
    <row r="108" spans="1:27" s="343" customFormat="1" ht="25.5">
      <c r="A108" s="1330">
        <v>98</v>
      </c>
      <c r="B108" s="1784" t="s">
        <v>4485</v>
      </c>
      <c r="C108" s="1745" t="s">
        <v>4486</v>
      </c>
      <c r="D108" s="1799"/>
      <c r="E108" s="1786">
        <v>8.98</v>
      </c>
      <c r="F108" s="2762"/>
      <c r="G108" s="1671"/>
      <c r="H108" s="1671"/>
      <c r="I108" s="2273"/>
      <c r="J108" s="2273"/>
      <c r="K108" s="2273"/>
      <c r="L108" s="1671"/>
      <c r="M108" s="2273"/>
      <c r="N108" s="2273"/>
      <c r="O108" s="2273"/>
      <c r="P108" s="1746">
        <v>8.98</v>
      </c>
      <c r="Q108" s="1746">
        <v>8.98</v>
      </c>
      <c r="R108" s="768" t="s">
        <v>607</v>
      </c>
      <c r="S108" s="2"/>
      <c r="T108" s="2"/>
      <c r="U108" s="2"/>
      <c r="V108" s="62"/>
      <c r="W108" s="62"/>
      <c r="X108" s="62"/>
      <c r="Y108" s="1759"/>
      <c r="Z108" s="1746">
        <v>8.98</v>
      </c>
      <c r="AA108" s="1746"/>
    </row>
    <row r="109" spans="1:27" s="343" customFormat="1" ht="51">
      <c r="A109" s="1330">
        <v>99</v>
      </c>
      <c r="B109" s="1784" t="s">
        <v>4487</v>
      </c>
      <c r="C109" s="1745" t="s">
        <v>4488</v>
      </c>
      <c r="D109" s="1785"/>
      <c r="E109" s="1786">
        <v>6.7</v>
      </c>
      <c r="F109" s="2762"/>
      <c r="G109" s="1671"/>
      <c r="H109" s="1671"/>
      <c r="I109" s="2273"/>
      <c r="J109" s="2273"/>
      <c r="K109" s="2273"/>
      <c r="L109" s="1671"/>
      <c r="M109" s="2273"/>
      <c r="N109" s="2273"/>
      <c r="O109" s="2273"/>
      <c r="P109" s="1746">
        <v>6.7</v>
      </c>
      <c r="Q109" s="1746">
        <v>6.7</v>
      </c>
      <c r="R109" s="768" t="s">
        <v>607</v>
      </c>
      <c r="S109" s="2"/>
      <c r="T109" s="2"/>
      <c r="U109" s="2"/>
      <c r="V109" s="62"/>
      <c r="W109" s="62"/>
      <c r="X109" s="62"/>
      <c r="Y109" s="1759"/>
      <c r="Z109" s="1746">
        <v>6.7</v>
      </c>
      <c r="AA109" s="1746"/>
    </row>
    <row r="110" spans="1:27" s="343" customFormat="1">
      <c r="A110" s="1330">
        <v>100</v>
      </c>
      <c r="B110" s="1784" t="s">
        <v>4489</v>
      </c>
      <c r="C110" s="1745" t="s">
        <v>4490</v>
      </c>
      <c r="D110" s="1785"/>
      <c r="E110" s="1786">
        <v>1</v>
      </c>
      <c r="F110" s="2762"/>
      <c r="G110" s="1671"/>
      <c r="H110" s="1671"/>
      <c r="I110" s="2273"/>
      <c r="J110" s="2273"/>
      <c r="K110" s="2273"/>
      <c r="L110" s="1671"/>
      <c r="M110" s="2273"/>
      <c r="N110" s="2273"/>
      <c r="O110" s="2273"/>
      <c r="P110" s="1746">
        <v>1</v>
      </c>
      <c r="Q110" s="1746">
        <v>1</v>
      </c>
      <c r="R110" s="768" t="s">
        <v>607</v>
      </c>
      <c r="S110" s="2"/>
      <c r="T110" s="2"/>
      <c r="U110" s="2"/>
      <c r="V110" s="62"/>
      <c r="W110" s="62"/>
      <c r="X110" s="62"/>
      <c r="Y110" s="1759"/>
      <c r="Z110" s="1746">
        <v>1</v>
      </c>
      <c r="AA110" s="1746"/>
    </row>
    <row r="111" spans="1:27" s="343" customFormat="1">
      <c r="A111" s="1330">
        <v>101</v>
      </c>
      <c r="B111" s="1784" t="s">
        <v>4491</v>
      </c>
      <c r="C111" s="1745" t="s">
        <v>4492</v>
      </c>
      <c r="D111" s="1785"/>
      <c r="E111" s="1786">
        <v>0.7</v>
      </c>
      <c r="F111" s="2762"/>
      <c r="G111" s="1671"/>
      <c r="H111" s="1671"/>
      <c r="I111" s="2273"/>
      <c r="J111" s="2273"/>
      <c r="K111" s="2273"/>
      <c r="L111" s="1671"/>
      <c r="M111" s="2273"/>
      <c r="N111" s="2273"/>
      <c r="O111" s="2273"/>
      <c r="P111" s="1746">
        <v>0.7</v>
      </c>
      <c r="Q111" s="1746">
        <v>0.7</v>
      </c>
      <c r="R111" s="768" t="s">
        <v>607</v>
      </c>
      <c r="S111" s="2"/>
      <c r="T111" s="2"/>
      <c r="U111" s="2"/>
      <c r="V111" s="62"/>
      <c r="W111" s="62"/>
      <c r="X111" s="62"/>
      <c r="Y111" s="1759"/>
      <c r="Z111" s="1759"/>
      <c r="AA111" s="1746">
        <v>0.7</v>
      </c>
    </row>
    <row r="112" spans="1:27" s="343" customFormat="1" ht="25.5">
      <c r="A112" s="1330">
        <v>102</v>
      </c>
      <c r="B112" s="1784" t="s">
        <v>4493</v>
      </c>
      <c r="C112" s="1745" t="s">
        <v>4494</v>
      </c>
      <c r="D112" s="1785"/>
      <c r="E112" s="1786">
        <v>2</v>
      </c>
      <c r="F112" s="2762"/>
      <c r="G112" s="1671"/>
      <c r="H112" s="1671"/>
      <c r="I112" s="2273"/>
      <c r="J112" s="2273"/>
      <c r="K112" s="2273"/>
      <c r="L112" s="1671"/>
      <c r="M112" s="2273"/>
      <c r="N112" s="2273"/>
      <c r="O112" s="2273"/>
      <c r="P112" s="1746">
        <v>2</v>
      </c>
      <c r="Q112" s="1746">
        <v>2</v>
      </c>
      <c r="R112" s="768" t="s">
        <v>607</v>
      </c>
      <c r="S112" s="2"/>
      <c r="T112" s="2"/>
      <c r="U112" s="2"/>
      <c r="V112" s="62"/>
      <c r="W112" s="62"/>
      <c r="X112" s="62"/>
      <c r="Y112" s="1759"/>
      <c r="Z112" s="1746">
        <v>2</v>
      </c>
      <c r="AA112" s="1746"/>
    </row>
    <row r="113" spans="1:27" s="343" customFormat="1" ht="25.5">
      <c r="A113" s="1330">
        <v>103</v>
      </c>
      <c r="B113" s="1784" t="s">
        <v>4495</v>
      </c>
      <c r="C113" s="1745" t="s">
        <v>4496</v>
      </c>
      <c r="D113" s="1785"/>
      <c r="E113" s="1786">
        <v>3.5</v>
      </c>
      <c r="F113" s="2762"/>
      <c r="G113" s="1671"/>
      <c r="H113" s="1671"/>
      <c r="I113" s="2273"/>
      <c r="J113" s="2273"/>
      <c r="K113" s="2273"/>
      <c r="L113" s="1671"/>
      <c r="M113" s="2273"/>
      <c r="N113" s="2273"/>
      <c r="O113" s="2273"/>
      <c r="P113" s="1746">
        <v>3.5</v>
      </c>
      <c r="Q113" s="1746">
        <v>3.5</v>
      </c>
      <c r="R113" s="768" t="s">
        <v>607</v>
      </c>
      <c r="S113" s="2"/>
      <c r="T113" s="2"/>
      <c r="U113" s="2"/>
      <c r="V113" s="62"/>
      <c r="W113" s="62"/>
      <c r="X113" s="62"/>
      <c r="Y113" s="1759"/>
      <c r="Z113" s="1746">
        <v>3.5</v>
      </c>
      <c r="AA113" s="1746"/>
    </row>
    <row r="114" spans="1:27" s="343" customFormat="1">
      <c r="A114" s="1330">
        <v>104</v>
      </c>
      <c r="B114" s="1784" t="s">
        <v>4497</v>
      </c>
      <c r="C114" s="1745" t="s">
        <v>4498</v>
      </c>
      <c r="D114" s="1785"/>
      <c r="E114" s="1786">
        <v>1.5</v>
      </c>
      <c r="F114" s="2762"/>
      <c r="G114" s="1671"/>
      <c r="H114" s="1671"/>
      <c r="I114" s="2273"/>
      <c r="J114" s="2273"/>
      <c r="K114" s="2273"/>
      <c r="L114" s="1671"/>
      <c r="M114" s="2273"/>
      <c r="N114" s="2273"/>
      <c r="O114" s="2273"/>
      <c r="P114" s="1746">
        <v>1.5</v>
      </c>
      <c r="Q114" s="1746">
        <v>1.5</v>
      </c>
      <c r="R114" s="1671" t="s">
        <v>607</v>
      </c>
      <c r="S114" s="2"/>
      <c r="T114" s="2"/>
      <c r="U114" s="2"/>
      <c r="V114" s="62"/>
      <c r="W114" s="62"/>
      <c r="X114" s="62"/>
      <c r="Y114" s="1759"/>
      <c r="Z114" s="1746">
        <v>1.5</v>
      </c>
      <c r="AA114" s="1746"/>
    </row>
    <row r="115" spans="1:27" s="343" customFormat="1">
      <c r="A115" s="1330">
        <v>105</v>
      </c>
      <c r="B115" s="1784" t="s">
        <v>4499</v>
      </c>
      <c r="C115" s="1745" t="s">
        <v>4500</v>
      </c>
      <c r="D115" s="1785"/>
      <c r="E115" s="1786">
        <v>0.3</v>
      </c>
      <c r="F115" s="2762"/>
      <c r="G115" s="1671"/>
      <c r="H115" s="1671"/>
      <c r="I115" s="2273"/>
      <c r="J115" s="2273"/>
      <c r="K115" s="2273"/>
      <c r="L115" s="1671"/>
      <c r="M115" s="2273"/>
      <c r="N115" s="2273"/>
      <c r="O115" s="2273"/>
      <c r="P115" s="1746">
        <v>0.3</v>
      </c>
      <c r="Q115" s="1746">
        <v>0.3</v>
      </c>
      <c r="R115" s="1671" t="s">
        <v>607</v>
      </c>
      <c r="S115" s="2"/>
      <c r="T115" s="2"/>
      <c r="U115" s="2"/>
      <c r="V115" s="62"/>
      <c r="W115" s="62"/>
      <c r="X115" s="62"/>
      <c r="Y115" s="1759"/>
      <c r="Z115" s="1746">
        <v>0.3</v>
      </c>
      <c r="AA115" s="1746"/>
    </row>
    <row r="116" spans="1:27" s="343" customFormat="1">
      <c r="A116" s="1330">
        <v>106</v>
      </c>
      <c r="B116" s="1784" t="s">
        <v>4501</v>
      </c>
      <c r="C116" s="1745" t="s">
        <v>4502</v>
      </c>
      <c r="D116" s="1785"/>
      <c r="E116" s="1786">
        <v>2.5</v>
      </c>
      <c r="F116" s="2762"/>
      <c r="G116" s="1671"/>
      <c r="H116" s="1671"/>
      <c r="I116" s="2273"/>
      <c r="J116" s="2273"/>
      <c r="K116" s="2273"/>
      <c r="L116" s="1671"/>
      <c r="M116" s="2273"/>
      <c r="N116" s="2273"/>
      <c r="O116" s="2273"/>
      <c r="P116" s="1746">
        <v>2.5</v>
      </c>
      <c r="Q116" s="1746">
        <v>2.5</v>
      </c>
      <c r="R116" s="1671" t="s">
        <v>607</v>
      </c>
      <c r="S116" s="2"/>
      <c r="T116" s="2"/>
      <c r="U116" s="2"/>
      <c r="V116" s="62"/>
      <c r="W116" s="62"/>
      <c r="X116" s="62"/>
      <c r="Y116" s="1759"/>
      <c r="Z116" s="1759"/>
      <c r="AA116" s="1746">
        <v>2.5</v>
      </c>
    </row>
    <row r="117" spans="1:27" s="343" customFormat="1">
      <c r="A117" s="1330">
        <v>107</v>
      </c>
      <c r="B117" s="1784" t="s">
        <v>4503</v>
      </c>
      <c r="C117" s="1745" t="s">
        <v>4504</v>
      </c>
      <c r="D117" s="1785"/>
      <c r="E117" s="1786">
        <v>0.6</v>
      </c>
      <c r="F117" s="2762"/>
      <c r="G117" s="1671"/>
      <c r="H117" s="1671"/>
      <c r="I117" s="2273"/>
      <c r="J117" s="2273"/>
      <c r="K117" s="2273"/>
      <c r="L117" s="1671"/>
      <c r="M117" s="2273"/>
      <c r="N117" s="2273"/>
      <c r="O117" s="2273"/>
      <c r="P117" s="1746">
        <v>0.6</v>
      </c>
      <c r="Q117" s="1746">
        <v>0.6</v>
      </c>
      <c r="R117" s="1671" t="s">
        <v>607</v>
      </c>
      <c r="S117" s="2"/>
      <c r="T117" s="2"/>
      <c r="U117" s="2"/>
      <c r="V117" s="62"/>
      <c r="W117" s="62"/>
      <c r="X117" s="62"/>
      <c r="Y117" s="1759"/>
      <c r="Z117" s="1746">
        <v>0.6</v>
      </c>
      <c r="AA117" s="1746"/>
    </row>
    <row r="118" spans="1:27" s="343" customFormat="1" ht="25.5">
      <c r="A118" s="1330">
        <v>108</v>
      </c>
      <c r="B118" s="1784" t="s">
        <v>4505</v>
      </c>
      <c r="C118" s="1745" t="s">
        <v>4506</v>
      </c>
      <c r="D118" s="1785"/>
      <c r="E118" s="1786">
        <v>0.3</v>
      </c>
      <c r="F118" s="2762"/>
      <c r="G118" s="1671"/>
      <c r="H118" s="1671"/>
      <c r="I118" s="2273"/>
      <c r="J118" s="2273"/>
      <c r="K118" s="2273"/>
      <c r="L118" s="1671"/>
      <c r="M118" s="2273"/>
      <c r="N118" s="2273"/>
      <c r="O118" s="2273"/>
      <c r="P118" s="1746">
        <v>0.3</v>
      </c>
      <c r="Q118" s="1746">
        <v>0.3</v>
      </c>
      <c r="R118" s="1671" t="s">
        <v>607</v>
      </c>
      <c r="S118" s="2"/>
      <c r="T118" s="2"/>
      <c r="U118" s="2"/>
      <c r="V118" s="62"/>
      <c r="W118" s="62"/>
      <c r="X118" s="62"/>
      <c r="Y118" s="1746">
        <v>0.3</v>
      </c>
      <c r="Z118" s="1759"/>
      <c r="AA118" s="1746"/>
    </row>
    <row r="119" spans="1:27" s="343" customFormat="1">
      <c r="A119" s="1330">
        <v>109</v>
      </c>
      <c r="B119" s="1784" t="s">
        <v>4507</v>
      </c>
      <c r="C119" s="1745" t="s">
        <v>4508</v>
      </c>
      <c r="D119" s="1785"/>
      <c r="E119" s="1786">
        <v>0.6</v>
      </c>
      <c r="F119" s="2762"/>
      <c r="G119" s="1671"/>
      <c r="H119" s="1671"/>
      <c r="I119" s="2273"/>
      <c r="J119" s="2273"/>
      <c r="K119" s="2273"/>
      <c r="L119" s="1671"/>
      <c r="M119" s="2273"/>
      <c r="N119" s="2273"/>
      <c r="O119" s="2273"/>
      <c r="P119" s="1746">
        <v>0.6</v>
      </c>
      <c r="Q119" s="1746">
        <v>0.6</v>
      </c>
      <c r="R119" s="1671" t="s">
        <v>607</v>
      </c>
      <c r="S119" s="2"/>
      <c r="T119" s="2"/>
      <c r="U119" s="2"/>
      <c r="V119" s="62"/>
      <c r="W119" s="62"/>
      <c r="X119" s="62"/>
      <c r="Y119" s="1759"/>
      <c r="Z119" s="1759"/>
      <c r="AA119" s="1746">
        <v>0.6</v>
      </c>
    </row>
    <row r="120" spans="1:27" s="343" customFormat="1" ht="25.5">
      <c r="A120" s="1330">
        <v>110</v>
      </c>
      <c r="B120" s="1784" t="s">
        <v>4509</v>
      </c>
      <c r="C120" s="1745" t="s">
        <v>4510</v>
      </c>
      <c r="D120" s="1785"/>
      <c r="E120" s="1786">
        <v>0.5</v>
      </c>
      <c r="F120" s="2762"/>
      <c r="G120" s="1671"/>
      <c r="H120" s="1671"/>
      <c r="I120" s="2273"/>
      <c r="J120" s="2273"/>
      <c r="K120" s="2273"/>
      <c r="L120" s="1671"/>
      <c r="M120" s="2273"/>
      <c r="N120" s="2273"/>
      <c r="O120" s="2273"/>
      <c r="P120" s="1746">
        <v>0.5</v>
      </c>
      <c r="Q120" s="1746">
        <v>0.5</v>
      </c>
      <c r="R120" s="1671" t="s">
        <v>607</v>
      </c>
      <c r="S120" s="2"/>
      <c r="T120" s="2"/>
      <c r="U120" s="2"/>
      <c r="V120" s="62"/>
      <c r="W120" s="62"/>
      <c r="X120" s="62"/>
      <c r="Y120" s="1759"/>
      <c r="Z120" s="1746">
        <v>0.5</v>
      </c>
      <c r="AA120" s="1746"/>
    </row>
    <row r="121" spans="1:27" s="343" customFormat="1" ht="25.5">
      <c r="A121" s="1330">
        <v>111</v>
      </c>
      <c r="B121" s="1784" t="s">
        <v>4511</v>
      </c>
      <c r="C121" s="1745" t="s">
        <v>4512</v>
      </c>
      <c r="D121" s="1785"/>
      <c r="E121" s="1786">
        <v>2.2000000000000002</v>
      </c>
      <c r="F121" s="2762"/>
      <c r="G121" s="1671"/>
      <c r="H121" s="1671"/>
      <c r="I121" s="2273"/>
      <c r="J121" s="2273"/>
      <c r="K121" s="2273"/>
      <c r="L121" s="1671"/>
      <c r="M121" s="2273"/>
      <c r="N121" s="2273"/>
      <c r="O121" s="2273"/>
      <c r="P121" s="1746">
        <v>2.2000000000000002</v>
      </c>
      <c r="Q121" s="1746">
        <v>2.2000000000000002</v>
      </c>
      <c r="R121" s="1671" t="s">
        <v>607</v>
      </c>
      <c r="S121" s="2"/>
      <c r="T121" s="2"/>
      <c r="U121" s="2"/>
      <c r="V121" s="62"/>
      <c r="W121" s="62"/>
      <c r="X121" s="62"/>
      <c r="Y121" s="1759"/>
      <c r="Z121" s="1746">
        <v>2.2000000000000002</v>
      </c>
      <c r="AA121" s="1746"/>
    </row>
    <row r="122" spans="1:27" s="343" customFormat="1">
      <c r="A122" s="1330">
        <v>112</v>
      </c>
      <c r="B122" s="1784" t="s">
        <v>4513</v>
      </c>
      <c r="C122" s="1745" t="s">
        <v>4514</v>
      </c>
      <c r="D122" s="1785"/>
      <c r="E122" s="1786">
        <v>4.5</v>
      </c>
      <c r="F122" s="2762"/>
      <c r="G122" s="1671"/>
      <c r="H122" s="1671"/>
      <c r="I122" s="2273"/>
      <c r="J122" s="2273"/>
      <c r="K122" s="2273"/>
      <c r="L122" s="1671"/>
      <c r="M122" s="2273"/>
      <c r="N122" s="2273"/>
      <c r="O122" s="2273"/>
      <c r="P122" s="1746">
        <v>4.5</v>
      </c>
      <c r="Q122" s="1746">
        <v>4.5</v>
      </c>
      <c r="R122" s="1671" t="s">
        <v>607</v>
      </c>
      <c r="S122" s="2"/>
      <c r="T122" s="2"/>
      <c r="U122" s="2"/>
      <c r="V122" s="62"/>
      <c r="W122" s="62"/>
      <c r="X122" s="62"/>
      <c r="Y122" s="1759"/>
      <c r="Z122" s="1746">
        <v>4.5</v>
      </c>
      <c r="AA122" s="1746"/>
    </row>
    <row r="123" spans="1:27" s="343" customFormat="1" ht="25.5">
      <c r="A123" s="1330">
        <v>113</v>
      </c>
      <c r="B123" s="1784" t="s">
        <v>4515</v>
      </c>
      <c r="C123" s="1745" t="s">
        <v>4516</v>
      </c>
      <c r="D123" s="1785"/>
      <c r="E123" s="1786">
        <v>3.2</v>
      </c>
      <c r="F123" s="2762"/>
      <c r="G123" s="1671"/>
      <c r="H123" s="1671"/>
      <c r="I123" s="2273"/>
      <c r="J123" s="2273"/>
      <c r="K123" s="2273"/>
      <c r="L123" s="1671"/>
      <c r="M123" s="2273"/>
      <c r="N123" s="2273"/>
      <c r="O123" s="2273"/>
      <c r="P123" s="1746">
        <v>3.2</v>
      </c>
      <c r="Q123" s="1746">
        <v>3.2</v>
      </c>
      <c r="R123" s="1671" t="s">
        <v>607</v>
      </c>
      <c r="S123" s="2"/>
      <c r="T123" s="2"/>
      <c r="U123" s="2"/>
      <c r="V123" s="62"/>
      <c r="W123" s="62"/>
      <c r="X123" s="62"/>
      <c r="Y123" s="1759"/>
      <c r="Z123" s="1759"/>
      <c r="AA123" s="1746">
        <v>3.2</v>
      </c>
    </row>
    <row r="124" spans="1:27" s="343" customFormat="1">
      <c r="A124" s="1330">
        <v>114</v>
      </c>
      <c r="B124" s="1784" t="s">
        <v>4517</v>
      </c>
      <c r="C124" s="1745" t="s">
        <v>4518</v>
      </c>
      <c r="D124" s="1785"/>
      <c r="E124" s="1786">
        <v>0.2</v>
      </c>
      <c r="F124" s="2762"/>
      <c r="G124" s="1671"/>
      <c r="H124" s="1671"/>
      <c r="I124" s="2273"/>
      <c r="J124" s="2273"/>
      <c r="K124" s="2273"/>
      <c r="L124" s="1671"/>
      <c r="M124" s="2273"/>
      <c r="N124" s="2273"/>
      <c r="O124" s="2273"/>
      <c r="P124" s="1800">
        <v>0.2</v>
      </c>
      <c r="Q124" s="1800">
        <v>0.2</v>
      </c>
      <c r="R124" s="1671" t="s">
        <v>607</v>
      </c>
      <c r="S124" s="2"/>
      <c r="T124" s="2"/>
      <c r="U124" s="2"/>
      <c r="V124" s="62"/>
      <c r="W124" s="62"/>
      <c r="X124" s="62"/>
      <c r="Y124" s="1759"/>
      <c r="Z124" s="1759"/>
      <c r="AA124" s="1800">
        <v>0.2</v>
      </c>
    </row>
    <row r="125" spans="1:27" s="343" customFormat="1">
      <c r="A125" s="1330">
        <v>115</v>
      </c>
      <c r="B125" s="1784" t="s">
        <v>4519</v>
      </c>
      <c r="C125" s="1745" t="s">
        <v>4520</v>
      </c>
      <c r="D125" s="1785"/>
      <c r="E125" s="1786">
        <v>0.8</v>
      </c>
      <c r="F125" s="2762"/>
      <c r="G125" s="1671"/>
      <c r="H125" s="1671"/>
      <c r="I125" s="2273"/>
      <c r="J125" s="2273"/>
      <c r="K125" s="2273"/>
      <c r="L125" s="1671"/>
      <c r="M125" s="2273"/>
      <c r="N125" s="2273"/>
      <c r="O125" s="2273"/>
      <c r="P125" s="1800">
        <v>0.8</v>
      </c>
      <c r="Q125" s="1800">
        <v>0.8</v>
      </c>
      <c r="R125" s="1671" t="s">
        <v>607</v>
      </c>
      <c r="S125" s="2"/>
      <c r="T125" s="2"/>
      <c r="U125" s="2"/>
      <c r="V125" s="62"/>
      <c r="W125" s="62"/>
      <c r="X125" s="62"/>
      <c r="Y125" s="1759"/>
      <c r="Z125" s="1800">
        <v>0.8</v>
      </c>
      <c r="AA125" s="1800"/>
    </row>
    <row r="126" spans="1:27" s="343" customFormat="1">
      <c r="A126" s="1330">
        <v>116</v>
      </c>
      <c r="B126" s="1784" t="s">
        <v>4521</v>
      </c>
      <c r="C126" s="1745" t="s">
        <v>4522</v>
      </c>
      <c r="D126" s="1785"/>
      <c r="E126" s="1786">
        <v>1</v>
      </c>
      <c r="F126" s="2762"/>
      <c r="G126" s="1671"/>
      <c r="H126" s="1671"/>
      <c r="I126" s="2273"/>
      <c r="J126" s="2273"/>
      <c r="K126" s="2273"/>
      <c r="L126" s="1671"/>
      <c r="M126" s="2273"/>
      <c r="N126" s="2273"/>
      <c r="O126" s="2273"/>
      <c r="P126" s="1800">
        <v>1</v>
      </c>
      <c r="Q126" s="1800">
        <v>1</v>
      </c>
      <c r="R126" s="1671" t="s">
        <v>607</v>
      </c>
      <c r="S126" s="2"/>
      <c r="T126" s="2"/>
      <c r="U126" s="2"/>
      <c r="V126" s="62"/>
      <c r="W126" s="62"/>
      <c r="X126" s="62"/>
      <c r="Y126" s="1759"/>
      <c r="Z126" s="1759"/>
      <c r="AA126" s="1800">
        <v>1</v>
      </c>
    </row>
    <row r="127" spans="1:27" s="343" customFormat="1">
      <c r="A127" s="1330">
        <v>117</v>
      </c>
      <c r="B127" s="1784" t="s">
        <v>4523</v>
      </c>
      <c r="C127" s="1745" t="s">
        <v>4524</v>
      </c>
      <c r="D127" s="1785"/>
      <c r="E127" s="1786">
        <v>1</v>
      </c>
      <c r="F127" s="2762"/>
      <c r="G127" s="1671"/>
      <c r="H127" s="1671"/>
      <c r="I127" s="2273"/>
      <c r="J127" s="2273"/>
      <c r="K127" s="2273"/>
      <c r="L127" s="1671"/>
      <c r="M127" s="2273"/>
      <c r="N127" s="2273"/>
      <c r="O127" s="2273"/>
      <c r="P127" s="1800">
        <v>1</v>
      </c>
      <c r="Q127" s="1800">
        <v>1</v>
      </c>
      <c r="R127" s="1671" t="s">
        <v>607</v>
      </c>
      <c r="S127" s="2"/>
      <c r="T127" s="2"/>
      <c r="U127" s="2"/>
      <c r="V127" s="62"/>
      <c r="W127" s="62"/>
      <c r="X127" s="62"/>
      <c r="Y127" s="1759"/>
      <c r="Z127" s="1800">
        <v>1</v>
      </c>
      <c r="AA127" s="1800"/>
    </row>
    <row r="128" spans="1:27" s="343" customFormat="1">
      <c r="A128" s="1330">
        <v>118</v>
      </c>
      <c r="B128" s="1784" t="s">
        <v>4525</v>
      </c>
      <c r="C128" s="1745" t="s">
        <v>4526</v>
      </c>
      <c r="D128" s="1785"/>
      <c r="E128" s="1786">
        <v>0.22</v>
      </c>
      <c r="F128" s="1671">
        <v>0.22</v>
      </c>
      <c r="G128" s="1671"/>
      <c r="H128" s="1671"/>
      <c r="I128" s="2273"/>
      <c r="J128" s="2273"/>
      <c r="K128" s="2273"/>
      <c r="L128" s="1671">
        <v>0.22</v>
      </c>
      <c r="M128" s="2273"/>
      <c r="N128" s="2273"/>
      <c r="O128" s="2273"/>
      <c r="P128" s="2767"/>
      <c r="Q128" s="2767"/>
      <c r="R128" s="1671" t="s">
        <v>55</v>
      </c>
      <c r="S128" s="2"/>
      <c r="T128" s="2"/>
      <c r="U128" s="2"/>
      <c r="V128" s="62"/>
      <c r="W128" s="62"/>
      <c r="X128" s="62"/>
      <c r="Y128" s="1759"/>
      <c r="Z128" s="1800">
        <v>0.22</v>
      </c>
      <c r="AA128" s="1800"/>
    </row>
    <row r="129" spans="1:27" s="343" customFormat="1">
      <c r="A129" s="1330">
        <v>119</v>
      </c>
      <c r="B129" s="1784" t="s">
        <v>4527</v>
      </c>
      <c r="C129" s="1745" t="s">
        <v>4528</v>
      </c>
      <c r="D129" s="1785"/>
      <c r="E129" s="1786">
        <v>1</v>
      </c>
      <c r="F129" s="1800">
        <v>1</v>
      </c>
      <c r="G129" s="1800">
        <v>1</v>
      </c>
      <c r="H129" s="2767"/>
      <c r="I129" s="2273"/>
      <c r="J129" s="2273"/>
      <c r="K129" s="2273"/>
      <c r="L129" s="2767"/>
      <c r="M129" s="2273"/>
      <c r="N129" s="2273"/>
      <c r="O129" s="2273"/>
      <c r="P129" s="2767"/>
      <c r="Q129" s="2767"/>
      <c r="R129" s="1671" t="s">
        <v>55</v>
      </c>
      <c r="S129" s="2"/>
      <c r="T129" s="2"/>
      <c r="U129" s="2"/>
      <c r="V129" s="62"/>
      <c r="W129" s="62"/>
      <c r="X129" s="62"/>
      <c r="Y129" s="1800">
        <v>1</v>
      </c>
      <c r="Z129" s="1759"/>
      <c r="AA129" s="1800"/>
    </row>
    <row r="130" spans="1:27" s="343" customFormat="1">
      <c r="A130" s="1330">
        <v>120</v>
      </c>
      <c r="B130" s="1784" t="s">
        <v>4529</v>
      </c>
      <c r="C130" s="1745" t="s">
        <v>4530</v>
      </c>
      <c r="D130" s="1785"/>
      <c r="E130" s="1786">
        <v>0.2</v>
      </c>
      <c r="F130" s="2762"/>
      <c r="G130" s="1671"/>
      <c r="H130" s="1671"/>
      <c r="I130" s="2273"/>
      <c r="J130" s="2273"/>
      <c r="K130" s="2273"/>
      <c r="L130" s="1671"/>
      <c r="M130" s="2273"/>
      <c r="N130" s="2273"/>
      <c r="O130" s="2273"/>
      <c r="P130" s="1800">
        <v>0.2</v>
      </c>
      <c r="Q130" s="1800">
        <v>0.2</v>
      </c>
      <c r="R130" s="1671" t="s">
        <v>607</v>
      </c>
      <c r="S130" s="2"/>
      <c r="T130" s="2"/>
      <c r="U130" s="2"/>
      <c r="V130" s="62"/>
      <c r="W130" s="62"/>
      <c r="X130" s="62"/>
      <c r="Y130" s="1759"/>
      <c r="Z130" s="1800">
        <v>0.2</v>
      </c>
      <c r="AA130" s="1800"/>
    </row>
    <row r="131" spans="1:27" s="343" customFormat="1" ht="25.5">
      <c r="A131" s="1330">
        <v>121</v>
      </c>
      <c r="B131" s="1784" t="s">
        <v>4531</v>
      </c>
      <c r="C131" s="1745" t="s">
        <v>4532</v>
      </c>
      <c r="D131" s="1785"/>
      <c r="E131" s="1786">
        <v>1.1000000000000001</v>
      </c>
      <c r="F131" s="2762"/>
      <c r="G131" s="1671"/>
      <c r="H131" s="1671"/>
      <c r="I131" s="2273"/>
      <c r="J131" s="2273"/>
      <c r="K131" s="2273"/>
      <c r="L131" s="1671"/>
      <c r="M131" s="2273"/>
      <c r="N131" s="2273"/>
      <c r="O131" s="2273"/>
      <c r="P131" s="1800">
        <v>1.1000000000000001</v>
      </c>
      <c r="Q131" s="1800">
        <v>1.1000000000000001</v>
      </c>
      <c r="R131" s="1671" t="s">
        <v>607</v>
      </c>
      <c r="S131" s="2"/>
      <c r="T131" s="2"/>
      <c r="U131" s="2"/>
      <c r="V131" s="62"/>
      <c r="W131" s="62"/>
      <c r="X131" s="62"/>
      <c r="Y131" s="1759"/>
      <c r="Z131" s="1800">
        <v>1.1000000000000001</v>
      </c>
      <c r="AA131" s="1800"/>
    </row>
    <row r="132" spans="1:27" s="343" customFormat="1">
      <c r="A132" s="1330">
        <v>122</v>
      </c>
      <c r="B132" s="1784" t="s">
        <v>4533</v>
      </c>
      <c r="C132" s="1745" t="s">
        <v>4534</v>
      </c>
      <c r="D132" s="1785"/>
      <c r="E132" s="1786">
        <v>1.1000000000000001</v>
      </c>
      <c r="F132" s="2762"/>
      <c r="G132" s="1671"/>
      <c r="H132" s="1671"/>
      <c r="I132" s="2273"/>
      <c r="J132" s="2273"/>
      <c r="K132" s="2273"/>
      <c r="L132" s="1671"/>
      <c r="M132" s="2273"/>
      <c r="N132" s="2273"/>
      <c r="O132" s="2273"/>
      <c r="P132" s="1800">
        <v>1.1000000000000001</v>
      </c>
      <c r="Q132" s="1800">
        <v>1.1000000000000001</v>
      </c>
      <c r="R132" s="1671" t="s">
        <v>607</v>
      </c>
      <c r="S132" s="2"/>
      <c r="T132" s="2"/>
      <c r="U132" s="2"/>
      <c r="V132" s="62"/>
      <c r="W132" s="62"/>
      <c r="X132" s="62"/>
      <c r="Y132" s="1759"/>
      <c r="Z132" s="1759"/>
      <c r="AA132" s="1800">
        <v>1.1000000000000001</v>
      </c>
    </row>
    <row r="133" spans="1:27" s="343" customFormat="1" ht="25.5">
      <c r="A133" s="1330">
        <v>123</v>
      </c>
      <c r="B133" s="1784" t="s">
        <v>4535</v>
      </c>
      <c r="C133" s="1745" t="s">
        <v>4536</v>
      </c>
      <c r="D133" s="1785"/>
      <c r="E133" s="1786">
        <v>1.2</v>
      </c>
      <c r="F133" s="2762"/>
      <c r="G133" s="1671"/>
      <c r="H133" s="1671"/>
      <c r="I133" s="2273"/>
      <c r="J133" s="2273"/>
      <c r="K133" s="2273"/>
      <c r="L133" s="1671"/>
      <c r="M133" s="2273"/>
      <c r="N133" s="2273"/>
      <c r="O133" s="2273"/>
      <c r="P133" s="1800">
        <v>1.2</v>
      </c>
      <c r="Q133" s="1800">
        <v>1.2</v>
      </c>
      <c r="R133" s="1671" t="s">
        <v>607</v>
      </c>
      <c r="S133" s="2"/>
      <c r="T133" s="2"/>
      <c r="U133" s="2"/>
      <c r="V133" s="62"/>
      <c r="W133" s="62"/>
      <c r="X133" s="62"/>
      <c r="Y133" s="1759"/>
      <c r="Z133" s="1800">
        <v>1.2</v>
      </c>
      <c r="AA133" s="1800"/>
    </row>
    <row r="134" spans="1:27" s="343" customFormat="1">
      <c r="A134" s="1330">
        <v>124</v>
      </c>
      <c r="B134" s="1784" t="s">
        <v>4537</v>
      </c>
      <c r="C134" s="1745" t="s">
        <v>4538</v>
      </c>
      <c r="D134" s="1785"/>
      <c r="E134" s="1786">
        <v>1.3</v>
      </c>
      <c r="F134" s="1800">
        <v>1.3</v>
      </c>
      <c r="G134" s="1671"/>
      <c r="H134" s="1671"/>
      <c r="I134" s="2273"/>
      <c r="J134" s="2273"/>
      <c r="K134" s="2273"/>
      <c r="L134" s="1800">
        <v>1.3</v>
      </c>
      <c r="M134" s="2273"/>
      <c r="N134" s="2273"/>
      <c r="O134" s="2273"/>
      <c r="P134" s="1671"/>
      <c r="Q134" s="1671"/>
      <c r="R134" s="1671" t="s">
        <v>55</v>
      </c>
      <c r="S134" s="2"/>
      <c r="T134" s="2"/>
      <c r="U134" s="2"/>
      <c r="V134" s="62"/>
      <c r="W134" s="62"/>
      <c r="X134" s="62"/>
      <c r="Y134" s="1800">
        <v>1.3</v>
      </c>
      <c r="Z134" s="1759"/>
      <c r="AA134" s="1800"/>
    </row>
    <row r="135" spans="1:27" s="343" customFormat="1">
      <c r="A135" s="1330">
        <v>125</v>
      </c>
      <c r="B135" s="1784" t="s">
        <v>4539</v>
      </c>
      <c r="C135" s="1745" t="s">
        <v>4540</v>
      </c>
      <c r="D135" s="1785"/>
      <c r="E135" s="1786">
        <v>0.2</v>
      </c>
      <c r="F135" s="2762"/>
      <c r="G135" s="1671"/>
      <c r="H135" s="1671"/>
      <c r="I135" s="2273"/>
      <c r="J135" s="2273"/>
      <c r="K135" s="2273"/>
      <c r="L135" s="1671"/>
      <c r="M135" s="2273"/>
      <c r="N135" s="2273"/>
      <c r="O135" s="2273"/>
      <c r="P135" s="1800">
        <v>0.2</v>
      </c>
      <c r="Q135" s="1800">
        <v>0.2</v>
      </c>
      <c r="R135" s="1671" t="s">
        <v>607</v>
      </c>
      <c r="S135" s="2"/>
      <c r="T135" s="2"/>
      <c r="U135" s="2"/>
      <c r="V135" s="62"/>
      <c r="W135" s="62"/>
      <c r="X135" s="62"/>
      <c r="Y135" s="1759"/>
      <c r="Z135" s="1759"/>
      <c r="AA135" s="1800">
        <v>0.2</v>
      </c>
    </row>
    <row r="136" spans="1:27" s="343" customFormat="1">
      <c r="A136" s="1330">
        <v>126</v>
      </c>
      <c r="B136" s="1789" t="s">
        <v>4541</v>
      </c>
      <c r="C136" s="1745" t="s">
        <v>4542</v>
      </c>
      <c r="D136" s="1785"/>
      <c r="E136" s="1786">
        <v>1</v>
      </c>
      <c r="F136" s="1671">
        <v>0.03</v>
      </c>
      <c r="G136" s="1671">
        <v>0.03</v>
      </c>
      <c r="H136" s="1671"/>
      <c r="I136" s="2273"/>
      <c r="J136" s="2273"/>
      <c r="K136" s="2273"/>
      <c r="L136" s="1671"/>
      <c r="M136" s="2273"/>
      <c r="N136" s="2273"/>
      <c r="O136" s="2273"/>
      <c r="P136" s="1800">
        <v>0.97</v>
      </c>
      <c r="Q136" s="1800">
        <v>0.97</v>
      </c>
      <c r="R136" s="1671" t="s">
        <v>607</v>
      </c>
      <c r="S136" s="2"/>
      <c r="T136" s="2"/>
      <c r="U136" s="2"/>
      <c r="V136" s="62"/>
      <c r="W136" s="62"/>
      <c r="X136" s="62"/>
      <c r="Y136" s="1759"/>
      <c r="Z136" s="1800">
        <v>1</v>
      </c>
      <c r="AA136" s="1800"/>
    </row>
    <row r="137" spans="1:27" s="343" customFormat="1">
      <c r="A137" s="1330">
        <v>127</v>
      </c>
      <c r="B137" s="1784" t="s">
        <v>4543</v>
      </c>
      <c r="C137" s="1745" t="s">
        <v>4544</v>
      </c>
      <c r="D137" s="1785"/>
      <c r="E137" s="1786">
        <v>0.5</v>
      </c>
      <c r="F137" s="2762"/>
      <c r="G137" s="1671"/>
      <c r="H137" s="1671"/>
      <c r="I137" s="2273"/>
      <c r="J137" s="2273"/>
      <c r="K137" s="2273"/>
      <c r="L137" s="1671"/>
      <c r="M137" s="2273"/>
      <c r="N137" s="2273"/>
      <c r="O137" s="2273"/>
      <c r="P137" s="1800">
        <v>0.5</v>
      </c>
      <c r="Q137" s="1800">
        <v>0.5</v>
      </c>
      <c r="R137" s="1671" t="s">
        <v>607</v>
      </c>
      <c r="S137" s="2"/>
      <c r="T137" s="2"/>
      <c r="U137" s="2"/>
      <c r="V137" s="62"/>
      <c r="W137" s="62"/>
      <c r="X137" s="62"/>
      <c r="Y137" s="1759"/>
      <c r="Z137" s="1800">
        <v>0.5</v>
      </c>
      <c r="AA137" s="1800"/>
    </row>
    <row r="138" spans="1:27" s="343" customFormat="1" ht="25.5">
      <c r="A138" s="1330">
        <v>128</v>
      </c>
      <c r="B138" s="1784" t="s">
        <v>4545</v>
      </c>
      <c r="C138" s="1745" t="s">
        <v>4546</v>
      </c>
      <c r="D138" s="1785"/>
      <c r="E138" s="1786">
        <v>0.3</v>
      </c>
      <c r="F138" s="2762"/>
      <c r="G138" s="1671"/>
      <c r="H138" s="1671"/>
      <c r="I138" s="2273"/>
      <c r="J138" s="2273"/>
      <c r="K138" s="2273"/>
      <c r="L138" s="1671"/>
      <c r="M138" s="2273"/>
      <c r="N138" s="2273"/>
      <c r="O138" s="2273"/>
      <c r="P138" s="1800">
        <v>0.3</v>
      </c>
      <c r="Q138" s="1800">
        <v>0.3</v>
      </c>
      <c r="R138" s="768" t="s">
        <v>607</v>
      </c>
      <c r="S138" s="2"/>
      <c r="T138" s="2"/>
      <c r="U138" s="2"/>
      <c r="V138" s="62"/>
      <c r="W138" s="62"/>
      <c r="X138" s="62"/>
      <c r="Y138" s="1759"/>
      <c r="Z138" s="1759"/>
      <c r="AA138" s="1800">
        <v>0.3</v>
      </c>
    </row>
    <row r="139" spans="1:27" s="343" customFormat="1" ht="25.5">
      <c r="A139" s="1330">
        <v>129</v>
      </c>
      <c r="B139" s="1784" t="s">
        <v>4547</v>
      </c>
      <c r="C139" s="1745" t="s">
        <v>4548</v>
      </c>
      <c r="D139" s="1785"/>
      <c r="E139" s="1786">
        <v>0.2</v>
      </c>
      <c r="F139" s="2762"/>
      <c r="G139" s="1671"/>
      <c r="H139" s="1671"/>
      <c r="I139" s="2273"/>
      <c r="J139" s="2273"/>
      <c r="K139" s="2273"/>
      <c r="L139" s="1671"/>
      <c r="M139" s="2273"/>
      <c r="N139" s="2273"/>
      <c r="O139" s="2273"/>
      <c r="P139" s="1800">
        <v>0.2</v>
      </c>
      <c r="Q139" s="1800">
        <v>0.2</v>
      </c>
      <c r="R139" s="768" t="s">
        <v>607</v>
      </c>
      <c r="S139" s="2"/>
      <c r="T139" s="2"/>
      <c r="U139" s="2"/>
      <c r="V139" s="62"/>
      <c r="W139" s="62"/>
      <c r="X139" s="62"/>
      <c r="Y139" s="1759"/>
      <c r="Z139" s="1800">
        <v>0.2</v>
      </c>
      <c r="AA139" s="1800"/>
    </row>
    <row r="140" spans="1:27" s="343" customFormat="1">
      <c r="A140" s="1330">
        <v>130</v>
      </c>
      <c r="B140" s="1784" t="s">
        <v>4549</v>
      </c>
      <c r="C140" s="1745" t="s">
        <v>4550</v>
      </c>
      <c r="D140" s="1785"/>
      <c r="E140" s="1786">
        <v>0.1</v>
      </c>
      <c r="F140" s="2762"/>
      <c r="G140" s="1671"/>
      <c r="H140" s="1671"/>
      <c r="I140" s="2273"/>
      <c r="J140" s="2273"/>
      <c r="K140" s="2273"/>
      <c r="L140" s="1671"/>
      <c r="M140" s="2273"/>
      <c r="N140" s="2273"/>
      <c r="O140" s="2273"/>
      <c r="P140" s="1800">
        <v>0.1</v>
      </c>
      <c r="Q140" s="1800">
        <v>0.1</v>
      </c>
      <c r="R140" s="768" t="s">
        <v>607</v>
      </c>
      <c r="S140" s="2"/>
      <c r="T140" s="2"/>
      <c r="U140" s="2"/>
      <c r="V140" s="62"/>
      <c r="W140" s="62"/>
      <c r="X140" s="62"/>
      <c r="Y140" s="1759"/>
      <c r="Z140" s="1759"/>
      <c r="AA140" s="1800">
        <v>0.1</v>
      </c>
    </row>
    <row r="141" spans="1:27" s="343" customFormat="1" ht="25.5">
      <c r="A141" s="1330">
        <v>131</v>
      </c>
      <c r="B141" s="1784" t="s">
        <v>4551</v>
      </c>
      <c r="C141" s="1745" t="s">
        <v>4552</v>
      </c>
      <c r="D141" s="1785"/>
      <c r="E141" s="1786">
        <v>0.3</v>
      </c>
      <c r="F141" s="2762"/>
      <c r="G141" s="1671"/>
      <c r="H141" s="1671"/>
      <c r="I141" s="2273"/>
      <c r="J141" s="2273"/>
      <c r="K141" s="2273"/>
      <c r="L141" s="1671"/>
      <c r="M141" s="2273"/>
      <c r="N141" s="2273"/>
      <c r="O141" s="2273"/>
      <c r="P141" s="1800">
        <v>0.3</v>
      </c>
      <c r="Q141" s="1800">
        <v>0.3</v>
      </c>
      <c r="R141" s="768" t="s">
        <v>607</v>
      </c>
      <c r="S141" s="2"/>
      <c r="T141" s="2"/>
      <c r="U141" s="2"/>
      <c r="V141" s="62"/>
      <c r="W141" s="62"/>
      <c r="X141" s="62"/>
      <c r="Y141" s="1759"/>
      <c r="Z141" s="1800">
        <v>0.3</v>
      </c>
      <c r="AA141" s="1800"/>
    </row>
    <row r="142" spans="1:27" s="343" customFormat="1">
      <c r="A142" s="1330">
        <v>132</v>
      </c>
      <c r="B142" s="1784" t="s">
        <v>4553</v>
      </c>
      <c r="C142" s="1745" t="s">
        <v>4554</v>
      </c>
      <c r="D142" s="1785"/>
      <c r="E142" s="1786">
        <v>0.1</v>
      </c>
      <c r="F142" s="2762"/>
      <c r="G142" s="1671"/>
      <c r="H142" s="1671"/>
      <c r="I142" s="2273"/>
      <c r="J142" s="2273"/>
      <c r="K142" s="2273"/>
      <c r="L142" s="1671"/>
      <c r="M142" s="2273"/>
      <c r="N142" s="2273"/>
      <c r="O142" s="2273"/>
      <c r="P142" s="1800">
        <v>0.1</v>
      </c>
      <c r="Q142" s="1800">
        <v>0.1</v>
      </c>
      <c r="R142" s="768" t="s">
        <v>607</v>
      </c>
      <c r="S142" s="2"/>
      <c r="T142" s="2"/>
      <c r="U142" s="2"/>
      <c r="V142" s="62"/>
      <c r="W142" s="62"/>
      <c r="X142" s="62"/>
      <c r="Y142" s="1759"/>
      <c r="Z142" s="1759"/>
      <c r="AA142" s="1800">
        <v>0.1</v>
      </c>
    </row>
    <row r="143" spans="1:27" s="343" customFormat="1">
      <c r="A143" s="1330">
        <v>133</v>
      </c>
      <c r="B143" s="1784" t="s">
        <v>4555</v>
      </c>
      <c r="C143" s="1745" t="s">
        <v>4556</v>
      </c>
      <c r="D143" s="1785"/>
      <c r="E143" s="1786">
        <v>0.2</v>
      </c>
      <c r="F143" s="2762"/>
      <c r="G143" s="1671"/>
      <c r="H143" s="1671"/>
      <c r="I143" s="2273"/>
      <c r="J143" s="2273"/>
      <c r="K143" s="2273"/>
      <c r="L143" s="1671"/>
      <c r="M143" s="2273"/>
      <c r="N143" s="2273"/>
      <c r="O143" s="2273"/>
      <c r="P143" s="1800">
        <v>0.2</v>
      </c>
      <c r="Q143" s="1800">
        <v>0.2</v>
      </c>
      <c r="R143" s="768" t="s">
        <v>607</v>
      </c>
      <c r="S143" s="2"/>
      <c r="T143" s="2"/>
      <c r="U143" s="2"/>
      <c r="V143" s="62"/>
      <c r="W143" s="62"/>
      <c r="X143" s="62"/>
      <c r="Y143" s="1759"/>
      <c r="Z143" s="1800">
        <v>0.2</v>
      </c>
      <c r="AA143" s="1800"/>
    </row>
    <row r="144" spans="1:27" s="343" customFormat="1" ht="25.5">
      <c r="A144" s="1330">
        <v>134</v>
      </c>
      <c r="B144" s="1784" t="s">
        <v>4557</v>
      </c>
      <c r="C144" s="1745" t="s">
        <v>4558</v>
      </c>
      <c r="D144" s="1785"/>
      <c r="E144" s="1786">
        <v>1.2</v>
      </c>
      <c r="F144" s="2762"/>
      <c r="G144" s="1671"/>
      <c r="H144" s="1671"/>
      <c r="I144" s="2273"/>
      <c r="J144" s="2273"/>
      <c r="K144" s="2273"/>
      <c r="L144" s="1671"/>
      <c r="M144" s="2273"/>
      <c r="N144" s="2273"/>
      <c r="O144" s="2273"/>
      <c r="P144" s="1800">
        <v>1.2</v>
      </c>
      <c r="Q144" s="1800">
        <v>1.2</v>
      </c>
      <c r="R144" s="768" t="s">
        <v>607</v>
      </c>
      <c r="S144" s="2"/>
      <c r="T144" s="2"/>
      <c r="U144" s="2"/>
      <c r="V144" s="62"/>
      <c r="W144" s="62"/>
      <c r="X144" s="62"/>
      <c r="Y144" s="1759"/>
      <c r="Z144" s="1800">
        <v>1.2</v>
      </c>
      <c r="AA144" s="1800"/>
    </row>
    <row r="145" spans="1:27" s="343" customFormat="1">
      <c r="A145" s="1330">
        <v>135</v>
      </c>
      <c r="B145" s="1784" t="s">
        <v>4559</v>
      </c>
      <c r="C145" s="1745" t="s">
        <v>4560</v>
      </c>
      <c r="D145" s="1785"/>
      <c r="E145" s="1786">
        <v>0.2</v>
      </c>
      <c r="F145" s="2762"/>
      <c r="G145" s="1671"/>
      <c r="H145" s="1671"/>
      <c r="I145" s="2273"/>
      <c r="J145" s="2273"/>
      <c r="K145" s="2273"/>
      <c r="L145" s="1671"/>
      <c r="M145" s="2273"/>
      <c r="N145" s="2273"/>
      <c r="O145" s="2273"/>
      <c r="P145" s="1800">
        <v>0.2</v>
      </c>
      <c r="Q145" s="1800">
        <v>0.2</v>
      </c>
      <c r="R145" s="768" t="s">
        <v>607</v>
      </c>
      <c r="S145" s="2"/>
      <c r="T145" s="2"/>
      <c r="U145" s="2"/>
      <c r="V145" s="62"/>
      <c r="W145" s="62"/>
      <c r="X145" s="62"/>
      <c r="Y145" s="1759"/>
      <c r="Z145" s="1800">
        <v>0.2</v>
      </c>
      <c r="AA145" s="1800"/>
    </row>
    <row r="146" spans="1:27" s="343" customFormat="1">
      <c r="A146" s="1330">
        <v>136</v>
      </c>
      <c r="B146" s="1784" t="s">
        <v>4561</v>
      </c>
      <c r="C146" s="1745" t="s">
        <v>4562</v>
      </c>
      <c r="D146" s="1785"/>
      <c r="E146" s="1786">
        <v>0.2</v>
      </c>
      <c r="F146" s="2762"/>
      <c r="G146" s="1671"/>
      <c r="H146" s="1671"/>
      <c r="I146" s="2273"/>
      <c r="J146" s="2273"/>
      <c r="K146" s="2273"/>
      <c r="L146" s="1671"/>
      <c r="M146" s="2273"/>
      <c r="N146" s="2273"/>
      <c r="O146" s="2273"/>
      <c r="P146" s="1800">
        <v>0.2</v>
      </c>
      <c r="Q146" s="1800">
        <v>0.2</v>
      </c>
      <c r="R146" s="768" t="s">
        <v>607</v>
      </c>
      <c r="S146" s="2"/>
      <c r="T146" s="2"/>
      <c r="U146" s="2"/>
      <c r="V146" s="62"/>
      <c r="W146" s="62"/>
      <c r="X146" s="62"/>
      <c r="Y146" s="1759"/>
      <c r="Z146" s="1800">
        <v>0.2</v>
      </c>
      <c r="AA146" s="1800"/>
    </row>
    <row r="147" spans="1:27" s="343" customFormat="1">
      <c r="A147" s="1330">
        <v>137</v>
      </c>
      <c r="B147" s="1784" t="s">
        <v>4563</v>
      </c>
      <c r="C147" s="1745" t="s">
        <v>4564</v>
      </c>
      <c r="D147" s="1785"/>
      <c r="E147" s="1786">
        <v>0.5</v>
      </c>
      <c r="F147" s="2762"/>
      <c r="G147" s="1671"/>
      <c r="H147" s="1671"/>
      <c r="I147" s="2273"/>
      <c r="J147" s="2273"/>
      <c r="K147" s="2273"/>
      <c r="L147" s="1671"/>
      <c r="M147" s="2273"/>
      <c r="N147" s="2273"/>
      <c r="O147" s="2273"/>
      <c r="P147" s="1800">
        <v>0.5</v>
      </c>
      <c r="Q147" s="1800">
        <v>0.5</v>
      </c>
      <c r="R147" s="768" t="s">
        <v>607</v>
      </c>
      <c r="S147" s="2"/>
      <c r="T147" s="2"/>
      <c r="U147" s="2"/>
      <c r="V147" s="62"/>
      <c r="W147" s="62"/>
      <c r="X147" s="62"/>
      <c r="Y147" s="1759"/>
      <c r="Z147" s="1759"/>
      <c r="AA147" s="1800">
        <v>0.5</v>
      </c>
    </row>
    <row r="148" spans="1:27" s="343" customFormat="1">
      <c r="A148" s="1330">
        <v>138</v>
      </c>
      <c r="B148" s="1784" t="s">
        <v>4565</v>
      </c>
      <c r="C148" s="1745" t="s">
        <v>4566</v>
      </c>
      <c r="D148" s="1785"/>
      <c r="E148" s="1786">
        <v>0.2</v>
      </c>
      <c r="F148" s="2762"/>
      <c r="G148" s="1671"/>
      <c r="H148" s="1671"/>
      <c r="I148" s="2273"/>
      <c r="J148" s="2273"/>
      <c r="K148" s="2273"/>
      <c r="L148" s="1671"/>
      <c r="M148" s="2273"/>
      <c r="N148" s="2273"/>
      <c r="O148" s="2273"/>
      <c r="P148" s="1800">
        <v>0.2</v>
      </c>
      <c r="Q148" s="1800">
        <v>0.2</v>
      </c>
      <c r="R148" s="768" t="s">
        <v>607</v>
      </c>
      <c r="S148" s="2"/>
      <c r="T148" s="2"/>
      <c r="U148" s="2"/>
      <c r="V148" s="62"/>
      <c r="W148" s="62"/>
      <c r="X148" s="62"/>
      <c r="Y148" s="1759"/>
      <c r="Z148" s="1800">
        <v>0.2</v>
      </c>
      <c r="AA148" s="1800"/>
    </row>
    <row r="149" spans="1:27" s="343" customFormat="1">
      <c r="A149" s="1330">
        <v>139</v>
      </c>
      <c r="B149" s="1784" t="s">
        <v>4567</v>
      </c>
      <c r="C149" s="1745" t="s">
        <v>4568</v>
      </c>
      <c r="D149" s="1785"/>
      <c r="E149" s="1786">
        <v>0.3</v>
      </c>
      <c r="F149" s="2762"/>
      <c r="G149" s="1671"/>
      <c r="H149" s="1671"/>
      <c r="I149" s="2273"/>
      <c r="J149" s="2273"/>
      <c r="K149" s="2273"/>
      <c r="L149" s="1671"/>
      <c r="M149" s="2273"/>
      <c r="N149" s="2273"/>
      <c r="O149" s="2273"/>
      <c r="P149" s="1800">
        <v>0.3</v>
      </c>
      <c r="Q149" s="1800">
        <v>0.3</v>
      </c>
      <c r="R149" s="768" t="s">
        <v>607</v>
      </c>
      <c r="S149" s="2"/>
      <c r="T149" s="2"/>
      <c r="U149" s="2"/>
      <c r="V149" s="62"/>
      <c r="W149" s="62"/>
      <c r="X149" s="62"/>
      <c r="Y149" s="1759"/>
      <c r="Z149" s="1759"/>
      <c r="AA149" s="1800">
        <v>0.3</v>
      </c>
    </row>
    <row r="150" spans="1:27" s="343" customFormat="1">
      <c r="A150" s="1330">
        <v>140</v>
      </c>
      <c r="B150" s="1784" t="s">
        <v>4569</v>
      </c>
      <c r="C150" s="1745" t="s">
        <v>4570</v>
      </c>
      <c r="D150" s="1785"/>
      <c r="E150" s="1786">
        <v>0.1</v>
      </c>
      <c r="F150" s="2762"/>
      <c r="G150" s="1671"/>
      <c r="H150" s="1671"/>
      <c r="I150" s="2273"/>
      <c r="J150" s="2273"/>
      <c r="K150" s="2273"/>
      <c r="L150" s="1671"/>
      <c r="M150" s="2273"/>
      <c r="N150" s="2273"/>
      <c r="O150" s="2273"/>
      <c r="P150" s="1800">
        <v>0.1</v>
      </c>
      <c r="Q150" s="1800">
        <v>0.1</v>
      </c>
      <c r="R150" s="768" t="s">
        <v>607</v>
      </c>
      <c r="S150" s="2"/>
      <c r="T150" s="2"/>
      <c r="U150" s="2"/>
      <c r="V150" s="62"/>
      <c r="W150" s="62"/>
      <c r="X150" s="62"/>
      <c r="Y150" s="1759"/>
      <c r="Z150" s="1759"/>
      <c r="AA150" s="1800">
        <v>0.1</v>
      </c>
    </row>
    <row r="151" spans="1:27" s="343" customFormat="1">
      <c r="A151" s="1330">
        <v>141</v>
      </c>
      <c r="B151" s="1784" t="s">
        <v>4571</v>
      </c>
      <c r="C151" s="1745" t="s">
        <v>4572</v>
      </c>
      <c r="D151" s="1785"/>
      <c r="E151" s="1786">
        <v>1</v>
      </c>
      <c r="F151" s="2762"/>
      <c r="G151" s="1671"/>
      <c r="H151" s="1671"/>
      <c r="I151" s="2273"/>
      <c r="J151" s="2273"/>
      <c r="K151" s="2273"/>
      <c r="L151" s="1671"/>
      <c r="M151" s="2273"/>
      <c r="N151" s="2273"/>
      <c r="O151" s="2273"/>
      <c r="P151" s="1800">
        <v>1</v>
      </c>
      <c r="Q151" s="1800">
        <v>1</v>
      </c>
      <c r="R151" s="768" t="s">
        <v>607</v>
      </c>
      <c r="S151" s="2"/>
      <c r="T151" s="2"/>
      <c r="U151" s="2"/>
      <c r="V151" s="62"/>
      <c r="W151" s="62"/>
      <c r="X151" s="62"/>
      <c r="Y151" s="1759"/>
      <c r="Z151" s="1800">
        <v>1</v>
      </c>
      <c r="AA151" s="1800"/>
    </row>
    <row r="152" spans="1:27" s="343" customFormat="1">
      <c r="A152" s="1330">
        <v>142</v>
      </c>
      <c r="B152" s="1784" t="s">
        <v>4573</v>
      </c>
      <c r="C152" s="1745" t="s">
        <v>4574</v>
      </c>
      <c r="D152" s="1785"/>
      <c r="E152" s="1786">
        <v>1.2</v>
      </c>
      <c r="F152" s="2762"/>
      <c r="G152" s="1671"/>
      <c r="H152" s="1671"/>
      <c r="I152" s="2273"/>
      <c r="J152" s="2273"/>
      <c r="K152" s="2273"/>
      <c r="L152" s="1671"/>
      <c r="M152" s="2273"/>
      <c r="N152" s="2273"/>
      <c r="O152" s="2273"/>
      <c r="P152" s="1800">
        <v>1.2</v>
      </c>
      <c r="Q152" s="1800">
        <v>1.2</v>
      </c>
      <c r="R152" s="768" t="s">
        <v>607</v>
      </c>
      <c r="S152" s="2"/>
      <c r="T152" s="2"/>
      <c r="U152" s="2"/>
      <c r="V152" s="62"/>
      <c r="W152" s="62"/>
      <c r="X152" s="62"/>
      <c r="Y152" s="1759"/>
      <c r="Z152" s="1800">
        <v>1.2</v>
      </c>
      <c r="AA152" s="1800"/>
    </row>
    <row r="153" spans="1:27" s="343" customFormat="1">
      <c r="A153" s="1330">
        <v>143</v>
      </c>
      <c r="B153" s="1784" t="s">
        <v>4575</v>
      </c>
      <c r="C153" s="1745" t="s">
        <v>4576</v>
      </c>
      <c r="D153" s="1785"/>
      <c r="E153" s="1786">
        <v>0.3</v>
      </c>
      <c r="F153" s="2762"/>
      <c r="G153" s="1671"/>
      <c r="H153" s="1671"/>
      <c r="I153" s="2273"/>
      <c r="J153" s="2273"/>
      <c r="K153" s="2273"/>
      <c r="L153" s="1671"/>
      <c r="M153" s="2273"/>
      <c r="N153" s="2273"/>
      <c r="O153" s="2273"/>
      <c r="P153" s="1800">
        <v>0.3</v>
      </c>
      <c r="Q153" s="1800">
        <v>0.3</v>
      </c>
      <c r="R153" s="768" t="s">
        <v>607</v>
      </c>
      <c r="S153" s="2"/>
      <c r="T153" s="2"/>
      <c r="U153" s="2"/>
      <c r="V153" s="62"/>
      <c r="W153" s="62"/>
      <c r="X153" s="62"/>
      <c r="Y153" s="1759"/>
      <c r="Z153" s="1759"/>
      <c r="AA153" s="1800">
        <v>0.3</v>
      </c>
    </row>
    <row r="154" spans="1:27" s="343" customFormat="1">
      <c r="A154" s="1330">
        <v>144</v>
      </c>
      <c r="B154" s="1784" t="s">
        <v>4577</v>
      </c>
      <c r="C154" s="1745" t="s">
        <v>4578</v>
      </c>
      <c r="D154" s="1785"/>
      <c r="E154" s="1786">
        <v>0.4</v>
      </c>
      <c r="F154" s="2762"/>
      <c r="G154" s="1671"/>
      <c r="H154" s="1671"/>
      <c r="I154" s="2273"/>
      <c r="J154" s="2273"/>
      <c r="K154" s="2273"/>
      <c r="L154" s="1671"/>
      <c r="M154" s="2273"/>
      <c r="N154" s="2273"/>
      <c r="O154" s="2273"/>
      <c r="P154" s="1800">
        <v>0.4</v>
      </c>
      <c r="Q154" s="1800">
        <v>0.4</v>
      </c>
      <c r="R154" s="768" t="s">
        <v>607</v>
      </c>
      <c r="S154" s="2"/>
      <c r="T154" s="2"/>
      <c r="U154" s="2"/>
      <c r="V154" s="62"/>
      <c r="W154" s="62"/>
      <c r="X154" s="62"/>
      <c r="Y154" s="1759"/>
      <c r="Z154" s="1800">
        <v>0.4</v>
      </c>
      <c r="AA154" s="1800"/>
    </row>
    <row r="155" spans="1:27" s="343" customFormat="1" ht="25.5">
      <c r="A155" s="1330">
        <v>145</v>
      </c>
      <c r="B155" s="1784" t="s">
        <v>4579</v>
      </c>
      <c r="C155" s="1745" t="s">
        <v>4580</v>
      </c>
      <c r="D155" s="1785"/>
      <c r="E155" s="1786">
        <v>0.4</v>
      </c>
      <c r="F155" s="2762"/>
      <c r="G155" s="1671"/>
      <c r="H155" s="1671"/>
      <c r="I155" s="2273"/>
      <c r="J155" s="2273"/>
      <c r="K155" s="2273"/>
      <c r="L155" s="1671"/>
      <c r="M155" s="2273"/>
      <c r="N155" s="2273"/>
      <c r="O155" s="2273"/>
      <c r="P155" s="1800">
        <v>0.4</v>
      </c>
      <c r="Q155" s="1800">
        <v>0.4</v>
      </c>
      <c r="R155" s="768" t="s">
        <v>607</v>
      </c>
      <c r="S155" s="2"/>
      <c r="T155" s="2"/>
      <c r="U155" s="2"/>
      <c r="V155" s="62"/>
      <c r="W155" s="62"/>
      <c r="X155" s="62"/>
      <c r="Y155" s="1759"/>
      <c r="Z155" s="1759"/>
      <c r="AA155" s="1800">
        <v>0.4</v>
      </c>
    </row>
    <row r="156" spans="1:27" s="343" customFormat="1" ht="25.5">
      <c r="A156" s="1330">
        <v>146</v>
      </c>
      <c r="B156" s="1784" t="s">
        <v>4581</v>
      </c>
      <c r="C156" s="1745" t="s">
        <v>4582</v>
      </c>
      <c r="D156" s="1785"/>
      <c r="E156" s="1786">
        <v>1.25</v>
      </c>
      <c r="F156" s="2762"/>
      <c r="G156" s="1671"/>
      <c r="H156" s="1671"/>
      <c r="I156" s="2273"/>
      <c r="J156" s="2273"/>
      <c r="K156" s="2273"/>
      <c r="L156" s="1671"/>
      <c r="M156" s="2273"/>
      <c r="N156" s="2273"/>
      <c r="O156" s="2273"/>
      <c r="P156" s="1800">
        <v>1.25</v>
      </c>
      <c r="Q156" s="1800">
        <v>1.25</v>
      </c>
      <c r="R156" s="768" t="s">
        <v>607</v>
      </c>
      <c r="S156" s="2"/>
      <c r="T156" s="2"/>
      <c r="U156" s="2"/>
      <c r="V156" s="62"/>
      <c r="W156" s="62"/>
      <c r="X156" s="62"/>
      <c r="Y156" s="1759"/>
      <c r="Z156" s="1759"/>
      <c r="AA156" s="1800">
        <v>1.25</v>
      </c>
    </row>
    <row r="157" spans="1:27" s="343" customFormat="1" ht="25.5">
      <c r="A157" s="1330">
        <v>147</v>
      </c>
      <c r="B157" s="1784" t="s">
        <v>4583</v>
      </c>
      <c r="C157" s="1745" t="s">
        <v>4584</v>
      </c>
      <c r="D157" s="1785"/>
      <c r="E157" s="1786">
        <v>0.3</v>
      </c>
      <c r="F157" s="2762"/>
      <c r="G157" s="1671"/>
      <c r="H157" s="1671"/>
      <c r="I157" s="2273"/>
      <c r="J157" s="2273"/>
      <c r="K157" s="2273"/>
      <c r="L157" s="1671"/>
      <c r="M157" s="2273"/>
      <c r="N157" s="2273"/>
      <c r="O157" s="2273"/>
      <c r="P157" s="1800">
        <v>0.3</v>
      </c>
      <c r="Q157" s="1800">
        <v>0.3</v>
      </c>
      <c r="R157" s="768" t="s">
        <v>607</v>
      </c>
      <c r="S157" s="2"/>
      <c r="T157" s="2"/>
      <c r="U157" s="2"/>
      <c r="V157" s="62"/>
      <c r="W157" s="62"/>
      <c r="X157" s="62"/>
      <c r="Y157" s="1759"/>
      <c r="Z157" s="1800">
        <v>0.3</v>
      </c>
      <c r="AA157" s="1800"/>
    </row>
    <row r="158" spans="1:27" s="343" customFormat="1" ht="25.5">
      <c r="A158" s="1330">
        <v>148</v>
      </c>
      <c r="B158" s="1784" t="s">
        <v>4585</v>
      </c>
      <c r="C158" s="1745" t="s">
        <v>4586</v>
      </c>
      <c r="D158" s="1785"/>
      <c r="E158" s="1786">
        <v>1</v>
      </c>
      <c r="F158" s="2762"/>
      <c r="G158" s="1671"/>
      <c r="H158" s="1671"/>
      <c r="I158" s="2273"/>
      <c r="J158" s="2273"/>
      <c r="K158" s="2273"/>
      <c r="L158" s="1671"/>
      <c r="M158" s="2273"/>
      <c r="N158" s="2273"/>
      <c r="O158" s="2273"/>
      <c r="P158" s="1800">
        <v>1</v>
      </c>
      <c r="Q158" s="1800">
        <v>1</v>
      </c>
      <c r="R158" s="768" t="s">
        <v>607</v>
      </c>
      <c r="S158" s="2"/>
      <c r="T158" s="2"/>
      <c r="U158" s="2"/>
      <c r="V158" s="62"/>
      <c r="W158" s="62"/>
      <c r="X158" s="62"/>
      <c r="Y158" s="1759"/>
      <c r="Z158" s="1800">
        <v>1</v>
      </c>
      <c r="AA158" s="1800"/>
    </row>
    <row r="159" spans="1:27" s="343" customFormat="1">
      <c r="A159" s="1330">
        <v>149</v>
      </c>
      <c r="B159" s="1784" t="s">
        <v>4587</v>
      </c>
      <c r="C159" s="1745" t="s">
        <v>4588</v>
      </c>
      <c r="D159" s="1785"/>
      <c r="E159" s="1786">
        <v>0.5</v>
      </c>
      <c r="F159" s="2762"/>
      <c r="G159" s="1671"/>
      <c r="H159" s="1671"/>
      <c r="I159" s="2273"/>
      <c r="J159" s="2273"/>
      <c r="K159" s="2273"/>
      <c r="L159" s="1671"/>
      <c r="M159" s="2273"/>
      <c r="N159" s="2273"/>
      <c r="O159" s="2273"/>
      <c r="P159" s="1800">
        <v>0.5</v>
      </c>
      <c r="Q159" s="1800">
        <v>0.5</v>
      </c>
      <c r="R159" s="768" t="s">
        <v>607</v>
      </c>
      <c r="S159" s="2"/>
      <c r="T159" s="2"/>
      <c r="U159" s="2"/>
      <c r="V159" s="62"/>
      <c r="W159" s="62"/>
      <c r="X159" s="62"/>
      <c r="Y159" s="1759"/>
      <c r="Z159" s="1800">
        <v>0.5</v>
      </c>
      <c r="AA159" s="1800"/>
    </row>
    <row r="160" spans="1:27" s="343" customFormat="1">
      <c r="A160" s="1330">
        <v>150</v>
      </c>
      <c r="B160" s="1784" t="s">
        <v>4589</v>
      </c>
      <c r="C160" s="1745" t="s">
        <v>4590</v>
      </c>
      <c r="D160" s="1785"/>
      <c r="E160" s="1786">
        <v>1</v>
      </c>
      <c r="F160" s="2762"/>
      <c r="G160" s="1671"/>
      <c r="H160" s="1671"/>
      <c r="I160" s="2273"/>
      <c r="J160" s="2273"/>
      <c r="K160" s="2273"/>
      <c r="L160" s="1671"/>
      <c r="M160" s="2273"/>
      <c r="N160" s="2273"/>
      <c r="O160" s="2273"/>
      <c r="P160" s="1800">
        <v>1</v>
      </c>
      <c r="Q160" s="1800">
        <v>1</v>
      </c>
      <c r="R160" s="768" t="s">
        <v>607</v>
      </c>
      <c r="S160" s="2"/>
      <c r="T160" s="2"/>
      <c r="U160" s="2"/>
      <c r="V160" s="62"/>
      <c r="W160" s="62"/>
      <c r="X160" s="62"/>
      <c r="Y160" s="1759"/>
      <c r="Z160" s="1800">
        <v>1</v>
      </c>
      <c r="AA160" s="1800"/>
    </row>
    <row r="161" spans="1:27" s="343" customFormat="1" ht="25.5">
      <c r="A161" s="1330">
        <v>151</v>
      </c>
      <c r="B161" s="1784" t="s">
        <v>4591</v>
      </c>
      <c r="C161" s="1745" t="s">
        <v>4592</v>
      </c>
      <c r="D161" s="1785"/>
      <c r="E161" s="1786">
        <v>1.5</v>
      </c>
      <c r="F161" s="2762"/>
      <c r="G161" s="1671"/>
      <c r="H161" s="1671"/>
      <c r="I161" s="2273"/>
      <c r="J161" s="2273"/>
      <c r="K161" s="2273"/>
      <c r="L161" s="1671"/>
      <c r="M161" s="2273"/>
      <c r="N161" s="2273"/>
      <c r="O161" s="2273"/>
      <c r="P161" s="1800">
        <v>1.5</v>
      </c>
      <c r="Q161" s="1800">
        <v>1.5</v>
      </c>
      <c r="R161" s="768" t="s">
        <v>607</v>
      </c>
      <c r="S161" s="2"/>
      <c r="T161" s="2"/>
      <c r="U161" s="2"/>
      <c r="V161" s="62"/>
      <c r="W161" s="62"/>
      <c r="X161" s="62"/>
      <c r="Y161" s="1759"/>
      <c r="Z161" s="1800">
        <v>1.5</v>
      </c>
      <c r="AA161" s="1800"/>
    </row>
    <row r="162" spans="1:27" s="343" customFormat="1">
      <c r="A162" s="1330">
        <v>152</v>
      </c>
      <c r="B162" s="1784" t="s">
        <v>4593</v>
      </c>
      <c r="C162" s="1745" t="s">
        <v>4594</v>
      </c>
      <c r="D162" s="1785"/>
      <c r="E162" s="1786">
        <v>0.2</v>
      </c>
      <c r="F162" s="2762"/>
      <c r="G162" s="1671"/>
      <c r="H162" s="1671"/>
      <c r="I162" s="2273"/>
      <c r="J162" s="2273"/>
      <c r="K162" s="2273"/>
      <c r="L162" s="1671"/>
      <c r="M162" s="2273"/>
      <c r="N162" s="2273"/>
      <c r="O162" s="2273"/>
      <c r="P162" s="1800">
        <v>0.2</v>
      </c>
      <c r="Q162" s="1800">
        <v>0.2</v>
      </c>
      <c r="R162" s="768" t="s">
        <v>607</v>
      </c>
      <c r="S162" s="2"/>
      <c r="T162" s="2"/>
      <c r="U162" s="2"/>
      <c r="V162" s="62"/>
      <c r="W162" s="62"/>
      <c r="X162" s="62"/>
      <c r="Y162" s="1759"/>
      <c r="Z162" s="1800">
        <v>0.2</v>
      </c>
      <c r="AA162" s="1800"/>
    </row>
    <row r="163" spans="1:27" s="343" customFormat="1" ht="38.25">
      <c r="A163" s="1330">
        <v>153</v>
      </c>
      <c r="B163" s="1784" t="s">
        <v>4595</v>
      </c>
      <c r="C163" s="1745" t="s">
        <v>4596</v>
      </c>
      <c r="D163" s="1785"/>
      <c r="E163" s="1786">
        <v>1</v>
      </c>
      <c r="F163" s="2762"/>
      <c r="G163" s="1671"/>
      <c r="H163" s="1671"/>
      <c r="I163" s="2273"/>
      <c r="J163" s="2273"/>
      <c r="K163" s="2273"/>
      <c r="L163" s="1671"/>
      <c r="M163" s="2273"/>
      <c r="N163" s="2273"/>
      <c r="O163" s="2273"/>
      <c r="P163" s="1800">
        <v>1</v>
      </c>
      <c r="Q163" s="1800">
        <v>1</v>
      </c>
      <c r="R163" s="768" t="s">
        <v>607</v>
      </c>
      <c r="S163" s="2"/>
      <c r="T163" s="2"/>
      <c r="U163" s="2"/>
      <c r="V163" s="62"/>
      <c r="W163" s="62"/>
      <c r="X163" s="62"/>
      <c r="Y163" s="1759"/>
      <c r="Z163" s="1800">
        <v>1</v>
      </c>
      <c r="AA163" s="1800"/>
    </row>
    <row r="164" spans="1:27" s="343" customFormat="1" ht="38.25">
      <c r="A164" s="1330">
        <v>154</v>
      </c>
      <c r="B164" s="1784" t="s">
        <v>4597</v>
      </c>
      <c r="C164" s="1745" t="s">
        <v>4598</v>
      </c>
      <c r="D164" s="1785"/>
      <c r="E164" s="1786">
        <v>0.3</v>
      </c>
      <c r="F164" s="2762"/>
      <c r="G164" s="1671"/>
      <c r="H164" s="1671"/>
      <c r="I164" s="2273"/>
      <c r="J164" s="2273"/>
      <c r="K164" s="2273"/>
      <c r="L164" s="1671"/>
      <c r="M164" s="2273"/>
      <c r="N164" s="2273"/>
      <c r="O164" s="2273"/>
      <c r="P164" s="1800">
        <v>0.3</v>
      </c>
      <c r="Q164" s="1800">
        <v>0.3</v>
      </c>
      <c r="R164" s="768" t="s">
        <v>607</v>
      </c>
      <c r="S164" s="2"/>
      <c r="T164" s="2"/>
      <c r="U164" s="2"/>
      <c r="V164" s="62"/>
      <c r="W164" s="62"/>
      <c r="X164" s="62"/>
      <c r="Y164" s="1759"/>
      <c r="Z164" s="1800">
        <v>0.3</v>
      </c>
      <c r="AA164" s="1800"/>
    </row>
    <row r="165" spans="1:27" s="343" customFormat="1" ht="25.5">
      <c r="A165" s="1330">
        <v>155</v>
      </c>
      <c r="B165" s="1784" t="s">
        <v>4599</v>
      </c>
      <c r="C165" s="1745" t="s">
        <v>4600</v>
      </c>
      <c r="D165" s="1785"/>
      <c r="E165" s="1786">
        <v>0.3</v>
      </c>
      <c r="F165" s="2762"/>
      <c r="G165" s="1671"/>
      <c r="H165" s="1671"/>
      <c r="I165" s="2273"/>
      <c r="J165" s="2273"/>
      <c r="K165" s="2273"/>
      <c r="L165" s="1671"/>
      <c r="M165" s="2273"/>
      <c r="N165" s="2273"/>
      <c r="O165" s="2273"/>
      <c r="P165" s="1800">
        <v>0.3</v>
      </c>
      <c r="Q165" s="1800">
        <v>0.3</v>
      </c>
      <c r="R165" s="768" t="s">
        <v>607</v>
      </c>
      <c r="S165" s="2"/>
      <c r="T165" s="2"/>
      <c r="U165" s="2"/>
      <c r="V165" s="62"/>
      <c r="W165" s="62"/>
      <c r="X165" s="62"/>
      <c r="Y165" s="1759"/>
      <c r="Z165" s="1800">
        <v>0.3</v>
      </c>
      <c r="AA165" s="1800"/>
    </row>
    <row r="166" spans="1:27" s="343" customFormat="1">
      <c r="A166" s="1330">
        <v>156</v>
      </c>
      <c r="B166" s="1784" t="s">
        <v>4601</v>
      </c>
      <c r="C166" s="1745" t="s">
        <v>4602</v>
      </c>
      <c r="D166" s="1785"/>
      <c r="E166" s="1786">
        <v>0.1</v>
      </c>
      <c r="F166" s="2762"/>
      <c r="G166" s="1671"/>
      <c r="H166" s="1671"/>
      <c r="I166" s="2273"/>
      <c r="J166" s="2273"/>
      <c r="K166" s="2273"/>
      <c r="L166" s="1671"/>
      <c r="M166" s="2273"/>
      <c r="N166" s="2273"/>
      <c r="O166" s="2273"/>
      <c r="P166" s="1800">
        <v>0.1</v>
      </c>
      <c r="Q166" s="1800">
        <v>0.1</v>
      </c>
      <c r="R166" s="768" t="s">
        <v>607</v>
      </c>
      <c r="S166" s="2"/>
      <c r="T166" s="2"/>
      <c r="U166" s="2"/>
      <c r="V166" s="62"/>
      <c r="W166" s="62"/>
      <c r="X166" s="62"/>
      <c r="Y166" s="1759"/>
      <c r="Z166" s="1800">
        <v>0.1</v>
      </c>
      <c r="AA166" s="1800"/>
    </row>
    <row r="167" spans="1:27" s="343" customFormat="1">
      <c r="A167" s="1330">
        <v>157</v>
      </c>
      <c r="B167" s="1784" t="s">
        <v>4603</v>
      </c>
      <c r="C167" s="1745" t="s">
        <v>4604</v>
      </c>
      <c r="D167" s="1785"/>
      <c r="E167" s="1786">
        <v>0.1</v>
      </c>
      <c r="F167" s="2762"/>
      <c r="G167" s="1671"/>
      <c r="H167" s="1671"/>
      <c r="I167" s="2273"/>
      <c r="J167" s="2273"/>
      <c r="K167" s="2273"/>
      <c r="L167" s="1671"/>
      <c r="M167" s="2273"/>
      <c r="N167" s="2273"/>
      <c r="O167" s="2273"/>
      <c r="P167" s="1800">
        <v>0.1</v>
      </c>
      <c r="Q167" s="1800">
        <v>0.1</v>
      </c>
      <c r="R167" s="768" t="s">
        <v>607</v>
      </c>
      <c r="S167" s="2"/>
      <c r="T167" s="2"/>
      <c r="U167" s="2"/>
      <c r="V167" s="62"/>
      <c r="W167" s="62"/>
      <c r="X167" s="62"/>
      <c r="Y167" s="1759"/>
      <c r="Z167" s="1800">
        <v>0.1</v>
      </c>
      <c r="AA167" s="1800"/>
    </row>
    <row r="168" spans="1:27" s="343" customFormat="1" ht="25.5">
      <c r="A168" s="1330">
        <v>158</v>
      </c>
      <c r="B168" s="1784" t="s">
        <v>4605</v>
      </c>
      <c r="C168" s="1745" t="s">
        <v>4606</v>
      </c>
      <c r="D168" s="1785"/>
      <c r="E168" s="1786">
        <v>0.1</v>
      </c>
      <c r="F168" s="2762"/>
      <c r="G168" s="1671"/>
      <c r="H168" s="1671"/>
      <c r="I168" s="2273"/>
      <c r="J168" s="2273"/>
      <c r="K168" s="2273"/>
      <c r="L168" s="1671"/>
      <c r="M168" s="2273"/>
      <c r="N168" s="2273"/>
      <c r="O168" s="2273"/>
      <c r="P168" s="1800">
        <v>0.1</v>
      </c>
      <c r="Q168" s="1800">
        <v>0.1</v>
      </c>
      <c r="R168" s="768" t="s">
        <v>607</v>
      </c>
      <c r="S168" s="2"/>
      <c r="T168" s="2"/>
      <c r="U168" s="2"/>
      <c r="V168" s="62"/>
      <c r="W168" s="62"/>
      <c r="X168" s="62"/>
      <c r="Y168" s="1759"/>
      <c r="Z168" s="1800">
        <v>0.1</v>
      </c>
      <c r="AA168" s="1800"/>
    </row>
    <row r="169" spans="1:27" s="343" customFormat="1" ht="25.5">
      <c r="A169" s="1330">
        <v>159</v>
      </c>
      <c r="B169" s="1784" t="s">
        <v>4607</v>
      </c>
      <c r="C169" s="1745" t="s">
        <v>4608</v>
      </c>
      <c r="D169" s="1785"/>
      <c r="E169" s="1786">
        <v>0.6</v>
      </c>
      <c r="F169" s="2762"/>
      <c r="G169" s="1671"/>
      <c r="H169" s="1671"/>
      <c r="I169" s="2273"/>
      <c r="J169" s="2273"/>
      <c r="K169" s="2273"/>
      <c r="L169" s="1671"/>
      <c r="M169" s="2273"/>
      <c r="N169" s="2273"/>
      <c r="O169" s="2273"/>
      <c r="P169" s="1800">
        <v>0.6</v>
      </c>
      <c r="Q169" s="1800">
        <v>0.6</v>
      </c>
      <c r="R169" s="768" t="s">
        <v>607</v>
      </c>
      <c r="S169" s="2"/>
      <c r="T169" s="2"/>
      <c r="U169" s="2"/>
      <c r="V169" s="62"/>
      <c r="W169" s="62"/>
      <c r="X169" s="62"/>
      <c r="Y169" s="1759"/>
      <c r="Z169" s="1800">
        <v>0.6</v>
      </c>
      <c r="AA169" s="1800"/>
    </row>
    <row r="170" spans="1:27" ht="26.25" customHeight="1">
      <c r="A170" s="525"/>
      <c r="B170" s="1815" t="s">
        <v>16293</v>
      </c>
      <c r="C170" s="1816"/>
      <c r="D170" s="1817"/>
      <c r="E170" s="1818">
        <f>SUM(E105:E169)</f>
        <v>84.379999999999981</v>
      </c>
      <c r="F170" s="1818">
        <f>SUM(F105:F169)</f>
        <v>2.5499999999999998</v>
      </c>
      <c r="G170" s="1818">
        <f>SUM(G105:G169)</f>
        <v>1.03</v>
      </c>
      <c r="H170" s="1818">
        <f t="shared" ref="H170:L170" si="21">SUM(H105:H169)</f>
        <v>0</v>
      </c>
      <c r="I170" s="1818">
        <f t="shared" si="21"/>
        <v>0</v>
      </c>
      <c r="J170" s="1818">
        <f t="shared" si="21"/>
        <v>0</v>
      </c>
      <c r="K170" s="1818">
        <f t="shared" si="21"/>
        <v>0</v>
      </c>
      <c r="L170" s="1818">
        <f t="shared" si="21"/>
        <v>1.52</v>
      </c>
      <c r="M170" s="1818">
        <f>SUM(M105:M169)</f>
        <v>0</v>
      </c>
      <c r="N170" s="1818">
        <f>SUM(N105:N169)</f>
        <v>0</v>
      </c>
      <c r="O170" s="1818">
        <f>SUM(O105:O169)</f>
        <v>0</v>
      </c>
      <c r="P170" s="1818">
        <f t="shared" ref="P170" si="22">SUM(P105:P169)</f>
        <v>81.829999999999984</v>
      </c>
      <c r="Q170" s="1818">
        <f>SUM(Q105:Q169)</f>
        <v>81.829999999999984</v>
      </c>
      <c r="R170" s="1818">
        <f>SUM(R105:R169)</f>
        <v>0</v>
      </c>
      <c r="S170" s="1818">
        <f>SUM(S105:S169)</f>
        <v>0</v>
      </c>
      <c r="T170" s="1818">
        <f t="shared" ref="T170" si="23">SUM(T105:T169)</f>
        <v>0</v>
      </c>
      <c r="U170" s="1818">
        <f t="shared" ref="U170" si="24">SUM(U105:U169)</f>
        <v>0</v>
      </c>
      <c r="V170" s="1818">
        <f t="shared" ref="V170" si="25">SUM(V105:V169)</f>
        <v>0</v>
      </c>
      <c r="W170" s="1818">
        <f t="shared" ref="W170" si="26">SUM(W105:W169)</f>
        <v>0</v>
      </c>
      <c r="X170" s="1818">
        <f>SUM(X105:X169)</f>
        <v>0</v>
      </c>
      <c r="Y170" s="1818">
        <f>SUM(Y105:Y169)</f>
        <v>2.6</v>
      </c>
      <c r="Z170" s="1818">
        <f>SUM(Z105:Z169)</f>
        <v>68.929999999999993</v>
      </c>
      <c r="AA170" s="1818">
        <f>SUM(AA105:AA169)</f>
        <v>12.85</v>
      </c>
    </row>
    <row r="171" spans="1:27" ht="26.25" customHeight="1">
      <c r="A171" s="1330"/>
      <c r="B171" s="1822" t="s">
        <v>4609</v>
      </c>
      <c r="C171" s="1820"/>
      <c r="D171" s="1820"/>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row>
    <row r="172" spans="1:27" s="343" customFormat="1" ht="25.5">
      <c r="A172" s="1330">
        <v>160</v>
      </c>
      <c r="B172" s="1784" t="s">
        <v>4610</v>
      </c>
      <c r="C172" s="1745" t="s">
        <v>4611</v>
      </c>
      <c r="D172" s="512"/>
      <c r="E172" s="1792">
        <v>3</v>
      </c>
      <c r="F172" s="2762"/>
      <c r="G172" s="1671"/>
      <c r="H172" s="1671"/>
      <c r="I172" s="2273"/>
      <c r="J172" s="2273"/>
      <c r="K172" s="2273"/>
      <c r="L172" s="1671"/>
      <c r="M172" s="2273"/>
      <c r="N172" s="2273"/>
      <c r="O172" s="2273"/>
      <c r="P172" s="1800">
        <v>3</v>
      </c>
      <c r="Q172" s="1801">
        <v>3</v>
      </c>
      <c r="R172" s="826" t="s">
        <v>607</v>
      </c>
      <c r="S172" s="2"/>
      <c r="T172" s="2"/>
      <c r="U172" s="2"/>
      <c r="V172" s="1691"/>
      <c r="W172" s="1691"/>
      <c r="X172" s="1691"/>
      <c r="Y172" s="1801">
        <v>3</v>
      </c>
      <c r="Z172" s="1788"/>
      <c r="AA172" s="1801"/>
    </row>
    <row r="173" spans="1:27" s="343" customFormat="1" ht="25.5">
      <c r="A173" s="1330">
        <v>161</v>
      </c>
      <c r="B173" s="1784" t="s">
        <v>4612</v>
      </c>
      <c r="C173" s="1745" t="s">
        <v>4613</v>
      </c>
      <c r="D173" s="512"/>
      <c r="E173" s="1792">
        <v>6</v>
      </c>
      <c r="F173" s="2762"/>
      <c r="G173" s="1671"/>
      <c r="H173" s="1671"/>
      <c r="I173" s="2273"/>
      <c r="J173" s="2273"/>
      <c r="K173" s="2273"/>
      <c r="L173" s="1671"/>
      <c r="M173" s="2273"/>
      <c r="N173" s="2273"/>
      <c r="O173" s="2273"/>
      <c r="P173" s="1800">
        <v>6</v>
      </c>
      <c r="Q173" s="1800">
        <v>6</v>
      </c>
      <c r="R173" s="768" t="s">
        <v>607</v>
      </c>
      <c r="S173" s="2"/>
      <c r="T173" s="2"/>
      <c r="U173" s="2"/>
      <c r="V173" s="62"/>
      <c r="W173" s="62"/>
      <c r="X173" s="62"/>
      <c r="Y173" s="1759"/>
      <c r="Z173" s="1759"/>
      <c r="AA173" s="1800">
        <v>6</v>
      </c>
    </row>
    <row r="174" spans="1:27" s="343" customFormat="1">
      <c r="A174" s="1330">
        <v>162</v>
      </c>
      <c r="B174" s="1784" t="s">
        <v>4614</v>
      </c>
      <c r="C174" s="1745" t="s">
        <v>4615</v>
      </c>
      <c r="D174" s="512"/>
      <c r="E174" s="1792">
        <v>0.4</v>
      </c>
      <c r="F174" s="2762"/>
      <c r="G174" s="1671"/>
      <c r="H174" s="1671"/>
      <c r="I174" s="2273"/>
      <c r="J174" s="2273"/>
      <c r="K174" s="2273"/>
      <c r="L174" s="1671"/>
      <c r="M174" s="2273"/>
      <c r="N174" s="2273"/>
      <c r="O174" s="2273"/>
      <c r="P174" s="1800">
        <v>0.4</v>
      </c>
      <c r="Q174" s="1800">
        <v>0.4</v>
      </c>
      <c r="R174" s="768" t="s">
        <v>607</v>
      </c>
      <c r="S174" s="2"/>
      <c r="T174" s="2"/>
      <c r="U174" s="2"/>
      <c r="V174" s="62"/>
      <c r="W174" s="62"/>
      <c r="X174" s="62"/>
      <c r="Y174" s="1800">
        <v>0.4</v>
      </c>
      <c r="Z174" s="1759"/>
      <c r="AA174" s="1800"/>
    </row>
    <row r="175" spans="1:27" s="343" customFormat="1" ht="25.5">
      <c r="A175" s="1330">
        <v>163</v>
      </c>
      <c r="B175" s="1784" t="s">
        <v>4616</v>
      </c>
      <c r="C175" s="1745" t="s">
        <v>4617</v>
      </c>
      <c r="D175" s="512"/>
      <c r="E175" s="1792">
        <v>7</v>
      </c>
      <c r="F175" s="2762"/>
      <c r="G175" s="1671"/>
      <c r="H175" s="1671"/>
      <c r="I175" s="2273"/>
      <c r="J175" s="2273"/>
      <c r="K175" s="2273"/>
      <c r="L175" s="1671"/>
      <c r="M175" s="2273"/>
      <c r="N175" s="2273"/>
      <c r="O175" s="2273"/>
      <c r="P175" s="1800">
        <v>7</v>
      </c>
      <c r="Q175" s="1800">
        <v>7</v>
      </c>
      <c r="R175" s="768" t="s">
        <v>607</v>
      </c>
      <c r="S175" s="2"/>
      <c r="T175" s="2"/>
      <c r="U175" s="2"/>
      <c r="V175" s="62"/>
      <c r="W175" s="62"/>
      <c r="X175" s="62"/>
      <c r="Y175" s="1759"/>
      <c r="Z175" s="1800">
        <v>7</v>
      </c>
      <c r="AA175" s="1800"/>
    </row>
    <row r="176" spans="1:27" s="343" customFormat="1" ht="25.5">
      <c r="A176" s="1330">
        <v>164</v>
      </c>
      <c r="B176" s="1784" t="s">
        <v>4618</v>
      </c>
      <c r="C176" s="1745" t="s">
        <v>4619</v>
      </c>
      <c r="D176" s="512"/>
      <c r="E176" s="1792">
        <v>0.2</v>
      </c>
      <c r="F176" s="1800">
        <v>0.2</v>
      </c>
      <c r="G176" s="1671"/>
      <c r="H176" s="1671"/>
      <c r="I176" s="2273"/>
      <c r="J176" s="2273"/>
      <c r="K176" s="2273"/>
      <c r="L176" s="1800">
        <v>0.2</v>
      </c>
      <c r="M176" s="2273"/>
      <c r="N176" s="2273"/>
      <c r="O176" s="2273"/>
      <c r="P176" s="1671"/>
      <c r="Q176" s="1671"/>
      <c r="R176" s="768" t="s">
        <v>55</v>
      </c>
      <c r="S176" s="2"/>
      <c r="T176" s="2"/>
      <c r="U176" s="2"/>
      <c r="V176" s="62"/>
      <c r="W176" s="62"/>
      <c r="X176" s="62"/>
      <c r="Y176" s="1759"/>
      <c r="Z176" s="1800">
        <v>0.2</v>
      </c>
      <c r="AA176" s="1800"/>
    </row>
    <row r="177" spans="1:27" s="343" customFormat="1" ht="25.5">
      <c r="A177" s="1330">
        <v>165</v>
      </c>
      <c r="B177" s="1784" t="s">
        <v>4620</v>
      </c>
      <c r="C177" s="1745" t="s">
        <v>4621</v>
      </c>
      <c r="D177" s="512"/>
      <c r="E177" s="1792">
        <v>0.5</v>
      </c>
      <c r="F177" s="2762"/>
      <c r="G177" s="1671"/>
      <c r="H177" s="1671"/>
      <c r="I177" s="2273"/>
      <c r="J177" s="2273"/>
      <c r="K177" s="2273"/>
      <c r="L177" s="1671"/>
      <c r="M177" s="2273"/>
      <c r="N177" s="2273"/>
      <c r="O177" s="2273"/>
      <c r="P177" s="1800">
        <v>0.5</v>
      </c>
      <c r="Q177" s="1800">
        <v>0.5</v>
      </c>
      <c r="R177" s="768" t="s">
        <v>607</v>
      </c>
      <c r="S177" s="2"/>
      <c r="T177" s="2"/>
      <c r="U177" s="2"/>
      <c r="V177" s="62"/>
      <c r="W177" s="62"/>
      <c r="X177" s="62"/>
      <c r="Y177" s="1759"/>
      <c r="Z177" s="1800">
        <v>0.5</v>
      </c>
      <c r="AA177" s="1800"/>
    </row>
    <row r="178" spans="1:27" s="343" customFormat="1" ht="38.25">
      <c r="A178" s="1330">
        <v>166</v>
      </c>
      <c r="B178" s="1784" t="s">
        <v>4622</v>
      </c>
      <c r="C178" s="1745" t="s">
        <v>4623</v>
      </c>
      <c r="D178" s="512"/>
      <c r="E178" s="1792">
        <v>0.4</v>
      </c>
      <c r="F178" s="2762"/>
      <c r="G178" s="1671"/>
      <c r="H178" s="1671"/>
      <c r="I178" s="2273"/>
      <c r="J178" s="2273"/>
      <c r="K178" s="2273"/>
      <c r="L178" s="1671"/>
      <c r="M178" s="2273"/>
      <c r="N178" s="2273"/>
      <c r="O178" s="2273"/>
      <c r="P178" s="1800">
        <v>0.4</v>
      </c>
      <c r="Q178" s="1800">
        <v>0.4</v>
      </c>
      <c r="R178" s="768" t="s">
        <v>607</v>
      </c>
      <c r="S178" s="2"/>
      <c r="T178" s="2"/>
      <c r="U178" s="2"/>
      <c r="V178" s="62"/>
      <c r="W178" s="62"/>
      <c r="X178" s="62"/>
      <c r="Y178" s="1759"/>
      <c r="Z178" s="1800">
        <v>0.4</v>
      </c>
      <c r="AA178" s="1800"/>
    </row>
    <row r="179" spans="1:27" s="343" customFormat="1" ht="25.5">
      <c r="A179" s="1330">
        <v>167</v>
      </c>
      <c r="B179" s="1784" t="s">
        <v>4624</v>
      </c>
      <c r="C179" s="1745" t="s">
        <v>4625</v>
      </c>
      <c r="D179" s="512"/>
      <c r="E179" s="1792">
        <v>0.3</v>
      </c>
      <c r="F179" s="1800">
        <v>0.3</v>
      </c>
      <c r="G179" s="1671"/>
      <c r="H179" s="1671"/>
      <c r="I179" s="2273"/>
      <c r="J179" s="2273"/>
      <c r="K179" s="2273"/>
      <c r="L179" s="1800">
        <v>0.3</v>
      </c>
      <c r="M179" s="2273"/>
      <c r="N179" s="2273"/>
      <c r="O179" s="2273"/>
      <c r="P179" s="1671"/>
      <c r="Q179" s="1671"/>
      <c r="R179" s="768" t="s">
        <v>55</v>
      </c>
      <c r="S179" s="2"/>
      <c r="T179" s="2"/>
      <c r="U179" s="2"/>
      <c r="V179" s="62"/>
      <c r="W179" s="62"/>
      <c r="X179" s="62"/>
      <c r="Y179" s="1800">
        <v>0.3</v>
      </c>
      <c r="Z179" s="1800"/>
      <c r="AA179" s="1800"/>
    </row>
    <row r="180" spans="1:27" s="343" customFormat="1" ht="25.5">
      <c r="A180" s="1330">
        <v>168</v>
      </c>
      <c r="B180" s="1784" t="s">
        <v>4626</v>
      </c>
      <c r="C180" s="1745" t="s">
        <v>4627</v>
      </c>
      <c r="D180" s="512"/>
      <c r="E180" s="1792">
        <v>1</v>
      </c>
      <c r="F180" s="1800">
        <v>1</v>
      </c>
      <c r="G180" s="1671"/>
      <c r="H180" s="1671"/>
      <c r="I180" s="2273"/>
      <c r="J180" s="2273"/>
      <c r="K180" s="2273"/>
      <c r="L180" s="1800">
        <v>1</v>
      </c>
      <c r="M180" s="2273"/>
      <c r="N180" s="2273"/>
      <c r="O180" s="2273"/>
      <c r="P180" s="1671"/>
      <c r="Q180" s="1671"/>
      <c r="R180" s="768" t="s">
        <v>55</v>
      </c>
      <c r="S180" s="2"/>
      <c r="T180" s="2"/>
      <c r="U180" s="2"/>
      <c r="V180" s="62"/>
      <c r="W180" s="62"/>
      <c r="X180" s="62"/>
      <c r="Y180" s="1800">
        <v>1</v>
      </c>
      <c r="Z180" s="1800"/>
      <c r="AA180" s="1800"/>
    </row>
    <row r="181" spans="1:27" s="343" customFormat="1" ht="25.5">
      <c r="A181" s="1330">
        <v>169</v>
      </c>
      <c r="B181" s="1784" t="s">
        <v>4628</v>
      </c>
      <c r="C181" s="1745" t="s">
        <v>4629</v>
      </c>
      <c r="D181" s="512"/>
      <c r="E181" s="1792">
        <v>0.3</v>
      </c>
      <c r="F181" s="1800">
        <v>0.3</v>
      </c>
      <c r="G181" s="1671"/>
      <c r="H181" s="1671"/>
      <c r="I181" s="2273"/>
      <c r="J181" s="2273"/>
      <c r="K181" s="2273"/>
      <c r="L181" s="1800">
        <v>0.3</v>
      </c>
      <c r="M181" s="2273"/>
      <c r="N181" s="2273"/>
      <c r="O181" s="2273"/>
      <c r="P181" s="1671"/>
      <c r="Q181" s="1671"/>
      <c r="R181" s="768" t="s">
        <v>55</v>
      </c>
      <c r="S181" s="2"/>
      <c r="T181" s="2"/>
      <c r="U181" s="2"/>
      <c r="V181" s="62"/>
      <c r="W181" s="62"/>
      <c r="X181" s="62"/>
      <c r="Y181" s="1800">
        <v>0.3</v>
      </c>
      <c r="Z181" s="1800"/>
      <c r="AA181" s="1800"/>
    </row>
    <row r="182" spans="1:27" s="343" customFormat="1" ht="38.25">
      <c r="A182" s="1330">
        <v>170</v>
      </c>
      <c r="B182" s="1784" t="s">
        <v>4630</v>
      </c>
      <c r="C182" s="1745" t="s">
        <v>4631</v>
      </c>
      <c r="D182" s="512"/>
      <c r="E182" s="1792">
        <v>0.3</v>
      </c>
      <c r="F182" s="1800">
        <v>0.3</v>
      </c>
      <c r="G182" s="1671"/>
      <c r="H182" s="1671"/>
      <c r="I182" s="2273"/>
      <c r="J182" s="2273"/>
      <c r="K182" s="2273"/>
      <c r="L182" s="1800">
        <v>0.3</v>
      </c>
      <c r="M182" s="2273"/>
      <c r="N182" s="2273"/>
      <c r="O182" s="2273"/>
      <c r="P182" s="1671"/>
      <c r="Q182" s="1671"/>
      <c r="R182" s="768" t="s">
        <v>55</v>
      </c>
      <c r="S182" s="2"/>
      <c r="T182" s="2"/>
      <c r="U182" s="2"/>
      <c r="V182" s="62"/>
      <c r="W182" s="62"/>
      <c r="X182" s="62"/>
      <c r="Y182" s="1800">
        <v>0.3</v>
      </c>
      <c r="Z182" s="1800"/>
      <c r="AA182" s="1800"/>
    </row>
    <row r="183" spans="1:27" ht="29.25" customHeight="1">
      <c r="A183" s="525"/>
      <c r="B183" s="1815" t="s">
        <v>16294</v>
      </c>
      <c r="C183" s="1816"/>
      <c r="D183" s="1817"/>
      <c r="E183" s="1818">
        <f>SUM(E172:E182)</f>
        <v>19.399999999999999</v>
      </c>
      <c r="F183" s="1818">
        <f t="shared" ref="F183:O183" si="27">SUM(F172:F182)</f>
        <v>2.1</v>
      </c>
      <c r="G183" s="1818">
        <f t="shared" si="27"/>
        <v>0</v>
      </c>
      <c r="H183" s="1818">
        <f t="shared" si="27"/>
        <v>0</v>
      </c>
      <c r="I183" s="1818">
        <f t="shared" si="27"/>
        <v>0</v>
      </c>
      <c r="J183" s="1818">
        <f t="shared" si="27"/>
        <v>0</v>
      </c>
      <c r="K183" s="1818">
        <f t="shared" si="27"/>
        <v>0</v>
      </c>
      <c r="L183" s="1818">
        <f t="shared" si="27"/>
        <v>2.1</v>
      </c>
      <c r="M183" s="1818">
        <f t="shared" si="27"/>
        <v>0</v>
      </c>
      <c r="N183" s="1818">
        <f t="shared" si="27"/>
        <v>0</v>
      </c>
      <c r="O183" s="1818">
        <f t="shared" si="27"/>
        <v>0</v>
      </c>
      <c r="P183" s="1818">
        <f>SUM(P172:P182)</f>
        <v>17.299999999999997</v>
      </c>
      <c r="Q183" s="1818">
        <f t="shared" ref="Q183" si="28">SUM(Q172:Q182)</f>
        <v>17.299999999999997</v>
      </c>
      <c r="R183" s="1818">
        <f t="shared" ref="R183" si="29">SUM(R172:R182)</f>
        <v>0</v>
      </c>
      <c r="S183" s="1818">
        <f t="shared" ref="S183" si="30">SUM(S172:S182)</f>
        <v>0</v>
      </c>
      <c r="T183" s="1818">
        <f t="shared" ref="T183" si="31">SUM(T172:T182)</f>
        <v>0</v>
      </c>
      <c r="U183" s="1818">
        <f t="shared" ref="U183" si="32">SUM(U172:U182)</f>
        <v>0</v>
      </c>
      <c r="V183" s="1818">
        <f t="shared" ref="V183" si="33">SUM(V172:V182)</f>
        <v>0</v>
      </c>
      <c r="W183" s="1818">
        <f t="shared" ref="W183" si="34">SUM(W172:W182)</f>
        <v>0</v>
      </c>
      <c r="X183" s="1818">
        <f t="shared" ref="X183" si="35">SUM(X172:X182)</f>
        <v>0</v>
      </c>
      <c r="Y183" s="1818">
        <f>SUM(Y172:Y182)</f>
        <v>5.2999999999999989</v>
      </c>
      <c r="Z183" s="1818">
        <f t="shared" ref="Z183" si="36">SUM(Z172:Z182)</f>
        <v>8.1</v>
      </c>
      <c r="AA183" s="1818">
        <f>SUM(AA172:AA182)</f>
        <v>6</v>
      </c>
    </row>
    <row r="184" spans="1:27" ht="23.25" customHeight="1">
      <c r="A184" s="1330"/>
      <c r="B184" s="1822" t="s">
        <v>4632</v>
      </c>
      <c r="C184" s="1820"/>
      <c r="D184" s="1820"/>
      <c r="E184" s="1820"/>
      <c r="F184" s="1820"/>
      <c r="G184" s="1820"/>
      <c r="H184" s="1820"/>
      <c r="I184" s="1820"/>
      <c r="J184" s="1820"/>
      <c r="K184" s="1820"/>
      <c r="L184" s="1820"/>
      <c r="M184" s="1820"/>
      <c r="N184" s="1820"/>
      <c r="O184" s="1820"/>
      <c r="P184" s="1820"/>
      <c r="Q184" s="1820"/>
      <c r="R184" s="1820"/>
      <c r="S184" s="1820"/>
      <c r="T184" s="1820"/>
      <c r="U184" s="1820"/>
      <c r="V184" s="1820"/>
      <c r="W184" s="1820"/>
      <c r="X184" s="1820"/>
      <c r="Y184" s="1820"/>
      <c r="Z184" s="1820"/>
      <c r="AA184" s="1821"/>
    </row>
    <row r="185" spans="1:27" s="343" customFormat="1">
      <c r="A185" s="1330">
        <v>171</v>
      </c>
      <c r="B185" s="1784" t="s">
        <v>4633</v>
      </c>
      <c r="C185" s="1745" t="s">
        <v>4634</v>
      </c>
      <c r="D185" s="62"/>
      <c r="E185" s="1800">
        <v>0.45</v>
      </c>
      <c r="F185" s="1800">
        <v>0.45</v>
      </c>
      <c r="G185" s="1800">
        <v>0.45</v>
      </c>
      <c r="H185" s="1671"/>
      <c r="I185" s="2273"/>
      <c r="J185" s="2273"/>
      <c r="K185" s="2273"/>
      <c r="L185" s="1671"/>
      <c r="M185" s="2273"/>
      <c r="N185" s="2273"/>
      <c r="O185" s="2273"/>
      <c r="P185" s="1671"/>
      <c r="Q185" s="2760"/>
      <c r="R185" s="768" t="s">
        <v>55</v>
      </c>
      <c r="S185" s="2"/>
      <c r="T185" s="2"/>
      <c r="U185" s="2"/>
      <c r="V185" s="1691"/>
      <c r="W185" s="1691"/>
      <c r="X185" s="1801">
        <v>0.45</v>
      </c>
      <c r="Y185" s="1788"/>
      <c r="Z185" s="1788"/>
      <c r="AA185" s="1801"/>
    </row>
    <row r="186" spans="1:27" s="343" customFormat="1">
      <c r="A186" s="1330">
        <v>172</v>
      </c>
      <c r="B186" s="1784" t="s">
        <v>4635</v>
      </c>
      <c r="C186" s="1745" t="s">
        <v>4636</v>
      </c>
      <c r="D186" s="62"/>
      <c r="E186" s="1746">
        <v>1</v>
      </c>
      <c r="F186" s="1671"/>
      <c r="G186" s="1671"/>
      <c r="H186" s="1671"/>
      <c r="I186" s="2273"/>
      <c r="J186" s="2273"/>
      <c r="K186" s="2273"/>
      <c r="L186" s="1671"/>
      <c r="M186" s="2273"/>
      <c r="N186" s="2273"/>
      <c r="O186" s="2273"/>
      <c r="P186" s="1746">
        <v>1</v>
      </c>
      <c r="Q186" s="1746">
        <v>1</v>
      </c>
      <c r="R186" s="768" t="s">
        <v>607</v>
      </c>
      <c r="S186" s="2"/>
      <c r="T186" s="2"/>
      <c r="U186" s="2"/>
      <c r="V186" s="62"/>
      <c r="W186" s="62"/>
      <c r="X186" s="62"/>
      <c r="Y186" s="1746">
        <v>1</v>
      </c>
      <c r="Z186" s="1759"/>
      <c r="AA186" s="1746"/>
    </row>
    <row r="187" spans="1:27" s="343" customFormat="1">
      <c r="A187" s="1330">
        <v>173</v>
      </c>
      <c r="B187" s="1784" t="s">
        <v>4637</v>
      </c>
      <c r="C187" s="1745" t="s">
        <v>4638</v>
      </c>
      <c r="D187" s="62"/>
      <c r="E187" s="1800">
        <v>0.6</v>
      </c>
      <c r="F187" s="1671"/>
      <c r="G187" s="1671"/>
      <c r="H187" s="1671"/>
      <c r="I187" s="2273"/>
      <c r="J187" s="2273"/>
      <c r="K187" s="2273"/>
      <c r="L187" s="1671"/>
      <c r="M187" s="2273"/>
      <c r="N187" s="2273"/>
      <c r="O187" s="2273"/>
      <c r="P187" s="1800">
        <v>0.6</v>
      </c>
      <c r="Q187" s="1800">
        <v>0.6</v>
      </c>
      <c r="R187" s="768" t="s">
        <v>607</v>
      </c>
      <c r="S187" s="2"/>
      <c r="T187" s="2"/>
      <c r="U187" s="2"/>
      <c r="V187" s="62"/>
      <c r="W187" s="62"/>
      <c r="X187" s="62"/>
      <c r="Y187" s="1759"/>
      <c r="Z187" s="1800">
        <v>0.6</v>
      </c>
      <c r="AA187" s="1800"/>
    </row>
    <row r="188" spans="1:27" s="343" customFormat="1">
      <c r="A188" s="1330">
        <v>174</v>
      </c>
      <c r="B188" s="1784" t="s">
        <v>4639</v>
      </c>
      <c r="C188" s="1745" t="s">
        <v>4640</v>
      </c>
      <c r="D188" s="62"/>
      <c r="E188" s="1800">
        <v>0.15</v>
      </c>
      <c r="F188" s="1800">
        <v>0.15</v>
      </c>
      <c r="G188" s="1671"/>
      <c r="H188" s="1671"/>
      <c r="I188" s="2273"/>
      <c r="J188" s="2273"/>
      <c r="K188" s="2273"/>
      <c r="L188" s="1800">
        <v>0.15</v>
      </c>
      <c r="M188" s="2273"/>
      <c r="N188" s="2273"/>
      <c r="O188" s="2273"/>
      <c r="P188" s="1671"/>
      <c r="Q188" s="1671"/>
      <c r="R188" s="768" t="s">
        <v>55</v>
      </c>
      <c r="S188" s="2"/>
      <c r="T188" s="2"/>
      <c r="U188" s="2"/>
      <c r="V188" s="62"/>
      <c r="W188" s="62"/>
      <c r="X188" s="62"/>
      <c r="Y188" s="1759"/>
      <c r="Z188" s="1800">
        <v>0.15</v>
      </c>
      <c r="AA188" s="1800"/>
    </row>
    <row r="189" spans="1:27" s="343" customFormat="1">
      <c r="A189" s="1330">
        <v>175</v>
      </c>
      <c r="B189" s="1784" t="s">
        <v>4641</v>
      </c>
      <c r="C189" s="1745" t="s">
        <v>4642</v>
      </c>
      <c r="D189" s="62"/>
      <c r="E189" s="1800">
        <v>0.15</v>
      </c>
      <c r="F189" s="1800">
        <v>0.15</v>
      </c>
      <c r="G189" s="1671"/>
      <c r="H189" s="1671"/>
      <c r="I189" s="2273"/>
      <c r="J189" s="2273"/>
      <c r="K189" s="2273"/>
      <c r="L189" s="1800">
        <v>0.15</v>
      </c>
      <c r="M189" s="2273"/>
      <c r="N189" s="2273"/>
      <c r="O189" s="2273"/>
      <c r="P189" s="1671"/>
      <c r="Q189" s="1671"/>
      <c r="R189" s="768" t="s">
        <v>55</v>
      </c>
      <c r="S189" s="2"/>
      <c r="T189" s="2"/>
      <c r="U189" s="2"/>
      <c r="V189" s="62"/>
      <c r="W189" s="62"/>
      <c r="X189" s="62"/>
      <c r="Y189" s="1800">
        <v>0.15</v>
      </c>
      <c r="Z189" s="1759"/>
      <c r="AA189" s="1800"/>
    </row>
    <row r="190" spans="1:27" s="343" customFormat="1">
      <c r="A190" s="1330">
        <v>176</v>
      </c>
      <c r="B190" s="1784" t="s">
        <v>4643</v>
      </c>
      <c r="C190" s="1745" t="s">
        <v>4644</v>
      </c>
      <c r="D190" s="62"/>
      <c r="E190" s="1800">
        <v>0.75</v>
      </c>
      <c r="F190" s="1671"/>
      <c r="G190" s="1671"/>
      <c r="H190" s="1671"/>
      <c r="I190" s="2273"/>
      <c r="J190" s="2273"/>
      <c r="K190" s="2273"/>
      <c r="L190" s="1671"/>
      <c r="M190" s="2273"/>
      <c r="N190" s="2273"/>
      <c r="O190" s="2273"/>
      <c r="P190" s="1800">
        <v>0.75</v>
      </c>
      <c r="Q190" s="1800">
        <v>0.75</v>
      </c>
      <c r="R190" s="768" t="s">
        <v>607</v>
      </c>
      <c r="S190" s="2"/>
      <c r="T190" s="2"/>
      <c r="U190" s="2"/>
      <c r="V190" s="62"/>
      <c r="W190" s="62"/>
      <c r="X190" s="62"/>
      <c r="Y190" s="1759"/>
      <c r="Z190" s="1759"/>
      <c r="AA190" s="1800">
        <v>0.75</v>
      </c>
    </row>
    <row r="191" spans="1:27" s="343" customFormat="1">
      <c r="A191" s="1330">
        <v>177</v>
      </c>
      <c r="B191" s="1784" t="s">
        <v>4645</v>
      </c>
      <c r="C191" s="1745" t="s">
        <v>4646</v>
      </c>
      <c r="D191" s="62"/>
      <c r="E191" s="1800">
        <v>0.1</v>
      </c>
      <c r="F191" s="1671"/>
      <c r="G191" s="1671"/>
      <c r="H191" s="1671"/>
      <c r="I191" s="2273"/>
      <c r="J191" s="2273"/>
      <c r="K191" s="2273"/>
      <c r="L191" s="1671"/>
      <c r="M191" s="2273"/>
      <c r="N191" s="2273"/>
      <c r="O191" s="2273"/>
      <c r="P191" s="1800">
        <v>0.1</v>
      </c>
      <c r="Q191" s="1800">
        <v>0.1</v>
      </c>
      <c r="R191" s="768" t="s">
        <v>607</v>
      </c>
      <c r="S191" s="2"/>
      <c r="T191" s="2"/>
      <c r="U191" s="2"/>
      <c r="V191" s="62"/>
      <c r="W191" s="62"/>
      <c r="X191" s="62"/>
      <c r="Y191" s="1800">
        <v>0.1</v>
      </c>
      <c r="Z191" s="1759"/>
      <c r="AA191" s="1800"/>
    </row>
    <row r="192" spans="1:27" s="343" customFormat="1" ht="25.5">
      <c r="A192" s="1330">
        <v>178</v>
      </c>
      <c r="B192" s="1784" t="s">
        <v>4647</v>
      </c>
      <c r="C192" s="1745" t="s">
        <v>4648</v>
      </c>
      <c r="D192" s="62"/>
      <c r="E192" s="1800">
        <v>0.7</v>
      </c>
      <c r="F192" s="1800">
        <v>0.7</v>
      </c>
      <c r="G192" s="1671"/>
      <c r="H192" s="1671"/>
      <c r="I192" s="2273"/>
      <c r="J192" s="2273"/>
      <c r="K192" s="2273"/>
      <c r="L192" s="1800">
        <v>0.7</v>
      </c>
      <c r="M192" s="2273"/>
      <c r="N192" s="2273"/>
      <c r="O192" s="2273"/>
      <c r="P192" s="1671"/>
      <c r="Q192" s="1671"/>
      <c r="R192" s="768" t="s">
        <v>55</v>
      </c>
      <c r="S192" s="2"/>
      <c r="T192" s="2"/>
      <c r="U192" s="2"/>
      <c r="V192" s="62"/>
      <c r="W192" s="62"/>
      <c r="X192" s="62"/>
      <c r="Y192" s="1800">
        <v>0.7</v>
      </c>
      <c r="Z192" s="1759"/>
      <c r="AA192" s="1800"/>
    </row>
    <row r="193" spans="1:27" s="343" customFormat="1" ht="25.5">
      <c r="A193" s="1330">
        <v>179</v>
      </c>
      <c r="B193" s="1784" t="s">
        <v>4649</v>
      </c>
      <c r="C193" s="1745" t="s">
        <v>4650</v>
      </c>
      <c r="D193" s="62"/>
      <c r="E193" s="1800">
        <v>1.1000000000000001</v>
      </c>
      <c r="F193" s="1671"/>
      <c r="G193" s="1671"/>
      <c r="H193" s="1671"/>
      <c r="I193" s="2273"/>
      <c r="J193" s="2273"/>
      <c r="K193" s="2273"/>
      <c r="L193" s="1671"/>
      <c r="M193" s="2273"/>
      <c r="N193" s="2273"/>
      <c r="O193" s="2273"/>
      <c r="P193" s="1800">
        <v>1.1000000000000001</v>
      </c>
      <c r="Q193" s="1800">
        <v>1.1000000000000001</v>
      </c>
      <c r="R193" s="768" t="s">
        <v>607</v>
      </c>
      <c r="S193" s="2"/>
      <c r="T193" s="2"/>
      <c r="U193" s="2"/>
      <c r="V193" s="62"/>
      <c r="W193" s="62"/>
      <c r="X193" s="62"/>
      <c r="Y193" s="1759"/>
      <c r="Z193" s="1800">
        <v>1.1000000000000001</v>
      </c>
      <c r="AA193" s="1800"/>
    </row>
    <row r="194" spans="1:27" s="343" customFormat="1">
      <c r="A194" s="1330">
        <v>180</v>
      </c>
      <c r="B194" s="1784" t="s">
        <v>4651</v>
      </c>
      <c r="C194" s="1745" t="s">
        <v>4652</v>
      </c>
      <c r="D194" s="62"/>
      <c r="E194" s="1800">
        <v>0.85</v>
      </c>
      <c r="F194" s="1671"/>
      <c r="G194" s="1671"/>
      <c r="H194" s="1671"/>
      <c r="I194" s="2273"/>
      <c r="J194" s="2273"/>
      <c r="K194" s="2273"/>
      <c r="L194" s="1671"/>
      <c r="M194" s="2273"/>
      <c r="N194" s="2273"/>
      <c r="O194" s="2273"/>
      <c r="P194" s="1800">
        <v>0.85</v>
      </c>
      <c r="Q194" s="1800">
        <v>0.85</v>
      </c>
      <c r="R194" s="768" t="s">
        <v>607</v>
      </c>
      <c r="S194" s="2"/>
      <c r="T194" s="2"/>
      <c r="U194" s="2"/>
      <c r="V194" s="62"/>
      <c r="W194" s="62"/>
      <c r="X194" s="62"/>
      <c r="Y194" s="1759"/>
      <c r="Z194" s="1800">
        <v>0.85</v>
      </c>
      <c r="AA194" s="1800"/>
    </row>
    <row r="195" spans="1:27" s="343" customFormat="1">
      <c r="A195" s="1330">
        <v>181</v>
      </c>
      <c r="B195" s="1784" t="s">
        <v>4653</v>
      </c>
      <c r="C195" s="1745" t="s">
        <v>4654</v>
      </c>
      <c r="D195" s="62"/>
      <c r="E195" s="1800">
        <v>0.5</v>
      </c>
      <c r="F195" s="1800">
        <v>0.5</v>
      </c>
      <c r="G195" s="1671"/>
      <c r="H195" s="1671"/>
      <c r="I195" s="2273"/>
      <c r="J195" s="2273"/>
      <c r="K195" s="2273"/>
      <c r="L195" s="1800">
        <v>0.5</v>
      </c>
      <c r="M195" s="2273"/>
      <c r="N195" s="2273"/>
      <c r="O195" s="2273"/>
      <c r="P195" s="1671"/>
      <c r="Q195" s="1671"/>
      <c r="R195" s="768" t="s">
        <v>55</v>
      </c>
      <c r="S195" s="2"/>
      <c r="T195" s="2"/>
      <c r="U195" s="2"/>
      <c r="V195" s="62"/>
      <c r="W195" s="62"/>
      <c r="X195" s="62"/>
      <c r="Y195" s="1759"/>
      <c r="Z195" s="1800">
        <v>0.5</v>
      </c>
      <c r="AA195" s="1800"/>
    </row>
    <row r="196" spans="1:27" s="343" customFormat="1">
      <c r="A196" s="1330">
        <v>182</v>
      </c>
      <c r="B196" s="1784" t="s">
        <v>4655</v>
      </c>
      <c r="C196" s="1745" t="s">
        <v>4656</v>
      </c>
      <c r="D196" s="62"/>
      <c r="E196" s="1800">
        <v>0.6</v>
      </c>
      <c r="F196" s="1800">
        <v>0.6</v>
      </c>
      <c r="G196" s="1800">
        <v>0.6</v>
      </c>
      <c r="H196" s="1671"/>
      <c r="I196" s="2273"/>
      <c r="J196" s="2273"/>
      <c r="K196" s="2273"/>
      <c r="L196" s="1671"/>
      <c r="M196" s="2273"/>
      <c r="N196" s="2273"/>
      <c r="O196" s="2273"/>
      <c r="P196" s="1671"/>
      <c r="Q196" s="1671"/>
      <c r="R196" s="768" t="s">
        <v>55</v>
      </c>
      <c r="S196" s="2"/>
      <c r="T196" s="2"/>
      <c r="U196" s="2"/>
      <c r="V196" s="62"/>
      <c r="W196" s="62"/>
      <c r="X196" s="1800">
        <v>0.6</v>
      </c>
      <c r="Y196" s="1759"/>
      <c r="Z196" s="1759"/>
      <c r="AA196" s="1800"/>
    </row>
    <row r="197" spans="1:27" s="343" customFormat="1">
      <c r="A197" s="1330">
        <v>183</v>
      </c>
      <c r="B197" s="511" t="s">
        <v>4657</v>
      </c>
      <c r="C197" s="1331" t="s">
        <v>4658</v>
      </c>
      <c r="D197" s="247"/>
      <c r="E197" s="513">
        <v>0.4</v>
      </c>
      <c r="F197" s="1671"/>
      <c r="G197" s="1800"/>
      <c r="H197" s="1671"/>
      <c r="I197" s="2273"/>
      <c r="J197" s="2273"/>
      <c r="K197" s="2273"/>
      <c r="L197" s="1671"/>
      <c r="M197" s="2273"/>
      <c r="N197" s="2273"/>
      <c r="O197" s="2273"/>
      <c r="P197" s="1671">
        <v>0.4</v>
      </c>
      <c r="Q197" s="1671">
        <v>0.4</v>
      </c>
      <c r="R197" s="768" t="s">
        <v>607</v>
      </c>
      <c r="S197" s="2"/>
      <c r="T197" s="2"/>
      <c r="U197" s="2"/>
      <c r="V197" s="62"/>
      <c r="W197" s="62"/>
      <c r="X197" s="1800"/>
      <c r="Y197" s="1759"/>
      <c r="Z197" s="1759"/>
      <c r="AA197" s="1800">
        <v>0.4</v>
      </c>
    </row>
    <row r="198" spans="1:27" s="343" customFormat="1" ht="25.5">
      <c r="A198" s="1330">
        <v>184</v>
      </c>
      <c r="B198" s="1784" t="s">
        <v>4659</v>
      </c>
      <c r="C198" s="1745" t="s">
        <v>4660</v>
      </c>
      <c r="D198" s="62"/>
      <c r="E198" s="1800">
        <v>1</v>
      </c>
      <c r="F198" s="1671"/>
      <c r="G198" s="1671"/>
      <c r="H198" s="1671"/>
      <c r="I198" s="2273"/>
      <c r="J198" s="2273"/>
      <c r="K198" s="2273"/>
      <c r="L198" s="1671"/>
      <c r="M198" s="2273"/>
      <c r="N198" s="2273"/>
      <c r="O198" s="2273"/>
      <c r="P198" s="1800">
        <v>1</v>
      </c>
      <c r="Q198" s="1800">
        <v>1</v>
      </c>
      <c r="R198" s="768" t="s">
        <v>607</v>
      </c>
      <c r="S198" s="2"/>
      <c r="T198" s="2"/>
      <c r="U198" s="2"/>
      <c r="V198" s="62"/>
      <c r="W198" s="62"/>
      <c r="X198" s="62"/>
      <c r="Y198" s="1759"/>
      <c r="Z198" s="1759"/>
      <c r="AA198" s="1800">
        <v>1</v>
      </c>
    </row>
    <row r="199" spans="1:27" s="343" customFormat="1" ht="15" customHeight="1">
      <c r="A199" s="3198">
        <v>185</v>
      </c>
      <c r="B199" s="3199" t="s">
        <v>4661</v>
      </c>
      <c r="C199" s="3201" t="s">
        <v>4662</v>
      </c>
      <c r="D199" s="62"/>
      <c r="E199" s="1746">
        <v>0.3</v>
      </c>
      <c r="F199" s="1746">
        <v>0.3</v>
      </c>
      <c r="G199" s="1671"/>
      <c r="H199" s="1671"/>
      <c r="I199" s="2273"/>
      <c r="J199" s="2273"/>
      <c r="K199" s="2273"/>
      <c r="L199" s="1746">
        <v>0.3</v>
      </c>
      <c r="M199" s="2273"/>
      <c r="N199" s="2273"/>
      <c r="O199" s="2273"/>
      <c r="P199" s="1671"/>
      <c r="Q199" s="1671"/>
      <c r="R199" s="768" t="s">
        <v>55</v>
      </c>
      <c r="S199" s="2"/>
      <c r="T199" s="2"/>
      <c r="U199" s="2"/>
      <c r="V199" s="62"/>
      <c r="W199" s="62"/>
      <c r="X199" s="62"/>
      <c r="Y199" s="1746">
        <v>0.3</v>
      </c>
      <c r="Z199" s="1759"/>
      <c r="AA199" s="1746"/>
    </row>
    <row r="200" spans="1:27" s="343" customFormat="1">
      <c r="A200" s="3198"/>
      <c r="B200" s="3199"/>
      <c r="C200" s="3201"/>
      <c r="D200" s="62"/>
      <c r="E200" s="1746">
        <v>1</v>
      </c>
      <c r="F200" s="1671"/>
      <c r="G200" s="1671"/>
      <c r="H200" s="1671"/>
      <c r="I200" s="2273"/>
      <c r="J200" s="2273"/>
      <c r="K200" s="2273"/>
      <c r="L200" s="1671"/>
      <c r="M200" s="2273"/>
      <c r="N200" s="2273"/>
      <c r="O200" s="2273"/>
      <c r="P200" s="1746">
        <v>1</v>
      </c>
      <c r="Q200" s="1746">
        <v>1</v>
      </c>
      <c r="R200" s="768" t="s">
        <v>607</v>
      </c>
      <c r="S200" s="2"/>
      <c r="T200" s="2"/>
      <c r="U200" s="2"/>
      <c r="V200" s="62"/>
      <c r="W200" s="62"/>
      <c r="X200" s="62"/>
      <c r="Y200" s="1746">
        <v>1</v>
      </c>
      <c r="Z200" s="1759"/>
      <c r="AA200" s="1746"/>
    </row>
    <row r="201" spans="1:27" s="343" customFormat="1">
      <c r="A201" s="1330">
        <v>186</v>
      </c>
      <c r="B201" s="1784" t="s">
        <v>4663</v>
      </c>
      <c r="C201" s="1745" t="s">
        <v>4664</v>
      </c>
      <c r="D201" s="62"/>
      <c r="E201" s="1800">
        <v>0.65</v>
      </c>
      <c r="F201" s="1671"/>
      <c r="G201" s="1671"/>
      <c r="H201" s="1671"/>
      <c r="I201" s="2273"/>
      <c r="J201" s="2273"/>
      <c r="K201" s="2273"/>
      <c r="L201" s="1671"/>
      <c r="M201" s="2273"/>
      <c r="N201" s="2273"/>
      <c r="O201" s="2273"/>
      <c r="P201" s="1800">
        <v>0.65</v>
      </c>
      <c r="Q201" s="1800">
        <v>0.65</v>
      </c>
      <c r="R201" s="768" t="s">
        <v>607</v>
      </c>
      <c r="S201" s="2"/>
      <c r="T201" s="2"/>
      <c r="U201" s="2"/>
      <c r="V201" s="62"/>
      <c r="W201" s="62"/>
      <c r="X201" s="62"/>
      <c r="Y201" s="1759"/>
      <c r="Z201" s="1800">
        <v>0.65</v>
      </c>
      <c r="AA201" s="1800"/>
    </row>
    <row r="202" spans="1:27" s="343" customFormat="1">
      <c r="A202" s="1330">
        <v>187</v>
      </c>
      <c r="B202" s="1784" t="s">
        <v>4665</v>
      </c>
      <c r="C202" s="1745" t="s">
        <v>4666</v>
      </c>
      <c r="D202" s="62"/>
      <c r="E202" s="1800">
        <v>1.1000000000000001</v>
      </c>
      <c r="F202" s="1671"/>
      <c r="G202" s="1671"/>
      <c r="H202" s="1671"/>
      <c r="I202" s="2273"/>
      <c r="J202" s="2273"/>
      <c r="K202" s="2273"/>
      <c r="L202" s="1671"/>
      <c r="M202" s="2273"/>
      <c r="N202" s="2273"/>
      <c r="O202" s="2273"/>
      <c r="P202" s="1800">
        <v>1.1000000000000001</v>
      </c>
      <c r="Q202" s="1800">
        <v>1.1000000000000001</v>
      </c>
      <c r="R202" s="768" t="s">
        <v>607</v>
      </c>
      <c r="S202" s="2"/>
      <c r="T202" s="2"/>
      <c r="U202" s="2"/>
      <c r="V202" s="62"/>
      <c r="W202" s="62"/>
      <c r="X202" s="62"/>
      <c r="Y202" s="1759"/>
      <c r="Z202" s="1800">
        <v>1.1000000000000001</v>
      </c>
      <c r="AA202" s="1800"/>
    </row>
    <row r="203" spans="1:27" s="343" customFormat="1">
      <c r="A203" s="1330">
        <v>188</v>
      </c>
      <c r="B203" s="1784" t="s">
        <v>4667</v>
      </c>
      <c r="C203" s="1745" t="s">
        <v>4668</v>
      </c>
      <c r="D203" s="62"/>
      <c r="E203" s="1800">
        <v>1.45</v>
      </c>
      <c r="F203" s="1671"/>
      <c r="G203" s="1671"/>
      <c r="H203" s="1671"/>
      <c r="I203" s="2273"/>
      <c r="J203" s="2273"/>
      <c r="K203" s="2273"/>
      <c r="L203" s="1671"/>
      <c r="M203" s="2273"/>
      <c r="N203" s="2273"/>
      <c r="O203" s="2273"/>
      <c r="P203" s="1800">
        <v>1.45</v>
      </c>
      <c r="Q203" s="1800">
        <v>1.45</v>
      </c>
      <c r="R203" s="768" t="s">
        <v>607</v>
      </c>
      <c r="S203" s="2"/>
      <c r="T203" s="2"/>
      <c r="U203" s="2"/>
      <c r="V203" s="62"/>
      <c r="W203" s="62"/>
      <c r="X203" s="62"/>
      <c r="Y203" s="1759"/>
      <c r="Z203" s="1759"/>
      <c r="AA203" s="1800">
        <v>1.45</v>
      </c>
    </row>
    <row r="204" spans="1:27" s="343" customFormat="1" ht="25.5">
      <c r="A204" s="1330">
        <v>189</v>
      </c>
      <c r="B204" s="1784" t="s">
        <v>4669</v>
      </c>
      <c r="C204" s="1745" t="s">
        <v>4670</v>
      </c>
      <c r="D204" s="62"/>
      <c r="E204" s="1800">
        <v>0.6</v>
      </c>
      <c r="F204" s="1671"/>
      <c r="G204" s="1671"/>
      <c r="H204" s="1671"/>
      <c r="I204" s="2273"/>
      <c r="J204" s="2273"/>
      <c r="K204" s="2273"/>
      <c r="L204" s="1671"/>
      <c r="M204" s="2273"/>
      <c r="N204" s="2273"/>
      <c r="O204" s="2273"/>
      <c r="P204" s="1800">
        <v>0.6</v>
      </c>
      <c r="Q204" s="1800">
        <v>0.6</v>
      </c>
      <c r="R204" s="768" t="s">
        <v>607</v>
      </c>
      <c r="S204" s="2"/>
      <c r="T204" s="2"/>
      <c r="U204" s="2"/>
      <c r="V204" s="62"/>
      <c r="W204" s="62"/>
      <c r="X204" s="62"/>
      <c r="Y204" s="1759"/>
      <c r="Z204" s="1759"/>
      <c r="AA204" s="1800">
        <v>0.6</v>
      </c>
    </row>
    <row r="205" spans="1:27" s="343" customFormat="1" ht="38.25">
      <c r="A205" s="1330">
        <v>190</v>
      </c>
      <c r="B205" s="1789" t="s">
        <v>4671</v>
      </c>
      <c r="C205" s="1802" t="s">
        <v>4672</v>
      </c>
      <c r="D205" s="62"/>
      <c r="E205" s="1800">
        <v>3</v>
      </c>
      <c r="F205" s="1671">
        <v>0.34</v>
      </c>
      <c r="G205" s="1671"/>
      <c r="H205" s="1671"/>
      <c r="I205" s="2273"/>
      <c r="J205" s="2273"/>
      <c r="K205" s="2273"/>
      <c r="L205" s="1671">
        <v>0.34</v>
      </c>
      <c r="M205" s="2273"/>
      <c r="N205" s="2273"/>
      <c r="O205" s="2273"/>
      <c r="P205" s="1800">
        <v>2.66</v>
      </c>
      <c r="Q205" s="1800">
        <v>2.66</v>
      </c>
      <c r="R205" s="768" t="s">
        <v>607</v>
      </c>
      <c r="S205" s="2"/>
      <c r="T205" s="2"/>
      <c r="U205" s="2"/>
      <c r="V205" s="62"/>
      <c r="W205" s="62"/>
      <c r="X205" s="62"/>
      <c r="Y205" s="1759"/>
      <c r="Z205" s="1800">
        <v>3</v>
      </c>
      <c r="AA205" s="1800"/>
    </row>
    <row r="206" spans="1:27" s="343" customFormat="1" ht="25.5">
      <c r="A206" s="1330">
        <v>191</v>
      </c>
      <c r="B206" s="1784" t="s">
        <v>4673</v>
      </c>
      <c r="C206" s="1745" t="s">
        <v>4674</v>
      </c>
      <c r="D206" s="62"/>
      <c r="E206" s="1800">
        <v>1.9</v>
      </c>
      <c r="F206" s="1671"/>
      <c r="G206" s="1671"/>
      <c r="H206" s="1671"/>
      <c r="I206" s="2273"/>
      <c r="J206" s="2273"/>
      <c r="K206" s="2273"/>
      <c r="L206" s="1671"/>
      <c r="M206" s="2273"/>
      <c r="N206" s="2273"/>
      <c r="O206" s="2273"/>
      <c r="P206" s="1800">
        <v>1.9</v>
      </c>
      <c r="Q206" s="1800">
        <v>1.9</v>
      </c>
      <c r="R206" s="768" t="s">
        <v>607</v>
      </c>
      <c r="S206" s="2"/>
      <c r="T206" s="2"/>
      <c r="U206" s="2"/>
      <c r="V206" s="62"/>
      <c r="W206" s="62"/>
      <c r="X206" s="62"/>
      <c r="Y206" s="1759"/>
      <c r="Z206" s="1800">
        <v>1.9</v>
      </c>
      <c r="AA206" s="1800"/>
    </row>
    <row r="207" spans="1:27" s="343" customFormat="1">
      <c r="A207" s="1330">
        <v>192</v>
      </c>
      <c r="B207" s="1784" t="s">
        <v>4675</v>
      </c>
      <c r="C207" s="1745" t="s">
        <v>4676</v>
      </c>
      <c r="D207" s="62"/>
      <c r="E207" s="1800">
        <v>0.1</v>
      </c>
      <c r="F207" s="1800">
        <v>0.1</v>
      </c>
      <c r="G207" s="1671"/>
      <c r="H207" s="1671"/>
      <c r="I207" s="2273"/>
      <c r="J207" s="2273"/>
      <c r="K207" s="2273"/>
      <c r="L207" s="1800">
        <v>0.1</v>
      </c>
      <c r="M207" s="2273"/>
      <c r="N207" s="2273"/>
      <c r="O207" s="2273"/>
      <c r="P207" s="1671"/>
      <c r="Q207" s="1671"/>
      <c r="R207" s="768" t="s">
        <v>55</v>
      </c>
      <c r="S207" s="2"/>
      <c r="T207" s="2"/>
      <c r="U207" s="2"/>
      <c r="V207" s="62"/>
      <c r="W207" s="62"/>
      <c r="X207" s="62"/>
      <c r="Y207" s="1800">
        <v>0.1</v>
      </c>
      <c r="Z207" s="1759"/>
      <c r="AA207" s="1800"/>
    </row>
    <row r="208" spans="1:27" s="343" customFormat="1">
      <c r="A208" s="1330">
        <v>193</v>
      </c>
      <c r="B208" s="1784" t="s">
        <v>4677</v>
      </c>
      <c r="C208" s="1745" t="s">
        <v>4678</v>
      </c>
      <c r="D208" s="62"/>
      <c r="E208" s="1800">
        <v>0.1</v>
      </c>
      <c r="F208" s="1800">
        <v>0.1</v>
      </c>
      <c r="G208" s="1671"/>
      <c r="H208" s="1671"/>
      <c r="I208" s="2273"/>
      <c r="J208" s="2273"/>
      <c r="K208" s="2273"/>
      <c r="L208" s="1800">
        <v>0.1</v>
      </c>
      <c r="M208" s="2273"/>
      <c r="N208" s="2273"/>
      <c r="O208" s="2273"/>
      <c r="P208" s="1671"/>
      <c r="Q208" s="1671"/>
      <c r="R208" s="768" t="s">
        <v>55</v>
      </c>
      <c r="S208" s="2"/>
      <c r="T208" s="2"/>
      <c r="U208" s="2"/>
      <c r="V208" s="62"/>
      <c r="W208" s="62"/>
      <c r="X208" s="62"/>
      <c r="Y208" s="1800">
        <v>0.1</v>
      </c>
      <c r="Z208" s="1759"/>
      <c r="AA208" s="1800"/>
    </row>
    <row r="209" spans="1:27" s="343" customFormat="1">
      <c r="A209" s="1330">
        <v>194</v>
      </c>
      <c r="B209" s="1784" t="s">
        <v>4679</v>
      </c>
      <c r="C209" s="1745" t="s">
        <v>4680</v>
      </c>
      <c r="D209" s="62"/>
      <c r="E209" s="1800">
        <v>0.55000000000000004</v>
      </c>
      <c r="F209" s="1671"/>
      <c r="G209" s="1671"/>
      <c r="H209" s="1671"/>
      <c r="I209" s="2273"/>
      <c r="J209" s="2273"/>
      <c r="K209" s="2273"/>
      <c r="L209" s="1671"/>
      <c r="M209" s="2273"/>
      <c r="N209" s="2273"/>
      <c r="O209" s="2273"/>
      <c r="P209" s="1800">
        <v>0.55000000000000004</v>
      </c>
      <c r="Q209" s="1800">
        <v>0.55000000000000004</v>
      </c>
      <c r="R209" s="768" t="s">
        <v>607</v>
      </c>
      <c r="S209" s="2"/>
      <c r="T209" s="2"/>
      <c r="U209" s="2"/>
      <c r="V209" s="62"/>
      <c r="W209" s="62"/>
      <c r="X209" s="62"/>
      <c r="Y209" s="1759"/>
      <c r="Z209" s="1800">
        <v>0.55000000000000004</v>
      </c>
      <c r="AA209" s="1800"/>
    </row>
    <row r="210" spans="1:27" s="343" customFormat="1">
      <c r="A210" s="1330">
        <v>195</v>
      </c>
      <c r="B210" s="1784" t="s">
        <v>4681</v>
      </c>
      <c r="C210" s="1745" t="s">
        <v>4682</v>
      </c>
      <c r="D210" s="62"/>
      <c r="E210" s="1800">
        <v>0.2</v>
      </c>
      <c r="F210" s="1800">
        <v>0.2</v>
      </c>
      <c r="G210" s="1800">
        <v>0.2</v>
      </c>
      <c r="H210" s="1671"/>
      <c r="I210" s="2273"/>
      <c r="J210" s="2273"/>
      <c r="K210" s="2273"/>
      <c r="L210" s="1671"/>
      <c r="M210" s="2273"/>
      <c r="N210" s="2273"/>
      <c r="O210" s="2273"/>
      <c r="P210" s="1671"/>
      <c r="Q210" s="1671"/>
      <c r="R210" s="768" t="s">
        <v>55</v>
      </c>
      <c r="S210" s="2"/>
      <c r="T210" s="2"/>
      <c r="U210" s="2"/>
      <c r="V210" s="62"/>
      <c r="W210" s="62"/>
      <c r="X210" s="1800">
        <v>0.2</v>
      </c>
      <c r="Y210" s="1759"/>
      <c r="Z210" s="1759"/>
      <c r="AA210" s="1800"/>
    </row>
    <row r="211" spans="1:27" s="343" customFormat="1" ht="25.5">
      <c r="A211" s="1330">
        <v>196</v>
      </c>
      <c r="B211" s="1784" t="s">
        <v>4683</v>
      </c>
      <c r="C211" s="1745" t="s">
        <v>4684</v>
      </c>
      <c r="D211" s="62"/>
      <c r="E211" s="1800">
        <v>0.4</v>
      </c>
      <c r="F211" s="1800">
        <v>0.4</v>
      </c>
      <c r="G211" s="1671"/>
      <c r="H211" s="1671"/>
      <c r="I211" s="2273"/>
      <c r="J211" s="2273"/>
      <c r="K211" s="2273"/>
      <c r="L211" s="1800">
        <v>0.4</v>
      </c>
      <c r="M211" s="2273"/>
      <c r="N211" s="2273"/>
      <c r="O211" s="2273"/>
      <c r="P211" s="1671"/>
      <c r="Q211" s="1671"/>
      <c r="R211" s="768" t="s">
        <v>55</v>
      </c>
      <c r="S211" s="2"/>
      <c r="T211" s="2"/>
      <c r="U211" s="2"/>
      <c r="V211" s="62"/>
      <c r="W211" s="62"/>
      <c r="X211" s="1800">
        <v>0.4</v>
      </c>
      <c r="Y211" s="1759"/>
      <c r="Z211" s="1759"/>
      <c r="AA211" s="1800"/>
    </row>
    <row r="212" spans="1:27" s="343" customFormat="1">
      <c r="A212" s="1330">
        <v>197</v>
      </c>
      <c r="B212" s="1784" t="s">
        <v>4685</v>
      </c>
      <c r="C212" s="1745" t="s">
        <v>4686</v>
      </c>
      <c r="D212" s="62"/>
      <c r="E212" s="1800">
        <v>0.4</v>
      </c>
      <c r="F212" s="1671"/>
      <c r="G212" s="1671"/>
      <c r="H212" s="1671"/>
      <c r="I212" s="2273"/>
      <c r="J212" s="2273"/>
      <c r="K212" s="2273"/>
      <c r="L212" s="1671"/>
      <c r="M212" s="2273"/>
      <c r="N212" s="2273"/>
      <c r="O212" s="2273"/>
      <c r="P212" s="1800">
        <v>0.4</v>
      </c>
      <c r="Q212" s="1800">
        <v>0.4</v>
      </c>
      <c r="R212" s="768" t="s">
        <v>607</v>
      </c>
      <c r="S212" s="2"/>
      <c r="T212" s="2"/>
      <c r="U212" s="2"/>
      <c r="V212" s="62"/>
      <c r="W212" s="62"/>
      <c r="X212" s="62"/>
      <c r="Y212" s="1759"/>
      <c r="Z212" s="1759"/>
      <c r="AA212" s="1800">
        <v>0.4</v>
      </c>
    </row>
    <row r="213" spans="1:27" s="343" customFormat="1">
      <c r="A213" s="1330">
        <v>198</v>
      </c>
      <c r="B213" s="1784" t="s">
        <v>4687</v>
      </c>
      <c r="C213" s="1745" t="s">
        <v>4688</v>
      </c>
      <c r="D213" s="62"/>
      <c r="E213" s="1800">
        <v>0.05</v>
      </c>
      <c r="F213" s="1800">
        <v>0.05</v>
      </c>
      <c r="G213" s="1671"/>
      <c r="H213" s="1671"/>
      <c r="I213" s="2273"/>
      <c r="J213" s="2273"/>
      <c r="K213" s="2273"/>
      <c r="L213" s="1800">
        <v>0.05</v>
      </c>
      <c r="M213" s="2273"/>
      <c r="N213" s="2273"/>
      <c r="O213" s="2273"/>
      <c r="P213" s="1671"/>
      <c r="Q213" s="1671"/>
      <c r="R213" s="768" t="s">
        <v>55</v>
      </c>
      <c r="S213" s="2"/>
      <c r="T213" s="2"/>
      <c r="U213" s="2"/>
      <c r="V213" s="62"/>
      <c r="W213" s="62"/>
      <c r="X213" s="62"/>
      <c r="Y213" s="1759"/>
      <c r="Z213" s="1800">
        <v>0.05</v>
      </c>
      <c r="AA213" s="1800"/>
    </row>
    <row r="214" spans="1:27" s="343" customFormat="1" ht="25.5">
      <c r="A214" s="1330">
        <v>199</v>
      </c>
      <c r="B214" s="1784" t="s">
        <v>4689</v>
      </c>
      <c r="C214" s="1745" t="s">
        <v>4690</v>
      </c>
      <c r="D214" s="62"/>
      <c r="E214" s="1800">
        <v>1.1499999999999999</v>
      </c>
      <c r="F214" s="1671"/>
      <c r="G214" s="1671"/>
      <c r="H214" s="1671"/>
      <c r="I214" s="2273"/>
      <c r="J214" s="2273"/>
      <c r="K214" s="2273"/>
      <c r="L214" s="1671"/>
      <c r="M214" s="2273"/>
      <c r="N214" s="2273"/>
      <c r="O214" s="2273"/>
      <c r="P214" s="1800">
        <v>1.1499999999999999</v>
      </c>
      <c r="Q214" s="1800">
        <v>1.1499999999999999</v>
      </c>
      <c r="R214" s="768" t="s">
        <v>607</v>
      </c>
      <c r="S214" s="2"/>
      <c r="T214" s="2"/>
      <c r="U214" s="2"/>
      <c r="V214" s="62"/>
      <c r="W214" s="62"/>
      <c r="X214" s="62"/>
      <c r="Y214" s="1759"/>
      <c r="Z214" s="1800">
        <v>1.1499999999999999</v>
      </c>
      <c r="AA214" s="1800"/>
    </row>
    <row r="215" spans="1:27" s="343" customFormat="1">
      <c r="A215" s="1330">
        <v>200</v>
      </c>
      <c r="B215" s="1784" t="s">
        <v>4691</v>
      </c>
      <c r="C215" s="1745" t="s">
        <v>4692</v>
      </c>
      <c r="D215" s="62"/>
      <c r="E215" s="1800">
        <v>1</v>
      </c>
      <c r="F215" s="1671"/>
      <c r="G215" s="1671"/>
      <c r="H215" s="1671"/>
      <c r="I215" s="2273"/>
      <c r="J215" s="2273"/>
      <c r="K215" s="2273"/>
      <c r="L215" s="1671"/>
      <c r="M215" s="2273"/>
      <c r="N215" s="2273"/>
      <c r="O215" s="2273"/>
      <c r="P215" s="1800">
        <v>1</v>
      </c>
      <c r="Q215" s="1800">
        <v>1</v>
      </c>
      <c r="R215" s="768" t="s">
        <v>607</v>
      </c>
      <c r="S215" s="2"/>
      <c r="T215" s="2"/>
      <c r="U215" s="2"/>
      <c r="V215" s="62"/>
      <c r="W215" s="62"/>
      <c r="X215" s="62"/>
      <c r="Y215" s="1759"/>
      <c r="Z215" s="1759"/>
      <c r="AA215" s="1800">
        <v>1</v>
      </c>
    </row>
    <row r="216" spans="1:27" s="343" customFormat="1">
      <c r="A216" s="1330">
        <v>201</v>
      </c>
      <c r="B216" s="1784" t="s">
        <v>4693</v>
      </c>
      <c r="C216" s="1745" t="s">
        <v>4694</v>
      </c>
      <c r="D216" s="62"/>
      <c r="E216" s="1800">
        <v>0.05</v>
      </c>
      <c r="F216" s="1671"/>
      <c r="G216" s="1671"/>
      <c r="H216" s="1671"/>
      <c r="I216" s="2273"/>
      <c r="J216" s="2273"/>
      <c r="K216" s="2273"/>
      <c r="L216" s="1671"/>
      <c r="M216" s="2273"/>
      <c r="N216" s="2273"/>
      <c r="O216" s="2273"/>
      <c r="P216" s="1800">
        <v>0.05</v>
      </c>
      <c r="Q216" s="1800">
        <v>0.05</v>
      </c>
      <c r="R216" s="768" t="s">
        <v>607</v>
      </c>
      <c r="S216" s="2"/>
      <c r="T216" s="2"/>
      <c r="U216" s="2"/>
      <c r="V216" s="62"/>
      <c r="W216" s="62"/>
      <c r="X216" s="62"/>
      <c r="Y216" s="1759"/>
      <c r="Z216" s="1759"/>
      <c r="AA216" s="1800">
        <v>0.05</v>
      </c>
    </row>
    <row r="217" spans="1:27" s="343" customFormat="1" ht="25.5">
      <c r="A217" s="1330">
        <v>202</v>
      </c>
      <c r="B217" s="1784" t="s">
        <v>4695</v>
      </c>
      <c r="C217" s="1745" t="s">
        <v>4696</v>
      </c>
      <c r="D217" s="62"/>
      <c r="E217" s="1800">
        <v>0.2</v>
      </c>
      <c r="F217" s="1800">
        <v>0.2</v>
      </c>
      <c r="G217" s="1671"/>
      <c r="H217" s="1671"/>
      <c r="I217" s="2273"/>
      <c r="J217" s="2273"/>
      <c r="K217" s="2273"/>
      <c r="L217" s="1800">
        <v>0.2</v>
      </c>
      <c r="M217" s="2273"/>
      <c r="N217" s="2273"/>
      <c r="O217" s="2273"/>
      <c r="P217" s="1671"/>
      <c r="Q217" s="1671"/>
      <c r="R217" s="768" t="s">
        <v>55</v>
      </c>
      <c r="S217" s="2"/>
      <c r="T217" s="2"/>
      <c r="U217" s="2"/>
      <c r="V217" s="62"/>
      <c r="W217" s="62"/>
      <c r="X217" s="62"/>
      <c r="Y217" s="1800">
        <v>0.2</v>
      </c>
      <c r="Z217" s="1800"/>
      <c r="AA217" s="1800"/>
    </row>
    <row r="218" spans="1:27" s="343" customFormat="1">
      <c r="A218" s="1330">
        <v>203</v>
      </c>
      <c r="B218" s="1784" t="s">
        <v>4697</v>
      </c>
      <c r="C218" s="1745" t="s">
        <v>4698</v>
      </c>
      <c r="D218" s="62"/>
      <c r="E218" s="1800">
        <v>0.1</v>
      </c>
      <c r="F218" s="1800">
        <v>0.1</v>
      </c>
      <c r="G218" s="1671"/>
      <c r="H218" s="1671"/>
      <c r="I218" s="2273"/>
      <c r="J218" s="2273"/>
      <c r="K218" s="2273"/>
      <c r="L218" s="1800">
        <v>0.1</v>
      </c>
      <c r="M218" s="2273"/>
      <c r="N218" s="2273"/>
      <c r="O218" s="2273"/>
      <c r="P218" s="1671"/>
      <c r="Q218" s="1671"/>
      <c r="R218" s="768" t="s">
        <v>55</v>
      </c>
      <c r="S218" s="2"/>
      <c r="T218" s="2"/>
      <c r="U218" s="2"/>
      <c r="V218" s="62"/>
      <c r="W218" s="62"/>
      <c r="X218" s="62"/>
      <c r="Y218" s="1800">
        <v>0.1</v>
      </c>
      <c r="Z218" s="1759"/>
      <c r="AA218" s="1800"/>
    </row>
    <row r="219" spans="1:27" s="343" customFormat="1">
      <c r="A219" s="1330">
        <v>204</v>
      </c>
      <c r="B219" s="1784" t="s">
        <v>4699</v>
      </c>
      <c r="C219" s="1745" t="s">
        <v>4700</v>
      </c>
      <c r="D219" s="62"/>
      <c r="E219" s="1800">
        <v>0.9</v>
      </c>
      <c r="F219" s="1671"/>
      <c r="G219" s="1671"/>
      <c r="H219" s="1671"/>
      <c r="I219" s="2273"/>
      <c r="J219" s="2273"/>
      <c r="K219" s="2273"/>
      <c r="L219" s="1671"/>
      <c r="M219" s="2273"/>
      <c r="N219" s="2273"/>
      <c r="O219" s="2273"/>
      <c r="P219" s="1800">
        <v>0.9</v>
      </c>
      <c r="Q219" s="1800">
        <v>0.9</v>
      </c>
      <c r="R219" s="768" t="s">
        <v>607</v>
      </c>
      <c r="S219" s="2"/>
      <c r="T219" s="2"/>
      <c r="U219" s="2"/>
      <c r="V219" s="62"/>
      <c r="W219" s="62"/>
      <c r="X219" s="62"/>
      <c r="Y219" s="1759"/>
      <c r="Z219" s="1759"/>
      <c r="AA219" s="1800">
        <v>0.9</v>
      </c>
    </row>
    <row r="220" spans="1:27" s="343" customFormat="1">
      <c r="A220" s="1330">
        <v>205</v>
      </c>
      <c r="B220" s="1784" t="s">
        <v>4701</v>
      </c>
      <c r="C220" s="1745" t="s">
        <v>4702</v>
      </c>
      <c r="D220" s="62"/>
      <c r="E220" s="1800">
        <v>0.2</v>
      </c>
      <c r="F220" s="1671"/>
      <c r="G220" s="1671"/>
      <c r="H220" s="1671"/>
      <c r="I220" s="2273"/>
      <c r="J220" s="2273"/>
      <c r="K220" s="2273"/>
      <c r="L220" s="1671"/>
      <c r="M220" s="2273"/>
      <c r="N220" s="2273"/>
      <c r="O220" s="2273"/>
      <c r="P220" s="1800">
        <v>0.2</v>
      </c>
      <c r="Q220" s="1800">
        <v>0.2</v>
      </c>
      <c r="R220" s="768" t="s">
        <v>607</v>
      </c>
      <c r="S220" s="2"/>
      <c r="T220" s="2"/>
      <c r="U220" s="2"/>
      <c r="V220" s="62"/>
      <c r="W220" s="62"/>
      <c r="X220" s="62"/>
      <c r="Y220" s="1759"/>
      <c r="Z220" s="1759"/>
      <c r="AA220" s="1800">
        <v>0.2</v>
      </c>
    </row>
    <row r="221" spans="1:27" s="343" customFormat="1">
      <c r="A221" s="1330">
        <v>206</v>
      </c>
      <c r="B221" s="1784" t="s">
        <v>4703</v>
      </c>
      <c r="C221" s="1745" t="s">
        <v>4704</v>
      </c>
      <c r="D221" s="62"/>
      <c r="E221" s="1800">
        <v>0.85</v>
      </c>
      <c r="F221" s="1671"/>
      <c r="G221" s="1671"/>
      <c r="H221" s="1671"/>
      <c r="I221" s="2273"/>
      <c r="J221" s="2273"/>
      <c r="K221" s="2273"/>
      <c r="L221" s="1671"/>
      <c r="M221" s="2273"/>
      <c r="N221" s="2273"/>
      <c r="O221" s="2273"/>
      <c r="P221" s="1800">
        <v>0.85</v>
      </c>
      <c r="Q221" s="1800">
        <v>0.85</v>
      </c>
      <c r="R221" s="768" t="s">
        <v>607</v>
      </c>
      <c r="S221" s="2"/>
      <c r="T221" s="2"/>
      <c r="U221" s="2"/>
      <c r="V221" s="62"/>
      <c r="W221" s="62"/>
      <c r="X221" s="62"/>
      <c r="Y221" s="1759"/>
      <c r="Z221" s="1800">
        <v>0.85</v>
      </c>
      <c r="AA221" s="1800"/>
    </row>
    <row r="222" spans="1:27" s="343" customFormat="1" ht="25.5">
      <c r="A222" s="1330">
        <v>207</v>
      </c>
      <c r="B222" s="1784" t="s">
        <v>4705</v>
      </c>
      <c r="C222" s="1745" t="s">
        <v>4706</v>
      </c>
      <c r="D222" s="62"/>
      <c r="E222" s="1800">
        <v>0.05</v>
      </c>
      <c r="F222" s="1800">
        <v>0.05</v>
      </c>
      <c r="G222" s="1671"/>
      <c r="H222" s="1671"/>
      <c r="I222" s="2273"/>
      <c r="J222" s="2273"/>
      <c r="K222" s="2273"/>
      <c r="L222" s="1800">
        <v>0.05</v>
      </c>
      <c r="M222" s="2273"/>
      <c r="N222" s="2273"/>
      <c r="O222" s="2273"/>
      <c r="P222" s="1671"/>
      <c r="Q222" s="1671"/>
      <c r="R222" s="768" t="s">
        <v>55</v>
      </c>
      <c r="S222" s="2"/>
      <c r="T222" s="2"/>
      <c r="U222" s="2"/>
      <c r="V222" s="62"/>
      <c r="W222" s="62"/>
      <c r="X222" s="62"/>
      <c r="Y222" s="1800">
        <v>0.05</v>
      </c>
      <c r="Z222" s="1759"/>
      <c r="AA222" s="1800"/>
    </row>
    <row r="223" spans="1:27" s="343" customFormat="1">
      <c r="A223" s="1330">
        <v>208</v>
      </c>
      <c r="B223" s="1784" t="s">
        <v>4707</v>
      </c>
      <c r="C223" s="1745" t="s">
        <v>4708</v>
      </c>
      <c r="D223" s="62"/>
      <c r="E223" s="1800">
        <v>0.1</v>
      </c>
      <c r="F223" s="1800">
        <v>0.1</v>
      </c>
      <c r="G223" s="1671"/>
      <c r="H223" s="1671"/>
      <c r="I223" s="2273"/>
      <c r="J223" s="2273"/>
      <c r="K223" s="2273"/>
      <c r="L223" s="1800">
        <v>0.1</v>
      </c>
      <c r="M223" s="2273"/>
      <c r="N223" s="2273"/>
      <c r="O223" s="2273"/>
      <c r="P223" s="1671"/>
      <c r="Q223" s="1671"/>
      <c r="R223" s="768" t="s">
        <v>55</v>
      </c>
      <c r="S223" s="2"/>
      <c r="T223" s="2"/>
      <c r="U223" s="2"/>
      <c r="V223" s="62"/>
      <c r="W223" s="62"/>
      <c r="X223" s="62"/>
      <c r="Y223" s="1800">
        <v>0.1</v>
      </c>
      <c r="Z223" s="1759"/>
      <c r="AA223" s="1800"/>
    </row>
    <row r="224" spans="1:27" s="343" customFormat="1" ht="25.5">
      <c r="A224" s="1330">
        <v>209</v>
      </c>
      <c r="B224" s="1784" t="s">
        <v>4709</v>
      </c>
      <c r="C224" s="1745" t="s">
        <v>4710</v>
      </c>
      <c r="D224" s="62"/>
      <c r="E224" s="1800">
        <v>0.3</v>
      </c>
      <c r="F224" s="1800">
        <v>0.3</v>
      </c>
      <c r="G224" s="1671"/>
      <c r="H224" s="1671"/>
      <c r="I224" s="2273"/>
      <c r="J224" s="2273"/>
      <c r="K224" s="2273"/>
      <c r="L224" s="1800">
        <v>0.3</v>
      </c>
      <c r="M224" s="2273"/>
      <c r="N224" s="2273"/>
      <c r="O224" s="2273"/>
      <c r="P224" s="1671"/>
      <c r="Q224" s="1671"/>
      <c r="R224" s="768" t="s">
        <v>55</v>
      </c>
      <c r="S224" s="2"/>
      <c r="T224" s="2"/>
      <c r="U224" s="2"/>
      <c r="V224" s="62"/>
      <c r="W224" s="62"/>
      <c r="X224" s="62"/>
      <c r="Y224" s="1800">
        <v>0.3</v>
      </c>
      <c r="Z224" s="1759"/>
      <c r="AA224" s="1800"/>
    </row>
    <row r="225" spans="1:27" s="343" customFormat="1">
      <c r="A225" s="1330">
        <v>210</v>
      </c>
      <c r="B225" s="1784" t="s">
        <v>4711</v>
      </c>
      <c r="C225" s="1745" t="s">
        <v>4712</v>
      </c>
      <c r="D225" s="62"/>
      <c r="E225" s="1800">
        <v>1.85</v>
      </c>
      <c r="F225" s="1671"/>
      <c r="G225" s="1671"/>
      <c r="H225" s="1671"/>
      <c r="I225" s="2273"/>
      <c r="J225" s="2273"/>
      <c r="K225" s="2273"/>
      <c r="L225" s="1671"/>
      <c r="M225" s="2273"/>
      <c r="N225" s="2273"/>
      <c r="O225" s="2273"/>
      <c r="P225" s="1800">
        <v>1.85</v>
      </c>
      <c r="Q225" s="1800">
        <v>1.85</v>
      </c>
      <c r="R225" s="768" t="s">
        <v>607</v>
      </c>
      <c r="S225" s="2"/>
      <c r="T225" s="2"/>
      <c r="U225" s="2"/>
      <c r="V225" s="62"/>
      <c r="W225" s="62"/>
      <c r="X225" s="62"/>
      <c r="Y225" s="1759"/>
      <c r="Z225" s="1800">
        <v>1.85</v>
      </c>
      <c r="AA225" s="1800"/>
    </row>
    <row r="226" spans="1:27" s="343" customFormat="1">
      <c r="A226" s="1330">
        <v>211</v>
      </c>
      <c r="B226" s="1784" t="s">
        <v>4713</v>
      </c>
      <c r="C226" s="1745" t="s">
        <v>4714</v>
      </c>
      <c r="D226" s="62"/>
      <c r="E226" s="1800">
        <v>1.1000000000000001</v>
      </c>
      <c r="F226" s="1671"/>
      <c r="G226" s="1671"/>
      <c r="H226" s="1671"/>
      <c r="I226" s="2273"/>
      <c r="J226" s="2273"/>
      <c r="K226" s="2273"/>
      <c r="L226" s="1671"/>
      <c r="M226" s="2273"/>
      <c r="N226" s="2273"/>
      <c r="O226" s="2273"/>
      <c r="P226" s="1800">
        <v>1.1000000000000001</v>
      </c>
      <c r="Q226" s="1800">
        <v>1.1000000000000001</v>
      </c>
      <c r="R226" s="768" t="s">
        <v>607</v>
      </c>
      <c r="S226" s="2"/>
      <c r="T226" s="2"/>
      <c r="U226" s="2"/>
      <c r="V226" s="62"/>
      <c r="W226" s="62"/>
      <c r="X226" s="62"/>
      <c r="Y226" s="1759"/>
      <c r="Z226" s="1759"/>
      <c r="AA226" s="1800">
        <v>1.1000000000000001</v>
      </c>
    </row>
    <row r="227" spans="1:27" s="343" customFormat="1">
      <c r="A227" s="1330">
        <v>212</v>
      </c>
      <c r="B227" s="1784" t="s">
        <v>4715</v>
      </c>
      <c r="C227" s="1745" t="s">
        <v>4716</v>
      </c>
      <c r="D227" s="62"/>
      <c r="E227" s="1800">
        <v>0.7</v>
      </c>
      <c r="F227" s="1671"/>
      <c r="G227" s="1671"/>
      <c r="H227" s="1671"/>
      <c r="I227" s="2273"/>
      <c r="J227" s="2273"/>
      <c r="K227" s="2273"/>
      <c r="L227" s="1671"/>
      <c r="M227" s="2273"/>
      <c r="N227" s="2273"/>
      <c r="O227" s="2273"/>
      <c r="P227" s="1800">
        <v>0.7</v>
      </c>
      <c r="Q227" s="1800">
        <v>0.7</v>
      </c>
      <c r="R227" s="768" t="s">
        <v>607</v>
      </c>
      <c r="S227" s="2"/>
      <c r="T227" s="2"/>
      <c r="U227" s="2"/>
      <c r="V227" s="62"/>
      <c r="W227" s="62"/>
      <c r="X227" s="62"/>
      <c r="Y227" s="1759"/>
      <c r="Z227" s="1759"/>
      <c r="AA227" s="1800">
        <v>0.7</v>
      </c>
    </row>
    <row r="228" spans="1:27" s="343" customFormat="1">
      <c r="A228" s="1330">
        <v>213</v>
      </c>
      <c r="B228" s="511" t="s">
        <v>4717</v>
      </c>
      <c r="C228" s="1331" t="s">
        <v>4718</v>
      </c>
      <c r="D228" s="247"/>
      <c r="E228" s="513">
        <v>1</v>
      </c>
      <c r="F228" s="1671"/>
      <c r="G228" s="1671"/>
      <c r="H228" s="1671"/>
      <c r="I228" s="2273"/>
      <c r="J228" s="2273"/>
      <c r="K228" s="2273"/>
      <c r="L228" s="1671"/>
      <c r="M228" s="2273"/>
      <c r="N228" s="2273"/>
      <c r="O228" s="2273"/>
      <c r="P228" s="1800">
        <v>1</v>
      </c>
      <c r="Q228" s="1800">
        <v>1</v>
      </c>
      <c r="R228" s="768" t="s">
        <v>607</v>
      </c>
      <c r="S228" s="2"/>
      <c r="T228" s="2"/>
      <c r="U228" s="2"/>
      <c r="V228" s="62"/>
      <c r="W228" s="62"/>
      <c r="X228" s="62"/>
      <c r="Y228" s="1759"/>
      <c r="Z228" s="1759"/>
      <c r="AA228" s="1800">
        <v>1</v>
      </c>
    </row>
    <row r="229" spans="1:27" s="343" customFormat="1">
      <c r="A229" s="1330">
        <v>214</v>
      </c>
      <c r="B229" s="511" t="s">
        <v>4719</v>
      </c>
      <c r="C229" s="1331" t="s">
        <v>4720</v>
      </c>
      <c r="D229" s="247"/>
      <c r="E229" s="513">
        <v>1.4</v>
      </c>
      <c r="F229" s="1671"/>
      <c r="G229" s="1671"/>
      <c r="H229" s="1671"/>
      <c r="I229" s="2273"/>
      <c r="J229" s="2273"/>
      <c r="K229" s="2273"/>
      <c r="L229" s="1671"/>
      <c r="M229" s="2273"/>
      <c r="N229" s="2273"/>
      <c r="O229" s="2273"/>
      <c r="P229" s="1800">
        <v>1.4</v>
      </c>
      <c r="Q229" s="1800">
        <v>1.4</v>
      </c>
      <c r="R229" s="768" t="s">
        <v>607</v>
      </c>
      <c r="S229" s="2"/>
      <c r="T229" s="2"/>
      <c r="U229" s="2"/>
      <c r="V229" s="62"/>
      <c r="W229" s="62"/>
      <c r="X229" s="62"/>
      <c r="Y229" s="1759"/>
      <c r="Z229" s="1759"/>
      <c r="AA229" s="1800">
        <v>1.4</v>
      </c>
    </row>
    <row r="230" spans="1:27" s="343" customFormat="1" ht="25.5">
      <c r="A230" s="1330">
        <v>215</v>
      </c>
      <c r="B230" s="511" t="s">
        <v>4721</v>
      </c>
      <c r="C230" s="1331" t="s">
        <v>4722</v>
      </c>
      <c r="D230" s="247"/>
      <c r="E230" s="513">
        <v>6.1</v>
      </c>
      <c r="F230" s="1671"/>
      <c r="G230" s="1671"/>
      <c r="H230" s="1671"/>
      <c r="I230" s="2273"/>
      <c r="J230" s="2273"/>
      <c r="K230" s="2273"/>
      <c r="L230" s="1671"/>
      <c r="M230" s="2273"/>
      <c r="N230" s="2273"/>
      <c r="O230" s="2273"/>
      <c r="P230" s="1800">
        <v>6.1</v>
      </c>
      <c r="Q230" s="1800">
        <v>6.1</v>
      </c>
      <c r="R230" s="768" t="s">
        <v>607</v>
      </c>
      <c r="S230" s="2"/>
      <c r="T230" s="2"/>
      <c r="U230" s="2"/>
      <c r="V230" s="62"/>
      <c r="W230" s="62"/>
      <c r="X230" s="62"/>
      <c r="Y230" s="1759"/>
      <c r="Z230" s="1800">
        <v>6.1</v>
      </c>
      <c r="AA230" s="1800"/>
    </row>
    <row r="231" spans="1:27" s="343" customFormat="1" ht="15" customHeight="1">
      <c r="A231" s="3198">
        <v>216</v>
      </c>
      <c r="B231" s="3199" t="s">
        <v>4723</v>
      </c>
      <c r="C231" s="3201" t="s">
        <v>4724</v>
      </c>
      <c r="D231" s="62"/>
      <c r="E231" s="1746">
        <v>0.8</v>
      </c>
      <c r="F231" s="1746">
        <v>0.8</v>
      </c>
      <c r="G231" s="1671"/>
      <c r="H231" s="1671"/>
      <c r="I231" s="2273"/>
      <c r="J231" s="2273"/>
      <c r="K231" s="2273"/>
      <c r="L231" s="1746">
        <v>0.8</v>
      </c>
      <c r="M231" s="2273"/>
      <c r="N231" s="2273"/>
      <c r="O231" s="2273"/>
      <c r="P231" s="1671"/>
      <c r="Q231" s="1671"/>
      <c r="R231" s="768" t="s">
        <v>55</v>
      </c>
      <c r="S231" s="2"/>
      <c r="T231" s="2"/>
      <c r="U231" s="2"/>
      <c r="V231" s="62"/>
      <c r="W231" s="62"/>
      <c r="X231" s="62"/>
      <c r="Y231" s="1759"/>
      <c r="Z231" s="1746">
        <v>0.8</v>
      </c>
      <c r="AA231" s="1746"/>
    </row>
    <row r="232" spans="1:27" s="343" customFormat="1">
      <c r="A232" s="3198"/>
      <c r="B232" s="3199"/>
      <c r="C232" s="3201"/>
      <c r="D232" s="62"/>
      <c r="E232" s="1746">
        <v>1.7</v>
      </c>
      <c r="F232" s="1671"/>
      <c r="G232" s="1671"/>
      <c r="H232" s="1671"/>
      <c r="I232" s="2273"/>
      <c r="J232" s="2273"/>
      <c r="K232" s="2273"/>
      <c r="L232" s="1671"/>
      <c r="M232" s="2273"/>
      <c r="N232" s="2273"/>
      <c r="O232" s="2273"/>
      <c r="P232" s="1746">
        <v>1.7</v>
      </c>
      <c r="Q232" s="1746">
        <v>1.7</v>
      </c>
      <c r="R232" s="768" t="s">
        <v>607</v>
      </c>
      <c r="S232" s="2"/>
      <c r="T232" s="2"/>
      <c r="U232" s="2"/>
      <c r="V232" s="62"/>
      <c r="W232" s="62"/>
      <c r="X232" s="62"/>
      <c r="Y232" s="1759"/>
      <c r="Z232" s="1746">
        <v>1.7</v>
      </c>
      <c r="AA232" s="1746"/>
    </row>
    <row r="233" spans="1:27" s="343" customFormat="1" ht="15" customHeight="1">
      <c r="A233" s="3198">
        <v>217</v>
      </c>
      <c r="B233" s="3199" t="s">
        <v>4725</v>
      </c>
      <c r="C233" s="3201" t="s">
        <v>4726</v>
      </c>
      <c r="D233" s="62"/>
      <c r="E233" s="1746">
        <v>0.6</v>
      </c>
      <c r="F233" s="1746">
        <v>0.6</v>
      </c>
      <c r="G233" s="1671"/>
      <c r="H233" s="1671"/>
      <c r="I233" s="2273"/>
      <c r="J233" s="2273"/>
      <c r="K233" s="2273"/>
      <c r="L233" s="1746">
        <v>0.6</v>
      </c>
      <c r="M233" s="2273"/>
      <c r="N233" s="2273"/>
      <c r="O233" s="2273"/>
      <c r="P233" s="1671"/>
      <c r="Q233" s="1671"/>
      <c r="R233" s="768" t="s">
        <v>55</v>
      </c>
      <c r="S233" s="2"/>
      <c r="T233" s="2"/>
      <c r="U233" s="2"/>
      <c r="V233" s="62"/>
      <c r="W233" s="62"/>
      <c r="X233" s="62"/>
      <c r="Y233" s="1759"/>
      <c r="Z233" s="1746">
        <v>0.6</v>
      </c>
      <c r="AA233" s="1746"/>
    </row>
    <row r="234" spans="1:27" s="343" customFormat="1">
      <c r="A234" s="3198"/>
      <c r="B234" s="3199"/>
      <c r="C234" s="3201"/>
      <c r="D234" s="62"/>
      <c r="E234" s="1746">
        <v>0.85</v>
      </c>
      <c r="F234" s="1671"/>
      <c r="G234" s="1671"/>
      <c r="H234" s="1671"/>
      <c r="I234" s="2273"/>
      <c r="J234" s="2273"/>
      <c r="K234" s="2273"/>
      <c r="L234" s="1671"/>
      <c r="M234" s="2273"/>
      <c r="N234" s="2273"/>
      <c r="O234" s="2273"/>
      <c r="P234" s="1746">
        <v>0.85</v>
      </c>
      <c r="Q234" s="1746">
        <v>0.85</v>
      </c>
      <c r="R234" s="768" t="s">
        <v>607</v>
      </c>
      <c r="S234" s="2"/>
      <c r="T234" s="2"/>
      <c r="U234" s="2"/>
      <c r="V234" s="62"/>
      <c r="W234" s="62"/>
      <c r="X234" s="62"/>
      <c r="Y234" s="1759"/>
      <c r="Z234" s="1746">
        <v>0.85</v>
      </c>
      <c r="AA234" s="1746"/>
    </row>
    <row r="235" spans="1:27" s="343" customFormat="1" ht="38.25">
      <c r="A235" s="1330">
        <v>218</v>
      </c>
      <c r="B235" s="1784" t="s">
        <v>4727</v>
      </c>
      <c r="C235" s="1745" t="s">
        <v>4728</v>
      </c>
      <c r="D235" s="62"/>
      <c r="E235" s="1800">
        <v>6.2</v>
      </c>
      <c r="F235" s="1671"/>
      <c r="G235" s="1671"/>
      <c r="H235" s="1671"/>
      <c r="I235" s="2273"/>
      <c r="J235" s="2273"/>
      <c r="K235" s="2273"/>
      <c r="L235" s="1671"/>
      <c r="M235" s="2273"/>
      <c r="N235" s="2273"/>
      <c r="O235" s="2273"/>
      <c r="P235" s="1800">
        <v>6.2</v>
      </c>
      <c r="Q235" s="1800">
        <v>6.2</v>
      </c>
      <c r="R235" s="768" t="s">
        <v>607</v>
      </c>
      <c r="S235" s="2"/>
      <c r="T235" s="2"/>
      <c r="U235" s="2"/>
      <c r="V235" s="62"/>
      <c r="W235" s="62"/>
      <c r="X235" s="62"/>
      <c r="Y235" s="1759"/>
      <c r="Z235" s="1800">
        <v>6.2</v>
      </c>
      <c r="AA235" s="1800"/>
    </row>
    <row r="236" spans="1:27" s="343" customFormat="1" ht="51">
      <c r="A236" s="1330">
        <v>219</v>
      </c>
      <c r="B236" s="1784" t="s">
        <v>4729</v>
      </c>
      <c r="C236" s="1745" t="s">
        <v>4730</v>
      </c>
      <c r="D236" s="62"/>
      <c r="E236" s="1800">
        <v>7.5</v>
      </c>
      <c r="F236" s="1671"/>
      <c r="G236" s="1671"/>
      <c r="H236" s="1671"/>
      <c r="I236" s="2273"/>
      <c r="J236" s="2273"/>
      <c r="K236" s="2273"/>
      <c r="L236" s="1671"/>
      <c r="M236" s="2273"/>
      <c r="N236" s="2273"/>
      <c r="O236" s="2273"/>
      <c r="P236" s="1800">
        <v>7.5</v>
      </c>
      <c r="Q236" s="1800">
        <v>7.5</v>
      </c>
      <c r="R236" s="768" t="s">
        <v>607</v>
      </c>
      <c r="S236" s="2"/>
      <c r="T236" s="2"/>
      <c r="U236" s="2"/>
      <c r="V236" s="62"/>
      <c r="W236" s="62"/>
      <c r="X236" s="62"/>
      <c r="Y236" s="1759"/>
      <c r="Z236" s="1800">
        <v>7.5</v>
      </c>
      <c r="AA236" s="1800"/>
    </row>
    <row r="237" spans="1:27" s="343" customFormat="1" ht="25.5">
      <c r="A237" s="1330">
        <v>220</v>
      </c>
      <c r="B237" s="1784" t="s">
        <v>4731</v>
      </c>
      <c r="C237" s="1745" t="s">
        <v>4732</v>
      </c>
      <c r="D237" s="62"/>
      <c r="E237" s="1800">
        <v>2.7</v>
      </c>
      <c r="F237" s="1800">
        <v>2.7</v>
      </c>
      <c r="G237" s="1671"/>
      <c r="H237" s="1671"/>
      <c r="I237" s="2273"/>
      <c r="J237" s="2273"/>
      <c r="K237" s="2273"/>
      <c r="L237" s="1800">
        <v>2.7</v>
      </c>
      <c r="M237" s="2273"/>
      <c r="N237" s="2273"/>
      <c r="O237" s="2273"/>
      <c r="P237" s="1671"/>
      <c r="Q237" s="1671"/>
      <c r="R237" s="768" t="s">
        <v>55</v>
      </c>
      <c r="S237" s="2"/>
      <c r="T237" s="2"/>
      <c r="U237" s="2"/>
      <c r="V237" s="62"/>
      <c r="W237" s="62"/>
      <c r="X237" s="1800">
        <v>2.7</v>
      </c>
      <c r="Y237" s="1759"/>
      <c r="Z237" s="1759"/>
      <c r="AA237" s="1800"/>
    </row>
    <row r="238" spans="1:27" s="343" customFormat="1" ht="41.25" customHeight="1">
      <c r="A238" s="1330">
        <v>221</v>
      </c>
      <c r="B238" s="1789" t="s">
        <v>4733</v>
      </c>
      <c r="C238" s="1745" t="s">
        <v>4734</v>
      </c>
      <c r="D238" s="62"/>
      <c r="E238" s="1800">
        <v>2.6</v>
      </c>
      <c r="F238" s="1800">
        <v>2.6</v>
      </c>
      <c r="G238" s="1800">
        <v>2.6</v>
      </c>
      <c r="H238" s="1671"/>
      <c r="I238" s="2273"/>
      <c r="J238" s="2273"/>
      <c r="K238" s="2273"/>
      <c r="L238" s="1671"/>
      <c r="M238" s="2273"/>
      <c r="N238" s="2273"/>
      <c r="O238" s="2273"/>
      <c r="P238" s="1671"/>
      <c r="Q238" s="1671"/>
      <c r="R238" s="768" t="s">
        <v>55</v>
      </c>
      <c r="S238" s="1790">
        <v>1</v>
      </c>
      <c r="T238" s="2"/>
      <c r="U238" s="2"/>
      <c r="V238" s="62"/>
      <c r="W238" s="62"/>
      <c r="X238" s="1800">
        <v>2.6</v>
      </c>
      <c r="Y238" s="1759"/>
      <c r="Z238" s="1759"/>
      <c r="AA238" s="1800"/>
    </row>
    <row r="239" spans="1:27" s="343" customFormat="1">
      <c r="A239" s="1330">
        <v>222</v>
      </c>
      <c r="B239" s="511" t="s">
        <v>4735</v>
      </c>
      <c r="C239" s="514" t="s">
        <v>4736</v>
      </c>
      <c r="D239" s="247"/>
      <c r="E239" s="513">
        <v>1.8</v>
      </c>
      <c r="F239" s="1671"/>
      <c r="G239" s="1671"/>
      <c r="H239" s="1671"/>
      <c r="I239" s="2273"/>
      <c r="J239" s="2273"/>
      <c r="K239" s="2273"/>
      <c r="L239" s="1671"/>
      <c r="M239" s="2273"/>
      <c r="N239" s="2273"/>
      <c r="O239" s="2273"/>
      <c r="P239" s="1800">
        <v>1.8</v>
      </c>
      <c r="Q239" s="1800">
        <v>1.8</v>
      </c>
      <c r="R239" s="1803" t="s">
        <v>607</v>
      </c>
      <c r="S239" s="2"/>
      <c r="T239" s="2"/>
      <c r="U239" s="2"/>
      <c r="V239" s="62"/>
      <c r="W239" s="62"/>
      <c r="X239" s="62"/>
      <c r="Y239" s="1759"/>
      <c r="Z239" s="1759"/>
      <c r="AA239" s="1800">
        <v>1.8</v>
      </c>
    </row>
    <row r="240" spans="1:27" s="343" customFormat="1">
      <c r="A240" s="1330">
        <v>223</v>
      </c>
      <c r="B240" s="511" t="s">
        <v>4737</v>
      </c>
      <c r="C240" s="514" t="s">
        <v>4738</v>
      </c>
      <c r="D240" s="247"/>
      <c r="E240" s="513">
        <v>1.7</v>
      </c>
      <c r="F240" s="1671"/>
      <c r="G240" s="1671"/>
      <c r="H240" s="1671"/>
      <c r="I240" s="2273"/>
      <c r="J240" s="2273"/>
      <c r="K240" s="2273"/>
      <c r="L240" s="1671"/>
      <c r="M240" s="2273"/>
      <c r="N240" s="2273"/>
      <c r="O240" s="2273"/>
      <c r="P240" s="1800">
        <v>1.7</v>
      </c>
      <c r="Q240" s="1800">
        <v>1.7</v>
      </c>
      <c r="R240" s="1803" t="s">
        <v>607</v>
      </c>
      <c r="S240" s="2"/>
      <c r="T240" s="2"/>
      <c r="U240" s="2"/>
      <c r="V240" s="62"/>
      <c r="W240" s="62"/>
      <c r="X240" s="62"/>
      <c r="Y240" s="1759"/>
      <c r="Z240" s="1759"/>
      <c r="AA240" s="1800">
        <v>1.7</v>
      </c>
    </row>
    <row r="241" spans="1:27" s="343" customFormat="1" ht="25.5">
      <c r="A241" s="1330">
        <v>224</v>
      </c>
      <c r="B241" s="511" t="s">
        <v>4739</v>
      </c>
      <c r="C241" s="1331" t="s">
        <v>4740</v>
      </c>
      <c r="D241" s="247"/>
      <c r="E241" s="513">
        <v>0.2</v>
      </c>
      <c r="F241" s="1671"/>
      <c r="G241" s="1671"/>
      <c r="H241" s="1671"/>
      <c r="I241" s="2273"/>
      <c r="J241" s="2273"/>
      <c r="K241" s="2273"/>
      <c r="L241" s="1671"/>
      <c r="M241" s="2273"/>
      <c r="N241" s="2273"/>
      <c r="O241" s="2273"/>
      <c r="P241" s="1800">
        <v>0.2</v>
      </c>
      <c r="Q241" s="1800">
        <v>0.2</v>
      </c>
      <c r="R241" s="1803" t="s">
        <v>607</v>
      </c>
      <c r="S241" s="2"/>
      <c r="T241" s="2"/>
      <c r="U241" s="2"/>
      <c r="V241" s="62"/>
      <c r="W241" s="62"/>
      <c r="X241" s="62"/>
      <c r="Y241" s="1759"/>
      <c r="Z241" s="1800">
        <v>0.2</v>
      </c>
      <c r="AA241" s="1800"/>
    </row>
    <row r="242" spans="1:27" s="343" customFormat="1" ht="51">
      <c r="A242" s="1330">
        <v>225</v>
      </c>
      <c r="B242" s="1805" t="s">
        <v>4741</v>
      </c>
      <c r="C242" s="1745" t="s">
        <v>4742</v>
      </c>
      <c r="D242" s="1806"/>
      <c r="E242" s="1800">
        <v>0.8</v>
      </c>
      <c r="F242" s="1671"/>
      <c r="G242" s="1671"/>
      <c r="H242" s="1671"/>
      <c r="I242" s="2273"/>
      <c r="J242" s="2273"/>
      <c r="K242" s="2273"/>
      <c r="L242" s="1671"/>
      <c r="M242" s="2273"/>
      <c r="N242" s="2273"/>
      <c r="O242" s="2273"/>
      <c r="P242" s="1800">
        <v>0.8</v>
      </c>
      <c r="Q242" s="1800">
        <v>0.8</v>
      </c>
      <c r="R242" s="1803" t="s">
        <v>607</v>
      </c>
      <c r="S242" s="2"/>
      <c r="T242" s="2"/>
      <c r="U242" s="2"/>
      <c r="V242" s="62"/>
      <c r="W242" s="62"/>
      <c r="X242" s="62"/>
      <c r="Y242" s="1759"/>
      <c r="Z242" s="1800">
        <v>0.8</v>
      </c>
      <c r="AA242" s="1800"/>
    </row>
    <row r="243" spans="1:27" s="343" customFormat="1" ht="51">
      <c r="A243" s="1330">
        <v>226</v>
      </c>
      <c r="B243" s="1805" t="s">
        <v>4743</v>
      </c>
      <c r="C243" s="1745" t="s">
        <v>4744</v>
      </c>
      <c r="D243" s="1806"/>
      <c r="E243" s="1800">
        <v>0.5</v>
      </c>
      <c r="F243" s="1671"/>
      <c r="G243" s="1671"/>
      <c r="H243" s="1671"/>
      <c r="I243" s="2273"/>
      <c r="J243" s="2273"/>
      <c r="K243" s="2273"/>
      <c r="L243" s="1671"/>
      <c r="M243" s="2273"/>
      <c r="N243" s="2273"/>
      <c r="O243" s="2273"/>
      <c r="P243" s="1800">
        <v>0.5</v>
      </c>
      <c r="Q243" s="1800">
        <v>0.5</v>
      </c>
      <c r="R243" s="1803" t="s">
        <v>607</v>
      </c>
      <c r="S243" s="2"/>
      <c r="T243" s="2"/>
      <c r="U243" s="2"/>
      <c r="V243" s="62"/>
      <c r="W243" s="62"/>
      <c r="X243" s="62"/>
      <c r="Y243" s="1759"/>
      <c r="Z243" s="1800">
        <v>0.5</v>
      </c>
      <c r="AA243" s="1800"/>
    </row>
    <row r="244" spans="1:27" s="343" customFormat="1" ht="25.5">
      <c r="A244" s="1330">
        <v>227</v>
      </c>
      <c r="B244" s="1805" t="s">
        <v>4745</v>
      </c>
      <c r="C244" s="1745" t="s">
        <v>4746</v>
      </c>
      <c r="D244" s="1806"/>
      <c r="E244" s="1800">
        <v>0.7</v>
      </c>
      <c r="F244" s="1671"/>
      <c r="G244" s="1671"/>
      <c r="H244" s="1671"/>
      <c r="I244" s="2273"/>
      <c r="J244" s="2273"/>
      <c r="K244" s="2273"/>
      <c r="L244" s="1671"/>
      <c r="M244" s="2273"/>
      <c r="N244" s="2273"/>
      <c r="O244" s="2273"/>
      <c r="P244" s="1800">
        <v>0.7</v>
      </c>
      <c r="Q244" s="1800">
        <v>0.7</v>
      </c>
      <c r="R244" s="1803" t="s">
        <v>607</v>
      </c>
      <c r="S244" s="2"/>
      <c r="T244" s="2"/>
      <c r="U244" s="2"/>
      <c r="V244" s="62"/>
      <c r="W244" s="62"/>
      <c r="X244" s="62"/>
      <c r="Y244" s="1759"/>
      <c r="Z244" s="1800">
        <v>0.7</v>
      </c>
      <c r="AA244" s="1800"/>
    </row>
    <row r="245" spans="1:27" s="343" customFormat="1" ht="63.75">
      <c r="A245" s="1330">
        <v>228</v>
      </c>
      <c r="B245" s="1805" t="s">
        <v>4747</v>
      </c>
      <c r="C245" s="1745" t="s">
        <v>4748</v>
      </c>
      <c r="D245" s="1806"/>
      <c r="E245" s="1800">
        <v>1</v>
      </c>
      <c r="F245" s="1671"/>
      <c r="G245" s="1671"/>
      <c r="H245" s="1671"/>
      <c r="I245" s="2273"/>
      <c r="J245" s="2273"/>
      <c r="K245" s="2273"/>
      <c r="L245" s="1671"/>
      <c r="M245" s="2273"/>
      <c r="N245" s="2273"/>
      <c r="O245" s="2273"/>
      <c r="P245" s="1800">
        <v>1</v>
      </c>
      <c r="Q245" s="1807">
        <v>1</v>
      </c>
      <c r="R245" s="1803" t="s">
        <v>607</v>
      </c>
      <c r="S245" s="2"/>
      <c r="T245" s="2"/>
      <c r="U245" s="2"/>
      <c r="V245" s="62"/>
      <c r="W245" s="62"/>
      <c r="X245" s="62"/>
      <c r="Y245" s="1759"/>
      <c r="Z245" s="1800">
        <v>1</v>
      </c>
      <c r="AA245" s="1800"/>
    </row>
    <row r="246" spans="1:27" s="343" customFormat="1" ht="28.5" customHeight="1">
      <c r="A246" s="525"/>
      <c r="B246" s="1815" t="s">
        <v>16299</v>
      </c>
      <c r="C246" s="1816"/>
      <c r="D246" s="1817"/>
      <c r="E246" s="1819">
        <f>SUM(E185:E245)</f>
        <v>66.850000000000023</v>
      </c>
      <c r="F246" s="1819">
        <f>SUM(F185:F245)</f>
        <v>11.489999999999998</v>
      </c>
      <c r="G246" s="1819">
        <f t="shared" ref="G246:K246" si="37">SUM(G185:G245)</f>
        <v>3.85</v>
      </c>
      <c r="H246" s="1819">
        <f t="shared" si="37"/>
        <v>0</v>
      </c>
      <c r="I246" s="1819">
        <f t="shared" si="37"/>
        <v>0</v>
      </c>
      <c r="J246" s="1819">
        <f t="shared" si="37"/>
        <v>0</v>
      </c>
      <c r="K246" s="1819">
        <f t="shared" si="37"/>
        <v>0</v>
      </c>
      <c r="L246" s="1819">
        <f>SUM(L185:L245)</f>
        <v>7.64</v>
      </c>
      <c r="M246" s="1819">
        <f>SUM(M185:M245)</f>
        <v>0</v>
      </c>
      <c r="N246" s="1819">
        <f t="shared" ref="N246" si="38">SUM(N185:N245)</f>
        <v>0</v>
      </c>
      <c r="O246" s="1819">
        <f t="shared" ref="O246" si="39">SUM(O185:O245)</f>
        <v>0</v>
      </c>
      <c r="P246" s="1819">
        <f>SUM(P185:P245)</f>
        <v>55.360000000000007</v>
      </c>
      <c r="Q246" s="1819">
        <f>SUM(Q185:Q245)</f>
        <v>55.360000000000007</v>
      </c>
      <c r="R246" s="1819">
        <f t="shared" ref="R246" si="40">SUM(R185:R245)</f>
        <v>0</v>
      </c>
      <c r="S246" s="1819">
        <f t="shared" ref="S246" si="41">SUM(S185:S245)</f>
        <v>1</v>
      </c>
      <c r="T246" s="1819">
        <f>SUM(T185:T245)</f>
        <v>0</v>
      </c>
      <c r="U246" s="1819">
        <f>SUM(U185:U245)</f>
        <v>0</v>
      </c>
      <c r="V246" s="1819">
        <f t="shared" ref="V246" si="42">SUM(V185:V245)</f>
        <v>0</v>
      </c>
      <c r="W246" s="1819">
        <f t="shared" ref="W246" si="43">SUM(W185:W245)</f>
        <v>0</v>
      </c>
      <c r="X246" s="1819">
        <f t="shared" ref="X246" si="44">SUM(X185:X245)</f>
        <v>6.9499999999999993</v>
      </c>
      <c r="Y246" s="1819">
        <f>SUM(Y185:Y245)</f>
        <v>4.2</v>
      </c>
      <c r="Z246" s="1819">
        <f>SUM(Z185:Z245)</f>
        <v>41.25</v>
      </c>
      <c r="AA246" s="1819">
        <f>SUM(AA185:AA245)</f>
        <v>14.45</v>
      </c>
    </row>
    <row r="247" spans="1:27" ht="28.5" customHeight="1">
      <c r="A247" s="1330"/>
      <c r="B247" s="1822" t="s">
        <v>4749</v>
      </c>
      <c r="C247" s="1820"/>
      <c r="D247" s="1820"/>
      <c r="E247" s="1820"/>
      <c r="F247" s="1820"/>
      <c r="G247" s="1820"/>
      <c r="H247" s="1820"/>
      <c r="I247" s="1820"/>
      <c r="J247" s="1820"/>
      <c r="K247" s="1820"/>
      <c r="L247" s="1820"/>
      <c r="M247" s="1820"/>
      <c r="N247" s="1820"/>
      <c r="O247" s="1820"/>
      <c r="P247" s="1820"/>
      <c r="Q247" s="1820"/>
      <c r="R247" s="1820"/>
      <c r="S247" s="1820"/>
      <c r="T247" s="1820"/>
      <c r="U247" s="1820"/>
      <c r="V247" s="1820"/>
      <c r="W247" s="1820"/>
      <c r="X247" s="1820"/>
      <c r="Y247" s="1820"/>
      <c r="Z247" s="1820"/>
      <c r="AA247" s="1821"/>
    </row>
    <row r="248" spans="1:27" s="343" customFormat="1" ht="38.25">
      <c r="A248" s="1330">
        <v>229</v>
      </c>
      <c r="B248" s="1784" t="s">
        <v>4750</v>
      </c>
      <c r="C248" s="1745" t="s">
        <v>4751</v>
      </c>
      <c r="D248" s="1785"/>
      <c r="E248" s="1792">
        <v>2</v>
      </c>
      <c r="F248" s="2762"/>
      <c r="G248" s="1671"/>
      <c r="H248" s="1671"/>
      <c r="I248" s="2273"/>
      <c r="J248" s="2273"/>
      <c r="K248" s="2273"/>
      <c r="L248" s="1671"/>
      <c r="M248" s="2273"/>
      <c r="N248" s="2273"/>
      <c r="O248" s="2273"/>
      <c r="P248" s="1800">
        <v>2</v>
      </c>
      <c r="Q248" s="1801">
        <v>2</v>
      </c>
      <c r="R248" s="826" t="s">
        <v>607</v>
      </c>
      <c r="S248" s="2"/>
      <c r="T248" s="2"/>
      <c r="U248" s="2"/>
      <c r="V248" s="1691"/>
      <c r="W248" s="1691"/>
      <c r="X248" s="1691"/>
      <c r="Y248" s="1788"/>
      <c r="Z248" s="1788"/>
      <c r="AA248" s="1809">
        <v>2</v>
      </c>
    </row>
    <row r="249" spans="1:27" s="343" customFormat="1" ht="25.5">
      <c r="A249" s="1330">
        <v>230</v>
      </c>
      <c r="B249" s="1784" t="s">
        <v>4752</v>
      </c>
      <c r="C249" s="1745" t="s">
        <v>4753</v>
      </c>
      <c r="D249" s="1785"/>
      <c r="E249" s="1792">
        <v>1.7</v>
      </c>
      <c r="F249" s="2762"/>
      <c r="G249" s="1671"/>
      <c r="H249" s="1671"/>
      <c r="I249" s="2273"/>
      <c r="J249" s="2273"/>
      <c r="K249" s="2273"/>
      <c r="L249" s="1671"/>
      <c r="M249" s="2273"/>
      <c r="N249" s="2273"/>
      <c r="O249" s="2273"/>
      <c r="P249" s="1800">
        <v>1.7</v>
      </c>
      <c r="Q249" s="1800">
        <v>1.7</v>
      </c>
      <c r="R249" s="768" t="s">
        <v>607</v>
      </c>
      <c r="S249" s="2"/>
      <c r="T249" s="2"/>
      <c r="U249" s="2"/>
      <c r="V249" s="62"/>
      <c r="W249" s="62"/>
      <c r="X249" s="62"/>
      <c r="Y249" s="1759"/>
      <c r="Z249" s="1808">
        <v>1.7</v>
      </c>
      <c r="AA249" s="1808"/>
    </row>
    <row r="250" spans="1:27" s="343" customFormat="1" ht="25.5">
      <c r="A250" s="1330">
        <v>231</v>
      </c>
      <c r="B250" s="1784" t="s">
        <v>4754</v>
      </c>
      <c r="C250" s="1745" t="s">
        <v>4755</v>
      </c>
      <c r="D250" s="1785"/>
      <c r="E250" s="1792">
        <v>6</v>
      </c>
      <c r="F250" s="2762"/>
      <c r="G250" s="1671"/>
      <c r="H250" s="1671"/>
      <c r="I250" s="2273"/>
      <c r="J250" s="2273"/>
      <c r="K250" s="2273"/>
      <c r="L250" s="1671"/>
      <c r="M250" s="2273"/>
      <c r="N250" s="2273"/>
      <c r="O250" s="2273"/>
      <c r="P250" s="1800">
        <v>6</v>
      </c>
      <c r="Q250" s="1800">
        <v>6</v>
      </c>
      <c r="R250" s="768" t="s">
        <v>607</v>
      </c>
      <c r="S250" s="2"/>
      <c r="T250" s="2"/>
      <c r="U250" s="2"/>
      <c r="V250" s="62"/>
      <c r="W250" s="62"/>
      <c r="X250" s="62"/>
      <c r="Y250" s="1759"/>
      <c r="Z250" s="1808">
        <v>6</v>
      </c>
      <c r="AA250" s="1808"/>
    </row>
    <row r="251" spans="1:27" s="343" customFormat="1">
      <c r="A251" s="1330">
        <v>232</v>
      </c>
      <c r="B251" s="1784" t="s">
        <v>4756</v>
      </c>
      <c r="C251" s="1745" t="s">
        <v>4757</v>
      </c>
      <c r="D251" s="1785"/>
      <c r="E251" s="1792">
        <v>1.2</v>
      </c>
      <c r="F251" s="2762"/>
      <c r="G251" s="1671"/>
      <c r="H251" s="1671"/>
      <c r="I251" s="2273"/>
      <c r="J251" s="2273"/>
      <c r="K251" s="2273"/>
      <c r="L251" s="1671"/>
      <c r="M251" s="2273"/>
      <c r="N251" s="2273"/>
      <c r="O251" s="2273"/>
      <c r="P251" s="1800">
        <v>1.2</v>
      </c>
      <c r="Q251" s="1800">
        <v>1.2</v>
      </c>
      <c r="R251" s="768" t="s">
        <v>607</v>
      </c>
      <c r="S251" s="2"/>
      <c r="T251" s="2"/>
      <c r="U251" s="2"/>
      <c r="V251" s="62"/>
      <c r="W251" s="62"/>
      <c r="X251" s="62"/>
      <c r="Y251" s="1759"/>
      <c r="Z251" s="1759"/>
      <c r="AA251" s="1808">
        <v>1.2</v>
      </c>
    </row>
    <row r="252" spans="1:27" s="343" customFormat="1">
      <c r="A252" s="1330">
        <v>233</v>
      </c>
      <c r="B252" s="1784" t="s">
        <v>4758</v>
      </c>
      <c r="C252" s="1745" t="s">
        <v>4759</v>
      </c>
      <c r="D252" s="1785"/>
      <c r="E252" s="1792">
        <v>0.6</v>
      </c>
      <c r="F252" s="2762"/>
      <c r="G252" s="1671"/>
      <c r="H252" s="1671"/>
      <c r="I252" s="2273"/>
      <c r="J252" s="2273"/>
      <c r="K252" s="2273"/>
      <c r="L252" s="1671"/>
      <c r="M252" s="2273"/>
      <c r="N252" s="2273"/>
      <c r="O252" s="2273"/>
      <c r="P252" s="1800">
        <v>0.6</v>
      </c>
      <c r="Q252" s="1800">
        <v>0.6</v>
      </c>
      <c r="R252" s="768" t="s">
        <v>607</v>
      </c>
      <c r="S252" s="2"/>
      <c r="T252" s="2"/>
      <c r="U252" s="2"/>
      <c r="V252" s="62"/>
      <c r="W252" s="62"/>
      <c r="X252" s="62"/>
      <c r="Y252" s="1759"/>
      <c r="Z252" s="1808">
        <v>0.6</v>
      </c>
      <c r="AA252" s="1808"/>
    </row>
    <row r="253" spans="1:27" s="343" customFormat="1">
      <c r="A253" s="1330">
        <v>234</v>
      </c>
      <c r="B253" s="1784" t="s">
        <v>4760</v>
      </c>
      <c r="C253" s="1745" t="s">
        <v>4761</v>
      </c>
      <c r="D253" s="1785"/>
      <c r="E253" s="1792">
        <v>1</v>
      </c>
      <c r="F253" s="2762"/>
      <c r="G253" s="1671"/>
      <c r="H253" s="1671"/>
      <c r="I253" s="2273"/>
      <c r="J253" s="2273"/>
      <c r="K253" s="2273"/>
      <c r="L253" s="1671"/>
      <c r="M253" s="2273"/>
      <c r="N253" s="2273"/>
      <c r="O253" s="2273"/>
      <c r="P253" s="1800">
        <v>1</v>
      </c>
      <c r="Q253" s="1800">
        <v>1</v>
      </c>
      <c r="R253" s="768" t="s">
        <v>607</v>
      </c>
      <c r="S253" s="2"/>
      <c r="T253" s="2"/>
      <c r="U253" s="2"/>
      <c r="V253" s="62"/>
      <c r="W253" s="62"/>
      <c r="X253" s="62"/>
      <c r="Y253" s="1759"/>
      <c r="Z253" s="1759"/>
      <c r="AA253" s="1808">
        <v>1</v>
      </c>
    </row>
    <row r="254" spans="1:27" s="343" customFormat="1">
      <c r="A254" s="1330">
        <v>235</v>
      </c>
      <c r="B254" s="1784" t="s">
        <v>4762</v>
      </c>
      <c r="C254" s="1745" t="s">
        <v>4763</v>
      </c>
      <c r="D254" s="1785"/>
      <c r="E254" s="1792">
        <v>0.3</v>
      </c>
      <c r="F254" s="2762">
        <v>0.3</v>
      </c>
      <c r="G254" s="1671"/>
      <c r="H254" s="1671"/>
      <c r="I254" s="2273"/>
      <c r="J254" s="2273"/>
      <c r="K254" s="2273"/>
      <c r="L254" s="1671">
        <v>0.3</v>
      </c>
      <c r="M254" s="2273"/>
      <c r="N254" s="2273"/>
      <c r="O254" s="2273"/>
      <c r="P254" s="2273"/>
      <c r="Q254" s="2273"/>
      <c r="R254" s="768" t="s">
        <v>607</v>
      </c>
      <c r="S254" s="2"/>
      <c r="T254" s="2"/>
      <c r="U254" s="2"/>
      <c r="V254" s="62"/>
      <c r="W254" s="62"/>
      <c r="X254" s="62"/>
      <c r="Y254" s="1759"/>
      <c r="Z254" s="1808">
        <v>0.3</v>
      </c>
      <c r="AA254" s="1808"/>
    </row>
    <row r="255" spans="1:27" s="343" customFormat="1">
      <c r="A255" s="1330">
        <v>236</v>
      </c>
      <c r="B255" s="1784" t="s">
        <v>4764</v>
      </c>
      <c r="C255" s="1745" t="s">
        <v>4765</v>
      </c>
      <c r="D255" s="1785"/>
      <c r="E255" s="1792">
        <v>2.2000000000000002</v>
      </c>
      <c r="F255" s="2762"/>
      <c r="G255" s="1671"/>
      <c r="H255" s="1671"/>
      <c r="I255" s="2273"/>
      <c r="J255" s="2273"/>
      <c r="K255" s="2273"/>
      <c r="L255" s="1671"/>
      <c r="M255" s="2273"/>
      <c r="N255" s="2273"/>
      <c r="O255" s="2273"/>
      <c r="P255" s="1800">
        <v>2.2000000000000002</v>
      </c>
      <c r="Q255" s="1800">
        <v>2.2000000000000002</v>
      </c>
      <c r="R255" s="768" t="s">
        <v>607</v>
      </c>
      <c r="S255" s="2"/>
      <c r="T255" s="2"/>
      <c r="U255" s="2"/>
      <c r="V255" s="62"/>
      <c r="W255" s="62"/>
      <c r="X255" s="62"/>
      <c r="Y255" s="1759"/>
      <c r="Z255" s="1808">
        <v>2.2000000000000002</v>
      </c>
      <c r="AA255" s="1808"/>
    </row>
    <row r="256" spans="1:27" s="343" customFormat="1">
      <c r="A256" s="1330">
        <v>237</v>
      </c>
      <c r="B256" s="1784" t="s">
        <v>4766</v>
      </c>
      <c r="C256" s="1745" t="s">
        <v>4767</v>
      </c>
      <c r="D256" s="1785"/>
      <c r="E256" s="1792">
        <v>1.9</v>
      </c>
      <c r="F256" s="2762"/>
      <c r="G256" s="1671"/>
      <c r="H256" s="1671"/>
      <c r="I256" s="2273"/>
      <c r="J256" s="2273"/>
      <c r="K256" s="2273"/>
      <c r="L256" s="1671"/>
      <c r="M256" s="2273"/>
      <c r="N256" s="2273"/>
      <c r="O256" s="2273"/>
      <c r="P256" s="1800">
        <v>1.9</v>
      </c>
      <c r="Q256" s="1800">
        <v>1.9</v>
      </c>
      <c r="R256" s="768" t="s">
        <v>607</v>
      </c>
      <c r="S256" s="2"/>
      <c r="T256" s="2"/>
      <c r="U256" s="2"/>
      <c r="V256" s="62"/>
      <c r="W256" s="62"/>
      <c r="X256" s="62"/>
      <c r="Y256" s="1759"/>
      <c r="Z256" s="1808">
        <v>1.9</v>
      </c>
      <c r="AA256" s="1808"/>
    </row>
    <row r="257" spans="1:27" s="343" customFormat="1">
      <c r="A257" s="1330">
        <v>238</v>
      </c>
      <c r="B257" s="1784" t="s">
        <v>4768</v>
      </c>
      <c r="C257" s="1745" t="s">
        <v>4769</v>
      </c>
      <c r="D257" s="1785"/>
      <c r="E257" s="1792">
        <v>0.3</v>
      </c>
      <c r="F257" s="2762"/>
      <c r="G257" s="1671"/>
      <c r="H257" s="1671"/>
      <c r="I257" s="2273"/>
      <c r="J257" s="2273"/>
      <c r="K257" s="2273"/>
      <c r="L257" s="1671"/>
      <c r="M257" s="2273"/>
      <c r="N257" s="2273"/>
      <c r="O257" s="2273"/>
      <c r="P257" s="1800">
        <v>0.3</v>
      </c>
      <c r="Q257" s="1800">
        <v>0.3</v>
      </c>
      <c r="R257" s="768" t="s">
        <v>607</v>
      </c>
      <c r="S257" s="2"/>
      <c r="T257" s="2"/>
      <c r="U257" s="2"/>
      <c r="V257" s="62"/>
      <c r="W257" s="62"/>
      <c r="X257" s="62"/>
      <c r="Y257" s="1759"/>
      <c r="Z257" s="1759"/>
      <c r="AA257" s="1808">
        <v>0.3</v>
      </c>
    </row>
    <row r="258" spans="1:27" s="343" customFormat="1" ht="25.5">
      <c r="A258" s="1330">
        <v>239</v>
      </c>
      <c r="B258" s="1784" t="s">
        <v>4770</v>
      </c>
      <c r="C258" s="1745" t="s">
        <v>4771</v>
      </c>
      <c r="D258" s="1785"/>
      <c r="E258" s="1792">
        <v>0.5</v>
      </c>
      <c r="F258" s="2762"/>
      <c r="G258" s="1671"/>
      <c r="H258" s="1671"/>
      <c r="I258" s="2273"/>
      <c r="J258" s="2273"/>
      <c r="K258" s="2273"/>
      <c r="L258" s="1671"/>
      <c r="M258" s="2273"/>
      <c r="N258" s="2273"/>
      <c r="O258" s="2273"/>
      <c r="P258" s="1800">
        <v>0.5</v>
      </c>
      <c r="Q258" s="1800">
        <v>0.5</v>
      </c>
      <c r="R258" s="768" t="s">
        <v>607</v>
      </c>
      <c r="S258" s="2"/>
      <c r="T258" s="2"/>
      <c r="U258" s="2"/>
      <c r="V258" s="62"/>
      <c r="W258" s="62"/>
      <c r="X258" s="62"/>
      <c r="Y258" s="1759"/>
      <c r="Z258" s="1759"/>
      <c r="AA258" s="1808">
        <v>0.5</v>
      </c>
    </row>
    <row r="259" spans="1:27" s="343" customFormat="1">
      <c r="A259" s="1330">
        <v>240</v>
      </c>
      <c r="B259" s="1784" t="s">
        <v>4772</v>
      </c>
      <c r="C259" s="1745" t="s">
        <v>4773</v>
      </c>
      <c r="D259" s="1785"/>
      <c r="E259" s="1792">
        <v>0.6</v>
      </c>
      <c r="F259" s="2762"/>
      <c r="G259" s="1671"/>
      <c r="H259" s="1671"/>
      <c r="I259" s="2273"/>
      <c r="J259" s="2273"/>
      <c r="K259" s="2273"/>
      <c r="L259" s="1671"/>
      <c r="M259" s="2273"/>
      <c r="N259" s="2273"/>
      <c r="O259" s="2273"/>
      <c r="P259" s="1800">
        <v>0.6</v>
      </c>
      <c r="Q259" s="1800">
        <v>0.6</v>
      </c>
      <c r="R259" s="768" t="s">
        <v>607</v>
      </c>
      <c r="S259" s="2"/>
      <c r="T259" s="2"/>
      <c r="U259" s="2"/>
      <c r="V259" s="62"/>
      <c r="W259" s="62"/>
      <c r="X259" s="62"/>
      <c r="Y259" s="1759"/>
      <c r="Z259" s="1759"/>
      <c r="AA259" s="1808">
        <v>0.6</v>
      </c>
    </row>
    <row r="260" spans="1:27" s="343" customFormat="1" ht="38.25">
      <c r="A260" s="1330">
        <v>241</v>
      </c>
      <c r="B260" s="1784" t="s">
        <v>4774</v>
      </c>
      <c r="C260" s="1745" t="s">
        <v>4775</v>
      </c>
      <c r="D260" s="1785"/>
      <c r="E260" s="1792">
        <v>0.6</v>
      </c>
      <c r="F260" s="2762"/>
      <c r="G260" s="1671"/>
      <c r="H260" s="1671"/>
      <c r="I260" s="2273"/>
      <c r="J260" s="2273"/>
      <c r="K260" s="2273"/>
      <c r="L260" s="1671"/>
      <c r="M260" s="2273"/>
      <c r="N260" s="2273"/>
      <c r="O260" s="2273"/>
      <c r="P260" s="1800">
        <v>0.6</v>
      </c>
      <c r="Q260" s="1800">
        <v>0.6</v>
      </c>
      <c r="R260" s="768" t="s">
        <v>607</v>
      </c>
      <c r="S260" s="2"/>
      <c r="T260" s="2"/>
      <c r="U260" s="2"/>
      <c r="V260" s="62"/>
      <c r="W260" s="62"/>
      <c r="X260" s="62"/>
      <c r="Y260" s="1759"/>
      <c r="Z260" s="1808">
        <v>0.6</v>
      </c>
      <c r="AA260" s="1808"/>
    </row>
    <row r="261" spans="1:27" s="343" customFormat="1">
      <c r="A261" s="1330">
        <v>242</v>
      </c>
      <c r="B261" s="1784" t="s">
        <v>4776</v>
      </c>
      <c r="C261" s="1745" t="s">
        <v>4777</v>
      </c>
      <c r="D261" s="1785"/>
      <c r="E261" s="1792">
        <v>0.2</v>
      </c>
      <c r="F261" s="2762"/>
      <c r="G261" s="1671"/>
      <c r="H261" s="1671"/>
      <c r="I261" s="2273"/>
      <c r="J261" s="2273"/>
      <c r="K261" s="2273"/>
      <c r="L261" s="1671"/>
      <c r="M261" s="2273"/>
      <c r="N261" s="2273"/>
      <c r="O261" s="2273"/>
      <c r="P261" s="1800">
        <v>0.2</v>
      </c>
      <c r="Q261" s="1800">
        <v>0.2</v>
      </c>
      <c r="R261" s="768" t="s">
        <v>607</v>
      </c>
      <c r="S261" s="2"/>
      <c r="T261" s="2"/>
      <c r="U261" s="2"/>
      <c r="V261" s="62"/>
      <c r="W261" s="62"/>
      <c r="X261" s="62"/>
      <c r="Y261" s="1759"/>
      <c r="Z261" s="1759"/>
      <c r="AA261" s="1808">
        <v>0.2</v>
      </c>
    </row>
    <row r="262" spans="1:27" s="343" customFormat="1">
      <c r="A262" s="1330">
        <v>243</v>
      </c>
      <c r="B262" s="1784" t="s">
        <v>4778</v>
      </c>
      <c r="C262" s="1745" t="s">
        <v>4779</v>
      </c>
      <c r="D262" s="1785"/>
      <c r="E262" s="1792">
        <v>1.9</v>
      </c>
      <c r="F262" s="2762"/>
      <c r="G262" s="1671"/>
      <c r="H262" s="1671"/>
      <c r="I262" s="2273"/>
      <c r="J262" s="2273"/>
      <c r="K262" s="2273"/>
      <c r="L262" s="1671"/>
      <c r="M262" s="2273"/>
      <c r="N262" s="2273"/>
      <c r="O262" s="2273"/>
      <c r="P262" s="1800">
        <v>1.9</v>
      </c>
      <c r="Q262" s="1800">
        <v>1.9</v>
      </c>
      <c r="R262" s="768" t="s">
        <v>607</v>
      </c>
      <c r="S262" s="2"/>
      <c r="T262" s="2"/>
      <c r="U262" s="2"/>
      <c r="V262" s="62"/>
      <c r="W262" s="62"/>
      <c r="X262" s="62"/>
      <c r="Y262" s="1759"/>
      <c r="Z262" s="1759"/>
      <c r="AA262" s="1808">
        <v>1.9</v>
      </c>
    </row>
    <row r="263" spans="1:27" s="343" customFormat="1" ht="38.25">
      <c r="A263" s="1330">
        <v>244</v>
      </c>
      <c r="B263" s="1784" t="s">
        <v>4780</v>
      </c>
      <c r="C263" s="1802" t="s">
        <v>4781</v>
      </c>
      <c r="D263" s="1785"/>
      <c r="E263" s="1792">
        <v>1.4</v>
      </c>
      <c r="F263" s="2762">
        <v>1.4</v>
      </c>
      <c r="G263" s="1800">
        <v>1.4</v>
      </c>
      <c r="H263" s="1671"/>
      <c r="I263" s="2273"/>
      <c r="J263" s="2273"/>
      <c r="K263" s="2273"/>
      <c r="L263" s="1671"/>
      <c r="M263" s="2273"/>
      <c r="N263" s="2273"/>
      <c r="O263" s="2273"/>
      <c r="P263" s="1671"/>
      <c r="Q263" s="1671"/>
      <c r="R263" s="768" t="s">
        <v>605</v>
      </c>
      <c r="S263" s="2"/>
      <c r="T263" s="2"/>
      <c r="U263" s="2"/>
      <c r="V263" s="62"/>
      <c r="W263" s="1800">
        <v>1.4</v>
      </c>
      <c r="X263" s="62"/>
      <c r="Y263" s="1759"/>
      <c r="Z263" s="1759"/>
      <c r="AA263" s="1800"/>
    </row>
    <row r="264" spans="1:27" s="343" customFormat="1" ht="38.25">
      <c r="A264" s="1330">
        <v>245</v>
      </c>
      <c r="B264" s="1784" t="s">
        <v>4782</v>
      </c>
      <c r="C264" s="1745" t="s">
        <v>4783</v>
      </c>
      <c r="D264" s="1785"/>
      <c r="E264" s="1792">
        <v>3.5</v>
      </c>
      <c r="F264" s="2762"/>
      <c r="G264" s="1671"/>
      <c r="H264" s="1671"/>
      <c r="I264" s="2273"/>
      <c r="J264" s="2273"/>
      <c r="K264" s="2273"/>
      <c r="L264" s="1671"/>
      <c r="M264" s="2273"/>
      <c r="N264" s="2273"/>
      <c r="O264" s="2273"/>
      <c r="P264" s="1800">
        <v>3.5</v>
      </c>
      <c r="Q264" s="1800">
        <v>3.5</v>
      </c>
      <c r="R264" s="768" t="s">
        <v>607</v>
      </c>
      <c r="S264" s="2"/>
      <c r="T264" s="2"/>
      <c r="U264" s="2"/>
      <c r="V264" s="62"/>
      <c r="W264" s="62"/>
      <c r="X264" s="62"/>
      <c r="Y264" s="1759"/>
      <c r="Z264" s="1808">
        <v>3.5</v>
      </c>
      <c r="AA264" s="1808"/>
    </row>
    <row r="265" spans="1:27" s="343" customFormat="1" ht="38.25">
      <c r="A265" s="1330">
        <v>246</v>
      </c>
      <c r="B265" s="511" t="s">
        <v>4784</v>
      </c>
      <c r="C265" s="1331" t="s">
        <v>4785</v>
      </c>
      <c r="D265" s="247"/>
      <c r="E265" s="1792">
        <v>1</v>
      </c>
      <c r="F265" s="2762">
        <v>1</v>
      </c>
      <c r="G265" s="1671"/>
      <c r="H265" s="1671"/>
      <c r="I265" s="2273"/>
      <c r="J265" s="2273"/>
      <c r="K265" s="2273"/>
      <c r="L265" s="1800">
        <v>1</v>
      </c>
      <c r="M265" s="2273"/>
      <c r="N265" s="2273"/>
      <c r="O265" s="2273"/>
      <c r="P265" s="1671"/>
      <c r="Q265" s="1671"/>
      <c r="R265" s="768" t="s">
        <v>55</v>
      </c>
      <c r="S265" s="2"/>
      <c r="T265" s="2"/>
      <c r="U265" s="2"/>
      <c r="V265" s="62"/>
      <c r="W265" s="62"/>
      <c r="X265" s="62"/>
      <c r="Y265" s="1759"/>
      <c r="Z265" s="1808">
        <v>1</v>
      </c>
      <c r="AA265" s="1808"/>
    </row>
    <row r="266" spans="1:27" s="343" customFormat="1" ht="38.25">
      <c r="A266" s="1330">
        <v>247</v>
      </c>
      <c r="B266" s="511" t="s">
        <v>4786</v>
      </c>
      <c r="C266" s="1331" t="s">
        <v>4787</v>
      </c>
      <c r="D266" s="247"/>
      <c r="E266" s="1792">
        <v>0.5</v>
      </c>
      <c r="F266" s="2762"/>
      <c r="G266" s="1671"/>
      <c r="H266" s="1671"/>
      <c r="I266" s="2273"/>
      <c r="J266" s="2273"/>
      <c r="K266" s="2273"/>
      <c r="L266" s="1671"/>
      <c r="M266" s="2273"/>
      <c r="N266" s="2273"/>
      <c r="O266" s="2273"/>
      <c r="P266" s="1800">
        <v>0.5</v>
      </c>
      <c r="Q266" s="1800">
        <v>0.5</v>
      </c>
      <c r="R266" s="768" t="s">
        <v>607</v>
      </c>
      <c r="S266" s="2"/>
      <c r="T266" s="2"/>
      <c r="U266" s="2"/>
      <c r="V266" s="62"/>
      <c r="W266" s="62"/>
      <c r="X266" s="62"/>
      <c r="Y266" s="1759"/>
      <c r="Z266" s="1808">
        <v>0.5</v>
      </c>
      <c r="AA266" s="1808"/>
    </row>
    <row r="267" spans="1:27" s="343" customFormat="1" ht="38.25">
      <c r="A267" s="1330">
        <v>248</v>
      </c>
      <c r="B267" s="511" t="s">
        <v>4788</v>
      </c>
      <c r="C267" s="1331" t="s">
        <v>4789</v>
      </c>
      <c r="D267" s="247"/>
      <c r="E267" s="1792">
        <v>0.8</v>
      </c>
      <c r="F267" s="2762"/>
      <c r="G267" s="1671"/>
      <c r="H267" s="1671"/>
      <c r="I267" s="2273"/>
      <c r="J267" s="2273"/>
      <c r="K267" s="2273"/>
      <c r="L267" s="1671"/>
      <c r="M267" s="2273"/>
      <c r="N267" s="2273"/>
      <c r="O267" s="2273"/>
      <c r="P267" s="1800">
        <v>0.8</v>
      </c>
      <c r="Q267" s="1800">
        <v>0.8</v>
      </c>
      <c r="R267" s="768" t="s">
        <v>607</v>
      </c>
      <c r="S267" s="2"/>
      <c r="T267" s="2"/>
      <c r="U267" s="2"/>
      <c r="V267" s="62"/>
      <c r="W267" s="62"/>
      <c r="X267" s="62"/>
      <c r="Y267" s="1759"/>
      <c r="Z267" s="1808">
        <v>0.8</v>
      </c>
      <c r="AA267" s="1808"/>
    </row>
    <row r="268" spans="1:27" s="343" customFormat="1">
      <c r="A268" s="1330">
        <v>249</v>
      </c>
      <c r="B268" s="511" t="s">
        <v>4790</v>
      </c>
      <c r="C268" s="1331" t="s">
        <v>4791</v>
      </c>
      <c r="D268" s="247"/>
      <c r="E268" s="1792">
        <v>1.55</v>
      </c>
      <c r="F268" s="2762"/>
      <c r="G268" s="1671"/>
      <c r="H268" s="1671"/>
      <c r="I268" s="2273"/>
      <c r="J268" s="2273"/>
      <c r="K268" s="2273"/>
      <c r="L268" s="1671"/>
      <c r="M268" s="2273"/>
      <c r="N268" s="2273"/>
      <c r="O268" s="2273"/>
      <c r="P268" s="1800">
        <v>1.55</v>
      </c>
      <c r="Q268" s="1800">
        <v>1.55</v>
      </c>
      <c r="R268" s="768" t="s">
        <v>607</v>
      </c>
      <c r="S268" s="2"/>
      <c r="T268" s="2"/>
      <c r="U268" s="2"/>
      <c r="V268" s="62"/>
      <c r="W268" s="62"/>
      <c r="X268" s="62"/>
      <c r="Y268" s="1759"/>
      <c r="Z268" s="1808">
        <v>1.55</v>
      </c>
      <c r="AA268" s="1808"/>
    </row>
    <row r="269" spans="1:27" s="343" customFormat="1" ht="25.5">
      <c r="A269" s="1330">
        <v>250</v>
      </c>
      <c r="B269" s="511" t="s">
        <v>4792</v>
      </c>
      <c r="C269" s="1331" t="s">
        <v>4793</v>
      </c>
      <c r="D269" s="247"/>
      <c r="E269" s="1792">
        <v>0.3</v>
      </c>
      <c r="F269" s="2762"/>
      <c r="G269" s="1671"/>
      <c r="H269" s="1671"/>
      <c r="I269" s="2273"/>
      <c r="J269" s="2273"/>
      <c r="K269" s="2273"/>
      <c r="L269" s="1671"/>
      <c r="M269" s="2273"/>
      <c r="N269" s="2273"/>
      <c r="O269" s="2273"/>
      <c r="P269" s="1800">
        <v>0.3</v>
      </c>
      <c r="Q269" s="1800">
        <v>0.3</v>
      </c>
      <c r="R269" s="768" t="s">
        <v>607</v>
      </c>
      <c r="S269" s="2"/>
      <c r="T269" s="2"/>
      <c r="U269" s="2"/>
      <c r="V269" s="62"/>
      <c r="W269" s="62"/>
      <c r="X269" s="62"/>
      <c r="Y269" s="1759"/>
      <c r="Z269" s="1808">
        <v>0.3</v>
      </c>
      <c r="AA269" s="1808"/>
    </row>
    <row r="270" spans="1:27" ht="30.75" customHeight="1">
      <c r="A270" s="525"/>
      <c r="B270" s="1815" t="s">
        <v>16298</v>
      </c>
      <c r="C270" s="1816"/>
      <c r="D270" s="1817"/>
      <c r="E270" s="1818">
        <f>SUM(E248:E269)</f>
        <v>30.05</v>
      </c>
      <c r="F270" s="1818">
        <f t="shared" ref="F270:K270" si="45">SUM(F248:F269)</f>
        <v>2.7</v>
      </c>
      <c r="G270" s="1818">
        <f t="shared" si="45"/>
        <v>1.4</v>
      </c>
      <c r="H270" s="1818">
        <f t="shared" si="45"/>
        <v>0</v>
      </c>
      <c r="I270" s="1818">
        <f t="shared" si="45"/>
        <v>0</v>
      </c>
      <c r="J270" s="1818">
        <f t="shared" si="45"/>
        <v>0</v>
      </c>
      <c r="K270" s="1818">
        <f t="shared" si="45"/>
        <v>0</v>
      </c>
      <c r="L270" s="1818">
        <f>SUM(L248:L269)</f>
        <v>1.3</v>
      </c>
      <c r="M270" s="1818">
        <f t="shared" ref="M270" si="46">SUM(M248:M269)</f>
        <v>0</v>
      </c>
      <c r="N270" s="1818">
        <f t="shared" ref="N270" si="47">SUM(N248:N269)</f>
        <v>0</v>
      </c>
      <c r="O270" s="1818">
        <f t="shared" ref="O270" si="48">SUM(O248:O269)</f>
        <v>0</v>
      </c>
      <c r="P270" s="1818">
        <f t="shared" ref="P270" si="49">SUM(P248:P269)</f>
        <v>27.35</v>
      </c>
      <c r="Q270" s="1818">
        <f>SUM(Q248:Q269)</f>
        <v>27.35</v>
      </c>
      <c r="R270" s="1818">
        <f t="shared" ref="R270" si="50">SUM(R248:R269)</f>
        <v>0</v>
      </c>
      <c r="S270" s="1818">
        <f t="shared" ref="S270" si="51">SUM(S248:S269)</f>
        <v>0</v>
      </c>
      <c r="T270" s="1818">
        <f t="shared" ref="T270" si="52">SUM(T248:T269)</f>
        <v>0</v>
      </c>
      <c r="U270" s="1818">
        <f t="shared" ref="U270" si="53">SUM(U248:U269)</f>
        <v>0</v>
      </c>
      <c r="V270" s="1818">
        <f t="shared" ref="V270" si="54">SUM(V248:V269)</f>
        <v>0</v>
      </c>
      <c r="W270" s="1818">
        <f t="shared" ref="W270" si="55">SUM(W248:W269)</f>
        <v>1.4</v>
      </c>
      <c r="X270" s="1818">
        <f>SUM(X248:X269)</f>
        <v>0</v>
      </c>
      <c r="Y270" s="1818">
        <f t="shared" ref="Y270" si="56">SUM(Y248:Y269)</f>
        <v>0</v>
      </c>
      <c r="Z270" s="1818">
        <f>SUM(Z248:Z269)</f>
        <v>20.950000000000003</v>
      </c>
      <c r="AA270" s="1818">
        <f t="shared" ref="AA270" si="57">SUM(AA248:AA269)</f>
        <v>7.6999999999999993</v>
      </c>
    </row>
    <row r="271" spans="1:27" ht="31.5" customHeight="1">
      <c r="A271" s="1330"/>
      <c r="B271" s="1822" t="s">
        <v>3057</v>
      </c>
      <c r="C271" s="1820"/>
      <c r="D271" s="1820"/>
      <c r="E271" s="1820"/>
      <c r="F271" s="1820"/>
      <c r="G271" s="1820"/>
      <c r="H271" s="1820"/>
      <c r="I271" s="1820"/>
      <c r="J271" s="1820"/>
      <c r="K271" s="1820"/>
      <c r="L271" s="1820"/>
      <c r="M271" s="1820"/>
      <c r="N271" s="1820"/>
      <c r="O271" s="1820"/>
      <c r="P271" s="1820"/>
      <c r="Q271" s="1820"/>
      <c r="R271" s="1820"/>
      <c r="S271" s="1820"/>
      <c r="T271" s="1820"/>
      <c r="U271" s="1820"/>
      <c r="V271" s="1820"/>
      <c r="W271" s="1820"/>
      <c r="X271" s="1820"/>
      <c r="Y271" s="1820"/>
      <c r="Z271" s="1820"/>
      <c r="AA271" s="1821"/>
    </row>
    <row r="272" spans="1:27" s="343" customFormat="1">
      <c r="A272" s="1330">
        <v>251</v>
      </c>
      <c r="B272" s="1805" t="s">
        <v>4794</v>
      </c>
      <c r="C272" s="1802" t="s">
        <v>4795</v>
      </c>
      <c r="D272" s="62"/>
      <c r="E272" s="1800">
        <v>1</v>
      </c>
      <c r="F272" s="1671"/>
      <c r="G272" s="1671"/>
      <c r="H272" s="1671"/>
      <c r="I272" s="2273"/>
      <c r="J272" s="2273"/>
      <c r="K272" s="2273"/>
      <c r="L272" s="1671"/>
      <c r="M272" s="2273"/>
      <c r="N272" s="2273"/>
      <c r="O272" s="2273"/>
      <c r="P272" s="1800">
        <v>1</v>
      </c>
      <c r="Q272" s="1801">
        <v>1</v>
      </c>
      <c r="R272" s="2760" t="s">
        <v>607</v>
      </c>
      <c r="S272" s="2"/>
      <c r="T272" s="2"/>
      <c r="U272" s="2"/>
      <c r="V272" s="1691"/>
      <c r="W272" s="1691"/>
      <c r="X272" s="1691"/>
      <c r="Y272" s="1788"/>
      <c r="Z272" s="1788"/>
      <c r="AA272" s="1801">
        <v>1</v>
      </c>
    </row>
    <row r="273" spans="1:27" s="343" customFormat="1" ht="38.25">
      <c r="A273" s="1330">
        <v>252</v>
      </c>
      <c r="B273" s="1784" t="s">
        <v>4796</v>
      </c>
      <c r="C273" s="1745" t="s">
        <v>4797</v>
      </c>
      <c r="D273" s="62"/>
      <c r="E273" s="1800">
        <v>6.9</v>
      </c>
      <c r="F273" s="1671"/>
      <c r="G273" s="1671"/>
      <c r="H273" s="1671"/>
      <c r="I273" s="2273"/>
      <c r="J273" s="2273"/>
      <c r="K273" s="2273"/>
      <c r="L273" s="1671"/>
      <c r="M273" s="2273"/>
      <c r="N273" s="2273"/>
      <c r="O273" s="2273"/>
      <c r="P273" s="1800">
        <v>6.9</v>
      </c>
      <c r="Q273" s="1800">
        <v>6.9</v>
      </c>
      <c r="R273" s="1671" t="s">
        <v>607</v>
      </c>
      <c r="S273" s="2"/>
      <c r="T273" s="2"/>
      <c r="U273" s="2"/>
      <c r="V273" s="62"/>
      <c r="W273" s="62"/>
      <c r="X273" s="62"/>
      <c r="Y273" s="1759"/>
      <c r="Z273" s="1800">
        <v>6.9</v>
      </c>
      <c r="AA273" s="1800"/>
    </row>
    <row r="274" spans="1:27" s="343" customFormat="1">
      <c r="A274" s="1330">
        <v>253</v>
      </c>
      <c r="B274" s="511" t="s">
        <v>4798</v>
      </c>
      <c r="C274" s="1331" t="s">
        <v>4799</v>
      </c>
      <c r="D274" s="247"/>
      <c r="E274" s="513">
        <v>5.5</v>
      </c>
      <c r="F274" s="1671"/>
      <c r="G274" s="1671"/>
      <c r="H274" s="1671"/>
      <c r="I274" s="2273"/>
      <c r="J274" s="2273"/>
      <c r="K274" s="2273"/>
      <c r="L274" s="1671"/>
      <c r="M274" s="2273"/>
      <c r="N274" s="2273"/>
      <c r="O274" s="2273"/>
      <c r="P274" s="1800">
        <v>5.5</v>
      </c>
      <c r="Q274" s="1800">
        <v>5.5</v>
      </c>
      <c r="R274" s="1671" t="s">
        <v>607</v>
      </c>
      <c r="S274" s="2"/>
      <c r="T274" s="2"/>
      <c r="U274" s="2"/>
      <c r="V274" s="62"/>
      <c r="W274" s="62"/>
      <c r="X274" s="62"/>
      <c r="Y274" s="1759"/>
      <c r="Z274" s="1759"/>
      <c r="AA274" s="1800">
        <v>5.5</v>
      </c>
    </row>
    <row r="275" spans="1:27" s="343" customFormat="1">
      <c r="A275" s="1330">
        <v>254</v>
      </c>
      <c r="B275" s="511" t="s">
        <v>4800</v>
      </c>
      <c r="C275" s="1331" t="s">
        <v>4801</v>
      </c>
      <c r="D275" s="247"/>
      <c r="E275" s="513">
        <v>0.25</v>
      </c>
      <c r="F275" s="1671"/>
      <c r="G275" s="1671"/>
      <c r="H275" s="1671"/>
      <c r="I275" s="2273"/>
      <c r="J275" s="2273"/>
      <c r="K275" s="2273"/>
      <c r="L275" s="1671"/>
      <c r="M275" s="2273"/>
      <c r="N275" s="2273"/>
      <c r="O275" s="2273"/>
      <c r="P275" s="1800">
        <v>0.25</v>
      </c>
      <c r="Q275" s="1800">
        <v>0.25</v>
      </c>
      <c r="R275" s="1671" t="s">
        <v>607</v>
      </c>
      <c r="S275" s="2"/>
      <c r="T275" s="2"/>
      <c r="U275" s="2"/>
      <c r="V275" s="62"/>
      <c r="W275" s="62"/>
      <c r="X275" s="62"/>
      <c r="Y275" s="1759"/>
      <c r="Z275" s="1759"/>
      <c r="AA275" s="1800">
        <v>0.25</v>
      </c>
    </row>
    <row r="276" spans="1:27" s="343" customFormat="1" ht="25.5">
      <c r="A276" s="1330">
        <v>255</v>
      </c>
      <c r="B276" s="511" t="s">
        <v>4802</v>
      </c>
      <c r="C276" s="1331" t="s">
        <v>4803</v>
      </c>
      <c r="D276" s="247"/>
      <c r="E276" s="513">
        <v>1</v>
      </c>
      <c r="F276" s="1671"/>
      <c r="G276" s="1671"/>
      <c r="H276" s="1671"/>
      <c r="I276" s="2273"/>
      <c r="J276" s="2273"/>
      <c r="K276" s="2273"/>
      <c r="L276" s="1671"/>
      <c r="M276" s="2273"/>
      <c r="N276" s="2273"/>
      <c r="O276" s="2273"/>
      <c r="P276" s="1800">
        <v>1</v>
      </c>
      <c r="Q276" s="1800">
        <v>1</v>
      </c>
      <c r="R276" s="1671" t="s">
        <v>607</v>
      </c>
      <c r="S276" s="2"/>
      <c r="T276" s="2"/>
      <c r="U276" s="2"/>
      <c r="V276" s="62"/>
      <c r="W276" s="62"/>
      <c r="X276" s="62"/>
      <c r="Y276" s="1759"/>
      <c r="Z276" s="1759"/>
      <c r="AA276" s="1800">
        <v>1</v>
      </c>
    </row>
    <row r="277" spans="1:27" s="343" customFormat="1" ht="15" customHeight="1">
      <c r="A277" s="3198">
        <v>256</v>
      </c>
      <c r="B277" s="3202" t="s">
        <v>4804</v>
      </c>
      <c r="C277" s="3203" t="s">
        <v>4805</v>
      </c>
      <c r="D277" s="3204"/>
      <c r="E277" s="3205">
        <v>9.4</v>
      </c>
      <c r="F277" s="3200">
        <v>3.85</v>
      </c>
      <c r="G277" s="3200"/>
      <c r="H277" s="3200"/>
      <c r="I277" s="2273"/>
      <c r="J277" s="2273"/>
      <c r="K277" s="2273"/>
      <c r="L277" s="1747">
        <v>3.85</v>
      </c>
      <c r="M277" s="2273"/>
      <c r="N277" s="2273"/>
      <c r="O277" s="2273"/>
      <c r="P277" s="1671"/>
      <c r="Q277" s="1671"/>
      <c r="R277" s="1671" t="s">
        <v>55</v>
      </c>
      <c r="S277" s="2"/>
      <c r="T277" s="2"/>
      <c r="U277" s="2"/>
      <c r="V277" s="62"/>
      <c r="W277" s="62"/>
      <c r="X277" s="62"/>
      <c r="Y277" s="1759"/>
      <c r="Z277" s="1747">
        <v>3.85</v>
      </c>
      <c r="AA277" s="1746"/>
    </row>
    <row r="278" spans="1:27" s="343" customFormat="1">
      <c r="A278" s="3198"/>
      <c r="B278" s="3202"/>
      <c r="C278" s="3203"/>
      <c r="D278" s="3204"/>
      <c r="E278" s="3205"/>
      <c r="F278" s="3200"/>
      <c r="G278" s="3200"/>
      <c r="H278" s="3200"/>
      <c r="I278" s="2273"/>
      <c r="J278" s="2273"/>
      <c r="K278" s="2273"/>
      <c r="L278" s="2273"/>
      <c r="M278" s="2273"/>
      <c r="N278" s="2273"/>
      <c r="O278" s="2273"/>
      <c r="P278" s="1747">
        <v>5.55</v>
      </c>
      <c r="Q278" s="1747">
        <v>5.55</v>
      </c>
      <c r="R278" s="1671" t="s">
        <v>607</v>
      </c>
      <c r="S278" s="2"/>
      <c r="T278" s="2"/>
      <c r="U278" s="2"/>
      <c r="V278" s="62"/>
      <c r="W278" s="62"/>
      <c r="X278" s="62"/>
      <c r="Y278" s="1759"/>
      <c r="Z278" s="1747">
        <v>5.55</v>
      </c>
      <c r="AA278" s="1746"/>
    </row>
    <row r="279" spans="1:27" s="343" customFormat="1">
      <c r="A279" s="1330">
        <v>257</v>
      </c>
      <c r="B279" s="1784" t="s">
        <v>4806</v>
      </c>
      <c r="C279" s="1745" t="s">
        <v>4807</v>
      </c>
      <c r="D279" s="62"/>
      <c r="E279" s="1800">
        <v>0.3</v>
      </c>
      <c r="F279" s="1671"/>
      <c r="G279" s="1671"/>
      <c r="H279" s="1671"/>
      <c r="I279" s="2273"/>
      <c r="J279" s="2273"/>
      <c r="K279" s="2273"/>
      <c r="L279" s="1671"/>
      <c r="M279" s="2273"/>
      <c r="N279" s="2273"/>
      <c r="O279" s="2273"/>
      <c r="P279" s="1800">
        <v>0.3</v>
      </c>
      <c r="Q279" s="1800">
        <v>0.3</v>
      </c>
      <c r="R279" s="1671" t="s">
        <v>607</v>
      </c>
      <c r="S279" s="2"/>
      <c r="T279" s="2"/>
      <c r="U279" s="2"/>
      <c r="V279" s="62"/>
      <c r="W279" s="62"/>
      <c r="X279" s="62"/>
      <c r="Y279" s="1759"/>
      <c r="Z279" s="1800">
        <v>0.3</v>
      </c>
      <c r="AA279" s="1800"/>
    </row>
    <row r="280" spans="1:27" s="343" customFormat="1">
      <c r="A280" s="1330">
        <v>258</v>
      </c>
      <c r="B280" s="1784" t="s">
        <v>4808</v>
      </c>
      <c r="C280" s="1745" t="s">
        <v>4809</v>
      </c>
      <c r="D280" s="62"/>
      <c r="E280" s="1800">
        <v>0.3</v>
      </c>
      <c r="F280" s="1671"/>
      <c r="G280" s="1671"/>
      <c r="H280" s="1671"/>
      <c r="I280" s="2273"/>
      <c r="J280" s="2273"/>
      <c r="K280" s="2273"/>
      <c r="L280" s="1671"/>
      <c r="M280" s="2273"/>
      <c r="N280" s="2273"/>
      <c r="O280" s="2273"/>
      <c r="P280" s="1800">
        <v>0.3</v>
      </c>
      <c r="Q280" s="1800">
        <v>0.3</v>
      </c>
      <c r="R280" s="1671" t="s">
        <v>607</v>
      </c>
      <c r="S280" s="2"/>
      <c r="T280" s="2"/>
      <c r="U280" s="2"/>
      <c r="V280" s="62"/>
      <c r="W280" s="62"/>
      <c r="X280" s="62"/>
      <c r="Y280" s="1759"/>
      <c r="Z280" s="1800">
        <v>0.3</v>
      </c>
      <c r="AA280" s="1800"/>
    </row>
    <row r="281" spans="1:27" s="343" customFormat="1">
      <c r="A281" s="1330">
        <v>259</v>
      </c>
      <c r="B281" s="1784" t="s">
        <v>4810</v>
      </c>
      <c r="C281" s="1745" t="s">
        <v>4811</v>
      </c>
      <c r="D281" s="62"/>
      <c r="E281" s="1800">
        <v>0.3</v>
      </c>
      <c r="F281" s="1671"/>
      <c r="G281" s="1671"/>
      <c r="H281" s="1671"/>
      <c r="I281" s="2273"/>
      <c r="J281" s="2273"/>
      <c r="K281" s="2273"/>
      <c r="L281" s="1671"/>
      <c r="M281" s="2273"/>
      <c r="N281" s="2273"/>
      <c r="O281" s="2273"/>
      <c r="P281" s="1800">
        <v>0.3</v>
      </c>
      <c r="Q281" s="1800">
        <v>0.3</v>
      </c>
      <c r="R281" s="1671" t="s">
        <v>607</v>
      </c>
      <c r="S281" s="2"/>
      <c r="T281" s="2"/>
      <c r="U281" s="2"/>
      <c r="V281" s="62"/>
      <c r="W281" s="62"/>
      <c r="X281" s="62"/>
      <c r="Y281" s="1759"/>
      <c r="Z281" s="1800">
        <v>0.3</v>
      </c>
      <c r="AA281" s="1800"/>
    </row>
    <row r="282" spans="1:27" s="343" customFormat="1">
      <c r="A282" s="1330">
        <v>260</v>
      </c>
      <c r="B282" s="1784" t="s">
        <v>4812</v>
      </c>
      <c r="C282" s="1745" t="s">
        <v>4813</v>
      </c>
      <c r="D282" s="62"/>
      <c r="E282" s="1800">
        <v>1</v>
      </c>
      <c r="F282" s="1671"/>
      <c r="G282" s="1671"/>
      <c r="H282" s="1671"/>
      <c r="I282" s="2273"/>
      <c r="J282" s="2273"/>
      <c r="K282" s="2273"/>
      <c r="L282" s="1671"/>
      <c r="M282" s="2273"/>
      <c r="N282" s="2273"/>
      <c r="O282" s="2273"/>
      <c r="P282" s="1800">
        <v>1</v>
      </c>
      <c r="Q282" s="1800">
        <v>1</v>
      </c>
      <c r="R282" s="1671" t="s">
        <v>607</v>
      </c>
      <c r="S282" s="2"/>
      <c r="T282" s="2"/>
      <c r="U282" s="2"/>
      <c r="V282" s="62"/>
      <c r="W282" s="62"/>
      <c r="X282" s="62"/>
      <c r="Y282" s="1759"/>
      <c r="Z282" s="1759"/>
      <c r="AA282" s="1800">
        <v>1</v>
      </c>
    </row>
    <row r="283" spans="1:27" s="343" customFormat="1">
      <c r="A283" s="1330">
        <v>261</v>
      </c>
      <c r="B283" s="1784" t="s">
        <v>4814</v>
      </c>
      <c r="C283" s="1745" t="s">
        <v>4815</v>
      </c>
      <c r="D283" s="62"/>
      <c r="E283" s="1800">
        <v>0.7</v>
      </c>
      <c r="F283" s="1671"/>
      <c r="G283" s="1671"/>
      <c r="H283" s="1671"/>
      <c r="I283" s="2273"/>
      <c r="J283" s="2273"/>
      <c r="K283" s="2273"/>
      <c r="L283" s="1671"/>
      <c r="M283" s="2273"/>
      <c r="N283" s="2273"/>
      <c r="O283" s="2273"/>
      <c r="P283" s="1800">
        <v>0.7</v>
      </c>
      <c r="Q283" s="1800">
        <v>0.7</v>
      </c>
      <c r="R283" s="1671" t="s">
        <v>607</v>
      </c>
      <c r="S283" s="2"/>
      <c r="T283" s="2"/>
      <c r="U283" s="2"/>
      <c r="V283" s="62"/>
      <c r="W283" s="62"/>
      <c r="X283" s="62"/>
      <c r="Y283" s="1759"/>
      <c r="Z283" s="1759"/>
      <c r="AA283" s="1800">
        <v>0.7</v>
      </c>
    </row>
    <row r="284" spans="1:27" s="343" customFormat="1" ht="25.5">
      <c r="A284" s="1330">
        <v>262</v>
      </c>
      <c r="B284" s="1784" t="s">
        <v>4816</v>
      </c>
      <c r="C284" s="1745" t="s">
        <v>4817</v>
      </c>
      <c r="D284" s="62"/>
      <c r="E284" s="1800">
        <v>3</v>
      </c>
      <c r="F284" s="1671"/>
      <c r="G284" s="1671"/>
      <c r="H284" s="1671"/>
      <c r="I284" s="2273"/>
      <c r="J284" s="2273"/>
      <c r="K284" s="2273"/>
      <c r="L284" s="1671"/>
      <c r="M284" s="2273"/>
      <c r="N284" s="2273"/>
      <c r="O284" s="2273"/>
      <c r="P284" s="1800">
        <v>3</v>
      </c>
      <c r="Q284" s="1800">
        <v>3</v>
      </c>
      <c r="R284" s="1671" t="s">
        <v>607</v>
      </c>
      <c r="S284" s="2"/>
      <c r="T284" s="2"/>
      <c r="U284" s="2"/>
      <c r="V284" s="62"/>
      <c r="W284" s="62"/>
      <c r="X284" s="62"/>
      <c r="Y284" s="1759"/>
      <c r="Z284" s="1800">
        <v>3</v>
      </c>
      <c r="AA284" s="1800"/>
    </row>
    <row r="285" spans="1:27" s="343" customFormat="1" ht="51">
      <c r="A285" s="1330">
        <v>263</v>
      </c>
      <c r="B285" s="1784" t="s">
        <v>4818</v>
      </c>
      <c r="C285" s="1745" t="s">
        <v>4819</v>
      </c>
      <c r="D285" s="62"/>
      <c r="E285" s="1800">
        <v>5.2</v>
      </c>
      <c r="F285" s="1671"/>
      <c r="G285" s="1671"/>
      <c r="H285" s="1671"/>
      <c r="I285" s="2273"/>
      <c r="J285" s="2273"/>
      <c r="K285" s="2273"/>
      <c r="L285" s="1671"/>
      <c r="M285" s="2273"/>
      <c r="N285" s="2273"/>
      <c r="O285" s="2273"/>
      <c r="P285" s="1800">
        <v>5.2</v>
      </c>
      <c r="Q285" s="1800">
        <v>5.2</v>
      </c>
      <c r="R285" s="1671" t="s">
        <v>607</v>
      </c>
      <c r="S285" s="2"/>
      <c r="T285" s="2"/>
      <c r="U285" s="2"/>
      <c r="V285" s="62"/>
      <c r="W285" s="62"/>
      <c r="X285" s="62"/>
      <c r="Y285" s="1759"/>
      <c r="Z285" s="1800">
        <v>5.2</v>
      </c>
      <c r="AA285" s="1800"/>
    </row>
    <row r="286" spans="1:27" s="343" customFormat="1" ht="25.5">
      <c r="A286" s="1330">
        <v>264</v>
      </c>
      <c r="B286" s="1784" t="s">
        <v>4820</v>
      </c>
      <c r="C286" s="1802" t="s">
        <v>4821</v>
      </c>
      <c r="D286" s="62"/>
      <c r="E286" s="1810">
        <v>1</v>
      </c>
      <c r="F286" s="1671"/>
      <c r="G286" s="1671"/>
      <c r="H286" s="1671"/>
      <c r="I286" s="2273"/>
      <c r="J286" s="2273"/>
      <c r="K286" s="2273"/>
      <c r="L286" s="1671"/>
      <c r="M286" s="2273"/>
      <c r="N286" s="2273"/>
      <c r="O286" s="2273"/>
      <c r="P286" s="1800">
        <v>1</v>
      </c>
      <c r="Q286" s="1800">
        <v>1</v>
      </c>
      <c r="R286" s="1671" t="s">
        <v>607</v>
      </c>
      <c r="S286" s="2"/>
      <c r="T286" s="2"/>
      <c r="U286" s="2"/>
      <c r="V286" s="62"/>
      <c r="W286" s="62"/>
      <c r="X286" s="62"/>
      <c r="Y286" s="1759"/>
      <c r="Z286" s="1810">
        <v>1</v>
      </c>
      <c r="AA286" s="1810"/>
    </row>
    <row r="287" spans="1:27" s="343" customFormat="1" ht="25.5">
      <c r="A287" s="1330">
        <v>265</v>
      </c>
      <c r="B287" s="1784" t="s">
        <v>4822</v>
      </c>
      <c r="C287" s="1802" t="s">
        <v>4823</v>
      </c>
      <c r="D287" s="62"/>
      <c r="E287" s="1810">
        <v>6.3</v>
      </c>
      <c r="F287" s="1671"/>
      <c r="G287" s="1671"/>
      <c r="H287" s="1671"/>
      <c r="I287" s="2273"/>
      <c r="J287" s="2273"/>
      <c r="K287" s="2273"/>
      <c r="L287" s="1671"/>
      <c r="M287" s="2273"/>
      <c r="N287" s="2273"/>
      <c r="O287" s="2273"/>
      <c r="P287" s="1800">
        <v>6.3</v>
      </c>
      <c r="Q287" s="1810">
        <v>6.3</v>
      </c>
      <c r="R287" s="768" t="s">
        <v>607</v>
      </c>
      <c r="S287" s="2"/>
      <c r="T287" s="2"/>
      <c r="U287" s="2"/>
      <c r="V287" s="62"/>
      <c r="W287" s="62"/>
      <c r="X287" s="62"/>
      <c r="Y287" s="1759"/>
      <c r="Z287" s="1810">
        <v>6.3</v>
      </c>
      <c r="AA287" s="1810"/>
    </row>
    <row r="288" spans="1:27" s="343" customFormat="1" ht="25.5">
      <c r="A288" s="1330">
        <v>266</v>
      </c>
      <c r="B288" s="1784" t="s">
        <v>4824</v>
      </c>
      <c r="C288" s="1802" t="s">
        <v>4825</v>
      </c>
      <c r="D288" s="62"/>
      <c r="E288" s="1800">
        <v>0.2</v>
      </c>
      <c r="F288" s="1671"/>
      <c r="G288" s="1671"/>
      <c r="H288" s="1671"/>
      <c r="I288" s="2273"/>
      <c r="J288" s="2273"/>
      <c r="K288" s="2273"/>
      <c r="L288" s="1671"/>
      <c r="M288" s="2273"/>
      <c r="N288" s="2273"/>
      <c r="O288" s="2273"/>
      <c r="P288" s="1800">
        <v>0.2</v>
      </c>
      <c r="Q288" s="1800">
        <v>0.2</v>
      </c>
      <c r="R288" s="768" t="s">
        <v>607</v>
      </c>
      <c r="S288" s="2"/>
      <c r="T288" s="2"/>
      <c r="U288" s="2"/>
      <c r="V288" s="62"/>
      <c r="W288" s="62"/>
      <c r="X288" s="62"/>
      <c r="Y288" s="1759"/>
      <c r="Z288" s="1800">
        <v>0.2</v>
      </c>
      <c r="AA288" s="1800"/>
    </row>
    <row r="289" spans="1:27" s="343" customFormat="1" ht="25.5">
      <c r="A289" s="1330">
        <v>267</v>
      </c>
      <c r="B289" s="1784" t="s">
        <v>4826</v>
      </c>
      <c r="C289" s="1802" t="s">
        <v>4827</v>
      </c>
      <c r="D289" s="62"/>
      <c r="E289" s="1800">
        <v>1.25</v>
      </c>
      <c r="F289" s="1671"/>
      <c r="G289" s="1671"/>
      <c r="H289" s="1671"/>
      <c r="I289" s="2273"/>
      <c r="J289" s="2273"/>
      <c r="K289" s="2273"/>
      <c r="L289" s="1671"/>
      <c r="M289" s="2273"/>
      <c r="N289" s="2273"/>
      <c r="O289" s="2273"/>
      <c r="P289" s="1800">
        <v>1.25</v>
      </c>
      <c r="Q289" s="1800">
        <v>1.25</v>
      </c>
      <c r="R289" s="768" t="s">
        <v>607</v>
      </c>
      <c r="S289" s="2"/>
      <c r="T289" s="2"/>
      <c r="U289" s="2"/>
      <c r="V289" s="62"/>
      <c r="W289" s="62"/>
      <c r="X289" s="62"/>
      <c r="Y289" s="1759"/>
      <c r="Z289" s="1800">
        <v>1.25</v>
      </c>
      <c r="AA289" s="1800"/>
    </row>
    <row r="290" spans="1:27" ht="25.5">
      <c r="A290" s="1330">
        <v>268</v>
      </c>
      <c r="B290" s="1784" t="s">
        <v>4828</v>
      </c>
      <c r="C290" s="1802" t="s">
        <v>4829</v>
      </c>
      <c r="D290" s="62"/>
      <c r="E290" s="1746">
        <v>5.4</v>
      </c>
      <c r="F290" s="1671"/>
      <c r="G290" s="1671"/>
      <c r="H290" s="1671"/>
      <c r="I290" s="2273"/>
      <c r="J290" s="2273"/>
      <c r="K290" s="2273"/>
      <c r="L290" s="1671"/>
      <c r="M290" s="2273"/>
      <c r="N290" s="2273"/>
      <c r="O290" s="2273"/>
      <c r="P290" s="1746">
        <v>5.4</v>
      </c>
      <c r="Q290" s="1746">
        <v>5.4</v>
      </c>
      <c r="R290" s="768" t="s">
        <v>607</v>
      </c>
      <c r="S290" s="2"/>
      <c r="T290" s="2"/>
      <c r="U290" s="2"/>
      <c r="V290" s="62"/>
      <c r="W290" s="62"/>
      <c r="X290" s="62"/>
      <c r="Y290" s="1759"/>
      <c r="Z290" s="1746">
        <v>5.4</v>
      </c>
      <c r="AA290" s="1746"/>
    </row>
    <row r="291" spans="1:27" ht="28.5" customHeight="1">
      <c r="A291" s="526"/>
      <c r="B291" s="1823" t="s">
        <v>16297</v>
      </c>
      <c r="C291" s="1816"/>
      <c r="D291" s="1817"/>
      <c r="E291" s="1819">
        <f>SUM(E272:E290)</f>
        <v>49</v>
      </c>
      <c r="F291" s="1819">
        <f t="shared" ref="F291:O291" si="58">SUM(F272:F290)</f>
        <v>3.85</v>
      </c>
      <c r="G291" s="1819">
        <f t="shared" si="58"/>
        <v>0</v>
      </c>
      <c r="H291" s="1819">
        <f t="shared" si="58"/>
        <v>0</v>
      </c>
      <c r="I291" s="1819">
        <f t="shared" si="58"/>
        <v>0</v>
      </c>
      <c r="J291" s="1819">
        <f t="shared" si="58"/>
        <v>0</v>
      </c>
      <c r="K291" s="1819">
        <f t="shared" si="58"/>
        <v>0</v>
      </c>
      <c r="L291" s="1819">
        <f t="shared" si="58"/>
        <v>3.85</v>
      </c>
      <c r="M291" s="1819">
        <f t="shared" si="58"/>
        <v>0</v>
      </c>
      <c r="N291" s="1819">
        <f t="shared" si="58"/>
        <v>0</v>
      </c>
      <c r="O291" s="1819">
        <f t="shared" si="58"/>
        <v>0</v>
      </c>
      <c r="P291" s="1819">
        <f>SUM(P272:P290)</f>
        <v>45.15</v>
      </c>
      <c r="Q291" s="1819">
        <f t="shared" ref="Q291" si="59">SUM(Q272:Q290)</f>
        <v>45.15</v>
      </c>
      <c r="R291" s="1819">
        <f t="shared" ref="R291" si="60">SUM(R272:R290)</f>
        <v>0</v>
      </c>
      <c r="S291" s="1819">
        <f t="shared" ref="S291" si="61">SUM(S272:S290)</f>
        <v>0</v>
      </c>
      <c r="T291" s="1819">
        <f t="shared" ref="T291" si="62">SUM(T272:T290)</f>
        <v>0</v>
      </c>
      <c r="U291" s="1819">
        <f t="shared" ref="U291" si="63">SUM(U272:U290)</f>
        <v>0</v>
      </c>
      <c r="V291" s="1819">
        <f t="shared" ref="V291" si="64">SUM(V272:V290)</f>
        <v>0</v>
      </c>
      <c r="W291" s="1819">
        <f t="shared" ref="W291" si="65">SUM(W272:W290)</f>
        <v>0</v>
      </c>
      <c r="X291" s="1819">
        <f t="shared" ref="X291" si="66">SUM(X272:X290)</f>
        <v>0</v>
      </c>
      <c r="Y291" s="1819">
        <f t="shared" ref="Y291" si="67">SUM(Y272:Y290)</f>
        <v>0</v>
      </c>
      <c r="Z291" s="1819">
        <f>SUM(Z272:Z290)</f>
        <v>39.550000000000004</v>
      </c>
      <c r="AA291" s="1819">
        <f t="shared" ref="AA291" si="68">SUM(AA272:AA290)</f>
        <v>9.4499999999999993</v>
      </c>
    </row>
    <row r="292" spans="1:27" s="343" customFormat="1" ht="23.25" customHeight="1">
      <c r="A292" s="527"/>
      <c r="B292" s="1822" t="s">
        <v>4830</v>
      </c>
      <c r="C292" s="1820"/>
      <c r="D292" s="1820"/>
      <c r="E292" s="1820"/>
      <c r="F292" s="1820"/>
      <c r="G292" s="1820"/>
      <c r="H292" s="1820"/>
      <c r="I292" s="1820"/>
      <c r="J292" s="1820"/>
      <c r="K292" s="1820"/>
      <c r="L292" s="1820"/>
      <c r="M292" s="1820"/>
      <c r="N292" s="1820"/>
      <c r="O292" s="1820"/>
      <c r="P292" s="1820"/>
      <c r="Q292" s="1820"/>
      <c r="R292" s="1820"/>
      <c r="S292" s="1820"/>
      <c r="T292" s="1820"/>
      <c r="U292" s="1820"/>
      <c r="V292" s="1820"/>
      <c r="W292" s="1820"/>
      <c r="X292" s="1820"/>
      <c r="Y292" s="1820"/>
      <c r="Z292" s="1820"/>
      <c r="AA292" s="1821"/>
    </row>
    <row r="293" spans="1:27" s="343" customFormat="1" ht="38.25">
      <c r="A293" s="1330">
        <v>269</v>
      </c>
      <c r="B293" s="1784" t="s">
        <v>4831</v>
      </c>
      <c r="C293" s="1745" t="s">
        <v>4832</v>
      </c>
      <c r="D293" s="62"/>
      <c r="E293" s="1808">
        <v>5.6</v>
      </c>
      <c r="F293" s="1671"/>
      <c r="G293" s="1671"/>
      <c r="H293" s="1671"/>
      <c r="I293" s="2273"/>
      <c r="J293" s="2273"/>
      <c r="K293" s="2273"/>
      <c r="L293" s="1671"/>
      <c r="M293" s="2273"/>
      <c r="N293" s="2273"/>
      <c r="O293" s="2273"/>
      <c r="P293" s="1800">
        <v>5.6</v>
      </c>
      <c r="Q293" s="1801">
        <v>5.6</v>
      </c>
      <c r="R293" s="826" t="s">
        <v>607</v>
      </c>
      <c r="S293" s="2"/>
      <c r="T293" s="2"/>
      <c r="U293" s="2"/>
      <c r="V293" s="1691"/>
      <c r="W293" s="1691"/>
      <c r="X293" s="1691"/>
      <c r="Y293" s="1788"/>
      <c r="Z293" s="1809">
        <v>5.6</v>
      </c>
      <c r="AA293" s="1809"/>
    </row>
    <row r="294" spans="1:27" s="343" customFormat="1" ht="25.5">
      <c r="A294" s="1330">
        <v>270</v>
      </c>
      <c r="B294" s="1784" t="s">
        <v>4833</v>
      </c>
      <c r="C294" s="1745" t="s">
        <v>4834</v>
      </c>
      <c r="D294" s="62"/>
      <c r="E294" s="1810">
        <v>1.5</v>
      </c>
      <c r="F294" s="1800">
        <v>1.5</v>
      </c>
      <c r="G294" s="1671"/>
      <c r="H294" s="1671"/>
      <c r="I294" s="2273"/>
      <c r="J294" s="2273"/>
      <c r="K294" s="2273"/>
      <c r="L294" s="1800">
        <v>1.5</v>
      </c>
      <c r="M294" s="2273"/>
      <c r="N294" s="2273"/>
      <c r="O294" s="2273"/>
      <c r="P294" s="1671"/>
      <c r="Q294" s="1671"/>
      <c r="R294" s="768" t="s">
        <v>55</v>
      </c>
      <c r="S294" s="2"/>
      <c r="T294" s="2"/>
      <c r="U294" s="2"/>
      <c r="V294" s="62"/>
      <c r="W294" s="62"/>
      <c r="X294" s="62"/>
      <c r="Y294" s="1759"/>
      <c r="Z294" s="1810">
        <v>1.5</v>
      </c>
      <c r="AA294" s="1810"/>
    </row>
    <row r="295" spans="1:27" s="343" customFormat="1" ht="25.5">
      <c r="A295" s="1330">
        <v>271</v>
      </c>
      <c r="B295" s="1784" t="s">
        <v>4835</v>
      </c>
      <c r="C295" s="1745" t="s">
        <v>4836</v>
      </c>
      <c r="D295" s="62"/>
      <c r="E295" s="1810">
        <v>1.5</v>
      </c>
      <c r="F295" s="1671"/>
      <c r="G295" s="1671"/>
      <c r="H295" s="1671"/>
      <c r="I295" s="2273"/>
      <c r="J295" s="2273"/>
      <c r="K295" s="2273"/>
      <c r="L295" s="1671"/>
      <c r="M295" s="2273"/>
      <c r="N295" s="2273"/>
      <c r="O295" s="2273"/>
      <c r="P295" s="1800">
        <v>1.5</v>
      </c>
      <c r="Q295" s="1800">
        <v>1.5</v>
      </c>
      <c r="R295" s="768" t="s">
        <v>607</v>
      </c>
      <c r="S295" s="2"/>
      <c r="T295" s="2"/>
      <c r="U295" s="2"/>
      <c r="V295" s="62"/>
      <c r="W295" s="62"/>
      <c r="X295" s="62"/>
      <c r="Y295" s="1759"/>
      <c r="Z295" s="1759"/>
      <c r="AA295" s="1810">
        <v>1.5</v>
      </c>
    </row>
    <row r="296" spans="1:27" s="343" customFormat="1" ht="25.5">
      <c r="A296" s="1330">
        <v>272</v>
      </c>
      <c r="B296" s="1784" t="s">
        <v>4837</v>
      </c>
      <c r="C296" s="1745" t="s">
        <v>4838</v>
      </c>
      <c r="D296" s="62"/>
      <c r="E296" s="1810">
        <v>2.9</v>
      </c>
      <c r="F296" s="1671"/>
      <c r="G296" s="1671"/>
      <c r="H296" s="1671"/>
      <c r="I296" s="2273"/>
      <c r="J296" s="2273"/>
      <c r="K296" s="2273"/>
      <c r="L296" s="1671"/>
      <c r="M296" s="2273"/>
      <c r="N296" s="2273"/>
      <c r="O296" s="2273"/>
      <c r="P296" s="1800">
        <v>2.9</v>
      </c>
      <c r="Q296" s="1800">
        <v>2.9</v>
      </c>
      <c r="R296" s="768" t="s">
        <v>607</v>
      </c>
      <c r="S296" s="2"/>
      <c r="T296" s="2"/>
      <c r="U296" s="2"/>
      <c r="V296" s="62"/>
      <c r="W296" s="62"/>
      <c r="X296" s="62"/>
      <c r="Y296" s="1759"/>
      <c r="Z296" s="1759"/>
      <c r="AA296" s="1810">
        <v>2.9</v>
      </c>
    </row>
    <row r="297" spans="1:27" s="343" customFormat="1" ht="25.5">
      <c r="A297" s="1330">
        <v>273</v>
      </c>
      <c r="B297" s="1784" t="s">
        <v>4839</v>
      </c>
      <c r="C297" s="1745" t="s">
        <v>4840</v>
      </c>
      <c r="D297" s="62"/>
      <c r="E297" s="1810">
        <v>0.7</v>
      </c>
      <c r="F297" s="1671"/>
      <c r="G297" s="1671"/>
      <c r="H297" s="1671"/>
      <c r="I297" s="2273"/>
      <c r="J297" s="2273"/>
      <c r="K297" s="2273"/>
      <c r="L297" s="1671"/>
      <c r="M297" s="2273"/>
      <c r="N297" s="2273"/>
      <c r="O297" s="2273"/>
      <c r="P297" s="1800">
        <v>0.7</v>
      </c>
      <c r="Q297" s="1800">
        <v>0.7</v>
      </c>
      <c r="R297" s="768" t="s">
        <v>607</v>
      </c>
      <c r="S297" s="2"/>
      <c r="T297" s="2"/>
      <c r="U297" s="2"/>
      <c r="V297" s="62"/>
      <c r="W297" s="62"/>
      <c r="X297" s="62"/>
      <c r="Y297" s="1759"/>
      <c r="Z297" s="1759"/>
      <c r="AA297" s="1810">
        <v>0.7</v>
      </c>
    </row>
    <row r="298" spans="1:27" s="343" customFormat="1" ht="15" customHeight="1">
      <c r="A298" s="1330">
        <v>274</v>
      </c>
      <c r="B298" s="1784" t="s">
        <v>4841</v>
      </c>
      <c r="C298" s="1745" t="s">
        <v>4842</v>
      </c>
      <c r="D298" s="62"/>
      <c r="E298" s="1810">
        <v>0.2</v>
      </c>
      <c r="F298" s="1671"/>
      <c r="G298" s="1671"/>
      <c r="H298" s="1671"/>
      <c r="I298" s="2273"/>
      <c r="J298" s="2273"/>
      <c r="K298" s="2273"/>
      <c r="L298" s="1671"/>
      <c r="M298" s="2273"/>
      <c r="N298" s="2273"/>
      <c r="O298" s="2273"/>
      <c r="P298" s="1800">
        <v>0.2</v>
      </c>
      <c r="Q298" s="1800">
        <v>0.2</v>
      </c>
      <c r="R298" s="768" t="s">
        <v>607</v>
      </c>
      <c r="S298" s="2"/>
      <c r="T298" s="2"/>
      <c r="U298" s="2"/>
      <c r="V298" s="62"/>
      <c r="W298" s="62"/>
      <c r="X298" s="62"/>
      <c r="Y298" s="1759"/>
      <c r="Z298" s="1759"/>
      <c r="AA298" s="1810">
        <v>0.2</v>
      </c>
    </row>
    <row r="299" spans="1:27" s="343" customFormat="1">
      <c r="A299" s="3198">
        <v>275</v>
      </c>
      <c r="B299" s="3199" t="s">
        <v>4843</v>
      </c>
      <c r="C299" s="3201" t="s">
        <v>4844</v>
      </c>
      <c r="D299" s="62"/>
      <c r="E299" s="1804">
        <v>0.6</v>
      </c>
      <c r="F299" s="1746">
        <v>0.6</v>
      </c>
      <c r="G299" s="1671"/>
      <c r="H299" s="1671"/>
      <c r="I299" s="2273"/>
      <c r="J299" s="2273"/>
      <c r="K299" s="2273"/>
      <c r="L299" s="1746">
        <v>0.6</v>
      </c>
      <c r="M299" s="2273"/>
      <c r="N299" s="2273"/>
      <c r="O299" s="2273"/>
      <c r="P299" s="1671"/>
      <c r="Q299" s="1671"/>
      <c r="R299" s="768" t="s">
        <v>55</v>
      </c>
      <c r="S299" s="2"/>
      <c r="T299" s="2"/>
      <c r="U299" s="2"/>
      <c r="V299" s="62"/>
      <c r="W299" s="62"/>
      <c r="X299" s="62"/>
      <c r="Y299" s="1759"/>
      <c r="Z299" s="1804">
        <v>0.6</v>
      </c>
      <c r="AA299" s="1804"/>
    </row>
    <row r="300" spans="1:27" s="343" customFormat="1">
      <c r="A300" s="3198"/>
      <c r="B300" s="3199"/>
      <c r="C300" s="3201"/>
      <c r="D300" s="62"/>
      <c r="E300" s="1804">
        <v>5.9</v>
      </c>
      <c r="F300" s="1671"/>
      <c r="G300" s="1671"/>
      <c r="H300" s="1671"/>
      <c r="I300" s="2273"/>
      <c r="J300" s="2273"/>
      <c r="K300" s="2273"/>
      <c r="L300" s="1671"/>
      <c r="M300" s="2273"/>
      <c r="N300" s="2273"/>
      <c r="O300" s="2273"/>
      <c r="P300" s="1746">
        <v>5.9</v>
      </c>
      <c r="Q300" s="1746">
        <v>5.9</v>
      </c>
      <c r="R300" s="768" t="s">
        <v>607</v>
      </c>
      <c r="S300" s="2"/>
      <c r="T300" s="2"/>
      <c r="U300" s="2"/>
      <c r="V300" s="62"/>
      <c r="W300" s="62"/>
      <c r="X300" s="62"/>
      <c r="Y300" s="1759"/>
      <c r="Z300" s="1804">
        <v>5.9</v>
      </c>
      <c r="AA300" s="1804"/>
    </row>
    <row r="301" spans="1:27" s="343" customFormat="1" ht="25.5">
      <c r="A301" s="1330">
        <v>276</v>
      </c>
      <c r="B301" s="1784" t="s">
        <v>4845</v>
      </c>
      <c r="C301" s="1745" t="s">
        <v>4846</v>
      </c>
      <c r="D301" s="62"/>
      <c r="E301" s="1810">
        <v>1.1000000000000001</v>
      </c>
      <c r="F301" s="1671"/>
      <c r="G301" s="1671"/>
      <c r="H301" s="1671"/>
      <c r="I301" s="2273"/>
      <c r="J301" s="2273"/>
      <c r="K301" s="2273"/>
      <c r="L301" s="1671"/>
      <c r="M301" s="2273"/>
      <c r="N301" s="2273"/>
      <c r="O301" s="2273"/>
      <c r="P301" s="1800">
        <v>1.1000000000000001</v>
      </c>
      <c r="Q301" s="1800">
        <v>1.1000000000000001</v>
      </c>
      <c r="R301" s="768" t="s">
        <v>607</v>
      </c>
      <c r="S301" s="2"/>
      <c r="T301" s="2"/>
      <c r="U301" s="2"/>
      <c r="V301" s="62"/>
      <c r="W301" s="62"/>
      <c r="X301" s="62"/>
      <c r="Y301" s="1759"/>
      <c r="Z301" s="1759"/>
      <c r="AA301" s="1810">
        <v>1.1000000000000001</v>
      </c>
    </row>
    <row r="302" spans="1:27" s="343" customFormat="1">
      <c r="A302" s="1330">
        <v>277</v>
      </c>
      <c r="B302" s="1784" t="s">
        <v>4847</v>
      </c>
      <c r="C302" s="1745" t="s">
        <v>4848</v>
      </c>
      <c r="D302" s="62"/>
      <c r="E302" s="1810">
        <v>1</v>
      </c>
      <c r="F302" s="1671"/>
      <c r="G302" s="1671"/>
      <c r="H302" s="1671"/>
      <c r="I302" s="2273"/>
      <c r="J302" s="2273"/>
      <c r="K302" s="2273"/>
      <c r="L302" s="1671"/>
      <c r="M302" s="2273"/>
      <c r="N302" s="2273"/>
      <c r="O302" s="2273"/>
      <c r="P302" s="1800">
        <v>1</v>
      </c>
      <c r="Q302" s="1800">
        <v>1</v>
      </c>
      <c r="R302" s="768" t="s">
        <v>607</v>
      </c>
      <c r="S302" s="2"/>
      <c r="T302" s="2"/>
      <c r="U302" s="2"/>
      <c r="V302" s="62"/>
      <c r="W302" s="62"/>
      <c r="X302" s="62"/>
      <c r="Y302" s="1759"/>
      <c r="Z302" s="1759"/>
      <c r="AA302" s="1810">
        <v>1</v>
      </c>
    </row>
    <row r="303" spans="1:27" s="343" customFormat="1" ht="25.5">
      <c r="A303" s="1330">
        <v>278</v>
      </c>
      <c r="B303" s="1784" t="s">
        <v>4849</v>
      </c>
      <c r="C303" s="1745" t="s">
        <v>4850</v>
      </c>
      <c r="D303" s="62"/>
      <c r="E303" s="1810">
        <v>2.2000000000000002</v>
      </c>
      <c r="F303" s="1671"/>
      <c r="G303" s="1671"/>
      <c r="H303" s="1671"/>
      <c r="I303" s="2273"/>
      <c r="J303" s="2273"/>
      <c r="K303" s="2273"/>
      <c r="L303" s="1671"/>
      <c r="M303" s="2273"/>
      <c r="N303" s="2273"/>
      <c r="O303" s="2273"/>
      <c r="P303" s="1800">
        <v>2.2000000000000002</v>
      </c>
      <c r="Q303" s="1800">
        <v>2.2000000000000002</v>
      </c>
      <c r="R303" s="768" t="s">
        <v>607</v>
      </c>
      <c r="S303" s="2"/>
      <c r="T303" s="2"/>
      <c r="U303" s="2"/>
      <c r="V303" s="62"/>
      <c r="W303" s="62"/>
      <c r="X303" s="62"/>
      <c r="Y303" s="1759"/>
      <c r="Z303" s="1759"/>
      <c r="AA303" s="1810">
        <v>2.2000000000000002</v>
      </c>
    </row>
    <row r="304" spans="1:27" s="343" customFormat="1" ht="25.5">
      <c r="A304" s="1330">
        <v>279</v>
      </c>
      <c r="B304" s="1784" t="s">
        <v>4851</v>
      </c>
      <c r="C304" s="1745" t="s">
        <v>4852</v>
      </c>
      <c r="D304" s="62"/>
      <c r="E304" s="1810">
        <v>0.3</v>
      </c>
      <c r="F304" s="1800">
        <v>0.3</v>
      </c>
      <c r="G304" s="1671"/>
      <c r="H304" s="1671"/>
      <c r="I304" s="2273"/>
      <c r="J304" s="2273"/>
      <c r="K304" s="2273"/>
      <c r="L304" s="1800">
        <v>0.3</v>
      </c>
      <c r="M304" s="2273"/>
      <c r="N304" s="2273"/>
      <c r="O304" s="2273"/>
      <c r="P304" s="1671"/>
      <c r="Q304" s="1671"/>
      <c r="R304" s="768" t="s">
        <v>55</v>
      </c>
      <c r="S304" s="2"/>
      <c r="T304" s="2"/>
      <c r="U304" s="2"/>
      <c r="V304" s="62"/>
      <c r="W304" s="62"/>
      <c r="X304" s="62"/>
      <c r="Y304" s="1759"/>
      <c r="Z304" s="1810">
        <v>0.3</v>
      </c>
      <c r="AA304" s="1810"/>
    </row>
    <row r="305" spans="1:27" s="343" customFormat="1" ht="25.5">
      <c r="A305" s="1330">
        <v>280</v>
      </c>
      <c r="B305" s="1784" t="s">
        <v>4853</v>
      </c>
      <c r="C305" s="1745" t="s">
        <v>4854</v>
      </c>
      <c r="D305" s="62"/>
      <c r="E305" s="1810">
        <v>0.3</v>
      </c>
      <c r="F305" s="1800">
        <v>0.3</v>
      </c>
      <c r="G305" s="1671"/>
      <c r="H305" s="1671"/>
      <c r="I305" s="2273"/>
      <c r="J305" s="2273"/>
      <c r="K305" s="2273"/>
      <c r="L305" s="1800">
        <v>0.3</v>
      </c>
      <c r="M305" s="2273"/>
      <c r="N305" s="2273"/>
      <c r="O305" s="2273"/>
      <c r="P305" s="1671"/>
      <c r="Q305" s="1671"/>
      <c r="R305" s="768" t="s">
        <v>55</v>
      </c>
      <c r="S305" s="2"/>
      <c r="T305" s="2"/>
      <c r="U305" s="2"/>
      <c r="V305" s="62"/>
      <c r="W305" s="62"/>
      <c r="X305" s="62"/>
      <c r="Y305" s="1759"/>
      <c r="Z305" s="1810">
        <v>0.3</v>
      </c>
      <c r="AA305" s="1810"/>
    </row>
    <row r="306" spans="1:27" s="343" customFormat="1" ht="25.5">
      <c r="A306" s="1330">
        <v>281</v>
      </c>
      <c r="B306" s="1784" t="s">
        <v>4855</v>
      </c>
      <c r="C306" s="1745" t="s">
        <v>4856</v>
      </c>
      <c r="D306" s="62"/>
      <c r="E306" s="1810">
        <v>1</v>
      </c>
      <c r="F306" s="1671"/>
      <c r="G306" s="1671"/>
      <c r="H306" s="1671"/>
      <c r="I306" s="2273"/>
      <c r="J306" s="2273"/>
      <c r="K306" s="2273"/>
      <c r="L306" s="1671"/>
      <c r="M306" s="2273"/>
      <c r="N306" s="2273"/>
      <c r="O306" s="2273"/>
      <c r="P306" s="1800">
        <v>1</v>
      </c>
      <c r="Q306" s="1800">
        <v>1</v>
      </c>
      <c r="R306" s="768" t="s">
        <v>607</v>
      </c>
      <c r="S306" s="2"/>
      <c r="T306" s="2"/>
      <c r="U306" s="2"/>
      <c r="V306" s="62"/>
      <c r="W306" s="62"/>
      <c r="X306" s="62"/>
      <c r="Y306" s="1759"/>
      <c r="Z306" s="1810">
        <v>1</v>
      </c>
      <c r="AA306" s="1810"/>
    </row>
    <row r="307" spans="1:27" s="343" customFormat="1">
      <c r="A307" s="1330">
        <v>282</v>
      </c>
      <c r="B307" s="1784" t="s">
        <v>4857</v>
      </c>
      <c r="C307" s="1745" t="s">
        <v>4858</v>
      </c>
      <c r="D307" s="62"/>
      <c r="E307" s="1810">
        <v>0.6</v>
      </c>
      <c r="F307" s="1671"/>
      <c r="G307" s="1671"/>
      <c r="H307" s="1671"/>
      <c r="I307" s="2273"/>
      <c r="J307" s="2273"/>
      <c r="K307" s="2273"/>
      <c r="L307" s="1671"/>
      <c r="M307" s="2273"/>
      <c r="N307" s="2273"/>
      <c r="O307" s="2273"/>
      <c r="P307" s="1800">
        <v>0.6</v>
      </c>
      <c r="Q307" s="1800">
        <v>0.6</v>
      </c>
      <c r="R307" s="768" t="s">
        <v>607</v>
      </c>
      <c r="S307" s="2"/>
      <c r="T307" s="2"/>
      <c r="U307" s="2"/>
      <c r="V307" s="62"/>
      <c r="W307" s="62"/>
      <c r="X307" s="62"/>
      <c r="Y307" s="1759"/>
      <c r="Z307" s="1759"/>
      <c r="AA307" s="1810">
        <v>0.6</v>
      </c>
    </row>
    <row r="308" spans="1:27" s="343" customFormat="1" ht="25.5">
      <c r="A308" s="1330">
        <v>283</v>
      </c>
      <c r="B308" s="1747" t="s">
        <v>4859</v>
      </c>
      <c r="C308" s="1811" t="s">
        <v>4860</v>
      </c>
      <c r="D308" s="437"/>
      <c r="E308" s="1800">
        <v>0.9</v>
      </c>
      <c r="F308" s="1671"/>
      <c r="G308" s="1671"/>
      <c r="H308" s="1671"/>
      <c r="I308" s="2273"/>
      <c r="J308" s="2273"/>
      <c r="K308" s="2273"/>
      <c r="L308" s="1671"/>
      <c r="M308" s="2273"/>
      <c r="N308" s="2273"/>
      <c r="O308" s="2273"/>
      <c r="P308" s="1800">
        <v>0.9</v>
      </c>
      <c r="Q308" s="1800">
        <v>0.9</v>
      </c>
      <c r="R308" s="1671" t="s">
        <v>607</v>
      </c>
      <c r="S308" s="2"/>
      <c r="T308" s="2"/>
      <c r="U308" s="2"/>
      <c r="V308" s="437"/>
      <c r="W308" s="437"/>
      <c r="X308" s="437"/>
      <c r="Y308" s="1800">
        <v>0.9</v>
      </c>
      <c r="Z308" s="1812"/>
      <c r="AA308" s="1800"/>
    </row>
    <row r="309" spans="1:27" s="343" customFormat="1" ht="38.25">
      <c r="A309" s="1330">
        <v>284</v>
      </c>
      <c r="B309" s="1784" t="s">
        <v>4861</v>
      </c>
      <c r="C309" s="1745" t="s">
        <v>4862</v>
      </c>
      <c r="D309" s="62"/>
      <c r="E309" s="1810">
        <v>0.4</v>
      </c>
      <c r="F309" s="1671"/>
      <c r="G309" s="1671"/>
      <c r="H309" s="1671"/>
      <c r="I309" s="2273"/>
      <c r="J309" s="2273"/>
      <c r="K309" s="2273"/>
      <c r="L309" s="1671"/>
      <c r="M309" s="2273"/>
      <c r="N309" s="2273"/>
      <c r="O309" s="2273"/>
      <c r="P309" s="1800">
        <v>0.4</v>
      </c>
      <c r="Q309" s="1800">
        <v>0.4</v>
      </c>
      <c r="R309" s="768" t="s">
        <v>607</v>
      </c>
      <c r="S309" s="2"/>
      <c r="T309" s="2"/>
      <c r="U309" s="2"/>
      <c r="V309" s="62"/>
      <c r="W309" s="62"/>
      <c r="X309" s="62"/>
      <c r="Y309" s="1810">
        <v>0.4</v>
      </c>
      <c r="Z309" s="1759"/>
      <c r="AA309" s="1810"/>
    </row>
    <row r="310" spans="1:27" s="343" customFormat="1">
      <c r="A310" s="1330">
        <v>285</v>
      </c>
      <c r="B310" s="1784" t="s">
        <v>4863</v>
      </c>
      <c r="C310" s="1745" t="s">
        <v>4864</v>
      </c>
      <c r="D310" s="62"/>
      <c r="E310" s="1810">
        <v>0.7</v>
      </c>
      <c r="F310" s="1800">
        <v>0.7</v>
      </c>
      <c r="G310" s="1800">
        <v>0.7</v>
      </c>
      <c r="H310" s="1671"/>
      <c r="I310" s="2273"/>
      <c r="J310" s="2273"/>
      <c r="K310" s="2273"/>
      <c r="L310" s="1671"/>
      <c r="M310" s="2273"/>
      <c r="N310" s="2273"/>
      <c r="O310" s="2273"/>
      <c r="P310" s="1671"/>
      <c r="Q310" s="1671"/>
      <c r="R310" s="1671" t="s">
        <v>4865</v>
      </c>
      <c r="S310" s="2"/>
      <c r="T310" s="2"/>
      <c r="U310" s="2"/>
      <c r="V310" s="62"/>
      <c r="W310" s="62"/>
      <c r="X310" s="62"/>
      <c r="Y310" s="1810">
        <v>0.7</v>
      </c>
      <c r="Z310" s="1759"/>
      <c r="AA310" s="1810"/>
    </row>
    <row r="311" spans="1:27" s="343" customFormat="1">
      <c r="A311" s="1330">
        <v>286</v>
      </c>
      <c r="B311" s="1784" t="s">
        <v>4866</v>
      </c>
      <c r="C311" s="1745" t="s">
        <v>4867</v>
      </c>
      <c r="D311" s="62"/>
      <c r="E311" s="1810">
        <v>0.5</v>
      </c>
      <c r="F311" s="1671"/>
      <c r="G311" s="1671"/>
      <c r="H311" s="1671"/>
      <c r="I311" s="2273"/>
      <c r="J311" s="2273"/>
      <c r="K311" s="2273"/>
      <c r="L311" s="1671"/>
      <c r="M311" s="2273"/>
      <c r="N311" s="2273"/>
      <c r="O311" s="2273"/>
      <c r="P311" s="1800">
        <v>0.5</v>
      </c>
      <c r="Q311" s="1800">
        <v>0.5</v>
      </c>
      <c r="R311" s="1671" t="s">
        <v>607</v>
      </c>
      <c r="S311" s="2"/>
      <c r="T311" s="2"/>
      <c r="U311" s="2"/>
      <c r="V311" s="62"/>
      <c r="W311" s="62"/>
      <c r="X311" s="62"/>
      <c r="Y311" s="1759"/>
      <c r="Z311" s="1810">
        <v>0.5</v>
      </c>
      <c r="AA311" s="1810"/>
    </row>
    <row r="312" spans="1:27" s="343" customFormat="1" ht="25.5">
      <c r="A312" s="1330">
        <v>287</v>
      </c>
      <c r="B312" s="1784" t="s">
        <v>4868</v>
      </c>
      <c r="C312" s="1745" t="s">
        <v>4869</v>
      </c>
      <c r="D312" s="62"/>
      <c r="E312" s="1810">
        <v>1.8</v>
      </c>
      <c r="F312" s="1800">
        <v>1.8</v>
      </c>
      <c r="G312" s="1671"/>
      <c r="H312" s="1671"/>
      <c r="I312" s="2273"/>
      <c r="J312" s="2273"/>
      <c r="K312" s="2273"/>
      <c r="L312" s="1800">
        <v>1.8</v>
      </c>
      <c r="M312" s="2273"/>
      <c r="N312" s="2273"/>
      <c r="O312" s="2273"/>
      <c r="P312" s="1671"/>
      <c r="Q312" s="1671"/>
      <c r="R312" s="1671" t="s">
        <v>4865</v>
      </c>
      <c r="S312" s="2"/>
      <c r="T312" s="2"/>
      <c r="U312" s="2"/>
      <c r="V312" s="62"/>
      <c r="W312" s="62"/>
      <c r="X312" s="62"/>
      <c r="Y312" s="1810">
        <v>1.8</v>
      </c>
      <c r="Z312" s="1759"/>
      <c r="AA312" s="1810"/>
    </row>
    <row r="313" spans="1:27" s="343" customFormat="1" ht="25.5">
      <c r="A313" s="1330">
        <v>288</v>
      </c>
      <c r="B313" s="1784" t="s">
        <v>4870</v>
      </c>
      <c r="C313" s="1745" t="s">
        <v>4871</v>
      </c>
      <c r="D313" s="62"/>
      <c r="E313" s="1810">
        <v>0.3</v>
      </c>
      <c r="F313" s="1671"/>
      <c r="G313" s="1671"/>
      <c r="H313" s="1671"/>
      <c r="I313" s="2273"/>
      <c r="J313" s="2273"/>
      <c r="K313" s="2273"/>
      <c r="L313" s="1671"/>
      <c r="M313" s="2273"/>
      <c r="N313" s="2273"/>
      <c r="O313" s="2273"/>
      <c r="P313" s="1800">
        <v>0.3</v>
      </c>
      <c r="Q313" s="1800">
        <v>0.3</v>
      </c>
      <c r="R313" s="1671" t="s">
        <v>607</v>
      </c>
      <c r="S313" s="2"/>
      <c r="T313" s="2"/>
      <c r="U313" s="2"/>
      <c r="V313" s="62"/>
      <c r="W313" s="62"/>
      <c r="X313" s="62"/>
      <c r="Y313" s="1759"/>
      <c r="Z313" s="1810">
        <v>0.3</v>
      </c>
      <c r="AA313" s="1810"/>
    </row>
    <row r="314" spans="1:27" s="343" customFormat="1">
      <c r="A314" s="1330">
        <v>289</v>
      </c>
      <c r="B314" s="1784" t="s">
        <v>4872</v>
      </c>
      <c r="C314" s="1745" t="s">
        <v>4873</v>
      </c>
      <c r="D314" s="62"/>
      <c r="E314" s="1810">
        <v>1</v>
      </c>
      <c r="F314" s="1671"/>
      <c r="G314" s="1671"/>
      <c r="H314" s="1671"/>
      <c r="I314" s="2273"/>
      <c r="J314" s="2273"/>
      <c r="K314" s="2273"/>
      <c r="L314" s="1671"/>
      <c r="M314" s="2273"/>
      <c r="N314" s="2273"/>
      <c r="O314" s="2273"/>
      <c r="P314" s="1800">
        <v>1</v>
      </c>
      <c r="Q314" s="1800">
        <v>1</v>
      </c>
      <c r="R314" s="1671" t="s">
        <v>607</v>
      </c>
      <c r="S314" s="2"/>
      <c r="T314" s="2"/>
      <c r="U314" s="2"/>
      <c r="V314" s="62"/>
      <c r="W314" s="62"/>
      <c r="X314" s="62"/>
      <c r="Y314" s="1759"/>
      <c r="Z314" s="1810">
        <v>1</v>
      </c>
      <c r="AA314" s="1810"/>
    </row>
    <row r="315" spans="1:27" s="343" customFormat="1" ht="25.5">
      <c r="A315" s="1330">
        <v>290</v>
      </c>
      <c r="B315" s="1784" t="s">
        <v>4874</v>
      </c>
      <c r="C315" s="1745" t="s">
        <v>4875</v>
      </c>
      <c r="D315" s="62"/>
      <c r="E315" s="1810">
        <v>2</v>
      </c>
      <c r="F315" s="1671"/>
      <c r="G315" s="1671"/>
      <c r="H315" s="1671"/>
      <c r="I315" s="2273"/>
      <c r="J315" s="2273"/>
      <c r="K315" s="2273"/>
      <c r="L315" s="1671"/>
      <c r="M315" s="2273"/>
      <c r="N315" s="2273"/>
      <c r="O315" s="2273"/>
      <c r="P315" s="1800">
        <v>2</v>
      </c>
      <c r="Q315" s="1800">
        <v>2</v>
      </c>
      <c r="R315" s="1671" t="s">
        <v>607</v>
      </c>
      <c r="S315" s="2"/>
      <c r="T315" s="2"/>
      <c r="U315" s="2"/>
      <c r="V315" s="62"/>
      <c r="W315" s="62"/>
      <c r="X315" s="62"/>
      <c r="Y315" s="1759"/>
      <c r="Z315" s="1759"/>
      <c r="AA315" s="1810">
        <v>2</v>
      </c>
    </row>
    <row r="316" spans="1:27" s="343" customFormat="1" ht="25.5">
      <c r="A316" s="1330">
        <v>291</v>
      </c>
      <c r="B316" s="1747" t="s">
        <v>4876</v>
      </c>
      <c r="C316" s="1745" t="s">
        <v>4877</v>
      </c>
      <c r="D316" s="62"/>
      <c r="E316" s="1810">
        <v>2.2999999999999998</v>
      </c>
      <c r="F316" s="1671"/>
      <c r="G316" s="1671"/>
      <c r="H316" s="1671"/>
      <c r="I316" s="2273"/>
      <c r="J316" s="2273"/>
      <c r="K316" s="2273"/>
      <c r="L316" s="1671"/>
      <c r="M316" s="2273"/>
      <c r="N316" s="2273"/>
      <c r="O316" s="2273"/>
      <c r="P316" s="1800">
        <v>2.2999999999999998</v>
      </c>
      <c r="Q316" s="1800">
        <v>2.2999999999999998</v>
      </c>
      <c r="R316" s="1671" t="s">
        <v>607</v>
      </c>
      <c r="S316" s="2"/>
      <c r="T316" s="2"/>
      <c r="U316" s="2"/>
      <c r="V316" s="62"/>
      <c r="W316" s="62"/>
      <c r="X316" s="62"/>
      <c r="Y316" s="1759"/>
      <c r="Z316" s="1810">
        <v>2.2999999999999998</v>
      </c>
      <c r="AA316" s="1810"/>
    </row>
    <row r="317" spans="1:27" s="343" customFormat="1">
      <c r="A317" s="1330">
        <v>292</v>
      </c>
      <c r="B317" s="1784" t="s">
        <v>4878</v>
      </c>
      <c r="C317" s="1745" t="s">
        <v>4879</v>
      </c>
      <c r="D317" s="62"/>
      <c r="E317" s="1810">
        <v>0.7</v>
      </c>
      <c r="F317" s="1671"/>
      <c r="G317" s="1671"/>
      <c r="H317" s="1671"/>
      <c r="I317" s="2273"/>
      <c r="J317" s="2273"/>
      <c r="K317" s="2273"/>
      <c r="L317" s="1671"/>
      <c r="M317" s="2273"/>
      <c r="N317" s="2273"/>
      <c r="O317" s="2273"/>
      <c r="P317" s="1800">
        <v>0.7</v>
      </c>
      <c r="Q317" s="1800">
        <v>0.7</v>
      </c>
      <c r="R317" s="1671" t="s">
        <v>607</v>
      </c>
      <c r="S317" s="2"/>
      <c r="T317" s="2"/>
      <c r="U317" s="2"/>
      <c r="V317" s="62"/>
      <c r="W317" s="62"/>
      <c r="X317" s="62"/>
      <c r="Y317" s="1759"/>
      <c r="Z317" s="1810">
        <v>0.7</v>
      </c>
      <c r="AA317" s="1810"/>
    </row>
    <row r="318" spans="1:27" s="343" customFormat="1" ht="25.5">
      <c r="A318" s="1330">
        <v>293</v>
      </c>
      <c r="B318" s="1784" t="s">
        <v>4880</v>
      </c>
      <c r="C318" s="1745" t="s">
        <v>4881</v>
      </c>
      <c r="D318" s="62"/>
      <c r="E318" s="1810">
        <v>0.4</v>
      </c>
      <c r="F318" s="1671"/>
      <c r="G318" s="1671"/>
      <c r="H318" s="1671"/>
      <c r="I318" s="2273"/>
      <c r="J318" s="2273"/>
      <c r="K318" s="2273"/>
      <c r="L318" s="1671"/>
      <c r="M318" s="2273"/>
      <c r="N318" s="2273"/>
      <c r="O318" s="2273"/>
      <c r="P318" s="1800">
        <v>0.4</v>
      </c>
      <c r="Q318" s="1800">
        <v>0.4</v>
      </c>
      <c r="R318" s="1671" t="s">
        <v>607</v>
      </c>
      <c r="S318" s="2"/>
      <c r="T318" s="2"/>
      <c r="U318" s="2"/>
      <c r="V318" s="62"/>
      <c r="W318" s="62"/>
      <c r="X318" s="62"/>
      <c r="Y318" s="1759"/>
      <c r="Z318" s="1810">
        <v>0.4</v>
      </c>
      <c r="AA318" s="1810"/>
    </row>
    <row r="319" spans="1:27" s="343" customFormat="1">
      <c r="A319" s="1330">
        <v>294</v>
      </c>
      <c r="B319" s="1784" t="s">
        <v>4882</v>
      </c>
      <c r="C319" s="1745" t="s">
        <v>4883</v>
      </c>
      <c r="D319" s="62"/>
      <c r="E319" s="1810">
        <v>1</v>
      </c>
      <c r="F319" s="1671"/>
      <c r="G319" s="1671"/>
      <c r="H319" s="1671"/>
      <c r="I319" s="2273"/>
      <c r="J319" s="2273"/>
      <c r="K319" s="2273"/>
      <c r="L319" s="1671"/>
      <c r="M319" s="2273"/>
      <c r="N319" s="2273"/>
      <c r="O319" s="2273"/>
      <c r="P319" s="1800">
        <v>1</v>
      </c>
      <c r="Q319" s="1800">
        <v>1</v>
      </c>
      <c r="R319" s="1671" t="s">
        <v>607</v>
      </c>
      <c r="S319" s="2"/>
      <c r="T319" s="2"/>
      <c r="U319" s="2"/>
      <c r="V319" s="62"/>
      <c r="W319" s="62"/>
      <c r="X319" s="62"/>
      <c r="Y319" s="1759"/>
      <c r="Z319" s="1759"/>
      <c r="AA319" s="1810">
        <v>1</v>
      </c>
    </row>
    <row r="320" spans="1:27" s="343" customFormat="1">
      <c r="A320" s="1330">
        <v>295</v>
      </c>
      <c r="B320" s="1784" t="s">
        <v>4884</v>
      </c>
      <c r="C320" s="1745" t="s">
        <v>4885</v>
      </c>
      <c r="D320" s="62"/>
      <c r="E320" s="1810">
        <v>0.6</v>
      </c>
      <c r="F320" s="1671"/>
      <c r="G320" s="1671"/>
      <c r="H320" s="1671"/>
      <c r="I320" s="2273"/>
      <c r="J320" s="2273"/>
      <c r="K320" s="2273"/>
      <c r="L320" s="1671"/>
      <c r="M320" s="2273"/>
      <c r="N320" s="2273"/>
      <c r="O320" s="2273"/>
      <c r="P320" s="1800">
        <v>0.6</v>
      </c>
      <c r="Q320" s="1800">
        <v>0.6</v>
      </c>
      <c r="R320" s="1671" t="s">
        <v>607</v>
      </c>
      <c r="S320" s="2"/>
      <c r="T320" s="2"/>
      <c r="U320" s="2"/>
      <c r="V320" s="62"/>
      <c r="W320" s="62"/>
      <c r="X320" s="62"/>
      <c r="Y320" s="1759"/>
      <c r="Z320" s="1810">
        <v>0.6</v>
      </c>
      <c r="AA320" s="1810"/>
    </row>
    <row r="321" spans="1:27" s="343" customFormat="1" ht="38.25">
      <c r="A321" s="1330">
        <v>296</v>
      </c>
      <c r="B321" s="1784" t="s">
        <v>4886</v>
      </c>
      <c r="C321" s="1745" t="s">
        <v>4887</v>
      </c>
      <c r="D321" s="62"/>
      <c r="E321" s="1810">
        <v>0.3</v>
      </c>
      <c r="F321" s="1671"/>
      <c r="G321" s="1671"/>
      <c r="H321" s="1671"/>
      <c r="I321" s="2273"/>
      <c r="J321" s="2273"/>
      <c r="K321" s="2273"/>
      <c r="L321" s="1671"/>
      <c r="M321" s="2273"/>
      <c r="N321" s="2273"/>
      <c r="O321" s="2273"/>
      <c r="P321" s="1800">
        <v>0.3</v>
      </c>
      <c r="Q321" s="1800">
        <v>0.3</v>
      </c>
      <c r="R321" s="1671" t="s">
        <v>607</v>
      </c>
      <c r="S321" s="2"/>
      <c r="T321" s="2"/>
      <c r="U321" s="2"/>
      <c r="V321" s="62"/>
      <c r="W321" s="62"/>
      <c r="X321" s="62"/>
      <c r="Y321" s="1759"/>
      <c r="Z321" s="1810">
        <v>0.3</v>
      </c>
      <c r="AA321" s="1810"/>
    </row>
    <row r="322" spans="1:27" s="343" customFormat="1" ht="38.25">
      <c r="A322" s="1330">
        <v>297</v>
      </c>
      <c r="B322" s="1784" t="s">
        <v>4888</v>
      </c>
      <c r="C322" s="1745" t="s">
        <v>4889</v>
      </c>
      <c r="D322" s="62"/>
      <c r="E322" s="1810">
        <v>0.7</v>
      </c>
      <c r="F322" s="1671"/>
      <c r="G322" s="1671"/>
      <c r="H322" s="1671"/>
      <c r="I322" s="2273"/>
      <c r="J322" s="2273"/>
      <c r="K322" s="2273"/>
      <c r="L322" s="1671"/>
      <c r="M322" s="2273"/>
      <c r="N322" s="2273"/>
      <c r="O322" s="2273"/>
      <c r="P322" s="1800">
        <v>0.7</v>
      </c>
      <c r="Q322" s="1800">
        <v>0.7</v>
      </c>
      <c r="R322" s="1671" t="s">
        <v>607</v>
      </c>
      <c r="S322" s="2"/>
      <c r="T322" s="2"/>
      <c r="U322" s="2"/>
      <c r="V322" s="62"/>
      <c r="W322" s="62"/>
      <c r="X322" s="62"/>
      <c r="Y322" s="1759"/>
      <c r="Z322" s="1810">
        <v>0.7</v>
      </c>
      <c r="AA322" s="1810"/>
    </row>
    <row r="323" spans="1:27" s="343" customFormat="1" ht="38.25">
      <c r="A323" s="1330">
        <v>298</v>
      </c>
      <c r="B323" s="1784" t="s">
        <v>4890</v>
      </c>
      <c r="C323" s="1745" t="s">
        <v>4891</v>
      </c>
      <c r="D323" s="62"/>
      <c r="E323" s="1810">
        <v>1</v>
      </c>
      <c r="F323" s="1671"/>
      <c r="G323" s="1671"/>
      <c r="H323" s="1671"/>
      <c r="I323" s="2273"/>
      <c r="J323" s="2273"/>
      <c r="K323" s="2273"/>
      <c r="L323" s="1671"/>
      <c r="M323" s="2273"/>
      <c r="N323" s="2273"/>
      <c r="O323" s="2273"/>
      <c r="P323" s="1800">
        <v>1</v>
      </c>
      <c r="Q323" s="1800">
        <v>1</v>
      </c>
      <c r="R323" s="1671" t="s">
        <v>607</v>
      </c>
      <c r="S323" s="2"/>
      <c r="T323" s="2"/>
      <c r="U323" s="2"/>
      <c r="V323" s="62"/>
      <c r="W323" s="62"/>
      <c r="X323" s="62"/>
      <c r="Y323" s="1759"/>
      <c r="Z323" s="1810">
        <v>1</v>
      </c>
      <c r="AA323" s="1810"/>
    </row>
    <row r="324" spans="1:27" s="343" customFormat="1" ht="38.25">
      <c r="A324" s="1330">
        <v>299</v>
      </c>
      <c r="B324" s="1784" t="s">
        <v>4892</v>
      </c>
      <c r="C324" s="1745" t="s">
        <v>4893</v>
      </c>
      <c r="D324" s="62"/>
      <c r="E324" s="1810">
        <v>0.3</v>
      </c>
      <c r="F324" s="1671"/>
      <c r="G324" s="1671"/>
      <c r="H324" s="1671"/>
      <c r="I324" s="2273"/>
      <c r="J324" s="2273"/>
      <c r="K324" s="2273"/>
      <c r="L324" s="1671"/>
      <c r="M324" s="2273"/>
      <c r="N324" s="2273"/>
      <c r="O324" s="2273"/>
      <c r="P324" s="1800">
        <v>0.3</v>
      </c>
      <c r="Q324" s="1800">
        <v>0.3</v>
      </c>
      <c r="R324" s="1671" t="s">
        <v>607</v>
      </c>
      <c r="S324" s="2"/>
      <c r="T324" s="2"/>
      <c r="U324" s="2"/>
      <c r="V324" s="62"/>
      <c r="W324" s="62"/>
      <c r="X324" s="62"/>
      <c r="Y324" s="1759"/>
      <c r="Z324" s="1810">
        <v>0.3</v>
      </c>
      <c r="AA324" s="1810"/>
    </row>
    <row r="325" spans="1:27" s="343" customFormat="1" ht="63.75">
      <c r="A325" s="1330">
        <v>300</v>
      </c>
      <c r="B325" s="1784" t="s">
        <v>4894</v>
      </c>
      <c r="C325" s="1745" t="s">
        <v>4895</v>
      </c>
      <c r="D325" s="62"/>
      <c r="E325" s="1810">
        <v>0.5</v>
      </c>
      <c r="F325" s="1671"/>
      <c r="G325" s="1671"/>
      <c r="H325" s="1671"/>
      <c r="I325" s="2273"/>
      <c r="J325" s="2273"/>
      <c r="K325" s="2273"/>
      <c r="L325" s="1671"/>
      <c r="M325" s="2273"/>
      <c r="N325" s="2273"/>
      <c r="O325" s="2273"/>
      <c r="P325" s="1800">
        <v>0.5</v>
      </c>
      <c r="Q325" s="1800">
        <v>0.5</v>
      </c>
      <c r="R325" s="1671" t="s">
        <v>607</v>
      </c>
      <c r="S325" s="2"/>
      <c r="T325" s="2"/>
      <c r="U325" s="2"/>
      <c r="V325" s="62"/>
      <c r="W325" s="62"/>
      <c r="X325" s="62"/>
      <c r="Y325" s="1759"/>
      <c r="Z325" s="1810">
        <v>0.5</v>
      </c>
      <c r="AA325" s="1810"/>
    </row>
    <row r="326" spans="1:27" s="343" customFormat="1" ht="38.25">
      <c r="A326" s="1330">
        <v>301</v>
      </c>
      <c r="B326" s="1784" t="s">
        <v>4896</v>
      </c>
      <c r="C326" s="1745" t="s">
        <v>4897</v>
      </c>
      <c r="D326" s="62"/>
      <c r="E326" s="1810">
        <v>0.3</v>
      </c>
      <c r="F326" s="1671"/>
      <c r="G326" s="1671"/>
      <c r="H326" s="1671"/>
      <c r="I326" s="2273"/>
      <c r="J326" s="2273"/>
      <c r="K326" s="2273"/>
      <c r="L326" s="1671"/>
      <c r="M326" s="2273"/>
      <c r="N326" s="2273"/>
      <c r="O326" s="2273"/>
      <c r="P326" s="1800">
        <v>0.3</v>
      </c>
      <c r="Q326" s="1800">
        <v>0.3</v>
      </c>
      <c r="R326" s="768" t="s">
        <v>607</v>
      </c>
      <c r="S326" s="2"/>
      <c r="T326" s="2"/>
      <c r="U326" s="2"/>
      <c r="V326" s="62"/>
      <c r="W326" s="62"/>
      <c r="X326" s="62"/>
      <c r="Y326" s="1759"/>
      <c r="Z326" s="1810">
        <v>0.3</v>
      </c>
      <c r="AA326" s="1810"/>
    </row>
    <row r="327" spans="1:27" s="343" customFormat="1" ht="38.25">
      <c r="A327" s="1330">
        <v>302</v>
      </c>
      <c r="B327" s="1784" t="s">
        <v>4898</v>
      </c>
      <c r="C327" s="1745" t="s">
        <v>4899</v>
      </c>
      <c r="D327" s="62"/>
      <c r="E327" s="1810">
        <v>0.35</v>
      </c>
      <c r="F327" s="1671"/>
      <c r="G327" s="1671"/>
      <c r="H327" s="1671"/>
      <c r="I327" s="2273"/>
      <c r="J327" s="2273"/>
      <c r="K327" s="2273"/>
      <c r="L327" s="1671"/>
      <c r="M327" s="2273"/>
      <c r="N327" s="2273"/>
      <c r="O327" s="2273"/>
      <c r="P327" s="1800">
        <v>0.35</v>
      </c>
      <c r="Q327" s="1800">
        <v>0.35</v>
      </c>
      <c r="R327" s="768" t="s">
        <v>607</v>
      </c>
      <c r="S327" s="2"/>
      <c r="T327" s="2"/>
      <c r="U327" s="2"/>
      <c r="V327" s="62"/>
      <c r="W327" s="62"/>
      <c r="X327" s="62"/>
      <c r="Y327" s="1759"/>
      <c r="Z327" s="1810">
        <v>0.35</v>
      </c>
      <c r="AA327" s="1810"/>
    </row>
    <row r="328" spans="1:27" s="343" customFormat="1" ht="38.25">
      <c r="A328" s="1330">
        <v>303</v>
      </c>
      <c r="B328" s="1784" t="s">
        <v>4900</v>
      </c>
      <c r="C328" s="1745" t="s">
        <v>4901</v>
      </c>
      <c r="D328" s="62"/>
      <c r="E328" s="1810">
        <v>0.2</v>
      </c>
      <c r="F328" s="1671"/>
      <c r="G328" s="1671"/>
      <c r="H328" s="1671"/>
      <c r="I328" s="2273"/>
      <c r="J328" s="2273"/>
      <c r="K328" s="2273"/>
      <c r="L328" s="1671"/>
      <c r="M328" s="2273"/>
      <c r="N328" s="2273"/>
      <c r="O328" s="2273"/>
      <c r="P328" s="1800">
        <v>0.2</v>
      </c>
      <c r="Q328" s="1800">
        <v>0.2</v>
      </c>
      <c r="R328" s="768" t="s">
        <v>607</v>
      </c>
      <c r="S328" s="2"/>
      <c r="T328" s="2"/>
      <c r="U328" s="2"/>
      <c r="V328" s="62"/>
      <c r="W328" s="62"/>
      <c r="X328" s="62"/>
      <c r="Y328" s="1759"/>
      <c r="Z328" s="1810">
        <v>0.2</v>
      </c>
      <c r="AA328" s="1810"/>
    </row>
    <row r="329" spans="1:27" s="343" customFormat="1" ht="38.25">
      <c r="A329" s="1330">
        <v>304</v>
      </c>
      <c r="B329" s="1784" t="s">
        <v>4902</v>
      </c>
      <c r="C329" s="1745" t="s">
        <v>4903</v>
      </c>
      <c r="D329" s="62"/>
      <c r="E329" s="1810">
        <v>0.4</v>
      </c>
      <c r="F329" s="1671"/>
      <c r="G329" s="1671"/>
      <c r="H329" s="1671"/>
      <c r="I329" s="2273"/>
      <c r="J329" s="2273"/>
      <c r="K329" s="2273"/>
      <c r="L329" s="1671"/>
      <c r="M329" s="2273"/>
      <c r="N329" s="2273"/>
      <c r="O329" s="2273"/>
      <c r="P329" s="1800">
        <v>0.4</v>
      </c>
      <c r="Q329" s="1800">
        <v>0.4</v>
      </c>
      <c r="R329" s="768" t="s">
        <v>607</v>
      </c>
      <c r="S329" s="2"/>
      <c r="T329" s="2"/>
      <c r="U329" s="2"/>
      <c r="V329" s="62"/>
      <c r="W329" s="62"/>
      <c r="X329" s="62"/>
      <c r="Y329" s="1759"/>
      <c r="Z329" s="1810">
        <v>0.4</v>
      </c>
      <c r="AA329" s="1810"/>
    </row>
    <row r="330" spans="1:27" s="343" customFormat="1" ht="38.25">
      <c r="A330" s="1330">
        <v>305</v>
      </c>
      <c r="B330" s="1784" t="s">
        <v>4904</v>
      </c>
      <c r="C330" s="1745" t="s">
        <v>4905</v>
      </c>
      <c r="D330" s="62"/>
      <c r="E330" s="1810">
        <v>0.3</v>
      </c>
      <c r="F330" s="1671"/>
      <c r="G330" s="1671"/>
      <c r="H330" s="1671"/>
      <c r="I330" s="2273"/>
      <c r="J330" s="2273"/>
      <c r="K330" s="2273"/>
      <c r="L330" s="1671"/>
      <c r="M330" s="2273"/>
      <c r="N330" s="2273"/>
      <c r="O330" s="2273"/>
      <c r="P330" s="1800">
        <v>0.3</v>
      </c>
      <c r="Q330" s="1800">
        <v>0.3</v>
      </c>
      <c r="R330" s="768" t="s">
        <v>607</v>
      </c>
      <c r="S330" s="2"/>
      <c r="T330" s="2"/>
      <c r="U330" s="2"/>
      <c r="V330" s="62"/>
      <c r="W330" s="62"/>
      <c r="X330" s="62"/>
      <c r="Y330" s="1759"/>
      <c r="Z330" s="1810">
        <v>0.3</v>
      </c>
      <c r="AA330" s="1810"/>
    </row>
    <row r="331" spans="1:27" s="343" customFormat="1" ht="25.5">
      <c r="A331" s="1330">
        <v>306</v>
      </c>
      <c r="B331" s="1784" t="s">
        <v>4906</v>
      </c>
      <c r="C331" s="1745" t="s">
        <v>4907</v>
      </c>
      <c r="D331" s="62"/>
      <c r="E331" s="1810">
        <v>3</v>
      </c>
      <c r="F331" s="1671"/>
      <c r="G331" s="1671"/>
      <c r="H331" s="1671"/>
      <c r="I331" s="2273"/>
      <c r="J331" s="2273"/>
      <c r="K331" s="2273"/>
      <c r="L331" s="1671"/>
      <c r="M331" s="2273"/>
      <c r="N331" s="2273"/>
      <c r="O331" s="2273"/>
      <c r="P331" s="1800">
        <v>3</v>
      </c>
      <c r="Q331" s="1800">
        <v>3</v>
      </c>
      <c r="R331" s="768" t="s">
        <v>607</v>
      </c>
      <c r="S331" s="2"/>
      <c r="T331" s="2"/>
      <c r="U331" s="2"/>
      <c r="V331" s="62"/>
      <c r="W331" s="62"/>
      <c r="X331" s="62"/>
      <c r="Y331" s="1759"/>
      <c r="Z331" s="1810">
        <v>3</v>
      </c>
      <c r="AA331" s="1810"/>
    </row>
    <row r="332" spans="1:27" s="343" customFormat="1" ht="25.5">
      <c r="A332" s="1330">
        <v>307</v>
      </c>
      <c r="B332" s="1784" t="s">
        <v>4908</v>
      </c>
      <c r="C332" s="1745" t="s">
        <v>4909</v>
      </c>
      <c r="D332" s="62"/>
      <c r="E332" s="1810">
        <v>0.1</v>
      </c>
      <c r="F332" s="1800">
        <v>0.1</v>
      </c>
      <c r="G332" s="1671"/>
      <c r="H332" s="1671"/>
      <c r="I332" s="2273"/>
      <c r="J332" s="2273"/>
      <c r="K332" s="2273"/>
      <c r="L332" s="1800">
        <v>0.1</v>
      </c>
      <c r="M332" s="2273"/>
      <c r="N332" s="2273"/>
      <c r="O332" s="2273"/>
      <c r="P332" s="1671"/>
      <c r="Q332" s="1671"/>
      <c r="R332" s="768" t="s">
        <v>55</v>
      </c>
      <c r="S332" s="2"/>
      <c r="T332" s="2"/>
      <c r="U332" s="2"/>
      <c r="V332" s="62"/>
      <c r="W332" s="62"/>
      <c r="X332" s="62"/>
      <c r="Y332" s="1759"/>
      <c r="Z332" s="1810">
        <v>0.1</v>
      </c>
      <c r="AA332" s="1810"/>
    </row>
    <row r="333" spans="1:27" s="343" customFormat="1" ht="25.5">
      <c r="A333" s="1330">
        <v>308</v>
      </c>
      <c r="B333" s="1784" t="s">
        <v>4910</v>
      </c>
      <c r="C333" s="1745" t="s">
        <v>4911</v>
      </c>
      <c r="D333" s="62"/>
      <c r="E333" s="1810">
        <v>0.3</v>
      </c>
      <c r="F333" s="1671"/>
      <c r="G333" s="1671"/>
      <c r="H333" s="1671"/>
      <c r="I333" s="2273"/>
      <c r="J333" s="2273"/>
      <c r="K333" s="2273"/>
      <c r="L333" s="1671"/>
      <c r="M333" s="2273"/>
      <c r="N333" s="2273"/>
      <c r="O333" s="2273"/>
      <c r="P333" s="1800">
        <v>0.3</v>
      </c>
      <c r="Q333" s="1800">
        <v>0.3</v>
      </c>
      <c r="R333" s="768" t="s">
        <v>607</v>
      </c>
      <c r="S333" s="2"/>
      <c r="T333" s="2"/>
      <c r="U333" s="2"/>
      <c r="V333" s="62"/>
      <c r="W333" s="62"/>
      <c r="X333" s="62"/>
      <c r="Y333" s="1759"/>
      <c r="Z333" s="1810">
        <v>0.3</v>
      </c>
      <c r="AA333" s="1810"/>
    </row>
    <row r="334" spans="1:27" s="343" customFormat="1" ht="25.5">
      <c r="A334" s="1330">
        <v>309</v>
      </c>
      <c r="B334" s="1784" t="s">
        <v>4912</v>
      </c>
      <c r="C334" s="1745" t="s">
        <v>4913</v>
      </c>
      <c r="D334" s="62"/>
      <c r="E334" s="1810">
        <v>0.2</v>
      </c>
      <c r="F334" s="1671"/>
      <c r="G334" s="1671"/>
      <c r="H334" s="1671"/>
      <c r="I334" s="2273"/>
      <c r="J334" s="2273"/>
      <c r="K334" s="2273"/>
      <c r="L334" s="1671"/>
      <c r="M334" s="2273"/>
      <c r="N334" s="2273"/>
      <c r="O334" s="2273"/>
      <c r="P334" s="1800">
        <v>0.2</v>
      </c>
      <c r="Q334" s="1800">
        <v>0.2</v>
      </c>
      <c r="R334" s="768" t="s">
        <v>607</v>
      </c>
      <c r="S334" s="2"/>
      <c r="T334" s="2"/>
      <c r="U334" s="2"/>
      <c r="V334" s="62"/>
      <c r="W334" s="62"/>
      <c r="X334" s="62"/>
      <c r="Y334" s="1759"/>
      <c r="Z334" s="1810">
        <v>0.2</v>
      </c>
      <c r="AA334" s="1810"/>
    </row>
    <row r="335" spans="1:27" s="343" customFormat="1" ht="25.5">
      <c r="A335" s="1330">
        <v>310</v>
      </c>
      <c r="B335" s="1784" t="s">
        <v>4914</v>
      </c>
      <c r="C335" s="1745" t="s">
        <v>4915</v>
      </c>
      <c r="D335" s="62"/>
      <c r="E335" s="1810">
        <v>0.2</v>
      </c>
      <c r="F335" s="1671"/>
      <c r="G335" s="1671"/>
      <c r="H335" s="1671"/>
      <c r="I335" s="2273"/>
      <c r="J335" s="2273"/>
      <c r="K335" s="2273"/>
      <c r="L335" s="1671"/>
      <c r="M335" s="2273"/>
      <c r="N335" s="2273"/>
      <c r="O335" s="2273"/>
      <c r="P335" s="1800">
        <v>0.2</v>
      </c>
      <c r="Q335" s="1800">
        <v>0.2</v>
      </c>
      <c r="R335" s="768" t="s">
        <v>607</v>
      </c>
      <c r="S335" s="2"/>
      <c r="T335" s="2"/>
      <c r="U335" s="2"/>
      <c r="V335" s="62"/>
      <c r="W335" s="62"/>
      <c r="X335" s="62"/>
      <c r="Y335" s="1759"/>
      <c r="Z335" s="1810">
        <v>0.2</v>
      </c>
      <c r="AA335" s="1810"/>
    </row>
    <row r="336" spans="1:27" s="343" customFormat="1" ht="25.5">
      <c r="A336" s="1330">
        <v>311</v>
      </c>
      <c r="B336" s="1784" t="s">
        <v>4916</v>
      </c>
      <c r="C336" s="1745" t="s">
        <v>4917</v>
      </c>
      <c r="D336" s="62"/>
      <c r="E336" s="1810">
        <v>0.6</v>
      </c>
      <c r="F336" s="1671"/>
      <c r="G336" s="1671"/>
      <c r="H336" s="1671"/>
      <c r="I336" s="2273"/>
      <c r="J336" s="2273"/>
      <c r="K336" s="2273"/>
      <c r="L336" s="1671"/>
      <c r="M336" s="2273"/>
      <c r="N336" s="2273"/>
      <c r="O336" s="2273"/>
      <c r="P336" s="1800">
        <v>0.6</v>
      </c>
      <c r="Q336" s="1800">
        <v>0.6</v>
      </c>
      <c r="R336" s="768" t="s">
        <v>607</v>
      </c>
      <c r="S336" s="2"/>
      <c r="T336" s="2"/>
      <c r="U336" s="2"/>
      <c r="V336" s="62"/>
      <c r="W336" s="62"/>
      <c r="X336" s="62"/>
      <c r="Y336" s="1759"/>
      <c r="Z336" s="1810">
        <v>0.6</v>
      </c>
      <c r="AA336" s="1810"/>
    </row>
    <row r="337" spans="1:27" s="343" customFormat="1" ht="25.5">
      <c r="A337" s="1330">
        <v>312</v>
      </c>
      <c r="B337" s="1784" t="s">
        <v>4918</v>
      </c>
      <c r="C337" s="1745" t="s">
        <v>4919</v>
      </c>
      <c r="D337" s="62"/>
      <c r="E337" s="1810">
        <v>0.8</v>
      </c>
      <c r="F337" s="1671"/>
      <c r="G337" s="1671"/>
      <c r="H337" s="1671"/>
      <c r="I337" s="2273"/>
      <c r="J337" s="2273"/>
      <c r="K337" s="2273"/>
      <c r="L337" s="1671"/>
      <c r="M337" s="2273"/>
      <c r="N337" s="2273"/>
      <c r="O337" s="2273"/>
      <c r="P337" s="1800">
        <v>0.8</v>
      </c>
      <c r="Q337" s="1800">
        <v>0.8</v>
      </c>
      <c r="R337" s="768" t="s">
        <v>607</v>
      </c>
      <c r="S337" s="2"/>
      <c r="T337" s="2"/>
      <c r="U337" s="2"/>
      <c r="V337" s="62"/>
      <c r="W337" s="62"/>
      <c r="X337" s="62"/>
      <c r="Y337" s="1759"/>
      <c r="Z337" s="1810">
        <v>0.8</v>
      </c>
      <c r="AA337" s="1810"/>
    </row>
    <row r="338" spans="1:27" s="343" customFormat="1" ht="38.25">
      <c r="A338" s="1330">
        <v>313</v>
      </c>
      <c r="B338" s="1784" t="s">
        <v>4920</v>
      </c>
      <c r="C338" s="1745" t="s">
        <v>4921</v>
      </c>
      <c r="D338" s="62"/>
      <c r="E338" s="1810">
        <v>0.4</v>
      </c>
      <c r="F338" s="1671"/>
      <c r="G338" s="1671"/>
      <c r="H338" s="1671"/>
      <c r="I338" s="2273"/>
      <c r="J338" s="2273"/>
      <c r="K338" s="2273"/>
      <c r="L338" s="1671"/>
      <c r="M338" s="2273"/>
      <c r="N338" s="2273"/>
      <c r="O338" s="2273"/>
      <c r="P338" s="1800">
        <v>0.4</v>
      </c>
      <c r="Q338" s="1800">
        <v>0.4</v>
      </c>
      <c r="R338" s="768" t="s">
        <v>607</v>
      </c>
      <c r="S338" s="2"/>
      <c r="T338" s="2"/>
      <c r="U338" s="2"/>
      <c r="V338" s="62"/>
      <c r="W338" s="62"/>
      <c r="X338" s="62"/>
      <c r="Y338" s="1759"/>
      <c r="Z338" s="1810">
        <v>0.4</v>
      </c>
      <c r="AA338" s="1810"/>
    </row>
    <row r="339" spans="1:27" s="343" customFormat="1" ht="25.5">
      <c r="A339" s="1330">
        <v>314</v>
      </c>
      <c r="B339" s="1784" t="s">
        <v>4922</v>
      </c>
      <c r="C339" s="1745" t="s">
        <v>4923</v>
      </c>
      <c r="D339" s="62"/>
      <c r="E339" s="1810">
        <v>0.2</v>
      </c>
      <c r="F339" s="1671"/>
      <c r="G339" s="1671"/>
      <c r="H339" s="1671"/>
      <c r="I339" s="2273"/>
      <c r="J339" s="2273"/>
      <c r="K339" s="2273"/>
      <c r="L339" s="1671"/>
      <c r="M339" s="2273"/>
      <c r="N339" s="2273"/>
      <c r="O339" s="2273"/>
      <c r="P339" s="1800">
        <v>0.2</v>
      </c>
      <c r="Q339" s="1800">
        <v>0.2</v>
      </c>
      <c r="R339" s="768" t="s">
        <v>607</v>
      </c>
      <c r="S339" s="2"/>
      <c r="T339" s="2"/>
      <c r="U339" s="2"/>
      <c r="V339" s="62"/>
      <c r="W339" s="62"/>
      <c r="X339" s="62"/>
      <c r="Y339" s="1759"/>
      <c r="Z339" s="1810">
        <v>0.2</v>
      </c>
      <c r="AA339" s="1810"/>
    </row>
    <row r="340" spans="1:27" s="343" customFormat="1" ht="25.5">
      <c r="A340" s="1330">
        <v>315</v>
      </c>
      <c r="B340" s="1784" t="s">
        <v>4924</v>
      </c>
      <c r="C340" s="1745" t="s">
        <v>4925</v>
      </c>
      <c r="D340" s="62"/>
      <c r="E340" s="1810">
        <v>0.1</v>
      </c>
      <c r="F340" s="1800">
        <v>0.1</v>
      </c>
      <c r="G340" s="1671"/>
      <c r="H340" s="1671"/>
      <c r="I340" s="2273"/>
      <c r="J340" s="2273"/>
      <c r="K340" s="2273"/>
      <c r="L340" s="1800">
        <v>0.1</v>
      </c>
      <c r="M340" s="2273"/>
      <c r="N340" s="2273"/>
      <c r="O340" s="2273"/>
      <c r="P340" s="1671"/>
      <c r="Q340" s="1671"/>
      <c r="R340" s="768" t="s">
        <v>55</v>
      </c>
      <c r="S340" s="2"/>
      <c r="T340" s="2"/>
      <c r="U340" s="2"/>
      <c r="V340" s="62"/>
      <c r="W340" s="62"/>
      <c r="X340" s="62"/>
      <c r="Y340" s="1759"/>
      <c r="Z340" s="1810">
        <v>0.1</v>
      </c>
      <c r="AA340" s="1810"/>
    </row>
    <row r="341" spans="1:27" s="343" customFormat="1" ht="38.25">
      <c r="A341" s="1330">
        <v>316</v>
      </c>
      <c r="B341" s="515" t="s">
        <v>4926</v>
      </c>
      <c r="C341" s="1331" t="s">
        <v>4927</v>
      </c>
      <c r="D341" s="247"/>
      <c r="E341" s="513">
        <v>1.3</v>
      </c>
      <c r="F341" s="1671"/>
      <c r="G341" s="1671"/>
      <c r="H341" s="1671"/>
      <c r="I341" s="2273"/>
      <c r="J341" s="2273"/>
      <c r="K341" s="2273"/>
      <c r="L341" s="1800"/>
      <c r="M341" s="2273"/>
      <c r="N341" s="2273"/>
      <c r="O341" s="2273"/>
      <c r="P341" s="1671">
        <v>1.3</v>
      </c>
      <c r="Q341" s="1800">
        <v>1.3</v>
      </c>
      <c r="R341" s="768" t="s">
        <v>607</v>
      </c>
      <c r="S341" s="2"/>
      <c r="T341" s="2"/>
      <c r="U341" s="2"/>
      <c r="V341" s="62"/>
      <c r="W341" s="62"/>
      <c r="X341" s="62"/>
      <c r="Y341" s="1759"/>
      <c r="Z341" s="1810"/>
      <c r="AA341" s="1810">
        <v>1.3</v>
      </c>
    </row>
    <row r="342" spans="1:27" s="343" customFormat="1" ht="38.25">
      <c r="A342" s="1330">
        <v>317</v>
      </c>
      <c r="B342" s="511" t="s">
        <v>4928</v>
      </c>
      <c r="C342" s="1331" t="s">
        <v>4929</v>
      </c>
      <c r="D342" s="247"/>
      <c r="E342" s="513">
        <v>0.4</v>
      </c>
      <c r="F342" s="1671"/>
      <c r="G342" s="1671"/>
      <c r="H342" s="1671"/>
      <c r="I342" s="2273"/>
      <c r="J342" s="2273"/>
      <c r="K342" s="2273"/>
      <c r="L342" s="1800"/>
      <c r="M342" s="2273"/>
      <c r="N342" s="2273"/>
      <c r="O342" s="2273"/>
      <c r="P342" s="1671">
        <v>0.4</v>
      </c>
      <c r="Q342" s="1800">
        <v>0.4</v>
      </c>
      <c r="R342" s="768" t="s">
        <v>607</v>
      </c>
      <c r="S342" s="2"/>
      <c r="T342" s="2"/>
      <c r="U342" s="2"/>
      <c r="V342" s="62"/>
      <c r="W342" s="62"/>
      <c r="X342" s="62"/>
      <c r="Y342" s="1759"/>
      <c r="Z342" s="1810"/>
      <c r="AA342" s="1810">
        <v>0.4</v>
      </c>
    </row>
    <row r="343" spans="1:27" s="343" customFormat="1" ht="38.25">
      <c r="A343" s="1330">
        <v>318</v>
      </c>
      <c r="B343" s="511" t="s">
        <v>4930</v>
      </c>
      <c r="C343" s="1331" t="s">
        <v>4931</v>
      </c>
      <c r="D343" s="247"/>
      <c r="E343" s="513">
        <v>0.5</v>
      </c>
      <c r="F343" s="1671"/>
      <c r="G343" s="1671"/>
      <c r="H343" s="1671"/>
      <c r="I343" s="2273"/>
      <c r="J343" s="2273"/>
      <c r="K343" s="2273"/>
      <c r="L343" s="1800"/>
      <c r="M343" s="2273"/>
      <c r="N343" s="2273"/>
      <c r="O343" s="2273"/>
      <c r="P343" s="1671">
        <v>0.5</v>
      </c>
      <c r="Q343" s="1800">
        <v>0.5</v>
      </c>
      <c r="R343" s="768" t="s">
        <v>607</v>
      </c>
      <c r="S343" s="2"/>
      <c r="T343" s="2"/>
      <c r="U343" s="2"/>
      <c r="V343" s="62"/>
      <c r="W343" s="62"/>
      <c r="X343" s="62"/>
      <c r="Y343" s="1759"/>
      <c r="Z343" s="1810"/>
      <c r="AA343" s="1810">
        <v>0.5</v>
      </c>
    </row>
    <row r="344" spans="1:27" s="343" customFormat="1">
      <c r="A344" s="1330">
        <v>319</v>
      </c>
      <c r="B344" s="511" t="s">
        <v>4932</v>
      </c>
      <c r="C344" s="1331" t="s">
        <v>4933</v>
      </c>
      <c r="D344" s="247"/>
      <c r="E344" s="513">
        <v>0.2</v>
      </c>
      <c r="F344" s="1671"/>
      <c r="G344" s="1671"/>
      <c r="H344" s="1671"/>
      <c r="I344" s="2273"/>
      <c r="J344" s="2273"/>
      <c r="K344" s="2273"/>
      <c r="L344" s="1800"/>
      <c r="M344" s="2273"/>
      <c r="N344" s="2273"/>
      <c r="O344" s="2273"/>
      <c r="P344" s="1671">
        <v>0.2</v>
      </c>
      <c r="Q344" s="1800">
        <v>0.2</v>
      </c>
      <c r="R344" s="768" t="s">
        <v>607</v>
      </c>
      <c r="S344" s="2"/>
      <c r="T344" s="2"/>
      <c r="U344" s="2"/>
      <c r="V344" s="62"/>
      <c r="W344" s="62"/>
      <c r="X344" s="62"/>
      <c r="Y344" s="1759"/>
      <c r="Z344" s="1810"/>
      <c r="AA344" s="1810">
        <v>0.2</v>
      </c>
    </row>
    <row r="345" spans="1:27" s="343" customFormat="1">
      <c r="A345" s="1330">
        <v>320</v>
      </c>
      <c r="B345" s="511" t="s">
        <v>4934</v>
      </c>
      <c r="C345" s="1331" t="s">
        <v>4935</v>
      </c>
      <c r="D345" s="247"/>
      <c r="E345" s="513">
        <v>0.5</v>
      </c>
      <c r="F345" s="1671"/>
      <c r="G345" s="1671"/>
      <c r="H345" s="1671"/>
      <c r="I345" s="2273"/>
      <c r="J345" s="2273"/>
      <c r="K345" s="2273"/>
      <c r="L345" s="1800"/>
      <c r="M345" s="2273"/>
      <c r="N345" s="2273"/>
      <c r="O345" s="2273"/>
      <c r="P345" s="1671">
        <v>0.5</v>
      </c>
      <c r="Q345" s="1800">
        <v>0.5</v>
      </c>
      <c r="R345" s="768" t="s">
        <v>607</v>
      </c>
      <c r="S345" s="2"/>
      <c r="T345" s="2"/>
      <c r="U345" s="2"/>
      <c r="V345" s="62"/>
      <c r="W345" s="62"/>
      <c r="X345" s="62"/>
      <c r="Y345" s="1759"/>
      <c r="Z345" s="1810"/>
      <c r="AA345" s="1810">
        <v>0.5</v>
      </c>
    </row>
    <row r="346" spans="1:27" s="343" customFormat="1">
      <c r="A346" s="1330">
        <v>321</v>
      </c>
      <c r="B346" s="511" t="s">
        <v>4936</v>
      </c>
      <c r="C346" s="1331" t="s">
        <v>4937</v>
      </c>
      <c r="D346" s="247"/>
      <c r="E346" s="513">
        <v>0.5</v>
      </c>
      <c r="F346" s="1671"/>
      <c r="G346" s="1671"/>
      <c r="H346" s="1671"/>
      <c r="I346" s="2273"/>
      <c r="J346" s="2273"/>
      <c r="K346" s="2273"/>
      <c r="L346" s="1800"/>
      <c r="M346" s="2273"/>
      <c r="N346" s="2273"/>
      <c r="O346" s="2273"/>
      <c r="P346" s="1671">
        <v>0.5</v>
      </c>
      <c r="Q346" s="1800">
        <v>0.5</v>
      </c>
      <c r="R346" s="768" t="s">
        <v>607</v>
      </c>
      <c r="S346" s="2"/>
      <c r="T346" s="2"/>
      <c r="U346" s="2"/>
      <c r="V346" s="62"/>
      <c r="W346" s="62"/>
      <c r="X346" s="62"/>
      <c r="Y346" s="1759"/>
      <c r="Z346" s="1810"/>
      <c r="AA346" s="1810">
        <v>0.5</v>
      </c>
    </row>
    <row r="347" spans="1:27" s="343" customFormat="1">
      <c r="A347" s="1330">
        <v>322</v>
      </c>
      <c r="B347" s="511" t="s">
        <v>4938</v>
      </c>
      <c r="C347" s="1331" t="s">
        <v>4939</v>
      </c>
      <c r="D347" s="247"/>
      <c r="E347" s="513">
        <v>0.2</v>
      </c>
      <c r="F347" s="1671"/>
      <c r="G347" s="1671"/>
      <c r="H347" s="1671"/>
      <c r="I347" s="2273"/>
      <c r="J347" s="2273"/>
      <c r="K347" s="2273"/>
      <c r="L347" s="1800"/>
      <c r="M347" s="2273"/>
      <c r="N347" s="2273"/>
      <c r="O347" s="2273"/>
      <c r="P347" s="1671">
        <v>0.2</v>
      </c>
      <c r="Q347" s="1800">
        <v>0.2</v>
      </c>
      <c r="R347" s="768" t="s">
        <v>607</v>
      </c>
      <c r="S347" s="2"/>
      <c r="T347" s="2"/>
      <c r="U347" s="2"/>
      <c r="V347" s="62"/>
      <c r="W347" s="62"/>
      <c r="X347" s="62"/>
      <c r="Y347" s="1759"/>
      <c r="Z347" s="1810"/>
      <c r="AA347" s="1810">
        <v>0.2</v>
      </c>
    </row>
    <row r="348" spans="1:27" s="343" customFormat="1">
      <c r="A348" s="1330">
        <v>323</v>
      </c>
      <c r="B348" s="511" t="s">
        <v>4940</v>
      </c>
      <c r="C348" s="1331" t="s">
        <v>4791</v>
      </c>
      <c r="D348" s="247"/>
      <c r="E348" s="513">
        <v>1.6</v>
      </c>
      <c r="F348" s="1800">
        <v>1.6</v>
      </c>
      <c r="G348" s="1671"/>
      <c r="H348" s="1671"/>
      <c r="I348" s="2273"/>
      <c r="J348" s="2273"/>
      <c r="K348" s="2273"/>
      <c r="L348" s="1800">
        <v>1.6</v>
      </c>
      <c r="M348" s="2273"/>
      <c r="N348" s="2273"/>
      <c r="O348" s="2273"/>
      <c r="P348" s="1671"/>
      <c r="Q348" s="1671"/>
      <c r="R348" s="768" t="s">
        <v>55</v>
      </c>
      <c r="S348" s="2"/>
      <c r="T348" s="2"/>
      <c r="U348" s="2"/>
      <c r="V348" s="62"/>
      <c r="W348" s="62"/>
      <c r="X348" s="62"/>
      <c r="Y348" s="1759"/>
      <c r="Z348" s="1808">
        <v>1.6</v>
      </c>
      <c r="AA348" s="1808"/>
    </row>
    <row r="349" spans="1:27" s="343" customFormat="1" ht="38.25">
      <c r="A349" s="1330">
        <v>324</v>
      </c>
      <c r="B349" s="1784" t="s">
        <v>4941</v>
      </c>
      <c r="C349" s="1802" t="s">
        <v>4942</v>
      </c>
      <c r="D349" s="62"/>
      <c r="E349" s="1793">
        <v>3</v>
      </c>
      <c r="F349" s="1671"/>
      <c r="G349" s="1671"/>
      <c r="H349" s="1671"/>
      <c r="I349" s="2273"/>
      <c r="J349" s="2273"/>
      <c r="K349" s="2273"/>
      <c r="L349" s="1671"/>
      <c r="M349" s="2273"/>
      <c r="N349" s="2273"/>
      <c r="O349" s="2273"/>
      <c r="P349" s="2761">
        <v>3</v>
      </c>
      <c r="Q349" s="2761">
        <v>3</v>
      </c>
      <c r="R349" s="768" t="s">
        <v>607</v>
      </c>
      <c r="S349" s="2"/>
      <c r="T349" s="2"/>
      <c r="U349" s="2"/>
      <c r="V349" s="62"/>
      <c r="W349" s="62"/>
      <c r="X349" s="62"/>
      <c r="Y349" s="1759"/>
      <c r="Z349" s="1793">
        <v>3</v>
      </c>
      <c r="AA349" s="1793"/>
    </row>
    <row r="350" spans="1:27" s="343" customFormat="1" ht="38.25">
      <c r="A350" s="1330">
        <v>325</v>
      </c>
      <c r="B350" s="1789" t="s">
        <v>4943</v>
      </c>
      <c r="C350" s="1802" t="s">
        <v>4944</v>
      </c>
      <c r="D350" s="62"/>
      <c r="E350" s="1793">
        <v>2</v>
      </c>
      <c r="F350" s="2761">
        <v>2</v>
      </c>
      <c r="G350" s="2761">
        <v>2</v>
      </c>
      <c r="H350" s="1671"/>
      <c r="I350" s="2273"/>
      <c r="J350" s="2273"/>
      <c r="K350" s="2273"/>
      <c r="L350" s="1671"/>
      <c r="M350" s="2273"/>
      <c r="N350" s="2273"/>
      <c r="O350" s="2273"/>
      <c r="P350" s="1671"/>
      <c r="Q350" s="1671"/>
      <c r="R350" s="768" t="s">
        <v>55</v>
      </c>
      <c r="S350" s="2"/>
      <c r="T350" s="2"/>
      <c r="U350" s="2"/>
      <c r="V350" s="62"/>
      <c r="W350" s="62"/>
      <c r="X350" s="1793">
        <v>2</v>
      </c>
      <c r="Y350" s="1759"/>
      <c r="Z350" s="1759"/>
      <c r="AA350" s="1793"/>
    </row>
    <row r="351" spans="1:27" s="343" customFormat="1">
      <c r="A351" s="1330">
        <v>326</v>
      </c>
      <c r="B351" s="1784" t="s">
        <v>4945</v>
      </c>
      <c r="C351" s="1802" t="s">
        <v>4946</v>
      </c>
      <c r="D351" s="62"/>
      <c r="E351" s="1793">
        <v>0.6</v>
      </c>
      <c r="F351" s="1671"/>
      <c r="G351" s="1671"/>
      <c r="H351" s="1671"/>
      <c r="I351" s="2273"/>
      <c r="J351" s="2273"/>
      <c r="K351" s="2273"/>
      <c r="L351" s="1671"/>
      <c r="M351" s="2273"/>
      <c r="N351" s="2273"/>
      <c r="O351" s="2273"/>
      <c r="P351" s="1793">
        <v>0.6</v>
      </c>
      <c r="Q351" s="1813">
        <v>0.6</v>
      </c>
      <c r="R351" s="768" t="s">
        <v>607</v>
      </c>
      <c r="S351" s="2"/>
      <c r="T351" s="2"/>
      <c r="U351" s="2"/>
      <c r="V351" s="1795"/>
      <c r="W351" s="1795"/>
      <c r="X351" s="1813"/>
      <c r="Y351" s="1796"/>
      <c r="Z351" s="1813">
        <v>0.6</v>
      </c>
      <c r="AA351" s="1813"/>
    </row>
    <row r="352" spans="1:27" ht="25.5" customHeight="1">
      <c r="A352" s="525"/>
      <c r="B352" s="1815" t="s">
        <v>16296</v>
      </c>
      <c r="C352" s="1824"/>
      <c r="D352" s="1817"/>
      <c r="E352" s="1819">
        <f>SUM(E293:E351)</f>
        <v>59.050000000000004</v>
      </c>
      <c r="F352" s="1819">
        <f t="shared" ref="F352:H352" si="69">SUM(F293:F351)</f>
        <v>8.9999999999999982</v>
      </c>
      <c r="G352" s="1819">
        <f t="shared" si="69"/>
        <v>2.7</v>
      </c>
      <c r="H352" s="1819">
        <f t="shared" si="69"/>
        <v>0</v>
      </c>
      <c r="I352" s="1819">
        <f t="shared" ref="I352" si="70">SUM(I293:I351)</f>
        <v>0</v>
      </c>
      <c r="J352" s="1819">
        <f t="shared" ref="J352:K352" si="71">SUM(J293:J351)</f>
        <v>0</v>
      </c>
      <c r="K352" s="1819">
        <f t="shared" si="71"/>
        <v>0</v>
      </c>
      <c r="L352" s="1819">
        <f t="shared" ref="L352" si="72">SUM(L293:L351)</f>
        <v>6.2999999999999989</v>
      </c>
      <c r="M352" s="1819">
        <f>SUM(M293:M351)</f>
        <v>0</v>
      </c>
      <c r="N352" s="1819">
        <f t="shared" ref="N352" si="73">SUM(N293:N351)</f>
        <v>0</v>
      </c>
      <c r="O352" s="1819">
        <f t="shared" ref="O352" si="74">SUM(O293:O351)</f>
        <v>0</v>
      </c>
      <c r="P352" s="1819">
        <f t="shared" ref="P352" si="75">SUM(P293:P351)</f>
        <v>50.05</v>
      </c>
      <c r="Q352" s="1819">
        <f t="shared" ref="Q352" si="76">SUM(Q293:Q351)</f>
        <v>50.05</v>
      </c>
      <c r="R352" s="1819">
        <f>SUM(R293:R351)</f>
        <v>0</v>
      </c>
      <c r="S352" s="1819">
        <f t="shared" ref="S352" si="77">SUM(S293:S351)</f>
        <v>0</v>
      </c>
      <c r="T352" s="1819">
        <f t="shared" ref="T352" si="78">SUM(T293:T351)</f>
        <v>0</v>
      </c>
      <c r="U352" s="1819">
        <f t="shared" ref="U352" si="79">SUM(U293:U351)</f>
        <v>0</v>
      </c>
      <c r="V352" s="1819">
        <f t="shared" ref="V352" si="80">SUM(V293:V351)</f>
        <v>0</v>
      </c>
      <c r="W352" s="1819">
        <f t="shared" ref="W352" si="81">SUM(W293:W351)</f>
        <v>0</v>
      </c>
      <c r="X352" s="1819">
        <f t="shared" ref="X352" si="82">SUM(X293:X351)</f>
        <v>2</v>
      </c>
      <c r="Y352" s="1819">
        <f t="shared" ref="Y352" si="83">SUM(Y293:Y351)</f>
        <v>3.8</v>
      </c>
      <c r="Z352" s="1819">
        <f>SUM(Z293:Z351)</f>
        <v>36.450000000000003</v>
      </c>
      <c r="AA352" s="1819">
        <f t="shared" ref="AA352" si="84">SUM(AA293:AA351)</f>
        <v>16.8</v>
      </c>
    </row>
    <row r="353" spans="1:27" s="343" customFormat="1" ht="24" customHeight="1">
      <c r="A353" s="1330"/>
      <c r="B353" s="1822" t="s">
        <v>4947</v>
      </c>
      <c r="C353" s="1820"/>
      <c r="D353" s="1820"/>
      <c r="E353" s="1820"/>
      <c r="F353" s="1820"/>
      <c r="G353" s="1820"/>
      <c r="H353" s="1820"/>
      <c r="I353" s="1820"/>
      <c r="J353" s="1820"/>
      <c r="K353" s="1820"/>
      <c r="L353" s="1820"/>
      <c r="M353" s="1820"/>
      <c r="N353" s="1820"/>
      <c r="O353" s="1820"/>
      <c r="P353" s="1820"/>
      <c r="Q353" s="1820"/>
      <c r="R353" s="1820"/>
      <c r="S353" s="1820"/>
      <c r="T353" s="1820"/>
      <c r="U353" s="1820"/>
      <c r="V353" s="1820"/>
      <c r="W353" s="1820"/>
      <c r="X353" s="1820"/>
      <c r="Y353" s="1820"/>
      <c r="Z353" s="1820"/>
      <c r="AA353" s="1821"/>
    </row>
    <row r="354" spans="1:27" s="343" customFormat="1" ht="25.5">
      <c r="A354" s="1330">
        <v>327</v>
      </c>
      <c r="B354" s="1784" t="s">
        <v>4948</v>
      </c>
      <c r="C354" s="1745" t="s">
        <v>4949</v>
      </c>
      <c r="D354" s="62"/>
      <c r="E354" s="1808">
        <v>1</v>
      </c>
      <c r="F354" s="1671"/>
      <c r="G354" s="1671"/>
      <c r="H354" s="1671"/>
      <c r="I354" s="2273"/>
      <c r="J354" s="2273"/>
      <c r="K354" s="2273"/>
      <c r="L354" s="1671"/>
      <c r="M354" s="2273"/>
      <c r="N354" s="2273"/>
      <c r="O354" s="2273"/>
      <c r="P354" s="1800">
        <v>1</v>
      </c>
      <c r="Q354" s="1801">
        <v>1</v>
      </c>
      <c r="R354" s="2760" t="s">
        <v>607</v>
      </c>
      <c r="S354" s="2"/>
      <c r="T354" s="2"/>
      <c r="U354" s="2"/>
      <c r="V354" s="1691"/>
      <c r="W354" s="1691"/>
      <c r="X354" s="1691"/>
      <c r="Y354" s="1788"/>
      <c r="Z354" s="1809">
        <v>1</v>
      </c>
      <c r="AA354" s="1809"/>
    </row>
    <row r="355" spans="1:27" s="343" customFormat="1" ht="25.5">
      <c r="A355" s="1330">
        <v>328</v>
      </c>
      <c r="B355" s="1784" t="s">
        <v>4950</v>
      </c>
      <c r="C355" s="1745" t="s">
        <v>4951</v>
      </c>
      <c r="D355" s="62"/>
      <c r="E355" s="1808">
        <v>0.2</v>
      </c>
      <c r="F355" s="1671"/>
      <c r="G355" s="1671"/>
      <c r="H355" s="1671"/>
      <c r="I355" s="2273"/>
      <c r="J355" s="2273"/>
      <c r="K355" s="2273"/>
      <c r="L355" s="1671"/>
      <c r="M355" s="2273"/>
      <c r="N355" s="2273"/>
      <c r="O355" s="2273"/>
      <c r="P355" s="1800">
        <v>0.2</v>
      </c>
      <c r="Q355" s="1800">
        <v>0.2</v>
      </c>
      <c r="R355" s="1671" t="s">
        <v>607</v>
      </c>
      <c r="S355" s="2"/>
      <c r="T355" s="2"/>
      <c r="U355" s="2"/>
      <c r="V355" s="62"/>
      <c r="W355" s="62"/>
      <c r="X355" s="62"/>
      <c r="Y355" s="1759"/>
      <c r="Z355" s="1808">
        <v>0.2</v>
      </c>
      <c r="AA355" s="1808"/>
    </row>
    <row r="356" spans="1:27" s="343" customFormat="1" ht="15" customHeight="1">
      <c r="A356" s="1330">
        <v>329</v>
      </c>
      <c r="B356" s="1784" t="s">
        <v>4952</v>
      </c>
      <c r="C356" s="1745" t="s">
        <v>4953</v>
      </c>
      <c r="D356" s="62"/>
      <c r="E356" s="1808">
        <v>1</v>
      </c>
      <c r="F356" s="1671"/>
      <c r="G356" s="1671"/>
      <c r="H356" s="1671"/>
      <c r="I356" s="2273"/>
      <c r="J356" s="2273"/>
      <c r="K356" s="2273"/>
      <c r="L356" s="1671"/>
      <c r="M356" s="2273"/>
      <c r="N356" s="2273"/>
      <c r="O356" s="2273"/>
      <c r="P356" s="1800">
        <v>1</v>
      </c>
      <c r="Q356" s="1800">
        <v>1</v>
      </c>
      <c r="R356" s="1671" t="s">
        <v>607</v>
      </c>
      <c r="S356" s="2"/>
      <c r="T356" s="2"/>
      <c r="U356" s="2"/>
      <c r="V356" s="62"/>
      <c r="W356" s="62"/>
      <c r="X356" s="62"/>
      <c r="Y356" s="1759"/>
      <c r="Z356" s="1808">
        <v>1</v>
      </c>
      <c r="AA356" s="1808"/>
    </row>
    <row r="357" spans="1:27" s="343" customFormat="1">
      <c r="A357" s="3198">
        <v>330</v>
      </c>
      <c r="B357" s="3199" t="s">
        <v>4954</v>
      </c>
      <c r="C357" s="1745" t="s">
        <v>4955</v>
      </c>
      <c r="D357" s="62"/>
      <c r="E357" s="1804">
        <v>0.5</v>
      </c>
      <c r="F357" s="1746">
        <v>0.5</v>
      </c>
      <c r="G357" s="1671"/>
      <c r="H357" s="1671"/>
      <c r="I357" s="2273"/>
      <c r="J357" s="2273"/>
      <c r="K357" s="2273"/>
      <c r="L357" s="1746">
        <v>0.5</v>
      </c>
      <c r="M357" s="2273"/>
      <c r="N357" s="2273"/>
      <c r="O357" s="2273"/>
      <c r="P357" s="1671"/>
      <c r="Q357" s="1671"/>
      <c r="R357" s="1671" t="s">
        <v>55</v>
      </c>
      <c r="S357" s="2"/>
      <c r="T357" s="2"/>
      <c r="U357" s="2"/>
      <c r="V357" s="62"/>
      <c r="W357" s="62"/>
      <c r="X357" s="62"/>
      <c r="Y357" s="1759"/>
      <c r="Z357" s="1804">
        <v>0.5</v>
      </c>
      <c r="AA357" s="1804"/>
    </row>
    <row r="358" spans="1:27" s="343" customFormat="1">
      <c r="A358" s="3198"/>
      <c r="B358" s="3199"/>
      <c r="C358" s="62"/>
      <c r="D358" s="62"/>
      <c r="E358" s="1758">
        <v>5</v>
      </c>
      <c r="F358" s="1671"/>
      <c r="G358" s="1671"/>
      <c r="H358" s="1671"/>
      <c r="I358" s="2273"/>
      <c r="J358" s="2273"/>
      <c r="K358" s="2273"/>
      <c r="L358" s="1671"/>
      <c r="M358" s="2273"/>
      <c r="N358" s="2273"/>
      <c r="O358" s="2273"/>
      <c r="P358" s="1746">
        <v>5</v>
      </c>
      <c r="Q358" s="1746">
        <v>5</v>
      </c>
      <c r="R358" s="1671" t="s">
        <v>607</v>
      </c>
      <c r="S358" s="2"/>
      <c r="T358" s="2"/>
      <c r="U358" s="2"/>
      <c r="V358" s="62"/>
      <c r="W358" s="62"/>
      <c r="X358" s="62"/>
      <c r="Y358" s="1759"/>
      <c r="Z358" s="1758">
        <v>5</v>
      </c>
      <c r="AA358" s="1758"/>
    </row>
    <row r="359" spans="1:27" s="343" customFormat="1">
      <c r="A359" s="1330">
        <v>331</v>
      </c>
      <c r="B359" s="1784" t="s">
        <v>4956</v>
      </c>
      <c r="C359" s="1745" t="s">
        <v>4957</v>
      </c>
      <c r="D359" s="62"/>
      <c r="E359" s="1808">
        <v>0.5</v>
      </c>
      <c r="F359" s="1671"/>
      <c r="G359" s="1671"/>
      <c r="H359" s="1671"/>
      <c r="I359" s="2273"/>
      <c r="J359" s="2273"/>
      <c r="K359" s="2273"/>
      <c r="L359" s="1671"/>
      <c r="M359" s="2273"/>
      <c r="N359" s="2273"/>
      <c r="O359" s="2273"/>
      <c r="P359" s="1800">
        <v>0.5</v>
      </c>
      <c r="Q359" s="1800">
        <v>0.5</v>
      </c>
      <c r="R359" s="1671" t="s">
        <v>607</v>
      </c>
      <c r="S359" s="2"/>
      <c r="T359" s="2"/>
      <c r="U359" s="2"/>
      <c r="V359" s="62"/>
      <c r="W359" s="62"/>
      <c r="X359" s="62"/>
      <c r="Y359" s="1759"/>
      <c r="Z359" s="1808">
        <v>0.5</v>
      </c>
      <c r="AA359" s="1808"/>
    </row>
    <row r="360" spans="1:27" s="343" customFormat="1" ht="25.5">
      <c r="A360" s="1330">
        <v>332</v>
      </c>
      <c r="B360" s="1784" t="s">
        <v>4958</v>
      </c>
      <c r="C360" s="1745" t="s">
        <v>4959</v>
      </c>
      <c r="D360" s="62"/>
      <c r="E360" s="1808">
        <v>7.2</v>
      </c>
      <c r="F360" s="1671"/>
      <c r="G360" s="1671"/>
      <c r="H360" s="1671"/>
      <c r="I360" s="2273"/>
      <c r="J360" s="2273"/>
      <c r="K360" s="2273"/>
      <c r="L360" s="1671"/>
      <c r="M360" s="2273"/>
      <c r="N360" s="2273"/>
      <c r="O360" s="2273"/>
      <c r="P360" s="1800">
        <v>7.2</v>
      </c>
      <c r="Q360" s="1800">
        <v>7.2</v>
      </c>
      <c r="R360" s="1671" t="s">
        <v>607</v>
      </c>
      <c r="S360" s="2"/>
      <c r="T360" s="2"/>
      <c r="U360" s="2"/>
      <c r="V360" s="62"/>
      <c r="W360" s="62"/>
      <c r="X360" s="62"/>
      <c r="Y360" s="1808">
        <v>7.2</v>
      </c>
      <c r="Z360" s="1759"/>
      <c r="AA360" s="1808"/>
    </row>
    <row r="361" spans="1:27" s="343" customFormat="1">
      <c r="A361" s="1330">
        <v>333</v>
      </c>
      <c r="B361" s="1784" t="s">
        <v>4960</v>
      </c>
      <c r="C361" s="1745" t="s">
        <v>4961</v>
      </c>
      <c r="D361" s="62"/>
      <c r="E361" s="1808">
        <v>0.5</v>
      </c>
      <c r="F361" s="1671"/>
      <c r="G361" s="1671"/>
      <c r="H361" s="1671"/>
      <c r="I361" s="2273"/>
      <c r="J361" s="2273"/>
      <c r="K361" s="2273"/>
      <c r="L361" s="1671"/>
      <c r="M361" s="2273"/>
      <c r="N361" s="2273"/>
      <c r="O361" s="2273"/>
      <c r="P361" s="1800">
        <v>0.5</v>
      </c>
      <c r="Q361" s="1800">
        <v>0.5</v>
      </c>
      <c r="R361" s="1671" t="s">
        <v>607</v>
      </c>
      <c r="S361" s="2"/>
      <c r="T361" s="2"/>
      <c r="U361" s="2"/>
      <c r="V361" s="62"/>
      <c r="W361" s="62"/>
      <c r="X361" s="62"/>
      <c r="Y361" s="1759"/>
      <c r="Z361" s="1808">
        <v>0.5</v>
      </c>
      <c r="AA361" s="1808"/>
    </row>
    <row r="362" spans="1:27" s="343" customFormat="1" ht="25.5">
      <c r="A362" s="1330">
        <v>334</v>
      </c>
      <c r="B362" s="1784" t="s">
        <v>4962</v>
      </c>
      <c r="C362" s="1745" t="s">
        <v>4935</v>
      </c>
      <c r="D362" s="62"/>
      <c r="E362" s="1808">
        <v>1</v>
      </c>
      <c r="F362" s="1671"/>
      <c r="G362" s="1671"/>
      <c r="H362" s="1671"/>
      <c r="I362" s="2273"/>
      <c r="J362" s="2273"/>
      <c r="K362" s="2273"/>
      <c r="L362" s="1671"/>
      <c r="M362" s="2273"/>
      <c r="N362" s="2273"/>
      <c r="O362" s="2273"/>
      <c r="P362" s="1800">
        <v>1</v>
      </c>
      <c r="Q362" s="1800">
        <v>1</v>
      </c>
      <c r="R362" s="1671" t="s">
        <v>607</v>
      </c>
      <c r="S362" s="2"/>
      <c r="T362" s="2"/>
      <c r="U362" s="2"/>
      <c r="V362" s="62"/>
      <c r="W362" s="62"/>
      <c r="X362" s="62"/>
      <c r="Y362" s="1759"/>
      <c r="Z362" s="1808">
        <v>1</v>
      </c>
      <c r="AA362" s="1808"/>
    </row>
    <row r="363" spans="1:27" s="343" customFormat="1">
      <c r="A363" s="1330">
        <v>335</v>
      </c>
      <c r="B363" s="1784" t="s">
        <v>4963</v>
      </c>
      <c r="C363" s="1745" t="s">
        <v>4964</v>
      </c>
      <c r="D363" s="62"/>
      <c r="E363" s="1808">
        <v>1.5</v>
      </c>
      <c r="F363" s="1671"/>
      <c r="G363" s="1671"/>
      <c r="H363" s="1671"/>
      <c r="I363" s="2273"/>
      <c r="J363" s="2273"/>
      <c r="K363" s="2273"/>
      <c r="L363" s="1671"/>
      <c r="M363" s="2273"/>
      <c r="N363" s="2273"/>
      <c r="O363" s="2273"/>
      <c r="P363" s="1800">
        <v>1.5</v>
      </c>
      <c r="Q363" s="1800">
        <v>1.5</v>
      </c>
      <c r="R363" s="1671" t="s">
        <v>607</v>
      </c>
      <c r="S363" s="2"/>
      <c r="T363" s="2"/>
      <c r="U363" s="2"/>
      <c r="V363" s="62"/>
      <c r="W363" s="62"/>
      <c r="X363" s="62"/>
      <c r="Y363" s="1759"/>
      <c r="Z363" s="1808">
        <v>1.5</v>
      </c>
      <c r="AA363" s="1808"/>
    </row>
    <row r="364" spans="1:27" s="343" customFormat="1">
      <c r="A364" s="1330">
        <v>336</v>
      </c>
      <c r="B364" s="1784" t="s">
        <v>4965</v>
      </c>
      <c r="C364" s="1745" t="s">
        <v>4966</v>
      </c>
      <c r="D364" s="62"/>
      <c r="E364" s="1808">
        <v>0.3</v>
      </c>
      <c r="F364" s="1671"/>
      <c r="G364" s="1671"/>
      <c r="H364" s="1671"/>
      <c r="I364" s="2273"/>
      <c r="J364" s="2273"/>
      <c r="K364" s="2273"/>
      <c r="L364" s="1671"/>
      <c r="M364" s="2273"/>
      <c r="N364" s="2273"/>
      <c r="O364" s="2273"/>
      <c r="P364" s="1800">
        <v>0.3</v>
      </c>
      <c r="Q364" s="1800">
        <v>0.3</v>
      </c>
      <c r="R364" s="1671" t="s">
        <v>607</v>
      </c>
      <c r="S364" s="2"/>
      <c r="T364" s="2"/>
      <c r="U364" s="2"/>
      <c r="V364" s="62"/>
      <c r="W364" s="62"/>
      <c r="X364" s="62"/>
      <c r="Y364" s="1759"/>
      <c r="Z364" s="1759"/>
      <c r="AA364" s="1808">
        <v>0.3</v>
      </c>
    </row>
    <row r="365" spans="1:27" s="343" customFormat="1" ht="25.5">
      <c r="A365" s="1330">
        <v>337</v>
      </c>
      <c r="B365" s="1784" t="s">
        <v>4967</v>
      </c>
      <c r="C365" s="1745" t="s">
        <v>4968</v>
      </c>
      <c r="D365" s="62"/>
      <c r="E365" s="1808">
        <v>2</v>
      </c>
      <c r="F365" s="1671"/>
      <c r="G365" s="1671"/>
      <c r="H365" s="1671"/>
      <c r="I365" s="2273"/>
      <c r="J365" s="2273"/>
      <c r="K365" s="2273"/>
      <c r="L365" s="1671"/>
      <c r="M365" s="2273"/>
      <c r="N365" s="2273"/>
      <c r="O365" s="2273"/>
      <c r="P365" s="1800">
        <v>2</v>
      </c>
      <c r="Q365" s="1800">
        <v>2</v>
      </c>
      <c r="R365" s="1671" t="s">
        <v>607</v>
      </c>
      <c r="S365" s="2"/>
      <c r="T365" s="2"/>
      <c r="U365" s="2"/>
      <c r="V365" s="62"/>
      <c r="W365" s="62"/>
      <c r="X365" s="62"/>
      <c r="Y365" s="1759"/>
      <c r="Z365" s="1759"/>
      <c r="AA365" s="1808">
        <v>2</v>
      </c>
    </row>
    <row r="366" spans="1:27" s="343" customFormat="1" ht="38.25">
      <c r="A366" s="1330">
        <v>338</v>
      </c>
      <c r="B366" s="1784" t="s">
        <v>4969</v>
      </c>
      <c r="C366" s="1745" t="s">
        <v>4970</v>
      </c>
      <c r="D366" s="62"/>
      <c r="E366" s="1808">
        <v>3.2</v>
      </c>
      <c r="F366" s="1671"/>
      <c r="G366" s="1671"/>
      <c r="H366" s="1671"/>
      <c r="I366" s="2273"/>
      <c r="J366" s="2273"/>
      <c r="K366" s="2273"/>
      <c r="L366" s="1671"/>
      <c r="M366" s="2273"/>
      <c r="N366" s="2273"/>
      <c r="O366" s="2273"/>
      <c r="P366" s="1800">
        <v>3.2</v>
      </c>
      <c r="Q366" s="1800">
        <v>3.2</v>
      </c>
      <c r="R366" s="1671" t="s">
        <v>607</v>
      </c>
      <c r="S366" s="2"/>
      <c r="T366" s="2"/>
      <c r="U366" s="2"/>
      <c r="V366" s="62"/>
      <c r="W366" s="62"/>
      <c r="X366" s="62"/>
      <c r="Y366" s="1759"/>
      <c r="Z366" s="1808">
        <v>3.2</v>
      </c>
      <c r="AA366" s="1808"/>
    </row>
    <row r="367" spans="1:27" s="343" customFormat="1">
      <c r="A367" s="1330">
        <v>339</v>
      </c>
      <c r="B367" s="1784" t="s">
        <v>4971</v>
      </c>
      <c r="C367" s="1745" t="s">
        <v>4972</v>
      </c>
      <c r="D367" s="62"/>
      <c r="E367" s="1808">
        <v>0.7</v>
      </c>
      <c r="F367" s="1671"/>
      <c r="G367" s="1671"/>
      <c r="H367" s="1671"/>
      <c r="I367" s="2273"/>
      <c r="J367" s="2273"/>
      <c r="K367" s="2273"/>
      <c r="L367" s="1671"/>
      <c r="M367" s="2273"/>
      <c r="N367" s="2273"/>
      <c r="O367" s="2273"/>
      <c r="P367" s="1800">
        <v>0.7</v>
      </c>
      <c r="Q367" s="1800">
        <v>0.7</v>
      </c>
      <c r="R367" s="1671" t="s">
        <v>607</v>
      </c>
      <c r="S367" s="2"/>
      <c r="T367" s="2"/>
      <c r="U367" s="2"/>
      <c r="V367" s="62"/>
      <c r="W367" s="62"/>
      <c r="X367" s="62"/>
      <c r="Y367" s="1759"/>
      <c r="Z367" s="1759"/>
      <c r="AA367" s="1808">
        <v>0.7</v>
      </c>
    </row>
    <row r="368" spans="1:27" s="343" customFormat="1">
      <c r="A368" s="1330">
        <v>340</v>
      </c>
      <c r="B368" s="1784" t="s">
        <v>4973</v>
      </c>
      <c r="C368" s="1745" t="s">
        <v>4974</v>
      </c>
      <c r="D368" s="62"/>
      <c r="E368" s="1808">
        <v>0.9</v>
      </c>
      <c r="F368" s="1671"/>
      <c r="G368" s="1671"/>
      <c r="H368" s="1671"/>
      <c r="I368" s="2273"/>
      <c r="J368" s="2273"/>
      <c r="K368" s="2273"/>
      <c r="L368" s="1671"/>
      <c r="M368" s="2273"/>
      <c r="N368" s="2273"/>
      <c r="O368" s="2273"/>
      <c r="P368" s="1800">
        <v>0.9</v>
      </c>
      <c r="Q368" s="1800">
        <v>0.9</v>
      </c>
      <c r="R368" s="1671" t="s">
        <v>607</v>
      </c>
      <c r="S368" s="2"/>
      <c r="T368" s="2"/>
      <c r="U368" s="2"/>
      <c r="V368" s="62"/>
      <c r="W368" s="62"/>
      <c r="X368" s="62"/>
      <c r="Y368" s="1759"/>
      <c r="Z368" s="1759"/>
      <c r="AA368" s="1808">
        <v>0.9</v>
      </c>
    </row>
    <row r="369" spans="1:27" s="343" customFormat="1">
      <c r="A369" s="1330">
        <v>341</v>
      </c>
      <c r="B369" s="1784" t="s">
        <v>4975</v>
      </c>
      <c r="C369" s="1745" t="s">
        <v>4976</v>
      </c>
      <c r="D369" s="62"/>
      <c r="E369" s="1808">
        <v>1.3</v>
      </c>
      <c r="F369" s="1671"/>
      <c r="G369" s="1671"/>
      <c r="H369" s="1671"/>
      <c r="I369" s="2273"/>
      <c r="J369" s="2273"/>
      <c r="K369" s="2273"/>
      <c r="L369" s="1671"/>
      <c r="M369" s="2273"/>
      <c r="N369" s="2273"/>
      <c r="O369" s="2273"/>
      <c r="P369" s="1800">
        <v>1.3</v>
      </c>
      <c r="Q369" s="1800">
        <v>1.3</v>
      </c>
      <c r="R369" s="1671" t="s">
        <v>607</v>
      </c>
      <c r="S369" s="2"/>
      <c r="T369" s="2"/>
      <c r="U369" s="2"/>
      <c r="V369" s="62"/>
      <c r="W369" s="62"/>
      <c r="X369" s="62"/>
      <c r="Y369" s="1759"/>
      <c r="Z369" s="1808">
        <v>1.3</v>
      </c>
      <c r="AA369" s="1808"/>
    </row>
    <row r="370" spans="1:27" s="343" customFormat="1">
      <c r="A370" s="1330">
        <v>342</v>
      </c>
      <c r="B370" s="1784" t="s">
        <v>4977</v>
      </c>
      <c r="C370" s="1745" t="s">
        <v>4978</v>
      </c>
      <c r="D370" s="62"/>
      <c r="E370" s="1808">
        <v>1.1000000000000001</v>
      </c>
      <c r="F370" s="1671"/>
      <c r="G370" s="1671"/>
      <c r="H370" s="1671"/>
      <c r="I370" s="2273"/>
      <c r="J370" s="2273"/>
      <c r="K370" s="2273"/>
      <c r="L370" s="1671"/>
      <c r="M370" s="2273"/>
      <c r="N370" s="2273"/>
      <c r="O370" s="2273"/>
      <c r="P370" s="1800">
        <v>1.1000000000000001</v>
      </c>
      <c r="Q370" s="1800">
        <v>1.1000000000000001</v>
      </c>
      <c r="R370" s="1671" t="s">
        <v>607</v>
      </c>
      <c r="S370" s="2"/>
      <c r="T370" s="2"/>
      <c r="U370" s="2"/>
      <c r="V370" s="62"/>
      <c r="W370" s="62"/>
      <c r="X370" s="62"/>
      <c r="Y370" s="1759"/>
      <c r="Z370" s="1808">
        <v>1.1000000000000001</v>
      </c>
      <c r="AA370" s="1808"/>
    </row>
    <row r="371" spans="1:27" s="343" customFormat="1">
      <c r="A371" s="1330">
        <v>343</v>
      </c>
      <c r="B371" s="1784" t="s">
        <v>4979</v>
      </c>
      <c r="C371" s="1745" t="s">
        <v>4980</v>
      </c>
      <c r="D371" s="62"/>
      <c r="E371" s="1808">
        <v>1</v>
      </c>
      <c r="F371" s="1671"/>
      <c r="G371" s="1671"/>
      <c r="H371" s="1671"/>
      <c r="I371" s="2273"/>
      <c r="J371" s="2273"/>
      <c r="K371" s="2273"/>
      <c r="L371" s="1671"/>
      <c r="M371" s="2273"/>
      <c r="N371" s="2273"/>
      <c r="O371" s="2273"/>
      <c r="P371" s="1800">
        <v>1</v>
      </c>
      <c r="Q371" s="1800">
        <v>1</v>
      </c>
      <c r="R371" s="1671" t="s">
        <v>607</v>
      </c>
      <c r="S371" s="2"/>
      <c r="T371" s="2"/>
      <c r="U371" s="2"/>
      <c r="V371" s="62"/>
      <c r="W371" s="62"/>
      <c r="X371" s="62"/>
      <c r="Y371" s="1759"/>
      <c r="Z371" s="1808">
        <v>1</v>
      </c>
      <c r="AA371" s="1808"/>
    </row>
    <row r="372" spans="1:27" s="343" customFormat="1">
      <c r="A372" s="1330">
        <v>344</v>
      </c>
      <c r="B372" s="1784" t="s">
        <v>4981</v>
      </c>
      <c r="C372" s="1745" t="s">
        <v>4982</v>
      </c>
      <c r="D372" s="62"/>
      <c r="E372" s="1808">
        <v>1</v>
      </c>
      <c r="F372" s="1671"/>
      <c r="G372" s="1671"/>
      <c r="H372" s="1671"/>
      <c r="I372" s="2273"/>
      <c r="J372" s="2273"/>
      <c r="K372" s="2273"/>
      <c r="L372" s="1671"/>
      <c r="M372" s="2273"/>
      <c r="N372" s="2273"/>
      <c r="O372" s="2273"/>
      <c r="P372" s="1800">
        <v>1</v>
      </c>
      <c r="Q372" s="1800">
        <v>1</v>
      </c>
      <c r="R372" s="1671" t="s">
        <v>607</v>
      </c>
      <c r="S372" s="2"/>
      <c r="T372" s="2"/>
      <c r="U372" s="2"/>
      <c r="V372" s="62"/>
      <c r="W372" s="62"/>
      <c r="X372" s="62"/>
      <c r="Y372" s="1759"/>
      <c r="Z372" s="1808">
        <v>1</v>
      </c>
      <c r="AA372" s="1808"/>
    </row>
    <row r="373" spans="1:27" s="343" customFormat="1">
      <c r="A373" s="1330">
        <v>345</v>
      </c>
      <c r="B373" s="1784" t="s">
        <v>4983</v>
      </c>
      <c r="C373" s="1745" t="s">
        <v>4984</v>
      </c>
      <c r="D373" s="62"/>
      <c r="E373" s="1808">
        <v>0.7</v>
      </c>
      <c r="F373" s="1671"/>
      <c r="G373" s="1671"/>
      <c r="H373" s="1671"/>
      <c r="I373" s="2273"/>
      <c r="J373" s="2273"/>
      <c r="K373" s="2273"/>
      <c r="L373" s="1671"/>
      <c r="M373" s="2273"/>
      <c r="N373" s="2273"/>
      <c r="O373" s="2273"/>
      <c r="P373" s="1800">
        <v>0.7</v>
      </c>
      <c r="Q373" s="1800">
        <v>0.7</v>
      </c>
      <c r="R373" s="1671" t="s">
        <v>607</v>
      </c>
      <c r="S373" s="2"/>
      <c r="T373" s="2"/>
      <c r="U373" s="2"/>
      <c r="V373" s="62"/>
      <c r="W373" s="62"/>
      <c r="X373" s="62"/>
      <c r="Y373" s="1759"/>
      <c r="Z373" s="1808">
        <v>0.7</v>
      </c>
      <c r="AA373" s="1808"/>
    </row>
    <row r="374" spans="1:27" s="343" customFormat="1">
      <c r="A374" s="1330">
        <v>346</v>
      </c>
      <c r="B374" s="1784" t="s">
        <v>4985</v>
      </c>
      <c r="C374" s="1745" t="s">
        <v>4986</v>
      </c>
      <c r="D374" s="62"/>
      <c r="E374" s="1808">
        <v>0.7</v>
      </c>
      <c r="F374" s="1671"/>
      <c r="G374" s="1671"/>
      <c r="H374" s="1671"/>
      <c r="I374" s="2273"/>
      <c r="J374" s="2273"/>
      <c r="K374" s="2273"/>
      <c r="L374" s="1671"/>
      <c r="M374" s="2273"/>
      <c r="N374" s="2273"/>
      <c r="O374" s="2273"/>
      <c r="P374" s="1800">
        <v>0.7</v>
      </c>
      <c r="Q374" s="1800">
        <v>0.7</v>
      </c>
      <c r="R374" s="1671" t="s">
        <v>607</v>
      </c>
      <c r="S374" s="2"/>
      <c r="T374" s="2"/>
      <c r="U374" s="2"/>
      <c r="V374" s="62"/>
      <c r="W374" s="62"/>
      <c r="X374" s="62"/>
      <c r="Y374" s="1759"/>
      <c r="Z374" s="1759"/>
      <c r="AA374" s="1808">
        <v>0.7</v>
      </c>
    </row>
    <row r="375" spans="1:27" s="343" customFormat="1">
      <c r="A375" s="1330">
        <v>347</v>
      </c>
      <c r="B375" s="1784" t="s">
        <v>4987</v>
      </c>
      <c r="C375" s="1745" t="s">
        <v>4988</v>
      </c>
      <c r="D375" s="62"/>
      <c r="E375" s="1808">
        <v>0.3</v>
      </c>
      <c r="F375" s="1671"/>
      <c r="G375" s="1671"/>
      <c r="H375" s="1671"/>
      <c r="I375" s="2273"/>
      <c r="J375" s="2273"/>
      <c r="K375" s="2273"/>
      <c r="L375" s="1671"/>
      <c r="M375" s="2273"/>
      <c r="N375" s="2273"/>
      <c r="O375" s="2273"/>
      <c r="P375" s="1800">
        <v>0.3</v>
      </c>
      <c r="Q375" s="1800">
        <v>0.3</v>
      </c>
      <c r="R375" s="1671" t="s">
        <v>607</v>
      </c>
      <c r="S375" s="2"/>
      <c r="T375" s="2"/>
      <c r="U375" s="2"/>
      <c r="V375" s="62"/>
      <c r="W375" s="62"/>
      <c r="X375" s="62"/>
      <c r="Y375" s="1759"/>
      <c r="Z375" s="1808">
        <v>0.3</v>
      </c>
      <c r="AA375" s="1808"/>
    </row>
    <row r="376" spans="1:27" s="343" customFormat="1" ht="25.5">
      <c r="A376" s="1330">
        <v>348</v>
      </c>
      <c r="B376" s="1784" t="s">
        <v>4989</v>
      </c>
      <c r="C376" s="1745" t="s">
        <v>4990</v>
      </c>
      <c r="D376" s="62"/>
      <c r="E376" s="1808">
        <v>0.4</v>
      </c>
      <c r="F376" s="1671"/>
      <c r="G376" s="1671"/>
      <c r="H376" s="1671"/>
      <c r="I376" s="2273"/>
      <c r="J376" s="2273"/>
      <c r="K376" s="2273"/>
      <c r="L376" s="1671"/>
      <c r="M376" s="2273"/>
      <c r="N376" s="2273"/>
      <c r="O376" s="2273"/>
      <c r="P376" s="1800">
        <v>0.4</v>
      </c>
      <c r="Q376" s="1800">
        <v>0.4</v>
      </c>
      <c r="R376" s="1671" t="s">
        <v>607</v>
      </c>
      <c r="S376" s="2"/>
      <c r="T376" s="2"/>
      <c r="U376" s="2"/>
      <c r="V376" s="62"/>
      <c r="W376" s="62"/>
      <c r="X376" s="62"/>
      <c r="Y376" s="1759"/>
      <c r="Z376" s="1808">
        <v>0.4</v>
      </c>
      <c r="AA376" s="1808"/>
    </row>
    <row r="377" spans="1:27" s="343" customFormat="1" ht="25.5">
      <c r="A377" s="1330">
        <v>349</v>
      </c>
      <c r="B377" s="1784" t="s">
        <v>4991</v>
      </c>
      <c r="C377" s="1745" t="s">
        <v>4992</v>
      </c>
      <c r="D377" s="62"/>
      <c r="E377" s="1810">
        <v>0.2</v>
      </c>
      <c r="F377" s="1800">
        <v>0.2</v>
      </c>
      <c r="G377" s="1671"/>
      <c r="H377" s="1671"/>
      <c r="I377" s="2273"/>
      <c r="J377" s="2273"/>
      <c r="K377" s="2273"/>
      <c r="L377" s="1800">
        <v>0.2</v>
      </c>
      <c r="M377" s="2273"/>
      <c r="N377" s="2273"/>
      <c r="O377" s="2273"/>
      <c r="P377" s="1671"/>
      <c r="Q377" s="1671"/>
      <c r="R377" s="1671" t="s">
        <v>55</v>
      </c>
      <c r="S377" s="2"/>
      <c r="T377" s="2"/>
      <c r="U377" s="2"/>
      <c r="V377" s="62"/>
      <c r="W377" s="62"/>
      <c r="X377" s="62"/>
      <c r="Y377" s="1759"/>
      <c r="Z377" s="1810">
        <v>0.2</v>
      </c>
      <c r="AA377" s="1810"/>
    </row>
    <row r="378" spans="1:27" s="343" customFormat="1" ht="25.5">
      <c r="A378" s="1330">
        <v>350</v>
      </c>
      <c r="B378" s="1784" t="s">
        <v>4993</v>
      </c>
      <c r="C378" s="1745" t="s">
        <v>4994</v>
      </c>
      <c r="D378" s="62"/>
      <c r="E378" s="1810">
        <v>0.2</v>
      </c>
      <c r="F378" s="1800">
        <v>0.2</v>
      </c>
      <c r="G378" s="1671"/>
      <c r="H378" s="1671"/>
      <c r="I378" s="2273"/>
      <c r="J378" s="2273"/>
      <c r="K378" s="2273"/>
      <c r="L378" s="1800">
        <v>0.2</v>
      </c>
      <c r="M378" s="2273"/>
      <c r="N378" s="2273"/>
      <c r="O378" s="2273"/>
      <c r="P378" s="1671"/>
      <c r="Q378" s="1671"/>
      <c r="R378" s="1671" t="s">
        <v>55</v>
      </c>
      <c r="S378" s="2"/>
      <c r="T378" s="2"/>
      <c r="U378" s="2"/>
      <c r="V378" s="62"/>
      <c r="W378" s="62"/>
      <c r="X378" s="62"/>
      <c r="Y378" s="1759"/>
      <c r="Z378" s="1810">
        <v>0.2</v>
      </c>
      <c r="AA378" s="1810"/>
    </row>
    <row r="379" spans="1:27" s="343" customFormat="1" ht="25.5">
      <c r="A379" s="1330">
        <v>351</v>
      </c>
      <c r="B379" s="1784" t="s">
        <v>4995</v>
      </c>
      <c r="C379" s="1745" t="s">
        <v>4996</v>
      </c>
      <c r="D379" s="62"/>
      <c r="E379" s="1810">
        <v>0.5</v>
      </c>
      <c r="F379" s="1800">
        <v>0.5</v>
      </c>
      <c r="G379" s="1671"/>
      <c r="H379" s="1671"/>
      <c r="I379" s="2273"/>
      <c r="J379" s="2273"/>
      <c r="K379" s="2273"/>
      <c r="L379" s="1800">
        <v>0.5</v>
      </c>
      <c r="M379" s="2273"/>
      <c r="N379" s="2273"/>
      <c r="O379" s="2273"/>
      <c r="P379" s="1671"/>
      <c r="Q379" s="1671"/>
      <c r="R379" s="1671" t="s">
        <v>55</v>
      </c>
      <c r="S379" s="2"/>
      <c r="T379" s="2"/>
      <c r="U379" s="2"/>
      <c r="V379" s="62"/>
      <c r="W379" s="62"/>
      <c r="X379" s="62"/>
      <c r="Y379" s="1759"/>
      <c r="Z379" s="1810">
        <v>0.5</v>
      </c>
      <c r="AA379" s="1810"/>
    </row>
    <row r="380" spans="1:27" s="343" customFormat="1" ht="38.25">
      <c r="A380" s="1330">
        <v>352</v>
      </c>
      <c r="B380" s="511" t="s">
        <v>4997</v>
      </c>
      <c r="C380" s="1331" t="s">
        <v>4998</v>
      </c>
      <c r="D380" s="247"/>
      <c r="E380" s="513">
        <v>0.7</v>
      </c>
      <c r="F380" s="1800">
        <v>0.7</v>
      </c>
      <c r="G380" s="1671"/>
      <c r="H380" s="1671"/>
      <c r="I380" s="2273"/>
      <c r="J380" s="2273"/>
      <c r="K380" s="2273"/>
      <c r="L380" s="1800">
        <v>0.7</v>
      </c>
      <c r="M380" s="2273"/>
      <c r="N380" s="2273"/>
      <c r="O380" s="2273"/>
      <c r="P380" s="1671"/>
      <c r="Q380" s="1671"/>
      <c r="R380" s="1671" t="s">
        <v>55</v>
      </c>
      <c r="S380" s="2"/>
      <c r="T380" s="2"/>
      <c r="U380" s="2"/>
      <c r="V380" s="62"/>
      <c r="W380" s="62"/>
      <c r="X380" s="62"/>
      <c r="Y380" s="1759"/>
      <c r="Z380" s="1810">
        <v>0.7</v>
      </c>
      <c r="AA380" s="1810"/>
    </row>
    <row r="381" spans="1:27" s="343" customFormat="1" ht="25.5">
      <c r="A381" s="1330">
        <v>353</v>
      </c>
      <c r="B381" s="511" t="s">
        <v>4999</v>
      </c>
      <c r="C381" s="1331" t="s">
        <v>5000</v>
      </c>
      <c r="D381" s="247"/>
      <c r="E381" s="513">
        <v>0.6</v>
      </c>
      <c r="F381" s="1800">
        <v>0.6</v>
      </c>
      <c r="G381" s="1671"/>
      <c r="H381" s="1671"/>
      <c r="I381" s="2273"/>
      <c r="J381" s="2273"/>
      <c r="K381" s="2273"/>
      <c r="L381" s="1800">
        <v>0.6</v>
      </c>
      <c r="M381" s="2273"/>
      <c r="N381" s="2273"/>
      <c r="O381" s="2273"/>
      <c r="P381" s="1671"/>
      <c r="Q381" s="1671"/>
      <c r="R381" s="1671" t="s">
        <v>55</v>
      </c>
      <c r="S381" s="2"/>
      <c r="T381" s="2"/>
      <c r="U381" s="2"/>
      <c r="V381" s="62"/>
      <c r="W381" s="62"/>
      <c r="X381" s="62"/>
      <c r="Y381" s="1759"/>
      <c r="Z381" s="1810">
        <v>0.6</v>
      </c>
      <c r="AA381" s="1810"/>
    </row>
    <row r="382" spans="1:27" s="343" customFormat="1" ht="25.5">
      <c r="A382" s="1330">
        <v>354</v>
      </c>
      <c r="B382" s="511" t="s">
        <v>5001</v>
      </c>
      <c r="C382" s="1331" t="s">
        <v>5002</v>
      </c>
      <c r="D382" s="247"/>
      <c r="E382" s="513">
        <v>0.4</v>
      </c>
      <c r="F382" s="1800">
        <v>0.4</v>
      </c>
      <c r="G382" s="1671"/>
      <c r="H382" s="1671"/>
      <c r="I382" s="2273"/>
      <c r="J382" s="2273"/>
      <c r="K382" s="2273"/>
      <c r="L382" s="1800">
        <v>0.4</v>
      </c>
      <c r="M382" s="2273"/>
      <c r="N382" s="2273"/>
      <c r="O382" s="2273"/>
      <c r="P382" s="1671"/>
      <c r="Q382" s="1671"/>
      <c r="R382" s="1671" t="s">
        <v>55</v>
      </c>
      <c r="S382" s="2"/>
      <c r="T382" s="2"/>
      <c r="U382" s="2"/>
      <c r="V382" s="62"/>
      <c r="W382" s="62"/>
      <c r="X382" s="62"/>
      <c r="Y382" s="1759"/>
      <c r="Z382" s="1810">
        <v>0.4</v>
      </c>
      <c r="AA382" s="1810"/>
    </row>
    <row r="383" spans="1:27" s="343" customFormat="1">
      <c r="A383" s="1330">
        <v>355</v>
      </c>
      <c r="B383" s="1784" t="s">
        <v>5003</v>
      </c>
      <c r="C383" s="1745" t="s">
        <v>5004</v>
      </c>
      <c r="D383" s="62"/>
      <c r="E383" s="1810">
        <v>0.5</v>
      </c>
      <c r="F383" s="1800">
        <v>0.5</v>
      </c>
      <c r="G383" s="1671"/>
      <c r="H383" s="1671"/>
      <c r="I383" s="2273"/>
      <c r="J383" s="2273"/>
      <c r="K383" s="2273"/>
      <c r="L383" s="1800">
        <v>0.5</v>
      </c>
      <c r="M383" s="2273"/>
      <c r="N383" s="2273"/>
      <c r="O383" s="2273"/>
      <c r="P383" s="1671"/>
      <c r="Q383" s="1671"/>
      <c r="R383" s="1671" t="s">
        <v>55</v>
      </c>
      <c r="S383" s="2"/>
      <c r="T383" s="2"/>
      <c r="U383" s="2"/>
      <c r="V383" s="62"/>
      <c r="W383" s="62"/>
      <c r="X383" s="62"/>
      <c r="Y383" s="1759"/>
      <c r="Z383" s="1810">
        <v>0.5</v>
      </c>
      <c r="AA383" s="1810"/>
    </row>
    <row r="384" spans="1:27" s="343" customFormat="1" ht="25.5">
      <c r="A384" s="1330">
        <v>356</v>
      </c>
      <c r="B384" s="1784" t="s">
        <v>5005</v>
      </c>
      <c r="C384" s="1745" t="s">
        <v>5006</v>
      </c>
      <c r="D384" s="62"/>
      <c r="E384" s="1810">
        <v>0.7</v>
      </c>
      <c r="F384" s="1800">
        <v>0.7</v>
      </c>
      <c r="G384" s="1671"/>
      <c r="H384" s="1671"/>
      <c r="I384" s="2273"/>
      <c r="J384" s="2273"/>
      <c r="K384" s="2273"/>
      <c r="L384" s="1800">
        <v>0.7</v>
      </c>
      <c r="M384" s="2273"/>
      <c r="N384" s="2273"/>
      <c r="O384" s="2273"/>
      <c r="P384" s="1671"/>
      <c r="Q384" s="1671"/>
      <c r="R384" s="1671" t="s">
        <v>55</v>
      </c>
      <c r="S384" s="2"/>
      <c r="T384" s="2"/>
      <c r="U384" s="2"/>
      <c r="V384" s="62"/>
      <c r="W384" s="62"/>
      <c r="X384" s="62"/>
      <c r="Y384" s="1759"/>
      <c r="Z384" s="1810">
        <v>0.7</v>
      </c>
      <c r="AA384" s="1810"/>
    </row>
    <row r="385" spans="1:27" s="343" customFormat="1" ht="25.5">
      <c r="A385" s="1330">
        <v>357</v>
      </c>
      <c r="B385" s="1784" t="s">
        <v>5007</v>
      </c>
      <c r="C385" s="1745" t="s">
        <v>5008</v>
      </c>
      <c r="D385" s="62"/>
      <c r="E385" s="1808">
        <v>5.5</v>
      </c>
      <c r="F385" s="1671"/>
      <c r="G385" s="1671"/>
      <c r="H385" s="1671"/>
      <c r="I385" s="2273"/>
      <c r="J385" s="2273"/>
      <c r="K385" s="2273"/>
      <c r="L385" s="1671"/>
      <c r="M385" s="2273"/>
      <c r="N385" s="2273"/>
      <c r="O385" s="2273"/>
      <c r="P385" s="1800">
        <v>5.5</v>
      </c>
      <c r="Q385" s="1800">
        <v>5.5</v>
      </c>
      <c r="R385" s="1671" t="s">
        <v>607</v>
      </c>
      <c r="S385" s="2"/>
      <c r="T385" s="2"/>
      <c r="U385" s="2"/>
      <c r="V385" s="62"/>
      <c r="W385" s="62"/>
      <c r="X385" s="62"/>
      <c r="Y385" s="1759"/>
      <c r="Z385" s="1808">
        <v>5.5</v>
      </c>
      <c r="AA385" s="1808"/>
    </row>
    <row r="386" spans="1:27" s="343" customFormat="1" ht="25.5">
      <c r="A386" s="1330">
        <v>358</v>
      </c>
      <c r="B386" s="1784" t="s">
        <v>5009</v>
      </c>
      <c r="C386" s="1745" t="s">
        <v>5010</v>
      </c>
      <c r="D386" s="62"/>
      <c r="E386" s="1808">
        <v>0.1</v>
      </c>
      <c r="F386" s="1671"/>
      <c r="G386" s="1671"/>
      <c r="H386" s="1671"/>
      <c r="I386" s="2273"/>
      <c r="J386" s="2273"/>
      <c r="K386" s="2273"/>
      <c r="L386" s="1671"/>
      <c r="M386" s="2273"/>
      <c r="N386" s="2273"/>
      <c r="O386" s="2273"/>
      <c r="P386" s="1800">
        <v>0.1</v>
      </c>
      <c r="Q386" s="1800">
        <v>0.1</v>
      </c>
      <c r="R386" s="1671" t="s">
        <v>607</v>
      </c>
      <c r="S386" s="2"/>
      <c r="T386" s="2"/>
      <c r="U386" s="2"/>
      <c r="V386" s="62"/>
      <c r="W386" s="62"/>
      <c r="X386" s="62"/>
      <c r="Y386" s="1759"/>
      <c r="Z386" s="1808">
        <v>0.1</v>
      </c>
      <c r="AA386" s="1808"/>
    </row>
    <row r="387" spans="1:27" s="343" customFormat="1" ht="25.5">
      <c r="A387" s="1330">
        <v>359</v>
      </c>
      <c r="B387" s="1784" t="s">
        <v>5011</v>
      </c>
      <c r="C387" s="1745" t="s">
        <v>5012</v>
      </c>
      <c r="D387" s="62"/>
      <c r="E387" s="1808">
        <v>0.2</v>
      </c>
      <c r="F387" s="1671"/>
      <c r="G387" s="1671"/>
      <c r="H387" s="1671"/>
      <c r="I387" s="2273"/>
      <c r="J387" s="2273"/>
      <c r="K387" s="2273"/>
      <c r="L387" s="1671"/>
      <c r="M387" s="2273"/>
      <c r="N387" s="2273"/>
      <c r="O387" s="2273"/>
      <c r="P387" s="1800">
        <v>0.2</v>
      </c>
      <c r="Q387" s="1800">
        <v>0.2</v>
      </c>
      <c r="R387" s="1671" t="s">
        <v>607</v>
      </c>
      <c r="S387" s="2"/>
      <c r="T387" s="2"/>
      <c r="U387" s="2"/>
      <c r="V387" s="62"/>
      <c r="W387" s="62"/>
      <c r="X387" s="62"/>
      <c r="Y387" s="1759"/>
      <c r="Z387" s="1808">
        <v>0.2</v>
      </c>
      <c r="AA387" s="1808"/>
    </row>
    <row r="388" spans="1:27" s="343" customFormat="1" ht="25.5">
      <c r="A388" s="1330">
        <v>360</v>
      </c>
      <c r="B388" s="1784" t="s">
        <v>5013</v>
      </c>
      <c r="C388" s="1745" t="s">
        <v>5014</v>
      </c>
      <c r="D388" s="62"/>
      <c r="E388" s="1808">
        <v>0.15</v>
      </c>
      <c r="F388" s="1671"/>
      <c r="G388" s="1671"/>
      <c r="H388" s="1671"/>
      <c r="I388" s="2273"/>
      <c r="J388" s="2273"/>
      <c r="K388" s="2273"/>
      <c r="L388" s="1671"/>
      <c r="M388" s="2273"/>
      <c r="N388" s="2273"/>
      <c r="O388" s="2273"/>
      <c r="P388" s="1800">
        <v>0.15</v>
      </c>
      <c r="Q388" s="1800">
        <v>0.15</v>
      </c>
      <c r="R388" s="1671" t="s">
        <v>607</v>
      </c>
      <c r="S388" s="2"/>
      <c r="T388" s="2"/>
      <c r="U388" s="2"/>
      <c r="V388" s="62"/>
      <c r="W388" s="62"/>
      <c r="X388" s="62"/>
      <c r="Y388" s="1759"/>
      <c r="Z388" s="1808">
        <v>0.15</v>
      </c>
      <c r="AA388" s="1808"/>
    </row>
    <row r="389" spans="1:27" s="343" customFormat="1" ht="25.5">
      <c r="A389" s="1330">
        <v>361</v>
      </c>
      <c r="B389" s="1784" t="s">
        <v>5015</v>
      </c>
      <c r="C389" s="1745" t="s">
        <v>5016</v>
      </c>
      <c r="D389" s="62"/>
      <c r="E389" s="1808">
        <v>0.1</v>
      </c>
      <c r="F389" s="1671"/>
      <c r="G389" s="1671"/>
      <c r="H389" s="1671"/>
      <c r="I389" s="2273"/>
      <c r="J389" s="2273"/>
      <c r="K389" s="2273"/>
      <c r="L389" s="1671"/>
      <c r="M389" s="2273"/>
      <c r="N389" s="2273"/>
      <c r="O389" s="2273"/>
      <c r="P389" s="1800">
        <v>0.1</v>
      </c>
      <c r="Q389" s="1800">
        <v>0.1</v>
      </c>
      <c r="R389" s="1671" t="s">
        <v>607</v>
      </c>
      <c r="S389" s="2"/>
      <c r="T389" s="2"/>
      <c r="U389" s="2"/>
      <c r="V389" s="62"/>
      <c r="W389" s="62"/>
      <c r="X389" s="62"/>
      <c r="Y389" s="1759"/>
      <c r="Z389" s="1808">
        <v>0.1</v>
      </c>
      <c r="AA389" s="1808"/>
    </row>
    <row r="390" spans="1:27" s="343" customFormat="1" ht="25.5">
      <c r="A390" s="1330">
        <v>362</v>
      </c>
      <c r="B390" s="1784" t="s">
        <v>5017</v>
      </c>
      <c r="C390" s="1745" t="s">
        <v>5018</v>
      </c>
      <c r="D390" s="62"/>
      <c r="E390" s="1808">
        <v>0.1</v>
      </c>
      <c r="F390" s="1671"/>
      <c r="G390" s="1671"/>
      <c r="H390" s="1671"/>
      <c r="I390" s="2273"/>
      <c r="J390" s="2273"/>
      <c r="K390" s="2273"/>
      <c r="L390" s="1671"/>
      <c r="M390" s="2273"/>
      <c r="N390" s="2273"/>
      <c r="O390" s="2273"/>
      <c r="P390" s="1800">
        <v>0.1</v>
      </c>
      <c r="Q390" s="1800">
        <v>0.1</v>
      </c>
      <c r="R390" s="1671" t="s">
        <v>607</v>
      </c>
      <c r="S390" s="2"/>
      <c r="T390" s="2"/>
      <c r="U390" s="2"/>
      <c r="V390" s="62"/>
      <c r="W390" s="62"/>
      <c r="X390" s="62"/>
      <c r="Y390" s="1759"/>
      <c r="Z390" s="1808">
        <v>0.1</v>
      </c>
      <c r="AA390" s="1808"/>
    </row>
    <row r="391" spans="1:27" s="343" customFormat="1" ht="25.5">
      <c r="A391" s="1330">
        <v>363</v>
      </c>
      <c r="B391" s="1784" t="s">
        <v>5019</v>
      </c>
      <c r="C391" s="1745" t="s">
        <v>5020</v>
      </c>
      <c r="D391" s="62"/>
      <c r="E391" s="1808">
        <v>0.1</v>
      </c>
      <c r="F391" s="1671"/>
      <c r="G391" s="1671"/>
      <c r="H391" s="1671"/>
      <c r="I391" s="2273"/>
      <c r="J391" s="2273"/>
      <c r="K391" s="2273"/>
      <c r="L391" s="1671"/>
      <c r="M391" s="2273"/>
      <c r="N391" s="2273"/>
      <c r="O391" s="2273"/>
      <c r="P391" s="1800">
        <v>0.1</v>
      </c>
      <c r="Q391" s="1800">
        <v>0.1</v>
      </c>
      <c r="R391" s="1671" t="s">
        <v>607</v>
      </c>
      <c r="S391" s="2"/>
      <c r="T391" s="2"/>
      <c r="U391" s="2"/>
      <c r="V391" s="62"/>
      <c r="W391" s="62"/>
      <c r="X391" s="62"/>
      <c r="Y391" s="1759"/>
      <c r="Z391" s="1808">
        <v>0.1</v>
      </c>
      <c r="AA391" s="1808"/>
    </row>
    <row r="392" spans="1:27" s="343" customFormat="1" ht="38.25">
      <c r="A392" s="1330">
        <v>364</v>
      </c>
      <c r="B392" s="1784" t="s">
        <v>5021</v>
      </c>
      <c r="C392" s="1745" t="s">
        <v>5022</v>
      </c>
      <c r="D392" s="62"/>
      <c r="E392" s="1808">
        <v>0.6</v>
      </c>
      <c r="F392" s="1671"/>
      <c r="G392" s="1671"/>
      <c r="H392" s="1671"/>
      <c r="I392" s="2273"/>
      <c r="J392" s="2273"/>
      <c r="K392" s="2273"/>
      <c r="L392" s="1671"/>
      <c r="M392" s="2273"/>
      <c r="N392" s="2273"/>
      <c r="O392" s="2273"/>
      <c r="P392" s="1800">
        <v>0.6</v>
      </c>
      <c r="Q392" s="1800">
        <v>0.6</v>
      </c>
      <c r="R392" s="1671" t="s">
        <v>607</v>
      </c>
      <c r="S392" s="2"/>
      <c r="T392" s="2"/>
      <c r="U392" s="2"/>
      <c r="V392" s="62"/>
      <c r="W392" s="62"/>
      <c r="X392" s="62"/>
      <c r="Y392" s="1759"/>
      <c r="Z392" s="1808">
        <v>0.6</v>
      </c>
      <c r="AA392" s="1808"/>
    </row>
    <row r="393" spans="1:27" s="343" customFormat="1" ht="25.5">
      <c r="A393" s="1330">
        <v>365</v>
      </c>
      <c r="B393" s="1784" t="s">
        <v>5023</v>
      </c>
      <c r="C393" s="1745" t="s">
        <v>5024</v>
      </c>
      <c r="D393" s="62"/>
      <c r="E393" s="1808">
        <v>0.1</v>
      </c>
      <c r="F393" s="1671"/>
      <c r="G393" s="1671"/>
      <c r="H393" s="1671"/>
      <c r="I393" s="2273"/>
      <c r="J393" s="2273"/>
      <c r="K393" s="2273"/>
      <c r="L393" s="1671"/>
      <c r="M393" s="2273"/>
      <c r="N393" s="2273"/>
      <c r="O393" s="2273"/>
      <c r="P393" s="1800">
        <v>0.1</v>
      </c>
      <c r="Q393" s="1800">
        <v>0.1</v>
      </c>
      <c r="R393" s="1671" t="s">
        <v>607</v>
      </c>
      <c r="S393" s="2"/>
      <c r="T393" s="2"/>
      <c r="U393" s="2"/>
      <c r="V393" s="62"/>
      <c r="W393" s="62"/>
      <c r="X393" s="62"/>
      <c r="Y393" s="1759"/>
      <c r="Z393" s="1808">
        <v>0.1</v>
      </c>
      <c r="AA393" s="1808"/>
    </row>
    <row r="394" spans="1:27" s="343" customFormat="1" ht="38.25">
      <c r="A394" s="1330">
        <v>366</v>
      </c>
      <c r="B394" s="1784" t="s">
        <v>5025</v>
      </c>
      <c r="C394" s="1745" t="s">
        <v>5026</v>
      </c>
      <c r="D394" s="62"/>
      <c r="E394" s="1808">
        <v>0.6</v>
      </c>
      <c r="F394" s="1671"/>
      <c r="G394" s="1671"/>
      <c r="H394" s="1671"/>
      <c r="I394" s="2273"/>
      <c r="J394" s="2273"/>
      <c r="K394" s="2273"/>
      <c r="L394" s="1671"/>
      <c r="M394" s="2273"/>
      <c r="N394" s="2273"/>
      <c r="O394" s="2273"/>
      <c r="P394" s="1800">
        <v>0.6</v>
      </c>
      <c r="Q394" s="1800">
        <v>0.6</v>
      </c>
      <c r="R394" s="1671" t="s">
        <v>607</v>
      </c>
      <c r="S394" s="2"/>
      <c r="T394" s="2"/>
      <c r="U394" s="2"/>
      <c r="V394" s="62"/>
      <c r="W394" s="62"/>
      <c r="X394" s="62"/>
      <c r="Y394" s="1759"/>
      <c r="Z394" s="1808">
        <v>0.6</v>
      </c>
      <c r="AA394" s="1808"/>
    </row>
    <row r="395" spans="1:27" s="343" customFormat="1" ht="38.25">
      <c r="A395" s="1330">
        <v>367</v>
      </c>
      <c r="B395" s="511" t="s">
        <v>5027</v>
      </c>
      <c r="C395" s="1331" t="s">
        <v>5028</v>
      </c>
      <c r="D395" s="247"/>
      <c r="E395" s="513">
        <v>0.2</v>
      </c>
      <c r="F395" s="1671"/>
      <c r="G395" s="1671"/>
      <c r="H395" s="1671"/>
      <c r="I395" s="2273"/>
      <c r="J395" s="2273"/>
      <c r="K395" s="2273"/>
      <c r="L395" s="1671"/>
      <c r="M395" s="2273"/>
      <c r="N395" s="2273"/>
      <c r="O395" s="2273"/>
      <c r="P395" s="1800">
        <v>0.2</v>
      </c>
      <c r="Q395" s="1800">
        <v>0.2</v>
      </c>
      <c r="R395" s="1671" t="s">
        <v>607</v>
      </c>
      <c r="S395" s="2"/>
      <c r="T395" s="2"/>
      <c r="U395" s="2"/>
      <c r="V395" s="62"/>
      <c r="W395" s="62"/>
      <c r="X395" s="62"/>
      <c r="Y395" s="1759"/>
      <c r="Z395" s="1808">
        <v>0.2</v>
      </c>
      <c r="AA395" s="1808"/>
    </row>
    <row r="396" spans="1:27" s="343" customFormat="1">
      <c r="A396" s="1330">
        <v>368</v>
      </c>
      <c r="B396" s="511" t="s">
        <v>5029</v>
      </c>
      <c r="C396" s="1331" t="s">
        <v>5030</v>
      </c>
      <c r="D396" s="247"/>
      <c r="E396" s="513">
        <v>0.5</v>
      </c>
      <c r="F396" s="1671"/>
      <c r="G396" s="1671"/>
      <c r="H396" s="1671"/>
      <c r="I396" s="2273"/>
      <c r="J396" s="2273"/>
      <c r="K396" s="2273"/>
      <c r="L396" s="1671"/>
      <c r="M396" s="2273"/>
      <c r="N396" s="2273"/>
      <c r="O396" s="2273"/>
      <c r="P396" s="1800">
        <v>0.5</v>
      </c>
      <c r="Q396" s="1800">
        <v>0.5</v>
      </c>
      <c r="R396" s="1671" t="s">
        <v>607</v>
      </c>
      <c r="S396" s="2"/>
      <c r="T396" s="2"/>
      <c r="U396" s="2"/>
      <c r="V396" s="62"/>
      <c r="W396" s="62"/>
      <c r="X396" s="62"/>
      <c r="Y396" s="1759"/>
      <c r="Z396" s="1808">
        <v>0.5</v>
      </c>
      <c r="AA396" s="1808"/>
    </row>
    <row r="397" spans="1:27">
      <c r="A397" s="1330">
        <v>369</v>
      </c>
      <c r="B397" s="511" t="s">
        <v>5031</v>
      </c>
      <c r="C397" s="1331" t="s">
        <v>5032</v>
      </c>
      <c r="D397" s="247"/>
      <c r="E397" s="516">
        <v>2</v>
      </c>
      <c r="F397" s="1671"/>
      <c r="G397" s="1671"/>
      <c r="H397" s="1671"/>
      <c r="I397" s="2273"/>
      <c r="J397" s="2273"/>
      <c r="K397" s="2273"/>
      <c r="L397" s="1671"/>
      <c r="M397" s="2273"/>
      <c r="N397" s="2273"/>
      <c r="O397" s="2273"/>
      <c r="P397" s="2761">
        <v>2</v>
      </c>
      <c r="Q397" s="2761">
        <v>2</v>
      </c>
      <c r="R397" s="1671" t="s">
        <v>607</v>
      </c>
      <c r="S397" s="2"/>
      <c r="T397" s="2"/>
      <c r="U397" s="2"/>
      <c r="V397" s="62"/>
      <c r="W397" s="62"/>
      <c r="X397" s="62"/>
      <c r="Y397" s="1759"/>
      <c r="Z397" s="1793">
        <v>2</v>
      </c>
      <c r="AA397" s="1808"/>
    </row>
    <row r="398" spans="1:27" ht="25.5" customHeight="1">
      <c r="A398" s="525"/>
      <c r="B398" s="1825" t="s">
        <v>16295</v>
      </c>
      <c r="C398" s="1816"/>
      <c r="D398" s="1817"/>
      <c r="E398" s="1819">
        <f>SUM(E354:E397)</f>
        <v>46.050000000000018</v>
      </c>
      <c r="F398" s="1819">
        <f t="shared" ref="F398:L398" si="85">SUM(F354:F397)</f>
        <v>4.3</v>
      </c>
      <c r="G398" s="1819">
        <f t="shared" si="85"/>
        <v>0</v>
      </c>
      <c r="H398" s="1819">
        <f t="shared" si="85"/>
        <v>0</v>
      </c>
      <c r="I398" s="1819">
        <f t="shared" si="85"/>
        <v>0</v>
      </c>
      <c r="J398" s="1819">
        <f t="shared" si="85"/>
        <v>0</v>
      </c>
      <c r="K398" s="1819">
        <f t="shared" si="85"/>
        <v>0</v>
      </c>
      <c r="L398" s="1819">
        <f t="shared" si="85"/>
        <v>4.3</v>
      </c>
      <c r="M398" s="1819">
        <f>SUM(M354:M397)</f>
        <v>0</v>
      </c>
      <c r="N398" s="1819">
        <f t="shared" ref="N398" si="86">SUM(N354:N397)</f>
        <v>0</v>
      </c>
      <c r="O398" s="1819">
        <f t="shared" ref="O398" si="87">SUM(O354:O397)</f>
        <v>0</v>
      </c>
      <c r="P398" s="1819">
        <f t="shared" ref="P398" si="88">SUM(P354:P397)</f>
        <v>41.750000000000014</v>
      </c>
      <c r="Q398" s="1819">
        <f>SUM(Q354:Q397)</f>
        <v>41.750000000000014</v>
      </c>
      <c r="R398" s="1819">
        <f t="shared" ref="R398" si="89">SUM(R354:R397)</f>
        <v>0</v>
      </c>
      <c r="S398" s="1819">
        <f t="shared" ref="S398" si="90">SUM(S354:S397)</f>
        <v>0</v>
      </c>
      <c r="T398" s="1819">
        <f t="shared" ref="T398" si="91">SUM(T354:T397)</f>
        <v>0</v>
      </c>
      <c r="U398" s="1819">
        <f t="shared" ref="U398" si="92">SUM(U354:U397)</f>
        <v>0</v>
      </c>
      <c r="V398" s="1819">
        <f t="shared" ref="V398" si="93">SUM(V354:V397)</f>
        <v>0</v>
      </c>
      <c r="W398" s="1819">
        <f t="shared" ref="W398" si="94">SUM(W354:W397)</f>
        <v>0</v>
      </c>
      <c r="X398" s="1819">
        <f t="shared" ref="X398" si="95">SUM(X354:X397)</f>
        <v>0</v>
      </c>
      <c r="Y398" s="1819">
        <f>SUM(Y354:Y397)</f>
        <v>7.2</v>
      </c>
      <c r="Z398" s="1819">
        <f>SUM(Z354:Z397)</f>
        <v>34.25</v>
      </c>
      <c r="AA398" s="1819">
        <f t="shared" ref="AA398" si="96">SUM(AA354:AA397)</f>
        <v>4.5999999999999996</v>
      </c>
    </row>
    <row r="399" spans="1:27" s="1" customFormat="1" ht="36" customHeight="1">
      <c r="A399" s="406"/>
      <c r="B399" s="2768" t="s">
        <v>5319</v>
      </c>
      <c r="C399" s="2769"/>
      <c r="D399" s="2769"/>
      <c r="E399" s="2770">
        <f>SUM(E398,E352,E291,E270,E246,E183,E170,E103,E41)</f>
        <v>488.63000000000005</v>
      </c>
      <c r="F399" s="2770">
        <f t="shared" ref="F399:AA399" si="97">SUM(F398,F352,F291,F270,F246,F183,F170,F103,F41)</f>
        <v>46.16</v>
      </c>
      <c r="G399" s="2770">
        <f t="shared" si="97"/>
        <v>10.479999999999999</v>
      </c>
      <c r="H399" s="2770">
        <f t="shared" si="97"/>
        <v>0</v>
      </c>
      <c r="I399" s="2770">
        <f t="shared" si="97"/>
        <v>0</v>
      </c>
      <c r="J399" s="2770">
        <f t="shared" si="97"/>
        <v>0</v>
      </c>
      <c r="K399" s="2770">
        <f t="shared" si="97"/>
        <v>0</v>
      </c>
      <c r="L399" s="2770">
        <f t="shared" si="97"/>
        <v>35.68</v>
      </c>
      <c r="M399" s="2770">
        <f t="shared" si="97"/>
        <v>0</v>
      </c>
      <c r="N399" s="2770">
        <f t="shared" si="97"/>
        <v>0</v>
      </c>
      <c r="O399" s="2770">
        <f t="shared" si="97"/>
        <v>0</v>
      </c>
      <c r="P399" s="2770">
        <f t="shared" si="97"/>
        <v>442.47</v>
      </c>
      <c r="Q399" s="2770">
        <f t="shared" si="97"/>
        <v>442.47</v>
      </c>
      <c r="R399" s="2770">
        <f t="shared" si="97"/>
        <v>0</v>
      </c>
      <c r="S399" s="2770">
        <f t="shared" si="97"/>
        <v>1</v>
      </c>
      <c r="T399" s="2770">
        <f t="shared" si="97"/>
        <v>4</v>
      </c>
      <c r="U399" s="2770">
        <f t="shared" si="97"/>
        <v>0</v>
      </c>
      <c r="V399" s="2770">
        <f t="shared" si="97"/>
        <v>0</v>
      </c>
      <c r="W399" s="2770">
        <f t="shared" si="97"/>
        <v>1.4</v>
      </c>
      <c r="X399" s="2770">
        <f t="shared" si="97"/>
        <v>19.95</v>
      </c>
      <c r="Y399" s="2770">
        <f t="shared" si="97"/>
        <v>26.400000000000002</v>
      </c>
      <c r="Z399" s="2770">
        <f t="shared" si="97"/>
        <v>313.14999999999998</v>
      </c>
      <c r="AA399" s="1827">
        <f t="shared" si="97"/>
        <v>127.72999999999999</v>
      </c>
    </row>
    <row r="400" spans="1:27" s="1" customFormat="1" ht="25.5" customHeight="1">
      <c r="A400" s="1830" t="s">
        <v>16290</v>
      </c>
      <c r="B400" s="1829"/>
      <c r="C400" s="1829"/>
      <c r="D400" s="1829"/>
      <c r="E400" s="1829"/>
      <c r="F400" s="1829"/>
      <c r="G400" s="1829"/>
      <c r="H400" s="1829"/>
      <c r="I400" s="1829"/>
      <c r="J400" s="1829"/>
      <c r="K400" s="1829"/>
      <c r="L400" s="1829"/>
      <c r="M400" s="1829"/>
      <c r="N400" s="1828"/>
      <c r="X400" s="1814"/>
      <c r="Y400" s="1814"/>
      <c r="Z400" s="1814"/>
    </row>
    <row r="401" spans="1:27" s="343" customFormat="1" ht="12" customHeight="1">
      <c r="A401" s="1832"/>
      <c r="B401" s="1833"/>
      <c r="C401" s="1832"/>
      <c r="D401" s="1832"/>
      <c r="E401" s="1834"/>
      <c r="F401" s="1834"/>
      <c r="G401" s="1834"/>
      <c r="H401" s="1834"/>
      <c r="I401" s="1834"/>
      <c r="J401" s="1834"/>
      <c r="K401" s="1834"/>
      <c r="L401" s="1834"/>
      <c r="M401" s="1834"/>
      <c r="N401" s="1834"/>
      <c r="O401" s="1834"/>
      <c r="P401" s="1834"/>
      <c r="Q401" s="1834"/>
      <c r="R401" s="1834"/>
      <c r="S401" s="1834"/>
      <c r="T401" s="1834"/>
      <c r="U401" s="1834"/>
      <c r="V401" s="1834"/>
      <c r="W401" s="1834"/>
      <c r="X401" s="1834"/>
      <c r="Y401" s="1834"/>
      <c r="Z401" s="1834"/>
      <c r="AA401" s="1834"/>
    </row>
    <row r="402" spans="1:27" ht="29.25" customHeight="1">
      <c r="A402" s="1831"/>
      <c r="B402" s="3230" t="s">
        <v>50</v>
      </c>
      <c r="C402" s="3230"/>
      <c r="D402" s="3230"/>
      <c r="E402" s="3230"/>
      <c r="F402" s="3230"/>
      <c r="G402" s="3230"/>
      <c r="H402" s="3230"/>
      <c r="I402" s="3230"/>
      <c r="J402" s="3230"/>
      <c r="K402" s="3230"/>
      <c r="L402" s="3230"/>
      <c r="M402" s="3230"/>
      <c r="N402" s="3230"/>
      <c r="O402" s="3230"/>
      <c r="P402" s="3230"/>
      <c r="Q402" s="3230"/>
      <c r="R402" s="3230"/>
      <c r="S402" s="3230"/>
      <c r="T402" s="3230"/>
      <c r="U402" s="3230"/>
      <c r="V402" s="3230"/>
      <c r="W402" s="3230"/>
      <c r="X402" s="3230"/>
      <c r="Y402" s="3230"/>
      <c r="Z402" s="3230"/>
      <c r="AA402" s="3231"/>
    </row>
    <row r="403" spans="1:27">
      <c r="A403" s="3224" t="s">
        <v>16</v>
      </c>
      <c r="B403" s="3079" t="s">
        <v>17</v>
      </c>
      <c r="C403" s="3079" t="s">
        <v>18</v>
      </c>
      <c r="D403" s="3079" t="s">
        <v>19</v>
      </c>
      <c r="E403" s="3082" t="s">
        <v>20</v>
      </c>
      <c r="F403" s="3083"/>
      <c r="G403" s="3083"/>
      <c r="H403" s="3083"/>
      <c r="I403" s="3083"/>
      <c r="J403" s="3083"/>
      <c r="K403" s="3083"/>
      <c r="L403" s="3083"/>
      <c r="M403" s="3083"/>
      <c r="N403" s="3083"/>
      <c r="O403" s="3083"/>
      <c r="P403" s="3083"/>
      <c r="Q403" s="3084"/>
      <c r="R403" s="3079" t="s">
        <v>21</v>
      </c>
      <c r="S403" s="3055" t="s">
        <v>22</v>
      </c>
      <c r="T403" s="3066"/>
      <c r="U403" s="3067"/>
      <c r="V403" s="3055" t="s">
        <v>23</v>
      </c>
      <c r="W403" s="3066"/>
      <c r="X403" s="3066"/>
      <c r="Y403" s="3066"/>
      <c r="Z403" s="3066"/>
      <c r="AA403" s="3067"/>
    </row>
    <row r="404" spans="1:27">
      <c r="A404" s="3225"/>
      <c r="B404" s="3080"/>
      <c r="C404" s="3080"/>
      <c r="D404" s="3080"/>
      <c r="E404" s="3071" t="s">
        <v>24</v>
      </c>
      <c r="F404" s="3071" t="s">
        <v>25</v>
      </c>
      <c r="G404" s="3072" t="s">
        <v>26</v>
      </c>
      <c r="H404" s="3073"/>
      <c r="I404" s="3073"/>
      <c r="J404" s="3073"/>
      <c r="K404" s="3073"/>
      <c r="L404" s="3073"/>
      <c r="M404" s="3073"/>
      <c r="N404" s="3073"/>
      <c r="O404" s="3073"/>
      <c r="P404" s="3074"/>
      <c r="Q404" s="3079" t="s">
        <v>27</v>
      </c>
      <c r="R404" s="3080"/>
      <c r="S404" s="3091"/>
      <c r="T404" s="3092"/>
      <c r="U404" s="3093"/>
      <c r="V404" s="3091"/>
      <c r="W404" s="3092"/>
      <c r="X404" s="3092"/>
      <c r="Y404" s="3092"/>
      <c r="Z404" s="3092"/>
      <c r="AA404" s="3093"/>
    </row>
    <row r="405" spans="1:27">
      <c r="A405" s="3225"/>
      <c r="B405" s="3080"/>
      <c r="C405" s="3080"/>
      <c r="D405" s="3080"/>
      <c r="E405" s="3071"/>
      <c r="F405" s="3072"/>
      <c r="G405" s="3072" t="s">
        <v>28</v>
      </c>
      <c r="H405" s="3073"/>
      <c r="I405" s="3073"/>
      <c r="J405" s="3074"/>
      <c r="K405" s="3072" t="s">
        <v>29</v>
      </c>
      <c r="L405" s="3073"/>
      <c r="M405" s="3073"/>
      <c r="N405" s="3073"/>
      <c r="O405" s="6"/>
      <c r="P405" s="7"/>
      <c r="Q405" s="3080"/>
      <c r="R405" s="3080"/>
      <c r="S405" s="3068"/>
      <c r="T405" s="3069"/>
      <c r="U405" s="3070"/>
      <c r="V405" s="3068"/>
      <c r="W405" s="3069"/>
      <c r="X405" s="3069"/>
      <c r="Y405" s="3069"/>
      <c r="Z405" s="3069"/>
      <c r="AA405" s="3070"/>
    </row>
    <row r="406" spans="1:27" ht="101.25">
      <c r="A406" s="3226"/>
      <c r="B406" s="3081"/>
      <c r="C406" s="3081"/>
      <c r="D406" s="3081"/>
      <c r="E406" s="3071"/>
      <c r="F406" s="3071"/>
      <c r="G406" s="8" t="s">
        <v>30</v>
      </c>
      <c r="H406" s="8" t="s">
        <v>31</v>
      </c>
      <c r="I406" s="9" t="s">
        <v>32</v>
      </c>
      <c r="J406" s="9" t="s">
        <v>33</v>
      </c>
      <c r="K406" s="9" t="s">
        <v>34</v>
      </c>
      <c r="L406" s="9" t="s">
        <v>35</v>
      </c>
      <c r="M406" s="10" t="s">
        <v>36</v>
      </c>
      <c r="N406" s="9" t="s">
        <v>37</v>
      </c>
      <c r="O406" s="11" t="s">
        <v>38</v>
      </c>
      <c r="P406" s="12" t="s">
        <v>39</v>
      </c>
      <c r="Q406" s="3081"/>
      <c r="R406" s="3081"/>
      <c r="S406" s="8" t="s">
        <v>40</v>
      </c>
      <c r="T406" s="8" t="s">
        <v>41</v>
      </c>
      <c r="U406" s="8" t="s">
        <v>42</v>
      </c>
      <c r="V406" s="13" t="s">
        <v>43</v>
      </c>
      <c r="W406" s="13" t="s">
        <v>44</v>
      </c>
      <c r="X406" s="13" t="s">
        <v>45</v>
      </c>
      <c r="Y406" s="13" t="s">
        <v>46</v>
      </c>
      <c r="Z406" s="13" t="s">
        <v>47</v>
      </c>
      <c r="AA406" s="13" t="s">
        <v>48</v>
      </c>
    </row>
    <row r="407" spans="1:27">
      <c r="A407" s="239"/>
      <c r="B407" s="240" t="s">
        <v>3057</v>
      </c>
      <c r="C407" s="237"/>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1"/>
    </row>
    <row r="408" spans="1:27">
      <c r="A408" s="120">
        <v>1</v>
      </c>
      <c r="B408" s="231" t="s">
        <v>2964</v>
      </c>
      <c r="C408" s="232" t="s">
        <v>2965</v>
      </c>
      <c r="D408" s="231"/>
      <c r="E408" s="235">
        <v>3.48</v>
      </c>
      <c r="F408" s="235">
        <v>3.48</v>
      </c>
      <c r="G408" s="235">
        <v>3.48</v>
      </c>
      <c r="H408" s="235"/>
      <c r="I408" s="235"/>
      <c r="J408" s="235"/>
      <c r="K408" s="235"/>
      <c r="L408" s="235"/>
      <c r="M408" s="235"/>
      <c r="N408" s="235"/>
      <c r="O408" s="235"/>
      <c r="P408" s="235"/>
      <c r="Q408" s="235">
        <v>2.15</v>
      </c>
      <c r="R408" s="235" t="s">
        <v>55</v>
      </c>
      <c r="S408" s="529"/>
      <c r="T408" s="529"/>
      <c r="U408" s="529"/>
      <c r="V408" s="235"/>
      <c r="W408" s="235"/>
      <c r="X408" s="235"/>
      <c r="Y408" s="235">
        <v>3.48</v>
      </c>
      <c r="Z408" s="235"/>
      <c r="AA408" s="235"/>
    </row>
    <row r="409" spans="1:27">
      <c r="A409" s="120">
        <v>2</v>
      </c>
      <c r="B409" s="16" t="s">
        <v>2966</v>
      </c>
      <c r="C409" s="233" t="s">
        <v>2967</v>
      </c>
      <c r="D409" s="17"/>
      <c r="E409" s="43">
        <v>2</v>
      </c>
      <c r="F409" s="43">
        <v>2</v>
      </c>
      <c r="G409" s="43">
        <v>2</v>
      </c>
      <c r="H409" s="43"/>
      <c r="I409" s="43"/>
      <c r="J409" s="235"/>
      <c r="K409" s="235"/>
      <c r="L409" s="235"/>
      <c r="M409" s="235"/>
      <c r="N409" s="235"/>
      <c r="O409" s="235"/>
      <c r="P409" s="235"/>
      <c r="Q409" s="252">
        <v>0.99</v>
      </c>
      <c r="R409" s="235" t="s">
        <v>55</v>
      </c>
      <c r="S409" s="235"/>
      <c r="T409" s="235"/>
      <c r="U409" s="235"/>
      <c r="V409" s="235"/>
      <c r="W409" s="235"/>
      <c r="X409" s="235"/>
      <c r="Y409" s="235">
        <v>2</v>
      </c>
      <c r="Z409" s="235"/>
      <c r="AA409" s="235"/>
    </row>
    <row r="410" spans="1:27">
      <c r="A410" s="120">
        <v>3</v>
      </c>
      <c r="B410" s="231" t="s">
        <v>426</v>
      </c>
      <c r="C410" s="232" t="s">
        <v>2968</v>
      </c>
      <c r="D410" s="231"/>
      <c r="E410" s="235">
        <v>1.9</v>
      </c>
      <c r="F410" s="235"/>
      <c r="G410" s="235"/>
      <c r="H410" s="235"/>
      <c r="I410" s="235"/>
      <c r="J410" s="235"/>
      <c r="K410" s="235"/>
      <c r="L410" s="235"/>
      <c r="M410" s="235"/>
      <c r="N410" s="235"/>
      <c r="O410" s="235">
        <v>1.9</v>
      </c>
      <c r="P410" s="235"/>
      <c r="Q410" s="235">
        <v>1.9</v>
      </c>
      <c r="R410" s="235" t="s">
        <v>607</v>
      </c>
      <c r="S410" s="235"/>
      <c r="T410" s="235"/>
      <c r="U410" s="235"/>
      <c r="V410" s="235"/>
      <c r="W410" s="235"/>
      <c r="X410" s="235"/>
      <c r="Y410" s="235"/>
      <c r="Z410" s="235">
        <v>1.9</v>
      </c>
      <c r="AA410" s="235"/>
    </row>
    <row r="411" spans="1:27">
      <c r="A411" s="120">
        <v>4</v>
      </c>
      <c r="B411" s="231" t="s">
        <v>2969</v>
      </c>
      <c r="C411" s="232" t="s">
        <v>2970</v>
      </c>
      <c r="D411" s="231"/>
      <c r="E411" s="235">
        <v>0.18</v>
      </c>
      <c r="F411" s="235"/>
      <c r="G411" s="235"/>
      <c r="H411" s="235"/>
      <c r="I411" s="235"/>
      <c r="J411" s="235"/>
      <c r="K411" s="235"/>
      <c r="L411" s="235"/>
      <c r="M411" s="235"/>
      <c r="N411" s="235"/>
      <c r="O411" s="235">
        <v>0.18</v>
      </c>
      <c r="P411" s="235"/>
      <c r="Q411" s="235">
        <v>0.18</v>
      </c>
      <c r="R411" s="235" t="s">
        <v>607</v>
      </c>
      <c r="S411" s="235"/>
      <c r="T411" s="235"/>
      <c r="U411" s="235"/>
      <c r="V411" s="235"/>
      <c r="W411" s="235"/>
      <c r="X411" s="235"/>
      <c r="Y411" s="235"/>
      <c r="Z411" s="235"/>
      <c r="AA411" s="235">
        <v>0.18</v>
      </c>
    </row>
    <row r="412" spans="1:27">
      <c r="A412" s="120">
        <v>5</v>
      </c>
      <c r="B412" s="231" t="s">
        <v>2971</v>
      </c>
      <c r="C412" s="232" t="s">
        <v>2972</v>
      </c>
      <c r="D412" s="231"/>
      <c r="E412" s="235">
        <v>0.24</v>
      </c>
      <c r="F412" s="235"/>
      <c r="G412" s="235"/>
      <c r="H412" s="235"/>
      <c r="I412" s="235"/>
      <c r="J412" s="235"/>
      <c r="K412" s="235"/>
      <c r="L412" s="235"/>
      <c r="M412" s="235"/>
      <c r="N412" s="235"/>
      <c r="O412" s="235">
        <v>0.24</v>
      </c>
      <c r="P412" s="235"/>
      <c r="Q412" s="235">
        <v>0.24</v>
      </c>
      <c r="R412" s="235" t="s">
        <v>607</v>
      </c>
      <c r="S412" s="235"/>
      <c r="T412" s="235"/>
      <c r="U412" s="235"/>
      <c r="V412" s="235"/>
      <c r="W412" s="235"/>
      <c r="X412" s="235"/>
      <c r="Y412" s="235"/>
      <c r="Z412" s="235">
        <v>0.24</v>
      </c>
      <c r="AA412" s="235"/>
    </row>
    <row r="413" spans="1:27">
      <c r="A413" s="120">
        <v>6</v>
      </c>
      <c r="B413" s="231" t="s">
        <v>2973</v>
      </c>
      <c r="C413" s="232" t="s">
        <v>2974</v>
      </c>
      <c r="D413" s="231"/>
      <c r="E413" s="235">
        <v>0.38</v>
      </c>
      <c r="F413" s="235"/>
      <c r="G413" s="235"/>
      <c r="H413" s="235"/>
      <c r="I413" s="235"/>
      <c r="J413" s="235"/>
      <c r="K413" s="235"/>
      <c r="L413" s="235"/>
      <c r="M413" s="235"/>
      <c r="N413" s="235"/>
      <c r="O413" s="235">
        <v>0.38</v>
      </c>
      <c r="P413" s="235"/>
      <c r="Q413" s="235">
        <v>0.38</v>
      </c>
      <c r="R413" s="235" t="s">
        <v>607</v>
      </c>
      <c r="S413" s="235"/>
      <c r="T413" s="235"/>
      <c r="U413" s="235"/>
      <c r="V413" s="235"/>
      <c r="W413" s="235"/>
      <c r="X413" s="235"/>
      <c r="Y413" s="235"/>
      <c r="Z413" s="235">
        <v>0.38</v>
      </c>
      <c r="AA413" s="235"/>
    </row>
    <row r="414" spans="1:27">
      <c r="A414" s="120">
        <v>7</v>
      </c>
      <c r="B414" s="231" t="s">
        <v>2975</v>
      </c>
      <c r="C414" s="232" t="s">
        <v>2976</v>
      </c>
      <c r="D414" s="231"/>
      <c r="E414" s="235">
        <v>0.54</v>
      </c>
      <c r="F414" s="235"/>
      <c r="G414" s="235"/>
      <c r="H414" s="235"/>
      <c r="I414" s="235"/>
      <c r="J414" s="235"/>
      <c r="K414" s="235"/>
      <c r="L414" s="235"/>
      <c r="M414" s="235"/>
      <c r="N414" s="235"/>
      <c r="O414" s="235">
        <v>0.54</v>
      </c>
      <c r="P414" s="235"/>
      <c r="Q414" s="235">
        <v>0.54</v>
      </c>
      <c r="R414" s="235" t="s">
        <v>607</v>
      </c>
      <c r="S414" s="235"/>
      <c r="T414" s="235"/>
      <c r="U414" s="235"/>
      <c r="V414" s="235"/>
      <c r="W414" s="235"/>
      <c r="X414" s="235"/>
      <c r="Y414" s="235"/>
      <c r="Z414" s="235">
        <v>0.54</v>
      </c>
      <c r="AA414" s="235"/>
    </row>
    <row r="415" spans="1:27">
      <c r="A415" s="120">
        <v>8</v>
      </c>
      <c r="B415" s="231" t="s">
        <v>2977</v>
      </c>
      <c r="C415" s="232" t="s">
        <v>2978</v>
      </c>
      <c r="D415" s="231"/>
      <c r="E415" s="235">
        <v>0.24</v>
      </c>
      <c r="F415" s="235"/>
      <c r="G415" s="235"/>
      <c r="H415" s="235"/>
      <c r="I415" s="235"/>
      <c r="J415" s="235"/>
      <c r="K415" s="235"/>
      <c r="L415" s="235"/>
      <c r="M415" s="235"/>
      <c r="N415" s="235"/>
      <c r="O415" s="235">
        <v>0.24</v>
      </c>
      <c r="P415" s="235"/>
      <c r="Q415" s="235">
        <v>0.24</v>
      </c>
      <c r="R415" s="235" t="s">
        <v>607</v>
      </c>
      <c r="S415" s="235"/>
      <c r="T415" s="235"/>
      <c r="U415" s="235"/>
      <c r="V415" s="235"/>
      <c r="W415" s="235"/>
      <c r="X415" s="235"/>
      <c r="Y415" s="235"/>
      <c r="Z415" s="235">
        <v>0.24</v>
      </c>
      <c r="AA415" s="235"/>
    </row>
    <row r="416" spans="1:27">
      <c r="A416" s="120">
        <v>9</v>
      </c>
      <c r="B416" s="231" t="s">
        <v>2979</v>
      </c>
      <c r="C416" s="232" t="s">
        <v>2980</v>
      </c>
      <c r="D416" s="231"/>
      <c r="E416" s="235">
        <v>0.34</v>
      </c>
      <c r="F416" s="235"/>
      <c r="G416" s="235"/>
      <c r="H416" s="235"/>
      <c r="I416" s="235"/>
      <c r="J416" s="235"/>
      <c r="K416" s="235"/>
      <c r="L416" s="235"/>
      <c r="M416" s="235"/>
      <c r="N416" s="235"/>
      <c r="O416" s="235">
        <v>0.34</v>
      </c>
      <c r="P416" s="235"/>
      <c r="Q416" s="235">
        <v>0.34</v>
      </c>
      <c r="R416" s="235" t="s">
        <v>607</v>
      </c>
      <c r="S416" s="235"/>
      <c r="T416" s="235"/>
      <c r="U416" s="235"/>
      <c r="V416" s="235"/>
      <c r="W416" s="235"/>
      <c r="X416" s="235"/>
      <c r="Y416" s="235"/>
      <c r="Z416" s="235"/>
      <c r="AA416" s="235">
        <v>0.34</v>
      </c>
    </row>
    <row r="417" spans="1:27">
      <c r="A417" s="120">
        <v>10</v>
      </c>
      <c r="B417" s="231" t="s">
        <v>2981</v>
      </c>
      <c r="C417" s="232" t="s">
        <v>2982</v>
      </c>
      <c r="D417" s="231"/>
      <c r="E417" s="235">
        <v>0.7</v>
      </c>
      <c r="F417" s="235"/>
      <c r="G417" s="235"/>
      <c r="H417" s="235"/>
      <c r="I417" s="235"/>
      <c r="J417" s="235"/>
      <c r="K417" s="235"/>
      <c r="L417" s="235"/>
      <c r="M417" s="235"/>
      <c r="N417" s="235"/>
      <c r="O417" s="235">
        <v>0.7</v>
      </c>
      <c r="P417" s="235"/>
      <c r="Q417" s="235">
        <v>0.7</v>
      </c>
      <c r="R417" s="235" t="s">
        <v>607</v>
      </c>
      <c r="S417" s="235"/>
      <c r="T417" s="235"/>
      <c r="U417" s="235"/>
      <c r="V417" s="235"/>
      <c r="W417" s="235"/>
      <c r="X417" s="235"/>
      <c r="Y417" s="235"/>
      <c r="Z417" s="235"/>
      <c r="AA417" s="235">
        <v>0.7</v>
      </c>
    </row>
    <row r="418" spans="1:27">
      <c r="A418" s="120">
        <v>11</v>
      </c>
      <c r="B418" s="231" t="s">
        <v>2983</v>
      </c>
      <c r="C418" s="232" t="s">
        <v>2984</v>
      </c>
      <c r="D418" s="231"/>
      <c r="E418" s="235">
        <v>0.4</v>
      </c>
      <c r="F418" s="235"/>
      <c r="G418" s="235"/>
      <c r="H418" s="235"/>
      <c r="I418" s="235"/>
      <c r="J418" s="235"/>
      <c r="K418" s="235"/>
      <c r="L418" s="235"/>
      <c r="M418" s="235"/>
      <c r="N418" s="235"/>
      <c r="O418" s="235">
        <v>0.4</v>
      </c>
      <c r="P418" s="235"/>
      <c r="Q418" s="235">
        <v>0.4</v>
      </c>
      <c r="R418" s="235" t="s">
        <v>607</v>
      </c>
      <c r="S418" s="235"/>
      <c r="T418" s="235"/>
      <c r="U418" s="235"/>
      <c r="V418" s="235"/>
      <c r="W418" s="235"/>
      <c r="X418" s="235"/>
      <c r="Y418" s="235"/>
      <c r="Z418" s="235"/>
      <c r="AA418" s="235">
        <v>0.4</v>
      </c>
    </row>
    <row r="419" spans="1:27">
      <c r="A419" s="238">
        <v>12</v>
      </c>
      <c r="B419" s="231" t="s">
        <v>2985</v>
      </c>
      <c r="C419" s="232" t="s">
        <v>2986</v>
      </c>
      <c r="D419" s="231"/>
      <c r="E419" s="235">
        <v>0.26</v>
      </c>
      <c r="F419" s="235"/>
      <c r="G419" s="235"/>
      <c r="H419" s="235"/>
      <c r="I419" s="235"/>
      <c r="J419" s="235"/>
      <c r="K419" s="235"/>
      <c r="L419" s="235"/>
      <c r="M419" s="235"/>
      <c r="N419" s="235"/>
      <c r="O419" s="235">
        <v>0.26</v>
      </c>
      <c r="P419" s="235"/>
      <c r="Q419" s="235">
        <v>0.26</v>
      </c>
      <c r="R419" s="235" t="s">
        <v>607</v>
      </c>
      <c r="S419" s="235"/>
      <c r="T419" s="235"/>
      <c r="U419" s="235"/>
      <c r="V419" s="235"/>
      <c r="W419" s="235"/>
      <c r="X419" s="235"/>
      <c r="Y419" s="235"/>
      <c r="Z419" s="235">
        <v>0.26</v>
      </c>
      <c r="AA419" s="235"/>
    </row>
    <row r="420" spans="1:27">
      <c r="A420" s="238">
        <v>13</v>
      </c>
      <c r="B420" s="231" t="s">
        <v>2987</v>
      </c>
      <c r="C420" s="232" t="s">
        <v>2988</v>
      </c>
      <c r="D420" s="231"/>
      <c r="E420" s="235">
        <v>1.1100000000000001</v>
      </c>
      <c r="F420" s="235"/>
      <c r="G420" s="235"/>
      <c r="H420" s="235"/>
      <c r="I420" s="235"/>
      <c r="J420" s="235"/>
      <c r="K420" s="235"/>
      <c r="L420" s="235"/>
      <c r="M420" s="235"/>
      <c r="N420" s="235"/>
      <c r="O420" s="235">
        <v>1.1100000000000001</v>
      </c>
      <c r="P420" s="235"/>
      <c r="Q420" s="235">
        <v>1.1100000000000001</v>
      </c>
      <c r="R420" s="235" t="s">
        <v>607</v>
      </c>
      <c r="S420" s="235"/>
      <c r="T420" s="235"/>
      <c r="U420" s="235"/>
      <c r="V420" s="235"/>
      <c r="W420" s="235"/>
      <c r="X420" s="235"/>
      <c r="Y420" s="235"/>
      <c r="Z420" s="235">
        <v>1.1100000000000001</v>
      </c>
      <c r="AA420" s="235"/>
    </row>
    <row r="421" spans="1:27">
      <c r="A421" s="238">
        <v>14</v>
      </c>
      <c r="B421" s="231" t="s">
        <v>2989</v>
      </c>
      <c r="C421" s="232" t="s">
        <v>2990</v>
      </c>
      <c r="D421" s="231"/>
      <c r="E421" s="235">
        <v>0.24</v>
      </c>
      <c r="F421" s="235"/>
      <c r="G421" s="235"/>
      <c r="H421" s="235"/>
      <c r="I421" s="235"/>
      <c r="J421" s="235"/>
      <c r="K421" s="235"/>
      <c r="L421" s="235"/>
      <c r="M421" s="235"/>
      <c r="N421" s="235"/>
      <c r="O421" s="235">
        <v>0.24</v>
      </c>
      <c r="P421" s="235"/>
      <c r="Q421" s="235">
        <v>0.24</v>
      </c>
      <c r="R421" s="235" t="s">
        <v>607</v>
      </c>
      <c r="S421" s="235"/>
      <c r="T421" s="235"/>
      <c r="U421" s="235"/>
      <c r="V421" s="235"/>
      <c r="W421" s="235"/>
      <c r="X421" s="235"/>
      <c r="Y421" s="235"/>
      <c r="Z421" s="235">
        <v>0.24</v>
      </c>
      <c r="AA421" s="235"/>
    </row>
    <row r="422" spans="1:27">
      <c r="A422" s="238">
        <v>15</v>
      </c>
      <c r="B422" s="231" t="s">
        <v>2991</v>
      </c>
      <c r="C422" s="232" t="s">
        <v>2992</v>
      </c>
      <c r="D422" s="231"/>
      <c r="E422" s="235">
        <v>0.8</v>
      </c>
      <c r="F422" s="235"/>
      <c r="G422" s="235"/>
      <c r="H422" s="235"/>
      <c r="I422" s="235"/>
      <c r="J422" s="235"/>
      <c r="K422" s="235"/>
      <c r="L422" s="235"/>
      <c r="M422" s="235"/>
      <c r="N422" s="235"/>
      <c r="O422" s="235">
        <v>0.8</v>
      </c>
      <c r="P422" s="235"/>
      <c r="Q422" s="235">
        <v>0.8</v>
      </c>
      <c r="R422" s="235" t="s">
        <v>607</v>
      </c>
      <c r="S422" s="235"/>
      <c r="T422" s="235"/>
      <c r="U422" s="235"/>
      <c r="V422" s="235"/>
      <c r="W422" s="235"/>
      <c r="X422" s="235"/>
      <c r="Y422" s="235"/>
      <c r="Z422" s="235"/>
      <c r="AA422" s="235">
        <v>0.8</v>
      </c>
    </row>
    <row r="423" spans="1:27">
      <c r="A423" s="238">
        <v>16</v>
      </c>
      <c r="B423" s="231" t="s">
        <v>2966</v>
      </c>
      <c r="C423" s="234" t="s">
        <v>2967</v>
      </c>
      <c r="D423" s="231"/>
      <c r="E423" s="235">
        <v>0.5</v>
      </c>
      <c r="F423" s="235"/>
      <c r="G423" s="235"/>
      <c r="H423" s="235"/>
      <c r="I423" s="235"/>
      <c r="J423" s="235"/>
      <c r="K423" s="235"/>
      <c r="L423" s="235"/>
      <c r="M423" s="235"/>
      <c r="N423" s="235"/>
      <c r="O423" s="235">
        <v>0.5</v>
      </c>
      <c r="P423" s="235"/>
      <c r="Q423" s="235">
        <v>0.5</v>
      </c>
      <c r="R423" s="235" t="s">
        <v>607</v>
      </c>
      <c r="S423" s="235"/>
      <c r="T423" s="235"/>
      <c r="U423" s="235"/>
      <c r="V423" s="235"/>
      <c r="W423" s="235"/>
      <c r="X423" s="235"/>
      <c r="Y423" s="235"/>
      <c r="Z423" s="235"/>
      <c r="AA423" s="235">
        <v>0.5</v>
      </c>
    </row>
    <row r="424" spans="1:27">
      <c r="A424" s="238">
        <v>17</v>
      </c>
      <c r="B424" s="231" t="s">
        <v>1887</v>
      </c>
      <c r="C424" s="232" t="s">
        <v>2993</v>
      </c>
      <c r="D424" s="231"/>
      <c r="E424" s="235">
        <v>0.14000000000000001</v>
      </c>
      <c r="F424" s="235"/>
      <c r="G424" s="235"/>
      <c r="H424" s="235"/>
      <c r="I424" s="235"/>
      <c r="J424" s="235"/>
      <c r="K424" s="235"/>
      <c r="L424" s="235"/>
      <c r="M424" s="235"/>
      <c r="N424" s="235"/>
      <c r="O424" s="235">
        <v>0.14000000000000001</v>
      </c>
      <c r="P424" s="235"/>
      <c r="Q424" s="235">
        <v>0.14000000000000001</v>
      </c>
      <c r="R424" s="235" t="s">
        <v>607</v>
      </c>
      <c r="S424" s="235"/>
      <c r="T424" s="235"/>
      <c r="U424" s="235"/>
      <c r="V424" s="235"/>
      <c r="W424" s="235"/>
      <c r="X424" s="235"/>
      <c r="Y424" s="235"/>
      <c r="Z424" s="235"/>
      <c r="AA424" s="235">
        <v>0.14000000000000001</v>
      </c>
    </row>
    <row r="425" spans="1:27">
      <c r="A425" s="238">
        <v>18</v>
      </c>
      <c r="B425" s="231" t="s">
        <v>2994</v>
      </c>
      <c r="C425" s="232" t="s">
        <v>2995</v>
      </c>
      <c r="D425" s="231"/>
      <c r="E425" s="235">
        <v>0.7</v>
      </c>
      <c r="F425" s="235"/>
      <c r="G425" s="235"/>
      <c r="H425" s="235"/>
      <c r="I425" s="235"/>
      <c r="J425" s="235"/>
      <c r="K425" s="235"/>
      <c r="L425" s="235"/>
      <c r="M425" s="235"/>
      <c r="N425" s="235"/>
      <c r="O425" s="235">
        <v>0.7</v>
      </c>
      <c r="P425" s="235"/>
      <c r="Q425" s="235">
        <v>0.7</v>
      </c>
      <c r="R425" s="235" t="s">
        <v>607</v>
      </c>
      <c r="S425" s="235"/>
      <c r="T425" s="235"/>
      <c r="U425" s="235"/>
      <c r="V425" s="235"/>
      <c r="W425" s="235"/>
      <c r="X425" s="235"/>
      <c r="Y425" s="235"/>
      <c r="Z425" s="235">
        <v>0.7</v>
      </c>
      <c r="AA425" s="235"/>
    </row>
    <row r="426" spans="1:27">
      <c r="A426" s="238">
        <v>19</v>
      </c>
      <c r="B426" s="231" t="s">
        <v>2996</v>
      </c>
      <c r="C426" s="232" t="s">
        <v>2997</v>
      </c>
      <c r="D426" s="231"/>
      <c r="E426" s="235">
        <v>0.21</v>
      </c>
      <c r="F426" s="235"/>
      <c r="G426" s="235"/>
      <c r="H426" s="235"/>
      <c r="I426" s="235"/>
      <c r="J426" s="235"/>
      <c r="K426" s="235"/>
      <c r="L426" s="235"/>
      <c r="M426" s="235"/>
      <c r="N426" s="235"/>
      <c r="O426" s="529">
        <v>0.21</v>
      </c>
      <c r="P426" s="529"/>
      <c r="Q426" s="529">
        <v>0.21</v>
      </c>
      <c r="R426" s="235" t="s">
        <v>607</v>
      </c>
      <c r="S426" s="235"/>
      <c r="T426" s="235"/>
      <c r="U426" s="235"/>
      <c r="V426" s="235"/>
      <c r="W426" s="235"/>
      <c r="X426" s="235"/>
      <c r="Y426" s="235"/>
      <c r="Z426" s="235"/>
      <c r="AA426" s="236">
        <v>0.21</v>
      </c>
    </row>
    <row r="427" spans="1:27">
      <c r="A427" s="238">
        <v>20</v>
      </c>
      <c r="B427" s="231" t="s">
        <v>2998</v>
      </c>
      <c r="C427" s="232" t="s">
        <v>2999</v>
      </c>
      <c r="D427" s="231"/>
      <c r="E427" s="235">
        <v>0.5</v>
      </c>
      <c r="F427" s="235"/>
      <c r="G427" s="235"/>
      <c r="H427" s="235"/>
      <c r="I427" s="235"/>
      <c r="J427" s="235"/>
      <c r="K427" s="235"/>
      <c r="L427" s="235"/>
      <c r="M427" s="235"/>
      <c r="N427" s="235"/>
      <c r="O427" s="235">
        <v>0.5</v>
      </c>
      <c r="P427" s="235"/>
      <c r="Q427" s="235">
        <v>0.5</v>
      </c>
      <c r="R427" s="235" t="s">
        <v>607</v>
      </c>
      <c r="S427" s="235"/>
      <c r="T427" s="235"/>
      <c r="U427" s="235"/>
      <c r="V427" s="235"/>
      <c r="W427" s="235"/>
      <c r="X427" s="235"/>
      <c r="Y427" s="235"/>
      <c r="Z427" s="235"/>
      <c r="AA427" s="235">
        <v>0.5</v>
      </c>
    </row>
    <row r="428" spans="1:27">
      <c r="A428" s="238">
        <v>21</v>
      </c>
      <c r="B428" s="231" t="s">
        <v>3000</v>
      </c>
      <c r="C428" s="234" t="s">
        <v>3001</v>
      </c>
      <c r="D428" s="231"/>
      <c r="E428" s="235">
        <v>0.53</v>
      </c>
      <c r="F428" s="235"/>
      <c r="G428" s="235"/>
      <c r="H428" s="235"/>
      <c r="I428" s="235"/>
      <c r="J428" s="235"/>
      <c r="K428" s="235"/>
      <c r="L428" s="235"/>
      <c r="M428" s="235"/>
      <c r="N428" s="235"/>
      <c r="O428" s="235">
        <v>0.53</v>
      </c>
      <c r="P428" s="235"/>
      <c r="Q428" s="235">
        <v>0.53</v>
      </c>
      <c r="R428" s="235" t="s">
        <v>607</v>
      </c>
      <c r="S428" s="235"/>
      <c r="T428" s="235"/>
      <c r="U428" s="235"/>
      <c r="V428" s="235"/>
      <c r="W428" s="235"/>
      <c r="X428" s="235"/>
      <c r="Y428" s="235"/>
      <c r="Z428" s="235">
        <v>0.53</v>
      </c>
      <c r="AA428" s="235"/>
    </row>
    <row r="429" spans="1:27">
      <c r="A429" s="238">
        <v>22</v>
      </c>
      <c r="B429" s="231" t="s">
        <v>3002</v>
      </c>
      <c r="C429" s="234" t="s">
        <v>3003</v>
      </c>
      <c r="D429" s="231"/>
      <c r="E429" s="235">
        <v>0.54</v>
      </c>
      <c r="F429" s="235"/>
      <c r="G429" s="235"/>
      <c r="H429" s="235"/>
      <c r="I429" s="235"/>
      <c r="J429" s="235"/>
      <c r="K429" s="235"/>
      <c r="L429" s="235"/>
      <c r="M429" s="235"/>
      <c r="N429" s="235"/>
      <c r="O429" s="235">
        <v>0.54</v>
      </c>
      <c r="P429" s="235"/>
      <c r="Q429" s="235">
        <v>0.54</v>
      </c>
      <c r="R429" s="235" t="s">
        <v>607</v>
      </c>
      <c r="S429" s="235"/>
      <c r="T429" s="235"/>
      <c r="U429" s="235"/>
      <c r="V429" s="235"/>
      <c r="W429" s="235"/>
      <c r="X429" s="235"/>
      <c r="Y429" s="235"/>
      <c r="Z429" s="235"/>
      <c r="AA429" s="235">
        <v>0.54</v>
      </c>
    </row>
    <row r="430" spans="1:27">
      <c r="A430" s="238">
        <v>23</v>
      </c>
      <c r="B430" s="231" t="s">
        <v>304</v>
      </c>
      <c r="C430" s="234" t="s">
        <v>3004</v>
      </c>
      <c r="D430" s="231"/>
      <c r="E430" s="235">
        <v>0.78</v>
      </c>
      <c r="F430" s="235"/>
      <c r="G430" s="235"/>
      <c r="H430" s="235"/>
      <c r="I430" s="235"/>
      <c r="J430" s="235"/>
      <c r="K430" s="235"/>
      <c r="L430" s="235"/>
      <c r="M430" s="235"/>
      <c r="N430" s="235"/>
      <c r="O430" s="235">
        <v>0.78</v>
      </c>
      <c r="P430" s="235"/>
      <c r="Q430" s="235">
        <v>0.78</v>
      </c>
      <c r="R430" s="235" t="s">
        <v>607</v>
      </c>
      <c r="S430" s="235"/>
      <c r="T430" s="235"/>
      <c r="U430" s="235"/>
      <c r="V430" s="235"/>
      <c r="W430" s="235"/>
      <c r="X430" s="235"/>
      <c r="Y430" s="235"/>
      <c r="Z430" s="235">
        <v>0.78</v>
      </c>
      <c r="AA430" s="235"/>
    </row>
    <row r="431" spans="1:27">
      <c r="A431" s="238">
        <v>24</v>
      </c>
      <c r="B431" s="231" t="s">
        <v>3005</v>
      </c>
      <c r="C431" s="234" t="s">
        <v>3006</v>
      </c>
      <c r="D431" s="231"/>
      <c r="E431" s="235">
        <v>0.5</v>
      </c>
      <c r="F431" s="235"/>
      <c r="G431" s="235"/>
      <c r="H431" s="235"/>
      <c r="I431" s="235"/>
      <c r="J431" s="235"/>
      <c r="K431" s="235"/>
      <c r="L431" s="235"/>
      <c r="M431" s="235"/>
      <c r="N431" s="235"/>
      <c r="O431" s="235">
        <v>0.5</v>
      </c>
      <c r="P431" s="235"/>
      <c r="Q431" s="235">
        <v>0.5</v>
      </c>
      <c r="R431" s="235" t="s">
        <v>607</v>
      </c>
      <c r="S431" s="235"/>
      <c r="T431" s="235"/>
      <c r="U431" s="235"/>
      <c r="V431" s="235"/>
      <c r="W431" s="235"/>
      <c r="X431" s="235"/>
      <c r="Y431" s="235"/>
      <c r="Z431" s="235">
        <v>0.5</v>
      </c>
      <c r="AA431" s="235"/>
    </row>
    <row r="432" spans="1:27">
      <c r="A432" s="238">
        <v>25</v>
      </c>
      <c r="B432" s="231" t="s">
        <v>3007</v>
      </c>
      <c r="C432" s="234" t="s">
        <v>3008</v>
      </c>
      <c r="D432" s="231"/>
      <c r="E432" s="235">
        <v>0.6</v>
      </c>
      <c r="F432" s="235"/>
      <c r="G432" s="235"/>
      <c r="H432" s="235"/>
      <c r="I432" s="235"/>
      <c r="J432" s="235"/>
      <c r="K432" s="235"/>
      <c r="L432" s="235"/>
      <c r="M432" s="235"/>
      <c r="N432" s="235"/>
      <c r="O432" s="235">
        <v>0.6</v>
      </c>
      <c r="P432" s="235"/>
      <c r="Q432" s="235">
        <v>0.6</v>
      </c>
      <c r="R432" s="235" t="s">
        <v>607</v>
      </c>
      <c r="S432" s="235"/>
      <c r="T432" s="235"/>
      <c r="U432" s="235"/>
      <c r="V432" s="235"/>
      <c r="W432" s="235"/>
      <c r="X432" s="235"/>
      <c r="Y432" s="235"/>
      <c r="Z432" s="235">
        <v>0.6</v>
      </c>
      <c r="AA432" s="235"/>
    </row>
    <row r="433" spans="1:27">
      <c r="A433" s="238">
        <v>26</v>
      </c>
      <c r="B433" s="231" t="s">
        <v>3009</v>
      </c>
      <c r="C433" s="234" t="s">
        <v>3010</v>
      </c>
      <c r="D433" s="231"/>
      <c r="E433" s="235">
        <v>0.2</v>
      </c>
      <c r="F433" s="235"/>
      <c r="G433" s="235"/>
      <c r="H433" s="235"/>
      <c r="I433" s="235"/>
      <c r="J433" s="235"/>
      <c r="K433" s="235"/>
      <c r="L433" s="235"/>
      <c r="M433" s="235"/>
      <c r="N433" s="235"/>
      <c r="O433" s="235">
        <v>0.2</v>
      </c>
      <c r="P433" s="235"/>
      <c r="Q433" s="235">
        <v>0.2</v>
      </c>
      <c r="R433" s="235" t="s">
        <v>607</v>
      </c>
      <c r="S433" s="235"/>
      <c r="T433" s="235"/>
      <c r="U433" s="235"/>
      <c r="V433" s="235"/>
      <c r="W433" s="235"/>
      <c r="X433" s="235"/>
      <c r="Y433" s="235"/>
      <c r="Z433" s="235"/>
      <c r="AA433" s="235">
        <v>0.2</v>
      </c>
    </row>
    <row r="434" spans="1:27">
      <c r="A434" s="238">
        <v>27</v>
      </c>
      <c r="B434" s="231" t="s">
        <v>1938</v>
      </c>
      <c r="C434" s="234" t="s">
        <v>3011</v>
      </c>
      <c r="D434" s="231"/>
      <c r="E434" s="235">
        <v>0.3</v>
      </c>
      <c r="F434" s="235"/>
      <c r="G434" s="235"/>
      <c r="H434" s="235"/>
      <c r="I434" s="235"/>
      <c r="J434" s="235"/>
      <c r="K434" s="235"/>
      <c r="L434" s="235"/>
      <c r="M434" s="235"/>
      <c r="N434" s="235"/>
      <c r="O434" s="235">
        <v>0.3</v>
      </c>
      <c r="P434" s="235"/>
      <c r="Q434" s="235">
        <v>0.3</v>
      </c>
      <c r="R434" s="235" t="s">
        <v>607</v>
      </c>
      <c r="S434" s="235"/>
      <c r="T434" s="235"/>
      <c r="U434" s="235"/>
      <c r="V434" s="235"/>
      <c r="W434" s="235"/>
      <c r="X434" s="235"/>
      <c r="Y434" s="235"/>
      <c r="Z434" s="235"/>
      <c r="AA434" s="235">
        <v>0.3</v>
      </c>
    </row>
    <row r="435" spans="1:27">
      <c r="A435" s="238">
        <v>28</v>
      </c>
      <c r="B435" s="231" t="s">
        <v>3012</v>
      </c>
      <c r="C435" s="234" t="s">
        <v>3013</v>
      </c>
      <c r="D435" s="231"/>
      <c r="E435" s="235">
        <v>0.4</v>
      </c>
      <c r="F435" s="235"/>
      <c r="G435" s="235"/>
      <c r="H435" s="235"/>
      <c r="I435" s="235"/>
      <c r="J435" s="235"/>
      <c r="K435" s="235"/>
      <c r="L435" s="235"/>
      <c r="M435" s="235"/>
      <c r="N435" s="235"/>
      <c r="O435" s="235">
        <v>0.4</v>
      </c>
      <c r="P435" s="235"/>
      <c r="Q435" s="235">
        <v>0.4</v>
      </c>
      <c r="R435" s="235" t="s">
        <v>607</v>
      </c>
      <c r="S435" s="235"/>
      <c r="T435" s="235"/>
      <c r="U435" s="235"/>
      <c r="V435" s="235"/>
      <c r="W435" s="235"/>
      <c r="X435" s="235"/>
      <c r="Y435" s="235"/>
      <c r="Z435" s="235">
        <v>0.4</v>
      </c>
      <c r="AA435" s="235"/>
    </row>
    <row r="436" spans="1:27">
      <c r="A436" s="238">
        <v>29</v>
      </c>
      <c r="B436" s="231" t="s">
        <v>3014</v>
      </c>
      <c r="C436" s="234" t="s">
        <v>3015</v>
      </c>
      <c r="D436" s="231"/>
      <c r="E436" s="235">
        <v>0.4</v>
      </c>
      <c r="F436" s="235"/>
      <c r="G436" s="235"/>
      <c r="H436" s="235"/>
      <c r="I436" s="235"/>
      <c r="J436" s="235"/>
      <c r="K436" s="235"/>
      <c r="L436" s="235"/>
      <c r="M436" s="235"/>
      <c r="N436" s="235"/>
      <c r="O436" s="235">
        <v>0.4</v>
      </c>
      <c r="P436" s="235"/>
      <c r="Q436" s="235">
        <v>0.4</v>
      </c>
      <c r="R436" s="235" t="s">
        <v>607</v>
      </c>
      <c r="S436" s="235"/>
      <c r="T436" s="235"/>
      <c r="U436" s="235"/>
      <c r="V436" s="235"/>
      <c r="W436" s="235"/>
      <c r="X436" s="235"/>
      <c r="Y436" s="235"/>
      <c r="Z436" s="235"/>
      <c r="AA436" s="235">
        <v>0.4</v>
      </c>
    </row>
    <row r="437" spans="1:27">
      <c r="A437" s="238">
        <v>30</v>
      </c>
      <c r="B437" s="231" t="s">
        <v>3016</v>
      </c>
      <c r="C437" s="234" t="s">
        <v>3017</v>
      </c>
      <c r="D437" s="231"/>
      <c r="E437" s="235">
        <v>3.5</v>
      </c>
      <c r="F437" s="235"/>
      <c r="G437" s="235"/>
      <c r="H437" s="235"/>
      <c r="I437" s="235"/>
      <c r="J437" s="235"/>
      <c r="K437" s="235"/>
      <c r="L437" s="235"/>
      <c r="M437" s="235"/>
      <c r="N437" s="235"/>
      <c r="O437" s="235">
        <v>3.5</v>
      </c>
      <c r="P437" s="235"/>
      <c r="Q437" s="235">
        <v>3.5</v>
      </c>
      <c r="R437" s="235" t="s">
        <v>607</v>
      </c>
      <c r="S437" s="235"/>
      <c r="T437" s="235"/>
      <c r="U437" s="235"/>
      <c r="V437" s="235"/>
      <c r="W437" s="235"/>
      <c r="X437" s="235"/>
      <c r="Y437" s="235"/>
      <c r="Z437" s="235">
        <v>3.5</v>
      </c>
      <c r="AA437" s="235"/>
    </row>
    <row r="438" spans="1:27">
      <c r="A438" s="238">
        <v>31</v>
      </c>
      <c r="B438" s="231" t="s">
        <v>3018</v>
      </c>
      <c r="C438" s="234" t="s">
        <v>3019</v>
      </c>
      <c r="D438" s="231"/>
      <c r="E438" s="235">
        <v>0.33</v>
      </c>
      <c r="F438" s="235"/>
      <c r="G438" s="235"/>
      <c r="H438" s="235"/>
      <c r="I438" s="235"/>
      <c r="J438" s="235"/>
      <c r="K438" s="235"/>
      <c r="L438" s="235"/>
      <c r="M438" s="235"/>
      <c r="N438" s="235"/>
      <c r="O438" s="235">
        <v>0.33</v>
      </c>
      <c r="P438" s="235"/>
      <c r="Q438" s="235">
        <v>0.33</v>
      </c>
      <c r="R438" s="235" t="s">
        <v>607</v>
      </c>
      <c r="S438" s="235"/>
      <c r="T438" s="235"/>
      <c r="U438" s="235"/>
      <c r="V438" s="235"/>
      <c r="W438" s="235"/>
      <c r="X438" s="235"/>
      <c r="Y438" s="235"/>
      <c r="Z438" s="235">
        <v>0.33</v>
      </c>
      <c r="AA438" s="235"/>
    </row>
    <row r="439" spans="1:27">
      <c r="A439" s="238">
        <v>32</v>
      </c>
      <c r="B439" s="231" t="s">
        <v>3020</v>
      </c>
      <c r="C439" s="234" t="s">
        <v>3021</v>
      </c>
      <c r="D439" s="231"/>
      <c r="E439" s="235">
        <v>0.32</v>
      </c>
      <c r="F439" s="235"/>
      <c r="G439" s="235"/>
      <c r="H439" s="235"/>
      <c r="I439" s="235"/>
      <c r="J439" s="235"/>
      <c r="K439" s="235"/>
      <c r="L439" s="235"/>
      <c r="M439" s="235"/>
      <c r="N439" s="235"/>
      <c r="O439" s="235">
        <v>0.32</v>
      </c>
      <c r="P439" s="235"/>
      <c r="Q439" s="235">
        <v>0.32</v>
      </c>
      <c r="R439" s="235" t="s">
        <v>607</v>
      </c>
      <c r="S439" s="235"/>
      <c r="T439" s="235"/>
      <c r="U439" s="235"/>
      <c r="V439" s="235"/>
      <c r="W439" s="235"/>
      <c r="X439" s="235"/>
      <c r="Y439" s="235"/>
      <c r="Z439" s="235"/>
      <c r="AA439" s="235">
        <v>0.32</v>
      </c>
    </row>
    <row r="440" spans="1:27">
      <c r="A440" s="238">
        <v>33</v>
      </c>
      <c r="B440" s="231" t="s">
        <v>154</v>
      </c>
      <c r="C440" s="234" t="s">
        <v>3022</v>
      </c>
      <c r="D440" s="231"/>
      <c r="E440" s="235">
        <v>0.2</v>
      </c>
      <c r="F440" s="235"/>
      <c r="G440" s="235"/>
      <c r="H440" s="235"/>
      <c r="I440" s="235"/>
      <c r="J440" s="235"/>
      <c r="K440" s="235"/>
      <c r="L440" s="235"/>
      <c r="M440" s="235"/>
      <c r="N440" s="235"/>
      <c r="O440" s="235">
        <v>0.2</v>
      </c>
      <c r="P440" s="235"/>
      <c r="Q440" s="235">
        <v>0.2</v>
      </c>
      <c r="R440" s="235" t="s">
        <v>607</v>
      </c>
      <c r="S440" s="235"/>
      <c r="T440" s="235"/>
      <c r="U440" s="235"/>
      <c r="V440" s="235"/>
      <c r="W440" s="235"/>
      <c r="X440" s="235"/>
      <c r="Y440" s="235"/>
      <c r="Z440" s="235"/>
      <c r="AA440" s="235">
        <v>0.2</v>
      </c>
    </row>
    <row r="441" spans="1:27">
      <c r="A441" s="238">
        <v>34</v>
      </c>
      <c r="B441" s="231" t="s">
        <v>3023</v>
      </c>
      <c r="C441" s="234" t="s">
        <v>3024</v>
      </c>
      <c r="D441" s="231"/>
      <c r="E441" s="235">
        <v>0.45</v>
      </c>
      <c r="F441" s="235"/>
      <c r="G441" s="235"/>
      <c r="H441" s="235"/>
      <c r="I441" s="235"/>
      <c r="J441" s="235"/>
      <c r="K441" s="235"/>
      <c r="L441" s="235"/>
      <c r="M441" s="235"/>
      <c r="N441" s="235"/>
      <c r="O441" s="235">
        <v>0.45</v>
      </c>
      <c r="P441" s="235"/>
      <c r="Q441" s="235">
        <v>0.45</v>
      </c>
      <c r="R441" s="235" t="s">
        <v>607</v>
      </c>
      <c r="S441" s="235"/>
      <c r="T441" s="235"/>
      <c r="U441" s="235"/>
      <c r="V441" s="235"/>
      <c r="W441" s="235"/>
      <c r="X441" s="235"/>
      <c r="Y441" s="235"/>
      <c r="Z441" s="235">
        <v>0.45</v>
      </c>
      <c r="AA441" s="235"/>
    </row>
    <row r="442" spans="1:27">
      <c r="A442" s="238">
        <v>35</v>
      </c>
      <c r="B442" s="231" t="s">
        <v>3025</v>
      </c>
      <c r="C442" s="234" t="s">
        <v>3026</v>
      </c>
      <c r="D442" s="231"/>
      <c r="E442" s="235">
        <v>0.52</v>
      </c>
      <c r="F442" s="235"/>
      <c r="G442" s="235"/>
      <c r="H442" s="235"/>
      <c r="I442" s="235"/>
      <c r="J442" s="235"/>
      <c r="K442" s="235"/>
      <c r="L442" s="235"/>
      <c r="M442" s="235"/>
      <c r="N442" s="235"/>
      <c r="O442" s="235">
        <v>0.52</v>
      </c>
      <c r="P442" s="235"/>
      <c r="Q442" s="235">
        <v>0.52</v>
      </c>
      <c r="R442" s="235" t="s">
        <v>607</v>
      </c>
      <c r="S442" s="235"/>
      <c r="T442" s="235"/>
      <c r="U442" s="235"/>
      <c r="V442" s="235"/>
      <c r="W442" s="235"/>
      <c r="X442" s="235"/>
      <c r="Y442" s="235"/>
      <c r="Z442" s="235">
        <v>0.52</v>
      </c>
      <c r="AA442" s="235"/>
    </row>
    <row r="443" spans="1:27">
      <c r="A443" s="238">
        <v>36</v>
      </c>
      <c r="B443" s="231" t="s">
        <v>2964</v>
      </c>
      <c r="C443" s="234" t="s">
        <v>2965</v>
      </c>
      <c r="D443" s="231"/>
      <c r="E443" s="235">
        <v>0.7</v>
      </c>
      <c r="F443" s="235"/>
      <c r="G443" s="235"/>
      <c r="H443" s="235"/>
      <c r="I443" s="235"/>
      <c r="J443" s="235"/>
      <c r="K443" s="235"/>
      <c r="L443" s="235"/>
      <c r="M443" s="235"/>
      <c r="N443" s="235"/>
      <c r="O443" s="235">
        <v>0.7</v>
      </c>
      <c r="P443" s="235"/>
      <c r="Q443" s="235">
        <v>0.7</v>
      </c>
      <c r="R443" s="235" t="s">
        <v>607</v>
      </c>
      <c r="S443" s="235"/>
      <c r="T443" s="235"/>
      <c r="U443" s="235"/>
      <c r="V443" s="235"/>
      <c r="W443" s="235"/>
      <c r="X443" s="235"/>
      <c r="Y443" s="235"/>
      <c r="Z443" s="235"/>
      <c r="AA443" s="235">
        <v>0.7</v>
      </c>
    </row>
    <row r="444" spans="1:27">
      <c r="A444" s="238">
        <v>37</v>
      </c>
      <c r="B444" s="231" t="s">
        <v>3027</v>
      </c>
      <c r="C444" s="234" t="s">
        <v>3028</v>
      </c>
      <c r="D444" s="231"/>
      <c r="E444" s="235">
        <v>0.2</v>
      </c>
      <c r="F444" s="235"/>
      <c r="G444" s="235"/>
      <c r="H444" s="235"/>
      <c r="I444" s="235"/>
      <c r="J444" s="235"/>
      <c r="K444" s="235"/>
      <c r="L444" s="235"/>
      <c r="M444" s="235"/>
      <c r="N444" s="235"/>
      <c r="O444" s="235">
        <v>0.2</v>
      </c>
      <c r="P444" s="235"/>
      <c r="Q444" s="235">
        <v>0.2</v>
      </c>
      <c r="R444" s="235" t="s">
        <v>607</v>
      </c>
      <c r="S444" s="235"/>
      <c r="T444" s="235"/>
      <c r="U444" s="235"/>
      <c r="V444" s="235"/>
      <c r="W444" s="235"/>
      <c r="X444" s="235"/>
      <c r="Y444" s="235"/>
      <c r="Z444" s="235"/>
      <c r="AA444" s="235">
        <v>0.2</v>
      </c>
    </row>
    <row r="445" spans="1:27">
      <c r="A445" s="238">
        <v>38</v>
      </c>
      <c r="B445" s="231" t="s">
        <v>3029</v>
      </c>
      <c r="C445" s="234" t="s">
        <v>3030</v>
      </c>
      <c r="D445" s="231"/>
      <c r="E445" s="235">
        <v>2.15</v>
      </c>
      <c r="F445" s="235"/>
      <c r="G445" s="235"/>
      <c r="H445" s="235"/>
      <c r="I445" s="235"/>
      <c r="J445" s="235"/>
      <c r="K445" s="235"/>
      <c r="L445" s="235"/>
      <c r="M445" s="235"/>
      <c r="N445" s="235"/>
      <c r="O445" s="235">
        <v>2.15</v>
      </c>
      <c r="P445" s="235"/>
      <c r="Q445" s="235">
        <v>2.15</v>
      </c>
      <c r="R445" s="235" t="s">
        <v>607</v>
      </c>
      <c r="S445" s="235"/>
      <c r="T445" s="235"/>
      <c r="U445" s="235"/>
      <c r="V445" s="235"/>
      <c r="W445" s="235"/>
      <c r="X445" s="235"/>
      <c r="Y445" s="235"/>
      <c r="Z445" s="235">
        <v>2.15</v>
      </c>
      <c r="AA445" s="235"/>
    </row>
    <row r="446" spans="1:27">
      <c r="A446" s="238">
        <v>39</v>
      </c>
      <c r="B446" s="231" t="s">
        <v>3031</v>
      </c>
      <c r="C446" s="234" t="s">
        <v>3032</v>
      </c>
      <c r="D446" s="231"/>
      <c r="E446" s="235">
        <v>0.52</v>
      </c>
      <c r="F446" s="235"/>
      <c r="G446" s="235"/>
      <c r="H446" s="235"/>
      <c r="I446" s="235"/>
      <c r="J446" s="235"/>
      <c r="K446" s="235"/>
      <c r="L446" s="235"/>
      <c r="M446" s="235"/>
      <c r="N446" s="235"/>
      <c r="O446" s="235">
        <v>0.52</v>
      </c>
      <c r="P446" s="235"/>
      <c r="Q446" s="235">
        <v>0.52</v>
      </c>
      <c r="R446" s="235" t="s">
        <v>607</v>
      </c>
      <c r="S446" s="235"/>
      <c r="T446" s="235"/>
      <c r="U446" s="235"/>
      <c r="V446" s="235"/>
      <c r="W446" s="235"/>
      <c r="X446" s="235"/>
      <c r="Y446" s="235"/>
      <c r="Z446" s="235">
        <v>0.52</v>
      </c>
      <c r="AA446" s="235"/>
    </row>
    <row r="447" spans="1:27">
      <c r="A447" s="238">
        <v>40</v>
      </c>
      <c r="B447" s="231" t="s">
        <v>3033</v>
      </c>
      <c r="C447" s="232" t="s">
        <v>3034</v>
      </c>
      <c r="D447" s="231"/>
      <c r="E447" s="235">
        <v>0.5</v>
      </c>
      <c r="F447" s="235"/>
      <c r="G447" s="235"/>
      <c r="H447" s="235"/>
      <c r="I447" s="235"/>
      <c r="J447" s="235"/>
      <c r="K447" s="235"/>
      <c r="L447" s="235"/>
      <c r="M447" s="235"/>
      <c r="N447" s="235"/>
      <c r="O447" s="235">
        <v>0.5</v>
      </c>
      <c r="P447" s="235"/>
      <c r="Q447" s="235">
        <v>0.5</v>
      </c>
      <c r="R447" s="235" t="s">
        <v>607</v>
      </c>
      <c r="S447" s="235"/>
      <c r="T447" s="235"/>
      <c r="U447" s="235"/>
      <c r="V447" s="235"/>
      <c r="W447" s="235"/>
      <c r="X447" s="235"/>
      <c r="Y447" s="235"/>
      <c r="Z447" s="235"/>
      <c r="AA447" s="235">
        <v>0.5</v>
      </c>
    </row>
    <row r="448" spans="1:27">
      <c r="A448" s="238">
        <v>41</v>
      </c>
      <c r="B448" s="231" t="s">
        <v>3035</v>
      </c>
      <c r="C448" s="232" t="s">
        <v>3036</v>
      </c>
      <c r="D448" s="231"/>
      <c r="E448" s="235">
        <v>0.4</v>
      </c>
      <c r="F448" s="235"/>
      <c r="G448" s="235"/>
      <c r="H448" s="235"/>
      <c r="I448" s="235"/>
      <c r="J448" s="235"/>
      <c r="K448" s="235"/>
      <c r="L448" s="235"/>
      <c r="M448" s="235"/>
      <c r="N448" s="235"/>
      <c r="O448" s="235">
        <v>0.4</v>
      </c>
      <c r="P448" s="235"/>
      <c r="Q448" s="235">
        <v>0.4</v>
      </c>
      <c r="R448" s="235" t="s">
        <v>607</v>
      </c>
      <c r="S448" s="235"/>
      <c r="T448" s="235"/>
      <c r="U448" s="235"/>
      <c r="V448" s="235"/>
      <c r="W448" s="235"/>
      <c r="X448" s="235"/>
      <c r="Y448" s="235"/>
      <c r="Z448" s="235">
        <v>0.4</v>
      </c>
      <c r="AA448" s="235"/>
    </row>
    <row r="449" spans="1:27">
      <c r="A449" s="238">
        <v>42</v>
      </c>
      <c r="B449" s="231" t="s">
        <v>3037</v>
      </c>
      <c r="C449" s="232" t="s">
        <v>3038</v>
      </c>
      <c r="D449" s="231"/>
      <c r="E449" s="235">
        <v>0.38</v>
      </c>
      <c r="F449" s="235"/>
      <c r="G449" s="235"/>
      <c r="H449" s="235"/>
      <c r="I449" s="235"/>
      <c r="J449" s="235"/>
      <c r="K449" s="235"/>
      <c r="L449" s="235"/>
      <c r="M449" s="235"/>
      <c r="N449" s="235"/>
      <c r="O449" s="235">
        <v>0.38</v>
      </c>
      <c r="P449" s="235"/>
      <c r="Q449" s="235">
        <v>0.38</v>
      </c>
      <c r="R449" s="235" t="s">
        <v>607</v>
      </c>
      <c r="S449" s="235"/>
      <c r="T449" s="235"/>
      <c r="U449" s="235"/>
      <c r="V449" s="235"/>
      <c r="W449" s="235"/>
      <c r="X449" s="235"/>
      <c r="Y449" s="235"/>
      <c r="Z449" s="235">
        <v>0.38</v>
      </c>
      <c r="AA449" s="235"/>
    </row>
    <row r="450" spans="1:27">
      <c r="A450" s="238">
        <v>43</v>
      </c>
      <c r="B450" s="231" t="s">
        <v>3039</v>
      </c>
      <c r="C450" s="232" t="s">
        <v>3040</v>
      </c>
      <c r="D450" s="231"/>
      <c r="E450" s="235">
        <v>1.3</v>
      </c>
      <c r="F450" s="235"/>
      <c r="G450" s="235"/>
      <c r="H450" s="235"/>
      <c r="I450" s="235"/>
      <c r="J450" s="235"/>
      <c r="K450" s="235"/>
      <c r="L450" s="235"/>
      <c r="M450" s="235"/>
      <c r="N450" s="235"/>
      <c r="O450" s="235">
        <v>1.3</v>
      </c>
      <c r="P450" s="235"/>
      <c r="Q450" s="235">
        <v>1.3</v>
      </c>
      <c r="R450" s="235" t="s">
        <v>607</v>
      </c>
      <c r="S450" s="235"/>
      <c r="T450" s="235"/>
      <c r="U450" s="235"/>
      <c r="V450" s="235"/>
      <c r="W450" s="235"/>
      <c r="X450" s="235"/>
      <c r="Y450" s="235"/>
      <c r="Z450" s="235">
        <v>1.3</v>
      </c>
      <c r="AA450" s="235"/>
    </row>
    <row r="451" spans="1:27">
      <c r="A451" s="238">
        <v>44</v>
      </c>
      <c r="B451" s="231" t="s">
        <v>3041</v>
      </c>
      <c r="C451" s="232" t="s">
        <v>3042</v>
      </c>
      <c r="D451" s="231"/>
      <c r="E451" s="235">
        <v>1.42</v>
      </c>
      <c r="F451" s="235"/>
      <c r="G451" s="235"/>
      <c r="H451" s="235"/>
      <c r="I451" s="235"/>
      <c r="J451" s="235"/>
      <c r="K451" s="235"/>
      <c r="L451" s="235"/>
      <c r="M451" s="235"/>
      <c r="N451" s="235"/>
      <c r="O451" s="235">
        <v>1.42</v>
      </c>
      <c r="P451" s="235"/>
      <c r="Q451" s="235">
        <v>1.42</v>
      </c>
      <c r="R451" s="235" t="s">
        <v>607</v>
      </c>
      <c r="S451" s="235"/>
      <c r="T451" s="235"/>
      <c r="U451" s="235"/>
      <c r="V451" s="235"/>
      <c r="W451" s="235"/>
      <c r="X451" s="235"/>
      <c r="Y451" s="235"/>
      <c r="Z451" s="235">
        <v>1.42</v>
      </c>
      <c r="AA451" s="235"/>
    </row>
    <row r="452" spans="1:27">
      <c r="A452" s="238">
        <v>45</v>
      </c>
      <c r="B452" s="231" t="s">
        <v>3043</v>
      </c>
      <c r="C452" s="232" t="s">
        <v>3044</v>
      </c>
      <c r="D452" s="231"/>
      <c r="E452" s="235">
        <v>0.2</v>
      </c>
      <c r="F452" s="235"/>
      <c r="G452" s="235"/>
      <c r="H452" s="235"/>
      <c r="I452" s="235"/>
      <c r="J452" s="235"/>
      <c r="K452" s="235"/>
      <c r="L452" s="235"/>
      <c r="M452" s="235"/>
      <c r="N452" s="235"/>
      <c r="O452" s="235">
        <v>0.2</v>
      </c>
      <c r="P452" s="235"/>
      <c r="Q452" s="235">
        <v>0.2</v>
      </c>
      <c r="R452" s="235" t="s">
        <v>607</v>
      </c>
      <c r="S452" s="235"/>
      <c r="T452" s="235"/>
      <c r="U452" s="235"/>
      <c r="V452" s="235"/>
      <c r="W452" s="235"/>
      <c r="X452" s="235"/>
      <c r="Y452" s="235"/>
      <c r="Z452" s="235"/>
      <c r="AA452" s="235">
        <v>0.2</v>
      </c>
    </row>
    <row r="453" spans="1:27">
      <c r="A453" s="238">
        <v>46</v>
      </c>
      <c r="B453" s="231" t="s">
        <v>3045</v>
      </c>
      <c r="C453" s="232" t="s">
        <v>3046</v>
      </c>
      <c r="D453" s="231"/>
      <c r="E453" s="235">
        <v>0.42</v>
      </c>
      <c r="F453" s="235"/>
      <c r="G453" s="235"/>
      <c r="H453" s="235"/>
      <c r="I453" s="235"/>
      <c r="J453" s="235"/>
      <c r="K453" s="235"/>
      <c r="L453" s="235"/>
      <c r="M453" s="235"/>
      <c r="N453" s="235"/>
      <c r="O453" s="235">
        <v>0.42</v>
      </c>
      <c r="P453" s="235"/>
      <c r="Q453" s="235">
        <v>0.42</v>
      </c>
      <c r="R453" s="235" t="s">
        <v>607</v>
      </c>
      <c r="S453" s="235"/>
      <c r="T453" s="235"/>
      <c r="U453" s="235"/>
      <c r="V453" s="235"/>
      <c r="W453" s="235"/>
      <c r="X453" s="235"/>
      <c r="Y453" s="235"/>
      <c r="Z453" s="235"/>
      <c r="AA453" s="235">
        <v>0.42</v>
      </c>
    </row>
    <row r="454" spans="1:27">
      <c r="A454" s="238">
        <v>47</v>
      </c>
      <c r="B454" s="231" t="s">
        <v>3047</v>
      </c>
      <c r="C454" s="232" t="s">
        <v>3048</v>
      </c>
      <c r="D454" s="231"/>
      <c r="E454" s="235">
        <v>0.22</v>
      </c>
      <c r="F454" s="235"/>
      <c r="G454" s="235"/>
      <c r="H454" s="235"/>
      <c r="I454" s="235"/>
      <c r="J454" s="235"/>
      <c r="K454" s="235"/>
      <c r="L454" s="235"/>
      <c r="M454" s="235"/>
      <c r="N454" s="235"/>
      <c r="O454" s="235">
        <v>0.22</v>
      </c>
      <c r="P454" s="235"/>
      <c r="Q454" s="235">
        <v>0.22</v>
      </c>
      <c r="R454" s="235" t="s">
        <v>607</v>
      </c>
      <c r="S454" s="235"/>
      <c r="T454" s="235"/>
      <c r="U454" s="235"/>
      <c r="V454" s="235"/>
      <c r="W454" s="235"/>
      <c r="X454" s="235"/>
      <c r="Y454" s="235"/>
      <c r="Z454" s="235"/>
      <c r="AA454" s="235">
        <v>0.22</v>
      </c>
    </row>
    <row r="455" spans="1:27">
      <c r="A455" s="238">
        <v>48</v>
      </c>
      <c r="B455" s="231" t="s">
        <v>3049</v>
      </c>
      <c r="C455" s="232" t="s">
        <v>3050</v>
      </c>
      <c r="D455" s="231"/>
      <c r="E455" s="235">
        <v>0.14000000000000001</v>
      </c>
      <c r="F455" s="235"/>
      <c r="G455" s="235"/>
      <c r="H455" s="235"/>
      <c r="I455" s="235"/>
      <c r="J455" s="235"/>
      <c r="K455" s="235"/>
      <c r="L455" s="235"/>
      <c r="M455" s="235"/>
      <c r="N455" s="235"/>
      <c r="O455" s="235">
        <v>0.14000000000000001</v>
      </c>
      <c r="P455" s="235"/>
      <c r="Q455" s="235">
        <v>0.14000000000000001</v>
      </c>
      <c r="R455" s="235" t="s">
        <v>607</v>
      </c>
      <c r="S455" s="235"/>
      <c r="T455" s="235"/>
      <c r="U455" s="235"/>
      <c r="V455" s="235"/>
      <c r="W455" s="235"/>
      <c r="X455" s="235"/>
      <c r="Y455" s="235"/>
      <c r="Z455" s="235"/>
      <c r="AA455" s="235">
        <v>0.14000000000000001</v>
      </c>
    </row>
    <row r="456" spans="1:27">
      <c r="A456" s="238">
        <v>49</v>
      </c>
      <c r="B456" s="231" t="s">
        <v>3051</v>
      </c>
      <c r="C456" s="232" t="s">
        <v>3052</v>
      </c>
      <c r="D456" s="231"/>
      <c r="E456" s="235">
        <v>1.1000000000000001</v>
      </c>
      <c r="F456" s="235"/>
      <c r="G456" s="235"/>
      <c r="H456" s="235"/>
      <c r="I456" s="235"/>
      <c r="J456" s="235"/>
      <c r="K456" s="235"/>
      <c r="L456" s="235"/>
      <c r="M456" s="235"/>
      <c r="N456" s="235"/>
      <c r="O456" s="235">
        <v>1.1000000000000001</v>
      </c>
      <c r="P456" s="235"/>
      <c r="Q456" s="235">
        <v>1.1000000000000001</v>
      </c>
      <c r="R456" s="235" t="s">
        <v>607</v>
      </c>
      <c r="S456" s="235"/>
      <c r="T456" s="235"/>
      <c r="U456" s="235"/>
      <c r="V456" s="235"/>
      <c r="W456" s="235"/>
      <c r="X456" s="235"/>
      <c r="Y456" s="235"/>
      <c r="Z456" s="235">
        <v>1.1000000000000001</v>
      </c>
      <c r="AA456" s="235"/>
    </row>
    <row r="457" spans="1:27">
      <c r="A457" s="238">
        <v>50</v>
      </c>
      <c r="B457" s="231" t="s">
        <v>3053</v>
      </c>
      <c r="C457" s="232" t="s">
        <v>3054</v>
      </c>
      <c r="D457" s="231"/>
      <c r="E457" s="235">
        <v>0.32</v>
      </c>
      <c r="F457" s="235"/>
      <c r="G457" s="235"/>
      <c r="H457" s="235"/>
      <c r="I457" s="235"/>
      <c r="J457" s="235"/>
      <c r="K457" s="235"/>
      <c r="L457" s="235"/>
      <c r="M457" s="235"/>
      <c r="N457" s="235"/>
      <c r="O457" s="235">
        <v>0.32</v>
      </c>
      <c r="P457" s="235"/>
      <c r="Q457" s="235">
        <v>0.32</v>
      </c>
      <c r="R457" s="235" t="s">
        <v>607</v>
      </c>
      <c r="S457" s="235"/>
      <c r="T457" s="235"/>
      <c r="U457" s="235"/>
      <c r="V457" s="235"/>
      <c r="W457" s="235"/>
      <c r="X457" s="235"/>
      <c r="Y457" s="235"/>
      <c r="Z457" s="235">
        <v>0.32</v>
      </c>
      <c r="AA457" s="235"/>
    </row>
    <row r="458" spans="1:27">
      <c r="A458" s="238">
        <v>51</v>
      </c>
      <c r="B458" s="231" t="s">
        <v>3055</v>
      </c>
      <c r="C458" s="232" t="s">
        <v>3056</v>
      </c>
      <c r="D458" s="231"/>
      <c r="E458" s="235">
        <v>0.18</v>
      </c>
      <c r="F458" s="235"/>
      <c r="G458" s="235"/>
      <c r="H458" s="235"/>
      <c r="I458" s="235"/>
      <c r="J458" s="235"/>
      <c r="K458" s="235"/>
      <c r="L458" s="235"/>
      <c r="M458" s="235"/>
      <c r="N458" s="235"/>
      <c r="O458" s="235">
        <v>0.18</v>
      </c>
      <c r="P458" s="235"/>
      <c r="Q458" s="235">
        <v>0.18</v>
      </c>
      <c r="R458" s="235" t="s">
        <v>607</v>
      </c>
      <c r="S458" s="235"/>
      <c r="T458" s="235"/>
      <c r="U458" s="235"/>
      <c r="V458" s="235"/>
      <c r="W458" s="235"/>
      <c r="X458" s="235"/>
      <c r="Y458" s="235"/>
      <c r="Z458" s="235"/>
      <c r="AA458" s="235">
        <v>0.18</v>
      </c>
    </row>
    <row r="459" spans="1:27" ht="24" customHeight="1">
      <c r="A459" s="238"/>
      <c r="B459" s="2787" t="s">
        <v>3058</v>
      </c>
      <c r="C459" s="2788"/>
      <c r="D459" s="2789"/>
      <c r="E459" s="2790">
        <f>SUM(E408:E458)</f>
        <v>34.58</v>
      </c>
      <c r="F459" s="2790">
        <f t="shared" ref="F459:Q459" si="98">SUM(F408:F458)</f>
        <v>5.48</v>
      </c>
      <c r="G459" s="2790">
        <f t="shared" si="98"/>
        <v>5.48</v>
      </c>
      <c r="H459" s="2790">
        <f t="shared" si="98"/>
        <v>0</v>
      </c>
      <c r="I459" s="2790">
        <f t="shared" si="98"/>
        <v>0</v>
      </c>
      <c r="J459" s="2790">
        <f t="shared" si="98"/>
        <v>0</v>
      </c>
      <c r="K459" s="2790">
        <f t="shared" si="98"/>
        <v>0</v>
      </c>
      <c r="L459" s="2790">
        <f t="shared" si="98"/>
        <v>0</v>
      </c>
      <c r="M459" s="2790">
        <f t="shared" si="98"/>
        <v>0</v>
      </c>
      <c r="N459" s="2790">
        <f t="shared" si="98"/>
        <v>0</v>
      </c>
      <c r="O459" s="2790">
        <f t="shared" si="98"/>
        <v>29.099999999999991</v>
      </c>
      <c r="P459" s="2790">
        <f t="shared" si="98"/>
        <v>0</v>
      </c>
      <c r="Q459" s="2790">
        <f t="shared" si="98"/>
        <v>32.239999999999988</v>
      </c>
      <c r="R459" s="2790">
        <f>SUM(R408:R458)</f>
        <v>0</v>
      </c>
      <c r="S459" s="2790">
        <f t="shared" ref="S459:Z459" si="99">SUM(S408:S458)</f>
        <v>0</v>
      </c>
      <c r="T459" s="2790">
        <f t="shared" si="99"/>
        <v>0</v>
      </c>
      <c r="U459" s="2790">
        <f t="shared" si="99"/>
        <v>0</v>
      </c>
      <c r="V459" s="2790">
        <f t="shared" si="99"/>
        <v>0</v>
      </c>
      <c r="W459" s="2790">
        <f t="shared" si="99"/>
        <v>0</v>
      </c>
      <c r="X459" s="2790">
        <f t="shared" si="99"/>
        <v>0</v>
      </c>
      <c r="Y459" s="2790">
        <f t="shared" si="99"/>
        <v>5.48</v>
      </c>
      <c r="Z459" s="2790">
        <f t="shared" si="99"/>
        <v>20.810000000000002</v>
      </c>
      <c r="AA459" s="2790">
        <f>SUM(AA408:AA458)</f>
        <v>8.2900000000000009</v>
      </c>
    </row>
    <row r="460" spans="1:27" ht="25.5" customHeight="1">
      <c r="A460" s="702"/>
      <c r="B460" s="241" t="s">
        <v>4285</v>
      </c>
    </row>
    <row r="461" spans="1:27">
      <c r="A461" s="2564">
        <v>1</v>
      </c>
      <c r="B461" s="703" t="s">
        <v>6387</v>
      </c>
      <c r="C461" s="1332" t="s">
        <v>6388</v>
      </c>
      <c r="D461" s="703"/>
      <c r="E461" s="654">
        <v>1.04</v>
      </c>
      <c r="F461" s="654">
        <f>SUM(E461)</f>
        <v>1.04</v>
      </c>
      <c r="G461" s="703"/>
      <c r="H461" s="2"/>
      <c r="I461" s="2"/>
      <c r="J461" s="2"/>
      <c r="K461" s="2"/>
      <c r="L461" s="654">
        <v>1.04</v>
      </c>
      <c r="M461" s="2"/>
      <c r="N461" s="2"/>
      <c r="O461" s="2"/>
      <c r="P461" s="703"/>
      <c r="Q461" s="654">
        <v>0</v>
      </c>
      <c r="R461" s="654" t="s">
        <v>55</v>
      </c>
      <c r="S461" s="2"/>
      <c r="T461" s="2"/>
      <c r="U461" s="2"/>
      <c r="V461" s="703"/>
      <c r="W461" s="703"/>
      <c r="X461" s="703"/>
      <c r="Y461" s="654">
        <v>1.04</v>
      </c>
      <c r="Z461" s="703"/>
      <c r="AA461" s="703"/>
    </row>
    <row r="462" spans="1:27">
      <c r="A462" s="3227">
        <v>2</v>
      </c>
      <c r="B462" s="3228" t="s">
        <v>6389</v>
      </c>
      <c r="C462" s="3229" t="s">
        <v>6390</v>
      </c>
      <c r="D462" s="3229"/>
      <c r="E462" s="654">
        <v>0.49</v>
      </c>
      <c r="F462" s="654">
        <v>0.49</v>
      </c>
      <c r="G462" s="654">
        <v>0.49</v>
      </c>
      <c r="H462" s="2"/>
      <c r="I462" s="2"/>
      <c r="J462" s="2"/>
      <c r="K462" s="2"/>
      <c r="L462" s="703"/>
      <c r="M462" s="2"/>
      <c r="N462" s="2"/>
      <c r="O462" s="2"/>
      <c r="P462" s="703"/>
      <c r="Q462" s="654">
        <v>0</v>
      </c>
      <c r="R462" s="703"/>
      <c r="S462" s="2"/>
      <c r="T462" s="2"/>
      <c r="U462" s="2"/>
      <c r="V462" s="703"/>
      <c r="W462" s="703"/>
      <c r="X462" s="703"/>
      <c r="Y462" s="654">
        <v>0.49</v>
      </c>
      <c r="Z462" s="703"/>
      <c r="AA462" s="703"/>
    </row>
    <row r="463" spans="1:27">
      <c r="A463" s="3227"/>
      <c r="B463" s="3228"/>
      <c r="C463" s="3229"/>
      <c r="D463" s="3229"/>
      <c r="E463" s="654">
        <v>0.38</v>
      </c>
      <c r="F463" s="703"/>
      <c r="G463" s="703"/>
      <c r="H463" s="2"/>
      <c r="I463" s="2"/>
      <c r="J463" s="2"/>
      <c r="K463" s="2"/>
      <c r="L463" s="703"/>
      <c r="M463" s="2"/>
      <c r="N463" s="2"/>
      <c r="O463" s="2"/>
      <c r="P463" s="654">
        <v>0.38</v>
      </c>
      <c r="Q463" s="654">
        <v>0.38</v>
      </c>
      <c r="R463" s="654" t="s">
        <v>607</v>
      </c>
      <c r="S463" s="2"/>
      <c r="T463" s="2"/>
      <c r="U463" s="2"/>
      <c r="V463" s="703"/>
      <c r="W463" s="703"/>
      <c r="X463" s="703"/>
      <c r="Y463" s="654">
        <v>0.38</v>
      </c>
      <c r="Z463" s="703"/>
      <c r="AA463" s="703"/>
    </row>
    <row r="464" spans="1:27">
      <c r="A464" s="2564">
        <v>3</v>
      </c>
      <c r="B464" s="703" t="s">
        <v>6391</v>
      </c>
      <c r="C464" s="1332" t="s">
        <v>6392</v>
      </c>
      <c r="D464" s="703"/>
      <c r="E464" s="654">
        <v>0.43</v>
      </c>
      <c r="F464" s="654">
        <v>0.43</v>
      </c>
      <c r="G464" s="654">
        <v>0.43</v>
      </c>
      <c r="H464" s="2"/>
      <c r="I464" s="2"/>
      <c r="J464" s="2"/>
      <c r="K464" s="2"/>
      <c r="L464" s="703"/>
      <c r="M464" s="2"/>
      <c r="N464" s="2"/>
      <c r="O464" s="2"/>
      <c r="P464" s="703"/>
      <c r="Q464" s="654">
        <v>0</v>
      </c>
      <c r="R464" s="654" t="s">
        <v>55</v>
      </c>
      <c r="S464" s="2"/>
      <c r="T464" s="2"/>
      <c r="U464" s="2"/>
      <c r="V464" s="703"/>
      <c r="W464" s="703"/>
      <c r="X464" s="703"/>
      <c r="Y464" s="703"/>
      <c r="Z464" s="703"/>
      <c r="AA464" s="654">
        <v>0.43</v>
      </c>
    </row>
    <row r="465" spans="1:27">
      <c r="A465" s="3227">
        <v>4</v>
      </c>
      <c r="B465" s="3234" t="s">
        <v>6393</v>
      </c>
      <c r="C465" s="3235" t="s">
        <v>6394</v>
      </c>
      <c r="D465" s="593"/>
      <c r="E465" s="585">
        <v>0.8</v>
      </c>
      <c r="F465" s="585">
        <v>0.8</v>
      </c>
      <c r="G465" s="593"/>
      <c r="H465" s="2"/>
      <c r="I465" s="2"/>
      <c r="J465" s="2"/>
      <c r="K465" s="2"/>
      <c r="L465" s="585">
        <v>0.8</v>
      </c>
      <c r="M465" s="2"/>
      <c r="N465" s="2"/>
      <c r="O465" s="2"/>
      <c r="P465" s="593"/>
      <c r="Q465" s="593"/>
      <c r="R465" s="585" t="s">
        <v>55</v>
      </c>
      <c r="S465" s="2"/>
      <c r="T465" s="2"/>
      <c r="U465" s="2"/>
      <c r="V465" s="593"/>
      <c r="W465" s="593"/>
      <c r="X465" s="593"/>
      <c r="Y465" s="585">
        <v>0.8</v>
      </c>
      <c r="Z465" s="593"/>
      <c r="AA465" s="593"/>
    </row>
    <row r="466" spans="1:27">
      <c r="A466" s="3227"/>
      <c r="B466" s="3234"/>
      <c r="C466" s="3235"/>
      <c r="D466" s="593"/>
      <c r="E466" s="585">
        <v>0.8</v>
      </c>
      <c r="F466" s="593"/>
      <c r="G466" s="593"/>
      <c r="H466" s="2"/>
      <c r="I466" s="2"/>
      <c r="J466" s="2"/>
      <c r="K466" s="2"/>
      <c r="L466" s="593"/>
      <c r="M466" s="2"/>
      <c r="N466" s="2"/>
      <c r="O466" s="2"/>
      <c r="P466" s="585">
        <v>0.8</v>
      </c>
      <c r="Q466" s="585">
        <v>0.8</v>
      </c>
      <c r="R466" s="585" t="s">
        <v>607</v>
      </c>
      <c r="S466" s="2"/>
      <c r="T466" s="2"/>
      <c r="U466" s="2"/>
      <c r="V466" s="593"/>
      <c r="W466" s="593"/>
      <c r="X466" s="593"/>
      <c r="Y466" s="585">
        <v>0.8</v>
      </c>
      <c r="Z466" s="593"/>
      <c r="AA466" s="593"/>
    </row>
    <row r="467" spans="1:27">
      <c r="A467" s="2564">
        <v>5</v>
      </c>
      <c r="B467" s="705" t="s">
        <v>6395</v>
      </c>
      <c r="C467" s="1333" t="s">
        <v>6396</v>
      </c>
      <c r="D467" s="593"/>
      <c r="E467" s="585">
        <v>1.1100000000000001</v>
      </c>
      <c r="F467" s="585">
        <v>1.1100000000000001</v>
      </c>
      <c r="G467" s="585">
        <v>0.55000000000000004</v>
      </c>
      <c r="H467" s="2"/>
      <c r="I467" s="2"/>
      <c r="J467" s="2"/>
      <c r="K467" s="2"/>
      <c r="L467" s="585">
        <v>0.56000000000000005</v>
      </c>
      <c r="M467" s="2"/>
      <c r="N467" s="2"/>
      <c r="O467" s="2"/>
      <c r="P467" s="593"/>
      <c r="Q467" s="585">
        <v>0</v>
      </c>
      <c r="R467" s="585" t="s">
        <v>55</v>
      </c>
      <c r="S467" s="2"/>
      <c r="T467" s="2"/>
      <c r="U467" s="2"/>
      <c r="V467" s="593"/>
      <c r="W467" s="593"/>
      <c r="X467" s="593"/>
      <c r="Y467" s="585">
        <v>1.1100000000000001</v>
      </c>
      <c r="Z467" s="593"/>
      <c r="AA467" s="593"/>
    </row>
    <row r="468" spans="1:27">
      <c r="A468" s="2564">
        <v>6</v>
      </c>
      <c r="B468" s="593" t="s">
        <v>6397</v>
      </c>
      <c r="C468" s="1333" t="s">
        <v>6398</v>
      </c>
      <c r="D468" s="593"/>
      <c r="E468" s="585">
        <v>0.45</v>
      </c>
      <c r="F468" s="585">
        <v>0.45</v>
      </c>
      <c r="G468" s="593"/>
      <c r="H468" s="2"/>
      <c r="I468" s="2"/>
      <c r="J468" s="2"/>
      <c r="K468" s="2"/>
      <c r="L468" s="585">
        <v>0.45</v>
      </c>
      <c r="M468" s="2"/>
      <c r="N468" s="2"/>
      <c r="O468" s="2"/>
      <c r="P468" s="593"/>
      <c r="Q468" s="585">
        <v>0</v>
      </c>
      <c r="R468" s="585" t="s">
        <v>55</v>
      </c>
      <c r="S468" s="2"/>
      <c r="T468" s="2"/>
      <c r="U468" s="2"/>
      <c r="V468" s="593"/>
      <c r="W468" s="593"/>
      <c r="X468" s="593"/>
      <c r="Y468" s="585">
        <v>0.45</v>
      </c>
      <c r="Z468" s="593"/>
      <c r="AA468" s="593"/>
    </row>
    <row r="469" spans="1:27">
      <c r="A469" s="2564">
        <v>7</v>
      </c>
      <c r="B469" s="703" t="s">
        <v>6399</v>
      </c>
      <c r="C469" s="1332" t="s">
        <v>6400</v>
      </c>
      <c r="D469" s="703"/>
      <c r="E469" s="654">
        <v>0.28999999999999998</v>
      </c>
      <c r="F469" s="654">
        <v>0.28999999999999998</v>
      </c>
      <c r="G469" s="703"/>
      <c r="H469" s="2"/>
      <c r="I469" s="2"/>
      <c r="J469" s="2"/>
      <c r="K469" s="2"/>
      <c r="L469" s="654">
        <v>0.28999999999999998</v>
      </c>
      <c r="M469" s="2"/>
      <c r="N469" s="2"/>
      <c r="O469" s="2"/>
      <c r="P469" s="703"/>
      <c r="Q469" s="654">
        <v>0</v>
      </c>
      <c r="R469" s="654" t="s">
        <v>55</v>
      </c>
      <c r="S469" s="2"/>
      <c r="T469" s="2"/>
      <c r="U469" s="2"/>
      <c r="V469" s="703"/>
      <c r="W469" s="703"/>
      <c r="X469" s="703"/>
      <c r="Y469" s="654">
        <v>0.28999999999999998</v>
      </c>
      <c r="Z469" s="703"/>
      <c r="AA469" s="703"/>
    </row>
    <row r="470" spans="1:27">
      <c r="A470" s="2564">
        <v>8</v>
      </c>
      <c r="B470" s="703" t="s">
        <v>6401</v>
      </c>
      <c r="C470" s="1332" t="s">
        <v>6402</v>
      </c>
      <c r="D470" s="703"/>
      <c r="E470" s="654">
        <v>0.14000000000000001</v>
      </c>
      <c r="F470" s="654">
        <v>0.14000000000000001</v>
      </c>
      <c r="G470" s="703"/>
      <c r="H470" s="2"/>
      <c r="I470" s="2"/>
      <c r="J470" s="2"/>
      <c r="K470" s="2"/>
      <c r="L470" s="654">
        <v>0.14000000000000001</v>
      </c>
      <c r="M470" s="2"/>
      <c r="N470" s="2"/>
      <c r="O470" s="2"/>
      <c r="P470" s="703"/>
      <c r="Q470" s="654">
        <v>0.14000000000000001</v>
      </c>
      <c r="R470" s="654" t="s">
        <v>55</v>
      </c>
      <c r="S470" s="2"/>
      <c r="T470" s="2"/>
      <c r="U470" s="2"/>
      <c r="V470" s="703"/>
      <c r="W470" s="703"/>
      <c r="X470" s="703"/>
      <c r="Y470" s="654">
        <v>0.14000000000000001</v>
      </c>
      <c r="Z470" s="703"/>
      <c r="AA470" s="703"/>
    </row>
    <row r="471" spans="1:27">
      <c r="A471" s="2564">
        <v>9</v>
      </c>
      <c r="B471" s="593" t="s">
        <v>6403</v>
      </c>
      <c r="C471" s="1333" t="s">
        <v>6404</v>
      </c>
      <c r="D471" s="593"/>
      <c r="E471" s="585">
        <v>0.66</v>
      </c>
      <c r="F471" s="593"/>
      <c r="G471" s="593"/>
      <c r="H471" s="2"/>
      <c r="I471" s="2"/>
      <c r="J471" s="2"/>
      <c r="K471" s="2"/>
      <c r="L471" s="593"/>
      <c r="M471" s="2"/>
      <c r="N471" s="2"/>
      <c r="O471" s="2"/>
      <c r="P471" s="585">
        <v>0.66</v>
      </c>
      <c r="Q471" s="585">
        <v>0.66</v>
      </c>
      <c r="R471" s="585" t="s">
        <v>607</v>
      </c>
      <c r="S471" s="2"/>
      <c r="T471" s="2"/>
      <c r="U471" s="2"/>
      <c r="V471" s="593"/>
      <c r="W471" s="593"/>
      <c r="X471" s="593"/>
      <c r="Y471" s="593"/>
      <c r="Z471" s="593"/>
      <c r="AA471" s="585">
        <v>0.66</v>
      </c>
    </row>
    <row r="472" spans="1:27">
      <c r="A472" s="2564">
        <v>10</v>
      </c>
      <c r="B472" s="703" t="s">
        <v>6405</v>
      </c>
      <c r="C472" s="1332" t="s">
        <v>6406</v>
      </c>
      <c r="D472" s="703"/>
      <c r="E472" s="654">
        <v>0.34</v>
      </c>
      <c r="F472" s="703"/>
      <c r="G472" s="703"/>
      <c r="H472" s="2"/>
      <c r="I472" s="2"/>
      <c r="J472" s="2"/>
      <c r="K472" s="2"/>
      <c r="L472" s="703"/>
      <c r="M472" s="2"/>
      <c r="N472" s="2"/>
      <c r="O472" s="2"/>
      <c r="P472" s="654">
        <v>0.34</v>
      </c>
      <c r="Q472" s="654">
        <v>0.34</v>
      </c>
      <c r="R472" s="654" t="s">
        <v>607</v>
      </c>
      <c r="S472" s="2"/>
      <c r="T472" s="2"/>
      <c r="U472" s="2"/>
      <c r="V472" s="703"/>
      <c r="W472" s="703"/>
      <c r="X472" s="703"/>
      <c r="Y472" s="703"/>
      <c r="Z472" s="703"/>
      <c r="AA472" s="654">
        <v>0.34</v>
      </c>
    </row>
    <row r="473" spans="1:27">
      <c r="A473" s="686">
        <v>11</v>
      </c>
      <c r="B473" s="593" t="s">
        <v>6407</v>
      </c>
      <c r="C473" s="1333" t="s">
        <v>6408</v>
      </c>
      <c r="D473" s="593"/>
      <c r="E473" s="585">
        <v>0.59</v>
      </c>
      <c r="F473" s="585">
        <v>0.59</v>
      </c>
      <c r="G473" s="593"/>
      <c r="H473" s="2"/>
      <c r="I473" s="2"/>
      <c r="J473" s="2"/>
      <c r="K473" s="2"/>
      <c r="L473" s="585">
        <v>0.59</v>
      </c>
      <c r="M473" s="2"/>
      <c r="N473" s="2"/>
      <c r="O473" s="2"/>
      <c r="P473" s="593"/>
      <c r="Q473" s="585">
        <v>0</v>
      </c>
      <c r="R473" s="585" t="s">
        <v>607</v>
      </c>
      <c r="S473" s="2"/>
      <c r="T473" s="2"/>
      <c r="U473" s="2"/>
      <c r="V473" s="593"/>
      <c r="W473" s="593"/>
      <c r="X473" s="593"/>
      <c r="Y473" s="593"/>
      <c r="Z473" s="593"/>
      <c r="AA473" s="585">
        <v>0.59</v>
      </c>
    </row>
    <row r="474" spans="1:27">
      <c r="A474" s="3227">
        <v>12</v>
      </c>
      <c r="B474" s="3233" t="s">
        <v>6409</v>
      </c>
      <c r="C474" s="3233" t="s">
        <v>6410</v>
      </c>
      <c r="D474" s="704"/>
      <c r="E474" s="126">
        <v>0.51</v>
      </c>
      <c r="F474" s="126">
        <v>0.51</v>
      </c>
      <c r="G474" s="704"/>
      <c r="H474" s="2"/>
      <c r="I474" s="2"/>
      <c r="J474" s="2"/>
      <c r="K474" s="2"/>
      <c r="L474" s="126">
        <v>0.51</v>
      </c>
      <c r="M474" s="2"/>
      <c r="N474" s="2"/>
      <c r="O474" s="2"/>
      <c r="P474" s="704"/>
      <c r="Q474" s="706">
        <v>0</v>
      </c>
      <c r="R474" s="126" t="s">
        <v>607</v>
      </c>
      <c r="S474" s="2"/>
      <c r="T474" s="2"/>
      <c r="U474" s="2"/>
      <c r="V474" s="704"/>
      <c r="W474" s="704"/>
      <c r="X474" s="704"/>
      <c r="Y474" s="704"/>
      <c r="Z474" s="704"/>
      <c r="AA474" s="126">
        <v>0.51</v>
      </c>
    </row>
    <row r="475" spans="1:27">
      <c r="A475" s="3227"/>
      <c r="B475" s="3233"/>
      <c r="C475" s="3233"/>
      <c r="D475" s="703"/>
      <c r="E475" s="654">
        <v>1.56</v>
      </c>
      <c r="F475" s="654"/>
      <c r="G475" s="703"/>
      <c r="H475" s="2"/>
      <c r="I475" s="2"/>
      <c r="J475" s="2"/>
      <c r="K475" s="2"/>
      <c r="L475" s="654"/>
      <c r="M475" s="2"/>
      <c r="N475" s="2"/>
      <c r="O475" s="2"/>
      <c r="P475" s="703">
        <v>1.56</v>
      </c>
      <c r="Q475" s="707">
        <v>1.56</v>
      </c>
      <c r="R475" s="654" t="s">
        <v>607</v>
      </c>
      <c r="S475" s="2"/>
      <c r="T475" s="2"/>
      <c r="U475" s="2"/>
      <c r="V475" s="703"/>
      <c r="W475" s="703"/>
      <c r="X475" s="703"/>
      <c r="Y475" s="703"/>
      <c r="Z475" s="703"/>
      <c r="AA475" s="654">
        <v>1.56</v>
      </c>
    </row>
    <row r="476" spans="1:27">
      <c r="A476" s="686">
        <v>13</v>
      </c>
      <c r="B476" s="593" t="s">
        <v>6411</v>
      </c>
      <c r="C476" s="1333" t="s">
        <v>6412</v>
      </c>
      <c r="D476" s="593"/>
      <c r="E476" s="585">
        <v>0.73</v>
      </c>
      <c r="F476" s="585">
        <v>0.73</v>
      </c>
      <c r="G476" s="593"/>
      <c r="H476" s="2"/>
      <c r="I476" s="2"/>
      <c r="J476" s="2"/>
      <c r="K476" s="2"/>
      <c r="L476" s="585">
        <v>0.73</v>
      </c>
      <c r="M476" s="2"/>
      <c r="N476" s="2"/>
      <c r="O476" s="2"/>
      <c r="P476" s="593"/>
      <c r="Q476" s="708">
        <v>0</v>
      </c>
      <c r="R476" s="585" t="s">
        <v>607</v>
      </c>
      <c r="S476" s="2"/>
      <c r="T476" s="2"/>
      <c r="U476" s="2"/>
      <c r="V476" s="593"/>
      <c r="W476" s="593"/>
      <c r="X476" s="593"/>
      <c r="Y476" s="585">
        <v>0.73</v>
      </c>
      <c r="Z476" s="593"/>
      <c r="AA476" s="593"/>
    </row>
    <row r="477" spans="1:27">
      <c r="A477" s="686">
        <v>14</v>
      </c>
      <c r="B477" s="593" t="s">
        <v>6413</v>
      </c>
      <c r="C477" s="1333" t="s">
        <v>6414</v>
      </c>
      <c r="D477" s="593"/>
      <c r="E477" s="585">
        <v>0.51</v>
      </c>
      <c r="F477" s="585">
        <v>0.51</v>
      </c>
      <c r="G477" s="593"/>
      <c r="H477" s="2"/>
      <c r="I477" s="2"/>
      <c r="J477" s="2"/>
      <c r="K477" s="2"/>
      <c r="L477" s="585">
        <v>0.51</v>
      </c>
      <c r="M477" s="2"/>
      <c r="N477" s="2"/>
      <c r="O477" s="2"/>
      <c r="P477" s="593"/>
      <c r="Q477" s="708">
        <v>0</v>
      </c>
      <c r="R477" s="585" t="s">
        <v>607</v>
      </c>
      <c r="S477" s="2"/>
      <c r="T477" s="2"/>
      <c r="U477" s="2"/>
      <c r="V477" s="593"/>
      <c r="W477" s="593"/>
      <c r="X477" s="593"/>
      <c r="Y477" s="593"/>
      <c r="Z477" s="593"/>
      <c r="AA477" s="585">
        <v>0.51</v>
      </c>
    </row>
    <row r="478" spans="1:27">
      <c r="A478" s="686">
        <v>15</v>
      </c>
      <c r="B478" s="593" t="s">
        <v>6415</v>
      </c>
      <c r="C478" s="1333" t="s">
        <v>6416</v>
      </c>
      <c r="D478" s="593"/>
      <c r="E478" s="585">
        <v>0.2</v>
      </c>
      <c r="F478" s="593"/>
      <c r="G478" s="593"/>
      <c r="H478" s="2"/>
      <c r="I478" s="2"/>
      <c r="J478" s="2"/>
      <c r="K478" s="2"/>
      <c r="L478" s="593"/>
      <c r="M478" s="2"/>
      <c r="N478" s="2"/>
      <c r="O478" s="2"/>
      <c r="P478" s="585">
        <v>0.2</v>
      </c>
      <c r="Q478" s="708">
        <v>0.2</v>
      </c>
      <c r="R478" s="585" t="s">
        <v>607</v>
      </c>
      <c r="S478" s="2"/>
      <c r="T478" s="2"/>
      <c r="U478" s="2"/>
      <c r="V478" s="593"/>
      <c r="W478" s="593"/>
      <c r="X478" s="593"/>
      <c r="Y478" s="593"/>
      <c r="Z478" s="593"/>
      <c r="AA478" s="585">
        <v>0.2</v>
      </c>
    </row>
    <row r="479" spans="1:27" ht="25.5">
      <c r="A479" s="686">
        <v>16</v>
      </c>
      <c r="B479" s="593" t="s">
        <v>6417</v>
      </c>
      <c r="C479" s="1333" t="s">
        <v>6418</v>
      </c>
      <c r="D479" s="593"/>
      <c r="E479" s="585">
        <v>1.84</v>
      </c>
      <c r="F479" s="593"/>
      <c r="G479" s="593"/>
      <c r="H479" s="2"/>
      <c r="I479" s="2"/>
      <c r="J479" s="2"/>
      <c r="K479" s="2"/>
      <c r="L479" s="593"/>
      <c r="M479" s="2"/>
      <c r="N479" s="2"/>
      <c r="O479" s="2"/>
      <c r="P479" s="585">
        <v>1.84</v>
      </c>
      <c r="Q479" s="708">
        <v>1.84</v>
      </c>
      <c r="R479" s="585" t="s">
        <v>607</v>
      </c>
      <c r="S479" s="2"/>
      <c r="T479" s="2"/>
      <c r="U479" s="2"/>
      <c r="V479" s="593"/>
      <c r="W479" s="593"/>
      <c r="X479" s="593"/>
      <c r="Y479" s="585">
        <v>1.84</v>
      </c>
      <c r="Z479" s="593"/>
      <c r="AA479" s="593"/>
    </row>
    <row r="480" spans="1:27">
      <c r="A480" s="686">
        <v>17</v>
      </c>
      <c r="B480" s="593" t="s">
        <v>6419</v>
      </c>
      <c r="C480" s="1333" t="s">
        <v>6420</v>
      </c>
      <c r="D480" s="593"/>
      <c r="E480" s="585">
        <v>0.52</v>
      </c>
      <c r="F480" s="593"/>
      <c r="G480" s="593"/>
      <c r="H480" s="2"/>
      <c r="I480" s="2"/>
      <c r="J480" s="2"/>
      <c r="K480" s="2"/>
      <c r="L480" s="593"/>
      <c r="M480" s="2"/>
      <c r="N480" s="2"/>
      <c r="O480" s="2"/>
      <c r="P480" s="585">
        <v>0.52</v>
      </c>
      <c r="Q480" s="708">
        <v>0.52</v>
      </c>
      <c r="R480" s="585" t="s">
        <v>607</v>
      </c>
      <c r="S480" s="2"/>
      <c r="T480" s="2"/>
      <c r="U480" s="2"/>
      <c r="V480" s="593"/>
      <c r="W480" s="593"/>
      <c r="X480" s="593"/>
      <c r="Y480" s="585">
        <v>0.52</v>
      </c>
      <c r="Z480" s="593"/>
      <c r="AA480" s="593"/>
    </row>
    <row r="481" spans="1:27">
      <c r="A481" s="686">
        <v>18</v>
      </c>
      <c r="B481" s="593" t="s">
        <v>6421</v>
      </c>
      <c r="C481" s="1333" t="s">
        <v>6422</v>
      </c>
      <c r="D481" s="593"/>
      <c r="E481" s="585">
        <v>0.46</v>
      </c>
      <c r="F481" s="585"/>
      <c r="G481" s="585"/>
      <c r="H481" s="2"/>
      <c r="I481" s="2"/>
      <c r="J481" s="2"/>
      <c r="K481" s="2"/>
      <c r="L481" s="585"/>
      <c r="M481" s="2"/>
      <c r="N481" s="2"/>
      <c r="O481" s="2"/>
      <c r="P481" s="585">
        <v>0.46</v>
      </c>
      <c r="Q481" s="708">
        <v>0.46</v>
      </c>
      <c r="R481" s="585" t="s">
        <v>607</v>
      </c>
      <c r="S481" s="2"/>
      <c r="T481" s="2"/>
      <c r="U481" s="2"/>
      <c r="V481" s="164"/>
      <c r="W481" s="164"/>
      <c r="X481" s="164"/>
      <c r="Y481" s="585">
        <v>0.46</v>
      </c>
      <c r="Z481" s="164"/>
      <c r="AA481" s="164"/>
    </row>
    <row r="482" spans="1:27">
      <c r="A482" s="686">
        <v>19</v>
      </c>
      <c r="B482" s="593" t="s">
        <v>6423</v>
      </c>
      <c r="C482" s="1333" t="s">
        <v>6424</v>
      </c>
      <c r="D482" s="593"/>
      <c r="E482" s="585">
        <v>0.25</v>
      </c>
      <c r="F482" s="585"/>
      <c r="G482" s="585"/>
      <c r="H482" s="2"/>
      <c r="I482" s="2"/>
      <c r="J482" s="2"/>
      <c r="K482" s="2"/>
      <c r="L482" s="585"/>
      <c r="M482" s="2"/>
      <c r="N482" s="2"/>
      <c r="O482" s="2"/>
      <c r="P482" s="585">
        <v>0.25</v>
      </c>
      <c r="Q482" s="708">
        <v>0.25</v>
      </c>
      <c r="R482" s="585" t="s">
        <v>607</v>
      </c>
      <c r="S482" s="2"/>
      <c r="T482" s="2"/>
      <c r="U482" s="2"/>
      <c r="V482" s="164"/>
      <c r="W482" s="164"/>
      <c r="X482" s="164"/>
      <c r="Y482" s="585"/>
      <c r="Z482" s="164"/>
      <c r="AA482" s="585">
        <v>0.25</v>
      </c>
    </row>
    <row r="483" spans="1:27">
      <c r="A483" s="686">
        <v>20</v>
      </c>
      <c r="B483" s="593" t="s">
        <v>6425</v>
      </c>
      <c r="C483" s="1333" t="s">
        <v>6426</v>
      </c>
      <c r="D483" s="593"/>
      <c r="E483" s="585">
        <v>0.5</v>
      </c>
      <c r="F483" s="585"/>
      <c r="G483" s="585"/>
      <c r="H483" s="2"/>
      <c r="I483" s="2"/>
      <c r="J483" s="2"/>
      <c r="K483" s="2"/>
      <c r="L483" s="585"/>
      <c r="M483" s="2"/>
      <c r="N483" s="2"/>
      <c r="O483" s="2"/>
      <c r="P483" s="585">
        <v>0.5</v>
      </c>
      <c r="Q483" s="708">
        <v>0.5</v>
      </c>
      <c r="R483" s="585" t="s">
        <v>607</v>
      </c>
      <c r="S483" s="2"/>
      <c r="T483" s="2"/>
      <c r="U483" s="2"/>
      <c r="V483" s="164"/>
      <c r="W483" s="164"/>
      <c r="X483" s="164"/>
      <c r="Y483" s="585"/>
      <c r="Z483" s="164"/>
      <c r="AA483" s="585">
        <v>0.5</v>
      </c>
    </row>
    <row r="484" spans="1:27">
      <c r="A484" s="686">
        <v>21</v>
      </c>
      <c r="B484" s="593" t="s">
        <v>6427</v>
      </c>
      <c r="C484" s="1333" t="s">
        <v>6428</v>
      </c>
      <c r="D484" s="593"/>
      <c r="E484" s="585">
        <v>0.6</v>
      </c>
      <c r="F484" s="585"/>
      <c r="G484" s="585"/>
      <c r="H484" s="2"/>
      <c r="I484" s="2"/>
      <c r="J484" s="2"/>
      <c r="K484" s="2"/>
      <c r="L484" s="585"/>
      <c r="M484" s="2"/>
      <c r="N484" s="2"/>
      <c r="O484" s="2"/>
      <c r="P484" s="585">
        <v>0.6</v>
      </c>
      <c r="Q484" s="708">
        <v>0.6</v>
      </c>
      <c r="R484" s="585" t="s">
        <v>607</v>
      </c>
      <c r="S484" s="2"/>
      <c r="T484" s="2"/>
      <c r="U484" s="2"/>
      <c r="V484" s="164"/>
      <c r="W484" s="164"/>
      <c r="X484" s="164"/>
      <c r="Y484" s="585"/>
      <c r="Z484" s="164"/>
      <c r="AA484" s="585">
        <v>0.6</v>
      </c>
    </row>
    <row r="485" spans="1:27">
      <c r="A485" s="686">
        <v>22</v>
      </c>
      <c r="B485" s="593" t="s">
        <v>6429</v>
      </c>
      <c r="C485" s="1333" t="s">
        <v>6430</v>
      </c>
      <c r="D485" s="593"/>
      <c r="E485" s="585">
        <v>0.4</v>
      </c>
      <c r="F485" s="585"/>
      <c r="G485" s="585"/>
      <c r="H485" s="2"/>
      <c r="I485" s="2"/>
      <c r="J485" s="2"/>
      <c r="K485" s="2"/>
      <c r="L485" s="585"/>
      <c r="M485" s="2"/>
      <c r="N485" s="2"/>
      <c r="O485" s="2"/>
      <c r="P485" s="585">
        <v>0.4</v>
      </c>
      <c r="Q485" s="708">
        <v>0.4</v>
      </c>
      <c r="R485" s="585" t="s">
        <v>607</v>
      </c>
      <c r="S485" s="2"/>
      <c r="T485" s="2"/>
      <c r="U485" s="2"/>
      <c r="V485" s="164"/>
      <c r="W485" s="164"/>
      <c r="X485" s="164"/>
      <c r="Y485" s="585"/>
      <c r="Z485" s="164"/>
      <c r="AA485" s="585">
        <v>0.4</v>
      </c>
    </row>
    <row r="486" spans="1:27">
      <c r="A486" s="686">
        <v>23</v>
      </c>
      <c r="B486" s="593" t="s">
        <v>6431</v>
      </c>
      <c r="C486" s="1333" t="s">
        <v>6432</v>
      </c>
      <c r="D486" s="593"/>
      <c r="E486" s="585">
        <v>0.2</v>
      </c>
      <c r="F486" s="585"/>
      <c r="G486" s="585"/>
      <c r="H486" s="2"/>
      <c r="I486" s="2"/>
      <c r="J486" s="2"/>
      <c r="K486" s="2"/>
      <c r="L486" s="585"/>
      <c r="M486" s="2"/>
      <c r="N486" s="2"/>
      <c r="O486" s="2"/>
      <c r="P486" s="585">
        <v>0.2</v>
      </c>
      <c r="Q486" s="708">
        <v>0.2</v>
      </c>
      <c r="R486" s="585" t="s">
        <v>607</v>
      </c>
      <c r="S486" s="2"/>
      <c r="T486" s="2"/>
      <c r="U486" s="2"/>
      <c r="V486" s="164"/>
      <c r="W486" s="164"/>
      <c r="X486" s="164"/>
      <c r="Y486" s="585"/>
      <c r="Z486" s="164"/>
      <c r="AA486" s="585">
        <v>0.2</v>
      </c>
    </row>
    <row r="487" spans="1:27">
      <c r="A487" s="3227">
        <v>24</v>
      </c>
      <c r="B487" s="3232" t="s">
        <v>6040</v>
      </c>
      <c r="C487" s="3233" t="s">
        <v>6433</v>
      </c>
      <c r="D487" s="704"/>
      <c r="E487" s="126">
        <v>0.5</v>
      </c>
      <c r="F487" s="126"/>
      <c r="G487" s="126"/>
      <c r="H487" s="2"/>
      <c r="I487" s="2"/>
      <c r="J487" s="2"/>
      <c r="K487" s="2"/>
      <c r="L487" s="126"/>
      <c r="M487" s="2"/>
      <c r="N487" s="2"/>
      <c r="O487" s="2"/>
      <c r="P487" s="126">
        <v>0.5</v>
      </c>
      <c r="Q487" s="706">
        <v>0.5</v>
      </c>
      <c r="R487" s="126" t="s">
        <v>607</v>
      </c>
      <c r="S487" s="2"/>
      <c r="T487" s="2"/>
      <c r="U487" s="2"/>
      <c r="V487" s="704"/>
      <c r="W487" s="704"/>
      <c r="X487" s="704"/>
      <c r="Y487" s="126">
        <v>0.5</v>
      </c>
      <c r="Z487" s="704"/>
      <c r="AA487" s="704"/>
    </row>
    <row r="488" spans="1:27">
      <c r="A488" s="3227"/>
      <c r="B488" s="3232"/>
      <c r="C488" s="3233"/>
      <c r="D488" s="703"/>
      <c r="E488" s="654">
        <v>1.31</v>
      </c>
      <c r="F488" s="654"/>
      <c r="G488" s="654"/>
      <c r="H488" s="2"/>
      <c r="I488" s="2"/>
      <c r="J488" s="2"/>
      <c r="K488" s="2"/>
      <c r="L488" s="654"/>
      <c r="M488" s="2"/>
      <c r="N488" s="2"/>
      <c r="O488" s="2"/>
      <c r="P488" s="654">
        <v>1.31</v>
      </c>
      <c r="Q488" s="707">
        <v>1.31</v>
      </c>
      <c r="R488" s="654" t="s">
        <v>607</v>
      </c>
      <c r="S488" s="2"/>
      <c r="T488" s="2"/>
      <c r="U488" s="2"/>
      <c r="V488" s="703"/>
      <c r="W488" s="703"/>
      <c r="X488" s="703"/>
      <c r="Y488" s="654"/>
      <c r="Z488" s="703"/>
      <c r="AA488" s="703">
        <v>1.31</v>
      </c>
    </row>
    <row r="489" spans="1:27">
      <c r="A489" s="686">
        <v>25</v>
      </c>
      <c r="B489" s="593" t="s">
        <v>6434</v>
      </c>
      <c r="C489" s="1333" t="s">
        <v>6435</v>
      </c>
      <c r="D489" s="593"/>
      <c r="E489" s="585">
        <v>0.3</v>
      </c>
      <c r="F489" s="585"/>
      <c r="G489" s="585"/>
      <c r="H489" s="2"/>
      <c r="I489" s="2"/>
      <c r="J489" s="2"/>
      <c r="K489" s="2"/>
      <c r="L489" s="585"/>
      <c r="M489" s="2"/>
      <c r="N489" s="2"/>
      <c r="O489" s="2"/>
      <c r="P489" s="585">
        <v>0.3</v>
      </c>
      <c r="Q489" s="708">
        <v>0.3</v>
      </c>
      <c r="R489" s="585" t="s">
        <v>607</v>
      </c>
      <c r="S489" s="2"/>
      <c r="T489" s="2"/>
      <c r="U489" s="2"/>
      <c r="V489" s="164"/>
      <c r="W489" s="164"/>
      <c r="X489" s="164"/>
      <c r="Y489" s="585"/>
      <c r="Z489" s="164"/>
      <c r="AA489" s="585">
        <v>0.3</v>
      </c>
    </row>
    <row r="490" spans="1:27">
      <c r="A490" s="686">
        <v>26</v>
      </c>
      <c r="B490" s="593" t="s">
        <v>6436</v>
      </c>
      <c r="C490" s="1333" t="s">
        <v>6437</v>
      </c>
      <c r="D490" s="593"/>
      <c r="E490" s="585">
        <v>0.2</v>
      </c>
      <c r="F490" s="585"/>
      <c r="G490" s="585"/>
      <c r="H490" s="2"/>
      <c r="I490" s="2"/>
      <c r="J490" s="2"/>
      <c r="K490" s="2"/>
      <c r="L490" s="585"/>
      <c r="M490" s="2"/>
      <c r="N490" s="2"/>
      <c r="O490" s="2"/>
      <c r="P490" s="585">
        <v>0.2</v>
      </c>
      <c r="Q490" s="708">
        <v>0.2</v>
      </c>
      <c r="R490" s="585" t="s">
        <v>607</v>
      </c>
      <c r="S490" s="2"/>
      <c r="T490" s="2"/>
      <c r="U490" s="2"/>
      <c r="V490" s="164"/>
      <c r="W490" s="164"/>
      <c r="X490" s="164"/>
      <c r="Y490" s="585"/>
      <c r="Z490" s="164"/>
      <c r="AA490" s="585">
        <v>0.2</v>
      </c>
    </row>
    <row r="491" spans="1:27">
      <c r="A491" s="686">
        <v>27</v>
      </c>
      <c r="B491" s="593" t="s">
        <v>6438</v>
      </c>
      <c r="C491" s="1333" t="s">
        <v>6439</v>
      </c>
      <c r="D491" s="593"/>
      <c r="E491" s="585">
        <v>0.16</v>
      </c>
      <c r="F491" s="585"/>
      <c r="G491" s="585"/>
      <c r="H491" s="2"/>
      <c r="I491" s="2"/>
      <c r="J491" s="2"/>
      <c r="K491" s="2"/>
      <c r="L491" s="585"/>
      <c r="M491" s="2"/>
      <c r="N491" s="2"/>
      <c r="O491" s="2"/>
      <c r="P491" s="585">
        <v>0.16</v>
      </c>
      <c r="Q491" s="708">
        <v>0.16</v>
      </c>
      <c r="R491" s="585" t="s">
        <v>607</v>
      </c>
      <c r="S491" s="2"/>
      <c r="T491" s="2"/>
      <c r="U491" s="2"/>
      <c r="V491" s="164"/>
      <c r="W491" s="164"/>
      <c r="X491" s="164"/>
      <c r="Y491" s="585"/>
      <c r="Z491" s="164"/>
      <c r="AA491" s="585">
        <v>0.16</v>
      </c>
    </row>
    <row r="492" spans="1:27">
      <c r="A492" s="709">
        <v>28</v>
      </c>
      <c r="B492" s="703" t="s">
        <v>6440</v>
      </c>
      <c r="C492" s="1332" t="s">
        <v>6441</v>
      </c>
      <c r="D492" s="703"/>
      <c r="E492" s="654">
        <v>0.59</v>
      </c>
      <c r="F492" s="654"/>
      <c r="G492" s="654"/>
      <c r="H492" s="2"/>
      <c r="I492" s="2"/>
      <c r="J492" s="2"/>
      <c r="K492" s="2"/>
      <c r="L492" s="654"/>
      <c r="M492" s="2"/>
      <c r="N492" s="2"/>
      <c r="O492" s="2"/>
      <c r="P492" s="654">
        <v>0.59</v>
      </c>
      <c r="Q492" s="707">
        <v>0.59</v>
      </c>
      <c r="R492" s="654" t="s">
        <v>607</v>
      </c>
      <c r="S492" s="2"/>
      <c r="T492" s="2"/>
      <c r="U492" s="2"/>
      <c r="V492" s="703"/>
      <c r="W492" s="703"/>
      <c r="X492" s="703"/>
      <c r="Y492" s="654">
        <v>0.59</v>
      </c>
      <c r="Z492" s="703"/>
      <c r="AA492" s="703"/>
    </row>
    <row r="493" spans="1:27">
      <c r="A493" s="686">
        <v>29</v>
      </c>
      <c r="B493" s="593" t="s">
        <v>6442</v>
      </c>
      <c r="C493" s="1333" t="s">
        <v>6443</v>
      </c>
      <c r="D493" s="593"/>
      <c r="E493" s="585">
        <v>0.3</v>
      </c>
      <c r="F493" s="585"/>
      <c r="G493" s="585"/>
      <c r="H493" s="2"/>
      <c r="I493" s="2"/>
      <c r="J493" s="2"/>
      <c r="K493" s="2"/>
      <c r="L493" s="585"/>
      <c r="M493" s="2"/>
      <c r="N493" s="2"/>
      <c r="O493" s="2"/>
      <c r="P493" s="585">
        <v>0.3</v>
      </c>
      <c r="Q493" s="708">
        <v>0.3</v>
      </c>
      <c r="R493" s="585" t="s">
        <v>607</v>
      </c>
      <c r="S493" s="2"/>
      <c r="T493" s="2"/>
      <c r="U493" s="2"/>
      <c r="V493" s="164"/>
      <c r="W493" s="164"/>
      <c r="X493" s="164"/>
      <c r="Y493" s="585"/>
      <c r="Z493" s="164"/>
      <c r="AA493" s="20">
        <v>0.3</v>
      </c>
    </row>
    <row r="494" spans="1:27">
      <c r="A494" s="686">
        <v>30</v>
      </c>
      <c r="B494" s="593" t="s">
        <v>6043</v>
      </c>
      <c r="C494" s="1333" t="s">
        <v>6444</v>
      </c>
      <c r="D494" s="593"/>
      <c r="E494" s="585">
        <v>0.28000000000000003</v>
      </c>
      <c r="F494" s="585"/>
      <c r="G494" s="585"/>
      <c r="H494" s="2"/>
      <c r="I494" s="2"/>
      <c r="J494" s="2"/>
      <c r="K494" s="2"/>
      <c r="L494" s="585"/>
      <c r="M494" s="2"/>
      <c r="N494" s="2"/>
      <c r="O494" s="2"/>
      <c r="P494" s="585">
        <v>0.28000000000000003</v>
      </c>
      <c r="Q494" s="708">
        <v>0.28000000000000003</v>
      </c>
      <c r="R494" s="585" t="s">
        <v>607</v>
      </c>
      <c r="S494" s="2"/>
      <c r="T494" s="2"/>
      <c r="U494" s="2"/>
      <c r="V494" s="164"/>
      <c r="W494" s="164"/>
      <c r="X494" s="164"/>
      <c r="Y494" s="585">
        <v>0.28000000000000003</v>
      </c>
      <c r="Z494" s="164"/>
      <c r="AA494" s="20"/>
    </row>
    <row r="495" spans="1:27">
      <c r="A495" s="686">
        <v>31</v>
      </c>
      <c r="B495" s="593" t="s">
        <v>6445</v>
      </c>
      <c r="C495" s="1333" t="s">
        <v>6446</v>
      </c>
      <c r="D495" s="593"/>
      <c r="E495" s="585">
        <v>0.55000000000000004</v>
      </c>
      <c r="F495" s="585"/>
      <c r="G495" s="585"/>
      <c r="H495" s="2"/>
      <c r="I495" s="2"/>
      <c r="J495" s="2"/>
      <c r="K495" s="2"/>
      <c r="L495" s="585"/>
      <c r="M495" s="2"/>
      <c r="N495" s="2"/>
      <c r="O495" s="2"/>
      <c r="P495" s="585">
        <v>0.55000000000000004</v>
      </c>
      <c r="Q495" s="708">
        <v>0.55000000000000004</v>
      </c>
      <c r="R495" s="585" t="s">
        <v>607</v>
      </c>
      <c r="S495" s="2"/>
      <c r="T495" s="2"/>
      <c r="U495" s="2"/>
      <c r="V495" s="164"/>
      <c r="W495" s="164"/>
      <c r="X495" s="164"/>
      <c r="Y495" s="585"/>
      <c r="Z495" s="164"/>
      <c r="AA495" s="20">
        <v>0.55000000000000004</v>
      </c>
    </row>
    <row r="496" spans="1:27">
      <c r="A496" s="686">
        <v>32</v>
      </c>
      <c r="B496" s="593" t="s">
        <v>6447</v>
      </c>
      <c r="C496" s="1333" t="s">
        <v>6448</v>
      </c>
      <c r="D496" s="593"/>
      <c r="E496" s="585">
        <v>0.9</v>
      </c>
      <c r="F496" s="585"/>
      <c r="G496" s="585"/>
      <c r="H496" s="2"/>
      <c r="I496" s="2"/>
      <c r="J496" s="2"/>
      <c r="K496" s="2"/>
      <c r="L496" s="585"/>
      <c r="M496" s="2"/>
      <c r="N496" s="2"/>
      <c r="O496" s="2"/>
      <c r="P496" s="585">
        <v>0.9</v>
      </c>
      <c r="Q496" s="708">
        <v>0.9</v>
      </c>
      <c r="R496" s="585" t="s">
        <v>607</v>
      </c>
      <c r="S496" s="2"/>
      <c r="T496" s="2"/>
      <c r="U496" s="2"/>
      <c r="V496" s="164"/>
      <c r="W496" s="164"/>
      <c r="X496" s="164"/>
      <c r="Y496" s="585"/>
      <c r="Z496" s="164"/>
      <c r="AA496" s="20">
        <v>0.9</v>
      </c>
    </row>
    <row r="497" spans="1:27">
      <c r="A497" s="686">
        <v>33</v>
      </c>
      <c r="B497" s="593" t="s">
        <v>6449</v>
      </c>
      <c r="C497" s="1333" t="s">
        <v>6450</v>
      </c>
      <c r="D497" s="593"/>
      <c r="E497" s="585">
        <v>0.26</v>
      </c>
      <c r="F497" s="585"/>
      <c r="G497" s="585"/>
      <c r="H497" s="2"/>
      <c r="I497" s="2"/>
      <c r="J497" s="2"/>
      <c r="K497" s="2"/>
      <c r="L497" s="585"/>
      <c r="M497" s="2"/>
      <c r="N497" s="2"/>
      <c r="O497" s="2"/>
      <c r="P497" s="585">
        <v>0.26</v>
      </c>
      <c r="Q497" s="708">
        <v>0.26</v>
      </c>
      <c r="R497" s="585" t="s">
        <v>607</v>
      </c>
      <c r="S497" s="2"/>
      <c r="T497" s="2"/>
      <c r="U497" s="2"/>
      <c r="V497" s="164"/>
      <c r="W497" s="164"/>
      <c r="X497" s="164"/>
      <c r="Y497" s="585">
        <v>0.26</v>
      </c>
      <c r="Z497" s="164"/>
      <c r="AA497" s="20"/>
    </row>
    <row r="498" spans="1:27">
      <c r="A498" s="686">
        <v>34</v>
      </c>
      <c r="B498" s="593" t="s">
        <v>6451</v>
      </c>
      <c r="C498" s="1333" t="s">
        <v>6452</v>
      </c>
      <c r="D498" s="593"/>
      <c r="E498" s="585">
        <v>0.32</v>
      </c>
      <c r="F498" s="585"/>
      <c r="G498" s="585"/>
      <c r="H498" s="2"/>
      <c r="I498" s="2"/>
      <c r="J498" s="2"/>
      <c r="K498" s="2"/>
      <c r="L498" s="585"/>
      <c r="M498" s="2"/>
      <c r="N498" s="2"/>
      <c r="O498" s="2"/>
      <c r="P498" s="585">
        <v>0.32</v>
      </c>
      <c r="Q498" s="708">
        <v>0.32</v>
      </c>
      <c r="R498" s="585" t="s">
        <v>607</v>
      </c>
      <c r="S498" s="2"/>
      <c r="T498" s="2"/>
      <c r="U498" s="2"/>
      <c r="V498" s="164"/>
      <c r="W498" s="164"/>
      <c r="X498" s="164"/>
      <c r="Y498" s="585"/>
      <c r="Z498" s="164"/>
      <c r="AA498" s="585">
        <v>0.32</v>
      </c>
    </row>
    <row r="499" spans="1:27">
      <c r="A499" s="686">
        <v>35</v>
      </c>
      <c r="B499" s="593" t="s">
        <v>729</v>
      </c>
      <c r="C499" s="1333" t="s">
        <v>6453</v>
      </c>
      <c r="D499" s="593"/>
      <c r="E499" s="585">
        <v>0.26</v>
      </c>
      <c r="F499" s="585"/>
      <c r="G499" s="585"/>
      <c r="H499" s="2"/>
      <c r="I499" s="2"/>
      <c r="J499" s="2"/>
      <c r="K499" s="2"/>
      <c r="L499" s="585"/>
      <c r="M499" s="2"/>
      <c r="N499" s="2"/>
      <c r="O499" s="2"/>
      <c r="P499" s="585">
        <v>0.26</v>
      </c>
      <c r="Q499" s="708">
        <v>0.26</v>
      </c>
      <c r="R499" s="585" t="s">
        <v>607</v>
      </c>
      <c r="S499" s="2"/>
      <c r="T499" s="2"/>
      <c r="U499" s="2"/>
      <c r="V499" s="164"/>
      <c r="W499" s="164"/>
      <c r="X499" s="164"/>
      <c r="Y499" s="585"/>
      <c r="Z499" s="164"/>
      <c r="AA499" s="585">
        <v>0.26</v>
      </c>
    </row>
    <row r="500" spans="1:27">
      <c r="A500" s="686">
        <v>36</v>
      </c>
      <c r="B500" s="593" t="s">
        <v>6454</v>
      </c>
      <c r="C500" s="1333" t="s">
        <v>6455</v>
      </c>
      <c r="D500" s="593"/>
      <c r="E500" s="585">
        <v>0.25</v>
      </c>
      <c r="F500" s="585"/>
      <c r="G500" s="585"/>
      <c r="H500" s="2"/>
      <c r="I500" s="2"/>
      <c r="J500" s="2"/>
      <c r="K500" s="2"/>
      <c r="L500" s="585"/>
      <c r="M500" s="2"/>
      <c r="N500" s="2"/>
      <c r="O500" s="2"/>
      <c r="P500" s="585">
        <v>0.25</v>
      </c>
      <c r="Q500" s="708">
        <v>0.25</v>
      </c>
      <c r="R500" s="585" t="s">
        <v>607</v>
      </c>
      <c r="S500" s="2"/>
      <c r="T500" s="2"/>
      <c r="U500" s="2"/>
      <c r="V500" s="164"/>
      <c r="W500" s="164"/>
      <c r="X500" s="164"/>
      <c r="Y500" s="585">
        <v>0.25</v>
      </c>
      <c r="Z500" s="164"/>
      <c r="AA500" s="20"/>
    </row>
    <row r="501" spans="1:27">
      <c r="A501" s="686">
        <v>37</v>
      </c>
      <c r="B501" s="593" t="s">
        <v>6456</v>
      </c>
      <c r="C501" s="1333" t="s">
        <v>6457</v>
      </c>
      <c r="D501" s="593"/>
      <c r="E501" s="585">
        <v>0.2</v>
      </c>
      <c r="F501" s="585"/>
      <c r="G501" s="585"/>
      <c r="H501" s="2"/>
      <c r="I501" s="2"/>
      <c r="J501" s="2"/>
      <c r="K501" s="2"/>
      <c r="L501" s="585"/>
      <c r="M501" s="2"/>
      <c r="N501" s="2"/>
      <c r="O501" s="2"/>
      <c r="P501" s="585">
        <v>0.2</v>
      </c>
      <c r="Q501" s="708">
        <v>0.2</v>
      </c>
      <c r="R501" s="585" t="s">
        <v>607</v>
      </c>
      <c r="S501" s="2"/>
      <c r="T501" s="2"/>
      <c r="U501" s="2"/>
      <c r="V501" s="164"/>
      <c r="W501" s="164"/>
      <c r="X501" s="164"/>
      <c r="Y501" s="585"/>
      <c r="Z501" s="164"/>
      <c r="AA501" s="20">
        <v>0.2</v>
      </c>
    </row>
    <row r="502" spans="1:27">
      <c r="A502" s="686">
        <v>38</v>
      </c>
      <c r="B502" s="593" t="s">
        <v>6458</v>
      </c>
      <c r="C502" s="1333" t="s">
        <v>6459</v>
      </c>
      <c r="D502" s="593"/>
      <c r="E502" s="585">
        <v>0.62</v>
      </c>
      <c r="F502" s="585"/>
      <c r="G502" s="585"/>
      <c r="H502" s="2"/>
      <c r="I502" s="2"/>
      <c r="J502" s="2"/>
      <c r="K502" s="2"/>
      <c r="L502" s="585"/>
      <c r="M502" s="2"/>
      <c r="N502" s="2"/>
      <c r="O502" s="2"/>
      <c r="P502" s="585">
        <v>0.62</v>
      </c>
      <c r="Q502" s="708">
        <v>0.62</v>
      </c>
      <c r="R502" s="585" t="s">
        <v>607</v>
      </c>
      <c r="S502" s="2"/>
      <c r="T502" s="2"/>
      <c r="U502" s="2"/>
      <c r="V502" s="164"/>
      <c r="W502" s="164"/>
      <c r="X502" s="164"/>
      <c r="Y502" s="585">
        <v>0.62</v>
      </c>
      <c r="Z502" s="164"/>
      <c r="AA502" s="20"/>
    </row>
    <row r="503" spans="1:27">
      <c r="A503" s="686">
        <v>39</v>
      </c>
      <c r="B503" s="593" t="s">
        <v>6460</v>
      </c>
      <c r="C503" s="1333" t="s">
        <v>6461</v>
      </c>
      <c r="D503" s="593"/>
      <c r="E503" s="585">
        <v>0.16</v>
      </c>
      <c r="F503" s="585"/>
      <c r="G503" s="585"/>
      <c r="H503" s="2"/>
      <c r="I503" s="2"/>
      <c r="J503" s="2"/>
      <c r="K503" s="2"/>
      <c r="L503" s="585"/>
      <c r="M503" s="2"/>
      <c r="N503" s="2"/>
      <c r="O503" s="2"/>
      <c r="P503" s="585">
        <v>0.16</v>
      </c>
      <c r="Q503" s="708">
        <v>0.16</v>
      </c>
      <c r="R503" s="585" t="s">
        <v>607</v>
      </c>
      <c r="S503" s="2"/>
      <c r="T503" s="2"/>
      <c r="U503" s="2"/>
      <c r="V503" s="164"/>
      <c r="W503" s="164"/>
      <c r="X503" s="164"/>
      <c r="Y503" s="585"/>
      <c r="Z503" s="164"/>
      <c r="AA503" s="20">
        <v>0.16</v>
      </c>
    </row>
    <row r="504" spans="1:27">
      <c r="A504" s="686">
        <v>40</v>
      </c>
      <c r="B504" s="593" t="s">
        <v>6462</v>
      </c>
      <c r="C504" s="1333" t="s">
        <v>6463</v>
      </c>
      <c r="D504" s="593"/>
      <c r="E504" s="585">
        <v>0.16</v>
      </c>
      <c r="F504" s="585"/>
      <c r="G504" s="585"/>
      <c r="H504" s="2"/>
      <c r="I504" s="2"/>
      <c r="J504" s="2"/>
      <c r="K504" s="2"/>
      <c r="L504" s="585"/>
      <c r="M504" s="2"/>
      <c r="N504" s="2"/>
      <c r="O504" s="2"/>
      <c r="P504" s="585">
        <v>0.16</v>
      </c>
      <c r="Q504" s="708">
        <v>0.16</v>
      </c>
      <c r="R504" s="585" t="s">
        <v>607</v>
      </c>
      <c r="S504" s="2"/>
      <c r="T504" s="2"/>
      <c r="U504" s="2"/>
      <c r="V504" s="164"/>
      <c r="W504" s="164"/>
      <c r="X504" s="164"/>
      <c r="Y504" s="585"/>
      <c r="Z504" s="164"/>
      <c r="AA504" s="585">
        <v>0.16</v>
      </c>
    </row>
    <row r="505" spans="1:27">
      <c r="A505" s="686">
        <v>41</v>
      </c>
      <c r="B505" s="593" t="s">
        <v>6464</v>
      </c>
      <c r="C505" s="1333" t="s">
        <v>6465</v>
      </c>
      <c r="D505" s="593"/>
      <c r="E505" s="585">
        <v>0.28000000000000003</v>
      </c>
      <c r="F505" s="585"/>
      <c r="G505" s="585"/>
      <c r="H505" s="2"/>
      <c r="I505" s="2"/>
      <c r="J505" s="2"/>
      <c r="K505" s="2"/>
      <c r="L505" s="585"/>
      <c r="M505" s="2"/>
      <c r="N505" s="2"/>
      <c r="O505" s="2"/>
      <c r="P505" s="585">
        <v>0.28000000000000003</v>
      </c>
      <c r="Q505" s="708">
        <v>0.28000000000000003</v>
      </c>
      <c r="R505" s="585" t="s">
        <v>607</v>
      </c>
      <c r="S505" s="2"/>
      <c r="T505" s="2"/>
      <c r="U505" s="2"/>
      <c r="V505" s="164"/>
      <c r="W505" s="164"/>
      <c r="X505" s="164"/>
      <c r="Y505" s="585"/>
      <c r="Z505" s="164"/>
      <c r="AA505" s="585">
        <v>0.28000000000000003</v>
      </c>
    </row>
    <row r="506" spans="1:27">
      <c r="A506" s="686">
        <v>42</v>
      </c>
      <c r="B506" s="593" t="s">
        <v>6466</v>
      </c>
      <c r="C506" s="1333" t="s">
        <v>6467</v>
      </c>
      <c r="D506" s="593"/>
      <c r="E506" s="585">
        <v>0.16</v>
      </c>
      <c r="F506" s="585"/>
      <c r="G506" s="585"/>
      <c r="H506" s="2"/>
      <c r="I506" s="2"/>
      <c r="J506" s="2"/>
      <c r="K506" s="2"/>
      <c r="L506" s="585"/>
      <c r="M506" s="2"/>
      <c r="N506" s="2"/>
      <c r="O506" s="2"/>
      <c r="P506" s="585">
        <v>0.16</v>
      </c>
      <c r="Q506" s="708">
        <v>0.16</v>
      </c>
      <c r="R506" s="585" t="s">
        <v>607</v>
      </c>
      <c r="S506" s="2"/>
      <c r="T506" s="2"/>
      <c r="U506" s="2"/>
      <c r="V506" s="164"/>
      <c r="W506" s="164"/>
      <c r="X506" s="164"/>
      <c r="Y506" s="585"/>
      <c r="Z506" s="164"/>
      <c r="AA506" s="585">
        <v>0.16</v>
      </c>
    </row>
    <row r="507" spans="1:27">
      <c r="A507" s="686">
        <v>43</v>
      </c>
      <c r="B507" s="593" t="s">
        <v>6024</v>
      </c>
      <c r="C507" s="1333" t="s">
        <v>6468</v>
      </c>
      <c r="D507" s="593"/>
      <c r="E507" s="585">
        <v>0.16</v>
      </c>
      <c r="F507" s="585"/>
      <c r="G507" s="585"/>
      <c r="H507" s="2"/>
      <c r="I507" s="2"/>
      <c r="J507" s="2"/>
      <c r="K507" s="2"/>
      <c r="L507" s="585"/>
      <c r="M507" s="2"/>
      <c r="N507" s="2"/>
      <c r="O507" s="2"/>
      <c r="P507" s="585">
        <v>0.16</v>
      </c>
      <c r="Q507" s="708">
        <v>0.16</v>
      </c>
      <c r="R507" s="585" t="s">
        <v>607</v>
      </c>
      <c r="S507" s="2"/>
      <c r="T507" s="2"/>
      <c r="U507" s="2"/>
      <c r="V507" s="164"/>
      <c r="W507" s="164"/>
      <c r="X507" s="164"/>
      <c r="Y507" s="585"/>
      <c r="Z507" s="164"/>
      <c r="AA507" s="585">
        <v>0.16</v>
      </c>
    </row>
    <row r="508" spans="1:27">
      <c r="A508" s="686">
        <v>44</v>
      </c>
      <c r="B508" s="593" t="s">
        <v>6469</v>
      </c>
      <c r="C508" s="1333" t="s">
        <v>6470</v>
      </c>
      <c r="D508" s="593"/>
      <c r="E508" s="585">
        <v>0.4</v>
      </c>
      <c r="F508" s="585"/>
      <c r="G508" s="585"/>
      <c r="H508" s="2"/>
      <c r="I508" s="2"/>
      <c r="J508" s="2"/>
      <c r="K508" s="2"/>
      <c r="L508" s="585"/>
      <c r="M508" s="2"/>
      <c r="N508" s="2"/>
      <c r="O508" s="2"/>
      <c r="P508" s="585">
        <v>0.4</v>
      </c>
      <c r="Q508" s="708">
        <v>0.4</v>
      </c>
      <c r="R508" s="585" t="s">
        <v>607</v>
      </c>
      <c r="S508" s="2"/>
      <c r="T508" s="2"/>
      <c r="U508" s="2"/>
      <c r="V508" s="164"/>
      <c r="W508" s="164"/>
      <c r="X508" s="164"/>
      <c r="Y508" s="585"/>
      <c r="Z508" s="164"/>
      <c r="AA508" s="585">
        <v>0.4</v>
      </c>
    </row>
    <row r="509" spans="1:27">
      <c r="A509" s="686">
        <v>45</v>
      </c>
      <c r="B509" s="593" t="s">
        <v>6471</v>
      </c>
      <c r="C509" s="1333" t="s">
        <v>6472</v>
      </c>
      <c r="D509" s="593"/>
      <c r="E509" s="585">
        <v>0.26</v>
      </c>
      <c r="F509" s="585"/>
      <c r="G509" s="585"/>
      <c r="H509" s="2"/>
      <c r="I509" s="2"/>
      <c r="J509" s="2"/>
      <c r="K509" s="2"/>
      <c r="L509" s="585"/>
      <c r="M509" s="2"/>
      <c r="N509" s="2"/>
      <c r="O509" s="2"/>
      <c r="P509" s="585">
        <v>0.26</v>
      </c>
      <c r="Q509" s="708">
        <v>0.26</v>
      </c>
      <c r="R509" s="585" t="s">
        <v>607</v>
      </c>
      <c r="S509" s="2"/>
      <c r="T509" s="2"/>
      <c r="U509" s="2"/>
      <c r="V509" s="164"/>
      <c r="W509" s="164"/>
      <c r="X509" s="164"/>
      <c r="Y509" s="585"/>
      <c r="Z509" s="164"/>
      <c r="AA509" s="585">
        <v>0.26</v>
      </c>
    </row>
    <row r="510" spans="1:27">
      <c r="A510" s="686">
        <v>46</v>
      </c>
      <c r="B510" s="593" t="s">
        <v>6473</v>
      </c>
      <c r="C510" s="1333" t="s">
        <v>6474</v>
      </c>
      <c r="D510" s="593"/>
      <c r="E510" s="585">
        <v>0.6</v>
      </c>
      <c r="F510" s="585"/>
      <c r="G510" s="585"/>
      <c r="H510" s="2"/>
      <c r="I510" s="2"/>
      <c r="J510" s="2"/>
      <c r="K510" s="2"/>
      <c r="L510" s="585"/>
      <c r="M510" s="2"/>
      <c r="N510" s="2"/>
      <c r="O510" s="2"/>
      <c r="P510" s="585">
        <v>0.6</v>
      </c>
      <c r="Q510" s="708">
        <v>0.6</v>
      </c>
      <c r="R510" s="585" t="s">
        <v>607</v>
      </c>
      <c r="S510" s="2"/>
      <c r="T510" s="2"/>
      <c r="U510" s="2"/>
      <c r="V510" s="164"/>
      <c r="W510" s="164"/>
      <c r="X510" s="164"/>
      <c r="Y510" s="585">
        <v>0.6</v>
      </c>
      <c r="Z510" s="164"/>
      <c r="AA510" s="164"/>
    </row>
    <row r="511" spans="1:27">
      <c r="A511" s="686">
        <v>47</v>
      </c>
      <c r="B511" s="593" t="s">
        <v>6475</v>
      </c>
      <c r="C511" s="1333" t="s">
        <v>6476</v>
      </c>
      <c r="D511" s="593"/>
      <c r="E511" s="585">
        <v>0.25</v>
      </c>
      <c r="F511" s="585"/>
      <c r="G511" s="585"/>
      <c r="H511" s="2"/>
      <c r="I511" s="2"/>
      <c r="J511" s="2"/>
      <c r="K511" s="2"/>
      <c r="L511" s="585"/>
      <c r="M511" s="2"/>
      <c r="N511" s="2"/>
      <c r="O511" s="2"/>
      <c r="P511" s="585">
        <v>0.25</v>
      </c>
      <c r="Q511" s="708">
        <v>0.25</v>
      </c>
      <c r="R511" s="585" t="s">
        <v>607</v>
      </c>
      <c r="S511" s="2"/>
      <c r="T511" s="2"/>
      <c r="U511" s="2"/>
      <c r="V511" s="164"/>
      <c r="W511" s="164"/>
      <c r="X511" s="164"/>
      <c r="Y511" s="585"/>
      <c r="Z511" s="164"/>
      <c r="AA511" s="20">
        <v>0.25</v>
      </c>
    </row>
    <row r="512" spans="1:27">
      <c r="A512" s="686">
        <v>48</v>
      </c>
      <c r="B512" s="593" t="s">
        <v>6477</v>
      </c>
      <c r="C512" s="1333" t="s">
        <v>6478</v>
      </c>
      <c r="D512" s="593"/>
      <c r="E512" s="585">
        <v>0.4</v>
      </c>
      <c r="F512" s="585"/>
      <c r="G512" s="585"/>
      <c r="H512" s="2"/>
      <c r="I512" s="2"/>
      <c r="J512" s="2"/>
      <c r="K512" s="2"/>
      <c r="L512" s="585"/>
      <c r="M512" s="2"/>
      <c r="N512" s="2"/>
      <c r="O512" s="2"/>
      <c r="P512" s="585">
        <v>0.4</v>
      </c>
      <c r="Q512" s="708">
        <v>0.4</v>
      </c>
      <c r="R512" s="585" t="s">
        <v>607</v>
      </c>
      <c r="S512" s="2"/>
      <c r="T512" s="2"/>
      <c r="U512" s="2"/>
      <c r="V512" s="164"/>
      <c r="W512" s="164"/>
      <c r="X512" s="164"/>
      <c r="Y512" s="585">
        <v>0.4</v>
      </c>
      <c r="Z512" s="164"/>
      <c r="AA512" s="20"/>
    </row>
    <row r="513" spans="1:27">
      <c r="A513" s="686">
        <v>49</v>
      </c>
      <c r="B513" s="593" t="s">
        <v>6479</v>
      </c>
      <c r="C513" s="1333" t="s">
        <v>6480</v>
      </c>
      <c r="D513" s="593"/>
      <c r="E513" s="585">
        <v>0.25</v>
      </c>
      <c r="F513" s="585"/>
      <c r="G513" s="585"/>
      <c r="H513" s="2"/>
      <c r="I513" s="2"/>
      <c r="J513" s="2"/>
      <c r="K513" s="2"/>
      <c r="L513" s="585"/>
      <c r="M513" s="2"/>
      <c r="N513" s="2"/>
      <c r="O513" s="2"/>
      <c r="P513" s="585">
        <v>0.25</v>
      </c>
      <c r="Q513" s="708">
        <v>0.25</v>
      </c>
      <c r="R513" s="585" t="s">
        <v>607</v>
      </c>
      <c r="S513" s="2"/>
      <c r="T513" s="2"/>
      <c r="U513" s="2"/>
      <c r="V513" s="164"/>
      <c r="W513" s="164"/>
      <c r="X513" s="164"/>
      <c r="Y513" s="585">
        <v>0.25</v>
      </c>
      <c r="Z513" s="164"/>
      <c r="AA513" s="20"/>
    </row>
    <row r="514" spans="1:27">
      <c r="A514" s="686">
        <v>50</v>
      </c>
      <c r="B514" s="593" t="s">
        <v>6481</v>
      </c>
      <c r="C514" s="1333" t="s">
        <v>6482</v>
      </c>
      <c r="D514" s="593"/>
      <c r="E514" s="585">
        <v>0.42</v>
      </c>
      <c r="F514" s="585"/>
      <c r="G514" s="585"/>
      <c r="H514" s="2"/>
      <c r="I514" s="2"/>
      <c r="J514" s="2"/>
      <c r="K514" s="2"/>
      <c r="L514" s="585"/>
      <c r="M514" s="2"/>
      <c r="N514" s="2"/>
      <c r="O514" s="2"/>
      <c r="P514" s="585">
        <v>0.42</v>
      </c>
      <c r="Q514" s="708">
        <v>0.42</v>
      </c>
      <c r="R514" s="585" t="s">
        <v>607</v>
      </c>
      <c r="S514" s="2"/>
      <c r="T514" s="2"/>
      <c r="U514" s="2"/>
      <c r="V514" s="164"/>
      <c r="W514" s="164"/>
      <c r="X514" s="164"/>
      <c r="Y514" s="585"/>
      <c r="Z514" s="164"/>
      <c r="AA514" s="585">
        <v>0.42</v>
      </c>
    </row>
    <row r="515" spans="1:27">
      <c r="A515" s="686">
        <v>51</v>
      </c>
      <c r="B515" s="593" t="s">
        <v>6483</v>
      </c>
      <c r="C515" s="1333" t="s">
        <v>6484</v>
      </c>
      <c r="D515" s="593"/>
      <c r="E515" s="585">
        <v>0.28000000000000003</v>
      </c>
      <c r="F515" s="585"/>
      <c r="G515" s="585"/>
      <c r="H515" s="2"/>
      <c r="I515" s="2"/>
      <c r="J515" s="2"/>
      <c r="K515" s="2"/>
      <c r="L515" s="585"/>
      <c r="M515" s="2"/>
      <c r="N515" s="2"/>
      <c r="O515" s="2"/>
      <c r="P515" s="585">
        <v>0.28000000000000003</v>
      </c>
      <c r="Q515" s="708">
        <v>0.28000000000000003</v>
      </c>
      <c r="R515" s="585" t="s">
        <v>607</v>
      </c>
      <c r="S515" s="2"/>
      <c r="T515" s="2"/>
      <c r="U515" s="2"/>
      <c r="V515" s="164"/>
      <c r="W515" s="164"/>
      <c r="X515" s="164"/>
      <c r="Y515" s="585"/>
      <c r="Z515" s="164"/>
      <c r="AA515" s="585">
        <v>0.28000000000000003</v>
      </c>
    </row>
    <row r="516" spans="1:27">
      <c r="A516" s="686">
        <v>52</v>
      </c>
      <c r="B516" s="593" t="s">
        <v>6485</v>
      </c>
      <c r="C516" s="1333" t="s">
        <v>6486</v>
      </c>
      <c r="D516" s="593"/>
      <c r="E516" s="585">
        <v>0.38</v>
      </c>
      <c r="F516" s="585"/>
      <c r="G516" s="585"/>
      <c r="H516" s="2"/>
      <c r="I516" s="2"/>
      <c r="J516" s="2"/>
      <c r="K516" s="2"/>
      <c r="L516" s="585"/>
      <c r="M516" s="2"/>
      <c r="N516" s="2"/>
      <c r="O516" s="2"/>
      <c r="P516" s="585">
        <v>0.38</v>
      </c>
      <c r="Q516" s="708">
        <v>0.38</v>
      </c>
      <c r="R516" s="585" t="s">
        <v>607</v>
      </c>
      <c r="S516" s="2"/>
      <c r="T516" s="2"/>
      <c r="U516" s="2"/>
      <c r="V516" s="164"/>
      <c r="W516" s="164"/>
      <c r="X516" s="164"/>
      <c r="Y516" s="585"/>
      <c r="Z516" s="164"/>
      <c r="AA516" s="585">
        <v>0.38</v>
      </c>
    </row>
    <row r="517" spans="1:27">
      <c r="A517" s="686">
        <v>53</v>
      </c>
      <c r="B517" s="593" t="s">
        <v>6487</v>
      </c>
      <c r="C517" s="1333" t="s">
        <v>6488</v>
      </c>
      <c r="D517" s="593"/>
      <c r="E517" s="585">
        <v>0.34</v>
      </c>
      <c r="F517" s="585"/>
      <c r="G517" s="585"/>
      <c r="H517" s="2"/>
      <c r="I517" s="2"/>
      <c r="J517" s="2"/>
      <c r="K517" s="2"/>
      <c r="L517" s="585"/>
      <c r="M517" s="2"/>
      <c r="N517" s="2"/>
      <c r="O517" s="2"/>
      <c r="P517" s="585">
        <v>0.34</v>
      </c>
      <c r="Q517" s="708">
        <v>0.34</v>
      </c>
      <c r="R517" s="585" t="s">
        <v>607</v>
      </c>
      <c r="S517" s="2"/>
      <c r="T517" s="2"/>
      <c r="U517" s="2"/>
      <c r="V517" s="164"/>
      <c r="W517" s="164"/>
      <c r="X517" s="164"/>
      <c r="Y517" s="585"/>
      <c r="Z517" s="164"/>
      <c r="AA517" s="585">
        <v>0.34</v>
      </c>
    </row>
    <row r="518" spans="1:27">
      <c r="A518" s="686">
        <v>54</v>
      </c>
      <c r="B518" s="593" t="s">
        <v>6489</v>
      </c>
      <c r="C518" s="1333" t="s">
        <v>6490</v>
      </c>
      <c r="D518" s="593"/>
      <c r="E518" s="585">
        <v>1.36</v>
      </c>
      <c r="F518" s="585"/>
      <c r="G518" s="585"/>
      <c r="H518" s="2"/>
      <c r="I518" s="2"/>
      <c r="J518" s="2"/>
      <c r="K518" s="2"/>
      <c r="L518" s="585"/>
      <c r="M518" s="2"/>
      <c r="N518" s="2"/>
      <c r="O518" s="2"/>
      <c r="P518" s="585">
        <v>1.36</v>
      </c>
      <c r="Q518" s="708">
        <v>1.36</v>
      </c>
      <c r="R518" s="585" t="s">
        <v>607</v>
      </c>
      <c r="S518" s="2"/>
      <c r="T518" s="2"/>
      <c r="U518" s="2"/>
      <c r="V518" s="164"/>
      <c r="W518" s="164"/>
      <c r="X518" s="164"/>
      <c r="Y518" s="585">
        <v>1.36</v>
      </c>
      <c r="Z518" s="164"/>
      <c r="AA518" s="20"/>
    </row>
    <row r="519" spans="1:27">
      <c r="A519" s="686">
        <v>55</v>
      </c>
      <c r="B519" s="593" t="s">
        <v>6491</v>
      </c>
      <c r="C519" s="1333" t="s">
        <v>6492</v>
      </c>
      <c r="D519" s="593"/>
      <c r="E519" s="585">
        <v>0.44</v>
      </c>
      <c r="F519" s="585"/>
      <c r="G519" s="585"/>
      <c r="H519" s="2"/>
      <c r="I519" s="2"/>
      <c r="J519" s="2"/>
      <c r="K519" s="2"/>
      <c r="L519" s="585"/>
      <c r="M519" s="2"/>
      <c r="N519" s="2"/>
      <c r="O519" s="2"/>
      <c r="P519" s="585">
        <v>0.44</v>
      </c>
      <c r="Q519" s="708">
        <v>0.44</v>
      </c>
      <c r="R519" s="585" t="s">
        <v>607</v>
      </c>
      <c r="S519" s="2"/>
      <c r="T519" s="2"/>
      <c r="U519" s="2"/>
      <c r="V519" s="164"/>
      <c r="W519" s="164"/>
      <c r="X519" s="164"/>
      <c r="Y519" s="585">
        <v>0.44</v>
      </c>
      <c r="Z519" s="164"/>
      <c r="AA519" s="20"/>
    </row>
    <row r="520" spans="1:27">
      <c r="A520" s="686">
        <v>56</v>
      </c>
      <c r="B520" s="593" t="s">
        <v>6493</v>
      </c>
      <c r="C520" s="1333" t="s">
        <v>6494</v>
      </c>
      <c r="D520" s="593"/>
      <c r="E520" s="585">
        <v>0.24</v>
      </c>
      <c r="F520" s="585"/>
      <c r="G520" s="585"/>
      <c r="H520" s="2"/>
      <c r="I520" s="2"/>
      <c r="J520" s="2"/>
      <c r="K520" s="2"/>
      <c r="L520" s="585"/>
      <c r="M520" s="2"/>
      <c r="N520" s="2"/>
      <c r="O520" s="2"/>
      <c r="P520" s="585">
        <v>0.24</v>
      </c>
      <c r="Q520" s="708">
        <v>0.24</v>
      </c>
      <c r="R520" s="585" t="s">
        <v>607</v>
      </c>
      <c r="S520" s="2"/>
      <c r="T520" s="2"/>
      <c r="U520" s="2"/>
      <c r="V520" s="164"/>
      <c r="W520" s="164"/>
      <c r="X520" s="164"/>
      <c r="Y520" s="585">
        <v>0.24</v>
      </c>
      <c r="Z520" s="164"/>
      <c r="AA520" s="20"/>
    </row>
    <row r="521" spans="1:27">
      <c r="A521" s="686">
        <v>57</v>
      </c>
      <c r="B521" s="593" t="s">
        <v>6495</v>
      </c>
      <c r="C521" s="1333" t="s">
        <v>6496</v>
      </c>
      <c r="D521" s="593"/>
      <c r="E521" s="585">
        <v>0.4</v>
      </c>
      <c r="F521" s="585"/>
      <c r="G521" s="585"/>
      <c r="H521" s="2"/>
      <c r="I521" s="2"/>
      <c r="J521" s="2"/>
      <c r="K521" s="2"/>
      <c r="L521" s="585"/>
      <c r="M521" s="2"/>
      <c r="N521" s="2"/>
      <c r="O521" s="2"/>
      <c r="P521" s="585">
        <v>0.4</v>
      </c>
      <c r="Q521" s="708">
        <v>0.4</v>
      </c>
      <c r="R521" s="585" t="s">
        <v>607</v>
      </c>
      <c r="S521" s="2"/>
      <c r="T521" s="2"/>
      <c r="U521" s="2"/>
      <c r="V521" s="164"/>
      <c r="W521" s="164"/>
      <c r="X521" s="164"/>
      <c r="Y521" s="585">
        <v>0.4</v>
      </c>
      <c r="Z521" s="164"/>
      <c r="AA521" s="20"/>
    </row>
    <row r="522" spans="1:27">
      <c r="A522" s="686">
        <v>58</v>
      </c>
      <c r="B522" s="593" t="s">
        <v>6497</v>
      </c>
      <c r="C522" s="1333" t="s">
        <v>6498</v>
      </c>
      <c r="D522" s="593"/>
      <c r="E522" s="585">
        <v>0.25</v>
      </c>
      <c r="F522" s="585"/>
      <c r="G522" s="585"/>
      <c r="H522" s="2"/>
      <c r="I522" s="2"/>
      <c r="J522" s="2"/>
      <c r="K522" s="2"/>
      <c r="L522" s="585"/>
      <c r="M522" s="2"/>
      <c r="N522" s="2"/>
      <c r="O522" s="2"/>
      <c r="P522" s="585">
        <v>0.25</v>
      </c>
      <c r="Q522" s="708">
        <v>0.25</v>
      </c>
      <c r="R522" s="585" t="s">
        <v>607</v>
      </c>
      <c r="S522" s="2"/>
      <c r="T522" s="2"/>
      <c r="U522" s="2"/>
      <c r="V522" s="164"/>
      <c r="W522" s="164"/>
      <c r="X522" s="164"/>
      <c r="Y522" s="585">
        <v>0.25</v>
      </c>
      <c r="Z522" s="164"/>
      <c r="AA522" s="20"/>
    </row>
    <row r="523" spans="1:27">
      <c r="A523" s="686">
        <v>59</v>
      </c>
      <c r="B523" s="593" t="s">
        <v>756</v>
      </c>
      <c r="C523" s="1333" t="s">
        <v>6499</v>
      </c>
      <c r="D523" s="593"/>
      <c r="E523" s="585">
        <v>0.15</v>
      </c>
      <c r="F523" s="585"/>
      <c r="G523" s="585"/>
      <c r="H523" s="2"/>
      <c r="I523" s="2"/>
      <c r="J523" s="2"/>
      <c r="K523" s="2"/>
      <c r="L523" s="585"/>
      <c r="M523" s="2"/>
      <c r="N523" s="2"/>
      <c r="O523" s="2"/>
      <c r="P523" s="585">
        <v>0.15</v>
      </c>
      <c r="Q523" s="708">
        <v>0.15</v>
      </c>
      <c r="R523" s="585" t="s">
        <v>607</v>
      </c>
      <c r="S523" s="2"/>
      <c r="T523" s="2"/>
      <c r="U523" s="2"/>
      <c r="V523" s="164"/>
      <c r="W523" s="164"/>
      <c r="X523" s="164"/>
      <c r="Y523" s="585"/>
      <c r="Z523" s="164"/>
      <c r="AA523" s="585">
        <v>0.15</v>
      </c>
    </row>
    <row r="524" spans="1:27">
      <c r="A524" s="686">
        <v>60</v>
      </c>
      <c r="B524" s="593" t="s">
        <v>6500</v>
      </c>
      <c r="C524" s="1333" t="s">
        <v>6501</v>
      </c>
      <c r="D524" s="593"/>
      <c r="E524" s="585">
        <v>0.35</v>
      </c>
      <c r="F524" s="585"/>
      <c r="G524" s="585"/>
      <c r="H524" s="2"/>
      <c r="I524" s="2"/>
      <c r="J524" s="2"/>
      <c r="K524" s="2"/>
      <c r="L524" s="585"/>
      <c r="M524" s="2"/>
      <c r="N524" s="2"/>
      <c r="O524" s="2"/>
      <c r="P524" s="585">
        <v>0.35</v>
      </c>
      <c r="Q524" s="708">
        <v>0.35</v>
      </c>
      <c r="R524" s="585" t="s">
        <v>607</v>
      </c>
      <c r="S524" s="2"/>
      <c r="T524" s="2"/>
      <c r="U524" s="2"/>
      <c r="V524" s="164"/>
      <c r="W524" s="164"/>
      <c r="X524" s="164"/>
      <c r="Y524" s="585"/>
      <c r="Z524" s="164"/>
      <c r="AA524" s="585">
        <v>0.35</v>
      </c>
    </row>
    <row r="525" spans="1:27">
      <c r="A525" s="686">
        <v>61</v>
      </c>
      <c r="B525" s="593" t="s">
        <v>6502</v>
      </c>
      <c r="C525" s="1333" t="s">
        <v>6503</v>
      </c>
      <c r="D525" s="593"/>
      <c r="E525" s="585">
        <v>0.22</v>
      </c>
      <c r="F525" s="585"/>
      <c r="G525" s="585"/>
      <c r="H525" s="2"/>
      <c r="I525" s="2"/>
      <c r="J525" s="2"/>
      <c r="K525" s="2"/>
      <c r="L525" s="585"/>
      <c r="M525" s="2"/>
      <c r="N525" s="2"/>
      <c r="O525" s="2"/>
      <c r="P525" s="585">
        <v>0.22</v>
      </c>
      <c r="Q525" s="708">
        <v>0.22</v>
      </c>
      <c r="R525" s="585" t="s">
        <v>607</v>
      </c>
      <c r="S525" s="2"/>
      <c r="T525" s="2"/>
      <c r="U525" s="2"/>
      <c r="V525" s="164"/>
      <c r="W525" s="164"/>
      <c r="X525" s="164"/>
      <c r="Y525" s="585"/>
      <c r="Z525" s="164"/>
      <c r="AA525" s="585">
        <v>0.22</v>
      </c>
    </row>
    <row r="526" spans="1:27">
      <c r="A526" s="686">
        <v>62</v>
      </c>
      <c r="B526" s="593" t="s">
        <v>6504</v>
      </c>
      <c r="C526" s="1333" t="s">
        <v>6505</v>
      </c>
      <c r="D526" s="593"/>
      <c r="E526" s="585">
        <v>0.12</v>
      </c>
      <c r="F526" s="585"/>
      <c r="G526" s="585"/>
      <c r="H526" s="2"/>
      <c r="I526" s="2"/>
      <c r="J526" s="2"/>
      <c r="K526" s="2"/>
      <c r="L526" s="585"/>
      <c r="M526" s="2"/>
      <c r="N526" s="2"/>
      <c r="O526" s="2"/>
      <c r="P526" s="585">
        <v>0.12</v>
      </c>
      <c r="Q526" s="708">
        <v>0.12</v>
      </c>
      <c r="R526" s="585" t="s">
        <v>607</v>
      </c>
      <c r="S526" s="2"/>
      <c r="T526" s="2"/>
      <c r="U526" s="2"/>
      <c r="V526" s="164"/>
      <c r="W526" s="164"/>
      <c r="X526" s="164"/>
      <c r="Y526" s="585"/>
      <c r="Z526" s="164"/>
      <c r="AA526" s="585">
        <v>0.12</v>
      </c>
    </row>
    <row r="527" spans="1:27">
      <c r="A527" s="686">
        <v>63</v>
      </c>
      <c r="B527" s="593" t="s">
        <v>1191</v>
      </c>
      <c r="C527" s="1333" t="s">
        <v>6506</v>
      </c>
      <c r="D527" s="593"/>
      <c r="E527" s="585">
        <v>0.44</v>
      </c>
      <c r="F527" s="585"/>
      <c r="G527" s="585"/>
      <c r="H527" s="2"/>
      <c r="I527" s="2"/>
      <c r="J527" s="2"/>
      <c r="K527" s="2"/>
      <c r="L527" s="585"/>
      <c r="M527" s="2"/>
      <c r="N527" s="2"/>
      <c r="O527" s="2"/>
      <c r="P527" s="585">
        <v>0.44</v>
      </c>
      <c r="Q527" s="708">
        <v>0.44</v>
      </c>
      <c r="R527" s="585" t="s">
        <v>607</v>
      </c>
      <c r="S527" s="2"/>
      <c r="T527" s="2"/>
      <c r="U527" s="2"/>
      <c r="V527" s="164"/>
      <c r="W527" s="164"/>
      <c r="X527" s="164"/>
      <c r="Y527" s="585"/>
      <c r="Z527" s="164"/>
      <c r="AA527" s="585">
        <v>0.44</v>
      </c>
    </row>
    <row r="528" spans="1:27">
      <c r="A528" s="686">
        <v>64</v>
      </c>
      <c r="B528" s="593" t="s">
        <v>6507</v>
      </c>
      <c r="C528" s="1333" t="s">
        <v>6508</v>
      </c>
      <c r="D528" s="593"/>
      <c r="E528" s="585">
        <v>0.3</v>
      </c>
      <c r="F528" s="585"/>
      <c r="G528" s="585"/>
      <c r="H528" s="2"/>
      <c r="I528" s="2"/>
      <c r="J528" s="2"/>
      <c r="K528" s="2"/>
      <c r="L528" s="585"/>
      <c r="M528" s="2"/>
      <c r="N528" s="2"/>
      <c r="O528" s="2"/>
      <c r="P528" s="585">
        <v>0.3</v>
      </c>
      <c r="Q528" s="708">
        <v>0.3</v>
      </c>
      <c r="R528" s="585" t="s">
        <v>607</v>
      </c>
      <c r="S528" s="2"/>
      <c r="T528" s="2"/>
      <c r="U528" s="2"/>
      <c r="V528" s="164"/>
      <c r="W528" s="164"/>
      <c r="X528" s="164"/>
      <c r="Y528" s="585"/>
      <c r="Z528" s="164"/>
      <c r="AA528" s="585">
        <v>0.3</v>
      </c>
    </row>
    <row r="529" spans="1:27">
      <c r="A529" s="686">
        <v>65</v>
      </c>
      <c r="B529" s="593" t="s">
        <v>6509</v>
      </c>
      <c r="C529" s="1333" t="s">
        <v>6510</v>
      </c>
      <c r="D529" s="593"/>
      <c r="E529" s="585">
        <v>0.35</v>
      </c>
      <c r="F529" s="585"/>
      <c r="G529" s="585"/>
      <c r="H529" s="2"/>
      <c r="I529" s="2"/>
      <c r="J529" s="2"/>
      <c r="K529" s="2"/>
      <c r="L529" s="585"/>
      <c r="M529" s="2"/>
      <c r="N529" s="2"/>
      <c r="O529" s="2"/>
      <c r="P529" s="585">
        <v>0.35</v>
      </c>
      <c r="Q529" s="708">
        <v>0.35</v>
      </c>
      <c r="R529" s="585" t="s">
        <v>607</v>
      </c>
      <c r="S529" s="2"/>
      <c r="T529" s="2"/>
      <c r="U529" s="2"/>
      <c r="V529" s="164"/>
      <c r="W529" s="164"/>
      <c r="X529" s="164"/>
      <c r="Y529" s="585">
        <v>0.35</v>
      </c>
      <c r="Z529" s="164"/>
      <c r="AA529" s="164"/>
    </row>
    <row r="530" spans="1:27">
      <c r="A530" s="686">
        <v>66</v>
      </c>
      <c r="B530" s="593" t="s">
        <v>6511</v>
      </c>
      <c r="C530" s="1333" t="s">
        <v>6512</v>
      </c>
      <c r="D530" s="593"/>
      <c r="E530" s="585">
        <v>0.12</v>
      </c>
      <c r="F530" s="585"/>
      <c r="G530" s="585"/>
      <c r="H530" s="2"/>
      <c r="I530" s="2"/>
      <c r="J530" s="2"/>
      <c r="K530" s="2"/>
      <c r="L530" s="585"/>
      <c r="M530" s="2"/>
      <c r="N530" s="2"/>
      <c r="O530" s="2"/>
      <c r="P530" s="585">
        <v>0.12</v>
      </c>
      <c r="Q530" s="708">
        <v>0.12</v>
      </c>
      <c r="R530" s="585" t="s">
        <v>607</v>
      </c>
      <c r="S530" s="2"/>
      <c r="T530" s="2"/>
      <c r="U530" s="2"/>
      <c r="V530" s="164"/>
      <c r="W530" s="164"/>
      <c r="X530" s="164"/>
      <c r="Y530" s="585"/>
      <c r="Z530" s="164"/>
      <c r="AA530" s="20">
        <v>0.12</v>
      </c>
    </row>
    <row r="531" spans="1:27">
      <c r="A531" s="686">
        <v>67</v>
      </c>
      <c r="B531" s="593" t="s">
        <v>6513</v>
      </c>
      <c r="C531" s="1333" t="s">
        <v>6514</v>
      </c>
      <c r="D531" s="593"/>
      <c r="E531" s="585">
        <v>0.4</v>
      </c>
      <c r="F531" s="585"/>
      <c r="G531" s="585"/>
      <c r="H531" s="2"/>
      <c r="I531" s="2"/>
      <c r="J531" s="2"/>
      <c r="K531" s="2"/>
      <c r="L531" s="585"/>
      <c r="M531" s="2"/>
      <c r="N531" s="2"/>
      <c r="O531" s="2"/>
      <c r="P531" s="585">
        <v>0.4</v>
      </c>
      <c r="Q531" s="708">
        <v>0.4</v>
      </c>
      <c r="R531" s="585" t="s">
        <v>607</v>
      </c>
      <c r="S531" s="2"/>
      <c r="T531" s="2"/>
      <c r="U531" s="2"/>
      <c r="V531" s="164"/>
      <c r="W531" s="164"/>
      <c r="X531" s="164"/>
      <c r="Y531" s="585">
        <v>0.4</v>
      </c>
      <c r="Z531" s="164"/>
      <c r="AA531" s="20"/>
    </row>
    <row r="532" spans="1:27">
      <c r="A532" s="686">
        <v>68</v>
      </c>
      <c r="B532" s="593" t="s">
        <v>6515</v>
      </c>
      <c r="C532" s="1333" t="s">
        <v>6516</v>
      </c>
      <c r="D532" s="593"/>
      <c r="E532" s="585">
        <v>0.4</v>
      </c>
      <c r="F532" s="585"/>
      <c r="G532" s="585"/>
      <c r="H532" s="2"/>
      <c r="I532" s="2"/>
      <c r="J532" s="2"/>
      <c r="K532" s="2"/>
      <c r="L532" s="585"/>
      <c r="M532" s="2"/>
      <c r="N532" s="2"/>
      <c r="O532" s="2"/>
      <c r="P532" s="585">
        <v>0.4</v>
      </c>
      <c r="Q532" s="708">
        <v>0.4</v>
      </c>
      <c r="R532" s="585" t="s">
        <v>607</v>
      </c>
      <c r="S532" s="2"/>
      <c r="T532" s="2"/>
      <c r="U532" s="2"/>
      <c r="V532" s="164"/>
      <c r="W532" s="164"/>
      <c r="X532" s="164"/>
      <c r="Y532" s="585">
        <v>0.4</v>
      </c>
      <c r="Z532" s="164"/>
      <c r="AA532" s="20"/>
    </row>
    <row r="533" spans="1:27">
      <c r="A533" s="686">
        <v>69</v>
      </c>
      <c r="B533" s="593" t="s">
        <v>6517</v>
      </c>
      <c r="C533" s="1333" t="s">
        <v>6518</v>
      </c>
      <c r="D533" s="593"/>
      <c r="E533" s="585">
        <v>0.13</v>
      </c>
      <c r="F533" s="585"/>
      <c r="G533" s="585"/>
      <c r="H533" s="2"/>
      <c r="I533" s="2"/>
      <c r="J533" s="2"/>
      <c r="K533" s="2"/>
      <c r="L533" s="585"/>
      <c r="M533" s="2"/>
      <c r="N533" s="2"/>
      <c r="O533" s="2"/>
      <c r="P533" s="585">
        <v>0.13</v>
      </c>
      <c r="Q533" s="708">
        <v>0.13</v>
      </c>
      <c r="R533" s="585" t="s">
        <v>607</v>
      </c>
      <c r="S533" s="2"/>
      <c r="T533" s="2"/>
      <c r="U533" s="2"/>
      <c r="V533" s="164"/>
      <c r="W533" s="164"/>
      <c r="X533" s="164"/>
      <c r="Y533" s="585"/>
      <c r="Z533" s="164"/>
      <c r="AA533" s="585">
        <v>0.13</v>
      </c>
    </row>
    <row r="534" spans="1:27">
      <c r="A534" s="686">
        <v>70</v>
      </c>
      <c r="B534" s="593" t="s">
        <v>6519</v>
      </c>
      <c r="C534" s="1333" t="s">
        <v>6520</v>
      </c>
      <c r="D534" s="593"/>
      <c r="E534" s="585">
        <v>0.25</v>
      </c>
      <c r="F534" s="585"/>
      <c r="G534" s="585"/>
      <c r="H534" s="2"/>
      <c r="I534" s="2"/>
      <c r="J534" s="2"/>
      <c r="K534" s="2"/>
      <c r="L534" s="585"/>
      <c r="M534" s="2"/>
      <c r="N534" s="2"/>
      <c r="O534" s="2"/>
      <c r="P534" s="585">
        <v>0.25</v>
      </c>
      <c r="Q534" s="708">
        <v>0.25</v>
      </c>
      <c r="R534" s="585" t="s">
        <v>607</v>
      </c>
      <c r="S534" s="2"/>
      <c r="T534" s="2"/>
      <c r="U534" s="2"/>
      <c r="V534" s="164"/>
      <c r="W534" s="164"/>
      <c r="X534" s="164"/>
      <c r="Y534" s="585"/>
      <c r="Z534" s="164"/>
      <c r="AA534" s="585">
        <v>0.25</v>
      </c>
    </row>
    <row r="535" spans="1:27">
      <c r="A535" s="686">
        <v>71</v>
      </c>
      <c r="B535" s="593" t="s">
        <v>6521</v>
      </c>
      <c r="C535" s="1333" t="s">
        <v>6522</v>
      </c>
      <c r="D535" s="593"/>
      <c r="E535" s="585">
        <v>0.37</v>
      </c>
      <c r="F535" s="585"/>
      <c r="G535" s="585"/>
      <c r="H535" s="2"/>
      <c r="I535" s="2"/>
      <c r="J535" s="2"/>
      <c r="K535" s="2"/>
      <c r="L535" s="585"/>
      <c r="M535" s="2"/>
      <c r="N535" s="2"/>
      <c r="O535" s="2"/>
      <c r="P535" s="585">
        <v>0.37</v>
      </c>
      <c r="Q535" s="708">
        <v>0.37</v>
      </c>
      <c r="R535" s="585" t="s">
        <v>607</v>
      </c>
      <c r="S535" s="2"/>
      <c r="T535" s="2"/>
      <c r="U535" s="2"/>
      <c r="V535" s="164"/>
      <c r="W535" s="164"/>
      <c r="X535" s="164"/>
      <c r="Y535" s="585"/>
      <c r="Z535" s="164"/>
      <c r="AA535" s="585">
        <v>0.37</v>
      </c>
    </row>
    <row r="536" spans="1:27">
      <c r="A536" s="686">
        <v>72</v>
      </c>
      <c r="B536" s="593" t="s">
        <v>6048</v>
      </c>
      <c r="C536" s="1333" t="s">
        <v>6523</v>
      </c>
      <c r="D536" s="593"/>
      <c r="E536" s="585">
        <v>0.24</v>
      </c>
      <c r="F536" s="585"/>
      <c r="G536" s="585"/>
      <c r="H536" s="2"/>
      <c r="I536" s="2"/>
      <c r="J536" s="2"/>
      <c r="K536" s="2"/>
      <c r="L536" s="585"/>
      <c r="M536" s="2"/>
      <c r="N536" s="2"/>
      <c r="O536" s="2"/>
      <c r="P536" s="585">
        <v>0.24</v>
      </c>
      <c r="Q536" s="708">
        <v>0.24</v>
      </c>
      <c r="R536" s="585" t="s">
        <v>607</v>
      </c>
      <c r="S536" s="2"/>
      <c r="T536" s="2"/>
      <c r="U536" s="2"/>
      <c r="V536" s="164"/>
      <c r="W536" s="164"/>
      <c r="X536" s="164"/>
      <c r="Y536" s="585"/>
      <c r="Z536" s="164"/>
      <c r="AA536" s="585">
        <v>0.24</v>
      </c>
    </row>
    <row r="537" spans="1:27">
      <c r="A537" s="686">
        <v>73</v>
      </c>
      <c r="B537" s="593" t="s">
        <v>6524</v>
      </c>
      <c r="C537" s="1333" t="s">
        <v>6525</v>
      </c>
      <c r="D537" s="593"/>
      <c r="E537" s="585">
        <v>0.4</v>
      </c>
      <c r="F537" s="585"/>
      <c r="G537" s="585"/>
      <c r="H537" s="2"/>
      <c r="I537" s="2"/>
      <c r="J537" s="2"/>
      <c r="K537" s="2"/>
      <c r="L537" s="585"/>
      <c r="M537" s="2"/>
      <c r="N537" s="2"/>
      <c r="O537" s="2"/>
      <c r="P537" s="585">
        <v>0.4</v>
      </c>
      <c r="Q537" s="708">
        <v>0.4</v>
      </c>
      <c r="R537" s="585" t="s">
        <v>607</v>
      </c>
      <c r="S537" s="2"/>
      <c r="T537" s="2"/>
      <c r="U537" s="2"/>
      <c r="V537" s="164"/>
      <c r="W537" s="164"/>
      <c r="X537" s="164"/>
      <c r="Y537" s="585"/>
      <c r="Z537" s="164"/>
      <c r="AA537" s="585">
        <v>0.4</v>
      </c>
    </row>
    <row r="538" spans="1:27">
      <c r="A538" s="686">
        <v>74</v>
      </c>
      <c r="B538" s="593" t="s">
        <v>6526</v>
      </c>
      <c r="C538" s="1333" t="s">
        <v>6527</v>
      </c>
      <c r="D538" s="593"/>
      <c r="E538" s="585">
        <v>0.24</v>
      </c>
      <c r="F538" s="585"/>
      <c r="G538" s="585"/>
      <c r="H538" s="2"/>
      <c r="I538" s="2"/>
      <c r="J538" s="2"/>
      <c r="K538" s="2"/>
      <c r="L538" s="585"/>
      <c r="M538" s="2"/>
      <c r="N538" s="2"/>
      <c r="O538" s="2"/>
      <c r="P538" s="585">
        <v>0.24</v>
      </c>
      <c r="Q538" s="708">
        <v>0.24</v>
      </c>
      <c r="R538" s="585" t="s">
        <v>607</v>
      </c>
      <c r="S538" s="2"/>
      <c r="T538" s="2"/>
      <c r="U538" s="2"/>
      <c r="V538" s="164"/>
      <c r="W538" s="164"/>
      <c r="X538" s="164"/>
      <c r="Y538" s="585"/>
      <c r="Z538" s="164"/>
      <c r="AA538" s="585">
        <v>0.24</v>
      </c>
    </row>
    <row r="539" spans="1:27">
      <c r="A539" s="686">
        <v>75</v>
      </c>
      <c r="B539" s="593" t="s">
        <v>6528</v>
      </c>
      <c r="C539" s="1333" t="s">
        <v>6529</v>
      </c>
      <c r="D539" s="593"/>
      <c r="E539" s="585">
        <v>0.3</v>
      </c>
      <c r="F539" s="585"/>
      <c r="G539" s="585"/>
      <c r="H539" s="2"/>
      <c r="I539" s="2"/>
      <c r="J539" s="2"/>
      <c r="K539" s="2"/>
      <c r="L539" s="585"/>
      <c r="M539" s="2"/>
      <c r="N539" s="2"/>
      <c r="O539" s="2"/>
      <c r="P539" s="585">
        <v>0.3</v>
      </c>
      <c r="Q539" s="708">
        <v>0.3</v>
      </c>
      <c r="R539" s="585" t="s">
        <v>607</v>
      </c>
      <c r="S539" s="2"/>
      <c r="T539" s="2"/>
      <c r="U539" s="2"/>
      <c r="V539" s="164"/>
      <c r="W539" s="164"/>
      <c r="X539" s="164"/>
      <c r="Y539" s="585"/>
      <c r="Z539" s="164"/>
      <c r="AA539" s="585">
        <v>0.3</v>
      </c>
    </row>
    <row r="540" spans="1:27">
      <c r="A540" s="686">
        <v>76</v>
      </c>
      <c r="B540" s="593" t="s">
        <v>6049</v>
      </c>
      <c r="C540" s="1333" t="s">
        <v>6530</v>
      </c>
      <c r="D540" s="593"/>
      <c r="E540" s="585">
        <v>0.16</v>
      </c>
      <c r="F540" s="585"/>
      <c r="G540" s="585"/>
      <c r="H540" s="2"/>
      <c r="I540" s="2"/>
      <c r="J540" s="2"/>
      <c r="K540" s="2"/>
      <c r="L540" s="585"/>
      <c r="M540" s="2"/>
      <c r="N540" s="2"/>
      <c r="O540" s="2"/>
      <c r="P540" s="585">
        <v>0.16</v>
      </c>
      <c r="Q540" s="708">
        <v>0.16</v>
      </c>
      <c r="R540" s="585" t="s">
        <v>607</v>
      </c>
      <c r="S540" s="2"/>
      <c r="T540" s="2"/>
      <c r="U540" s="2"/>
      <c r="V540" s="164"/>
      <c r="W540" s="164"/>
      <c r="X540" s="164"/>
      <c r="Y540" s="585"/>
      <c r="Z540" s="164"/>
      <c r="AA540" s="585">
        <v>0.16</v>
      </c>
    </row>
    <row r="541" spans="1:27">
      <c r="A541" s="686">
        <v>77</v>
      </c>
      <c r="B541" s="593" t="s">
        <v>6531</v>
      </c>
      <c r="C541" s="1333" t="s">
        <v>6532</v>
      </c>
      <c r="D541" s="593"/>
      <c r="E541" s="585">
        <v>0.32</v>
      </c>
      <c r="F541" s="585"/>
      <c r="G541" s="585"/>
      <c r="H541" s="2"/>
      <c r="I541" s="2"/>
      <c r="J541" s="2"/>
      <c r="K541" s="2"/>
      <c r="L541" s="585"/>
      <c r="M541" s="2"/>
      <c r="N541" s="2"/>
      <c r="O541" s="2"/>
      <c r="P541" s="585">
        <v>0.32</v>
      </c>
      <c r="Q541" s="708">
        <v>0.32</v>
      </c>
      <c r="R541" s="585" t="s">
        <v>607</v>
      </c>
      <c r="S541" s="2"/>
      <c r="T541" s="2"/>
      <c r="U541" s="2"/>
      <c r="V541" s="164"/>
      <c r="W541" s="164"/>
      <c r="X541" s="164"/>
      <c r="Y541" s="585"/>
      <c r="Z541" s="164"/>
      <c r="AA541" s="585">
        <v>0.32</v>
      </c>
    </row>
    <row r="542" spans="1:27">
      <c r="A542" s="686">
        <v>78</v>
      </c>
      <c r="B542" s="593" t="s">
        <v>6533</v>
      </c>
      <c r="C542" s="1333" t="s">
        <v>6534</v>
      </c>
      <c r="D542" s="593"/>
      <c r="E542" s="585">
        <v>0.1</v>
      </c>
      <c r="F542" s="585"/>
      <c r="G542" s="585"/>
      <c r="H542" s="2"/>
      <c r="I542" s="2"/>
      <c r="J542" s="2"/>
      <c r="K542" s="2"/>
      <c r="L542" s="585"/>
      <c r="M542" s="2"/>
      <c r="N542" s="2"/>
      <c r="O542" s="2"/>
      <c r="P542" s="585">
        <v>0.1</v>
      </c>
      <c r="Q542" s="708">
        <v>0.1</v>
      </c>
      <c r="R542" s="585" t="s">
        <v>607</v>
      </c>
      <c r="S542" s="2"/>
      <c r="T542" s="2"/>
      <c r="U542" s="2"/>
      <c r="V542" s="164"/>
      <c r="W542" s="164"/>
      <c r="X542" s="164"/>
      <c r="Y542" s="585"/>
      <c r="Z542" s="164"/>
      <c r="AA542" s="585">
        <v>0.1</v>
      </c>
    </row>
    <row r="543" spans="1:27">
      <c r="A543" s="686">
        <v>79</v>
      </c>
      <c r="B543" s="593" t="s">
        <v>6535</v>
      </c>
      <c r="C543" s="1333" t="s">
        <v>6536</v>
      </c>
      <c r="D543" s="593"/>
      <c r="E543" s="585">
        <v>0.34</v>
      </c>
      <c r="F543" s="585"/>
      <c r="G543" s="585"/>
      <c r="H543" s="2"/>
      <c r="I543" s="2"/>
      <c r="J543" s="2"/>
      <c r="K543" s="2"/>
      <c r="L543" s="585"/>
      <c r="M543" s="2"/>
      <c r="N543" s="2"/>
      <c r="O543" s="2"/>
      <c r="P543" s="585">
        <v>0.34</v>
      </c>
      <c r="Q543" s="708">
        <v>0.34</v>
      </c>
      <c r="R543" s="585" t="s">
        <v>607</v>
      </c>
      <c r="S543" s="2"/>
      <c r="T543" s="2"/>
      <c r="U543" s="2"/>
      <c r="V543" s="164"/>
      <c r="W543" s="164"/>
      <c r="X543" s="164"/>
      <c r="Y543" s="585">
        <v>0.34</v>
      </c>
      <c r="Z543" s="164"/>
      <c r="AA543" s="20"/>
    </row>
    <row r="544" spans="1:27">
      <c r="A544" s="686">
        <v>80</v>
      </c>
      <c r="B544" s="593" t="s">
        <v>6537</v>
      </c>
      <c r="C544" s="1333" t="s">
        <v>6538</v>
      </c>
      <c r="D544" s="593"/>
      <c r="E544" s="585">
        <v>0.5</v>
      </c>
      <c r="F544" s="585"/>
      <c r="G544" s="585"/>
      <c r="H544" s="2"/>
      <c r="I544" s="2"/>
      <c r="J544" s="2"/>
      <c r="K544" s="2"/>
      <c r="L544" s="585"/>
      <c r="M544" s="2"/>
      <c r="N544" s="2"/>
      <c r="O544" s="2"/>
      <c r="P544" s="585">
        <v>0.5</v>
      </c>
      <c r="Q544" s="708">
        <v>0.5</v>
      </c>
      <c r="R544" s="585" t="s">
        <v>607</v>
      </c>
      <c r="S544" s="2"/>
      <c r="T544" s="2"/>
      <c r="U544" s="2"/>
      <c r="V544" s="164"/>
      <c r="W544" s="164"/>
      <c r="X544" s="164"/>
      <c r="Y544" s="585"/>
      <c r="Z544" s="164"/>
      <c r="AA544" s="20">
        <v>0.5</v>
      </c>
    </row>
    <row r="545" spans="1:27">
      <c r="A545" s="686">
        <v>81</v>
      </c>
      <c r="B545" s="593" t="s">
        <v>6539</v>
      </c>
      <c r="C545" s="1333" t="s">
        <v>6540</v>
      </c>
      <c r="D545" s="593"/>
      <c r="E545" s="585">
        <v>0.26</v>
      </c>
      <c r="F545" s="585"/>
      <c r="G545" s="585"/>
      <c r="H545" s="2"/>
      <c r="I545" s="2"/>
      <c r="J545" s="2"/>
      <c r="K545" s="2"/>
      <c r="L545" s="585"/>
      <c r="M545" s="2"/>
      <c r="N545" s="2"/>
      <c r="O545" s="2"/>
      <c r="P545" s="585">
        <v>0.26</v>
      </c>
      <c r="Q545" s="708">
        <v>0.26</v>
      </c>
      <c r="R545" s="585" t="s">
        <v>607</v>
      </c>
      <c r="S545" s="2"/>
      <c r="T545" s="2"/>
      <c r="U545" s="2"/>
      <c r="V545" s="164"/>
      <c r="W545" s="164"/>
      <c r="X545" s="164"/>
      <c r="Y545" s="585"/>
      <c r="Z545" s="164"/>
      <c r="AA545" s="20">
        <v>0.26</v>
      </c>
    </row>
    <row r="546" spans="1:27">
      <c r="A546" s="686">
        <v>82</v>
      </c>
      <c r="B546" s="593" t="s">
        <v>6541</v>
      </c>
      <c r="C546" s="1333" t="s">
        <v>6542</v>
      </c>
      <c r="D546" s="593"/>
      <c r="E546" s="585">
        <v>0.16</v>
      </c>
      <c r="F546" s="585"/>
      <c r="G546" s="585"/>
      <c r="H546" s="2"/>
      <c r="I546" s="2"/>
      <c r="J546" s="2"/>
      <c r="K546" s="2"/>
      <c r="L546" s="585"/>
      <c r="M546" s="2"/>
      <c r="N546" s="2"/>
      <c r="O546" s="2"/>
      <c r="P546" s="585">
        <v>0.16</v>
      </c>
      <c r="Q546" s="708">
        <v>0.16</v>
      </c>
      <c r="R546" s="585" t="s">
        <v>607</v>
      </c>
      <c r="S546" s="2"/>
      <c r="T546" s="2"/>
      <c r="U546" s="2"/>
      <c r="V546" s="164"/>
      <c r="W546" s="164"/>
      <c r="X546" s="164"/>
      <c r="Y546" s="585">
        <v>0.16</v>
      </c>
      <c r="Z546" s="164"/>
      <c r="AA546" s="20"/>
    </row>
    <row r="547" spans="1:27" ht="20.25" customHeight="1">
      <c r="A547" s="968"/>
      <c r="B547" s="2604" t="s">
        <v>6543</v>
      </c>
      <c r="C547" s="2791"/>
      <c r="D547" s="2792"/>
      <c r="E547" s="2793">
        <f>SUM(E461:E546)</f>
        <v>36.61</v>
      </c>
      <c r="F547" s="2793">
        <f t="shared" ref="F547:AA547" si="100">SUM(F461:F546)</f>
        <v>7.09</v>
      </c>
      <c r="G547" s="2793">
        <f t="shared" si="100"/>
        <v>1.47</v>
      </c>
      <c r="H547" s="2793">
        <f t="shared" si="100"/>
        <v>0</v>
      </c>
      <c r="I547" s="2793">
        <f t="shared" si="100"/>
        <v>0</v>
      </c>
      <c r="J547" s="2793">
        <f t="shared" si="100"/>
        <v>0</v>
      </c>
      <c r="K547" s="2793">
        <f t="shared" si="100"/>
        <v>0</v>
      </c>
      <c r="L547" s="2793">
        <f t="shared" si="100"/>
        <v>5.620000000000001</v>
      </c>
      <c r="M547" s="2793">
        <f t="shared" si="100"/>
        <v>0</v>
      </c>
      <c r="N547" s="2793">
        <f t="shared" si="100"/>
        <v>0</v>
      </c>
      <c r="O547" s="2793">
        <f t="shared" si="100"/>
        <v>0</v>
      </c>
      <c r="P547" s="2793">
        <f t="shared" si="100"/>
        <v>29.520000000000003</v>
      </c>
      <c r="Q547" s="2793">
        <f t="shared" si="100"/>
        <v>29.66</v>
      </c>
      <c r="R547" s="2793">
        <f t="shared" si="100"/>
        <v>0</v>
      </c>
      <c r="S547" s="2793">
        <f t="shared" si="100"/>
        <v>0</v>
      </c>
      <c r="T547" s="2793">
        <f t="shared" si="100"/>
        <v>0</v>
      </c>
      <c r="U547" s="2793">
        <f t="shared" si="100"/>
        <v>0</v>
      </c>
      <c r="V547" s="2793">
        <f t="shared" si="100"/>
        <v>0</v>
      </c>
      <c r="W547" s="2793">
        <f t="shared" si="100"/>
        <v>0</v>
      </c>
      <c r="X547" s="2793">
        <f t="shared" si="100"/>
        <v>0</v>
      </c>
      <c r="Y547" s="2793">
        <f t="shared" si="100"/>
        <v>17.139999999999997</v>
      </c>
      <c r="Z547" s="2793">
        <f t="shared" si="100"/>
        <v>0</v>
      </c>
      <c r="AA547" s="2793">
        <f t="shared" si="100"/>
        <v>19.470000000000002</v>
      </c>
    </row>
    <row r="548" spans="1:27" ht="24" customHeight="1">
      <c r="A548" s="1669"/>
      <c r="B548" s="1670" t="s">
        <v>15617</v>
      </c>
    </row>
    <row r="549" spans="1:27">
      <c r="A549" s="25">
        <v>1</v>
      </c>
      <c r="B549" s="1682" t="s">
        <v>15524</v>
      </c>
      <c r="C549" s="1672" t="s">
        <v>15525</v>
      </c>
      <c r="D549" s="17"/>
      <c r="E549" s="1673">
        <v>0.25</v>
      </c>
      <c r="F549" s="1674">
        <v>0.25</v>
      </c>
      <c r="G549" s="430"/>
      <c r="H549" s="430"/>
      <c r="I549" s="17"/>
      <c r="J549" s="17"/>
      <c r="K549" s="17"/>
      <c r="L549" s="1674">
        <v>0.25</v>
      </c>
      <c r="M549" s="17"/>
      <c r="N549" s="17"/>
      <c r="O549" s="430"/>
      <c r="P549" s="430"/>
      <c r="Q549" s="430"/>
      <c r="R549" s="430" t="s">
        <v>55</v>
      </c>
      <c r="S549" s="17"/>
      <c r="T549" s="17"/>
      <c r="U549" s="17"/>
      <c r="V549" s="17"/>
      <c r="W549" s="17"/>
      <c r="X549" s="17"/>
      <c r="Y549" s="430"/>
      <c r="Z549" s="16"/>
      <c r="AA549" s="430">
        <v>0.25</v>
      </c>
    </row>
    <row r="550" spans="1:27">
      <c r="A550" s="25">
        <v>2</v>
      </c>
      <c r="B550" s="1682" t="s">
        <v>15526</v>
      </c>
      <c r="C550" s="1672" t="s">
        <v>15527</v>
      </c>
      <c r="D550" s="17"/>
      <c r="E550" s="1675">
        <v>0.192</v>
      </c>
      <c r="F550" s="430">
        <v>0.192</v>
      </c>
      <c r="G550" s="430"/>
      <c r="H550" s="430"/>
      <c r="I550" s="17"/>
      <c r="J550" s="17"/>
      <c r="K550" s="17"/>
      <c r="L550" s="430">
        <v>0.192</v>
      </c>
      <c r="M550" s="17"/>
      <c r="N550" s="17"/>
      <c r="O550" s="430"/>
      <c r="P550" s="430"/>
      <c r="Q550" s="430"/>
      <c r="R550" s="430" t="s">
        <v>55</v>
      </c>
      <c r="S550" s="17"/>
      <c r="T550" s="17"/>
      <c r="U550" s="17"/>
      <c r="V550" s="17"/>
      <c r="W550" s="17"/>
      <c r="X550" s="17"/>
      <c r="Y550" s="430">
        <v>0.192</v>
      </c>
      <c r="Z550" s="16"/>
      <c r="AA550" s="430"/>
    </row>
    <row r="551" spans="1:27">
      <c r="A551" s="25">
        <v>3</v>
      </c>
      <c r="B551" s="1682" t="s">
        <v>15528</v>
      </c>
      <c r="C551" s="1672" t="s">
        <v>15529</v>
      </c>
      <c r="D551" s="17"/>
      <c r="E551" s="1675">
        <v>1.125</v>
      </c>
      <c r="F551" s="430">
        <v>1.125</v>
      </c>
      <c r="G551" s="430"/>
      <c r="H551" s="430"/>
      <c r="I551" s="17"/>
      <c r="J551" s="17"/>
      <c r="K551" s="17"/>
      <c r="L551" s="430">
        <v>1.125</v>
      </c>
      <c r="M551" s="17"/>
      <c r="N551" s="17"/>
      <c r="O551" s="430"/>
      <c r="P551" s="430"/>
      <c r="Q551" s="430">
        <v>1.125</v>
      </c>
      <c r="R551" s="430" t="s">
        <v>55</v>
      </c>
      <c r="S551" s="17"/>
      <c r="T551" s="17"/>
      <c r="U551" s="17"/>
      <c r="V551" s="17"/>
      <c r="W551" s="17"/>
      <c r="X551" s="17"/>
      <c r="Y551" s="430">
        <v>1.125</v>
      </c>
      <c r="Z551" s="16"/>
      <c r="AA551" s="430"/>
    </row>
    <row r="552" spans="1:27">
      <c r="A552" s="3208">
        <v>4</v>
      </c>
      <c r="B552" s="3210" t="s">
        <v>15530</v>
      </c>
      <c r="C552" s="3212" t="s">
        <v>15531</v>
      </c>
      <c r="D552" s="3214"/>
      <c r="E552" s="3222">
        <v>1.35</v>
      </c>
      <c r="F552" s="430">
        <v>1.1499999999999999</v>
      </c>
      <c r="G552" s="1674">
        <v>1.1499999999999999</v>
      </c>
      <c r="H552" s="430"/>
      <c r="I552" s="17"/>
      <c r="J552" s="17"/>
      <c r="K552" s="17"/>
      <c r="L552" s="430"/>
      <c r="M552" s="17"/>
      <c r="N552" s="17"/>
      <c r="O552" s="430"/>
      <c r="P552" s="430"/>
      <c r="Q552" s="430">
        <v>0.72</v>
      </c>
      <c r="R552" s="430" t="s">
        <v>55</v>
      </c>
      <c r="S552" s="17"/>
      <c r="T552" s="17"/>
      <c r="U552" s="17"/>
      <c r="V552" s="17"/>
      <c r="W552" s="17"/>
      <c r="X552" s="17"/>
      <c r="Y552" s="430">
        <v>1.1499999999999999</v>
      </c>
      <c r="Z552" s="16"/>
      <c r="AA552" s="430"/>
    </row>
    <row r="553" spans="1:27">
      <c r="A553" s="3209"/>
      <c r="B553" s="3211"/>
      <c r="C553" s="3213"/>
      <c r="D553" s="3215"/>
      <c r="E553" s="3223"/>
      <c r="F553" s="430"/>
      <c r="G553" s="430"/>
      <c r="H553" s="430"/>
      <c r="I553" s="17"/>
      <c r="J553" s="17"/>
      <c r="K553" s="17"/>
      <c r="L553" s="430"/>
      <c r="M553" s="17"/>
      <c r="N553" s="17"/>
      <c r="O553" s="430"/>
      <c r="P553" s="1674">
        <v>0.2</v>
      </c>
      <c r="Q553" s="430">
        <v>0.2</v>
      </c>
      <c r="R553" s="430" t="s">
        <v>607</v>
      </c>
      <c r="S553" s="17"/>
      <c r="T553" s="17"/>
      <c r="U553" s="17"/>
      <c r="V553" s="17"/>
      <c r="W553" s="17"/>
      <c r="X553" s="17"/>
      <c r="Y553" s="430"/>
      <c r="Z553" s="16"/>
      <c r="AA553" s="430">
        <v>0.2</v>
      </c>
    </row>
    <row r="554" spans="1:27">
      <c r="A554" s="25">
        <v>5</v>
      </c>
      <c r="B554" s="1682" t="s">
        <v>15532</v>
      </c>
      <c r="C554" s="1672" t="s">
        <v>15533</v>
      </c>
      <c r="D554" s="17"/>
      <c r="E554" s="1675">
        <v>0.372</v>
      </c>
      <c r="F554" s="430">
        <v>0.372</v>
      </c>
      <c r="G554" s="430"/>
      <c r="H554" s="430"/>
      <c r="I554" s="17"/>
      <c r="J554" s="17"/>
      <c r="K554" s="17"/>
      <c r="L554" s="430">
        <v>0.372</v>
      </c>
      <c r="M554" s="17"/>
      <c r="N554" s="17"/>
      <c r="O554" s="430"/>
      <c r="P554" s="430"/>
      <c r="Q554" s="430">
        <v>0.372</v>
      </c>
      <c r="R554" s="430" t="s">
        <v>55</v>
      </c>
      <c r="S554" s="17"/>
      <c r="T554" s="17"/>
      <c r="U554" s="17"/>
      <c r="V554" s="17"/>
      <c r="W554" s="17"/>
      <c r="X554" s="17"/>
      <c r="Y554" s="430">
        <v>0.372</v>
      </c>
      <c r="Z554" s="16"/>
      <c r="AA554" s="430"/>
    </row>
    <row r="555" spans="1:27">
      <c r="A555" s="25">
        <v>6</v>
      </c>
      <c r="B555" s="1682" t="s">
        <v>15534</v>
      </c>
      <c r="C555" s="1672" t="s">
        <v>15535</v>
      </c>
      <c r="D555" s="17"/>
      <c r="E555" s="1674">
        <v>0.24</v>
      </c>
      <c r="F555" s="1674">
        <v>0.24</v>
      </c>
      <c r="G555" s="430"/>
      <c r="H555" s="430"/>
      <c r="I555" s="17"/>
      <c r="J555" s="17"/>
      <c r="K555" s="17"/>
      <c r="L555" s="1674">
        <v>0.24</v>
      </c>
      <c r="M555" s="17"/>
      <c r="N555" s="17"/>
      <c r="O555" s="430"/>
      <c r="P555" s="430"/>
      <c r="Q555" s="430">
        <v>0.24</v>
      </c>
      <c r="R555" s="430" t="s">
        <v>55</v>
      </c>
      <c r="S555" s="17"/>
      <c r="T555" s="17"/>
      <c r="U555" s="17"/>
      <c r="V555" s="17"/>
      <c r="W555" s="17"/>
      <c r="X555" s="17"/>
      <c r="Y555" s="1674">
        <v>0.24</v>
      </c>
      <c r="Z555" s="16"/>
      <c r="AA555" s="430"/>
    </row>
    <row r="556" spans="1:27">
      <c r="A556" s="25">
        <v>7</v>
      </c>
      <c r="B556" s="1682" t="s">
        <v>15536</v>
      </c>
      <c r="C556" s="1672" t="s">
        <v>15537</v>
      </c>
      <c r="D556" s="17"/>
      <c r="E556" s="1675">
        <v>0.27400000000000002</v>
      </c>
      <c r="F556" s="430">
        <v>0.27400000000000002</v>
      </c>
      <c r="G556" s="430"/>
      <c r="H556" s="430"/>
      <c r="I556" s="17"/>
      <c r="J556" s="17"/>
      <c r="K556" s="17"/>
      <c r="L556" s="430">
        <v>0.27400000000000002</v>
      </c>
      <c r="M556" s="17"/>
      <c r="N556" s="17"/>
      <c r="O556" s="430"/>
      <c r="P556" s="430"/>
      <c r="Q556" s="430">
        <v>0.27400000000000002</v>
      </c>
      <c r="R556" s="430" t="s">
        <v>55</v>
      </c>
      <c r="S556" s="17"/>
      <c r="T556" s="17"/>
      <c r="U556" s="17"/>
      <c r="V556" s="17"/>
      <c r="W556" s="17"/>
      <c r="X556" s="17"/>
      <c r="Y556" s="430">
        <v>0.27400000000000002</v>
      </c>
      <c r="Z556" s="16"/>
      <c r="AA556" s="430"/>
    </row>
    <row r="557" spans="1:27">
      <c r="A557" s="25">
        <v>8</v>
      </c>
      <c r="B557" s="1682" t="s">
        <v>15538</v>
      </c>
      <c r="C557" s="1672" t="s">
        <v>15539</v>
      </c>
      <c r="D557" s="17"/>
      <c r="E557" s="1674">
        <v>0.43</v>
      </c>
      <c r="F557" s="1677">
        <v>0.43</v>
      </c>
      <c r="G557" s="1674">
        <v>0.15</v>
      </c>
      <c r="H557" s="1674">
        <v>0.28000000000000003</v>
      </c>
      <c r="I557" s="17"/>
      <c r="J557" s="17"/>
      <c r="K557" s="17"/>
      <c r="L557" s="430"/>
      <c r="M557" s="17"/>
      <c r="N557" s="17"/>
      <c r="O557" s="430"/>
      <c r="P557" s="430"/>
      <c r="Q557" s="430">
        <v>0.28000000000000003</v>
      </c>
      <c r="R557" s="430" t="s">
        <v>55</v>
      </c>
      <c r="S557" s="17"/>
      <c r="T557" s="17"/>
      <c r="U557" s="17"/>
      <c r="V557" s="17"/>
      <c r="W557" s="17"/>
      <c r="X557" s="17"/>
      <c r="Y557" s="1674">
        <v>0.43</v>
      </c>
      <c r="Z557" s="16"/>
      <c r="AA557" s="430"/>
    </row>
    <row r="558" spans="1:27">
      <c r="A558" s="3220">
        <v>9</v>
      </c>
      <c r="B558" s="3221" t="s">
        <v>15540</v>
      </c>
      <c r="C558" s="3212" t="s">
        <v>15541</v>
      </c>
      <c r="D558" s="3214"/>
      <c r="E558" s="3216">
        <v>0.56499999999999995</v>
      </c>
      <c r="F558" s="430">
        <v>0.39700000000000002</v>
      </c>
      <c r="G558" s="430">
        <v>0.13300000000000001</v>
      </c>
      <c r="H558" s="430">
        <v>0.26400000000000001</v>
      </c>
      <c r="I558" s="17"/>
      <c r="J558" s="17"/>
      <c r="K558" s="17"/>
      <c r="L558" s="430"/>
      <c r="M558" s="17"/>
      <c r="N558" s="17"/>
      <c r="O558" s="430"/>
      <c r="P558" s="430"/>
      <c r="Q558" s="430">
        <v>0.39700000000000002</v>
      </c>
      <c r="R558" s="430" t="s">
        <v>55</v>
      </c>
      <c r="S558" s="17"/>
      <c r="T558" s="17"/>
      <c r="U558" s="17"/>
      <c r="V558" s="17"/>
      <c r="W558" s="17"/>
      <c r="X558" s="17"/>
      <c r="Y558" s="430">
        <v>0.39700000000000002</v>
      </c>
      <c r="Z558" s="16"/>
      <c r="AA558" s="430"/>
    </row>
    <row r="559" spans="1:27">
      <c r="A559" s="3220"/>
      <c r="B559" s="3221"/>
      <c r="C559" s="3213"/>
      <c r="D559" s="3215"/>
      <c r="E559" s="3217"/>
      <c r="F559" s="430"/>
      <c r="G559" s="430"/>
      <c r="H559" s="430"/>
      <c r="I559" s="17"/>
      <c r="J559" s="17"/>
      <c r="K559" s="17"/>
      <c r="L559" s="430"/>
      <c r="M559" s="17"/>
      <c r="N559" s="17"/>
      <c r="O559" s="430">
        <v>0.16800000000000001</v>
      </c>
      <c r="P559" s="430"/>
      <c r="Q559" s="430">
        <v>0.16800000000000001</v>
      </c>
      <c r="R559" s="430" t="s">
        <v>607</v>
      </c>
      <c r="S559" s="17"/>
      <c r="T559" s="17"/>
      <c r="U559" s="17"/>
      <c r="V559" s="17"/>
      <c r="W559" s="17"/>
      <c r="X559" s="17"/>
      <c r="Y559" s="430"/>
      <c r="Z559" s="16"/>
      <c r="AA559" s="430">
        <v>0.16800000000000001</v>
      </c>
    </row>
    <row r="560" spans="1:27">
      <c r="A560" s="25">
        <v>10</v>
      </c>
      <c r="B560" s="1682" t="s">
        <v>15542</v>
      </c>
      <c r="C560" s="1672" t="s">
        <v>15543</v>
      </c>
      <c r="D560" s="17"/>
      <c r="E560" s="1674">
        <v>1.28</v>
      </c>
      <c r="F560" s="430">
        <v>1.28</v>
      </c>
      <c r="G560" s="1674">
        <v>0.98</v>
      </c>
      <c r="H560" s="1674">
        <v>0.3</v>
      </c>
      <c r="I560" s="17"/>
      <c r="J560" s="17"/>
      <c r="K560" s="17"/>
      <c r="L560" s="430"/>
      <c r="M560" s="17"/>
      <c r="N560" s="17"/>
      <c r="O560" s="430"/>
      <c r="P560" s="430"/>
      <c r="Q560" s="430">
        <v>0.3</v>
      </c>
      <c r="R560" s="430" t="s">
        <v>55</v>
      </c>
      <c r="S560" s="17"/>
      <c r="T560" s="17"/>
      <c r="U560" s="17"/>
      <c r="V560" s="17"/>
      <c r="W560" s="17"/>
      <c r="X560" s="17"/>
      <c r="Y560" s="1674">
        <v>1.28</v>
      </c>
      <c r="Z560" s="16"/>
      <c r="AA560" s="430"/>
    </row>
    <row r="561" spans="1:27">
      <c r="A561" s="25">
        <v>11</v>
      </c>
      <c r="B561" s="1682" t="s">
        <v>15544</v>
      </c>
      <c r="C561" s="1672" t="s">
        <v>15545</v>
      </c>
      <c r="D561" s="17"/>
      <c r="E561" s="1674">
        <v>0.25</v>
      </c>
      <c r="F561" s="430">
        <v>0.25</v>
      </c>
      <c r="G561" s="1674">
        <v>0.25</v>
      </c>
      <c r="H561" s="430"/>
      <c r="I561" s="17"/>
      <c r="J561" s="17"/>
      <c r="K561" s="17"/>
      <c r="L561" s="430"/>
      <c r="M561" s="17"/>
      <c r="N561" s="17"/>
      <c r="O561" s="430"/>
      <c r="P561" s="430"/>
      <c r="Q561" s="1674">
        <v>0.25</v>
      </c>
      <c r="R561" s="430" t="s">
        <v>55</v>
      </c>
      <c r="S561" s="17"/>
      <c r="T561" s="17"/>
      <c r="U561" s="17"/>
      <c r="V561" s="17"/>
      <c r="W561" s="17"/>
      <c r="X561" s="17"/>
      <c r="Y561" s="1674">
        <v>0.25</v>
      </c>
      <c r="Z561" s="16"/>
      <c r="AA561" s="430"/>
    </row>
    <row r="562" spans="1:27" ht="25.5">
      <c r="A562" s="25">
        <v>12</v>
      </c>
      <c r="B562" s="1682" t="s">
        <v>15546</v>
      </c>
      <c r="C562" s="1672" t="s">
        <v>15547</v>
      </c>
      <c r="D562" s="17"/>
      <c r="E562" s="1675">
        <v>6.4000000000000001E-2</v>
      </c>
      <c r="F562" s="430">
        <v>6.4000000000000001E-2</v>
      </c>
      <c r="G562" s="430">
        <v>6.4000000000000001E-2</v>
      </c>
      <c r="H562" s="430"/>
      <c r="I562" s="17"/>
      <c r="J562" s="17"/>
      <c r="K562" s="17"/>
      <c r="L562" s="430"/>
      <c r="M562" s="17"/>
      <c r="N562" s="17"/>
      <c r="O562" s="430"/>
      <c r="P562" s="430"/>
      <c r="Q562" s="430">
        <v>6.4000000000000001E-2</v>
      </c>
      <c r="R562" s="430" t="s">
        <v>55</v>
      </c>
      <c r="S562" s="17"/>
      <c r="T562" s="17"/>
      <c r="U562" s="17"/>
      <c r="V562" s="17"/>
      <c r="W562" s="17"/>
      <c r="X562" s="17"/>
      <c r="Y562" s="430">
        <v>6.4000000000000001E-2</v>
      </c>
      <c r="Z562" s="16"/>
      <c r="AA562" s="430"/>
    </row>
    <row r="563" spans="1:27">
      <c r="A563" s="25">
        <v>13</v>
      </c>
      <c r="B563" s="1682" t="s">
        <v>15548</v>
      </c>
      <c r="C563" s="1672" t="s">
        <v>15549</v>
      </c>
      <c r="D563" s="17"/>
      <c r="E563" s="1675">
        <v>0.36399999999999999</v>
      </c>
      <c r="F563" s="430">
        <v>0.36399999999999999</v>
      </c>
      <c r="G563" s="430"/>
      <c r="H563" s="430"/>
      <c r="I563" s="17"/>
      <c r="J563" s="17"/>
      <c r="K563" s="17"/>
      <c r="L563" s="430">
        <v>0.36399999999999999</v>
      </c>
      <c r="M563" s="17"/>
      <c r="N563" s="17"/>
      <c r="O563" s="430"/>
      <c r="P563" s="430"/>
      <c r="Q563" s="430">
        <v>0.36399999999999999</v>
      </c>
      <c r="R563" s="430" t="s">
        <v>55</v>
      </c>
      <c r="S563" s="17"/>
      <c r="T563" s="17"/>
      <c r="U563" s="17"/>
      <c r="V563" s="17"/>
      <c r="W563" s="17"/>
      <c r="X563" s="17"/>
      <c r="Y563" s="430">
        <v>0.36399999999999999</v>
      </c>
      <c r="Z563" s="16"/>
      <c r="AA563" s="430"/>
    </row>
    <row r="564" spans="1:27">
      <c r="A564" s="25">
        <v>14</v>
      </c>
      <c r="B564" s="1682" t="s">
        <v>15550</v>
      </c>
      <c r="C564" s="1672" t="s">
        <v>15551</v>
      </c>
      <c r="D564" s="17"/>
      <c r="E564" s="1675">
        <v>0.42599999999999999</v>
      </c>
      <c r="F564" s="430">
        <v>0.42599999999999999</v>
      </c>
      <c r="G564" s="430"/>
      <c r="H564" s="430"/>
      <c r="I564" s="17"/>
      <c r="J564" s="17"/>
      <c r="K564" s="17"/>
      <c r="L564" s="430">
        <v>0.42599999999999999</v>
      </c>
      <c r="M564" s="17"/>
      <c r="N564" s="17"/>
      <c r="O564" s="430"/>
      <c r="P564" s="430"/>
      <c r="Q564" s="430">
        <v>0.42599999999999999</v>
      </c>
      <c r="R564" s="430" t="s">
        <v>55</v>
      </c>
      <c r="S564" s="17"/>
      <c r="T564" s="17"/>
      <c r="U564" s="17"/>
      <c r="V564" s="17"/>
      <c r="W564" s="17"/>
      <c r="X564" s="17"/>
      <c r="Y564" s="430">
        <v>0.42599999999999999</v>
      </c>
      <c r="Z564" s="16"/>
      <c r="AA564" s="430"/>
    </row>
    <row r="565" spans="1:27">
      <c r="A565" s="25">
        <v>15</v>
      </c>
      <c r="B565" s="1682" t="s">
        <v>15552</v>
      </c>
      <c r="C565" s="1672" t="s">
        <v>15553</v>
      </c>
      <c r="D565" s="17"/>
      <c r="E565" s="1675">
        <v>0.29599999999999999</v>
      </c>
      <c r="F565" s="430">
        <v>0.29599999999999999</v>
      </c>
      <c r="G565" s="430"/>
      <c r="H565" s="430"/>
      <c r="I565" s="17"/>
      <c r="J565" s="17"/>
      <c r="K565" s="17"/>
      <c r="L565" s="430">
        <v>0.29599999999999999</v>
      </c>
      <c r="M565" s="17"/>
      <c r="N565" s="17"/>
      <c r="O565" s="430"/>
      <c r="P565" s="430"/>
      <c r="Q565" s="430">
        <v>0.29599999999999999</v>
      </c>
      <c r="R565" s="430" t="s">
        <v>55</v>
      </c>
      <c r="S565" s="17"/>
      <c r="T565" s="17"/>
      <c r="U565" s="17"/>
      <c r="V565" s="17"/>
      <c r="W565" s="17"/>
      <c r="X565" s="17"/>
      <c r="Y565" s="430">
        <v>0.29599999999999999</v>
      </c>
      <c r="Z565" s="16"/>
      <c r="AA565" s="430"/>
    </row>
    <row r="566" spans="1:27">
      <c r="A566" s="3208">
        <v>16</v>
      </c>
      <c r="B566" s="3210" t="s">
        <v>15554</v>
      </c>
      <c r="C566" s="3212" t="s">
        <v>15555</v>
      </c>
      <c r="D566" s="3214"/>
      <c r="E566" s="3218">
        <v>0.7</v>
      </c>
      <c r="F566" s="430">
        <v>0.222</v>
      </c>
      <c r="G566" s="430"/>
      <c r="H566" s="430">
        <v>0.222</v>
      </c>
      <c r="I566" s="17"/>
      <c r="J566" s="17"/>
      <c r="K566" s="17"/>
      <c r="L566" s="430"/>
      <c r="M566" s="17"/>
      <c r="N566" s="17"/>
      <c r="O566" s="430"/>
      <c r="P566" s="430"/>
      <c r="Q566" s="430">
        <v>0.222</v>
      </c>
      <c r="R566" s="430" t="s">
        <v>55</v>
      </c>
      <c r="S566" s="17"/>
      <c r="T566" s="17"/>
      <c r="U566" s="17"/>
      <c r="V566" s="17"/>
      <c r="W566" s="17"/>
      <c r="X566" s="17"/>
      <c r="Y566" s="430">
        <v>0.222</v>
      </c>
      <c r="Z566" s="16"/>
      <c r="AA566" s="430"/>
    </row>
    <row r="567" spans="1:27">
      <c r="A567" s="3209"/>
      <c r="B567" s="3211"/>
      <c r="C567" s="3213"/>
      <c r="D567" s="3215"/>
      <c r="E567" s="3219"/>
      <c r="F567" s="430"/>
      <c r="G567" s="430"/>
      <c r="H567" s="430"/>
      <c r="I567" s="17"/>
      <c r="J567" s="17"/>
      <c r="K567" s="17"/>
      <c r="L567" s="430"/>
      <c r="M567" s="17"/>
      <c r="N567" s="17"/>
      <c r="O567" s="430"/>
      <c r="P567" s="430">
        <v>0.47799999999999998</v>
      </c>
      <c r="Q567" s="430">
        <v>0.47799999999999998</v>
      </c>
      <c r="R567" s="430" t="s">
        <v>607</v>
      </c>
      <c r="S567" s="17"/>
      <c r="T567" s="17"/>
      <c r="U567" s="17"/>
      <c r="V567" s="17"/>
      <c r="W567" s="17"/>
      <c r="X567" s="17"/>
      <c r="Y567" s="430"/>
      <c r="Z567" s="16"/>
      <c r="AA567" s="430">
        <v>0.47799999999999998</v>
      </c>
    </row>
    <row r="568" spans="1:27" ht="25.5">
      <c r="A568" s="25">
        <v>17</v>
      </c>
      <c r="B568" s="1682" t="s">
        <v>15556</v>
      </c>
      <c r="C568" s="1672" t="s">
        <v>15557</v>
      </c>
      <c r="D568" s="17"/>
      <c r="E568" s="1674">
        <v>0.23</v>
      </c>
      <c r="F568" s="430"/>
      <c r="G568" s="430"/>
      <c r="H568" s="430"/>
      <c r="I568" s="17"/>
      <c r="J568" s="17"/>
      <c r="K568" s="17"/>
      <c r="L568" s="430"/>
      <c r="M568" s="17"/>
      <c r="N568" s="17"/>
      <c r="O568" s="430"/>
      <c r="P568" s="1674">
        <v>0.23</v>
      </c>
      <c r="Q568" s="430">
        <v>0.23</v>
      </c>
      <c r="R568" s="430" t="s">
        <v>607</v>
      </c>
      <c r="S568" s="17"/>
      <c r="T568" s="17"/>
      <c r="U568" s="17"/>
      <c r="V568" s="17"/>
      <c r="W568" s="17"/>
      <c r="X568" s="17"/>
      <c r="Y568" s="430"/>
      <c r="Z568" s="16"/>
      <c r="AA568" s="1674">
        <v>0.23</v>
      </c>
    </row>
    <row r="569" spans="1:27" ht="25.5">
      <c r="A569" s="25">
        <v>18</v>
      </c>
      <c r="B569" s="1682" t="s">
        <v>15558</v>
      </c>
      <c r="C569" s="1672" t="s">
        <v>15559</v>
      </c>
      <c r="D569" s="17"/>
      <c r="E569" s="1674">
        <v>0.71</v>
      </c>
      <c r="F569" s="430"/>
      <c r="G569" s="430"/>
      <c r="H569" s="430"/>
      <c r="I569" s="17"/>
      <c r="J569" s="17"/>
      <c r="K569" s="17"/>
      <c r="L569" s="430"/>
      <c r="M569" s="17"/>
      <c r="N569" s="17"/>
      <c r="O569" s="430"/>
      <c r="P569" s="1674">
        <v>0.71</v>
      </c>
      <c r="Q569" s="430">
        <v>0.71</v>
      </c>
      <c r="R569" s="430" t="s">
        <v>607</v>
      </c>
      <c r="S569" s="17"/>
      <c r="T569" s="17"/>
      <c r="U569" s="17"/>
      <c r="V569" s="17"/>
      <c r="W569" s="17"/>
      <c r="X569" s="17"/>
      <c r="Y569" s="430"/>
      <c r="Z569" s="16"/>
      <c r="AA569" s="1674">
        <v>0.71</v>
      </c>
    </row>
    <row r="570" spans="1:27">
      <c r="A570" s="25">
        <v>19</v>
      </c>
      <c r="B570" s="1682" t="s">
        <v>15560</v>
      </c>
      <c r="C570" s="1672" t="s">
        <v>15561</v>
      </c>
      <c r="D570" s="17"/>
      <c r="E570" s="1674">
        <v>0.35</v>
      </c>
      <c r="F570" s="430">
        <v>0.35</v>
      </c>
      <c r="G570" s="430">
        <v>0.35</v>
      </c>
      <c r="H570" s="430"/>
      <c r="I570" s="17"/>
      <c r="J570" s="17"/>
      <c r="K570" s="17"/>
      <c r="L570" s="430"/>
      <c r="M570" s="17"/>
      <c r="N570" s="17"/>
      <c r="O570" s="430"/>
      <c r="P570" s="430"/>
      <c r="Q570" s="430">
        <v>0.35</v>
      </c>
      <c r="R570" s="430" t="s">
        <v>55</v>
      </c>
      <c r="S570" s="17"/>
      <c r="T570" s="17"/>
      <c r="U570" s="17"/>
      <c r="V570" s="17"/>
      <c r="W570" s="17"/>
      <c r="X570" s="17"/>
      <c r="Y570" s="1674">
        <v>0.35</v>
      </c>
      <c r="Z570" s="16"/>
      <c r="AA570" s="430"/>
    </row>
    <row r="571" spans="1:27">
      <c r="A571" s="25">
        <v>20</v>
      </c>
      <c r="B571" s="1682" t="s">
        <v>15562</v>
      </c>
      <c r="C571" s="1672" t="s">
        <v>15563</v>
      </c>
      <c r="D571" s="17"/>
      <c r="E571" s="1674">
        <v>0.27</v>
      </c>
      <c r="F571" s="430">
        <v>0.27</v>
      </c>
      <c r="G571" s="430"/>
      <c r="H571" s="430"/>
      <c r="I571" s="17"/>
      <c r="J571" s="17"/>
      <c r="K571" s="17"/>
      <c r="L571" s="1674">
        <v>0.27</v>
      </c>
      <c r="M571" s="17"/>
      <c r="N571" s="17"/>
      <c r="O571" s="430"/>
      <c r="P571" s="430"/>
      <c r="Q571" s="430">
        <v>0.27</v>
      </c>
      <c r="R571" s="430" t="s">
        <v>55</v>
      </c>
      <c r="S571" s="17"/>
      <c r="T571" s="17"/>
      <c r="U571" s="17"/>
      <c r="V571" s="17"/>
      <c r="W571" s="17"/>
      <c r="X571" s="17"/>
      <c r="Y571" s="430">
        <v>0.27</v>
      </c>
      <c r="Z571" s="16"/>
      <c r="AA571" s="430"/>
    </row>
    <row r="572" spans="1:27">
      <c r="A572" s="25">
        <v>21</v>
      </c>
      <c r="B572" s="1682" t="s">
        <v>15564</v>
      </c>
      <c r="C572" s="1672" t="s">
        <v>15565</v>
      </c>
      <c r="D572" s="17"/>
      <c r="E572" s="1674">
        <v>0.22</v>
      </c>
      <c r="F572" s="430"/>
      <c r="G572" s="430"/>
      <c r="H572" s="430"/>
      <c r="I572" s="17"/>
      <c r="J572" s="17"/>
      <c r="K572" s="17"/>
      <c r="L572" s="430"/>
      <c r="M572" s="17"/>
      <c r="N572" s="17"/>
      <c r="O572" s="430"/>
      <c r="P572" s="1674">
        <v>0.22</v>
      </c>
      <c r="Q572" s="430">
        <v>0.22</v>
      </c>
      <c r="R572" s="430" t="s">
        <v>607</v>
      </c>
      <c r="S572" s="17"/>
      <c r="T572" s="17"/>
      <c r="U572" s="17"/>
      <c r="V572" s="17"/>
      <c r="W572" s="17"/>
      <c r="X572" s="17"/>
      <c r="Y572" s="1674"/>
      <c r="Z572" s="16"/>
      <c r="AA572" s="1674">
        <v>0.22</v>
      </c>
    </row>
    <row r="573" spans="1:27" ht="25.5">
      <c r="A573" s="25">
        <v>22</v>
      </c>
      <c r="B573" s="1682" t="s">
        <v>15566</v>
      </c>
      <c r="C573" s="1672" t="s">
        <v>15567</v>
      </c>
      <c r="D573" s="17"/>
      <c r="E573" s="1674">
        <v>0.14000000000000001</v>
      </c>
      <c r="F573" s="430">
        <v>0.14000000000000001</v>
      </c>
      <c r="G573" s="1674">
        <v>0.14000000000000001</v>
      </c>
      <c r="H573" s="430"/>
      <c r="I573" s="17"/>
      <c r="J573" s="17"/>
      <c r="K573" s="17"/>
      <c r="L573" s="430"/>
      <c r="M573" s="17"/>
      <c r="N573" s="17"/>
      <c r="O573" s="430"/>
      <c r="P573" s="430"/>
      <c r="Q573" s="430">
        <v>0.14000000000000001</v>
      </c>
      <c r="R573" s="430" t="s">
        <v>55</v>
      </c>
      <c r="S573" s="17"/>
      <c r="T573" s="17"/>
      <c r="U573" s="17"/>
      <c r="V573" s="17"/>
      <c r="W573" s="17"/>
      <c r="X573" s="17"/>
      <c r="Y573" s="430">
        <v>0.14000000000000001</v>
      </c>
      <c r="Z573" s="16"/>
      <c r="AA573" s="430"/>
    </row>
    <row r="574" spans="1:27">
      <c r="A574" s="25">
        <v>23</v>
      </c>
      <c r="B574" s="1682" t="s">
        <v>70</v>
      </c>
      <c r="C574" s="1672" t="s">
        <v>15568</v>
      </c>
      <c r="D574" s="17"/>
      <c r="E574" s="1675">
        <v>1.728</v>
      </c>
      <c r="F574" s="430">
        <v>1.728</v>
      </c>
      <c r="G574" s="430">
        <v>1.5680000000000001</v>
      </c>
      <c r="H574" s="430"/>
      <c r="I574" s="17"/>
      <c r="J574" s="17"/>
      <c r="K574" s="17"/>
      <c r="L574" s="1674">
        <v>0.16</v>
      </c>
      <c r="M574" s="17"/>
      <c r="N574" s="17"/>
      <c r="O574" s="430"/>
      <c r="P574" s="430"/>
      <c r="Q574" s="430">
        <v>1.728</v>
      </c>
      <c r="R574" s="430" t="s">
        <v>55</v>
      </c>
      <c r="S574" s="17"/>
      <c r="T574" s="17"/>
      <c r="U574" s="17"/>
      <c r="V574" s="17"/>
      <c r="W574" s="17"/>
      <c r="X574" s="17"/>
      <c r="Y574" s="430">
        <v>1.728</v>
      </c>
      <c r="Z574" s="16"/>
      <c r="AA574" s="430"/>
    </row>
    <row r="575" spans="1:27">
      <c r="A575" s="25">
        <v>24</v>
      </c>
      <c r="B575" s="1682" t="s">
        <v>15569</v>
      </c>
      <c r="C575" s="1672" t="s">
        <v>15570</v>
      </c>
      <c r="D575" s="17"/>
      <c r="E575" s="1675">
        <v>0.246</v>
      </c>
      <c r="F575" s="430">
        <v>0.246</v>
      </c>
      <c r="G575" s="430">
        <v>0.246</v>
      </c>
      <c r="H575" s="430"/>
      <c r="I575" s="17"/>
      <c r="J575" s="17"/>
      <c r="K575" s="17"/>
      <c r="L575" s="430"/>
      <c r="M575" s="17"/>
      <c r="N575" s="17"/>
      <c r="O575" s="430"/>
      <c r="P575" s="430"/>
      <c r="Q575" s="430">
        <v>0.246</v>
      </c>
      <c r="R575" s="430" t="s">
        <v>55</v>
      </c>
      <c r="S575" s="17"/>
      <c r="T575" s="17"/>
      <c r="U575" s="17"/>
      <c r="V575" s="17"/>
      <c r="W575" s="17"/>
      <c r="X575" s="17"/>
      <c r="Y575" s="430">
        <v>0.246</v>
      </c>
      <c r="Z575" s="16"/>
      <c r="AA575" s="430"/>
    </row>
    <row r="576" spans="1:27">
      <c r="A576" s="3208">
        <v>25</v>
      </c>
      <c r="B576" s="3210" t="s">
        <v>9940</v>
      </c>
      <c r="C576" s="3212" t="s">
        <v>15571</v>
      </c>
      <c r="D576" s="3214"/>
      <c r="E576" s="3216">
        <v>1.341</v>
      </c>
      <c r="F576" s="430">
        <v>1.0629999999999999</v>
      </c>
      <c r="G576" s="430">
        <v>1.0629999999999999</v>
      </c>
      <c r="H576" s="430"/>
      <c r="I576" s="17"/>
      <c r="J576" s="17"/>
      <c r="K576" s="17"/>
      <c r="L576" s="430"/>
      <c r="M576" s="17"/>
      <c r="N576" s="17"/>
      <c r="O576" s="430"/>
      <c r="P576" s="430"/>
      <c r="Q576" s="430">
        <v>1.0629999999999999</v>
      </c>
      <c r="R576" s="430" t="s">
        <v>55</v>
      </c>
      <c r="S576" s="17"/>
      <c r="T576" s="17"/>
      <c r="U576" s="17"/>
      <c r="V576" s="17"/>
      <c r="W576" s="17"/>
      <c r="X576" s="17"/>
      <c r="Y576" s="430">
        <v>1.0629999999999999</v>
      </c>
      <c r="Z576" s="16"/>
      <c r="AA576" s="430"/>
    </row>
    <row r="577" spans="1:27">
      <c r="A577" s="3209"/>
      <c r="B577" s="3211"/>
      <c r="C577" s="3213"/>
      <c r="D577" s="3215"/>
      <c r="E577" s="3217"/>
      <c r="F577" s="430"/>
      <c r="G577" s="430"/>
      <c r="H577" s="430"/>
      <c r="I577" s="17"/>
      <c r="J577" s="17"/>
      <c r="K577" s="17"/>
      <c r="L577" s="430"/>
      <c r="M577" s="17"/>
      <c r="N577" s="17"/>
      <c r="O577" s="430">
        <v>0.27800000000000002</v>
      </c>
      <c r="P577" s="430"/>
      <c r="Q577" s="430">
        <v>0.27800000000000002</v>
      </c>
      <c r="R577" s="430" t="s">
        <v>607</v>
      </c>
      <c r="S577" s="17"/>
      <c r="T577" s="17"/>
      <c r="U577" s="17"/>
      <c r="V577" s="17"/>
      <c r="W577" s="17"/>
      <c r="X577" s="17"/>
      <c r="Y577" s="430"/>
      <c r="Z577" s="16"/>
      <c r="AA577" s="430">
        <v>0.27800000000000002</v>
      </c>
    </row>
    <row r="578" spans="1:27">
      <c r="A578" s="25">
        <v>26</v>
      </c>
      <c r="B578" s="1682" t="s">
        <v>15572</v>
      </c>
      <c r="C578" s="1672" t="s">
        <v>15573</v>
      </c>
      <c r="D578" s="17"/>
      <c r="E578" s="1675">
        <v>1.8660000000000001</v>
      </c>
      <c r="F578" s="430">
        <v>1.8660000000000001</v>
      </c>
      <c r="G578" s="430">
        <v>1.8660000000000001</v>
      </c>
      <c r="H578" s="430"/>
      <c r="I578" s="17"/>
      <c r="J578" s="17"/>
      <c r="K578" s="17"/>
      <c r="L578" s="430"/>
      <c r="M578" s="17"/>
      <c r="N578" s="17"/>
      <c r="O578" s="430"/>
      <c r="P578" s="430"/>
      <c r="Q578" s="430">
        <v>1.786</v>
      </c>
      <c r="R578" s="430" t="s">
        <v>55</v>
      </c>
      <c r="S578" s="17"/>
      <c r="T578" s="17"/>
      <c r="U578" s="17"/>
      <c r="V578" s="17"/>
      <c r="W578" s="17"/>
      <c r="X578" s="17"/>
      <c r="Y578" s="430">
        <v>1.8660000000000001</v>
      </c>
      <c r="Z578" s="16"/>
      <c r="AA578" s="430"/>
    </row>
    <row r="579" spans="1:27">
      <c r="A579" s="25">
        <v>27</v>
      </c>
      <c r="B579" s="1682" t="s">
        <v>15574</v>
      </c>
      <c r="C579" s="1672" t="s">
        <v>15575</v>
      </c>
      <c r="D579" s="17"/>
      <c r="E579" s="1675">
        <v>6.4000000000000001E-2</v>
      </c>
      <c r="F579" s="430">
        <v>6.4000000000000001E-2</v>
      </c>
      <c r="G579" s="430">
        <v>6.4000000000000001E-2</v>
      </c>
      <c r="H579" s="430"/>
      <c r="I579" s="17"/>
      <c r="J579" s="17"/>
      <c r="K579" s="17"/>
      <c r="L579" s="430"/>
      <c r="M579" s="17"/>
      <c r="N579" s="17"/>
      <c r="O579" s="430"/>
      <c r="P579" s="430"/>
      <c r="Q579" s="430">
        <v>6.4000000000000001E-2</v>
      </c>
      <c r="R579" s="430" t="s">
        <v>55</v>
      </c>
      <c r="S579" s="17"/>
      <c r="T579" s="17"/>
      <c r="U579" s="17"/>
      <c r="V579" s="17"/>
      <c r="W579" s="17"/>
      <c r="X579" s="17"/>
      <c r="Y579" s="430">
        <v>6.4000000000000001E-2</v>
      </c>
      <c r="Z579" s="16"/>
      <c r="AA579" s="430"/>
    </row>
    <row r="580" spans="1:27" ht="25.5">
      <c r="A580" s="25">
        <v>28</v>
      </c>
      <c r="B580" s="1682" t="s">
        <v>15576</v>
      </c>
      <c r="C580" s="1672" t="s">
        <v>15577</v>
      </c>
      <c r="D580" s="17"/>
      <c r="E580" s="1675">
        <v>6.8000000000000005E-2</v>
      </c>
      <c r="F580" s="430">
        <v>6.8000000000000005E-2</v>
      </c>
      <c r="G580" s="430"/>
      <c r="H580" s="430"/>
      <c r="I580" s="17"/>
      <c r="J580" s="17"/>
      <c r="K580" s="17"/>
      <c r="L580" s="430">
        <v>6.8000000000000005E-2</v>
      </c>
      <c r="M580" s="17"/>
      <c r="N580" s="17"/>
      <c r="O580" s="430"/>
      <c r="P580" s="430"/>
      <c r="Q580" s="430">
        <v>6.8000000000000005E-2</v>
      </c>
      <c r="R580" s="430" t="s">
        <v>55</v>
      </c>
      <c r="S580" s="17"/>
      <c r="T580" s="17"/>
      <c r="U580" s="17"/>
      <c r="V580" s="17"/>
      <c r="W580" s="17"/>
      <c r="X580" s="17"/>
      <c r="Y580" s="430">
        <v>6.8000000000000005E-2</v>
      </c>
      <c r="Z580" s="16"/>
      <c r="AA580" s="430"/>
    </row>
    <row r="581" spans="1:27">
      <c r="A581" s="25">
        <v>29</v>
      </c>
      <c r="B581" s="1682" t="s">
        <v>7152</v>
      </c>
      <c r="C581" s="1672" t="s">
        <v>15578</v>
      </c>
      <c r="D581" s="17"/>
      <c r="E581" s="1674">
        <v>0.85</v>
      </c>
      <c r="F581" s="1674">
        <v>0.85</v>
      </c>
      <c r="G581" s="430"/>
      <c r="H581" s="430"/>
      <c r="I581" s="17"/>
      <c r="J581" s="17"/>
      <c r="K581" s="17"/>
      <c r="L581" s="1674">
        <v>0.85</v>
      </c>
      <c r="M581" s="17"/>
      <c r="N581" s="17"/>
      <c r="O581" s="430"/>
      <c r="P581" s="430"/>
      <c r="Q581" s="430">
        <v>0.85</v>
      </c>
      <c r="R581" s="430" t="s">
        <v>55</v>
      </c>
      <c r="S581" s="17"/>
      <c r="T581" s="17"/>
      <c r="U581" s="17"/>
      <c r="V581" s="17"/>
      <c r="W581" s="17"/>
      <c r="X581" s="17"/>
      <c r="Y581" s="1674">
        <v>0.85</v>
      </c>
      <c r="Z581" s="16"/>
      <c r="AA581" s="430"/>
    </row>
    <row r="582" spans="1:27" ht="25.5">
      <c r="A582" s="25">
        <v>30</v>
      </c>
      <c r="B582" s="1682" t="s">
        <v>15579</v>
      </c>
      <c r="C582" s="1672" t="s">
        <v>15580</v>
      </c>
      <c r="D582" s="17"/>
      <c r="E582" s="1675">
        <v>5.3999999999999999E-2</v>
      </c>
      <c r="F582" s="430">
        <v>5.3999999999999999E-2</v>
      </c>
      <c r="G582" s="430"/>
      <c r="H582" s="430"/>
      <c r="I582" s="17"/>
      <c r="J582" s="17"/>
      <c r="K582" s="17"/>
      <c r="L582" s="430">
        <v>5.3999999999999999E-2</v>
      </c>
      <c r="M582" s="17"/>
      <c r="N582" s="17"/>
      <c r="O582" s="430"/>
      <c r="P582" s="430"/>
      <c r="Q582" s="430">
        <v>5.3999999999999999E-2</v>
      </c>
      <c r="R582" s="430" t="s">
        <v>55</v>
      </c>
      <c r="S582" s="17"/>
      <c r="T582" s="17"/>
      <c r="U582" s="17"/>
      <c r="V582" s="17"/>
      <c r="W582" s="17"/>
      <c r="X582" s="17"/>
      <c r="Y582" s="430">
        <v>5.3999999999999999E-2</v>
      </c>
      <c r="Z582" s="16"/>
      <c r="AA582" s="430"/>
    </row>
    <row r="583" spans="1:27">
      <c r="A583" s="3208">
        <v>31</v>
      </c>
      <c r="B583" s="3210" t="s">
        <v>7067</v>
      </c>
      <c r="C583" s="3212" t="s">
        <v>15581</v>
      </c>
      <c r="D583" s="3214"/>
      <c r="E583" s="3216">
        <v>0.56899999999999995</v>
      </c>
      <c r="F583" s="430">
        <v>0.53500000000000003</v>
      </c>
      <c r="G583" s="430">
        <v>0.53500000000000003</v>
      </c>
      <c r="H583" s="430"/>
      <c r="I583" s="17"/>
      <c r="J583" s="17"/>
      <c r="K583" s="17"/>
      <c r="L583" s="430"/>
      <c r="M583" s="17"/>
      <c r="N583" s="17"/>
      <c r="O583" s="430"/>
      <c r="P583" s="430"/>
      <c r="Q583" s="430">
        <v>0.53500000000000003</v>
      </c>
      <c r="R583" s="430" t="s">
        <v>55</v>
      </c>
      <c r="S583" s="17"/>
      <c r="T583" s="17"/>
      <c r="U583" s="17"/>
      <c r="V583" s="17"/>
      <c r="W583" s="17"/>
      <c r="X583" s="17"/>
      <c r="Y583" s="430">
        <v>0.53500000000000003</v>
      </c>
      <c r="Z583" s="16"/>
      <c r="AA583" s="430"/>
    </row>
    <row r="584" spans="1:27">
      <c r="A584" s="3209"/>
      <c r="B584" s="3211"/>
      <c r="C584" s="3213"/>
      <c r="D584" s="3215"/>
      <c r="E584" s="3217"/>
      <c r="F584" s="430"/>
      <c r="G584" s="430"/>
      <c r="H584" s="430"/>
      <c r="I584" s="17"/>
      <c r="J584" s="17"/>
      <c r="K584" s="17"/>
      <c r="L584" s="430"/>
      <c r="M584" s="17"/>
      <c r="N584" s="17"/>
      <c r="O584" s="430">
        <v>3.4000000000000002E-2</v>
      </c>
      <c r="P584" s="430"/>
      <c r="Q584" s="430">
        <v>3.4000000000000002E-2</v>
      </c>
      <c r="R584" s="430" t="s">
        <v>607</v>
      </c>
      <c r="S584" s="17"/>
      <c r="T584" s="17"/>
      <c r="U584" s="17"/>
      <c r="V584" s="17"/>
      <c r="W584" s="17"/>
      <c r="X584" s="17"/>
      <c r="Y584" s="430"/>
      <c r="Z584" s="16"/>
      <c r="AA584" s="430">
        <v>3.4000000000000002E-2</v>
      </c>
    </row>
    <row r="585" spans="1:27" ht="25.5">
      <c r="A585" s="25">
        <v>32</v>
      </c>
      <c r="B585" s="1683" t="s">
        <v>15582</v>
      </c>
      <c r="C585" s="1678" t="s">
        <v>15583</v>
      </c>
      <c r="D585" s="23"/>
      <c r="E585" s="1679">
        <v>0.17599999999999999</v>
      </c>
      <c r="F585" s="430">
        <v>0.17599999999999999</v>
      </c>
      <c r="G585" s="430">
        <v>0.17599999999999999</v>
      </c>
      <c r="H585" s="430"/>
      <c r="I585" s="17"/>
      <c r="J585" s="17"/>
      <c r="K585" s="17"/>
      <c r="L585" s="430"/>
      <c r="M585" s="17"/>
      <c r="N585" s="17"/>
      <c r="O585" s="430"/>
      <c r="P585" s="430"/>
      <c r="Q585" s="430">
        <v>0.17599999999999999</v>
      </c>
      <c r="R585" s="430" t="s">
        <v>55</v>
      </c>
      <c r="S585" s="17"/>
      <c r="T585" s="17"/>
      <c r="U585" s="17"/>
      <c r="V585" s="17"/>
      <c r="W585" s="17"/>
      <c r="X585" s="17"/>
      <c r="Y585" s="430">
        <v>0.17599999999999999</v>
      </c>
      <c r="Z585" s="16"/>
      <c r="AA585" s="430"/>
    </row>
    <row r="586" spans="1:27">
      <c r="A586" s="25">
        <v>33</v>
      </c>
      <c r="B586" s="1683" t="s">
        <v>9714</v>
      </c>
      <c r="C586" s="1678" t="s">
        <v>15584</v>
      </c>
      <c r="D586" s="23"/>
      <c r="E586" s="1679">
        <v>0.48499999999999999</v>
      </c>
      <c r="F586" s="430">
        <v>0.48499999999999999</v>
      </c>
      <c r="G586" s="1674">
        <v>0.36</v>
      </c>
      <c r="H586" s="430"/>
      <c r="I586" s="17"/>
      <c r="J586" s="17"/>
      <c r="K586" s="17"/>
      <c r="L586" s="430">
        <v>0.125</v>
      </c>
      <c r="M586" s="17"/>
      <c r="N586" s="17"/>
      <c r="O586" s="430"/>
      <c r="P586" s="430"/>
      <c r="Q586" s="1680">
        <v>0.24299999999999999</v>
      </c>
      <c r="R586" s="430" t="s">
        <v>55</v>
      </c>
      <c r="S586" s="17"/>
      <c r="T586" s="17"/>
      <c r="U586" s="17"/>
      <c r="V586" s="17"/>
      <c r="W586" s="17"/>
      <c r="X586" s="17"/>
      <c r="Y586" s="430">
        <v>0.48499999999999999</v>
      </c>
      <c r="Z586" s="16"/>
      <c r="AA586" s="430"/>
    </row>
    <row r="587" spans="1:27">
      <c r="A587" s="25">
        <v>34</v>
      </c>
      <c r="B587" s="1683" t="s">
        <v>15585</v>
      </c>
      <c r="C587" s="1678" t="s">
        <v>15586</v>
      </c>
      <c r="D587" s="23"/>
      <c r="E587" s="1679">
        <v>1.016</v>
      </c>
      <c r="F587" s="430">
        <v>1.016</v>
      </c>
      <c r="G587" s="430"/>
      <c r="H587" s="430"/>
      <c r="I587" s="17"/>
      <c r="J587" s="17"/>
      <c r="K587" s="17"/>
      <c r="L587" s="430">
        <v>1.016</v>
      </c>
      <c r="M587" s="17"/>
      <c r="N587" s="17"/>
      <c r="O587" s="430"/>
      <c r="P587" s="430"/>
      <c r="Q587" s="430">
        <v>1.016</v>
      </c>
      <c r="R587" s="430" t="s">
        <v>55</v>
      </c>
      <c r="S587" s="17"/>
      <c r="T587" s="17"/>
      <c r="U587" s="17"/>
      <c r="V587" s="17"/>
      <c r="W587" s="17"/>
      <c r="X587" s="17"/>
      <c r="Y587" s="430">
        <v>1.016</v>
      </c>
      <c r="Z587" s="16"/>
      <c r="AA587" s="430"/>
    </row>
    <row r="588" spans="1:27">
      <c r="A588" s="3208">
        <v>35</v>
      </c>
      <c r="B588" s="3210" t="s">
        <v>9859</v>
      </c>
      <c r="C588" s="3212" t="s">
        <v>15587</v>
      </c>
      <c r="D588" s="3214"/>
      <c r="E588" s="3216">
        <v>1.6439999999999999</v>
      </c>
      <c r="F588" s="3206">
        <v>0.74</v>
      </c>
      <c r="G588" s="430">
        <v>0.58799999999999997</v>
      </c>
      <c r="H588" s="430">
        <v>0.152</v>
      </c>
      <c r="I588" s="17"/>
      <c r="J588" s="17"/>
      <c r="K588" s="17"/>
      <c r="L588" s="430"/>
      <c r="M588" s="17"/>
      <c r="N588" s="17"/>
      <c r="O588" s="430"/>
      <c r="P588" s="430"/>
      <c r="Q588" s="430">
        <v>0.74</v>
      </c>
      <c r="R588" s="430" t="s">
        <v>55</v>
      </c>
      <c r="S588" s="17"/>
      <c r="T588" s="17"/>
      <c r="U588" s="17"/>
      <c r="V588" s="17"/>
      <c r="W588" s="17"/>
      <c r="X588" s="17"/>
      <c r="Y588" s="430">
        <v>0.74</v>
      </c>
      <c r="Z588" s="16"/>
      <c r="AA588" s="430"/>
    </row>
    <row r="589" spans="1:27">
      <c r="A589" s="3209"/>
      <c r="B589" s="3211"/>
      <c r="C589" s="3213"/>
      <c r="D589" s="3215"/>
      <c r="E589" s="3217"/>
      <c r="F589" s="3207"/>
      <c r="G589" s="430"/>
      <c r="H589" s="430"/>
      <c r="I589" s="17"/>
      <c r="J589" s="17"/>
      <c r="K589" s="17"/>
      <c r="L589" s="430"/>
      <c r="M589" s="17"/>
      <c r="N589" s="17"/>
      <c r="O589" s="430">
        <v>0.90400000000000003</v>
      </c>
      <c r="P589" s="430"/>
      <c r="Q589" s="430">
        <v>0.90400000000000003</v>
      </c>
      <c r="R589" s="430" t="s">
        <v>607</v>
      </c>
      <c r="S589" s="17"/>
      <c r="T589" s="17"/>
      <c r="U589" s="17"/>
      <c r="V589" s="17"/>
      <c r="W589" s="17"/>
      <c r="X589" s="17"/>
      <c r="Y589" s="430"/>
      <c r="Z589" s="16"/>
      <c r="AA589" s="430">
        <v>0.90400000000000003</v>
      </c>
    </row>
    <row r="590" spans="1:27">
      <c r="A590" s="3208">
        <v>36</v>
      </c>
      <c r="B590" s="3210" t="s">
        <v>15588</v>
      </c>
      <c r="C590" s="3212" t="s">
        <v>15589</v>
      </c>
      <c r="D590" s="3214"/>
      <c r="E590" s="3216">
        <v>0.09</v>
      </c>
      <c r="F590" s="430">
        <v>5.8000000000000003E-2</v>
      </c>
      <c r="G590" s="430">
        <v>5.8000000000000003E-2</v>
      </c>
      <c r="H590" s="430"/>
      <c r="I590" s="17"/>
      <c r="J590" s="17"/>
      <c r="K590" s="17"/>
      <c r="L590" s="430"/>
      <c r="M590" s="17"/>
      <c r="N590" s="17"/>
      <c r="O590" s="430"/>
      <c r="P590" s="430"/>
      <c r="Q590" s="430">
        <v>5.8000000000000003E-2</v>
      </c>
      <c r="R590" s="430" t="s">
        <v>55</v>
      </c>
      <c r="S590" s="17"/>
      <c r="T590" s="17"/>
      <c r="U590" s="17"/>
      <c r="V590" s="17"/>
      <c r="W590" s="17"/>
      <c r="X590" s="17"/>
      <c r="Y590" s="430">
        <v>5.8000000000000003E-2</v>
      </c>
      <c r="Z590" s="16"/>
      <c r="AA590" s="430"/>
    </row>
    <row r="591" spans="1:27">
      <c r="A591" s="3209"/>
      <c r="B591" s="3211"/>
      <c r="C591" s="3213"/>
      <c r="D591" s="3215"/>
      <c r="E591" s="3217"/>
      <c r="F591" s="430"/>
      <c r="G591" s="430"/>
      <c r="H591" s="430"/>
      <c r="I591" s="17"/>
      <c r="J591" s="17"/>
      <c r="K591" s="17"/>
      <c r="L591" s="430"/>
      <c r="M591" s="17"/>
      <c r="N591" s="17"/>
      <c r="O591" s="430"/>
      <c r="P591" s="430">
        <v>3.2000000000000001E-2</v>
      </c>
      <c r="Q591" s="430">
        <v>3.2000000000000001E-2</v>
      </c>
      <c r="R591" s="430" t="s">
        <v>607</v>
      </c>
      <c r="S591" s="17"/>
      <c r="T591" s="17"/>
      <c r="U591" s="17"/>
      <c r="V591" s="17"/>
      <c r="W591" s="17"/>
      <c r="X591" s="17"/>
      <c r="Y591" s="430"/>
      <c r="Z591" s="16"/>
      <c r="AA591" s="430">
        <v>3.2000000000000001E-2</v>
      </c>
    </row>
    <row r="592" spans="1:27">
      <c r="A592" s="25">
        <v>37</v>
      </c>
      <c r="B592" s="1683" t="s">
        <v>7033</v>
      </c>
      <c r="C592" s="1678" t="s">
        <v>15590</v>
      </c>
      <c r="D592" s="23"/>
      <c r="E592" s="1679">
        <v>0.68799999999999994</v>
      </c>
      <c r="F592" s="430">
        <v>0.68799999999999994</v>
      </c>
      <c r="G592" s="430">
        <v>0.35399999999999998</v>
      </c>
      <c r="H592" s="430"/>
      <c r="I592" s="17"/>
      <c r="J592" s="17"/>
      <c r="K592" s="17"/>
      <c r="L592" s="430">
        <v>0.33400000000000002</v>
      </c>
      <c r="M592" s="17"/>
      <c r="N592" s="17"/>
      <c r="O592" s="430"/>
      <c r="P592" s="430"/>
      <c r="Q592" s="1680">
        <v>0.35399999999999998</v>
      </c>
      <c r="R592" s="430" t="s">
        <v>55</v>
      </c>
      <c r="S592" s="17"/>
      <c r="T592" s="17"/>
      <c r="U592" s="17"/>
      <c r="V592" s="17"/>
      <c r="W592" s="17"/>
      <c r="X592" s="17"/>
      <c r="Y592" s="430">
        <v>0.68799999999999994</v>
      </c>
      <c r="Z592" s="16"/>
      <c r="AA592" s="430"/>
    </row>
    <row r="593" spans="1:27">
      <c r="A593" s="25">
        <v>38</v>
      </c>
      <c r="B593" s="1683" t="s">
        <v>164</v>
      </c>
      <c r="C593" s="1678" t="s">
        <v>15591</v>
      </c>
      <c r="D593" s="23"/>
      <c r="E593" s="1679">
        <v>0.2</v>
      </c>
      <c r="F593" s="430"/>
      <c r="G593" s="430"/>
      <c r="H593" s="430"/>
      <c r="I593" s="17"/>
      <c r="J593" s="17"/>
      <c r="K593" s="17"/>
      <c r="L593" s="430"/>
      <c r="M593" s="17"/>
      <c r="N593" s="17"/>
      <c r="O593" s="430"/>
      <c r="P593" s="1674">
        <v>0.2</v>
      </c>
      <c r="Q593" s="1674">
        <v>0.2</v>
      </c>
      <c r="R593" s="430" t="s">
        <v>607</v>
      </c>
      <c r="S593" s="17"/>
      <c r="T593" s="17"/>
      <c r="U593" s="17"/>
      <c r="V593" s="17"/>
      <c r="W593" s="17"/>
      <c r="X593" s="17"/>
      <c r="Y593" s="430"/>
      <c r="Z593" s="16"/>
      <c r="AA593" s="1674">
        <v>0.2</v>
      </c>
    </row>
    <row r="594" spans="1:27">
      <c r="A594" s="25">
        <v>39</v>
      </c>
      <c r="B594" s="1683" t="s">
        <v>9001</v>
      </c>
      <c r="C594" s="1678" t="s">
        <v>15592</v>
      </c>
      <c r="D594" s="23"/>
      <c r="E594" s="1681">
        <v>0.53</v>
      </c>
      <c r="F594" s="430"/>
      <c r="G594" s="430"/>
      <c r="H594" s="430"/>
      <c r="I594" s="17"/>
      <c r="J594" s="17"/>
      <c r="K594" s="17"/>
      <c r="L594" s="430"/>
      <c r="M594" s="17"/>
      <c r="N594" s="17"/>
      <c r="O594" s="430"/>
      <c r="P594" s="1674">
        <v>0.53</v>
      </c>
      <c r="Q594" s="430">
        <v>0.53</v>
      </c>
      <c r="R594" s="430" t="s">
        <v>607</v>
      </c>
      <c r="S594" s="17"/>
      <c r="T594" s="17"/>
      <c r="U594" s="17"/>
      <c r="V594" s="17"/>
      <c r="W594" s="17"/>
      <c r="X594" s="17"/>
      <c r="Y594" s="430"/>
      <c r="Z594" s="16"/>
      <c r="AA594" s="1674">
        <v>0.53</v>
      </c>
    </row>
    <row r="595" spans="1:27" ht="25.5">
      <c r="A595" s="25">
        <v>40</v>
      </c>
      <c r="B595" s="1683" t="s">
        <v>15593</v>
      </c>
      <c r="C595" s="1678" t="s">
        <v>15594</v>
      </c>
      <c r="D595" s="23"/>
      <c r="E595" s="1681">
        <v>0.34</v>
      </c>
      <c r="F595" s="430"/>
      <c r="G595" s="430"/>
      <c r="H595" s="430"/>
      <c r="I595" s="17"/>
      <c r="J595" s="17"/>
      <c r="K595" s="17"/>
      <c r="L595" s="430"/>
      <c r="M595" s="17"/>
      <c r="N595" s="17"/>
      <c r="O595" s="430"/>
      <c r="P595" s="1674">
        <v>0.34</v>
      </c>
      <c r="Q595" s="430">
        <v>0.34</v>
      </c>
      <c r="R595" s="430" t="s">
        <v>607</v>
      </c>
      <c r="S595" s="17"/>
      <c r="T595" s="17"/>
      <c r="U595" s="17"/>
      <c r="V595" s="17"/>
      <c r="W595" s="17"/>
      <c r="X595" s="17"/>
      <c r="Y595" s="430"/>
      <c r="Z595" s="16"/>
      <c r="AA595" s="1674">
        <v>0.34</v>
      </c>
    </row>
    <row r="596" spans="1:27">
      <c r="A596" s="25">
        <v>41</v>
      </c>
      <c r="B596" s="1683" t="s">
        <v>8989</v>
      </c>
      <c r="C596" s="1678" t="s">
        <v>15595</v>
      </c>
      <c r="D596" s="23"/>
      <c r="E596" s="1681">
        <v>0.24</v>
      </c>
      <c r="F596" s="1674">
        <v>0.24</v>
      </c>
      <c r="G596" s="430"/>
      <c r="H596" s="430"/>
      <c r="I596" s="17"/>
      <c r="J596" s="17"/>
      <c r="K596" s="17"/>
      <c r="L596" s="430">
        <v>0.24</v>
      </c>
      <c r="M596" s="17"/>
      <c r="N596" s="17"/>
      <c r="O596" s="430"/>
      <c r="P596" s="430"/>
      <c r="Q596" s="1677">
        <v>0.24</v>
      </c>
      <c r="R596" s="430" t="s">
        <v>55</v>
      </c>
      <c r="S596" s="17"/>
      <c r="T596" s="17"/>
      <c r="U596" s="17"/>
      <c r="V596" s="17"/>
      <c r="W596" s="17"/>
      <c r="X596" s="17"/>
      <c r="Y596" s="1674">
        <v>0.24</v>
      </c>
      <c r="Z596" s="16"/>
      <c r="AA596" s="430"/>
    </row>
    <row r="597" spans="1:27">
      <c r="A597" s="25">
        <v>42</v>
      </c>
      <c r="B597" s="1683" t="s">
        <v>9689</v>
      </c>
      <c r="C597" s="1678" t="s">
        <v>15596</v>
      </c>
      <c r="D597" s="23"/>
      <c r="E597" s="1681">
        <v>0.47599999999999998</v>
      </c>
      <c r="F597" s="1674">
        <v>0.47599999999999998</v>
      </c>
      <c r="G597" s="430"/>
      <c r="H597" s="430"/>
      <c r="I597" s="17"/>
      <c r="J597" s="17"/>
      <c r="K597" s="17"/>
      <c r="L597" s="430">
        <v>0.47599999999999998</v>
      </c>
      <c r="M597" s="17"/>
      <c r="N597" s="17"/>
      <c r="O597" s="430"/>
      <c r="P597" s="430"/>
      <c r="Q597" s="430"/>
      <c r="R597" s="430" t="s">
        <v>55</v>
      </c>
      <c r="S597" s="17"/>
      <c r="T597" s="17"/>
      <c r="U597" s="17"/>
      <c r="V597" s="17"/>
      <c r="W597" s="17"/>
      <c r="X597" s="17"/>
      <c r="Y597" s="1674">
        <v>0.47599999999999998</v>
      </c>
      <c r="Z597" s="16"/>
      <c r="AA597" s="430"/>
    </row>
    <row r="598" spans="1:27">
      <c r="A598" s="25">
        <v>43</v>
      </c>
      <c r="B598" s="1683" t="s">
        <v>9697</v>
      </c>
      <c r="C598" s="1678" t="s">
        <v>15597</v>
      </c>
      <c r="D598" s="23"/>
      <c r="E598" s="1681">
        <v>0.42</v>
      </c>
      <c r="F598" s="1674">
        <v>0.42</v>
      </c>
      <c r="G598" s="430"/>
      <c r="H598" s="430"/>
      <c r="I598" s="17"/>
      <c r="J598" s="17"/>
      <c r="K598" s="17"/>
      <c r="L598" s="1674">
        <v>0.42</v>
      </c>
      <c r="M598" s="17"/>
      <c r="N598" s="17"/>
      <c r="O598" s="430"/>
      <c r="P598" s="430"/>
      <c r="Q598" s="430"/>
      <c r="R598" s="430" t="s">
        <v>55</v>
      </c>
      <c r="S598" s="17"/>
      <c r="T598" s="17"/>
      <c r="U598" s="17"/>
      <c r="V598" s="17"/>
      <c r="W598" s="17"/>
      <c r="X598" s="17"/>
      <c r="Y598" s="1674">
        <v>0.42</v>
      </c>
      <c r="Z598" s="16"/>
      <c r="AA598" s="430"/>
    </row>
    <row r="599" spans="1:27">
      <c r="A599" s="25">
        <v>44</v>
      </c>
      <c r="B599" s="1683" t="s">
        <v>15598</v>
      </c>
      <c r="C599" s="1678" t="s">
        <v>15599</v>
      </c>
      <c r="D599" s="23"/>
      <c r="E599" s="1681">
        <v>0.15</v>
      </c>
      <c r="F599" s="1674"/>
      <c r="G599" s="430"/>
      <c r="H599" s="430"/>
      <c r="I599" s="17"/>
      <c r="J599" s="17"/>
      <c r="K599" s="17"/>
      <c r="L599" s="430"/>
      <c r="M599" s="17"/>
      <c r="N599" s="17"/>
      <c r="O599" s="430"/>
      <c r="P599" s="1674">
        <v>0.15</v>
      </c>
      <c r="Q599" s="430">
        <v>0.15</v>
      </c>
      <c r="R599" s="430" t="s">
        <v>607</v>
      </c>
      <c r="S599" s="17"/>
      <c r="T599" s="17"/>
      <c r="U599" s="17"/>
      <c r="V599" s="17"/>
      <c r="W599" s="17"/>
      <c r="X599" s="17"/>
      <c r="Y599" s="1674"/>
      <c r="Z599" s="16"/>
      <c r="AA599" s="430">
        <v>0.15</v>
      </c>
    </row>
    <row r="600" spans="1:27">
      <c r="A600" s="25">
        <v>45</v>
      </c>
      <c r="B600" s="1683" t="s">
        <v>241</v>
      </c>
      <c r="C600" s="1678" t="s">
        <v>15600</v>
      </c>
      <c r="D600" s="23"/>
      <c r="E600" s="1681">
        <v>0.25</v>
      </c>
      <c r="F600" s="1674"/>
      <c r="G600" s="430"/>
      <c r="H600" s="430"/>
      <c r="I600" s="17"/>
      <c r="J600" s="17"/>
      <c r="K600" s="17"/>
      <c r="L600" s="430"/>
      <c r="M600" s="17"/>
      <c r="N600" s="17"/>
      <c r="O600" s="430"/>
      <c r="P600" s="1674">
        <v>0.25</v>
      </c>
      <c r="Q600" s="430">
        <v>0.25</v>
      </c>
      <c r="R600" s="430" t="s">
        <v>607</v>
      </c>
      <c r="S600" s="17"/>
      <c r="T600" s="17"/>
      <c r="U600" s="17"/>
      <c r="V600" s="17"/>
      <c r="W600" s="17"/>
      <c r="X600" s="17"/>
      <c r="Y600" s="1674"/>
      <c r="Z600" s="16"/>
      <c r="AA600" s="430">
        <v>0.25</v>
      </c>
    </row>
    <row r="601" spans="1:27">
      <c r="A601" s="25">
        <v>46</v>
      </c>
      <c r="B601" s="1683" t="s">
        <v>58</v>
      </c>
      <c r="C601" s="1678" t="s">
        <v>15601</v>
      </c>
      <c r="D601" s="23"/>
      <c r="E601" s="1681">
        <v>0.26200000000000001</v>
      </c>
      <c r="F601" s="1674"/>
      <c r="G601" s="430"/>
      <c r="H601" s="430"/>
      <c r="I601" s="17"/>
      <c r="J601" s="17"/>
      <c r="K601" s="17"/>
      <c r="L601" s="430"/>
      <c r="M601" s="17"/>
      <c r="N601" s="17"/>
      <c r="O601" s="430"/>
      <c r="P601" s="430">
        <v>0.26200000000000001</v>
      </c>
      <c r="Q601" s="430">
        <v>0.26200000000000001</v>
      </c>
      <c r="R601" s="430" t="s">
        <v>607</v>
      </c>
      <c r="S601" s="17"/>
      <c r="T601" s="17"/>
      <c r="U601" s="17"/>
      <c r="V601" s="17"/>
      <c r="W601" s="17"/>
      <c r="X601" s="17"/>
      <c r="Y601" s="1674"/>
      <c r="Z601" s="16"/>
      <c r="AA601" s="430">
        <v>0.26200000000000001</v>
      </c>
    </row>
    <row r="602" spans="1:27">
      <c r="A602" s="25">
        <v>47</v>
      </c>
      <c r="B602" s="1683" t="s">
        <v>7144</v>
      </c>
      <c r="C602" s="1678" t="s">
        <v>15602</v>
      </c>
      <c r="D602" s="23"/>
      <c r="E602" s="1681">
        <v>0.21199999999999999</v>
      </c>
      <c r="F602" s="1674"/>
      <c r="G602" s="430"/>
      <c r="H602" s="430"/>
      <c r="I602" s="17"/>
      <c r="J602" s="17"/>
      <c r="K602" s="17"/>
      <c r="L602" s="430"/>
      <c r="M602" s="17"/>
      <c r="N602" s="17"/>
      <c r="O602" s="430"/>
      <c r="P602" s="430">
        <v>0.21199999999999999</v>
      </c>
      <c r="Q602" s="430">
        <v>0.21199999999999999</v>
      </c>
      <c r="R602" s="430" t="s">
        <v>607</v>
      </c>
      <c r="S602" s="17"/>
      <c r="T602" s="17"/>
      <c r="U602" s="17"/>
      <c r="V602" s="17"/>
      <c r="W602" s="17"/>
      <c r="X602" s="17"/>
      <c r="Y602" s="1674"/>
      <c r="Z602" s="16"/>
      <c r="AA602" s="430">
        <v>0.21199999999999999</v>
      </c>
    </row>
    <row r="603" spans="1:27">
      <c r="A603" s="25">
        <v>48</v>
      </c>
      <c r="B603" s="1683" t="s">
        <v>15603</v>
      </c>
      <c r="C603" s="1678" t="s">
        <v>15604</v>
      </c>
      <c r="D603" s="23"/>
      <c r="E603" s="1681">
        <v>0.21</v>
      </c>
      <c r="F603" s="1674"/>
      <c r="G603" s="430"/>
      <c r="H603" s="430"/>
      <c r="I603" s="17"/>
      <c r="J603" s="17"/>
      <c r="K603" s="17"/>
      <c r="L603" s="430"/>
      <c r="M603" s="17"/>
      <c r="N603" s="17"/>
      <c r="O603" s="430"/>
      <c r="P603" s="1674">
        <v>0.21</v>
      </c>
      <c r="Q603" s="430">
        <v>0.21</v>
      </c>
      <c r="R603" s="430" t="s">
        <v>607</v>
      </c>
      <c r="S603" s="17"/>
      <c r="T603" s="17"/>
      <c r="U603" s="17"/>
      <c r="V603" s="17"/>
      <c r="W603" s="17"/>
      <c r="X603" s="17"/>
      <c r="Y603" s="1674"/>
      <c r="Z603" s="16"/>
      <c r="AA603" s="430">
        <v>0.21</v>
      </c>
    </row>
    <row r="604" spans="1:27">
      <c r="A604" s="25">
        <v>49</v>
      </c>
      <c r="B604" s="1683" t="s">
        <v>597</v>
      </c>
      <c r="C604" s="1678" t="s">
        <v>15605</v>
      </c>
      <c r="D604" s="23"/>
      <c r="E604" s="1681">
        <v>0.2</v>
      </c>
      <c r="F604" s="1674"/>
      <c r="G604" s="430"/>
      <c r="H604" s="430"/>
      <c r="I604" s="17"/>
      <c r="J604" s="17"/>
      <c r="K604" s="17"/>
      <c r="L604" s="430"/>
      <c r="M604" s="17"/>
      <c r="N604" s="17"/>
      <c r="O604" s="430"/>
      <c r="P604" s="1674">
        <v>0.2</v>
      </c>
      <c r="Q604" s="430">
        <v>0.2</v>
      </c>
      <c r="R604" s="430" t="s">
        <v>607</v>
      </c>
      <c r="S604" s="17"/>
      <c r="T604" s="17"/>
      <c r="U604" s="17"/>
      <c r="V604" s="17"/>
      <c r="W604" s="17"/>
      <c r="X604" s="17"/>
      <c r="Y604" s="1674"/>
      <c r="Z604" s="16"/>
      <c r="AA604" s="430">
        <v>0.2</v>
      </c>
    </row>
    <row r="605" spans="1:27">
      <c r="A605" s="25">
        <v>50</v>
      </c>
      <c r="B605" s="1683" t="s">
        <v>177</v>
      </c>
      <c r="C605" s="1678" t="s">
        <v>15606</v>
      </c>
      <c r="D605" s="23"/>
      <c r="E605" s="1681">
        <v>0.2</v>
      </c>
      <c r="F605" s="1674"/>
      <c r="G605" s="430"/>
      <c r="H605" s="430"/>
      <c r="I605" s="17"/>
      <c r="J605" s="17"/>
      <c r="K605" s="17"/>
      <c r="L605" s="430"/>
      <c r="M605" s="17"/>
      <c r="N605" s="17"/>
      <c r="O605" s="430"/>
      <c r="P605" s="1674">
        <v>0.2</v>
      </c>
      <c r="Q605" s="430">
        <v>0.2</v>
      </c>
      <c r="R605" s="430" t="s">
        <v>607</v>
      </c>
      <c r="S605" s="17"/>
      <c r="T605" s="17"/>
      <c r="U605" s="17"/>
      <c r="V605" s="17"/>
      <c r="W605" s="17"/>
      <c r="X605" s="17"/>
      <c r="Y605" s="1674"/>
      <c r="Z605" s="16"/>
      <c r="AA605" s="430">
        <v>0.2</v>
      </c>
    </row>
    <row r="606" spans="1:27">
      <c r="A606" s="25">
        <v>51</v>
      </c>
      <c r="B606" s="1684" t="s">
        <v>15607</v>
      </c>
      <c r="C606" s="1678" t="s">
        <v>15608</v>
      </c>
      <c r="D606" s="23"/>
      <c r="E606" s="1681">
        <v>0.37</v>
      </c>
      <c r="F606" s="1674"/>
      <c r="G606" s="430"/>
      <c r="H606" s="430"/>
      <c r="I606" s="17"/>
      <c r="J606" s="17"/>
      <c r="K606" s="17"/>
      <c r="L606" s="430"/>
      <c r="M606" s="17"/>
      <c r="N606" s="17"/>
      <c r="O606" s="430"/>
      <c r="P606" s="1674">
        <v>0.37</v>
      </c>
      <c r="Q606" s="430">
        <v>0.37</v>
      </c>
      <c r="R606" s="430" t="s">
        <v>607</v>
      </c>
      <c r="S606" s="17"/>
      <c r="T606" s="17"/>
      <c r="U606" s="17"/>
      <c r="V606" s="17"/>
      <c r="W606" s="17"/>
      <c r="X606" s="17"/>
      <c r="Y606" s="1674"/>
      <c r="Z606" s="16"/>
      <c r="AA606" s="430">
        <v>0.37</v>
      </c>
    </row>
    <row r="607" spans="1:27" ht="25.5">
      <c r="A607" s="25">
        <v>52</v>
      </c>
      <c r="B607" s="1683" t="s">
        <v>15609</v>
      </c>
      <c r="C607" s="1678" t="s">
        <v>15610</v>
      </c>
      <c r="D607" s="23"/>
      <c r="E607" s="1681">
        <v>0.2</v>
      </c>
      <c r="F607" s="1674"/>
      <c r="G607" s="430"/>
      <c r="H607" s="430"/>
      <c r="I607" s="17"/>
      <c r="J607" s="17"/>
      <c r="K607" s="17"/>
      <c r="L607" s="430"/>
      <c r="M607" s="17"/>
      <c r="N607" s="17"/>
      <c r="O607" s="430"/>
      <c r="P607" s="1674">
        <v>0.2</v>
      </c>
      <c r="Q607" s="430">
        <v>0.2</v>
      </c>
      <c r="R607" s="430" t="s">
        <v>607</v>
      </c>
      <c r="S607" s="17"/>
      <c r="T607" s="17"/>
      <c r="U607" s="17"/>
      <c r="V607" s="17"/>
      <c r="W607" s="17"/>
      <c r="X607" s="17"/>
      <c r="Y607" s="1674"/>
      <c r="Z607" s="16"/>
      <c r="AA607" s="430">
        <v>0.2</v>
      </c>
    </row>
    <row r="608" spans="1:27">
      <c r="A608" s="25">
        <v>53</v>
      </c>
      <c r="B608" s="1683" t="s">
        <v>15611</v>
      </c>
      <c r="C608" s="1678" t="s">
        <v>15612</v>
      </c>
      <c r="D608" s="23"/>
      <c r="E608" s="1681">
        <v>0.23</v>
      </c>
      <c r="F608" s="1674"/>
      <c r="G608" s="430"/>
      <c r="H608" s="430"/>
      <c r="I608" s="17"/>
      <c r="J608" s="17"/>
      <c r="K608" s="17"/>
      <c r="L608" s="430"/>
      <c r="M608" s="17"/>
      <c r="N608" s="17"/>
      <c r="O608" s="430"/>
      <c r="P608" s="1674">
        <v>0.23</v>
      </c>
      <c r="Q608" s="430">
        <v>0.23</v>
      </c>
      <c r="R608" s="430" t="s">
        <v>607</v>
      </c>
      <c r="S608" s="17"/>
      <c r="T608" s="17"/>
      <c r="U608" s="17"/>
      <c r="V608" s="17"/>
      <c r="W608" s="17"/>
      <c r="X608" s="17"/>
      <c r="Y608" s="1674"/>
      <c r="Z608" s="16"/>
      <c r="AA608" s="430">
        <v>0.23</v>
      </c>
    </row>
    <row r="609" spans="1:27" ht="25.5">
      <c r="A609" s="25">
        <v>54</v>
      </c>
      <c r="B609" s="1683" t="s">
        <v>15613</v>
      </c>
      <c r="C609" s="1678" t="s">
        <v>15614</v>
      </c>
      <c r="D609" s="23"/>
      <c r="E609" s="1681">
        <v>0.36</v>
      </c>
      <c r="F609" s="1674"/>
      <c r="G609" s="430"/>
      <c r="H609" s="430"/>
      <c r="I609" s="17"/>
      <c r="J609" s="17"/>
      <c r="K609" s="17"/>
      <c r="L609" s="430"/>
      <c r="M609" s="17"/>
      <c r="N609" s="17"/>
      <c r="O609" s="430"/>
      <c r="P609" s="1674">
        <v>0.36</v>
      </c>
      <c r="Q609" s="430">
        <v>0.36</v>
      </c>
      <c r="R609" s="430" t="s">
        <v>607</v>
      </c>
      <c r="S609" s="17"/>
      <c r="T609" s="17"/>
      <c r="U609" s="17"/>
      <c r="V609" s="17"/>
      <c r="W609" s="17"/>
      <c r="X609" s="17"/>
      <c r="Y609" s="1674"/>
      <c r="Z609" s="16"/>
      <c r="AA609" s="430">
        <v>0.36</v>
      </c>
    </row>
    <row r="610" spans="1:27">
      <c r="A610" s="25">
        <v>55</v>
      </c>
      <c r="B610" s="1683" t="s">
        <v>15615</v>
      </c>
      <c r="C610" s="1678" t="s">
        <v>15616</v>
      </c>
      <c r="D610" s="23"/>
      <c r="E610" s="1681">
        <v>0.16400000000000001</v>
      </c>
      <c r="F610" s="1674">
        <v>0.16400000000000001</v>
      </c>
      <c r="G610" s="430"/>
      <c r="H610" s="430"/>
      <c r="I610" s="17"/>
      <c r="J610" s="17"/>
      <c r="K610" s="17"/>
      <c r="L610" s="430">
        <v>0.16400000000000001</v>
      </c>
      <c r="M610" s="17"/>
      <c r="N610" s="17"/>
      <c r="O610" s="430"/>
      <c r="P610" s="1674"/>
      <c r="Q610" s="430">
        <v>0.16400000000000001</v>
      </c>
      <c r="R610" s="430" t="s">
        <v>607</v>
      </c>
      <c r="S610" s="17"/>
      <c r="T610" s="17"/>
      <c r="U610" s="17"/>
      <c r="V610" s="17"/>
      <c r="W610" s="17"/>
      <c r="X610" s="17"/>
      <c r="Y610" s="1674">
        <v>0.16400000000000001</v>
      </c>
      <c r="Z610" s="16"/>
      <c r="AA610" s="430"/>
    </row>
    <row r="611" spans="1:27" ht="24" customHeight="1">
      <c r="A611" s="1618"/>
      <c r="B611" s="1748" t="s">
        <v>16107</v>
      </c>
      <c r="C611" s="1749"/>
      <c r="D611" s="1750"/>
      <c r="E611" s="1751">
        <f>SUM(E549:E610)</f>
        <v>25.996999999999996</v>
      </c>
      <c r="F611" s="1752">
        <f>SUM(F549:F610)</f>
        <v>19.029</v>
      </c>
      <c r="G611" s="1753">
        <f>SUM(G549:G610)</f>
        <v>10.094999999999999</v>
      </c>
      <c r="H611" s="1753">
        <f>SUM(H550:H610)</f>
        <v>1.218</v>
      </c>
      <c r="I611" s="1753"/>
      <c r="J611" s="1753"/>
      <c r="K611" s="1753"/>
      <c r="L611" s="1752">
        <f>SUM(L549:L610)</f>
        <v>7.7159999999999993</v>
      </c>
      <c r="M611" s="1753"/>
      <c r="N611" s="1753"/>
      <c r="O611" s="1753">
        <f>SUM(O549:O610)</f>
        <v>1.3840000000000001</v>
      </c>
      <c r="P611" s="1753">
        <f>SUM(P550:P610)</f>
        <v>5.5840000000000014</v>
      </c>
      <c r="Q611" s="1753">
        <f>SUM(Q551:Q610)</f>
        <v>22.442999999999998</v>
      </c>
      <c r="R611" s="1753"/>
      <c r="S611" s="1753"/>
      <c r="T611" s="1753"/>
      <c r="U611" s="1753"/>
      <c r="V611" s="1753"/>
      <c r="W611" s="1753"/>
      <c r="X611" s="1753"/>
      <c r="Y611" s="1752">
        <f>SUM(Y550:Y610)</f>
        <v>18.779</v>
      </c>
      <c r="Z611" s="1754"/>
      <c r="AA611" s="1753">
        <f>SUM(AA549:AA610)</f>
        <v>7.2180000000000017</v>
      </c>
    </row>
    <row r="612" spans="1:27" ht="24" customHeight="1">
      <c r="A612" s="1669"/>
      <c r="B612" s="112" t="s">
        <v>4749</v>
      </c>
      <c r="C612" s="237"/>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1"/>
    </row>
    <row r="613" spans="1:27">
      <c r="A613" s="1755">
        <v>1</v>
      </c>
      <c r="B613" s="1744" t="s">
        <v>16048</v>
      </c>
      <c r="C613" s="1745" t="s">
        <v>4287</v>
      </c>
      <c r="D613" s="768"/>
      <c r="E613" s="828">
        <v>0.63</v>
      </c>
      <c r="F613" s="828">
        <v>0.63</v>
      </c>
      <c r="G613" s="828">
        <v>0.63</v>
      </c>
      <c r="H613" s="43"/>
      <c r="I613" s="691"/>
      <c r="J613" s="691"/>
      <c r="K613" s="691"/>
      <c r="L613" s="828"/>
      <c r="M613" s="691"/>
      <c r="N613" s="691"/>
      <c r="O613" s="691"/>
      <c r="P613" s="828"/>
      <c r="Q613" s="828">
        <v>0.63</v>
      </c>
      <c r="R613" s="43" t="s">
        <v>55</v>
      </c>
      <c r="S613" s="691"/>
      <c r="T613" s="691"/>
      <c r="U613" s="691"/>
      <c r="V613" s="43"/>
      <c r="W613" s="43"/>
      <c r="X613" s="43"/>
      <c r="Y613" s="1760"/>
      <c r="Z613" s="828">
        <v>0.63</v>
      </c>
      <c r="AA613" s="1761"/>
    </row>
    <row r="614" spans="1:27">
      <c r="A614" s="1755">
        <v>2</v>
      </c>
      <c r="B614" s="1744" t="s">
        <v>16049</v>
      </c>
      <c r="C614" s="1745" t="s">
        <v>4289</v>
      </c>
      <c r="D614" s="768"/>
      <c r="E614" s="1762">
        <v>1.1000000000000001</v>
      </c>
      <c r="F614" s="828"/>
      <c r="G614" s="828"/>
      <c r="H614" s="43"/>
      <c r="I614" s="691"/>
      <c r="J614" s="691"/>
      <c r="K614" s="691"/>
      <c r="L614" s="828"/>
      <c r="M614" s="691"/>
      <c r="N614" s="691"/>
      <c r="O614" s="691"/>
      <c r="P614" s="1762">
        <v>1.1000000000000001</v>
      </c>
      <c r="Q614" s="1762">
        <v>1.1000000000000001</v>
      </c>
      <c r="R614" s="43" t="s">
        <v>607</v>
      </c>
      <c r="S614" s="691"/>
      <c r="T614" s="691"/>
      <c r="U614" s="691"/>
      <c r="V614" s="43"/>
      <c r="W614" s="43"/>
      <c r="X614" s="43"/>
      <c r="Y614" s="1760"/>
      <c r="Z614" s="1762">
        <v>1.1000000000000001</v>
      </c>
      <c r="AA614" s="1761"/>
    </row>
    <row r="615" spans="1:27">
      <c r="A615" s="1755">
        <v>3</v>
      </c>
      <c r="B615" s="1744" t="s">
        <v>16050</v>
      </c>
      <c r="C615" s="1745" t="s">
        <v>4291</v>
      </c>
      <c r="D615" s="768"/>
      <c r="E615" s="1762">
        <v>0.9</v>
      </c>
      <c r="F615" s="828"/>
      <c r="G615" s="828"/>
      <c r="H615" s="828"/>
      <c r="I615" s="691"/>
      <c r="J615" s="691"/>
      <c r="K615" s="691"/>
      <c r="L615" s="828"/>
      <c r="M615" s="691"/>
      <c r="N615" s="691"/>
      <c r="O615" s="691"/>
      <c r="P615" s="1762">
        <v>0.9</v>
      </c>
      <c r="Q615" s="1762">
        <v>0.9</v>
      </c>
      <c r="R615" s="828" t="s">
        <v>607</v>
      </c>
      <c r="S615" s="691"/>
      <c r="T615" s="691"/>
      <c r="U615" s="691"/>
      <c r="V615" s="828"/>
      <c r="W615" s="828"/>
      <c r="X615" s="828"/>
      <c r="Y615" s="828"/>
      <c r="Z615" s="1760"/>
      <c r="AA615" s="1762">
        <v>0.9</v>
      </c>
    </row>
    <row r="616" spans="1:27">
      <c r="A616" s="1755">
        <v>4</v>
      </c>
      <c r="B616" s="1744" t="s">
        <v>16051</v>
      </c>
      <c r="C616" s="1745" t="s">
        <v>4293</v>
      </c>
      <c r="D616" s="768"/>
      <c r="E616" s="1762">
        <v>2</v>
      </c>
      <c r="F616" s="828"/>
      <c r="G616" s="828"/>
      <c r="H616" s="43"/>
      <c r="I616" s="691"/>
      <c r="J616" s="691"/>
      <c r="K616" s="691"/>
      <c r="L616" s="828"/>
      <c r="M616" s="691"/>
      <c r="N616" s="691"/>
      <c r="O616" s="691"/>
      <c r="P616" s="1762">
        <v>2</v>
      </c>
      <c r="Q616" s="1762">
        <v>2</v>
      </c>
      <c r="R616" s="43" t="s">
        <v>607</v>
      </c>
      <c r="S616" s="691"/>
      <c r="T616" s="691"/>
      <c r="U616" s="691"/>
      <c r="V616" s="43"/>
      <c r="W616" s="43"/>
      <c r="X616" s="43"/>
      <c r="Y616" s="1760"/>
      <c r="Z616" s="1762">
        <v>2</v>
      </c>
      <c r="AA616" s="1761"/>
    </row>
    <row r="617" spans="1:27">
      <c r="A617" s="1755">
        <v>5</v>
      </c>
      <c r="B617" s="1744" t="s">
        <v>16052</v>
      </c>
      <c r="C617" s="1745" t="s">
        <v>4296</v>
      </c>
      <c r="D617" s="768"/>
      <c r="E617" s="1762">
        <v>0.5</v>
      </c>
      <c r="F617" s="828"/>
      <c r="G617" s="828"/>
      <c r="H617" s="43"/>
      <c r="I617" s="691"/>
      <c r="J617" s="691"/>
      <c r="K617" s="691"/>
      <c r="L617" s="828"/>
      <c r="M617" s="691"/>
      <c r="N617" s="691"/>
      <c r="O617" s="691"/>
      <c r="P617" s="1762">
        <v>0.5</v>
      </c>
      <c r="Q617" s="1762">
        <v>0.5</v>
      </c>
      <c r="R617" s="43" t="s">
        <v>607</v>
      </c>
      <c r="S617" s="691"/>
      <c r="T617" s="691"/>
      <c r="U617" s="691"/>
      <c r="V617" s="43"/>
      <c r="W617" s="43"/>
      <c r="X617" s="43"/>
      <c r="Y617" s="1760"/>
      <c r="Z617" s="1760"/>
      <c r="AA617" s="1762">
        <v>0.5</v>
      </c>
    </row>
    <row r="618" spans="1:27">
      <c r="A618" s="1755">
        <v>6</v>
      </c>
      <c r="B618" s="1744" t="s">
        <v>16053</v>
      </c>
      <c r="C618" s="1745" t="s">
        <v>4298</v>
      </c>
      <c r="D618" s="768"/>
      <c r="E618" s="1762">
        <v>0.4</v>
      </c>
      <c r="F618" s="828"/>
      <c r="G618" s="828"/>
      <c r="H618" s="43"/>
      <c r="I618" s="691"/>
      <c r="J618" s="691"/>
      <c r="K618" s="691"/>
      <c r="L618" s="828"/>
      <c r="M618" s="691"/>
      <c r="N618" s="691"/>
      <c r="O618" s="691"/>
      <c r="P618" s="1762">
        <v>0.4</v>
      </c>
      <c r="Q618" s="1762">
        <v>0.4</v>
      </c>
      <c r="R618" s="43" t="s">
        <v>607</v>
      </c>
      <c r="S618" s="691"/>
      <c r="T618" s="691"/>
      <c r="U618" s="691"/>
      <c r="V618" s="43"/>
      <c r="W618" s="43"/>
      <c r="X618" s="43"/>
      <c r="Y618" s="1760"/>
      <c r="Z618" s="1760"/>
      <c r="AA618" s="1762">
        <v>0.4</v>
      </c>
    </row>
    <row r="619" spans="1:27">
      <c r="A619" s="1755">
        <v>7</v>
      </c>
      <c r="B619" s="1744" t="s">
        <v>16054</v>
      </c>
      <c r="C619" s="1745" t="s">
        <v>4300</v>
      </c>
      <c r="D619" s="768"/>
      <c r="E619" s="1762">
        <v>0.3</v>
      </c>
      <c r="F619" s="828"/>
      <c r="G619" s="828"/>
      <c r="H619" s="43"/>
      <c r="I619" s="691"/>
      <c r="J619" s="691"/>
      <c r="K619" s="691"/>
      <c r="L619" s="828"/>
      <c r="M619" s="691"/>
      <c r="N619" s="691"/>
      <c r="O619" s="691"/>
      <c r="P619" s="1762">
        <v>0.3</v>
      </c>
      <c r="Q619" s="1762">
        <v>0.3</v>
      </c>
      <c r="R619" s="43" t="s">
        <v>607</v>
      </c>
      <c r="S619" s="691"/>
      <c r="T619" s="691"/>
      <c r="U619" s="691"/>
      <c r="V619" s="43"/>
      <c r="W619" s="43"/>
      <c r="X619" s="43"/>
      <c r="Y619" s="1760"/>
      <c r="Z619" s="1760"/>
      <c r="AA619" s="1762">
        <v>0.3</v>
      </c>
    </row>
    <row r="620" spans="1:27">
      <c r="A620" s="1755">
        <v>8</v>
      </c>
      <c r="B620" s="1744" t="s">
        <v>16055</v>
      </c>
      <c r="C620" s="1745" t="s">
        <v>4302</v>
      </c>
      <c r="D620" s="768"/>
      <c r="E620" s="1762">
        <v>0.3</v>
      </c>
      <c r="F620" s="828"/>
      <c r="G620" s="828"/>
      <c r="H620" s="43"/>
      <c r="I620" s="691"/>
      <c r="J620" s="691"/>
      <c r="K620" s="691"/>
      <c r="L620" s="828"/>
      <c r="M620" s="691"/>
      <c r="N620" s="691"/>
      <c r="O620" s="691"/>
      <c r="P620" s="1762">
        <v>0.3</v>
      </c>
      <c r="Q620" s="1762">
        <v>0.3</v>
      </c>
      <c r="R620" s="43" t="s">
        <v>607</v>
      </c>
      <c r="S620" s="691"/>
      <c r="T620" s="691"/>
      <c r="U620" s="691"/>
      <c r="V620" s="43"/>
      <c r="W620" s="43"/>
      <c r="X620" s="43"/>
      <c r="Y620" s="1760"/>
      <c r="Z620" s="1760"/>
      <c r="AA620" s="1762">
        <v>0.3</v>
      </c>
    </row>
    <row r="621" spans="1:27">
      <c r="A621" s="1755">
        <v>9</v>
      </c>
      <c r="B621" s="1744" t="s">
        <v>16056</v>
      </c>
      <c r="C621" s="1745"/>
      <c r="D621" s="768"/>
      <c r="E621" s="828"/>
      <c r="F621" s="828"/>
      <c r="G621" s="828"/>
      <c r="H621" s="43"/>
      <c r="I621" s="691"/>
      <c r="J621" s="691"/>
      <c r="K621" s="691"/>
      <c r="L621" s="828"/>
      <c r="M621" s="691"/>
      <c r="N621" s="691"/>
      <c r="O621" s="691"/>
      <c r="P621" s="828"/>
      <c r="Q621" s="43"/>
      <c r="R621" s="43"/>
      <c r="S621" s="691"/>
      <c r="T621" s="691"/>
      <c r="U621" s="691"/>
      <c r="V621" s="43"/>
      <c r="W621" s="43"/>
      <c r="X621" s="43"/>
      <c r="Y621" s="1760"/>
      <c r="Z621" s="1760"/>
      <c r="AA621" s="1760"/>
    </row>
    <row r="622" spans="1:27">
      <c r="A622" s="1755"/>
      <c r="B622" s="1747" t="s">
        <v>16057</v>
      </c>
      <c r="C622" s="1745" t="s">
        <v>4304</v>
      </c>
      <c r="D622" s="768"/>
      <c r="E622" s="828">
        <v>0.98</v>
      </c>
      <c r="F622" s="828">
        <v>0.98</v>
      </c>
      <c r="G622" s="828"/>
      <c r="H622" s="43"/>
      <c r="I622" s="691"/>
      <c r="J622" s="691"/>
      <c r="K622" s="691"/>
      <c r="L622" s="828">
        <v>0.98</v>
      </c>
      <c r="M622" s="691"/>
      <c r="N622" s="691"/>
      <c r="O622" s="691"/>
      <c r="P622" s="828"/>
      <c r="Q622" s="43"/>
      <c r="R622" s="43" t="s">
        <v>55</v>
      </c>
      <c r="S622" s="691"/>
      <c r="T622" s="691"/>
      <c r="U622" s="691"/>
      <c r="V622" s="43"/>
      <c r="W622" s="43"/>
      <c r="X622" s="43"/>
      <c r="Y622" s="1760"/>
      <c r="Z622" s="828">
        <v>0.98</v>
      </c>
      <c r="AA622" s="1760"/>
    </row>
    <row r="623" spans="1:27">
      <c r="A623" s="1755"/>
      <c r="B623" s="1747" t="s">
        <v>16058</v>
      </c>
      <c r="C623" s="1745" t="s">
        <v>4371</v>
      </c>
      <c r="D623" s="768"/>
      <c r="E623" s="828">
        <v>0.38</v>
      </c>
      <c r="F623" s="828"/>
      <c r="G623" s="828"/>
      <c r="H623" s="43"/>
      <c r="I623" s="691"/>
      <c r="J623" s="691"/>
      <c r="K623" s="691"/>
      <c r="L623" s="828"/>
      <c r="M623" s="691"/>
      <c r="N623" s="691"/>
      <c r="O623" s="691"/>
      <c r="P623" s="828">
        <v>0.38</v>
      </c>
      <c r="Q623" s="828">
        <v>0.38</v>
      </c>
      <c r="R623" s="43" t="s">
        <v>607</v>
      </c>
      <c r="S623" s="691"/>
      <c r="T623" s="691"/>
      <c r="U623" s="691"/>
      <c r="V623" s="43"/>
      <c r="W623" s="43"/>
      <c r="X623" s="43"/>
      <c r="Y623" s="1760"/>
      <c r="Z623" s="1760"/>
      <c r="AA623" s="828">
        <v>0.38</v>
      </c>
    </row>
    <row r="624" spans="1:27">
      <c r="A624" s="1755"/>
      <c r="B624" s="1747" t="s">
        <v>16059</v>
      </c>
      <c r="C624" s="1745" t="s">
        <v>4373</v>
      </c>
      <c r="D624" s="768"/>
      <c r="E624" s="828">
        <v>0.47</v>
      </c>
      <c r="F624" s="828"/>
      <c r="G624" s="828"/>
      <c r="H624" s="43"/>
      <c r="I624" s="691"/>
      <c r="J624" s="691"/>
      <c r="K624" s="691"/>
      <c r="L624" s="828"/>
      <c r="M624" s="691"/>
      <c r="N624" s="691"/>
      <c r="O624" s="691"/>
      <c r="P624" s="828">
        <v>0.47</v>
      </c>
      <c r="Q624" s="828">
        <v>0.47</v>
      </c>
      <c r="R624" s="43" t="s">
        <v>607</v>
      </c>
      <c r="S624" s="691"/>
      <c r="T624" s="691"/>
      <c r="U624" s="691"/>
      <c r="V624" s="43"/>
      <c r="W624" s="43"/>
      <c r="X624" s="43"/>
      <c r="Y624" s="1760"/>
      <c r="Z624" s="1760"/>
      <c r="AA624" s="828">
        <v>0.47</v>
      </c>
    </row>
    <row r="625" spans="1:27">
      <c r="A625" s="1755"/>
      <c r="B625" s="1747" t="s">
        <v>16060</v>
      </c>
      <c r="C625" s="1745" t="s">
        <v>4375</v>
      </c>
      <c r="D625" s="768"/>
      <c r="E625" s="828">
        <v>0.93</v>
      </c>
      <c r="F625" s="828"/>
      <c r="G625" s="828"/>
      <c r="H625" s="43"/>
      <c r="I625" s="691"/>
      <c r="J625" s="691"/>
      <c r="K625" s="691"/>
      <c r="L625" s="828"/>
      <c r="M625" s="691"/>
      <c r="N625" s="691"/>
      <c r="O625" s="691"/>
      <c r="P625" s="828">
        <v>0.93</v>
      </c>
      <c r="Q625" s="828">
        <v>0.93</v>
      </c>
      <c r="R625" s="43" t="s">
        <v>607</v>
      </c>
      <c r="S625" s="691"/>
      <c r="T625" s="691"/>
      <c r="U625" s="691"/>
      <c r="V625" s="43"/>
      <c r="W625" s="43"/>
      <c r="X625" s="43"/>
      <c r="Y625" s="1760"/>
      <c r="Z625" s="1760"/>
      <c r="AA625" s="828">
        <v>0.93</v>
      </c>
    </row>
    <row r="626" spans="1:27">
      <c r="A626" s="1755"/>
      <c r="B626" s="1747" t="s">
        <v>16061</v>
      </c>
      <c r="C626" s="1745" t="s">
        <v>4377</v>
      </c>
      <c r="D626" s="768"/>
      <c r="E626" s="828">
        <v>0.44</v>
      </c>
      <c r="F626" s="828"/>
      <c r="G626" s="828"/>
      <c r="H626" s="43"/>
      <c r="I626" s="691"/>
      <c r="J626" s="691"/>
      <c r="K626" s="691"/>
      <c r="L626" s="828"/>
      <c r="M626" s="691"/>
      <c r="N626" s="691"/>
      <c r="O626" s="691"/>
      <c r="P626" s="828">
        <v>0.44</v>
      </c>
      <c r="Q626" s="828">
        <v>0.44</v>
      </c>
      <c r="R626" s="43" t="s">
        <v>607</v>
      </c>
      <c r="S626" s="691"/>
      <c r="T626" s="691"/>
      <c r="U626" s="691"/>
      <c r="V626" s="43"/>
      <c r="W626" s="43"/>
      <c r="X626" s="43"/>
      <c r="Y626" s="1760"/>
      <c r="Z626" s="1760"/>
      <c r="AA626" s="828">
        <v>0.44</v>
      </c>
    </row>
    <row r="627" spans="1:27">
      <c r="A627" s="1755"/>
      <c r="B627" s="1747" t="s">
        <v>16062</v>
      </c>
      <c r="C627" s="1745" t="s">
        <v>4379</v>
      </c>
      <c r="D627" s="768"/>
      <c r="E627" s="828">
        <v>0.53</v>
      </c>
      <c r="F627" s="828"/>
      <c r="G627" s="828"/>
      <c r="H627" s="43"/>
      <c r="I627" s="691"/>
      <c r="J627" s="691"/>
      <c r="K627" s="691"/>
      <c r="L627" s="828"/>
      <c r="M627" s="691"/>
      <c r="N627" s="691"/>
      <c r="O627" s="691"/>
      <c r="P627" s="828">
        <v>0.53</v>
      </c>
      <c r="Q627" s="828">
        <v>0.53</v>
      </c>
      <c r="R627" s="43" t="s">
        <v>607</v>
      </c>
      <c r="S627" s="691"/>
      <c r="T627" s="691"/>
      <c r="U627" s="691"/>
      <c r="V627" s="43"/>
      <c r="W627" s="43"/>
      <c r="X627" s="43"/>
      <c r="Y627" s="1760"/>
      <c r="Z627" s="1760"/>
      <c r="AA627" s="828">
        <v>0.53</v>
      </c>
    </row>
    <row r="628" spans="1:27">
      <c r="A628" s="1755">
        <v>10</v>
      </c>
      <c r="B628" s="1744" t="s">
        <v>16063</v>
      </c>
      <c r="C628" s="1745" t="s">
        <v>4306</v>
      </c>
      <c r="D628" s="768"/>
      <c r="E628" s="828">
        <v>0.48</v>
      </c>
      <c r="F628" s="828"/>
      <c r="G628" s="828"/>
      <c r="H628" s="43"/>
      <c r="I628" s="691"/>
      <c r="J628" s="691"/>
      <c r="K628" s="691"/>
      <c r="L628" s="828"/>
      <c r="M628" s="691"/>
      <c r="N628" s="691"/>
      <c r="O628" s="691"/>
      <c r="P628" s="828">
        <v>0.48</v>
      </c>
      <c r="Q628" s="828">
        <v>0.48</v>
      </c>
      <c r="R628" s="43" t="s">
        <v>607</v>
      </c>
      <c r="S628" s="691"/>
      <c r="T628" s="691"/>
      <c r="U628" s="691"/>
      <c r="V628" s="43"/>
      <c r="W628" s="43"/>
      <c r="X628" s="43"/>
      <c r="Y628" s="1760"/>
      <c r="Z628" s="1760"/>
      <c r="AA628" s="828">
        <v>0.48</v>
      </c>
    </row>
    <row r="629" spans="1:27">
      <c r="A629" s="1755">
        <v>11</v>
      </c>
      <c r="B629" s="1744" t="s">
        <v>16064</v>
      </c>
      <c r="C629" s="1745" t="s">
        <v>4308</v>
      </c>
      <c r="D629" s="768"/>
      <c r="E629" s="1762">
        <v>0.3</v>
      </c>
      <c r="F629" s="828"/>
      <c r="G629" s="828"/>
      <c r="H629" s="43"/>
      <c r="I629" s="691"/>
      <c r="J629" s="691"/>
      <c r="K629" s="691"/>
      <c r="L629" s="828"/>
      <c r="M629" s="691"/>
      <c r="N629" s="691"/>
      <c r="O629" s="691"/>
      <c r="P629" s="1762">
        <v>0.3</v>
      </c>
      <c r="Q629" s="1762">
        <v>0.3</v>
      </c>
      <c r="R629" s="43" t="s">
        <v>607</v>
      </c>
      <c r="S629" s="691"/>
      <c r="T629" s="691"/>
      <c r="U629" s="691"/>
      <c r="V629" s="43"/>
      <c r="W629" s="43"/>
      <c r="X629" s="43"/>
      <c r="Y629" s="1760"/>
      <c r="Z629" s="1760"/>
      <c r="AA629" s="1762">
        <v>0.3</v>
      </c>
    </row>
    <row r="630" spans="1:27">
      <c r="A630" s="1755">
        <v>12</v>
      </c>
      <c r="B630" s="1744" t="s">
        <v>16065</v>
      </c>
      <c r="C630" s="1745"/>
      <c r="D630" s="768"/>
      <c r="E630" s="828"/>
      <c r="F630" s="828"/>
      <c r="G630" s="828"/>
      <c r="H630" s="43"/>
      <c r="I630" s="691"/>
      <c r="J630" s="691"/>
      <c r="K630" s="691"/>
      <c r="L630" s="828"/>
      <c r="M630" s="691"/>
      <c r="N630" s="691"/>
      <c r="O630" s="691"/>
      <c r="P630" s="828"/>
      <c r="Q630" s="828"/>
      <c r="R630" s="43"/>
      <c r="S630" s="691"/>
      <c r="T630" s="691"/>
      <c r="U630" s="691"/>
      <c r="V630" s="43"/>
      <c r="W630" s="43"/>
      <c r="X630" s="43"/>
      <c r="Y630" s="1760"/>
      <c r="Z630" s="1760"/>
      <c r="AA630" s="1760"/>
    </row>
    <row r="631" spans="1:27">
      <c r="A631" s="1755"/>
      <c r="B631" s="1747" t="s">
        <v>777</v>
      </c>
      <c r="C631" s="1745" t="s">
        <v>4310</v>
      </c>
      <c r="D631" s="768"/>
      <c r="E631" s="828">
        <v>0.76</v>
      </c>
      <c r="F631" s="828"/>
      <c r="G631" s="828"/>
      <c r="H631" s="43"/>
      <c r="I631" s="691"/>
      <c r="J631" s="691"/>
      <c r="K631" s="691"/>
      <c r="L631" s="828"/>
      <c r="M631" s="691"/>
      <c r="N631" s="691"/>
      <c r="O631" s="691"/>
      <c r="P631" s="828">
        <v>0.76</v>
      </c>
      <c r="Q631" s="828">
        <v>0.76</v>
      </c>
      <c r="R631" s="43" t="s">
        <v>607</v>
      </c>
      <c r="S631" s="691"/>
      <c r="T631" s="691"/>
      <c r="U631" s="691"/>
      <c r="V631" s="43"/>
      <c r="W631" s="43"/>
      <c r="X631" s="43"/>
      <c r="Y631" s="1760"/>
      <c r="Z631" s="1760"/>
      <c r="AA631" s="828">
        <v>0.76</v>
      </c>
    </row>
    <row r="632" spans="1:27">
      <c r="A632" s="1755"/>
      <c r="B632" s="1747" t="s">
        <v>16066</v>
      </c>
      <c r="C632" s="1745" t="s">
        <v>4312</v>
      </c>
      <c r="D632" s="768"/>
      <c r="E632" s="828">
        <v>0.93</v>
      </c>
      <c r="F632" s="1762">
        <v>0.6</v>
      </c>
      <c r="G632" s="1762">
        <v>0.6</v>
      </c>
      <c r="H632" s="43"/>
      <c r="I632" s="691"/>
      <c r="J632" s="691"/>
      <c r="K632" s="691"/>
      <c r="L632" s="828"/>
      <c r="M632" s="691"/>
      <c r="N632" s="691"/>
      <c r="O632" s="691"/>
      <c r="P632" s="441">
        <v>0.33</v>
      </c>
      <c r="Q632" s="441">
        <v>0.33</v>
      </c>
      <c r="R632" s="43" t="s">
        <v>607</v>
      </c>
      <c r="S632" s="691"/>
      <c r="T632" s="691"/>
      <c r="U632" s="691"/>
      <c r="V632" s="43"/>
      <c r="W632" s="43"/>
      <c r="X632" s="43"/>
      <c r="Y632" s="1760"/>
      <c r="Z632" s="828">
        <v>0.93</v>
      </c>
      <c r="AA632" s="1760"/>
    </row>
    <row r="633" spans="1:27">
      <c r="A633" s="1755"/>
      <c r="B633" s="1747" t="s">
        <v>16067</v>
      </c>
      <c r="C633" s="1745" t="s">
        <v>4314</v>
      </c>
      <c r="D633" s="768"/>
      <c r="E633" s="1762">
        <v>0.7</v>
      </c>
      <c r="F633" s="828"/>
      <c r="G633" s="828"/>
      <c r="H633" s="43"/>
      <c r="I633" s="691"/>
      <c r="J633" s="691"/>
      <c r="K633" s="691"/>
      <c r="L633" s="828"/>
      <c r="M633" s="691"/>
      <c r="N633" s="691"/>
      <c r="O633" s="691"/>
      <c r="P633" s="1762">
        <v>0.7</v>
      </c>
      <c r="Q633" s="1762">
        <v>0.7</v>
      </c>
      <c r="R633" s="43" t="s">
        <v>607</v>
      </c>
      <c r="S633" s="691"/>
      <c r="T633" s="691"/>
      <c r="U633" s="691"/>
      <c r="V633" s="43"/>
      <c r="W633" s="43"/>
      <c r="X633" s="43"/>
      <c r="Y633" s="1760"/>
      <c r="Z633" s="1762">
        <v>0.7</v>
      </c>
      <c r="AA633" s="1760"/>
    </row>
    <row r="634" spans="1:27">
      <c r="A634" s="1755"/>
      <c r="B634" s="1747" t="s">
        <v>342</v>
      </c>
      <c r="C634" s="1745" t="s">
        <v>4316</v>
      </c>
      <c r="D634" s="768"/>
      <c r="E634" s="1762">
        <v>0.3</v>
      </c>
      <c r="F634" s="828"/>
      <c r="G634" s="828"/>
      <c r="H634" s="43"/>
      <c r="I634" s="691"/>
      <c r="J634" s="691"/>
      <c r="K634" s="691"/>
      <c r="L634" s="828"/>
      <c r="M634" s="691"/>
      <c r="N634" s="691"/>
      <c r="O634" s="691"/>
      <c r="P634" s="1762">
        <v>0.3</v>
      </c>
      <c r="Q634" s="1762">
        <v>0.3</v>
      </c>
      <c r="R634" s="43" t="s">
        <v>607</v>
      </c>
      <c r="S634" s="691"/>
      <c r="T634" s="691"/>
      <c r="U634" s="691"/>
      <c r="V634" s="43"/>
      <c r="W634" s="43"/>
      <c r="X634" s="43"/>
      <c r="Y634" s="1760"/>
      <c r="Z634" s="1762">
        <v>0.3</v>
      </c>
      <c r="AA634" s="1760"/>
    </row>
    <row r="635" spans="1:27">
      <c r="A635" s="1755"/>
      <c r="B635" s="1747" t="s">
        <v>7081</v>
      </c>
      <c r="C635" s="1745" t="s">
        <v>4318</v>
      </c>
      <c r="D635" s="768"/>
      <c r="E635" s="828">
        <v>0.17</v>
      </c>
      <c r="F635" s="828"/>
      <c r="G635" s="828"/>
      <c r="H635" s="43"/>
      <c r="I635" s="691"/>
      <c r="J635" s="691"/>
      <c r="K635" s="691"/>
      <c r="L635" s="828"/>
      <c r="M635" s="691"/>
      <c r="N635" s="691"/>
      <c r="O635" s="691"/>
      <c r="P635" s="828">
        <v>0.17</v>
      </c>
      <c r="Q635" s="828">
        <v>0.17</v>
      </c>
      <c r="R635" s="43" t="s">
        <v>607</v>
      </c>
      <c r="S635" s="691"/>
      <c r="T635" s="691"/>
      <c r="U635" s="691"/>
      <c r="V635" s="43"/>
      <c r="W635" s="43"/>
      <c r="X635" s="43"/>
      <c r="Y635" s="1760"/>
      <c r="Z635" s="828">
        <v>0.17</v>
      </c>
      <c r="AA635" s="1760"/>
    </row>
    <row r="636" spans="1:27">
      <c r="A636" s="1755"/>
      <c r="B636" s="1747" t="s">
        <v>16068</v>
      </c>
      <c r="C636" s="1745" t="s">
        <v>4320</v>
      </c>
      <c r="D636" s="768"/>
      <c r="E636" s="1762">
        <v>0.4</v>
      </c>
      <c r="F636" s="1762">
        <v>0.4</v>
      </c>
      <c r="G636" s="828">
        <v>0.23</v>
      </c>
      <c r="H636" s="43"/>
      <c r="I636" s="691"/>
      <c r="J636" s="691"/>
      <c r="K636" s="691"/>
      <c r="L636" s="828">
        <v>0.17</v>
      </c>
      <c r="M636" s="691"/>
      <c r="N636" s="691"/>
      <c r="O636" s="691"/>
      <c r="P636" s="828"/>
      <c r="Q636" s="828"/>
      <c r="R636" s="43" t="s">
        <v>55</v>
      </c>
      <c r="S636" s="691"/>
      <c r="T636" s="691"/>
      <c r="U636" s="691"/>
      <c r="V636" s="43"/>
      <c r="W636" s="43"/>
      <c r="X636" s="43"/>
      <c r="Y636" s="1760"/>
      <c r="Z636" s="1762">
        <v>0.4</v>
      </c>
      <c r="AA636" s="1760"/>
    </row>
    <row r="637" spans="1:27">
      <c r="A637" s="1755"/>
      <c r="B637" s="1747" t="s">
        <v>16069</v>
      </c>
      <c r="C637" s="1745" t="s">
        <v>4322</v>
      </c>
      <c r="D637" s="768"/>
      <c r="E637" s="828">
        <v>0.73</v>
      </c>
      <c r="F637" s="828"/>
      <c r="G637" s="828"/>
      <c r="H637" s="43"/>
      <c r="I637" s="691"/>
      <c r="J637" s="691"/>
      <c r="K637" s="691"/>
      <c r="L637" s="828"/>
      <c r="M637" s="691"/>
      <c r="N637" s="691"/>
      <c r="O637" s="691"/>
      <c r="P637" s="828">
        <v>0.73</v>
      </c>
      <c r="Q637" s="828">
        <v>0.73</v>
      </c>
      <c r="R637" s="43" t="s">
        <v>607</v>
      </c>
      <c r="S637" s="691"/>
      <c r="T637" s="691"/>
      <c r="U637" s="691"/>
      <c r="V637" s="43"/>
      <c r="W637" s="43"/>
      <c r="X637" s="43"/>
      <c r="Y637" s="1760"/>
      <c r="Z637" s="828">
        <v>0.73</v>
      </c>
      <c r="AA637" s="1760"/>
    </row>
    <row r="638" spans="1:27">
      <c r="A638" s="1755"/>
      <c r="B638" s="1747" t="s">
        <v>220</v>
      </c>
      <c r="C638" s="1745" t="s">
        <v>4381</v>
      </c>
      <c r="D638" s="768"/>
      <c r="E638" s="1762">
        <v>0.4</v>
      </c>
      <c r="F638" s="828"/>
      <c r="G638" s="828"/>
      <c r="H638" s="43"/>
      <c r="I638" s="691"/>
      <c r="J638" s="691"/>
      <c r="K638" s="691"/>
      <c r="L638" s="828"/>
      <c r="M638" s="691"/>
      <c r="N638" s="691"/>
      <c r="O638" s="691"/>
      <c r="P638" s="1762">
        <v>0.4</v>
      </c>
      <c r="Q638" s="1762">
        <v>0.4</v>
      </c>
      <c r="R638" s="43" t="s">
        <v>607</v>
      </c>
      <c r="S638" s="691"/>
      <c r="T638" s="691"/>
      <c r="U638" s="691"/>
      <c r="V638" s="43"/>
      <c r="W638" s="43"/>
      <c r="X638" s="43"/>
      <c r="Y638" s="1760"/>
      <c r="Z638" s="828"/>
      <c r="AA638" s="1762">
        <v>0.4</v>
      </c>
    </row>
    <row r="639" spans="1:27">
      <c r="A639" s="1755"/>
      <c r="B639" s="1747" t="s">
        <v>175</v>
      </c>
      <c r="C639" s="1745" t="s">
        <v>4383</v>
      </c>
      <c r="D639" s="768"/>
      <c r="E639" s="828">
        <v>0.45</v>
      </c>
      <c r="F639" s="828"/>
      <c r="G639" s="828"/>
      <c r="H639" s="43"/>
      <c r="I639" s="691"/>
      <c r="J639" s="691"/>
      <c r="K639" s="691"/>
      <c r="L639" s="828"/>
      <c r="M639" s="691"/>
      <c r="N639" s="691"/>
      <c r="O639" s="691"/>
      <c r="P639" s="828">
        <v>0.45</v>
      </c>
      <c r="Q639" s="828">
        <v>0.45</v>
      </c>
      <c r="R639" s="43" t="s">
        <v>607</v>
      </c>
      <c r="S639" s="691"/>
      <c r="T639" s="691"/>
      <c r="U639" s="691"/>
      <c r="V639" s="43"/>
      <c r="W639" s="43"/>
      <c r="X639" s="43"/>
      <c r="Y639" s="1760"/>
      <c r="Z639" s="828"/>
      <c r="AA639" s="828">
        <v>0.45</v>
      </c>
    </row>
    <row r="640" spans="1:27">
      <c r="A640" s="1755">
        <v>13</v>
      </c>
      <c r="B640" s="1744" t="s">
        <v>16070</v>
      </c>
      <c r="C640" s="1745" t="s">
        <v>4324</v>
      </c>
      <c r="D640" s="768"/>
      <c r="E640" s="828">
        <v>0.46</v>
      </c>
      <c r="F640" s="828"/>
      <c r="G640" s="828"/>
      <c r="H640" s="43"/>
      <c r="I640" s="691"/>
      <c r="J640" s="691"/>
      <c r="K640" s="691"/>
      <c r="L640" s="828"/>
      <c r="M640" s="691"/>
      <c r="N640" s="691"/>
      <c r="O640" s="691"/>
      <c r="P640" s="828">
        <v>0.46</v>
      </c>
      <c r="Q640" s="828">
        <v>0.46</v>
      </c>
      <c r="R640" s="43" t="s">
        <v>607</v>
      </c>
      <c r="S640" s="691"/>
      <c r="T640" s="691"/>
      <c r="U640" s="691"/>
      <c r="V640" s="43"/>
      <c r="W640" s="43"/>
      <c r="X640" s="43"/>
      <c r="Y640" s="1760"/>
      <c r="Z640" s="1760"/>
      <c r="AA640" s="828">
        <v>0.46</v>
      </c>
    </row>
    <row r="641" spans="1:27">
      <c r="A641" s="1755">
        <v>14</v>
      </c>
      <c r="B641" s="1744" t="s">
        <v>16071</v>
      </c>
      <c r="C641" s="1745" t="s">
        <v>4326</v>
      </c>
      <c r="D641" s="768"/>
      <c r="E641" s="1762">
        <v>1</v>
      </c>
      <c r="F641" s="1762">
        <v>0.5</v>
      </c>
      <c r="G641" s="828"/>
      <c r="H641" s="43"/>
      <c r="I641" s="691"/>
      <c r="J641" s="691"/>
      <c r="K641" s="691"/>
      <c r="L641" s="1762">
        <v>0.5</v>
      </c>
      <c r="M641" s="691"/>
      <c r="N641" s="691"/>
      <c r="O641" s="691"/>
      <c r="P641" s="1762">
        <v>0.5</v>
      </c>
      <c r="Q641" s="1762">
        <v>0.5</v>
      </c>
      <c r="R641" s="43" t="s">
        <v>607</v>
      </c>
      <c r="S641" s="691"/>
      <c r="T641" s="691"/>
      <c r="U641" s="691"/>
      <c r="V641" s="43"/>
      <c r="W641" s="43"/>
      <c r="X641" s="43"/>
      <c r="Y641" s="1760"/>
      <c r="Z641" s="1762">
        <v>1</v>
      </c>
      <c r="AA641" s="1760"/>
    </row>
    <row r="642" spans="1:27">
      <c r="A642" s="1755">
        <v>15</v>
      </c>
      <c r="B642" s="1744" t="s">
        <v>16072</v>
      </c>
      <c r="C642" s="1745" t="s">
        <v>4328</v>
      </c>
      <c r="D642" s="768"/>
      <c r="E642" s="1762">
        <v>0.6</v>
      </c>
      <c r="F642" s="828"/>
      <c r="G642" s="828"/>
      <c r="H642" s="43"/>
      <c r="I642" s="691"/>
      <c r="J642" s="691"/>
      <c r="K642" s="691"/>
      <c r="L642" s="828"/>
      <c r="M642" s="691"/>
      <c r="N642" s="691"/>
      <c r="O642" s="691"/>
      <c r="P642" s="1762">
        <v>0.6</v>
      </c>
      <c r="Q642" s="1762">
        <v>0.6</v>
      </c>
      <c r="R642" s="43" t="s">
        <v>607</v>
      </c>
      <c r="S642" s="691"/>
      <c r="T642" s="691"/>
      <c r="U642" s="691"/>
      <c r="V642" s="43"/>
      <c r="W642" s="43"/>
      <c r="X642" s="43"/>
      <c r="Y642" s="1760"/>
      <c r="Z642" s="1762">
        <v>0.6</v>
      </c>
      <c r="AA642" s="1760"/>
    </row>
    <row r="643" spans="1:27">
      <c r="A643" s="1755">
        <v>16</v>
      </c>
      <c r="B643" s="1744" t="s">
        <v>16073</v>
      </c>
      <c r="C643" s="1745"/>
      <c r="D643" s="768"/>
      <c r="E643" s="828"/>
      <c r="F643" s="828"/>
      <c r="G643" s="828"/>
      <c r="H643" s="43"/>
      <c r="I643" s="691"/>
      <c r="J643" s="691"/>
      <c r="K643" s="691"/>
      <c r="L643" s="828"/>
      <c r="M643" s="691"/>
      <c r="N643" s="691"/>
      <c r="O643" s="691"/>
      <c r="P643" s="828"/>
      <c r="Q643" s="43"/>
      <c r="R643" s="43"/>
      <c r="S643" s="691"/>
      <c r="T643" s="691"/>
      <c r="U643" s="691"/>
      <c r="V643" s="43"/>
      <c r="W643" s="43"/>
      <c r="X643" s="43"/>
      <c r="Y643" s="1760"/>
      <c r="Z643" s="1760"/>
      <c r="AA643" s="1760"/>
    </row>
    <row r="644" spans="1:27">
      <c r="A644" s="1755"/>
      <c r="B644" s="1747" t="s">
        <v>70</v>
      </c>
      <c r="C644" s="1745" t="s">
        <v>4330</v>
      </c>
      <c r="D644" s="768"/>
      <c r="E644" s="1762">
        <v>1.8</v>
      </c>
      <c r="F644" s="1762">
        <v>1.8</v>
      </c>
      <c r="G644" s="1762">
        <v>1.8</v>
      </c>
      <c r="H644" s="43"/>
      <c r="I644" s="691"/>
      <c r="J644" s="691"/>
      <c r="K644" s="691"/>
      <c r="L644" s="828"/>
      <c r="M644" s="691"/>
      <c r="N644" s="691"/>
      <c r="O644" s="691"/>
      <c r="P644" s="1762"/>
      <c r="Q644" s="1762">
        <v>1.4</v>
      </c>
      <c r="R644" s="43" t="s">
        <v>55</v>
      </c>
      <c r="S644" s="691"/>
      <c r="T644" s="691"/>
      <c r="U644" s="691"/>
      <c r="V644" s="43"/>
      <c r="W644" s="43"/>
      <c r="X644" s="43"/>
      <c r="Y644" s="1760"/>
      <c r="Z644" s="1762">
        <v>1.8</v>
      </c>
      <c r="AA644" s="1760"/>
    </row>
    <row r="645" spans="1:27">
      <c r="A645" s="1755"/>
      <c r="B645" s="1747" t="s">
        <v>16074</v>
      </c>
      <c r="C645" s="1745" t="s">
        <v>16075</v>
      </c>
      <c r="D645" s="768"/>
      <c r="E645" s="1762">
        <v>0.5</v>
      </c>
      <c r="F645" s="828"/>
      <c r="G645" s="828"/>
      <c r="H645" s="43"/>
      <c r="I645" s="691"/>
      <c r="J645" s="691"/>
      <c r="K645" s="691"/>
      <c r="L645" s="828"/>
      <c r="M645" s="691"/>
      <c r="N645" s="691"/>
      <c r="O645" s="691"/>
      <c r="P645" s="1762">
        <v>0.5</v>
      </c>
      <c r="Q645" s="1762">
        <v>0.5</v>
      </c>
      <c r="R645" s="43" t="s">
        <v>607</v>
      </c>
      <c r="S645" s="691"/>
      <c r="T645" s="691"/>
      <c r="U645" s="691"/>
      <c r="V645" s="43"/>
      <c r="W645" s="43"/>
      <c r="X645" s="43"/>
      <c r="Y645" s="1760"/>
      <c r="Z645" s="1762"/>
      <c r="AA645" s="1762">
        <v>0.5</v>
      </c>
    </row>
    <row r="646" spans="1:27">
      <c r="A646" s="1755"/>
      <c r="B646" s="1747" t="s">
        <v>16076</v>
      </c>
      <c r="C646" s="1745" t="s">
        <v>4385</v>
      </c>
      <c r="D646" s="768"/>
      <c r="E646" s="828">
        <v>0.15</v>
      </c>
      <c r="F646" s="828">
        <v>0.15</v>
      </c>
      <c r="G646" s="828"/>
      <c r="H646" s="828">
        <v>0.15</v>
      </c>
      <c r="I646" s="691"/>
      <c r="J646" s="691"/>
      <c r="K646" s="691"/>
      <c r="L646" s="828"/>
      <c r="M646" s="691"/>
      <c r="N646" s="691"/>
      <c r="O646" s="691"/>
      <c r="P646" s="828"/>
      <c r="Q646" s="43"/>
      <c r="R646" s="43" t="s">
        <v>55</v>
      </c>
      <c r="S646" s="691"/>
      <c r="T646" s="691"/>
      <c r="U646" s="691"/>
      <c r="V646" s="43"/>
      <c r="W646" s="43"/>
      <c r="X646" s="43"/>
      <c r="Y646" s="1760"/>
      <c r="Z646" s="1760"/>
      <c r="AA646" s="828">
        <v>0.15</v>
      </c>
    </row>
    <row r="647" spans="1:27">
      <c r="A647" s="1755"/>
      <c r="B647" s="1747" t="s">
        <v>16077</v>
      </c>
      <c r="C647" s="1745" t="s">
        <v>4387</v>
      </c>
      <c r="D647" s="768"/>
      <c r="E647" s="828">
        <v>0.12</v>
      </c>
      <c r="F647" s="828"/>
      <c r="G647" s="828"/>
      <c r="H647" s="43"/>
      <c r="I647" s="691"/>
      <c r="J647" s="691"/>
      <c r="K647" s="691"/>
      <c r="L647" s="828"/>
      <c r="M647" s="691"/>
      <c r="N647" s="691"/>
      <c r="O647" s="691"/>
      <c r="P647" s="828">
        <v>0.12</v>
      </c>
      <c r="Q647" s="828">
        <v>0.12</v>
      </c>
      <c r="R647" s="43" t="s">
        <v>607</v>
      </c>
      <c r="S647" s="691"/>
      <c r="T647" s="691"/>
      <c r="U647" s="691"/>
      <c r="V647" s="43"/>
      <c r="W647" s="43"/>
      <c r="X647" s="43"/>
      <c r="Y647" s="1760"/>
      <c r="Z647" s="1760"/>
      <c r="AA647" s="828">
        <v>0.12</v>
      </c>
    </row>
    <row r="648" spans="1:27">
      <c r="A648" s="1755"/>
      <c r="B648" s="1747" t="s">
        <v>16078</v>
      </c>
      <c r="C648" s="1745" t="s">
        <v>4389</v>
      </c>
      <c r="D648" s="768"/>
      <c r="E648" s="1762">
        <v>0.5</v>
      </c>
      <c r="F648" s="828"/>
      <c r="G648" s="828"/>
      <c r="H648" s="43"/>
      <c r="I648" s="691"/>
      <c r="J648" s="691"/>
      <c r="K648" s="691"/>
      <c r="L648" s="828"/>
      <c r="M648" s="691"/>
      <c r="N648" s="691"/>
      <c r="O648" s="691"/>
      <c r="P648" s="1762">
        <v>0.5</v>
      </c>
      <c r="Q648" s="1762">
        <v>0.5</v>
      </c>
      <c r="R648" s="43" t="s">
        <v>607</v>
      </c>
      <c r="S648" s="691"/>
      <c r="T648" s="691"/>
      <c r="U648" s="691"/>
      <c r="V648" s="43"/>
      <c r="W648" s="43"/>
      <c r="X648" s="43"/>
      <c r="Y648" s="1760"/>
      <c r="Z648" s="1760"/>
      <c r="AA648" s="1762">
        <v>0.5</v>
      </c>
    </row>
    <row r="649" spans="1:27">
      <c r="A649" s="1755"/>
      <c r="B649" s="1747" t="s">
        <v>16079</v>
      </c>
      <c r="C649" s="1745" t="s">
        <v>4391</v>
      </c>
      <c r="D649" s="768"/>
      <c r="E649" s="1762">
        <v>0.3</v>
      </c>
      <c r="F649" s="828"/>
      <c r="G649" s="828"/>
      <c r="H649" s="43"/>
      <c r="I649" s="691"/>
      <c r="J649" s="691"/>
      <c r="K649" s="691"/>
      <c r="L649" s="828"/>
      <c r="M649" s="691"/>
      <c r="N649" s="691"/>
      <c r="O649" s="691"/>
      <c r="P649" s="1762">
        <v>0.3</v>
      </c>
      <c r="Q649" s="1762">
        <v>0.3</v>
      </c>
      <c r="R649" s="43" t="s">
        <v>607</v>
      </c>
      <c r="S649" s="691"/>
      <c r="T649" s="691"/>
      <c r="U649" s="691"/>
      <c r="V649" s="43"/>
      <c r="W649" s="43"/>
      <c r="X649" s="43"/>
      <c r="Y649" s="1760"/>
      <c r="Z649" s="1760"/>
      <c r="AA649" s="1762">
        <v>0.3</v>
      </c>
    </row>
    <row r="650" spans="1:27">
      <c r="A650" s="1755"/>
      <c r="B650" s="1747" t="s">
        <v>16080</v>
      </c>
      <c r="C650" s="1745" t="s">
        <v>4393</v>
      </c>
      <c r="D650" s="768"/>
      <c r="E650" s="1762">
        <v>0.12</v>
      </c>
      <c r="F650" s="828"/>
      <c r="G650" s="828"/>
      <c r="H650" s="43"/>
      <c r="I650" s="691"/>
      <c r="J650" s="691"/>
      <c r="K650" s="691"/>
      <c r="L650" s="828"/>
      <c r="M650" s="691"/>
      <c r="N650" s="691"/>
      <c r="O650" s="691"/>
      <c r="P650" s="1762">
        <v>0.12</v>
      </c>
      <c r="Q650" s="1762">
        <v>0.12</v>
      </c>
      <c r="R650" s="43" t="s">
        <v>607</v>
      </c>
      <c r="S650" s="691"/>
      <c r="T650" s="691"/>
      <c r="U650" s="691"/>
      <c r="V650" s="43"/>
      <c r="W650" s="43"/>
      <c r="X650" s="43"/>
      <c r="Y650" s="1760"/>
      <c r="Z650" s="1760"/>
      <c r="AA650" s="1762">
        <v>0.12</v>
      </c>
    </row>
    <row r="651" spans="1:27">
      <c r="A651" s="1755"/>
      <c r="B651" s="1747" t="s">
        <v>16081</v>
      </c>
      <c r="C651" s="1745" t="s">
        <v>4409</v>
      </c>
      <c r="D651" s="768"/>
      <c r="E651" s="1762">
        <v>0.23</v>
      </c>
      <c r="F651" s="828"/>
      <c r="G651" s="828"/>
      <c r="H651" s="43"/>
      <c r="I651" s="691"/>
      <c r="J651" s="691"/>
      <c r="K651" s="691"/>
      <c r="L651" s="828"/>
      <c r="M651" s="691"/>
      <c r="N651" s="691"/>
      <c r="O651" s="691"/>
      <c r="P651" s="1762">
        <v>0.23</v>
      </c>
      <c r="Q651" s="1762">
        <v>0.23</v>
      </c>
      <c r="R651" s="43" t="s">
        <v>607</v>
      </c>
      <c r="S651" s="691"/>
      <c r="T651" s="691"/>
      <c r="U651" s="691"/>
      <c r="V651" s="43"/>
      <c r="W651" s="43"/>
      <c r="X651" s="43"/>
      <c r="Y651" s="1760"/>
      <c r="Z651" s="1760"/>
      <c r="AA651" s="1762">
        <v>0.23</v>
      </c>
    </row>
    <row r="652" spans="1:27">
      <c r="A652" s="1755"/>
      <c r="B652" s="1747" t="s">
        <v>16082</v>
      </c>
      <c r="C652" s="1745" t="s">
        <v>4411</v>
      </c>
      <c r="D652" s="768"/>
      <c r="E652" s="1762">
        <v>0.16</v>
      </c>
      <c r="F652" s="1762">
        <v>0.16</v>
      </c>
      <c r="G652" s="1762">
        <v>0.16</v>
      </c>
      <c r="H652" s="43"/>
      <c r="I652" s="691"/>
      <c r="J652" s="691"/>
      <c r="K652" s="691"/>
      <c r="L652" s="828"/>
      <c r="M652" s="691"/>
      <c r="N652" s="691"/>
      <c r="O652" s="691"/>
      <c r="P652" s="1762"/>
      <c r="Q652" s="1762">
        <v>0.16</v>
      </c>
      <c r="R652" s="43" t="s">
        <v>55</v>
      </c>
      <c r="S652" s="691"/>
      <c r="T652" s="691"/>
      <c r="U652" s="691"/>
      <c r="V652" s="43"/>
      <c r="W652" s="43"/>
      <c r="X652" s="43"/>
      <c r="Y652" s="1760"/>
      <c r="Z652" s="1760"/>
      <c r="AA652" s="1762">
        <v>0.16</v>
      </c>
    </row>
    <row r="653" spans="1:27">
      <c r="A653" s="1755">
        <v>17</v>
      </c>
      <c r="B653" s="1744" t="s">
        <v>16083</v>
      </c>
      <c r="C653" s="1745" t="s">
        <v>4332</v>
      </c>
      <c r="D653" s="768"/>
      <c r="E653" s="1762">
        <v>1</v>
      </c>
      <c r="F653" s="828"/>
      <c r="G653" s="828"/>
      <c r="H653" s="43"/>
      <c r="I653" s="691"/>
      <c r="J653" s="691"/>
      <c r="K653" s="691"/>
      <c r="L653" s="828"/>
      <c r="M653" s="691"/>
      <c r="N653" s="691"/>
      <c r="O653" s="691"/>
      <c r="P653" s="1762">
        <v>1</v>
      </c>
      <c r="Q653" s="1762">
        <v>1</v>
      </c>
      <c r="R653" s="43" t="s">
        <v>607</v>
      </c>
      <c r="S653" s="691"/>
      <c r="T653" s="691"/>
      <c r="U653" s="691"/>
      <c r="V653" s="43"/>
      <c r="W653" s="43"/>
      <c r="X653" s="43"/>
      <c r="Y653" s="1760"/>
      <c r="Z653" s="1760"/>
      <c r="AA653" s="1762">
        <v>1</v>
      </c>
    </row>
    <row r="654" spans="1:27">
      <c r="A654" s="1755">
        <v>18</v>
      </c>
      <c r="B654" s="1744" t="s">
        <v>16084</v>
      </c>
      <c r="C654" s="1745" t="s">
        <v>4334</v>
      </c>
      <c r="D654" s="768"/>
      <c r="E654" s="1762">
        <v>1.1000000000000001</v>
      </c>
      <c r="F654" s="828"/>
      <c r="G654" s="828"/>
      <c r="H654" s="43"/>
      <c r="I654" s="691"/>
      <c r="J654" s="691"/>
      <c r="K654" s="691"/>
      <c r="L654" s="828"/>
      <c r="M654" s="691"/>
      <c r="N654" s="691"/>
      <c r="O654" s="691"/>
      <c r="P654" s="1762">
        <v>1.1000000000000001</v>
      </c>
      <c r="Q654" s="1762">
        <v>1.1000000000000001</v>
      </c>
      <c r="R654" s="43" t="s">
        <v>607</v>
      </c>
      <c r="S654" s="691"/>
      <c r="T654" s="691"/>
      <c r="U654" s="691"/>
      <c r="V654" s="43"/>
      <c r="W654" s="43"/>
      <c r="X654" s="43"/>
      <c r="Y654" s="1760"/>
      <c r="Z654" s="1760"/>
      <c r="AA654" s="1762">
        <v>1.1000000000000001</v>
      </c>
    </row>
    <row r="655" spans="1:27">
      <c r="A655" s="1755">
        <v>19</v>
      </c>
      <c r="B655" s="1744" t="s">
        <v>16085</v>
      </c>
      <c r="C655" s="1745" t="s">
        <v>4336</v>
      </c>
      <c r="D655" s="768"/>
      <c r="E655" s="1762">
        <v>0.3</v>
      </c>
      <c r="F655" s="828"/>
      <c r="G655" s="828"/>
      <c r="H655" s="43"/>
      <c r="I655" s="691"/>
      <c r="J655" s="691"/>
      <c r="K655" s="691"/>
      <c r="L655" s="828"/>
      <c r="M655" s="691"/>
      <c r="N655" s="691"/>
      <c r="O655" s="691"/>
      <c r="P655" s="1762">
        <v>0.3</v>
      </c>
      <c r="Q655" s="1762">
        <v>0.3</v>
      </c>
      <c r="R655" s="43" t="s">
        <v>607</v>
      </c>
      <c r="S655" s="691"/>
      <c r="T655" s="691"/>
      <c r="U655" s="691"/>
      <c r="V655" s="43"/>
      <c r="W655" s="43"/>
      <c r="X655" s="43"/>
      <c r="Y655" s="1760"/>
      <c r="Z655" s="1760"/>
      <c r="AA655" s="1762">
        <v>0.3</v>
      </c>
    </row>
    <row r="656" spans="1:27">
      <c r="A656" s="1755">
        <v>20</v>
      </c>
      <c r="B656" s="1744" t="s">
        <v>16086</v>
      </c>
      <c r="C656" s="1745"/>
      <c r="D656" s="768"/>
      <c r="E656" s="828"/>
      <c r="F656" s="828"/>
      <c r="G656" s="828"/>
      <c r="H656" s="43"/>
      <c r="I656" s="691"/>
      <c r="J656" s="691"/>
      <c r="K656" s="691"/>
      <c r="L656" s="828"/>
      <c r="M656" s="691"/>
      <c r="N656" s="691"/>
      <c r="O656" s="691"/>
      <c r="P656" s="828"/>
      <c r="Q656" s="828"/>
      <c r="R656" s="43"/>
      <c r="S656" s="691"/>
      <c r="T656" s="691"/>
      <c r="U656" s="691"/>
      <c r="V656" s="43"/>
      <c r="W656" s="43"/>
      <c r="X656" s="43"/>
      <c r="Y656" s="1760"/>
      <c r="Z656" s="1760"/>
      <c r="AA656" s="1760"/>
    </row>
    <row r="657" spans="1:27">
      <c r="A657" s="1755"/>
      <c r="B657" s="1747" t="s">
        <v>16087</v>
      </c>
      <c r="C657" s="1745" t="s">
        <v>4338</v>
      </c>
      <c r="D657" s="768"/>
      <c r="E657" s="1762">
        <v>0.8</v>
      </c>
      <c r="F657" s="1762">
        <v>0.8</v>
      </c>
      <c r="G657" s="1762">
        <v>0.8</v>
      </c>
      <c r="H657" s="43"/>
      <c r="I657" s="691"/>
      <c r="J657" s="691"/>
      <c r="K657" s="691"/>
      <c r="L657" s="828"/>
      <c r="M657" s="691"/>
      <c r="N657" s="691"/>
      <c r="O657" s="691"/>
      <c r="P657" s="828"/>
      <c r="Q657" s="43"/>
      <c r="R657" s="43" t="s">
        <v>55</v>
      </c>
      <c r="S657" s="691"/>
      <c r="T657" s="691"/>
      <c r="U657" s="691"/>
      <c r="V657" s="43"/>
      <c r="W657" s="43"/>
      <c r="X657" s="43"/>
      <c r="Y657" s="1760"/>
      <c r="Z657" s="1762">
        <v>0.8</v>
      </c>
      <c r="AA657" s="1760"/>
    </row>
    <row r="658" spans="1:27">
      <c r="A658" s="1755"/>
      <c r="B658" s="1747" t="s">
        <v>597</v>
      </c>
      <c r="C658" s="1745" t="s">
        <v>4340</v>
      </c>
      <c r="D658" s="768"/>
      <c r="E658" s="828">
        <v>0.48</v>
      </c>
      <c r="F658" s="828">
        <v>0.48</v>
      </c>
      <c r="G658" s="828">
        <v>0.48</v>
      </c>
      <c r="H658" s="43"/>
      <c r="I658" s="691"/>
      <c r="J658" s="691"/>
      <c r="K658" s="691"/>
      <c r="L658" s="828"/>
      <c r="M658" s="691"/>
      <c r="N658" s="691"/>
      <c r="O658" s="691"/>
      <c r="P658" s="828"/>
      <c r="Q658" s="43"/>
      <c r="R658" s="43" t="s">
        <v>55</v>
      </c>
      <c r="S658" s="691"/>
      <c r="T658" s="691"/>
      <c r="U658" s="691"/>
      <c r="V658" s="43"/>
      <c r="W658" s="43"/>
      <c r="X658" s="43"/>
      <c r="Y658" s="1760"/>
      <c r="Z658" s="828">
        <v>0.48</v>
      </c>
      <c r="AA658" s="1760"/>
    </row>
    <row r="659" spans="1:27">
      <c r="A659" s="1755"/>
      <c r="B659" s="1747" t="s">
        <v>175</v>
      </c>
      <c r="C659" s="1745" t="s">
        <v>4342</v>
      </c>
      <c r="D659" s="768"/>
      <c r="E659" s="828">
        <v>0.75</v>
      </c>
      <c r="F659" s="1762">
        <v>0.2</v>
      </c>
      <c r="G659" s="1762">
        <v>0.2</v>
      </c>
      <c r="H659" s="43"/>
      <c r="I659" s="691"/>
      <c r="J659" s="691"/>
      <c r="K659" s="691"/>
      <c r="L659" s="828"/>
      <c r="M659" s="691"/>
      <c r="N659" s="691"/>
      <c r="O659" s="691"/>
      <c r="P659" s="828">
        <v>0.55000000000000004</v>
      </c>
      <c r="Q659" s="828">
        <v>0.55000000000000004</v>
      </c>
      <c r="R659" s="43" t="s">
        <v>607</v>
      </c>
      <c r="S659" s="691"/>
      <c r="T659" s="691"/>
      <c r="U659" s="691"/>
      <c r="V659" s="43"/>
      <c r="W659" s="43"/>
      <c r="X659" s="43"/>
      <c r="Y659" s="1760"/>
      <c r="Z659" s="828">
        <v>0.75</v>
      </c>
      <c r="AA659" s="1760"/>
    </row>
    <row r="660" spans="1:27">
      <c r="A660" s="1755"/>
      <c r="B660" s="1747" t="s">
        <v>7067</v>
      </c>
      <c r="C660" s="1745" t="s">
        <v>4344</v>
      </c>
      <c r="D660" s="768"/>
      <c r="E660" s="828">
        <v>0.23</v>
      </c>
      <c r="F660" s="828"/>
      <c r="G660" s="828"/>
      <c r="H660" s="43"/>
      <c r="I660" s="691"/>
      <c r="J660" s="691"/>
      <c r="K660" s="691"/>
      <c r="L660" s="828"/>
      <c r="M660" s="691"/>
      <c r="N660" s="691"/>
      <c r="O660" s="691"/>
      <c r="P660" s="828">
        <v>0.23</v>
      </c>
      <c r="Q660" s="828">
        <v>0.23</v>
      </c>
      <c r="R660" s="43" t="s">
        <v>607</v>
      </c>
      <c r="S660" s="691"/>
      <c r="T660" s="691"/>
      <c r="U660" s="691"/>
      <c r="V660" s="43"/>
      <c r="W660" s="43"/>
      <c r="X660" s="43"/>
      <c r="Y660" s="1760"/>
      <c r="Z660" s="1760"/>
      <c r="AA660" s="828">
        <v>0.23</v>
      </c>
    </row>
    <row r="661" spans="1:27">
      <c r="A661" s="1755"/>
      <c r="B661" s="1747" t="s">
        <v>342</v>
      </c>
      <c r="C661" s="1745" t="s">
        <v>4346</v>
      </c>
      <c r="D661" s="768"/>
      <c r="E661" s="828">
        <v>0.55000000000000004</v>
      </c>
      <c r="F661" s="828"/>
      <c r="G661" s="828"/>
      <c r="H661" s="43"/>
      <c r="I661" s="691"/>
      <c r="J661" s="691"/>
      <c r="K661" s="691"/>
      <c r="L661" s="828"/>
      <c r="M661" s="691"/>
      <c r="N661" s="691"/>
      <c r="O661" s="691"/>
      <c r="P661" s="828">
        <v>0.55000000000000004</v>
      </c>
      <c r="Q661" s="828">
        <v>0.55000000000000004</v>
      </c>
      <c r="R661" s="43" t="s">
        <v>607</v>
      </c>
      <c r="S661" s="691"/>
      <c r="T661" s="691"/>
      <c r="U661" s="691"/>
      <c r="V661" s="43"/>
      <c r="W661" s="43"/>
      <c r="X661" s="43"/>
      <c r="Y661" s="1760"/>
      <c r="Z661" s="1760"/>
      <c r="AA661" s="828">
        <v>0.55000000000000004</v>
      </c>
    </row>
    <row r="662" spans="1:27">
      <c r="A662" s="1755"/>
      <c r="B662" s="1747" t="s">
        <v>16088</v>
      </c>
      <c r="C662" s="1745" t="s">
        <v>4407</v>
      </c>
      <c r="D662" s="768"/>
      <c r="E662" s="828">
        <v>0.24</v>
      </c>
      <c r="F662" s="828"/>
      <c r="G662" s="828"/>
      <c r="H662" s="43"/>
      <c r="I662" s="691"/>
      <c r="J662" s="691"/>
      <c r="K662" s="691"/>
      <c r="L662" s="828"/>
      <c r="M662" s="691"/>
      <c r="N662" s="691"/>
      <c r="O662" s="691"/>
      <c r="P662" s="828">
        <v>0.24</v>
      </c>
      <c r="Q662" s="828">
        <v>0.24</v>
      </c>
      <c r="R662" s="43" t="s">
        <v>607</v>
      </c>
      <c r="S662" s="691"/>
      <c r="T662" s="691"/>
      <c r="U662" s="691"/>
      <c r="V662" s="43"/>
      <c r="W662" s="43"/>
      <c r="X662" s="43"/>
      <c r="Y662" s="1760"/>
      <c r="Z662" s="828">
        <v>0.24</v>
      </c>
      <c r="AA662" s="828"/>
    </row>
    <row r="663" spans="1:27">
      <c r="A663" s="1755">
        <v>21</v>
      </c>
      <c r="B663" s="1744" t="s">
        <v>16089</v>
      </c>
      <c r="C663" s="1745" t="s">
        <v>4395</v>
      </c>
      <c r="D663" s="768"/>
      <c r="E663" s="1762">
        <v>0.8</v>
      </c>
      <c r="F663" s="828"/>
      <c r="G663" s="828"/>
      <c r="H663" s="43"/>
      <c r="I663" s="691"/>
      <c r="J663" s="691"/>
      <c r="K663" s="691"/>
      <c r="L663" s="828"/>
      <c r="M663" s="691"/>
      <c r="N663" s="691"/>
      <c r="O663" s="691"/>
      <c r="P663" s="1762">
        <v>0.8</v>
      </c>
      <c r="Q663" s="1762">
        <v>0.8</v>
      </c>
      <c r="R663" s="43" t="s">
        <v>607</v>
      </c>
      <c r="S663" s="691"/>
      <c r="T663" s="691"/>
      <c r="U663" s="691"/>
      <c r="V663" s="43"/>
      <c r="W663" s="43"/>
      <c r="X663" s="43"/>
      <c r="Y663" s="1760"/>
      <c r="Z663" s="1760"/>
      <c r="AA663" s="1762">
        <v>0.8</v>
      </c>
    </row>
    <row r="664" spans="1:27">
      <c r="A664" s="1756">
        <v>22</v>
      </c>
      <c r="B664" s="1744" t="s">
        <v>16090</v>
      </c>
      <c r="C664" s="1745" t="s">
        <v>4348</v>
      </c>
      <c r="D664" s="768"/>
      <c r="E664" s="1762">
        <v>0.2</v>
      </c>
      <c r="F664" s="828"/>
      <c r="G664" s="828"/>
      <c r="H664" s="43"/>
      <c r="I664" s="691"/>
      <c r="J664" s="691"/>
      <c r="K664" s="691"/>
      <c r="L664" s="828"/>
      <c r="M664" s="691"/>
      <c r="N664" s="691"/>
      <c r="O664" s="691"/>
      <c r="P664" s="1762">
        <v>0.2</v>
      </c>
      <c r="Q664" s="1762">
        <v>0.2</v>
      </c>
      <c r="R664" s="43" t="s">
        <v>607</v>
      </c>
      <c r="S664" s="691"/>
      <c r="T664" s="691"/>
      <c r="U664" s="691"/>
      <c r="V664" s="43"/>
      <c r="W664" s="43"/>
      <c r="X664" s="43"/>
      <c r="Y664" s="1760"/>
      <c r="Z664" s="1760"/>
      <c r="AA664" s="1762">
        <v>0.2</v>
      </c>
    </row>
    <row r="665" spans="1:27">
      <c r="A665" s="1756">
        <v>23</v>
      </c>
      <c r="B665" s="1744" t="s">
        <v>16091</v>
      </c>
      <c r="C665" s="1745" t="s">
        <v>4350</v>
      </c>
      <c r="D665" s="768"/>
      <c r="E665" s="1762">
        <v>0.4</v>
      </c>
      <c r="F665" s="828"/>
      <c r="G665" s="828"/>
      <c r="H665" s="43"/>
      <c r="I665" s="691"/>
      <c r="J665" s="691"/>
      <c r="K665" s="691"/>
      <c r="L665" s="828"/>
      <c r="M665" s="691"/>
      <c r="N665" s="691"/>
      <c r="O665" s="691"/>
      <c r="P665" s="1762">
        <v>0.4</v>
      </c>
      <c r="Q665" s="1762">
        <v>0.4</v>
      </c>
      <c r="R665" s="43" t="s">
        <v>607</v>
      </c>
      <c r="S665" s="691"/>
      <c r="T665" s="691"/>
      <c r="U665" s="691"/>
      <c r="V665" s="43"/>
      <c r="W665" s="43"/>
      <c r="X665" s="43"/>
      <c r="Y665" s="1760"/>
      <c r="Z665" s="1760"/>
      <c r="AA665" s="1762">
        <v>0.4</v>
      </c>
    </row>
    <row r="666" spans="1:27">
      <c r="A666" s="1756">
        <v>24</v>
      </c>
      <c r="B666" s="1744" t="s">
        <v>16092</v>
      </c>
      <c r="C666" s="1745" t="s">
        <v>4352</v>
      </c>
      <c r="D666" s="768"/>
      <c r="E666" s="828">
        <v>2.72</v>
      </c>
      <c r="F666" s="828">
        <v>0.36</v>
      </c>
      <c r="G666" s="828">
        <v>0.36</v>
      </c>
      <c r="H666" s="43"/>
      <c r="I666" s="691"/>
      <c r="J666" s="691"/>
      <c r="K666" s="691"/>
      <c r="L666" s="828"/>
      <c r="M666" s="691"/>
      <c r="N666" s="691"/>
      <c r="O666" s="691"/>
      <c r="P666" s="828">
        <v>2.36</v>
      </c>
      <c r="Q666" s="828">
        <v>2.36</v>
      </c>
      <c r="R666" s="43" t="s">
        <v>607</v>
      </c>
      <c r="S666" s="691"/>
      <c r="T666" s="691"/>
      <c r="U666" s="691"/>
      <c r="V666" s="43"/>
      <c r="W666" s="43"/>
      <c r="X666" s="43"/>
      <c r="Y666" s="1760"/>
      <c r="Z666" s="828">
        <v>2.72</v>
      </c>
      <c r="AA666" s="1760"/>
    </row>
    <row r="667" spans="1:27">
      <c r="A667" s="1756">
        <v>25</v>
      </c>
      <c r="B667" s="1744" t="s">
        <v>16093</v>
      </c>
      <c r="C667" s="1745" t="s">
        <v>4354</v>
      </c>
      <c r="D667" s="768"/>
      <c r="E667" s="1762">
        <v>1.4</v>
      </c>
      <c r="F667" s="1762">
        <v>0.5</v>
      </c>
      <c r="G667" s="1762">
        <v>0.5</v>
      </c>
      <c r="H667" s="43"/>
      <c r="I667" s="691"/>
      <c r="J667" s="691"/>
      <c r="K667" s="691"/>
      <c r="L667" s="828"/>
      <c r="M667" s="691"/>
      <c r="N667" s="691"/>
      <c r="O667" s="691"/>
      <c r="P667" s="1762">
        <v>0.9</v>
      </c>
      <c r="Q667" s="1762">
        <v>0.9</v>
      </c>
      <c r="R667" s="43" t="s">
        <v>607</v>
      </c>
      <c r="S667" s="691"/>
      <c r="T667" s="691"/>
      <c r="U667" s="691"/>
      <c r="V667" s="43"/>
      <c r="W667" s="43"/>
      <c r="X667" s="43"/>
      <c r="Y667" s="1760"/>
      <c r="Z667" s="1762">
        <v>1.4</v>
      </c>
      <c r="AA667" s="1760"/>
    </row>
    <row r="668" spans="1:27">
      <c r="A668" s="1756">
        <v>26</v>
      </c>
      <c r="B668" s="1744" t="s">
        <v>16094</v>
      </c>
      <c r="C668" s="1745" t="s">
        <v>4359</v>
      </c>
      <c r="D668" s="768"/>
      <c r="E668" s="1762">
        <v>1.8</v>
      </c>
      <c r="F668" s="828"/>
      <c r="G668" s="828"/>
      <c r="H668" s="43"/>
      <c r="I668" s="691"/>
      <c r="J668" s="691"/>
      <c r="K668" s="691"/>
      <c r="L668" s="828"/>
      <c r="M668" s="691"/>
      <c r="N668" s="691"/>
      <c r="O668" s="691"/>
      <c r="P668" s="1762">
        <v>1.8</v>
      </c>
      <c r="Q668" s="1762">
        <v>1.8</v>
      </c>
      <c r="R668" s="43" t="s">
        <v>607</v>
      </c>
      <c r="S668" s="691"/>
      <c r="T668" s="691"/>
      <c r="U668" s="691"/>
      <c r="V668" s="43"/>
      <c r="W668" s="43"/>
      <c r="X668" s="43"/>
      <c r="Y668" s="1760"/>
      <c r="Z668" s="1762">
        <v>1.8</v>
      </c>
      <c r="AA668" s="1760"/>
    </row>
    <row r="669" spans="1:27">
      <c r="A669" s="1756">
        <v>27</v>
      </c>
      <c r="B669" s="1744" t="s">
        <v>16095</v>
      </c>
      <c r="C669" s="1745" t="s">
        <v>4361</v>
      </c>
      <c r="D669" s="768"/>
      <c r="E669" s="1762">
        <v>0.5</v>
      </c>
      <c r="F669" s="828"/>
      <c r="G669" s="828"/>
      <c r="H669" s="43"/>
      <c r="I669" s="691"/>
      <c r="J669" s="691"/>
      <c r="K669" s="691"/>
      <c r="L669" s="828"/>
      <c r="M669" s="691"/>
      <c r="N669" s="691"/>
      <c r="O669" s="691"/>
      <c r="P669" s="1762">
        <v>0.5</v>
      </c>
      <c r="Q669" s="1762">
        <v>0.5</v>
      </c>
      <c r="R669" s="43" t="s">
        <v>607</v>
      </c>
      <c r="S669" s="691"/>
      <c r="T669" s="691"/>
      <c r="U669" s="691"/>
      <c r="V669" s="43"/>
      <c r="W669" s="43"/>
      <c r="X669" s="43"/>
      <c r="Y669" s="1760"/>
      <c r="Z669" s="1760"/>
      <c r="AA669" s="1762">
        <v>0.5</v>
      </c>
    </row>
    <row r="670" spans="1:27">
      <c r="A670" s="1756">
        <v>28</v>
      </c>
      <c r="B670" s="1744" t="s">
        <v>16096</v>
      </c>
      <c r="C670" s="1745" t="s">
        <v>4363</v>
      </c>
      <c r="D670" s="768"/>
      <c r="E670" s="1762">
        <v>1.5</v>
      </c>
      <c r="F670" s="828"/>
      <c r="G670" s="828"/>
      <c r="H670" s="43"/>
      <c r="I670" s="691"/>
      <c r="J670" s="691"/>
      <c r="K670" s="691"/>
      <c r="L670" s="828"/>
      <c r="M670" s="691"/>
      <c r="N670" s="691"/>
      <c r="O670" s="691"/>
      <c r="P670" s="1762">
        <v>1.5</v>
      </c>
      <c r="Q670" s="1762">
        <v>1.5</v>
      </c>
      <c r="R670" s="43" t="s">
        <v>607</v>
      </c>
      <c r="S670" s="691"/>
      <c r="T670" s="691"/>
      <c r="U670" s="691"/>
      <c r="V670" s="43"/>
      <c r="W670" s="43"/>
      <c r="X670" s="43"/>
      <c r="Y670" s="1760"/>
      <c r="Z670" s="1762">
        <v>1.5</v>
      </c>
      <c r="AA670" s="1760"/>
    </row>
    <row r="671" spans="1:27">
      <c r="A671" s="1756">
        <v>29</v>
      </c>
      <c r="B671" s="1744" t="s">
        <v>16097</v>
      </c>
      <c r="C671" s="1745" t="s">
        <v>4365</v>
      </c>
      <c r="D671" s="768"/>
      <c r="E671" s="828">
        <v>0.53</v>
      </c>
      <c r="F671" s="828"/>
      <c r="G671" s="828"/>
      <c r="H671" s="43"/>
      <c r="I671" s="691"/>
      <c r="J671" s="691"/>
      <c r="K671" s="691"/>
      <c r="L671" s="828"/>
      <c r="M671" s="691"/>
      <c r="N671" s="691"/>
      <c r="O671" s="691"/>
      <c r="P671" s="828">
        <v>0.53</v>
      </c>
      <c r="Q671" s="828">
        <v>0.53</v>
      </c>
      <c r="R671" s="43" t="s">
        <v>607</v>
      </c>
      <c r="S671" s="691"/>
      <c r="T671" s="691"/>
      <c r="U671" s="691"/>
      <c r="V671" s="43"/>
      <c r="W671" s="43"/>
      <c r="X671" s="43"/>
      <c r="Y671" s="1760"/>
      <c r="Z671" s="1760"/>
      <c r="AA671" s="828">
        <v>0.53</v>
      </c>
    </row>
    <row r="672" spans="1:27">
      <c r="A672" s="1756">
        <v>30</v>
      </c>
      <c r="B672" s="1744" t="s">
        <v>16098</v>
      </c>
      <c r="C672" s="1745" t="s">
        <v>4367</v>
      </c>
      <c r="D672" s="768"/>
      <c r="E672" s="1762">
        <v>0.5</v>
      </c>
      <c r="F672" s="828"/>
      <c r="G672" s="828"/>
      <c r="H672" s="43"/>
      <c r="I672" s="691"/>
      <c r="J672" s="691"/>
      <c r="K672" s="691"/>
      <c r="L672" s="828"/>
      <c r="M672" s="691"/>
      <c r="N672" s="691"/>
      <c r="O672" s="691"/>
      <c r="P672" s="1762">
        <v>0.5</v>
      </c>
      <c r="Q672" s="1762">
        <v>0.5</v>
      </c>
      <c r="R672" s="43" t="s">
        <v>607</v>
      </c>
      <c r="S672" s="691"/>
      <c r="T672" s="691"/>
      <c r="U672" s="691"/>
      <c r="V672" s="43"/>
      <c r="W672" s="43"/>
      <c r="X672" s="43"/>
      <c r="Y672" s="1760"/>
      <c r="Z672" s="1760"/>
      <c r="AA672" s="1762">
        <v>0.5</v>
      </c>
    </row>
    <row r="673" spans="1:27">
      <c r="A673" s="1756">
        <v>31</v>
      </c>
      <c r="B673" s="1744" t="s">
        <v>16099</v>
      </c>
      <c r="C673" s="1745" t="s">
        <v>4369</v>
      </c>
      <c r="D673" s="768"/>
      <c r="E673" s="1762">
        <v>0.3</v>
      </c>
      <c r="F673" s="828"/>
      <c r="G673" s="828"/>
      <c r="H673" s="43"/>
      <c r="I673" s="691"/>
      <c r="J673" s="691"/>
      <c r="K673" s="691"/>
      <c r="L673" s="828"/>
      <c r="M673" s="691"/>
      <c r="N673" s="691"/>
      <c r="O673" s="691"/>
      <c r="P673" s="1762">
        <v>0.3</v>
      </c>
      <c r="Q673" s="1762">
        <v>0.3</v>
      </c>
      <c r="R673" s="43" t="s">
        <v>607</v>
      </c>
      <c r="S673" s="691"/>
      <c r="T673" s="691"/>
      <c r="U673" s="691"/>
      <c r="V673" s="43"/>
      <c r="W673" s="43"/>
      <c r="X673" s="43"/>
      <c r="Y673" s="1760"/>
      <c r="Z673" s="1760"/>
      <c r="AA673" s="1762">
        <v>0.3</v>
      </c>
    </row>
    <row r="674" spans="1:27">
      <c r="A674" s="1756">
        <v>32</v>
      </c>
      <c r="B674" s="1744" t="s">
        <v>16100</v>
      </c>
      <c r="C674" s="1745"/>
      <c r="D674" s="768"/>
      <c r="E674" s="1762"/>
      <c r="F674" s="828"/>
      <c r="G674" s="828"/>
      <c r="H674" s="43"/>
      <c r="I674" s="691"/>
      <c r="J674" s="691"/>
      <c r="K674" s="691"/>
      <c r="L674" s="828"/>
      <c r="M674" s="691"/>
      <c r="N674" s="691"/>
      <c r="O674" s="691"/>
      <c r="P674" s="1762"/>
      <c r="Q674" s="1762"/>
      <c r="R674" s="43"/>
      <c r="S674" s="691"/>
      <c r="T674" s="691"/>
      <c r="U674" s="691"/>
      <c r="V674" s="43"/>
      <c r="W674" s="43"/>
      <c r="X674" s="43"/>
      <c r="Y674" s="1760"/>
      <c r="Z674" s="1760"/>
      <c r="AA674" s="1762"/>
    </row>
    <row r="675" spans="1:27">
      <c r="A675" s="1756"/>
      <c r="B675" s="1747" t="s">
        <v>16101</v>
      </c>
      <c r="C675" s="1745" t="s">
        <v>4397</v>
      </c>
      <c r="D675" s="768"/>
      <c r="E675" s="1762">
        <v>0.55000000000000004</v>
      </c>
      <c r="F675" s="828"/>
      <c r="G675" s="828"/>
      <c r="H675" s="43"/>
      <c r="I675" s="691"/>
      <c r="J675" s="691"/>
      <c r="K675" s="691"/>
      <c r="L675" s="828"/>
      <c r="M675" s="691"/>
      <c r="N675" s="691"/>
      <c r="O675" s="691"/>
      <c r="P675" s="1762">
        <v>0.55000000000000004</v>
      </c>
      <c r="Q675" s="1762">
        <v>0.55000000000000004</v>
      </c>
      <c r="R675" s="43" t="s">
        <v>607</v>
      </c>
      <c r="S675" s="691"/>
      <c r="T675" s="691"/>
      <c r="U675" s="691"/>
      <c r="V675" s="43"/>
      <c r="W675" s="43"/>
      <c r="X675" s="43"/>
      <c r="Y675" s="1760"/>
      <c r="Z675" s="1760"/>
      <c r="AA675" s="1762">
        <v>0.55000000000000004</v>
      </c>
    </row>
    <row r="676" spans="1:27">
      <c r="A676" s="1756"/>
      <c r="B676" s="1747" t="s">
        <v>16102</v>
      </c>
      <c r="C676" s="1745" t="s">
        <v>4399</v>
      </c>
      <c r="D676" s="768"/>
      <c r="E676" s="1762">
        <v>0.51</v>
      </c>
      <c r="F676" s="828"/>
      <c r="G676" s="828"/>
      <c r="H676" s="43"/>
      <c r="I676" s="691"/>
      <c r="J676" s="691"/>
      <c r="K676" s="691"/>
      <c r="L676" s="828"/>
      <c r="M676" s="691"/>
      <c r="N676" s="691"/>
      <c r="O676" s="691"/>
      <c r="P676" s="1762">
        <v>0.51</v>
      </c>
      <c r="Q676" s="1762">
        <v>0.51</v>
      </c>
      <c r="R676" s="43" t="s">
        <v>607</v>
      </c>
      <c r="S676" s="691"/>
      <c r="T676" s="691"/>
      <c r="U676" s="691"/>
      <c r="V676" s="43"/>
      <c r="W676" s="43"/>
      <c r="X676" s="43"/>
      <c r="Y676" s="1760"/>
      <c r="Z676" s="1760"/>
      <c r="AA676" s="1762">
        <v>0.51</v>
      </c>
    </row>
    <row r="677" spans="1:27">
      <c r="A677" s="1756"/>
      <c r="B677" s="1747" t="s">
        <v>16103</v>
      </c>
      <c r="C677" s="1745" t="s">
        <v>4401</v>
      </c>
      <c r="D677" s="768"/>
      <c r="E677" s="1762">
        <v>0.14000000000000001</v>
      </c>
      <c r="F677" s="828"/>
      <c r="G677" s="828"/>
      <c r="H677" s="43"/>
      <c r="I677" s="691"/>
      <c r="J677" s="691"/>
      <c r="K677" s="691"/>
      <c r="L677" s="828"/>
      <c r="M677" s="691"/>
      <c r="N677" s="691"/>
      <c r="O677" s="691"/>
      <c r="P677" s="1762">
        <v>0.14000000000000001</v>
      </c>
      <c r="Q677" s="1762">
        <v>0.14000000000000001</v>
      </c>
      <c r="R677" s="43" t="s">
        <v>607</v>
      </c>
      <c r="S677" s="691"/>
      <c r="T677" s="691"/>
      <c r="U677" s="691"/>
      <c r="V677" s="43"/>
      <c r="W677" s="43"/>
      <c r="X677" s="43"/>
      <c r="Y677" s="1760"/>
      <c r="Z677" s="1760"/>
      <c r="AA677" s="1762">
        <v>0.14000000000000001</v>
      </c>
    </row>
    <row r="678" spans="1:27">
      <c r="A678" s="1756"/>
      <c r="B678" s="1747" t="s">
        <v>16104</v>
      </c>
      <c r="C678" s="1745" t="s">
        <v>4403</v>
      </c>
      <c r="D678" s="768"/>
      <c r="E678" s="1762">
        <v>0.25</v>
      </c>
      <c r="F678" s="828"/>
      <c r="G678" s="828"/>
      <c r="H678" s="43"/>
      <c r="I678" s="691"/>
      <c r="J678" s="691"/>
      <c r="K678" s="691"/>
      <c r="L678" s="828"/>
      <c r="M678" s="691"/>
      <c r="N678" s="691"/>
      <c r="O678" s="691"/>
      <c r="P678" s="1762">
        <v>0.25</v>
      </c>
      <c r="Q678" s="1762">
        <v>0.25</v>
      </c>
      <c r="R678" s="43" t="s">
        <v>607</v>
      </c>
      <c r="S678" s="691"/>
      <c r="T678" s="691"/>
      <c r="U678" s="691"/>
      <c r="V678" s="43"/>
      <c r="W678" s="43"/>
      <c r="X678" s="43"/>
      <c r="Y678" s="1760"/>
      <c r="Z678" s="1760"/>
      <c r="AA678" s="1762">
        <v>0.25</v>
      </c>
    </row>
    <row r="679" spans="1:27">
      <c r="A679" s="1756"/>
      <c r="B679" s="1747" t="s">
        <v>16105</v>
      </c>
      <c r="C679" s="1745" t="s">
        <v>4405</v>
      </c>
      <c r="D679" s="768"/>
      <c r="E679" s="1762">
        <v>0.18</v>
      </c>
      <c r="F679" s="828"/>
      <c r="G679" s="828"/>
      <c r="H679" s="43"/>
      <c r="I679" s="691"/>
      <c r="J679" s="691"/>
      <c r="K679" s="691"/>
      <c r="L679" s="828"/>
      <c r="M679" s="691"/>
      <c r="N679" s="691"/>
      <c r="O679" s="691"/>
      <c r="P679" s="1762">
        <v>0.18</v>
      </c>
      <c r="Q679" s="1762">
        <v>0.18</v>
      </c>
      <c r="R679" s="43" t="s">
        <v>607</v>
      </c>
      <c r="S679" s="691"/>
      <c r="T679" s="691"/>
      <c r="U679" s="691"/>
      <c r="V679" s="43"/>
      <c r="W679" s="43"/>
      <c r="X679" s="43"/>
      <c r="Y679" s="1760"/>
      <c r="Z679" s="1760"/>
      <c r="AA679" s="1762">
        <v>0.18</v>
      </c>
    </row>
    <row r="680" spans="1:27">
      <c r="A680" s="1756">
        <v>33</v>
      </c>
      <c r="B680" s="1744" t="s">
        <v>16106</v>
      </c>
      <c r="C680" s="1745" t="s">
        <v>4413</v>
      </c>
      <c r="D680" s="768"/>
      <c r="E680" s="1762">
        <v>0.24</v>
      </c>
      <c r="F680" s="828"/>
      <c r="G680" s="828"/>
      <c r="H680" s="43"/>
      <c r="I680" s="691"/>
      <c r="J680" s="691"/>
      <c r="K680" s="691"/>
      <c r="L680" s="828"/>
      <c r="M680" s="691"/>
      <c r="N680" s="691"/>
      <c r="O680" s="691"/>
      <c r="P680" s="1762">
        <v>0.24</v>
      </c>
      <c r="Q680" s="1762">
        <v>0.24</v>
      </c>
      <c r="R680" s="43" t="s">
        <v>607</v>
      </c>
      <c r="S680" s="691"/>
      <c r="T680" s="691"/>
      <c r="U680" s="691"/>
      <c r="V680" s="43"/>
      <c r="W680" s="43"/>
      <c r="X680" s="43"/>
      <c r="Y680" s="1760"/>
      <c r="Z680" s="1760"/>
      <c r="AA680" s="1762">
        <v>0.24</v>
      </c>
    </row>
    <row r="681" spans="1:27" s="421" customFormat="1" ht="30.75" customHeight="1">
      <c r="A681" s="1757"/>
      <c r="B681" s="1763" t="s">
        <v>16108</v>
      </c>
      <c r="C681" s="1764"/>
      <c r="D681" s="1764"/>
      <c r="E681" s="1765">
        <f>SUM(E613:E680)</f>
        <v>39.389999999999993</v>
      </c>
      <c r="F681" s="1765">
        <f t="shared" ref="F681:H681" si="101">SUM(F613:F680)</f>
        <v>7.5600000000000005</v>
      </c>
      <c r="G681" s="1765">
        <f t="shared" si="101"/>
        <v>5.76</v>
      </c>
      <c r="H681" s="1765">
        <f t="shared" si="101"/>
        <v>0.15</v>
      </c>
      <c r="I681" s="1765">
        <f t="shared" ref="I681" si="102">SUM(I613:I680)</f>
        <v>0</v>
      </c>
      <c r="J681" s="1765">
        <f t="shared" ref="J681:K681" si="103">SUM(J613:J680)</f>
        <v>0</v>
      </c>
      <c r="K681" s="1765">
        <f t="shared" si="103"/>
        <v>0</v>
      </c>
      <c r="L681" s="1765">
        <f>SUM(L613:L680)</f>
        <v>1.65</v>
      </c>
      <c r="M681" s="1765">
        <f t="shared" ref="M681" si="104">SUM(M613:M680)</f>
        <v>0</v>
      </c>
      <c r="N681" s="1765">
        <f t="shared" ref="N681" si="105">SUM(N613:N680)</f>
        <v>0</v>
      </c>
      <c r="O681" s="1765">
        <f t="shared" ref="O681" si="106">SUM(O613:O680)</f>
        <v>0</v>
      </c>
      <c r="P681" s="1765">
        <f t="shared" ref="P681" si="107">SUM(P613:P680)</f>
        <v>31.830000000000002</v>
      </c>
      <c r="Q681" s="1765">
        <f>SUM(Q613:Q680)</f>
        <v>34.020000000000003</v>
      </c>
      <c r="R681" s="1765">
        <f t="shared" ref="R681" si="108">SUM(R613:R680)</f>
        <v>0</v>
      </c>
      <c r="S681" s="1765">
        <f t="shared" ref="S681" si="109">SUM(S613:S680)</f>
        <v>0</v>
      </c>
      <c r="T681" s="1765">
        <f t="shared" ref="T681" si="110">SUM(T613:T680)</f>
        <v>0</v>
      </c>
      <c r="U681" s="1765">
        <f t="shared" ref="U681" si="111">SUM(U613:U680)</f>
        <v>0</v>
      </c>
      <c r="V681" s="1765">
        <f t="shared" ref="V681" si="112">SUM(V613:V680)</f>
        <v>0</v>
      </c>
      <c r="W681" s="1765">
        <f t="shared" ref="W681" si="113">SUM(W613:W680)</f>
        <v>0</v>
      </c>
      <c r="X681" s="1765">
        <f>SUM(X613:X680)</f>
        <v>0</v>
      </c>
      <c r="Y681" s="1765">
        <f t="shared" ref="Y681" si="114">SUM(Y613:Y680)</f>
        <v>0</v>
      </c>
      <c r="Z681" s="1765">
        <f t="shared" ref="Z681" si="115">SUM(Z613:Z680)</f>
        <v>21.03</v>
      </c>
      <c r="AA681" s="1765">
        <f t="shared" ref="AA681" si="116">SUM(AA613:AA680)</f>
        <v>18.360000000000003</v>
      </c>
    </row>
    <row r="682" spans="1:27" ht="23.25" customHeight="1">
      <c r="A682" s="1772"/>
      <c r="B682" s="65" t="s">
        <v>4478</v>
      </c>
      <c r="C682" s="1769"/>
      <c r="D682" s="1770"/>
      <c r="E682" s="1770"/>
      <c r="F682" s="1770"/>
      <c r="G682" s="1770"/>
      <c r="H682" s="1770"/>
      <c r="I682" s="1770"/>
      <c r="J682" s="1770"/>
      <c r="K682" s="1770"/>
      <c r="L682" s="1770"/>
      <c r="M682" s="1770"/>
      <c r="N682" s="1770"/>
      <c r="O682" s="1770"/>
      <c r="P682" s="1770"/>
      <c r="Q682" s="1770"/>
      <c r="R682" s="1770"/>
      <c r="S682" s="1770"/>
      <c r="T682" s="1770"/>
      <c r="U682" s="1770"/>
      <c r="V682" s="1770"/>
      <c r="W682" s="1770"/>
      <c r="X682" s="1770"/>
      <c r="Y682" s="1770"/>
      <c r="Z682" s="1770"/>
      <c r="AA682" s="1771"/>
    </row>
    <row r="683" spans="1:27">
      <c r="A683" s="1773"/>
      <c r="B683" s="1766" t="s">
        <v>16109</v>
      </c>
      <c r="C683" s="1779"/>
      <c r="D683" s="1768"/>
      <c r="E683" s="1768"/>
      <c r="F683" s="1768"/>
      <c r="G683" s="1768"/>
      <c r="H683" s="1768"/>
      <c r="I683" s="70"/>
      <c r="J683" s="70"/>
      <c r="K683" s="70"/>
      <c r="L683" s="70"/>
      <c r="M683" s="70"/>
      <c r="N683" s="70"/>
      <c r="O683" s="70"/>
      <c r="P683" s="70"/>
      <c r="Q683" s="70"/>
      <c r="R683" s="70"/>
      <c r="S683" s="70"/>
      <c r="T683" s="70"/>
      <c r="U683" s="70"/>
      <c r="V683" s="70"/>
      <c r="W683" s="70"/>
      <c r="X683" s="70"/>
      <c r="Y683" s="70"/>
      <c r="Z683" s="70"/>
      <c r="AA683" s="71"/>
    </row>
    <row r="684" spans="1:27">
      <c r="A684" s="1774">
        <v>1</v>
      </c>
      <c r="B684" s="1766" t="s">
        <v>1024</v>
      </c>
      <c r="C684" s="1780" t="s">
        <v>16110</v>
      </c>
      <c r="D684" s="1767"/>
      <c r="E684" s="1767">
        <v>0.9</v>
      </c>
      <c r="F684" s="1767"/>
      <c r="G684" s="1767"/>
      <c r="H684" s="1782"/>
      <c r="I684" s="2"/>
      <c r="J684" s="2"/>
      <c r="K684" s="2"/>
      <c r="L684" s="1782"/>
      <c r="M684" s="2"/>
      <c r="N684" s="2"/>
      <c r="O684" s="2"/>
      <c r="P684" s="1782">
        <v>0.9</v>
      </c>
      <c r="Q684" s="1782">
        <v>0.9</v>
      </c>
      <c r="R684" s="1782"/>
      <c r="S684" s="2"/>
      <c r="T684" s="2"/>
      <c r="U684" s="2"/>
      <c r="V684" s="1782"/>
      <c r="W684" s="1766"/>
      <c r="X684" s="1766"/>
      <c r="Y684" s="1766">
        <v>0.9</v>
      </c>
      <c r="Z684" s="1766"/>
      <c r="AA684" s="1782"/>
    </row>
    <row r="685" spans="1:27">
      <c r="A685" s="1774">
        <v>2</v>
      </c>
      <c r="B685" s="1766" t="s">
        <v>7555</v>
      </c>
      <c r="C685" s="1780" t="s">
        <v>16111</v>
      </c>
      <c r="D685" s="1767"/>
      <c r="E685" s="1767">
        <v>1</v>
      </c>
      <c r="F685" s="1767"/>
      <c r="G685" s="1767"/>
      <c r="H685" s="1782"/>
      <c r="I685" s="2"/>
      <c r="J685" s="2"/>
      <c r="K685" s="2"/>
      <c r="L685" s="1782"/>
      <c r="M685" s="2"/>
      <c r="N685" s="2"/>
      <c r="O685" s="2"/>
      <c r="P685" s="1782">
        <v>1</v>
      </c>
      <c r="Q685" s="1782">
        <v>1</v>
      </c>
      <c r="R685" s="1782"/>
      <c r="S685" s="2"/>
      <c r="T685" s="2"/>
      <c r="U685" s="2"/>
      <c r="V685" s="1782"/>
      <c r="W685" s="1767"/>
      <c r="X685" s="1767"/>
      <c r="Y685" s="1767">
        <v>1</v>
      </c>
      <c r="Z685" s="1767"/>
      <c r="AA685" s="1783"/>
    </row>
    <row r="686" spans="1:27">
      <c r="A686" s="1775">
        <v>3</v>
      </c>
      <c r="B686" s="1766" t="s">
        <v>810</v>
      </c>
      <c r="C686" s="1780" t="s">
        <v>16112</v>
      </c>
      <c r="D686" s="1767"/>
      <c r="E686" s="1767">
        <v>1.5</v>
      </c>
      <c r="F686" s="1767">
        <v>1.5</v>
      </c>
      <c r="G686" s="1767">
        <v>1.5</v>
      </c>
      <c r="H686" s="1782"/>
      <c r="I686" s="2"/>
      <c r="J686" s="2"/>
      <c r="K686" s="2"/>
      <c r="L686" s="1782"/>
      <c r="M686" s="2"/>
      <c r="N686" s="2"/>
      <c r="O686" s="2"/>
      <c r="P686" s="1782"/>
      <c r="Q686" s="1782"/>
      <c r="R686" s="1782"/>
      <c r="S686" s="2"/>
      <c r="T686" s="2"/>
      <c r="U686" s="2"/>
      <c r="V686" s="1782"/>
      <c r="W686" s="1767"/>
      <c r="X686" s="1767"/>
      <c r="Y686" s="1767">
        <v>1.5</v>
      </c>
      <c r="Z686" s="1767"/>
      <c r="AA686" s="1783"/>
    </row>
    <row r="687" spans="1:27">
      <c r="A687" s="1774">
        <v>4</v>
      </c>
      <c r="B687" s="1766" t="s">
        <v>11460</v>
      </c>
      <c r="C687" s="1780" t="s">
        <v>16113</v>
      </c>
      <c r="D687" s="1767"/>
      <c r="E687" s="1767">
        <v>0.8</v>
      </c>
      <c r="F687" s="1767">
        <v>0.5</v>
      </c>
      <c r="G687" s="1767"/>
      <c r="H687" s="1782"/>
      <c r="I687" s="2"/>
      <c r="J687" s="2"/>
      <c r="K687" s="2"/>
      <c r="L687" s="1782">
        <v>0.5</v>
      </c>
      <c r="M687" s="2"/>
      <c r="N687" s="2"/>
      <c r="O687" s="2"/>
      <c r="P687" s="1782">
        <v>0.3</v>
      </c>
      <c r="Q687" s="1782">
        <v>0.3</v>
      </c>
      <c r="R687" s="1782"/>
      <c r="S687" s="2"/>
      <c r="T687" s="2"/>
      <c r="U687" s="2"/>
      <c r="V687" s="1782"/>
      <c r="W687" s="1767"/>
      <c r="X687" s="1767"/>
      <c r="Y687" s="1767">
        <v>0.8</v>
      </c>
      <c r="Z687" s="1767"/>
      <c r="AA687" s="1783"/>
    </row>
    <row r="688" spans="1:27">
      <c r="A688" s="1774">
        <v>5</v>
      </c>
      <c r="B688" s="1766" t="s">
        <v>16114</v>
      </c>
      <c r="C688" s="1780" t="s">
        <v>16115</v>
      </c>
      <c r="D688" s="1767"/>
      <c r="E688" s="1767">
        <v>0.7</v>
      </c>
      <c r="F688" s="1767">
        <v>0.6</v>
      </c>
      <c r="G688" s="1767"/>
      <c r="H688" s="1782"/>
      <c r="I688" s="2"/>
      <c r="J688" s="2"/>
      <c r="K688" s="2"/>
      <c r="L688" s="1782">
        <v>0.6</v>
      </c>
      <c r="M688" s="2"/>
      <c r="N688" s="2"/>
      <c r="O688" s="2"/>
      <c r="P688" s="1782">
        <v>0.1</v>
      </c>
      <c r="Q688" s="1782">
        <v>0.1</v>
      </c>
      <c r="R688" s="1782"/>
      <c r="S688" s="2"/>
      <c r="T688" s="2"/>
      <c r="U688" s="2"/>
      <c r="V688" s="1782"/>
      <c r="W688" s="1767"/>
      <c r="X688" s="1767"/>
      <c r="Y688" s="1767">
        <v>0.7</v>
      </c>
      <c r="Z688" s="1767"/>
      <c r="AA688" s="1783"/>
    </row>
    <row r="689" spans="1:27">
      <c r="A689" s="1774">
        <v>6</v>
      </c>
      <c r="B689" s="1766" t="s">
        <v>16116</v>
      </c>
      <c r="C689" s="1780" t="s">
        <v>16117</v>
      </c>
      <c r="D689" s="1767"/>
      <c r="E689" s="1767">
        <v>0.8</v>
      </c>
      <c r="F689" s="1767"/>
      <c r="G689" s="1767"/>
      <c r="H689" s="1782"/>
      <c r="I689" s="2"/>
      <c r="J689" s="2"/>
      <c r="K689" s="2"/>
      <c r="L689" s="1782"/>
      <c r="M689" s="2"/>
      <c r="N689" s="2"/>
      <c r="O689" s="2"/>
      <c r="P689" s="1782">
        <v>0.8</v>
      </c>
      <c r="Q689" s="1782">
        <v>0.8</v>
      </c>
      <c r="R689" s="1782"/>
      <c r="S689" s="2"/>
      <c r="T689" s="2"/>
      <c r="U689" s="2"/>
      <c r="V689" s="1782"/>
      <c r="W689" s="1767"/>
      <c r="X689" s="1767"/>
      <c r="Y689" s="1767">
        <v>0.8</v>
      </c>
      <c r="Z689" s="1767"/>
      <c r="AA689" s="1783"/>
    </row>
    <row r="690" spans="1:27">
      <c r="A690" s="1774">
        <v>7</v>
      </c>
      <c r="B690" s="1766" t="s">
        <v>16118</v>
      </c>
      <c r="C690" s="1780" t="s">
        <v>16119</v>
      </c>
      <c r="D690" s="1767"/>
      <c r="E690" s="1767">
        <v>1.2</v>
      </c>
      <c r="F690" s="1767">
        <v>1.2</v>
      </c>
      <c r="G690" s="1767"/>
      <c r="H690" s="1782"/>
      <c r="I690" s="2"/>
      <c r="J690" s="2"/>
      <c r="K690" s="2"/>
      <c r="L690" s="1782">
        <v>1.2</v>
      </c>
      <c r="M690" s="2"/>
      <c r="N690" s="2"/>
      <c r="O690" s="2"/>
      <c r="P690" s="1782"/>
      <c r="Q690" s="1782"/>
      <c r="R690" s="1782"/>
      <c r="S690" s="2"/>
      <c r="T690" s="2"/>
      <c r="U690" s="2"/>
      <c r="V690" s="1782"/>
      <c r="W690" s="1767"/>
      <c r="X690" s="1767"/>
      <c r="Y690" s="1767">
        <v>1.2</v>
      </c>
      <c r="Z690" s="1767"/>
      <c r="AA690" s="1783"/>
    </row>
    <row r="691" spans="1:27">
      <c r="A691" s="1774">
        <v>8</v>
      </c>
      <c r="B691" s="1766" t="s">
        <v>787</v>
      </c>
      <c r="C691" s="1780" t="s">
        <v>16120</v>
      </c>
      <c r="D691" s="1767"/>
      <c r="E691" s="1767">
        <v>1.1000000000000001</v>
      </c>
      <c r="F691" s="1767"/>
      <c r="G691" s="1767"/>
      <c r="H691" s="1782"/>
      <c r="I691" s="2"/>
      <c r="J691" s="2"/>
      <c r="K691" s="2"/>
      <c r="L691" s="1782"/>
      <c r="M691" s="2"/>
      <c r="N691" s="2"/>
      <c r="O691" s="2"/>
      <c r="P691" s="1782">
        <v>1.1000000000000001</v>
      </c>
      <c r="Q691" s="1782">
        <v>1.1000000000000001</v>
      </c>
      <c r="R691" s="1782"/>
      <c r="S691" s="2"/>
      <c r="T691" s="2"/>
      <c r="U691" s="2"/>
      <c r="V691" s="1782"/>
      <c r="W691" s="1767"/>
      <c r="X691" s="1767"/>
      <c r="Y691" s="1767">
        <v>1.1000000000000001</v>
      </c>
      <c r="Z691" s="1767"/>
      <c r="AA691" s="1783"/>
    </row>
    <row r="692" spans="1:27">
      <c r="A692" s="1774">
        <v>9</v>
      </c>
      <c r="B692" s="1766" t="s">
        <v>7481</v>
      </c>
      <c r="C692" s="1780" t="s">
        <v>16121</v>
      </c>
      <c r="D692" s="1767"/>
      <c r="E692" s="1767">
        <v>1.5</v>
      </c>
      <c r="F692" s="1767"/>
      <c r="G692" s="1767"/>
      <c r="H692" s="1782"/>
      <c r="I692" s="2"/>
      <c r="J692" s="2"/>
      <c r="K692" s="2"/>
      <c r="L692" s="1782"/>
      <c r="M692" s="2"/>
      <c r="N692" s="2"/>
      <c r="O692" s="2"/>
      <c r="P692" s="1782">
        <v>1.5</v>
      </c>
      <c r="Q692" s="1782">
        <v>1.5</v>
      </c>
      <c r="R692" s="1782"/>
      <c r="S692" s="2"/>
      <c r="T692" s="2"/>
      <c r="U692" s="2"/>
      <c r="V692" s="1782"/>
      <c r="W692" s="1767"/>
      <c r="X692" s="1767"/>
      <c r="Y692" s="1767"/>
      <c r="Z692" s="1767"/>
      <c r="AA692" s="1783">
        <v>1.5</v>
      </c>
    </row>
    <row r="693" spans="1:27">
      <c r="A693" s="1774">
        <v>10</v>
      </c>
      <c r="B693" s="1766" t="s">
        <v>10936</v>
      </c>
      <c r="C693" s="1780" t="s">
        <v>16122</v>
      </c>
      <c r="D693" s="1767"/>
      <c r="E693" s="1767">
        <v>0.5</v>
      </c>
      <c r="F693" s="1767"/>
      <c r="G693" s="1767"/>
      <c r="H693" s="1782"/>
      <c r="I693" s="2"/>
      <c r="J693" s="2"/>
      <c r="K693" s="2"/>
      <c r="L693" s="1782"/>
      <c r="M693" s="2"/>
      <c r="N693" s="2"/>
      <c r="O693" s="2"/>
      <c r="P693" s="1782">
        <v>0.5</v>
      </c>
      <c r="Q693" s="1782">
        <v>0.5</v>
      </c>
      <c r="R693" s="1782"/>
      <c r="S693" s="2"/>
      <c r="T693" s="2"/>
      <c r="U693" s="2"/>
      <c r="V693" s="1782"/>
      <c r="W693" s="1767"/>
      <c r="X693" s="1767"/>
      <c r="Y693" s="1767"/>
      <c r="Z693" s="1767"/>
      <c r="AA693" s="1783">
        <v>0.5</v>
      </c>
    </row>
    <row r="694" spans="1:27">
      <c r="A694" s="1774">
        <v>11</v>
      </c>
      <c r="B694" s="1766" t="s">
        <v>16123</v>
      </c>
      <c r="C694" s="1780" t="s">
        <v>16124</v>
      </c>
      <c r="D694" s="1767"/>
      <c r="E694" s="1767">
        <v>0.7</v>
      </c>
      <c r="F694" s="1767"/>
      <c r="G694" s="1767"/>
      <c r="H694" s="1782"/>
      <c r="I694" s="2"/>
      <c r="J694" s="2"/>
      <c r="K694" s="2"/>
      <c r="L694" s="1782"/>
      <c r="M694" s="2"/>
      <c r="N694" s="2"/>
      <c r="O694" s="2"/>
      <c r="P694" s="1782">
        <v>0.7</v>
      </c>
      <c r="Q694" s="1782">
        <v>0.7</v>
      </c>
      <c r="R694" s="1782"/>
      <c r="S694" s="2"/>
      <c r="T694" s="2"/>
      <c r="U694" s="2"/>
      <c r="V694" s="1782"/>
      <c r="W694" s="1767"/>
      <c r="X694" s="1767"/>
      <c r="Y694" s="1767"/>
      <c r="Z694" s="1767"/>
      <c r="AA694" s="1783">
        <v>0.7</v>
      </c>
    </row>
    <row r="695" spans="1:27">
      <c r="A695" s="1774">
        <v>12</v>
      </c>
      <c r="B695" s="1766" t="s">
        <v>10768</v>
      </c>
      <c r="C695" s="1780" t="s">
        <v>16125</v>
      </c>
      <c r="D695" s="1767"/>
      <c r="E695" s="1767">
        <v>0.5</v>
      </c>
      <c r="F695" s="1767"/>
      <c r="G695" s="1767"/>
      <c r="H695" s="1782"/>
      <c r="I695" s="2"/>
      <c r="J695" s="2"/>
      <c r="K695" s="2"/>
      <c r="L695" s="1782"/>
      <c r="M695" s="2"/>
      <c r="N695" s="2"/>
      <c r="O695" s="2"/>
      <c r="P695" s="1782">
        <v>0.5</v>
      </c>
      <c r="Q695" s="1782">
        <v>0.5</v>
      </c>
      <c r="R695" s="1782"/>
      <c r="S695" s="2"/>
      <c r="T695" s="2"/>
      <c r="U695" s="2"/>
      <c r="V695" s="1782"/>
      <c r="W695" s="1767"/>
      <c r="X695" s="1767"/>
      <c r="Y695" s="1767"/>
      <c r="Z695" s="1767"/>
      <c r="AA695" s="1783">
        <v>0.5</v>
      </c>
    </row>
    <row r="696" spans="1:27">
      <c r="A696" s="1774">
        <v>13</v>
      </c>
      <c r="B696" s="1766" t="s">
        <v>16126</v>
      </c>
      <c r="C696" s="1780" t="s">
        <v>16127</v>
      </c>
      <c r="D696" s="1767"/>
      <c r="E696" s="1767">
        <v>0.7</v>
      </c>
      <c r="F696" s="1767"/>
      <c r="G696" s="1767"/>
      <c r="H696" s="1782"/>
      <c r="I696" s="2"/>
      <c r="J696" s="2"/>
      <c r="K696" s="2"/>
      <c r="L696" s="1782"/>
      <c r="M696" s="2"/>
      <c r="N696" s="2"/>
      <c r="O696" s="2"/>
      <c r="P696" s="1782">
        <v>0.7</v>
      </c>
      <c r="Q696" s="1782">
        <v>0.7</v>
      </c>
      <c r="R696" s="1782"/>
      <c r="S696" s="2"/>
      <c r="T696" s="2"/>
      <c r="U696" s="2"/>
      <c r="V696" s="1782"/>
      <c r="W696" s="1767"/>
      <c r="X696" s="1767"/>
      <c r="Y696" s="1767"/>
      <c r="Z696" s="1767"/>
      <c r="AA696" s="1783">
        <v>0.7</v>
      </c>
    </row>
    <row r="697" spans="1:27">
      <c r="A697" s="1774">
        <v>14</v>
      </c>
      <c r="B697" s="1766" t="s">
        <v>7473</v>
      </c>
      <c r="C697" s="1780" t="s">
        <v>16128</v>
      </c>
      <c r="D697" s="1767"/>
      <c r="E697" s="1767">
        <v>0.5</v>
      </c>
      <c r="F697" s="1767"/>
      <c r="G697" s="1767"/>
      <c r="H697" s="1782"/>
      <c r="I697" s="2"/>
      <c r="J697" s="2"/>
      <c r="K697" s="2"/>
      <c r="L697" s="1782"/>
      <c r="M697" s="2"/>
      <c r="N697" s="2"/>
      <c r="O697" s="2"/>
      <c r="P697" s="1782">
        <v>0.5</v>
      </c>
      <c r="Q697" s="1782">
        <v>0.5</v>
      </c>
      <c r="R697" s="1782"/>
      <c r="S697" s="2"/>
      <c r="T697" s="2"/>
      <c r="U697" s="2"/>
      <c r="V697" s="1782"/>
      <c r="W697" s="1767"/>
      <c r="X697" s="1767"/>
      <c r="Y697" s="1767"/>
      <c r="Z697" s="1767"/>
      <c r="AA697" s="1783">
        <v>0.5</v>
      </c>
    </row>
    <row r="698" spans="1:27">
      <c r="A698" s="1774">
        <v>15</v>
      </c>
      <c r="B698" s="1766" t="s">
        <v>6036</v>
      </c>
      <c r="C698" s="1780" t="s">
        <v>16129</v>
      </c>
      <c r="D698" s="1767"/>
      <c r="E698" s="1767">
        <v>1.7</v>
      </c>
      <c r="F698" s="1767"/>
      <c r="G698" s="1767"/>
      <c r="H698" s="1782"/>
      <c r="I698" s="2"/>
      <c r="J698" s="2"/>
      <c r="K698" s="2"/>
      <c r="L698" s="1782"/>
      <c r="M698" s="2"/>
      <c r="N698" s="2"/>
      <c r="O698" s="2"/>
      <c r="P698" s="1782">
        <v>1.7</v>
      </c>
      <c r="Q698" s="1782">
        <v>1.7</v>
      </c>
      <c r="R698" s="1782"/>
      <c r="S698" s="2"/>
      <c r="T698" s="2"/>
      <c r="U698" s="2"/>
      <c r="V698" s="1782"/>
      <c r="W698" s="1767"/>
      <c r="X698" s="1767"/>
      <c r="Y698" s="1767"/>
      <c r="Z698" s="1767"/>
      <c r="AA698" s="1783">
        <v>1.7</v>
      </c>
    </row>
    <row r="699" spans="1:27">
      <c r="A699" s="1774">
        <v>16</v>
      </c>
      <c r="B699" s="1766" t="s">
        <v>16130</v>
      </c>
      <c r="C699" s="1780" t="s">
        <v>16131</v>
      </c>
      <c r="D699" s="1767"/>
      <c r="E699" s="1767">
        <v>2</v>
      </c>
      <c r="F699" s="1767"/>
      <c r="G699" s="1767"/>
      <c r="H699" s="1782"/>
      <c r="I699" s="2"/>
      <c r="J699" s="2"/>
      <c r="K699" s="2"/>
      <c r="L699" s="1782"/>
      <c r="M699" s="2"/>
      <c r="N699" s="2"/>
      <c r="O699" s="2"/>
      <c r="P699" s="1782">
        <v>2</v>
      </c>
      <c r="Q699" s="1782">
        <v>2</v>
      </c>
      <c r="R699" s="1782"/>
      <c r="S699" s="2"/>
      <c r="T699" s="2"/>
      <c r="U699" s="2"/>
      <c r="V699" s="1782"/>
      <c r="W699" s="1767"/>
      <c r="X699" s="1767"/>
      <c r="Y699" s="1767"/>
      <c r="Z699" s="1767"/>
      <c r="AA699" s="1783">
        <v>2</v>
      </c>
    </row>
    <row r="700" spans="1:27">
      <c r="A700" s="1774">
        <v>17</v>
      </c>
      <c r="B700" s="1766" t="s">
        <v>1048</v>
      </c>
      <c r="C700" s="1780" t="s">
        <v>16132</v>
      </c>
      <c r="D700" s="1767"/>
      <c r="E700" s="1767">
        <v>0.8</v>
      </c>
      <c r="F700" s="1767"/>
      <c r="G700" s="1767"/>
      <c r="H700" s="1782"/>
      <c r="I700" s="2"/>
      <c r="J700" s="2"/>
      <c r="K700" s="2"/>
      <c r="L700" s="1782"/>
      <c r="M700" s="2"/>
      <c r="N700" s="2"/>
      <c r="O700" s="2"/>
      <c r="P700" s="1782">
        <v>0.8</v>
      </c>
      <c r="Q700" s="1782">
        <v>0.8</v>
      </c>
      <c r="R700" s="1782"/>
      <c r="S700" s="2"/>
      <c r="T700" s="2"/>
      <c r="U700" s="2"/>
      <c r="V700" s="1782"/>
      <c r="W700" s="1767"/>
      <c r="X700" s="1767"/>
      <c r="Y700" s="1767"/>
      <c r="Z700" s="1767"/>
      <c r="AA700" s="1783">
        <v>0.8</v>
      </c>
    </row>
    <row r="701" spans="1:27">
      <c r="A701" s="1774">
        <v>18</v>
      </c>
      <c r="B701" s="1766" t="s">
        <v>8128</v>
      </c>
      <c r="C701" s="1780" t="s">
        <v>16133</v>
      </c>
      <c r="D701" s="1767"/>
      <c r="E701" s="1767">
        <v>2.5</v>
      </c>
      <c r="F701" s="1767"/>
      <c r="G701" s="1767"/>
      <c r="H701" s="1782"/>
      <c r="I701" s="2"/>
      <c r="J701" s="2"/>
      <c r="K701" s="2"/>
      <c r="L701" s="1782"/>
      <c r="M701" s="2"/>
      <c r="N701" s="2"/>
      <c r="O701" s="2"/>
      <c r="P701" s="1782">
        <v>2.5</v>
      </c>
      <c r="Q701" s="1782">
        <v>2.5</v>
      </c>
      <c r="R701" s="1782"/>
      <c r="S701" s="2"/>
      <c r="T701" s="2"/>
      <c r="U701" s="2"/>
      <c r="V701" s="1782"/>
      <c r="W701" s="1767"/>
      <c r="X701" s="1767"/>
      <c r="Y701" s="1767"/>
      <c r="Z701" s="1767"/>
      <c r="AA701" s="1783">
        <v>2.5</v>
      </c>
    </row>
    <row r="702" spans="1:27">
      <c r="A702" s="1774">
        <v>19</v>
      </c>
      <c r="B702" s="1766" t="s">
        <v>16134</v>
      </c>
      <c r="C702" s="1780" t="s">
        <v>16135</v>
      </c>
      <c r="D702" s="1767"/>
      <c r="E702" s="1767">
        <v>0.7</v>
      </c>
      <c r="F702" s="1767"/>
      <c r="G702" s="1767"/>
      <c r="H702" s="1782"/>
      <c r="I702" s="2"/>
      <c r="J702" s="2"/>
      <c r="K702" s="2"/>
      <c r="L702" s="1782"/>
      <c r="M702" s="2"/>
      <c r="N702" s="2"/>
      <c r="O702" s="2"/>
      <c r="P702" s="1782">
        <v>0.7</v>
      </c>
      <c r="Q702" s="1782">
        <v>0.7</v>
      </c>
      <c r="R702" s="1782"/>
      <c r="S702" s="2"/>
      <c r="T702" s="2"/>
      <c r="U702" s="2"/>
      <c r="V702" s="1782"/>
      <c r="W702" s="1767"/>
      <c r="X702" s="1767"/>
      <c r="Y702" s="1767"/>
      <c r="Z702" s="1767"/>
      <c r="AA702" s="1783">
        <v>0.7</v>
      </c>
    </row>
    <row r="703" spans="1:27">
      <c r="A703" s="1774">
        <v>20</v>
      </c>
      <c r="B703" s="1766" t="s">
        <v>16136</v>
      </c>
      <c r="C703" s="1780" t="s">
        <v>16137</v>
      </c>
      <c r="D703" s="1767"/>
      <c r="E703" s="1767">
        <v>0.8</v>
      </c>
      <c r="F703" s="1767"/>
      <c r="G703" s="1767"/>
      <c r="H703" s="1782"/>
      <c r="I703" s="2"/>
      <c r="J703" s="2"/>
      <c r="K703" s="2"/>
      <c r="L703" s="1782"/>
      <c r="M703" s="2"/>
      <c r="N703" s="2"/>
      <c r="O703" s="2"/>
      <c r="P703" s="1782">
        <v>0.8</v>
      </c>
      <c r="Q703" s="1782">
        <v>0.8</v>
      </c>
      <c r="R703" s="1782"/>
      <c r="S703" s="2"/>
      <c r="T703" s="2"/>
      <c r="U703" s="2"/>
      <c r="V703" s="1782"/>
      <c r="W703" s="1767"/>
      <c r="X703" s="1767"/>
      <c r="Y703" s="1767"/>
      <c r="Z703" s="1767"/>
      <c r="AA703" s="1783">
        <v>0.8</v>
      </c>
    </row>
    <row r="704" spans="1:27">
      <c r="A704" s="1774">
        <v>21</v>
      </c>
      <c r="B704" s="1766" t="s">
        <v>6454</v>
      </c>
      <c r="C704" s="1780" t="s">
        <v>16138</v>
      </c>
      <c r="D704" s="1767"/>
      <c r="E704" s="1767">
        <v>0.7</v>
      </c>
      <c r="F704" s="1767"/>
      <c r="G704" s="1767"/>
      <c r="H704" s="1782"/>
      <c r="I704" s="2"/>
      <c r="J704" s="2"/>
      <c r="K704" s="2"/>
      <c r="L704" s="1782"/>
      <c r="M704" s="2"/>
      <c r="N704" s="2"/>
      <c r="O704" s="2"/>
      <c r="P704" s="1782">
        <v>0.7</v>
      </c>
      <c r="Q704" s="1782">
        <v>0.7</v>
      </c>
      <c r="R704" s="1782"/>
      <c r="S704" s="2"/>
      <c r="T704" s="2"/>
      <c r="U704" s="2"/>
      <c r="V704" s="1782"/>
      <c r="W704" s="1767"/>
      <c r="X704" s="1767"/>
      <c r="Y704" s="1767"/>
      <c r="Z704" s="1767"/>
      <c r="AA704" s="1783">
        <v>0.7</v>
      </c>
    </row>
    <row r="705" spans="1:27">
      <c r="A705" s="1774">
        <v>22</v>
      </c>
      <c r="B705" s="1766" t="s">
        <v>16139</v>
      </c>
      <c r="C705" s="1780" t="s">
        <v>16140</v>
      </c>
      <c r="D705" s="1767"/>
      <c r="E705" s="1767">
        <v>1.3</v>
      </c>
      <c r="F705" s="1767"/>
      <c r="G705" s="1767"/>
      <c r="H705" s="1782"/>
      <c r="I705" s="2"/>
      <c r="J705" s="2"/>
      <c r="K705" s="2"/>
      <c r="L705" s="1782"/>
      <c r="M705" s="2"/>
      <c r="N705" s="2"/>
      <c r="O705" s="2"/>
      <c r="P705" s="1782">
        <v>1.3</v>
      </c>
      <c r="Q705" s="1782">
        <v>1.3</v>
      </c>
      <c r="R705" s="1782"/>
      <c r="S705" s="2"/>
      <c r="T705" s="2"/>
      <c r="U705" s="2"/>
      <c r="V705" s="1782"/>
      <c r="W705" s="1767"/>
      <c r="X705" s="1767"/>
      <c r="Y705" s="1767"/>
      <c r="Z705" s="1767"/>
      <c r="AA705" s="1783">
        <v>1.3</v>
      </c>
    </row>
    <row r="706" spans="1:27">
      <c r="A706" s="1774">
        <v>23</v>
      </c>
      <c r="B706" s="1766" t="s">
        <v>6026</v>
      </c>
      <c r="C706" s="1780" t="s">
        <v>16141</v>
      </c>
      <c r="D706" s="1767"/>
      <c r="E706" s="1767">
        <v>0.3</v>
      </c>
      <c r="F706" s="1767"/>
      <c r="G706" s="1767"/>
      <c r="H706" s="1782"/>
      <c r="I706" s="2"/>
      <c r="J706" s="2"/>
      <c r="K706" s="2"/>
      <c r="L706" s="1782"/>
      <c r="M706" s="2"/>
      <c r="N706" s="2"/>
      <c r="O706" s="2"/>
      <c r="P706" s="1782">
        <v>0.3</v>
      </c>
      <c r="Q706" s="1782">
        <v>0.3</v>
      </c>
      <c r="R706" s="1782"/>
      <c r="S706" s="2"/>
      <c r="T706" s="2"/>
      <c r="U706" s="2"/>
      <c r="V706" s="1782"/>
      <c r="W706" s="1767"/>
      <c r="X706" s="1767"/>
      <c r="Y706" s="1767"/>
      <c r="Z706" s="1767"/>
      <c r="AA706" s="1783">
        <v>0.3</v>
      </c>
    </row>
    <row r="707" spans="1:27">
      <c r="A707" s="1774">
        <v>24</v>
      </c>
      <c r="B707" s="1766" t="s">
        <v>8102</v>
      </c>
      <c r="C707" s="1780" t="s">
        <v>16142</v>
      </c>
      <c r="D707" s="1767"/>
      <c r="E707" s="1767">
        <v>0.4</v>
      </c>
      <c r="F707" s="1767"/>
      <c r="G707" s="1767"/>
      <c r="H707" s="1782"/>
      <c r="I707" s="2"/>
      <c r="J707" s="2"/>
      <c r="K707" s="2"/>
      <c r="L707" s="1782"/>
      <c r="M707" s="2"/>
      <c r="N707" s="2"/>
      <c r="O707" s="2"/>
      <c r="P707" s="1782">
        <v>0.4</v>
      </c>
      <c r="Q707" s="1782">
        <v>0.4</v>
      </c>
      <c r="R707" s="1782"/>
      <c r="S707" s="2"/>
      <c r="T707" s="2"/>
      <c r="U707" s="2"/>
      <c r="V707" s="1782"/>
      <c r="W707" s="1767"/>
      <c r="X707" s="1767"/>
      <c r="Y707" s="1767"/>
      <c r="Z707" s="1767"/>
      <c r="AA707" s="1783">
        <v>0.4</v>
      </c>
    </row>
    <row r="708" spans="1:27">
      <c r="A708" s="1774">
        <v>25</v>
      </c>
      <c r="B708" s="1766" t="s">
        <v>6971</v>
      </c>
      <c r="C708" s="1780" t="s">
        <v>16143</v>
      </c>
      <c r="D708" s="1767"/>
      <c r="E708" s="1767">
        <v>0.4</v>
      </c>
      <c r="F708" s="1767"/>
      <c r="G708" s="1767"/>
      <c r="H708" s="1782"/>
      <c r="I708" s="2"/>
      <c r="J708" s="2"/>
      <c r="K708" s="2"/>
      <c r="L708" s="1782"/>
      <c r="M708" s="2"/>
      <c r="N708" s="2"/>
      <c r="O708" s="2"/>
      <c r="P708" s="1782">
        <v>0.4</v>
      </c>
      <c r="Q708" s="1782">
        <v>0.4</v>
      </c>
      <c r="R708" s="1782"/>
      <c r="S708" s="2"/>
      <c r="T708" s="2"/>
      <c r="U708" s="2"/>
      <c r="V708" s="1782"/>
      <c r="W708" s="1767"/>
      <c r="X708" s="1767"/>
      <c r="Y708" s="1767"/>
      <c r="Z708" s="1767"/>
      <c r="AA708" s="1783">
        <v>0.4</v>
      </c>
    </row>
    <row r="709" spans="1:27">
      <c r="A709" s="1774">
        <v>26</v>
      </c>
      <c r="B709" s="1766" t="s">
        <v>16144</v>
      </c>
      <c r="C709" s="1780" t="s">
        <v>16145</v>
      </c>
      <c r="D709" s="1767"/>
      <c r="E709" s="1767">
        <v>1.7</v>
      </c>
      <c r="F709" s="1767"/>
      <c r="G709" s="1767"/>
      <c r="H709" s="1782"/>
      <c r="I709" s="2"/>
      <c r="J709" s="2"/>
      <c r="K709" s="2"/>
      <c r="L709" s="1782"/>
      <c r="M709" s="2"/>
      <c r="N709" s="2"/>
      <c r="O709" s="2"/>
      <c r="P709" s="1782">
        <v>1.7</v>
      </c>
      <c r="Q709" s="1782">
        <v>1.7</v>
      </c>
      <c r="R709" s="1782"/>
      <c r="S709" s="2"/>
      <c r="T709" s="2"/>
      <c r="U709" s="2"/>
      <c r="V709" s="1782"/>
      <c r="W709" s="1767"/>
      <c r="X709" s="1767"/>
      <c r="Y709" s="1767"/>
      <c r="Z709" s="1767"/>
      <c r="AA709" s="1783">
        <v>1.7</v>
      </c>
    </row>
    <row r="710" spans="1:27">
      <c r="A710" s="1774">
        <v>27</v>
      </c>
      <c r="B710" s="1766" t="s">
        <v>16146</v>
      </c>
      <c r="C710" s="1780" t="s">
        <v>16147</v>
      </c>
      <c r="D710" s="1767"/>
      <c r="E710" s="1767">
        <v>1.1000000000000001</v>
      </c>
      <c r="F710" s="1767"/>
      <c r="G710" s="1767"/>
      <c r="H710" s="1782"/>
      <c r="I710" s="2"/>
      <c r="J710" s="2"/>
      <c r="K710" s="2"/>
      <c r="L710" s="1782"/>
      <c r="M710" s="2"/>
      <c r="N710" s="2"/>
      <c r="O710" s="2"/>
      <c r="P710" s="1782">
        <v>1.1000000000000001</v>
      </c>
      <c r="Q710" s="1782">
        <v>1.1000000000000001</v>
      </c>
      <c r="R710" s="1782"/>
      <c r="S710" s="2"/>
      <c r="T710" s="2"/>
      <c r="U710" s="2"/>
      <c r="V710" s="1782"/>
      <c r="W710" s="1767"/>
      <c r="X710" s="1767"/>
      <c r="Y710" s="1767"/>
      <c r="Z710" s="1767"/>
      <c r="AA710" s="1783">
        <v>1.1000000000000001</v>
      </c>
    </row>
    <row r="711" spans="1:27">
      <c r="A711" s="1774">
        <v>28</v>
      </c>
      <c r="B711" s="1766" t="s">
        <v>16148</v>
      </c>
      <c r="C711" s="1780" t="s">
        <v>16149</v>
      </c>
      <c r="D711" s="1767"/>
      <c r="E711" s="1767">
        <v>2.8</v>
      </c>
      <c r="F711" s="1767"/>
      <c r="G711" s="1767"/>
      <c r="H711" s="1782"/>
      <c r="I711" s="2"/>
      <c r="J711" s="2"/>
      <c r="K711" s="2"/>
      <c r="L711" s="1782"/>
      <c r="M711" s="2"/>
      <c r="N711" s="2"/>
      <c r="O711" s="2"/>
      <c r="P711" s="1782">
        <v>2.8</v>
      </c>
      <c r="Q711" s="1782">
        <v>2.8</v>
      </c>
      <c r="R711" s="1782"/>
      <c r="S711" s="2"/>
      <c r="T711" s="2"/>
      <c r="U711" s="2"/>
      <c r="V711" s="1782"/>
      <c r="W711" s="1767"/>
      <c r="X711" s="1767"/>
      <c r="Y711" s="1767"/>
      <c r="Z711" s="1767">
        <v>2.8</v>
      </c>
      <c r="AA711" s="1783"/>
    </row>
    <row r="712" spans="1:27">
      <c r="A712" s="1774">
        <v>29</v>
      </c>
      <c r="B712" s="1766" t="s">
        <v>16150</v>
      </c>
      <c r="C712" s="1780" t="s">
        <v>16151</v>
      </c>
      <c r="D712" s="1767"/>
      <c r="E712" s="1767">
        <v>0.9</v>
      </c>
      <c r="F712" s="1767"/>
      <c r="G712" s="1767"/>
      <c r="H712" s="1782"/>
      <c r="I712" s="2"/>
      <c r="J712" s="2"/>
      <c r="K712" s="2"/>
      <c r="L712" s="1782"/>
      <c r="M712" s="2"/>
      <c r="N712" s="2"/>
      <c r="O712" s="2"/>
      <c r="P712" s="1782">
        <v>0.9</v>
      </c>
      <c r="Q712" s="1782">
        <v>0.9</v>
      </c>
      <c r="R712" s="1782"/>
      <c r="S712" s="2"/>
      <c r="T712" s="2"/>
      <c r="U712" s="2"/>
      <c r="V712" s="1782"/>
      <c r="W712" s="1767"/>
      <c r="X712" s="1767"/>
      <c r="Y712" s="1767"/>
      <c r="Z712" s="1767"/>
      <c r="AA712" s="1783">
        <v>0.9</v>
      </c>
    </row>
    <row r="713" spans="1:27">
      <c r="A713" s="1774">
        <v>30</v>
      </c>
      <c r="B713" s="1766" t="s">
        <v>16152</v>
      </c>
      <c r="C713" s="1780" t="s">
        <v>16153</v>
      </c>
      <c r="D713" s="1767"/>
      <c r="E713" s="1767">
        <v>1.2</v>
      </c>
      <c r="F713" s="1767"/>
      <c r="G713" s="1767"/>
      <c r="H713" s="1782"/>
      <c r="I713" s="2"/>
      <c r="J713" s="2"/>
      <c r="K713" s="2"/>
      <c r="L713" s="1782"/>
      <c r="M713" s="2"/>
      <c r="N713" s="2"/>
      <c r="O713" s="2"/>
      <c r="P713" s="1782">
        <v>1.2</v>
      </c>
      <c r="Q713" s="1782">
        <v>1.2</v>
      </c>
      <c r="R713" s="1782"/>
      <c r="S713" s="2"/>
      <c r="T713" s="2"/>
      <c r="U713" s="2"/>
      <c r="V713" s="1782"/>
      <c r="W713" s="1767"/>
      <c r="X713" s="1767"/>
      <c r="Y713" s="1767"/>
      <c r="Z713" s="1767"/>
      <c r="AA713" s="1783">
        <v>1.2</v>
      </c>
    </row>
    <row r="714" spans="1:27">
      <c r="A714" s="1774">
        <v>31</v>
      </c>
      <c r="B714" s="1766" t="s">
        <v>16154</v>
      </c>
      <c r="C714" s="1780" t="s">
        <v>16155</v>
      </c>
      <c r="D714" s="1767"/>
      <c r="E714" s="1767">
        <v>0.7</v>
      </c>
      <c r="F714" s="1767"/>
      <c r="G714" s="1767"/>
      <c r="H714" s="1782"/>
      <c r="I714" s="2"/>
      <c r="J714" s="2"/>
      <c r="K714" s="2"/>
      <c r="L714" s="1782"/>
      <c r="M714" s="2"/>
      <c r="N714" s="2"/>
      <c r="O714" s="2"/>
      <c r="P714" s="1782">
        <v>0.7</v>
      </c>
      <c r="Q714" s="1782">
        <v>0.7</v>
      </c>
      <c r="R714" s="1782"/>
      <c r="S714" s="2"/>
      <c r="T714" s="2"/>
      <c r="U714" s="2"/>
      <c r="V714" s="1782"/>
      <c r="W714" s="1767"/>
      <c r="X714" s="1767"/>
      <c r="Y714" s="1767"/>
      <c r="Z714" s="1767"/>
      <c r="AA714" s="1783">
        <v>0.7</v>
      </c>
    </row>
    <row r="715" spans="1:27">
      <c r="A715" s="1774">
        <v>32</v>
      </c>
      <c r="B715" s="1766" t="s">
        <v>16156</v>
      </c>
      <c r="C715" s="1780" t="s">
        <v>16157</v>
      </c>
      <c r="D715" s="1767"/>
      <c r="E715" s="1767">
        <v>0.2</v>
      </c>
      <c r="F715" s="1767"/>
      <c r="G715" s="1767"/>
      <c r="H715" s="1782"/>
      <c r="I715" s="2"/>
      <c r="J715" s="2"/>
      <c r="K715" s="2"/>
      <c r="L715" s="1782"/>
      <c r="M715" s="2"/>
      <c r="N715" s="2"/>
      <c r="O715" s="2"/>
      <c r="P715" s="1782">
        <v>0.2</v>
      </c>
      <c r="Q715" s="1782">
        <v>0.2</v>
      </c>
      <c r="R715" s="1782"/>
      <c r="S715" s="2"/>
      <c r="T715" s="2"/>
      <c r="U715" s="2"/>
      <c r="V715" s="1782"/>
      <c r="W715" s="1767"/>
      <c r="X715" s="1767"/>
      <c r="Y715" s="1767"/>
      <c r="Z715" s="1767"/>
      <c r="AA715" s="1783">
        <v>0.2</v>
      </c>
    </row>
    <row r="716" spans="1:27">
      <c r="A716" s="1774">
        <v>33</v>
      </c>
      <c r="B716" s="1766" t="s">
        <v>16158</v>
      </c>
      <c r="C716" s="1780" t="s">
        <v>16159</v>
      </c>
      <c r="D716" s="1767"/>
      <c r="E716" s="1767">
        <v>1.1000000000000001</v>
      </c>
      <c r="F716" s="1767"/>
      <c r="G716" s="1767"/>
      <c r="H716" s="1782"/>
      <c r="I716" s="2"/>
      <c r="J716" s="2"/>
      <c r="K716" s="2"/>
      <c r="L716" s="1782"/>
      <c r="M716" s="2"/>
      <c r="N716" s="2"/>
      <c r="O716" s="2"/>
      <c r="P716" s="1782">
        <v>1.1000000000000001</v>
      </c>
      <c r="Q716" s="1782">
        <v>1.1000000000000001</v>
      </c>
      <c r="R716" s="1782"/>
      <c r="S716" s="2"/>
      <c r="T716" s="2"/>
      <c r="U716" s="2"/>
      <c r="V716" s="1782"/>
      <c r="W716" s="1767"/>
      <c r="X716" s="1767"/>
      <c r="Y716" s="1767"/>
      <c r="Z716" s="1767"/>
      <c r="AA716" s="1783">
        <v>1.1000000000000001</v>
      </c>
    </row>
    <row r="717" spans="1:27">
      <c r="A717" s="1774">
        <v>34</v>
      </c>
      <c r="B717" s="1766" t="s">
        <v>16160</v>
      </c>
      <c r="C717" s="1780" t="s">
        <v>16161</v>
      </c>
      <c r="D717" s="1767"/>
      <c r="E717" s="1767">
        <v>1.2</v>
      </c>
      <c r="F717" s="1767"/>
      <c r="G717" s="1767"/>
      <c r="H717" s="1782"/>
      <c r="I717" s="2"/>
      <c r="J717" s="2"/>
      <c r="K717" s="2"/>
      <c r="L717" s="1782"/>
      <c r="M717" s="2"/>
      <c r="N717" s="2"/>
      <c r="O717" s="2"/>
      <c r="P717" s="1782">
        <v>1.2</v>
      </c>
      <c r="Q717" s="1782">
        <v>1.2</v>
      </c>
      <c r="R717" s="1782"/>
      <c r="S717" s="2"/>
      <c r="T717" s="2"/>
      <c r="U717" s="2"/>
      <c r="V717" s="1782"/>
      <c r="W717" s="1767"/>
      <c r="X717" s="1767"/>
      <c r="Y717" s="1767"/>
      <c r="Z717" s="1767"/>
      <c r="AA717" s="1783">
        <v>1.2</v>
      </c>
    </row>
    <row r="718" spans="1:27">
      <c r="A718" s="1774">
        <v>35</v>
      </c>
      <c r="B718" s="1766" t="s">
        <v>7605</v>
      </c>
      <c r="C718" s="1780" t="s">
        <v>16162</v>
      </c>
      <c r="D718" s="1767"/>
      <c r="E718" s="1767">
        <v>0.7</v>
      </c>
      <c r="F718" s="1767"/>
      <c r="G718" s="1767"/>
      <c r="H718" s="1782"/>
      <c r="I718" s="2"/>
      <c r="J718" s="2"/>
      <c r="K718" s="2"/>
      <c r="L718" s="1782"/>
      <c r="M718" s="2"/>
      <c r="N718" s="2"/>
      <c r="O718" s="2"/>
      <c r="P718" s="1782">
        <v>0.7</v>
      </c>
      <c r="Q718" s="1782">
        <v>0.7</v>
      </c>
      <c r="R718" s="1782"/>
      <c r="S718" s="2"/>
      <c r="T718" s="2"/>
      <c r="U718" s="2"/>
      <c r="V718" s="1782"/>
      <c r="W718" s="1767"/>
      <c r="X718" s="1767"/>
      <c r="Y718" s="1767"/>
      <c r="Z718" s="1767"/>
      <c r="AA718" s="1783">
        <v>0.7</v>
      </c>
    </row>
    <row r="719" spans="1:27">
      <c r="A719" s="1774">
        <v>36</v>
      </c>
      <c r="B719" s="1766" t="s">
        <v>16163</v>
      </c>
      <c r="C719" s="1780" t="s">
        <v>16164</v>
      </c>
      <c r="D719" s="1767"/>
      <c r="E719" s="1767">
        <v>0.8</v>
      </c>
      <c r="F719" s="1767"/>
      <c r="G719" s="1767"/>
      <c r="H719" s="1782"/>
      <c r="I719" s="2"/>
      <c r="J719" s="2"/>
      <c r="K719" s="2"/>
      <c r="L719" s="1782"/>
      <c r="M719" s="2"/>
      <c r="N719" s="2"/>
      <c r="O719" s="2"/>
      <c r="P719" s="1782">
        <v>0.8</v>
      </c>
      <c r="Q719" s="1782">
        <v>0.8</v>
      </c>
      <c r="R719" s="1782"/>
      <c r="S719" s="2"/>
      <c r="T719" s="2"/>
      <c r="U719" s="2"/>
      <c r="V719" s="1782"/>
      <c r="W719" s="1767"/>
      <c r="X719" s="1767"/>
      <c r="Y719" s="1767"/>
      <c r="Z719" s="1767"/>
      <c r="AA719" s="1783">
        <v>0.8</v>
      </c>
    </row>
    <row r="720" spans="1:27">
      <c r="A720" s="1774">
        <v>37</v>
      </c>
      <c r="B720" s="1766" t="s">
        <v>7467</v>
      </c>
      <c r="C720" s="1780" t="s">
        <v>16165</v>
      </c>
      <c r="D720" s="1767"/>
      <c r="E720" s="1767">
        <v>1</v>
      </c>
      <c r="F720" s="1767">
        <v>0.2</v>
      </c>
      <c r="G720" s="1767"/>
      <c r="H720" s="1782"/>
      <c r="I720" s="2"/>
      <c r="J720" s="2"/>
      <c r="K720" s="2"/>
      <c r="L720" s="1782">
        <v>0.2</v>
      </c>
      <c r="M720" s="2"/>
      <c r="N720" s="2"/>
      <c r="O720" s="2"/>
      <c r="P720" s="1782">
        <v>0.8</v>
      </c>
      <c r="Q720" s="1782">
        <v>0.8</v>
      </c>
      <c r="R720" s="1782"/>
      <c r="S720" s="2"/>
      <c r="T720" s="2"/>
      <c r="U720" s="2"/>
      <c r="V720" s="1782"/>
      <c r="W720" s="1767"/>
      <c r="X720" s="1767"/>
      <c r="Y720" s="1767"/>
      <c r="Z720" s="1767"/>
      <c r="AA720" s="1783">
        <v>1</v>
      </c>
    </row>
    <row r="721" spans="1:27">
      <c r="A721" s="1774">
        <v>38</v>
      </c>
      <c r="B721" s="1766" t="s">
        <v>16166</v>
      </c>
      <c r="C721" s="1780" t="s">
        <v>16167</v>
      </c>
      <c r="D721" s="1767"/>
      <c r="E721" s="1767">
        <v>1.2</v>
      </c>
      <c r="F721" s="1767">
        <v>0.2</v>
      </c>
      <c r="G721" s="1767">
        <v>0.2</v>
      </c>
      <c r="H721" s="1782"/>
      <c r="I721" s="2"/>
      <c r="J721" s="2"/>
      <c r="K721" s="2"/>
      <c r="L721" s="1782"/>
      <c r="M721" s="2"/>
      <c r="N721" s="2"/>
      <c r="O721" s="2"/>
      <c r="P721" s="1782">
        <v>1</v>
      </c>
      <c r="Q721" s="1782">
        <v>1</v>
      </c>
      <c r="R721" s="1782"/>
      <c r="S721" s="2"/>
      <c r="T721" s="2"/>
      <c r="U721" s="2"/>
      <c r="V721" s="1782"/>
      <c r="W721" s="1767"/>
      <c r="X721" s="1767"/>
      <c r="Y721" s="1767"/>
      <c r="Z721" s="1767">
        <v>1.2</v>
      </c>
      <c r="AA721" s="1783"/>
    </row>
    <row r="722" spans="1:27">
      <c r="A722" s="1774">
        <v>39</v>
      </c>
      <c r="B722" s="1766" t="s">
        <v>6990</v>
      </c>
      <c r="C722" s="1780" t="s">
        <v>16168</v>
      </c>
      <c r="D722" s="1767"/>
      <c r="E722" s="1767">
        <v>1.1000000000000001</v>
      </c>
      <c r="F722" s="1767"/>
      <c r="G722" s="1767"/>
      <c r="H722" s="1782"/>
      <c r="I722" s="2"/>
      <c r="J722" s="2"/>
      <c r="K722" s="2"/>
      <c r="L722" s="1782"/>
      <c r="M722" s="2"/>
      <c r="N722" s="2"/>
      <c r="O722" s="2"/>
      <c r="P722" s="1782">
        <v>1.1000000000000001</v>
      </c>
      <c r="Q722" s="1782">
        <v>1.1000000000000001</v>
      </c>
      <c r="R722" s="1782"/>
      <c r="S722" s="2"/>
      <c r="T722" s="2"/>
      <c r="U722" s="2"/>
      <c r="V722" s="1782"/>
      <c r="W722" s="1767"/>
      <c r="X722" s="1767"/>
      <c r="Y722" s="1767"/>
      <c r="Z722" s="1767"/>
      <c r="AA722" s="1783">
        <v>1.1000000000000001</v>
      </c>
    </row>
    <row r="723" spans="1:27">
      <c r="A723" s="1774">
        <v>40</v>
      </c>
      <c r="B723" s="1766" t="s">
        <v>16169</v>
      </c>
      <c r="C723" s="1780" t="s">
        <v>16170</v>
      </c>
      <c r="D723" s="1767"/>
      <c r="E723" s="1767">
        <v>1.5</v>
      </c>
      <c r="F723" s="1767"/>
      <c r="G723" s="1767"/>
      <c r="H723" s="1782"/>
      <c r="I723" s="2"/>
      <c r="J723" s="2"/>
      <c r="K723" s="2"/>
      <c r="L723" s="1782"/>
      <c r="M723" s="2"/>
      <c r="N723" s="2"/>
      <c r="O723" s="2"/>
      <c r="P723" s="1782">
        <v>1.5</v>
      </c>
      <c r="Q723" s="1782">
        <v>1.5</v>
      </c>
      <c r="R723" s="1782"/>
      <c r="S723" s="2"/>
      <c r="T723" s="2"/>
      <c r="U723" s="2"/>
      <c r="V723" s="1782"/>
      <c r="W723" s="1767"/>
      <c r="X723" s="1767"/>
      <c r="Y723" s="1767"/>
      <c r="Z723" s="1767"/>
      <c r="AA723" s="1783">
        <v>1.5</v>
      </c>
    </row>
    <row r="724" spans="1:27">
      <c r="A724" s="1774">
        <v>41</v>
      </c>
      <c r="B724" s="1766" t="s">
        <v>16171</v>
      </c>
      <c r="C724" s="1780" t="s">
        <v>16172</v>
      </c>
      <c r="D724" s="1767"/>
      <c r="E724" s="1767">
        <v>1.3</v>
      </c>
      <c r="F724" s="1767"/>
      <c r="G724" s="1767"/>
      <c r="H724" s="1782"/>
      <c r="I724" s="2"/>
      <c r="J724" s="2"/>
      <c r="K724" s="2"/>
      <c r="L724" s="1782"/>
      <c r="M724" s="2"/>
      <c r="N724" s="2"/>
      <c r="O724" s="2"/>
      <c r="P724" s="1782">
        <v>1.3</v>
      </c>
      <c r="Q724" s="1782">
        <v>1.3</v>
      </c>
      <c r="R724" s="1782"/>
      <c r="S724" s="2"/>
      <c r="T724" s="2"/>
      <c r="U724" s="2"/>
      <c r="V724" s="1782"/>
      <c r="W724" s="1767"/>
      <c r="X724" s="1767"/>
      <c r="Y724" s="1767"/>
      <c r="Z724" s="1767"/>
      <c r="AA724" s="1783">
        <v>1.3</v>
      </c>
    </row>
    <row r="725" spans="1:27">
      <c r="A725" s="1774">
        <v>42</v>
      </c>
      <c r="B725" s="1766" t="s">
        <v>16173</v>
      </c>
      <c r="C725" s="1780" t="s">
        <v>16174</v>
      </c>
      <c r="D725" s="1767"/>
      <c r="E725" s="1767">
        <v>1.7</v>
      </c>
      <c r="F725" s="1767"/>
      <c r="G725" s="1767"/>
      <c r="H725" s="1782"/>
      <c r="I725" s="2"/>
      <c r="J725" s="2"/>
      <c r="K725" s="2"/>
      <c r="L725" s="1782"/>
      <c r="M725" s="2"/>
      <c r="N725" s="2"/>
      <c r="O725" s="2"/>
      <c r="P725" s="1782">
        <v>1.7</v>
      </c>
      <c r="Q725" s="1782">
        <v>1.7</v>
      </c>
      <c r="R725" s="1782"/>
      <c r="S725" s="2"/>
      <c r="T725" s="2"/>
      <c r="U725" s="2"/>
      <c r="V725" s="1782"/>
      <c r="W725" s="1767"/>
      <c r="X725" s="1767"/>
      <c r="Y725" s="1767"/>
      <c r="Z725" s="1767">
        <v>1.7</v>
      </c>
      <c r="AA725" s="1783"/>
    </row>
    <row r="726" spans="1:27">
      <c r="A726" s="1774">
        <v>43</v>
      </c>
      <c r="B726" s="1766" t="s">
        <v>5791</v>
      </c>
      <c r="C726" s="1780" t="s">
        <v>16175</v>
      </c>
      <c r="D726" s="1767"/>
      <c r="E726" s="1767">
        <v>0.9</v>
      </c>
      <c r="F726" s="1767"/>
      <c r="G726" s="1767"/>
      <c r="H726" s="1782"/>
      <c r="I726" s="2"/>
      <c r="J726" s="2"/>
      <c r="K726" s="2"/>
      <c r="L726" s="1782"/>
      <c r="M726" s="2"/>
      <c r="N726" s="2"/>
      <c r="O726" s="2"/>
      <c r="P726" s="1782">
        <v>0.9</v>
      </c>
      <c r="Q726" s="1782">
        <v>0.9</v>
      </c>
      <c r="R726" s="1782"/>
      <c r="S726" s="2"/>
      <c r="T726" s="2"/>
      <c r="U726" s="2"/>
      <c r="V726" s="1782"/>
      <c r="W726" s="1767"/>
      <c r="X726" s="1767"/>
      <c r="Y726" s="1767"/>
      <c r="Z726" s="1767"/>
      <c r="AA726" s="1783">
        <v>0.9</v>
      </c>
    </row>
    <row r="727" spans="1:27">
      <c r="A727" s="1774">
        <v>44</v>
      </c>
      <c r="B727" s="1766" t="s">
        <v>16176</v>
      </c>
      <c r="C727" s="1780" t="s">
        <v>16177</v>
      </c>
      <c r="D727" s="1767"/>
      <c r="E727" s="1767">
        <v>1.2</v>
      </c>
      <c r="F727" s="1767"/>
      <c r="G727" s="1767"/>
      <c r="H727" s="1782"/>
      <c r="I727" s="2"/>
      <c r="J727" s="2"/>
      <c r="K727" s="2"/>
      <c r="L727" s="1782"/>
      <c r="M727" s="2"/>
      <c r="N727" s="2"/>
      <c r="O727" s="2"/>
      <c r="P727" s="1782">
        <v>1.2</v>
      </c>
      <c r="Q727" s="1782">
        <v>1.2</v>
      </c>
      <c r="R727" s="1782"/>
      <c r="S727" s="2"/>
      <c r="T727" s="2"/>
      <c r="U727" s="2"/>
      <c r="V727" s="1782"/>
      <c r="W727" s="1767"/>
      <c r="X727" s="1767"/>
      <c r="Y727" s="1767"/>
      <c r="Z727" s="1767"/>
      <c r="AA727" s="1783">
        <v>1.2</v>
      </c>
    </row>
    <row r="728" spans="1:27">
      <c r="A728" s="1774">
        <v>45</v>
      </c>
      <c r="B728" s="1766" t="s">
        <v>16178</v>
      </c>
      <c r="C728" s="1780" t="s">
        <v>16179</v>
      </c>
      <c r="D728" s="1767"/>
      <c r="E728" s="1767">
        <v>0.6</v>
      </c>
      <c r="F728" s="1767"/>
      <c r="G728" s="1767"/>
      <c r="H728" s="1782"/>
      <c r="I728" s="2"/>
      <c r="J728" s="2"/>
      <c r="K728" s="2"/>
      <c r="L728" s="1782"/>
      <c r="M728" s="2"/>
      <c r="N728" s="2"/>
      <c r="O728" s="2"/>
      <c r="P728" s="1782">
        <v>0.6</v>
      </c>
      <c r="Q728" s="1782">
        <v>0.6</v>
      </c>
      <c r="R728" s="1782"/>
      <c r="S728" s="2"/>
      <c r="T728" s="2"/>
      <c r="U728" s="2"/>
      <c r="V728" s="1782"/>
      <c r="W728" s="1767"/>
      <c r="X728" s="1767"/>
      <c r="Y728" s="1767"/>
      <c r="Z728" s="1767"/>
      <c r="AA728" s="1783">
        <v>0.6</v>
      </c>
    </row>
    <row r="729" spans="1:27">
      <c r="A729" s="1774">
        <v>46</v>
      </c>
      <c r="B729" s="1766" t="s">
        <v>16180</v>
      </c>
      <c r="C729" s="1780" t="s">
        <v>16181</v>
      </c>
      <c r="D729" s="1767"/>
      <c r="E729" s="1767">
        <v>1.3</v>
      </c>
      <c r="F729" s="1767"/>
      <c r="G729" s="1767"/>
      <c r="H729" s="1782"/>
      <c r="I729" s="2"/>
      <c r="J729" s="2"/>
      <c r="K729" s="2"/>
      <c r="L729" s="1782"/>
      <c r="M729" s="2"/>
      <c r="N729" s="2"/>
      <c r="O729" s="2"/>
      <c r="P729" s="1782">
        <v>1.3</v>
      </c>
      <c r="Q729" s="1782">
        <v>1.3</v>
      </c>
      <c r="R729" s="1782"/>
      <c r="S729" s="2"/>
      <c r="T729" s="2"/>
      <c r="U729" s="2"/>
      <c r="V729" s="1782"/>
      <c r="W729" s="1767"/>
      <c r="X729" s="1767"/>
      <c r="Y729" s="1767"/>
      <c r="Z729" s="1767">
        <v>1.3</v>
      </c>
      <c r="AA729" s="1783"/>
    </row>
    <row r="730" spans="1:27">
      <c r="A730" s="1774">
        <v>47</v>
      </c>
      <c r="B730" s="1766" t="s">
        <v>16182</v>
      </c>
      <c r="C730" s="1780" t="s">
        <v>16183</v>
      </c>
      <c r="D730" s="1767"/>
      <c r="E730" s="1767">
        <v>1.2</v>
      </c>
      <c r="F730" s="1767"/>
      <c r="G730" s="1767"/>
      <c r="H730" s="1782"/>
      <c r="I730" s="2"/>
      <c r="J730" s="2"/>
      <c r="K730" s="2"/>
      <c r="L730" s="1782"/>
      <c r="M730" s="2"/>
      <c r="N730" s="2"/>
      <c r="O730" s="2"/>
      <c r="P730" s="1782">
        <v>1.2</v>
      </c>
      <c r="Q730" s="1782">
        <v>1.2</v>
      </c>
      <c r="R730" s="1782"/>
      <c r="S730" s="2"/>
      <c r="T730" s="2"/>
      <c r="U730" s="2"/>
      <c r="V730" s="1782"/>
      <c r="W730" s="1767"/>
      <c r="X730" s="1767"/>
      <c r="Y730" s="1767"/>
      <c r="Z730" s="1767"/>
      <c r="AA730" s="1783">
        <v>1.2</v>
      </c>
    </row>
    <row r="731" spans="1:27">
      <c r="A731" s="1774">
        <v>48</v>
      </c>
      <c r="B731" s="1766" t="s">
        <v>16184</v>
      </c>
      <c r="C731" s="1780" t="s">
        <v>16185</v>
      </c>
      <c r="D731" s="1767"/>
      <c r="E731" s="1767">
        <v>1.1000000000000001</v>
      </c>
      <c r="F731" s="1767"/>
      <c r="G731" s="1767"/>
      <c r="H731" s="1782"/>
      <c r="I731" s="2"/>
      <c r="J731" s="2"/>
      <c r="K731" s="2"/>
      <c r="L731" s="1782"/>
      <c r="M731" s="2"/>
      <c r="N731" s="2"/>
      <c r="O731" s="2"/>
      <c r="P731" s="1782">
        <v>1.1000000000000001</v>
      </c>
      <c r="Q731" s="1782">
        <v>1.1000000000000001</v>
      </c>
      <c r="R731" s="1782"/>
      <c r="S731" s="2"/>
      <c r="T731" s="2"/>
      <c r="U731" s="2"/>
      <c r="V731" s="1782"/>
      <c r="W731" s="1767"/>
      <c r="X731" s="1767"/>
      <c r="Y731" s="1767"/>
      <c r="Z731" s="1767"/>
      <c r="AA731" s="1783">
        <v>1.1000000000000001</v>
      </c>
    </row>
    <row r="732" spans="1:27">
      <c r="A732" s="1774"/>
      <c r="B732" s="1766" t="s">
        <v>16186</v>
      </c>
      <c r="C732" s="1780"/>
      <c r="D732" s="1767"/>
      <c r="E732" s="1767">
        <v>0</v>
      </c>
      <c r="F732" s="1767"/>
      <c r="G732" s="1767"/>
      <c r="H732" s="1782"/>
      <c r="I732" s="2"/>
      <c r="J732" s="2"/>
      <c r="K732" s="2"/>
      <c r="L732" s="1782"/>
      <c r="M732" s="2"/>
      <c r="N732" s="2"/>
      <c r="O732" s="2"/>
      <c r="P732" s="1782"/>
      <c r="Q732" s="1782"/>
      <c r="R732" s="1782"/>
      <c r="S732" s="2"/>
      <c r="T732" s="2"/>
      <c r="U732" s="2"/>
      <c r="V732" s="1782"/>
      <c r="W732" s="1767"/>
      <c r="X732" s="1767"/>
      <c r="Y732" s="1767"/>
      <c r="Z732" s="1767"/>
      <c r="AA732" s="1783"/>
    </row>
    <row r="733" spans="1:27">
      <c r="A733" s="1774">
        <v>49</v>
      </c>
      <c r="B733" s="1766" t="s">
        <v>814</v>
      </c>
      <c r="C733" s="1780" t="s">
        <v>16187</v>
      </c>
      <c r="D733" s="1767"/>
      <c r="E733" s="1767">
        <v>1.84</v>
      </c>
      <c r="F733" s="1767">
        <v>1.84</v>
      </c>
      <c r="G733" s="1767"/>
      <c r="H733" s="1782"/>
      <c r="I733" s="2"/>
      <c r="J733" s="2"/>
      <c r="K733" s="2"/>
      <c r="L733" s="1782">
        <v>1.84</v>
      </c>
      <c r="M733" s="2"/>
      <c r="N733" s="2"/>
      <c r="O733" s="2"/>
      <c r="P733" s="1782"/>
      <c r="Q733" s="1782"/>
      <c r="R733" s="1782"/>
      <c r="S733" s="2"/>
      <c r="T733" s="2"/>
      <c r="U733" s="2"/>
      <c r="V733" s="1782"/>
      <c r="W733" s="1767"/>
      <c r="X733" s="1767"/>
      <c r="Y733" s="1767">
        <v>1.84</v>
      </c>
      <c r="Z733" s="1767"/>
      <c r="AA733" s="1783"/>
    </row>
    <row r="734" spans="1:27">
      <c r="A734" s="1774">
        <v>50</v>
      </c>
      <c r="B734" s="1766" t="s">
        <v>16188</v>
      </c>
      <c r="C734" s="1780" t="s">
        <v>16189</v>
      </c>
      <c r="D734" s="1767"/>
      <c r="E734" s="1767">
        <v>1</v>
      </c>
      <c r="F734" s="1767">
        <v>0.6</v>
      </c>
      <c r="G734" s="1767"/>
      <c r="H734" s="1782"/>
      <c r="I734" s="2"/>
      <c r="J734" s="2"/>
      <c r="K734" s="2"/>
      <c r="L734" s="1782">
        <v>0.6</v>
      </c>
      <c r="M734" s="2"/>
      <c r="N734" s="2"/>
      <c r="O734" s="2"/>
      <c r="P734" s="1782">
        <v>0.4</v>
      </c>
      <c r="Q734" s="1782">
        <v>0.4</v>
      </c>
      <c r="R734" s="1782"/>
      <c r="S734" s="2"/>
      <c r="T734" s="2"/>
      <c r="U734" s="2"/>
      <c r="V734" s="1782"/>
      <c r="W734" s="1767"/>
      <c r="X734" s="1767"/>
      <c r="Y734" s="1767">
        <v>1</v>
      </c>
      <c r="Z734" s="1767"/>
      <c r="AA734" s="1783"/>
    </row>
    <row r="735" spans="1:27">
      <c r="A735" s="1774">
        <v>51</v>
      </c>
      <c r="B735" s="1766" t="s">
        <v>16190</v>
      </c>
      <c r="C735" s="1780" t="s">
        <v>16191</v>
      </c>
      <c r="D735" s="1767"/>
      <c r="E735" s="1767">
        <v>1.62</v>
      </c>
      <c r="F735" s="1767"/>
      <c r="G735" s="1767"/>
      <c r="H735" s="1782"/>
      <c r="I735" s="2"/>
      <c r="J735" s="2"/>
      <c r="K735" s="2"/>
      <c r="L735" s="1782"/>
      <c r="M735" s="2"/>
      <c r="N735" s="2"/>
      <c r="O735" s="2"/>
      <c r="P735" s="1782">
        <v>1.62</v>
      </c>
      <c r="Q735" s="1782">
        <v>1.62</v>
      </c>
      <c r="R735" s="1782"/>
      <c r="S735" s="2"/>
      <c r="T735" s="2"/>
      <c r="U735" s="2"/>
      <c r="V735" s="1782"/>
      <c r="W735" s="1767"/>
      <c r="X735" s="1767"/>
      <c r="Y735" s="1767">
        <v>1.62</v>
      </c>
      <c r="Z735" s="1767"/>
      <c r="AA735" s="1783"/>
    </row>
    <row r="736" spans="1:27">
      <c r="A736" s="1774">
        <v>52</v>
      </c>
      <c r="B736" s="1766" t="s">
        <v>16192</v>
      </c>
      <c r="C736" s="1780" t="s">
        <v>16193</v>
      </c>
      <c r="D736" s="1767"/>
      <c r="E736" s="1767">
        <v>0.94</v>
      </c>
      <c r="F736" s="1767">
        <v>0.94</v>
      </c>
      <c r="G736" s="1767"/>
      <c r="H736" s="1782"/>
      <c r="I736" s="2"/>
      <c r="J736" s="2"/>
      <c r="K736" s="2"/>
      <c r="L736" s="1782">
        <v>0.94</v>
      </c>
      <c r="M736" s="2"/>
      <c r="N736" s="2"/>
      <c r="O736" s="2"/>
      <c r="P736" s="1782"/>
      <c r="Q736" s="1782"/>
      <c r="R736" s="1782"/>
      <c r="S736" s="2"/>
      <c r="T736" s="2"/>
      <c r="U736" s="2"/>
      <c r="V736" s="1782"/>
      <c r="W736" s="1767"/>
      <c r="X736" s="1767"/>
      <c r="Y736" s="1767">
        <v>0.94</v>
      </c>
      <c r="Z736" s="1767"/>
      <c r="AA736" s="1783"/>
    </row>
    <row r="737" spans="1:27">
      <c r="A737" s="1774">
        <v>53</v>
      </c>
      <c r="B737" s="1766" t="s">
        <v>16194</v>
      </c>
      <c r="C737" s="1780" t="s">
        <v>16195</v>
      </c>
      <c r="D737" s="1767"/>
      <c r="E737" s="1767">
        <v>0</v>
      </c>
      <c r="F737" s="1767"/>
      <c r="G737" s="1767"/>
      <c r="H737" s="1782"/>
      <c r="I737" s="2"/>
      <c r="J737" s="2"/>
      <c r="K737" s="2"/>
      <c r="L737" s="1782"/>
      <c r="M737" s="2"/>
      <c r="N737" s="2"/>
      <c r="O737" s="2"/>
      <c r="P737" s="1782"/>
      <c r="Q737" s="1782"/>
      <c r="R737" s="1782"/>
      <c r="S737" s="2"/>
      <c r="T737" s="2"/>
      <c r="U737" s="2"/>
      <c r="V737" s="1782"/>
      <c r="W737" s="1767"/>
      <c r="X737" s="1767"/>
      <c r="Y737" s="1767"/>
      <c r="Z737" s="1767"/>
      <c r="AA737" s="1783">
        <v>0</v>
      </c>
    </row>
    <row r="738" spans="1:27">
      <c r="A738" s="1774">
        <v>54</v>
      </c>
      <c r="B738" s="1766" t="s">
        <v>16196</v>
      </c>
      <c r="C738" s="1780" t="s">
        <v>16197</v>
      </c>
      <c r="D738" s="1767"/>
      <c r="E738" s="1767">
        <v>0.67</v>
      </c>
      <c r="F738" s="1767"/>
      <c r="G738" s="1767"/>
      <c r="H738" s="1782"/>
      <c r="I738" s="2"/>
      <c r="J738" s="2"/>
      <c r="K738" s="2"/>
      <c r="L738" s="1782"/>
      <c r="M738" s="2"/>
      <c r="N738" s="2"/>
      <c r="O738" s="2"/>
      <c r="P738" s="1782">
        <v>0.67</v>
      </c>
      <c r="Q738" s="1782">
        <v>0.67</v>
      </c>
      <c r="R738" s="1782"/>
      <c r="S738" s="2"/>
      <c r="T738" s="2"/>
      <c r="U738" s="2"/>
      <c r="V738" s="1782"/>
      <c r="W738" s="1767"/>
      <c r="X738" s="1767"/>
      <c r="Y738" s="1767"/>
      <c r="Z738" s="1767"/>
      <c r="AA738" s="1783">
        <v>0.67</v>
      </c>
    </row>
    <row r="739" spans="1:27">
      <c r="A739" s="1774">
        <v>55</v>
      </c>
      <c r="B739" s="1766" t="s">
        <v>16198</v>
      </c>
      <c r="C739" s="1780" t="s">
        <v>16199</v>
      </c>
      <c r="D739" s="1767"/>
      <c r="E739" s="1767">
        <v>0.21</v>
      </c>
      <c r="F739" s="1767"/>
      <c r="G739" s="1767"/>
      <c r="H739" s="1782"/>
      <c r="I739" s="2"/>
      <c r="J739" s="2"/>
      <c r="K739" s="2"/>
      <c r="L739" s="1782"/>
      <c r="M739" s="2"/>
      <c r="N739" s="2"/>
      <c r="O739" s="2"/>
      <c r="P739" s="1782">
        <v>0.21</v>
      </c>
      <c r="Q739" s="1782">
        <v>0.21</v>
      </c>
      <c r="R739" s="1782"/>
      <c r="S739" s="2"/>
      <c r="T739" s="2"/>
      <c r="U739" s="2"/>
      <c r="V739" s="1782"/>
      <c r="W739" s="1767"/>
      <c r="X739" s="1767"/>
      <c r="Y739" s="1767">
        <v>0.21</v>
      </c>
      <c r="Z739" s="1767"/>
      <c r="AA739" s="1783"/>
    </row>
    <row r="740" spans="1:27">
      <c r="A740" s="1774">
        <v>56</v>
      </c>
      <c r="B740" s="1766" t="s">
        <v>16200</v>
      </c>
      <c r="C740" s="1780" t="s">
        <v>16201</v>
      </c>
      <c r="D740" s="1767"/>
      <c r="E740" s="1767">
        <v>0.67</v>
      </c>
      <c r="F740" s="1767"/>
      <c r="G740" s="1767"/>
      <c r="H740" s="1782"/>
      <c r="I740" s="2"/>
      <c r="J740" s="2"/>
      <c r="K740" s="2"/>
      <c r="L740" s="1782"/>
      <c r="M740" s="2"/>
      <c r="N740" s="2"/>
      <c r="O740" s="2"/>
      <c r="P740" s="1782">
        <v>0.67</v>
      </c>
      <c r="Q740" s="1782">
        <v>0.67</v>
      </c>
      <c r="R740" s="1782"/>
      <c r="S740" s="2"/>
      <c r="T740" s="2"/>
      <c r="U740" s="2"/>
      <c r="V740" s="1782"/>
      <c r="W740" s="1767"/>
      <c r="X740" s="1767"/>
      <c r="Y740" s="1767">
        <v>0.67</v>
      </c>
      <c r="Z740" s="1767"/>
      <c r="AA740" s="1783"/>
    </row>
    <row r="741" spans="1:27">
      <c r="A741" s="1774">
        <v>57</v>
      </c>
      <c r="B741" s="1766" t="s">
        <v>16202</v>
      </c>
      <c r="C741" s="1780" t="s">
        <v>16203</v>
      </c>
      <c r="D741" s="1767"/>
      <c r="E741" s="1767">
        <v>0.4</v>
      </c>
      <c r="F741" s="1767"/>
      <c r="G741" s="1767"/>
      <c r="H741" s="1782"/>
      <c r="I741" s="2"/>
      <c r="J741" s="2"/>
      <c r="K741" s="2"/>
      <c r="L741" s="1782"/>
      <c r="M741" s="2"/>
      <c r="N741" s="2"/>
      <c r="O741" s="2"/>
      <c r="P741" s="1782">
        <v>0.4</v>
      </c>
      <c r="Q741" s="1782">
        <v>0.4</v>
      </c>
      <c r="R741" s="1782"/>
      <c r="S741" s="2"/>
      <c r="T741" s="2"/>
      <c r="U741" s="2"/>
      <c r="V741" s="1782"/>
      <c r="W741" s="1767"/>
      <c r="X741" s="1767"/>
      <c r="Y741" s="1767"/>
      <c r="Z741" s="1767"/>
      <c r="AA741" s="1783">
        <v>0.4</v>
      </c>
    </row>
    <row r="742" spans="1:27">
      <c r="A742" s="1774">
        <v>58</v>
      </c>
      <c r="B742" s="1766" t="s">
        <v>16204</v>
      </c>
      <c r="C742" s="1780" t="s">
        <v>16205</v>
      </c>
      <c r="D742" s="1767"/>
      <c r="E742" s="1767">
        <v>0.65</v>
      </c>
      <c r="F742" s="1767"/>
      <c r="G742" s="1767"/>
      <c r="H742" s="1782"/>
      <c r="I742" s="2"/>
      <c r="J742" s="2"/>
      <c r="K742" s="2"/>
      <c r="L742" s="1782"/>
      <c r="M742" s="2"/>
      <c r="N742" s="2"/>
      <c r="O742" s="2"/>
      <c r="P742" s="1782">
        <v>0.65</v>
      </c>
      <c r="Q742" s="1782">
        <v>0.65</v>
      </c>
      <c r="R742" s="1782"/>
      <c r="S742" s="2"/>
      <c r="T742" s="2"/>
      <c r="U742" s="2"/>
      <c r="V742" s="1782"/>
      <c r="W742" s="1767"/>
      <c r="X742" s="1767"/>
      <c r="Y742" s="1767"/>
      <c r="Z742" s="1767"/>
      <c r="AA742" s="1783">
        <v>0.65</v>
      </c>
    </row>
    <row r="743" spans="1:27">
      <c r="A743" s="1774">
        <v>59</v>
      </c>
      <c r="B743" s="1766" t="s">
        <v>11011</v>
      </c>
      <c r="C743" s="1780" t="s">
        <v>16206</v>
      </c>
      <c r="D743" s="1767"/>
      <c r="E743" s="1767">
        <v>1.1499999999999999</v>
      </c>
      <c r="F743" s="1767"/>
      <c r="G743" s="1767"/>
      <c r="H743" s="1782"/>
      <c r="I743" s="2"/>
      <c r="J743" s="2"/>
      <c r="K743" s="2"/>
      <c r="L743" s="1782"/>
      <c r="M743" s="2"/>
      <c r="N743" s="2"/>
      <c r="O743" s="2"/>
      <c r="P743" s="1782">
        <v>1.1499999999999999</v>
      </c>
      <c r="Q743" s="1782">
        <v>1.1499999999999999</v>
      </c>
      <c r="R743" s="1782"/>
      <c r="S743" s="2"/>
      <c r="T743" s="2"/>
      <c r="U743" s="2"/>
      <c r="V743" s="1782"/>
      <c r="W743" s="1767"/>
      <c r="X743" s="1767"/>
      <c r="Y743" s="1767"/>
      <c r="Z743" s="1767"/>
      <c r="AA743" s="1783">
        <v>1.1499999999999999</v>
      </c>
    </row>
    <row r="744" spans="1:27">
      <c r="A744" s="1774">
        <v>60</v>
      </c>
      <c r="B744" s="1766" t="s">
        <v>16207</v>
      </c>
      <c r="C744" s="1780" t="s">
        <v>16208</v>
      </c>
      <c r="D744" s="1767"/>
      <c r="E744" s="1767">
        <v>0.15</v>
      </c>
      <c r="F744" s="1767"/>
      <c r="G744" s="1767"/>
      <c r="H744" s="1782"/>
      <c r="I744" s="2"/>
      <c r="J744" s="2"/>
      <c r="K744" s="2"/>
      <c r="L744" s="1782"/>
      <c r="M744" s="2"/>
      <c r="N744" s="2"/>
      <c r="O744" s="2"/>
      <c r="P744" s="1782">
        <v>0.15</v>
      </c>
      <c r="Q744" s="1782">
        <v>0.15</v>
      </c>
      <c r="R744" s="1782"/>
      <c r="S744" s="2"/>
      <c r="T744" s="2"/>
      <c r="U744" s="2"/>
      <c r="V744" s="1782"/>
      <c r="W744" s="1767"/>
      <c r="X744" s="1767"/>
      <c r="Y744" s="1767"/>
      <c r="Z744" s="1767"/>
      <c r="AA744" s="1783">
        <v>0.15</v>
      </c>
    </row>
    <row r="745" spans="1:27">
      <c r="A745" s="1774">
        <v>61</v>
      </c>
      <c r="B745" s="1766" t="s">
        <v>16209</v>
      </c>
      <c r="C745" s="1780" t="s">
        <v>16210</v>
      </c>
      <c r="D745" s="1767"/>
      <c r="E745" s="1767">
        <v>0.46</v>
      </c>
      <c r="F745" s="1767"/>
      <c r="G745" s="1767"/>
      <c r="H745" s="1782"/>
      <c r="I745" s="2"/>
      <c r="J745" s="2"/>
      <c r="K745" s="2"/>
      <c r="L745" s="1782"/>
      <c r="M745" s="2"/>
      <c r="N745" s="2"/>
      <c r="O745" s="2"/>
      <c r="P745" s="1782">
        <v>0.46</v>
      </c>
      <c r="Q745" s="1782">
        <v>0.46</v>
      </c>
      <c r="R745" s="1782"/>
      <c r="S745" s="2"/>
      <c r="T745" s="2"/>
      <c r="U745" s="2"/>
      <c r="V745" s="1782"/>
      <c r="W745" s="1767"/>
      <c r="X745" s="1767"/>
      <c r="Y745" s="1767"/>
      <c r="Z745" s="1767"/>
      <c r="AA745" s="1783">
        <v>0.46</v>
      </c>
    </row>
    <row r="746" spans="1:27">
      <c r="A746" s="1774">
        <v>62</v>
      </c>
      <c r="B746" s="1766" t="s">
        <v>7584</v>
      </c>
      <c r="C746" s="1780" t="s">
        <v>16211</v>
      </c>
      <c r="D746" s="1767"/>
      <c r="E746" s="1767">
        <v>0.67</v>
      </c>
      <c r="F746" s="1767"/>
      <c r="G746" s="1767"/>
      <c r="H746" s="1782"/>
      <c r="I746" s="2"/>
      <c r="J746" s="2"/>
      <c r="K746" s="2"/>
      <c r="L746" s="1782"/>
      <c r="M746" s="2"/>
      <c r="N746" s="2"/>
      <c r="O746" s="2"/>
      <c r="P746" s="1782">
        <v>0.67</v>
      </c>
      <c r="Q746" s="1782">
        <v>0.67</v>
      </c>
      <c r="R746" s="1782"/>
      <c r="S746" s="2"/>
      <c r="T746" s="2"/>
      <c r="U746" s="2"/>
      <c r="V746" s="1782"/>
      <c r="W746" s="1767"/>
      <c r="X746" s="1767"/>
      <c r="Y746" s="1767"/>
      <c r="Z746" s="1767"/>
      <c r="AA746" s="1783">
        <v>0.67</v>
      </c>
    </row>
    <row r="747" spans="1:27">
      <c r="A747" s="1774">
        <v>63</v>
      </c>
      <c r="B747" s="1766" t="s">
        <v>16212</v>
      </c>
      <c r="C747" s="1780" t="s">
        <v>16213</v>
      </c>
      <c r="D747" s="1767"/>
      <c r="E747" s="1767">
        <v>0.37</v>
      </c>
      <c r="F747" s="1767"/>
      <c r="G747" s="1767"/>
      <c r="H747" s="1782"/>
      <c r="I747" s="2"/>
      <c r="J747" s="2"/>
      <c r="K747" s="2"/>
      <c r="L747" s="1782"/>
      <c r="M747" s="2"/>
      <c r="N747" s="2"/>
      <c r="O747" s="2"/>
      <c r="P747" s="1782">
        <v>0.37</v>
      </c>
      <c r="Q747" s="1782">
        <v>0.37</v>
      </c>
      <c r="R747" s="1782"/>
      <c r="S747" s="2"/>
      <c r="T747" s="2"/>
      <c r="U747" s="2"/>
      <c r="V747" s="1782"/>
      <c r="W747" s="1767"/>
      <c r="X747" s="1767"/>
      <c r="Y747" s="1767"/>
      <c r="Z747" s="1767"/>
      <c r="AA747" s="1783">
        <v>0.37</v>
      </c>
    </row>
    <row r="748" spans="1:27">
      <c r="A748" s="1774">
        <v>64</v>
      </c>
      <c r="B748" s="1766" t="s">
        <v>16214</v>
      </c>
      <c r="C748" s="1780" t="s">
        <v>16215</v>
      </c>
      <c r="D748" s="1767"/>
      <c r="E748" s="1767">
        <v>1.04</v>
      </c>
      <c r="F748" s="1767">
        <v>1.04</v>
      </c>
      <c r="G748" s="1767"/>
      <c r="H748" s="1782"/>
      <c r="I748" s="2"/>
      <c r="J748" s="2"/>
      <c r="K748" s="2"/>
      <c r="L748" s="1782">
        <v>1.04</v>
      </c>
      <c r="M748" s="2"/>
      <c r="N748" s="2"/>
      <c r="O748" s="2"/>
      <c r="P748" s="1782"/>
      <c r="Q748" s="1782"/>
      <c r="R748" s="1782"/>
      <c r="S748" s="2"/>
      <c r="T748" s="2"/>
      <c r="U748" s="2"/>
      <c r="V748" s="1782"/>
      <c r="W748" s="1767"/>
      <c r="X748" s="1767"/>
      <c r="Y748" s="1767">
        <v>1.04</v>
      </c>
      <c r="Z748" s="1767"/>
      <c r="AA748" s="1783"/>
    </row>
    <row r="749" spans="1:27">
      <c r="A749" s="1774">
        <v>65</v>
      </c>
      <c r="B749" s="1766" t="s">
        <v>16216</v>
      </c>
      <c r="C749" s="1780" t="s">
        <v>16217</v>
      </c>
      <c r="D749" s="1767"/>
      <c r="E749" s="1767">
        <v>0.32</v>
      </c>
      <c r="F749" s="1767"/>
      <c r="G749" s="1767"/>
      <c r="H749" s="1782"/>
      <c r="I749" s="2"/>
      <c r="J749" s="2"/>
      <c r="K749" s="2"/>
      <c r="L749" s="1782"/>
      <c r="M749" s="2"/>
      <c r="N749" s="2"/>
      <c r="O749" s="2"/>
      <c r="P749" s="1782">
        <v>0.32</v>
      </c>
      <c r="Q749" s="1782">
        <v>0.32</v>
      </c>
      <c r="R749" s="1782"/>
      <c r="S749" s="2"/>
      <c r="T749" s="2"/>
      <c r="U749" s="2"/>
      <c r="V749" s="1782"/>
      <c r="W749" s="1767"/>
      <c r="X749" s="1767"/>
      <c r="Y749" s="1767"/>
      <c r="Z749" s="1767"/>
      <c r="AA749" s="1783">
        <v>0.32</v>
      </c>
    </row>
    <row r="750" spans="1:27">
      <c r="A750" s="1774">
        <v>66</v>
      </c>
      <c r="B750" s="1766" t="s">
        <v>6028</v>
      </c>
      <c r="C750" s="1780" t="s">
        <v>16218</v>
      </c>
      <c r="D750" s="1767"/>
      <c r="E750" s="1767">
        <v>1</v>
      </c>
      <c r="F750" s="1767"/>
      <c r="G750" s="1767"/>
      <c r="H750" s="1782"/>
      <c r="I750" s="2"/>
      <c r="J750" s="2"/>
      <c r="K750" s="2"/>
      <c r="L750" s="1782"/>
      <c r="M750" s="2"/>
      <c r="N750" s="2"/>
      <c r="O750" s="2"/>
      <c r="P750" s="1782">
        <v>1</v>
      </c>
      <c r="Q750" s="1782">
        <v>1</v>
      </c>
      <c r="R750" s="1782"/>
      <c r="S750" s="2"/>
      <c r="T750" s="2"/>
      <c r="U750" s="2"/>
      <c r="V750" s="1782"/>
      <c r="W750" s="1767"/>
      <c r="X750" s="1767"/>
      <c r="Y750" s="1767"/>
      <c r="Z750" s="1767">
        <v>1</v>
      </c>
      <c r="AA750" s="1783"/>
    </row>
    <row r="751" spans="1:27">
      <c r="A751" s="1774">
        <v>67</v>
      </c>
      <c r="B751" s="1766" t="s">
        <v>10841</v>
      </c>
      <c r="C751" s="1780" t="s">
        <v>16219</v>
      </c>
      <c r="D751" s="1767"/>
      <c r="E751" s="1767">
        <v>1.1499999999999999</v>
      </c>
      <c r="F751" s="1767"/>
      <c r="G751" s="1767"/>
      <c r="H751" s="1782"/>
      <c r="I751" s="2"/>
      <c r="J751" s="2"/>
      <c r="K751" s="2"/>
      <c r="L751" s="1782"/>
      <c r="M751" s="2"/>
      <c r="N751" s="2"/>
      <c r="O751" s="2"/>
      <c r="P751" s="1782">
        <v>1.1499999999999999</v>
      </c>
      <c r="Q751" s="1782">
        <v>1.1499999999999999</v>
      </c>
      <c r="R751" s="1782"/>
      <c r="S751" s="2"/>
      <c r="T751" s="2"/>
      <c r="U751" s="2"/>
      <c r="V751" s="1782"/>
      <c r="W751" s="1767"/>
      <c r="X751" s="1767"/>
      <c r="Y751" s="1767"/>
      <c r="Z751" s="1767">
        <v>1.1499999999999999</v>
      </c>
      <c r="AA751" s="1783"/>
    </row>
    <row r="752" spans="1:27">
      <c r="A752" s="1774">
        <v>68</v>
      </c>
      <c r="B752" s="1766" t="s">
        <v>16220</v>
      </c>
      <c r="C752" s="1780" t="s">
        <v>16221</v>
      </c>
      <c r="D752" s="1767"/>
      <c r="E752" s="1767">
        <v>0.77</v>
      </c>
      <c r="F752" s="1767"/>
      <c r="G752" s="1767"/>
      <c r="H752" s="1782"/>
      <c r="I752" s="2"/>
      <c r="J752" s="2"/>
      <c r="K752" s="2"/>
      <c r="L752" s="1782"/>
      <c r="M752" s="2"/>
      <c r="N752" s="2"/>
      <c r="O752" s="2"/>
      <c r="P752" s="1782">
        <v>0.77</v>
      </c>
      <c r="Q752" s="1782">
        <v>0.77</v>
      </c>
      <c r="R752" s="1782"/>
      <c r="S752" s="2"/>
      <c r="T752" s="2"/>
      <c r="U752" s="2"/>
      <c r="V752" s="1782"/>
      <c r="W752" s="1767"/>
      <c r="X752" s="1767"/>
      <c r="Y752" s="1767"/>
      <c r="Z752" s="1767"/>
      <c r="AA752" s="1783">
        <v>0.77</v>
      </c>
    </row>
    <row r="753" spans="1:27">
      <c r="A753" s="1774">
        <v>69</v>
      </c>
      <c r="B753" s="1766" t="s">
        <v>16222</v>
      </c>
      <c r="C753" s="1780" t="s">
        <v>16223</v>
      </c>
      <c r="D753" s="1767"/>
      <c r="E753" s="1767">
        <v>0.63</v>
      </c>
      <c r="F753" s="1767"/>
      <c r="G753" s="1767"/>
      <c r="H753" s="1782"/>
      <c r="I753" s="2"/>
      <c r="J753" s="2"/>
      <c r="K753" s="2"/>
      <c r="L753" s="1782"/>
      <c r="M753" s="2"/>
      <c r="N753" s="2"/>
      <c r="O753" s="2"/>
      <c r="P753" s="1782">
        <v>0.63</v>
      </c>
      <c r="Q753" s="1782">
        <v>0.63</v>
      </c>
      <c r="R753" s="1782"/>
      <c r="S753" s="2"/>
      <c r="T753" s="2"/>
      <c r="U753" s="2"/>
      <c r="V753" s="1782"/>
      <c r="W753" s="1767"/>
      <c r="X753" s="1767"/>
      <c r="Y753" s="1767"/>
      <c r="Z753" s="1767"/>
      <c r="AA753" s="1783">
        <v>0.63</v>
      </c>
    </row>
    <row r="754" spans="1:27">
      <c r="A754" s="1774">
        <v>70</v>
      </c>
      <c r="B754" s="1766" t="s">
        <v>16224</v>
      </c>
      <c r="C754" s="1780" t="s">
        <v>16225</v>
      </c>
      <c r="D754" s="1767"/>
      <c r="E754" s="1767">
        <v>0.4</v>
      </c>
      <c r="F754" s="1767"/>
      <c r="G754" s="1767"/>
      <c r="H754" s="1782"/>
      <c r="I754" s="2"/>
      <c r="J754" s="2"/>
      <c r="K754" s="2"/>
      <c r="L754" s="1782"/>
      <c r="M754" s="2"/>
      <c r="N754" s="2"/>
      <c r="O754" s="2"/>
      <c r="P754" s="1782">
        <v>0.4</v>
      </c>
      <c r="Q754" s="1782">
        <v>0.4</v>
      </c>
      <c r="R754" s="1782"/>
      <c r="S754" s="2"/>
      <c r="T754" s="2"/>
      <c r="U754" s="2"/>
      <c r="V754" s="1782"/>
      <c r="W754" s="1767"/>
      <c r="X754" s="1767"/>
      <c r="Y754" s="1767"/>
      <c r="Z754" s="1767">
        <v>0.4</v>
      </c>
      <c r="AA754" s="1783"/>
    </row>
    <row r="755" spans="1:27">
      <c r="A755" s="1774">
        <v>71</v>
      </c>
      <c r="B755" s="1766" t="s">
        <v>16226</v>
      </c>
      <c r="C755" s="1780" t="s">
        <v>16227</v>
      </c>
      <c r="D755" s="1767"/>
      <c r="E755" s="1767">
        <v>0.37</v>
      </c>
      <c r="F755" s="1767"/>
      <c r="G755" s="1767"/>
      <c r="H755" s="1782"/>
      <c r="I755" s="2"/>
      <c r="J755" s="2"/>
      <c r="K755" s="2"/>
      <c r="L755" s="1782"/>
      <c r="M755" s="2"/>
      <c r="N755" s="2"/>
      <c r="O755" s="2"/>
      <c r="P755" s="1782">
        <v>0.37</v>
      </c>
      <c r="Q755" s="1782">
        <v>0.37</v>
      </c>
      <c r="R755" s="1782"/>
      <c r="S755" s="2"/>
      <c r="T755" s="2"/>
      <c r="U755" s="2"/>
      <c r="V755" s="1782"/>
      <c r="W755" s="1767"/>
      <c r="X755" s="1767"/>
      <c r="Y755" s="1767"/>
      <c r="Z755" s="1767">
        <v>0.37</v>
      </c>
      <c r="AA755" s="1783"/>
    </row>
    <row r="756" spans="1:27">
      <c r="A756" s="1774">
        <v>72</v>
      </c>
      <c r="B756" s="1766" t="s">
        <v>16228</v>
      </c>
      <c r="C756" s="1780" t="s">
        <v>16229</v>
      </c>
      <c r="D756" s="1767"/>
      <c r="E756" s="1767">
        <v>0.72</v>
      </c>
      <c r="F756" s="1767"/>
      <c r="G756" s="1767"/>
      <c r="H756" s="1782"/>
      <c r="I756" s="2"/>
      <c r="J756" s="2"/>
      <c r="K756" s="2"/>
      <c r="L756" s="1782"/>
      <c r="M756" s="2"/>
      <c r="N756" s="2"/>
      <c r="O756" s="2"/>
      <c r="P756" s="1782">
        <v>0.72</v>
      </c>
      <c r="Q756" s="1782">
        <v>0.72</v>
      </c>
      <c r="R756" s="1782"/>
      <c r="S756" s="2"/>
      <c r="T756" s="2"/>
      <c r="U756" s="2"/>
      <c r="V756" s="1782"/>
      <c r="W756" s="1767"/>
      <c r="X756" s="1767"/>
      <c r="Y756" s="1767"/>
      <c r="Z756" s="1767">
        <v>0.72</v>
      </c>
      <c r="AA756" s="1783"/>
    </row>
    <row r="757" spans="1:27">
      <c r="A757" s="1774">
        <v>73</v>
      </c>
      <c r="B757" s="1766" t="s">
        <v>16230</v>
      </c>
      <c r="C757" s="1780" t="s">
        <v>16231</v>
      </c>
      <c r="D757" s="1767"/>
      <c r="E757" s="1767">
        <v>0.8</v>
      </c>
      <c r="F757" s="1767"/>
      <c r="G757" s="1767"/>
      <c r="H757" s="1782"/>
      <c r="I757" s="2"/>
      <c r="J757" s="2"/>
      <c r="K757" s="2"/>
      <c r="L757" s="1782"/>
      <c r="M757" s="2"/>
      <c r="N757" s="2"/>
      <c r="O757" s="2"/>
      <c r="P757" s="1782">
        <v>0.8</v>
      </c>
      <c r="Q757" s="1782">
        <v>0.8</v>
      </c>
      <c r="R757" s="1782"/>
      <c r="S757" s="2"/>
      <c r="T757" s="2"/>
      <c r="U757" s="2"/>
      <c r="V757" s="1782"/>
      <c r="W757" s="1767"/>
      <c r="X757" s="1767"/>
      <c r="Y757" s="1767"/>
      <c r="Z757" s="1767">
        <v>0.8</v>
      </c>
      <c r="AA757" s="1783"/>
    </row>
    <row r="758" spans="1:27">
      <c r="A758" s="1774">
        <v>74</v>
      </c>
      <c r="B758" s="1766" t="s">
        <v>16232</v>
      </c>
      <c r="C758" s="1780" t="s">
        <v>16233</v>
      </c>
      <c r="D758" s="1767"/>
      <c r="E758" s="1767">
        <v>0.67</v>
      </c>
      <c r="F758" s="1767"/>
      <c r="G758" s="1767"/>
      <c r="H758" s="1782"/>
      <c r="I758" s="2"/>
      <c r="J758" s="2"/>
      <c r="K758" s="2"/>
      <c r="L758" s="1782"/>
      <c r="M758" s="2"/>
      <c r="N758" s="2"/>
      <c r="O758" s="2"/>
      <c r="P758" s="1782">
        <v>0.67</v>
      </c>
      <c r="Q758" s="1782">
        <v>0.67</v>
      </c>
      <c r="R758" s="1782"/>
      <c r="S758" s="2"/>
      <c r="T758" s="2"/>
      <c r="U758" s="2"/>
      <c r="V758" s="1782"/>
      <c r="W758" s="1767"/>
      <c r="X758" s="1767"/>
      <c r="Y758" s="1767"/>
      <c r="Z758" s="1767">
        <v>0.67</v>
      </c>
      <c r="AA758" s="1783"/>
    </row>
    <row r="759" spans="1:27">
      <c r="A759" s="1774">
        <v>75</v>
      </c>
      <c r="B759" s="1766" t="s">
        <v>754</v>
      </c>
      <c r="C759" s="1780" t="s">
        <v>16234</v>
      </c>
      <c r="D759" s="1767"/>
      <c r="E759" s="1767">
        <v>0.68</v>
      </c>
      <c r="F759" s="1767"/>
      <c r="G759" s="1767"/>
      <c r="H759" s="1782"/>
      <c r="I759" s="2"/>
      <c r="J759" s="2"/>
      <c r="K759" s="2"/>
      <c r="L759" s="1782"/>
      <c r="M759" s="2"/>
      <c r="N759" s="2"/>
      <c r="O759" s="2"/>
      <c r="P759" s="1782">
        <v>0.68</v>
      </c>
      <c r="Q759" s="1782">
        <v>0.68</v>
      </c>
      <c r="R759" s="1782"/>
      <c r="S759" s="2"/>
      <c r="T759" s="2"/>
      <c r="U759" s="2"/>
      <c r="V759" s="1782"/>
      <c r="W759" s="1767"/>
      <c r="X759" s="1767"/>
      <c r="Y759" s="1767"/>
      <c r="Z759" s="1767">
        <v>0.68</v>
      </c>
      <c r="AA759" s="1783"/>
    </row>
    <row r="760" spans="1:27">
      <c r="A760" s="1774">
        <v>76</v>
      </c>
      <c r="B760" s="1766" t="s">
        <v>16235</v>
      </c>
      <c r="C760" s="1780" t="s">
        <v>16236</v>
      </c>
      <c r="D760" s="1767"/>
      <c r="E760" s="1767">
        <v>0.88</v>
      </c>
      <c r="F760" s="1767"/>
      <c r="G760" s="1767"/>
      <c r="H760" s="1782"/>
      <c r="I760" s="2"/>
      <c r="J760" s="2"/>
      <c r="K760" s="2"/>
      <c r="L760" s="1782"/>
      <c r="M760" s="2"/>
      <c r="N760" s="2"/>
      <c r="O760" s="2"/>
      <c r="P760" s="1782">
        <v>0.88</v>
      </c>
      <c r="Q760" s="1782">
        <v>0.88</v>
      </c>
      <c r="R760" s="1782"/>
      <c r="S760" s="2"/>
      <c r="T760" s="2"/>
      <c r="U760" s="2"/>
      <c r="V760" s="1782"/>
      <c r="W760" s="1767"/>
      <c r="X760" s="1767"/>
      <c r="Y760" s="1767"/>
      <c r="Z760" s="1767">
        <v>0.88</v>
      </c>
      <c r="AA760" s="1783"/>
    </row>
    <row r="761" spans="1:27">
      <c r="A761" s="1774">
        <v>77</v>
      </c>
      <c r="B761" s="1766" t="s">
        <v>16237</v>
      </c>
      <c r="C761" s="1780" t="s">
        <v>16238</v>
      </c>
      <c r="D761" s="1767"/>
      <c r="E761" s="1767">
        <v>0.7</v>
      </c>
      <c r="F761" s="1767"/>
      <c r="G761" s="1767"/>
      <c r="H761" s="1782"/>
      <c r="I761" s="2"/>
      <c r="J761" s="2"/>
      <c r="K761" s="2"/>
      <c r="L761" s="1782"/>
      <c r="M761" s="2"/>
      <c r="N761" s="2"/>
      <c r="O761" s="2"/>
      <c r="P761" s="1782">
        <v>0.7</v>
      </c>
      <c r="Q761" s="1782">
        <v>0.7</v>
      </c>
      <c r="R761" s="1782"/>
      <c r="S761" s="2"/>
      <c r="T761" s="2"/>
      <c r="U761" s="2"/>
      <c r="V761" s="1782"/>
      <c r="W761" s="1767"/>
      <c r="X761" s="1767"/>
      <c r="Y761" s="1767"/>
      <c r="Z761" s="1767">
        <v>0.7</v>
      </c>
      <c r="AA761" s="1783"/>
    </row>
    <row r="762" spans="1:27">
      <c r="A762" s="1774">
        <v>78</v>
      </c>
      <c r="B762" s="1766" t="s">
        <v>16239</v>
      </c>
      <c r="C762" s="1780" t="s">
        <v>16240</v>
      </c>
      <c r="D762" s="1767"/>
      <c r="E762" s="1767">
        <v>0.93</v>
      </c>
      <c r="F762" s="1767"/>
      <c r="G762" s="1767"/>
      <c r="H762" s="1782"/>
      <c r="I762" s="2"/>
      <c r="J762" s="2"/>
      <c r="K762" s="2"/>
      <c r="L762" s="1782"/>
      <c r="M762" s="2"/>
      <c r="N762" s="2"/>
      <c r="O762" s="2"/>
      <c r="P762" s="1782">
        <v>0.93</v>
      </c>
      <c r="Q762" s="1782">
        <v>0.93</v>
      </c>
      <c r="R762" s="1782"/>
      <c r="S762" s="2"/>
      <c r="T762" s="2"/>
      <c r="U762" s="2"/>
      <c r="V762" s="1782"/>
      <c r="W762" s="1767"/>
      <c r="X762" s="1767"/>
      <c r="Y762" s="1767"/>
      <c r="Z762" s="1767">
        <v>0.93</v>
      </c>
      <c r="AA762" s="1783"/>
    </row>
    <row r="763" spans="1:27">
      <c r="A763" s="1774">
        <v>79</v>
      </c>
      <c r="B763" s="1766" t="s">
        <v>6022</v>
      </c>
      <c r="C763" s="1780" t="s">
        <v>16241</v>
      </c>
      <c r="D763" s="1767"/>
      <c r="E763" s="1767">
        <v>1.45</v>
      </c>
      <c r="F763" s="1767"/>
      <c r="G763" s="1767"/>
      <c r="H763" s="1782"/>
      <c r="I763" s="2"/>
      <c r="J763" s="2"/>
      <c r="K763" s="2"/>
      <c r="L763" s="1782"/>
      <c r="M763" s="2"/>
      <c r="N763" s="2"/>
      <c r="O763" s="2"/>
      <c r="P763" s="1782">
        <v>1.45</v>
      </c>
      <c r="Q763" s="1782">
        <v>1.45</v>
      </c>
      <c r="R763" s="1782"/>
      <c r="S763" s="2"/>
      <c r="T763" s="2"/>
      <c r="U763" s="2"/>
      <c r="V763" s="1782"/>
      <c r="W763" s="1767"/>
      <c r="X763" s="1767"/>
      <c r="Y763" s="1767"/>
      <c r="Z763" s="1767">
        <v>1.45</v>
      </c>
      <c r="AA763" s="1783"/>
    </row>
    <row r="764" spans="1:27">
      <c r="A764" s="1774">
        <v>80</v>
      </c>
      <c r="B764" s="1766" t="s">
        <v>16242</v>
      </c>
      <c r="C764" s="1780" t="s">
        <v>16243</v>
      </c>
      <c r="D764" s="1767"/>
      <c r="E764" s="1767">
        <v>0.69</v>
      </c>
      <c r="F764" s="1767"/>
      <c r="G764" s="1767"/>
      <c r="H764" s="1782"/>
      <c r="I764" s="2"/>
      <c r="J764" s="2"/>
      <c r="K764" s="2"/>
      <c r="L764" s="1782"/>
      <c r="M764" s="2"/>
      <c r="N764" s="2"/>
      <c r="O764" s="2"/>
      <c r="P764" s="1782">
        <v>0.69</v>
      </c>
      <c r="Q764" s="1782">
        <v>0.69</v>
      </c>
      <c r="R764" s="1782"/>
      <c r="S764" s="2"/>
      <c r="T764" s="2"/>
      <c r="U764" s="2"/>
      <c r="V764" s="1782"/>
      <c r="W764" s="1767"/>
      <c r="X764" s="1767"/>
      <c r="Y764" s="1767"/>
      <c r="Z764" s="1767">
        <v>0.69</v>
      </c>
      <c r="AA764" s="1783"/>
    </row>
    <row r="765" spans="1:27">
      <c r="A765" s="1774">
        <v>81</v>
      </c>
      <c r="B765" s="1766" t="s">
        <v>16244</v>
      </c>
      <c r="C765" s="1780" t="s">
        <v>16245</v>
      </c>
      <c r="D765" s="1767"/>
      <c r="E765" s="1767">
        <v>1.5</v>
      </c>
      <c r="F765" s="1767"/>
      <c r="G765" s="1767"/>
      <c r="H765" s="1782"/>
      <c r="I765" s="2"/>
      <c r="J765" s="2"/>
      <c r="K765" s="2"/>
      <c r="L765" s="1782"/>
      <c r="M765" s="2"/>
      <c r="N765" s="2"/>
      <c r="O765" s="2"/>
      <c r="P765" s="1782">
        <v>1.5</v>
      </c>
      <c r="Q765" s="1782">
        <v>1.5</v>
      </c>
      <c r="R765" s="1782"/>
      <c r="S765" s="2"/>
      <c r="T765" s="2"/>
      <c r="U765" s="2"/>
      <c r="V765" s="1782"/>
      <c r="W765" s="1767"/>
      <c r="X765" s="1767"/>
      <c r="Y765" s="1767"/>
      <c r="Z765" s="1767">
        <v>1.5</v>
      </c>
      <c r="AA765" s="1783"/>
    </row>
    <row r="766" spans="1:27">
      <c r="A766" s="1774">
        <v>82</v>
      </c>
      <c r="B766" s="1766" t="s">
        <v>16246</v>
      </c>
      <c r="C766" s="1780" t="s">
        <v>16247</v>
      </c>
      <c r="D766" s="1767"/>
      <c r="E766" s="1767">
        <v>0.44</v>
      </c>
      <c r="F766" s="1767"/>
      <c r="G766" s="1767"/>
      <c r="H766" s="1782"/>
      <c r="I766" s="2"/>
      <c r="J766" s="2"/>
      <c r="K766" s="2"/>
      <c r="L766" s="1782"/>
      <c r="M766" s="2"/>
      <c r="N766" s="2"/>
      <c r="O766" s="2"/>
      <c r="P766" s="1782">
        <v>0.44</v>
      </c>
      <c r="Q766" s="1782">
        <v>0.44</v>
      </c>
      <c r="R766" s="1782"/>
      <c r="S766" s="2"/>
      <c r="T766" s="2"/>
      <c r="U766" s="2"/>
      <c r="V766" s="1782"/>
      <c r="W766" s="1767"/>
      <c r="X766" s="1767"/>
      <c r="Y766" s="1767"/>
      <c r="Z766" s="1767">
        <v>0.44</v>
      </c>
      <c r="AA766" s="1783"/>
    </row>
    <row r="767" spans="1:27">
      <c r="A767" s="1774">
        <v>83</v>
      </c>
      <c r="B767" s="1766" t="s">
        <v>6507</v>
      </c>
      <c r="C767" s="1780" t="s">
        <v>16248</v>
      </c>
      <c r="D767" s="1767"/>
      <c r="E767" s="1767">
        <v>0.71</v>
      </c>
      <c r="F767" s="1767"/>
      <c r="G767" s="1767"/>
      <c r="H767" s="1782"/>
      <c r="I767" s="2"/>
      <c r="J767" s="2"/>
      <c r="K767" s="2"/>
      <c r="L767" s="1782"/>
      <c r="M767" s="2"/>
      <c r="N767" s="2"/>
      <c r="O767" s="2"/>
      <c r="P767" s="1782">
        <v>0.71</v>
      </c>
      <c r="Q767" s="1782">
        <v>0.71</v>
      </c>
      <c r="R767" s="1782"/>
      <c r="S767" s="2"/>
      <c r="T767" s="2"/>
      <c r="U767" s="2"/>
      <c r="V767" s="1782"/>
      <c r="W767" s="1767"/>
      <c r="X767" s="1767"/>
      <c r="Y767" s="1767"/>
      <c r="Z767" s="1767">
        <v>0.71</v>
      </c>
      <c r="AA767" s="1783"/>
    </row>
    <row r="768" spans="1:27">
      <c r="A768" s="1774">
        <v>84</v>
      </c>
      <c r="B768" s="1766" t="s">
        <v>16249</v>
      </c>
      <c r="C768" s="1780" t="s">
        <v>16250</v>
      </c>
      <c r="D768" s="1767"/>
      <c r="E768" s="1767">
        <v>0.67</v>
      </c>
      <c r="F768" s="1767"/>
      <c r="G768" s="1767"/>
      <c r="H768" s="1782"/>
      <c r="I768" s="2"/>
      <c r="J768" s="2"/>
      <c r="K768" s="2"/>
      <c r="L768" s="1782"/>
      <c r="M768" s="2"/>
      <c r="N768" s="2"/>
      <c r="O768" s="2"/>
      <c r="P768" s="1782">
        <v>0.67</v>
      </c>
      <c r="Q768" s="1782">
        <v>0.67</v>
      </c>
      <c r="R768" s="1782"/>
      <c r="S768" s="2"/>
      <c r="T768" s="2"/>
      <c r="U768" s="2"/>
      <c r="V768" s="1782"/>
      <c r="W768" s="1767"/>
      <c r="X768" s="1767"/>
      <c r="Y768" s="1767"/>
      <c r="Z768" s="1767">
        <v>0.67</v>
      </c>
      <c r="AA768" s="1783"/>
    </row>
    <row r="769" spans="1:27">
      <c r="A769" s="1774">
        <v>85</v>
      </c>
      <c r="B769" s="1766" t="s">
        <v>16251</v>
      </c>
      <c r="C769" s="1780" t="s">
        <v>16252</v>
      </c>
      <c r="D769" s="1767"/>
      <c r="E769" s="1767">
        <v>0.45</v>
      </c>
      <c r="F769" s="1767"/>
      <c r="G769" s="1767"/>
      <c r="H769" s="1782"/>
      <c r="I769" s="2"/>
      <c r="J769" s="2"/>
      <c r="K769" s="2"/>
      <c r="L769" s="1782"/>
      <c r="M769" s="2"/>
      <c r="N769" s="2"/>
      <c r="O769" s="2"/>
      <c r="P769" s="1782">
        <v>0.45</v>
      </c>
      <c r="Q769" s="1782">
        <v>0.45</v>
      </c>
      <c r="R769" s="1782"/>
      <c r="S769" s="2"/>
      <c r="T769" s="2"/>
      <c r="U769" s="2"/>
      <c r="V769" s="1782"/>
      <c r="W769" s="1767"/>
      <c r="X769" s="1767"/>
      <c r="Y769" s="1767"/>
      <c r="Z769" s="1767">
        <v>0.45</v>
      </c>
      <c r="AA769" s="1783"/>
    </row>
    <row r="770" spans="1:27">
      <c r="A770" s="1774">
        <v>86</v>
      </c>
      <c r="B770" s="1766" t="s">
        <v>16253</v>
      </c>
      <c r="C770" s="1780" t="s">
        <v>16254</v>
      </c>
      <c r="D770" s="1767"/>
      <c r="E770" s="1767">
        <v>0.5</v>
      </c>
      <c r="F770" s="1767"/>
      <c r="G770" s="1767"/>
      <c r="H770" s="1782"/>
      <c r="I770" s="2"/>
      <c r="J770" s="2"/>
      <c r="K770" s="2"/>
      <c r="L770" s="1782"/>
      <c r="M770" s="2"/>
      <c r="N770" s="2"/>
      <c r="O770" s="2"/>
      <c r="P770" s="1782">
        <v>0.5</v>
      </c>
      <c r="Q770" s="1782">
        <v>0.5</v>
      </c>
      <c r="R770" s="1782"/>
      <c r="S770" s="2"/>
      <c r="T770" s="2"/>
      <c r="U770" s="2"/>
      <c r="V770" s="1782"/>
      <c r="W770" s="1767"/>
      <c r="X770" s="1767"/>
      <c r="Y770" s="1767"/>
      <c r="Z770" s="1767">
        <v>0.5</v>
      </c>
      <c r="AA770" s="1783"/>
    </row>
    <row r="771" spans="1:27">
      <c r="A771" s="1774">
        <v>87</v>
      </c>
      <c r="B771" s="1766" t="s">
        <v>16255</v>
      </c>
      <c r="C771" s="1780" t="s">
        <v>16256</v>
      </c>
      <c r="D771" s="1767"/>
      <c r="E771" s="1767">
        <v>0.23</v>
      </c>
      <c r="F771" s="1767"/>
      <c r="G771" s="1767"/>
      <c r="H771" s="1782"/>
      <c r="I771" s="2"/>
      <c r="J771" s="2"/>
      <c r="K771" s="2"/>
      <c r="L771" s="1782"/>
      <c r="M771" s="2"/>
      <c r="N771" s="2"/>
      <c r="O771" s="2"/>
      <c r="P771" s="1782">
        <v>0.23</v>
      </c>
      <c r="Q771" s="1782">
        <v>0.23</v>
      </c>
      <c r="R771" s="1782"/>
      <c r="S771" s="2"/>
      <c r="T771" s="2"/>
      <c r="U771" s="2"/>
      <c r="V771" s="1782"/>
      <c r="W771" s="1767"/>
      <c r="X771" s="1767"/>
      <c r="Y771" s="1767"/>
      <c r="Z771" s="1767">
        <v>0.23</v>
      </c>
      <c r="AA771" s="1783"/>
    </row>
    <row r="772" spans="1:27">
      <c r="A772" s="1774">
        <v>88</v>
      </c>
      <c r="B772" s="1766" t="s">
        <v>16257</v>
      </c>
      <c r="C772" s="1780" t="s">
        <v>16258</v>
      </c>
      <c r="D772" s="1767"/>
      <c r="E772" s="1767">
        <v>1.26</v>
      </c>
      <c r="F772" s="1767"/>
      <c r="G772" s="1767"/>
      <c r="H772" s="1782"/>
      <c r="I772" s="2"/>
      <c r="J772" s="2"/>
      <c r="K772" s="2"/>
      <c r="L772" s="1782"/>
      <c r="M772" s="2"/>
      <c r="N772" s="2"/>
      <c r="O772" s="2"/>
      <c r="P772" s="1782">
        <v>1.26</v>
      </c>
      <c r="Q772" s="1782">
        <v>1.26</v>
      </c>
      <c r="R772" s="1782"/>
      <c r="S772" s="2"/>
      <c r="T772" s="2"/>
      <c r="U772" s="2"/>
      <c r="V772" s="1782"/>
      <c r="W772" s="1767"/>
      <c r="X772" s="1767"/>
      <c r="Y772" s="1767"/>
      <c r="Z772" s="1767">
        <v>1.26</v>
      </c>
      <c r="AA772" s="1783"/>
    </row>
    <row r="773" spans="1:27">
      <c r="A773" s="1774">
        <v>89</v>
      </c>
      <c r="B773" s="1766" t="s">
        <v>16259</v>
      </c>
      <c r="C773" s="1780" t="s">
        <v>16260</v>
      </c>
      <c r="D773" s="1767"/>
      <c r="E773" s="1767">
        <v>0.3</v>
      </c>
      <c r="F773" s="1767"/>
      <c r="G773" s="1767"/>
      <c r="H773" s="1782"/>
      <c r="I773" s="2"/>
      <c r="J773" s="2"/>
      <c r="K773" s="2"/>
      <c r="L773" s="1782"/>
      <c r="M773" s="2"/>
      <c r="N773" s="2"/>
      <c r="O773" s="2"/>
      <c r="P773" s="1782">
        <v>0.3</v>
      </c>
      <c r="Q773" s="1782">
        <v>0.3</v>
      </c>
      <c r="R773" s="1782"/>
      <c r="S773" s="2"/>
      <c r="T773" s="2"/>
      <c r="U773" s="2"/>
      <c r="V773" s="1782"/>
      <c r="W773" s="1767"/>
      <c r="X773" s="1767"/>
      <c r="Y773" s="1767"/>
      <c r="Z773" s="1767">
        <v>0.3</v>
      </c>
      <c r="AA773" s="1783"/>
    </row>
    <row r="774" spans="1:27">
      <c r="A774" s="1774">
        <v>90</v>
      </c>
      <c r="B774" s="1766" t="s">
        <v>16261</v>
      </c>
      <c r="C774" s="1780" t="s">
        <v>16262</v>
      </c>
      <c r="D774" s="1767"/>
      <c r="E774" s="1767">
        <v>0.52</v>
      </c>
      <c r="F774" s="1767"/>
      <c r="G774" s="1767"/>
      <c r="H774" s="1782"/>
      <c r="I774" s="2"/>
      <c r="J774" s="2"/>
      <c r="K774" s="2"/>
      <c r="L774" s="1782"/>
      <c r="M774" s="2"/>
      <c r="N774" s="2"/>
      <c r="O774" s="2"/>
      <c r="P774" s="1782">
        <v>0.52</v>
      </c>
      <c r="Q774" s="1782">
        <v>0.52</v>
      </c>
      <c r="R774" s="1782"/>
      <c r="S774" s="2"/>
      <c r="T774" s="2"/>
      <c r="U774" s="2"/>
      <c r="V774" s="1782"/>
      <c r="W774" s="1767"/>
      <c r="X774" s="1767"/>
      <c r="Y774" s="1767"/>
      <c r="Z774" s="1767">
        <v>0.52</v>
      </c>
      <c r="AA774" s="1783"/>
    </row>
    <row r="775" spans="1:27">
      <c r="A775" s="1774">
        <v>91</v>
      </c>
      <c r="B775" s="1766" t="s">
        <v>16263</v>
      </c>
      <c r="C775" s="1780" t="s">
        <v>16264</v>
      </c>
      <c r="D775" s="1767"/>
      <c r="E775" s="1767">
        <v>3</v>
      </c>
      <c r="F775" s="1767"/>
      <c r="G775" s="1767"/>
      <c r="H775" s="1782"/>
      <c r="I775" s="2"/>
      <c r="J775" s="2"/>
      <c r="K775" s="2"/>
      <c r="L775" s="1782"/>
      <c r="M775" s="2"/>
      <c r="N775" s="2"/>
      <c r="O775" s="2"/>
      <c r="P775" s="1782">
        <v>3</v>
      </c>
      <c r="Q775" s="1782">
        <v>3</v>
      </c>
      <c r="R775" s="1782"/>
      <c r="S775" s="2"/>
      <c r="T775" s="2"/>
      <c r="U775" s="2"/>
      <c r="V775" s="1782"/>
      <c r="W775" s="1767"/>
      <c r="X775" s="1767"/>
      <c r="Y775" s="1767"/>
      <c r="Z775" s="1767">
        <v>3</v>
      </c>
      <c r="AA775" s="1783"/>
    </row>
    <row r="776" spans="1:27">
      <c r="A776" s="1774">
        <v>92</v>
      </c>
      <c r="B776" s="1766" t="s">
        <v>16265</v>
      </c>
      <c r="C776" s="1780" t="s">
        <v>16266</v>
      </c>
      <c r="D776" s="1767"/>
      <c r="E776" s="1767">
        <v>0.8</v>
      </c>
      <c r="F776" s="1767"/>
      <c r="G776" s="1767"/>
      <c r="H776" s="1782"/>
      <c r="I776" s="2"/>
      <c r="J776" s="2"/>
      <c r="K776" s="2"/>
      <c r="L776" s="1782"/>
      <c r="M776" s="2"/>
      <c r="N776" s="2"/>
      <c r="O776" s="2"/>
      <c r="P776" s="1782">
        <v>0.8</v>
      </c>
      <c r="Q776" s="1782">
        <v>0.8</v>
      </c>
      <c r="R776" s="1782"/>
      <c r="S776" s="2"/>
      <c r="T776" s="2"/>
      <c r="U776" s="2"/>
      <c r="V776" s="1782"/>
      <c r="W776" s="1767"/>
      <c r="X776" s="1767"/>
      <c r="Y776" s="1767"/>
      <c r="Z776" s="1767">
        <v>0.8</v>
      </c>
      <c r="AA776" s="1783"/>
    </row>
    <row r="777" spans="1:27">
      <c r="A777" s="1774">
        <v>93</v>
      </c>
      <c r="B777" s="1766" t="s">
        <v>16267</v>
      </c>
      <c r="C777" s="1780" t="s">
        <v>16268</v>
      </c>
      <c r="D777" s="1767"/>
      <c r="E777" s="1767">
        <v>1</v>
      </c>
      <c r="F777" s="1767">
        <v>0.4</v>
      </c>
      <c r="G777" s="1767"/>
      <c r="H777" s="1782"/>
      <c r="I777" s="2"/>
      <c r="J777" s="2"/>
      <c r="K777" s="2"/>
      <c r="L777" s="1782">
        <v>0.4</v>
      </c>
      <c r="M777" s="2"/>
      <c r="N777" s="2"/>
      <c r="O777" s="2"/>
      <c r="P777" s="1782">
        <v>0.6</v>
      </c>
      <c r="Q777" s="1782">
        <v>0.6</v>
      </c>
      <c r="R777" s="1782"/>
      <c r="S777" s="2"/>
      <c r="T777" s="2"/>
      <c r="U777" s="2"/>
      <c r="V777" s="1782"/>
      <c r="W777" s="1767"/>
      <c r="X777" s="1767"/>
      <c r="Y777" s="1767"/>
      <c r="Z777" s="1767">
        <v>1</v>
      </c>
      <c r="AA777" s="1783"/>
    </row>
    <row r="778" spans="1:27">
      <c r="A778" s="1774">
        <v>94</v>
      </c>
      <c r="B778" s="1766" t="s">
        <v>16269</v>
      </c>
      <c r="C778" s="1780" t="s">
        <v>16270</v>
      </c>
      <c r="D778" s="1767"/>
      <c r="E778" s="1767">
        <v>1.1000000000000001</v>
      </c>
      <c r="F778" s="1767"/>
      <c r="G778" s="1767"/>
      <c r="H778" s="1782"/>
      <c r="I778" s="2"/>
      <c r="J778" s="2"/>
      <c r="K778" s="2"/>
      <c r="L778" s="1782"/>
      <c r="M778" s="2"/>
      <c r="N778" s="2"/>
      <c r="O778" s="2"/>
      <c r="P778" s="1782">
        <v>1.1000000000000001</v>
      </c>
      <c r="Q778" s="1782">
        <v>1.1000000000000001</v>
      </c>
      <c r="R778" s="1782"/>
      <c r="S778" s="2"/>
      <c r="T778" s="2"/>
      <c r="U778" s="2"/>
      <c r="V778" s="1782"/>
      <c r="W778" s="1767"/>
      <c r="X778" s="1767"/>
      <c r="Y778" s="1767"/>
      <c r="Z778" s="1767">
        <v>1.1000000000000001</v>
      </c>
      <c r="AA778" s="1783"/>
    </row>
    <row r="779" spans="1:27">
      <c r="A779" s="1774">
        <v>95</v>
      </c>
      <c r="B779" s="1766" t="s">
        <v>16271</v>
      </c>
      <c r="C779" s="1780" t="s">
        <v>16272</v>
      </c>
      <c r="D779" s="1767"/>
      <c r="E779" s="1767">
        <v>1.2</v>
      </c>
      <c r="F779" s="1767"/>
      <c r="G779" s="1767"/>
      <c r="H779" s="1782"/>
      <c r="I779" s="2"/>
      <c r="J779" s="2"/>
      <c r="K779" s="2"/>
      <c r="L779" s="1782"/>
      <c r="M779" s="2"/>
      <c r="N779" s="2"/>
      <c r="O779" s="2"/>
      <c r="P779" s="1782">
        <v>1.2</v>
      </c>
      <c r="Q779" s="1782">
        <v>1.2</v>
      </c>
      <c r="R779" s="1782"/>
      <c r="S779" s="2"/>
      <c r="T779" s="2"/>
      <c r="U779" s="2"/>
      <c r="V779" s="1782"/>
      <c r="W779" s="1767"/>
      <c r="X779" s="1767"/>
      <c r="Y779" s="1767"/>
      <c r="Z779" s="1767">
        <v>1.2</v>
      </c>
      <c r="AA779" s="1783"/>
    </row>
    <row r="780" spans="1:27">
      <c r="A780" s="1774">
        <v>96</v>
      </c>
      <c r="B780" s="1766" t="s">
        <v>16273</v>
      </c>
      <c r="C780" s="1780" t="s">
        <v>16274</v>
      </c>
      <c r="D780" s="1767"/>
      <c r="E780" s="1767">
        <v>0.55000000000000004</v>
      </c>
      <c r="F780" s="1767"/>
      <c r="G780" s="1767"/>
      <c r="H780" s="1782"/>
      <c r="I780" s="2"/>
      <c r="J780" s="2"/>
      <c r="K780" s="2"/>
      <c r="L780" s="1782"/>
      <c r="M780" s="2"/>
      <c r="N780" s="2"/>
      <c r="O780" s="2"/>
      <c r="P780" s="1782">
        <v>0.55000000000000004</v>
      </c>
      <c r="Q780" s="1782">
        <v>0.55000000000000004</v>
      </c>
      <c r="R780" s="1782"/>
      <c r="S780" s="2"/>
      <c r="T780" s="2"/>
      <c r="U780" s="2"/>
      <c r="V780" s="1782"/>
      <c r="W780" s="1767"/>
      <c r="X780" s="1767"/>
      <c r="Y780" s="1767"/>
      <c r="Z780" s="1767"/>
      <c r="AA780" s="1783">
        <v>0.55000000000000004</v>
      </c>
    </row>
    <row r="781" spans="1:27">
      <c r="A781" s="1774">
        <v>97</v>
      </c>
      <c r="B781" s="1766" t="s">
        <v>16275</v>
      </c>
      <c r="C781" s="1780" t="s">
        <v>16276</v>
      </c>
      <c r="D781" s="1767"/>
      <c r="E781" s="1767">
        <v>0.6</v>
      </c>
      <c r="F781" s="1767"/>
      <c r="G781" s="1767"/>
      <c r="H781" s="1782"/>
      <c r="I781" s="2"/>
      <c r="J781" s="2"/>
      <c r="K781" s="2"/>
      <c r="L781" s="1782"/>
      <c r="M781" s="2"/>
      <c r="N781" s="2"/>
      <c r="O781" s="2"/>
      <c r="P781" s="1782">
        <v>0.6</v>
      </c>
      <c r="Q781" s="1782">
        <v>0.6</v>
      </c>
      <c r="R781" s="1782"/>
      <c r="S781" s="2"/>
      <c r="T781" s="2"/>
      <c r="U781" s="2"/>
      <c r="V781" s="1782"/>
      <c r="W781" s="1767"/>
      <c r="X781" s="1767"/>
      <c r="Y781" s="1767"/>
      <c r="Z781" s="1767"/>
      <c r="AA781" s="1783">
        <v>0.6</v>
      </c>
    </row>
    <row r="782" spans="1:27">
      <c r="A782" s="1774">
        <v>98</v>
      </c>
      <c r="B782" s="1766" t="s">
        <v>16277</v>
      </c>
      <c r="C782" s="1780" t="s">
        <v>16278</v>
      </c>
      <c r="D782" s="1767"/>
      <c r="E782" s="1767">
        <v>1</v>
      </c>
      <c r="F782" s="1767"/>
      <c r="G782" s="1767"/>
      <c r="H782" s="1782"/>
      <c r="I782" s="2"/>
      <c r="J782" s="2"/>
      <c r="K782" s="2"/>
      <c r="L782" s="1782"/>
      <c r="M782" s="2"/>
      <c r="N782" s="2"/>
      <c r="O782" s="2"/>
      <c r="P782" s="1782">
        <v>1</v>
      </c>
      <c r="Q782" s="1782">
        <v>1</v>
      </c>
      <c r="R782" s="1782"/>
      <c r="S782" s="2"/>
      <c r="T782" s="2"/>
      <c r="U782" s="2"/>
      <c r="V782" s="1782"/>
      <c r="W782" s="1767"/>
      <c r="X782" s="1767"/>
      <c r="Y782" s="1767"/>
      <c r="Z782" s="1767"/>
      <c r="AA782" s="1783">
        <v>1</v>
      </c>
    </row>
    <row r="783" spans="1:27">
      <c r="A783" s="1774">
        <v>99</v>
      </c>
      <c r="B783" s="1766" t="s">
        <v>16279</v>
      </c>
      <c r="C783" s="1780" t="s">
        <v>16280</v>
      </c>
      <c r="D783" s="1767"/>
      <c r="E783" s="1767">
        <v>0</v>
      </c>
      <c r="F783" s="1767"/>
      <c r="G783" s="1767"/>
      <c r="H783" s="1782"/>
      <c r="I783" s="2"/>
      <c r="J783" s="2"/>
      <c r="K783" s="2"/>
      <c r="L783" s="1782"/>
      <c r="M783" s="2"/>
      <c r="N783" s="2"/>
      <c r="O783" s="2"/>
      <c r="P783" s="1782"/>
      <c r="Q783" s="1782"/>
      <c r="R783" s="1782"/>
      <c r="S783" s="2"/>
      <c r="T783" s="2"/>
      <c r="U783" s="2"/>
      <c r="V783" s="1782"/>
      <c r="W783" s="1767"/>
      <c r="X783" s="1767"/>
      <c r="Y783" s="1767"/>
      <c r="Z783" s="1767"/>
      <c r="AA783" s="1783">
        <v>0</v>
      </c>
    </row>
    <row r="784" spans="1:27">
      <c r="A784" s="1774">
        <v>100</v>
      </c>
      <c r="B784" s="1766" t="s">
        <v>16281</v>
      </c>
      <c r="C784" s="1780" t="s">
        <v>16282</v>
      </c>
      <c r="D784" s="1767"/>
      <c r="E784" s="1767">
        <v>0.1</v>
      </c>
      <c r="F784" s="1767"/>
      <c r="G784" s="1767"/>
      <c r="H784" s="1782"/>
      <c r="I784" s="2"/>
      <c r="J784" s="2"/>
      <c r="K784" s="2"/>
      <c r="L784" s="1782"/>
      <c r="M784" s="2"/>
      <c r="N784" s="2"/>
      <c r="O784" s="2"/>
      <c r="P784" s="1782">
        <v>0.1</v>
      </c>
      <c r="Q784" s="1782">
        <v>0.1</v>
      </c>
      <c r="R784" s="1782"/>
      <c r="S784" s="2"/>
      <c r="T784" s="2"/>
      <c r="U784" s="2"/>
      <c r="V784" s="1782"/>
      <c r="W784" s="1767"/>
      <c r="X784" s="1767"/>
      <c r="Y784" s="1767"/>
      <c r="Z784" s="1767"/>
      <c r="AA784" s="1783">
        <v>0.1</v>
      </c>
    </row>
    <row r="785" spans="1:27">
      <c r="A785" s="1774">
        <v>101</v>
      </c>
      <c r="B785" s="1766" t="s">
        <v>6462</v>
      </c>
      <c r="C785" s="1780" t="s">
        <v>16283</v>
      </c>
      <c r="D785" s="1767"/>
      <c r="E785" s="1767">
        <v>0</v>
      </c>
      <c r="F785" s="1767"/>
      <c r="G785" s="1767"/>
      <c r="H785" s="1782"/>
      <c r="I785" s="2"/>
      <c r="J785" s="2"/>
      <c r="K785" s="2"/>
      <c r="L785" s="1782"/>
      <c r="M785" s="2"/>
      <c r="N785" s="2"/>
      <c r="O785" s="2"/>
      <c r="P785" s="1782"/>
      <c r="Q785" s="1782"/>
      <c r="R785" s="1782"/>
      <c r="S785" s="2"/>
      <c r="T785" s="2"/>
      <c r="U785" s="2"/>
      <c r="V785" s="1782"/>
      <c r="W785" s="1767"/>
      <c r="X785" s="1767"/>
      <c r="Y785" s="1767"/>
      <c r="Z785" s="1767"/>
      <c r="AA785" s="1783">
        <v>0</v>
      </c>
    </row>
    <row r="786" spans="1:27">
      <c r="A786" s="1774">
        <v>102</v>
      </c>
      <c r="B786" s="1766" t="s">
        <v>16242</v>
      </c>
      <c r="C786" s="1780" t="s">
        <v>16284</v>
      </c>
      <c r="D786" s="1767"/>
      <c r="E786" s="1767">
        <v>0.75</v>
      </c>
      <c r="F786" s="1767">
        <v>0.15</v>
      </c>
      <c r="G786" s="1767"/>
      <c r="H786" s="1782"/>
      <c r="I786" s="2"/>
      <c r="J786" s="2"/>
      <c r="K786" s="2"/>
      <c r="L786" s="1782">
        <v>0.15</v>
      </c>
      <c r="M786" s="2"/>
      <c r="N786" s="2"/>
      <c r="O786" s="2"/>
      <c r="P786" s="1782">
        <v>0.6</v>
      </c>
      <c r="Q786" s="1782">
        <v>0.6</v>
      </c>
      <c r="R786" s="1782"/>
      <c r="S786" s="2"/>
      <c r="T786" s="2"/>
      <c r="U786" s="2"/>
      <c r="V786" s="1782"/>
      <c r="W786" s="1767"/>
      <c r="X786" s="1767"/>
      <c r="Y786" s="1767"/>
      <c r="Z786" s="1767"/>
      <c r="AA786" s="1783">
        <v>0.75</v>
      </c>
    </row>
    <row r="787" spans="1:27">
      <c r="A787" s="1774">
        <v>103</v>
      </c>
      <c r="B787" s="1766" t="s">
        <v>16285</v>
      </c>
      <c r="C787" s="1780" t="s">
        <v>16286</v>
      </c>
      <c r="D787" s="1767"/>
      <c r="E787" s="1767">
        <v>0.9</v>
      </c>
      <c r="F787" s="1767"/>
      <c r="G787" s="1767"/>
      <c r="H787" s="1782"/>
      <c r="I787" s="2"/>
      <c r="J787" s="2"/>
      <c r="K787" s="2"/>
      <c r="L787" s="1782"/>
      <c r="M787" s="2"/>
      <c r="N787" s="2"/>
      <c r="O787" s="2"/>
      <c r="P787" s="1782">
        <v>0.9</v>
      </c>
      <c r="Q787" s="1782">
        <v>0.9</v>
      </c>
      <c r="R787" s="1782"/>
      <c r="S787" s="2"/>
      <c r="T787" s="2"/>
      <c r="U787" s="2"/>
      <c r="V787" s="1782"/>
      <c r="W787" s="1767"/>
      <c r="X787" s="1767"/>
      <c r="Y787" s="1767"/>
      <c r="Z787" s="1767">
        <v>0.9</v>
      </c>
      <c r="AA787" s="1783"/>
    </row>
    <row r="788" spans="1:27">
      <c r="A788" s="1774">
        <v>104</v>
      </c>
      <c r="B788" s="1766" t="s">
        <v>16287</v>
      </c>
      <c r="C788" s="1780" t="s">
        <v>16288</v>
      </c>
      <c r="D788" s="1767"/>
      <c r="E788" s="1767">
        <v>0.6</v>
      </c>
      <c r="F788" s="1767">
        <v>0.2</v>
      </c>
      <c r="G788" s="1767"/>
      <c r="H788" s="1782">
        <v>0.2</v>
      </c>
      <c r="I788" s="2"/>
      <c r="J788" s="2"/>
      <c r="K788" s="2"/>
      <c r="L788" s="1782"/>
      <c r="M788" s="2"/>
      <c r="N788" s="2"/>
      <c r="O788" s="2"/>
      <c r="P788" s="1782">
        <v>0.4</v>
      </c>
      <c r="Q788" s="1782">
        <v>0.4</v>
      </c>
      <c r="R788" s="1782"/>
      <c r="S788" s="2"/>
      <c r="T788" s="2"/>
      <c r="U788" s="2"/>
      <c r="V788" s="1782"/>
      <c r="W788" s="1767"/>
      <c r="X788" s="1767"/>
      <c r="Y788" s="1767"/>
      <c r="Z788" s="1767"/>
      <c r="AA788" s="1783">
        <v>0.6</v>
      </c>
    </row>
    <row r="789" spans="1:27" s="421" customFormat="1" ht="24" customHeight="1">
      <c r="A789" s="1776"/>
      <c r="B789" s="1777" t="s">
        <v>16289</v>
      </c>
      <c r="C789" s="1781"/>
      <c r="D789" s="1778"/>
      <c r="E789" s="1778">
        <f t="shared" ref="E789:AA789" si="117">SUM(E684:E788)</f>
        <v>92.68</v>
      </c>
      <c r="F789" s="1778">
        <f t="shared" si="117"/>
        <v>9.370000000000001</v>
      </c>
      <c r="G789" s="1778">
        <f t="shared" si="117"/>
        <v>1.7</v>
      </c>
      <c r="H789" s="1778">
        <f t="shared" si="117"/>
        <v>0.2</v>
      </c>
      <c r="I789" s="1778">
        <f t="shared" si="117"/>
        <v>0</v>
      </c>
      <c r="J789" s="1778">
        <f t="shared" si="117"/>
        <v>0</v>
      </c>
      <c r="K789" s="1778">
        <f t="shared" si="117"/>
        <v>0</v>
      </c>
      <c r="L789" s="1778">
        <f t="shared" si="117"/>
        <v>7.47</v>
      </c>
      <c r="M789" s="1778">
        <f t="shared" si="117"/>
        <v>0</v>
      </c>
      <c r="N789" s="1778">
        <f t="shared" si="117"/>
        <v>0</v>
      </c>
      <c r="O789" s="1778">
        <f t="shared" si="117"/>
        <v>0</v>
      </c>
      <c r="P789" s="1778">
        <f t="shared" si="117"/>
        <v>83.309999999999974</v>
      </c>
      <c r="Q789" s="1778">
        <f t="shared" si="117"/>
        <v>83.309999999999974</v>
      </c>
      <c r="R789" s="1778">
        <f t="shared" si="117"/>
        <v>0</v>
      </c>
      <c r="S789" s="1778">
        <f t="shared" si="117"/>
        <v>0</v>
      </c>
      <c r="T789" s="1778">
        <f t="shared" si="117"/>
        <v>0</v>
      </c>
      <c r="U789" s="1778">
        <f t="shared" si="117"/>
        <v>0</v>
      </c>
      <c r="V789" s="1778">
        <f t="shared" si="117"/>
        <v>0</v>
      </c>
      <c r="W789" s="1778">
        <f t="shared" si="117"/>
        <v>0</v>
      </c>
      <c r="X789" s="1778">
        <f t="shared" si="117"/>
        <v>0</v>
      </c>
      <c r="Y789" s="1778">
        <f t="shared" si="117"/>
        <v>15.32</v>
      </c>
      <c r="Z789" s="1778">
        <f t="shared" si="117"/>
        <v>32.02000000000001</v>
      </c>
      <c r="AA789" s="1778">
        <f t="shared" si="117"/>
        <v>45.340000000000011</v>
      </c>
    </row>
    <row r="790" spans="1:27" ht="7.5" customHeight="1"/>
    <row r="791" spans="1:27" ht="25.5" customHeight="1">
      <c r="A791" s="2564"/>
      <c r="B791" s="2786" t="s">
        <v>4357</v>
      </c>
      <c r="C791" s="2265" t="s">
        <v>21476</v>
      </c>
      <c r="D791" s="835"/>
      <c r="E791" s="835"/>
      <c r="F791" s="835"/>
      <c r="G791" s="1316"/>
      <c r="H791" s="1316"/>
      <c r="I791" s="70"/>
      <c r="J791" s="70"/>
      <c r="K791" s="70"/>
      <c r="L791" s="70"/>
      <c r="M791" s="70"/>
      <c r="N791" s="70"/>
      <c r="O791" s="70"/>
      <c r="P791" s="70"/>
      <c r="Q791" s="70"/>
      <c r="R791" s="70"/>
      <c r="S791" s="70"/>
      <c r="T791" s="70"/>
      <c r="U791" s="70"/>
      <c r="V791" s="70"/>
      <c r="W791" s="70"/>
      <c r="X791" s="70"/>
      <c r="Y791" s="70"/>
      <c r="Z791" s="70"/>
      <c r="AA791" s="71"/>
    </row>
    <row r="792" spans="1:27">
      <c r="A792" s="2564">
        <v>1</v>
      </c>
      <c r="B792" s="16" t="s">
        <v>21477</v>
      </c>
      <c r="C792" s="919"/>
      <c r="D792" s="919"/>
      <c r="E792" s="2027">
        <v>0.76</v>
      </c>
      <c r="F792" s="2027">
        <v>0.76</v>
      </c>
      <c r="G792" s="1282">
        <v>0.18</v>
      </c>
      <c r="H792" s="2267"/>
      <c r="I792" s="2"/>
      <c r="J792" s="2"/>
      <c r="K792" s="2"/>
      <c r="L792" s="17">
        <v>0.57999999999999996</v>
      </c>
      <c r="M792" s="2"/>
      <c r="N792" s="2"/>
      <c r="O792" s="2"/>
      <c r="P792" s="17"/>
      <c r="Q792" s="2032"/>
      <c r="R792" s="2032"/>
      <c r="S792" s="2"/>
      <c r="T792" s="2"/>
      <c r="U792" s="2"/>
      <c r="V792" s="2"/>
      <c r="W792" s="2"/>
      <c r="X792" s="2"/>
      <c r="Y792" s="2"/>
      <c r="Z792" s="2"/>
      <c r="AA792" s="2"/>
    </row>
    <row r="793" spans="1:27">
      <c r="A793" s="2564">
        <v>2</v>
      </c>
      <c r="B793" s="16" t="s">
        <v>21478</v>
      </c>
      <c r="C793" s="2032"/>
      <c r="D793" s="2032"/>
      <c r="E793" s="17">
        <v>0.22</v>
      </c>
      <c r="F793" s="17"/>
      <c r="G793" s="842"/>
      <c r="H793" s="1305"/>
      <c r="I793" s="2"/>
      <c r="J793" s="2"/>
      <c r="K793" s="2"/>
      <c r="L793" s="17"/>
      <c r="M793" s="2"/>
      <c r="N793" s="2"/>
      <c r="O793" s="2"/>
      <c r="P793" s="17">
        <v>0.22</v>
      </c>
      <c r="Q793" s="17">
        <v>0.22</v>
      </c>
      <c r="R793" s="2032" t="s">
        <v>607</v>
      </c>
      <c r="S793" s="2"/>
      <c r="T793" s="2"/>
      <c r="U793" s="2"/>
      <c r="V793" s="2"/>
      <c r="W793" s="2"/>
      <c r="X793" s="2"/>
      <c r="Y793" s="2"/>
      <c r="Z793" s="2"/>
      <c r="AA793" s="2"/>
    </row>
    <row r="794" spans="1:27">
      <c r="A794" s="2564">
        <v>3</v>
      </c>
      <c r="B794" s="16" t="s">
        <v>21479</v>
      </c>
      <c r="C794" s="2032"/>
      <c r="D794" s="2032"/>
      <c r="E794" s="17">
        <v>0.36</v>
      </c>
      <c r="F794" s="17"/>
      <c r="G794" s="842"/>
      <c r="H794" s="1305"/>
      <c r="I794" s="2"/>
      <c r="J794" s="2"/>
      <c r="K794" s="2"/>
      <c r="L794" s="17"/>
      <c r="M794" s="2"/>
      <c r="N794" s="2"/>
      <c r="O794" s="2"/>
      <c r="P794" s="17">
        <v>0.36</v>
      </c>
      <c r="Q794" s="17">
        <v>0.36</v>
      </c>
      <c r="R794" s="2032" t="s">
        <v>607</v>
      </c>
      <c r="S794" s="2"/>
      <c r="T794" s="2"/>
      <c r="U794" s="2"/>
      <c r="V794" s="2"/>
      <c r="W794" s="2"/>
      <c r="X794" s="2"/>
      <c r="Y794" s="2"/>
      <c r="Z794" s="2"/>
      <c r="AA794" s="2"/>
    </row>
    <row r="795" spans="1:27">
      <c r="A795" s="2564">
        <v>4</v>
      </c>
      <c r="B795" s="16" t="s">
        <v>21480</v>
      </c>
      <c r="C795" s="2032"/>
      <c r="D795" s="2032"/>
      <c r="E795" s="17">
        <v>0.56000000000000005</v>
      </c>
      <c r="F795" s="17">
        <v>0.12</v>
      </c>
      <c r="G795" s="842">
        <v>0.12</v>
      </c>
      <c r="H795" s="1305"/>
      <c r="I795" s="2"/>
      <c r="J795" s="2"/>
      <c r="K795" s="2"/>
      <c r="L795" s="17"/>
      <c r="M795" s="2"/>
      <c r="N795" s="2"/>
      <c r="O795" s="2"/>
      <c r="P795" s="17">
        <v>0.44</v>
      </c>
      <c r="Q795" s="17">
        <v>0.44</v>
      </c>
      <c r="R795" s="2032" t="s">
        <v>607</v>
      </c>
      <c r="S795" s="2"/>
      <c r="T795" s="2"/>
      <c r="U795" s="2"/>
      <c r="V795" s="2"/>
      <c r="W795" s="2"/>
      <c r="X795" s="2"/>
      <c r="Y795" s="2"/>
      <c r="Z795" s="2"/>
      <c r="AA795" s="2"/>
    </row>
    <row r="796" spans="1:27">
      <c r="A796" s="2564">
        <v>5</v>
      </c>
      <c r="B796" s="16" t="s">
        <v>6025</v>
      </c>
      <c r="C796" s="2032"/>
      <c r="D796" s="2032"/>
      <c r="E796" s="17">
        <v>0.28000000000000003</v>
      </c>
      <c r="F796" s="17"/>
      <c r="G796" s="842"/>
      <c r="H796" s="1305"/>
      <c r="I796" s="2"/>
      <c r="J796" s="2"/>
      <c r="K796" s="2"/>
      <c r="L796" s="17"/>
      <c r="M796" s="2"/>
      <c r="N796" s="2"/>
      <c r="O796" s="2"/>
      <c r="P796" s="17">
        <v>0.28000000000000003</v>
      </c>
      <c r="Q796" s="17">
        <v>0.28000000000000003</v>
      </c>
      <c r="R796" s="2032" t="s">
        <v>607</v>
      </c>
      <c r="S796" s="2"/>
      <c r="T796" s="2"/>
      <c r="U796" s="2"/>
      <c r="V796" s="2"/>
      <c r="W796" s="2"/>
      <c r="X796" s="2"/>
      <c r="Y796" s="2"/>
      <c r="Z796" s="2"/>
      <c r="AA796" s="2"/>
    </row>
    <row r="797" spans="1:27">
      <c r="A797" s="2564">
        <v>6</v>
      </c>
      <c r="B797" s="16" t="s">
        <v>21481</v>
      </c>
      <c r="C797" s="2032"/>
      <c r="D797" s="2032"/>
      <c r="E797" s="17">
        <v>0.8</v>
      </c>
      <c r="F797" s="17"/>
      <c r="G797" s="842"/>
      <c r="H797" s="1305"/>
      <c r="I797" s="2"/>
      <c r="J797" s="2"/>
      <c r="K797" s="2"/>
      <c r="L797" s="17"/>
      <c r="M797" s="2"/>
      <c r="N797" s="2"/>
      <c r="O797" s="2"/>
      <c r="P797" s="17">
        <v>0.8</v>
      </c>
      <c r="Q797" s="17">
        <v>0.8</v>
      </c>
      <c r="R797" s="2032" t="s">
        <v>607</v>
      </c>
      <c r="S797" s="2"/>
      <c r="T797" s="2"/>
      <c r="U797" s="2"/>
      <c r="V797" s="2"/>
      <c r="W797" s="2"/>
      <c r="X797" s="2"/>
      <c r="Y797" s="2"/>
      <c r="Z797" s="2"/>
      <c r="AA797" s="2"/>
    </row>
    <row r="798" spans="1:27">
      <c r="A798" s="2564">
        <v>7</v>
      </c>
      <c r="B798" s="16" t="s">
        <v>21482</v>
      </c>
      <c r="C798" s="2032"/>
      <c r="D798" s="2032"/>
      <c r="E798" s="17">
        <v>0.42</v>
      </c>
      <c r="F798" s="17"/>
      <c r="G798" s="842"/>
      <c r="H798" s="1305"/>
      <c r="I798" s="2"/>
      <c r="J798" s="2"/>
      <c r="K798" s="2"/>
      <c r="L798" s="17"/>
      <c r="M798" s="2"/>
      <c r="N798" s="2"/>
      <c r="O798" s="2"/>
      <c r="P798" s="17">
        <v>0.42</v>
      </c>
      <c r="Q798" s="17">
        <v>0.42</v>
      </c>
      <c r="R798" s="2032" t="s">
        <v>607</v>
      </c>
      <c r="S798" s="2"/>
      <c r="T798" s="2"/>
      <c r="U798" s="2"/>
      <c r="V798" s="2"/>
      <c r="W798" s="2"/>
      <c r="X798" s="2"/>
      <c r="Y798" s="2"/>
      <c r="Z798" s="2"/>
      <c r="AA798" s="2"/>
    </row>
    <row r="799" spans="1:27">
      <c r="A799" s="2564">
        <v>8</v>
      </c>
      <c r="B799" s="16" t="s">
        <v>21483</v>
      </c>
      <c r="C799" s="2032"/>
      <c r="D799" s="2032"/>
      <c r="E799" s="17">
        <v>0.32</v>
      </c>
      <c r="F799" s="17"/>
      <c r="G799" s="842"/>
      <c r="H799" s="1305"/>
      <c r="I799" s="2"/>
      <c r="J799" s="2"/>
      <c r="K799" s="2"/>
      <c r="L799" s="17"/>
      <c r="M799" s="2"/>
      <c r="N799" s="2"/>
      <c r="O799" s="2"/>
      <c r="P799" s="17">
        <v>0.32</v>
      </c>
      <c r="Q799" s="17">
        <v>0.32</v>
      </c>
      <c r="R799" s="2032" t="s">
        <v>607</v>
      </c>
      <c r="S799" s="2"/>
      <c r="T799" s="2"/>
      <c r="U799" s="2"/>
      <c r="V799" s="2"/>
      <c r="W799" s="2"/>
      <c r="X799" s="2"/>
      <c r="Y799" s="2"/>
      <c r="Z799" s="2"/>
      <c r="AA799" s="2"/>
    </row>
    <row r="800" spans="1:27">
      <c r="A800" s="2564">
        <v>9</v>
      </c>
      <c r="B800" s="16" t="s">
        <v>21484</v>
      </c>
      <c r="C800" s="2032"/>
      <c r="D800" s="2032"/>
      <c r="E800" s="17">
        <v>0.2</v>
      </c>
      <c r="F800" s="17"/>
      <c r="G800" s="842"/>
      <c r="H800" s="1305"/>
      <c r="I800" s="2"/>
      <c r="J800" s="2"/>
      <c r="K800" s="2"/>
      <c r="L800" s="17"/>
      <c r="M800" s="2"/>
      <c r="N800" s="2"/>
      <c r="O800" s="2"/>
      <c r="P800" s="17">
        <v>0.2</v>
      </c>
      <c r="Q800" s="17">
        <v>0.2</v>
      </c>
      <c r="R800" s="2032" t="s">
        <v>607</v>
      </c>
      <c r="S800" s="2"/>
      <c r="T800" s="2"/>
      <c r="U800" s="2"/>
      <c r="V800" s="2"/>
      <c r="W800" s="2"/>
      <c r="X800" s="2"/>
      <c r="Y800" s="2"/>
      <c r="Z800" s="2"/>
      <c r="AA800" s="2"/>
    </row>
    <row r="801" spans="1:27">
      <c r="A801" s="2564">
        <v>10</v>
      </c>
      <c r="B801" s="16" t="s">
        <v>8074</v>
      </c>
      <c r="C801" s="2032"/>
      <c r="D801" s="2032"/>
      <c r="E801" s="17">
        <v>0.4</v>
      </c>
      <c r="F801" s="17"/>
      <c r="G801" s="842"/>
      <c r="H801" s="1305"/>
      <c r="I801" s="2"/>
      <c r="J801" s="2"/>
      <c r="K801" s="2"/>
      <c r="L801" s="17"/>
      <c r="M801" s="2"/>
      <c r="N801" s="2"/>
      <c r="O801" s="2"/>
      <c r="P801" s="17">
        <v>0.4</v>
      </c>
      <c r="Q801" s="17">
        <v>0.4</v>
      </c>
      <c r="R801" s="2032" t="s">
        <v>607</v>
      </c>
      <c r="S801" s="2"/>
      <c r="T801" s="2"/>
      <c r="U801" s="2"/>
      <c r="V801" s="2"/>
      <c r="W801" s="2"/>
      <c r="X801" s="2"/>
      <c r="Y801" s="2"/>
      <c r="Z801" s="2"/>
      <c r="AA801" s="2"/>
    </row>
    <row r="802" spans="1:27">
      <c r="A802" s="2564">
        <v>11</v>
      </c>
      <c r="B802" s="16" t="s">
        <v>6980</v>
      </c>
      <c r="C802" s="2032"/>
      <c r="D802" s="2032"/>
      <c r="E802" s="17">
        <v>0.7</v>
      </c>
      <c r="F802" s="17"/>
      <c r="G802" s="842"/>
      <c r="H802" s="1305"/>
      <c r="I802" s="2"/>
      <c r="J802" s="2"/>
      <c r="K802" s="2"/>
      <c r="L802" s="17"/>
      <c r="M802" s="2"/>
      <c r="N802" s="2"/>
      <c r="O802" s="2"/>
      <c r="P802" s="17">
        <v>0.7</v>
      </c>
      <c r="Q802" s="17">
        <v>0.7</v>
      </c>
      <c r="R802" s="2032" t="s">
        <v>607</v>
      </c>
      <c r="S802" s="2"/>
      <c r="T802" s="2"/>
      <c r="U802" s="2"/>
      <c r="V802" s="2"/>
      <c r="W802" s="2"/>
      <c r="X802" s="2"/>
      <c r="Y802" s="2"/>
      <c r="Z802" s="2"/>
      <c r="AA802" s="2"/>
    </row>
    <row r="803" spans="1:27">
      <c r="A803" s="2564">
        <v>12</v>
      </c>
      <c r="B803" s="16" t="s">
        <v>11007</v>
      </c>
      <c r="C803" s="2032"/>
      <c r="D803" s="2032"/>
      <c r="E803" s="17">
        <v>0.7</v>
      </c>
      <c r="F803" s="17"/>
      <c r="G803" s="842"/>
      <c r="H803" s="1305"/>
      <c r="I803" s="2"/>
      <c r="J803" s="2"/>
      <c r="K803" s="2"/>
      <c r="L803" s="17"/>
      <c r="M803" s="2"/>
      <c r="N803" s="2"/>
      <c r="O803" s="2"/>
      <c r="P803" s="17">
        <v>0.7</v>
      </c>
      <c r="Q803" s="17">
        <v>0.7</v>
      </c>
      <c r="R803" s="2032" t="s">
        <v>607</v>
      </c>
      <c r="S803" s="2"/>
      <c r="T803" s="2"/>
      <c r="U803" s="2"/>
      <c r="V803" s="2"/>
      <c r="W803" s="2"/>
      <c r="X803" s="2"/>
      <c r="Y803" s="2"/>
      <c r="Z803" s="2"/>
      <c r="AA803" s="2"/>
    </row>
    <row r="804" spans="1:27">
      <c r="A804" s="2564">
        <v>13</v>
      </c>
      <c r="B804" s="16" t="s">
        <v>21485</v>
      </c>
      <c r="C804" s="2032"/>
      <c r="D804" s="2032"/>
      <c r="E804" s="17">
        <v>0.49</v>
      </c>
      <c r="F804" s="17"/>
      <c r="G804" s="842"/>
      <c r="H804" s="1305"/>
      <c r="I804" s="2"/>
      <c r="J804" s="2"/>
      <c r="K804" s="2"/>
      <c r="L804" s="17"/>
      <c r="M804" s="2"/>
      <c r="N804" s="2"/>
      <c r="O804" s="2"/>
      <c r="P804" s="17">
        <v>0.49</v>
      </c>
      <c r="Q804" s="17">
        <v>0.49</v>
      </c>
      <c r="R804" s="2032" t="s">
        <v>607</v>
      </c>
      <c r="S804" s="2"/>
      <c r="T804" s="2"/>
      <c r="U804" s="2"/>
      <c r="V804" s="2"/>
      <c r="W804" s="2"/>
      <c r="X804" s="2"/>
      <c r="Y804" s="2"/>
      <c r="Z804" s="2"/>
      <c r="AA804" s="2"/>
    </row>
    <row r="805" spans="1:27">
      <c r="A805" s="2564">
        <v>14</v>
      </c>
      <c r="B805" s="16" t="s">
        <v>21486</v>
      </c>
      <c r="C805" s="2032"/>
      <c r="D805" s="2032"/>
      <c r="E805" s="17">
        <v>0.1</v>
      </c>
      <c r="F805" s="17"/>
      <c r="G805" s="842"/>
      <c r="H805" s="1305"/>
      <c r="I805" s="2"/>
      <c r="J805" s="2"/>
      <c r="K805" s="2"/>
      <c r="L805" s="17"/>
      <c r="M805" s="2"/>
      <c r="N805" s="2"/>
      <c r="O805" s="2"/>
      <c r="P805" s="17">
        <v>0.1</v>
      </c>
      <c r="Q805" s="17">
        <v>0.1</v>
      </c>
      <c r="R805" s="2032" t="s">
        <v>607</v>
      </c>
      <c r="S805" s="2"/>
      <c r="T805" s="2"/>
      <c r="U805" s="2"/>
      <c r="V805" s="2"/>
      <c r="W805" s="2"/>
      <c r="X805" s="2"/>
      <c r="Y805" s="2"/>
      <c r="Z805" s="2"/>
      <c r="AA805" s="2"/>
    </row>
    <row r="806" spans="1:27">
      <c r="A806" s="2564">
        <v>15</v>
      </c>
      <c r="B806" s="16" t="s">
        <v>21487</v>
      </c>
      <c r="C806" s="2032"/>
      <c r="D806" s="2032"/>
      <c r="E806" s="17">
        <v>0.5</v>
      </c>
      <c r="F806" s="17">
        <v>0.5</v>
      </c>
      <c r="G806" s="842"/>
      <c r="H806" s="1305"/>
      <c r="I806" s="2"/>
      <c r="J806" s="2"/>
      <c r="K806" s="2"/>
      <c r="L806" s="17">
        <v>0.5</v>
      </c>
      <c r="M806" s="2"/>
      <c r="N806" s="2"/>
      <c r="O806" s="2"/>
      <c r="P806" s="17"/>
      <c r="Q806" s="2032"/>
      <c r="R806" s="2032"/>
      <c r="S806" s="2"/>
      <c r="T806" s="2"/>
      <c r="U806" s="2"/>
      <c r="V806" s="2"/>
      <c r="W806" s="2"/>
      <c r="X806" s="2"/>
      <c r="Y806" s="2"/>
      <c r="Z806" s="2"/>
      <c r="AA806" s="2"/>
    </row>
    <row r="807" spans="1:27">
      <c r="A807" s="2564">
        <v>16</v>
      </c>
      <c r="B807" s="16" t="s">
        <v>21488</v>
      </c>
      <c r="C807" s="2032"/>
      <c r="D807" s="2032"/>
      <c r="E807" s="17">
        <v>0.62</v>
      </c>
      <c r="F807" s="17"/>
      <c r="G807" s="842"/>
      <c r="H807" s="1305"/>
      <c r="I807" s="2"/>
      <c r="J807" s="2"/>
      <c r="K807" s="2"/>
      <c r="L807" s="17"/>
      <c r="M807" s="2"/>
      <c r="N807" s="2"/>
      <c r="O807" s="2"/>
      <c r="P807" s="17">
        <v>0.62</v>
      </c>
      <c r="Q807" s="17">
        <v>0.62</v>
      </c>
      <c r="R807" s="2032" t="s">
        <v>607</v>
      </c>
      <c r="S807" s="2"/>
      <c r="T807" s="2"/>
      <c r="U807" s="2"/>
      <c r="V807" s="2"/>
      <c r="W807" s="2"/>
      <c r="X807" s="2"/>
      <c r="Y807" s="2"/>
      <c r="Z807" s="2"/>
      <c r="AA807" s="2"/>
    </row>
    <row r="808" spans="1:27">
      <c r="A808" s="2564">
        <v>17</v>
      </c>
      <c r="B808" s="16" t="s">
        <v>8088</v>
      </c>
      <c r="C808" s="2032"/>
      <c r="D808" s="2032"/>
      <c r="E808" s="17">
        <v>0.88</v>
      </c>
      <c r="F808" s="17">
        <v>0.68</v>
      </c>
      <c r="G808" s="842"/>
      <c r="H808" s="1305"/>
      <c r="I808" s="2"/>
      <c r="J808" s="2"/>
      <c r="K808" s="2"/>
      <c r="L808" s="17">
        <v>0.68</v>
      </c>
      <c r="M808" s="2"/>
      <c r="N808" s="2"/>
      <c r="O808" s="2"/>
      <c r="P808" s="17">
        <v>0.2</v>
      </c>
      <c r="Q808" s="17">
        <v>0.2</v>
      </c>
      <c r="R808" s="2032" t="s">
        <v>607</v>
      </c>
      <c r="S808" s="2"/>
      <c r="T808" s="2"/>
      <c r="U808" s="2"/>
      <c r="V808" s="2"/>
      <c r="W808" s="2"/>
      <c r="X808" s="2"/>
      <c r="Y808" s="2"/>
      <c r="Z808" s="2"/>
      <c r="AA808" s="2"/>
    </row>
    <row r="809" spans="1:27">
      <c r="A809" s="2782">
        <v>18</v>
      </c>
      <c r="B809" s="16" t="s">
        <v>10972</v>
      </c>
      <c r="C809" s="592"/>
      <c r="D809" s="592"/>
      <c r="E809" s="2026">
        <v>0.19</v>
      </c>
      <c r="F809" s="2026"/>
      <c r="G809" s="1315"/>
      <c r="H809" s="2268"/>
      <c r="I809" s="2"/>
      <c r="J809" s="2"/>
      <c r="K809" s="2"/>
      <c r="L809" s="17"/>
      <c r="M809" s="2"/>
      <c r="N809" s="2"/>
      <c r="O809" s="2"/>
      <c r="P809" s="17">
        <v>0.19</v>
      </c>
      <c r="Q809" s="17">
        <v>0.19</v>
      </c>
      <c r="R809" s="2032" t="s">
        <v>607</v>
      </c>
      <c r="S809" s="2"/>
      <c r="T809" s="2"/>
      <c r="U809" s="2"/>
      <c r="V809" s="2"/>
      <c r="W809" s="2"/>
      <c r="X809" s="2"/>
      <c r="Y809" s="2"/>
      <c r="Z809" s="2"/>
      <c r="AA809" s="2"/>
    </row>
    <row r="810" spans="1:27">
      <c r="A810" s="2782">
        <v>19</v>
      </c>
      <c r="B810" s="1201" t="s">
        <v>21489</v>
      </c>
      <c r="C810" s="834"/>
      <c r="D810" s="835"/>
      <c r="E810" s="2266"/>
      <c r="F810" s="2266"/>
      <c r="G810" s="1316"/>
      <c r="H810" s="2266"/>
      <c r="I810" s="2"/>
      <c r="J810" s="2"/>
      <c r="K810" s="2"/>
      <c r="L810" s="842"/>
      <c r="M810" s="2"/>
      <c r="N810" s="2"/>
      <c r="O810" s="2"/>
      <c r="P810" s="17"/>
      <c r="Q810" s="2032"/>
      <c r="R810" s="2032"/>
      <c r="S810" s="2"/>
      <c r="T810" s="2"/>
      <c r="U810" s="2"/>
      <c r="V810" s="2"/>
      <c r="W810" s="2"/>
      <c r="X810" s="2"/>
      <c r="Y810" s="2"/>
      <c r="Z810" s="2"/>
      <c r="AA810" s="2"/>
    </row>
    <row r="811" spans="1:27">
      <c r="A811" s="2783"/>
      <c r="B811" s="2245" t="s">
        <v>21490</v>
      </c>
      <c r="C811" s="919"/>
      <c r="D811" s="919"/>
      <c r="E811" s="2027">
        <v>0.16500000000000001</v>
      </c>
      <c r="F811" s="2027">
        <v>0.16500000000000001</v>
      </c>
      <c r="G811" s="1282"/>
      <c r="H811" s="2269">
        <v>0.16500000000000001</v>
      </c>
      <c r="I811" s="2"/>
      <c r="J811" s="2"/>
      <c r="K811" s="2"/>
      <c r="L811" s="842"/>
      <c r="M811" s="2"/>
      <c r="N811" s="2"/>
      <c r="O811" s="2"/>
      <c r="P811" s="17"/>
      <c r="Q811" s="2032"/>
      <c r="R811" s="2032"/>
      <c r="S811" s="2"/>
      <c r="T811" s="2"/>
      <c r="U811" s="2"/>
      <c r="V811" s="2"/>
      <c r="W811" s="2"/>
      <c r="X811" s="2"/>
      <c r="Y811" s="2"/>
      <c r="Z811" s="2"/>
      <c r="AA811" s="2"/>
    </row>
    <row r="812" spans="1:27">
      <c r="A812" s="2783"/>
      <c r="B812" s="2245" t="s">
        <v>21491</v>
      </c>
      <c r="C812" s="2032"/>
      <c r="D812" s="2032"/>
      <c r="E812" s="17">
        <v>0.73499999999999999</v>
      </c>
      <c r="F812" s="17">
        <v>0.73499999999999999</v>
      </c>
      <c r="G812" s="842"/>
      <c r="H812" s="2244">
        <v>0.73499999999999999</v>
      </c>
      <c r="I812" s="2"/>
      <c r="J812" s="2"/>
      <c r="K812" s="2"/>
      <c r="L812" s="842"/>
      <c r="M812" s="2"/>
      <c r="N812" s="2"/>
      <c r="O812" s="2"/>
      <c r="P812" s="17"/>
      <c r="Q812" s="2032"/>
      <c r="R812" s="2032"/>
      <c r="S812" s="2"/>
      <c r="T812" s="2"/>
      <c r="U812" s="2"/>
      <c r="V812" s="2"/>
      <c r="W812" s="2"/>
      <c r="X812" s="2"/>
      <c r="Y812" s="2"/>
      <c r="Z812" s="2"/>
      <c r="AA812" s="2"/>
    </row>
    <row r="813" spans="1:27">
      <c r="A813" s="2783"/>
      <c r="B813" s="2245" t="s">
        <v>21492</v>
      </c>
      <c r="C813" s="2032"/>
      <c r="D813" s="2032"/>
      <c r="E813" s="17">
        <v>0.35</v>
      </c>
      <c r="F813" s="17">
        <v>0.35</v>
      </c>
      <c r="G813" s="842">
        <v>0.35</v>
      </c>
      <c r="H813" s="2244"/>
      <c r="I813" s="2"/>
      <c r="J813" s="2"/>
      <c r="K813" s="2"/>
      <c r="L813" s="842"/>
      <c r="M813" s="2"/>
      <c r="N813" s="2"/>
      <c r="O813" s="2"/>
      <c r="P813" s="17"/>
      <c r="Q813" s="2032"/>
      <c r="R813" s="2032"/>
      <c r="S813" s="2"/>
      <c r="T813" s="2"/>
      <c r="U813" s="2"/>
      <c r="V813" s="2"/>
      <c r="W813" s="2"/>
      <c r="X813" s="2"/>
      <c r="Y813" s="2"/>
      <c r="Z813" s="2"/>
      <c r="AA813" s="2"/>
    </row>
    <row r="814" spans="1:27" ht="25.5">
      <c r="A814" s="2783"/>
      <c r="B814" s="2245" t="s">
        <v>21493</v>
      </c>
      <c r="C814" s="2032"/>
      <c r="D814" s="2032"/>
      <c r="E814" s="17">
        <v>0.5</v>
      </c>
      <c r="F814" s="17">
        <v>0.3</v>
      </c>
      <c r="G814" s="842"/>
      <c r="H814" s="2244">
        <v>0.3</v>
      </c>
      <c r="I814" s="2"/>
      <c r="J814" s="2"/>
      <c r="K814" s="2"/>
      <c r="L814" s="842"/>
      <c r="M814" s="2"/>
      <c r="N814" s="2"/>
      <c r="O814" s="2"/>
      <c r="P814" s="17">
        <v>0.2</v>
      </c>
      <c r="Q814" s="17">
        <v>0.2</v>
      </c>
      <c r="R814" s="2032" t="s">
        <v>607</v>
      </c>
      <c r="S814" s="2"/>
      <c r="T814" s="2"/>
      <c r="U814" s="2"/>
      <c r="V814" s="2"/>
      <c r="W814" s="2"/>
      <c r="X814" s="2"/>
      <c r="Y814" s="2"/>
      <c r="Z814" s="2"/>
      <c r="AA814" s="2"/>
    </row>
    <row r="815" spans="1:27">
      <c r="A815" s="2784"/>
      <c r="B815" s="2245" t="s">
        <v>21494</v>
      </c>
      <c r="C815" s="2032"/>
      <c r="D815" s="2032"/>
      <c r="E815" s="17">
        <v>1.21</v>
      </c>
      <c r="F815" s="17"/>
      <c r="G815" s="842"/>
      <c r="H815" s="2244"/>
      <c r="I815" s="2"/>
      <c r="J815" s="2"/>
      <c r="K815" s="2"/>
      <c r="L815" s="842"/>
      <c r="M815" s="2"/>
      <c r="N815" s="2"/>
      <c r="O815" s="2"/>
      <c r="P815" s="17">
        <v>1.21</v>
      </c>
      <c r="Q815" s="17">
        <v>1.21</v>
      </c>
      <c r="R815" s="2032" t="s">
        <v>607</v>
      </c>
      <c r="S815" s="2"/>
      <c r="T815" s="2"/>
      <c r="U815" s="2"/>
      <c r="V815" s="2"/>
      <c r="W815" s="2"/>
      <c r="X815" s="2"/>
      <c r="Y815" s="2"/>
      <c r="Z815" s="2"/>
      <c r="AA815" s="2"/>
    </row>
    <row r="816" spans="1:27">
      <c r="A816" s="2784">
        <v>20</v>
      </c>
      <c r="B816" s="16" t="s">
        <v>21495</v>
      </c>
      <c r="C816" s="2032"/>
      <c r="D816" s="2032"/>
      <c r="E816" s="17">
        <v>0.05</v>
      </c>
      <c r="F816" s="17"/>
      <c r="G816" s="842"/>
      <c r="H816" s="2244"/>
      <c r="I816" s="2"/>
      <c r="J816" s="2"/>
      <c r="K816" s="2"/>
      <c r="L816" s="842"/>
      <c r="M816" s="2"/>
      <c r="N816" s="2"/>
      <c r="O816" s="2"/>
      <c r="P816" s="17">
        <v>0.05</v>
      </c>
      <c r="Q816" s="17">
        <v>0.05</v>
      </c>
      <c r="R816" s="2032" t="s">
        <v>607</v>
      </c>
      <c r="S816" s="2"/>
      <c r="T816" s="2"/>
      <c r="U816" s="2"/>
      <c r="V816" s="2"/>
      <c r="W816" s="2"/>
      <c r="X816" s="2"/>
      <c r="Y816" s="2"/>
      <c r="Z816" s="2"/>
      <c r="AA816" s="2"/>
    </row>
    <row r="817" spans="1:27">
      <c r="A817" s="2564">
        <v>21</v>
      </c>
      <c r="B817" s="16" t="s">
        <v>21496</v>
      </c>
      <c r="C817" s="2032"/>
      <c r="D817" s="2032"/>
      <c r="E817" s="17">
        <v>0.44</v>
      </c>
      <c r="F817" s="17"/>
      <c r="G817" s="842"/>
      <c r="H817" s="2244"/>
      <c r="I817" s="2"/>
      <c r="J817" s="2"/>
      <c r="K817" s="2"/>
      <c r="L817" s="842"/>
      <c r="M817" s="2"/>
      <c r="N817" s="2"/>
      <c r="O817" s="2"/>
      <c r="P817" s="17">
        <v>0.44</v>
      </c>
      <c r="Q817" s="17">
        <v>0.44</v>
      </c>
      <c r="R817" s="2032" t="s">
        <v>607</v>
      </c>
      <c r="S817" s="2"/>
      <c r="T817" s="2"/>
      <c r="U817" s="2"/>
      <c r="V817" s="2"/>
      <c r="W817" s="2"/>
      <c r="X817" s="2"/>
      <c r="Y817" s="2"/>
      <c r="Z817" s="2"/>
      <c r="AA817" s="2"/>
    </row>
    <row r="818" spans="1:27">
      <c r="A818" s="2564">
        <v>22</v>
      </c>
      <c r="B818" s="16" t="s">
        <v>21497</v>
      </c>
      <c r="C818" s="2032"/>
      <c r="D818" s="2032"/>
      <c r="E818" s="17">
        <v>0.26</v>
      </c>
      <c r="F818" s="17"/>
      <c r="G818" s="842"/>
      <c r="H818" s="2244"/>
      <c r="I818" s="2"/>
      <c r="J818" s="2"/>
      <c r="K818" s="2"/>
      <c r="L818" s="842"/>
      <c r="M818" s="2"/>
      <c r="N818" s="2"/>
      <c r="O818" s="2"/>
      <c r="P818" s="17">
        <v>0.26</v>
      </c>
      <c r="Q818" s="17">
        <v>0.26</v>
      </c>
      <c r="R818" s="2032" t="s">
        <v>607</v>
      </c>
      <c r="S818" s="2"/>
      <c r="T818" s="2"/>
      <c r="U818" s="2"/>
      <c r="V818" s="2"/>
      <c r="W818" s="2"/>
      <c r="X818" s="2"/>
      <c r="Y818" s="2"/>
      <c r="Z818" s="2"/>
      <c r="AA818" s="2"/>
    </row>
    <row r="819" spans="1:27">
      <c r="A819" s="2564">
        <v>23</v>
      </c>
      <c r="B819" s="16" t="s">
        <v>21498</v>
      </c>
      <c r="C819" s="2032"/>
      <c r="D819" s="2032"/>
      <c r="E819" s="17">
        <v>0.18</v>
      </c>
      <c r="F819" s="17"/>
      <c r="G819" s="842"/>
      <c r="H819" s="2244"/>
      <c r="I819" s="2"/>
      <c r="J819" s="2"/>
      <c r="K819" s="2"/>
      <c r="L819" s="842"/>
      <c r="M819" s="2"/>
      <c r="N819" s="2"/>
      <c r="O819" s="2"/>
      <c r="P819" s="17">
        <v>0.18</v>
      </c>
      <c r="Q819" s="17">
        <v>0.18</v>
      </c>
      <c r="R819" s="2032" t="s">
        <v>607</v>
      </c>
      <c r="S819" s="2"/>
      <c r="T819" s="2"/>
      <c r="U819" s="2"/>
      <c r="V819" s="2"/>
      <c r="W819" s="2"/>
      <c r="X819" s="2"/>
      <c r="Y819" s="2"/>
      <c r="Z819" s="2"/>
      <c r="AA819" s="2"/>
    </row>
    <row r="820" spans="1:27">
      <c r="A820" s="2564">
        <v>24</v>
      </c>
      <c r="B820" s="16" t="s">
        <v>21499</v>
      </c>
      <c r="C820" s="2032"/>
      <c r="D820" s="2032"/>
      <c r="E820" s="17">
        <v>0.44</v>
      </c>
      <c r="F820" s="17"/>
      <c r="G820" s="842"/>
      <c r="H820" s="2244"/>
      <c r="I820" s="2"/>
      <c r="J820" s="2"/>
      <c r="K820" s="2"/>
      <c r="L820" s="842"/>
      <c r="M820" s="2"/>
      <c r="N820" s="2"/>
      <c r="O820" s="2"/>
      <c r="P820" s="17">
        <v>0.44</v>
      </c>
      <c r="Q820" s="17">
        <v>0.44</v>
      </c>
      <c r="R820" s="2032" t="s">
        <v>607</v>
      </c>
      <c r="S820" s="2"/>
      <c r="T820" s="2"/>
      <c r="U820" s="2"/>
      <c r="V820" s="2"/>
      <c r="W820" s="2"/>
      <c r="X820" s="2"/>
      <c r="Y820" s="2"/>
      <c r="Z820" s="2"/>
      <c r="AA820" s="2"/>
    </row>
    <row r="821" spans="1:27">
      <c r="A821" s="2564">
        <v>25</v>
      </c>
      <c r="B821" s="16" t="s">
        <v>21500</v>
      </c>
      <c r="C821" s="2032"/>
      <c r="D821" s="2032"/>
      <c r="E821" s="17">
        <v>0.32</v>
      </c>
      <c r="F821" s="17"/>
      <c r="G821" s="842"/>
      <c r="H821" s="2244"/>
      <c r="I821" s="2"/>
      <c r="J821" s="2"/>
      <c r="K821" s="2"/>
      <c r="L821" s="842"/>
      <c r="M821" s="2"/>
      <c r="N821" s="2"/>
      <c r="O821" s="2"/>
      <c r="P821" s="17">
        <v>0.32</v>
      </c>
      <c r="Q821" s="17">
        <v>0.32</v>
      </c>
      <c r="R821" s="2032" t="s">
        <v>607</v>
      </c>
      <c r="S821" s="2"/>
      <c r="T821" s="2"/>
      <c r="U821" s="2"/>
      <c r="V821" s="2"/>
      <c r="W821" s="2"/>
      <c r="X821" s="2"/>
      <c r="Y821" s="2"/>
      <c r="Z821" s="2"/>
      <c r="AA821" s="2"/>
    </row>
    <row r="822" spans="1:27">
      <c r="A822" s="2564">
        <v>26</v>
      </c>
      <c r="B822" s="16" t="s">
        <v>21501</v>
      </c>
      <c r="C822" s="2032"/>
      <c r="D822" s="2032"/>
      <c r="E822" s="17">
        <v>0.34</v>
      </c>
      <c r="F822" s="17"/>
      <c r="G822" s="842"/>
      <c r="H822" s="2244"/>
      <c r="I822" s="2"/>
      <c r="J822" s="2"/>
      <c r="K822" s="2"/>
      <c r="L822" s="842"/>
      <c r="M822" s="2"/>
      <c r="N822" s="2"/>
      <c r="O822" s="2"/>
      <c r="P822" s="17">
        <v>0.34</v>
      </c>
      <c r="Q822" s="17">
        <v>0.34</v>
      </c>
      <c r="R822" s="2032" t="s">
        <v>607</v>
      </c>
      <c r="S822" s="2"/>
      <c r="T822" s="2"/>
      <c r="U822" s="2"/>
      <c r="V822" s="2"/>
      <c r="W822" s="2"/>
      <c r="X822" s="2"/>
      <c r="Y822" s="2"/>
      <c r="Z822" s="2"/>
      <c r="AA822" s="2"/>
    </row>
    <row r="823" spans="1:27">
      <c r="A823" s="2564">
        <v>27</v>
      </c>
      <c r="B823" s="16" t="s">
        <v>21502</v>
      </c>
      <c r="C823" s="2032"/>
      <c r="D823" s="2032"/>
      <c r="E823" s="17">
        <v>0.1</v>
      </c>
      <c r="F823" s="17"/>
      <c r="G823" s="842"/>
      <c r="H823" s="2244"/>
      <c r="I823" s="2"/>
      <c r="J823" s="2"/>
      <c r="K823" s="2"/>
      <c r="L823" s="842"/>
      <c r="M823" s="2"/>
      <c r="N823" s="2"/>
      <c r="O823" s="2"/>
      <c r="P823" s="17">
        <v>0.1</v>
      </c>
      <c r="Q823" s="17">
        <v>0.1</v>
      </c>
      <c r="R823" s="2032" t="s">
        <v>607</v>
      </c>
      <c r="S823" s="2"/>
      <c r="T823" s="2"/>
      <c r="U823" s="2"/>
      <c r="V823" s="2"/>
      <c r="W823" s="2"/>
      <c r="X823" s="2"/>
      <c r="Y823" s="2"/>
      <c r="Z823" s="2"/>
      <c r="AA823" s="2"/>
    </row>
    <row r="824" spans="1:27">
      <c r="A824" s="2564">
        <v>28</v>
      </c>
      <c r="B824" s="16" t="s">
        <v>21503</v>
      </c>
      <c r="C824" s="2032"/>
      <c r="D824" s="2032"/>
      <c r="E824" s="17">
        <v>0.1</v>
      </c>
      <c r="F824" s="17"/>
      <c r="G824" s="842"/>
      <c r="H824" s="2244"/>
      <c r="I824" s="2"/>
      <c r="J824" s="2"/>
      <c r="K824" s="2"/>
      <c r="L824" s="842"/>
      <c r="M824" s="2"/>
      <c r="N824" s="2"/>
      <c r="O824" s="2"/>
      <c r="P824" s="17">
        <v>0.1</v>
      </c>
      <c r="Q824" s="17">
        <v>0.1</v>
      </c>
      <c r="R824" s="2032" t="s">
        <v>607</v>
      </c>
      <c r="S824" s="2"/>
      <c r="T824" s="2"/>
      <c r="U824" s="2"/>
      <c r="V824" s="2"/>
      <c r="W824" s="2"/>
      <c r="X824" s="2"/>
      <c r="Y824" s="2"/>
      <c r="Z824" s="2"/>
      <c r="AA824" s="2"/>
    </row>
    <row r="825" spans="1:27">
      <c r="A825" s="2564">
        <v>29</v>
      </c>
      <c r="B825" s="16" t="s">
        <v>6030</v>
      </c>
      <c r="C825" s="2032"/>
      <c r="D825" s="2032"/>
      <c r="E825" s="17">
        <v>0.5</v>
      </c>
      <c r="F825" s="17"/>
      <c r="G825" s="842"/>
      <c r="H825" s="2244"/>
      <c r="I825" s="2"/>
      <c r="J825" s="2"/>
      <c r="K825" s="2"/>
      <c r="L825" s="842"/>
      <c r="M825" s="2"/>
      <c r="N825" s="2"/>
      <c r="O825" s="2"/>
      <c r="P825" s="17">
        <v>0.5</v>
      </c>
      <c r="Q825" s="17">
        <v>0.5</v>
      </c>
      <c r="R825" s="2032" t="s">
        <v>607</v>
      </c>
      <c r="S825" s="2"/>
      <c r="T825" s="2"/>
      <c r="U825" s="2"/>
      <c r="V825" s="2"/>
      <c r="W825" s="2"/>
      <c r="X825" s="2"/>
      <c r="Y825" s="2"/>
      <c r="Z825" s="2"/>
      <c r="AA825" s="2"/>
    </row>
    <row r="826" spans="1:27">
      <c r="A826" s="2564">
        <v>30</v>
      </c>
      <c r="B826" s="16" t="s">
        <v>21504</v>
      </c>
      <c r="C826" s="2032"/>
      <c r="D826" s="2032"/>
      <c r="E826" s="17">
        <v>0.16</v>
      </c>
      <c r="F826" s="17"/>
      <c r="G826" s="842"/>
      <c r="H826" s="2244"/>
      <c r="I826" s="2"/>
      <c r="J826" s="2"/>
      <c r="K826" s="2"/>
      <c r="L826" s="842"/>
      <c r="M826" s="2"/>
      <c r="N826" s="2"/>
      <c r="O826" s="2"/>
      <c r="P826" s="17">
        <v>0.16</v>
      </c>
      <c r="Q826" s="17">
        <v>0.16</v>
      </c>
      <c r="R826" s="2032" t="s">
        <v>607</v>
      </c>
      <c r="S826" s="2"/>
      <c r="T826" s="2"/>
      <c r="U826" s="2"/>
      <c r="V826" s="2"/>
      <c r="W826" s="2"/>
      <c r="X826" s="2"/>
      <c r="Y826" s="2"/>
      <c r="Z826" s="2"/>
      <c r="AA826" s="2"/>
    </row>
    <row r="827" spans="1:27">
      <c r="A827" s="2564">
        <v>31</v>
      </c>
      <c r="B827" s="16" t="s">
        <v>21505</v>
      </c>
      <c r="C827" s="2032"/>
      <c r="D827" s="2032"/>
      <c r="E827" s="17">
        <v>0.32</v>
      </c>
      <c r="F827" s="17"/>
      <c r="G827" s="842"/>
      <c r="H827" s="2244"/>
      <c r="I827" s="2"/>
      <c r="J827" s="2"/>
      <c r="K827" s="2"/>
      <c r="L827" s="842"/>
      <c r="M827" s="2"/>
      <c r="N827" s="2"/>
      <c r="O827" s="2"/>
      <c r="P827" s="17">
        <v>0.32</v>
      </c>
      <c r="Q827" s="17">
        <v>0.32</v>
      </c>
      <c r="R827" s="2032" t="s">
        <v>607</v>
      </c>
      <c r="S827" s="2"/>
      <c r="T827" s="2"/>
      <c r="U827" s="2"/>
      <c r="V827" s="2"/>
      <c r="W827" s="2"/>
      <c r="X827" s="2"/>
      <c r="Y827" s="2"/>
      <c r="Z827" s="2"/>
      <c r="AA827" s="2"/>
    </row>
    <row r="828" spans="1:27">
      <c r="A828" s="2564">
        <v>32</v>
      </c>
      <c r="B828" s="16" t="s">
        <v>8083</v>
      </c>
      <c r="C828" s="2032"/>
      <c r="D828" s="2032"/>
      <c r="E828" s="17">
        <v>0.2</v>
      </c>
      <c r="F828" s="17"/>
      <c r="G828" s="842"/>
      <c r="H828" s="2244"/>
      <c r="I828" s="2"/>
      <c r="J828" s="2"/>
      <c r="K828" s="2"/>
      <c r="L828" s="842"/>
      <c r="M828" s="2"/>
      <c r="N828" s="2"/>
      <c r="O828" s="2"/>
      <c r="P828" s="17">
        <v>0.2</v>
      </c>
      <c r="Q828" s="17">
        <v>0.2</v>
      </c>
      <c r="R828" s="2032" t="s">
        <v>607</v>
      </c>
      <c r="S828" s="2"/>
      <c r="T828" s="2"/>
      <c r="U828" s="2"/>
      <c r="V828" s="2"/>
      <c r="W828" s="2"/>
      <c r="X828" s="2"/>
      <c r="Y828" s="2"/>
      <c r="Z828" s="2"/>
      <c r="AA828" s="2"/>
    </row>
    <row r="829" spans="1:27">
      <c r="A829" s="2564">
        <v>33</v>
      </c>
      <c r="B829" s="16" t="s">
        <v>21506</v>
      </c>
      <c r="C829" s="2032"/>
      <c r="D829" s="2032"/>
      <c r="E829" s="17">
        <v>0.1</v>
      </c>
      <c r="F829" s="17"/>
      <c r="G829" s="842"/>
      <c r="H829" s="2244"/>
      <c r="I829" s="2"/>
      <c r="J829" s="2"/>
      <c r="K829" s="2"/>
      <c r="L829" s="842"/>
      <c r="M829" s="2"/>
      <c r="N829" s="2"/>
      <c r="O829" s="2"/>
      <c r="P829" s="17">
        <v>0.1</v>
      </c>
      <c r="Q829" s="17">
        <v>0.1</v>
      </c>
      <c r="R829" s="2032" t="s">
        <v>607</v>
      </c>
      <c r="S829" s="2"/>
      <c r="T829" s="2"/>
      <c r="U829" s="2"/>
      <c r="V829" s="2"/>
      <c r="W829" s="2"/>
      <c r="X829" s="2"/>
      <c r="Y829" s="2"/>
      <c r="Z829" s="2"/>
      <c r="AA829" s="2"/>
    </row>
    <row r="830" spans="1:27">
      <c r="A830" s="2564">
        <v>34</v>
      </c>
      <c r="B830" s="16" t="s">
        <v>6020</v>
      </c>
      <c r="C830" s="2032"/>
      <c r="D830" s="2032"/>
      <c r="E830" s="17">
        <v>0.2</v>
      </c>
      <c r="F830" s="17"/>
      <c r="G830" s="842"/>
      <c r="H830" s="2244"/>
      <c r="I830" s="2"/>
      <c r="J830" s="2"/>
      <c r="K830" s="2"/>
      <c r="L830" s="842"/>
      <c r="M830" s="2"/>
      <c r="N830" s="2"/>
      <c r="O830" s="2"/>
      <c r="P830" s="17">
        <v>0.2</v>
      </c>
      <c r="Q830" s="17">
        <v>0.2</v>
      </c>
      <c r="R830" s="2032" t="s">
        <v>607</v>
      </c>
      <c r="S830" s="2"/>
      <c r="T830" s="2"/>
      <c r="U830" s="2"/>
      <c r="V830" s="2"/>
      <c r="W830" s="2"/>
      <c r="X830" s="2"/>
      <c r="Y830" s="2"/>
      <c r="Z830" s="2"/>
      <c r="AA830" s="2"/>
    </row>
    <row r="831" spans="1:27">
      <c r="A831" s="2564">
        <v>35</v>
      </c>
      <c r="B831" s="16" t="s">
        <v>21507</v>
      </c>
      <c r="C831" s="2032"/>
      <c r="D831" s="2032"/>
      <c r="E831" s="17">
        <v>0.05</v>
      </c>
      <c r="F831" s="17"/>
      <c r="G831" s="842"/>
      <c r="H831" s="2244"/>
      <c r="I831" s="2"/>
      <c r="J831" s="2"/>
      <c r="K831" s="2"/>
      <c r="L831" s="842"/>
      <c r="M831" s="2"/>
      <c r="N831" s="2"/>
      <c r="O831" s="2"/>
      <c r="P831" s="17">
        <v>0.05</v>
      </c>
      <c r="Q831" s="17">
        <v>0.05</v>
      </c>
      <c r="R831" s="2032" t="s">
        <v>607</v>
      </c>
      <c r="S831" s="2"/>
      <c r="T831" s="2"/>
      <c r="U831" s="2"/>
      <c r="V831" s="2"/>
      <c r="W831" s="2"/>
      <c r="X831" s="2"/>
      <c r="Y831" s="2"/>
      <c r="Z831" s="2"/>
      <c r="AA831" s="2"/>
    </row>
    <row r="832" spans="1:27">
      <c r="A832" s="2564">
        <v>36</v>
      </c>
      <c r="B832" s="16" t="s">
        <v>21508</v>
      </c>
      <c r="C832" s="2032"/>
      <c r="D832" s="2032"/>
      <c r="E832" s="17">
        <v>0.05</v>
      </c>
      <c r="F832" s="17"/>
      <c r="G832" s="842"/>
      <c r="H832" s="2244"/>
      <c r="I832" s="2"/>
      <c r="J832" s="2"/>
      <c r="K832" s="2"/>
      <c r="L832" s="842"/>
      <c r="M832" s="2"/>
      <c r="N832" s="2"/>
      <c r="O832" s="2"/>
      <c r="P832" s="17">
        <v>0.05</v>
      </c>
      <c r="Q832" s="17">
        <v>0.05</v>
      </c>
      <c r="R832" s="2032" t="s">
        <v>607</v>
      </c>
      <c r="S832" s="2"/>
      <c r="T832" s="2"/>
      <c r="U832" s="2"/>
      <c r="V832" s="2"/>
      <c r="W832" s="2"/>
      <c r="X832" s="2"/>
      <c r="Y832" s="2"/>
      <c r="Z832" s="2"/>
      <c r="AA832" s="2"/>
    </row>
    <row r="833" spans="1:27">
      <c r="A833" s="2564">
        <v>37</v>
      </c>
      <c r="B833" s="16" t="s">
        <v>21509</v>
      </c>
      <c r="C833" s="2032"/>
      <c r="D833" s="2032"/>
      <c r="E833" s="17">
        <v>0.45</v>
      </c>
      <c r="F833" s="17"/>
      <c r="G833" s="842"/>
      <c r="H833" s="2244"/>
      <c r="I833" s="2"/>
      <c r="J833" s="2"/>
      <c r="K833" s="2"/>
      <c r="L833" s="842"/>
      <c r="M833" s="2"/>
      <c r="N833" s="2"/>
      <c r="O833" s="2"/>
      <c r="P833" s="17">
        <v>0.45</v>
      </c>
      <c r="Q833" s="17">
        <v>0.45</v>
      </c>
      <c r="R833" s="2032" t="s">
        <v>607</v>
      </c>
      <c r="S833" s="2"/>
      <c r="T833" s="2"/>
      <c r="U833" s="2"/>
      <c r="V833" s="2"/>
      <c r="W833" s="2"/>
      <c r="X833" s="2"/>
      <c r="Y833" s="2"/>
      <c r="Z833" s="2"/>
      <c r="AA833" s="2"/>
    </row>
    <row r="834" spans="1:27">
      <c r="A834" s="2564">
        <v>38</v>
      </c>
      <c r="B834" s="16" t="s">
        <v>21510</v>
      </c>
      <c r="C834" s="2032"/>
      <c r="D834" s="2032"/>
      <c r="E834" s="17">
        <v>0.5</v>
      </c>
      <c r="F834" s="17"/>
      <c r="G834" s="842"/>
      <c r="H834" s="2244"/>
      <c r="I834" s="2"/>
      <c r="J834" s="2"/>
      <c r="K834" s="2"/>
      <c r="L834" s="842"/>
      <c r="M834" s="2"/>
      <c r="N834" s="2"/>
      <c r="O834" s="2"/>
      <c r="P834" s="17">
        <v>0.5</v>
      </c>
      <c r="Q834" s="17">
        <v>0.5</v>
      </c>
      <c r="R834" s="2032" t="s">
        <v>607</v>
      </c>
      <c r="S834" s="2"/>
      <c r="T834" s="2"/>
      <c r="U834" s="2"/>
      <c r="V834" s="2"/>
      <c r="W834" s="2"/>
      <c r="X834" s="2"/>
      <c r="Y834" s="2"/>
      <c r="Z834" s="2"/>
      <c r="AA834" s="2"/>
    </row>
    <row r="835" spans="1:27">
      <c r="A835" s="2564">
        <v>39</v>
      </c>
      <c r="B835" s="16" t="s">
        <v>21511</v>
      </c>
      <c r="C835" s="2032"/>
      <c r="D835" s="2032"/>
      <c r="E835" s="17">
        <v>0.6</v>
      </c>
      <c r="F835" s="17"/>
      <c r="G835" s="842"/>
      <c r="H835" s="2244"/>
      <c r="I835" s="2"/>
      <c r="J835" s="2"/>
      <c r="K835" s="2"/>
      <c r="L835" s="842"/>
      <c r="M835" s="2"/>
      <c r="N835" s="2"/>
      <c r="O835" s="2"/>
      <c r="P835" s="17">
        <v>0.6</v>
      </c>
      <c r="Q835" s="17">
        <v>0.6</v>
      </c>
      <c r="R835" s="2032" t="s">
        <v>607</v>
      </c>
      <c r="S835" s="2"/>
      <c r="T835" s="2"/>
      <c r="U835" s="2"/>
      <c r="V835" s="2"/>
      <c r="W835" s="2"/>
      <c r="X835" s="2"/>
      <c r="Y835" s="2"/>
      <c r="Z835" s="2"/>
      <c r="AA835" s="2"/>
    </row>
    <row r="836" spans="1:27">
      <c r="A836" s="2564">
        <v>40</v>
      </c>
      <c r="B836" s="16" t="s">
        <v>8020</v>
      </c>
      <c r="C836" s="2032"/>
      <c r="D836" s="2032"/>
      <c r="E836" s="17">
        <v>0.4</v>
      </c>
      <c r="F836" s="17"/>
      <c r="G836" s="842"/>
      <c r="H836" s="2244"/>
      <c r="I836" s="2"/>
      <c r="J836" s="2"/>
      <c r="K836" s="2"/>
      <c r="L836" s="842"/>
      <c r="M836" s="2"/>
      <c r="N836" s="2"/>
      <c r="O836" s="2"/>
      <c r="P836" s="17">
        <v>0.4</v>
      </c>
      <c r="Q836" s="17">
        <v>0.4</v>
      </c>
      <c r="R836" s="2032" t="s">
        <v>607</v>
      </c>
      <c r="S836" s="2"/>
      <c r="T836" s="2"/>
      <c r="U836" s="2"/>
      <c r="V836" s="2"/>
      <c r="W836" s="2"/>
      <c r="X836" s="2"/>
      <c r="Y836" s="2"/>
      <c r="Z836" s="2"/>
      <c r="AA836" s="2"/>
    </row>
    <row r="837" spans="1:27">
      <c r="A837" s="2564">
        <v>41</v>
      </c>
      <c r="B837" s="16" t="s">
        <v>21512</v>
      </c>
      <c r="C837" s="2032"/>
      <c r="D837" s="2032"/>
      <c r="E837" s="17">
        <v>0.16</v>
      </c>
      <c r="F837" s="17"/>
      <c r="G837" s="842"/>
      <c r="H837" s="1305"/>
      <c r="I837" s="2"/>
      <c r="J837" s="2"/>
      <c r="K837" s="2"/>
      <c r="L837" s="842"/>
      <c r="M837" s="2"/>
      <c r="N837" s="2"/>
      <c r="O837" s="2"/>
      <c r="P837" s="17">
        <v>0.16</v>
      </c>
      <c r="Q837" s="17">
        <v>0.16</v>
      </c>
      <c r="R837" s="2032" t="s">
        <v>607</v>
      </c>
      <c r="S837" s="2"/>
      <c r="T837" s="2"/>
      <c r="U837" s="2"/>
      <c r="V837" s="2"/>
      <c r="W837" s="2"/>
      <c r="X837" s="2"/>
      <c r="Y837" s="2"/>
      <c r="Z837" s="2"/>
      <c r="AA837" s="2"/>
    </row>
    <row r="838" spans="1:27">
      <c r="A838" s="2564">
        <v>42</v>
      </c>
      <c r="B838" s="16" t="s">
        <v>21513</v>
      </c>
      <c r="C838" s="2032"/>
      <c r="D838" s="2032"/>
      <c r="E838" s="17">
        <v>0.25</v>
      </c>
      <c r="F838" s="17"/>
      <c r="G838" s="842"/>
      <c r="H838" s="1305"/>
      <c r="I838" s="2"/>
      <c r="J838" s="2"/>
      <c r="K838" s="2"/>
      <c r="L838" s="842"/>
      <c r="M838" s="2"/>
      <c r="N838" s="2"/>
      <c r="O838" s="2"/>
      <c r="P838" s="17">
        <v>0.25</v>
      </c>
      <c r="Q838" s="17">
        <v>0.25</v>
      </c>
      <c r="R838" s="2032" t="s">
        <v>607</v>
      </c>
      <c r="S838" s="2"/>
      <c r="T838" s="2"/>
      <c r="U838" s="2"/>
      <c r="V838" s="2"/>
      <c r="W838" s="2"/>
      <c r="X838" s="2"/>
      <c r="Y838" s="2"/>
      <c r="Z838" s="2"/>
      <c r="AA838" s="2"/>
    </row>
    <row r="839" spans="1:27">
      <c r="A839" s="2564">
        <v>43</v>
      </c>
      <c r="B839" s="16" t="s">
        <v>21514</v>
      </c>
      <c r="C839" s="2032"/>
      <c r="D839" s="2032"/>
      <c r="E839" s="17">
        <v>0.25</v>
      </c>
      <c r="F839" s="17"/>
      <c r="G839" s="842"/>
      <c r="H839" s="1305"/>
      <c r="I839" s="2"/>
      <c r="J839" s="2"/>
      <c r="K839" s="2"/>
      <c r="L839" s="842"/>
      <c r="M839" s="2"/>
      <c r="N839" s="2"/>
      <c r="O839" s="2"/>
      <c r="P839" s="17">
        <v>0.25</v>
      </c>
      <c r="Q839" s="17">
        <v>0.25</v>
      </c>
      <c r="R839" s="2032" t="s">
        <v>607</v>
      </c>
      <c r="S839" s="2"/>
      <c r="T839" s="2"/>
      <c r="U839" s="2"/>
      <c r="V839" s="2"/>
      <c r="W839" s="2"/>
      <c r="X839" s="2"/>
      <c r="Y839" s="2"/>
      <c r="Z839" s="2"/>
      <c r="AA839" s="2"/>
    </row>
    <row r="840" spans="1:27">
      <c r="A840" s="2564">
        <v>44</v>
      </c>
      <c r="B840" s="16" t="s">
        <v>21515</v>
      </c>
      <c r="C840" s="2032"/>
      <c r="D840" s="2032"/>
      <c r="E840" s="17">
        <v>0.8</v>
      </c>
      <c r="F840" s="17"/>
      <c r="G840" s="842"/>
      <c r="H840" s="1305"/>
      <c r="I840" s="2"/>
      <c r="J840" s="2"/>
      <c r="K840" s="2"/>
      <c r="L840" s="842"/>
      <c r="M840" s="2"/>
      <c r="N840" s="2"/>
      <c r="O840" s="2"/>
      <c r="P840" s="17">
        <v>0.8</v>
      </c>
      <c r="Q840" s="17">
        <v>0.8</v>
      </c>
      <c r="R840" s="2032" t="s">
        <v>607</v>
      </c>
      <c r="S840" s="2"/>
      <c r="T840" s="2"/>
      <c r="U840" s="2"/>
      <c r="V840" s="2"/>
      <c r="W840" s="2"/>
      <c r="X840" s="2"/>
      <c r="Y840" s="2"/>
      <c r="Z840" s="2"/>
      <c r="AA840" s="2"/>
    </row>
    <row r="841" spans="1:27">
      <c r="A841" s="2564">
        <v>45</v>
      </c>
      <c r="B841" s="16" t="s">
        <v>21516</v>
      </c>
      <c r="C841" s="2032"/>
      <c r="D841" s="2032"/>
      <c r="E841" s="17">
        <v>0.64</v>
      </c>
      <c r="F841" s="17"/>
      <c r="G841" s="842"/>
      <c r="H841" s="1305"/>
      <c r="I841" s="2"/>
      <c r="J841" s="2"/>
      <c r="K841" s="2"/>
      <c r="L841" s="842"/>
      <c r="M841" s="2"/>
      <c r="N841" s="2"/>
      <c r="O841" s="2"/>
      <c r="P841" s="17">
        <v>0.64</v>
      </c>
      <c r="Q841" s="17">
        <v>0.64</v>
      </c>
      <c r="R841" s="2032" t="s">
        <v>607</v>
      </c>
      <c r="S841" s="2"/>
      <c r="T841" s="2"/>
      <c r="U841" s="2"/>
      <c r="V841" s="2"/>
      <c r="W841" s="2"/>
      <c r="X841" s="2"/>
      <c r="Y841" s="2"/>
      <c r="Z841" s="2"/>
      <c r="AA841" s="2"/>
    </row>
    <row r="842" spans="1:27">
      <c r="A842" s="2564">
        <v>46</v>
      </c>
      <c r="B842" s="16" t="s">
        <v>8033</v>
      </c>
      <c r="C842" s="2032"/>
      <c r="D842" s="2032"/>
      <c r="E842" s="17">
        <v>0.4</v>
      </c>
      <c r="F842" s="17"/>
      <c r="G842" s="842"/>
      <c r="H842" s="1305"/>
      <c r="I842" s="2"/>
      <c r="J842" s="2"/>
      <c r="K842" s="2"/>
      <c r="L842" s="842"/>
      <c r="M842" s="2"/>
      <c r="N842" s="2"/>
      <c r="O842" s="2"/>
      <c r="P842" s="17">
        <v>0.4</v>
      </c>
      <c r="Q842" s="17">
        <v>0.4</v>
      </c>
      <c r="R842" s="2032" t="s">
        <v>607</v>
      </c>
      <c r="S842" s="2"/>
      <c r="T842" s="2"/>
      <c r="U842" s="2"/>
      <c r="V842" s="2"/>
      <c r="W842" s="2"/>
      <c r="X842" s="2"/>
      <c r="Y842" s="2"/>
      <c r="Z842" s="2"/>
      <c r="AA842" s="2"/>
    </row>
    <row r="843" spans="1:27">
      <c r="A843" s="2564">
        <v>47</v>
      </c>
      <c r="B843" s="16" t="s">
        <v>21517</v>
      </c>
      <c r="C843" s="2032"/>
      <c r="D843" s="2032"/>
      <c r="E843" s="17">
        <v>0.52</v>
      </c>
      <c r="F843" s="17"/>
      <c r="G843" s="842"/>
      <c r="H843" s="1305"/>
      <c r="I843" s="2"/>
      <c r="J843" s="2"/>
      <c r="K843" s="2"/>
      <c r="L843" s="842"/>
      <c r="M843" s="2"/>
      <c r="N843" s="2"/>
      <c r="O843" s="2"/>
      <c r="P843" s="17">
        <v>0.52</v>
      </c>
      <c r="Q843" s="17">
        <v>0.52</v>
      </c>
      <c r="R843" s="2032" t="s">
        <v>607</v>
      </c>
      <c r="S843" s="2"/>
      <c r="T843" s="2"/>
      <c r="U843" s="2"/>
      <c r="V843" s="2"/>
      <c r="W843" s="2"/>
      <c r="X843" s="2"/>
      <c r="Y843" s="2"/>
      <c r="Z843" s="2"/>
      <c r="AA843" s="2"/>
    </row>
    <row r="844" spans="1:27">
      <c r="A844" s="2564">
        <v>48</v>
      </c>
      <c r="B844" s="16" t="s">
        <v>6032</v>
      </c>
      <c r="C844" s="2032"/>
      <c r="D844" s="2032"/>
      <c r="E844" s="17">
        <v>0.4</v>
      </c>
      <c r="F844" s="17"/>
      <c r="G844" s="842"/>
      <c r="H844" s="1305"/>
      <c r="I844" s="2"/>
      <c r="J844" s="2"/>
      <c r="K844" s="2"/>
      <c r="L844" s="842"/>
      <c r="M844" s="2"/>
      <c r="N844" s="2"/>
      <c r="O844" s="2"/>
      <c r="P844" s="17">
        <v>0.4</v>
      </c>
      <c r="Q844" s="17">
        <v>0.4</v>
      </c>
      <c r="R844" s="2032" t="s">
        <v>607</v>
      </c>
      <c r="S844" s="2"/>
      <c r="T844" s="2"/>
      <c r="U844" s="2"/>
      <c r="V844" s="2"/>
      <c r="W844" s="2"/>
      <c r="X844" s="2"/>
      <c r="Y844" s="2"/>
      <c r="Z844" s="2"/>
      <c r="AA844" s="2"/>
    </row>
    <row r="845" spans="1:27">
      <c r="A845" s="2564">
        <v>49</v>
      </c>
      <c r="B845" s="16" t="s">
        <v>21518</v>
      </c>
      <c r="C845" s="2032"/>
      <c r="D845" s="2032"/>
      <c r="E845" s="17">
        <v>0.7</v>
      </c>
      <c r="F845" s="17"/>
      <c r="G845" s="842"/>
      <c r="H845" s="1305"/>
      <c r="I845" s="2"/>
      <c r="J845" s="2"/>
      <c r="K845" s="2"/>
      <c r="L845" s="842"/>
      <c r="M845" s="2"/>
      <c r="N845" s="2"/>
      <c r="O845" s="2"/>
      <c r="P845" s="17">
        <v>0.7</v>
      </c>
      <c r="Q845" s="17">
        <v>0.7</v>
      </c>
      <c r="R845" s="2032" t="s">
        <v>607</v>
      </c>
      <c r="S845" s="2"/>
      <c r="T845" s="2"/>
      <c r="U845" s="2"/>
      <c r="V845" s="2"/>
      <c r="W845" s="2"/>
      <c r="X845" s="2"/>
      <c r="Y845" s="2"/>
      <c r="Z845" s="2"/>
      <c r="AA845" s="2"/>
    </row>
    <row r="846" spans="1:27">
      <c r="A846" s="2564">
        <v>50</v>
      </c>
      <c r="B846" s="16" t="s">
        <v>21519</v>
      </c>
      <c r="C846" s="2032"/>
      <c r="D846" s="2032"/>
      <c r="E846" s="17">
        <v>0.54</v>
      </c>
      <c r="F846" s="17">
        <v>0.54</v>
      </c>
      <c r="G846" s="842">
        <v>0.54</v>
      </c>
      <c r="H846" s="1305"/>
      <c r="I846" s="2"/>
      <c r="J846" s="2"/>
      <c r="K846" s="2"/>
      <c r="L846" s="842"/>
      <c r="M846" s="2"/>
      <c r="N846" s="2"/>
      <c r="O846" s="2"/>
      <c r="P846" s="17"/>
      <c r="Q846" s="2032"/>
      <c r="R846" s="2032"/>
      <c r="S846" s="2"/>
      <c r="T846" s="2"/>
      <c r="U846" s="2"/>
      <c r="V846" s="2"/>
      <c r="W846" s="2"/>
      <c r="X846" s="2"/>
      <c r="Y846" s="2"/>
      <c r="Z846" s="2"/>
      <c r="AA846" s="2"/>
    </row>
    <row r="847" spans="1:27">
      <c r="A847" s="2564">
        <v>51</v>
      </c>
      <c r="B847" s="16" t="s">
        <v>21520</v>
      </c>
      <c r="C847" s="2032"/>
      <c r="D847" s="2032"/>
      <c r="E847" s="17">
        <v>0.4</v>
      </c>
      <c r="F847" s="17"/>
      <c r="G847" s="842"/>
      <c r="H847" s="1305"/>
      <c r="I847" s="2"/>
      <c r="J847" s="2"/>
      <c r="K847" s="2"/>
      <c r="L847" s="842"/>
      <c r="M847" s="2"/>
      <c r="N847" s="2"/>
      <c r="O847" s="2"/>
      <c r="P847" s="17">
        <v>0.4</v>
      </c>
      <c r="Q847" s="17">
        <v>0.4</v>
      </c>
      <c r="R847" s="2032" t="s">
        <v>607</v>
      </c>
      <c r="S847" s="2"/>
      <c r="T847" s="2"/>
      <c r="U847" s="2"/>
      <c r="V847" s="2"/>
      <c r="W847" s="2"/>
      <c r="X847" s="2"/>
      <c r="Y847" s="2"/>
      <c r="Z847" s="2"/>
      <c r="AA847" s="2"/>
    </row>
    <row r="848" spans="1:27">
      <c r="A848" s="2564">
        <v>52</v>
      </c>
      <c r="B848" s="16" t="s">
        <v>21521</v>
      </c>
      <c r="C848" s="2032"/>
      <c r="D848" s="2032"/>
      <c r="E848" s="17">
        <v>0.44</v>
      </c>
      <c r="F848" s="17"/>
      <c r="G848" s="842"/>
      <c r="H848" s="1305"/>
      <c r="I848" s="2"/>
      <c r="J848" s="2"/>
      <c r="K848" s="2"/>
      <c r="L848" s="842"/>
      <c r="M848" s="2"/>
      <c r="N848" s="2"/>
      <c r="O848" s="2"/>
      <c r="P848" s="17">
        <v>0.44</v>
      </c>
      <c r="Q848" s="17">
        <v>0.44</v>
      </c>
      <c r="R848" s="2032" t="s">
        <v>607</v>
      </c>
      <c r="S848" s="2"/>
      <c r="T848" s="2"/>
      <c r="U848" s="2"/>
      <c r="V848" s="2"/>
      <c r="W848" s="2"/>
      <c r="X848" s="2"/>
      <c r="Y848" s="2"/>
      <c r="Z848" s="2"/>
      <c r="AA848" s="2"/>
    </row>
    <row r="849" spans="1:27">
      <c r="A849" s="2564">
        <v>53</v>
      </c>
      <c r="B849" s="16" t="s">
        <v>21522</v>
      </c>
      <c r="C849" s="2032"/>
      <c r="D849" s="2032"/>
      <c r="E849" s="17">
        <v>0.26</v>
      </c>
      <c r="F849" s="17"/>
      <c r="G849" s="842"/>
      <c r="H849" s="1305"/>
      <c r="I849" s="2"/>
      <c r="J849" s="2"/>
      <c r="K849" s="2"/>
      <c r="L849" s="842"/>
      <c r="M849" s="2"/>
      <c r="N849" s="2"/>
      <c r="O849" s="2"/>
      <c r="P849" s="17">
        <v>0.26</v>
      </c>
      <c r="Q849" s="17">
        <v>0.26</v>
      </c>
      <c r="R849" s="2032" t="s">
        <v>607</v>
      </c>
      <c r="S849" s="2"/>
      <c r="T849" s="2"/>
      <c r="U849" s="2"/>
      <c r="V849" s="2"/>
      <c r="W849" s="2"/>
      <c r="X849" s="2"/>
      <c r="Y849" s="2"/>
      <c r="Z849" s="2"/>
      <c r="AA849" s="2"/>
    </row>
    <row r="850" spans="1:27">
      <c r="A850" s="2564">
        <v>54</v>
      </c>
      <c r="B850" s="16" t="s">
        <v>21523</v>
      </c>
      <c r="C850" s="2032"/>
      <c r="D850" s="2032"/>
      <c r="E850" s="17">
        <v>0.24</v>
      </c>
      <c r="F850" s="17"/>
      <c r="G850" s="842"/>
      <c r="H850" s="1305"/>
      <c r="I850" s="2"/>
      <c r="J850" s="2"/>
      <c r="K850" s="2"/>
      <c r="L850" s="842"/>
      <c r="M850" s="2"/>
      <c r="N850" s="2"/>
      <c r="O850" s="2"/>
      <c r="P850" s="17">
        <v>0.24</v>
      </c>
      <c r="Q850" s="17">
        <v>0.24</v>
      </c>
      <c r="R850" s="2032" t="s">
        <v>607</v>
      </c>
      <c r="S850" s="2"/>
      <c r="T850" s="2"/>
      <c r="U850" s="2"/>
      <c r="V850" s="2"/>
      <c r="W850" s="2"/>
      <c r="X850" s="2"/>
      <c r="Y850" s="2"/>
      <c r="Z850" s="2"/>
      <c r="AA850" s="2"/>
    </row>
    <row r="851" spans="1:27">
      <c r="A851" s="2564">
        <v>55</v>
      </c>
      <c r="B851" s="16" t="s">
        <v>7947</v>
      </c>
      <c r="C851" s="2032"/>
      <c r="D851" s="2032"/>
      <c r="E851" s="17">
        <v>0.26</v>
      </c>
      <c r="F851" s="17"/>
      <c r="G851" s="842"/>
      <c r="H851" s="1305"/>
      <c r="I851" s="2"/>
      <c r="J851" s="2"/>
      <c r="K851" s="2"/>
      <c r="L851" s="842"/>
      <c r="M851" s="2"/>
      <c r="N851" s="2"/>
      <c r="O851" s="2"/>
      <c r="P851" s="17">
        <v>0.26</v>
      </c>
      <c r="Q851" s="17">
        <v>0.26</v>
      </c>
      <c r="R851" s="2032" t="s">
        <v>607</v>
      </c>
      <c r="S851" s="2"/>
      <c r="T851" s="2"/>
      <c r="U851" s="2"/>
      <c r="V851" s="2"/>
      <c r="W851" s="2"/>
      <c r="X851" s="2"/>
      <c r="Y851" s="2"/>
      <c r="Z851" s="2"/>
      <c r="AA851" s="2"/>
    </row>
    <row r="852" spans="1:27">
      <c r="A852" s="2564">
        <v>56</v>
      </c>
      <c r="B852" s="16" t="s">
        <v>21524</v>
      </c>
      <c r="C852" s="2032"/>
      <c r="D852" s="2032"/>
      <c r="E852" s="17">
        <v>0.14000000000000001</v>
      </c>
      <c r="F852" s="17"/>
      <c r="G852" s="842"/>
      <c r="H852" s="1305"/>
      <c r="I852" s="2"/>
      <c r="J852" s="2"/>
      <c r="K852" s="2"/>
      <c r="L852" s="842"/>
      <c r="M852" s="2"/>
      <c r="N852" s="2"/>
      <c r="O852" s="2"/>
      <c r="P852" s="17">
        <v>0.14000000000000001</v>
      </c>
      <c r="Q852" s="17">
        <v>0.14000000000000001</v>
      </c>
      <c r="R852" s="2032" t="s">
        <v>607</v>
      </c>
      <c r="S852" s="2"/>
      <c r="T852" s="2"/>
      <c r="U852" s="2"/>
      <c r="V852" s="2"/>
      <c r="W852" s="2"/>
      <c r="X852" s="2"/>
      <c r="Y852" s="2"/>
      <c r="Z852" s="2"/>
      <c r="AA852" s="2"/>
    </row>
    <row r="853" spans="1:27">
      <c r="A853" s="2564">
        <v>57</v>
      </c>
      <c r="B853" s="16" t="s">
        <v>21525</v>
      </c>
      <c r="C853" s="2032"/>
      <c r="D853" s="2032"/>
      <c r="E853" s="17">
        <v>0.27</v>
      </c>
      <c r="F853" s="17"/>
      <c r="G853" s="842"/>
      <c r="H853" s="1305"/>
      <c r="I853" s="2"/>
      <c r="J853" s="2"/>
      <c r="K853" s="2"/>
      <c r="L853" s="842"/>
      <c r="M853" s="2"/>
      <c r="N853" s="2"/>
      <c r="O853" s="2"/>
      <c r="P853" s="17">
        <v>0.27</v>
      </c>
      <c r="Q853" s="17">
        <v>0.27</v>
      </c>
      <c r="R853" s="2032" t="s">
        <v>607</v>
      </c>
      <c r="S853" s="2"/>
      <c r="T853" s="2"/>
      <c r="U853" s="2"/>
      <c r="V853" s="2"/>
      <c r="W853" s="2"/>
      <c r="X853" s="2"/>
      <c r="Y853" s="2"/>
      <c r="Z853" s="2"/>
      <c r="AA853" s="2"/>
    </row>
    <row r="854" spans="1:27">
      <c r="A854" s="2564">
        <v>58</v>
      </c>
      <c r="B854" s="16" t="s">
        <v>21526</v>
      </c>
      <c r="C854" s="2032"/>
      <c r="D854" s="2032"/>
      <c r="E854" s="17">
        <v>0.6</v>
      </c>
      <c r="F854" s="17"/>
      <c r="G854" s="842"/>
      <c r="H854" s="1305"/>
      <c r="I854" s="2"/>
      <c r="J854" s="2"/>
      <c r="K854" s="2"/>
      <c r="L854" s="842"/>
      <c r="M854" s="2"/>
      <c r="N854" s="2"/>
      <c r="O854" s="2"/>
      <c r="P854" s="17">
        <v>0.6</v>
      </c>
      <c r="Q854" s="17">
        <v>0.6</v>
      </c>
      <c r="R854" s="2032" t="s">
        <v>607</v>
      </c>
      <c r="S854" s="2"/>
      <c r="T854" s="2"/>
      <c r="U854" s="2"/>
      <c r="V854" s="2"/>
      <c r="W854" s="2"/>
      <c r="X854" s="2"/>
      <c r="Y854" s="2"/>
      <c r="Z854" s="2"/>
      <c r="AA854" s="2"/>
    </row>
    <row r="855" spans="1:27">
      <c r="A855" s="2564">
        <v>59</v>
      </c>
      <c r="B855" s="16" t="s">
        <v>740</v>
      </c>
      <c r="C855" s="2032"/>
      <c r="D855" s="2032"/>
      <c r="E855" s="17">
        <v>0.2</v>
      </c>
      <c r="F855" s="17"/>
      <c r="G855" s="842"/>
      <c r="H855" s="1305"/>
      <c r="I855" s="2"/>
      <c r="J855" s="2"/>
      <c r="K855" s="2"/>
      <c r="L855" s="842"/>
      <c r="M855" s="2"/>
      <c r="N855" s="2"/>
      <c r="O855" s="2"/>
      <c r="P855" s="17">
        <v>0.2</v>
      </c>
      <c r="Q855" s="17">
        <v>0.2</v>
      </c>
      <c r="R855" s="2032" t="s">
        <v>607</v>
      </c>
      <c r="S855" s="2"/>
      <c r="T855" s="2"/>
      <c r="U855" s="2"/>
      <c r="V855" s="2"/>
      <c r="W855" s="2"/>
      <c r="X855" s="2"/>
      <c r="Y855" s="2"/>
      <c r="Z855" s="2"/>
      <c r="AA855" s="2"/>
    </row>
    <row r="856" spans="1:27">
      <c r="A856" s="2564">
        <v>60</v>
      </c>
      <c r="B856" s="16" t="s">
        <v>21527</v>
      </c>
      <c r="C856" s="2032"/>
      <c r="D856" s="2032"/>
      <c r="E856" s="17">
        <v>0.16</v>
      </c>
      <c r="F856" s="17"/>
      <c r="G856" s="842"/>
      <c r="H856" s="1305"/>
      <c r="I856" s="2"/>
      <c r="J856" s="2"/>
      <c r="K856" s="2"/>
      <c r="L856" s="842"/>
      <c r="M856" s="2"/>
      <c r="N856" s="2"/>
      <c r="O856" s="2"/>
      <c r="P856" s="17">
        <v>0.16</v>
      </c>
      <c r="Q856" s="17">
        <v>0.16</v>
      </c>
      <c r="R856" s="2032" t="s">
        <v>607</v>
      </c>
      <c r="S856" s="2"/>
      <c r="T856" s="2"/>
      <c r="U856" s="2"/>
      <c r="V856" s="2"/>
      <c r="W856" s="2"/>
      <c r="X856" s="2"/>
      <c r="Y856" s="2"/>
      <c r="Z856" s="2"/>
      <c r="AA856" s="2"/>
    </row>
    <row r="857" spans="1:27">
      <c r="A857" s="2564">
        <v>61</v>
      </c>
      <c r="B857" s="16" t="s">
        <v>21528</v>
      </c>
      <c r="C857" s="2032"/>
      <c r="D857" s="2032"/>
      <c r="E857" s="17">
        <v>0.56000000000000005</v>
      </c>
      <c r="F857" s="17"/>
      <c r="G857" s="842"/>
      <c r="H857" s="1305"/>
      <c r="I857" s="2"/>
      <c r="J857" s="2"/>
      <c r="K857" s="2"/>
      <c r="L857" s="842"/>
      <c r="M857" s="2"/>
      <c r="N857" s="2"/>
      <c r="O857" s="2"/>
      <c r="P857" s="2032">
        <v>0.56000000000000005</v>
      </c>
      <c r="Q857" s="2032">
        <v>0.56000000000000005</v>
      </c>
      <c r="R857" s="2032" t="s">
        <v>607</v>
      </c>
      <c r="S857" s="2"/>
      <c r="T857" s="2"/>
      <c r="U857" s="2"/>
      <c r="V857" s="2"/>
      <c r="W857" s="2"/>
      <c r="X857" s="2"/>
      <c r="Y857" s="2"/>
      <c r="Z857" s="2"/>
      <c r="AA857" s="2"/>
    </row>
    <row r="858" spans="1:27">
      <c r="A858" s="2564">
        <v>62</v>
      </c>
      <c r="B858" s="16" t="s">
        <v>21529</v>
      </c>
      <c r="C858" s="2032"/>
      <c r="D858" s="2032"/>
      <c r="E858" s="17">
        <v>0.33</v>
      </c>
      <c r="F858" s="17">
        <v>0.33</v>
      </c>
      <c r="G858" s="842">
        <v>0.33</v>
      </c>
      <c r="H858" s="1305"/>
      <c r="I858" s="2"/>
      <c r="J858" s="2"/>
      <c r="K858" s="2"/>
      <c r="L858" s="842"/>
      <c r="M858" s="2"/>
      <c r="N858" s="2"/>
      <c r="O858" s="2"/>
      <c r="P858" s="2032"/>
      <c r="Q858" s="2032"/>
      <c r="R858" s="2032"/>
      <c r="S858" s="2"/>
      <c r="T858" s="2"/>
      <c r="U858" s="2"/>
      <c r="V858" s="2"/>
      <c r="W858" s="2"/>
      <c r="X858" s="2"/>
      <c r="Y858" s="2"/>
      <c r="Z858" s="2"/>
      <c r="AA858" s="2"/>
    </row>
    <row r="859" spans="1:27">
      <c r="A859" s="2564">
        <v>63</v>
      </c>
      <c r="B859" s="16" t="s">
        <v>21530</v>
      </c>
      <c r="C859" s="2032"/>
      <c r="D859" s="2032"/>
      <c r="E859" s="17">
        <v>2.82</v>
      </c>
      <c r="F859" s="17">
        <v>2.82</v>
      </c>
      <c r="G859" s="842">
        <v>2.82</v>
      </c>
      <c r="H859" s="1305"/>
      <c r="I859" s="2"/>
      <c r="J859" s="2"/>
      <c r="K859" s="2"/>
      <c r="L859" s="842"/>
      <c r="M859" s="2"/>
      <c r="N859" s="2"/>
      <c r="O859" s="2"/>
      <c r="P859" s="2032"/>
      <c r="Q859" s="2032"/>
      <c r="R859" s="2032"/>
      <c r="S859" s="2"/>
      <c r="T859" s="2"/>
      <c r="U859" s="2"/>
      <c r="V859" s="2"/>
      <c r="W859" s="2"/>
      <c r="X859" s="2"/>
      <c r="Y859" s="2"/>
      <c r="Z859" s="2"/>
      <c r="AA859" s="2"/>
    </row>
    <row r="860" spans="1:27">
      <c r="A860" s="2564">
        <v>64</v>
      </c>
      <c r="B860" s="16" t="s">
        <v>6507</v>
      </c>
      <c r="C860" s="2032"/>
      <c r="D860" s="2032"/>
      <c r="E860" s="17">
        <v>1.37</v>
      </c>
      <c r="F860" s="17"/>
      <c r="G860" s="842"/>
      <c r="H860" s="1305"/>
      <c r="I860" s="2"/>
      <c r="J860" s="2"/>
      <c r="K860" s="2"/>
      <c r="L860" s="842"/>
      <c r="M860" s="2"/>
      <c r="N860" s="2"/>
      <c r="O860" s="2"/>
      <c r="P860" s="17">
        <v>1.37</v>
      </c>
      <c r="Q860" s="17">
        <v>1.37</v>
      </c>
      <c r="R860" s="2032" t="s">
        <v>607</v>
      </c>
      <c r="S860" s="2"/>
      <c r="T860" s="2"/>
      <c r="U860" s="2"/>
      <c r="V860" s="2"/>
      <c r="W860" s="2"/>
      <c r="X860" s="2"/>
      <c r="Y860" s="2"/>
      <c r="Z860" s="2"/>
      <c r="AA860" s="2"/>
    </row>
    <row r="861" spans="1:27">
      <c r="A861" s="2564">
        <v>65</v>
      </c>
      <c r="B861" s="16" t="s">
        <v>7605</v>
      </c>
      <c r="C861" s="2032"/>
      <c r="D861" s="2032"/>
      <c r="E861" s="17">
        <v>0.6</v>
      </c>
      <c r="F861" s="17"/>
      <c r="G861" s="842"/>
      <c r="H861" s="1305"/>
      <c r="I861" s="2"/>
      <c r="J861" s="2"/>
      <c r="K861" s="2"/>
      <c r="L861" s="842"/>
      <c r="M861" s="2"/>
      <c r="N861" s="2"/>
      <c r="O861" s="2"/>
      <c r="P861" s="17">
        <v>0.6</v>
      </c>
      <c r="Q861" s="17">
        <v>0.6</v>
      </c>
      <c r="R861" s="2032" t="s">
        <v>607</v>
      </c>
      <c r="S861" s="2"/>
      <c r="T861" s="2"/>
      <c r="U861" s="2"/>
      <c r="V861" s="2"/>
      <c r="W861" s="2"/>
      <c r="X861" s="2"/>
      <c r="Y861" s="2"/>
      <c r="Z861" s="2"/>
      <c r="AA861" s="2"/>
    </row>
    <row r="862" spans="1:27">
      <c r="A862" s="2564">
        <v>66</v>
      </c>
      <c r="B862" s="16" t="s">
        <v>21531</v>
      </c>
      <c r="C862" s="2032"/>
      <c r="D862" s="2032"/>
      <c r="E862" s="17">
        <v>0.24</v>
      </c>
      <c r="F862" s="17"/>
      <c r="G862" s="842"/>
      <c r="H862" s="1305"/>
      <c r="I862" s="2"/>
      <c r="J862" s="2"/>
      <c r="K862" s="2"/>
      <c r="L862" s="842"/>
      <c r="M862" s="2"/>
      <c r="N862" s="2"/>
      <c r="O862" s="2"/>
      <c r="P862" s="17">
        <v>0.24</v>
      </c>
      <c r="Q862" s="17">
        <v>0.24</v>
      </c>
      <c r="R862" s="2032" t="s">
        <v>607</v>
      </c>
      <c r="S862" s="2"/>
      <c r="T862" s="2"/>
      <c r="U862" s="2"/>
      <c r="V862" s="2"/>
      <c r="W862" s="2"/>
      <c r="X862" s="2"/>
      <c r="Y862" s="2"/>
      <c r="Z862" s="2"/>
      <c r="AA862" s="2"/>
    </row>
    <row r="863" spans="1:27">
      <c r="A863" s="2564">
        <v>67</v>
      </c>
      <c r="B863" s="16" t="s">
        <v>6019</v>
      </c>
      <c r="C863" s="2032"/>
      <c r="D863" s="2032"/>
      <c r="E863" s="17">
        <v>0.4</v>
      </c>
      <c r="F863" s="17"/>
      <c r="G863" s="842"/>
      <c r="H863" s="1305"/>
      <c r="I863" s="2"/>
      <c r="J863" s="2"/>
      <c r="K863" s="2"/>
      <c r="L863" s="842"/>
      <c r="M863" s="2"/>
      <c r="N863" s="2"/>
      <c r="O863" s="2"/>
      <c r="P863" s="17">
        <v>0.4</v>
      </c>
      <c r="Q863" s="17">
        <v>0.4</v>
      </c>
      <c r="R863" s="2032" t="s">
        <v>607</v>
      </c>
      <c r="S863" s="2"/>
      <c r="T863" s="2"/>
      <c r="U863" s="2"/>
      <c r="V863" s="2"/>
      <c r="W863" s="2"/>
      <c r="X863" s="2"/>
      <c r="Y863" s="2"/>
      <c r="Z863" s="2"/>
      <c r="AA863" s="2"/>
    </row>
    <row r="864" spans="1:27">
      <c r="A864" s="2564">
        <v>68</v>
      </c>
      <c r="B864" s="16" t="s">
        <v>21532</v>
      </c>
      <c r="C864" s="2032"/>
      <c r="D864" s="2032"/>
      <c r="E864" s="17">
        <v>0.78</v>
      </c>
      <c r="F864" s="17">
        <v>0.12</v>
      </c>
      <c r="G864" s="842">
        <v>0.12</v>
      </c>
      <c r="H864" s="1305"/>
      <c r="I864" s="2"/>
      <c r="J864" s="2"/>
      <c r="K864" s="2"/>
      <c r="L864" s="842"/>
      <c r="M864" s="2"/>
      <c r="N864" s="2"/>
      <c r="O864" s="2"/>
      <c r="P864" s="17">
        <v>0.66</v>
      </c>
      <c r="Q864" s="17">
        <v>0.66</v>
      </c>
      <c r="R864" s="2032" t="s">
        <v>607</v>
      </c>
      <c r="S864" s="2"/>
      <c r="T864" s="2"/>
      <c r="U864" s="2"/>
      <c r="V864" s="2"/>
      <c r="W864" s="2"/>
      <c r="X864" s="2"/>
      <c r="Y864" s="2"/>
      <c r="Z864" s="2"/>
      <c r="AA864" s="2"/>
    </row>
    <row r="865" spans="1:27">
      <c r="A865" s="2564">
        <v>69</v>
      </c>
      <c r="B865" s="16" t="s">
        <v>21533</v>
      </c>
      <c r="C865" s="2032"/>
      <c r="D865" s="2032"/>
      <c r="E865" s="17">
        <v>0.2</v>
      </c>
      <c r="F865" s="17"/>
      <c r="G865" s="842"/>
      <c r="H865" s="1305"/>
      <c r="I865" s="2"/>
      <c r="J865" s="2"/>
      <c r="K865" s="2"/>
      <c r="L865" s="842"/>
      <c r="M865" s="2"/>
      <c r="N865" s="2"/>
      <c r="O865" s="2"/>
      <c r="P865" s="17">
        <v>0.2</v>
      </c>
      <c r="Q865" s="17">
        <v>0.2</v>
      </c>
      <c r="R865" s="2032" t="s">
        <v>607</v>
      </c>
      <c r="S865" s="2"/>
      <c r="T865" s="2"/>
      <c r="U865" s="2"/>
      <c r="V865" s="2"/>
      <c r="W865" s="2"/>
      <c r="X865" s="2"/>
      <c r="Y865" s="2"/>
      <c r="Z865" s="2"/>
      <c r="AA865" s="2"/>
    </row>
    <row r="866" spans="1:27">
      <c r="A866" s="2564">
        <v>70</v>
      </c>
      <c r="B866" s="16" t="s">
        <v>21534</v>
      </c>
      <c r="C866" s="2032"/>
      <c r="D866" s="2032"/>
      <c r="E866" s="17">
        <v>0.4</v>
      </c>
      <c r="F866" s="17"/>
      <c r="G866" s="842"/>
      <c r="H866" s="1305"/>
      <c r="I866" s="2"/>
      <c r="J866" s="2"/>
      <c r="K866" s="2"/>
      <c r="L866" s="842"/>
      <c r="M866" s="2"/>
      <c r="N866" s="2"/>
      <c r="O866" s="2"/>
      <c r="P866" s="17">
        <v>0.4</v>
      </c>
      <c r="Q866" s="17">
        <v>0.4</v>
      </c>
      <c r="R866" s="2032" t="s">
        <v>607</v>
      </c>
      <c r="S866" s="2"/>
      <c r="T866" s="2"/>
      <c r="U866" s="2"/>
      <c r="V866" s="2"/>
      <c r="W866" s="2"/>
      <c r="X866" s="2"/>
      <c r="Y866" s="2"/>
      <c r="Z866" s="2"/>
      <c r="AA866" s="2"/>
    </row>
    <row r="867" spans="1:27">
      <c r="A867" s="2564">
        <v>71</v>
      </c>
      <c r="B867" s="16" t="s">
        <v>21535</v>
      </c>
      <c r="C867" s="2032"/>
      <c r="D867" s="2032"/>
      <c r="E867" s="17">
        <v>0.12</v>
      </c>
      <c r="F867" s="17"/>
      <c r="G867" s="842"/>
      <c r="H867" s="2244"/>
      <c r="I867" s="2"/>
      <c r="J867" s="2"/>
      <c r="K867" s="2"/>
      <c r="L867" s="842"/>
      <c r="M867" s="2"/>
      <c r="N867" s="2"/>
      <c r="O867" s="2"/>
      <c r="P867" s="17">
        <v>0.12</v>
      </c>
      <c r="Q867" s="17">
        <v>0.12</v>
      </c>
      <c r="R867" s="2032" t="s">
        <v>607</v>
      </c>
      <c r="S867" s="2"/>
      <c r="T867" s="2"/>
      <c r="U867" s="2"/>
      <c r="V867" s="2"/>
      <c r="W867" s="2"/>
      <c r="X867" s="2"/>
      <c r="Y867" s="2"/>
      <c r="Z867" s="2"/>
      <c r="AA867" s="2"/>
    </row>
    <row r="868" spans="1:27">
      <c r="A868" s="2564">
        <v>72</v>
      </c>
      <c r="B868" s="16" t="s">
        <v>6038</v>
      </c>
      <c r="C868" s="2032"/>
      <c r="D868" s="2032"/>
      <c r="E868" s="17">
        <v>0.16</v>
      </c>
      <c r="F868" s="17"/>
      <c r="G868" s="842"/>
      <c r="H868" s="2244"/>
      <c r="I868" s="2"/>
      <c r="J868" s="2"/>
      <c r="K868" s="2"/>
      <c r="L868" s="842"/>
      <c r="M868" s="2"/>
      <c r="N868" s="2"/>
      <c r="O868" s="2"/>
      <c r="P868" s="17">
        <v>0.16</v>
      </c>
      <c r="Q868" s="17">
        <v>0.16</v>
      </c>
      <c r="R868" s="2032" t="s">
        <v>607</v>
      </c>
      <c r="S868" s="2"/>
      <c r="T868" s="2"/>
      <c r="U868" s="2"/>
      <c r="V868" s="2"/>
      <c r="W868" s="2"/>
      <c r="X868" s="2"/>
      <c r="Y868" s="2"/>
      <c r="Z868" s="2"/>
      <c r="AA868" s="2"/>
    </row>
    <row r="869" spans="1:27">
      <c r="A869" s="2564">
        <v>73</v>
      </c>
      <c r="B869" s="16" t="s">
        <v>19719</v>
      </c>
      <c r="C869" s="2032"/>
      <c r="D869" s="2032"/>
      <c r="E869" s="17">
        <v>0.54</v>
      </c>
      <c r="F869" s="17">
        <v>0.08</v>
      </c>
      <c r="G869" s="842"/>
      <c r="H869" s="2244">
        <v>0.08</v>
      </c>
      <c r="I869" s="2"/>
      <c r="J869" s="2"/>
      <c r="K869" s="2"/>
      <c r="L869" s="842"/>
      <c r="M869" s="2"/>
      <c r="N869" s="2"/>
      <c r="O869" s="2"/>
      <c r="P869" s="17">
        <v>0.46</v>
      </c>
      <c r="Q869" s="17">
        <v>0.46</v>
      </c>
      <c r="R869" s="2032" t="s">
        <v>607</v>
      </c>
      <c r="S869" s="2"/>
      <c r="T869" s="2"/>
      <c r="U869" s="2"/>
      <c r="V869" s="2"/>
      <c r="W869" s="2"/>
      <c r="X869" s="2"/>
      <c r="Y869" s="2"/>
      <c r="Z869" s="2"/>
      <c r="AA869" s="2"/>
    </row>
    <row r="870" spans="1:27">
      <c r="A870" s="2564">
        <v>74</v>
      </c>
      <c r="B870" s="16" t="s">
        <v>21536</v>
      </c>
      <c r="C870" s="2032"/>
      <c r="D870" s="2032"/>
      <c r="E870" s="17">
        <v>0.5</v>
      </c>
      <c r="F870" s="17"/>
      <c r="G870" s="842"/>
      <c r="H870" s="2244"/>
      <c r="I870" s="2"/>
      <c r="J870" s="2"/>
      <c r="K870" s="2"/>
      <c r="L870" s="842"/>
      <c r="M870" s="2"/>
      <c r="N870" s="2"/>
      <c r="O870" s="2"/>
      <c r="P870" s="17">
        <v>0.5</v>
      </c>
      <c r="Q870" s="17">
        <v>0.5</v>
      </c>
      <c r="R870" s="2032" t="s">
        <v>607</v>
      </c>
      <c r="S870" s="2"/>
      <c r="T870" s="2"/>
      <c r="U870" s="2"/>
      <c r="V870" s="2"/>
      <c r="W870" s="2"/>
      <c r="X870" s="2"/>
      <c r="Y870" s="2"/>
      <c r="Z870" s="2"/>
      <c r="AA870" s="2"/>
    </row>
    <row r="871" spans="1:27">
      <c r="A871" s="2564">
        <v>75</v>
      </c>
      <c r="B871" s="16" t="s">
        <v>21537</v>
      </c>
      <c r="C871" s="2032"/>
      <c r="D871" s="2032"/>
      <c r="E871" s="17">
        <v>1.02</v>
      </c>
      <c r="F871" s="17"/>
      <c r="G871" s="842"/>
      <c r="H871" s="2244"/>
      <c r="I871" s="2"/>
      <c r="J871" s="2"/>
      <c r="K871" s="2"/>
      <c r="L871" s="842"/>
      <c r="M871" s="2"/>
      <c r="N871" s="2"/>
      <c r="O871" s="2"/>
      <c r="P871" s="2032">
        <v>1.02</v>
      </c>
      <c r="Q871" s="2032">
        <v>1.02</v>
      </c>
      <c r="R871" s="2032" t="s">
        <v>607</v>
      </c>
      <c r="S871" s="2"/>
      <c r="T871" s="2"/>
      <c r="U871" s="2"/>
      <c r="V871" s="2"/>
      <c r="W871" s="2"/>
      <c r="X871" s="2"/>
      <c r="Y871" s="2"/>
      <c r="Z871" s="2"/>
      <c r="AA871" s="2"/>
    </row>
    <row r="872" spans="1:27">
      <c r="A872" s="2564">
        <v>76</v>
      </c>
      <c r="B872" s="16" t="s">
        <v>21538</v>
      </c>
      <c r="C872" s="2032"/>
      <c r="D872" s="2032"/>
      <c r="E872" s="17">
        <v>0.2</v>
      </c>
      <c r="F872" s="17"/>
      <c r="G872" s="842"/>
      <c r="H872" s="2244"/>
      <c r="I872" s="2"/>
      <c r="J872" s="2"/>
      <c r="K872" s="2"/>
      <c r="L872" s="842"/>
      <c r="M872" s="2"/>
      <c r="N872" s="2"/>
      <c r="O872" s="2"/>
      <c r="P872" s="17">
        <v>0.2</v>
      </c>
      <c r="Q872" s="17">
        <v>0.2</v>
      </c>
      <c r="R872" s="2032" t="s">
        <v>607</v>
      </c>
      <c r="S872" s="2"/>
      <c r="T872" s="2"/>
      <c r="U872" s="2"/>
      <c r="V872" s="2"/>
      <c r="W872" s="2"/>
      <c r="X872" s="2"/>
      <c r="Y872" s="2"/>
      <c r="Z872" s="2"/>
      <c r="AA872" s="2"/>
    </row>
    <row r="873" spans="1:27">
      <c r="A873" s="2564">
        <v>77</v>
      </c>
      <c r="B873" s="16" t="s">
        <v>21539</v>
      </c>
      <c r="C873" s="2032"/>
      <c r="D873" s="2032"/>
      <c r="E873" s="17">
        <v>0.48</v>
      </c>
      <c r="F873" s="17"/>
      <c r="G873" s="842"/>
      <c r="H873" s="2244"/>
      <c r="I873" s="2"/>
      <c r="J873" s="2"/>
      <c r="K873" s="2"/>
      <c r="L873" s="842"/>
      <c r="M873" s="2"/>
      <c r="N873" s="2"/>
      <c r="O873" s="2"/>
      <c r="P873" s="17">
        <v>0.48</v>
      </c>
      <c r="Q873" s="17">
        <v>0.48</v>
      </c>
      <c r="R873" s="2032" t="s">
        <v>607</v>
      </c>
      <c r="S873" s="2"/>
      <c r="T873" s="2"/>
      <c r="U873" s="2"/>
      <c r="V873" s="2"/>
      <c r="W873" s="2"/>
      <c r="X873" s="2"/>
      <c r="Y873" s="2"/>
      <c r="Z873" s="2"/>
      <c r="AA873" s="2"/>
    </row>
    <row r="874" spans="1:27">
      <c r="A874" s="2564">
        <v>78</v>
      </c>
      <c r="B874" s="16" t="s">
        <v>21540</v>
      </c>
      <c r="C874" s="2032"/>
      <c r="D874" s="2032"/>
      <c r="E874" s="17">
        <v>0.4</v>
      </c>
      <c r="F874" s="17"/>
      <c r="G874" s="842"/>
      <c r="H874" s="2244"/>
      <c r="I874" s="2"/>
      <c r="J874" s="2"/>
      <c r="K874" s="2"/>
      <c r="L874" s="842"/>
      <c r="M874" s="2"/>
      <c r="N874" s="2"/>
      <c r="O874" s="2"/>
      <c r="P874" s="17">
        <v>0.4</v>
      </c>
      <c r="Q874" s="17">
        <v>0.4</v>
      </c>
      <c r="R874" s="2032" t="s">
        <v>607</v>
      </c>
      <c r="S874" s="2"/>
      <c r="T874" s="2"/>
      <c r="U874" s="2"/>
      <c r="V874" s="2"/>
      <c r="W874" s="2"/>
      <c r="X874" s="2"/>
      <c r="Y874" s="2"/>
      <c r="Z874" s="2"/>
      <c r="AA874" s="2"/>
    </row>
    <row r="875" spans="1:27">
      <c r="A875" s="2564">
        <v>79</v>
      </c>
      <c r="B875" s="16" t="s">
        <v>737</v>
      </c>
      <c r="C875" s="2032"/>
      <c r="D875" s="2032"/>
      <c r="E875" s="17">
        <v>0.44</v>
      </c>
      <c r="F875" s="17"/>
      <c r="G875" s="842"/>
      <c r="H875" s="2244"/>
      <c r="I875" s="2"/>
      <c r="J875" s="2"/>
      <c r="K875" s="2"/>
      <c r="L875" s="842"/>
      <c r="M875" s="2"/>
      <c r="N875" s="2"/>
      <c r="O875" s="2"/>
      <c r="P875" s="17">
        <v>0.44</v>
      </c>
      <c r="Q875" s="17">
        <v>0.44</v>
      </c>
      <c r="R875" s="2032" t="s">
        <v>607</v>
      </c>
      <c r="S875" s="2"/>
      <c r="T875" s="2"/>
      <c r="U875" s="2"/>
      <c r="V875" s="2"/>
      <c r="W875" s="2"/>
      <c r="X875" s="2"/>
      <c r="Y875" s="2"/>
      <c r="Z875" s="2"/>
      <c r="AA875" s="2"/>
    </row>
    <row r="876" spans="1:27">
      <c r="A876" s="2564">
        <v>80</v>
      </c>
      <c r="B876" s="16" t="s">
        <v>21541</v>
      </c>
      <c r="C876" s="2032"/>
      <c r="D876" s="2032"/>
      <c r="E876" s="17">
        <v>0.54</v>
      </c>
      <c r="F876" s="17"/>
      <c r="G876" s="842"/>
      <c r="H876" s="2244"/>
      <c r="I876" s="2"/>
      <c r="J876" s="2"/>
      <c r="K876" s="2"/>
      <c r="L876" s="842"/>
      <c r="M876" s="2"/>
      <c r="N876" s="2"/>
      <c r="O876" s="2"/>
      <c r="P876" s="17">
        <v>0.54</v>
      </c>
      <c r="Q876" s="17">
        <v>0.54</v>
      </c>
      <c r="R876" s="2032" t="s">
        <v>607</v>
      </c>
      <c r="S876" s="2"/>
      <c r="T876" s="2"/>
      <c r="U876" s="2"/>
      <c r="V876" s="2"/>
      <c r="W876" s="2"/>
      <c r="X876" s="2"/>
      <c r="Y876" s="2"/>
      <c r="Z876" s="2"/>
      <c r="AA876" s="2"/>
    </row>
    <row r="877" spans="1:27">
      <c r="A877" s="2564">
        <v>81</v>
      </c>
      <c r="B877" s="16" t="s">
        <v>21542</v>
      </c>
      <c r="C877" s="2032"/>
      <c r="D877" s="2032"/>
      <c r="E877" s="17">
        <v>0.2</v>
      </c>
      <c r="F877" s="17"/>
      <c r="G877" s="842"/>
      <c r="H877" s="2244"/>
      <c r="I877" s="2"/>
      <c r="J877" s="2"/>
      <c r="K877" s="2"/>
      <c r="L877" s="842"/>
      <c r="M877" s="2"/>
      <c r="N877" s="2"/>
      <c r="O877" s="2"/>
      <c r="P877" s="17">
        <v>0.2</v>
      </c>
      <c r="Q877" s="17">
        <v>0.2</v>
      </c>
      <c r="R877" s="2032" t="s">
        <v>607</v>
      </c>
      <c r="S877" s="2"/>
      <c r="T877" s="2"/>
      <c r="U877" s="2"/>
      <c r="V877" s="2"/>
      <c r="W877" s="2"/>
      <c r="X877" s="2"/>
      <c r="Y877" s="2"/>
      <c r="Z877" s="2"/>
      <c r="AA877" s="2"/>
    </row>
    <row r="878" spans="1:27">
      <c r="A878" s="2564">
        <v>82</v>
      </c>
      <c r="B878" s="16" t="s">
        <v>21543</v>
      </c>
      <c r="C878" s="2032"/>
      <c r="D878" s="2032"/>
      <c r="E878" s="17">
        <v>0.66</v>
      </c>
      <c r="F878" s="17"/>
      <c r="G878" s="842"/>
      <c r="H878" s="2244"/>
      <c r="I878" s="2"/>
      <c r="J878" s="2"/>
      <c r="K878" s="2"/>
      <c r="L878" s="842"/>
      <c r="M878" s="2"/>
      <c r="N878" s="2"/>
      <c r="O878" s="2"/>
      <c r="P878" s="17">
        <v>0.66</v>
      </c>
      <c r="Q878" s="17">
        <v>0.66</v>
      </c>
      <c r="R878" s="2032" t="s">
        <v>607</v>
      </c>
      <c r="S878" s="2"/>
      <c r="T878" s="2"/>
      <c r="U878" s="2"/>
      <c r="V878" s="2"/>
      <c r="W878" s="2"/>
      <c r="X878" s="2"/>
      <c r="Y878" s="2"/>
      <c r="Z878" s="2"/>
      <c r="AA878" s="2"/>
    </row>
    <row r="879" spans="1:27">
      <c r="A879" s="2564">
        <v>83</v>
      </c>
      <c r="B879" s="16" t="s">
        <v>1049</v>
      </c>
      <c r="C879" s="2032"/>
      <c r="D879" s="2032"/>
      <c r="E879" s="17">
        <v>1.22</v>
      </c>
      <c r="F879" s="17">
        <v>0.54</v>
      </c>
      <c r="G879" s="842">
        <v>0.54</v>
      </c>
      <c r="H879" s="2244"/>
      <c r="I879" s="2"/>
      <c r="J879" s="2"/>
      <c r="K879" s="2"/>
      <c r="L879" s="842"/>
      <c r="M879" s="2"/>
      <c r="N879" s="2"/>
      <c r="O879" s="2"/>
      <c r="P879" s="17">
        <v>0.68</v>
      </c>
      <c r="Q879" s="17">
        <v>0.68</v>
      </c>
      <c r="R879" s="2032" t="s">
        <v>607</v>
      </c>
      <c r="S879" s="2"/>
      <c r="T879" s="2"/>
      <c r="U879" s="2"/>
      <c r="V879" s="2"/>
      <c r="W879" s="2"/>
      <c r="X879" s="2"/>
      <c r="Y879" s="2"/>
      <c r="Z879" s="2"/>
      <c r="AA879" s="2"/>
    </row>
    <row r="880" spans="1:27">
      <c r="A880" s="2564">
        <v>84</v>
      </c>
      <c r="B880" s="16" t="s">
        <v>21544</v>
      </c>
      <c r="C880" s="2032"/>
      <c r="D880" s="2032"/>
      <c r="E880" s="17">
        <v>1.9</v>
      </c>
      <c r="F880" s="17">
        <v>0.91</v>
      </c>
      <c r="G880" s="842">
        <v>0.51</v>
      </c>
      <c r="H880" s="2244">
        <v>0.4</v>
      </c>
      <c r="I880" s="2"/>
      <c r="J880" s="2"/>
      <c r="K880" s="2"/>
      <c r="L880" s="842"/>
      <c r="M880" s="2"/>
      <c r="N880" s="2"/>
      <c r="O880" s="2"/>
      <c r="P880" s="17">
        <v>0.99</v>
      </c>
      <c r="Q880" s="17">
        <v>0.99</v>
      </c>
      <c r="R880" s="2032" t="s">
        <v>607</v>
      </c>
      <c r="S880" s="2"/>
      <c r="T880" s="2"/>
      <c r="U880" s="2"/>
      <c r="V880" s="2"/>
      <c r="W880" s="2"/>
      <c r="X880" s="2"/>
      <c r="Y880" s="2"/>
      <c r="Z880" s="2"/>
      <c r="AA880" s="2"/>
    </row>
    <row r="881" spans="1:27">
      <c r="A881" s="2564">
        <v>85</v>
      </c>
      <c r="B881" s="16" t="s">
        <v>21545</v>
      </c>
      <c r="C881" s="2032"/>
      <c r="D881" s="2032"/>
      <c r="E881" s="17">
        <v>0.74</v>
      </c>
      <c r="F881" s="17"/>
      <c r="G881" s="842"/>
      <c r="H881" s="2244"/>
      <c r="I881" s="2"/>
      <c r="J881" s="2"/>
      <c r="K881" s="2"/>
      <c r="L881" s="842"/>
      <c r="M881" s="2"/>
      <c r="N881" s="2"/>
      <c r="O881" s="2"/>
      <c r="P881" s="17">
        <v>0.74</v>
      </c>
      <c r="Q881" s="17">
        <v>0.74</v>
      </c>
      <c r="R881" s="2032" t="s">
        <v>607</v>
      </c>
      <c r="S881" s="2"/>
      <c r="T881" s="2"/>
      <c r="U881" s="2"/>
      <c r="V881" s="2"/>
      <c r="W881" s="2"/>
      <c r="X881" s="2"/>
      <c r="Y881" s="2"/>
      <c r="Z881" s="2"/>
      <c r="AA881" s="2"/>
    </row>
    <row r="882" spans="1:27">
      <c r="A882" s="2564">
        <v>86</v>
      </c>
      <c r="B882" s="16" t="s">
        <v>10913</v>
      </c>
      <c r="C882" s="2032"/>
      <c r="D882" s="2032"/>
      <c r="E882" s="17">
        <v>0.24</v>
      </c>
      <c r="F882" s="17"/>
      <c r="G882" s="842"/>
      <c r="H882" s="2244"/>
      <c r="I882" s="2"/>
      <c r="J882" s="2"/>
      <c r="K882" s="2"/>
      <c r="L882" s="842"/>
      <c r="M882" s="2"/>
      <c r="N882" s="2"/>
      <c r="O882" s="2"/>
      <c r="P882" s="17">
        <v>0.24</v>
      </c>
      <c r="Q882" s="17">
        <v>0.24</v>
      </c>
      <c r="R882" s="2032" t="s">
        <v>607</v>
      </c>
      <c r="S882" s="2"/>
      <c r="T882" s="2"/>
      <c r="U882" s="2"/>
      <c r="V882" s="2"/>
      <c r="W882" s="2"/>
      <c r="X882" s="2"/>
      <c r="Y882" s="2"/>
      <c r="Z882" s="2"/>
      <c r="AA882" s="2"/>
    </row>
    <row r="883" spans="1:27">
      <c r="A883" s="2564">
        <v>87</v>
      </c>
      <c r="B883" s="16" t="s">
        <v>21546</v>
      </c>
      <c r="C883" s="2032"/>
      <c r="D883" s="2032"/>
      <c r="E883" s="17">
        <v>0.4</v>
      </c>
      <c r="F883" s="17"/>
      <c r="G883" s="842"/>
      <c r="H883" s="2244"/>
      <c r="I883" s="2"/>
      <c r="J883" s="2"/>
      <c r="K883" s="2"/>
      <c r="L883" s="842"/>
      <c r="M883" s="2"/>
      <c r="N883" s="2"/>
      <c r="O883" s="2"/>
      <c r="P883" s="17">
        <v>0.4</v>
      </c>
      <c r="Q883" s="17">
        <v>0.4</v>
      </c>
      <c r="R883" s="2032" t="s">
        <v>607</v>
      </c>
      <c r="S883" s="2"/>
      <c r="T883" s="2"/>
      <c r="U883" s="2"/>
      <c r="V883" s="2"/>
      <c r="W883" s="2"/>
      <c r="X883" s="2"/>
      <c r="Y883" s="2"/>
      <c r="Z883" s="2"/>
      <c r="AA883" s="2"/>
    </row>
    <row r="884" spans="1:27">
      <c r="A884" s="2564">
        <v>88</v>
      </c>
      <c r="B884" s="16" t="s">
        <v>21547</v>
      </c>
      <c r="C884" s="2032"/>
      <c r="D884" s="2032"/>
      <c r="E884" s="17">
        <v>0.22</v>
      </c>
      <c r="F884" s="17"/>
      <c r="G884" s="842"/>
      <c r="H884" s="2244"/>
      <c r="I884" s="2"/>
      <c r="J884" s="2"/>
      <c r="K884" s="2"/>
      <c r="L884" s="842"/>
      <c r="M884" s="2"/>
      <c r="N884" s="2"/>
      <c r="O884" s="2"/>
      <c r="P884" s="17">
        <v>0.22</v>
      </c>
      <c r="Q884" s="17">
        <v>0.22</v>
      </c>
      <c r="R884" s="2032" t="s">
        <v>607</v>
      </c>
      <c r="S884" s="2"/>
      <c r="T884" s="2"/>
      <c r="U884" s="2"/>
      <c r="V884" s="2"/>
      <c r="W884" s="2"/>
      <c r="X884" s="2"/>
      <c r="Y884" s="2"/>
      <c r="Z884" s="2"/>
      <c r="AA884" s="2"/>
    </row>
    <row r="885" spans="1:27">
      <c r="A885" s="2564">
        <v>89</v>
      </c>
      <c r="B885" s="16" t="s">
        <v>11142</v>
      </c>
      <c r="C885" s="2032"/>
      <c r="D885" s="2032"/>
      <c r="E885" s="17">
        <v>0.26</v>
      </c>
      <c r="F885" s="17"/>
      <c r="G885" s="842"/>
      <c r="H885" s="2244"/>
      <c r="I885" s="2"/>
      <c r="J885" s="2"/>
      <c r="K885" s="2"/>
      <c r="L885" s="842"/>
      <c r="M885" s="2"/>
      <c r="N885" s="2"/>
      <c r="O885" s="2"/>
      <c r="P885" s="17">
        <v>0.26</v>
      </c>
      <c r="Q885" s="17">
        <v>0.26</v>
      </c>
      <c r="R885" s="2032" t="s">
        <v>607</v>
      </c>
      <c r="S885" s="2"/>
      <c r="T885" s="2"/>
      <c r="U885" s="2"/>
      <c r="V885" s="2"/>
      <c r="W885" s="2"/>
      <c r="X885" s="2"/>
      <c r="Y885" s="2"/>
      <c r="Z885" s="2"/>
      <c r="AA885" s="2"/>
    </row>
    <row r="886" spans="1:27">
      <c r="A886" s="2564">
        <v>90</v>
      </c>
      <c r="B886" s="16" t="s">
        <v>1093</v>
      </c>
      <c r="C886" s="2032"/>
      <c r="D886" s="2032"/>
      <c r="E886" s="17">
        <v>0.62</v>
      </c>
      <c r="F886" s="17"/>
      <c r="G886" s="842"/>
      <c r="H886" s="2244"/>
      <c r="I886" s="2"/>
      <c r="J886" s="2"/>
      <c r="K886" s="2"/>
      <c r="L886" s="842"/>
      <c r="M886" s="2"/>
      <c r="N886" s="2"/>
      <c r="O886" s="2"/>
      <c r="P886" s="17">
        <v>0.62</v>
      </c>
      <c r="Q886" s="17">
        <v>0.62</v>
      </c>
      <c r="R886" s="2032" t="s">
        <v>607</v>
      </c>
      <c r="S886" s="2"/>
      <c r="T886" s="2"/>
      <c r="U886" s="2"/>
      <c r="V886" s="2"/>
      <c r="W886" s="2"/>
      <c r="X886" s="2"/>
      <c r="Y886" s="2"/>
      <c r="Z886" s="2"/>
      <c r="AA886" s="2"/>
    </row>
    <row r="887" spans="1:27">
      <c r="A887" s="2564">
        <v>91</v>
      </c>
      <c r="B887" s="16" t="s">
        <v>21548</v>
      </c>
      <c r="C887" s="2032"/>
      <c r="D887" s="2032"/>
      <c r="E887" s="17">
        <v>0.54</v>
      </c>
      <c r="F887" s="17"/>
      <c r="G887" s="842"/>
      <c r="H887" s="2244"/>
      <c r="I887" s="2"/>
      <c r="J887" s="2"/>
      <c r="K887" s="2"/>
      <c r="L887" s="842"/>
      <c r="M887" s="2"/>
      <c r="N887" s="2"/>
      <c r="O887" s="2"/>
      <c r="P887" s="17">
        <v>0.54</v>
      </c>
      <c r="Q887" s="17">
        <v>0.54</v>
      </c>
      <c r="R887" s="2032" t="s">
        <v>607</v>
      </c>
      <c r="S887" s="2"/>
      <c r="T887" s="2"/>
      <c r="U887" s="2"/>
      <c r="V887" s="2"/>
      <c r="W887" s="2"/>
      <c r="X887" s="2"/>
      <c r="Y887" s="2"/>
      <c r="Z887" s="2"/>
      <c r="AA887" s="2"/>
    </row>
    <row r="888" spans="1:27">
      <c r="A888" s="2564">
        <v>92</v>
      </c>
      <c r="B888" s="16" t="s">
        <v>21549</v>
      </c>
      <c r="C888" s="2032"/>
      <c r="D888" s="2032"/>
      <c r="E888" s="17">
        <v>0.4</v>
      </c>
      <c r="F888" s="17"/>
      <c r="G888" s="842"/>
      <c r="H888" s="2244"/>
      <c r="I888" s="2"/>
      <c r="J888" s="2"/>
      <c r="K888" s="2"/>
      <c r="L888" s="842"/>
      <c r="M888" s="2"/>
      <c r="N888" s="2"/>
      <c r="O888" s="2"/>
      <c r="P888" s="17">
        <v>0.4</v>
      </c>
      <c r="Q888" s="17">
        <v>0.4</v>
      </c>
      <c r="R888" s="2032" t="s">
        <v>607</v>
      </c>
      <c r="S888" s="2"/>
      <c r="T888" s="2"/>
      <c r="U888" s="2"/>
      <c r="V888" s="2"/>
      <c r="W888" s="2"/>
      <c r="X888" s="2"/>
      <c r="Y888" s="2"/>
      <c r="Z888" s="2"/>
      <c r="AA888" s="2"/>
    </row>
    <row r="889" spans="1:27">
      <c r="A889" s="2564">
        <v>93</v>
      </c>
      <c r="B889" s="16" t="s">
        <v>21550</v>
      </c>
      <c r="C889" s="2032"/>
      <c r="D889" s="2032"/>
      <c r="E889" s="17">
        <v>0.2</v>
      </c>
      <c r="F889" s="17"/>
      <c r="G889" s="842"/>
      <c r="H889" s="2244"/>
      <c r="I889" s="2"/>
      <c r="J889" s="2"/>
      <c r="K889" s="2"/>
      <c r="L889" s="842"/>
      <c r="M889" s="2"/>
      <c r="N889" s="2"/>
      <c r="O889" s="2"/>
      <c r="P889" s="17">
        <v>0.2</v>
      </c>
      <c r="Q889" s="17">
        <v>0.2</v>
      </c>
      <c r="R889" s="2032" t="s">
        <v>607</v>
      </c>
      <c r="S889" s="2"/>
      <c r="T889" s="2"/>
      <c r="U889" s="2"/>
      <c r="V889" s="2"/>
      <c r="W889" s="2"/>
      <c r="X889" s="2"/>
      <c r="Y889" s="2"/>
      <c r="Z889" s="2"/>
      <c r="AA889" s="2"/>
    </row>
    <row r="890" spans="1:27">
      <c r="A890" s="2564">
        <v>94</v>
      </c>
      <c r="B890" s="16" t="s">
        <v>21551</v>
      </c>
      <c r="C890" s="2032"/>
      <c r="D890" s="2032"/>
      <c r="E890" s="17">
        <v>0.22</v>
      </c>
      <c r="F890" s="17"/>
      <c r="G890" s="842"/>
      <c r="H890" s="2244"/>
      <c r="I890" s="2"/>
      <c r="J890" s="2"/>
      <c r="K890" s="2"/>
      <c r="L890" s="842"/>
      <c r="M890" s="2"/>
      <c r="N890" s="2"/>
      <c r="O890" s="2"/>
      <c r="P890" s="17">
        <v>0.22</v>
      </c>
      <c r="Q890" s="17">
        <v>0.22</v>
      </c>
      <c r="R890" s="2032" t="s">
        <v>607</v>
      </c>
      <c r="S890" s="2"/>
      <c r="T890" s="2"/>
      <c r="U890" s="2"/>
      <c r="V890" s="2"/>
      <c r="W890" s="2"/>
      <c r="X890" s="2"/>
      <c r="Y890" s="2"/>
      <c r="Z890" s="2"/>
      <c r="AA890" s="2"/>
    </row>
    <row r="891" spans="1:27" ht="24" customHeight="1">
      <c r="A891" s="2785"/>
      <c r="B891" s="2778" t="s">
        <v>21552</v>
      </c>
      <c r="C891" s="2621"/>
      <c r="D891" s="2621"/>
      <c r="E891" s="2779">
        <f t="shared" ref="E891:H891" si="118">SUM(E792:E890)</f>
        <v>44.769999999999975</v>
      </c>
      <c r="F891" s="2779">
        <f t="shared" si="118"/>
        <v>8.9500000000000011</v>
      </c>
      <c r="G891" s="2779">
        <f t="shared" si="118"/>
        <v>5.51</v>
      </c>
      <c r="H891" s="2780">
        <f t="shared" si="118"/>
        <v>1.6800000000000002</v>
      </c>
      <c r="I891" s="2781"/>
      <c r="J891" s="2781"/>
      <c r="K891" s="2781"/>
      <c r="L891" s="2779">
        <f t="shared" ref="L891" si="119">SUM(L792:L890)</f>
        <v>1.7600000000000002</v>
      </c>
      <c r="M891" s="2781"/>
      <c r="N891" s="2781"/>
      <c r="O891" s="2781"/>
      <c r="P891" s="2779">
        <f t="shared" ref="P891:R891" si="120">SUM(P792:P890)</f>
        <v>35.819999999999986</v>
      </c>
      <c r="Q891" s="2779">
        <f t="shared" si="120"/>
        <v>35.819999999999986</v>
      </c>
      <c r="R891" s="2779">
        <f t="shared" si="120"/>
        <v>0</v>
      </c>
      <c r="S891" s="2670"/>
      <c r="T891" s="2670"/>
      <c r="U891" s="2670"/>
      <c r="V891" s="2670"/>
      <c r="W891" s="2670"/>
      <c r="X891" s="2670"/>
      <c r="Y891" s="2670"/>
      <c r="Z891" s="2670"/>
      <c r="AA891" s="2670"/>
    </row>
    <row r="892" spans="1:27">
      <c r="E892" s="1" t="s">
        <v>21553</v>
      </c>
    </row>
    <row r="893" spans="1:27">
      <c r="A893" s="239"/>
      <c r="B893" s="2773" t="s">
        <v>24951</v>
      </c>
      <c r="C893" s="2771"/>
      <c r="D893" s="2771"/>
      <c r="E893" s="2772"/>
      <c r="F893" s="2772"/>
      <c r="G893" s="2772"/>
      <c r="H893" s="2772"/>
      <c r="I893" s="2"/>
      <c r="J893" s="2"/>
      <c r="K893" s="2"/>
      <c r="L893" s="2772"/>
      <c r="M893" s="2"/>
      <c r="N893" s="2"/>
      <c r="O893" s="2"/>
      <c r="P893" s="2772"/>
      <c r="Q893" s="2772"/>
      <c r="R893" s="2772"/>
      <c r="S893" s="2"/>
      <c r="T893" s="2"/>
      <c r="U893" s="2"/>
      <c r="V893" s="2772"/>
      <c r="W893" s="2772"/>
      <c r="X893" s="2772"/>
      <c r="Y893" s="2772"/>
      <c r="Z893" s="2772"/>
      <c r="AA893" s="2772"/>
    </row>
    <row r="894" spans="1:27">
      <c r="A894" s="239">
        <v>1</v>
      </c>
      <c r="B894" s="2428" t="s">
        <v>24952</v>
      </c>
      <c r="C894" s="2567"/>
      <c r="D894" s="834"/>
      <c r="E894" s="17">
        <v>1.45</v>
      </c>
      <c r="F894" s="17"/>
      <c r="G894" s="17"/>
      <c r="H894" s="2567"/>
      <c r="I894" s="2"/>
      <c r="J894" s="2"/>
      <c r="K894" s="2"/>
      <c r="L894" s="17"/>
      <c r="M894" s="2"/>
      <c r="N894" s="2"/>
      <c r="O894" s="2"/>
      <c r="P894" s="17">
        <v>1.45</v>
      </c>
      <c r="Q894" s="89">
        <v>1.45</v>
      </c>
      <c r="R894" s="245" t="s">
        <v>607</v>
      </c>
      <c r="S894" s="2"/>
      <c r="T894" s="2"/>
      <c r="U894" s="2"/>
      <c r="V894" s="245"/>
      <c r="W894" s="245"/>
      <c r="X894" s="245"/>
      <c r="Y894" s="245">
        <v>1.45</v>
      </c>
      <c r="Z894" s="245"/>
      <c r="AA894" s="245"/>
    </row>
    <row r="895" spans="1:27">
      <c r="A895" s="239">
        <v>2</v>
      </c>
      <c r="B895" s="2428" t="s">
        <v>24953</v>
      </c>
      <c r="C895" s="2567"/>
      <c r="D895" s="834"/>
      <c r="E895" s="17">
        <v>1.4</v>
      </c>
      <c r="F895" s="17"/>
      <c r="G895" s="17"/>
      <c r="H895" s="2567"/>
      <c r="I895" s="2"/>
      <c r="J895" s="2"/>
      <c r="K895" s="2"/>
      <c r="L895" s="17"/>
      <c r="M895" s="2"/>
      <c r="N895" s="2"/>
      <c r="O895" s="2"/>
      <c r="P895" s="17">
        <v>1.4</v>
      </c>
      <c r="Q895" s="89">
        <v>1.4</v>
      </c>
      <c r="R895" s="245" t="s">
        <v>607</v>
      </c>
      <c r="S895" s="2"/>
      <c r="T895" s="2"/>
      <c r="U895" s="2"/>
      <c r="V895" s="245"/>
      <c r="W895" s="245"/>
      <c r="X895" s="245"/>
      <c r="Y895" s="245"/>
      <c r="Z895" s="89">
        <v>1.4</v>
      </c>
      <c r="AA895" s="245"/>
    </row>
    <row r="896" spans="1:27">
      <c r="A896" s="239">
        <v>3</v>
      </c>
      <c r="B896" s="16" t="s">
        <v>24954</v>
      </c>
      <c r="C896" s="2567"/>
      <c r="D896" s="834"/>
      <c r="E896" s="17">
        <v>0.7</v>
      </c>
      <c r="F896" s="17">
        <v>0.7</v>
      </c>
      <c r="G896" s="17">
        <v>0.15</v>
      </c>
      <c r="H896" s="2567"/>
      <c r="I896" s="2"/>
      <c r="J896" s="2"/>
      <c r="K896" s="2"/>
      <c r="L896" s="17">
        <v>0.55000000000000004</v>
      </c>
      <c r="M896" s="2"/>
      <c r="N896" s="2"/>
      <c r="O896" s="2"/>
      <c r="P896" s="17"/>
      <c r="Q896" s="89"/>
      <c r="R896" s="245" t="s">
        <v>607</v>
      </c>
      <c r="S896" s="2"/>
      <c r="T896" s="2"/>
      <c r="U896" s="2"/>
      <c r="V896" s="245"/>
      <c r="W896" s="245"/>
      <c r="X896" s="245"/>
      <c r="Y896" s="245"/>
      <c r="Z896" s="89">
        <v>0.7</v>
      </c>
      <c r="AA896" s="245"/>
    </row>
    <row r="897" spans="1:27">
      <c r="A897" s="239">
        <v>4</v>
      </c>
      <c r="B897" s="2428" t="s">
        <v>24955</v>
      </c>
      <c r="C897" s="2567"/>
      <c r="D897" s="834"/>
      <c r="E897" s="17">
        <v>2.4</v>
      </c>
      <c r="F897" s="17">
        <v>2.4</v>
      </c>
      <c r="G897" s="17">
        <v>2.4</v>
      </c>
      <c r="H897" s="2567"/>
      <c r="I897" s="2"/>
      <c r="J897" s="2"/>
      <c r="K897" s="2"/>
      <c r="L897" s="17"/>
      <c r="M897" s="2"/>
      <c r="N897" s="2"/>
      <c r="O897" s="2"/>
      <c r="P897" s="17"/>
      <c r="Q897" s="89"/>
      <c r="R897" s="245" t="s">
        <v>607</v>
      </c>
      <c r="S897" s="2"/>
      <c r="T897" s="2"/>
      <c r="U897" s="2"/>
      <c r="V897" s="245"/>
      <c r="W897" s="245"/>
      <c r="X897" s="245"/>
      <c r="Y897" s="245">
        <v>2.4</v>
      </c>
      <c r="Z897" s="245"/>
      <c r="AA897" s="245"/>
    </row>
    <row r="898" spans="1:27">
      <c r="A898" s="239">
        <v>5</v>
      </c>
      <c r="B898" s="2428" t="s">
        <v>24956</v>
      </c>
      <c r="C898" s="2567"/>
      <c r="D898" s="834"/>
      <c r="E898" s="17">
        <v>0.75</v>
      </c>
      <c r="F898" s="17"/>
      <c r="G898" s="17"/>
      <c r="H898" s="2567"/>
      <c r="I898" s="2"/>
      <c r="J898" s="2"/>
      <c r="K898" s="2"/>
      <c r="L898" s="17"/>
      <c r="M898" s="2"/>
      <c r="N898" s="2"/>
      <c r="O898" s="2"/>
      <c r="P898" s="17">
        <v>0.75</v>
      </c>
      <c r="Q898" s="89">
        <v>0.75</v>
      </c>
      <c r="R898" s="245" t="s">
        <v>607</v>
      </c>
      <c r="S898" s="2"/>
      <c r="T898" s="2"/>
      <c r="U898" s="2"/>
      <c r="V898" s="245"/>
      <c r="W898" s="245"/>
      <c r="X898" s="245"/>
      <c r="Y898" s="245"/>
      <c r="Z898" s="89">
        <v>0.75</v>
      </c>
      <c r="AA898" s="245"/>
    </row>
    <row r="899" spans="1:27">
      <c r="A899" s="239">
        <v>6</v>
      </c>
      <c r="B899" s="2428" t="s">
        <v>19785</v>
      </c>
      <c r="C899" s="2567"/>
      <c r="D899" s="834"/>
      <c r="E899" s="17">
        <v>0.6</v>
      </c>
      <c r="F899" s="17"/>
      <c r="G899" s="17"/>
      <c r="H899" s="2567"/>
      <c r="I899" s="2"/>
      <c r="J899" s="2"/>
      <c r="K899" s="2"/>
      <c r="L899" s="17"/>
      <c r="M899" s="2"/>
      <c r="N899" s="2"/>
      <c r="O899" s="2"/>
      <c r="P899" s="17">
        <v>0.6</v>
      </c>
      <c r="Q899" s="89">
        <v>0.6</v>
      </c>
      <c r="R899" s="245" t="s">
        <v>607</v>
      </c>
      <c r="S899" s="2"/>
      <c r="T899" s="2"/>
      <c r="U899" s="2"/>
      <c r="V899" s="245"/>
      <c r="W899" s="245"/>
      <c r="X899" s="245"/>
      <c r="Y899" s="245"/>
      <c r="Z899" s="89">
        <v>0.6</v>
      </c>
      <c r="AA899" s="245"/>
    </row>
    <row r="900" spans="1:27">
      <c r="A900" s="239">
        <v>7</v>
      </c>
      <c r="B900" s="2428" t="s">
        <v>24957</v>
      </c>
      <c r="C900" s="2567"/>
      <c r="D900" s="834"/>
      <c r="E900" s="17">
        <v>0.5</v>
      </c>
      <c r="F900" s="17"/>
      <c r="G900" s="17"/>
      <c r="H900" s="2567"/>
      <c r="I900" s="2"/>
      <c r="J900" s="2"/>
      <c r="K900" s="2"/>
      <c r="L900" s="17"/>
      <c r="M900" s="2"/>
      <c r="N900" s="2"/>
      <c r="O900" s="2"/>
      <c r="P900" s="17">
        <v>0.5</v>
      </c>
      <c r="Q900" s="89">
        <v>0.5</v>
      </c>
      <c r="R900" s="245" t="s">
        <v>607</v>
      </c>
      <c r="S900" s="2"/>
      <c r="T900" s="2"/>
      <c r="U900" s="2"/>
      <c r="V900" s="245"/>
      <c r="W900" s="245"/>
      <c r="X900" s="245"/>
      <c r="Y900" s="245"/>
      <c r="Z900" s="89">
        <v>0.5</v>
      </c>
      <c r="AA900" s="245"/>
    </row>
    <row r="901" spans="1:27">
      <c r="A901" s="239">
        <v>8</v>
      </c>
      <c r="B901" s="228" t="s">
        <v>24958</v>
      </c>
      <c r="C901" s="2567"/>
      <c r="D901" s="834"/>
      <c r="E901" s="17">
        <v>2.9</v>
      </c>
      <c r="F901" s="17">
        <v>0.7</v>
      </c>
      <c r="G901" s="17">
        <v>0.7</v>
      </c>
      <c r="H901" s="2567"/>
      <c r="I901" s="2"/>
      <c r="J901" s="2"/>
      <c r="K901" s="2"/>
      <c r="L901" s="17"/>
      <c r="M901" s="2"/>
      <c r="N901" s="2"/>
      <c r="O901" s="2"/>
      <c r="P901" s="17">
        <v>2.2000000000000002</v>
      </c>
      <c r="Q901" s="89">
        <v>2.2000000000000002</v>
      </c>
      <c r="R901" s="245" t="s">
        <v>607</v>
      </c>
      <c r="S901" s="2"/>
      <c r="T901" s="2"/>
      <c r="U901" s="2"/>
      <c r="V901" s="245"/>
      <c r="W901" s="245"/>
      <c r="X901" s="245"/>
      <c r="Y901" s="245"/>
      <c r="Z901" s="89">
        <v>2.9</v>
      </c>
      <c r="AA901" s="245"/>
    </row>
    <row r="902" spans="1:27">
      <c r="A902" s="239">
        <v>9</v>
      </c>
      <c r="B902" s="2428" t="s">
        <v>24959</v>
      </c>
      <c r="C902" s="2567"/>
      <c r="D902" s="834"/>
      <c r="E902" s="17">
        <v>0.4</v>
      </c>
      <c r="F902" s="17"/>
      <c r="G902" s="17"/>
      <c r="H902" s="2567"/>
      <c r="I902" s="2"/>
      <c r="J902" s="2"/>
      <c r="K902" s="2"/>
      <c r="L902" s="17"/>
      <c r="M902" s="2"/>
      <c r="N902" s="2"/>
      <c r="O902" s="2"/>
      <c r="P902" s="17">
        <v>0.4</v>
      </c>
      <c r="Q902" s="89">
        <v>0.4</v>
      </c>
      <c r="R902" s="245" t="s">
        <v>607</v>
      </c>
      <c r="S902" s="2"/>
      <c r="T902" s="2"/>
      <c r="U902" s="2"/>
      <c r="V902" s="245"/>
      <c r="W902" s="245"/>
      <c r="X902" s="245"/>
      <c r="Y902" s="245"/>
      <c r="Z902" s="89">
        <v>0.4</v>
      </c>
      <c r="AA902" s="245"/>
    </row>
    <row r="903" spans="1:27">
      <c r="A903" s="239">
        <v>10</v>
      </c>
      <c r="B903" s="2428" t="s">
        <v>24960</v>
      </c>
      <c r="C903" s="2567"/>
      <c r="D903" s="834"/>
      <c r="E903" s="17">
        <v>0.5</v>
      </c>
      <c r="F903" s="17">
        <v>0.5</v>
      </c>
      <c r="G903" s="17">
        <v>0.14000000000000001</v>
      </c>
      <c r="H903" s="2567"/>
      <c r="I903" s="2"/>
      <c r="J903" s="2"/>
      <c r="K903" s="2"/>
      <c r="L903" s="17">
        <v>0.36</v>
      </c>
      <c r="M903" s="2"/>
      <c r="N903" s="2"/>
      <c r="O903" s="2"/>
      <c r="P903" s="17"/>
      <c r="Q903" s="89">
        <v>0.5</v>
      </c>
      <c r="R903" s="245" t="s">
        <v>607</v>
      </c>
      <c r="S903" s="2"/>
      <c r="T903" s="2"/>
      <c r="U903" s="2"/>
      <c r="V903" s="245"/>
      <c r="W903" s="245"/>
      <c r="X903" s="245"/>
      <c r="Y903" s="245"/>
      <c r="Z903" s="89">
        <v>0.5</v>
      </c>
      <c r="AA903" s="245"/>
    </row>
    <row r="904" spans="1:27">
      <c r="A904" s="239">
        <v>11</v>
      </c>
      <c r="B904" s="2428" t="s">
        <v>24961</v>
      </c>
      <c r="C904" s="2567"/>
      <c r="D904" s="834"/>
      <c r="E904" s="17">
        <v>1.6</v>
      </c>
      <c r="F904" s="17">
        <v>1</v>
      </c>
      <c r="G904" s="17"/>
      <c r="H904" s="2567"/>
      <c r="I904" s="2"/>
      <c r="J904" s="2"/>
      <c r="K904" s="2"/>
      <c r="L904" s="17">
        <v>1</v>
      </c>
      <c r="M904" s="2"/>
      <c r="N904" s="2"/>
      <c r="O904" s="2"/>
      <c r="P904" s="17">
        <v>0.6</v>
      </c>
      <c r="Q904" s="89">
        <v>0.6</v>
      </c>
      <c r="R904" s="245" t="s">
        <v>607</v>
      </c>
      <c r="S904" s="2"/>
      <c r="T904" s="2"/>
      <c r="U904" s="2"/>
      <c r="V904" s="245"/>
      <c r="W904" s="245"/>
      <c r="X904" s="245"/>
      <c r="Y904" s="245"/>
      <c r="Z904" s="89">
        <v>1.6</v>
      </c>
      <c r="AA904" s="245"/>
    </row>
    <row r="905" spans="1:27">
      <c r="A905" s="239">
        <v>12</v>
      </c>
      <c r="B905" s="2428" t="s">
        <v>24962</v>
      </c>
      <c r="C905" s="2567"/>
      <c r="D905" s="834"/>
      <c r="E905" s="17">
        <v>1.6</v>
      </c>
      <c r="F905" s="17">
        <v>0.9</v>
      </c>
      <c r="G905" s="17"/>
      <c r="H905" s="2567"/>
      <c r="I905" s="2"/>
      <c r="J905" s="2"/>
      <c r="K905" s="2"/>
      <c r="L905" s="17">
        <v>0.9</v>
      </c>
      <c r="M905" s="2"/>
      <c r="N905" s="2"/>
      <c r="O905" s="2"/>
      <c r="P905" s="17">
        <v>0.7</v>
      </c>
      <c r="Q905" s="89">
        <v>0.7</v>
      </c>
      <c r="R905" s="245" t="s">
        <v>607</v>
      </c>
      <c r="S905" s="2"/>
      <c r="T905" s="2"/>
      <c r="U905" s="2"/>
      <c r="V905" s="245"/>
      <c r="W905" s="245"/>
      <c r="X905" s="245"/>
      <c r="Y905" s="245"/>
      <c r="Z905" s="89">
        <v>1.6</v>
      </c>
      <c r="AA905" s="245"/>
    </row>
    <row r="906" spans="1:27">
      <c r="A906" s="239">
        <v>13</v>
      </c>
      <c r="B906" s="2428" t="s">
        <v>24963</v>
      </c>
      <c r="C906" s="2567"/>
      <c r="D906" s="834"/>
      <c r="E906" s="17">
        <v>0.7</v>
      </c>
      <c r="F906" s="17"/>
      <c r="G906" s="17"/>
      <c r="H906" s="2567"/>
      <c r="I906" s="2"/>
      <c r="J906" s="2"/>
      <c r="K906" s="2"/>
      <c r="L906" s="17"/>
      <c r="M906" s="2"/>
      <c r="N906" s="2"/>
      <c r="O906" s="2"/>
      <c r="P906" s="17">
        <v>0.7</v>
      </c>
      <c r="Q906" s="89">
        <v>0.7</v>
      </c>
      <c r="R906" s="245" t="s">
        <v>607</v>
      </c>
      <c r="S906" s="2"/>
      <c r="T906" s="2"/>
      <c r="U906" s="2"/>
      <c r="V906" s="245"/>
      <c r="W906" s="245"/>
      <c r="X906" s="245"/>
      <c r="Y906" s="245"/>
      <c r="Z906" s="89">
        <v>0.7</v>
      </c>
      <c r="AA906" s="245"/>
    </row>
    <row r="907" spans="1:27">
      <c r="A907" s="239">
        <v>14</v>
      </c>
      <c r="B907" s="2428" t="s">
        <v>24964</v>
      </c>
      <c r="C907" s="2567"/>
      <c r="D907" s="834"/>
      <c r="E907" s="17">
        <v>2</v>
      </c>
      <c r="F907" s="17">
        <v>0.6</v>
      </c>
      <c r="G907" s="17"/>
      <c r="H907" s="2567"/>
      <c r="I907" s="2"/>
      <c r="J907" s="2"/>
      <c r="K907" s="2"/>
      <c r="L907" s="17">
        <v>0.6</v>
      </c>
      <c r="M907" s="2"/>
      <c r="N907" s="2"/>
      <c r="O907" s="2"/>
      <c r="P907" s="17">
        <v>1.4</v>
      </c>
      <c r="Q907" s="89">
        <v>1.4</v>
      </c>
      <c r="R907" s="245" t="s">
        <v>607</v>
      </c>
      <c r="S907" s="2"/>
      <c r="T907" s="2"/>
      <c r="U907" s="2"/>
      <c r="V907" s="245"/>
      <c r="W907" s="245"/>
      <c r="X907" s="245"/>
      <c r="Y907" s="245"/>
      <c r="Z907" s="89">
        <v>2</v>
      </c>
      <c r="AA907" s="245"/>
    </row>
    <row r="908" spans="1:27">
      <c r="A908" s="239">
        <v>15</v>
      </c>
      <c r="B908" s="2428" t="s">
        <v>24965</v>
      </c>
      <c r="C908" s="2567"/>
      <c r="D908" s="834"/>
      <c r="E908" s="17">
        <v>1.01</v>
      </c>
      <c r="F908" s="17"/>
      <c r="G908" s="17"/>
      <c r="H908" s="2567"/>
      <c r="I908" s="2"/>
      <c r="J908" s="2"/>
      <c r="K908" s="2"/>
      <c r="L908" s="17"/>
      <c r="M908" s="2"/>
      <c r="N908" s="2"/>
      <c r="O908" s="2"/>
      <c r="P908" s="17">
        <v>1.01</v>
      </c>
      <c r="Q908" s="89">
        <v>1.01</v>
      </c>
      <c r="R908" s="245" t="s">
        <v>607</v>
      </c>
      <c r="S908" s="2"/>
      <c r="T908" s="2"/>
      <c r="U908" s="2"/>
      <c r="V908" s="245"/>
      <c r="W908" s="245"/>
      <c r="X908" s="245"/>
      <c r="Y908" s="245"/>
      <c r="Z908" s="89">
        <v>1.01</v>
      </c>
      <c r="AA908" s="245"/>
    </row>
    <row r="909" spans="1:27">
      <c r="A909" s="239">
        <v>16</v>
      </c>
      <c r="B909" s="2428" t="s">
        <v>19760</v>
      </c>
      <c r="C909" s="2567"/>
      <c r="D909" s="834"/>
      <c r="E909" s="17">
        <v>0.45</v>
      </c>
      <c r="F909" s="17">
        <v>0.45</v>
      </c>
      <c r="G909" s="17">
        <v>0.45</v>
      </c>
      <c r="H909" s="2567"/>
      <c r="I909" s="2"/>
      <c r="J909" s="2"/>
      <c r="K909" s="2"/>
      <c r="L909" s="17"/>
      <c r="M909" s="2"/>
      <c r="N909" s="2"/>
      <c r="O909" s="2"/>
      <c r="P909" s="17"/>
      <c r="Q909" s="89"/>
      <c r="R909" s="245" t="s">
        <v>607</v>
      </c>
      <c r="S909" s="2"/>
      <c r="T909" s="2"/>
      <c r="U909" s="2"/>
      <c r="V909" s="245"/>
      <c r="W909" s="245"/>
      <c r="X909" s="245"/>
      <c r="Y909" s="245"/>
      <c r="Z909" s="89">
        <v>0.45</v>
      </c>
      <c r="AA909" s="245"/>
    </row>
    <row r="910" spans="1:27" ht="25.5">
      <c r="A910" s="239">
        <v>17</v>
      </c>
      <c r="B910" s="2428" t="s">
        <v>24966</v>
      </c>
      <c r="C910" s="2567"/>
      <c r="D910" s="834"/>
      <c r="E910" s="17">
        <v>0.2</v>
      </c>
      <c r="F910" s="17">
        <v>0.2</v>
      </c>
      <c r="G910" s="17"/>
      <c r="H910" s="2567"/>
      <c r="I910" s="2"/>
      <c r="J910" s="2"/>
      <c r="K910" s="2"/>
      <c r="L910" s="17">
        <v>0.2</v>
      </c>
      <c r="M910" s="2"/>
      <c r="N910" s="2"/>
      <c r="O910" s="2"/>
      <c r="P910" s="17"/>
      <c r="Q910" s="89"/>
      <c r="R910" s="245" t="s">
        <v>607</v>
      </c>
      <c r="S910" s="2"/>
      <c r="T910" s="2"/>
      <c r="U910" s="2"/>
      <c r="V910" s="245"/>
      <c r="W910" s="245"/>
      <c r="X910" s="245"/>
      <c r="Y910" s="245"/>
      <c r="Z910" s="89">
        <v>0.2</v>
      </c>
      <c r="AA910" s="245"/>
    </row>
    <row r="911" spans="1:27">
      <c r="A911" s="239">
        <v>18</v>
      </c>
      <c r="B911" s="228" t="s">
        <v>24967</v>
      </c>
      <c r="C911" s="2567"/>
      <c r="D911" s="834"/>
      <c r="E911" s="17">
        <v>1</v>
      </c>
      <c r="F911" s="17">
        <v>1</v>
      </c>
      <c r="G911" s="17">
        <v>1</v>
      </c>
      <c r="H911" s="2567"/>
      <c r="I911" s="2"/>
      <c r="J911" s="2"/>
      <c r="K911" s="2"/>
      <c r="L911" s="17"/>
      <c r="M911" s="2"/>
      <c r="N911" s="2"/>
      <c r="O911" s="2"/>
      <c r="P911" s="17"/>
      <c r="Q911" s="89"/>
      <c r="R911" s="245" t="s">
        <v>607</v>
      </c>
      <c r="S911" s="2"/>
      <c r="T911" s="2"/>
      <c r="U911" s="2"/>
      <c r="V911" s="245"/>
      <c r="W911" s="245"/>
      <c r="X911" s="245"/>
      <c r="Y911" s="245">
        <v>1</v>
      </c>
      <c r="Z911" s="245"/>
      <c r="AA911" s="245"/>
    </row>
    <row r="912" spans="1:27" ht="25.5" customHeight="1">
      <c r="A912" s="239"/>
      <c r="B912" s="2775" t="s">
        <v>24968</v>
      </c>
      <c r="C912" s="2776"/>
      <c r="D912" s="2777"/>
      <c r="E912" s="2621">
        <f>SUM(E894:E911)</f>
        <v>20.16</v>
      </c>
      <c r="F912" s="2621">
        <f t="shared" ref="F912:H912" si="121">SUM(F894:F911)</f>
        <v>8.4499999999999993</v>
      </c>
      <c r="G912" s="2621">
        <f t="shared" si="121"/>
        <v>4.84</v>
      </c>
      <c r="H912" s="2621">
        <f t="shared" si="121"/>
        <v>0</v>
      </c>
      <c r="I912" s="2670"/>
      <c r="J912" s="2670"/>
      <c r="K912" s="2670"/>
      <c r="L912" s="2621">
        <f t="shared" ref="L912" si="122">SUM(L894:L911)</f>
        <v>3.6100000000000003</v>
      </c>
      <c r="M912" s="2670"/>
      <c r="N912" s="2670"/>
      <c r="O912" s="2670"/>
      <c r="P912" s="2621">
        <f t="shared" ref="P912:R912" si="123">SUM(P894:P911)</f>
        <v>11.709999999999999</v>
      </c>
      <c r="Q912" s="2621">
        <f t="shared" si="123"/>
        <v>12.209999999999999</v>
      </c>
      <c r="R912" s="2621">
        <f t="shared" si="123"/>
        <v>0</v>
      </c>
      <c r="S912" s="2670"/>
      <c r="T912" s="2670"/>
      <c r="U912" s="2670"/>
      <c r="V912" s="2621">
        <f t="shared" ref="V912:AA912" si="124">SUM(V894:V911)</f>
        <v>0</v>
      </c>
      <c r="W912" s="2621">
        <f t="shared" si="124"/>
        <v>0</v>
      </c>
      <c r="X912" s="2621">
        <f t="shared" si="124"/>
        <v>0</v>
      </c>
      <c r="Y912" s="2621">
        <f t="shared" si="124"/>
        <v>4.8499999999999996</v>
      </c>
      <c r="Z912" s="2621">
        <f t="shared" si="124"/>
        <v>15.309999999999997</v>
      </c>
      <c r="AA912" s="2621">
        <f t="shared" si="124"/>
        <v>0</v>
      </c>
    </row>
    <row r="913" spans="1:27" ht="23.25" customHeight="1">
      <c r="A913" s="239"/>
      <c r="B913" s="2283" t="s">
        <v>4609</v>
      </c>
      <c r="C913" s="2795"/>
      <c r="D913" s="2795"/>
      <c r="E913" s="2795"/>
      <c r="F913" s="2795"/>
      <c r="G913" s="2795"/>
      <c r="H913" s="2795"/>
      <c r="I913" s="2"/>
      <c r="J913" s="2"/>
      <c r="K913" s="2"/>
      <c r="L913" s="2795"/>
      <c r="M913" s="2"/>
      <c r="N913" s="2"/>
      <c r="O913" s="2"/>
      <c r="P913" s="2795"/>
      <c r="Q913" s="2795"/>
      <c r="R913" s="2795"/>
      <c r="S913" s="2"/>
      <c r="T913" s="2"/>
      <c r="U913" s="2"/>
      <c r="V913" s="2795"/>
      <c r="W913" s="2795"/>
      <c r="X913" s="2795"/>
      <c r="Y913" s="2795"/>
      <c r="Z913" s="2795"/>
      <c r="AA913" s="2795"/>
    </row>
    <row r="914" spans="1:27">
      <c r="A914" s="239">
        <v>1</v>
      </c>
      <c r="B914" s="2795" t="s">
        <v>24969</v>
      </c>
      <c r="C914" s="2567"/>
      <c r="D914" s="2567"/>
      <c r="E914" s="2567"/>
      <c r="F914" s="2567"/>
      <c r="G914" s="842"/>
      <c r="H914" s="842"/>
      <c r="I914" s="2"/>
      <c r="J914" s="2"/>
      <c r="K914" s="2"/>
      <c r="L914" s="842"/>
      <c r="M914" s="2"/>
      <c r="N914" s="2"/>
      <c r="O914" s="2"/>
      <c r="P914" s="2567"/>
      <c r="Q914" s="2567"/>
      <c r="R914" s="2567"/>
      <c r="S914" s="2"/>
      <c r="T914" s="2"/>
      <c r="U914" s="2"/>
      <c r="V914" s="2567"/>
      <c r="W914" s="2567"/>
      <c r="X914" s="2567"/>
      <c r="Y914" s="2567"/>
      <c r="Z914" s="2567"/>
      <c r="AA914" s="2567"/>
    </row>
    <row r="915" spans="1:27">
      <c r="A915" s="239">
        <v>2</v>
      </c>
      <c r="B915" s="16" t="s">
        <v>227</v>
      </c>
      <c r="C915" s="17" t="s">
        <v>24970</v>
      </c>
      <c r="D915" s="2567"/>
      <c r="E915" s="17">
        <v>0.63</v>
      </c>
      <c r="F915" s="2567">
        <v>0.63</v>
      </c>
      <c r="G915" s="842">
        <v>0.63</v>
      </c>
      <c r="H915" s="842"/>
      <c r="I915" s="2"/>
      <c r="J915" s="2"/>
      <c r="K915" s="2"/>
      <c r="L915" s="842"/>
      <c r="M915" s="2"/>
      <c r="N915" s="2"/>
      <c r="O915" s="2"/>
      <c r="P915" s="1652"/>
      <c r="Q915" s="2567"/>
      <c r="R915" s="17" t="s">
        <v>55</v>
      </c>
      <c r="S915" s="2"/>
      <c r="T915" s="2"/>
      <c r="U915" s="2"/>
      <c r="V915" s="2567"/>
      <c r="W915" s="2567"/>
      <c r="X915" s="2567"/>
      <c r="Y915" s="2567"/>
      <c r="Z915" s="2567">
        <v>0.63</v>
      </c>
      <c r="AA915" s="2567"/>
    </row>
    <row r="916" spans="1:27">
      <c r="A916" s="239">
        <v>3</v>
      </c>
      <c r="B916" s="16" t="s">
        <v>5066</v>
      </c>
      <c r="C916" s="17" t="s">
        <v>24971</v>
      </c>
      <c r="D916" s="2567"/>
      <c r="E916" s="17">
        <v>0.63</v>
      </c>
      <c r="F916" s="2567">
        <v>0.63</v>
      </c>
      <c r="G916" s="842">
        <v>0.63</v>
      </c>
      <c r="H916" s="842"/>
      <c r="I916" s="2"/>
      <c r="J916" s="2"/>
      <c r="K916" s="2"/>
      <c r="L916" s="842"/>
      <c r="M916" s="2"/>
      <c r="N916" s="2"/>
      <c r="O916" s="2"/>
      <c r="P916" s="1652"/>
      <c r="Q916" s="2567"/>
      <c r="R916" s="17" t="s">
        <v>55</v>
      </c>
      <c r="S916" s="2"/>
      <c r="T916" s="2"/>
      <c r="U916" s="2"/>
      <c r="V916" s="2567"/>
      <c r="W916" s="2567"/>
      <c r="X916" s="2567"/>
      <c r="Y916" s="2567">
        <v>0.63</v>
      </c>
      <c r="Z916" s="2567"/>
      <c r="AA916" s="2567"/>
    </row>
    <row r="917" spans="1:27">
      <c r="A917" s="239">
        <v>4</v>
      </c>
      <c r="B917" s="16" t="s">
        <v>119</v>
      </c>
      <c r="C917" s="17" t="s">
        <v>24972</v>
      </c>
      <c r="D917" s="2567"/>
      <c r="E917" s="17">
        <v>0.32</v>
      </c>
      <c r="F917" s="2567">
        <v>0.32</v>
      </c>
      <c r="G917" s="842">
        <v>0.32</v>
      </c>
      <c r="H917" s="842"/>
      <c r="I917" s="2"/>
      <c r="J917" s="2"/>
      <c r="K917" s="2"/>
      <c r="L917" s="842"/>
      <c r="M917" s="2"/>
      <c r="N917" s="2"/>
      <c r="O917" s="2"/>
      <c r="P917" s="1652"/>
      <c r="Q917" s="2567"/>
      <c r="R917" s="17" t="s">
        <v>55</v>
      </c>
      <c r="S917" s="2"/>
      <c r="T917" s="2"/>
      <c r="U917" s="2"/>
      <c r="V917" s="2567"/>
      <c r="W917" s="2567"/>
      <c r="X917" s="2567"/>
      <c r="Y917" s="2567"/>
      <c r="Z917" s="2567">
        <v>0.32</v>
      </c>
      <c r="AA917" s="2567"/>
    </row>
    <row r="918" spans="1:27">
      <c r="A918" s="239">
        <v>5</v>
      </c>
      <c r="B918" s="16" t="s">
        <v>24973</v>
      </c>
      <c r="C918" s="17" t="s">
        <v>24974</v>
      </c>
      <c r="D918" s="2567"/>
      <c r="E918" s="17">
        <v>0.53200000000000003</v>
      </c>
      <c r="F918" s="2567">
        <v>0.53200000000000003</v>
      </c>
      <c r="G918" s="842">
        <v>0.53200000000000003</v>
      </c>
      <c r="H918" s="842"/>
      <c r="I918" s="2"/>
      <c r="J918" s="2"/>
      <c r="K918" s="2"/>
      <c r="L918" s="842"/>
      <c r="M918" s="2"/>
      <c r="N918" s="2"/>
      <c r="O918" s="2"/>
      <c r="P918" s="1652"/>
      <c r="Q918" s="2567"/>
      <c r="R918" s="17" t="s">
        <v>55</v>
      </c>
      <c r="S918" s="2"/>
      <c r="T918" s="2"/>
      <c r="U918" s="2"/>
      <c r="V918" s="2567"/>
      <c r="W918" s="2567"/>
      <c r="X918" s="2567"/>
      <c r="Y918" s="2567">
        <v>0.53200000000000003</v>
      </c>
      <c r="Z918" s="2567"/>
      <c r="AA918" s="2567"/>
    </row>
    <row r="919" spans="1:27">
      <c r="A919" s="239">
        <v>6</v>
      </c>
      <c r="B919" s="16" t="s">
        <v>24975</v>
      </c>
      <c r="C919" s="17" t="s">
        <v>24976</v>
      </c>
      <c r="D919" s="2567"/>
      <c r="E919" s="17">
        <v>0.42</v>
      </c>
      <c r="F919" s="2567">
        <v>0.42</v>
      </c>
      <c r="G919" s="842">
        <v>0.42</v>
      </c>
      <c r="H919" s="842"/>
      <c r="I919" s="2"/>
      <c r="J919" s="2"/>
      <c r="K919" s="2"/>
      <c r="L919" s="842"/>
      <c r="M919" s="2"/>
      <c r="N919" s="2"/>
      <c r="O919" s="2"/>
      <c r="P919" s="1652"/>
      <c r="Q919" s="2567"/>
      <c r="R919" s="17" t="s">
        <v>55</v>
      </c>
      <c r="S919" s="2"/>
      <c r="T919" s="2"/>
      <c r="U919" s="2"/>
      <c r="V919" s="2567"/>
      <c r="W919" s="2567"/>
      <c r="X919" s="2567"/>
      <c r="Y919" s="2567"/>
      <c r="Z919" s="2567">
        <v>0.42</v>
      </c>
      <c r="AA919" s="2567"/>
    </row>
    <row r="920" spans="1:27">
      <c r="A920" s="239">
        <v>7</v>
      </c>
      <c r="B920" s="16" t="s">
        <v>24977</v>
      </c>
      <c r="C920" s="17" t="s">
        <v>24978</v>
      </c>
      <c r="D920" s="2567"/>
      <c r="E920" s="17">
        <v>1.2</v>
      </c>
      <c r="F920" s="2567">
        <v>1.2</v>
      </c>
      <c r="G920" s="842">
        <v>0.6</v>
      </c>
      <c r="H920" s="842"/>
      <c r="I920" s="2"/>
      <c r="J920" s="2"/>
      <c r="K920" s="2"/>
      <c r="L920" s="842">
        <v>0.6</v>
      </c>
      <c r="M920" s="2"/>
      <c r="N920" s="2"/>
      <c r="O920" s="2"/>
      <c r="P920" s="1652"/>
      <c r="Q920" s="2567"/>
      <c r="R920" s="17" t="s">
        <v>55</v>
      </c>
      <c r="S920" s="2"/>
      <c r="T920" s="2"/>
      <c r="U920" s="2"/>
      <c r="V920" s="2567"/>
      <c r="W920" s="2567"/>
      <c r="X920" s="2567"/>
      <c r="Y920" s="2567">
        <v>1.2</v>
      </c>
      <c r="Z920" s="2567"/>
      <c r="AA920" s="2567"/>
    </row>
    <row r="921" spans="1:27">
      <c r="A921" s="239">
        <v>8</v>
      </c>
      <c r="B921" s="16" t="s">
        <v>24979</v>
      </c>
      <c r="C921" s="17" t="s">
        <v>24980</v>
      </c>
      <c r="D921" s="2567"/>
      <c r="E921" s="17">
        <v>1.3</v>
      </c>
      <c r="F921" s="2567">
        <v>1.3</v>
      </c>
      <c r="G921" s="842">
        <v>1.3</v>
      </c>
      <c r="H921" s="842"/>
      <c r="I921" s="2"/>
      <c r="J921" s="2"/>
      <c r="K921" s="2"/>
      <c r="L921" s="842"/>
      <c r="M921" s="2"/>
      <c r="N921" s="2"/>
      <c r="O921" s="2"/>
      <c r="P921" s="1652"/>
      <c r="Q921" s="2567"/>
      <c r="R921" s="17" t="s">
        <v>55</v>
      </c>
      <c r="S921" s="2"/>
      <c r="T921" s="2"/>
      <c r="U921" s="2"/>
      <c r="V921" s="2567"/>
      <c r="W921" s="2567"/>
      <c r="X921" s="2567"/>
      <c r="Y921" s="2567">
        <v>1.3</v>
      </c>
      <c r="Z921" s="2567"/>
      <c r="AA921" s="2567"/>
    </row>
    <row r="922" spans="1:27">
      <c r="A922" s="239">
        <v>9</v>
      </c>
      <c r="B922" s="16" t="s">
        <v>24981</v>
      </c>
      <c r="C922" s="17" t="s">
        <v>24982</v>
      </c>
      <c r="D922" s="2567"/>
      <c r="E922" s="17">
        <v>1.4</v>
      </c>
      <c r="F922" s="2567">
        <v>1.4</v>
      </c>
      <c r="G922" s="842">
        <v>1.4</v>
      </c>
      <c r="H922" s="842"/>
      <c r="I922" s="2"/>
      <c r="J922" s="2"/>
      <c r="K922" s="2"/>
      <c r="L922" s="842"/>
      <c r="M922" s="2"/>
      <c r="N922" s="2"/>
      <c r="O922" s="2"/>
      <c r="P922" s="1652"/>
      <c r="Q922" s="2567"/>
      <c r="R922" s="17" t="s">
        <v>55</v>
      </c>
      <c r="S922" s="2"/>
      <c r="T922" s="2"/>
      <c r="U922" s="2"/>
      <c r="V922" s="2567"/>
      <c r="W922" s="2567"/>
      <c r="X922" s="2567"/>
      <c r="Y922" s="2567">
        <v>1.4</v>
      </c>
      <c r="Z922" s="2567"/>
      <c r="AA922" s="2567"/>
    </row>
    <row r="923" spans="1:27">
      <c r="A923" s="239">
        <v>10</v>
      </c>
      <c r="B923" s="16" t="s">
        <v>24983</v>
      </c>
      <c r="C923" s="17" t="s">
        <v>24984</v>
      </c>
      <c r="D923" s="2567"/>
      <c r="E923" s="17">
        <v>2.4</v>
      </c>
      <c r="F923" s="2567">
        <v>2.4</v>
      </c>
      <c r="G923" s="842"/>
      <c r="H923" s="842"/>
      <c r="I923" s="2"/>
      <c r="J923" s="2"/>
      <c r="K923" s="2"/>
      <c r="L923" s="842">
        <v>2.4</v>
      </c>
      <c r="M923" s="2"/>
      <c r="N923" s="2"/>
      <c r="O923" s="2"/>
      <c r="P923" s="1652"/>
      <c r="Q923" s="2567"/>
      <c r="R923" s="17" t="s">
        <v>55</v>
      </c>
      <c r="S923" s="2"/>
      <c r="T923" s="2"/>
      <c r="U923" s="2"/>
      <c r="V923" s="2567"/>
      <c r="W923" s="2567"/>
      <c r="X923" s="2567"/>
      <c r="Y923" s="2567"/>
      <c r="Z923" s="2567">
        <v>2.4</v>
      </c>
      <c r="AA923" s="2567"/>
    </row>
    <row r="924" spans="1:27">
      <c r="A924" s="239">
        <v>11</v>
      </c>
      <c r="B924" s="16" t="s">
        <v>24985</v>
      </c>
      <c r="C924" s="17" t="s">
        <v>24986</v>
      </c>
      <c r="D924" s="2567"/>
      <c r="E924" s="17">
        <v>0.74</v>
      </c>
      <c r="F924" s="2567"/>
      <c r="G924" s="842"/>
      <c r="H924" s="842"/>
      <c r="I924" s="2"/>
      <c r="J924" s="2"/>
      <c r="K924" s="2"/>
      <c r="L924" s="842"/>
      <c r="M924" s="2"/>
      <c r="N924" s="2"/>
      <c r="O924" s="2"/>
      <c r="P924" s="2794">
        <v>0.74</v>
      </c>
      <c r="Q924" s="17">
        <v>0.74</v>
      </c>
      <c r="R924" s="17" t="s">
        <v>607</v>
      </c>
      <c r="S924" s="2"/>
      <c r="T924" s="2"/>
      <c r="U924" s="2"/>
      <c r="V924" s="2567"/>
      <c r="W924" s="2567"/>
      <c r="X924" s="2567"/>
      <c r="Y924" s="2567"/>
      <c r="Z924" s="17">
        <v>0.74</v>
      </c>
      <c r="AA924" s="2567"/>
    </row>
    <row r="925" spans="1:27">
      <c r="A925" s="239">
        <v>12</v>
      </c>
      <c r="B925" s="16" t="s">
        <v>282</v>
      </c>
      <c r="C925" s="17" t="s">
        <v>24987</v>
      </c>
      <c r="D925" s="2567"/>
      <c r="E925" s="17">
        <v>0.5</v>
      </c>
      <c r="F925" s="2567"/>
      <c r="G925" s="842"/>
      <c r="H925" s="842"/>
      <c r="I925" s="2"/>
      <c r="J925" s="2"/>
      <c r="K925" s="2"/>
      <c r="L925" s="842"/>
      <c r="M925" s="2"/>
      <c r="N925" s="2"/>
      <c r="O925" s="2"/>
      <c r="P925" s="2794">
        <v>0.5</v>
      </c>
      <c r="Q925" s="17">
        <v>0.5</v>
      </c>
      <c r="R925" s="17" t="s">
        <v>607</v>
      </c>
      <c r="S925" s="2"/>
      <c r="T925" s="2"/>
      <c r="U925" s="2"/>
      <c r="V925" s="2567"/>
      <c r="W925" s="2567"/>
      <c r="X925" s="2567"/>
      <c r="Y925" s="2567"/>
      <c r="Z925" s="17">
        <v>0.5</v>
      </c>
      <c r="AA925" s="2567"/>
    </row>
    <row r="926" spans="1:27">
      <c r="A926" s="239">
        <v>13</v>
      </c>
      <c r="B926" s="16" t="s">
        <v>9975</v>
      </c>
      <c r="C926" s="17" t="s">
        <v>24988</v>
      </c>
      <c r="D926" s="2567"/>
      <c r="E926" s="17">
        <v>0.82</v>
      </c>
      <c r="F926" s="2567"/>
      <c r="G926" s="842"/>
      <c r="H926" s="842"/>
      <c r="I926" s="2"/>
      <c r="J926" s="2"/>
      <c r="K926" s="2"/>
      <c r="L926" s="842"/>
      <c r="M926" s="2"/>
      <c r="N926" s="2"/>
      <c r="O926" s="2"/>
      <c r="P926" s="2794">
        <v>0.82</v>
      </c>
      <c r="Q926" s="17">
        <v>0.82</v>
      </c>
      <c r="R926" s="17" t="s">
        <v>607</v>
      </c>
      <c r="S926" s="2"/>
      <c r="T926" s="2"/>
      <c r="U926" s="2"/>
      <c r="V926" s="2567"/>
      <c r="W926" s="2567"/>
      <c r="X926" s="2567"/>
      <c r="Y926" s="2567"/>
      <c r="Z926" s="17">
        <v>0.82</v>
      </c>
      <c r="AA926" s="2567"/>
    </row>
    <row r="927" spans="1:27">
      <c r="A927" s="239">
        <v>14</v>
      </c>
      <c r="B927" s="16" t="s">
        <v>361</v>
      </c>
      <c r="C927" s="17" t="s">
        <v>24989</v>
      </c>
      <c r="D927" s="2567"/>
      <c r="E927" s="17">
        <v>0.53</v>
      </c>
      <c r="F927" s="2567"/>
      <c r="G927" s="842"/>
      <c r="H927" s="842"/>
      <c r="I927" s="2"/>
      <c r="J927" s="2"/>
      <c r="K927" s="2"/>
      <c r="L927" s="842"/>
      <c r="M927" s="2"/>
      <c r="N927" s="2"/>
      <c r="O927" s="2"/>
      <c r="P927" s="2794">
        <v>0.53</v>
      </c>
      <c r="Q927" s="17">
        <v>0.53</v>
      </c>
      <c r="R927" s="17" t="s">
        <v>607</v>
      </c>
      <c r="S927" s="2"/>
      <c r="T927" s="2"/>
      <c r="U927" s="2"/>
      <c r="V927" s="2567"/>
      <c r="W927" s="2567"/>
      <c r="X927" s="2567"/>
      <c r="Y927" s="2567"/>
      <c r="Z927" s="17">
        <v>0.53</v>
      </c>
      <c r="AA927" s="2567"/>
    </row>
    <row r="928" spans="1:27">
      <c r="A928" s="239">
        <v>15</v>
      </c>
      <c r="B928" s="16" t="s">
        <v>24990</v>
      </c>
      <c r="C928" s="17" t="s">
        <v>24991</v>
      </c>
      <c r="D928" s="2567"/>
      <c r="E928" s="17">
        <v>0.86</v>
      </c>
      <c r="F928" s="2567"/>
      <c r="G928" s="842"/>
      <c r="H928" s="842"/>
      <c r="I928" s="2"/>
      <c r="J928" s="2"/>
      <c r="K928" s="2"/>
      <c r="L928" s="842"/>
      <c r="M928" s="2"/>
      <c r="N928" s="2"/>
      <c r="O928" s="2"/>
      <c r="P928" s="2794">
        <v>0.86</v>
      </c>
      <c r="Q928" s="17">
        <v>0.86</v>
      </c>
      <c r="R928" s="17" t="s">
        <v>607</v>
      </c>
      <c r="S928" s="2"/>
      <c r="T928" s="2"/>
      <c r="U928" s="2"/>
      <c r="V928" s="2567"/>
      <c r="W928" s="2567"/>
      <c r="X928" s="2567"/>
      <c r="Y928" s="2567"/>
      <c r="Z928" s="17">
        <v>0.86</v>
      </c>
      <c r="AA928" s="2567"/>
    </row>
    <row r="929" spans="1:27">
      <c r="A929" s="239">
        <v>16</v>
      </c>
      <c r="B929" s="16" t="s">
        <v>220</v>
      </c>
      <c r="C929" s="17" t="s">
        <v>24992</v>
      </c>
      <c r="D929" s="2567"/>
      <c r="E929" s="17">
        <v>0.54</v>
      </c>
      <c r="F929" s="2567"/>
      <c r="G929" s="842"/>
      <c r="H929" s="842"/>
      <c r="I929" s="2"/>
      <c r="J929" s="2"/>
      <c r="K929" s="2"/>
      <c r="L929" s="842"/>
      <c r="M929" s="2"/>
      <c r="N929" s="2"/>
      <c r="O929" s="2"/>
      <c r="P929" s="2794">
        <v>0.54</v>
      </c>
      <c r="Q929" s="17">
        <v>0.54</v>
      </c>
      <c r="R929" s="17" t="s">
        <v>607</v>
      </c>
      <c r="S929" s="2"/>
      <c r="T929" s="2"/>
      <c r="U929" s="2"/>
      <c r="V929" s="2567"/>
      <c r="W929" s="2567"/>
      <c r="X929" s="2567"/>
      <c r="Y929" s="2567"/>
      <c r="Z929" s="17">
        <v>0.54</v>
      </c>
      <c r="AA929" s="2567"/>
    </row>
    <row r="930" spans="1:27">
      <c r="A930" s="239">
        <v>17</v>
      </c>
      <c r="B930" s="16" t="s">
        <v>155</v>
      </c>
      <c r="C930" s="17" t="s">
        <v>24993</v>
      </c>
      <c r="D930" s="2567"/>
      <c r="E930" s="17">
        <v>0.6</v>
      </c>
      <c r="F930" s="2567"/>
      <c r="G930" s="842"/>
      <c r="H930" s="842"/>
      <c r="I930" s="2"/>
      <c r="J930" s="2"/>
      <c r="K930" s="2"/>
      <c r="L930" s="842"/>
      <c r="M930" s="2"/>
      <c r="N930" s="2"/>
      <c r="O930" s="2"/>
      <c r="P930" s="2794">
        <v>0.6</v>
      </c>
      <c r="Q930" s="17">
        <v>0.6</v>
      </c>
      <c r="R930" s="17" t="s">
        <v>607</v>
      </c>
      <c r="S930" s="2"/>
      <c r="T930" s="2"/>
      <c r="U930" s="2"/>
      <c r="V930" s="2567"/>
      <c r="W930" s="2567"/>
      <c r="X930" s="2567"/>
      <c r="Y930" s="2567"/>
      <c r="Z930" s="17">
        <v>0.6</v>
      </c>
      <c r="AA930" s="2567"/>
    </row>
    <row r="931" spans="1:27">
      <c r="A931" s="239">
        <v>18</v>
      </c>
      <c r="B931" s="16" t="s">
        <v>9762</v>
      </c>
      <c r="C931" s="17" t="s">
        <v>24994</v>
      </c>
      <c r="D931" s="2567"/>
      <c r="E931" s="17">
        <v>0.46</v>
      </c>
      <c r="F931" s="2567"/>
      <c r="G931" s="842"/>
      <c r="H931" s="842"/>
      <c r="I931" s="2"/>
      <c r="J931" s="2"/>
      <c r="K931" s="2"/>
      <c r="L931" s="842"/>
      <c r="M931" s="2"/>
      <c r="N931" s="2"/>
      <c r="O931" s="2"/>
      <c r="P931" s="2794">
        <v>0.46</v>
      </c>
      <c r="Q931" s="17">
        <v>0.46</v>
      </c>
      <c r="R931" s="17" t="s">
        <v>607</v>
      </c>
      <c r="S931" s="2"/>
      <c r="T931" s="2"/>
      <c r="U931" s="2"/>
      <c r="V931" s="2567"/>
      <c r="W931" s="2567"/>
      <c r="X931" s="2567"/>
      <c r="Y931" s="2567"/>
      <c r="Z931" s="17">
        <v>0.46</v>
      </c>
      <c r="AA931" s="2567"/>
    </row>
    <row r="932" spans="1:27">
      <c r="A932" s="239">
        <v>19</v>
      </c>
      <c r="B932" s="16" t="s">
        <v>206</v>
      </c>
      <c r="C932" s="17" t="s">
        <v>24995</v>
      </c>
      <c r="D932" s="2567"/>
      <c r="E932" s="17">
        <v>0.7</v>
      </c>
      <c r="F932" s="2567"/>
      <c r="G932" s="842"/>
      <c r="H932" s="842"/>
      <c r="I932" s="2"/>
      <c r="J932" s="2"/>
      <c r="K932" s="2"/>
      <c r="L932" s="842"/>
      <c r="M932" s="2"/>
      <c r="N932" s="2"/>
      <c r="O932" s="2"/>
      <c r="P932" s="2794">
        <v>0.7</v>
      </c>
      <c r="Q932" s="17">
        <v>0.7</v>
      </c>
      <c r="R932" s="17" t="s">
        <v>607</v>
      </c>
      <c r="S932" s="2"/>
      <c r="T932" s="2"/>
      <c r="U932" s="2"/>
      <c r="V932" s="2567"/>
      <c r="W932" s="2567"/>
      <c r="X932" s="2567"/>
      <c r="Y932" s="2567"/>
      <c r="Z932" s="17">
        <v>0.7</v>
      </c>
      <c r="AA932" s="2567"/>
    </row>
    <row r="933" spans="1:27">
      <c r="A933" s="239">
        <v>20</v>
      </c>
      <c r="B933" s="16" t="s">
        <v>12724</v>
      </c>
      <c r="C933" s="17" t="s">
        <v>24996</v>
      </c>
      <c r="D933" s="2567"/>
      <c r="E933" s="17">
        <v>0.73</v>
      </c>
      <c r="F933" s="2567"/>
      <c r="G933" s="842"/>
      <c r="H933" s="842"/>
      <c r="I933" s="2"/>
      <c r="J933" s="2"/>
      <c r="K933" s="2"/>
      <c r="L933" s="842"/>
      <c r="M933" s="2"/>
      <c r="N933" s="2"/>
      <c r="O933" s="2"/>
      <c r="P933" s="2794">
        <v>0.73</v>
      </c>
      <c r="Q933" s="17">
        <v>0.73</v>
      </c>
      <c r="R933" s="17" t="s">
        <v>607</v>
      </c>
      <c r="S933" s="2"/>
      <c r="T933" s="2"/>
      <c r="U933" s="2"/>
      <c r="V933" s="2567"/>
      <c r="W933" s="2567"/>
      <c r="X933" s="2567"/>
      <c r="Y933" s="2567"/>
      <c r="Z933" s="17">
        <v>0.73</v>
      </c>
      <c r="AA933" s="2567"/>
    </row>
    <row r="934" spans="1:27">
      <c r="A934" s="239">
        <v>21</v>
      </c>
      <c r="B934" s="16" t="s">
        <v>24997</v>
      </c>
      <c r="C934" s="17" t="s">
        <v>24998</v>
      </c>
      <c r="D934" s="2567"/>
      <c r="E934" s="17">
        <v>0.42</v>
      </c>
      <c r="F934" s="2567"/>
      <c r="G934" s="842"/>
      <c r="H934" s="842"/>
      <c r="I934" s="2"/>
      <c r="J934" s="2"/>
      <c r="K934" s="2"/>
      <c r="L934" s="842"/>
      <c r="M934" s="2"/>
      <c r="N934" s="2"/>
      <c r="O934" s="2"/>
      <c r="P934" s="2794">
        <v>0.42</v>
      </c>
      <c r="Q934" s="17">
        <v>0.42</v>
      </c>
      <c r="R934" s="17" t="s">
        <v>607</v>
      </c>
      <c r="S934" s="2"/>
      <c r="T934" s="2"/>
      <c r="U934" s="2"/>
      <c r="V934" s="2567"/>
      <c r="W934" s="2567"/>
      <c r="X934" s="2567"/>
      <c r="Y934" s="2567"/>
      <c r="Z934" s="17">
        <v>0.42</v>
      </c>
      <c r="AA934" s="2567"/>
    </row>
    <row r="935" spans="1:27">
      <c r="A935" s="239">
        <v>22</v>
      </c>
      <c r="B935" s="16" t="s">
        <v>58</v>
      </c>
      <c r="C935" s="17" t="s">
        <v>24999</v>
      </c>
      <c r="D935" s="2567"/>
      <c r="E935" s="17">
        <v>0.6</v>
      </c>
      <c r="F935" s="2567"/>
      <c r="G935" s="842"/>
      <c r="H935" s="842"/>
      <c r="I935" s="2"/>
      <c r="J935" s="2"/>
      <c r="K935" s="2"/>
      <c r="L935" s="842"/>
      <c r="M935" s="2"/>
      <c r="N935" s="2"/>
      <c r="O935" s="2"/>
      <c r="P935" s="2794">
        <v>0.6</v>
      </c>
      <c r="Q935" s="17">
        <v>0.6</v>
      </c>
      <c r="R935" s="17" t="s">
        <v>607</v>
      </c>
      <c r="S935" s="2"/>
      <c r="T935" s="2"/>
      <c r="U935" s="2"/>
      <c r="V935" s="2567"/>
      <c r="W935" s="2567"/>
      <c r="X935" s="2567"/>
      <c r="Y935" s="2567"/>
      <c r="Z935" s="17">
        <v>0.6</v>
      </c>
      <c r="AA935" s="2567"/>
    </row>
    <row r="936" spans="1:27" ht="25.5">
      <c r="A936" s="239">
        <v>23</v>
      </c>
      <c r="B936" s="16" t="s">
        <v>25000</v>
      </c>
      <c r="C936" s="17" t="s">
        <v>25001</v>
      </c>
      <c r="D936" s="2567"/>
      <c r="E936" s="17">
        <v>1.2</v>
      </c>
      <c r="F936" s="2567">
        <v>1.2</v>
      </c>
      <c r="G936" s="842"/>
      <c r="H936" s="842">
        <v>1.2</v>
      </c>
      <c r="I936" s="2"/>
      <c r="J936" s="2"/>
      <c r="K936" s="2"/>
      <c r="L936" s="842"/>
      <c r="M936" s="2"/>
      <c r="N936" s="2"/>
      <c r="O936" s="2"/>
      <c r="P936" s="1652"/>
      <c r="Q936" s="2567"/>
      <c r="R936" s="17" t="s">
        <v>607</v>
      </c>
      <c r="S936" s="2"/>
      <c r="T936" s="2"/>
      <c r="U936" s="2"/>
      <c r="V936" s="2567"/>
      <c r="W936" s="2567"/>
      <c r="X936" s="2567"/>
      <c r="Y936" s="2567"/>
      <c r="Z936" s="2567">
        <v>1.2</v>
      </c>
      <c r="AA936" s="2567"/>
    </row>
    <row r="937" spans="1:27">
      <c r="A937" s="239">
        <v>24</v>
      </c>
      <c r="B937" s="16" t="s">
        <v>25002</v>
      </c>
      <c r="C937" s="17" t="s">
        <v>25003</v>
      </c>
      <c r="D937" s="2567"/>
      <c r="E937" s="17">
        <v>0.9</v>
      </c>
      <c r="F937" s="2567"/>
      <c r="G937" s="842"/>
      <c r="H937" s="842"/>
      <c r="I937" s="2"/>
      <c r="J937" s="2"/>
      <c r="K937" s="2"/>
      <c r="L937" s="842"/>
      <c r="M937" s="2"/>
      <c r="N937" s="2"/>
      <c r="O937" s="2"/>
      <c r="P937" s="2794">
        <v>0.9</v>
      </c>
      <c r="Q937" s="17">
        <v>0.9</v>
      </c>
      <c r="R937" s="17" t="s">
        <v>607</v>
      </c>
      <c r="S937" s="2"/>
      <c r="T937" s="2"/>
      <c r="U937" s="2"/>
      <c r="V937" s="2567"/>
      <c r="W937" s="2567"/>
      <c r="X937" s="2567"/>
      <c r="Y937" s="2567"/>
      <c r="Z937" s="2567"/>
      <c r="AA937" s="17">
        <v>0.9</v>
      </c>
    </row>
    <row r="938" spans="1:27">
      <c r="A938" s="239">
        <v>25</v>
      </c>
      <c r="B938" s="16" t="s">
        <v>25004</v>
      </c>
      <c r="C938" s="17" t="s">
        <v>25005</v>
      </c>
      <c r="D938" s="2567"/>
      <c r="E938" s="17">
        <v>0.6</v>
      </c>
      <c r="F938" s="2567"/>
      <c r="G938" s="842"/>
      <c r="H938" s="842"/>
      <c r="I938" s="2"/>
      <c r="J938" s="2"/>
      <c r="K938" s="2"/>
      <c r="L938" s="842"/>
      <c r="M938" s="2"/>
      <c r="N938" s="2"/>
      <c r="O938" s="2"/>
      <c r="P938" s="2794">
        <v>0.6</v>
      </c>
      <c r="Q938" s="17">
        <v>0.6</v>
      </c>
      <c r="R938" s="17" t="s">
        <v>607</v>
      </c>
      <c r="S938" s="2"/>
      <c r="T938" s="2"/>
      <c r="U938" s="2"/>
      <c r="V938" s="2567"/>
      <c r="W938" s="2567"/>
      <c r="X938" s="2567"/>
      <c r="Y938" s="2567"/>
      <c r="Z938" s="2567"/>
      <c r="AA938" s="17">
        <v>0.6</v>
      </c>
    </row>
    <row r="939" spans="1:27">
      <c r="A939" s="239">
        <v>26</v>
      </c>
      <c r="B939" s="16" t="s">
        <v>25006</v>
      </c>
      <c r="C939" s="17" t="s">
        <v>25007</v>
      </c>
      <c r="D939" s="2567"/>
      <c r="E939" s="17">
        <v>1</v>
      </c>
      <c r="F939" s="2567"/>
      <c r="G939" s="842"/>
      <c r="H939" s="842"/>
      <c r="I939" s="2"/>
      <c r="J939" s="2"/>
      <c r="K939" s="2"/>
      <c r="L939" s="842"/>
      <c r="M939" s="2"/>
      <c r="N939" s="2"/>
      <c r="O939" s="2"/>
      <c r="P939" s="2794">
        <v>1</v>
      </c>
      <c r="Q939" s="17">
        <v>1</v>
      </c>
      <c r="R939" s="17" t="s">
        <v>607</v>
      </c>
      <c r="S939" s="2"/>
      <c r="T939" s="2"/>
      <c r="U939" s="2"/>
      <c r="V939" s="2567"/>
      <c r="W939" s="2567"/>
      <c r="X939" s="2567"/>
      <c r="Y939" s="2567"/>
      <c r="Z939" s="2567"/>
      <c r="AA939" s="17">
        <v>1</v>
      </c>
    </row>
    <row r="940" spans="1:27">
      <c r="A940" s="239">
        <v>27</v>
      </c>
      <c r="B940" s="16" t="s">
        <v>2971</v>
      </c>
      <c r="C940" s="17" t="s">
        <v>25008</v>
      </c>
      <c r="D940" s="2567"/>
      <c r="E940" s="17">
        <v>1</v>
      </c>
      <c r="F940" s="2567"/>
      <c r="G940" s="842"/>
      <c r="H940" s="842"/>
      <c r="I940" s="2"/>
      <c r="J940" s="2"/>
      <c r="K940" s="2"/>
      <c r="L940" s="842"/>
      <c r="M940" s="2"/>
      <c r="N940" s="2"/>
      <c r="O940" s="2"/>
      <c r="P940" s="2794">
        <v>1</v>
      </c>
      <c r="Q940" s="17">
        <v>1</v>
      </c>
      <c r="R940" s="17" t="s">
        <v>607</v>
      </c>
      <c r="S940" s="2"/>
      <c r="T940" s="2"/>
      <c r="U940" s="2"/>
      <c r="V940" s="2567"/>
      <c r="W940" s="2567"/>
      <c r="X940" s="2567"/>
      <c r="Y940" s="2567"/>
      <c r="Z940" s="2567"/>
      <c r="AA940" s="17">
        <v>1</v>
      </c>
    </row>
    <row r="941" spans="1:27">
      <c r="A941" s="239">
        <v>28</v>
      </c>
      <c r="B941" s="16" t="s">
        <v>6081</v>
      </c>
      <c r="C941" s="17" t="s">
        <v>25009</v>
      </c>
      <c r="D941" s="2567"/>
      <c r="E941" s="17">
        <v>0.8</v>
      </c>
      <c r="F941" s="2567"/>
      <c r="G941" s="842"/>
      <c r="H941" s="842"/>
      <c r="I941" s="2"/>
      <c r="J941" s="2"/>
      <c r="K941" s="2"/>
      <c r="L941" s="842"/>
      <c r="M941" s="2"/>
      <c r="N941" s="2"/>
      <c r="O941" s="2"/>
      <c r="P941" s="2794">
        <v>0.8</v>
      </c>
      <c r="Q941" s="17">
        <v>0.8</v>
      </c>
      <c r="R941" s="17" t="s">
        <v>607</v>
      </c>
      <c r="S941" s="2"/>
      <c r="T941" s="2"/>
      <c r="U941" s="2"/>
      <c r="V941" s="2567"/>
      <c r="W941" s="2567"/>
      <c r="X941" s="2567"/>
      <c r="Y941" s="2567"/>
      <c r="Z941" s="2567"/>
      <c r="AA941" s="17">
        <v>0.8</v>
      </c>
    </row>
    <row r="942" spans="1:27">
      <c r="A942" s="239">
        <v>29</v>
      </c>
      <c r="B942" s="16" t="s">
        <v>25010</v>
      </c>
      <c r="C942" s="17" t="s">
        <v>25011</v>
      </c>
      <c r="D942" s="2567"/>
      <c r="E942" s="17">
        <v>0.8</v>
      </c>
      <c r="F942" s="2567"/>
      <c r="G942" s="842"/>
      <c r="H942" s="842"/>
      <c r="I942" s="2"/>
      <c r="J942" s="2"/>
      <c r="K942" s="2"/>
      <c r="L942" s="842"/>
      <c r="M942" s="2"/>
      <c r="N942" s="2"/>
      <c r="O942" s="2"/>
      <c r="P942" s="2794">
        <v>0.8</v>
      </c>
      <c r="Q942" s="17">
        <v>0.8</v>
      </c>
      <c r="R942" s="17" t="s">
        <v>607</v>
      </c>
      <c r="S942" s="2"/>
      <c r="T942" s="2"/>
      <c r="U942" s="2"/>
      <c r="V942" s="2567"/>
      <c r="W942" s="2567"/>
      <c r="X942" s="2567"/>
      <c r="Y942" s="2567"/>
      <c r="Z942" s="2567"/>
      <c r="AA942" s="17">
        <v>0.8</v>
      </c>
    </row>
    <row r="943" spans="1:27">
      <c r="A943" s="239">
        <v>30</v>
      </c>
      <c r="B943" s="16" t="s">
        <v>25012</v>
      </c>
      <c r="C943" s="17" t="s">
        <v>25013</v>
      </c>
      <c r="D943" s="2567"/>
      <c r="E943" s="17">
        <v>0.9</v>
      </c>
      <c r="F943" s="2567"/>
      <c r="G943" s="842"/>
      <c r="H943" s="842"/>
      <c r="I943" s="2"/>
      <c r="J943" s="2"/>
      <c r="K943" s="2"/>
      <c r="L943" s="842"/>
      <c r="M943" s="2"/>
      <c r="N943" s="2"/>
      <c r="O943" s="2"/>
      <c r="P943" s="2794">
        <v>0.9</v>
      </c>
      <c r="Q943" s="17">
        <v>0.9</v>
      </c>
      <c r="R943" s="17" t="s">
        <v>607</v>
      </c>
      <c r="S943" s="2"/>
      <c r="T943" s="2"/>
      <c r="U943" s="2"/>
      <c r="V943" s="2567"/>
      <c r="W943" s="2567"/>
      <c r="X943" s="2567"/>
      <c r="Y943" s="2567"/>
      <c r="Z943" s="2567"/>
      <c r="AA943" s="17">
        <v>0.9</v>
      </c>
    </row>
    <row r="944" spans="1:27">
      <c r="A944" s="239">
        <v>31</v>
      </c>
      <c r="B944" s="16" t="s">
        <v>6160</v>
      </c>
      <c r="C944" s="17" t="s">
        <v>25014</v>
      </c>
      <c r="D944" s="2567"/>
      <c r="E944" s="17">
        <v>1.1000000000000001</v>
      </c>
      <c r="F944" s="2567"/>
      <c r="G944" s="842"/>
      <c r="H944" s="842"/>
      <c r="I944" s="2"/>
      <c r="J944" s="2"/>
      <c r="K944" s="2"/>
      <c r="L944" s="842"/>
      <c r="M944" s="2"/>
      <c r="N944" s="2"/>
      <c r="O944" s="2"/>
      <c r="P944" s="2794">
        <v>1.1000000000000001</v>
      </c>
      <c r="Q944" s="17">
        <v>1.1000000000000001</v>
      </c>
      <c r="R944" s="17" t="s">
        <v>607</v>
      </c>
      <c r="S944" s="2"/>
      <c r="T944" s="2"/>
      <c r="U944" s="2"/>
      <c r="V944" s="2567"/>
      <c r="W944" s="2567"/>
      <c r="X944" s="2567"/>
      <c r="Y944" s="2567"/>
      <c r="Z944" s="2567"/>
      <c r="AA944" s="17">
        <v>1.1000000000000001</v>
      </c>
    </row>
    <row r="945" spans="1:27">
      <c r="A945" s="239">
        <v>32</v>
      </c>
      <c r="B945" s="16" t="s">
        <v>25015</v>
      </c>
      <c r="C945" s="17" t="s">
        <v>25016</v>
      </c>
      <c r="D945" s="2567"/>
      <c r="E945" s="17">
        <v>0.6</v>
      </c>
      <c r="F945" s="2567"/>
      <c r="G945" s="842"/>
      <c r="H945" s="842"/>
      <c r="I945" s="2"/>
      <c r="J945" s="2"/>
      <c r="K945" s="2"/>
      <c r="L945" s="842"/>
      <c r="M945" s="2"/>
      <c r="N945" s="2"/>
      <c r="O945" s="2"/>
      <c r="P945" s="2794">
        <v>0.6</v>
      </c>
      <c r="Q945" s="17">
        <v>0.6</v>
      </c>
      <c r="R945" s="17" t="s">
        <v>607</v>
      </c>
      <c r="S945" s="2"/>
      <c r="T945" s="2"/>
      <c r="U945" s="2"/>
      <c r="V945" s="2567"/>
      <c r="W945" s="2567"/>
      <c r="X945" s="2567"/>
      <c r="Y945" s="2567"/>
      <c r="Z945" s="2567"/>
      <c r="AA945" s="17">
        <v>0.6</v>
      </c>
    </row>
    <row r="946" spans="1:27">
      <c r="A946" s="239">
        <v>33</v>
      </c>
      <c r="B946" s="16" t="s">
        <v>25017</v>
      </c>
      <c r="C946" s="17" t="s">
        <v>25018</v>
      </c>
      <c r="D946" s="2567"/>
      <c r="E946" s="17">
        <v>0.8</v>
      </c>
      <c r="F946" s="2567"/>
      <c r="G946" s="842"/>
      <c r="H946" s="842"/>
      <c r="I946" s="2"/>
      <c r="J946" s="2"/>
      <c r="K946" s="2"/>
      <c r="L946" s="842"/>
      <c r="M946" s="2"/>
      <c r="N946" s="2"/>
      <c r="O946" s="2"/>
      <c r="P946" s="2794">
        <v>0.8</v>
      </c>
      <c r="Q946" s="17">
        <v>0.8</v>
      </c>
      <c r="R946" s="17" t="s">
        <v>607</v>
      </c>
      <c r="S946" s="2"/>
      <c r="T946" s="2"/>
      <c r="U946" s="2"/>
      <c r="V946" s="2567"/>
      <c r="W946" s="2567"/>
      <c r="X946" s="2567"/>
      <c r="Y946" s="2567"/>
      <c r="Z946" s="2567"/>
      <c r="AA946" s="17">
        <v>0.8</v>
      </c>
    </row>
    <row r="947" spans="1:27" ht="23.25" customHeight="1">
      <c r="A947" s="239"/>
      <c r="B947" s="2796" t="s">
        <v>25019</v>
      </c>
      <c r="C947" s="2621"/>
      <c r="D947" s="2621"/>
      <c r="E947" s="2621">
        <f>SUM(E915:E946)</f>
        <v>26.032000000000004</v>
      </c>
      <c r="F947" s="2621">
        <f t="shared" ref="F947:H947" si="125">SUM(F915:F946)</f>
        <v>10.032</v>
      </c>
      <c r="G947" s="2621">
        <f t="shared" si="125"/>
        <v>5.8320000000000007</v>
      </c>
      <c r="H947" s="2621">
        <f t="shared" si="125"/>
        <v>1.2</v>
      </c>
      <c r="I947" s="2670"/>
      <c r="J947" s="2670"/>
      <c r="K947" s="2670"/>
      <c r="L947" s="2621">
        <f t="shared" ref="L947" si="126">SUM(L915:L946)</f>
        <v>3</v>
      </c>
      <c r="M947" s="2670"/>
      <c r="N947" s="2670"/>
      <c r="O947" s="2670"/>
      <c r="P947" s="2621">
        <f t="shared" ref="P947:R947" si="127">SUM(P915:P946)</f>
        <v>16</v>
      </c>
      <c r="Q947" s="2621">
        <f t="shared" si="127"/>
        <v>16</v>
      </c>
      <c r="R947" s="2621">
        <f t="shared" si="127"/>
        <v>0</v>
      </c>
      <c r="S947" s="2670"/>
      <c r="T947" s="2670"/>
      <c r="U947" s="2670"/>
      <c r="V947" s="2621">
        <f t="shared" ref="V947:AA947" si="128">SUM(V915:V946)</f>
        <v>0</v>
      </c>
      <c r="W947" s="2621">
        <f t="shared" si="128"/>
        <v>0</v>
      </c>
      <c r="X947" s="2621">
        <f t="shared" si="128"/>
        <v>0</v>
      </c>
      <c r="Y947" s="2621">
        <f t="shared" si="128"/>
        <v>5.0619999999999994</v>
      </c>
      <c r="Z947" s="2621">
        <f t="shared" si="128"/>
        <v>12.47</v>
      </c>
      <c r="AA947" s="2621">
        <f t="shared" si="128"/>
        <v>8.5</v>
      </c>
    </row>
    <row r="948" spans="1:27" ht="23.25" customHeight="1">
      <c r="A948" s="2803"/>
      <c r="B948" s="2805" t="s">
        <v>4632</v>
      </c>
      <c r="C948" s="2797"/>
      <c r="D948" s="2797"/>
      <c r="E948" s="2797"/>
      <c r="F948" s="2797"/>
      <c r="G948" s="2798"/>
      <c r="H948" s="2798"/>
      <c r="I948" s="2798"/>
      <c r="J948" s="2273"/>
      <c r="K948" s="2273"/>
      <c r="L948" s="2273"/>
      <c r="M948" s="2273"/>
      <c r="N948" s="2273"/>
      <c r="O948" s="2273"/>
      <c r="P948" s="2797"/>
      <c r="Q948" s="2797"/>
      <c r="R948" s="2797"/>
      <c r="S948" s="2273"/>
      <c r="T948" s="2273"/>
      <c r="U948" s="2273"/>
      <c r="V948" s="2797"/>
      <c r="W948" s="2797"/>
      <c r="X948" s="2797"/>
      <c r="Y948" s="2797"/>
      <c r="Z948" s="2797"/>
      <c r="AA948" s="2797"/>
    </row>
    <row r="949" spans="1:27">
      <c r="A949" s="2803">
        <v>1</v>
      </c>
      <c r="B949" s="2799" t="s">
        <v>25020</v>
      </c>
      <c r="C949" s="2797" t="s">
        <v>25021</v>
      </c>
      <c r="D949" s="2797"/>
      <c r="E949" s="2797">
        <v>0.2</v>
      </c>
      <c r="F949" s="2797"/>
      <c r="G949" s="2798"/>
      <c r="H949" s="2798"/>
      <c r="I949" s="2798"/>
      <c r="J949" s="2273"/>
      <c r="K949" s="2273"/>
      <c r="L949" s="2273"/>
      <c r="M949" s="2273"/>
      <c r="N949" s="2273"/>
      <c r="O949" s="2273"/>
      <c r="P949" s="2797">
        <v>0.2</v>
      </c>
      <c r="Q949" s="2797">
        <v>0.2</v>
      </c>
      <c r="R949" s="2797" t="s">
        <v>607</v>
      </c>
      <c r="S949" s="2273"/>
      <c r="T949" s="2273"/>
      <c r="U949" s="2273"/>
      <c r="V949" s="2797"/>
      <c r="W949" s="2797"/>
      <c r="X949" s="2797"/>
      <c r="Y949" s="2797"/>
      <c r="Z949" s="2797"/>
      <c r="AA949" s="2797">
        <v>0.2</v>
      </c>
    </row>
    <row r="950" spans="1:27">
      <c r="A950" s="2803">
        <v>2</v>
      </c>
      <c r="B950" s="2799" t="s">
        <v>25022</v>
      </c>
      <c r="C950" s="2797" t="s">
        <v>25023</v>
      </c>
      <c r="D950" s="2797"/>
      <c r="E950" s="2797">
        <v>0.35</v>
      </c>
      <c r="F950" s="2797"/>
      <c r="G950" s="2798"/>
      <c r="H950" s="2798"/>
      <c r="I950" s="2798"/>
      <c r="J950" s="2273"/>
      <c r="K950" s="2273"/>
      <c r="L950" s="2273"/>
      <c r="M950" s="2273"/>
      <c r="N950" s="2273"/>
      <c r="O950" s="2273"/>
      <c r="P950" s="2797">
        <v>0.35</v>
      </c>
      <c r="Q950" s="2797">
        <v>0.35</v>
      </c>
      <c r="R950" s="2797" t="s">
        <v>607</v>
      </c>
      <c r="S950" s="2273"/>
      <c r="T950" s="2273"/>
      <c r="U950" s="2273"/>
      <c r="V950" s="2797"/>
      <c r="W950" s="2797"/>
      <c r="X950" s="2797"/>
      <c r="Y950" s="2797"/>
      <c r="Z950" s="2797"/>
      <c r="AA950" s="2797">
        <v>0.35</v>
      </c>
    </row>
    <row r="951" spans="1:27">
      <c r="A951" s="2803">
        <v>3</v>
      </c>
      <c r="B951" s="2799" t="s">
        <v>25024</v>
      </c>
      <c r="C951" s="2797" t="s">
        <v>25025</v>
      </c>
      <c r="D951" s="2797"/>
      <c r="E951" s="2797">
        <v>0.3</v>
      </c>
      <c r="F951" s="2797">
        <v>0.3</v>
      </c>
      <c r="G951" s="2798"/>
      <c r="H951" s="2798">
        <v>0.3</v>
      </c>
      <c r="I951" s="2798"/>
      <c r="J951" s="2273"/>
      <c r="K951" s="2273"/>
      <c r="L951" s="2273"/>
      <c r="M951" s="2273"/>
      <c r="N951" s="2273"/>
      <c r="O951" s="2273"/>
      <c r="P951" s="2797">
        <v>0.3</v>
      </c>
      <c r="Q951" s="2797">
        <v>0.3</v>
      </c>
      <c r="R951" s="2797" t="s">
        <v>607</v>
      </c>
      <c r="S951" s="2273"/>
      <c r="T951" s="2273"/>
      <c r="U951" s="2273"/>
      <c r="V951" s="2797"/>
      <c r="W951" s="2797"/>
      <c r="X951" s="2797"/>
      <c r="Y951" s="2797"/>
      <c r="Z951" s="2797"/>
      <c r="AA951" s="2797">
        <v>0.3</v>
      </c>
    </row>
    <row r="952" spans="1:27">
      <c r="A952" s="2803"/>
      <c r="B952" s="2799"/>
      <c r="C952" s="2797"/>
      <c r="D952" s="2797"/>
      <c r="E952" s="2797">
        <v>0.3</v>
      </c>
      <c r="F952" s="2797"/>
      <c r="G952" s="2798"/>
      <c r="H952" s="2798"/>
      <c r="I952" s="2798"/>
      <c r="J952" s="2273"/>
      <c r="K952" s="2273"/>
      <c r="L952" s="2273"/>
      <c r="M952" s="2273"/>
      <c r="N952" s="2273"/>
      <c r="O952" s="2273"/>
      <c r="P952" s="2797"/>
      <c r="Q952" s="2797"/>
      <c r="R952" s="2797" t="s">
        <v>55</v>
      </c>
      <c r="S952" s="2273"/>
      <c r="T952" s="2273"/>
      <c r="U952" s="2273"/>
      <c r="V952" s="2797"/>
      <c r="W952" s="2797"/>
      <c r="X952" s="2797"/>
      <c r="Y952" s="2797"/>
      <c r="Z952" s="2797">
        <v>0.3</v>
      </c>
      <c r="AA952" s="2797"/>
    </row>
    <row r="953" spans="1:27">
      <c r="A953" s="2803">
        <v>4</v>
      </c>
      <c r="B953" s="2799" t="s">
        <v>25026</v>
      </c>
      <c r="C953" s="2797" t="s">
        <v>25027</v>
      </c>
      <c r="D953" s="2797"/>
      <c r="E953" s="2797">
        <v>0.2</v>
      </c>
      <c r="F953" s="2797"/>
      <c r="G953" s="2798"/>
      <c r="H953" s="2798"/>
      <c r="I953" s="2798"/>
      <c r="J953" s="2273"/>
      <c r="K953" s="2273"/>
      <c r="L953" s="2273"/>
      <c r="M953" s="2273"/>
      <c r="N953" s="2273"/>
      <c r="O953" s="2273"/>
      <c r="P953" s="2797">
        <v>0.2</v>
      </c>
      <c r="Q953" s="2797">
        <v>0.2</v>
      </c>
      <c r="R953" s="2797" t="s">
        <v>607</v>
      </c>
      <c r="S953" s="2273"/>
      <c r="T953" s="2273"/>
      <c r="U953" s="2273"/>
      <c r="V953" s="2797"/>
      <c r="W953" s="2797"/>
      <c r="X953" s="2797"/>
      <c r="Y953" s="2797"/>
      <c r="Z953" s="2797"/>
      <c r="AA953" s="2797">
        <v>0.2</v>
      </c>
    </row>
    <row r="954" spans="1:27">
      <c r="A954" s="2803">
        <v>5</v>
      </c>
      <c r="B954" s="2799" t="s">
        <v>25028</v>
      </c>
      <c r="C954" s="2797" t="s">
        <v>25029</v>
      </c>
      <c r="D954" s="2797"/>
      <c r="E954" s="2797">
        <v>0.5</v>
      </c>
      <c r="F954" s="2797"/>
      <c r="G954" s="2798"/>
      <c r="H954" s="2798"/>
      <c r="I954" s="2798"/>
      <c r="J954" s="2273"/>
      <c r="K954" s="2273"/>
      <c r="L954" s="2273"/>
      <c r="M954" s="2273"/>
      <c r="N954" s="2273"/>
      <c r="O954" s="2273"/>
      <c r="P954" s="2797">
        <v>0.5</v>
      </c>
      <c r="Q954" s="2797">
        <v>0.5</v>
      </c>
      <c r="R954" s="2797" t="s">
        <v>607</v>
      </c>
      <c r="S954" s="2273"/>
      <c r="T954" s="2273"/>
      <c r="U954" s="2273"/>
      <c r="V954" s="2797"/>
      <c r="W954" s="2797"/>
      <c r="X954" s="2797"/>
      <c r="Y954" s="2797"/>
      <c r="Z954" s="2797"/>
      <c r="AA954" s="2797">
        <v>0.5</v>
      </c>
    </row>
    <row r="955" spans="1:27">
      <c r="A955" s="2803">
        <v>6</v>
      </c>
      <c r="B955" s="2799" t="s">
        <v>25030</v>
      </c>
      <c r="C955" s="2797" t="s">
        <v>25031</v>
      </c>
      <c r="D955" s="2797"/>
      <c r="E955" s="2797">
        <v>0.4</v>
      </c>
      <c r="F955" s="2797"/>
      <c r="G955" s="2798"/>
      <c r="H955" s="2798"/>
      <c r="I955" s="2798"/>
      <c r="J955" s="2273"/>
      <c r="K955" s="2273"/>
      <c r="L955" s="2273"/>
      <c r="M955" s="2273"/>
      <c r="N955" s="2273"/>
      <c r="O955" s="2273"/>
      <c r="P955" s="2797">
        <v>0.4</v>
      </c>
      <c r="Q955" s="2797">
        <v>0.4</v>
      </c>
      <c r="R955" s="2797" t="s">
        <v>607</v>
      </c>
      <c r="S955" s="2273"/>
      <c r="T955" s="2273"/>
      <c r="U955" s="2273"/>
      <c r="V955" s="2797"/>
      <c r="W955" s="2797"/>
      <c r="X955" s="2797"/>
      <c r="Y955" s="2797"/>
      <c r="Z955" s="2797"/>
      <c r="AA955" s="2797">
        <v>0.4</v>
      </c>
    </row>
    <row r="956" spans="1:27">
      <c r="A956" s="2803">
        <v>7</v>
      </c>
      <c r="B956" s="2799" t="s">
        <v>25032</v>
      </c>
      <c r="C956" s="2797" t="s">
        <v>25033</v>
      </c>
      <c r="D956" s="2797"/>
      <c r="E956" s="2797">
        <v>0.45</v>
      </c>
      <c r="F956" s="2797"/>
      <c r="G956" s="2798"/>
      <c r="H956" s="2798"/>
      <c r="I956" s="2798"/>
      <c r="J956" s="2273"/>
      <c r="K956" s="2273"/>
      <c r="L956" s="2273"/>
      <c r="M956" s="2273"/>
      <c r="N956" s="2273"/>
      <c r="O956" s="2273"/>
      <c r="P956" s="2797">
        <v>0.45</v>
      </c>
      <c r="Q956" s="2797">
        <v>0.45</v>
      </c>
      <c r="R956" s="2797" t="s">
        <v>607</v>
      </c>
      <c r="S956" s="2273"/>
      <c r="T956" s="2273"/>
      <c r="U956" s="2273"/>
      <c r="V956" s="2797"/>
      <c r="W956" s="2797"/>
      <c r="X956" s="2797"/>
      <c r="Y956" s="2797"/>
      <c r="Z956" s="2797"/>
      <c r="AA956" s="2797">
        <v>0.45</v>
      </c>
    </row>
    <row r="957" spans="1:27">
      <c r="A957" s="2803">
        <v>8</v>
      </c>
      <c r="B957" s="2799" t="s">
        <v>25034</v>
      </c>
      <c r="C957" s="2797" t="s">
        <v>25035</v>
      </c>
      <c r="D957" s="2797"/>
      <c r="E957" s="2797">
        <v>0.53</v>
      </c>
      <c r="F957" s="2797"/>
      <c r="G957" s="2798"/>
      <c r="H957" s="2798"/>
      <c r="I957" s="2798"/>
      <c r="J957" s="2273"/>
      <c r="K957" s="2273"/>
      <c r="L957" s="2273"/>
      <c r="M957" s="2273"/>
      <c r="N957" s="2273"/>
      <c r="O957" s="2273"/>
      <c r="P957" s="2797">
        <v>0.53</v>
      </c>
      <c r="Q957" s="2797">
        <v>0.53</v>
      </c>
      <c r="R957" s="2797" t="s">
        <v>607</v>
      </c>
      <c r="S957" s="2273"/>
      <c r="T957" s="2273"/>
      <c r="U957" s="2273"/>
      <c r="V957" s="2797"/>
      <c r="W957" s="2797"/>
      <c r="X957" s="2797"/>
      <c r="Y957" s="2797"/>
      <c r="Z957" s="2797"/>
      <c r="AA957" s="2797">
        <v>0.53</v>
      </c>
    </row>
    <row r="958" spans="1:27">
      <c r="A958" s="2803">
        <v>9</v>
      </c>
      <c r="B958" s="2799" t="s">
        <v>25036</v>
      </c>
      <c r="C958" s="2797" t="s">
        <v>25037</v>
      </c>
      <c r="D958" s="2797"/>
      <c r="E958" s="2797">
        <v>0.2</v>
      </c>
      <c r="F958" s="2797"/>
      <c r="G958" s="2798"/>
      <c r="H958" s="2798"/>
      <c r="I958" s="2798"/>
      <c r="J958" s="2273"/>
      <c r="K958" s="2273"/>
      <c r="L958" s="2273"/>
      <c r="M958" s="2273"/>
      <c r="N958" s="2273"/>
      <c r="O958" s="2273"/>
      <c r="P958" s="2797">
        <v>0.2</v>
      </c>
      <c r="Q958" s="2797">
        <v>0.2</v>
      </c>
      <c r="R958" s="2797" t="s">
        <v>607</v>
      </c>
      <c r="S958" s="2273"/>
      <c r="T958" s="2273"/>
      <c r="U958" s="2273"/>
      <c r="V958" s="2797"/>
      <c r="W958" s="2797"/>
      <c r="X958" s="2797"/>
      <c r="Y958" s="2797"/>
      <c r="Z958" s="2797"/>
      <c r="AA958" s="2797">
        <v>0.2</v>
      </c>
    </row>
    <row r="959" spans="1:27">
      <c r="A959" s="2803">
        <v>10</v>
      </c>
      <c r="B959" s="2799" t="s">
        <v>25038</v>
      </c>
      <c r="C959" s="2797" t="s">
        <v>25039</v>
      </c>
      <c r="D959" s="2797"/>
      <c r="E959" s="2797">
        <v>0.35</v>
      </c>
      <c r="F959" s="2797"/>
      <c r="G959" s="2798"/>
      <c r="H959" s="2798"/>
      <c r="I959" s="2798"/>
      <c r="J959" s="2273"/>
      <c r="K959" s="2273"/>
      <c r="L959" s="2273"/>
      <c r="M959" s="2273"/>
      <c r="N959" s="2273"/>
      <c r="O959" s="2273"/>
      <c r="P959" s="2797">
        <v>0.35</v>
      </c>
      <c r="Q959" s="2797">
        <v>0.35</v>
      </c>
      <c r="R959" s="2797" t="s">
        <v>607</v>
      </c>
      <c r="S959" s="2273"/>
      <c r="T959" s="2273"/>
      <c r="U959" s="2273"/>
      <c r="V959" s="2797"/>
      <c r="W959" s="2797"/>
      <c r="X959" s="2797"/>
      <c r="Y959" s="2797"/>
      <c r="Z959" s="2797"/>
      <c r="AA959" s="2797">
        <v>0.35</v>
      </c>
    </row>
    <row r="960" spans="1:27">
      <c r="A960" s="2803">
        <v>11</v>
      </c>
      <c r="B960" s="2799" t="s">
        <v>5741</v>
      </c>
      <c r="C960" s="2797" t="s">
        <v>25040</v>
      </c>
      <c r="D960" s="2797"/>
      <c r="E960" s="2797">
        <v>0.6</v>
      </c>
      <c r="F960" s="2797"/>
      <c r="G960" s="2798"/>
      <c r="H960" s="2798"/>
      <c r="I960" s="2798"/>
      <c r="J960" s="2273"/>
      <c r="K960" s="2273"/>
      <c r="L960" s="2273"/>
      <c r="M960" s="2273"/>
      <c r="N960" s="2273"/>
      <c r="O960" s="2273"/>
      <c r="P960" s="2797">
        <v>0.6</v>
      </c>
      <c r="Q960" s="2797">
        <v>0.6</v>
      </c>
      <c r="R960" s="2797" t="s">
        <v>607</v>
      </c>
      <c r="S960" s="2273"/>
      <c r="T960" s="2273"/>
      <c r="U960" s="2273"/>
      <c r="V960" s="2797"/>
      <c r="W960" s="2797"/>
      <c r="X960" s="2797"/>
      <c r="Y960" s="2797"/>
      <c r="Z960" s="2797"/>
      <c r="AA960" s="2797">
        <v>0.6</v>
      </c>
    </row>
    <row r="961" spans="1:27">
      <c r="A961" s="2803">
        <v>12</v>
      </c>
      <c r="B961" s="2799" t="s">
        <v>25041</v>
      </c>
      <c r="C961" s="2797" t="s">
        <v>25042</v>
      </c>
      <c r="D961" s="2797"/>
      <c r="E961" s="2797">
        <v>0.45</v>
      </c>
      <c r="F961" s="2797"/>
      <c r="G961" s="2798"/>
      <c r="H961" s="2798"/>
      <c r="I961" s="2798"/>
      <c r="J961" s="2273"/>
      <c r="K961" s="2273"/>
      <c r="L961" s="2273"/>
      <c r="M961" s="2273"/>
      <c r="N961" s="2273"/>
      <c r="O961" s="2273"/>
      <c r="P961" s="2797">
        <v>0.45</v>
      </c>
      <c r="Q961" s="2797">
        <v>0.45</v>
      </c>
      <c r="R961" s="2797" t="s">
        <v>607</v>
      </c>
      <c r="S961" s="2273"/>
      <c r="T961" s="2273"/>
      <c r="U961" s="2273"/>
      <c r="V961" s="2797"/>
      <c r="W961" s="2797"/>
      <c r="X961" s="2797"/>
      <c r="Y961" s="2797"/>
      <c r="Z961" s="2797"/>
      <c r="AA961" s="2797">
        <v>0.45</v>
      </c>
    </row>
    <row r="962" spans="1:27">
      <c r="A962" s="2803">
        <v>13</v>
      </c>
      <c r="B962" s="2799" t="s">
        <v>25043</v>
      </c>
      <c r="C962" s="2797" t="s">
        <v>25044</v>
      </c>
      <c r="D962" s="2797"/>
      <c r="E962" s="2797">
        <v>0.4</v>
      </c>
      <c r="F962" s="2797"/>
      <c r="G962" s="2798"/>
      <c r="H962" s="2798"/>
      <c r="I962" s="2798"/>
      <c r="J962" s="2273"/>
      <c r="K962" s="2273"/>
      <c r="L962" s="2273"/>
      <c r="M962" s="2273"/>
      <c r="N962" s="2273"/>
      <c r="O962" s="2273"/>
      <c r="P962" s="2797">
        <v>0.4</v>
      </c>
      <c r="Q962" s="2797">
        <v>0.4</v>
      </c>
      <c r="R962" s="2797" t="s">
        <v>607</v>
      </c>
      <c r="S962" s="2273"/>
      <c r="T962" s="2273"/>
      <c r="U962" s="2273"/>
      <c r="V962" s="2797"/>
      <c r="W962" s="2797"/>
      <c r="X962" s="2797"/>
      <c r="Y962" s="2797"/>
      <c r="Z962" s="2797"/>
      <c r="AA962" s="2797">
        <v>0.4</v>
      </c>
    </row>
    <row r="963" spans="1:27">
      <c r="A963" s="2803">
        <v>14</v>
      </c>
      <c r="B963" s="2799" t="s">
        <v>1048</v>
      </c>
      <c r="C963" s="2797" t="s">
        <v>25045</v>
      </c>
      <c r="D963" s="2797"/>
      <c r="E963" s="2797">
        <v>0.45</v>
      </c>
      <c r="F963" s="2797"/>
      <c r="G963" s="2798"/>
      <c r="H963" s="2798"/>
      <c r="I963" s="2798"/>
      <c r="J963" s="2273"/>
      <c r="K963" s="2273"/>
      <c r="L963" s="2273"/>
      <c r="M963" s="2273"/>
      <c r="N963" s="2273"/>
      <c r="O963" s="2273"/>
      <c r="P963" s="2797">
        <v>0.45</v>
      </c>
      <c r="Q963" s="2797">
        <v>0.45</v>
      </c>
      <c r="R963" s="2797" t="s">
        <v>607</v>
      </c>
      <c r="S963" s="2273"/>
      <c r="T963" s="2273"/>
      <c r="U963" s="2273"/>
      <c r="V963" s="2797"/>
      <c r="W963" s="2797"/>
      <c r="X963" s="2797"/>
      <c r="Y963" s="2797"/>
      <c r="Z963" s="2797"/>
      <c r="AA963" s="2797">
        <v>0.45</v>
      </c>
    </row>
    <row r="964" spans="1:27">
      <c r="A964" s="2803">
        <v>15</v>
      </c>
      <c r="B964" s="2799" t="s">
        <v>25046</v>
      </c>
      <c r="C964" s="2797" t="s">
        <v>25047</v>
      </c>
      <c r="D964" s="2797"/>
      <c r="E964" s="2797">
        <v>0.3</v>
      </c>
      <c r="F964" s="2797"/>
      <c r="G964" s="2798"/>
      <c r="H964" s="2798"/>
      <c r="I964" s="2798"/>
      <c r="J964" s="2273"/>
      <c r="K964" s="2273"/>
      <c r="L964" s="2273"/>
      <c r="M964" s="2273"/>
      <c r="N964" s="2273"/>
      <c r="O964" s="2273"/>
      <c r="P964" s="2797">
        <v>0.3</v>
      </c>
      <c r="Q964" s="2797">
        <v>0.3</v>
      </c>
      <c r="R964" s="2797" t="s">
        <v>607</v>
      </c>
      <c r="S964" s="2273"/>
      <c r="T964" s="2273"/>
      <c r="U964" s="2273"/>
      <c r="V964" s="2797"/>
      <c r="W964" s="2797"/>
      <c r="X964" s="2797"/>
      <c r="Y964" s="2797"/>
      <c r="Z964" s="2797"/>
      <c r="AA964" s="2797">
        <v>0.3</v>
      </c>
    </row>
    <row r="965" spans="1:27">
      <c r="A965" s="2803">
        <v>16</v>
      </c>
      <c r="B965" s="2799" t="s">
        <v>8096</v>
      </c>
      <c r="C965" s="2797" t="s">
        <v>25048</v>
      </c>
      <c r="D965" s="2797"/>
      <c r="E965" s="2797">
        <v>0.6</v>
      </c>
      <c r="F965" s="2797"/>
      <c r="G965" s="2798"/>
      <c r="H965" s="2798"/>
      <c r="I965" s="2798"/>
      <c r="J965" s="2273"/>
      <c r="K965" s="2273"/>
      <c r="L965" s="2273"/>
      <c r="M965" s="2273"/>
      <c r="N965" s="2273"/>
      <c r="O965" s="2273"/>
      <c r="P965" s="2797">
        <v>0.6</v>
      </c>
      <c r="Q965" s="2797">
        <v>0.6</v>
      </c>
      <c r="R965" s="2797" t="s">
        <v>607</v>
      </c>
      <c r="S965" s="2273"/>
      <c r="T965" s="2273"/>
      <c r="U965" s="2273"/>
      <c r="V965" s="2797"/>
      <c r="W965" s="2797"/>
      <c r="X965" s="2797"/>
      <c r="Y965" s="2797"/>
      <c r="Z965" s="2797"/>
      <c r="AA965" s="2797">
        <v>0.6</v>
      </c>
    </row>
    <row r="966" spans="1:27">
      <c r="A966" s="2803">
        <v>17</v>
      </c>
      <c r="B966" s="2799" t="s">
        <v>25049</v>
      </c>
      <c r="C966" s="2797" t="s">
        <v>25050</v>
      </c>
      <c r="D966" s="2797"/>
      <c r="E966" s="2797">
        <v>0.2</v>
      </c>
      <c r="F966" s="2797"/>
      <c r="G966" s="2798"/>
      <c r="H966" s="2798"/>
      <c r="I966" s="2798"/>
      <c r="J966" s="2273"/>
      <c r="K966" s="2273"/>
      <c r="L966" s="2273"/>
      <c r="M966" s="2273"/>
      <c r="N966" s="2273"/>
      <c r="O966" s="2273"/>
      <c r="P966" s="2797">
        <v>0.2</v>
      </c>
      <c r="Q966" s="2797">
        <v>0.2</v>
      </c>
      <c r="R966" s="2797" t="s">
        <v>607</v>
      </c>
      <c r="S966" s="2273"/>
      <c r="T966" s="2273"/>
      <c r="U966" s="2273"/>
      <c r="V966" s="2797"/>
      <c r="W966" s="2797"/>
      <c r="X966" s="2797"/>
      <c r="Y966" s="2797"/>
      <c r="Z966" s="2797"/>
      <c r="AA966" s="2797">
        <v>0.2</v>
      </c>
    </row>
    <row r="967" spans="1:27">
      <c r="A967" s="2803">
        <v>18</v>
      </c>
      <c r="B967" s="2799" t="s">
        <v>25051</v>
      </c>
      <c r="C967" s="2797" t="s">
        <v>25052</v>
      </c>
      <c r="D967" s="2797"/>
      <c r="E967" s="2797">
        <v>0.4</v>
      </c>
      <c r="F967" s="2797"/>
      <c r="G967" s="2798"/>
      <c r="H967" s="2798"/>
      <c r="I967" s="2798"/>
      <c r="J967" s="2273"/>
      <c r="K967" s="2273"/>
      <c r="L967" s="2273"/>
      <c r="M967" s="2273"/>
      <c r="N967" s="2273"/>
      <c r="O967" s="2273"/>
      <c r="P967" s="2797">
        <v>0.4</v>
      </c>
      <c r="Q967" s="2797">
        <v>0.4</v>
      </c>
      <c r="R967" s="2797" t="s">
        <v>607</v>
      </c>
      <c r="S967" s="2273"/>
      <c r="T967" s="2273"/>
      <c r="U967" s="2273"/>
      <c r="V967" s="2797"/>
      <c r="W967" s="2797"/>
      <c r="X967" s="2797"/>
      <c r="Y967" s="2797"/>
      <c r="Z967" s="2797"/>
      <c r="AA967" s="2797">
        <v>0.4</v>
      </c>
    </row>
    <row r="968" spans="1:27">
      <c r="A968" s="2803">
        <v>19</v>
      </c>
      <c r="B968" s="2799" t="s">
        <v>25053</v>
      </c>
      <c r="C968" s="2797" t="s">
        <v>25054</v>
      </c>
      <c r="D968" s="2797"/>
      <c r="E968" s="2797">
        <v>0.2</v>
      </c>
      <c r="F968" s="2797"/>
      <c r="G968" s="2798"/>
      <c r="H968" s="2798"/>
      <c r="I968" s="2798"/>
      <c r="J968" s="2273"/>
      <c r="K968" s="2273"/>
      <c r="L968" s="2273"/>
      <c r="M968" s="2273"/>
      <c r="N968" s="2273"/>
      <c r="O968" s="2273"/>
      <c r="P968" s="2797">
        <v>0.2</v>
      </c>
      <c r="Q968" s="2797">
        <v>0.2</v>
      </c>
      <c r="R968" s="2797" t="s">
        <v>607</v>
      </c>
      <c r="S968" s="2273"/>
      <c r="T968" s="2273"/>
      <c r="U968" s="2273"/>
      <c r="V968" s="2797"/>
      <c r="W968" s="2797"/>
      <c r="X968" s="2797"/>
      <c r="Y968" s="2797"/>
      <c r="Z968" s="2797"/>
      <c r="AA968" s="2797">
        <v>0.2</v>
      </c>
    </row>
    <row r="969" spans="1:27">
      <c r="A969" s="2803">
        <v>20</v>
      </c>
      <c r="B969" s="2799" t="s">
        <v>25055</v>
      </c>
      <c r="C969" s="2797" t="s">
        <v>25056</v>
      </c>
      <c r="D969" s="2797"/>
      <c r="E969" s="2797">
        <v>0.2</v>
      </c>
      <c r="F969" s="2797"/>
      <c r="G969" s="2798"/>
      <c r="H969" s="2798"/>
      <c r="I969" s="2798"/>
      <c r="J969" s="2273"/>
      <c r="K969" s="2273"/>
      <c r="L969" s="2273"/>
      <c r="M969" s="2273"/>
      <c r="N969" s="2273"/>
      <c r="O969" s="2273"/>
      <c r="P969" s="2797">
        <v>0.2</v>
      </c>
      <c r="Q969" s="2797">
        <v>0.2</v>
      </c>
      <c r="R969" s="2797" t="s">
        <v>607</v>
      </c>
      <c r="S969" s="2273"/>
      <c r="T969" s="2273"/>
      <c r="U969" s="2273"/>
      <c r="V969" s="2797"/>
      <c r="W969" s="2797"/>
      <c r="X969" s="2797"/>
      <c r="Y969" s="2797"/>
      <c r="Z969" s="2797"/>
      <c r="AA969" s="2797">
        <v>0.2</v>
      </c>
    </row>
    <row r="970" spans="1:27">
      <c r="A970" s="2803">
        <v>21</v>
      </c>
      <c r="B970" s="2799" t="s">
        <v>25057</v>
      </c>
      <c r="C970" s="2797" t="s">
        <v>25058</v>
      </c>
      <c r="D970" s="2797"/>
      <c r="E970" s="2797">
        <v>0.25</v>
      </c>
      <c r="F970" s="2797"/>
      <c r="G970" s="2798"/>
      <c r="H970" s="2798"/>
      <c r="I970" s="2798"/>
      <c r="J970" s="2273"/>
      <c r="K970" s="2273"/>
      <c r="L970" s="2273"/>
      <c r="M970" s="2273"/>
      <c r="N970" s="2273"/>
      <c r="O970" s="2273"/>
      <c r="P970" s="2797">
        <v>0.25</v>
      </c>
      <c r="Q970" s="2797">
        <v>0.25</v>
      </c>
      <c r="R970" s="2797" t="s">
        <v>607</v>
      </c>
      <c r="S970" s="2273"/>
      <c r="T970" s="2273"/>
      <c r="U970" s="2273"/>
      <c r="V970" s="2797"/>
      <c r="W970" s="2797"/>
      <c r="X970" s="2797"/>
      <c r="Y970" s="2797"/>
      <c r="Z970" s="2797"/>
      <c r="AA970" s="2797">
        <v>0.25</v>
      </c>
    </row>
    <row r="971" spans="1:27">
      <c r="A971" s="2803">
        <v>22</v>
      </c>
      <c r="B971" s="2799" t="s">
        <v>25059</v>
      </c>
      <c r="C971" s="2797" t="s">
        <v>25060</v>
      </c>
      <c r="D971" s="2797"/>
      <c r="E971" s="2797">
        <v>0.3</v>
      </c>
      <c r="F971" s="2797"/>
      <c r="G971" s="2798"/>
      <c r="H971" s="2798"/>
      <c r="I971" s="2798"/>
      <c r="J971" s="2273"/>
      <c r="K971" s="2273"/>
      <c r="L971" s="2273"/>
      <c r="M971" s="2273"/>
      <c r="N971" s="2273"/>
      <c r="O971" s="2273"/>
      <c r="P971" s="2797">
        <v>0.3</v>
      </c>
      <c r="Q971" s="2797">
        <v>0.3</v>
      </c>
      <c r="R971" s="2797" t="s">
        <v>607</v>
      </c>
      <c r="S971" s="2273"/>
      <c r="T971" s="2273"/>
      <c r="U971" s="2273"/>
      <c r="V971" s="2797"/>
      <c r="W971" s="2797"/>
      <c r="X971" s="2797"/>
      <c r="Y971" s="2797"/>
      <c r="Z971" s="2797"/>
      <c r="AA971" s="2797">
        <v>0.3</v>
      </c>
    </row>
    <row r="972" spans="1:27">
      <c r="A972" s="2803">
        <v>23</v>
      </c>
      <c r="B972" s="2799" t="s">
        <v>25061</v>
      </c>
      <c r="C972" s="2797" t="s">
        <v>25062</v>
      </c>
      <c r="D972" s="2797"/>
      <c r="E972" s="2797">
        <v>0.15</v>
      </c>
      <c r="F972" s="2797"/>
      <c r="G972" s="2798"/>
      <c r="H972" s="2798"/>
      <c r="I972" s="2798"/>
      <c r="J972" s="2273"/>
      <c r="K972" s="2273"/>
      <c r="L972" s="2273"/>
      <c r="M972" s="2273"/>
      <c r="N972" s="2273"/>
      <c r="O972" s="2273"/>
      <c r="P972" s="2797">
        <v>0.15</v>
      </c>
      <c r="Q972" s="2797">
        <v>0.15</v>
      </c>
      <c r="R972" s="2797" t="s">
        <v>607</v>
      </c>
      <c r="S972" s="2273"/>
      <c r="T972" s="2273"/>
      <c r="U972" s="2273"/>
      <c r="V972" s="2797"/>
      <c r="W972" s="2797"/>
      <c r="X972" s="2797"/>
      <c r="Y972" s="2797"/>
      <c r="Z972" s="2797"/>
      <c r="AA972" s="2797">
        <v>0.15</v>
      </c>
    </row>
    <row r="973" spans="1:27">
      <c r="A973" s="2803">
        <v>24</v>
      </c>
      <c r="B973" s="2799" t="s">
        <v>25063</v>
      </c>
      <c r="C973" s="2797" t="s">
        <v>25064</v>
      </c>
      <c r="D973" s="2797"/>
      <c r="E973" s="2797">
        <v>1.45</v>
      </c>
      <c r="F973" s="2797"/>
      <c r="G973" s="2798"/>
      <c r="H973" s="2798"/>
      <c r="I973" s="2798"/>
      <c r="J973" s="2273"/>
      <c r="K973" s="2273"/>
      <c r="L973" s="2273"/>
      <c r="M973" s="2273"/>
      <c r="N973" s="2273"/>
      <c r="O973" s="2273"/>
      <c r="P973" s="2797">
        <v>1.45</v>
      </c>
      <c r="Q973" s="2797">
        <v>1.45</v>
      </c>
      <c r="R973" s="2797" t="s">
        <v>607</v>
      </c>
      <c r="S973" s="2273"/>
      <c r="T973" s="2273"/>
      <c r="U973" s="2273"/>
      <c r="V973" s="2797"/>
      <c r="W973" s="2797"/>
      <c r="X973" s="2797"/>
      <c r="Y973" s="2797"/>
      <c r="Z973" s="2797"/>
      <c r="AA973" s="2797">
        <v>1.45</v>
      </c>
    </row>
    <row r="974" spans="1:27">
      <c r="A974" s="2803">
        <v>25</v>
      </c>
      <c r="B974" s="2799" t="s">
        <v>25065</v>
      </c>
      <c r="C974" s="2797" t="s">
        <v>25066</v>
      </c>
      <c r="D974" s="2797"/>
      <c r="E974" s="2797">
        <v>0.45</v>
      </c>
      <c r="F974" s="2797"/>
      <c r="G974" s="2798"/>
      <c r="H974" s="2798"/>
      <c r="I974" s="2798"/>
      <c r="J974" s="2273"/>
      <c r="K974" s="2273"/>
      <c r="L974" s="2273"/>
      <c r="M974" s="2273"/>
      <c r="N974" s="2273"/>
      <c r="O974" s="2273"/>
      <c r="P974" s="2797">
        <v>0.45</v>
      </c>
      <c r="Q974" s="2797">
        <v>0.45</v>
      </c>
      <c r="R974" s="2797" t="s">
        <v>607</v>
      </c>
      <c r="S974" s="2273"/>
      <c r="T974" s="2273"/>
      <c r="U974" s="2273"/>
      <c r="V974" s="2797"/>
      <c r="W974" s="2797"/>
      <c r="X974" s="2797"/>
      <c r="Y974" s="2797"/>
      <c r="Z974" s="2797"/>
      <c r="AA974" s="2797">
        <v>0.45</v>
      </c>
    </row>
    <row r="975" spans="1:27">
      <c r="A975" s="2803">
        <v>26</v>
      </c>
      <c r="B975" s="2799" t="s">
        <v>25067</v>
      </c>
      <c r="C975" s="2797" t="s">
        <v>25068</v>
      </c>
      <c r="D975" s="2797"/>
      <c r="E975" s="2797">
        <v>0.75</v>
      </c>
      <c r="F975" s="2797"/>
      <c r="G975" s="2798"/>
      <c r="H975" s="2798"/>
      <c r="I975" s="2798"/>
      <c r="J975" s="2273"/>
      <c r="K975" s="2273"/>
      <c r="L975" s="2273"/>
      <c r="M975" s="2273"/>
      <c r="N975" s="2273"/>
      <c r="O975" s="2273"/>
      <c r="P975" s="2797">
        <v>0.75</v>
      </c>
      <c r="Q975" s="2797">
        <v>0.75</v>
      </c>
      <c r="R975" s="2797" t="s">
        <v>607</v>
      </c>
      <c r="S975" s="2273"/>
      <c r="T975" s="2273"/>
      <c r="U975" s="2273"/>
      <c r="V975" s="2797"/>
      <c r="W975" s="2797"/>
      <c r="X975" s="2797"/>
      <c r="Y975" s="2797"/>
      <c r="Z975" s="2797"/>
      <c r="AA975" s="2797">
        <v>0.75</v>
      </c>
    </row>
    <row r="976" spans="1:27">
      <c r="A976" s="2803">
        <v>27</v>
      </c>
      <c r="B976" s="2799" t="s">
        <v>25069</v>
      </c>
      <c r="C976" s="2797" t="s">
        <v>25070</v>
      </c>
      <c r="D976" s="2797"/>
      <c r="E976" s="2797">
        <v>0.35</v>
      </c>
      <c r="F976" s="2797"/>
      <c r="G976" s="2798"/>
      <c r="H976" s="2798"/>
      <c r="I976" s="2798"/>
      <c r="J976" s="2273"/>
      <c r="K976" s="2273"/>
      <c r="L976" s="2273"/>
      <c r="M976" s="2273"/>
      <c r="N976" s="2273"/>
      <c r="O976" s="2273"/>
      <c r="P976" s="2797">
        <v>0.35</v>
      </c>
      <c r="Q976" s="2797">
        <v>0.35</v>
      </c>
      <c r="R976" s="2797" t="s">
        <v>607</v>
      </c>
      <c r="S976" s="2273"/>
      <c r="T976" s="2273"/>
      <c r="U976" s="2273"/>
      <c r="V976" s="2797"/>
      <c r="W976" s="2797"/>
      <c r="X976" s="2797"/>
      <c r="Y976" s="2797"/>
      <c r="Z976" s="2797"/>
      <c r="AA976" s="2797">
        <v>0.35</v>
      </c>
    </row>
    <row r="977" spans="1:27">
      <c r="A977" s="2803">
        <v>28</v>
      </c>
      <c r="B977" s="2799" t="s">
        <v>25071</v>
      </c>
      <c r="C977" s="2797" t="s">
        <v>25072</v>
      </c>
      <c r="D977" s="2797"/>
      <c r="E977" s="2797">
        <v>0.1</v>
      </c>
      <c r="F977" s="2797"/>
      <c r="G977" s="2798"/>
      <c r="H977" s="2798"/>
      <c r="I977" s="2798"/>
      <c r="J977" s="2273"/>
      <c r="K977" s="2273"/>
      <c r="L977" s="2273"/>
      <c r="M977" s="2273"/>
      <c r="N977" s="2273"/>
      <c r="O977" s="2273"/>
      <c r="P977" s="2797">
        <v>0.1</v>
      </c>
      <c r="Q977" s="2797">
        <v>0.1</v>
      </c>
      <c r="R977" s="2797" t="s">
        <v>607</v>
      </c>
      <c r="S977" s="2273"/>
      <c r="T977" s="2273"/>
      <c r="U977" s="2273"/>
      <c r="V977" s="2797"/>
      <c r="W977" s="2797"/>
      <c r="X977" s="2797"/>
      <c r="Y977" s="2797"/>
      <c r="Z977" s="2797"/>
      <c r="AA977" s="2797">
        <v>0.1</v>
      </c>
    </row>
    <row r="978" spans="1:27">
      <c r="A978" s="2803"/>
      <c r="B978" s="2799"/>
      <c r="C978" s="2799"/>
      <c r="D978" s="2797"/>
      <c r="E978" s="2797">
        <v>0.35</v>
      </c>
      <c r="F978" s="2797">
        <v>0.35</v>
      </c>
      <c r="G978" s="2798"/>
      <c r="H978" s="2798">
        <v>0.35</v>
      </c>
      <c r="I978" s="2798"/>
      <c r="J978" s="2273"/>
      <c r="K978" s="2273"/>
      <c r="L978" s="2273"/>
      <c r="M978" s="2273"/>
      <c r="N978" s="2273"/>
      <c r="O978" s="2273"/>
      <c r="P978" s="2797"/>
      <c r="Q978" s="2797"/>
      <c r="R978" s="2797" t="s">
        <v>55</v>
      </c>
      <c r="S978" s="2273"/>
      <c r="T978" s="2273"/>
      <c r="U978" s="2273"/>
      <c r="V978" s="2797"/>
      <c r="W978" s="2797"/>
      <c r="X978" s="2797"/>
      <c r="Y978" s="2797"/>
      <c r="Z978" s="2797">
        <v>0.35</v>
      </c>
      <c r="AA978" s="2797"/>
    </row>
    <row r="979" spans="1:27">
      <c r="A979" s="2803">
        <v>29</v>
      </c>
      <c r="B979" s="2799" t="s">
        <v>25073</v>
      </c>
      <c r="C979" s="2797" t="s">
        <v>25074</v>
      </c>
      <c r="D979" s="2797"/>
      <c r="E979" s="2797">
        <v>0.35</v>
      </c>
      <c r="F979" s="2797"/>
      <c r="G979" s="2798"/>
      <c r="H979" s="2798"/>
      <c r="I979" s="2798"/>
      <c r="J979" s="2273"/>
      <c r="K979" s="2273"/>
      <c r="L979" s="2273"/>
      <c r="M979" s="2273"/>
      <c r="N979" s="2273"/>
      <c r="O979" s="2273"/>
      <c r="P979" s="2797">
        <v>0.35</v>
      </c>
      <c r="Q979" s="2797">
        <v>0.35</v>
      </c>
      <c r="R979" s="2797" t="s">
        <v>607</v>
      </c>
      <c r="S979" s="2273"/>
      <c r="T979" s="2273"/>
      <c r="U979" s="2273"/>
      <c r="V979" s="2797"/>
      <c r="W979" s="2797"/>
      <c r="X979" s="2797"/>
      <c r="Y979" s="2797"/>
      <c r="Z979" s="2797"/>
      <c r="AA979" s="2797">
        <v>0.35</v>
      </c>
    </row>
    <row r="980" spans="1:27">
      <c r="A980" s="2803">
        <v>30</v>
      </c>
      <c r="B980" s="2799" t="s">
        <v>737</v>
      </c>
      <c r="C980" s="2797" t="s">
        <v>25075</v>
      </c>
      <c r="D980" s="2797"/>
      <c r="E980" s="2797">
        <v>0.35</v>
      </c>
      <c r="F980" s="2797"/>
      <c r="G980" s="2798"/>
      <c r="H980" s="2798"/>
      <c r="I980" s="2798"/>
      <c r="J980" s="2273"/>
      <c r="K980" s="2273"/>
      <c r="L980" s="2273"/>
      <c r="M980" s="2273"/>
      <c r="N980" s="2273"/>
      <c r="O980" s="2273"/>
      <c r="P980" s="2797">
        <v>0.35</v>
      </c>
      <c r="Q980" s="2797">
        <v>0.35</v>
      </c>
      <c r="R980" s="2797" t="s">
        <v>607</v>
      </c>
      <c r="S980" s="2273"/>
      <c r="T980" s="2273"/>
      <c r="U980" s="2273"/>
      <c r="V980" s="2797"/>
      <c r="W980" s="2797"/>
      <c r="X980" s="2797"/>
      <c r="Y980" s="2797"/>
      <c r="Z980" s="2797"/>
      <c r="AA980" s="2797">
        <v>0.35</v>
      </c>
    </row>
    <row r="981" spans="1:27">
      <c r="A981" s="2803">
        <v>31</v>
      </c>
      <c r="B981" s="2799" t="s">
        <v>25076</v>
      </c>
      <c r="C981" s="2797" t="s">
        <v>25077</v>
      </c>
      <c r="D981" s="2797"/>
      <c r="E981" s="2797">
        <v>0.45</v>
      </c>
      <c r="F981" s="2797"/>
      <c r="G981" s="2798"/>
      <c r="H981" s="2798"/>
      <c r="I981" s="2798"/>
      <c r="J981" s="2273"/>
      <c r="K981" s="2273"/>
      <c r="L981" s="2273"/>
      <c r="M981" s="2273"/>
      <c r="N981" s="2273"/>
      <c r="O981" s="2273"/>
      <c r="P981" s="2797">
        <v>0.45</v>
      </c>
      <c r="Q981" s="2797">
        <v>0.45</v>
      </c>
      <c r="R981" s="2797" t="s">
        <v>607</v>
      </c>
      <c r="S981" s="2273"/>
      <c r="T981" s="2273"/>
      <c r="U981" s="2273"/>
      <c r="V981" s="2797"/>
      <c r="W981" s="2797"/>
      <c r="X981" s="2797"/>
      <c r="Y981" s="2797"/>
      <c r="Z981" s="2797"/>
      <c r="AA981" s="2797">
        <v>0.45</v>
      </c>
    </row>
    <row r="982" spans="1:27">
      <c r="A982" s="2803">
        <v>32</v>
      </c>
      <c r="B982" s="2799" t="s">
        <v>25078</v>
      </c>
      <c r="C982" s="2797" t="s">
        <v>25079</v>
      </c>
      <c r="D982" s="2797"/>
      <c r="E982" s="2797">
        <v>0.25</v>
      </c>
      <c r="F982" s="2797"/>
      <c r="G982" s="2798"/>
      <c r="H982" s="2798"/>
      <c r="I982" s="2798"/>
      <c r="J982" s="2273"/>
      <c r="K982" s="2273"/>
      <c r="L982" s="2273"/>
      <c r="M982" s="2273"/>
      <c r="N982" s="2273"/>
      <c r="O982" s="2273"/>
      <c r="P982" s="2797">
        <v>0.25</v>
      </c>
      <c r="Q982" s="2797">
        <v>0.25</v>
      </c>
      <c r="R982" s="2797" t="s">
        <v>607</v>
      </c>
      <c r="S982" s="2273"/>
      <c r="T982" s="2273"/>
      <c r="U982" s="2273"/>
      <c r="V982" s="2797"/>
      <c r="W982" s="2797"/>
      <c r="X982" s="2797"/>
      <c r="Y982" s="2797"/>
      <c r="Z982" s="2797"/>
      <c r="AA982" s="2797">
        <v>0.25</v>
      </c>
    </row>
    <row r="983" spans="1:27">
      <c r="A983" s="2803">
        <v>33</v>
      </c>
      <c r="B983" s="2799" t="s">
        <v>25080</v>
      </c>
      <c r="C983" s="2797" t="s">
        <v>25081</v>
      </c>
      <c r="D983" s="2797"/>
      <c r="E983" s="2797">
        <v>0.35</v>
      </c>
      <c r="F983" s="2797"/>
      <c r="G983" s="2798"/>
      <c r="H983" s="2798"/>
      <c r="I983" s="2798"/>
      <c r="J983" s="2273"/>
      <c r="K983" s="2273"/>
      <c r="L983" s="2273"/>
      <c r="M983" s="2273"/>
      <c r="N983" s="2273"/>
      <c r="O983" s="2273"/>
      <c r="P983" s="2797">
        <v>0.35</v>
      </c>
      <c r="Q983" s="2797">
        <v>0.35</v>
      </c>
      <c r="R983" s="2797" t="s">
        <v>607</v>
      </c>
      <c r="S983" s="2273"/>
      <c r="T983" s="2273"/>
      <c r="U983" s="2273"/>
      <c r="V983" s="2797"/>
      <c r="W983" s="2797"/>
      <c r="X983" s="2797"/>
      <c r="Y983" s="2797"/>
      <c r="Z983" s="2797"/>
      <c r="AA983" s="2797">
        <v>0.35</v>
      </c>
    </row>
    <row r="984" spans="1:27">
      <c r="A984" s="2803">
        <v>34</v>
      </c>
      <c r="B984" s="2799" t="s">
        <v>25082</v>
      </c>
      <c r="C984" s="2797" t="s">
        <v>25083</v>
      </c>
      <c r="D984" s="2797"/>
      <c r="E984" s="2797">
        <v>0.35</v>
      </c>
      <c r="F984" s="2797"/>
      <c r="G984" s="2798"/>
      <c r="H984" s="2798"/>
      <c r="I984" s="2798"/>
      <c r="J984" s="2273"/>
      <c r="K984" s="2273"/>
      <c r="L984" s="2273"/>
      <c r="M984" s="2273"/>
      <c r="N984" s="2273"/>
      <c r="O984" s="2273"/>
      <c r="P984" s="2797">
        <v>0.35</v>
      </c>
      <c r="Q984" s="2797">
        <v>0.35</v>
      </c>
      <c r="R984" s="2797" t="s">
        <v>607</v>
      </c>
      <c r="S984" s="2273"/>
      <c r="T984" s="2273"/>
      <c r="U984" s="2273"/>
      <c r="V984" s="2797"/>
      <c r="W984" s="2797"/>
      <c r="X984" s="2797"/>
      <c r="Y984" s="2797"/>
      <c r="Z984" s="2797"/>
      <c r="AA984" s="2797">
        <v>0.35</v>
      </c>
    </row>
    <row r="985" spans="1:27">
      <c r="A985" s="2803">
        <v>35</v>
      </c>
      <c r="B985" s="2799" t="s">
        <v>25084</v>
      </c>
      <c r="C985" s="2797" t="s">
        <v>25085</v>
      </c>
      <c r="D985" s="2797"/>
      <c r="E985" s="2797">
        <v>0.9</v>
      </c>
      <c r="F985" s="2797"/>
      <c r="G985" s="2798"/>
      <c r="H985" s="2798"/>
      <c r="I985" s="2798"/>
      <c r="J985" s="2273"/>
      <c r="K985" s="2273"/>
      <c r="L985" s="2273"/>
      <c r="M985" s="2273"/>
      <c r="N985" s="2273"/>
      <c r="O985" s="2273"/>
      <c r="P985" s="2797">
        <v>0.9</v>
      </c>
      <c r="Q985" s="2797">
        <v>0.9</v>
      </c>
      <c r="R985" s="2797" t="s">
        <v>607</v>
      </c>
      <c r="S985" s="2273"/>
      <c r="T985" s="2273"/>
      <c r="U985" s="2273"/>
      <c r="V985" s="2797"/>
      <c r="W985" s="2797"/>
      <c r="X985" s="2797"/>
      <c r="Y985" s="2797"/>
      <c r="Z985" s="2797"/>
      <c r="AA985" s="2797">
        <v>0.9</v>
      </c>
    </row>
    <row r="986" spans="1:27">
      <c r="A986" s="2803">
        <v>36</v>
      </c>
      <c r="B986" s="2799" t="s">
        <v>25086</v>
      </c>
      <c r="C986" s="2797" t="s">
        <v>25087</v>
      </c>
      <c r="D986" s="2797"/>
      <c r="E986" s="2797">
        <v>0.85</v>
      </c>
      <c r="F986" s="2797"/>
      <c r="G986" s="2798"/>
      <c r="H986" s="2798"/>
      <c r="I986" s="2798"/>
      <c r="J986" s="2273"/>
      <c r="K986" s="2273"/>
      <c r="L986" s="2273"/>
      <c r="M986" s="2273"/>
      <c r="N986" s="2273"/>
      <c r="O986" s="2273"/>
      <c r="P986" s="2797">
        <v>0.85</v>
      </c>
      <c r="Q986" s="2797">
        <v>0.85</v>
      </c>
      <c r="R986" s="2797" t="s">
        <v>607</v>
      </c>
      <c r="S986" s="2273"/>
      <c r="T986" s="2273"/>
      <c r="U986" s="2273"/>
      <c r="V986" s="2797"/>
      <c r="W986" s="2797"/>
      <c r="X986" s="2797"/>
      <c r="Y986" s="2797"/>
      <c r="Z986" s="2797"/>
      <c r="AA986" s="2797">
        <v>0.85</v>
      </c>
    </row>
    <row r="987" spans="1:27">
      <c r="A987" s="2803">
        <v>37</v>
      </c>
      <c r="B987" s="2799" t="s">
        <v>747</v>
      </c>
      <c r="C987" s="2797" t="s">
        <v>25088</v>
      </c>
      <c r="D987" s="2797"/>
      <c r="E987" s="2797">
        <v>0.35</v>
      </c>
      <c r="F987" s="2797"/>
      <c r="G987" s="2798"/>
      <c r="H987" s="2798"/>
      <c r="I987" s="2798"/>
      <c r="J987" s="2273"/>
      <c r="K987" s="2273"/>
      <c r="L987" s="2273"/>
      <c r="M987" s="2273"/>
      <c r="N987" s="2273"/>
      <c r="O987" s="2273"/>
      <c r="P987" s="2797">
        <v>0.35</v>
      </c>
      <c r="Q987" s="2797">
        <v>0.35</v>
      </c>
      <c r="R987" s="2797" t="s">
        <v>607</v>
      </c>
      <c r="S987" s="2273"/>
      <c r="T987" s="2273"/>
      <c r="U987" s="2273"/>
      <c r="V987" s="2797"/>
      <c r="W987" s="2797"/>
      <c r="X987" s="2797"/>
      <c r="Y987" s="2797"/>
      <c r="Z987" s="2797"/>
      <c r="AA987" s="2797">
        <v>0.35</v>
      </c>
    </row>
    <row r="988" spans="1:27">
      <c r="A988" s="2803">
        <v>38</v>
      </c>
      <c r="B988" s="2799" t="s">
        <v>25089</v>
      </c>
      <c r="C988" s="2797" t="s">
        <v>25090</v>
      </c>
      <c r="D988" s="2797"/>
      <c r="E988" s="2797">
        <v>0.3</v>
      </c>
      <c r="F988" s="2797"/>
      <c r="G988" s="2798"/>
      <c r="H988" s="2798"/>
      <c r="I988" s="2798"/>
      <c r="J988" s="2273"/>
      <c r="K988" s="2273"/>
      <c r="L988" s="2273"/>
      <c r="M988" s="2273"/>
      <c r="N988" s="2273"/>
      <c r="O988" s="2273"/>
      <c r="P988" s="2797">
        <v>0.3</v>
      </c>
      <c r="Q988" s="2797">
        <v>0.3</v>
      </c>
      <c r="R988" s="2797" t="s">
        <v>607</v>
      </c>
      <c r="S988" s="2273"/>
      <c r="T988" s="2273"/>
      <c r="U988" s="2273"/>
      <c r="V988" s="2797"/>
      <c r="W988" s="2797"/>
      <c r="X988" s="2797"/>
      <c r="Y988" s="2797"/>
      <c r="Z988" s="2797"/>
      <c r="AA988" s="2797">
        <v>0.3</v>
      </c>
    </row>
    <row r="989" spans="1:27">
      <c r="A989" s="2803">
        <v>39</v>
      </c>
      <c r="B989" s="2799" t="s">
        <v>25091</v>
      </c>
      <c r="C989" s="2797" t="s">
        <v>25092</v>
      </c>
      <c r="D989" s="2797"/>
      <c r="E989" s="2797">
        <v>1.45</v>
      </c>
      <c r="F989" s="2797"/>
      <c r="G989" s="2798"/>
      <c r="H989" s="2798"/>
      <c r="I989" s="2798"/>
      <c r="J989" s="2273"/>
      <c r="K989" s="2273"/>
      <c r="L989" s="2273"/>
      <c r="M989" s="2273"/>
      <c r="N989" s="2273"/>
      <c r="O989" s="2273"/>
      <c r="P989" s="2797">
        <v>1.45</v>
      </c>
      <c r="Q989" s="2797">
        <v>1.45</v>
      </c>
      <c r="R989" s="2797" t="s">
        <v>607</v>
      </c>
      <c r="S989" s="2273"/>
      <c r="T989" s="2273"/>
      <c r="U989" s="2273"/>
      <c r="V989" s="2797"/>
      <c r="W989" s="2797"/>
      <c r="X989" s="2797"/>
      <c r="Y989" s="2797"/>
      <c r="Z989" s="2797"/>
      <c r="AA989" s="2797">
        <v>1.45</v>
      </c>
    </row>
    <row r="990" spans="1:27">
      <c r="A990" s="2803">
        <v>40</v>
      </c>
      <c r="B990" s="2799" t="s">
        <v>25093</v>
      </c>
      <c r="C990" s="2797" t="s">
        <v>25094</v>
      </c>
      <c r="D990" s="2797"/>
      <c r="E990" s="2797">
        <v>0.53</v>
      </c>
      <c r="F990" s="2797"/>
      <c r="G990" s="2798"/>
      <c r="H990" s="2798"/>
      <c r="I990" s="2798"/>
      <c r="J990" s="2273"/>
      <c r="K990" s="2273"/>
      <c r="L990" s="2273"/>
      <c r="M990" s="2273"/>
      <c r="N990" s="2273"/>
      <c r="O990" s="2273"/>
      <c r="P990" s="2797">
        <v>0.53</v>
      </c>
      <c r="Q990" s="2797">
        <v>0.53</v>
      </c>
      <c r="R990" s="2797" t="s">
        <v>607</v>
      </c>
      <c r="S990" s="2273"/>
      <c r="T990" s="2273"/>
      <c r="U990" s="2273"/>
      <c r="V990" s="2797"/>
      <c r="W990" s="2797"/>
      <c r="X990" s="2797"/>
      <c r="Y990" s="2797"/>
      <c r="Z990" s="2797"/>
      <c r="AA990" s="2797">
        <v>0.53</v>
      </c>
    </row>
    <row r="991" spans="1:27">
      <c r="A991" s="2803">
        <v>41</v>
      </c>
      <c r="B991" s="2799" t="s">
        <v>25095</v>
      </c>
      <c r="C991" s="2797" t="s">
        <v>25096</v>
      </c>
      <c r="D991" s="2797"/>
      <c r="E991" s="2797">
        <v>0.35</v>
      </c>
      <c r="F991" s="2797"/>
      <c r="G991" s="2798"/>
      <c r="H991" s="2798"/>
      <c r="I991" s="2798"/>
      <c r="J991" s="2273"/>
      <c r="K991" s="2273"/>
      <c r="L991" s="2273"/>
      <c r="M991" s="2273"/>
      <c r="N991" s="2273"/>
      <c r="O991" s="2273"/>
      <c r="P991" s="2797">
        <v>0.35</v>
      </c>
      <c r="Q991" s="2797">
        <v>0.35</v>
      </c>
      <c r="R991" s="2797" t="s">
        <v>607</v>
      </c>
      <c r="S991" s="2273"/>
      <c r="T991" s="2273"/>
      <c r="U991" s="2273"/>
      <c r="V991" s="2797"/>
      <c r="W991" s="2797"/>
      <c r="X991" s="2797"/>
      <c r="Y991" s="2797"/>
      <c r="Z991" s="2797"/>
      <c r="AA991" s="2797">
        <v>0.35</v>
      </c>
    </row>
    <row r="992" spans="1:27">
      <c r="A992" s="2803">
        <v>42</v>
      </c>
      <c r="B992" s="2799" t="s">
        <v>25097</v>
      </c>
      <c r="C992" s="2797" t="s">
        <v>25098</v>
      </c>
      <c r="D992" s="2797"/>
      <c r="E992" s="2797">
        <v>0.2</v>
      </c>
      <c r="F992" s="2797"/>
      <c r="G992" s="2798"/>
      <c r="H992" s="2798"/>
      <c r="I992" s="2798"/>
      <c r="J992" s="2273"/>
      <c r="K992" s="2273"/>
      <c r="L992" s="2273"/>
      <c r="M992" s="2273"/>
      <c r="N992" s="2273"/>
      <c r="O992" s="2273"/>
      <c r="P992" s="2797">
        <v>0.2</v>
      </c>
      <c r="Q992" s="2797">
        <v>0.2</v>
      </c>
      <c r="R992" s="2797" t="s">
        <v>607</v>
      </c>
      <c r="S992" s="2273"/>
      <c r="T992" s="2273"/>
      <c r="U992" s="2273"/>
      <c r="V992" s="2797"/>
      <c r="W992" s="2797"/>
      <c r="X992" s="2797"/>
      <c r="Y992" s="2797"/>
      <c r="Z992" s="2797"/>
      <c r="AA992" s="2797">
        <v>0.2</v>
      </c>
    </row>
    <row r="993" spans="1:27">
      <c r="A993" s="2803">
        <v>43</v>
      </c>
      <c r="B993" s="2799" t="s">
        <v>25099</v>
      </c>
      <c r="C993" s="2797" t="s">
        <v>25100</v>
      </c>
      <c r="D993" s="2797"/>
      <c r="E993" s="2797">
        <v>0.23</v>
      </c>
      <c r="F993" s="2797"/>
      <c r="G993" s="2798"/>
      <c r="H993" s="2798"/>
      <c r="I993" s="2798"/>
      <c r="J993" s="2273"/>
      <c r="K993" s="2273"/>
      <c r="L993" s="2273"/>
      <c r="M993" s="2273"/>
      <c r="N993" s="2273"/>
      <c r="O993" s="2273"/>
      <c r="P993" s="2797">
        <v>0.23</v>
      </c>
      <c r="Q993" s="2797">
        <v>0.23</v>
      </c>
      <c r="R993" s="2797" t="s">
        <v>607</v>
      </c>
      <c r="S993" s="2273"/>
      <c r="T993" s="2273"/>
      <c r="U993" s="2273"/>
      <c r="V993" s="2797"/>
      <c r="W993" s="2797"/>
      <c r="X993" s="2797"/>
      <c r="Y993" s="2797"/>
      <c r="Z993" s="2797"/>
      <c r="AA993" s="2797">
        <v>0.23</v>
      </c>
    </row>
    <row r="994" spans="1:27">
      <c r="A994" s="2803">
        <v>44</v>
      </c>
      <c r="B994" s="2799" t="s">
        <v>18910</v>
      </c>
      <c r="C994" s="2797" t="s">
        <v>25101</v>
      </c>
      <c r="D994" s="2797"/>
      <c r="E994" s="2797">
        <v>0.1</v>
      </c>
      <c r="F994" s="2797"/>
      <c r="G994" s="2798"/>
      <c r="H994" s="2798"/>
      <c r="I994" s="2798"/>
      <c r="J994" s="2273"/>
      <c r="K994" s="2273"/>
      <c r="L994" s="2273"/>
      <c r="M994" s="2273"/>
      <c r="N994" s="2273"/>
      <c r="O994" s="2273"/>
      <c r="P994" s="2797">
        <v>0.1</v>
      </c>
      <c r="Q994" s="2797">
        <v>0.1</v>
      </c>
      <c r="R994" s="2797" t="s">
        <v>607</v>
      </c>
      <c r="S994" s="2273"/>
      <c r="T994" s="2273"/>
      <c r="U994" s="2273"/>
      <c r="V994" s="2797"/>
      <c r="W994" s="2797"/>
      <c r="X994" s="2797"/>
      <c r="Y994" s="2797"/>
      <c r="Z994" s="2797"/>
      <c r="AA994" s="2797">
        <v>0.1</v>
      </c>
    </row>
    <row r="995" spans="1:27">
      <c r="A995" s="2803">
        <v>45</v>
      </c>
      <c r="B995" s="2799" t="s">
        <v>25102</v>
      </c>
      <c r="C995" s="2797" t="s">
        <v>25103</v>
      </c>
      <c r="D995" s="2797"/>
      <c r="E995" s="2797">
        <v>0.45</v>
      </c>
      <c r="F995" s="2797"/>
      <c r="G995" s="2798"/>
      <c r="H995" s="2798"/>
      <c r="I995" s="2798"/>
      <c r="J995" s="2273"/>
      <c r="K995" s="2273"/>
      <c r="L995" s="2273"/>
      <c r="M995" s="2273"/>
      <c r="N995" s="2273"/>
      <c r="O995" s="2273"/>
      <c r="P995" s="2797">
        <v>0.45</v>
      </c>
      <c r="Q995" s="2797">
        <v>0.45</v>
      </c>
      <c r="R995" s="2797" t="s">
        <v>607</v>
      </c>
      <c r="S995" s="2273"/>
      <c r="T995" s="2273"/>
      <c r="U995" s="2273"/>
      <c r="V995" s="2797"/>
      <c r="W995" s="2797"/>
      <c r="X995" s="2797"/>
      <c r="Y995" s="2797"/>
      <c r="Z995" s="2797"/>
      <c r="AA995" s="2797">
        <v>0.45</v>
      </c>
    </row>
    <row r="996" spans="1:27">
      <c r="A996" s="2803">
        <v>46</v>
      </c>
      <c r="B996" s="2799" t="s">
        <v>25104</v>
      </c>
      <c r="C996" s="2797" t="s">
        <v>25105</v>
      </c>
      <c r="D996" s="2797"/>
      <c r="E996" s="2797">
        <v>1.63</v>
      </c>
      <c r="F996" s="2797"/>
      <c r="G996" s="2798"/>
      <c r="H996" s="2798"/>
      <c r="I996" s="2798"/>
      <c r="J996" s="2273"/>
      <c r="K996" s="2273"/>
      <c r="L996" s="2273"/>
      <c r="M996" s="2273"/>
      <c r="N996" s="2273"/>
      <c r="O996" s="2273"/>
      <c r="P996" s="2797">
        <v>1.63</v>
      </c>
      <c r="Q996" s="2797">
        <v>1.63</v>
      </c>
      <c r="R996" s="2797" t="s">
        <v>607</v>
      </c>
      <c r="S996" s="2273"/>
      <c r="T996" s="2273"/>
      <c r="U996" s="2273"/>
      <c r="V996" s="2797"/>
      <c r="W996" s="2797"/>
      <c r="X996" s="2797"/>
      <c r="Y996" s="2797"/>
      <c r="Z996" s="2797"/>
      <c r="AA996" s="2797">
        <v>1.63</v>
      </c>
    </row>
    <row r="997" spans="1:27">
      <c r="A997" s="2803">
        <v>47</v>
      </c>
      <c r="B997" s="2799" t="s">
        <v>25106</v>
      </c>
      <c r="C997" s="2797" t="s">
        <v>25107</v>
      </c>
      <c r="D997" s="2797"/>
      <c r="E997" s="2797">
        <v>0.74</v>
      </c>
      <c r="F997" s="2797"/>
      <c r="G997" s="2798"/>
      <c r="H997" s="2798"/>
      <c r="I997" s="2798"/>
      <c r="J997" s="2273"/>
      <c r="K997" s="2273"/>
      <c r="L997" s="2273"/>
      <c r="M997" s="2273"/>
      <c r="N997" s="2273"/>
      <c r="O997" s="2273"/>
      <c r="P997" s="2797">
        <v>0.74</v>
      </c>
      <c r="Q997" s="2797">
        <v>0.74</v>
      </c>
      <c r="R997" s="2797" t="s">
        <v>607</v>
      </c>
      <c r="S997" s="2273"/>
      <c r="T997" s="2273"/>
      <c r="U997" s="2273"/>
      <c r="V997" s="2797"/>
      <c r="W997" s="2797"/>
      <c r="X997" s="2797"/>
      <c r="Y997" s="2797"/>
      <c r="Z997" s="2797"/>
      <c r="AA997" s="2797">
        <v>0.74</v>
      </c>
    </row>
    <row r="998" spans="1:27">
      <c r="A998" s="2803"/>
      <c r="B998" s="2799"/>
      <c r="C998" s="2797"/>
      <c r="D998" s="2797"/>
      <c r="E998" s="2797">
        <v>1</v>
      </c>
      <c r="F998" s="2797">
        <v>1</v>
      </c>
      <c r="G998" s="2798"/>
      <c r="H998" s="2798">
        <v>1</v>
      </c>
      <c r="I998" s="2798"/>
      <c r="J998" s="2273"/>
      <c r="K998" s="2273"/>
      <c r="L998" s="2273"/>
      <c r="M998" s="2273"/>
      <c r="N998" s="2273"/>
      <c r="O998" s="2273"/>
      <c r="P998" s="2797"/>
      <c r="Q998" s="2797"/>
      <c r="R998" s="2797" t="s">
        <v>55</v>
      </c>
      <c r="S998" s="2273"/>
      <c r="T998" s="2273"/>
      <c r="U998" s="2273"/>
      <c r="V998" s="2797"/>
      <c r="W998" s="2797"/>
      <c r="X998" s="2797">
        <v>1</v>
      </c>
      <c r="Y998" s="2797"/>
      <c r="Z998" s="2797"/>
      <c r="AA998" s="2797"/>
    </row>
    <row r="999" spans="1:27">
      <c r="A999" s="2803">
        <v>48</v>
      </c>
      <c r="B999" s="2799" t="s">
        <v>25108</v>
      </c>
      <c r="C999" s="2797" t="s">
        <v>25109</v>
      </c>
      <c r="D999" s="2797"/>
      <c r="E999" s="2797">
        <v>0.7</v>
      </c>
      <c r="F999" s="2797"/>
      <c r="G999" s="2798"/>
      <c r="H999" s="2798"/>
      <c r="I999" s="2798"/>
      <c r="J999" s="2273"/>
      <c r="K999" s="2273"/>
      <c r="L999" s="2273"/>
      <c r="M999" s="2273"/>
      <c r="N999" s="2273"/>
      <c r="O999" s="2273"/>
      <c r="P999" s="2797">
        <v>0.7</v>
      </c>
      <c r="Q999" s="2797">
        <v>0.7</v>
      </c>
      <c r="R999" s="2797" t="s">
        <v>607</v>
      </c>
      <c r="S999" s="2273"/>
      <c r="T999" s="2273"/>
      <c r="U999" s="2273"/>
      <c r="V999" s="2797"/>
      <c r="W999" s="2797"/>
      <c r="X999" s="2797"/>
      <c r="Y999" s="2797"/>
      <c r="Z999" s="2797"/>
      <c r="AA999" s="2797">
        <v>0.7</v>
      </c>
    </row>
    <row r="1000" spans="1:27">
      <c r="A1000" s="2803">
        <v>49</v>
      </c>
      <c r="B1000" s="2799" t="s">
        <v>25110</v>
      </c>
      <c r="C1000" s="2797" t="s">
        <v>25111</v>
      </c>
      <c r="D1000" s="2797"/>
      <c r="E1000" s="2797">
        <v>1.85</v>
      </c>
      <c r="F1000" s="2797"/>
      <c r="G1000" s="2798"/>
      <c r="H1000" s="2798"/>
      <c r="I1000" s="2798"/>
      <c r="J1000" s="2273"/>
      <c r="K1000" s="2273"/>
      <c r="L1000" s="2273"/>
      <c r="M1000" s="2273"/>
      <c r="N1000" s="2273"/>
      <c r="O1000" s="2273"/>
      <c r="P1000" s="2797">
        <v>1.85</v>
      </c>
      <c r="Q1000" s="2797">
        <v>1.85</v>
      </c>
      <c r="R1000" s="2797" t="s">
        <v>607</v>
      </c>
      <c r="S1000" s="2273"/>
      <c r="T1000" s="2273"/>
      <c r="U1000" s="2273"/>
      <c r="V1000" s="2797"/>
      <c r="W1000" s="2797"/>
      <c r="X1000" s="2797"/>
      <c r="Y1000" s="2797"/>
      <c r="Z1000" s="2797"/>
      <c r="AA1000" s="2797">
        <v>1.85</v>
      </c>
    </row>
    <row r="1001" spans="1:27">
      <c r="A1001" s="2803">
        <v>50</v>
      </c>
      <c r="B1001" s="2799" t="s">
        <v>6031</v>
      </c>
      <c r="C1001" s="2797" t="s">
        <v>25112</v>
      </c>
      <c r="D1001" s="2797"/>
      <c r="E1001" s="2797">
        <v>0.45</v>
      </c>
      <c r="F1001" s="2797"/>
      <c r="G1001" s="2798"/>
      <c r="H1001" s="2798"/>
      <c r="I1001" s="2798"/>
      <c r="J1001" s="2273"/>
      <c r="K1001" s="2273"/>
      <c r="L1001" s="2273"/>
      <c r="M1001" s="2273"/>
      <c r="N1001" s="2273"/>
      <c r="O1001" s="2273"/>
      <c r="P1001" s="2797">
        <v>0.45</v>
      </c>
      <c r="Q1001" s="2797">
        <v>0.45</v>
      </c>
      <c r="R1001" s="2797" t="s">
        <v>607</v>
      </c>
      <c r="S1001" s="2273"/>
      <c r="T1001" s="2273"/>
      <c r="U1001" s="2273"/>
      <c r="V1001" s="2797"/>
      <c r="W1001" s="2797"/>
      <c r="X1001" s="2797"/>
      <c r="Y1001" s="2797"/>
      <c r="Z1001" s="2797"/>
      <c r="AA1001" s="2797">
        <v>0.45</v>
      </c>
    </row>
    <row r="1002" spans="1:27">
      <c r="A1002" s="2803">
        <v>51</v>
      </c>
      <c r="B1002" s="2799" t="s">
        <v>25113</v>
      </c>
      <c r="C1002" s="2797" t="s">
        <v>25114</v>
      </c>
      <c r="D1002" s="2799"/>
      <c r="E1002" s="2800">
        <v>0.15</v>
      </c>
      <c r="F1002" s="2797"/>
      <c r="G1002" s="2798"/>
      <c r="H1002" s="2798"/>
      <c r="I1002" s="2798"/>
      <c r="J1002" s="2273"/>
      <c r="K1002" s="2273"/>
      <c r="L1002" s="2273"/>
      <c r="M1002" s="2273"/>
      <c r="N1002" s="2273"/>
      <c r="O1002" s="2273"/>
      <c r="P1002" s="2797">
        <v>0.15</v>
      </c>
      <c r="Q1002" s="2797">
        <v>0.15</v>
      </c>
      <c r="R1002" s="2797" t="s">
        <v>607</v>
      </c>
      <c r="S1002" s="2273"/>
      <c r="T1002" s="2273"/>
      <c r="U1002" s="2273"/>
      <c r="V1002" s="2797"/>
      <c r="W1002" s="2797"/>
      <c r="X1002" s="2797"/>
      <c r="Y1002" s="2797"/>
      <c r="Z1002" s="2797"/>
      <c r="AA1002" s="2797">
        <v>0.15</v>
      </c>
    </row>
    <row r="1003" spans="1:27">
      <c r="A1003" s="2803">
        <v>52</v>
      </c>
      <c r="B1003" s="2799" t="s">
        <v>25115</v>
      </c>
      <c r="C1003" s="2797" t="s">
        <v>25116</v>
      </c>
      <c r="D1003" s="2797"/>
      <c r="E1003" s="2797">
        <v>0.85</v>
      </c>
      <c r="F1003" s="2797"/>
      <c r="G1003" s="2798"/>
      <c r="H1003" s="2798"/>
      <c r="I1003" s="2798"/>
      <c r="J1003" s="2273"/>
      <c r="K1003" s="2273"/>
      <c r="L1003" s="2273"/>
      <c r="M1003" s="2273"/>
      <c r="N1003" s="2273"/>
      <c r="O1003" s="2273"/>
      <c r="P1003" s="2797">
        <v>0.85</v>
      </c>
      <c r="Q1003" s="2797">
        <v>0.85</v>
      </c>
      <c r="R1003" s="2797" t="s">
        <v>607</v>
      </c>
      <c r="S1003" s="2273"/>
      <c r="T1003" s="2273"/>
      <c r="U1003" s="2273"/>
      <c r="V1003" s="2797"/>
      <c r="W1003" s="2797"/>
      <c r="X1003" s="2797"/>
      <c r="Y1003" s="2797"/>
      <c r="Z1003" s="2797"/>
      <c r="AA1003" s="2797">
        <v>0.85</v>
      </c>
    </row>
    <row r="1004" spans="1:27">
      <c r="A1004" s="2803">
        <v>53</v>
      </c>
      <c r="B1004" s="2799" t="s">
        <v>25117</v>
      </c>
      <c r="C1004" s="2797" t="s">
        <v>25118</v>
      </c>
      <c r="D1004" s="2797"/>
      <c r="E1004" s="2797">
        <v>0.5</v>
      </c>
      <c r="F1004" s="2797"/>
      <c r="G1004" s="2798"/>
      <c r="H1004" s="2798"/>
      <c r="I1004" s="2798"/>
      <c r="J1004" s="2273"/>
      <c r="K1004" s="2273"/>
      <c r="L1004" s="2273"/>
      <c r="M1004" s="2273"/>
      <c r="N1004" s="2273"/>
      <c r="O1004" s="2273"/>
      <c r="P1004" s="2797">
        <v>0.5</v>
      </c>
      <c r="Q1004" s="2797">
        <v>0.5</v>
      </c>
      <c r="R1004" s="2797" t="s">
        <v>607</v>
      </c>
      <c r="S1004" s="2273"/>
      <c r="T1004" s="2273"/>
      <c r="U1004" s="2273"/>
      <c r="V1004" s="2797"/>
      <c r="W1004" s="2797"/>
      <c r="X1004" s="2797"/>
      <c r="Y1004" s="2797"/>
      <c r="Z1004" s="2797"/>
      <c r="AA1004" s="2797">
        <v>0.5</v>
      </c>
    </row>
    <row r="1005" spans="1:27">
      <c r="A1005" s="2803">
        <v>54</v>
      </c>
      <c r="B1005" s="2799" t="s">
        <v>6029</v>
      </c>
      <c r="C1005" s="2797" t="s">
        <v>25119</v>
      </c>
      <c r="D1005" s="2797"/>
      <c r="E1005" s="2797">
        <v>0.15</v>
      </c>
      <c r="F1005" s="2797"/>
      <c r="G1005" s="2798"/>
      <c r="H1005" s="2798"/>
      <c r="I1005" s="2798"/>
      <c r="J1005" s="2273"/>
      <c r="K1005" s="2273"/>
      <c r="L1005" s="2273"/>
      <c r="M1005" s="2273"/>
      <c r="N1005" s="2273"/>
      <c r="O1005" s="2273"/>
      <c r="P1005" s="2797">
        <v>0.15</v>
      </c>
      <c r="Q1005" s="2797">
        <v>0.15</v>
      </c>
      <c r="R1005" s="2797" t="s">
        <v>607</v>
      </c>
      <c r="S1005" s="2273"/>
      <c r="T1005" s="2273"/>
      <c r="U1005" s="2273"/>
      <c r="V1005" s="2797"/>
      <c r="W1005" s="2797"/>
      <c r="X1005" s="2797"/>
      <c r="Y1005" s="2797"/>
      <c r="Z1005" s="2797"/>
      <c r="AA1005" s="2797">
        <v>0.15</v>
      </c>
    </row>
    <row r="1006" spans="1:27">
      <c r="A1006" s="2803">
        <v>55</v>
      </c>
      <c r="B1006" s="2799" t="s">
        <v>7499</v>
      </c>
      <c r="C1006" s="2797" t="s">
        <v>25120</v>
      </c>
      <c r="D1006" s="2797"/>
      <c r="E1006" s="2797">
        <v>0.35</v>
      </c>
      <c r="F1006" s="2797"/>
      <c r="G1006" s="2798"/>
      <c r="H1006" s="2798"/>
      <c r="I1006" s="2798"/>
      <c r="J1006" s="2273"/>
      <c r="K1006" s="2273"/>
      <c r="L1006" s="2273"/>
      <c r="M1006" s="2273"/>
      <c r="N1006" s="2273"/>
      <c r="O1006" s="2273"/>
      <c r="P1006" s="2797">
        <v>0.35</v>
      </c>
      <c r="Q1006" s="2797">
        <v>0.35</v>
      </c>
      <c r="R1006" s="2797" t="s">
        <v>607</v>
      </c>
      <c r="S1006" s="2273"/>
      <c r="T1006" s="2273"/>
      <c r="U1006" s="2273"/>
      <c r="V1006" s="2797"/>
      <c r="W1006" s="2797"/>
      <c r="X1006" s="2797"/>
      <c r="Y1006" s="2797"/>
      <c r="Z1006" s="2797"/>
      <c r="AA1006" s="2797">
        <v>0.35</v>
      </c>
    </row>
    <row r="1007" spans="1:27">
      <c r="A1007" s="2803">
        <v>56</v>
      </c>
      <c r="B1007" s="2799" t="s">
        <v>25121</v>
      </c>
      <c r="C1007" s="2797" t="s">
        <v>25122</v>
      </c>
      <c r="D1007" s="2797"/>
      <c r="E1007" s="2797">
        <v>0.6</v>
      </c>
      <c r="F1007" s="2797"/>
      <c r="G1007" s="2798"/>
      <c r="H1007" s="2798"/>
      <c r="I1007" s="2798"/>
      <c r="J1007" s="2273"/>
      <c r="K1007" s="2273"/>
      <c r="L1007" s="2273"/>
      <c r="M1007" s="2273"/>
      <c r="N1007" s="2273"/>
      <c r="O1007" s="2273"/>
      <c r="P1007" s="2797">
        <v>0.6</v>
      </c>
      <c r="Q1007" s="2797">
        <v>0.6</v>
      </c>
      <c r="R1007" s="2797" t="s">
        <v>607</v>
      </c>
      <c r="S1007" s="2273"/>
      <c r="T1007" s="2273"/>
      <c r="U1007" s="2273"/>
      <c r="V1007" s="2797"/>
      <c r="W1007" s="2797"/>
      <c r="X1007" s="2797"/>
      <c r="Y1007" s="2797"/>
      <c r="Z1007" s="2797"/>
      <c r="AA1007" s="2797">
        <v>0.6</v>
      </c>
    </row>
    <row r="1008" spans="1:27">
      <c r="A1008" s="2803">
        <v>57</v>
      </c>
      <c r="B1008" s="2799" t="s">
        <v>6971</v>
      </c>
      <c r="C1008" s="2797" t="s">
        <v>25123</v>
      </c>
      <c r="D1008" s="2797"/>
      <c r="E1008" s="2797">
        <v>0.65</v>
      </c>
      <c r="F1008" s="2797"/>
      <c r="G1008" s="2798"/>
      <c r="H1008" s="2798"/>
      <c r="I1008" s="2798"/>
      <c r="J1008" s="2273"/>
      <c r="K1008" s="2273"/>
      <c r="L1008" s="2273"/>
      <c r="M1008" s="2273"/>
      <c r="N1008" s="2273"/>
      <c r="O1008" s="2273"/>
      <c r="P1008" s="2797">
        <v>0.65</v>
      </c>
      <c r="Q1008" s="2797">
        <v>0.65</v>
      </c>
      <c r="R1008" s="2797" t="s">
        <v>607</v>
      </c>
      <c r="S1008" s="2273"/>
      <c r="T1008" s="2273"/>
      <c r="U1008" s="2273"/>
      <c r="V1008" s="2797"/>
      <c r="W1008" s="2797"/>
      <c r="X1008" s="2797"/>
      <c r="Y1008" s="2797"/>
      <c r="Z1008" s="2797"/>
      <c r="AA1008" s="2797">
        <v>0.65</v>
      </c>
    </row>
    <row r="1009" spans="1:27">
      <c r="A1009" s="2803">
        <v>58</v>
      </c>
      <c r="B1009" s="2799" t="s">
        <v>6507</v>
      </c>
      <c r="C1009" s="2797" t="s">
        <v>25124</v>
      </c>
      <c r="D1009" s="2797"/>
      <c r="E1009" s="2797">
        <v>0.2</v>
      </c>
      <c r="F1009" s="2797"/>
      <c r="G1009" s="2798"/>
      <c r="H1009" s="2798"/>
      <c r="I1009" s="2798"/>
      <c r="J1009" s="2273"/>
      <c r="K1009" s="2273"/>
      <c r="L1009" s="2273"/>
      <c r="M1009" s="2273"/>
      <c r="N1009" s="2273"/>
      <c r="O1009" s="2273"/>
      <c r="P1009" s="2797">
        <v>0.2</v>
      </c>
      <c r="Q1009" s="2797">
        <v>0.2</v>
      </c>
      <c r="R1009" s="2797" t="s">
        <v>607</v>
      </c>
      <c r="S1009" s="2273"/>
      <c r="T1009" s="2273"/>
      <c r="U1009" s="2273"/>
      <c r="V1009" s="2797"/>
      <c r="W1009" s="2797"/>
      <c r="X1009" s="2797"/>
      <c r="Y1009" s="2797"/>
      <c r="Z1009" s="2797"/>
      <c r="AA1009" s="2797">
        <v>0.2</v>
      </c>
    </row>
    <row r="1010" spans="1:27">
      <c r="A1010" s="2803">
        <v>59</v>
      </c>
      <c r="B1010" s="2799" t="s">
        <v>25125</v>
      </c>
      <c r="C1010" s="2797" t="s">
        <v>25126</v>
      </c>
      <c r="D1010" s="2797"/>
      <c r="E1010" s="2797">
        <v>0.38</v>
      </c>
      <c r="F1010" s="2797"/>
      <c r="G1010" s="2798"/>
      <c r="H1010" s="2798"/>
      <c r="I1010" s="2798"/>
      <c r="J1010" s="2273"/>
      <c r="K1010" s="2273"/>
      <c r="L1010" s="2273"/>
      <c r="M1010" s="2273"/>
      <c r="N1010" s="2273"/>
      <c r="O1010" s="2273"/>
      <c r="P1010" s="2797">
        <v>0.38</v>
      </c>
      <c r="Q1010" s="2797">
        <v>0.38</v>
      </c>
      <c r="R1010" s="2797" t="s">
        <v>607</v>
      </c>
      <c r="S1010" s="2273"/>
      <c r="T1010" s="2273"/>
      <c r="U1010" s="2273"/>
      <c r="V1010" s="2797"/>
      <c r="W1010" s="2797"/>
      <c r="X1010" s="2797"/>
      <c r="Y1010" s="2797"/>
      <c r="Z1010" s="2797"/>
      <c r="AA1010" s="2797">
        <v>0.38</v>
      </c>
    </row>
    <row r="1011" spans="1:27">
      <c r="A1011" s="2803">
        <v>60</v>
      </c>
      <c r="B1011" s="2799" t="s">
        <v>5791</v>
      </c>
      <c r="C1011" s="2797" t="s">
        <v>25127</v>
      </c>
      <c r="D1011" s="2797"/>
      <c r="E1011" s="2797">
        <v>0.15</v>
      </c>
      <c r="F1011" s="2797"/>
      <c r="G1011" s="2798"/>
      <c r="H1011" s="2798"/>
      <c r="I1011" s="2798"/>
      <c r="J1011" s="2273"/>
      <c r="K1011" s="2273"/>
      <c r="L1011" s="2273"/>
      <c r="M1011" s="2273"/>
      <c r="N1011" s="2273"/>
      <c r="O1011" s="2273"/>
      <c r="P1011" s="2797">
        <v>0.15</v>
      </c>
      <c r="Q1011" s="2797">
        <v>0.15</v>
      </c>
      <c r="R1011" s="2797" t="s">
        <v>607</v>
      </c>
      <c r="S1011" s="2273"/>
      <c r="T1011" s="2273"/>
      <c r="U1011" s="2273"/>
      <c r="V1011" s="2797"/>
      <c r="W1011" s="2797"/>
      <c r="X1011" s="2797"/>
      <c r="Y1011" s="2797"/>
      <c r="Z1011" s="2797"/>
      <c r="AA1011" s="2797">
        <v>0.15</v>
      </c>
    </row>
    <row r="1012" spans="1:27">
      <c r="A1012" s="2803">
        <v>61</v>
      </c>
      <c r="B1012" s="2799" t="s">
        <v>25128</v>
      </c>
      <c r="C1012" s="2797" t="s">
        <v>25129</v>
      </c>
      <c r="D1012" s="2797"/>
      <c r="E1012" s="2797">
        <v>0.3</v>
      </c>
      <c r="F1012" s="2797"/>
      <c r="G1012" s="2798"/>
      <c r="H1012" s="2798"/>
      <c r="I1012" s="2798"/>
      <c r="J1012" s="2273"/>
      <c r="K1012" s="2273"/>
      <c r="L1012" s="2273"/>
      <c r="M1012" s="2273"/>
      <c r="N1012" s="2273"/>
      <c r="O1012" s="2273"/>
      <c r="P1012" s="2797">
        <v>0.3</v>
      </c>
      <c r="Q1012" s="2797">
        <v>0.3</v>
      </c>
      <c r="R1012" s="2797" t="s">
        <v>607</v>
      </c>
      <c r="S1012" s="2273"/>
      <c r="T1012" s="2273"/>
      <c r="U1012" s="2273"/>
      <c r="V1012" s="2797"/>
      <c r="W1012" s="2797"/>
      <c r="X1012" s="2797"/>
      <c r="Y1012" s="2797"/>
      <c r="Z1012" s="2797"/>
      <c r="AA1012" s="2797">
        <v>0.3</v>
      </c>
    </row>
    <row r="1013" spans="1:27">
      <c r="A1013" s="2803">
        <v>62</v>
      </c>
      <c r="B1013" s="2799" t="s">
        <v>6521</v>
      </c>
      <c r="C1013" s="2797" t="s">
        <v>25130</v>
      </c>
      <c r="D1013" s="2797"/>
      <c r="E1013" s="2797">
        <v>0.25</v>
      </c>
      <c r="F1013" s="2797"/>
      <c r="G1013" s="2798"/>
      <c r="H1013" s="2798"/>
      <c r="I1013" s="2798"/>
      <c r="J1013" s="2273"/>
      <c r="K1013" s="2273"/>
      <c r="L1013" s="2273"/>
      <c r="M1013" s="2273"/>
      <c r="N1013" s="2273"/>
      <c r="O1013" s="2273"/>
      <c r="P1013" s="2797">
        <v>0.25</v>
      </c>
      <c r="Q1013" s="2797">
        <v>0.25</v>
      </c>
      <c r="R1013" s="2797" t="s">
        <v>607</v>
      </c>
      <c r="S1013" s="2273"/>
      <c r="T1013" s="2273"/>
      <c r="U1013" s="2273"/>
      <c r="V1013" s="2797"/>
      <c r="W1013" s="2797"/>
      <c r="X1013" s="2797"/>
      <c r="Y1013" s="2797"/>
      <c r="Z1013" s="2797"/>
      <c r="AA1013" s="2797">
        <v>0.25</v>
      </c>
    </row>
    <row r="1014" spans="1:27">
      <c r="A1014" s="2803">
        <v>63</v>
      </c>
      <c r="B1014" s="2799" t="s">
        <v>25131</v>
      </c>
      <c r="C1014" s="2797" t="s">
        <v>25132</v>
      </c>
      <c r="D1014" s="2797"/>
      <c r="E1014" s="2797">
        <v>0.1</v>
      </c>
      <c r="F1014" s="2797"/>
      <c r="G1014" s="2798"/>
      <c r="H1014" s="2798"/>
      <c r="I1014" s="2798"/>
      <c r="J1014" s="2273"/>
      <c r="K1014" s="2273"/>
      <c r="L1014" s="2273"/>
      <c r="M1014" s="2273"/>
      <c r="N1014" s="2273"/>
      <c r="O1014" s="2273"/>
      <c r="P1014" s="2797">
        <v>0.1</v>
      </c>
      <c r="Q1014" s="2797">
        <v>0.1</v>
      </c>
      <c r="R1014" s="2797" t="s">
        <v>607</v>
      </c>
      <c r="S1014" s="2273"/>
      <c r="T1014" s="2273"/>
      <c r="U1014" s="2273"/>
      <c r="V1014" s="2797"/>
      <c r="W1014" s="2797"/>
      <c r="X1014" s="2797"/>
      <c r="Y1014" s="2797"/>
      <c r="Z1014" s="2797"/>
      <c r="AA1014" s="2797">
        <v>0.1</v>
      </c>
    </row>
    <row r="1015" spans="1:27">
      <c r="A1015" s="2803">
        <v>64</v>
      </c>
      <c r="B1015" s="2799" t="s">
        <v>25133</v>
      </c>
      <c r="C1015" s="2797" t="s">
        <v>25134</v>
      </c>
      <c r="D1015" s="2797"/>
      <c r="E1015" s="2797">
        <v>0.6</v>
      </c>
      <c r="F1015" s="2797"/>
      <c r="G1015" s="2798"/>
      <c r="H1015" s="2798"/>
      <c r="I1015" s="2798"/>
      <c r="J1015" s="2273"/>
      <c r="K1015" s="2273"/>
      <c r="L1015" s="2273"/>
      <c r="M1015" s="2273"/>
      <c r="N1015" s="2273"/>
      <c r="O1015" s="2273"/>
      <c r="P1015" s="2797">
        <v>0.6</v>
      </c>
      <c r="Q1015" s="2797">
        <v>0.6</v>
      </c>
      <c r="R1015" s="2797" t="s">
        <v>607</v>
      </c>
      <c r="S1015" s="2273"/>
      <c r="T1015" s="2273"/>
      <c r="U1015" s="2273"/>
      <c r="V1015" s="2797"/>
      <c r="W1015" s="2797"/>
      <c r="X1015" s="2797"/>
      <c r="Y1015" s="2797"/>
      <c r="Z1015" s="2797"/>
      <c r="AA1015" s="2797">
        <v>0.6</v>
      </c>
    </row>
    <row r="1016" spans="1:27">
      <c r="A1016" s="2803">
        <v>65</v>
      </c>
      <c r="B1016" s="2799" t="s">
        <v>8135</v>
      </c>
      <c r="C1016" s="2797" t="s">
        <v>25135</v>
      </c>
      <c r="D1016" s="2797"/>
      <c r="E1016" s="2797">
        <v>2.5</v>
      </c>
      <c r="F1016" s="2797"/>
      <c r="G1016" s="2798"/>
      <c r="H1016" s="2798"/>
      <c r="I1016" s="2798"/>
      <c r="J1016" s="2273"/>
      <c r="K1016" s="2273"/>
      <c r="L1016" s="2273"/>
      <c r="M1016" s="2273"/>
      <c r="N1016" s="2273"/>
      <c r="O1016" s="2273"/>
      <c r="P1016" s="2797">
        <v>2.5</v>
      </c>
      <c r="Q1016" s="2797">
        <v>2.5</v>
      </c>
      <c r="R1016" s="2797" t="s">
        <v>607</v>
      </c>
      <c r="S1016" s="2273"/>
      <c r="T1016" s="2273"/>
      <c r="U1016" s="2273"/>
      <c r="V1016" s="2797"/>
      <c r="W1016" s="2797"/>
      <c r="X1016" s="2797"/>
      <c r="Y1016" s="2797"/>
      <c r="Z1016" s="2797"/>
      <c r="AA1016" s="2797">
        <v>2.5</v>
      </c>
    </row>
    <row r="1017" spans="1:27">
      <c r="A1017" s="2803">
        <v>66</v>
      </c>
      <c r="B1017" s="2799" t="s">
        <v>25136</v>
      </c>
      <c r="C1017" s="2797" t="s">
        <v>25137</v>
      </c>
      <c r="D1017" s="2797"/>
      <c r="E1017" s="2797">
        <v>1.2</v>
      </c>
      <c r="F1017" s="2797"/>
      <c r="G1017" s="2798"/>
      <c r="H1017" s="2798"/>
      <c r="I1017" s="2798"/>
      <c r="J1017" s="2273"/>
      <c r="K1017" s="2273"/>
      <c r="L1017" s="2273"/>
      <c r="M1017" s="2273"/>
      <c r="N1017" s="2273"/>
      <c r="O1017" s="2273"/>
      <c r="P1017" s="2797">
        <v>1.2</v>
      </c>
      <c r="Q1017" s="2797">
        <v>1.2</v>
      </c>
      <c r="R1017" s="2797" t="s">
        <v>607</v>
      </c>
      <c r="S1017" s="2273"/>
      <c r="T1017" s="2273"/>
      <c r="U1017" s="2273"/>
      <c r="V1017" s="2797"/>
      <c r="W1017" s="2797"/>
      <c r="X1017" s="2797"/>
      <c r="Y1017" s="2797"/>
      <c r="Z1017" s="2797"/>
      <c r="AA1017" s="2797">
        <v>1.2</v>
      </c>
    </row>
    <row r="1018" spans="1:27">
      <c r="A1018" s="2803"/>
      <c r="B1018" s="2799"/>
      <c r="C1018" s="2797"/>
      <c r="D1018" s="2797"/>
      <c r="E1018" s="2797">
        <v>0.55000000000000004</v>
      </c>
      <c r="F1018" s="2797">
        <v>0.55000000000000004</v>
      </c>
      <c r="G1018" s="2798"/>
      <c r="H1018" s="2798">
        <v>0.55000000000000004</v>
      </c>
      <c r="I1018" s="2798"/>
      <c r="J1018" s="2273"/>
      <c r="K1018" s="2273"/>
      <c r="L1018" s="2273"/>
      <c r="M1018" s="2273"/>
      <c r="N1018" s="2273"/>
      <c r="O1018" s="2273"/>
      <c r="P1018" s="2797"/>
      <c r="Q1018" s="2797"/>
      <c r="R1018" s="2797" t="s">
        <v>55</v>
      </c>
      <c r="S1018" s="2273"/>
      <c r="T1018" s="2273"/>
      <c r="U1018" s="2273"/>
      <c r="V1018" s="2797"/>
      <c r="W1018" s="2797"/>
      <c r="X1018" s="2797"/>
      <c r="Y1018" s="2797"/>
      <c r="Z1018" s="2797">
        <v>0.55000000000000004</v>
      </c>
      <c r="AA1018" s="2797"/>
    </row>
    <row r="1019" spans="1:27">
      <c r="A1019" s="2803">
        <v>67</v>
      </c>
      <c r="B1019" s="2799" t="s">
        <v>25138</v>
      </c>
      <c r="C1019" s="2797" t="s">
        <v>25139</v>
      </c>
      <c r="D1019" s="2797"/>
      <c r="E1019" s="2797">
        <v>0.6</v>
      </c>
      <c r="F1019" s="2797"/>
      <c r="G1019" s="2798"/>
      <c r="H1019" s="2798"/>
      <c r="I1019" s="2798"/>
      <c r="J1019" s="2273"/>
      <c r="K1019" s="2273"/>
      <c r="L1019" s="2273"/>
      <c r="M1019" s="2273"/>
      <c r="N1019" s="2273"/>
      <c r="O1019" s="2273"/>
      <c r="P1019" s="2797">
        <v>0.6</v>
      </c>
      <c r="Q1019" s="2797">
        <v>0.6</v>
      </c>
      <c r="R1019" s="2797" t="s">
        <v>607</v>
      </c>
      <c r="S1019" s="2273"/>
      <c r="T1019" s="2273"/>
      <c r="U1019" s="2273"/>
      <c r="V1019" s="2797"/>
      <c r="W1019" s="2797"/>
      <c r="X1019" s="2797"/>
      <c r="Y1019" s="2797"/>
      <c r="Z1019" s="2797"/>
      <c r="AA1019" s="2797">
        <v>0.6</v>
      </c>
    </row>
    <row r="1020" spans="1:27">
      <c r="A1020" s="2803">
        <v>68</v>
      </c>
      <c r="B1020" s="2799" t="s">
        <v>25140</v>
      </c>
      <c r="C1020" s="2797" t="s">
        <v>25141</v>
      </c>
      <c r="D1020" s="2797"/>
      <c r="E1020" s="2797">
        <v>0.4</v>
      </c>
      <c r="F1020" s="2797"/>
      <c r="G1020" s="2798"/>
      <c r="H1020" s="2798"/>
      <c r="I1020" s="2798"/>
      <c r="J1020" s="2273"/>
      <c r="K1020" s="2273"/>
      <c r="L1020" s="2273"/>
      <c r="M1020" s="2273"/>
      <c r="N1020" s="2273"/>
      <c r="O1020" s="2273"/>
      <c r="P1020" s="2797">
        <v>0.4</v>
      </c>
      <c r="Q1020" s="2797">
        <v>0.4</v>
      </c>
      <c r="R1020" s="2797" t="s">
        <v>607</v>
      </c>
      <c r="S1020" s="2273"/>
      <c r="T1020" s="2273"/>
      <c r="U1020" s="2273"/>
      <c r="V1020" s="2797"/>
      <c r="W1020" s="2797"/>
      <c r="X1020" s="2797"/>
      <c r="Y1020" s="2797"/>
      <c r="Z1020" s="2797"/>
      <c r="AA1020" s="2797">
        <v>0.4</v>
      </c>
    </row>
    <row r="1021" spans="1:27">
      <c r="A1021" s="2803"/>
      <c r="B1021" s="2799"/>
      <c r="C1021" s="2797"/>
      <c r="D1021" s="2797"/>
      <c r="E1021" s="2797">
        <v>0.7</v>
      </c>
      <c r="F1021" s="2797">
        <v>0.7</v>
      </c>
      <c r="G1021" s="2798"/>
      <c r="H1021" s="2798">
        <v>0.7</v>
      </c>
      <c r="I1021" s="2798"/>
      <c r="J1021" s="2273"/>
      <c r="K1021" s="2273"/>
      <c r="L1021" s="2273"/>
      <c r="M1021" s="2273"/>
      <c r="N1021" s="2273"/>
      <c r="O1021" s="2273"/>
      <c r="P1021" s="2797"/>
      <c r="Q1021" s="2797"/>
      <c r="R1021" s="2797" t="s">
        <v>55</v>
      </c>
      <c r="S1021" s="2273"/>
      <c r="T1021" s="2273"/>
      <c r="U1021" s="2273"/>
      <c r="V1021" s="2797"/>
      <c r="W1021" s="2797"/>
      <c r="X1021" s="2797">
        <v>0.7</v>
      </c>
      <c r="Y1021" s="2797"/>
      <c r="Z1021" s="2797"/>
      <c r="AA1021" s="2797"/>
    </row>
    <row r="1022" spans="1:27">
      <c r="A1022" s="2803">
        <v>69</v>
      </c>
      <c r="B1022" s="2799" t="s">
        <v>25142</v>
      </c>
      <c r="C1022" s="2797" t="s">
        <v>25143</v>
      </c>
      <c r="D1022" s="2797"/>
      <c r="E1022" s="2797">
        <v>0.55000000000000004</v>
      </c>
      <c r="F1022" s="2797"/>
      <c r="G1022" s="2798"/>
      <c r="H1022" s="2798"/>
      <c r="I1022" s="2798"/>
      <c r="J1022" s="2273"/>
      <c r="K1022" s="2273"/>
      <c r="L1022" s="2273"/>
      <c r="M1022" s="2273"/>
      <c r="N1022" s="2273"/>
      <c r="O1022" s="2273"/>
      <c r="P1022" s="2797">
        <v>0.55000000000000004</v>
      </c>
      <c r="Q1022" s="2797">
        <v>0.55000000000000004</v>
      </c>
      <c r="R1022" s="2797" t="s">
        <v>607</v>
      </c>
      <c r="S1022" s="2273"/>
      <c r="T1022" s="2273"/>
      <c r="U1022" s="2273"/>
      <c r="V1022" s="2797"/>
      <c r="W1022" s="2797"/>
      <c r="X1022" s="2797"/>
      <c r="Y1022" s="2797"/>
      <c r="Z1022" s="2797"/>
      <c r="AA1022" s="2797">
        <v>0.55000000000000004</v>
      </c>
    </row>
    <row r="1023" spans="1:27">
      <c r="A1023" s="2803">
        <v>70</v>
      </c>
      <c r="B1023" s="2799" t="s">
        <v>25144</v>
      </c>
      <c r="C1023" s="2797" t="s">
        <v>25145</v>
      </c>
      <c r="D1023" s="2797"/>
      <c r="E1023" s="2797">
        <v>0.2</v>
      </c>
      <c r="F1023" s="2797"/>
      <c r="G1023" s="2798"/>
      <c r="H1023" s="2798"/>
      <c r="I1023" s="2798"/>
      <c r="J1023" s="2273"/>
      <c r="K1023" s="2273"/>
      <c r="L1023" s="2273"/>
      <c r="M1023" s="2273"/>
      <c r="N1023" s="2273"/>
      <c r="O1023" s="2273"/>
      <c r="P1023" s="2797">
        <v>0.2</v>
      </c>
      <c r="Q1023" s="2797">
        <v>0.2</v>
      </c>
      <c r="R1023" s="2797" t="s">
        <v>607</v>
      </c>
      <c r="S1023" s="2273"/>
      <c r="T1023" s="2273"/>
      <c r="U1023" s="2273"/>
      <c r="V1023" s="2797"/>
      <c r="W1023" s="2797"/>
      <c r="X1023" s="2797"/>
      <c r="Y1023" s="2797"/>
      <c r="Z1023" s="2797"/>
      <c r="AA1023" s="2797">
        <v>0.2</v>
      </c>
    </row>
    <row r="1024" spans="1:27">
      <c r="A1024" s="2803">
        <v>71</v>
      </c>
      <c r="B1024" s="2799" t="s">
        <v>25146</v>
      </c>
      <c r="C1024" s="2797" t="s">
        <v>25147</v>
      </c>
      <c r="D1024" s="2797"/>
      <c r="E1024" s="2797">
        <v>0.45</v>
      </c>
      <c r="F1024" s="2797"/>
      <c r="G1024" s="2798"/>
      <c r="H1024" s="2798"/>
      <c r="I1024" s="2798"/>
      <c r="J1024" s="2273"/>
      <c r="K1024" s="2273"/>
      <c r="L1024" s="2273"/>
      <c r="M1024" s="2273"/>
      <c r="N1024" s="2273"/>
      <c r="O1024" s="2273"/>
      <c r="P1024" s="2797">
        <v>0.45</v>
      </c>
      <c r="Q1024" s="2797">
        <v>0.45</v>
      </c>
      <c r="R1024" s="2797" t="s">
        <v>607</v>
      </c>
      <c r="S1024" s="2273"/>
      <c r="T1024" s="2273"/>
      <c r="U1024" s="2273"/>
      <c r="V1024" s="2797"/>
      <c r="W1024" s="2797"/>
      <c r="X1024" s="2797"/>
      <c r="Y1024" s="2797"/>
      <c r="Z1024" s="2797"/>
      <c r="AA1024" s="2797">
        <v>0.45</v>
      </c>
    </row>
    <row r="1025" spans="1:27">
      <c r="A1025" s="2803">
        <v>72</v>
      </c>
      <c r="B1025" s="2799" t="s">
        <v>25148</v>
      </c>
      <c r="C1025" s="2797" t="s">
        <v>25149</v>
      </c>
      <c r="D1025" s="2797"/>
      <c r="E1025" s="2797">
        <v>0.4</v>
      </c>
      <c r="F1025" s="2797"/>
      <c r="G1025" s="2798"/>
      <c r="H1025" s="2798"/>
      <c r="I1025" s="2798"/>
      <c r="J1025" s="2273"/>
      <c r="K1025" s="2273"/>
      <c r="L1025" s="2273"/>
      <c r="M1025" s="2273"/>
      <c r="N1025" s="2273"/>
      <c r="O1025" s="2273"/>
      <c r="P1025" s="2797">
        <v>0.4</v>
      </c>
      <c r="Q1025" s="2797">
        <v>0.4</v>
      </c>
      <c r="R1025" s="2797" t="s">
        <v>607</v>
      </c>
      <c r="S1025" s="2273"/>
      <c r="T1025" s="2273"/>
      <c r="U1025" s="2273"/>
      <c r="V1025" s="2797"/>
      <c r="W1025" s="2797"/>
      <c r="X1025" s="2797"/>
      <c r="Y1025" s="2797"/>
      <c r="Z1025" s="2797"/>
      <c r="AA1025" s="2797">
        <v>0.4</v>
      </c>
    </row>
    <row r="1026" spans="1:27">
      <c r="A1026" s="2803">
        <v>73</v>
      </c>
      <c r="B1026" s="2799" t="s">
        <v>25150</v>
      </c>
      <c r="C1026" s="2797" t="s">
        <v>25151</v>
      </c>
      <c r="D1026" s="2797"/>
      <c r="E1026" s="2797">
        <v>0.7</v>
      </c>
      <c r="F1026" s="2797"/>
      <c r="G1026" s="2798"/>
      <c r="H1026" s="2798"/>
      <c r="I1026" s="2798"/>
      <c r="J1026" s="2273"/>
      <c r="K1026" s="2273"/>
      <c r="L1026" s="2273"/>
      <c r="M1026" s="2273"/>
      <c r="N1026" s="2273"/>
      <c r="O1026" s="2273"/>
      <c r="P1026" s="2797">
        <v>0.7</v>
      </c>
      <c r="Q1026" s="2797">
        <v>0.7</v>
      </c>
      <c r="R1026" s="2797" t="s">
        <v>607</v>
      </c>
      <c r="S1026" s="2273"/>
      <c r="T1026" s="2273"/>
      <c r="U1026" s="2273"/>
      <c r="V1026" s="2797"/>
      <c r="W1026" s="2797"/>
      <c r="X1026" s="2797"/>
      <c r="Y1026" s="2797"/>
      <c r="Z1026" s="2797"/>
      <c r="AA1026" s="2797">
        <v>0.7</v>
      </c>
    </row>
    <row r="1027" spans="1:27">
      <c r="A1027" s="2803">
        <v>74</v>
      </c>
      <c r="B1027" s="2799" t="s">
        <v>25152</v>
      </c>
      <c r="C1027" s="2797" t="s">
        <v>25153</v>
      </c>
      <c r="D1027" s="2797"/>
      <c r="E1027" s="2797">
        <v>0.25</v>
      </c>
      <c r="F1027" s="2797"/>
      <c r="G1027" s="2798"/>
      <c r="H1027" s="2798"/>
      <c r="I1027" s="2798"/>
      <c r="J1027" s="2273"/>
      <c r="K1027" s="2273"/>
      <c r="L1027" s="2273"/>
      <c r="M1027" s="2273"/>
      <c r="N1027" s="2273"/>
      <c r="O1027" s="2273"/>
      <c r="P1027" s="2797">
        <v>0.25</v>
      </c>
      <c r="Q1027" s="2797">
        <v>0.25</v>
      </c>
      <c r="R1027" s="2797" t="s">
        <v>607</v>
      </c>
      <c r="S1027" s="2273"/>
      <c r="T1027" s="2273"/>
      <c r="U1027" s="2273"/>
      <c r="V1027" s="2797"/>
      <c r="W1027" s="2797"/>
      <c r="X1027" s="2797"/>
      <c r="Y1027" s="2797"/>
      <c r="Z1027" s="2797"/>
      <c r="AA1027" s="2797">
        <v>0.25</v>
      </c>
    </row>
    <row r="1028" spans="1:27">
      <c r="A1028" s="2803">
        <v>75</v>
      </c>
      <c r="B1028" s="2799" t="s">
        <v>25152</v>
      </c>
      <c r="C1028" s="2797" t="s">
        <v>25154</v>
      </c>
      <c r="D1028" s="2797"/>
      <c r="E1028" s="2797">
        <v>0.4</v>
      </c>
      <c r="F1028" s="2797"/>
      <c r="G1028" s="2798"/>
      <c r="H1028" s="2798"/>
      <c r="I1028" s="2798"/>
      <c r="J1028" s="2273"/>
      <c r="K1028" s="2273"/>
      <c r="L1028" s="2273"/>
      <c r="M1028" s="2273"/>
      <c r="N1028" s="2273"/>
      <c r="O1028" s="2273"/>
      <c r="P1028" s="2797">
        <v>0.4</v>
      </c>
      <c r="Q1028" s="2797">
        <v>0.4</v>
      </c>
      <c r="R1028" s="2797" t="s">
        <v>607</v>
      </c>
      <c r="S1028" s="2273"/>
      <c r="T1028" s="2273"/>
      <c r="U1028" s="2273"/>
      <c r="V1028" s="2797"/>
      <c r="W1028" s="2797"/>
      <c r="X1028" s="2797"/>
      <c r="Y1028" s="2797"/>
      <c r="Z1028" s="2797"/>
      <c r="AA1028" s="2797">
        <v>0.4</v>
      </c>
    </row>
    <row r="1029" spans="1:27">
      <c r="A1029" s="2803">
        <v>76</v>
      </c>
      <c r="B1029" s="2799" t="s">
        <v>25155</v>
      </c>
      <c r="C1029" s="2797" t="s">
        <v>25156</v>
      </c>
      <c r="D1029" s="2797"/>
      <c r="E1029" s="2797">
        <v>0.35</v>
      </c>
      <c r="F1029" s="2797"/>
      <c r="G1029" s="2798"/>
      <c r="H1029" s="2798"/>
      <c r="I1029" s="2798"/>
      <c r="J1029" s="2273"/>
      <c r="K1029" s="2273"/>
      <c r="L1029" s="2273"/>
      <c r="M1029" s="2273"/>
      <c r="N1029" s="2273"/>
      <c r="O1029" s="2273"/>
      <c r="P1029" s="2797">
        <v>0.35</v>
      </c>
      <c r="Q1029" s="2797">
        <v>0.35</v>
      </c>
      <c r="R1029" s="2797" t="s">
        <v>607</v>
      </c>
      <c r="S1029" s="2273"/>
      <c r="T1029" s="2273"/>
      <c r="U1029" s="2273"/>
      <c r="V1029" s="2797"/>
      <c r="W1029" s="2797"/>
      <c r="X1029" s="2797"/>
      <c r="Y1029" s="2797"/>
      <c r="Z1029" s="2797"/>
      <c r="AA1029" s="2797">
        <v>0.35</v>
      </c>
    </row>
    <row r="1030" spans="1:27">
      <c r="A1030" s="2803">
        <v>77</v>
      </c>
      <c r="B1030" s="2799" t="s">
        <v>15140</v>
      </c>
      <c r="C1030" s="2797" t="s">
        <v>25157</v>
      </c>
      <c r="D1030" s="2797"/>
      <c r="E1030" s="2797">
        <v>0.45</v>
      </c>
      <c r="F1030" s="2797"/>
      <c r="G1030" s="2798"/>
      <c r="H1030" s="2798"/>
      <c r="I1030" s="2798"/>
      <c r="J1030" s="2273"/>
      <c r="K1030" s="2273"/>
      <c r="L1030" s="2273"/>
      <c r="M1030" s="2273"/>
      <c r="N1030" s="2273"/>
      <c r="O1030" s="2273"/>
      <c r="P1030" s="2797">
        <v>0.45</v>
      </c>
      <c r="Q1030" s="2797">
        <v>0.45</v>
      </c>
      <c r="R1030" s="2797" t="s">
        <v>607</v>
      </c>
      <c r="S1030" s="2273"/>
      <c r="T1030" s="2273"/>
      <c r="U1030" s="2273"/>
      <c r="V1030" s="2797"/>
      <c r="W1030" s="2797"/>
      <c r="X1030" s="2797"/>
      <c r="Y1030" s="2797"/>
      <c r="Z1030" s="2797"/>
      <c r="AA1030" s="2797">
        <v>0.45</v>
      </c>
    </row>
    <row r="1031" spans="1:27">
      <c r="A1031" s="2803">
        <v>78</v>
      </c>
      <c r="B1031" s="2799" t="s">
        <v>6025</v>
      </c>
      <c r="C1031" s="2797" t="s">
        <v>25158</v>
      </c>
      <c r="D1031" s="2797"/>
      <c r="E1031" s="2797">
        <v>0.12</v>
      </c>
      <c r="F1031" s="2797"/>
      <c r="G1031" s="2798"/>
      <c r="H1031" s="2798"/>
      <c r="I1031" s="2798"/>
      <c r="J1031" s="2273"/>
      <c r="K1031" s="2273"/>
      <c r="L1031" s="2273"/>
      <c r="M1031" s="2273"/>
      <c r="N1031" s="2273"/>
      <c r="O1031" s="2273"/>
      <c r="P1031" s="2797">
        <v>0.12</v>
      </c>
      <c r="Q1031" s="2797">
        <v>0.12</v>
      </c>
      <c r="R1031" s="2797" t="s">
        <v>607</v>
      </c>
      <c r="S1031" s="2273"/>
      <c r="T1031" s="2273"/>
      <c r="U1031" s="2273"/>
      <c r="V1031" s="2797"/>
      <c r="W1031" s="2797"/>
      <c r="X1031" s="2797"/>
      <c r="Y1031" s="2797"/>
      <c r="Z1031" s="2797"/>
      <c r="AA1031" s="2797">
        <v>0.12</v>
      </c>
    </row>
    <row r="1032" spans="1:27">
      <c r="A1032" s="2803">
        <v>79</v>
      </c>
      <c r="B1032" s="2799" t="s">
        <v>25159</v>
      </c>
      <c r="C1032" s="2797" t="s">
        <v>25160</v>
      </c>
      <c r="D1032" s="2797"/>
      <c r="E1032" s="2797">
        <v>0.1</v>
      </c>
      <c r="F1032" s="2797"/>
      <c r="G1032" s="2798"/>
      <c r="H1032" s="2798"/>
      <c r="I1032" s="2798"/>
      <c r="J1032" s="2273"/>
      <c r="K1032" s="2273"/>
      <c r="L1032" s="2273"/>
      <c r="M1032" s="2273"/>
      <c r="N1032" s="2273"/>
      <c r="O1032" s="2273"/>
      <c r="P1032" s="2797">
        <v>0.1</v>
      </c>
      <c r="Q1032" s="2797">
        <v>0.1</v>
      </c>
      <c r="R1032" s="2797" t="s">
        <v>607</v>
      </c>
      <c r="S1032" s="2273"/>
      <c r="T1032" s="2273"/>
      <c r="U1032" s="2273"/>
      <c r="V1032" s="2797"/>
      <c r="W1032" s="2797"/>
      <c r="X1032" s="2797"/>
      <c r="Y1032" s="2797"/>
      <c r="Z1032" s="2797"/>
      <c r="AA1032" s="2797">
        <v>0.1</v>
      </c>
    </row>
    <row r="1033" spans="1:27">
      <c r="A1033" s="2803">
        <v>80</v>
      </c>
      <c r="B1033" s="2799" t="s">
        <v>25161</v>
      </c>
      <c r="C1033" s="2797" t="s">
        <v>25162</v>
      </c>
      <c r="D1033" s="2797"/>
      <c r="E1033" s="2797">
        <v>1.1000000000000001</v>
      </c>
      <c r="F1033" s="2797"/>
      <c r="G1033" s="2798"/>
      <c r="H1033" s="2798"/>
      <c r="I1033" s="2798"/>
      <c r="J1033" s="2273"/>
      <c r="K1033" s="2273"/>
      <c r="L1033" s="2273"/>
      <c r="M1033" s="2273"/>
      <c r="N1033" s="2273"/>
      <c r="O1033" s="2273"/>
      <c r="P1033" s="2797">
        <v>1.1000000000000001</v>
      </c>
      <c r="Q1033" s="2797">
        <v>1.1000000000000001</v>
      </c>
      <c r="R1033" s="2797" t="s">
        <v>607</v>
      </c>
      <c r="S1033" s="2273"/>
      <c r="T1033" s="2273"/>
      <c r="U1033" s="2273"/>
      <c r="V1033" s="2797"/>
      <c r="W1033" s="2797"/>
      <c r="X1033" s="2797"/>
      <c r="Y1033" s="2797"/>
      <c r="Z1033" s="2797"/>
      <c r="AA1033" s="2797">
        <v>1.1000000000000001</v>
      </c>
    </row>
    <row r="1034" spans="1:27">
      <c r="A1034" s="2803">
        <v>81</v>
      </c>
      <c r="B1034" s="2799" t="s">
        <v>25163</v>
      </c>
      <c r="C1034" s="2797" t="s">
        <v>25164</v>
      </c>
      <c r="D1034" s="2797"/>
      <c r="E1034" s="2797">
        <v>0.2</v>
      </c>
      <c r="F1034" s="2797"/>
      <c r="G1034" s="2798"/>
      <c r="H1034" s="2798"/>
      <c r="I1034" s="2798"/>
      <c r="J1034" s="2273"/>
      <c r="K1034" s="2273"/>
      <c r="L1034" s="2273"/>
      <c r="M1034" s="2273"/>
      <c r="N1034" s="2273"/>
      <c r="O1034" s="2273"/>
      <c r="P1034" s="2797">
        <v>0.2</v>
      </c>
      <c r="Q1034" s="2797">
        <v>0.2</v>
      </c>
      <c r="R1034" s="2797" t="s">
        <v>607</v>
      </c>
      <c r="S1034" s="2273"/>
      <c r="T1034" s="2273"/>
      <c r="U1034" s="2273"/>
      <c r="V1034" s="2797"/>
      <c r="W1034" s="2797"/>
      <c r="X1034" s="2797"/>
      <c r="Y1034" s="2797"/>
      <c r="Z1034" s="2797"/>
      <c r="AA1034" s="2797">
        <v>0.2</v>
      </c>
    </row>
    <row r="1035" spans="1:27">
      <c r="A1035" s="2803">
        <v>82</v>
      </c>
      <c r="B1035" s="2799" t="s">
        <v>25165</v>
      </c>
      <c r="C1035" s="2797" t="s">
        <v>25166</v>
      </c>
      <c r="D1035" s="2797"/>
      <c r="E1035" s="2797">
        <v>0.4</v>
      </c>
      <c r="F1035" s="2797"/>
      <c r="G1035" s="2798"/>
      <c r="H1035" s="2798"/>
      <c r="I1035" s="2798"/>
      <c r="J1035" s="2273"/>
      <c r="K1035" s="2273"/>
      <c r="L1035" s="2273"/>
      <c r="M1035" s="2273"/>
      <c r="N1035" s="2273"/>
      <c r="O1035" s="2273"/>
      <c r="P1035" s="2797">
        <v>0.4</v>
      </c>
      <c r="Q1035" s="2797">
        <v>0.4</v>
      </c>
      <c r="R1035" s="2797" t="s">
        <v>607</v>
      </c>
      <c r="S1035" s="2273"/>
      <c r="T1035" s="2273"/>
      <c r="U1035" s="2273"/>
      <c r="V1035" s="2797"/>
      <c r="W1035" s="2797"/>
      <c r="X1035" s="2797"/>
      <c r="Y1035" s="2797"/>
      <c r="Z1035" s="2797"/>
      <c r="AA1035" s="2797">
        <v>0.4</v>
      </c>
    </row>
    <row r="1036" spans="1:27">
      <c r="A1036" s="2803">
        <v>83</v>
      </c>
      <c r="B1036" s="2799" t="s">
        <v>25167</v>
      </c>
      <c r="C1036" s="2797" t="s">
        <v>25168</v>
      </c>
      <c r="D1036" s="2797"/>
      <c r="E1036" s="2797">
        <v>1.2</v>
      </c>
      <c r="F1036" s="2797"/>
      <c r="G1036" s="2798"/>
      <c r="H1036" s="2798"/>
      <c r="I1036" s="2798"/>
      <c r="J1036" s="2273"/>
      <c r="K1036" s="2273"/>
      <c r="L1036" s="2273"/>
      <c r="M1036" s="2273"/>
      <c r="N1036" s="2273"/>
      <c r="O1036" s="2273"/>
      <c r="P1036" s="2797">
        <v>1.2</v>
      </c>
      <c r="Q1036" s="2797">
        <v>1.2</v>
      </c>
      <c r="R1036" s="2797" t="s">
        <v>607</v>
      </c>
      <c r="S1036" s="2273"/>
      <c r="T1036" s="2273"/>
      <c r="U1036" s="2273"/>
      <c r="V1036" s="2797"/>
      <c r="W1036" s="2797"/>
      <c r="X1036" s="2797"/>
      <c r="Y1036" s="2797"/>
      <c r="Z1036" s="2797"/>
      <c r="AA1036" s="2797">
        <v>1.2</v>
      </c>
    </row>
    <row r="1037" spans="1:27">
      <c r="A1037" s="2803">
        <v>84</v>
      </c>
      <c r="B1037" s="2799" t="s">
        <v>25169</v>
      </c>
      <c r="C1037" s="2797" t="s">
        <v>25170</v>
      </c>
      <c r="D1037" s="2797"/>
      <c r="E1037" s="2797">
        <v>0.55000000000000004</v>
      </c>
      <c r="F1037" s="2797"/>
      <c r="G1037" s="2798"/>
      <c r="H1037" s="2798"/>
      <c r="I1037" s="2798"/>
      <c r="J1037" s="2273"/>
      <c r="K1037" s="2273"/>
      <c r="L1037" s="2273"/>
      <c r="M1037" s="2273"/>
      <c r="N1037" s="2273"/>
      <c r="O1037" s="2273"/>
      <c r="P1037" s="2797">
        <v>0.55000000000000004</v>
      </c>
      <c r="Q1037" s="2797">
        <v>0.55000000000000004</v>
      </c>
      <c r="R1037" s="2797" t="s">
        <v>607</v>
      </c>
      <c r="S1037" s="2273"/>
      <c r="T1037" s="2273"/>
      <c r="U1037" s="2273"/>
      <c r="V1037" s="2797"/>
      <c r="W1037" s="2797"/>
      <c r="X1037" s="2797"/>
      <c r="Y1037" s="2797"/>
      <c r="Z1037" s="2797"/>
      <c r="AA1037" s="2797">
        <v>0.55000000000000004</v>
      </c>
    </row>
    <row r="1038" spans="1:27">
      <c r="A1038" s="2803">
        <v>85</v>
      </c>
      <c r="B1038" s="2799" t="s">
        <v>25171</v>
      </c>
      <c r="C1038" s="2797" t="s">
        <v>25172</v>
      </c>
      <c r="D1038" s="2797"/>
      <c r="E1038" s="2797">
        <v>2.7</v>
      </c>
      <c r="F1038" s="2797"/>
      <c r="G1038" s="2798"/>
      <c r="H1038" s="2798"/>
      <c r="I1038" s="2798"/>
      <c r="J1038" s="2273"/>
      <c r="K1038" s="2273"/>
      <c r="L1038" s="2273"/>
      <c r="M1038" s="2273"/>
      <c r="N1038" s="2273"/>
      <c r="O1038" s="2273"/>
      <c r="P1038" s="2797">
        <v>2.7</v>
      </c>
      <c r="Q1038" s="2797">
        <v>2.7</v>
      </c>
      <c r="R1038" s="2797" t="s">
        <v>607</v>
      </c>
      <c r="S1038" s="2273"/>
      <c r="T1038" s="2273"/>
      <c r="U1038" s="2273"/>
      <c r="V1038" s="2797"/>
      <c r="W1038" s="2797"/>
      <c r="X1038" s="2797"/>
      <c r="Y1038" s="2797"/>
      <c r="Z1038" s="2797"/>
      <c r="AA1038" s="2797">
        <v>2.7</v>
      </c>
    </row>
    <row r="1039" spans="1:27">
      <c r="A1039" s="2803"/>
      <c r="B1039" s="2799"/>
      <c r="C1039" s="2797"/>
      <c r="D1039" s="2797"/>
      <c r="E1039" s="2797">
        <v>2.7</v>
      </c>
      <c r="F1039" s="2797">
        <v>2.7</v>
      </c>
      <c r="G1039" s="2798"/>
      <c r="H1039" s="2798">
        <v>2.7</v>
      </c>
      <c r="I1039" s="2798"/>
      <c r="J1039" s="2273"/>
      <c r="K1039" s="2273"/>
      <c r="L1039" s="2273"/>
      <c r="M1039" s="2273"/>
      <c r="N1039" s="2273"/>
      <c r="O1039" s="2273"/>
      <c r="P1039" s="2797"/>
      <c r="Q1039" s="2797"/>
      <c r="R1039" s="2797" t="s">
        <v>55</v>
      </c>
      <c r="S1039" s="2273"/>
      <c r="T1039" s="2273"/>
      <c r="U1039" s="2273"/>
      <c r="V1039" s="2797"/>
      <c r="W1039" s="2797"/>
      <c r="X1039" s="2797">
        <v>2.7</v>
      </c>
      <c r="Y1039" s="2797"/>
      <c r="Z1039" s="2797"/>
      <c r="AA1039" s="2797"/>
    </row>
    <row r="1040" spans="1:27">
      <c r="A1040" s="2804"/>
      <c r="B1040" s="2801" t="s">
        <v>3384</v>
      </c>
      <c r="C1040" s="2802"/>
      <c r="D1040" s="2802"/>
      <c r="E1040" s="2802">
        <f>SUM(E949:E1039)</f>
        <v>49.910000000000018</v>
      </c>
      <c r="F1040" s="2802">
        <f t="shared" ref="F1040:I1040" si="129">SUM(F949:F1039)</f>
        <v>5.6000000000000005</v>
      </c>
      <c r="G1040" s="2802">
        <f t="shared" si="129"/>
        <v>0</v>
      </c>
      <c r="H1040" s="2802">
        <f t="shared" si="129"/>
        <v>5.6000000000000005</v>
      </c>
      <c r="I1040" s="2802">
        <f t="shared" si="129"/>
        <v>0</v>
      </c>
      <c r="J1040" s="2670"/>
      <c r="K1040" s="2670"/>
      <c r="L1040" s="2670"/>
      <c r="M1040" s="2670"/>
      <c r="N1040" s="2670"/>
      <c r="O1040" s="2670"/>
      <c r="P1040" s="2802">
        <f t="shared" ref="P1040" si="130">SUM(P949:P1039)</f>
        <v>44.310000000000009</v>
      </c>
      <c r="Q1040" s="2802">
        <f t="shared" ref="Q1040:R1040" si="131">SUM(Q949:Q1039)</f>
        <v>44.310000000000009</v>
      </c>
      <c r="R1040" s="2802">
        <f t="shared" si="131"/>
        <v>0</v>
      </c>
      <c r="S1040" s="2670"/>
      <c r="T1040" s="2670"/>
      <c r="U1040" s="2670"/>
      <c r="V1040" s="2802">
        <f t="shared" ref="V1040:AA1040" si="132">SUM(V949:V1039)</f>
        <v>0</v>
      </c>
      <c r="W1040" s="2802">
        <f t="shared" si="132"/>
        <v>0</v>
      </c>
      <c r="X1040" s="2802">
        <f t="shared" si="132"/>
        <v>4.4000000000000004</v>
      </c>
      <c r="Y1040" s="2802">
        <f t="shared" si="132"/>
        <v>0</v>
      </c>
      <c r="Z1040" s="2802">
        <f t="shared" si="132"/>
        <v>1.2</v>
      </c>
      <c r="AA1040" s="2802">
        <f t="shared" si="132"/>
        <v>44.310000000000009</v>
      </c>
    </row>
    <row r="1041" spans="1:27" ht="23.25" customHeight="1">
      <c r="A1041" s="239"/>
      <c r="B1041" s="2811" t="s">
        <v>25173</v>
      </c>
      <c r="C1041" s="2810"/>
      <c r="D1041" s="2810"/>
      <c r="E1041" s="2810"/>
      <c r="F1041" s="2810"/>
      <c r="G1041" s="2810"/>
      <c r="H1041" s="2810"/>
      <c r="I1041" s="2"/>
      <c r="J1041" s="2"/>
      <c r="K1041" s="2"/>
      <c r="L1041" s="2810"/>
      <c r="M1041" s="2"/>
      <c r="N1041" s="2"/>
      <c r="O1041" s="2"/>
      <c r="P1041" s="2810"/>
      <c r="Q1041" s="2810"/>
      <c r="R1041" s="2810"/>
      <c r="S1041" s="2"/>
      <c r="T1041" s="2"/>
      <c r="U1041" s="2"/>
      <c r="V1041" s="2810"/>
      <c r="W1041" s="2810"/>
      <c r="X1041" s="2810"/>
      <c r="Y1041" s="2810"/>
      <c r="Z1041" s="2810"/>
      <c r="AA1041" s="2810"/>
    </row>
    <row r="1042" spans="1:27">
      <c r="A1042" s="239">
        <v>1</v>
      </c>
      <c r="B1042" s="2806" t="s">
        <v>23765</v>
      </c>
      <c r="C1042" s="2807"/>
      <c r="D1042" s="2567"/>
      <c r="E1042" s="2808">
        <v>1.3</v>
      </c>
      <c r="F1042" s="2567"/>
      <c r="G1042" s="2808"/>
      <c r="H1042" s="2808"/>
      <c r="I1042" s="2"/>
      <c r="J1042" s="2"/>
      <c r="K1042" s="2"/>
      <c r="L1042" s="863"/>
      <c r="M1042" s="2"/>
      <c r="N1042" s="2"/>
      <c r="O1042" s="2"/>
      <c r="P1042" s="2808">
        <v>1.3</v>
      </c>
      <c r="Q1042" s="2567">
        <v>1.3</v>
      </c>
      <c r="R1042" s="2567" t="s">
        <v>607</v>
      </c>
      <c r="S1042" s="2"/>
      <c r="T1042" s="2"/>
      <c r="U1042" s="2"/>
      <c r="V1042" s="2567"/>
      <c r="W1042" s="2567"/>
      <c r="X1042" s="2567"/>
      <c r="Y1042" s="2567"/>
      <c r="Z1042" s="2567"/>
      <c r="AA1042" s="2809">
        <v>1.3</v>
      </c>
    </row>
    <row r="1043" spans="1:27">
      <c r="A1043" s="239">
        <v>2</v>
      </c>
      <c r="B1043" s="2806" t="s">
        <v>25174</v>
      </c>
      <c r="C1043" s="2807"/>
      <c r="D1043" s="2567"/>
      <c r="E1043" s="2808">
        <v>0.8</v>
      </c>
      <c r="F1043" s="2567"/>
      <c r="G1043" s="2808"/>
      <c r="H1043" s="2808"/>
      <c r="I1043" s="2"/>
      <c r="J1043" s="2"/>
      <c r="K1043" s="2"/>
      <c r="L1043" s="863"/>
      <c r="M1043" s="2"/>
      <c r="N1043" s="2"/>
      <c r="O1043" s="2"/>
      <c r="P1043" s="2808">
        <v>0.8</v>
      </c>
      <c r="Q1043" s="2567">
        <v>0.8</v>
      </c>
      <c r="R1043" s="2567" t="s">
        <v>607</v>
      </c>
      <c r="S1043" s="2"/>
      <c r="T1043" s="2"/>
      <c r="U1043" s="2"/>
      <c r="V1043" s="2567"/>
      <c r="W1043" s="2567"/>
      <c r="X1043" s="2567"/>
      <c r="Y1043" s="2567"/>
      <c r="Z1043" s="2567"/>
      <c r="AA1043" s="2809">
        <v>0.8</v>
      </c>
    </row>
    <row r="1044" spans="1:27">
      <c r="A1044" s="239">
        <v>3</v>
      </c>
      <c r="B1044" s="2806" t="s">
        <v>25175</v>
      </c>
      <c r="C1044" s="2807"/>
      <c r="D1044" s="2567"/>
      <c r="E1044" s="2808">
        <v>1</v>
      </c>
      <c r="F1044" s="2567"/>
      <c r="G1044" s="2808"/>
      <c r="H1044" s="2808"/>
      <c r="I1044" s="2"/>
      <c r="J1044" s="2"/>
      <c r="K1044" s="2"/>
      <c r="L1044" s="863"/>
      <c r="M1044" s="2"/>
      <c r="N1044" s="2"/>
      <c r="O1044" s="2"/>
      <c r="P1044" s="2808">
        <v>1</v>
      </c>
      <c r="Q1044" s="2567">
        <v>1</v>
      </c>
      <c r="R1044" s="2567" t="s">
        <v>607</v>
      </c>
      <c r="S1044" s="2"/>
      <c r="T1044" s="2"/>
      <c r="U1044" s="2"/>
      <c r="V1044" s="2567"/>
      <c r="W1044" s="2567"/>
      <c r="X1044" s="2567"/>
      <c r="Y1044" s="2567">
        <v>1</v>
      </c>
      <c r="Z1044" s="2567"/>
      <c r="AA1044" s="2567"/>
    </row>
    <row r="1045" spans="1:27">
      <c r="A1045" s="239">
        <v>4</v>
      </c>
      <c r="B1045" s="2806" t="s">
        <v>25176</v>
      </c>
      <c r="C1045" s="2807"/>
      <c r="D1045" s="2567"/>
      <c r="E1045" s="2808">
        <v>0.7</v>
      </c>
      <c r="F1045" s="2567"/>
      <c r="G1045" s="2808"/>
      <c r="H1045" s="2808"/>
      <c r="I1045" s="2"/>
      <c r="J1045" s="2"/>
      <c r="K1045" s="2"/>
      <c r="L1045" s="863"/>
      <c r="M1045" s="2"/>
      <c r="N1045" s="2"/>
      <c r="O1045" s="2"/>
      <c r="P1045" s="2808">
        <v>0.7</v>
      </c>
      <c r="Q1045" s="2567">
        <v>0.7</v>
      </c>
      <c r="R1045" s="2567" t="s">
        <v>607</v>
      </c>
      <c r="S1045" s="2"/>
      <c r="T1045" s="2"/>
      <c r="U1045" s="2"/>
      <c r="V1045" s="2567"/>
      <c r="W1045" s="2567"/>
      <c r="X1045" s="2567"/>
      <c r="Y1045" s="2567"/>
      <c r="Z1045" s="2809">
        <v>0.7</v>
      </c>
      <c r="AA1045" s="2567"/>
    </row>
    <row r="1046" spans="1:27">
      <c r="A1046" s="239">
        <v>5</v>
      </c>
      <c r="B1046" s="2806" t="s">
        <v>25177</v>
      </c>
      <c r="C1046" s="2807"/>
      <c r="D1046" s="2567"/>
      <c r="E1046" s="2808">
        <v>1.2</v>
      </c>
      <c r="F1046" s="2567"/>
      <c r="G1046" s="2808"/>
      <c r="H1046" s="2808"/>
      <c r="I1046" s="2"/>
      <c r="J1046" s="2"/>
      <c r="K1046" s="2"/>
      <c r="L1046" s="863"/>
      <c r="M1046" s="2"/>
      <c r="N1046" s="2"/>
      <c r="O1046" s="2"/>
      <c r="P1046" s="2808">
        <v>1.2</v>
      </c>
      <c r="Q1046" s="2567">
        <v>1.2</v>
      </c>
      <c r="R1046" s="2567" t="s">
        <v>607</v>
      </c>
      <c r="S1046" s="2"/>
      <c r="T1046" s="2"/>
      <c r="U1046" s="2"/>
      <c r="V1046" s="2567"/>
      <c r="W1046" s="2567"/>
      <c r="X1046" s="2567"/>
      <c r="Y1046" s="2567"/>
      <c r="Z1046" s="2809">
        <v>1.2</v>
      </c>
      <c r="AA1046" s="2567"/>
    </row>
    <row r="1047" spans="1:27">
      <c r="A1047" s="239">
        <v>6</v>
      </c>
      <c r="B1047" s="2806" t="s">
        <v>25178</v>
      </c>
      <c r="C1047" s="2807"/>
      <c r="D1047" s="2567"/>
      <c r="E1047" s="2808">
        <v>0.5</v>
      </c>
      <c r="F1047" s="2567"/>
      <c r="G1047" s="2808"/>
      <c r="H1047" s="2808"/>
      <c r="I1047" s="2"/>
      <c r="J1047" s="2"/>
      <c r="K1047" s="2"/>
      <c r="L1047" s="863"/>
      <c r="M1047" s="2"/>
      <c r="N1047" s="2"/>
      <c r="O1047" s="2"/>
      <c r="P1047" s="2808">
        <v>0.5</v>
      </c>
      <c r="Q1047" s="2567">
        <v>0.5</v>
      </c>
      <c r="R1047" s="2567" t="s">
        <v>607</v>
      </c>
      <c r="S1047" s="2"/>
      <c r="T1047" s="2"/>
      <c r="U1047" s="2"/>
      <c r="V1047" s="2567"/>
      <c r="W1047" s="2567"/>
      <c r="X1047" s="2567"/>
      <c r="Y1047" s="2567"/>
      <c r="Z1047" s="2567"/>
      <c r="AA1047" s="2567">
        <v>0.5</v>
      </c>
    </row>
    <row r="1048" spans="1:27">
      <c r="A1048" s="239">
        <v>7</v>
      </c>
      <c r="B1048" s="2806" t="s">
        <v>25179</v>
      </c>
      <c r="C1048" s="2807"/>
      <c r="D1048" s="2567"/>
      <c r="E1048" s="2808">
        <v>0.9</v>
      </c>
      <c r="F1048" s="2567"/>
      <c r="G1048" s="2808"/>
      <c r="H1048" s="2808"/>
      <c r="I1048" s="2"/>
      <c r="J1048" s="2"/>
      <c r="K1048" s="2"/>
      <c r="L1048" s="863"/>
      <c r="M1048" s="2"/>
      <c r="N1048" s="2"/>
      <c r="O1048" s="2"/>
      <c r="P1048" s="2808">
        <v>0.9</v>
      </c>
      <c r="Q1048" s="2567">
        <v>0.9</v>
      </c>
      <c r="R1048" s="2567" t="s">
        <v>607</v>
      </c>
      <c r="S1048" s="2"/>
      <c r="T1048" s="2"/>
      <c r="U1048" s="2"/>
      <c r="V1048" s="2567"/>
      <c r="W1048" s="2567"/>
      <c r="X1048" s="2567"/>
      <c r="Y1048" s="2567"/>
      <c r="Z1048" s="2809">
        <v>0.9</v>
      </c>
      <c r="AA1048" s="2567"/>
    </row>
    <row r="1049" spans="1:27">
      <c r="A1049" s="239">
        <v>8</v>
      </c>
      <c r="B1049" s="2806" t="s">
        <v>25180</v>
      </c>
      <c r="C1049" s="2807"/>
      <c r="D1049" s="2567"/>
      <c r="E1049" s="2808">
        <v>0.9</v>
      </c>
      <c r="F1049" s="2567"/>
      <c r="G1049" s="2808"/>
      <c r="H1049" s="2808"/>
      <c r="I1049" s="2"/>
      <c r="J1049" s="2"/>
      <c r="K1049" s="2"/>
      <c r="L1049" s="863"/>
      <c r="M1049" s="2"/>
      <c r="N1049" s="2"/>
      <c r="O1049" s="2"/>
      <c r="P1049" s="2808">
        <v>0.9</v>
      </c>
      <c r="Q1049" s="2567">
        <v>0.9</v>
      </c>
      <c r="R1049" s="2567" t="s">
        <v>607</v>
      </c>
      <c r="S1049" s="2"/>
      <c r="T1049" s="2"/>
      <c r="U1049" s="2"/>
      <c r="V1049" s="2567"/>
      <c r="W1049" s="2567"/>
      <c r="X1049" s="2567"/>
      <c r="Y1049" s="2567"/>
      <c r="Z1049" s="2809">
        <v>0.9</v>
      </c>
      <c r="AA1049" s="2567"/>
    </row>
    <row r="1050" spans="1:27">
      <c r="A1050" s="239">
        <v>9</v>
      </c>
      <c r="B1050" s="2806" t="s">
        <v>25181</v>
      </c>
      <c r="C1050" s="2807"/>
      <c r="D1050" s="2567"/>
      <c r="E1050" s="2808">
        <v>0.7</v>
      </c>
      <c r="F1050" s="2567"/>
      <c r="G1050" s="2808"/>
      <c r="H1050" s="2808"/>
      <c r="I1050" s="2"/>
      <c r="J1050" s="2"/>
      <c r="K1050" s="2"/>
      <c r="L1050" s="863"/>
      <c r="M1050" s="2"/>
      <c r="N1050" s="2"/>
      <c r="O1050" s="2"/>
      <c r="P1050" s="2808">
        <v>0.7</v>
      </c>
      <c r="Q1050" s="2567">
        <v>0.7</v>
      </c>
      <c r="R1050" s="2567" t="s">
        <v>607</v>
      </c>
      <c r="S1050" s="2"/>
      <c r="T1050" s="2"/>
      <c r="U1050" s="2"/>
      <c r="V1050" s="2567"/>
      <c r="W1050" s="2567"/>
      <c r="X1050" s="2567"/>
      <c r="Y1050" s="2567">
        <v>0.7</v>
      </c>
      <c r="Z1050" s="2567"/>
      <c r="AA1050" s="2567"/>
    </row>
    <row r="1051" spans="1:27">
      <c r="A1051" s="239">
        <v>10</v>
      </c>
      <c r="B1051" s="2806" t="s">
        <v>25182</v>
      </c>
      <c r="C1051" s="2807"/>
      <c r="D1051" s="2567"/>
      <c r="E1051" s="2808">
        <v>0.9</v>
      </c>
      <c r="F1051" s="2567"/>
      <c r="G1051" s="2808"/>
      <c r="H1051" s="2808"/>
      <c r="I1051" s="2"/>
      <c r="J1051" s="2"/>
      <c r="K1051" s="2"/>
      <c r="L1051" s="863"/>
      <c r="M1051" s="2"/>
      <c r="N1051" s="2"/>
      <c r="O1051" s="2"/>
      <c r="P1051" s="2808">
        <v>0.9</v>
      </c>
      <c r="Q1051" s="2567">
        <v>0.9</v>
      </c>
      <c r="R1051" s="2567" t="s">
        <v>607</v>
      </c>
      <c r="S1051" s="2"/>
      <c r="T1051" s="2"/>
      <c r="U1051" s="2"/>
      <c r="V1051" s="2567"/>
      <c r="W1051" s="2567"/>
      <c r="X1051" s="2567"/>
      <c r="Y1051" s="2567"/>
      <c r="Z1051" s="2567"/>
      <c r="AA1051" s="2567">
        <v>0.9</v>
      </c>
    </row>
    <row r="1052" spans="1:27">
      <c r="A1052" s="239">
        <v>11</v>
      </c>
      <c r="B1052" s="2806" t="s">
        <v>25183</v>
      </c>
      <c r="C1052" s="2807"/>
      <c r="D1052" s="2567"/>
      <c r="E1052" s="2808">
        <v>0.8</v>
      </c>
      <c r="F1052" s="2567"/>
      <c r="G1052" s="2808"/>
      <c r="H1052" s="2808"/>
      <c r="I1052" s="2"/>
      <c r="J1052" s="2"/>
      <c r="K1052" s="2"/>
      <c r="L1052" s="863"/>
      <c r="M1052" s="2"/>
      <c r="N1052" s="2"/>
      <c r="O1052" s="2"/>
      <c r="P1052" s="2808">
        <v>0.8</v>
      </c>
      <c r="Q1052" s="2567">
        <v>0.8</v>
      </c>
      <c r="R1052" s="2567" t="s">
        <v>607</v>
      </c>
      <c r="S1052" s="2"/>
      <c r="T1052" s="2"/>
      <c r="U1052" s="2"/>
      <c r="V1052" s="2567"/>
      <c r="W1052" s="2567"/>
      <c r="X1052" s="2567"/>
      <c r="Y1052" s="2567"/>
      <c r="Z1052" s="2567"/>
      <c r="AA1052" s="2565">
        <v>0.8</v>
      </c>
    </row>
    <row r="1053" spans="1:27">
      <c r="A1053" s="239">
        <v>12</v>
      </c>
      <c r="B1053" s="2806" t="s">
        <v>25184</v>
      </c>
      <c r="C1053" s="2807"/>
      <c r="D1053" s="2567"/>
      <c r="E1053" s="2808">
        <v>1</v>
      </c>
      <c r="F1053" s="2567"/>
      <c r="G1053" s="2808"/>
      <c r="H1053" s="2808"/>
      <c r="I1053" s="2"/>
      <c r="J1053" s="2"/>
      <c r="K1053" s="2"/>
      <c r="L1053" s="863"/>
      <c r="M1053" s="2"/>
      <c r="N1053" s="2"/>
      <c r="O1053" s="2"/>
      <c r="P1053" s="2808">
        <v>1</v>
      </c>
      <c r="Q1053" s="2567">
        <v>1</v>
      </c>
      <c r="R1053" s="2567" t="s">
        <v>607</v>
      </c>
      <c r="S1053" s="2"/>
      <c r="T1053" s="2"/>
      <c r="U1053" s="2"/>
      <c r="V1053" s="2567"/>
      <c r="W1053" s="2567"/>
      <c r="X1053" s="2567"/>
      <c r="Y1053" s="2567"/>
      <c r="Z1053" s="2567"/>
      <c r="AA1053" s="2808">
        <v>1</v>
      </c>
    </row>
    <row r="1054" spans="1:27">
      <c r="A1054" s="239">
        <v>13</v>
      </c>
      <c r="B1054" s="2806" t="s">
        <v>6062</v>
      </c>
      <c r="C1054" s="2807"/>
      <c r="D1054" s="2567"/>
      <c r="E1054" s="2808">
        <v>1</v>
      </c>
      <c r="F1054" s="2567"/>
      <c r="G1054" s="2808"/>
      <c r="H1054" s="2808"/>
      <c r="I1054" s="2"/>
      <c r="J1054" s="2"/>
      <c r="K1054" s="2"/>
      <c r="L1054" s="863"/>
      <c r="M1054" s="2"/>
      <c r="N1054" s="2"/>
      <c r="O1054" s="2"/>
      <c r="P1054" s="2808">
        <v>1</v>
      </c>
      <c r="Q1054" s="2567">
        <v>1</v>
      </c>
      <c r="R1054" s="2567" t="s">
        <v>607</v>
      </c>
      <c r="S1054" s="2"/>
      <c r="T1054" s="2"/>
      <c r="U1054" s="2"/>
      <c r="V1054" s="2567"/>
      <c r="W1054" s="2567"/>
      <c r="X1054" s="2567"/>
      <c r="Y1054" s="2567"/>
      <c r="Z1054" s="2567"/>
      <c r="AA1054" s="2808">
        <v>1</v>
      </c>
    </row>
    <row r="1055" spans="1:27">
      <c r="A1055" s="239">
        <v>14</v>
      </c>
      <c r="B1055" s="2806" t="s">
        <v>25185</v>
      </c>
      <c r="C1055" s="2807"/>
      <c r="D1055" s="2567"/>
      <c r="E1055" s="2808">
        <v>0.8</v>
      </c>
      <c r="F1055" s="2567"/>
      <c r="G1055" s="2808"/>
      <c r="H1055" s="2808"/>
      <c r="I1055" s="2"/>
      <c r="J1055" s="2"/>
      <c r="K1055" s="2"/>
      <c r="L1055" s="863"/>
      <c r="M1055" s="2"/>
      <c r="N1055" s="2"/>
      <c r="O1055" s="2"/>
      <c r="P1055" s="2808">
        <v>0.8</v>
      </c>
      <c r="Q1055" s="2567">
        <v>0.8</v>
      </c>
      <c r="R1055" s="2567" t="s">
        <v>607</v>
      </c>
      <c r="S1055" s="2"/>
      <c r="T1055" s="2"/>
      <c r="U1055" s="2"/>
      <c r="V1055" s="2567"/>
      <c r="W1055" s="2567"/>
      <c r="X1055" s="2567"/>
      <c r="Y1055" s="2567"/>
      <c r="Z1055" s="2567"/>
      <c r="AA1055" s="2808">
        <v>0.8</v>
      </c>
    </row>
    <row r="1056" spans="1:27">
      <c r="A1056" s="239">
        <v>15</v>
      </c>
      <c r="B1056" s="2806" t="s">
        <v>9405</v>
      </c>
      <c r="C1056" s="2807"/>
      <c r="D1056" s="2567"/>
      <c r="E1056" s="2808">
        <v>0.8</v>
      </c>
      <c r="F1056" s="2567"/>
      <c r="G1056" s="2808"/>
      <c r="H1056" s="2808"/>
      <c r="I1056" s="2"/>
      <c r="J1056" s="2"/>
      <c r="K1056" s="2"/>
      <c r="L1056" s="863"/>
      <c r="M1056" s="2"/>
      <c r="N1056" s="2"/>
      <c r="O1056" s="2"/>
      <c r="P1056" s="2808">
        <v>0.8</v>
      </c>
      <c r="Q1056" s="2567">
        <v>0.8</v>
      </c>
      <c r="R1056" s="2567" t="s">
        <v>607</v>
      </c>
      <c r="S1056" s="2"/>
      <c r="T1056" s="2"/>
      <c r="U1056" s="2"/>
      <c r="V1056" s="2567"/>
      <c r="W1056" s="2567"/>
      <c r="X1056" s="2567"/>
      <c r="Y1056" s="2567"/>
      <c r="Z1056" s="2567"/>
      <c r="AA1056" s="2808">
        <v>0.8</v>
      </c>
    </row>
    <row r="1057" spans="1:27">
      <c r="A1057" s="239">
        <v>16</v>
      </c>
      <c r="B1057" s="2806" t="s">
        <v>25186</v>
      </c>
      <c r="C1057" s="2807"/>
      <c r="D1057" s="2567"/>
      <c r="E1057" s="2808">
        <v>0.7</v>
      </c>
      <c r="F1057" s="2567"/>
      <c r="G1057" s="2808"/>
      <c r="H1057" s="2808"/>
      <c r="I1057" s="2"/>
      <c r="J1057" s="2"/>
      <c r="K1057" s="2"/>
      <c r="L1057" s="863"/>
      <c r="M1057" s="2"/>
      <c r="N1057" s="2"/>
      <c r="O1057" s="2"/>
      <c r="P1057" s="2808">
        <v>0.7</v>
      </c>
      <c r="Q1057" s="2567">
        <v>0.7</v>
      </c>
      <c r="R1057" s="2567" t="s">
        <v>607</v>
      </c>
      <c r="S1057" s="2"/>
      <c r="T1057" s="2"/>
      <c r="U1057" s="2"/>
      <c r="V1057" s="2567"/>
      <c r="W1057" s="2567"/>
      <c r="X1057" s="2567"/>
      <c r="Y1057" s="2567"/>
      <c r="Z1057" s="2567"/>
      <c r="AA1057" s="2808">
        <v>0.7</v>
      </c>
    </row>
    <row r="1058" spans="1:27">
      <c r="A1058" s="239">
        <v>17</v>
      </c>
      <c r="B1058" s="2806" t="s">
        <v>25187</v>
      </c>
      <c r="C1058" s="2807"/>
      <c r="D1058" s="2567"/>
      <c r="E1058" s="2808">
        <v>1</v>
      </c>
      <c r="F1058" s="2567"/>
      <c r="G1058" s="2808"/>
      <c r="H1058" s="2808"/>
      <c r="I1058" s="2"/>
      <c r="J1058" s="2"/>
      <c r="K1058" s="2"/>
      <c r="L1058" s="863"/>
      <c r="M1058" s="2"/>
      <c r="N1058" s="2"/>
      <c r="O1058" s="2"/>
      <c r="P1058" s="2808">
        <v>1</v>
      </c>
      <c r="Q1058" s="2567">
        <v>1</v>
      </c>
      <c r="R1058" s="2567" t="s">
        <v>607</v>
      </c>
      <c r="S1058" s="2"/>
      <c r="T1058" s="2"/>
      <c r="U1058" s="2"/>
      <c r="V1058" s="2567"/>
      <c r="W1058" s="2567"/>
      <c r="X1058" s="2567"/>
      <c r="Y1058" s="2567"/>
      <c r="Z1058" s="2567">
        <v>1</v>
      </c>
      <c r="AA1058" s="2567"/>
    </row>
    <row r="1059" spans="1:27">
      <c r="A1059" s="239">
        <v>18</v>
      </c>
      <c r="B1059" s="2806" t="s">
        <v>25188</v>
      </c>
      <c r="C1059" s="2807"/>
      <c r="D1059" s="2567"/>
      <c r="E1059" s="2808">
        <v>1.4</v>
      </c>
      <c r="F1059" s="2567"/>
      <c r="G1059" s="2808"/>
      <c r="H1059" s="2808"/>
      <c r="I1059" s="2"/>
      <c r="J1059" s="2"/>
      <c r="K1059" s="2"/>
      <c r="L1059" s="863"/>
      <c r="M1059" s="2"/>
      <c r="N1059" s="2"/>
      <c r="O1059" s="2"/>
      <c r="P1059" s="2808">
        <v>1.4</v>
      </c>
      <c r="Q1059" s="2567">
        <v>1.4</v>
      </c>
      <c r="R1059" s="2567" t="s">
        <v>607</v>
      </c>
      <c r="S1059" s="2"/>
      <c r="T1059" s="2"/>
      <c r="U1059" s="2"/>
      <c r="V1059" s="2567"/>
      <c r="W1059" s="2567"/>
      <c r="X1059" s="2567"/>
      <c r="Y1059" s="2567"/>
      <c r="Z1059" s="2567"/>
      <c r="AA1059" s="2567">
        <v>1.4</v>
      </c>
    </row>
    <row r="1060" spans="1:27">
      <c r="A1060" s="239">
        <v>19</v>
      </c>
      <c r="B1060" s="2806" t="s">
        <v>13174</v>
      </c>
      <c r="C1060" s="2807"/>
      <c r="D1060" s="2567"/>
      <c r="E1060" s="2808">
        <v>1.8</v>
      </c>
      <c r="F1060" s="2567"/>
      <c r="G1060" s="2808"/>
      <c r="H1060" s="2808"/>
      <c r="I1060" s="2"/>
      <c r="J1060" s="2"/>
      <c r="K1060" s="2"/>
      <c r="L1060" s="863"/>
      <c r="M1060" s="2"/>
      <c r="N1060" s="2"/>
      <c r="O1060" s="2"/>
      <c r="P1060" s="2808">
        <v>1.8</v>
      </c>
      <c r="Q1060" s="2567">
        <v>1.8</v>
      </c>
      <c r="R1060" s="2567" t="s">
        <v>607</v>
      </c>
      <c r="S1060" s="2"/>
      <c r="T1060" s="2"/>
      <c r="U1060" s="2"/>
      <c r="V1060" s="2567"/>
      <c r="W1060" s="2567"/>
      <c r="X1060" s="2567"/>
      <c r="Y1060" s="2567">
        <v>1.8</v>
      </c>
      <c r="Z1060" s="2567"/>
      <c r="AA1060" s="2567"/>
    </row>
    <row r="1061" spans="1:27">
      <c r="A1061" s="239">
        <v>20</v>
      </c>
      <c r="B1061" s="2806" t="s">
        <v>25189</v>
      </c>
      <c r="C1061" s="2807"/>
      <c r="D1061" s="2567"/>
      <c r="E1061" s="2808">
        <v>0.8</v>
      </c>
      <c r="F1061" s="2567"/>
      <c r="G1061" s="2808"/>
      <c r="H1061" s="2808"/>
      <c r="I1061" s="2"/>
      <c r="J1061" s="2"/>
      <c r="K1061" s="2"/>
      <c r="L1061" s="863"/>
      <c r="M1061" s="2"/>
      <c r="N1061" s="2"/>
      <c r="O1061" s="2"/>
      <c r="P1061" s="2808">
        <v>0.8</v>
      </c>
      <c r="Q1061" s="2567">
        <v>0.8</v>
      </c>
      <c r="R1061" s="2567" t="s">
        <v>607</v>
      </c>
      <c r="S1061" s="2"/>
      <c r="T1061" s="2"/>
      <c r="U1061" s="2"/>
      <c r="V1061" s="2567"/>
      <c r="W1061" s="2567"/>
      <c r="X1061" s="2567"/>
      <c r="Y1061" s="2567"/>
      <c r="Z1061" s="2567">
        <v>0.8</v>
      </c>
      <c r="AA1061" s="2567"/>
    </row>
    <row r="1062" spans="1:27">
      <c r="A1062" s="239">
        <v>21</v>
      </c>
      <c r="B1062" s="2806" t="s">
        <v>25190</v>
      </c>
      <c r="C1062" s="2807"/>
      <c r="D1062" s="2567"/>
      <c r="E1062" s="2808">
        <v>0.5</v>
      </c>
      <c r="F1062" s="2567"/>
      <c r="G1062" s="2808"/>
      <c r="H1062" s="2808"/>
      <c r="I1062" s="2"/>
      <c r="J1062" s="2"/>
      <c r="K1062" s="2"/>
      <c r="L1062" s="863"/>
      <c r="M1062" s="2"/>
      <c r="N1062" s="2"/>
      <c r="O1062" s="2"/>
      <c r="P1062" s="2808">
        <v>0.5</v>
      </c>
      <c r="Q1062" s="2567">
        <v>0.5</v>
      </c>
      <c r="R1062" s="2567" t="s">
        <v>607</v>
      </c>
      <c r="S1062" s="2"/>
      <c r="T1062" s="2"/>
      <c r="U1062" s="2"/>
      <c r="V1062" s="2567"/>
      <c r="W1062" s="2567"/>
      <c r="X1062" s="2567"/>
      <c r="Y1062" s="2567"/>
      <c r="Z1062" s="2567"/>
      <c r="AA1062" s="2809">
        <v>0.5</v>
      </c>
    </row>
    <row r="1063" spans="1:27">
      <c r="A1063" s="239">
        <v>22</v>
      </c>
      <c r="B1063" s="2806" t="s">
        <v>25191</v>
      </c>
      <c r="C1063" s="2807"/>
      <c r="D1063" s="2567"/>
      <c r="E1063" s="2808">
        <v>0.9</v>
      </c>
      <c r="F1063" s="2567"/>
      <c r="G1063" s="2808"/>
      <c r="H1063" s="2808"/>
      <c r="I1063" s="2"/>
      <c r="J1063" s="2"/>
      <c r="K1063" s="2"/>
      <c r="L1063" s="863"/>
      <c r="M1063" s="2"/>
      <c r="N1063" s="2"/>
      <c r="O1063" s="2"/>
      <c r="P1063" s="2808">
        <v>0.9</v>
      </c>
      <c r="Q1063" s="2567">
        <v>0.9</v>
      </c>
      <c r="R1063" s="2567" t="s">
        <v>607</v>
      </c>
      <c r="S1063" s="2"/>
      <c r="T1063" s="2"/>
      <c r="U1063" s="2"/>
      <c r="V1063" s="2567"/>
      <c r="W1063" s="2567"/>
      <c r="X1063" s="2567"/>
      <c r="Y1063" s="2567"/>
      <c r="Z1063" s="2567"/>
      <c r="AA1063" s="2809">
        <v>0.9</v>
      </c>
    </row>
    <row r="1064" spans="1:27">
      <c r="A1064" s="239">
        <v>23</v>
      </c>
      <c r="B1064" s="2806" t="s">
        <v>25192</v>
      </c>
      <c r="C1064" s="2807"/>
      <c r="D1064" s="2567"/>
      <c r="E1064" s="2808">
        <v>0.5</v>
      </c>
      <c r="F1064" s="2567"/>
      <c r="G1064" s="2808"/>
      <c r="H1064" s="2808"/>
      <c r="I1064" s="2"/>
      <c r="J1064" s="2"/>
      <c r="K1064" s="2"/>
      <c r="L1064" s="863"/>
      <c r="M1064" s="2"/>
      <c r="N1064" s="2"/>
      <c r="O1064" s="2"/>
      <c r="P1064" s="2808">
        <v>0.5</v>
      </c>
      <c r="Q1064" s="2567">
        <v>0.5</v>
      </c>
      <c r="R1064" s="2567" t="s">
        <v>607</v>
      </c>
      <c r="S1064" s="2"/>
      <c r="T1064" s="2"/>
      <c r="U1064" s="2"/>
      <c r="V1064" s="2567"/>
      <c r="W1064" s="2567"/>
      <c r="X1064" s="2567"/>
      <c r="Y1064" s="2567"/>
      <c r="Z1064" s="2567">
        <v>0.5</v>
      </c>
      <c r="AA1064" s="2567"/>
    </row>
    <row r="1065" spans="1:27">
      <c r="A1065" s="239">
        <v>24</v>
      </c>
      <c r="B1065" s="2806" t="s">
        <v>25193</v>
      </c>
      <c r="C1065" s="2807"/>
      <c r="D1065" s="2567"/>
      <c r="E1065" s="2808">
        <v>0.9</v>
      </c>
      <c r="F1065" s="2567"/>
      <c r="G1065" s="2808"/>
      <c r="H1065" s="2808"/>
      <c r="I1065" s="2"/>
      <c r="J1065" s="2"/>
      <c r="K1065" s="2"/>
      <c r="L1065" s="863"/>
      <c r="M1065" s="2"/>
      <c r="N1065" s="2"/>
      <c r="O1065" s="2"/>
      <c r="P1065" s="2808">
        <v>0.9</v>
      </c>
      <c r="Q1065" s="2567">
        <v>0.9</v>
      </c>
      <c r="R1065" s="2567" t="s">
        <v>607</v>
      </c>
      <c r="S1065" s="2"/>
      <c r="T1065" s="2"/>
      <c r="U1065" s="2"/>
      <c r="V1065" s="2567"/>
      <c r="W1065" s="2567"/>
      <c r="X1065" s="2567"/>
      <c r="Y1065" s="2567">
        <v>0.9</v>
      </c>
      <c r="Z1065" s="2567"/>
      <c r="AA1065" s="2567"/>
    </row>
    <row r="1066" spans="1:27">
      <c r="A1066" s="239">
        <v>25</v>
      </c>
      <c r="B1066" s="2806" t="s">
        <v>25194</v>
      </c>
      <c r="C1066" s="2807"/>
      <c r="D1066" s="2567"/>
      <c r="E1066" s="2808">
        <v>0.8</v>
      </c>
      <c r="F1066" s="2567"/>
      <c r="G1066" s="2808"/>
      <c r="H1066" s="2808"/>
      <c r="I1066" s="2"/>
      <c r="J1066" s="2"/>
      <c r="K1066" s="2"/>
      <c r="L1066" s="863"/>
      <c r="M1066" s="2"/>
      <c r="N1066" s="2"/>
      <c r="O1066" s="2"/>
      <c r="P1066" s="2808">
        <v>0.8</v>
      </c>
      <c r="Q1066" s="2567">
        <v>0.8</v>
      </c>
      <c r="R1066" s="2567" t="s">
        <v>607</v>
      </c>
      <c r="S1066" s="2"/>
      <c r="T1066" s="2"/>
      <c r="U1066" s="2"/>
      <c r="V1066" s="2567"/>
      <c r="W1066" s="2567"/>
      <c r="X1066" s="2567"/>
      <c r="Y1066" s="2567"/>
      <c r="Z1066" s="2567"/>
      <c r="AA1066" s="2809">
        <v>0.8</v>
      </c>
    </row>
    <row r="1067" spans="1:27">
      <c r="A1067" s="239">
        <v>26</v>
      </c>
      <c r="B1067" s="2806" t="s">
        <v>269</v>
      </c>
      <c r="C1067" s="2807"/>
      <c r="D1067" s="2567"/>
      <c r="E1067" s="2808">
        <v>1</v>
      </c>
      <c r="F1067" s="2567"/>
      <c r="G1067" s="2808"/>
      <c r="H1067" s="2808"/>
      <c r="I1067" s="2"/>
      <c r="J1067" s="2"/>
      <c r="K1067" s="2"/>
      <c r="L1067" s="863"/>
      <c r="M1067" s="2"/>
      <c r="N1067" s="2"/>
      <c r="O1067" s="2"/>
      <c r="P1067" s="2808">
        <v>1</v>
      </c>
      <c r="Q1067" s="2567">
        <v>1</v>
      </c>
      <c r="R1067" s="2567" t="s">
        <v>607</v>
      </c>
      <c r="S1067" s="2"/>
      <c r="T1067" s="2"/>
      <c r="U1067" s="2"/>
      <c r="V1067" s="2567"/>
      <c r="W1067" s="2567"/>
      <c r="X1067" s="2567"/>
      <c r="Y1067" s="2567"/>
      <c r="Z1067" s="2567"/>
      <c r="AA1067" s="2809">
        <v>1</v>
      </c>
    </row>
    <row r="1068" spans="1:27">
      <c r="A1068" s="239">
        <v>27</v>
      </c>
      <c r="B1068" s="2806" t="s">
        <v>25195</v>
      </c>
      <c r="C1068" s="2807"/>
      <c r="D1068" s="2567"/>
      <c r="E1068" s="2808">
        <v>0.4</v>
      </c>
      <c r="F1068" s="2567"/>
      <c r="G1068" s="2808"/>
      <c r="H1068" s="2808"/>
      <c r="I1068" s="2"/>
      <c r="J1068" s="2"/>
      <c r="K1068" s="2"/>
      <c r="L1068" s="863"/>
      <c r="M1068" s="2"/>
      <c r="N1068" s="2"/>
      <c r="O1068" s="2"/>
      <c r="P1068" s="2808">
        <v>0.4</v>
      </c>
      <c r="Q1068" s="2567">
        <v>0.4</v>
      </c>
      <c r="R1068" s="2567" t="s">
        <v>607</v>
      </c>
      <c r="S1068" s="2"/>
      <c r="T1068" s="2"/>
      <c r="U1068" s="2"/>
      <c r="V1068" s="2567"/>
      <c r="W1068" s="2567"/>
      <c r="X1068" s="2567"/>
      <c r="Y1068" s="2567"/>
      <c r="Z1068" s="2567"/>
      <c r="AA1068" s="2809">
        <v>0.4</v>
      </c>
    </row>
    <row r="1069" spans="1:27">
      <c r="A1069" s="239">
        <v>28</v>
      </c>
      <c r="B1069" s="2806" t="s">
        <v>25196</v>
      </c>
      <c r="C1069" s="2807"/>
      <c r="D1069" s="2567"/>
      <c r="E1069" s="2808">
        <v>0.7</v>
      </c>
      <c r="F1069" s="2567"/>
      <c r="G1069" s="2808"/>
      <c r="H1069" s="2808"/>
      <c r="I1069" s="2"/>
      <c r="J1069" s="2"/>
      <c r="K1069" s="2"/>
      <c r="L1069" s="863"/>
      <c r="M1069" s="2"/>
      <c r="N1069" s="2"/>
      <c r="O1069" s="2"/>
      <c r="P1069" s="2808">
        <v>0.7</v>
      </c>
      <c r="Q1069" s="2567">
        <v>0.7</v>
      </c>
      <c r="R1069" s="2567" t="s">
        <v>607</v>
      </c>
      <c r="S1069" s="2"/>
      <c r="T1069" s="2"/>
      <c r="U1069" s="2"/>
      <c r="V1069" s="2567"/>
      <c r="W1069" s="2567"/>
      <c r="X1069" s="2567"/>
      <c r="Y1069" s="2567"/>
      <c r="Z1069" s="2567">
        <v>0.7</v>
      </c>
      <c r="AA1069" s="2567"/>
    </row>
    <row r="1070" spans="1:27">
      <c r="A1070" s="239">
        <v>29</v>
      </c>
      <c r="B1070" s="2806" t="s">
        <v>12979</v>
      </c>
      <c r="C1070" s="2807"/>
      <c r="D1070" s="2567"/>
      <c r="E1070" s="2808">
        <v>1</v>
      </c>
      <c r="F1070" s="2567">
        <v>0.5</v>
      </c>
      <c r="G1070" s="2808">
        <v>0.5</v>
      </c>
      <c r="H1070" s="2808"/>
      <c r="I1070" s="2"/>
      <c r="J1070" s="2"/>
      <c r="K1070" s="2"/>
      <c r="L1070" s="863"/>
      <c r="M1070" s="2"/>
      <c r="N1070" s="2"/>
      <c r="O1070" s="2"/>
      <c r="P1070" s="2808">
        <v>0.5</v>
      </c>
      <c r="Q1070" s="2567">
        <v>0.5</v>
      </c>
      <c r="R1070" s="2567">
        <v>5</v>
      </c>
      <c r="S1070" s="2"/>
      <c r="T1070" s="2"/>
      <c r="U1070" s="2"/>
      <c r="V1070" s="2567"/>
      <c r="W1070" s="2567"/>
      <c r="X1070" s="2567"/>
      <c r="Y1070" s="2809">
        <v>1</v>
      </c>
      <c r="Z1070" s="2567"/>
      <c r="AA1070" s="2567"/>
    </row>
    <row r="1071" spans="1:27">
      <c r="A1071" s="239">
        <v>30</v>
      </c>
      <c r="B1071" s="2806" t="s">
        <v>25197</v>
      </c>
      <c r="C1071" s="2807"/>
      <c r="D1071" s="2567"/>
      <c r="E1071" s="2808">
        <v>2.2000000000000002</v>
      </c>
      <c r="F1071" s="2567"/>
      <c r="G1071" s="2808"/>
      <c r="H1071" s="2808"/>
      <c r="I1071" s="2"/>
      <c r="J1071" s="2"/>
      <c r="K1071" s="2"/>
      <c r="L1071" s="863"/>
      <c r="M1071" s="2"/>
      <c r="N1071" s="2"/>
      <c r="O1071" s="2"/>
      <c r="P1071" s="2808">
        <v>2.2000000000000002</v>
      </c>
      <c r="Q1071" s="2567">
        <v>2.2000000000000002</v>
      </c>
      <c r="R1071" s="2567" t="s">
        <v>607</v>
      </c>
      <c r="S1071" s="2"/>
      <c r="T1071" s="2"/>
      <c r="U1071" s="2"/>
      <c r="V1071" s="2567"/>
      <c r="W1071" s="2567"/>
      <c r="X1071" s="2567"/>
      <c r="Y1071" s="2809">
        <v>2.2000000000000002</v>
      </c>
      <c r="Z1071" s="2567"/>
      <c r="AA1071" s="2567"/>
    </row>
    <row r="1072" spans="1:27">
      <c r="A1072" s="239">
        <v>31</v>
      </c>
      <c r="B1072" s="2806" t="s">
        <v>25198</v>
      </c>
      <c r="C1072" s="2807"/>
      <c r="D1072" s="2567"/>
      <c r="E1072" s="2808">
        <v>2</v>
      </c>
      <c r="F1072" s="2567"/>
      <c r="G1072" s="2808"/>
      <c r="H1072" s="2808"/>
      <c r="I1072" s="2"/>
      <c r="J1072" s="2"/>
      <c r="K1072" s="2"/>
      <c r="L1072" s="863"/>
      <c r="M1072" s="2"/>
      <c r="N1072" s="2"/>
      <c r="O1072" s="2"/>
      <c r="P1072" s="2808">
        <v>2</v>
      </c>
      <c r="Q1072" s="2567">
        <v>2</v>
      </c>
      <c r="R1072" s="2567" t="s">
        <v>607</v>
      </c>
      <c r="S1072" s="2"/>
      <c r="T1072" s="2"/>
      <c r="U1072" s="2"/>
      <c r="V1072" s="2567"/>
      <c r="W1072" s="2567"/>
      <c r="X1072" s="2567"/>
      <c r="Y1072" s="2567"/>
      <c r="Z1072" s="2567">
        <v>2</v>
      </c>
      <c r="AA1072" s="2567"/>
    </row>
    <row r="1073" spans="1:27">
      <c r="A1073" s="239">
        <v>32</v>
      </c>
      <c r="B1073" s="2806" t="s">
        <v>25199</v>
      </c>
      <c r="C1073" s="2807"/>
      <c r="D1073" s="2567"/>
      <c r="E1073" s="2808">
        <v>0.6</v>
      </c>
      <c r="F1073" s="2567"/>
      <c r="G1073" s="2808"/>
      <c r="H1073" s="2808"/>
      <c r="I1073" s="2"/>
      <c r="J1073" s="2"/>
      <c r="K1073" s="2"/>
      <c r="L1073" s="863"/>
      <c r="M1073" s="2"/>
      <c r="N1073" s="2"/>
      <c r="O1073" s="2"/>
      <c r="P1073" s="2808">
        <v>0.6</v>
      </c>
      <c r="Q1073" s="2567">
        <v>0.6</v>
      </c>
      <c r="R1073" s="2567" t="s">
        <v>607</v>
      </c>
      <c r="S1073" s="2"/>
      <c r="T1073" s="2"/>
      <c r="U1073" s="2"/>
      <c r="V1073" s="2567"/>
      <c r="W1073" s="2567"/>
      <c r="X1073" s="2567"/>
      <c r="Y1073" s="2567"/>
      <c r="Z1073" s="2567"/>
      <c r="AA1073" s="2567">
        <v>0.6</v>
      </c>
    </row>
    <row r="1074" spans="1:27">
      <c r="A1074" s="239">
        <v>33</v>
      </c>
      <c r="B1074" s="2806" t="s">
        <v>25200</v>
      </c>
      <c r="C1074" s="2807"/>
      <c r="D1074" s="2567"/>
      <c r="E1074" s="2808">
        <v>0.9</v>
      </c>
      <c r="F1074" s="2567"/>
      <c r="G1074" s="2808"/>
      <c r="H1074" s="2808"/>
      <c r="I1074" s="2"/>
      <c r="J1074" s="2"/>
      <c r="K1074" s="2"/>
      <c r="L1074" s="863"/>
      <c r="M1074" s="2"/>
      <c r="N1074" s="2"/>
      <c r="O1074" s="2"/>
      <c r="P1074" s="2808">
        <v>0.9</v>
      </c>
      <c r="Q1074" s="2567">
        <v>0.9</v>
      </c>
      <c r="R1074" s="2567" t="s">
        <v>607</v>
      </c>
      <c r="S1074" s="2"/>
      <c r="T1074" s="2"/>
      <c r="U1074" s="2"/>
      <c r="V1074" s="2567"/>
      <c r="W1074" s="2567"/>
      <c r="X1074" s="2567"/>
      <c r="Y1074" s="2567"/>
      <c r="Z1074" s="2567">
        <v>0.9</v>
      </c>
      <c r="AA1074" s="2567"/>
    </row>
    <row r="1075" spans="1:27">
      <c r="A1075" s="239">
        <v>34</v>
      </c>
      <c r="B1075" s="2806" t="s">
        <v>25201</v>
      </c>
      <c r="C1075" s="2807"/>
      <c r="D1075" s="2567"/>
      <c r="E1075" s="2808">
        <v>0.7</v>
      </c>
      <c r="F1075" s="2567"/>
      <c r="G1075" s="2808"/>
      <c r="H1075" s="2808"/>
      <c r="I1075" s="2"/>
      <c r="J1075" s="2"/>
      <c r="K1075" s="2"/>
      <c r="L1075" s="863"/>
      <c r="M1075" s="2"/>
      <c r="N1075" s="2"/>
      <c r="O1075" s="2"/>
      <c r="P1075" s="2808">
        <v>0.7</v>
      </c>
      <c r="Q1075" s="2567">
        <v>0.7</v>
      </c>
      <c r="R1075" s="2567" t="s">
        <v>607</v>
      </c>
      <c r="S1075" s="2"/>
      <c r="T1075" s="2"/>
      <c r="U1075" s="2"/>
      <c r="V1075" s="2567"/>
      <c r="W1075" s="2567"/>
      <c r="X1075" s="2567"/>
      <c r="Y1075" s="2567"/>
      <c r="Z1075" s="2567"/>
      <c r="AA1075" s="2567">
        <v>0.7</v>
      </c>
    </row>
    <row r="1076" spans="1:27">
      <c r="A1076" s="239">
        <v>35</v>
      </c>
      <c r="B1076" s="2806" t="s">
        <v>25202</v>
      </c>
      <c r="C1076" s="2807"/>
      <c r="D1076" s="2567"/>
      <c r="E1076" s="2808">
        <v>1.9</v>
      </c>
      <c r="F1076" s="2567"/>
      <c r="G1076" s="2808"/>
      <c r="H1076" s="2808"/>
      <c r="I1076" s="2"/>
      <c r="J1076" s="2"/>
      <c r="K1076" s="2"/>
      <c r="L1076" s="863"/>
      <c r="M1076" s="2"/>
      <c r="N1076" s="2"/>
      <c r="O1076" s="2"/>
      <c r="P1076" s="2808">
        <v>1.9</v>
      </c>
      <c r="Q1076" s="2567">
        <v>1.9</v>
      </c>
      <c r="R1076" s="2567" t="s">
        <v>607</v>
      </c>
      <c r="S1076" s="2"/>
      <c r="T1076" s="2"/>
      <c r="U1076" s="2"/>
      <c r="V1076" s="2567"/>
      <c r="W1076" s="2567"/>
      <c r="X1076" s="2567"/>
      <c r="Y1076" s="2567">
        <v>1.9</v>
      </c>
      <c r="Z1076" s="2567"/>
      <c r="AA1076" s="2567"/>
    </row>
    <row r="1077" spans="1:27">
      <c r="A1077" s="239">
        <v>36</v>
      </c>
      <c r="B1077" s="2806" t="s">
        <v>25004</v>
      </c>
      <c r="C1077" s="2807"/>
      <c r="D1077" s="2567"/>
      <c r="E1077" s="2808">
        <v>0.5</v>
      </c>
      <c r="F1077" s="2567"/>
      <c r="G1077" s="2808"/>
      <c r="H1077" s="2808"/>
      <c r="I1077" s="2"/>
      <c r="J1077" s="2"/>
      <c r="K1077" s="2"/>
      <c r="L1077" s="863"/>
      <c r="M1077" s="2"/>
      <c r="N1077" s="2"/>
      <c r="O1077" s="2"/>
      <c r="P1077" s="2808">
        <v>0.5</v>
      </c>
      <c r="Q1077" s="2567">
        <v>0.5</v>
      </c>
      <c r="R1077" s="2567" t="s">
        <v>607</v>
      </c>
      <c r="S1077" s="2"/>
      <c r="T1077" s="2"/>
      <c r="U1077" s="2"/>
      <c r="V1077" s="2567"/>
      <c r="W1077" s="2567"/>
      <c r="X1077" s="2567"/>
      <c r="Y1077" s="2567"/>
      <c r="Z1077" s="2567">
        <v>0.5</v>
      </c>
      <c r="AA1077" s="2567"/>
    </row>
    <row r="1078" spans="1:27">
      <c r="A1078" s="239">
        <v>37</v>
      </c>
      <c r="B1078" s="2806" t="s">
        <v>25203</v>
      </c>
      <c r="C1078" s="2807"/>
      <c r="D1078" s="2567"/>
      <c r="E1078" s="2808">
        <v>1</v>
      </c>
      <c r="F1078" s="2567"/>
      <c r="G1078" s="2808"/>
      <c r="H1078" s="2808"/>
      <c r="I1078" s="2"/>
      <c r="J1078" s="2"/>
      <c r="K1078" s="2"/>
      <c r="L1078" s="863"/>
      <c r="M1078" s="2"/>
      <c r="N1078" s="2"/>
      <c r="O1078" s="2"/>
      <c r="P1078" s="2808">
        <v>1</v>
      </c>
      <c r="Q1078" s="2567">
        <v>1</v>
      </c>
      <c r="R1078" s="2567" t="s">
        <v>607</v>
      </c>
      <c r="S1078" s="2"/>
      <c r="T1078" s="2"/>
      <c r="U1078" s="2"/>
      <c r="V1078" s="2567"/>
      <c r="W1078" s="2567"/>
      <c r="X1078" s="2567"/>
      <c r="Y1078" s="2567">
        <v>1</v>
      </c>
      <c r="Z1078" s="2567"/>
      <c r="AA1078" s="2567"/>
    </row>
    <row r="1079" spans="1:27">
      <c r="A1079" s="239">
        <v>38</v>
      </c>
      <c r="B1079" s="2806" t="s">
        <v>25204</v>
      </c>
      <c r="C1079" s="2807"/>
      <c r="D1079" s="2567"/>
      <c r="E1079" s="2808">
        <v>0.5</v>
      </c>
      <c r="F1079" s="2567"/>
      <c r="G1079" s="2808"/>
      <c r="H1079" s="2808"/>
      <c r="I1079" s="2"/>
      <c r="J1079" s="2"/>
      <c r="K1079" s="2"/>
      <c r="L1079" s="863"/>
      <c r="M1079" s="2"/>
      <c r="N1079" s="2"/>
      <c r="O1079" s="2"/>
      <c r="P1079" s="2808">
        <v>0.5</v>
      </c>
      <c r="Q1079" s="2567">
        <v>0.5</v>
      </c>
      <c r="R1079" s="2567" t="s">
        <v>607</v>
      </c>
      <c r="S1079" s="2"/>
      <c r="T1079" s="2"/>
      <c r="U1079" s="2"/>
      <c r="V1079" s="2567"/>
      <c r="W1079" s="2567"/>
      <c r="X1079" s="2567"/>
      <c r="Y1079" s="2567">
        <v>0.5</v>
      </c>
      <c r="Z1079" s="2567"/>
      <c r="AA1079" s="2567"/>
    </row>
    <row r="1080" spans="1:27">
      <c r="A1080" s="239">
        <v>39</v>
      </c>
      <c r="B1080" s="2806" t="s">
        <v>25205</v>
      </c>
      <c r="C1080" s="2807"/>
      <c r="D1080" s="2567"/>
      <c r="E1080" s="2808">
        <v>0.4</v>
      </c>
      <c r="F1080" s="2567"/>
      <c r="G1080" s="2808"/>
      <c r="H1080" s="2808"/>
      <c r="I1080" s="2"/>
      <c r="J1080" s="2"/>
      <c r="K1080" s="2"/>
      <c r="L1080" s="863"/>
      <c r="M1080" s="2"/>
      <c r="N1080" s="2"/>
      <c r="O1080" s="2"/>
      <c r="P1080" s="2808">
        <v>0.4</v>
      </c>
      <c r="Q1080" s="2567">
        <v>0.4</v>
      </c>
      <c r="R1080" s="2567" t="s">
        <v>607</v>
      </c>
      <c r="S1080" s="2"/>
      <c r="T1080" s="2"/>
      <c r="U1080" s="2"/>
      <c r="V1080" s="2567"/>
      <c r="W1080" s="2567"/>
      <c r="X1080" s="2567"/>
      <c r="Y1080" s="2567"/>
      <c r="Z1080" s="2567"/>
      <c r="AA1080" s="2567">
        <v>0.4</v>
      </c>
    </row>
    <row r="1081" spans="1:27">
      <c r="A1081" s="239">
        <v>40</v>
      </c>
      <c r="B1081" s="2806" t="s">
        <v>25206</v>
      </c>
      <c r="C1081" s="2807"/>
      <c r="D1081" s="2567"/>
      <c r="E1081" s="2808">
        <v>0.6</v>
      </c>
      <c r="F1081" s="2567"/>
      <c r="G1081" s="2808"/>
      <c r="H1081" s="2808"/>
      <c r="I1081" s="2"/>
      <c r="J1081" s="2"/>
      <c r="K1081" s="2"/>
      <c r="L1081" s="863"/>
      <c r="M1081" s="2"/>
      <c r="N1081" s="2"/>
      <c r="O1081" s="2"/>
      <c r="P1081" s="2808">
        <v>0.6</v>
      </c>
      <c r="Q1081" s="2567">
        <v>0.6</v>
      </c>
      <c r="R1081" s="2567" t="s">
        <v>607</v>
      </c>
      <c r="S1081" s="2"/>
      <c r="T1081" s="2"/>
      <c r="U1081" s="2"/>
      <c r="V1081" s="2567"/>
      <c r="W1081" s="2567"/>
      <c r="X1081" s="2567"/>
      <c r="Y1081" s="2567"/>
      <c r="Z1081" s="2567"/>
      <c r="AA1081" s="2567">
        <v>0.6</v>
      </c>
    </row>
    <row r="1082" spans="1:27">
      <c r="A1082" s="239">
        <v>41</v>
      </c>
      <c r="B1082" s="2806" t="s">
        <v>22612</v>
      </c>
      <c r="C1082" s="2807"/>
      <c r="D1082" s="2567"/>
      <c r="E1082" s="2808">
        <v>1</v>
      </c>
      <c r="F1082" s="2567"/>
      <c r="G1082" s="2808"/>
      <c r="H1082" s="2808"/>
      <c r="I1082" s="2"/>
      <c r="J1082" s="2"/>
      <c r="K1082" s="2"/>
      <c r="L1082" s="863"/>
      <c r="M1082" s="2"/>
      <c r="N1082" s="2"/>
      <c r="O1082" s="2"/>
      <c r="P1082" s="2808">
        <v>1</v>
      </c>
      <c r="Q1082" s="2567">
        <v>1</v>
      </c>
      <c r="R1082" s="2567" t="s">
        <v>607</v>
      </c>
      <c r="S1082" s="2"/>
      <c r="T1082" s="2"/>
      <c r="U1082" s="2"/>
      <c r="V1082" s="2567"/>
      <c r="W1082" s="2567"/>
      <c r="X1082" s="2567"/>
      <c r="Y1082" s="2567"/>
      <c r="Z1082" s="2567">
        <v>1</v>
      </c>
      <c r="AA1082" s="2567"/>
    </row>
    <row r="1083" spans="1:27">
      <c r="A1083" s="239">
        <v>42</v>
      </c>
      <c r="B1083" s="2806" t="s">
        <v>25207</v>
      </c>
      <c r="C1083" s="2807"/>
      <c r="D1083" s="2567"/>
      <c r="E1083" s="2808">
        <v>0.5</v>
      </c>
      <c r="F1083" s="2567"/>
      <c r="G1083" s="2808"/>
      <c r="H1083" s="2808"/>
      <c r="I1083" s="2"/>
      <c r="J1083" s="2"/>
      <c r="K1083" s="2"/>
      <c r="L1083" s="863"/>
      <c r="M1083" s="2"/>
      <c r="N1083" s="2"/>
      <c r="O1083" s="2"/>
      <c r="P1083" s="2808">
        <v>0.5</v>
      </c>
      <c r="Q1083" s="2567">
        <v>0.5</v>
      </c>
      <c r="R1083" s="2567" t="s">
        <v>607</v>
      </c>
      <c r="S1083" s="2"/>
      <c r="T1083" s="2"/>
      <c r="U1083" s="2"/>
      <c r="V1083" s="2567"/>
      <c r="W1083" s="2567"/>
      <c r="X1083" s="2567"/>
      <c r="Y1083" s="2567"/>
      <c r="Z1083" s="2567"/>
      <c r="AA1083" s="2567">
        <v>0.5</v>
      </c>
    </row>
    <row r="1084" spans="1:27">
      <c r="A1084" s="239">
        <v>43</v>
      </c>
      <c r="B1084" s="2806" t="s">
        <v>25208</v>
      </c>
      <c r="C1084" s="2807"/>
      <c r="D1084" s="2567"/>
      <c r="E1084" s="2808">
        <v>0.5</v>
      </c>
      <c r="F1084" s="2567"/>
      <c r="G1084" s="2808"/>
      <c r="H1084" s="2808"/>
      <c r="I1084" s="2"/>
      <c r="J1084" s="2"/>
      <c r="K1084" s="2"/>
      <c r="L1084" s="863"/>
      <c r="M1084" s="2"/>
      <c r="N1084" s="2"/>
      <c r="O1084" s="2"/>
      <c r="P1084" s="2808">
        <v>0.5</v>
      </c>
      <c r="Q1084" s="2567">
        <v>0.5</v>
      </c>
      <c r="R1084" s="2567" t="s">
        <v>607</v>
      </c>
      <c r="S1084" s="2"/>
      <c r="T1084" s="2"/>
      <c r="U1084" s="2"/>
      <c r="V1084" s="2567"/>
      <c r="W1084" s="2567"/>
      <c r="X1084" s="2567"/>
      <c r="Y1084" s="2567"/>
      <c r="Z1084" s="2809">
        <v>0.5</v>
      </c>
      <c r="AA1084" s="2567"/>
    </row>
    <row r="1085" spans="1:27">
      <c r="A1085" s="239">
        <v>44</v>
      </c>
      <c r="B1085" s="2806" t="s">
        <v>25209</v>
      </c>
      <c r="C1085" s="2807"/>
      <c r="D1085" s="2567"/>
      <c r="E1085" s="2808">
        <v>1</v>
      </c>
      <c r="F1085" s="2567"/>
      <c r="G1085" s="2808"/>
      <c r="H1085" s="2808"/>
      <c r="I1085" s="2"/>
      <c r="J1085" s="2"/>
      <c r="K1085" s="2"/>
      <c r="L1085" s="863"/>
      <c r="M1085" s="2"/>
      <c r="N1085" s="2"/>
      <c r="O1085" s="2"/>
      <c r="P1085" s="2808">
        <v>1</v>
      </c>
      <c r="Q1085" s="2567">
        <v>1</v>
      </c>
      <c r="R1085" s="2567" t="s">
        <v>607</v>
      </c>
      <c r="S1085" s="2"/>
      <c r="T1085" s="2"/>
      <c r="U1085" s="2"/>
      <c r="V1085" s="2567"/>
      <c r="W1085" s="2567"/>
      <c r="X1085" s="2567"/>
      <c r="Y1085" s="2567"/>
      <c r="Z1085" s="2809">
        <v>1</v>
      </c>
      <c r="AA1085" s="2567"/>
    </row>
    <row r="1086" spans="1:27">
      <c r="A1086" s="239">
        <v>45</v>
      </c>
      <c r="B1086" s="2806" t="s">
        <v>25210</v>
      </c>
      <c r="C1086" s="2807"/>
      <c r="D1086" s="2567"/>
      <c r="E1086" s="2808">
        <v>3</v>
      </c>
      <c r="F1086" s="2567"/>
      <c r="G1086" s="2808"/>
      <c r="H1086" s="2808"/>
      <c r="I1086" s="2"/>
      <c r="J1086" s="2"/>
      <c r="K1086" s="2"/>
      <c r="L1086" s="863"/>
      <c r="M1086" s="2"/>
      <c r="N1086" s="2"/>
      <c r="O1086" s="2"/>
      <c r="P1086" s="2808">
        <v>3</v>
      </c>
      <c r="Q1086" s="2567">
        <v>3</v>
      </c>
      <c r="R1086" s="2567" t="s">
        <v>607</v>
      </c>
      <c r="S1086" s="2"/>
      <c r="T1086" s="2"/>
      <c r="U1086" s="2"/>
      <c r="V1086" s="2567"/>
      <c r="W1086" s="2567"/>
      <c r="X1086" s="2567"/>
      <c r="Y1086" s="2567"/>
      <c r="Z1086" s="2809">
        <v>3</v>
      </c>
      <c r="AA1086" s="2567"/>
    </row>
    <row r="1087" spans="1:27">
      <c r="A1087" s="239">
        <v>46</v>
      </c>
      <c r="B1087" s="2806" t="s">
        <v>22620</v>
      </c>
      <c r="C1087" s="2807"/>
      <c r="D1087" s="2567"/>
      <c r="E1087" s="2808">
        <v>1.4</v>
      </c>
      <c r="F1087" s="2567"/>
      <c r="G1087" s="2808"/>
      <c r="H1087" s="2808"/>
      <c r="I1087" s="2"/>
      <c r="J1087" s="2"/>
      <c r="K1087" s="2"/>
      <c r="L1087" s="863"/>
      <c r="M1087" s="2"/>
      <c r="N1087" s="2"/>
      <c r="O1087" s="2"/>
      <c r="P1087" s="2808">
        <v>1.4</v>
      </c>
      <c r="Q1087" s="2567">
        <v>1.4</v>
      </c>
      <c r="R1087" s="2567" t="s">
        <v>607</v>
      </c>
      <c r="S1087" s="2"/>
      <c r="T1087" s="2"/>
      <c r="U1087" s="2"/>
      <c r="V1087" s="2567"/>
      <c r="W1087" s="2567"/>
      <c r="X1087" s="2567"/>
      <c r="Y1087" s="2567">
        <v>1.4</v>
      </c>
      <c r="Z1087" s="2567"/>
      <c r="AA1087" s="2567"/>
    </row>
    <row r="1088" spans="1:27">
      <c r="A1088" s="239">
        <v>47</v>
      </c>
      <c r="B1088" s="2806" t="s">
        <v>25211</v>
      </c>
      <c r="C1088" s="2807"/>
      <c r="D1088" s="2567"/>
      <c r="E1088" s="2808">
        <v>0.4</v>
      </c>
      <c r="F1088" s="2567"/>
      <c r="G1088" s="2808"/>
      <c r="H1088" s="2808"/>
      <c r="I1088" s="2"/>
      <c r="J1088" s="2"/>
      <c r="K1088" s="2"/>
      <c r="L1088" s="863"/>
      <c r="M1088" s="2"/>
      <c r="N1088" s="2"/>
      <c r="O1088" s="2"/>
      <c r="P1088" s="2808">
        <v>0.4</v>
      </c>
      <c r="Q1088" s="2567">
        <v>0.4</v>
      </c>
      <c r="R1088" s="2567" t="s">
        <v>607</v>
      </c>
      <c r="S1088" s="2"/>
      <c r="T1088" s="2"/>
      <c r="U1088" s="2"/>
      <c r="V1088" s="2567"/>
      <c r="W1088" s="2567"/>
      <c r="X1088" s="2567"/>
      <c r="Y1088" s="2567"/>
      <c r="Z1088" s="2567"/>
      <c r="AA1088" s="2567">
        <v>0.4</v>
      </c>
    </row>
    <row r="1089" spans="1:27">
      <c r="A1089" s="239">
        <v>48</v>
      </c>
      <c r="B1089" s="2806" t="s">
        <v>13119</v>
      </c>
      <c r="C1089" s="2807"/>
      <c r="D1089" s="2567"/>
      <c r="E1089" s="2808">
        <v>0.5</v>
      </c>
      <c r="F1089" s="2567"/>
      <c r="G1089" s="2808"/>
      <c r="H1089" s="2808"/>
      <c r="I1089" s="2"/>
      <c r="J1089" s="2"/>
      <c r="K1089" s="2"/>
      <c r="L1089" s="863"/>
      <c r="M1089" s="2"/>
      <c r="N1089" s="2"/>
      <c r="O1089" s="2"/>
      <c r="P1089" s="2808">
        <v>0.5</v>
      </c>
      <c r="Q1089" s="2567">
        <v>0.5</v>
      </c>
      <c r="R1089" s="2567" t="s">
        <v>607</v>
      </c>
      <c r="S1089" s="2"/>
      <c r="T1089" s="2"/>
      <c r="U1089" s="2"/>
      <c r="V1089" s="2567"/>
      <c r="W1089" s="2567"/>
      <c r="X1089" s="2567"/>
      <c r="Y1089" s="2567"/>
      <c r="Z1089" s="2567">
        <v>0.5</v>
      </c>
      <c r="AA1089" s="2567"/>
    </row>
    <row r="1090" spans="1:27">
      <c r="A1090" s="239">
        <v>49</v>
      </c>
      <c r="B1090" s="2806" t="s">
        <v>9156</v>
      </c>
      <c r="C1090" s="2807"/>
      <c r="D1090" s="2567"/>
      <c r="E1090" s="2808">
        <v>0.9</v>
      </c>
      <c r="F1090" s="2567"/>
      <c r="G1090" s="2808"/>
      <c r="H1090" s="2808"/>
      <c r="I1090" s="2"/>
      <c r="J1090" s="2"/>
      <c r="K1090" s="2"/>
      <c r="L1090" s="863"/>
      <c r="M1090" s="2"/>
      <c r="N1090" s="2"/>
      <c r="O1090" s="2"/>
      <c r="P1090" s="2808">
        <v>0.9</v>
      </c>
      <c r="Q1090" s="2567">
        <v>0.9</v>
      </c>
      <c r="R1090" s="2567" t="s">
        <v>607</v>
      </c>
      <c r="S1090" s="2"/>
      <c r="T1090" s="2"/>
      <c r="U1090" s="2"/>
      <c r="V1090" s="2567"/>
      <c r="W1090" s="2567"/>
      <c r="X1090" s="2567"/>
      <c r="Y1090" s="2567"/>
      <c r="Z1090" s="2567"/>
      <c r="AA1090" s="2567">
        <v>0.9</v>
      </c>
    </row>
    <row r="1091" spans="1:27">
      <c r="A1091" s="239">
        <v>50</v>
      </c>
      <c r="B1091" s="2806" t="s">
        <v>25212</v>
      </c>
      <c r="C1091" s="2807"/>
      <c r="D1091" s="2567"/>
      <c r="E1091" s="2808">
        <v>3</v>
      </c>
      <c r="F1091" s="2567">
        <v>1</v>
      </c>
      <c r="G1091" s="2808">
        <v>1</v>
      </c>
      <c r="H1091" s="2808"/>
      <c r="I1091" s="2"/>
      <c r="J1091" s="2"/>
      <c r="K1091" s="2"/>
      <c r="L1091" s="863"/>
      <c r="M1091" s="2"/>
      <c r="N1091" s="2"/>
      <c r="O1091" s="2"/>
      <c r="P1091" s="2808">
        <v>2</v>
      </c>
      <c r="Q1091" s="2567">
        <v>2</v>
      </c>
      <c r="R1091" s="2567">
        <v>5</v>
      </c>
      <c r="S1091" s="2"/>
      <c r="T1091" s="2"/>
      <c r="U1091" s="2"/>
      <c r="V1091" s="2567"/>
      <c r="W1091" s="2567"/>
      <c r="X1091" s="2567"/>
      <c r="Y1091" s="2567">
        <v>3</v>
      </c>
      <c r="Z1091" s="2567"/>
      <c r="AA1091" s="2567"/>
    </row>
    <row r="1092" spans="1:27">
      <c r="A1092" s="239">
        <v>51</v>
      </c>
      <c r="B1092" s="2806" t="s">
        <v>13023</v>
      </c>
      <c r="C1092" s="2807"/>
      <c r="D1092" s="2567"/>
      <c r="E1092" s="2808">
        <v>0.9</v>
      </c>
      <c r="F1092" s="2567"/>
      <c r="G1092" s="2808"/>
      <c r="H1092" s="2808"/>
      <c r="I1092" s="2"/>
      <c r="J1092" s="2"/>
      <c r="K1092" s="2"/>
      <c r="L1092" s="863"/>
      <c r="M1092" s="2"/>
      <c r="N1092" s="2"/>
      <c r="O1092" s="2"/>
      <c r="P1092" s="2808">
        <v>0.9</v>
      </c>
      <c r="Q1092" s="2567">
        <v>0.9</v>
      </c>
      <c r="R1092" s="2567" t="s">
        <v>607</v>
      </c>
      <c r="S1092" s="2"/>
      <c r="T1092" s="2"/>
      <c r="U1092" s="2"/>
      <c r="V1092" s="2567"/>
      <c r="W1092" s="2567"/>
      <c r="X1092" s="2567"/>
      <c r="Y1092" s="2567"/>
      <c r="Z1092" s="2567"/>
      <c r="AA1092" s="2567">
        <v>0.9</v>
      </c>
    </row>
    <row r="1093" spans="1:27">
      <c r="A1093" s="239">
        <v>52</v>
      </c>
      <c r="B1093" s="2806" t="s">
        <v>25213</v>
      </c>
      <c r="C1093" s="2807"/>
      <c r="D1093" s="2567"/>
      <c r="E1093" s="2808">
        <v>0.5</v>
      </c>
      <c r="F1093" s="2567"/>
      <c r="G1093" s="2808"/>
      <c r="H1093" s="2808"/>
      <c r="I1093" s="2"/>
      <c r="J1093" s="2"/>
      <c r="K1093" s="2"/>
      <c r="L1093" s="863"/>
      <c r="M1093" s="2"/>
      <c r="N1093" s="2"/>
      <c r="O1093" s="2"/>
      <c r="P1093" s="2808">
        <v>0.5</v>
      </c>
      <c r="Q1093" s="2567">
        <v>0.5</v>
      </c>
      <c r="R1093" s="2567" t="s">
        <v>607</v>
      </c>
      <c r="S1093" s="2"/>
      <c r="T1093" s="2"/>
      <c r="U1093" s="2"/>
      <c r="V1093" s="2567"/>
      <c r="W1093" s="2567"/>
      <c r="X1093" s="2567"/>
      <c r="Y1093" s="2567"/>
      <c r="Z1093" s="2567">
        <v>0.5</v>
      </c>
      <c r="AA1093" s="2567"/>
    </row>
    <row r="1094" spans="1:27">
      <c r="A1094" s="239">
        <v>53</v>
      </c>
      <c r="B1094" s="2806" t="s">
        <v>25214</v>
      </c>
      <c r="C1094" s="2807"/>
      <c r="D1094" s="2567"/>
      <c r="E1094" s="2808">
        <v>0.9</v>
      </c>
      <c r="F1094" s="2567">
        <v>0.3</v>
      </c>
      <c r="G1094" s="2808">
        <v>0.3</v>
      </c>
      <c r="H1094" s="863"/>
      <c r="I1094" s="2"/>
      <c r="J1094" s="2"/>
      <c r="K1094" s="2"/>
      <c r="L1094" s="2808"/>
      <c r="M1094" s="2"/>
      <c r="N1094" s="2"/>
      <c r="O1094" s="2"/>
      <c r="P1094" s="2808">
        <v>0.6</v>
      </c>
      <c r="Q1094" s="2567">
        <v>0.6</v>
      </c>
      <c r="R1094" s="2567">
        <v>5</v>
      </c>
      <c r="S1094" s="2"/>
      <c r="T1094" s="2"/>
      <c r="U1094" s="2"/>
      <c r="V1094" s="2567"/>
      <c r="W1094" s="2567"/>
      <c r="X1094" s="2567"/>
      <c r="Y1094" s="2567">
        <v>0.9</v>
      </c>
      <c r="Z1094" s="2567"/>
      <c r="AA1094" s="2567"/>
    </row>
    <row r="1095" spans="1:27">
      <c r="A1095" s="239">
        <v>54</v>
      </c>
      <c r="B1095" s="2806" t="s">
        <v>25215</v>
      </c>
      <c r="C1095" s="2807"/>
      <c r="D1095" s="2567"/>
      <c r="E1095" s="2808">
        <v>1</v>
      </c>
      <c r="F1095" s="2567"/>
      <c r="G1095" s="2808"/>
      <c r="H1095" s="863"/>
      <c r="I1095" s="2"/>
      <c r="J1095" s="2"/>
      <c r="K1095" s="2"/>
      <c r="L1095" s="2808"/>
      <c r="M1095" s="2"/>
      <c r="N1095" s="2"/>
      <c r="O1095" s="2"/>
      <c r="P1095" s="2808">
        <v>1</v>
      </c>
      <c r="Q1095" s="2567">
        <v>1</v>
      </c>
      <c r="R1095" s="2567" t="s">
        <v>607</v>
      </c>
      <c r="S1095" s="2"/>
      <c r="T1095" s="2"/>
      <c r="U1095" s="2"/>
      <c r="V1095" s="2567"/>
      <c r="W1095" s="2567"/>
      <c r="X1095" s="2567"/>
      <c r="Y1095" s="2567"/>
      <c r="Z1095" s="2809">
        <v>1</v>
      </c>
      <c r="AA1095" s="2567"/>
    </row>
    <row r="1096" spans="1:27">
      <c r="A1096" s="239">
        <v>55</v>
      </c>
      <c r="B1096" s="2806" t="s">
        <v>1863</v>
      </c>
      <c r="C1096" s="2807"/>
      <c r="D1096" s="2567"/>
      <c r="E1096" s="2808">
        <v>0.5</v>
      </c>
      <c r="F1096" s="2567"/>
      <c r="G1096" s="2808"/>
      <c r="H1096" s="863"/>
      <c r="I1096" s="2"/>
      <c r="J1096" s="2"/>
      <c r="K1096" s="2"/>
      <c r="L1096" s="2808"/>
      <c r="M1096" s="2"/>
      <c r="N1096" s="2"/>
      <c r="O1096" s="2"/>
      <c r="P1096" s="2808">
        <v>0.5</v>
      </c>
      <c r="Q1096" s="2567">
        <v>0.5</v>
      </c>
      <c r="R1096" s="2567" t="s">
        <v>607</v>
      </c>
      <c r="S1096" s="2"/>
      <c r="T1096" s="2"/>
      <c r="U1096" s="2"/>
      <c r="V1096" s="2567"/>
      <c r="W1096" s="2567"/>
      <c r="X1096" s="2567"/>
      <c r="Y1096" s="2567"/>
      <c r="Z1096" s="2809">
        <v>0.5</v>
      </c>
      <c r="AA1096" s="2567"/>
    </row>
    <row r="1097" spans="1:27">
      <c r="A1097" s="239">
        <v>56</v>
      </c>
      <c r="B1097" s="2806" t="s">
        <v>25216</v>
      </c>
      <c r="C1097" s="2807"/>
      <c r="D1097" s="2567"/>
      <c r="E1097" s="2808">
        <v>0.7</v>
      </c>
      <c r="F1097" s="2567"/>
      <c r="G1097" s="2808"/>
      <c r="H1097" s="863"/>
      <c r="I1097" s="2"/>
      <c r="J1097" s="2"/>
      <c r="K1097" s="2"/>
      <c r="L1097" s="2808"/>
      <c r="M1097" s="2"/>
      <c r="N1097" s="2"/>
      <c r="O1097" s="2"/>
      <c r="P1097" s="2808">
        <v>0.7</v>
      </c>
      <c r="Q1097" s="2567">
        <v>0.7</v>
      </c>
      <c r="R1097" s="2567" t="s">
        <v>607</v>
      </c>
      <c r="S1097" s="2"/>
      <c r="T1097" s="2"/>
      <c r="U1097" s="2"/>
      <c r="V1097" s="2567"/>
      <c r="W1097" s="2567"/>
      <c r="X1097" s="2567"/>
      <c r="Y1097" s="2567">
        <v>0.7</v>
      </c>
      <c r="Z1097" s="2567"/>
      <c r="AA1097" s="2567"/>
    </row>
    <row r="1098" spans="1:27">
      <c r="A1098" s="239">
        <v>57</v>
      </c>
      <c r="B1098" s="2806" t="s">
        <v>25217</v>
      </c>
      <c r="C1098" s="2807"/>
      <c r="D1098" s="2567"/>
      <c r="E1098" s="2808">
        <v>0.6</v>
      </c>
      <c r="F1098" s="2567"/>
      <c r="G1098" s="2808"/>
      <c r="H1098" s="863"/>
      <c r="I1098" s="2"/>
      <c r="J1098" s="2"/>
      <c r="K1098" s="2"/>
      <c r="L1098" s="2808"/>
      <c r="M1098" s="2"/>
      <c r="N1098" s="2"/>
      <c r="O1098" s="2"/>
      <c r="P1098" s="2808">
        <v>0.6</v>
      </c>
      <c r="Q1098" s="2567">
        <v>0.6</v>
      </c>
      <c r="R1098" s="2567" t="s">
        <v>607</v>
      </c>
      <c r="S1098" s="2"/>
      <c r="T1098" s="2"/>
      <c r="U1098" s="2"/>
      <c r="V1098" s="2567"/>
      <c r="W1098" s="2567"/>
      <c r="X1098" s="2567"/>
      <c r="Y1098" s="2567"/>
      <c r="Z1098" s="2567"/>
      <c r="AA1098" s="2567">
        <v>0.6</v>
      </c>
    </row>
    <row r="1099" spans="1:27">
      <c r="A1099" s="239">
        <v>58</v>
      </c>
      <c r="B1099" s="2806" t="s">
        <v>13002</v>
      </c>
      <c r="C1099" s="2807"/>
      <c r="D1099" s="2567"/>
      <c r="E1099" s="2808">
        <v>0.9</v>
      </c>
      <c r="F1099" s="2567"/>
      <c r="G1099" s="2808"/>
      <c r="H1099" s="863"/>
      <c r="I1099" s="2"/>
      <c r="J1099" s="2"/>
      <c r="K1099" s="2"/>
      <c r="L1099" s="2808"/>
      <c r="M1099" s="2"/>
      <c r="N1099" s="2"/>
      <c r="O1099" s="2"/>
      <c r="P1099" s="2808">
        <v>0.9</v>
      </c>
      <c r="Q1099" s="2567">
        <v>0.9</v>
      </c>
      <c r="R1099" s="2567" t="s">
        <v>607</v>
      </c>
      <c r="S1099" s="2"/>
      <c r="T1099" s="2"/>
      <c r="U1099" s="2"/>
      <c r="V1099" s="2567"/>
      <c r="W1099" s="2567"/>
      <c r="X1099" s="2567"/>
      <c r="Y1099" s="2567"/>
      <c r="Z1099" s="2567">
        <v>0.9</v>
      </c>
      <c r="AA1099" s="2567"/>
    </row>
    <row r="1100" spans="1:27">
      <c r="A1100" s="239">
        <v>59</v>
      </c>
      <c r="B1100" s="2806" t="s">
        <v>25218</v>
      </c>
      <c r="C1100" s="2807"/>
      <c r="D1100" s="2567"/>
      <c r="E1100" s="2808">
        <v>2</v>
      </c>
      <c r="F1100" s="2567"/>
      <c r="G1100" s="2808"/>
      <c r="H1100" s="863"/>
      <c r="I1100" s="2"/>
      <c r="J1100" s="2"/>
      <c r="K1100" s="2"/>
      <c r="L1100" s="2808"/>
      <c r="M1100" s="2"/>
      <c r="N1100" s="2"/>
      <c r="O1100" s="2"/>
      <c r="P1100" s="2808">
        <v>2</v>
      </c>
      <c r="Q1100" s="2567">
        <v>2</v>
      </c>
      <c r="R1100" s="2567" t="s">
        <v>607</v>
      </c>
      <c r="S1100" s="2"/>
      <c r="T1100" s="2"/>
      <c r="U1100" s="2"/>
      <c r="V1100" s="2567"/>
      <c r="W1100" s="2567"/>
      <c r="X1100" s="2567"/>
      <c r="Y1100" s="2567">
        <v>2</v>
      </c>
      <c r="Z1100" s="2567"/>
      <c r="AA1100" s="2567"/>
    </row>
    <row r="1101" spans="1:27">
      <c r="A1101" s="239">
        <v>60</v>
      </c>
      <c r="B1101" s="2806" t="s">
        <v>25219</v>
      </c>
      <c r="C1101" s="2807"/>
      <c r="D1101" s="2567"/>
      <c r="E1101" s="2808">
        <v>2.9</v>
      </c>
      <c r="F1101" s="2567">
        <v>1</v>
      </c>
      <c r="G1101" s="2808">
        <v>1</v>
      </c>
      <c r="H1101" s="863"/>
      <c r="I1101" s="2"/>
      <c r="J1101" s="2"/>
      <c r="K1101" s="2"/>
      <c r="L1101" s="2808"/>
      <c r="M1101" s="2"/>
      <c r="N1101" s="2"/>
      <c r="O1101" s="2"/>
      <c r="P1101" s="2808">
        <v>1.9</v>
      </c>
      <c r="Q1101" s="2567">
        <v>1.9</v>
      </c>
      <c r="R1101" s="2567">
        <v>5</v>
      </c>
      <c r="S1101" s="2"/>
      <c r="T1101" s="2"/>
      <c r="U1101" s="2"/>
      <c r="V1101" s="2567"/>
      <c r="W1101" s="2567"/>
      <c r="X1101" s="2567"/>
      <c r="Y1101" s="2567">
        <v>2.9</v>
      </c>
      <c r="Z1101" s="2567"/>
      <c r="AA1101" s="2567"/>
    </row>
    <row r="1102" spans="1:27">
      <c r="A1102" s="239">
        <v>61</v>
      </c>
      <c r="B1102" s="2806" t="s">
        <v>25220</v>
      </c>
      <c r="C1102" s="2807"/>
      <c r="D1102" s="2567"/>
      <c r="E1102" s="2808">
        <v>2.569</v>
      </c>
      <c r="F1102" s="2567">
        <v>2.569</v>
      </c>
      <c r="G1102" s="2808">
        <v>1.8440000000000001</v>
      </c>
      <c r="H1102" s="863"/>
      <c r="I1102" s="2"/>
      <c r="J1102" s="2"/>
      <c r="K1102" s="2"/>
      <c r="L1102" s="2808">
        <v>0.72499999999999998</v>
      </c>
      <c r="M1102" s="2"/>
      <c r="N1102" s="2"/>
      <c r="O1102" s="2"/>
      <c r="P1102" s="2808"/>
      <c r="Q1102" s="2567"/>
      <c r="R1102" s="2567">
        <v>5</v>
      </c>
      <c r="S1102" s="2"/>
      <c r="T1102" s="2"/>
      <c r="U1102" s="2"/>
      <c r="V1102" s="2567"/>
      <c r="W1102" s="2567"/>
      <c r="X1102" s="2567"/>
      <c r="Y1102" s="2567">
        <v>2.569</v>
      </c>
      <c r="Z1102" s="2567"/>
      <c r="AA1102" s="2567"/>
    </row>
    <row r="1103" spans="1:27">
      <c r="A1103" s="239">
        <v>62</v>
      </c>
      <c r="B1103" s="2806" t="s">
        <v>3055</v>
      </c>
      <c r="C1103" s="2807"/>
      <c r="D1103" s="2567"/>
      <c r="E1103" s="2808">
        <v>0.6</v>
      </c>
      <c r="F1103" s="2567"/>
      <c r="G1103" s="2808"/>
      <c r="H1103" s="863"/>
      <c r="I1103" s="2"/>
      <c r="J1103" s="2"/>
      <c r="K1103" s="2"/>
      <c r="L1103" s="2808"/>
      <c r="M1103" s="2"/>
      <c r="N1103" s="2"/>
      <c r="O1103" s="2"/>
      <c r="P1103" s="2808">
        <v>0.6</v>
      </c>
      <c r="Q1103" s="2567">
        <v>0.6</v>
      </c>
      <c r="R1103" s="2567" t="s">
        <v>607</v>
      </c>
      <c r="S1103" s="2"/>
      <c r="T1103" s="2"/>
      <c r="U1103" s="2"/>
      <c r="V1103" s="2567"/>
      <c r="W1103" s="2567"/>
      <c r="X1103" s="2567"/>
      <c r="Y1103" s="2567"/>
      <c r="Z1103" s="2567">
        <v>0.6</v>
      </c>
      <c r="AA1103" s="2567"/>
    </row>
    <row r="1104" spans="1:27" ht="24" customHeight="1">
      <c r="A1104" s="239"/>
      <c r="B1104" s="2796" t="s">
        <v>25221</v>
      </c>
      <c r="C1104" s="2621"/>
      <c r="D1104" s="2621"/>
      <c r="E1104" s="2621">
        <v>63.268999999999998</v>
      </c>
      <c r="F1104" s="2621">
        <v>5.3689999999999998</v>
      </c>
      <c r="G1104" s="2621">
        <v>4.6440000000000001</v>
      </c>
      <c r="H1104" s="2621">
        <v>0</v>
      </c>
      <c r="I1104" s="2670"/>
      <c r="J1104" s="2670"/>
      <c r="K1104" s="2670"/>
      <c r="L1104" s="2621">
        <v>0.72499999999999998</v>
      </c>
      <c r="M1104" s="2670"/>
      <c r="N1104" s="2670"/>
      <c r="O1104" s="2670"/>
      <c r="P1104" s="2621">
        <v>57.9</v>
      </c>
      <c r="Q1104" s="2621">
        <v>57.9</v>
      </c>
      <c r="R1104" s="2621">
        <v>25</v>
      </c>
      <c r="S1104" s="2670"/>
      <c r="T1104" s="2670"/>
      <c r="U1104" s="2670"/>
      <c r="V1104" s="2621">
        <v>0</v>
      </c>
      <c r="W1104" s="2621">
        <v>0</v>
      </c>
      <c r="X1104" s="2621">
        <v>0</v>
      </c>
      <c r="Y1104" s="2621">
        <v>24.468999999999998</v>
      </c>
      <c r="Z1104" s="2621">
        <v>19.600000000000001</v>
      </c>
      <c r="AA1104" s="2621">
        <v>19.199999999999996</v>
      </c>
    </row>
    <row r="1105" spans="1:27" ht="20.25" customHeight="1">
      <c r="A1105" s="2564"/>
      <c r="B1105" s="2283" t="s">
        <v>4830</v>
      </c>
      <c r="C1105" s="2567"/>
      <c r="D1105" s="2567"/>
      <c r="E1105" s="2819"/>
      <c r="F1105" s="2820"/>
      <c r="G1105" s="2821"/>
      <c r="H1105" s="842"/>
      <c r="I1105" s="2"/>
      <c r="J1105" s="2"/>
      <c r="K1105" s="2"/>
      <c r="L1105" s="842"/>
      <c r="M1105" s="2"/>
      <c r="N1105" s="2"/>
      <c r="O1105" s="2"/>
      <c r="P1105" s="2567"/>
      <c r="Q1105" s="2567"/>
      <c r="R1105" s="2567"/>
      <c r="S1105" s="2"/>
      <c r="T1105" s="2"/>
      <c r="U1105" s="2"/>
      <c r="V1105" s="2567"/>
      <c r="W1105" s="2567"/>
      <c r="X1105" s="2567"/>
      <c r="Y1105" s="2567"/>
      <c r="Z1105" s="2567"/>
      <c r="AA1105" s="2567"/>
    </row>
    <row r="1106" spans="1:27">
      <c r="A1106" s="2564"/>
      <c r="B1106" s="2812" t="s">
        <v>25222</v>
      </c>
      <c r="C1106" s="2567"/>
      <c r="D1106" s="2567"/>
      <c r="E1106" s="2819"/>
      <c r="F1106" s="2820"/>
      <c r="G1106" s="2821"/>
      <c r="H1106" s="842"/>
      <c r="I1106" s="2"/>
      <c r="J1106" s="2"/>
      <c r="K1106" s="2"/>
      <c r="L1106" s="842"/>
      <c r="M1106" s="2"/>
      <c r="N1106" s="2"/>
      <c r="O1106" s="2"/>
      <c r="P1106" s="2567"/>
      <c r="Q1106" s="2567"/>
      <c r="R1106" s="2567"/>
      <c r="S1106" s="2"/>
      <c r="T1106" s="2"/>
      <c r="U1106" s="2"/>
      <c r="V1106" s="2567"/>
      <c r="W1106" s="2567"/>
      <c r="X1106" s="2567"/>
      <c r="Y1106" s="2567"/>
      <c r="Z1106" s="2567"/>
      <c r="AA1106" s="2567"/>
    </row>
    <row r="1107" spans="1:27">
      <c r="A1107" s="2564">
        <v>1</v>
      </c>
      <c r="B1107" s="2198" t="s">
        <v>25223</v>
      </c>
      <c r="C1107" s="2813"/>
      <c r="D1107" s="2567"/>
      <c r="E1107" s="2814">
        <v>0.22</v>
      </c>
      <c r="F1107" s="2567"/>
      <c r="G1107" s="842"/>
      <c r="H1107" s="842"/>
      <c r="I1107" s="2"/>
      <c r="J1107" s="2"/>
      <c r="K1107" s="2"/>
      <c r="L1107" s="842"/>
      <c r="M1107" s="2"/>
      <c r="N1107" s="2"/>
      <c r="O1107" s="2"/>
      <c r="P1107" s="2814">
        <v>0.22</v>
      </c>
      <c r="Q1107" s="2814">
        <v>0.22</v>
      </c>
      <c r="R1107" s="2567" t="s">
        <v>607</v>
      </c>
      <c r="S1107" s="2"/>
      <c r="T1107" s="2"/>
      <c r="U1107" s="2"/>
      <c r="V1107" s="2567"/>
      <c r="W1107" s="2567"/>
      <c r="X1107" s="2567"/>
      <c r="Y1107" s="2567"/>
      <c r="Z1107" s="2567"/>
      <c r="AA1107" s="2567">
        <v>0.22</v>
      </c>
    </row>
    <row r="1108" spans="1:27">
      <c r="A1108" s="2564">
        <v>2</v>
      </c>
      <c r="B1108" s="2198" t="s">
        <v>25224</v>
      </c>
      <c r="C1108" s="2813"/>
      <c r="D1108" s="2567"/>
      <c r="E1108" s="2814">
        <v>0.33</v>
      </c>
      <c r="F1108" s="2567"/>
      <c r="G1108" s="842"/>
      <c r="H1108" s="842"/>
      <c r="I1108" s="2"/>
      <c r="J1108" s="2"/>
      <c r="K1108" s="2"/>
      <c r="L1108" s="842"/>
      <c r="M1108" s="2"/>
      <c r="N1108" s="2"/>
      <c r="O1108" s="2"/>
      <c r="P1108" s="2814">
        <v>0.33</v>
      </c>
      <c r="Q1108" s="2814">
        <v>0.33</v>
      </c>
      <c r="R1108" s="2567" t="s">
        <v>607</v>
      </c>
      <c r="S1108" s="2"/>
      <c r="T1108" s="2"/>
      <c r="U1108" s="2"/>
      <c r="V1108" s="2567"/>
      <c r="W1108" s="2567"/>
      <c r="X1108" s="2567"/>
      <c r="Y1108" s="2567"/>
      <c r="Z1108" s="2567">
        <v>0.33</v>
      </c>
      <c r="AA1108" s="2567"/>
    </row>
    <row r="1109" spans="1:27">
      <c r="A1109" s="2564">
        <v>3</v>
      </c>
      <c r="B1109" s="2198" t="s">
        <v>25225</v>
      </c>
      <c r="C1109" s="2813"/>
      <c r="D1109" s="2567"/>
      <c r="E1109" s="2814">
        <v>0.2</v>
      </c>
      <c r="F1109" s="2567"/>
      <c r="G1109" s="842"/>
      <c r="H1109" s="842"/>
      <c r="I1109" s="2"/>
      <c r="J1109" s="2"/>
      <c r="K1109" s="2"/>
      <c r="L1109" s="842"/>
      <c r="M1109" s="2"/>
      <c r="N1109" s="2"/>
      <c r="O1109" s="2"/>
      <c r="P1109" s="2814">
        <v>0.2</v>
      </c>
      <c r="Q1109" s="2814">
        <v>0.2</v>
      </c>
      <c r="R1109" s="2567" t="s">
        <v>607</v>
      </c>
      <c r="S1109" s="2"/>
      <c r="T1109" s="2"/>
      <c r="U1109" s="2"/>
      <c r="V1109" s="2567"/>
      <c r="W1109" s="2567"/>
      <c r="X1109" s="2567"/>
      <c r="Y1109" s="2567"/>
      <c r="Z1109" s="2567"/>
      <c r="AA1109" s="2567">
        <v>0.2</v>
      </c>
    </row>
    <row r="1110" spans="1:27">
      <c r="A1110" s="2564">
        <v>4</v>
      </c>
      <c r="B1110" s="2198" t="s">
        <v>25226</v>
      </c>
      <c r="C1110" s="2813"/>
      <c r="D1110" s="2567"/>
      <c r="E1110" s="2814">
        <v>0.8</v>
      </c>
      <c r="F1110" s="2567"/>
      <c r="G1110" s="842"/>
      <c r="H1110" s="842"/>
      <c r="I1110" s="2"/>
      <c r="J1110" s="2"/>
      <c r="K1110" s="2"/>
      <c r="L1110" s="842"/>
      <c r="M1110" s="2"/>
      <c r="N1110" s="2"/>
      <c r="O1110" s="2"/>
      <c r="P1110" s="2814">
        <v>0.8</v>
      </c>
      <c r="Q1110" s="2814">
        <v>0.8</v>
      </c>
      <c r="R1110" s="2567" t="s">
        <v>607</v>
      </c>
      <c r="S1110" s="2"/>
      <c r="T1110" s="2"/>
      <c r="U1110" s="2"/>
      <c r="V1110" s="2567"/>
      <c r="W1110" s="2567"/>
      <c r="X1110" s="2567"/>
      <c r="Y1110" s="2567"/>
      <c r="Z1110" s="2567">
        <v>0.8</v>
      </c>
      <c r="AA1110" s="2567"/>
    </row>
    <row r="1111" spans="1:27">
      <c r="A1111" s="2564">
        <v>5</v>
      </c>
      <c r="B1111" s="2198" t="s">
        <v>25227</v>
      </c>
      <c r="C1111" s="2813"/>
      <c r="D1111" s="2567"/>
      <c r="E1111" s="2814">
        <v>0.6</v>
      </c>
      <c r="F1111" s="2567"/>
      <c r="G1111" s="842"/>
      <c r="H1111" s="842"/>
      <c r="I1111" s="2"/>
      <c r="J1111" s="2"/>
      <c r="K1111" s="2"/>
      <c r="L1111" s="842"/>
      <c r="M1111" s="2"/>
      <c r="N1111" s="2"/>
      <c r="O1111" s="2"/>
      <c r="P1111" s="2814">
        <v>0.6</v>
      </c>
      <c r="Q1111" s="2814">
        <v>0.6</v>
      </c>
      <c r="R1111" s="2567" t="s">
        <v>607</v>
      </c>
      <c r="S1111" s="2"/>
      <c r="T1111" s="2"/>
      <c r="U1111" s="2"/>
      <c r="V1111" s="2567"/>
      <c r="W1111" s="2567"/>
      <c r="X1111" s="2567"/>
      <c r="Y1111" s="2567"/>
      <c r="Z1111" s="2567"/>
      <c r="AA1111" s="2814">
        <v>0.6</v>
      </c>
    </row>
    <row r="1112" spans="1:27">
      <c r="A1112" s="2564">
        <v>6</v>
      </c>
      <c r="B1112" s="2198" t="s">
        <v>25228</v>
      </c>
      <c r="C1112" s="2813"/>
      <c r="D1112" s="2567"/>
      <c r="E1112" s="2814">
        <v>0.11</v>
      </c>
      <c r="F1112" s="2567"/>
      <c r="G1112" s="842"/>
      <c r="H1112" s="842"/>
      <c r="I1112" s="2"/>
      <c r="J1112" s="2"/>
      <c r="K1112" s="2"/>
      <c r="L1112" s="842"/>
      <c r="M1112" s="2"/>
      <c r="N1112" s="2"/>
      <c r="O1112" s="2"/>
      <c r="P1112" s="2814">
        <v>0.11</v>
      </c>
      <c r="Q1112" s="2814">
        <v>0.11</v>
      </c>
      <c r="R1112" s="2567" t="s">
        <v>607</v>
      </c>
      <c r="S1112" s="2"/>
      <c r="T1112" s="2"/>
      <c r="U1112" s="2"/>
      <c r="V1112" s="2567"/>
      <c r="W1112" s="2567"/>
      <c r="X1112" s="2567"/>
      <c r="Y1112" s="2567"/>
      <c r="Z1112" s="2567"/>
      <c r="AA1112" s="2814">
        <v>0.11</v>
      </c>
    </row>
    <row r="1113" spans="1:27">
      <c r="A1113" s="2564">
        <v>7</v>
      </c>
      <c r="B1113" s="2198" t="s">
        <v>25229</v>
      </c>
      <c r="C1113" s="2813"/>
      <c r="D1113" s="2567"/>
      <c r="E1113" s="2814">
        <v>0.26</v>
      </c>
      <c r="F1113" s="2567"/>
      <c r="G1113" s="842"/>
      <c r="H1113" s="842"/>
      <c r="I1113" s="2"/>
      <c r="J1113" s="2"/>
      <c r="K1113" s="2"/>
      <c r="L1113" s="842"/>
      <c r="M1113" s="2"/>
      <c r="N1113" s="2"/>
      <c r="O1113" s="2"/>
      <c r="P1113" s="2814">
        <v>0.26</v>
      </c>
      <c r="Q1113" s="2814">
        <v>0.26</v>
      </c>
      <c r="R1113" s="2567" t="s">
        <v>607</v>
      </c>
      <c r="S1113" s="2"/>
      <c r="T1113" s="2"/>
      <c r="U1113" s="2"/>
      <c r="V1113" s="2567"/>
      <c r="W1113" s="2567"/>
      <c r="X1113" s="2567"/>
      <c r="Y1113" s="2567"/>
      <c r="Z1113" s="2567"/>
      <c r="AA1113" s="2814">
        <v>0.26</v>
      </c>
    </row>
    <row r="1114" spans="1:27">
      <c r="A1114" s="2564">
        <v>8</v>
      </c>
      <c r="B1114" s="2198" t="s">
        <v>23809</v>
      </c>
      <c r="C1114" s="2813"/>
      <c r="D1114" s="2567"/>
      <c r="E1114" s="2814">
        <v>0.25</v>
      </c>
      <c r="F1114" s="2567"/>
      <c r="G1114" s="842"/>
      <c r="H1114" s="842"/>
      <c r="I1114" s="2"/>
      <c r="J1114" s="2"/>
      <c r="K1114" s="2"/>
      <c r="L1114" s="842"/>
      <c r="M1114" s="2"/>
      <c r="N1114" s="2"/>
      <c r="O1114" s="2"/>
      <c r="P1114" s="2814">
        <v>0.25</v>
      </c>
      <c r="Q1114" s="2814">
        <v>0.25</v>
      </c>
      <c r="R1114" s="2567" t="s">
        <v>607</v>
      </c>
      <c r="S1114" s="2"/>
      <c r="T1114" s="2"/>
      <c r="U1114" s="2"/>
      <c r="V1114" s="2567"/>
      <c r="W1114" s="2567"/>
      <c r="X1114" s="2567"/>
      <c r="Y1114" s="2567"/>
      <c r="Z1114" s="2567"/>
      <c r="AA1114" s="2814">
        <v>0.25</v>
      </c>
    </row>
    <row r="1115" spans="1:27">
      <c r="A1115" s="2564">
        <v>9</v>
      </c>
      <c r="B1115" s="2198" t="s">
        <v>25230</v>
      </c>
      <c r="C1115" s="2813"/>
      <c r="D1115" s="2567"/>
      <c r="E1115" s="2814">
        <v>0.88</v>
      </c>
      <c r="F1115" s="2567"/>
      <c r="G1115" s="842"/>
      <c r="H1115" s="842"/>
      <c r="I1115" s="2"/>
      <c r="J1115" s="2"/>
      <c r="K1115" s="2"/>
      <c r="L1115" s="842"/>
      <c r="M1115" s="2"/>
      <c r="N1115" s="2"/>
      <c r="O1115" s="2"/>
      <c r="P1115" s="2814">
        <v>0.88</v>
      </c>
      <c r="Q1115" s="2814">
        <v>0.88</v>
      </c>
      <c r="R1115" s="2567" t="s">
        <v>607</v>
      </c>
      <c r="S1115" s="2"/>
      <c r="T1115" s="2"/>
      <c r="U1115" s="2"/>
      <c r="V1115" s="2567"/>
      <c r="W1115" s="2567"/>
      <c r="X1115" s="2567"/>
      <c r="Y1115" s="2567"/>
      <c r="Z1115" s="2567"/>
      <c r="AA1115" s="2814">
        <v>0.88</v>
      </c>
    </row>
    <row r="1116" spans="1:27">
      <c r="A1116" s="2564">
        <v>10</v>
      </c>
      <c r="B1116" s="2198" t="s">
        <v>12882</v>
      </c>
      <c r="C1116" s="2813"/>
      <c r="D1116" s="2567"/>
      <c r="E1116" s="2814">
        <v>0.56000000000000005</v>
      </c>
      <c r="F1116" s="2567"/>
      <c r="G1116" s="842"/>
      <c r="H1116" s="842"/>
      <c r="I1116" s="2"/>
      <c r="J1116" s="2"/>
      <c r="K1116" s="2"/>
      <c r="L1116" s="842"/>
      <c r="M1116" s="2"/>
      <c r="N1116" s="2"/>
      <c r="O1116" s="2"/>
      <c r="P1116" s="2814">
        <v>0.56000000000000005</v>
      </c>
      <c r="Q1116" s="2814">
        <v>0.56000000000000005</v>
      </c>
      <c r="R1116" s="2567" t="s">
        <v>607</v>
      </c>
      <c r="S1116" s="2"/>
      <c r="T1116" s="2"/>
      <c r="U1116" s="2"/>
      <c r="V1116" s="2567"/>
      <c r="W1116" s="2567"/>
      <c r="X1116" s="2567"/>
      <c r="Y1116" s="2567"/>
      <c r="Z1116" s="2567">
        <v>0.56000000000000005</v>
      </c>
      <c r="AA1116" s="2567"/>
    </row>
    <row r="1117" spans="1:27">
      <c r="A1117" s="2564">
        <v>11</v>
      </c>
      <c r="B1117" s="2198" t="s">
        <v>25231</v>
      </c>
      <c r="C1117" s="2813"/>
      <c r="D1117" s="2567"/>
      <c r="E1117" s="2814">
        <v>0.14000000000000001</v>
      </c>
      <c r="F1117" s="2567"/>
      <c r="G1117" s="842"/>
      <c r="H1117" s="842"/>
      <c r="I1117" s="2"/>
      <c r="J1117" s="2"/>
      <c r="K1117" s="2"/>
      <c r="L1117" s="842"/>
      <c r="M1117" s="2"/>
      <c r="N1117" s="2"/>
      <c r="O1117" s="2"/>
      <c r="P1117" s="2814">
        <v>0.14000000000000001</v>
      </c>
      <c r="Q1117" s="2814">
        <v>0.14000000000000001</v>
      </c>
      <c r="R1117" s="2567" t="s">
        <v>607</v>
      </c>
      <c r="S1117" s="2"/>
      <c r="T1117" s="2"/>
      <c r="U1117" s="2"/>
      <c r="V1117" s="2567"/>
      <c r="W1117" s="2567"/>
      <c r="X1117" s="2567"/>
      <c r="Y1117" s="2567"/>
      <c r="Z1117" s="2567"/>
      <c r="AA1117" s="2814">
        <v>0.14000000000000001</v>
      </c>
    </row>
    <row r="1118" spans="1:27">
      <c r="A1118" s="2564">
        <v>12</v>
      </c>
      <c r="B1118" s="2198" t="s">
        <v>25217</v>
      </c>
      <c r="C1118" s="2813"/>
      <c r="D1118" s="2567"/>
      <c r="E1118" s="2814">
        <v>0.25</v>
      </c>
      <c r="F1118" s="2567"/>
      <c r="G1118" s="842"/>
      <c r="H1118" s="842"/>
      <c r="I1118" s="2"/>
      <c r="J1118" s="2"/>
      <c r="K1118" s="2"/>
      <c r="L1118" s="842"/>
      <c r="M1118" s="2"/>
      <c r="N1118" s="2"/>
      <c r="O1118" s="2"/>
      <c r="P1118" s="2814">
        <v>0.25</v>
      </c>
      <c r="Q1118" s="2814">
        <v>0.25</v>
      </c>
      <c r="R1118" s="2567" t="s">
        <v>607</v>
      </c>
      <c r="S1118" s="2"/>
      <c r="T1118" s="2"/>
      <c r="U1118" s="2"/>
      <c r="V1118" s="2567"/>
      <c r="W1118" s="2567"/>
      <c r="X1118" s="2567"/>
      <c r="Y1118" s="2567"/>
      <c r="Z1118" s="2567"/>
      <c r="AA1118" s="2814">
        <v>0.25</v>
      </c>
    </row>
    <row r="1119" spans="1:27">
      <c r="A1119" s="2564"/>
      <c r="B1119" s="2815" t="s">
        <v>25232</v>
      </c>
      <c r="C1119" s="2813"/>
      <c r="D1119" s="2567"/>
      <c r="E1119" s="2814"/>
      <c r="F1119" s="2567"/>
      <c r="G1119" s="842"/>
      <c r="H1119" s="842"/>
      <c r="I1119" s="2"/>
      <c r="J1119" s="2"/>
      <c r="K1119" s="2"/>
      <c r="L1119" s="842"/>
      <c r="M1119" s="2"/>
      <c r="N1119" s="2"/>
      <c r="O1119" s="2"/>
      <c r="P1119" s="2814"/>
      <c r="Q1119" s="2814"/>
      <c r="R1119" s="2567"/>
      <c r="S1119" s="2"/>
      <c r="T1119" s="2"/>
      <c r="U1119" s="2"/>
      <c r="V1119" s="2567"/>
      <c r="W1119" s="2567"/>
      <c r="X1119" s="2567"/>
      <c r="Y1119" s="2567"/>
      <c r="Z1119" s="2567"/>
      <c r="AA1119" s="2567"/>
    </row>
    <row r="1120" spans="1:27">
      <c r="A1120" s="2564">
        <v>13</v>
      </c>
      <c r="B1120" s="2198" t="s">
        <v>7400</v>
      </c>
      <c r="C1120" s="2813"/>
      <c r="D1120" s="2567"/>
      <c r="E1120" s="2814">
        <v>1</v>
      </c>
      <c r="F1120" s="2567"/>
      <c r="G1120" s="842"/>
      <c r="H1120" s="842"/>
      <c r="I1120" s="2"/>
      <c r="J1120" s="2"/>
      <c r="K1120" s="2"/>
      <c r="L1120" s="842"/>
      <c r="M1120" s="2"/>
      <c r="N1120" s="2"/>
      <c r="O1120" s="2"/>
      <c r="P1120" s="2814">
        <v>1</v>
      </c>
      <c r="Q1120" s="2814">
        <v>1</v>
      </c>
      <c r="R1120" s="2567" t="s">
        <v>607</v>
      </c>
      <c r="S1120" s="2"/>
      <c r="T1120" s="2"/>
      <c r="U1120" s="2"/>
      <c r="V1120" s="2567"/>
      <c r="W1120" s="2567"/>
      <c r="X1120" s="2567"/>
      <c r="Y1120" s="2814">
        <v>1</v>
      </c>
      <c r="Z1120" s="2567"/>
      <c r="AA1120" s="2567"/>
    </row>
    <row r="1121" spans="1:27">
      <c r="A1121" s="2564">
        <v>14</v>
      </c>
      <c r="B1121" s="2198" t="s">
        <v>25233</v>
      </c>
      <c r="C1121" s="2813"/>
      <c r="D1121" s="2567"/>
      <c r="E1121" s="2814">
        <v>0.85</v>
      </c>
      <c r="F1121" s="2567">
        <v>0.31</v>
      </c>
      <c r="G1121" s="842">
        <v>0.31</v>
      </c>
      <c r="H1121" s="842"/>
      <c r="I1121" s="2"/>
      <c r="J1121" s="2"/>
      <c r="K1121" s="2"/>
      <c r="L1121" s="842"/>
      <c r="M1121" s="2"/>
      <c r="N1121" s="2"/>
      <c r="O1121" s="2"/>
      <c r="P1121" s="2816">
        <v>0.54</v>
      </c>
      <c r="Q1121" s="2814">
        <v>0.85</v>
      </c>
      <c r="R1121" s="2567" t="s">
        <v>607</v>
      </c>
      <c r="S1121" s="2"/>
      <c r="T1121" s="2"/>
      <c r="U1121" s="2"/>
      <c r="V1121" s="2567"/>
      <c r="W1121" s="2567"/>
      <c r="X1121" s="2567"/>
      <c r="Y1121" s="2814">
        <v>0.85</v>
      </c>
      <c r="Z1121" s="2567"/>
      <c r="AA1121" s="2567"/>
    </row>
    <row r="1122" spans="1:27">
      <c r="A1122" s="2564">
        <v>15</v>
      </c>
      <c r="B1122" s="2198" t="s">
        <v>25234</v>
      </c>
      <c r="C1122" s="2813"/>
      <c r="D1122" s="2567"/>
      <c r="E1122" s="2814">
        <v>0.17</v>
      </c>
      <c r="F1122" s="2567"/>
      <c r="G1122" s="842"/>
      <c r="H1122" s="842"/>
      <c r="I1122" s="2"/>
      <c r="J1122" s="2"/>
      <c r="K1122" s="2"/>
      <c r="L1122" s="842"/>
      <c r="M1122" s="2"/>
      <c r="N1122" s="2"/>
      <c r="O1122" s="2"/>
      <c r="P1122" s="2814">
        <v>0.17</v>
      </c>
      <c r="Q1122" s="2814">
        <v>0.17</v>
      </c>
      <c r="R1122" s="2567" t="s">
        <v>607</v>
      </c>
      <c r="S1122" s="2"/>
      <c r="T1122" s="2"/>
      <c r="U1122" s="2"/>
      <c r="V1122" s="2567"/>
      <c r="W1122" s="2567"/>
      <c r="X1122" s="2567"/>
      <c r="Y1122" s="2567"/>
      <c r="Z1122" s="2567"/>
      <c r="AA1122" s="2567">
        <v>0.17</v>
      </c>
    </row>
    <row r="1123" spans="1:27">
      <c r="A1123" s="2564">
        <v>16</v>
      </c>
      <c r="B1123" s="2198" t="s">
        <v>25235</v>
      </c>
      <c r="C1123" s="2813"/>
      <c r="D1123" s="2567"/>
      <c r="E1123" s="2814">
        <v>0.92</v>
      </c>
      <c r="F1123" s="2567"/>
      <c r="G1123" s="842"/>
      <c r="H1123" s="842"/>
      <c r="I1123" s="2"/>
      <c r="J1123" s="2"/>
      <c r="K1123" s="2"/>
      <c r="L1123" s="842"/>
      <c r="M1123" s="2"/>
      <c r="N1123" s="2"/>
      <c r="O1123" s="2"/>
      <c r="P1123" s="2814">
        <v>0.92</v>
      </c>
      <c r="Q1123" s="2814">
        <v>0.92</v>
      </c>
      <c r="R1123" s="2567" t="s">
        <v>607</v>
      </c>
      <c r="S1123" s="2"/>
      <c r="T1123" s="2"/>
      <c r="U1123" s="2"/>
      <c r="V1123" s="2567"/>
      <c r="W1123" s="2567"/>
      <c r="X1123" s="2567"/>
      <c r="Y1123" s="2567"/>
      <c r="Z1123" s="2567">
        <v>0.92</v>
      </c>
      <c r="AA1123" s="2567"/>
    </row>
    <row r="1124" spans="1:27">
      <c r="A1124" s="2564">
        <v>17</v>
      </c>
      <c r="B1124" s="2198" t="s">
        <v>25236</v>
      </c>
      <c r="C1124" s="2813"/>
      <c r="D1124" s="2567"/>
      <c r="E1124" s="2814">
        <v>0.1</v>
      </c>
      <c r="F1124" s="2567"/>
      <c r="G1124" s="842"/>
      <c r="H1124" s="842"/>
      <c r="I1124" s="2"/>
      <c r="J1124" s="2"/>
      <c r="K1124" s="2"/>
      <c r="L1124" s="842"/>
      <c r="M1124" s="2"/>
      <c r="N1124" s="2"/>
      <c r="O1124" s="2"/>
      <c r="P1124" s="2814">
        <v>0.1</v>
      </c>
      <c r="Q1124" s="2814">
        <v>0.1</v>
      </c>
      <c r="R1124" s="2567" t="s">
        <v>607</v>
      </c>
      <c r="S1124" s="2"/>
      <c r="T1124" s="2"/>
      <c r="U1124" s="2"/>
      <c r="V1124" s="2567"/>
      <c r="W1124" s="2567"/>
      <c r="X1124" s="2567"/>
      <c r="Y1124" s="2567"/>
      <c r="Z1124" s="2567"/>
      <c r="AA1124" s="2567">
        <v>0.1</v>
      </c>
    </row>
    <row r="1125" spans="1:27">
      <c r="A1125" s="2564">
        <v>18</v>
      </c>
      <c r="B1125" s="2198" t="s">
        <v>25237</v>
      </c>
      <c r="C1125" s="2813"/>
      <c r="D1125" s="2567"/>
      <c r="E1125" s="2814">
        <v>0.2</v>
      </c>
      <c r="F1125" s="2567"/>
      <c r="G1125" s="842"/>
      <c r="H1125" s="842"/>
      <c r="I1125" s="2"/>
      <c r="J1125" s="2"/>
      <c r="K1125" s="2"/>
      <c r="L1125" s="842"/>
      <c r="M1125" s="2"/>
      <c r="N1125" s="2"/>
      <c r="O1125" s="2"/>
      <c r="P1125" s="2814">
        <v>0.2</v>
      </c>
      <c r="Q1125" s="2814">
        <v>0.2</v>
      </c>
      <c r="R1125" s="2567" t="s">
        <v>607</v>
      </c>
      <c r="S1125" s="2"/>
      <c r="T1125" s="2"/>
      <c r="U1125" s="2"/>
      <c r="V1125" s="2567"/>
      <c r="W1125" s="2567"/>
      <c r="X1125" s="2567"/>
      <c r="Y1125" s="2567"/>
      <c r="Z1125" s="2567">
        <v>0.2</v>
      </c>
      <c r="AA1125" s="2567"/>
    </row>
    <row r="1126" spans="1:27">
      <c r="A1126" s="2564"/>
      <c r="B1126" s="2815" t="s">
        <v>25238</v>
      </c>
      <c r="C1126" s="2813"/>
      <c r="D1126" s="2567"/>
      <c r="E1126" s="2814"/>
      <c r="F1126" s="2567"/>
      <c r="G1126" s="842"/>
      <c r="H1126" s="842"/>
      <c r="I1126" s="2"/>
      <c r="J1126" s="2"/>
      <c r="K1126" s="2"/>
      <c r="L1126" s="842"/>
      <c r="M1126" s="2"/>
      <c r="N1126" s="2"/>
      <c r="O1126" s="2"/>
      <c r="P1126" s="2814"/>
      <c r="Q1126" s="2814"/>
      <c r="R1126" s="2567"/>
      <c r="S1126" s="2"/>
      <c r="T1126" s="2"/>
      <c r="U1126" s="2"/>
      <c r="V1126" s="2567"/>
      <c r="W1126" s="2567"/>
      <c r="X1126" s="2567"/>
      <c r="Y1126" s="2567"/>
      <c r="Z1126" s="2567"/>
      <c r="AA1126" s="2567"/>
    </row>
    <row r="1127" spans="1:27">
      <c r="A1127" s="2564">
        <v>19</v>
      </c>
      <c r="B1127" s="2198" t="s">
        <v>25239</v>
      </c>
      <c r="C1127" s="2813"/>
      <c r="D1127" s="2567"/>
      <c r="E1127" s="2814">
        <v>0.8</v>
      </c>
      <c r="F1127" s="2567"/>
      <c r="G1127" s="842"/>
      <c r="H1127" s="842"/>
      <c r="I1127" s="2"/>
      <c r="J1127" s="2"/>
      <c r="K1127" s="2"/>
      <c r="L1127" s="842"/>
      <c r="M1127" s="2"/>
      <c r="N1127" s="2"/>
      <c r="O1127" s="2"/>
      <c r="P1127" s="2814">
        <v>0.8</v>
      </c>
      <c r="Q1127" s="2814">
        <v>0.8</v>
      </c>
      <c r="R1127" s="2567" t="s">
        <v>607</v>
      </c>
      <c r="S1127" s="2"/>
      <c r="T1127" s="2"/>
      <c r="U1127" s="2"/>
      <c r="V1127" s="2567"/>
      <c r="W1127" s="2567"/>
      <c r="X1127" s="2567"/>
      <c r="Y1127" s="2567"/>
      <c r="Z1127" s="2814">
        <v>0.8</v>
      </c>
      <c r="AA1127" s="2567"/>
    </row>
    <row r="1128" spans="1:27">
      <c r="A1128" s="2564">
        <v>20</v>
      </c>
      <c r="B1128" s="2198" t="s">
        <v>25240</v>
      </c>
      <c r="C1128" s="2813"/>
      <c r="D1128" s="2567"/>
      <c r="E1128" s="2814">
        <v>1.1000000000000001</v>
      </c>
      <c r="F1128" s="2567"/>
      <c r="G1128" s="842"/>
      <c r="H1128" s="842"/>
      <c r="I1128" s="2"/>
      <c r="J1128" s="2"/>
      <c r="K1128" s="2"/>
      <c r="L1128" s="842"/>
      <c r="M1128" s="2"/>
      <c r="N1128" s="2"/>
      <c r="O1128" s="2"/>
      <c r="P1128" s="2814">
        <v>1.1000000000000001</v>
      </c>
      <c r="Q1128" s="2814">
        <v>1.1000000000000001</v>
      </c>
      <c r="R1128" s="2567" t="s">
        <v>607</v>
      </c>
      <c r="S1128" s="2"/>
      <c r="T1128" s="2"/>
      <c r="U1128" s="2"/>
      <c r="V1128" s="2567"/>
      <c r="W1128" s="2567"/>
      <c r="X1128" s="2567"/>
      <c r="Y1128" s="2567"/>
      <c r="Z1128" s="2814">
        <v>1.1000000000000001</v>
      </c>
      <c r="AA1128" s="2567"/>
    </row>
    <row r="1129" spans="1:27">
      <c r="A1129" s="2564">
        <v>21</v>
      </c>
      <c r="B1129" s="2198" t="s">
        <v>814</v>
      </c>
      <c r="C1129" s="2813"/>
      <c r="D1129" s="2567"/>
      <c r="E1129" s="2814">
        <v>1.45</v>
      </c>
      <c r="F1129" s="2567"/>
      <c r="G1129" s="842"/>
      <c r="H1129" s="842"/>
      <c r="I1129" s="2"/>
      <c r="J1129" s="2"/>
      <c r="K1129" s="2"/>
      <c r="L1129" s="842"/>
      <c r="M1129" s="2"/>
      <c r="N1129" s="2"/>
      <c r="O1129" s="2"/>
      <c r="P1129" s="2814">
        <v>1.45</v>
      </c>
      <c r="Q1129" s="2814">
        <v>1.45</v>
      </c>
      <c r="R1129" s="2567" t="s">
        <v>607</v>
      </c>
      <c r="S1129" s="2"/>
      <c r="T1129" s="2"/>
      <c r="U1129" s="2"/>
      <c r="V1129" s="2567"/>
      <c r="W1129" s="2567"/>
      <c r="X1129" s="2567"/>
      <c r="Y1129" s="2567"/>
      <c r="Z1129" s="2814">
        <v>1.45</v>
      </c>
      <c r="AA1129" s="2567"/>
    </row>
    <row r="1130" spans="1:27">
      <c r="A1130" s="2564">
        <v>22</v>
      </c>
      <c r="B1130" s="2198" t="s">
        <v>25238</v>
      </c>
      <c r="C1130" s="2813"/>
      <c r="D1130" s="2567"/>
      <c r="E1130" s="2814">
        <v>0.24</v>
      </c>
      <c r="F1130" s="2567"/>
      <c r="G1130" s="842"/>
      <c r="H1130" s="842"/>
      <c r="I1130" s="2"/>
      <c r="J1130" s="2"/>
      <c r="K1130" s="2"/>
      <c r="L1130" s="842"/>
      <c r="M1130" s="2"/>
      <c r="N1130" s="2"/>
      <c r="O1130" s="2"/>
      <c r="P1130" s="2814">
        <v>0.24</v>
      </c>
      <c r="Q1130" s="2814">
        <v>0.24</v>
      </c>
      <c r="R1130" s="2567" t="s">
        <v>607</v>
      </c>
      <c r="S1130" s="2"/>
      <c r="T1130" s="2"/>
      <c r="U1130" s="2"/>
      <c r="V1130" s="2567"/>
      <c r="W1130" s="2567"/>
      <c r="X1130" s="2567"/>
      <c r="Y1130" s="2567"/>
      <c r="Z1130" s="2814">
        <v>0.24</v>
      </c>
      <c r="AA1130" s="2567"/>
    </row>
    <row r="1131" spans="1:27">
      <c r="A1131" s="2564">
        <v>23</v>
      </c>
      <c r="B1131" s="2198" t="s">
        <v>1974</v>
      </c>
      <c r="C1131" s="2813"/>
      <c r="D1131" s="2567"/>
      <c r="E1131" s="2814">
        <v>0.18</v>
      </c>
      <c r="F1131" s="2567"/>
      <c r="G1131" s="842"/>
      <c r="H1131" s="842"/>
      <c r="I1131" s="2"/>
      <c r="J1131" s="2"/>
      <c r="K1131" s="2"/>
      <c r="L1131" s="842"/>
      <c r="M1131" s="2"/>
      <c r="N1131" s="2"/>
      <c r="O1131" s="2"/>
      <c r="P1131" s="2814">
        <v>0.18</v>
      </c>
      <c r="Q1131" s="2814">
        <v>0.18</v>
      </c>
      <c r="R1131" s="2567" t="s">
        <v>607</v>
      </c>
      <c r="S1131" s="2"/>
      <c r="T1131" s="2"/>
      <c r="U1131" s="2"/>
      <c r="V1131" s="2567"/>
      <c r="W1131" s="2567"/>
      <c r="X1131" s="2567"/>
      <c r="Y1131" s="2567">
        <v>0.18</v>
      </c>
      <c r="Z1131" s="2567"/>
      <c r="AA1131" s="2567"/>
    </row>
    <row r="1132" spans="1:27">
      <c r="A1132" s="2564">
        <v>24</v>
      </c>
      <c r="B1132" s="2198" t="s">
        <v>25241</v>
      </c>
      <c r="C1132" s="2813"/>
      <c r="D1132" s="2567"/>
      <c r="E1132" s="2814">
        <v>0.12</v>
      </c>
      <c r="F1132" s="2567"/>
      <c r="G1132" s="842"/>
      <c r="H1132" s="842"/>
      <c r="I1132" s="2"/>
      <c r="J1132" s="2"/>
      <c r="K1132" s="2"/>
      <c r="L1132" s="842"/>
      <c r="M1132" s="2"/>
      <c r="N1132" s="2"/>
      <c r="O1132" s="2"/>
      <c r="P1132" s="2814">
        <v>0.12</v>
      </c>
      <c r="Q1132" s="2814">
        <v>0.12</v>
      </c>
      <c r="R1132" s="2567" t="s">
        <v>607</v>
      </c>
      <c r="S1132" s="2"/>
      <c r="T1132" s="2"/>
      <c r="U1132" s="2"/>
      <c r="V1132" s="2567"/>
      <c r="W1132" s="2567"/>
      <c r="X1132" s="2567"/>
      <c r="Y1132" s="2567"/>
      <c r="Z1132" s="2814">
        <v>0.12</v>
      </c>
      <c r="AA1132" s="2567"/>
    </row>
    <row r="1133" spans="1:27">
      <c r="A1133" s="2564">
        <v>25</v>
      </c>
      <c r="B1133" s="2198" t="s">
        <v>154</v>
      </c>
      <c r="C1133" s="2813"/>
      <c r="D1133" s="2567"/>
      <c r="E1133" s="2814">
        <v>0.74</v>
      </c>
      <c r="F1133" s="2567"/>
      <c r="G1133" s="842"/>
      <c r="H1133" s="842"/>
      <c r="I1133" s="2"/>
      <c r="J1133" s="2"/>
      <c r="K1133" s="2"/>
      <c r="L1133" s="842"/>
      <c r="M1133" s="2"/>
      <c r="N1133" s="2"/>
      <c r="O1133" s="2"/>
      <c r="P1133" s="2814">
        <v>0.74</v>
      </c>
      <c r="Q1133" s="2814">
        <v>0.74</v>
      </c>
      <c r="R1133" s="2567" t="s">
        <v>607</v>
      </c>
      <c r="S1133" s="2"/>
      <c r="T1133" s="2"/>
      <c r="U1133" s="2"/>
      <c r="V1133" s="2567"/>
      <c r="W1133" s="2567"/>
      <c r="X1133" s="2567"/>
      <c r="Y1133" s="2567"/>
      <c r="Z1133" s="2814">
        <v>0.74</v>
      </c>
      <c r="AA1133" s="2567"/>
    </row>
    <row r="1134" spans="1:27">
      <c r="A1134" s="2564">
        <v>26</v>
      </c>
      <c r="B1134" s="2198" t="s">
        <v>25242</v>
      </c>
      <c r="C1134" s="2813"/>
      <c r="D1134" s="2567"/>
      <c r="E1134" s="2814">
        <v>0.64</v>
      </c>
      <c r="F1134" s="2567"/>
      <c r="G1134" s="842"/>
      <c r="H1134" s="842"/>
      <c r="I1134" s="2"/>
      <c r="J1134" s="2"/>
      <c r="K1134" s="2"/>
      <c r="L1134" s="842"/>
      <c r="M1134" s="2"/>
      <c r="N1134" s="2"/>
      <c r="O1134" s="2"/>
      <c r="P1134" s="2814">
        <v>0.64</v>
      </c>
      <c r="Q1134" s="2814">
        <v>0.64</v>
      </c>
      <c r="R1134" s="2567" t="s">
        <v>607</v>
      </c>
      <c r="S1134" s="2"/>
      <c r="T1134" s="2"/>
      <c r="U1134" s="2"/>
      <c r="V1134" s="2567"/>
      <c r="W1134" s="2567"/>
      <c r="X1134" s="2567"/>
      <c r="Y1134" s="2567"/>
      <c r="Z1134" s="2567"/>
      <c r="AA1134" s="2567">
        <v>0.64</v>
      </c>
    </row>
    <row r="1135" spans="1:27">
      <c r="A1135" s="2564">
        <v>27</v>
      </c>
      <c r="B1135" s="2198" t="s">
        <v>23810</v>
      </c>
      <c r="C1135" s="2813"/>
      <c r="D1135" s="2567"/>
      <c r="E1135" s="2814">
        <v>0.34</v>
      </c>
      <c r="F1135" s="2567"/>
      <c r="G1135" s="842"/>
      <c r="H1135" s="842"/>
      <c r="I1135" s="2"/>
      <c r="J1135" s="2"/>
      <c r="K1135" s="2"/>
      <c r="L1135" s="842"/>
      <c r="M1135" s="2"/>
      <c r="N1135" s="2"/>
      <c r="O1135" s="2"/>
      <c r="P1135" s="2814">
        <v>0.34</v>
      </c>
      <c r="Q1135" s="2814">
        <v>0.34</v>
      </c>
      <c r="R1135" s="2567" t="s">
        <v>607</v>
      </c>
      <c r="S1135" s="2"/>
      <c r="T1135" s="2"/>
      <c r="U1135" s="2"/>
      <c r="V1135" s="2567"/>
      <c r="W1135" s="2567"/>
      <c r="X1135" s="2567"/>
      <c r="Y1135" s="2567"/>
      <c r="Z1135" s="2567">
        <v>0.34</v>
      </c>
      <c r="AA1135" s="2567"/>
    </row>
    <row r="1136" spans="1:27">
      <c r="A1136" s="2564">
        <v>28</v>
      </c>
      <c r="B1136" s="2198" t="s">
        <v>25243</v>
      </c>
      <c r="C1136" s="2813"/>
      <c r="D1136" s="2567"/>
      <c r="E1136" s="2814">
        <v>0.4</v>
      </c>
      <c r="F1136" s="2567"/>
      <c r="G1136" s="842"/>
      <c r="H1136" s="842"/>
      <c r="I1136" s="2"/>
      <c r="J1136" s="2"/>
      <c r="K1136" s="2"/>
      <c r="L1136" s="842"/>
      <c r="M1136" s="2"/>
      <c r="N1136" s="2"/>
      <c r="O1136" s="2"/>
      <c r="P1136" s="2814">
        <v>0.4</v>
      </c>
      <c r="Q1136" s="2814">
        <v>0.4</v>
      </c>
      <c r="R1136" s="2567" t="s">
        <v>607</v>
      </c>
      <c r="S1136" s="2"/>
      <c r="T1136" s="2"/>
      <c r="U1136" s="2"/>
      <c r="V1136" s="2567"/>
      <c r="W1136" s="2567"/>
      <c r="X1136" s="2567"/>
      <c r="Y1136" s="2567"/>
      <c r="Z1136" s="2567"/>
      <c r="AA1136" s="2814">
        <v>0.4</v>
      </c>
    </row>
    <row r="1137" spans="1:27">
      <c r="A1137" s="2564">
        <v>29</v>
      </c>
      <c r="B1137" s="2198" t="s">
        <v>25244</v>
      </c>
      <c r="C1137" s="2813"/>
      <c r="D1137" s="2567"/>
      <c r="E1137" s="2814">
        <v>0.23</v>
      </c>
      <c r="F1137" s="2567"/>
      <c r="G1137" s="842"/>
      <c r="H1137" s="842"/>
      <c r="I1137" s="2"/>
      <c r="J1137" s="2"/>
      <c r="K1137" s="2"/>
      <c r="L1137" s="842"/>
      <c r="M1137" s="2"/>
      <c r="N1137" s="2"/>
      <c r="O1137" s="2"/>
      <c r="P1137" s="2814">
        <v>0.23</v>
      </c>
      <c r="Q1137" s="2814">
        <v>0.23</v>
      </c>
      <c r="R1137" s="2567" t="s">
        <v>607</v>
      </c>
      <c r="S1137" s="2"/>
      <c r="T1137" s="2"/>
      <c r="U1137" s="2"/>
      <c r="V1137" s="2567"/>
      <c r="W1137" s="2567"/>
      <c r="X1137" s="2567"/>
      <c r="Y1137" s="2567"/>
      <c r="Z1137" s="2567"/>
      <c r="AA1137" s="2814">
        <v>0.23</v>
      </c>
    </row>
    <row r="1138" spans="1:27">
      <c r="A1138" s="2564">
        <v>30</v>
      </c>
      <c r="B1138" s="2198" t="s">
        <v>25245</v>
      </c>
      <c r="C1138" s="2813"/>
      <c r="D1138" s="2567"/>
      <c r="E1138" s="2814">
        <v>0.35</v>
      </c>
      <c r="F1138" s="2567"/>
      <c r="G1138" s="842"/>
      <c r="H1138" s="842"/>
      <c r="I1138" s="2"/>
      <c r="J1138" s="2"/>
      <c r="K1138" s="2"/>
      <c r="L1138" s="842"/>
      <c r="M1138" s="2"/>
      <c r="N1138" s="2"/>
      <c r="O1138" s="2"/>
      <c r="P1138" s="2814">
        <v>0.35</v>
      </c>
      <c r="Q1138" s="2814">
        <v>0.35</v>
      </c>
      <c r="R1138" s="2567" t="s">
        <v>607</v>
      </c>
      <c r="S1138" s="2"/>
      <c r="T1138" s="2"/>
      <c r="U1138" s="2"/>
      <c r="V1138" s="2567"/>
      <c r="W1138" s="2567"/>
      <c r="X1138" s="2567"/>
      <c r="Y1138" s="2567"/>
      <c r="Z1138" s="2567">
        <v>0.35</v>
      </c>
      <c r="AA1138" s="2567"/>
    </row>
    <row r="1139" spans="1:27">
      <c r="A1139" s="2564">
        <v>31</v>
      </c>
      <c r="B1139" s="2198" t="s">
        <v>25246</v>
      </c>
      <c r="C1139" s="2813"/>
      <c r="D1139" s="2567"/>
      <c r="E1139" s="2814">
        <v>0.17</v>
      </c>
      <c r="F1139" s="2567"/>
      <c r="G1139" s="842"/>
      <c r="H1139" s="842"/>
      <c r="I1139" s="2"/>
      <c r="J1139" s="2"/>
      <c r="K1139" s="2"/>
      <c r="L1139" s="842"/>
      <c r="M1139" s="2"/>
      <c r="N1139" s="2"/>
      <c r="O1139" s="2"/>
      <c r="P1139" s="2814">
        <v>0.17</v>
      </c>
      <c r="Q1139" s="2814">
        <v>0.17</v>
      </c>
      <c r="R1139" s="2567" t="s">
        <v>607</v>
      </c>
      <c r="S1139" s="2"/>
      <c r="T1139" s="2"/>
      <c r="U1139" s="2"/>
      <c r="V1139" s="2567"/>
      <c r="W1139" s="2567"/>
      <c r="X1139" s="2567"/>
      <c r="Y1139" s="2567"/>
      <c r="Z1139" s="2567"/>
      <c r="AA1139" s="2567">
        <v>0.17</v>
      </c>
    </row>
    <row r="1140" spans="1:27">
      <c r="A1140" s="2564">
        <v>32</v>
      </c>
      <c r="B1140" s="2198" t="s">
        <v>25247</v>
      </c>
      <c r="C1140" s="2813"/>
      <c r="D1140" s="2567"/>
      <c r="E1140" s="2814">
        <v>0.36</v>
      </c>
      <c r="F1140" s="2567"/>
      <c r="G1140" s="842"/>
      <c r="H1140" s="842"/>
      <c r="I1140" s="2"/>
      <c r="J1140" s="2"/>
      <c r="K1140" s="2"/>
      <c r="L1140" s="842"/>
      <c r="M1140" s="2"/>
      <c r="N1140" s="2"/>
      <c r="O1140" s="2"/>
      <c r="P1140" s="2814">
        <v>0.36</v>
      </c>
      <c r="Q1140" s="2814">
        <v>0.36</v>
      </c>
      <c r="R1140" s="2567" t="s">
        <v>607</v>
      </c>
      <c r="S1140" s="2"/>
      <c r="T1140" s="2"/>
      <c r="U1140" s="2"/>
      <c r="V1140" s="2567"/>
      <c r="W1140" s="2567"/>
      <c r="X1140" s="2567"/>
      <c r="Y1140" s="2567"/>
      <c r="Z1140" s="2814">
        <v>0.36</v>
      </c>
      <c r="AA1140" s="2567"/>
    </row>
    <row r="1141" spans="1:27">
      <c r="A1141" s="2564">
        <v>33</v>
      </c>
      <c r="B1141" s="2198" t="s">
        <v>25248</v>
      </c>
      <c r="C1141" s="2813"/>
      <c r="D1141" s="2567"/>
      <c r="E1141" s="2814">
        <v>0.5</v>
      </c>
      <c r="F1141" s="2567"/>
      <c r="G1141" s="842"/>
      <c r="H1141" s="842"/>
      <c r="I1141" s="2"/>
      <c r="J1141" s="2"/>
      <c r="K1141" s="2"/>
      <c r="L1141" s="842"/>
      <c r="M1141" s="2"/>
      <c r="N1141" s="2"/>
      <c r="O1141" s="2"/>
      <c r="P1141" s="2814">
        <v>0.5</v>
      </c>
      <c r="Q1141" s="2814">
        <v>0.5</v>
      </c>
      <c r="R1141" s="2567" t="s">
        <v>607</v>
      </c>
      <c r="S1141" s="2"/>
      <c r="T1141" s="2"/>
      <c r="U1141" s="2"/>
      <c r="V1141" s="2567"/>
      <c r="W1141" s="2567"/>
      <c r="X1141" s="2567"/>
      <c r="Y1141" s="2567"/>
      <c r="Z1141" s="2814">
        <v>0.5</v>
      </c>
      <c r="AA1141" s="2567"/>
    </row>
    <row r="1142" spans="1:27">
      <c r="A1142" s="2564"/>
      <c r="B1142" s="2815" t="s">
        <v>25249</v>
      </c>
      <c r="C1142" s="2813"/>
      <c r="D1142" s="2567"/>
      <c r="E1142" s="2814"/>
      <c r="F1142" s="2567"/>
      <c r="G1142" s="842"/>
      <c r="H1142" s="842"/>
      <c r="I1142" s="2"/>
      <c r="J1142" s="2"/>
      <c r="K1142" s="2"/>
      <c r="L1142" s="842"/>
      <c r="M1142" s="2"/>
      <c r="N1142" s="2"/>
      <c r="O1142" s="2"/>
      <c r="P1142" s="2198"/>
      <c r="Q1142" s="2198"/>
      <c r="R1142" s="2567"/>
      <c r="S1142" s="2"/>
      <c r="T1142" s="2"/>
      <c r="U1142" s="2"/>
      <c r="V1142" s="2567"/>
      <c r="W1142" s="2567"/>
      <c r="X1142" s="2567"/>
      <c r="Y1142" s="2567"/>
      <c r="Z1142" s="2567"/>
      <c r="AA1142" s="2567"/>
    </row>
    <row r="1143" spans="1:27">
      <c r="A1143" s="2564">
        <v>34</v>
      </c>
      <c r="B1143" s="2198" t="s">
        <v>25250</v>
      </c>
      <c r="C1143" s="2813"/>
      <c r="D1143" s="2567"/>
      <c r="E1143" s="2814">
        <v>2.5</v>
      </c>
      <c r="F1143" s="2567">
        <v>2.5</v>
      </c>
      <c r="G1143" s="842"/>
      <c r="H1143" s="842"/>
      <c r="I1143" s="2"/>
      <c r="J1143" s="2"/>
      <c r="K1143" s="2"/>
      <c r="L1143" s="842">
        <v>2.5</v>
      </c>
      <c r="M1143" s="2"/>
      <c r="N1143" s="2"/>
      <c r="O1143" s="2"/>
      <c r="P1143" s="2822"/>
      <c r="Q1143" s="2822"/>
      <c r="R1143" s="2567" t="s">
        <v>55</v>
      </c>
      <c r="S1143" s="2"/>
      <c r="T1143" s="2"/>
      <c r="U1143" s="2"/>
      <c r="V1143" s="2567"/>
      <c r="W1143" s="2567"/>
      <c r="X1143" s="2567"/>
      <c r="Y1143" s="2814">
        <v>2.5</v>
      </c>
      <c r="Z1143" s="2567"/>
      <c r="AA1143" s="2567"/>
    </row>
    <row r="1144" spans="1:27">
      <c r="A1144" s="2564">
        <v>35</v>
      </c>
      <c r="B1144" s="2198" t="s">
        <v>11321</v>
      </c>
      <c r="C1144" s="2813"/>
      <c r="D1144" s="2567"/>
      <c r="E1144" s="2814">
        <v>1.25</v>
      </c>
      <c r="F1144" s="2567">
        <v>1</v>
      </c>
      <c r="G1144" s="842"/>
      <c r="H1144" s="842"/>
      <c r="I1144" s="2"/>
      <c r="J1144" s="2"/>
      <c r="K1144" s="2"/>
      <c r="L1144" s="842">
        <v>1</v>
      </c>
      <c r="M1144" s="2"/>
      <c r="N1144" s="2"/>
      <c r="O1144" s="2"/>
      <c r="P1144" s="2814">
        <v>0.25</v>
      </c>
      <c r="Q1144" s="2814">
        <v>0.25</v>
      </c>
      <c r="R1144" s="2567" t="s">
        <v>713</v>
      </c>
      <c r="S1144" s="2"/>
      <c r="T1144" s="2"/>
      <c r="U1144" s="2"/>
      <c r="V1144" s="2567"/>
      <c r="W1144" s="2567"/>
      <c r="X1144" s="2567"/>
      <c r="Y1144" s="2814">
        <v>1.25</v>
      </c>
      <c r="Z1144" s="2567"/>
      <c r="AA1144" s="2567"/>
    </row>
    <row r="1145" spans="1:27">
      <c r="A1145" s="2564">
        <v>36</v>
      </c>
      <c r="B1145" s="2198" t="s">
        <v>16114</v>
      </c>
      <c r="C1145" s="2813"/>
      <c r="D1145" s="2567"/>
      <c r="E1145" s="2814">
        <v>0.6</v>
      </c>
      <c r="F1145" s="2567"/>
      <c r="G1145" s="842"/>
      <c r="H1145" s="842"/>
      <c r="I1145" s="2"/>
      <c r="J1145" s="2"/>
      <c r="K1145" s="2"/>
      <c r="L1145" s="842"/>
      <c r="M1145" s="2"/>
      <c r="N1145" s="2"/>
      <c r="O1145" s="2"/>
      <c r="P1145" s="2814">
        <v>0.6</v>
      </c>
      <c r="Q1145" s="2814">
        <v>0.6</v>
      </c>
      <c r="R1145" s="2567" t="s">
        <v>607</v>
      </c>
      <c r="S1145" s="2"/>
      <c r="T1145" s="2"/>
      <c r="U1145" s="2"/>
      <c r="V1145" s="2567"/>
      <c r="W1145" s="2567"/>
      <c r="X1145" s="2567"/>
      <c r="Y1145" s="2814">
        <v>0.6</v>
      </c>
      <c r="Z1145" s="2567"/>
      <c r="AA1145" s="2567"/>
    </row>
    <row r="1146" spans="1:27">
      <c r="A1146" s="2564">
        <v>37</v>
      </c>
      <c r="B1146" s="2198" t="s">
        <v>16067</v>
      </c>
      <c r="C1146" s="2813"/>
      <c r="D1146" s="2567"/>
      <c r="E1146" s="2814">
        <v>0.7</v>
      </c>
      <c r="F1146" s="2567"/>
      <c r="G1146" s="842"/>
      <c r="H1146" s="842"/>
      <c r="I1146" s="2"/>
      <c r="J1146" s="2"/>
      <c r="K1146" s="2"/>
      <c r="L1146" s="842"/>
      <c r="M1146" s="2"/>
      <c r="N1146" s="2"/>
      <c r="O1146" s="2"/>
      <c r="P1146" s="2814">
        <v>0.7</v>
      </c>
      <c r="Q1146" s="2814">
        <v>0.7</v>
      </c>
      <c r="R1146" s="2567" t="s">
        <v>607</v>
      </c>
      <c r="S1146" s="2"/>
      <c r="T1146" s="2"/>
      <c r="U1146" s="2"/>
      <c r="V1146" s="2567"/>
      <c r="W1146" s="2567"/>
      <c r="X1146" s="2567"/>
      <c r="Y1146" s="2814">
        <v>0.7</v>
      </c>
      <c r="Z1146" s="2567"/>
      <c r="AA1146" s="2567"/>
    </row>
    <row r="1147" spans="1:27">
      <c r="A1147" s="2564">
        <v>38</v>
      </c>
      <c r="B1147" s="2198" t="s">
        <v>16116</v>
      </c>
      <c r="C1147" s="2813"/>
      <c r="D1147" s="2567"/>
      <c r="E1147" s="2814">
        <v>0.6</v>
      </c>
      <c r="F1147" s="2567"/>
      <c r="G1147" s="842"/>
      <c r="H1147" s="842"/>
      <c r="I1147" s="2"/>
      <c r="J1147" s="2"/>
      <c r="K1147" s="2"/>
      <c r="L1147" s="842"/>
      <c r="M1147" s="2"/>
      <c r="N1147" s="2"/>
      <c r="O1147" s="2"/>
      <c r="P1147" s="2814">
        <v>0.6</v>
      </c>
      <c r="Q1147" s="2814">
        <v>0.6</v>
      </c>
      <c r="R1147" s="2567" t="s">
        <v>607</v>
      </c>
      <c r="S1147" s="2"/>
      <c r="T1147" s="2"/>
      <c r="U1147" s="2"/>
      <c r="V1147" s="2567"/>
      <c r="W1147" s="2567"/>
      <c r="X1147" s="2567"/>
      <c r="Y1147" s="2814">
        <v>0.6</v>
      </c>
      <c r="Z1147" s="2567"/>
      <c r="AA1147" s="2567"/>
    </row>
    <row r="1148" spans="1:27">
      <c r="A1148" s="2564">
        <v>39</v>
      </c>
      <c r="B1148" s="2198" t="s">
        <v>21959</v>
      </c>
      <c r="C1148" s="2813"/>
      <c r="D1148" s="2567"/>
      <c r="E1148" s="2814">
        <v>0.5</v>
      </c>
      <c r="F1148" s="2567"/>
      <c r="G1148" s="842"/>
      <c r="H1148" s="842"/>
      <c r="I1148" s="2"/>
      <c r="J1148" s="2"/>
      <c r="K1148" s="2"/>
      <c r="L1148" s="842"/>
      <c r="M1148" s="2"/>
      <c r="N1148" s="2"/>
      <c r="O1148" s="2"/>
      <c r="P1148" s="2814">
        <v>0.5</v>
      </c>
      <c r="Q1148" s="2814">
        <v>0.5</v>
      </c>
      <c r="R1148" s="2567" t="s">
        <v>607</v>
      </c>
      <c r="S1148" s="2"/>
      <c r="T1148" s="2"/>
      <c r="U1148" s="2"/>
      <c r="V1148" s="2567"/>
      <c r="W1148" s="2567"/>
      <c r="X1148" s="2567"/>
      <c r="Y1148" s="2814">
        <v>0.5</v>
      </c>
      <c r="Z1148" s="2567"/>
      <c r="AA1148" s="2567"/>
    </row>
    <row r="1149" spans="1:27">
      <c r="A1149" s="2564">
        <v>40</v>
      </c>
      <c r="B1149" s="2198" t="s">
        <v>7512</v>
      </c>
      <c r="C1149" s="2813"/>
      <c r="D1149" s="2567"/>
      <c r="E1149" s="2814">
        <v>0.8</v>
      </c>
      <c r="F1149" s="2567"/>
      <c r="G1149" s="842"/>
      <c r="H1149" s="842"/>
      <c r="I1149" s="2"/>
      <c r="J1149" s="2"/>
      <c r="K1149" s="2"/>
      <c r="L1149" s="842"/>
      <c r="M1149" s="2"/>
      <c r="N1149" s="2"/>
      <c r="O1149" s="2"/>
      <c r="P1149" s="2814">
        <v>0.8</v>
      </c>
      <c r="Q1149" s="2814">
        <v>0.8</v>
      </c>
      <c r="R1149" s="2567" t="s">
        <v>607</v>
      </c>
      <c r="S1149" s="2"/>
      <c r="T1149" s="2"/>
      <c r="U1149" s="2"/>
      <c r="V1149" s="2567"/>
      <c r="W1149" s="2567"/>
      <c r="X1149" s="2567"/>
      <c r="Y1149" s="2814">
        <v>0.8</v>
      </c>
      <c r="Z1149" s="2567"/>
      <c r="AA1149" s="2567"/>
    </row>
    <row r="1150" spans="1:27">
      <c r="A1150" s="2564">
        <v>41</v>
      </c>
      <c r="B1150" s="2198" t="s">
        <v>25251</v>
      </c>
      <c r="C1150" s="2813"/>
      <c r="D1150" s="2567"/>
      <c r="E1150" s="2814">
        <v>0.7</v>
      </c>
      <c r="F1150" s="2567"/>
      <c r="G1150" s="842"/>
      <c r="H1150" s="842"/>
      <c r="I1150" s="2"/>
      <c r="J1150" s="2"/>
      <c r="K1150" s="2"/>
      <c r="L1150" s="842"/>
      <c r="M1150" s="2"/>
      <c r="N1150" s="2"/>
      <c r="O1150" s="2"/>
      <c r="P1150" s="2814">
        <v>0.7</v>
      </c>
      <c r="Q1150" s="2814">
        <v>0.7</v>
      </c>
      <c r="R1150" s="2567" t="s">
        <v>607</v>
      </c>
      <c r="S1150" s="2"/>
      <c r="T1150" s="2"/>
      <c r="U1150" s="2"/>
      <c r="V1150" s="2567"/>
      <c r="W1150" s="2567"/>
      <c r="X1150" s="2567"/>
      <c r="Y1150" s="2814">
        <v>0.7</v>
      </c>
      <c r="Z1150" s="2567"/>
      <c r="AA1150" s="2567"/>
    </row>
    <row r="1151" spans="1:27">
      <c r="A1151" s="2564">
        <v>42</v>
      </c>
      <c r="B1151" s="2198" t="s">
        <v>1024</v>
      </c>
      <c r="C1151" s="2813"/>
      <c r="D1151" s="2567"/>
      <c r="E1151" s="2814">
        <v>0.8</v>
      </c>
      <c r="F1151" s="2567"/>
      <c r="G1151" s="842"/>
      <c r="H1151" s="842"/>
      <c r="I1151" s="2"/>
      <c r="J1151" s="2"/>
      <c r="K1151" s="2"/>
      <c r="L1151" s="842"/>
      <c r="M1151" s="2"/>
      <c r="N1151" s="2"/>
      <c r="O1151" s="2"/>
      <c r="P1151" s="2814">
        <v>0.8</v>
      </c>
      <c r="Q1151" s="2814">
        <v>0.8</v>
      </c>
      <c r="R1151" s="2567" t="s">
        <v>607</v>
      </c>
      <c r="S1151" s="2"/>
      <c r="T1151" s="2"/>
      <c r="U1151" s="2"/>
      <c r="V1151" s="2567"/>
      <c r="W1151" s="2567"/>
      <c r="X1151" s="2567"/>
      <c r="Y1151" s="2814">
        <v>0.8</v>
      </c>
      <c r="Z1151" s="2567"/>
      <c r="AA1151" s="2567"/>
    </row>
    <row r="1152" spans="1:27">
      <c r="A1152" s="2564">
        <v>43</v>
      </c>
      <c r="B1152" s="2198" t="s">
        <v>810</v>
      </c>
      <c r="C1152" s="2813"/>
      <c r="D1152" s="2567"/>
      <c r="E1152" s="2814">
        <v>1.5</v>
      </c>
      <c r="F1152" s="2567">
        <v>0.1</v>
      </c>
      <c r="G1152" s="842">
        <v>0.1</v>
      </c>
      <c r="H1152" s="842"/>
      <c r="I1152" s="2"/>
      <c r="J1152" s="2"/>
      <c r="K1152" s="2"/>
      <c r="L1152" s="842"/>
      <c r="M1152" s="2"/>
      <c r="N1152" s="2"/>
      <c r="O1152" s="2"/>
      <c r="P1152" s="2816">
        <v>1.4</v>
      </c>
      <c r="Q1152" s="2814">
        <v>1.5</v>
      </c>
      <c r="R1152" s="2567" t="s">
        <v>607</v>
      </c>
      <c r="S1152" s="2"/>
      <c r="T1152" s="2"/>
      <c r="U1152" s="2"/>
      <c r="V1152" s="2567"/>
      <c r="W1152" s="2567"/>
      <c r="X1152" s="2567">
        <v>0.1</v>
      </c>
      <c r="Y1152" s="2814">
        <v>1.4</v>
      </c>
      <c r="Z1152" s="2567"/>
      <c r="AA1152" s="2567"/>
    </row>
    <row r="1153" spans="1:27">
      <c r="A1153" s="2564">
        <v>44</v>
      </c>
      <c r="B1153" s="2198" t="s">
        <v>23811</v>
      </c>
      <c r="C1153" s="2813"/>
      <c r="D1153" s="2567"/>
      <c r="E1153" s="2814">
        <v>0.49</v>
      </c>
      <c r="F1153" s="2567">
        <v>0.49</v>
      </c>
      <c r="G1153" s="842"/>
      <c r="H1153" s="842"/>
      <c r="I1153" s="2"/>
      <c r="J1153" s="2"/>
      <c r="K1153" s="2"/>
      <c r="L1153" s="842">
        <v>0.49</v>
      </c>
      <c r="M1153" s="2"/>
      <c r="N1153" s="2"/>
      <c r="O1153" s="2"/>
      <c r="P1153" s="2817"/>
      <c r="Q1153" s="2818"/>
      <c r="R1153" s="2567" t="s">
        <v>55</v>
      </c>
      <c r="S1153" s="2"/>
      <c r="T1153" s="2"/>
      <c r="U1153" s="2"/>
      <c r="V1153" s="2567"/>
      <c r="W1153" s="2567"/>
      <c r="X1153" s="2567"/>
      <c r="Y1153" s="2814">
        <v>0.49</v>
      </c>
      <c r="Z1153" s="2567"/>
      <c r="AA1153" s="2567"/>
    </row>
    <row r="1154" spans="1:27">
      <c r="A1154" s="2564">
        <v>45</v>
      </c>
      <c r="B1154" s="2198" t="s">
        <v>25252</v>
      </c>
      <c r="C1154" s="2813"/>
      <c r="D1154" s="2567"/>
      <c r="E1154" s="2814">
        <v>2.5</v>
      </c>
      <c r="F1154" s="2567">
        <v>2.5</v>
      </c>
      <c r="G1154" s="842">
        <v>1.5</v>
      </c>
      <c r="H1154" s="842"/>
      <c r="I1154" s="2"/>
      <c r="J1154" s="2"/>
      <c r="K1154" s="2"/>
      <c r="L1154" s="842">
        <v>1</v>
      </c>
      <c r="M1154" s="2"/>
      <c r="N1154" s="2"/>
      <c r="O1154" s="2"/>
      <c r="P1154" s="2817"/>
      <c r="Q1154" s="2818"/>
      <c r="R1154" s="2567" t="s">
        <v>55</v>
      </c>
      <c r="S1154" s="2"/>
      <c r="T1154" s="2"/>
      <c r="U1154" s="2"/>
      <c r="V1154" s="2567"/>
      <c r="W1154" s="2567"/>
      <c r="X1154" s="2567">
        <v>0.3</v>
      </c>
      <c r="Y1154" s="2814">
        <v>2.2000000000000002</v>
      </c>
      <c r="Z1154" s="2567"/>
      <c r="AA1154" s="2567"/>
    </row>
    <row r="1155" spans="1:27">
      <c r="A1155" s="2564"/>
      <c r="B1155" s="2815" t="s">
        <v>25253</v>
      </c>
      <c r="C1155" s="2813"/>
      <c r="D1155" s="2567"/>
      <c r="E1155" s="2814"/>
      <c r="F1155" s="2567"/>
      <c r="G1155" s="842"/>
      <c r="H1155" s="842"/>
      <c r="I1155" s="2"/>
      <c r="J1155" s="2"/>
      <c r="K1155" s="2"/>
      <c r="L1155" s="842"/>
      <c r="M1155" s="2"/>
      <c r="N1155" s="2"/>
      <c r="O1155" s="2"/>
      <c r="P1155" s="2198"/>
      <c r="Q1155" s="2814"/>
      <c r="R1155" s="2567"/>
      <c r="S1155" s="2"/>
      <c r="T1155" s="2"/>
      <c r="U1155" s="2"/>
      <c r="V1155" s="2567"/>
      <c r="W1155" s="2567"/>
      <c r="X1155" s="2567"/>
      <c r="Y1155" s="2567"/>
      <c r="Z1155" s="2567"/>
      <c r="AA1155" s="2567"/>
    </row>
    <row r="1156" spans="1:27">
      <c r="A1156" s="2564">
        <v>46</v>
      </c>
      <c r="B1156" s="2198" t="s">
        <v>25254</v>
      </c>
      <c r="C1156" s="2813"/>
      <c r="D1156" s="2567"/>
      <c r="E1156" s="2814">
        <v>0.8</v>
      </c>
      <c r="F1156" s="2567"/>
      <c r="G1156" s="842"/>
      <c r="H1156" s="842"/>
      <c r="I1156" s="2"/>
      <c r="J1156" s="2"/>
      <c r="K1156" s="2"/>
      <c r="L1156" s="842"/>
      <c r="M1156" s="2"/>
      <c r="N1156" s="2"/>
      <c r="O1156" s="2"/>
      <c r="P1156" s="2814">
        <v>0.8</v>
      </c>
      <c r="Q1156" s="2814">
        <v>0.8</v>
      </c>
      <c r="R1156" s="2567" t="s">
        <v>607</v>
      </c>
      <c r="S1156" s="2"/>
      <c r="T1156" s="2"/>
      <c r="U1156" s="2"/>
      <c r="V1156" s="2567"/>
      <c r="W1156" s="2567"/>
      <c r="X1156" s="2567">
        <v>0.8</v>
      </c>
      <c r="Y1156" s="2567"/>
      <c r="Z1156" s="2567"/>
      <c r="AA1156" s="2567"/>
    </row>
    <row r="1157" spans="1:27">
      <c r="A1157" s="2564">
        <v>47</v>
      </c>
      <c r="B1157" s="2198" t="s">
        <v>777</v>
      </c>
      <c r="C1157" s="2813"/>
      <c r="D1157" s="2567"/>
      <c r="E1157" s="2814">
        <v>0.3</v>
      </c>
      <c r="F1157" s="2567"/>
      <c r="G1157" s="842"/>
      <c r="H1157" s="842"/>
      <c r="I1157" s="2"/>
      <c r="J1157" s="2"/>
      <c r="K1157" s="2"/>
      <c r="L1157" s="842"/>
      <c r="M1157" s="2"/>
      <c r="N1157" s="2"/>
      <c r="O1157" s="2"/>
      <c r="P1157" s="2814">
        <v>0.3</v>
      </c>
      <c r="Q1157" s="2814">
        <v>0.3</v>
      </c>
      <c r="R1157" s="2567" t="s">
        <v>607</v>
      </c>
      <c r="S1157" s="2"/>
      <c r="T1157" s="2"/>
      <c r="U1157" s="2"/>
      <c r="V1157" s="2567"/>
      <c r="W1157" s="2567"/>
      <c r="X1157" s="2567"/>
      <c r="Y1157" s="2814">
        <v>0.3</v>
      </c>
      <c r="Z1157" s="2567"/>
      <c r="AA1157" s="2567"/>
    </row>
    <row r="1158" spans="1:27">
      <c r="A1158" s="2564">
        <v>48</v>
      </c>
      <c r="B1158" s="2198" t="s">
        <v>25255</v>
      </c>
      <c r="C1158" s="2813"/>
      <c r="D1158" s="2567"/>
      <c r="E1158" s="2814">
        <v>0.25</v>
      </c>
      <c r="F1158" s="2567"/>
      <c r="G1158" s="842"/>
      <c r="H1158" s="842"/>
      <c r="I1158" s="2"/>
      <c r="J1158" s="2"/>
      <c r="K1158" s="2"/>
      <c r="L1158" s="842"/>
      <c r="M1158" s="2"/>
      <c r="N1158" s="2"/>
      <c r="O1158" s="2"/>
      <c r="P1158" s="2814">
        <v>0.25</v>
      </c>
      <c r="Q1158" s="2814">
        <v>0.25</v>
      </c>
      <c r="R1158" s="2567" t="s">
        <v>607</v>
      </c>
      <c r="S1158" s="2"/>
      <c r="T1158" s="2"/>
      <c r="U1158" s="2"/>
      <c r="V1158" s="2567"/>
      <c r="W1158" s="2567"/>
      <c r="X1158" s="2567"/>
      <c r="Y1158" s="2814">
        <v>0.25</v>
      </c>
      <c r="Z1158" s="2567"/>
      <c r="AA1158" s="2567"/>
    </row>
    <row r="1159" spans="1:27">
      <c r="A1159" s="2564">
        <v>49</v>
      </c>
      <c r="B1159" s="2198" t="s">
        <v>25256</v>
      </c>
      <c r="C1159" s="2813"/>
      <c r="D1159" s="2567"/>
      <c r="E1159" s="2814">
        <v>0.42</v>
      </c>
      <c r="F1159" s="2567"/>
      <c r="G1159" s="842"/>
      <c r="H1159" s="842"/>
      <c r="I1159" s="2"/>
      <c r="J1159" s="2"/>
      <c r="K1159" s="2"/>
      <c r="L1159" s="842"/>
      <c r="M1159" s="2"/>
      <c r="N1159" s="2"/>
      <c r="O1159" s="2"/>
      <c r="P1159" s="2814">
        <v>0.42</v>
      </c>
      <c r="Q1159" s="2814">
        <v>0.42</v>
      </c>
      <c r="R1159" s="2567" t="s">
        <v>607</v>
      </c>
      <c r="S1159" s="2"/>
      <c r="T1159" s="2"/>
      <c r="U1159" s="2"/>
      <c r="V1159" s="2567"/>
      <c r="W1159" s="2567"/>
      <c r="X1159" s="2567"/>
      <c r="Y1159" s="2814">
        <v>0.42</v>
      </c>
      <c r="Z1159" s="2567"/>
      <c r="AA1159" s="2567"/>
    </row>
    <row r="1160" spans="1:27">
      <c r="A1160" s="2564">
        <v>50</v>
      </c>
      <c r="B1160" s="2198" t="s">
        <v>818</v>
      </c>
      <c r="C1160" s="2813"/>
      <c r="D1160" s="2567"/>
      <c r="E1160" s="2814">
        <v>0.44</v>
      </c>
      <c r="F1160" s="2567"/>
      <c r="G1160" s="842"/>
      <c r="H1160" s="842"/>
      <c r="I1160" s="2"/>
      <c r="J1160" s="2"/>
      <c r="K1160" s="2"/>
      <c r="L1160" s="842"/>
      <c r="M1160" s="2"/>
      <c r="N1160" s="2"/>
      <c r="O1160" s="2"/>
      <c r="P1160" s="2814">
        <v>0.44</v>
      </c>
      <c r="Q1160" s="2814">
        <v>0.44</v>
      </c>
      <c r="R1160" s="2567" t="s">
        <v>607</v>
      </c>
      <c r="S1160" s="2"/>
      <c r="T1160" s="2"/>
      <c r="U1160" s="2"/>
      <c r="V1160" s="2567"/>
      <c r="W1160" s="2567"/>
      <c r="X1160" s="2567"/>
      <c r="Y1160" s="2814">
        <v>0.44</v>
      </c>
      <c r="Z1160" s="2567"/>
      <c r="AA1160" s="2567"/>
    </row>
    <row r="1161" spans="1:27">
      <c r="A1161" s="2564">
        <v>51</v>
      </c>
      <c r="B1161" s="2198" t="s">
        <v>25257</v>
      </c>
      <c r="C1161" s="2813"/>
      <c r="D1161" s="2567"/>
      <c r="E1161" s="2814">
        <v>1.9</v>
      </c>
      <c r="F1161" s="2567">
        <v>1.9</v>
      </c>
      <c r="G1161" s="842">
        <v>1.9</v>
      </c>
      <c r="H1161" s="842"/>
      <c r="I1161" s="2"/>
      <c r="J1161" s="2"/>
      <c r="K1161" s="2"/>
      <c r="L1161" s="842"/>
      <c r="M1161" s="2"/>
      <c r="N1161" s="2"/>
      <c r="O1161" s="2"/>
      <c r="P1161" s="2818"/>
      <c r="Q1161" s="2818"/>
      <c r="R1161" s="2567" t="s">
        <v>55</v>
      </c>
      <c r="S1161" s="2"/>
      <c r="T1161" s="2"/>
      <c r="U1161" s="2"/>
      <c r="V1161" s="2567"/>
      <c r="W1161" s="2567"/>
      <c r="X1161" s="2567">
        <v>1.9</v>
      </c>
      <c r="Y1161" s="2567"/>
      <c r="Z1161" s="2567"/>
      <c r="AA1161" s="2567"/>
    </row>
    <row r="1162" spans="1:27">
      <c r="A1162" s="2564">
        <v>52</v>
      </c>
      <c r="B1162" s="2198" t="s">
        <v>25258</v>
      </c>
      <c r="C1162" s="2813"/>
      <c r="D1162" s="2567"/>
      <c r="E1162" s="2814">
        <v>0.4</v>
      </c>
      <c r="F1162" s="2567"/>
      <c r="G1162" s="842"/>
      <c r="H1162" s="842"/>
      <c r="I1162" s="2"/>
      <c r="J1162" s="2"/>
      <c r="K1162" s="2"/>
      <c r="L1162" s="842"/>
      <c r="M1162" s="2"/>
      <c r="N1162" s="2"/>
      <c r="O1162" s="2"/>
      <c r="P1162" s="2814">
        <v>0.4</v>
      </c>
      <c r="Q1162" s="2814">
        <v>0.4</v>
      </c>
      <c r="R1162" s="2567" t="s">
        <v>607</v>
      </c>
      <c r="S1162" s="2"/>
      <c r="T1162" s="2"/>
      <c r="U1162" s="2"/>
      <c r="V1162" s="2567"/>
      <c r="W1162" s="2567"/>
      <c r="X1162" s="2567"/>
      <c r="Y1162" s="2567">
        <v>0.4</v>
      </c>
      <c r="Z1162" s="2567"/>
      <c r="AA1162" s="2567"/>
    </row>
    <row r="1163" spans="1:27">
      <c r="A1163" s="2564"/>
      <c r="B1163" s="2815" t="s">
        <v>25259</v>
      </c>
      <c r="C1163" s="2813"/>
      <c r="D1163" s="2567"/>
      <c r="E1163" s="2814"/>
      <c r="F1163" s="2567"/>
      <c r="G1163" s="842"/>
      <c r="H1163" s="842"/>
      <c r="I1163" s="2"/>
      <c r="J1163" s="2"/>
      <c r="K1163" s="2"/>
      <c r="L1163" s="842"/>
      <c r="M1163" s="2"/>
      <c r="N1163" s="2"/>
      <c r="O1163" s="2"/>
      <c r="P1163" s="2198"/>
      <c r="Q1163" s="2814"/>
      <c r="R1163" s="2567"/>
      <c r="S1163" s="2"/>
      <c r="T1163" s="2"/>
      <c r="U1163" s="2"/>
      <c r="V1163" s="2567"/>
      <c r="W1163" s="2567"/>
      <c r="X1163" s="2567"/>
      <c r="Y1163" s="2567"/>
      <c r="Z1163" s="2567"/>
      <c r="AA1163" s="2567"/>
    </row>
    <row r="1164" spans="1:27">
      <c r="A1164" s="2564">
        <v>53</v>
      </c>
      <c r="B1164" s="2198" t="s">
        <v>810</v>
      </c>
      <c r="C1164" s="2813"/>
      <c r="D1164" s="2567"/>
      <c r="E1164" s="2814">
        <v>0.3</v>
      </c>
      <c r="F1164" s="2567"/>
      <c r="G1164" s="842"/>
      <c r="H1164" s="842"/>
      <c r="I1164" s="2"/>
      <c r="J1164" s="2"/>
      <c r="K1164" s="2"/>
      <c r="L1164" s="842"/>
      <c r="M1164" s="2"/>
      <c r="N1164" s="2"/>
      <c r="O1164" s="2"/>
      <c r="P1164" s="2814">
        <v>0.3</v>
      </c>
      <c r="Q1164" s="2814">
        <v>0.3</v>
      </c>
      <c r="R1164" s="2567" t="s">
        <v>607</v>
      </c>
      <c r="S1164" s="2"/>
      <c r="T1164" s="2"/>
      <c r="U1164" s="2"/>
      <c r="V1164" s="2567"/>
      <c r="W1164" s="2567"/>
      <c r="X1164" s="2567"/>
      <c r="Y1164" s="2814">
        <v>0.3</v>
      </c>
      <c r="Z1164" s="2567"/>
      <c r="AA1164" s="2567"/>
    </row>
    <row r="1165" spans="1:27">
      <c r="A1165" s="2564">
        <v>54</v>
      </c>
      <c r="B1165" s="2198" t="s">
        <v>16116</v>
      </c>
      <c r="C1165" s="2813"/>
      <c r="D1165" s="2567"/>
      <c r="E1165" s="2814">
        <v>0.8</v>
      </c>
      <c r="F1165" s="2567"/>
      <c r="G1165" s="842"/>
      <c r="H1165" s="842"/>
      <c r="I1165" s="2"/>
      <c r="J1165" s="2"/>
      <c r="K1165" s="2"/>
      <c r="L1165" s="842"/>
      <c r="M1165" s="2"/>
      <c r="N1165" s="2"/>
      <c r="O1165" s="2"/>
      <c r="P1165" s="2814">
        <v>0.8</v>
      </c>
      <c r="Q1165" s="2814">
        <v>0.8</v>
      </c>
      <c r="R1165" s="2567" t="s">
        <v>607</v>
      </c>
      <c r="S1165" s="2"/>
      <c r="T1165" s="2"/>
      <c r="U1165" s="2"/>
      <c r="V1165" s="2567"/>
      <c r="W1165" s="2567"/>
      <c r="X1165" s="2567"/>
      <c r="Y1165" s="2814">
        <v>0.8</v>
      </c>
      <c r="Z1165" s="2567"/>
      <c r="AA1165" s="2567"/>
    </row>
    <row r="1166" spans="1:27">
      <c r="A1166" s="2564">
        <v>55</v>
      </c>
      <c r="B1166" s="2198" t="s">
        <v>25260</v>
      </c>
      <c r="C1166" s="2813"/>
      <c r="D1166" s="2567"/>
      <c r="E1166" s="2814">
        <v>0.35</v>
      </c>
      <c r="F1166" s="2567"/>
      <c r="G1166" s="842"/>
      <c r="H1166" s="842"/>
      <c r="I1166" s="2"/>
      <c r="J1166" s="2"/>
      <c r="K1166" s="2"/>
      <c r="L1166" s="842"/>
      <c r="M1166" s="2"/>
      <c r="N1166" s="2"/>
      <c r="O1166" s="2"/>
      <c r="P1166" s="2814">
        <v>0.35</v>
      </c>
      <c r="Q1166" s="2814">
        <v>0.35</v>
      </c>
      <c r="R1166" s="2567" t="s">
        <v>607</v>
      </c>
      <c r="S1166" s="2"/>
      <c r="T1166" s="2"/>
      <c r="U1166" s="2"/>
      <c r="V1166" s="2567"/>
      <c r="W1166" s="2567"/>
      <c r="X1166" s="2567"/>
      <c r="Y1166" s="2814">
        <v>0.35</v>
      </c>
      <c r="Z1166" s="2567"/>
      <c r="AA1166" s="2567"/>
    </row>
    <row r="1167" spans="1:27">
      <c r="A1167" s="2564">
        <v>56</v>
      </c>
      <c r="B1167" s="2198" t="s">
        <v>11321</v>
      </c>
      <c r="C1167" s="2813"/>
      <c r="D1167" s="2567"/>
      <c r="E1167" s="2814">
        <v>0.4</v>
      </c>
      <c r="F1167" s="2567"/>
      <c r="G1167" s="842"/>
      <c r="H1167" s="842"/>
      <c r="I1167" s="2"/>
      <c r="J1167" s="2"/>
      <c r="K1167" s="2"/>
      <c r="L1167" s="842"/>
      <c r="M1167" s="2"/>
      <c r="N1167" s="2"/>
      <c r="O1167" s="2"/>
      <c r="P1167" s="2814">
        <v>0.4</v>
      </c>
      <c r="Q1167" s="2814">
        <v>0.4</v>
      </c>
      <c r="R1167" s="2567" t="s">
        <v>607</v>
      </c>
      <c r="S1167" s="2"/>
      <c r="T1167" s="2"/>
      <c r="U1167" s="2"/>
      <c r="V1167" s="2567"/>
      <c r="W1167" s="2567"/>
      <c r="X1167" s="2567"/>
      <c r="Y1167" s="2814">
        <v>0.4</v>
      </c>
      <c r="Z1167" s="2567"/>
      <c r="AA1167" s="2567"/>
    </row>
    <row r="1168" spans="1:27">
      <c r="A1168" s="2564">
        <v>57</v>
      </c>
      <c r="B1168" s="2198" t="s">
        <v>16936</v>
      </c>
      <c r="C1168" s="2813"/>
      <c r="D1168" s="2567"/>
      <c r="E1168" s="2814">
        <v>0.5</v>
      </c>
      <c r="F1168" s="2567"/>
      <c r="G1168" s="842"/>
      <c r="H1168" s="842"/>
      <c r="I1168" s="2"/>
      <c r="J1168" s="2"/>
      <c r="K1168" s="2"/>
      <c r="L1168" s="842"/>
      <c r="M1168" s="2"/>
      <c r="N1168" s="2"/>
      <c r="O1168" s="2"/>
      <c r="P1168" s="2814">
        <v>0.5</v>
      </c>
      <c r="Q1168" s="2814">
        <v>0.5</v>
      </c>
      <c r="R1168" s="2567" t="s">
        <v>607</v>
      </c>
      <c r="S1168" s="2"/>
      <c r="T1168" s="2"/>
      <c r="U1168" s="2"/>
      <c r="V1168" s="2567"/>
      <c r="W1168" s="2567"/>
      <c r="X1168" s="2567"/>
      <c r="Y1168" s="2814">
        <v>0.5</v>
      </c>
      <c r="Z1168" s="2567"/>
      <c r="AA1168" s="2567"/>
    </row>
    <row r="1169" spans="1:27">
      <c r="A1169" s="2564">
        <v>58</v>
      </c>
      <c r="B1169" s="2198" t="s">
        <v>25261</v>
      </c>
      <c r="C1169" s="2813"/>
      <c r="D1169" s="2567"/>
      <c r="E1169" s="2814">
        <v>0.25</v>
      </c>
      <c r="F1169" s="2567"/>
      <c r="G1169" s="842"/>
      <c r="H1169" s="842"/>
      <c r="I1169" s="2"/>
      <c r="J1169" s="2"/>
      <c r="K1169" s="2"/>
      <c r="L1169" s="842"/>
      <c r="M1169" s="2"/>
      <c r="N1169" s="2"/>
      <c r="O1169" s="2"/>
      <c r="P1169" s="2814">
        <v>0.25</v>
      </c>
      <c r="Q1169" s="2814">
        <v>0.25</v>
      </c>
      <c r="R1169" s="2567" t="s">
        <v>607</v>
      </c>
      <c r="S1169" s="2"/>
      <c r="T1169" s="2"/>
      <c r="U1169" s="2"/>
      <c r="V1169" s="2567"/>
      <c r="W1169" s="2567"/>
      <c r="X1169" s="2567"/>
      <c r="Y1169" s="2567"/>
      <c r="Z1169" s="2567"/>
      <c r="AA1169" s="2567">
        <v>0.25</v>
      </c>
    </row>
    <row r="1170" spans="1:27">
      <c r="A1170" s="2564">
        <v>59</v>
      </c>
      <c r="B1170" s="2198" t="s">
        <v>25262</v>
      </c>
      <c r="C1170" s="2813"/>
      <c r="D1170" s="2567"/>
      <c r="E1170" s="2814">
        <v>0.8</v>
      </c>
      <c r="F1170" s="2567"/>
      <c r="G1170" s="842"/>
      <c r="H1170" s="842"/>
      <c r="I1170" s="2"/>
      <c r="J1170" s="2"/>
      <c r="K1170" s="2"/>
      <c r="L1170" s="842"/>
      <c r="M1170" s="2"/>
      <c r="N1170" s="2"/>
      <c r="O1170" s="2"/>
      <c r="P1170" s="2814">
        <v>0.8</v>
      </c>
      <c r="Q1170" s="2814">
        <v>0.8</v>
      </c>
      <c r="R1170" s="2567" t="s">
        <v>607</v>
      </c>
      <c r="S1170" s="2"/>
      <c r="T1170" s="2"/>
      <c r="U1170" s="2"/>
      <c r="V1170" s="2567"/>
      <c r="W1170" s="2567"/>
      <c r="X1170" s="2567"/>
      <c r="Y1170" s="2567">
        <v>0.8</v>
      </c>
      <c r="Z1170" s="2567"/>
      <c r="AA1170" s="2567"/>
    </row>
    <row r="1171" spans="1:27">
      <c r="A1171" s="2564"/>
      <c r="B1171" s="2815" t="s">
        <v>25263</v>
      </c>
      <c r="C1171" s="2813"/>
      <c r="D1171" s="2567"/>
      <c r="E1171" s="2814"/>
      <c r="F1171" s="2567"/>
      <c r="G1171" s="842"/>
      <c r="H1171" s="842"/>
      <c r="I1171" s="2"/>
      <c r="J1171" s="2"/>
      <c r="K1171" s="2"/>
      <c r="L1171" s="842"/>
      <c r="M1171" s="2"/>
      <c r="N1171" s="2"/>
      <c r="O1171" s="2"/>
      <c r="P1171" s="2198"/>
      <c r="Q1171" s="2814"/>
      <c r="R1171" s="2567"/>
      <c r="S1171" s="2"/>
      <c r="T1171" s="2"/>
      <c r="U1171" s="2"/>
      <c r="V1171" s="2567"/>
      <c r="W1171" s="2567"/>
      <c r="X1171" s="2567"/>
      <c r="Y1171" s="2567"/>
      <c r="Z1171" s="2567"/>
      <c r="AA1171" s="2567"/>
    </row>
    <row r="1172" spans="1:27">
      <c r="A1172" s="2564">
        <v>60</v>
      </c>
      <c r="B1172" s="2198" t="s">
        <v>777</v>
      </c>
      <c r="C1172" s="2813"/>
      <c r="D1172" s="2567"/>
      <c r="E1172" s="2814">
        <v>0.96</v>
      </c>
      <c r="F1172" s="2567"/>
      <c r="G1172" s="842"/>
      <c r="H1172" s="842"/>
      <c r="I1172" s="2"/>
      <c r="J1172" s="2"/>
      <c r="K1172" s="2"/>
      <c r="L1172" s="842"/>
      <c r="M1172" s="2"/>
      <c r="N1172" s="2"/>
      <c r="O1172" s="2"/>
      <c r="P1172" s="2814">
        <v>0.96</v>
      </c>
      <c r="Q1172" s="2814">
        <v>0.96</v>
      </c>
      <c r="R1172" s="2567" t="s">
        <v>607</v>
      </c>
      <c r="S1172" s="2"/>
      <c r="T1172" s="2"/>
      <c r="U1172" s="2"/>
      <c r="V1172" s="2567"/>
      <c r="W1172" s="2567"/>
      <c r="X1172" s="2567"/>
      <c r="Y1172" s="2567"/>
      <c r="Z1172" s="2814">
        <v>0.96</v>
      </c>
      <c r="AA1172" s="2567"/>
    </row>
    <row r="1173" spans="1:27">
      <c r="A1173" s="2564">
        <v>61</v>
      </c>
      <c r="B1173" s="2198" t="s">
        <v>25264</v>
      </c>
      <c r="C1173" s="2813"/>
      <c r="D1173" s="2567"/>
      <c r="E1173" s="2814">
        <v>0.32</v>
      </c>
      <c r="F1173" s="2567"/>
      <c r="G1173" s="842"/>
      <c r="H1173" s="842"/>
      <c r="I1173" s="2"/>
      <c r="J1173" s="2"/>
      <c r="K1173" s="2"/>
      <c r="L1173" s="842"/>
      <c r="M1173" s="2"/>
      <c r="N1173" s="2"/>
      <c r="O1173" s="2"/>
      <c r="P1173" s="2814">
        <v>0.32</v>
      </c>
      <c r="Q1173" s="2814">
        <v>0.32</v>
      </c>
      <c r="R1173" s="2567" t="s">
        <v>607</v>
      </c>
      <c r="S1173" s="2"/>
      <c r="T1173" s="2"/>
      <c r="U1173" s="2"/>
      <c r="V1173" s="2567"/>
      <c r="W1173" s="2567"/>
      <c r="X1173" s="2567"/>
      <c r="Y1173" s="2567"/>
      <c r="Z1173" s="2814">
        <v>0.32</v>
      </c>
      <c r="AA1173" s="2567"/>
    </row>
    <row r="1174" spans="1:27">
      <c r="A1174" s="2564">
        <v>62</v>
      </c>
      <c r="B1174" s="2198" t="s">
        <v>7555</v>
      </c>
      <c r="C1174" s="2813"/>
      <c r="D1174" s="2567"/>
      <c r="E1174" s="2814">
        <v>0.3</v>
      </c>
      <c r="F1174" s="2567"/>
      <c r="G1174" s="842"/>
      <c r="H1174" s="842"/>
      <c r="I1174" s="2"/>
      <c r="J1174" s="2"/>
      <c r="K1174" s="2"/>
      <c r="L1174" s="842"/>
      <c r="M1174" s="2"/>
      <c r="N1174" s="2"/>
      <c r="O1174" s="2"/>
      <c r="P1174" s="2814">
        <v>0.3</v>
      </c>
      <c r="Q1174" s="2814">
        <v>0.3</v>
      </c>
      <c r="R1174" s="2567" t="s">
        <v>607</v>
      </c>
      <c r="S1174" s="2"/>
      <c r="T1174" s="2"/>
      <c r="U1174" s="2"/>
      <c r="V1174" s="2567"/>
      <c r="W1174" s="2567"/>
      <c r="X1174" s="2567"/>
      <c r="Y1174" s="2567"/>
      <c r="Z1174" s="2814">
        <v>0.3</v>
      </c>
      <c r="AA1174" s="2567"/>
    </row>
    <row r="1175" spans="1:27">
      <c r="A1175" s="2564">
        <v>63</v>
      </c>
      <c r="B1175" s="2198" t="s">
        <v>25265</v>
      </c>
      <c r="C1175" s="2813"/>
      <c r="D1175" s="2567"/>
      <c r="E1175" s="2814">
        <v>0.5</v>
      </c>
      <c r="F1175" s="2567"/>
      <c r="G1175" s="842"/>
      <c r="H1175" s="842"/>
      <c r="I1175" s="2"/>
      <c r="J1175" s="2"/>
      <c r="K1175" s="2"/>
      <c r="L1175" s="842"/>
      <c r="M1175" s="2"/>
      <c r="N1175" s="2"/>
      <c r="O1175" s="2"/>
      <c r="P1175" s="2814">
        <v>0.5</v>
      </c>
      <c r="Q1175" s="2814">
        <v>0.5</v>
      </c>
      <c r="R1175" s="2567" t="s">
        <v>607</v>
      </c>
      <c r="S1175" s="2"/>
      <c r="T1175" s="2"/>
      <c r="U1175" s="2"/>
      <c r="V1175" s="2567"/>
      <c r="W1175" s="2567"/>
      <c r="X1175" s="2567"/>
      <c r="Y1175" s="2567"/>
      <c r="Z1175" s="2814">
        <v>0.5</v>
      </c>
      <c r="AA1175" s="2567"/>
    </row>
    <row r="1176" spans="1:27">
      <c r="A1176" s="2564">
        <v>64</v>
      </c>
      <c r="B1176" s="2198" t="s">
        <v>25266</v>
      </c>
      <c r="C1176" s="2813"/>
      <c r="D1176" s="2567"/>
      <c r="E1176" s="2814">
        <v>0.45</v>
      </c>
      <c r="F1176" s="2567"/>
      <c r="G1176" s="842"/>
      <c r="H1176" s="842"/>
      <c r="I1176" s="2"/>
      <c r="J1176" s="2"/>
      <c r="K1176" s="2"/>
      <c r="L1176" s="842"/>
      <c r="M1176" s="2"/>
      <c r="N1176" s="2"/>
      <c r="O1176" s="2"/>
      <c r="P1176" s="2814">
        <v>0.45</v>
      </c>
      <c r="Q1176" s="2814">
        <v>0.45</v>
      </c>
      <c r="R1176" s="2567" t="s">
        <v>607</v>
      </c>
      <c r="S1176" s="2"/>
      <c r="T1176" s="2"/>
      <c r="U1176" s="2"/>
      <c r="V1176" s="2567"/>
      <c r="W1176" s="2567"/>
      <c r="X1176" s="2567"/>
      <c r="Y1176" s="2567"/>
      <c r="Z1176" s="2814">
        <v>0.45</v>
      </c>
      <c r="AA1176" s="2567"/>
    </row>
    <row r="1177" spans="1:27">
      <c r="A1177" s="2564">
        <v>65</v>
      </c>
      <c r="B1177" s="2198" t="s">
        <v>7400</v>
      </c>
      <c r="C1177" s="2813"/>
      <c r="D1177" s="2567"/>
      <c r="E1177" s="2814">
        <v>0.28000000000000003</v>
      </c>
      <c r="F1177" s="2567"/>
      <c r="G1177" s="842"/>
      <c r="H1177" s="842"/>
      <c r="I1177" s="2"/>
      <c r="J1177" s="2"/>
      <c r="K1177" s="2"/>
      <c r="L1177" s="842"/>
      <c r="M1177" s="2"/>
      <c r="N1177" s="2"/>
      <c r="O1177" s="2"/>
      <c r="P1177" s="2814">
        <v>0.28000000000000003</v>
      </c>
      <c r="Q1177" s="2814">
        <v>0.28000000000000003</v>
      </c>
      <c r="R1177" s="2567" t="s">
        <v>607</v>
      </c>
      <c r="S1177" s="2"/>
      <c r="T1177" s="2"/>
      <c r="U1177" s="2"/>
      <c r="V1177" s="2567"/>
      <c r="W1177" s="2567"/>
      <c r="X1177" s="2567"/>
      <c r="Y1177" s="2567"/>
      <c r="Z1177" s="2814">
        <v>0.28000000000000003</v>
      </c>
      <c r="AA1177" s="2567"/>
    </row>
    <row r="1178" spans="1:27">
      <c r="A1178" s="2564">
        <v>66</v>
      </c>
      <c r="B1178" s="2198" t="s">
        <v>25240</v>
      </c>
      <c r="C1178" s="2813"/>
      <c r="D1178" s="2567"/>
      <c r="E1178" s="2814">
        <v>0.4</v>
      </c>
      <c r="F1178" s="2567"/>
      <c r="G1178" s="842"/>
      <c r="H1178" s="842"/>
      <c r="I1178" s="2"/>
      <c r="J1178" s="2"/>
      <c r="K1178" s="2"/>
      <c r="L1178" s="842"/>
      <c r="M1178" s="2"/>
      <c r="N1178" s="2"/>
      <c r="O1178" s="2"/>
      <c r="P1178" s="2814">
        <v>0.4</v>
      </c>
      <c r="Q1178" s="2814">
        <v>0.4</v>
      </c>
      <c r="R1178" s="2567" t="s">
        <v>607</v>
      </c>
      <c r="S1178" s="2"/>
      <c r="T1178" s="2"/>
      <c r="U1178" s="2"/>
      <c r="V1178" s="2567"/>
      <c r="W1178" s="2567"/>
      <c r="X1178" s="2567"/>
      <c r="Y1178" s="2567"/>
      <c r="Z1178" s="2814">
        <v>0.4</v>
      </c>
      <c r="AA1178" s="2567"/>
    </row>
    <row r="1179" spans="1:27">
      <c r="A1179" s="2564"/>
      <c r="B1179" s="2815" t="s">
        <v>25267</v>
      </c>
      <c r="C1179" s="2813"/>
      <c r="D1179" s="2567"/>
      <c r="E1179" s="2814"/>
      <c r="F1179" s="2567"/>
      <c r="G1179" s="842"/>
      <c r="H1179" s="842"/>
      <c r="I1179" s="2"/>
      <c r="J1179" s="2"/>
      <c r="K1179" s="2"/>
      <c r="L1179" s="842"/>
      <c r="M1179" s="2"/>
      <c r="N1179" s="2"/>
      <c r="O1179" s="2"/>
      <c r="P1179" s="2198"/>
      <c r="Q1179" s="2814"/>
      <c r="R1179" s="2567"/>
      <c r="S1179" s="2"/>
      <c r="T1179" s="2"/>
      <c r="U1179" s="2"/>
      <c r="V1179" s="2567"/>
      <c r="W1179" s="2567"/>
      <c r="X1179" s="2567"/>
      <c r="Y1179" s="2567"/>
      <c r="Z1179" s="2567"/>
      <c r="AA1179" s="2567"/>
    </row>
    <row r="1180" spans="1:27">
      <c r="A1180" s="2564">
        <v>67</v>
      </c>
      <c r="B1180" s="2198" t="s">
        <v>25268</v>
      </c>
      <c r="C1180" s="2813"/>
      <c r="D1180" s="2567"/>
      <c r="E1180" s="2814">
        <v>0.5</v>
      </c>
      <c r="F1180" s="2567"/>
      <c r="G1180" s="842"/>
      <c r="H1180" s="842"/>
      <c r="I1180" s="2"/>
      <c r="J1180" s="2"/>
      <c r="K1180" s="2"/>
      <c r="L1180" s="842"/>
      <c r="M1180" s="2"/>
      <c r="N1180" s="2"/>
      <c r="O1180" s="2"/>
      <c r="P1180" s="2814">
        <v>0.5</v>
      </c>
      <c r="Q1180" s="2814">
        <v>0.5</v>
      </c>
      <c r="R1180" s="2567" t="s">
        <v>607</v>
      </c>
      <c r="S1180" s="2"/>
      <c r="T1180" s="2"/>
      <c r="U1180" s="2"/>
      <c r="V1180" s="2567"/>
      <c r="W1180" s="2567"/>
      <c r="X1180" s="2567"/>
      <c r="Y1180" s="2567"/>
      <c r="Z1180" s="2567"/>
      <c r="AA1180" s="2567">
        <v>0.5</v>
      </c>
    </row>
    <row r="1181" spans="1:27">
      <c r="A1181" s="2564">
        <v>68</v>
      </c>
      <c r="B1181" s="2198" t="s">
        <v>25269</v>
      </c>
      <c r="C1181" s="2813"/>
      <c r="D1181" s="2567"/>
      <c r="E1181" s="2814">
        <v>1</v>
      </c>
      <c r="F1181" s="2567"/>
      <c r="G1181" s="842"/>
      <c r="H1181" s="842"/>
      <c r="I1181" s="2"/>
      <c r="J1181" s="2"/>
      <c r="K1181" s="2"/>
      <c r="L1181" s="842"/>
      <c r="M1181" s="2"/>
      <c r="N1181" s="2"/>
      <c r="O1181" s="2"/>
      <c r="P1181" s="2814">
        <v>1</v>
      </c>
      <c r="Q1181" s="2814">
        <v>1</v>
      </c>
      <c r="R1181" s="2567" t="s">
        <v>607</v>
      </c>
      <c r="S1181" s="2"/>
      <c r="T1181" s="2"/>
      <c r="U1181" s="2"/>
      <c r="V1181" s="2567"/>
      <c r="W1181" s="2567"/>
      <c r="X1181" s="2567"/>
      <c r="Y1181" s="2567"/>
      <c r="Z1181" s="2567">
        <v>1</v>
      </c>
      <c r="AA1181" s="2567"/>
    </row>
    <row r="1182" spans="1:27">
      <c r="A1182" s="2564">
        <v>69</v>
      </c>
      <c r="B1182" s="2198" t="s">
        <v>25270</v>
      </c>
      <c r="C1182" s="2813"/>
      <c r="D1182" s="2567"/>
      <c r="E1182" s="2814">
        <v>0.5</v>
      </c>
      <c r="F1182" s="2567"/>
      <c r="G1182" s="842"/>
      <c r="H1182" s="842"/>
      <c r="I1182" s="2"/>
      <c r="J1182" s="2"/>
      <c r="K1182" s="2"/>
      <c r="L1182" s="842"/>
      <c r="M1182" s="2"/>
      <c r="N1182" s="2"/>
      <c r="O1182" s="2"/>
      <c r="P1182" s="2814">
        <v>0.5</v>
      </c>
      <c r="Q1182" s="2814">
        <v>0.5</v>
      </c>
      <c r="R1182" s="2567" t="s">
        <v>607</v>
      </c>
      <c r="S1182" s="2"/>
      <c r="T1182" s="2"/>
      <c r="U1182" s="2"/>
      <c r="V1182" s="2567"/>
      <c r="W1182" s="2567"/>
      <c r="X1182" s="2567"/>
      <c r="Y1182" s="2567"/>
      <c r="Z1182" s="2567"/>
      <c r="AA1182" s="2567">
        <v>0.5</v>
      </c>
    </row>
    <row r="1183" spans="1:27">
      <c r="A1183" s="2564">
        <v>70</v>
      </c>
      <c r="B1183" s="2198" t="s">
        <v>25271</v>
      </c>
      <c r="C1183" s="2813"/>
      <c r="D1183" s="2567"/>
      <c r="E1183" s="2814">
        <v>1.5</v>
      </c>
      <c r="F1183" s="2567"/>
      <c r="G1183" s="842"/>
      <c r="H1183" s="842"/>
      <c r="I1183" s="2"/>
      <c r="J1183" s="2"/>
      <c r="K1183" s="2"/>
      <c r="L1183" s="842"/>
      <c r="M1183" s="2"/>
      <c r="N1183" s="2"/>
      <c r="O1183" s="2"/>
      <c r="P1183" s="2814">
        <v>1.5</v>
      </c>
      <c r="Q1183" s="2814">
        <v>1.5</v>
      </c>
      <c r="R1183" s="2567" t="s">
        <v>607</v>
      </c>
      <c r="S1183" s="2"/>
      <c r="T1183" s="2"/>
      <c r="U1183" s="2"/>
      <c r="V1183" s="2567"/>
      <c r="W1183" s="2567"/>
      <c r="X1183" s="2567"/>
      <c r="Y1183" s="2567">
        <v>1.5</v>
      </c>
      <c r="Z1183" s="2567"/>
      <c r="AA1183" s="2567"/>
    </row>
    <row r="1184" spans="1:27">
      <c r="A1184" s="2564">
        <v>71</v>
      </c>
      <c r="B1184" s="2198" t="s">
        <v>25272</v>
      </c>
      <c r="C1184" s="2813"/>
      <c r="D1184" s="2567"/>
      <c r="E1184" s="2814">
        <v>0.5</v>
      </c>
      <c r="F1184" s="2567"/>
      <c r="G1184" s="842"/>
      <c r="H1184" s="842"/>
      <c r="I1184" s="2"/>
      <c r="J1184" s="2"/>
      <c r="K1184" s="2"/>
      <c r="L1184" s="842"/>
      <c r="M1184" s="2"/>
      <c r="N1184" s="2"/>
      <c r="O1184" s="2"/>
      <c r="P1184" s="2814">
        <v>0.5</v>
      </c>
      <c r="Q1184" s="2814">
        <v>0.5</v>
      </c>
      <c r="R1184" s="2567" t="s">
        <v>607</v>
      </c>
      <c r="S1184" s="2"/>
      <c r="T1184" s="2"/>
      <c r="U1184" s="2"/>
      <c r="V1184" s="2567"/>
      <c r="W1184" s="2567"/>
      <c r="X1184" s="2567"/>
      <c r="Y1184" s="2567"/>
      <c r="Z1184" s="2567"/>
      <c r="AA1184" s="2814">
        <v>0.5</v>
      </c>
    </row>
    <row r="1185" spans="1:27">
      <c r="A1185" s="2564">
        <v>72</v>
      </c>
      <c r="B1185" s="2198" t="s">
        <v>25273</v>
      </c>
      <c r="C1185" s="2813"/>
      <c r="D1185" s="2567"/>
      <c r="E1185" s="2814">
        <v>1</v>
      </c>
      <c r="F1185" s="2567"/>
      <c r="G1185" s="842"/>
      <c r="H1185" s="842"/>
      <c r="I1185" s="2"/>
      <c r="J1185" s="2"/>
      <c r="K1185" s="2"/>
      <c r="L1185" s="842"/>
      <c r="M1185" s="2"/>
      <c r="N1185" s="2"/>
      <c r="O1185" s="2"/>
      <c r="P1185" s="2814">
        <v>1</v>
      </c>
      <c r="Q1185" s="2814">
        <v>1</v>
      </c>
      <c r="R1185" s="2567" t="s">
        <v>607</v>
      </c>
      <c r="S1185" s="2"/>
      <c r="T1185" s="2"/>
      <c r="U1185" s="2"/>
      <c r="V1185" s="2567"/>
      <c r="W1185" s="2567"/>
      <c r="X1185" s="2567"/>
      <c r="Y1185" s="2567"/>
      <c r="Z1185" s="2567"/>
      <c r="AA1185" s="2814">
        <v>1</v>
      </c>
    </row>
    <row r="1186" spans="1:27">
      <c r="A1186" s="2564">
        <v>73</v>
      </c>
      <c r="B1186" s="2198" t="s">
        <v>25274</v>
      </c>
      <c r="C1186" s="2813"/>
      <c r="D1186" s="2567"/>
      <c r="E1186" s="2814">
        <v>2</v>
      </c>
      <c r="F1186" s="2567"/>
      <c r="G1186" s="842"/>
      <c r="H1186" s="842"/>
      <c r="I1186" s="2"/>
      <c r="J1186" s="2"/>
      <c r="K1186" s="2"/>
      <c r="L1186" s="842"/>
      <c r="M1186" s="2"/>
      <c r="N1186" s="2"/>
      <c r="O1186" s="2"/>
      <c r="P1186" s="2814">
        <v>2</v>
      </c>
      <c r="Q1186" s="2814">
        <v>2</v>
      </c>
      <c r="R1186" s="2567" t="s">
        <v>607</v>
      </c>
      <c r="S1186" s="2"/>
      <c r="T1186" s="2"/>
      <c r="U1186" s="2"/>
      <c r="V1186" s="2567"/>
      <c r="W1186" s="2567"/>
      <c r="X1186" s="2567"/>
      <c r="Y1186" s="2567"/>
      <c r="Z1186" s="2814">
        <v>2</v>
      </c>
      <c r="AA1186" s="2567"/>
    </row>
    <row r="1187" spans="1:27">
      <c r="A1187" s="2564">
        <v>74</v>
      </c>
      <c r="B1187" s="2198" t="s">
        <v>25275</v>
      </c>
      <c r="C1187" s="2813"/>
      <c r="D1187" s="2567"/>
      <c r="E1187" s="2814">
        <v>0.5</v>
      </c>
      <c r="F1187" s="2567"/>
      <c r="G1187" s="842"/>
      <c r="H1187" s="842"/>
      <c r="I1187" s="2"/>
      <c r="J1187" s="2"/>
      <c r="K1187" s="2"/>
      <c r="L1187" s="842"/>
      <c r="M1187" s="2"/>
      <c r="N1187" s="2"/>
      <c r="O1187" s="2"/>
      <c r="P1187" s="2814">
        <v>0.5</v>
      </c>
      <c r="Q1187" s="2814">
        <v>0.5</v>
      </c>
      <c r="R1187" s="2567" t="s">
        <v>607</v>
      </c>
      <c r="S1187" s="2"/>
      <c r="T1187" s="2"/>
      <c r="U1187" s="2"/>
      <c r="V1187" s="2567"/>
      <c r="W1187" s="2567"/>
      <c r="X1187" s="2567"/>
      <c r="Y1187" s="2567"/>
      <c r="Z1187" s="2814">
        <v>0.5</v>
      </c>
      <c r="AA1187" s="2567"/>
    </row>
    <row r="1188" spans="1:27">
      <c r="A1188" s="2564">
        <v>75</v>
      </c>
      <c r="B1188" s="2198" t="s">
        <v>25276</v>
      </c>
      <c r="C1188" s="2813"/>
      <c r="D1188" s="2567"/>
      <c r="E1188" s="2814">
        <v>0.5</v>
      </c>
      <c r="F1188" s="2567"/>
      <c r="G1188" s="842"/>
      <c r="H1188" s="842"/>
      <c r="I1188" s="2"/>
      <c r="J1188" s="2"/>
      <c r="K1188" s="2"/>
      <c r="L1188" s="842"/>
      <c r="M1188" s="2"/>
      <c r="N1188" s="2"/>
      <c r="O1188" s="2"/>
      <c r="P1188" s="2814">
        <v>0.5</v>
      </c>
      <c r="Q1188" s="2814">
        <v>0.5</v>
      </c>
      <c r="R1188" s="2567" t="s">
        <v>607</v>
      </c>
      <c r="S1188" s="2"/>
      <c r="T1188" s="2"/>
      <c r="U1188" s="2"/>
      <c r="V1188" s="2567"/>
      <c r="W1188" s="2567"/>
      <c r="X1188" s="2567"/>
      <c r="Y1188" s="2567"/>
      <c r="Z1188" s="2814">
        <v>0.5</v>
      </c>
      <c r="AA1188" s="2567"/>
    </row>
    <row r="1189" spans="1:27">
      <c r="A1189" s="2564">
        <v>76</v>
      </c>
      <c r="B1189" s="2198" t="s">
        <v>25277</v>
      </c>
      <c r="C1189" s="2813"/>
      <c r="D1189" s="2567"/>
      <c r="E1189" s="2814">
        <v>0.5</v>
      </c>
      <c r="F1189" s="2567"/>
      <c r="G1189" s="842"/>
      <c r="H1189" s="842"/>
      <c r="I1189" s="2"/>
      <c r="J1189" s="2"/>
      <c r="K1189" s="2"/>
      <c r="L1189" s="842"/>
      <c r="M1189" s="2"/>
      <c r="N1189" s="2"/>
      <c r="O1189" s="2"/>
      <c r="P1189" s="2814">
        <v>0.5</v>
      </c>
      <c r="Q1189" s="2814">
        <v>0.5</v>
      </c>
      <c r="R1189" s="2567" t="s">
        <v>607</v>
      </c>
      <c r="S1189" s="2"/>
      <c r="T1189" s="2"/>
      <c r="U1189" s="2"/>
      <c r="V1189" s="2567"/>
      <c r="W1189" s="2567"/>
      <c r="X1189" s="2567"/>
      <c r="Y1189" s="2567"/>
      <c r="Z1189" s="2567"/>
      <c r="AA1189" s="2567">
        <v>0.5</v>
      </c>
    </row>
    <row r="1190" spans="1:27">
      <c r="A1190" s="2564">
        <v>77</v>
      </c>
      <c r="B1190" s="2198" t="s">
        <v>9207</v>
      </c>
      <c r="C1190" s="2813"/>
      <c r="D1190" s="2567"/>
      <c r="E1190" s="2814">
        <v>1</v>
      </c>
      <c r="F1190" s="2567"/>
      <c r="G1190" s="842"/>
      <c r="H1190" s="842"/>
      <c r="I1190" s="2"/>
      <c r="J1190" s="2"/>
      <c r="K1190" s="2"/>
      <c r="L1190" s="842"/>
      <c r="M1190" s="2"/>
      <c r="N1190" s="2"/>
      <c r="O1190" s="2"/>
      <c r="P1190" s="2814">
        <v>1</v>
      </c>
      <c r="Q1190" s="2814">
        <v>1</v>
      </c>
      <c r="R1190" s="2567" t="s">
        <v>607</v>
      </c>
      <c r="S1190" s="2"/>
      <c r="T1190" s="2"/>
      <c r="U1190" s="2"/>
      <c r="V1190" s="2567"/>
      <c r="W1190" s="2567"/>
      <c r="X1190" s="2567"/>
      <c r="Y1190" s="2567"/>
      <c r="Z1190" s="2567">
        <v>1</v>
      </c>
      <c r="AA1190" s="2567"/>
    </row>
    <row r="1191" spans="1:27">
      <c r="A1191" s="2564">
        <v>78</v>
      </c>
      <c r="B1191" s="2198" t="s">
        <v>25278</v>
      </c>
      <c r="C1191" s="2813"/>
      <c r="D1191" s="2567"/>
      <c r="E1191" s="2814">
        <v>0.5</v>
      </c>
      <c r="F1191" s="2567"/>
      <c r="G1191" s="842"/>
      <c r="H1191" s="842"/>
      <c r="I1191" s="2"/>
      <c r="J1191" s="2"/>
      <c r="K1191" s="2"/>
      <c r="L1191" s="842"/>
      <c r="M1191" s="2"/>
      <c r="N1191" s="2"/>
      <c r="O1191" s="2"/>
      <c r="P1191" s="2814">
        <v>0.5</v>
      </c>
      <c r="Q1191" s="2814">
        <v>0.5</v>
      </c>
      <c r="R1191" s="2567" t="s">
        <v>607</v>
      </c>
      <c r="S1191" s="2"/>
      <c r="T1191" s="2"/>
      <c r="U1191" s="2"/>
      <c r="V1191" s="2567"/>
      <c r="W1191" s="2567"/>
      <c r="X1191" s="2567"/>
      <c r="Y1191" s="2567"/>
      <c r="Z1191" s="2567"/>
      <c r="AA1191" s="2567">
        <v>0.5</v>
      </c>
    </row>
    <row r="1192" spans="1:27">
      <c r="A1192" s="2564">
        <v>79</v>
      </c>
      <c r="B1192" s="2198" t="s">
        <v>25279</v>
      </c>
      <c r="C1192" s="2813"/>
      <c r="D1192" s="2567"/>
      <c r="E1192" s="2814">
        <v>0.5</v>
      </c>
      <c r="F1192" s="2567"/>
      <c r="G1192" s="842"/>
      <c r="H1192" s="842"/>
      <c r="I1192" s="2"/>
      <c r="J1192" s="2"/>
      <c r="K1192" s="2"/>
      <c r="L1192" s="842"/>
      <c r="M1192" s="2"/>
      <c r="N1192" s="2"/>
      <c r="O1192" s="2"/>
      <c r="P1192" s="2814">
        <v>0.5</v>
      </c>
      <c r="Q1192" s="2814">
        <v>0.5</v>
      </c>
      <c r="R1192" s="2567" t="s">
        <v>607</v>
      </c>
      <c r="S1192" s="2"/>
      <c r="T1192" s="2"/>
      <c r="U1192" s="2"/>
      <c r="V1192" s="2567"/>
      <c r="W1192" s="2567"/>
      <c r="X1192" s="2567"/>
      <c r="Y1192" s="2567"/>
      <c r="Z1192" s="2567">
        <v>0.5</v>
      </c>
      <c r="AA1192" s="2567"/>
    </row>
    <row r="1193" spans="1:27">
      <c r="A1193" s="2564">
        <v>80</v>
      </c>
      <c r="B1193" s="2198" t="s">
        <v>25280</v>
      </c>
      <c r="C1193" s="2813"/>
      <c r="D1193" s="2567"/>
      <c r="E1193" s="2814">
        <v>0.5</v>
      </c>
      <c r="F1193" s="2567"/>
      <c r="G1193" s="842"/>
      <c r="H1193" s="842"/>
      <c r="I1193" s="2"/>
      <c r="J1193" s="2"/>
      <c r="K1193" s="2"/>
      <c r="L1193" s="842"/>
      <c r="M1193" s="2"/>
      <c r="N1193" s="2"/>
      <c r="O1193" s="2"/>
      <c r="P1193" s="2814">
        <v>0.5</v>
      </c>
      <c r="Q1193" s="2814">
        <v>0.5</v>
      </c>
      <c r="R1193" s="2567" t="s">
        <v>607</v>
      </c>
      <c r="S1193" s="2"/>
      <c r="T1193" s="2"/>
      <c r="U1193" s="2"/>
      <c r="V1193" s="2567"/>
      <c r="W1193" s="2567"/>
      <c r="X1193" s="2567"/>
      <c r="Y1193" s="2567"/>
      <c r="Z1193" s="2567">
        <v>0.5</v>
      </c>
      <c r="AA1193" s="2567"/>
    </row>
    <row r="1194" spans="1:27">
      <c r="A1194" s="2564">
        <v>81</v>
      </c>
      <c r="B1194" s="2198" t="s">
        <v>25281</v>
      </c>
      <c r="C1194" s="2813"/>
      <c r="D1194" s="2567"/>
      <c r="E1194" s="2814">
        <v>0.5</v>
      </c>
      <c r="F1194" s="2567"/>
      <c r="G1194" s="842"/>
      <c r="H1194" s="842"/>
      <c r="I1194" s="2"/>
      <c r="J1194" s="2"/>
      <c r="K1194" s="2"/>
      <c r="L1194" s="842"/>
      <c r="M1194" s="2"/>
      <c r="N1194" s="2"/>
      <c r="O1194" s="2"/>
      <c r="P1194" s="2814">
        <v>0.5</v>
      </c>
      <c r="Q1194" s="2814">
        <v>0.5</v>
      </c>
      <c r="R1194" s="2567" t="s">
        <v>607</v>
      </c>
      <c r="S1194" s="2"/>
      <c r="T1194" s="2"/>
      <c r="U1194" s="2"/>
      <c r="V1194" s="2567"/>
      <c r="W1194" s="2567"/>
      <c r="X1194" s="2567"/>
      <c r="Y1194" s="2567"/>
      <c r="Z1194" s="2567"/>
      <c r="AA1194" s="2567">
        <v>0.5</v>
      </c>
    </row>
    <row r="1195" spans="1:27">
      <c r="A1195" s="2564">
        <v>82</v>
      </c>
      <c r="B1195" s="2198" t="s">
        <v>25282</v>
      </c>
      <c r="C1195" s="2813"/>
      <c r="D1195" s="2567"/>
      <c r="E1195" s="2814">
        <v>0.5</v>
      </c>
      <c r="F1195" s="2567"/>
      <c r="G1195" s="842"/>
      <c r="H1195" s="842"/>
      <c r="I1195" s="2"/>
      <c r="J1195" s="2"/>
      <c r="K1195" s="2"/>
      <c r="L1195" s="842"/>
      <c r="M1195" s="2"/>
      <c r="N1195" s="2"/>
      <c r="O1195" s="2"/>
      <c r="P1195" s="2814">
        <v>0.5</v>
      </c>
      <c r="Q1195" s="2814">
        <v>0.5</v>
      </c>
      <c r="R1195" s="2567" t="s">
        <v>607</v>
      </c>
      <c r="S1195" s="2"/>
      <c r="T1195" s="2"/>
      <c r="U1195" s="2"/>
      <c r="V1195" s="2567"/>
      <c r="W1195" s="2567"/>
      <c r="X1195" s="2567"/>
      <c r="Y1195" s="2567"/>
      <c r="Z1195" s="2567"/>
      <c r="AA1195" s="2567">
        <v>0.5</v>
      </c>
    </row>
    <row r="1196" spans="1:27">
      <c r="A1196" s="2564">
        <v>83</v>
      </c>
      <c r="B1196" s="2198" t="s">
        <v>25283</v>
      </c>
      <c r="C1196" s="2813"/>
      <c r="D1196" s="2567"/>
      <c r="E1196" s="2814">
        <v>0.5</v>
      </c>
      <c r="F1196" s="2567"/>
      <c r="G1196" s="842"/>
      <c r="H1196" s="842"/>
      <c r="I1196" s="2"/>
      <c r="J1196" s="2"/>
      <c r="K1196" s="2"/>
      <c r="L1196" s="842"/>
      <c r="M1196" s="2"/>
      <c r="N1196" s="2"/>
      <c r="O1196" s="2"/>
      <c r="P1196" s="2814">
        <v>0.5</v>
      </c>
      <c r="Q1196" s="2814">
        <v>0.5</v>
      </c>
      <c r="R1196" s="2567" t="s">
        <v>607</v>
      </c>
      <c r="S1196" s="2"/>
      <c r="T1196" s="2"/>
      <c r="U1196" s="2"/>
      <c r="V1196" s="2567"/>
      <c r="W1196" s="2567"/>
      <c r="X1196" s="2567"/>
      <c r="Y1196" s="2567"/>
      <c r="Z1196" s="2567">
        <v>0.5</v>
      </c>
      <c r="AA1196" s="2567"/>
    </row>
    <row r="1197" spans="1:27">
      <c r="A1197" s="2564">
        <v>84</v>
      </c>
      <c r="B1197" s="2198" t="s">
        <v>25284</v>
      </c>
      <c r="C1197" s="2813"/>
      <c r="D1197" s="2567"/>
      <c r="E1197" s="2814">
        <v>0.5</v>
      </c>
      <c r="F1197" s="2567"/>
      <c r="G1197" s="842"/>
      <c r="H1197" s="842"/>
      <c r="I1197" s="2"/>
      <c r="J1197" s="2"/>
      <c r="K1197" s="2"/>
      <c r="L1197" s="842"/>
      <c r="M1197" s="2"/>
      <c r="N1197" s="2"/>
      <c r="O1197" s="2"/>
      <c r="P1197" s="2814">
        <v>0.5</v>
      </c>
      <c r="Q1197" s="2814">
        <v>0.5</v>
      </c>
      <c r="R1197" s="2567" t="s">
        <v>607</v>
      </c>
      <c r="S1197" s="2"/>
      <c r="T1197" s="2"/>
      <c r="U1197" s="2"/>
      <c r="V1197" s="2567"/>
      <c r="W1197" s="2567"/>
      <c r="X1197" s="2567"/>
      <c r="Y1197" s="2567"/>
      <c r="Z1197" s="2567"/>
      <c r="AA1197" s="2814">
        <v>0.5</v>
      </c>
    </row>
    <row r="1198" spans="1:27">
      <c r="A1198" s="2564">
        <v>85</v>
      </c>
      <c r="B1198" s="2198" t="s">
        <v>25285</v>
      </c>
      <c r="C1198" s="2813"/>
      <c r="D1198" s="2567"/>
      <c r="E1198" s="2814">
        <v>0.5</v>
      </c>
      <c r="F1198" s="2567"/>
      <c r="G1198" s="842"/>
      <c r="H1198" s="842"/>
      <c r="I1198" s="2"/>
      <c r="J1198" s="2"/>
      <c r="K1198" s="2"/>
      <c r="L1198" s="842"/>
      <c r="M1198" s="2"/>
      <c r="N1198" s="2"/>
      <c r="O1198" s="2"/>
      <c r="P1198" s="2814">
        <v>0.5</v>
      </c>
      <c r="Q1198" s="2814">
        <v>0.5</v>
      </c>
      <c r="R1198" s="2567" t="s">
        <v>607</v>
      </c>
      <c r="S1198" s="2"/>
      <c r="T1198" s="2"/>
      <c r="U1198" s="2"/>
      <c r="V1198" s="2567"/>
      <c r="W1198" s="2567"/>
      <c r="X1198" s="2567"/>
      <c r="Y1198" s="2567"/>
      <c r="Z1198" s="2567"/>
      <c r="AA1198" s="2814">
        <v>0.5</v>
      </c>
    </row>
    <row r="1199" spans="1:27">
      <c r="A1199" s="2564">
        <v>86</v>
      </c>
      <c r="B1199" s="2198" t="s">
        <v>25286</v>
      </c>
      <c r="C1199" s="2813"/>
      <c r="D1199" s="2567"/>
      <c r="E1199" s="2814">
        <v>0.5</v>
      </c>
      <c r="F1199" s="2567"/>
      <c r="G1199" s="842"/>
      <c r="H1199" s="842"/>
      <c r="I1199" s="2"/>
      <c r="J1199" s="2"/>
      <c r="K1199" s="2"/>
      <c r="L1199" s="842"/>
      <c r="M1199" s="2"/>
      <c r="N1199" s="2"/>
      <c r="O1199" s="2"/>
      <c r="P1199" s="2814">
        <v>0.5</v>
      </c>
      <c r="Q1199" s="2814">
        <v>0.5</v>
      </c>
      <c r="R1199" s="2567" t="s">
        <v>607</v>
      </c>
      <c r="S1199" s="2"/>
      <c r="T1199" s="2"/>
      <c r="U1199" s="2"/>
      <c r="V1199" s="2567"/>
      <c r="W1199" s="2567"/>
      <c r="X1199" s="2567"/>
      <c r="Y1199" s="2567"/>
      <c r="Z1199" s="2567"/>
      <c r="AA1199" s="2814">
        <v>0.5</v>
      </c>
    </row>
    <row r="1200" spans="1:27">
      <c r="A1200" s="2564">
        <v>87</v>
      </c>
      <c r="B1200" s="2198" t="s">
        <v>25200</v>
      </c>
      <c r="C1200" s="2813"/>
      <c r="D1200" s="2567"/>
      <c r="E1200" s="2814">
        <v>0.5</v>
      </c>
      <c r="F1200" s="2567"/>
      <c r="G1200" s="842"/>
      <c r="H1200" s="842"/>
      <c r="I1200" s="2"/>
      <c r="J1200" s="2"/>
      <c r="K1200" s="2"/>
      <c r="L1200" s="842"/>
      <c r="M1200" s="2"/>
      <c r="N1200" s="2"/>
      <c r="O1200" s="2"/>
      <c r="P1200" s="2814">
        <v>0.5</v>
      </c>
      <c r="Q1200" s="2814">
        <v>0.5</v>
      </c>
      <c r="R1200" s="2567" t="s">
        <v>607</v>
      </c>
      <c r="S1200" s="2"/>
      <c r="T1200" s="2"/>
      <c r="U1200" s="2"/>
      <c r="V1200" s="2567"/>
      <c r="W1200" s="2567"/>
      <c r="X1200" s="2567"/>
      <c r="Y1200" s="2567"/>
      <c r="Z1200" s="2567"/>
      <c r="AA1200" s="2814">
        <v>0.5</v>
      </c>
    </row>
    <row r="1201" spans="1:27">
      <c r="A1201" s="2564">
        <v>88</v>
      </c>
      <c r="B1201" s="2815" t="s">
        <v>25287</v>
      </c>
      <c r="C1201" s="2813"/>
      <c r="D1201" s="2567"/>
      <c r="E1201" s="2814"/>
      <c r="F1201" s="2567"/>
      <c r="G1201" s="842"/>
      <c r="H1201" s="842"/>
      <c r="I1201" s="2"/>
      <c r="J1201" s="2"/>
      <c r="K1201" s="2"/>
      <c r="L1201" s="842"/>
      <c r="M1201" s="2"/>
      <c r="N1201" s="2"/>
      <c r="O1201" s="2"/>
      <c r="P1201" s="2198"/>
      <c r="Q1201" s="2198"/>
      <c r="R1201" s="2567"/>
      <c r="S1201" s="2"/>
      <c r="T1201" s="2"/>
      <c r="U1201" s="2"/>
      <c r="V1201" s="2567"/>
      <c r="W1201" s="2567"/>
      <c r="X1201" s="2567"/>
      <c r="Y1201" s="2567"/>
      <c r="Z1201" s="2567"/>
      <c r="AA1201" s="2567"/>
    </row>
    <row r="1202" spans="1:27">
      <c r="A1202" s="2564">
        <v>89</v>
      </c>
      <c r="B1202" s="2198" t="s">
        <v>810</v>
      </c>
      <c r="C1202" s="2813"/>
      <c r="D1202" s="2567"/>
      <c r="E1202" s="2814">
        <v>0.5</v>
      </c>
      <c r="F1202" s="2567"/>
      <c r="G1202" s="842"/>
      <c r="H1202" s="842"/>
      <c r="I1202" s="2"/>
      <c r="J1202" s="2"/>
      <c r="K1202" s="2"/>
      <c r="L1202" s="842"/>
      <c r="M1202" s="2"/>
      <c r="N1202" s="2"/>
      <c r="O1202" s="2"/>
      <c r="P1202" s="2814">
        <v>0.5</v>
      </c>
      <c r="Q1202" s="2814">
        <v>0.5</v>
      </c>
      <c r="R1202" s="2567" t="s">
        <v>607</v>
      </c>
      <c r="S1202" s="2"/>
      <c r="T1202" s="2"/>
      <c r="U1202" s="2"/>
      <c r="V1202" s="2567"/>
      <c r="W1202" s="2567"/>
      <c r="X1202" s="2567"/>
      <c r="Y1202" s="2814">
        <v>0.5</v>
      </c>
      <c r="Z1202" s="2567"/>
      <c r="AA1202" s="2567"/>
    </row>
    <row r="1203" spans="1:27">
      <c r="A1203" s="2564">
        <v>90</v>
      </c>
      <c r="B1203" s="2198" t="s">
        <v>342</v>
      </c>
      <c r="C1203" s="2813"/>
      <c r="D1203" s="2567"/>
      <c r="E1203" s="2814">
        <v>0.3</v>
      </c>
      <c r="F1203" s="2567"/>
      <c r="G1203" s="842"/>
      <c r="H1203" s="842"/>
      <c r="I1203" s="2"/>
      <c r="J1203" s="2"/>
      <c r="K1203" s="2"/>
      <c r="L1203" s="842"/>
      <c r="M1203" s="2"/>
      <c r="N1203" s="2"/>
      <c r="O1203" s="2"/>
      <c r="P1203" s="2814">
        <v>0.3</v>
      </c>
      <c r="Q1203" s="2814">
        <v>0.3</v>
      </c>
      <c r="R1203" s="2567" t="s">
        <v>607</v>
      </c>
      <c r="S1203" s="2"/>
      <c r="T1203" s="2"/>
      <c r="U1203" s="2"/>
      <c r="V1203" s="2567"/>
      <c r="W1203" s="2567"/>
      <c r="X1203" s="2567"/>
      <c r="Y1203" s="2814">
        <v>0.3</v>
      </c>
      <c r="Z1203" s="2567"/>
      <c r="AA1203" s="2567"/>
    </row>
    <row r="1204" spans="1:27">
      <c r="A1204" s="2564">
        <v>91</v>
      </c>
      <c r="B1204" s="2198" t="s">
        <v>7512</v>
      </c>
      <c r="C1204" s="2813"/>
      <c r="D1204" s="2567"/>
      <c r="E1204" s="2814">
        <v>0.7</v>
      </c>
      <c r="F1204" s="2567">
        <v>0.4</v>
      </c>
      <c r="G1204" s="842">
        <v>0.4</v>
      </c>
      <c r="H1204" s="842"/>
      <c r="I1204" s="2"/>
      <c r="J1204" s="2"/>
      <c r="K1204" s="2"/>
      <c r="L1204" s="842"/>
      <c r="M1204" s="2"/>
      <c r="N1204" s="2"/>
      <c r="O1204" s="2"/>
      <c r="P1204" s="2816">
        <v>0.3</v>
      </c>
      <c r="Q1204" s="2814">
        <v>0.7</v>
      </c>
      <c r="R1204" s="2567" t="s">
        <v>607</v>
      </c>
      <c r="S1204" s="2"/>
      <c r="T1204" s="2"/>
      <c r="U1204" s="2"/>
      <c r="V1204" s="2567"/>
      <c r="W1204" s="2567"/>
      <c r="X1204" s="2567">
        <v>0.4</v>
      </c>
      <c r="Y1204" s="2814">
        <v>0.3</v>
      </c>
      <c r="Z1204" s="2567"/>
      <c r="AA1204" s="2567"/>
    </row>
    <row r="1205" spans="1:27">
      <c r="A1205" s="2564">
        <v>92</v>
      </c>
      <c r="B1205" s="2198" t="s">
        <v>814</v>
      </c>
      <c r="C1205" s="2813"/>
      <c r="D1205" s="2567"/>
      <c r="E1205" s="2814">
        <v>0.5</v>
      </c>
      <c r="F1205" s="2567"/>
      <c r="G1205" s="842"/>
      <c r="H1205" s="842"/>
      <c r="I1205" s="2"/>
      <c r="J1205" s="2"/>
      <c r="K1205" s="2"/>
      <c r="L1205" s="842"/>
      <c r="M1205" s="2"/>
      <c r="N1205" s="2"/>
      <c r="O1205" s="2"/>
      <c r="P1205" s="2814">
        <v>0.5</v>
      </c>
      <c r="Q1205" s="2814">
        <v>0.5</v>
      </c>
      <c r="R1205" s="2567" t="s">
        <v>607</v>
      </c>
      <c r="S1205" s="2"/>
      <c r="T1205" s="2"/>
      <c r="U1205" s="2"/>
      <c r="V1205" s="2567"/>
      <c r="W1205" s="2567"/>
      <c r="X1205" s="2567"/>
      <c r="Y1205" s="2814">
        <v>0.5</v>
      </c>
      <c r="Z1205" s="2567"/>
      <c r="AA1205" s="2567"/>
    </row>
    <row r="1206" spans="1:27">
      <c r="A1206" s="2564">
        <v>93</v>
      </c>
      <c r="B1206" s="2198" t="s">
        <v>781</v>
      </c>
      <c r="C1206" s="2813"/>
      <c r="D1206" s="2567"/>
      <c r="E1206" s="2814">
        <v>0.5</v>
      </c>
      <c r="F1206" s="2567"/>
      <c r="G1206" s="842"/>
      <c r="H1206" s="842"/>
      <c r="I1206" s="2"/>
      <c r="J1206" s="2"/>
      <c r="K1206" s="2"/>
      <c r="L1206" s="842"/>
      <c r="M1206" s="2"/>
      <c r="N1206" s="2"/>
      <c r="O1206" s="2"/>
      <c r="P1206" s="2814">
        <v>0.5</v>
      </c>
      <c r="Q1206" s="2814">
        <v>0.5</v>
      </c>
      <c r="R1206" s="2567" t="s">
        <v>607</v>
      </c>
      <c r="S1206" s="2"/>
      <c r="T1206" s="2"/>
      <c r="U1206" s="2"/>
      <c r="V1206" s="2567"/>
      <c r="W1206" s="2567"/>
      <c r="X1206" s="2567"/>
      <c r="Y1206" s="2814">
        <v>0.5</v>
      </c>
      <c r="Z1206" s="2567"/>
      <c r="AA1206" s="2567"/>
    </row>
    <row r="1207" spans="1:27">
      <c r="A1207" s="2564">
        <v>94</v>
      </c>
      <c r="B1207" s="2815" t="s">
        <v>25288</v>
      </c>
      <c r="C1207" s="2813"/>
      <c r="D1207" s="2567"/>
      <c r="E1207" s="2814"/>
      <c r="F1207" s="2567"/>
      <c r="G1207" s="842"/>
      <c r="H1207" s="842"/>
      <c r="I1207" s="2"/>
      <c r="J1207" s="2"/>
      <c r="K1207" s="2"/>
      <c r="L1207" s="842"/>
      <c r="M1207" s="2"/>
      <c r="N1207" s="2"/>
      <c r="O1207" s="2"/>
      <c r="P1207" s="2198"/>
      <c r="Q1207" s="2198"/>
      <c r="R1207" s="2567"/>
      <c r="S1207" s="2"/>
      <c r="T1207" s="2"/>
      <c r="U1207" s="2"/>
      <c r="V1207" s="2567"/>
      <c r="W1207" s="2567"/>
      <c r="X1207" s="2567"/>
      <c r="Y1207" s="2567"/>
      <c r="Z1207" s="2567"/>
      <c r="AA1207" s="2567"/>
    </row>
    <row r="1208" spans="1:27">
      <c r="A1208" s="2564">
        <v>95</v>
      </c>
      <c r="B1208" s="2198" t="s">
        <v>164</v>
      </c>
      <c r="C1208" s="2813"/>
      <c r="D1208" s="2567"/>
      <c r="E1208" s="2814">
        <v>0.5</v>
      </c>
      <c r="F1208" s="2567"/>
      <c r="G1208" s="842"/>
      <c r="H1208" s="842"/>
      <c r="I1208" s="2"/>
      <c r="J1208" s="2"/>
      <c r="K1208" s="2"/>
      <c r="L1208" s="842"/>
      <c r="M1208" s="2"/>
      <c r="N1208" s="2"/>
      <c r="O1208" s="2"/>
      <c r="P1208" s="2814">
        <v>0.5</v>
      </c>
      <c r="Q1208" s="2814">
        <v>0.5</v>
      </c>
      <c r="R1208" s="2567" t="s">
        <v>607</v>
      </c>
      <c r="S1208" s="2"/>
      <c r="T1208" s="2"/>
      <c r="U1208" s="2"/>
      <c r="V1208" s="2567"/>
      <c r="W1208" s="2567"/>
      <c r="X1208" s="2567"/>
      <c r="Y1208" s="2814">
        <v>0.5</v>
      </c>
      <c r="Z1208" s="2567"/>
      <c r="AA1208" s="2567"/>
    </row>
    <row r="1209" spans="1:27">
      <c r="A1209" s="2564">
        <v>96</v>
      </c>
      <c r="B1209" s="2198" t="s">
        <v>397</v>
      </c>
      <c r="C1209" s="2813"/>
      <c r="D1209" s="2567"/>
      <c r="E1209" s="2814">
        <v>0.3</v>
      </c>
      <c r="F1209" s="2567"/>
      <c r="G1209" s="842"/>
      <c r="H1209" s="842"/>
      <c r="I1209" s="2"/>
      <c r="J1209" s="2"/>
      <c r="K1209" s="2"/>
      <c r="L1209" s="842"/>
      <c r="M1209" s="2"/>
      <c r="N1209" s="2"/>
      <c r="O1209" s="2"/>
      <c r="P1209" s="2814">
        <v>0.3</v>
      </c>
      <c r="Q1209" s="2814">
        <v>0.3</v>
      </c>
      <c r="R1209" s="2567" t="s">
        <v>607</v>
      </c>
      <c r="S1209" s="2"/>
      <c r="T1209" s="2"/>
      <c r="U1209" s="2"/>
      <c r="V1209" s="2567"/>
      <c r="W1209" s="2567"/>
      <c r="X1209" s="2567"/>
      <c r="Y1209" s="2814">
        <v>0.3</v>
      </c>
      <c r="Z1209" s="2567"/>
      <c r="AA1209" s="2567"/>
    </row>
    <row r="1210" spans="1:27">
      <c r="A1210" s="2564">
        <v>97</v>
      </c>
      <c r="B1210" s="2198" t="s">
        <v>175</v>
      </c>
      <c r="C1210" s="2813"/>
      <c r="D1210" s="2567"/>
      <c r="E1210" s="2814">
        <v>1</v>
      </c>
      <c r="F1210" s="2567"/>
      <c r="G1210" s="842"/>
      <c r="H1210" s="842"/>
      <c r="I1210" s="2"/>
      <c r="J1210" s="2"/>
      <c r="K1210" s="2"/>
      <c r="L1210" s="842"/>
      <c r="M1210" s="2"/>
      <c r="N1210" s="2"/>
      <c r="O1210" s="2"/>
      <c r="P1210" s="2814">
        <v>1</v>
      </c>
      <c r="Q1210" s="2814">
        <v>1</v>
      </c>
      <c r="R1210" s="2567" t="s">
        <v>607</v>
      </c>
      <c r="S1210" s="2"/>
      <c r="T1210" s="2"/>
      <c r="U1210" s="2"/>
      <c r="V1210" s="2567"/>
      <c r="W1210" s="2567"/>
      <c r="X1210" s="2567"/>
      <c r="Y1210" s="2814">
        <v>1</v>
      </c>
      <c r="Z1210" s="2567"/>
      <c r="AA1210" s="2567"/>
    </row>
    <row r="1211" spans="1:27">
      <c r="A1211" s="2564">
        <v>98</v>
      </c>
      <c r="B1211" s="2815" t="s">
        <v>11434</v>
      </c>
      <c r="C1211" s="2813"/>
      <c r="D1211" s="2567"/>
      <c r="E1211" s="2814">
        <v>0.5</v>
      </c>
      <c r="F1211" s="2567"/>
      <c r="G1211" s="842"/>
      <c r="H1211" s="842"/>
      <c r="I1211" s="2"/>
      <c r="J1211" s="2"/>
      <c r="K1211" s="2"/>
      <c r="L1211" s="842"/>
      <c r="M1211" s="2"/>
      <c r="N1211" s="2"/>
      <c r="O1211" s="2"/>
      <c r="P1211" s="2814">
        <v>0.5</v>
      </c>
      <c r="Q1211" s="2814">
        <v>0.5</v>
      </c>
      <c r="R1211" s="2567" t="s">
        <v>607</v>
      </c>
      <c r="S1211" s="2"/>
      <c r="T1211" s="2"/>
      <c r="U1211" s="2"/>
      <c r="V1211" s="2567"/>
      <c r="W1211" s="2567"/>
      <c r="X1211" s="2567"/>
      <c r="Y1211" s="2567"/>
      <c r="Z1211" s="2567"/>
      <c r="AA1211" s="2814">
        <v>0.5</v>
      </c>
    </row>
    <row r="1212" spans="1:27">
      <c r="A1212" s="2564">
        <v>99</v>
      </c>
      <c r="B1212" s="2815" t="s">
        <v>12886</v>
      </c>
      <c r="C1212" s="2813"/>
      <c r="D1212" s="2567"/>
      <c r="E1212" s="2814">
        <v>1</v>
      </c>
      <c r="F1212" s="2567"/>
      <c r="G1212" s="842"/>
      <c r="H1212" s="842"/>
      <c r="I1212" s="2"/>
      <c r="J1212" s="2"/>
      <c r="K1212" s="2"/>
      <c r="L1212" s="842"/>
      <c r="M1212" s="2"/>
      <c r="N1212" s="2"/>
      <c r="O1212" s="2"/>
      <c r="P1212" s="2814">
        <v>1</v>
      </c>
      <c r="Q1212" s="2814">
        <v>1</v>
      </c>
      <c r="R1212" s="2567" t="s">
        <v>607</v>
      </c>
      <c r="S1212" s="2"/>
      <c r="T1212" s="2"/>
      <c r="U1212" s="2"/>
      <c r="V1212" s="2567"/>
      <c r="W1212" s="2567"/>
      <c r="X1212" s="2567"/>
      <c r="Y1212" s="2567"/>
      <c r="Z1212" s="2567"/>
      <c r="AA1212" s="2814">
        <v>1</v>
      </c>
    </row>
    <row r="1213" spans="1:27">
      <c r="A1213" s="2564">
        <v>100</v>
      </c>
      <c r="B1213" s="2815" t="s">
        <v>25289</v>
      </c>
      <c r="C1213" s="2813"/>
      <c r="D1213" s="2567"/>
      <c r="E1213" s="2814">
        <v>0.5</v>
      </c>
      <c r="F1213" s="2567"/>
      <c r="G1213" s="842"/>
      <c r="H1213" s="842"/>
      <c r="I1213" s="2"/>
      <c r="J1213" s="2"/>
      <c r="K1213" s="2"/>
      <c r="L1213" s="842"/>
      <c r="M1213" s="2"/>
      <c r="N1213" s="2"/>
      <c r="O1213" s="2"/>
      <c r="P1213" s="2814">
        <v>0.5</v>
      </c>
      <c r="Q1213" s="2814">
        <v>0.5</v>
      </c>
      <c r="R1213" s="2567" t="s">
        <v>607</v>
      </c>
      <c r="S1213" s="2"/>
      <c r="T1213" s="2"/>
      <c r="U1213" s="2"/>
      <c r="V1213" s="2567"/>
      <c r="W1213" s="2567"/>
      <c r="X1213" s="2567"/>
      <c r="Y1213" s="2567"/>
      <c r="Z1213" s="2567"/>
      <c r="AA1213" s="2814">
        <v>0.5</v>
      </c>
    </row>
    <row r="1214" spans="1:27">
      <c r="A1214" s="2564">
        <v>101</v>
      </c>
      <c r="B1214" s="2815" t="s">
        <v>25290</v>
      </c>
      <c r="C1214" s="2813"/>
      <c r="D1214" s="2567"/>
      <c r="E1214" s="2814">
        <v>0.5</v>
      </c>
      <c r="F1214" s="2567"/>
      <c r="G1214" s="842"/>
      <c r="H1214" s="842"/>
      <c r="I1214" s="2"/>
      <c r="J1214" s="2"/>
      <c r="K1214" s="2"/>
      <c r="L1214" s="842"/>
      <c r="M1214" s="2"/>
      <c r="N1214" s="2"/>
      <c r="O1214" s="2"/>
      <c r="P1214" s="2814">
        <v>0.5</v>
      </c>
      <c r="Q1214" s="2814">
        <v>0.5</v>
      </c>
      <c r="R1214" s="2567" t="s">
        <v>607</v>
      </c>
      <c r="S1214" s="2"/>
      <c r="T1214" s="2"/>
      <c r="U1214" s="2"/>
      <c r="V1214" s="2567"/>
      <c r="W1214" s="2567"/>
      <c r="X1214" s="2567"/>
      <c r="Y1214" s="2567"/>
      <c r="Z1214" s="2567"/>
      <c r="AA1214" s="2814">
        <v>0.5</v>
      </c>
    </row>
    <row r="1215" spans="1:27">
      <c r="A1215" s="2564">
        <v>102</v>
      </c>
      <c r="B1215" s="2815" t="s">
        <v>25291</v>
      </c>
      <c r="C1215" s="2813"/>
      <c r="D1215" s="2567"/>
      <c r="E1215" s="2814">
        <v>0.5</v>
      </c>
      <c r="F1215" s="2567"/>
      <c r="G1215" s="842"/>
      <c r="H1215" s="842"/>
      <c r="I1215" s="2"/>
      <c r="J1215" s="2"/>
      <c r="K1215" s="2"/>
      <c r="L1215" s="842"/>
      <c r="M1215" s="2"/>
      <c r="N1215" s="2"/>
      <c r="O1215" s="2"/>
      <c r="P1215" s="2814">
        <v>0.5</v>
      </c>
      <c r="Q1215" s="2814">
        <v>0.5</v>
      </c>
      <c r="R1215" s="2567" t="s">
        <v>607</v>
      </c>
      <c r="S1215" s="2"/>
      <c r="T1215" s="2"/>
      <c r="U1215" s="2"/>
      <c r="V1215" s="2567"/>
      <c r="W1215" s="2567"/>
      <c r="X1215" s="2567"/>
      <c r="Y1215" s="2567"/>
      <c r="Z1215" s="2567"/>
      <c r="AA1215" s="2814">
        <v>0.5</v>
      </c>
    </row>
    <row r="1216" spans="1:27">
      <c r="A1216" s="2564">
        <v>103</v>
      </c>
      <c r="B1216" s="2815" t="s">
        <v>25292</v>
      </c>
      <c r="C1216" s="2813"/>
      <c r="D1216" s="2567"/>
      <c r="E1216" s="2814">
        <v>0.5</v>
      </c>
      <c r="F1216" s="2567"/>
      <c r="G1216" s="842"/>
      <c r="H1216" s="842"/>
      <c r="I1216" s="2"/>
      <c r="J1216" s="2"/>
      <c r="K1216" s="2"/>
      <c r="L1216" s="842"/>
      <c r="M1216" s="2"/>
      <c r="N1216" s="2"/>
      <c r="O1216" s="2"/>
      <c r="P1216" s="2814">
        <v>0.5</v>
      </c>
      <c r="Q1216" s="2814">
        <v>0.5</v>
      </c>
      <c r="R1216" s="2567" t="s">
        <v>607</v>
      </c>
      <c r="S1216" s="2"/>
      <c r="T1216" s="2"/>
      <c r="U1216" s="2"/>
      <c r="V1216" s="2567"/>
      <c r="W1216" s="2567"/>
      <c r="X1216" s="2567"/>
      <c r="Y1216" s="2567"/>
      <c r="Z1216" s="2567">
        <v>0.5</v>
      </c>
      <c r="AA1216" s="2567"/>
    </row>
    <row r="1217" spans="1:27">
      <c r="A1217" s="2564">
        <v>104</v>
      </c>
      <c r="B1217" s="2815" t="s">
        <v>12789</v>
      </c>
      <c r="C1217" s="2813"/>
      <c r="D1217" s="2567"/>
      <c r="E1217" s="2814">
        <v>0.5</v>
      </c>
      <c r="F1217" s="2567"/>
      <c r="G1217" s="842"/>
      <c r="H1217" s="842"/>
      <c r="I1217" s="2"/>
      <c r="J1217" s="2"/>
      <c r="K1217" s="2"/>
      <c r="L1217" s="842"/>
      <c r="M1217" s="2"/>
      <c r="N1217" s="2"/>
      <c r="O1217" s="2"/>
      <c r="P1217" s="2814">
        <v>0.5</v>
      </c>
      <c r="Q1217" s="2814">
        <v>0.5</v>
      </c>
      <c r="R1217" s="2567" t="s">
        <v>607</v>
      </c>
      <c r="S1217" s="2"/>
      <c r="T1217" s="2"/>
      <c r="U1217" s="2"/>
      <c r="V1217" s="2567"/>
      <c r="W1217" s="2567"/>
      <c r="X1217" s="2567"/>
      <c r="Y1217" s="2567"/>
      <c r="Z1217" s="2567"/>
      <c r="AA1217" s="2567">
        <v>0.5</v>
      </c>
    </row>
    <row r="1218" spans="1:27">
      <c r="A1218" s="2564">
        <v>105</v>
      </c>
      <c r="B1218" s="2815" t="s">
        <v>25293</v>
      </c>
      <c r="C1218" s="2813"/>
      <c r="D1218" s="2567"/>
      <c r="E1218" s="2814">
        <v>0.5</v>
      </c>
      <c r="F1218" s="2567"/>
      <c r="G1218" s="842"/>
      <c r="H1218" s="842"/>
      <c r="I1218" s="2"/>
      <c r="J1218" s="2"/>
      <c r="K1218" s="2"/>
      <c r="L1218" s="842"/>
      <c r="M1218" s="2"/>
      <c r="N1218" s="2"/>
      <c r="O1218" s="2"/>
      <c r="P1218" s="2814">
        <v>0.5</v>
      </c>
      <c r="Q1218" s="2814">
        <v>0.5</v>
      </c>
      <c r="R1218" s="2567" t="s">
        <v>607</v>
      </c>
      <c r="S1218" s="2"/>
      <c r="T1218" s="2"/>
      <c r="U1218" s="2"/>
      <c r="V1218" s="2567"/>
      <c r="W1218" s="2567"/>
      <c r="X1218" s="2567"/>
      <c r="Y1218" s="2567"/>
      <c r="Z1218" s="2567">
        <v>0.5</v>
      </c>
      <c r="AA1218" s="2567"/>
    </row>
    <row r="1219" spans="1:27">
      <c r="A1219" s="2564">
        <v>106</v>
      </c>
      <c r="B1219" s="2815" t="s">
        <v>1895</v>
      </c>
      <c r="C1219" s="2813"/>
      <c r="D1219" s="2567"/>
      <c r="E1219" s="2814">
        <v>0.5</v>
      </c>
      <c r="F1219" s="2567"/>
      <c r="G1219" s="842"/>
      <c r="H1219" s="842"/>
      <c r="I1219" s="2"/>
      <c r="J1219" s="2"/>
      <c r="K1219" s="2"/>
      <c r="L1219" s="842"/>
      <c r="M1219" s="2"/>
      <c r="N1219" s="2"/>
      <c r="O1219" s="2"/>
      <c r="P1219" s="2814">
        <v>0.5</v>
      </c>
      <c r="Q1219" s="2814">
        <v>0.5</v>
      </c>
      <c r="R1219" s="2567" t="s">
        <v>607</v>
      </c>
      <c r="S1219" s="2"/>
      <c r="T1219" s="2"/>
      <c r="U1219" s="2"/>
      <c r="V1219" s="2567"/>
      <c r="W1219" s="2567"/>
      <c r="X1219" s="2567"/>
      <c r="Y1219" s="2567"/>
      <c r="Z1219" s="2567"/>
      <c r="AA1219" s="2814">
        <v>0.5</v>
      </c>
    </row>
    <row r="1220" spans="1:27">
      <c r="A1220" s="2564">
        <v>107</v>
      </c>
      <c r="B1220" s="2815" t="s">
        <v>25294</v>
      </c>
      <c r="C1220" s="2813"/>
      <c r="D1220" s="2567"/>
      <c r="E1220" s="2814">
        <v>0.5</v>
      </c>
      <c r="F1220" s="2567"/>
      <c r="G1220" s="842"/>
      <c r="H1220" s="842"/>
      <c r="I1220" s="2"/>
      <c r="J1220" s="2"/>
      <c r="K1220" s="2"/>
      <c r="L1220" s="842"/>
      <c r="M1220" s="2"/>
      <c r="N1220" s="2"/>
      <c r="O1220" s="2"/>
      <c r="P1220" s="2814">
        <v>0.5</v>
      </c>
      <c r="Q1220" s="2814">
        <v>0.5</v>
      </c>
      <c r="R1220" s="2567" t="s">
        <v>607</v>
      </c>
      <c r="S1220" s="2"/>
      <c r="T1220" s="2"/>
      <c r="U1220" s="2"/>
      <c r="V1220" s="2567"/>
      <c r="W1220" s="2567"/>
      <c r="X1220" s="2567"/>
      <c r="Y1220" s="2567"/>
      <c r="Z1220" s="2567"/>
      <c r="AA1220" s="2814">
        <v>0.5</v>
      </c>
    </row>
    <row r="1221" spans="1:27">
      <c r="A1221" s="2564">
        <v>108</v>
      </c>
      <c r="B1221" s="2815" t="s">
        <v>25295</v>
      </c>
      <c r="C1221" s="2813"/>
      <c r="D1221" s="2567"/>
      <c r="E1221" s="2814">
        <v>0.5</v>
      </c>
      <c r="F1221" s="2567"/>
      <c r="G1221" s="842"/>
      <c r="H1221" s="842"/>
      <c r="I1221" s="2"/>
      <c r="J1221" s="2"/>
      <c r="K1221" s="2"/>
      <c r="L1221" s="842"/>
      <c r="M1221" s="2"/>
      <c r="N1221" s="2"/>
      <c r="O1221" s="2"/>
      <c r="P1221" s="2814">
        <v>0.5</v>
      </c>
      <c r="Q1221" s="2814">
        <v>0.5</v>
      </c>
      <c r="R1221" s="2567" t="s">
        <v>607</v>
      </c>
      <c r="S1221" s="2"/>
      <c r="T1221" s="2"/>
      <c r="U1221" s="2"/>
      <c r="V1221" s="2567"/>
      <c r="W1221" s="2567"/>
      <c r="X1221" s="2567"/>
      <c r="Y1221" s="2567"/>
      <c r="Z1221" s="2567"/>
      <c r="AA1221" s="2814">
        <v>0.5</v>
      </c>
    </row>
    <row r="1222" spans="1:27">
      <c r="A1222" s="2564">
        <v>109</v>
      </c>
      <c r="B1222" s="2815" t="s">
        <v>25296</v>
      </c>
      <c r="C1222" s="2813"/>
      <c r="D1222" s="2567"/>
      <c r="E1222" s="2814">
        <v>0.5</v>
      </c>
      <c r="F1222" s="2567"/>
      <c r="G1222" s="842"/>
      <c r="H1222" s="842"/>
      <c r="I1222" s="2"/>
      <c r="J1222" s="2"/>
      <c r="K1222" s="2"/>
      <c r="L1222" s="842"/>
      <c r="M1222" s="2"/>
      <c r="N1222" s="2"/>
      <c r="O1222" s="2"/>
      <c r="P1222" s="2814">
        <v>0.5</v>
      </c>
      <c r="Q1222" s="2814">
        <v>0.5</v>
      </c>
      <c r="R1222" s="2567" t="s">
        <v>607</v>
      </c>
      <c r="S1222" s="2"/>
      <c r="T1222" s="2"/>
      <c r="U1222" s="2"/>
      <c r="V1222" s="2567"/>
      <c r="W1222" s="2567"/>
      <c r="X1222" s="2567"/>
      <c r="Y1222" s="2567"/>
      <c r="Z1222" s="2567"/>
      <c r="AA1222" s="2814">
        <v>0.5</v>
      </c>
    </row>
    <row r="1223" spans="1:27">
      <c r="A1223" s="2564">
        <v>110</v>
      </c>
      <c r="B1223" s="2815" t="s">
        <v>25297</v>
      </c>
      <c r="C1223" s="2813"/>
      <c r="D1223" s="2567"/>
      <c r="E1223" s="2814">
        <v>1</v>
      </c>
      <c r="F1223" s="2567"/>
      <c r="G1223" s="842"/>
      <c r="H1223" s="842"/>
      <c r="I1223" s="2"/>
      <c r="J1223" s="2"/>
      <c r="K1223" s="2"/>
      <c r="L1223" s="842"/>
      <c r="M1223" s="2"/>
      <c r="N1223" s="2"/>
      <c r="O1223" s="2"/>
      <c r="P1223" s="2814">
        <v>1</v>
      </c>
      <c r="Q1223" s="2814">
        <v>1</v>
      </c>
      <c r="R1223" s="2567" t="s">
        <v>607</v>
      </c>
      <c r="S1223" s="2"/>
      <c r="T1223" s="2"/>
      <c r="U1223" s="2"/>
      <c r="V1223" s="2567"/>
      <c r="W1223" s="2567"/>
      <c r="X1223" s="2567"/>
      <c r="Y1223" s="2567"/>
      <c r="Z1223" s="2567">
        <v>1</v>
      </c>
      <c r="AA1223" s="2567"/>
    </row>
    <row r="1224" spans="1:27">
      <c r="A1224" s="2564">
        <v>111</v>
      </c>
      <c r="B1224" s="2815" t="s">
        <v>25298</v>
      </c>
      <c r="C1224" s="2813"/>
      <c r="D1224" s="2567"/>
      <c r="E1224" s="2814">
        <v>0.5</v>
      </c>
      <c r="F1224" s="2567"/>
      <c r="G1224" s="842"/>
      <c r="H1224" s="842"/>
      <c r="I1224" s="2"/>
      <c r="J1224" s="2"/>
      <c r="K1224" s="2"/>
      <c r="L1224" s="842"/>
      <c r="M1224" s="2"/>
      <c r="N1224" s="2"/>
      <c r="O1224" s="2"/>
      <c r="P1224" s="2814">
        <v>0.5</v>
      </c>
      <c r="Q1224" s="2814">
        <v>0.5</v>
      </c>
      <c r="R1224" s="2567" t="s">
        <v>607</v>
      </c>
      <c r="S1224" s="2"/>
      <c r="T1224" s="2"/>
      <c r="U1224" s="2"/>
      <c r="V1224" s="2567"/>
      <c r="W1224" s="2567"/>
      <c r="X1224" s="2567"/>
      <c r="Y1224" s="2567"/>
      <c r="Z1224" s="2567"/>
      <c r="AA1224" s="2567">
        <v>0.5</v>
      </c>
    </row>
    <row r="1225" spans="1:27">
      <c r="A1225" s="2564">
        <v>112</v>
      </c>
      <c r="B1225" s="2815" t="s">
        <v>25299</v>
      </c>
      <c r="C1225" s="2813"/>
      <c r="D1225" s="2567"/>
      <c r="E1225" s="2814">
        <v>0.5</v>
      </c>
      <c r="F1225" s="2567"/>
      <c r="G1225" s="842"/>
      <c r="H1225" s="842"/>
      <c r="I1225" s="2"/>
      <c r="J1225" s="2"/>
      <c r="K1225" s="2"/>
      <c r="L1225" s="842"/>
      <c r="M1225" s="2"/>
      <c r="N1225" s="2"/>
      <c r="O1225" s="2"/>
      <c r="P1225" s="2814">
        <v>0.5</v>
      </c>
      <c r="Q1225" s="2814">
        <v>0.5</v>
      </c>
      <c r="R1225" s="2567" t="s">
        <v>607</v>
      </c>
      <c r="S1225" s="2"/>
      <c r="T1225" s="2"/>
      <c r="U1225" s="2"/>
      <c r="V1225" s="2567"/>
      <c r="W1225" s="2567"/>
      <c r="X1225" s="2567"/>
      <c r="Y1225" s="2567"/>
      <c r="Z1225" s="2567"/>
      <c r="AA1225" s="2567">
        <v>0.5</v>
      </c>
    </row>
    <row r="1226" spans="1:27" ht="18.75" customHeight="1">
      <c r="A1226" s="2785"/>
      <c r="B1226" s="2796" t="s">
        <v>25300</v>
      </c>
      <c r="C1226" s="2621"/>
      <c r="D1226" s="2621"/>
      <c r="E1226" s="2620">
        <f>SUM(E1107:E1225)</f>
        <v>66.819999999999993</v>
      </c>
      <c r="F1226" s="2620">
        <f t="shared" ref="F1226:H1226" si="133">SUM(F1107:F1225)</f>
        <v>9.2000000000000011</v>
      </c>
      <c r="G1226" s="2620">
        <f t="shared" si="133"/>
        <v>4.21</v>
      </c>
      <c r="H1226" s="2620">
        <f t="shared" si="133"/>
        <v>0</v>
      </c>
      <c r="I1226" s="2712"/>
      <c r="J1226" s="2712"/>
      <c r="K1226" s="2712"/>
      <c r="L1226" s="2620">
        <f t="shared" ref="L1226" si="134">SUM(L1107:L1225)</f>
        <v>4.99</v>
      </c>
      <c r="M1226" s="2712"/>
      <c r="N1226" s="2712"/>
      <c r="O1226" s="2712"/>
      <c r="P1226" s="2620">
        <f t="shared" ref="P1226:R1226" si="135">SUM(P1107:P1225)</f>
        <v>57.61999999999999</v>
      </c>
      <c r="Q1226" s="2620">
        <f t="shared" si="135"/>
        <v>58.430000000000007</v>
      </c>
      <c r="R1226" s="2620">
        <f t="shared" si="135"/>
        <v>0</v>
      </c>
      <c r="S1226" s="2712"/>
      <c r="T1226" s="2712"/>
      <c r="U1226" s="2712"/>
      <c r="V1226" s="2620">
        <f t="shared" ref="V1226:AA1226" si="136">SUM(V1107:V1225)</f>
        <v>0</v>
      </c>
      <c r="W1226" s="2620">
        <f t="shared" si="136"/>
        <v>0</v>
      </c>
      <c r="X1226" s="2620">
        <f t="shared" si="136"/>
        <v>3.5</v>
      </c>
      <c r="Y1226" s="2620">
        <f t="shared" si="136"/>
        <v>24.930000000000003</v>
      </c>
      <c r="Z1226" s="2620">
        <f t="shared" si="136"/>
        <v>20.52</v>
      </c>
      <c r="AA1226" s="2620">
        <f t="shared" si="136"/>
        <v>17.87</v>
      </c>
    </row>
  </sheetData>
  <mergeCells count="101">
    <mergeCell ref="A487:A488"/>
    <mergeCell ref="B487:B488"/>
    <mergeCell ref="C487:C488"/>
    <mergeCell ref="A465:A466"/>
    <mergeCell ref="B465:B466"/>
    <mergeCell ref="C465:C466"/>
    <mergeCell ref="A474:A475"/>
    <mergeCell ref="B474:B475"/>
    <mergeCell ref="C474:C475"/>
    <mergeCell ref="G3:J3"/>
    <mergeCell ref="K3:N3"/>
    <mergeCell ref="R1:R4"/>
    <mergeCell ref="A1:A4"/>
    <mergeCell ref="B1:B4"/>
    <mergeCell ref="C1:C4"/>
    <mergeCell ref="D1:D4"/>
    <mergeCell ref="E1:Q1"/>
    <mergeCell ref="A462:A463"/>
    <mergeCell ref="B462:B463"/>
    <mergeCell ref="C462:C463"/>
    <mergeCell ref="D462:D463"/>
    <mergeCell ref="B402:AA402"/>
    <mergeCell ref="S1:U3"/>
    <mergeCell ref="V1:AA3"/>
    <mergeCell ref="E2:E4"/>
    <mergeCell ref="F2:F4"/>
    <mergeCell ref="G2:P2"/>
    <mergeCell ref="Q2:Q4"/>
    <mergeCell ref="R403:R406"/>
    <mergeCell ref="S403:U405"/>
    <mergeCell ref="V403:AA405"/>
    <mergeCell ref="E404:E406"/>
    <mergeCell ref="F404:F406"/>
    <mergeCell ref="G404:P404"/>
    <mergeCell ref="Q404:Q406"/>
    <mergeCell ref="G405:J405"/>
    <mergeCell ref="A403:A406"/>
    <mergeCell ref="B403:B406"/>
    <mergeCell ref="C403:C406"/>
    <mergeCell ref="D403:D406"/>
    <mergeCell ref="E403:Q403"/>
    <mergeCell ref="K405:N405"/>
    <mergeCell ref="C566:C567"/>
    <mergeCell ref="D566:D567"/>
    <mergeCell ref="E566:E567"/>
    <mergeCell ref="A558:A559"/>
    <mergeCell ref="B558:B559"/>
    <mergeCell ref="C558:C559"/>
    <mergeCell ref="D558:D559"/>
    <mergeCell ref="E558:E559"/>
    <mergeCell ref="A552:A553"/>
    <mergeCell ref="B552:B553"/>
    <mergeCell ref="C552:C553"/>
    <mergeCell ref="D552:D553"/>
    <mergeCell ref="E552:E553"/>
    <mergeCell ref="A5:AA5"/>
    <mergeCell ref="F588:F589"/>
    <mergeCell ref="A590:A591"/>
    <mergeCell ref="B590:B591"/>
    <mergeCell ref="C590:C591"/>
    <mergeCell ref="D590:D591"/>
    <mergeCell ref="E590:E591"/>
    <mergeCell ref="A588:A589"/>
    <mergeCell ref="B588:B589"/>
    <mergeCell ref="C588:C589"/>
    <mergeCell ref="D588:D589"/>
    <mergeCell ref="E588:E589"/>
    <mergeCell ref="A583:A584"/>
    <mergeCell ref="B583:B584"/>
    <mergeCell ref="C583:C584"/>
    <mergeCell ref="D583:D584"/>
    <mergeCell ref="E583:E584"/>
    <mergeCell ref="A576:A577"/>
    <mergeCell ref="B576:B577"/>
    <mergeCell ref="C576:C577"/>
    <mergeCell ref="D576:D577"/>
    <mergeCell ref="E576:E577"/>
    <mergeCell ref="A566:A567"/>
    <mergeCell ref="B566:B567"/>
    <mergeCell ref="A233:A234"/>
    <mergeCell ref="B233:B234"/>
    <mergeCell ref="C233:C234"/>
    <mergeCell ref="A199:A200"/>
    <mergeCell ref="B199:B200"/>
    <mergeCell ref="C199:C200"/>
    <mergeCell ref="A231:A232"/>
    <mergeCell ref="B231:B232"/>
    <mergeCell ref="C231:C232"/>
    <mergeCell ref="A357:A358"/>
    <mergeCell ref="B357:B358"/>
    <mergeCell ref="F277:F278"/>
    <mergeCell ref="G277:G278"/>
    <mergeCell ref="H277:H278"/>
    <mergeCell ref="A299:A300"/>
    <mergeCell ref="B299:B300"/>
    <mergeCell ref="C299:C300"/>
    <mergeCell ref="A277:A278"/>
    <mergeCell ref="B277:B278"/>
    <mergeCell ref="C277:C278"/>
    <mergeCell ref="D277:D278"/>
    <mergeCell ref="E277:E278"/>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689"/>
  <sheetViews>
    <sheetView zoomScale="70" zoomScaleNormal="70" workbookViewId="0">
      <pane ySplit="7" topLeftCell="A663" activePane="bottomLeft" state="frozen"/>
      <selection pane="bottomLeft" activeCell="AC675" sqref="AC675"/>
    </sheetView>
  </sheetViews>
  <sheetFormatPr defaultRowHeight="15"/>
  <cols>
    <col min="1" max="1" width="6.5703125" style="230" customWidth="1"/>
    <col min="2" max="2" width="33.7109375" customWidth="1"/>
    <col min="3" max="3" width="25" style="230" hidden="1" customWidth="1"/>
    <col min="4" max="4" width="9.140625" hidden="1" customWidth="1"/>
    <col min="6" max="6" width="9.28515625" customWidth="1"/>
    <col min="7" max="16" width="9.140625" customWidth="1"/>
    <col min="17" max="17" width="9.140625" style="343" customWidth="1"/>
    <col min="18" max="18" width="9.140625" style="230" customWidth="1"/>
    <col min="19" max="27" width="9.140625" customWidth="1"/>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14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2227"/>
      <c r="B3" s="15"/>
      <c r="C3" s="2023"/>
      <c r="D3" s="15"/>
      <c r="E3" s="15"/>
      <c r="F3" s="15"/>
      <c r="G3" s="15"/>
      <c r="H3" s="15"/>
      <c r="I3" s="15"/>
      <c r="J3" s="15"/>
      <c r="K3" s="15"/>
      <c r="L3" s="5"/>
      <c r="M3" s="5"/>
      <c r="N3" s="3112" t="s">
        <v>15</v>
      </c>
      <c r="O3" s="3112"/>
      <c r="P3" s="3112"/>
      <c r="Q3" s="2361"/>
      <c r="R3" s="650"/>
      <c r="S3" s="15"/>
      <c r="T3" s="15"/>
      <c r="U3" s="15"/>
      <c r="V3" s="15"/>
      <c r="W3" s="15"/>
      <c r="X3" s="15"/>
      <c r="Y3" s="15"/>
      <c r="Z3" s="15"/>
      <c r="AA3" s="15"/>
    </row>
    <row r="4" spans="1:27">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236"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6"/>
      <c r="P6" s="7"/>
      <c r="Q6" s="3237"/>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9" t="s">
        <v>38</v>
      </c>
      <c r="P7" s="9" t="s">
        <v>39</v>
      </c>
      <c r="Q7" s="3238"/>
      <c r="R7" s="3081"/>
      <c r="S7" s="8" t="s">
        <v>40</v>
      </c>
      <c r="T7" s="8" t="s">
        <v>41</v>
      </c>
      <c r="U7" s="8" t="s">
        <v>42</v>
      </c>
      <c r="V7" s="13" t="s">
        <v>43</v>
      </c>
      <c r="W7" s="13" t="s">
        <v>44</v>
      </c>
      <c r="X7" s="13" t="s">
        <v>45</v>
      </c>
      <c r="Y7" s="13" t="s">
        <v>46</v>
      </c>
      <c r="Z7" s="13" t="s">
        <v>47</v>
      </c>
      <c r="AA7" s="13" t="s">
        <v>48</v>
      </c>
    </row>
    <row r="8" spans="1:27" ht="29.25" customHeight="1">
      <c r="A8" s="3129" t="s">
        <v>49</v>
      </c>
      <c r="B8" s="3113"/>
      <c r="C8" s="3152"/>
      <c r="D8" s="3152"/>
      <c r="E8" s="3152"/>
      <c r="F8" s="3152"/>
      <c r="G8" s="3152"/>
      <c r="H8" s="3152"/>
      <c r="I8" s="3152"/>
      <c r="J8" s="3152"/>
      <c r="K8" s="3152"/>
      <c r="L8" s="3152"/>
      <c r="M8" s="3152"/>
      <c r="N8" s="3152"/>
      <c r="O8" s="3152"/>
      <c r="P8" s="3152"/>
      <c r="Q8" s="3152"/>
      <c r="R8" s="3152"/>
      <c r="S8" s="3152"/>
      <c r="T8" s="3152"/>
      <c r="U8" s="3152"/>
      <c r="V8" s="3152"/>
      <c r="W8" s="3152"/>
      <c r="X8" s="3152"/>
      <c r="Y8" s="3152"/>
      <c r="Z8" s="3152"/>
      <c r="AA8" s="3153"/>
    </row>
    <row r="9" spans="1:27" ht="24" customHeight="1">
      <c r="A9" s="3239" t="s">
        <v>21894</v>
      </c>
      <c r="B9" s="3240"/>
      <c r="C9" s="3240"/>
      <c r="D9" s="3240"/>
      <c r="E9" s="3240"/>
      <c r="F9" s="3240"/>
      <c r="G9" s="3240"/>
      <c r="H9" s="3240"/>
      <c r="I9" s="3240"/>
      <c r="J9" s="3240"/>
      <c r="K9" s="3240"/>
      <c r="L9" s="3240"/>
      <c r="M9" s="3240"/>
      <c r="N9" s="3240"/>
      <c r="O9" s="3240"/>
      <c r="P9" s="3240"/>
      <c r="Q9" s="3240"/>
      <c r="R9" s="3240"/>
      <c r="S9" s="3240"/>
      <c r="T9" s="3240"/>
      <c r="U9" s="3240"/>
      <c r="V9" s="3240"/>
      <c r="W9" s="3240"/>
      <c r="X9" s="3240"/>
      <c r="Y9" s="3240"/>
      <c r="Z9" s="3240"/>
      <c r="AA9" s="3241"/>
    </row>
    <row r="10" spans="1:27" s="1" customFormat="1">
      <c r="A10" s="2823">
        <v>1</v>
      </c>
      <c r="B10" s="90" t="s">
        <v>1284</v>
      </c>
      <c r="C10" s="109" t="s">
        <v>1285</v>
      </c>
      <c r="D10" s="2"/>
      <c r="E10" s="109">
        <v>0.20699999999999999</v>
      </c>
      <c r="F10" s="109"/>
      <c r="G10" s="109"/>
      <c r="H10" s="2359"/>
      <c r="I10" s="2359"/>
      <c r="J10" s="2359"/>
      <c r="K10" s="2359"/>
      <c r="L10" s="2359"/>
      <c r="M10" s="2359"/>
      <c r="N10" s="2359"/>
      <c r="O10" s="2359">
        <v>0.20699999999999999</v>
      </c>
      <c r="P10" s="2359"/>
      <c r="Q10" s="111">
        <v>0.20699999999999999</v>
      </c>
      <c r="R10" s="2" t="s">
        <v>4865</v>
      </c>
      <c r="S10" s="2"/>
      <c r="T10" s="2"/>
      <c r="U10" s="2"/>
      <c r="V10" s="2"/>
      <c r="W10" s="2"/>
      <c r="X10" s="2"/>
      <c r="Y10" s="109"/>
      <c r="Z10" s="109"/>
      <c r="AA10" s="109">
        <v>0.20699999999999999</v>
      </c>
    </row>
    <row r="11" spans="1:27" s="1" customFormat="1" ht="25.5">
      <c r="A11" s="2823">
        <v>2</v>
      </c>
      <c r="B11" s="90" t="s">
        <v>1286</v>
      </c>
      <c r="C11" s="109" t="s">
        <v>1287</v>
      </c>
      <c r="D11" s="2"/>
      <c r="E11" s="109">
        <v>2.38</v>
      </c>
      <c r="F11" s="109">
        <v>2.38</v>
      </c>
      <c r="G11" s="109">
        <v>2.38</v>
      </c>
      <c r="H11" s="2359"/>
      <c r="I11" s="2359"/>
      <c r="J11" s="2359"/>
      <c r="K11" s="2359"/>
      <c r="L11" s="2359"/>
      <c r="M11" s="2359"/>
      <c r="N11" s="2359"/>
      <c r="O11" s="2359"/>
      <c r="P11" s="2359"/>
      <c r="Q11" s="111">
        <v>2.38</v>
      </c>
      <c r="R11" s="2" t="s">
        <v>4865</v>
      </c>
      <c r="S11" s="2"/>
      <c r="T11" s="2"/>
      <c r="U11" s="2"/>
      <c r="V11" s="2"/>
      <c r="W11" s="2"/>
      <c r="X11" s="2"/>
      <c r="Y11" s="109">
        <v>2.38</v>
      </c>
      <c r="Z11" s="109"/>
      <c r="AA11" s="109"/>
    </row>
    <row r="12" spans="1:27" s="1" customFormat="1">
      <c r="A12" s="2823">
        <v>3</v>
      </c>
      <c r="B12" s="90" t="s">
        <v>1288</v>
      </c>
      <c r="C12" s="109" t="s">
        <v>1289</v>
      </c>
      <c r="D12" s="2"/>
      <c r="E12" s="109">
        <v>0.379</v>
      </c>
      <c r="F12" s="109"/>
      <c r="G12" s="109"/>
      <c r="H12" s="2359"/>
      <c r="I12" s="2359"/>
      <c r="J12" s="2359"/>
      <c r="K12" s="2359"/>
      <c r="L12" s="2359"/>
      <c r="M12" s="2359"/>
      <c r="N12" s="2359"/>
      <c r="O12" s="2359">
        <v>0.379</v>
      </c>
      <c r="P12" s="2359"/>
      <c r="Q12" s="111">
        <v>0.379</v>
      </c>
      <c r="R12" s="2" t="s">
        <v>4865</v>
      </c>
      <c r="S12" s="2"/>
      <c r="T12" s="2"/>
      <c r="U12" s="2"/>
      <c r="V12" s="2"/>
      <c r="W12" s="2"/>
      <c r="X12" s="2"/>
      <c r="Y12" s="109"/>
      <c r="Z12" s="87"/>
      <c r="AA12" s="109">
        <v>0.379</v>
      </c>
    </row>
    <row r="13" spans="1:27" s="1" customFormat="1">
      <c r="A13" s="2823">
        <v>4</v>
      </c>
      <c r="B13" s="90" t="s">
        <v>1290</v>
      </c>
      <c r="C13" s="109" t="s">
        <v>1291</v>
      </c>
      <c r="D13" s="2"/>
      <c r="E13" s="109">
        <v>0.46300000000000002</v>
      </c>
      <c r="F13" s="109"/>
      <c r="G13" s="109"/>
      <c r="H13" s="2359"/>
      <c r="I13" s="2359"/>
      <c r="J13" s="2359"/>
      <c r="K13" s="2359"/>
      <c r="L13" s="2359"/>
      <c r="M13" s="2359"/>
      <c r="N13" s="2359"/>
      <c r="O13" s="2359"/>
      <c r="P13" s="2359">
        <v>0.46300000000000002</v>
      </c>
      <c r="Q13" s="111">
        <v>0.46300000000000002</v>
      </c>
      <c r="R13" s="2" t="s">
        <v>4865</v>
      </c>
      <c r="S13" s="2"/>
      <c r="T13" s="2"/>
      <c r="U13" s="2"/>
      <c r="V13" s="2"/>
      <c r="W13" s="2"/>
      <c r="X13" s="2"/>
      <c r="Y13" s="109"/>
      <c r="Z13" s="87"/>
      <c r="AA13" s="109">
        <v>0.46300000000000002</v>
      </c>
    </row>
    <row r="14" spans="1:27" s="1" customFormat="1">
      <c r="A14" s="2823">
        <v>5</v>
      </c>
      <c r="B14" s="90" t="s">
        <v>1292</v>
      </c>
      <c r="C14" s="109" t="s">
        <v>1293</v>
      </c>
      <c r="D14" s="2"/>
      <c r="E14" s="109">
        <v>0.248</v>
      </c>
      <c r="F14" s="109"/>
      <c r="G14" s="109"/>
      <c r="H14" s="2359"/>
      <c r="I14" s="2359"/>
      <c r="J14" s="2359"/>
      <c r="K14" s="2359"/>
      <c r="L14" s="2359"/>
      <c r="M14" s="2359"/>
      <c r="N14" s="2359"/>
      <c r="O14" s="2359">
        <v>0.248</v>
      </c>
      <c r="P14" s="2359"/>
      <c r="Q14" s="111">
        <v>0.248</v>
      </c>
      <c r="R14" s="2" t="s">
        <v>4865</v>
      </c>
      <c r="S14" s="2"/>
      <c r="T14" s="2"/>
      <c r="U14" s="2"/>
      <c r="V14" s="2"/>
      <c r="W14" s="2"/>
      <c r="X14" s="2"/>
      <c r="Y14" s="109"/>
      <c r="Z14" s="87"/>
      <c r="AA14" s="109">
        <v>0.248</v>
      </c>
    </row>
    <row r="15" spans="1:27" s="1" customFormat="1">
      <c r="A15" s="2823">
        <v>6</v>
      </c>
      <c r="B15" s="90" t="s">
        <v>1294</v>
      </c>
      <c r="C15" s="109" t="s">
        <v>1295</v>
      </c>
      <c r="D15" s="2"/>
      <c r="E15" s="109">
        <v>0.435</v>
      </c>
      <c r="F15" s="109"/>
      <c r="G15" s="109"/>
      <c r="H15" s="2359"/>
      <c r="I15" s="2359"/>
      <c r="J15" s="2359"/>
      <c r="K15" s="2359"/>
      <c r="L15" s="2359"/>
      <c r="M15" s="2359"/>
      <c r="N15" s="2359"/>
      <c r="O15" s="2359"/>
      <c r="P15" s="2359">
        <v>0.435</v>
      </c>
      <c r="Q15" s="111">
        <v>0.435</v>
      </c>
      <c r="R15" s="2" t="s">
        <v>4865</v>
      </c>
      <c r="S15" s="2"/>
      <c r="T15" s="2"/>
      <c r="U15" s="2"/>
      <c r="V15" s="2"/>
      <c r="W15" s="2"/>
      <c r="X15" s="2"/>
      <c r="Y15" s="109"/>
      <c r="Z15" s="87"/>
      <c r="AA15" s="109">
        <v>0.435</v>
      </c>
    </row>
    <row r="16" spans="1:27" s="1" customFormat="1" ht="25.5">
      <c r="A16" s="2823">
        <v>7</v>
      </c>
      <c r="B16" s="90" t="s">
        <v>1296</v>
      </c>
      <c r="C16" s="109" t="s">
        <v>1297</v>
      </c>
      <c r="D16" s="2"/>
      <c r="E16" s="109">
        <v>0.70599999999999996</v>
      </c>
      <c r="F16" s="109">
        <v>0.70599999999999996</v>
      </c>
      <c r="G16" s="109"/>
      <c r="H16" s="2359"/>
      <c r="I16" s="2359"/>
      <c r="J16" s="2359"/>
      <c r="K16" s="2359">
        <v>0.70599999999999996</v>
      </c>
      <c r="L16" s="2359"/>
      <c r="M16" s="2359"/>
      <c r="N16" s="2359"/>
      <c r="O16" s="2359"/>
      <c r="P16" s="2359"/>
      <c r="Q16" s="111"/>
      <c r="R16" s="2" t="s">
        <v>4865</v>
      </c>
      <c r="S16" s="2"/>
      <c r="T16" s="2"/>
      <c r="U16" s="2"/>
      <c r="V16" s="2"/>
      <c r="W16" s="2"/>
      <c r="X16" s="2"/>
      <c r="Y16" s="109"/>
      <c r="Z16" s="87"/>
      <c r="AA16" s="109">
        <v>0.70599999999999996</v>
      </c>
    </row>
    <row r="17" spans="1:27" s="1" customFormat="1">
      <c r="A17" s="2823">
        <v>8</v>
      </c>
      <c r="B17" s="90" t="s">
        <v>1298</v>
      </c>
      <c r="C17" s="109" t="s">
        <v>1299</v>
      </c>
      <c r="D17" s="2"/>
      <c r="E17" s="109">
        <v>0.249</v>
      </c>
      <c r="F17" s="109">
        <v>0.249</v>
      </c>
      <c r="G17" s="109">
        <v>0.249</v>
      </c>
      <c r="H17" s="2359"/>
      <c r="I17" s="2359"/>
      <c r="J17" s="2359"/>
      <c r="K17" s="2359"/>
      <c r="L17" s="2359"/>
      <c r="M17" s="2359"/>
      <c r="N17" s="2359"/>
      <c r="O17" s="2359"/>
      <c r="P17" s="2359"/>
      <c r="Q17" s="111">
        <v>0.249</v>
      </c>
      <c r="R17" s="2" t="s">
        <v>4865</v>
      </c>
      <c r="S17" s="2"/>
      <c r="T17" s="2"/>
      <c r="U17" s="2"/>
      <c r="V17" s="2"/>
      <c r="W17" s="2"/>
      <c r="X17" s="2"/>
      <c r="Y17" s="109">
        <v>0.249</v>
      </c>
      <c r="Z17" s="87"/>
      <c r="AA17" s="87"/>
    </row>
    <row r="18" spans="1:27" s="1" customFormat="1">
      <c r="A18" s="2823">
        <v>9</v>
      </c>
      <c r="B18" s="90" t="s">
        <v>1300</v>
      </c>
      <c r="C18" s="109" t="s">
        <v>1301</v>
      </c>
      <c r="D18" s="2"/>
      <c r="E18" s="111">
        <v>0.76900000000000002</v>
      </c>
      <c r="F18" s="109"/>
      <c r="G18" s="109"/>
      <c r="H18" s="2359"/>
      <c r="I18" s="2359"/>
      <c r="J18" s="2359"/>
      <c r="K18" s="2359"/>
      <c r="L18" s="2359"/>
      <c r="M18" s="2359"/>
      <c r="N18" s="2359"/>
      <c r="O18" s="2359"/>
      <c r="P18" s="2359">
        <v>0.76900000000000002</v>
      </c>
      <c r="Q18" s="111">
        <v>0.76900000000000002</v>
      </c>
      <c r="R18" s="2" t="s">
        <v>4865</v>
      </c>
      <c r="S18" s="2"/>
      <c r="T18" s="2"/>
      <c r="U18" s="2"/>
      <c r="V18" s="2"/>
      <c r="W18" s="2"/>
      <c r="X18" s="2"/>
      <c r="Y18" s="109"/>
      <c r="Z18" s="87"/>
      <c r="AA18" s="109">
        <v>0.76900000000000002</v>
      </c>
    </row>
    <row r="19" spans="1:27" s="1" customFormat="1" ht="25.5">
      <c r="A19" s="2823">
        <v>10</v>
      </c>
      <c r="B19" s="90" t="s">
        <v>1302</v>
      </c>
      <c r="C19" s="109" t="s">
        <v>1303</v>
      </c>
      <c r="D19" s="2"/>
      <c r="E19" s="109">
        <v>4.8140000000000001</v>
      </c>
      <c r="F19" s="109">
        <v>3.8140000000000001</v>
      </c>
      <c r="G19" s="109">
        <v>3.8140000000000001</v>
      </c>
      <c r="H19" s="2359"/>
      <c r="I19" s="2359"/>
      <c r="J19" s="2359"/>
      <c r="K19" s="2359"/>
      <c r="L19" s="2359"/>
      <c r="M19" s="2359"/>
      <c r="N19" s="2359"/>
      <c r="O19" s="2359">
        <v>1</v>
      </c>
      <c r="P19" s="2359"/>
      <c r="Q19" s="111">
        <v>4.8140000000000001</v>
      </c>
      <c r="R19" s="2" t="s">
        <v>4865</v>
      </c>
      <c r="S19" s="2"/>
      <c r="T19" s="2"/>
      <c r="U19" s="2"/>
      <c r="V19" s="2"/>
      <c r="W19" s="2"/>
      <c r="X19" s="2"/>
      <c r="Y19" s="109">
        <v>3.8140000000000001</v>
      </c>
      <c r="Z19" s="87"/>
      <c r="AA19" s="109">
        <v>1</v>
      </c>
    </row>
    <row r="20" spans="1:27" s="1" customFormat="1">
      <c r="A20" s="2823">
        <v>11</v>
      </c>
      <c r="B20" s="90" t="s">
        <v>1304</v>
      </c>
      <c r="C20" s="109" t="s">
        <v>1305</v>
      </c>
      <c r="D20" s="2"/>
      <c r="E20" s="109">
        <v>0.58299999999999996</v>
      </c>
      <c r="F20" s="109"/>
      <c r="G20" s="109"/>
      <c r="H20" s="2359"/>
      <c r="I20" s="2359"/>
      <c r="J20" s="2359"/>
      <c r="K20" s="2359"/>
      <c r="L20" s="2359"/>
      <c r="M20" s="2359"/>
      <c r="N20" s="2359"/>
      <c r="O20" s="2359"/>
      <c r="P20" s="2359">
        <v>0.58299999999999996</v>
      </c>
      <c r="Q20" s="111">
        <v>0.58299999999999996</v>
      </c>
      <c r="R20" s="2" t="s">
        <v>4865</v>
      </c>
      <c r="S20" s="2"/>
      <c r="T20" s="2"/>
      <c r="U20" s="2"/>
      <c r="V20" s="2"/>
      <c r="W20" s="2"/>
      <c r="X20" s="2"/>
      <c r="Y20" s="109"/>
      <c r="Z20" s="87"/>
      <c r="AA20" s="109">
        <v>0.58299999999999996</v>
      </c>
    </row>
    <row r="21" spans="1:27" s="1" customFormat="1">
      <c r="A21" s="2823">
        <v>12</v>
      </c>
      <c r="B21" s="90" t="s">
        <v>1306</v>
      </c>
      <c r="C21" s="109" t="s">
        <v>1307</v>
      </c>
      <c r="D21" s="2"/>
      <c r="E21" s="109">
        <v>0.23200000000000001</v>
      </c>
      <c r="F21" s="109"/>
      <c r="G21" s="109"/>
      <c r="H21" s="2359"/>
      <c r="I21" s="2359"/>
      <c r="J21" s="2359"/>
      <c r="K21" s="2359"/>
      <c r="L21" s="2359"/>
      <c r="M21" s="2359"/>
      <c r="N21" s="2359"/>
      <c r="O21" s="2359"/>
      <c r="P21" s="2359">
        <v>0.23200000000000001</v>
      </c>
      <c r="Q21" s="111">
        <v>0.23200000000000001</v>
      </c>
      <c r="R21" s="2" t="s">
        <v>4865</v>
      </c>
      <c r="S21" s="2"/>
      <c r="T21" s="2"/>
      <c r="U21" s="2"/>
      <c r="V21" s="2"/>
      <c r="W21" s="2"/>
      <c r="X21" s="2"/>
      <c r="Y21" s="109"/>
      <c r="Z21" s="87"/>
      <c r="AA21" s="109">
        <v>0.23200000000000001</v>
      </c>
    </row>
    <row r="22" spans="1:27" s="1" customFormat="1">
      <c r="A22" s="2823">
        <v>13</v>
      </c>
      <c r="B22" s="90" t="s">
        <v>1308</v>
      </c>
      <c r="C22" s="109" t="s">
        <v>1309</v>
      </c>
      <c r="D22" s="2"/>
      <c r="E22" s="109">
        <v>0.379</v>
      </c>
      <c r="F22" s="109"/>
      <c r="G22" s="109"/>
      <c r="H22" s="2359"/>
      <c r="I22" s="2359"/>
      <c r="J22" s="2359"/>
      <c r="K22" s="2359"/>
      <c r="L22" s="2359"/>
      <c r="M22" s="2359"/>
      <c r="N22" s="2359"/>
      <c r="O22" s="2359"/>
      <c r="P22" s="2359">
        <v>0.379</v>
      </c>
      <c r="Q22" s="111">
        <v>0.379</v>
      </c>
      <c r="R22" s="2" t="s">
        <v>4865</v>
      </c>
      <c r="S22" s="2"/>
      <c r="T22" s="2"/>
      <c r="U22" s="2"/>
      <c r="V22" s="2"/>
      <c r="W22" s="2"/>
      <c r="X22" s="2"/>
      <c r="Y22" s="109"/>
      <c r="Z22" s="87"/>
      <c r="AA22" s="109">
        <v>0.379</v>
      </c>
    </row>
    <row r="23" spans="1:27" s="1" customFormat="1">
      <c r="A23" s="2823">
        <v>14</v>
      </c>
      <c r="B23" s="90" t="s">
        <v>1310</v>
      </c>
      <c r="C23" s="109" t="s">
        <v>1311</v>
      </c>
      <c r="D23" s="2"/>
      <c r="E23" s="109">
        <v>0.505</v>
      </c>
      <c r="F23" s="109"/>
      <c r="G23" s="109"/>
      <c r="H23" s="2359"/>
      <c r="I23" s="2359"/>
      <c r="J23" s="2359"/>
      <c r="K23" s="2359"/>
      <c r="L23" s="2359"/>
      <c r="M23" s="2359"/>
      <c r="N23" s="2359"/>
      <c r="O23" s="2359">
        <v>0.505</v>
      </c>
      <c r="P23" s="2359"/>
      <c r="Q23" s="111">
        <v>0.505</v>
      </c>
      <c r="R23" s="2" t="s">
        <v>4865</v>
      </c>
      <c r="S23" s="2"/>
      <c r="T23" s="2"/>
      <c r="U23" s="2"/>
      <c r="V23" s="2"/>
      <c r="W23" s="2"/>
      <c r="X23" s="2"/>
      <c r="Y23" s="109"/>
      <c r="Z23" s="87"/>
      <c r="AA23" s="109">
        <v>0.505</v>
      </c>
    </row>
    <row r="24" spans="1:27" s="1" customFormat="1" ht="25.5">
      <c r="A24" s="2823">
        <v>15</v>
      </c>
      <c r="B24" s="90" t="s">
        <v>1312</v>
      </c>
      <c r="C24" s="109" t="s">
        <v>1313</v>
      </c>
      <c r="D24" s="2"/>
      <c r="E24" s="2830">
        <v>0.3</v>
      </c>
      <c r="F24" s="2830">
        <v>0.3</v>
      </c>
      <c r="G24" s="109"/>
      <c r="H24" s="2832">
        <v>0.3</v>
      </c>
      <c r="I24" s="2359"/>
      <c r="J24" s="2359"/>
      <c r="K24" s="2359"/>
      <c r="L24" s="2359"/>
      <c r="M24" s="2359"/>
      <c r="N24" s="2359"/>
      <c r="O24" s="2359"/>
      <c r="P24" s="2359"/>
      <c r="Q24" s="111"/>
      <c r="R24" s="2" t="s">
        <v>4865</v>
      </c>
      <c r="S24" s="2"/>
      <c r="T24" s="2"/>
      <c r="U24" s="2"/>
      <c r="V24" s="2"/>
      <c r="W24" s="2"/>
      <c r="X24" s="2"/>
      <c r="Y24" s="109"/>
      <c r="Z24" s="87"/>
      <c r="AA24" s="109">
        <v>0.3</v>
      </c>
    </row>
    <row r="25" spans="1:27" s="1" customFormat="1" ht="25.5">
      <c r="A25" s="2823">
        <v>16</v>
      </c>
      <c r="B25" s="90" t="s">
        <v>1314</v>
      </c>
      <c r="C25" s="109" t="s">
        <v>1315</v>
      </c>
      <c r="D25" s="2"/>
      <c r="E25" s="109">
        <v>0.3</v>
      </c>
      <c r="F25" s="109"/>
      <c r="G25" s="109"/>
      <c r="H25" s="2359"/>
      <c r="I25" s="2359"/>
      <c r="J25" s="2359"/>
      <c r="K25" s="2359"/>
      <c r="L25" s="2359"/>
      <c r="M25" s="2359"/>
      <c r="N25" s="2359"/>
      <c r="O25" s="2359">
        <v>0.3</v>
      </c>
      <c r="P25" s="2359"/>
      <c r="Q25" s="111">
        <v>0.3</v>
      </c>
      <c r="R25" s="2" t="s">
        <v>4865</v>
      </c>
      <c r="S25" s="2"/>
      <c r="T25" s="2"/>
      <c r="U25" s="2"/>
      <c r="V25" s="2"/>
      <c r="W25" s="2"/>
      <c r="X25" s="2"/>
      <c r="Y25" s="109"/>
      <c r="Z25" s="87"/>
      <c r="AA25" s="109">
        <v>0.3</v>
      </c>
    </row>
    <row r="26" spans="1:27" s="1" customFormat="1" ht="25.5">
      <c r="A26" s="2823">
        <v>17</v>
      </c>
      <c r="B26" s="90" t="s">
        <v>1316</v>
      </c>
      <c r="C26" s="109" t="s">
        <v>1317</v>
      </c>
      <c r="D26" s="2"/>
      <c r="E26" s="109">
        <v>0.622</v>
      </c>
      <c r="F26" s="109"/>
      <c r="G26" s="109"/>
      <c r="H26" s="2359"/>
      <c r="I26" s="2359"/>
      <c r="J26" s="2359"/>
      <c r="K26" s="2359"/>
      <c r="L26" s="2359"/>
      <c r="M26" s="2359"/>
      <c r="N26" s="2359"/>
      <c r="O26" s="2359">
        <v>0.622</v>
      </c>
      <c r="P26" s="2359"/>
      <c r="Q26" s="111">
        <v>0.622</v>
      </c>
      <c r="R26" s="2" t="s">
        <v>4865</v>
      </c>
      <c r="S26" s="2"/>
      <c r="T26" s="2"/>
      <c r="U26" s="2"/>
      <c r="V26" s="2"/>
      <c r="W26" s="2"/>
      <c r="X26" s="2"/>
      <c r="Y26" s="109"/>
      <c r="Z26" s="87"/>
      <c r="AA26" s="109">
        <v>0.622</v>
      </c>
    </row>
    <row r="27" spans="1:27" s="1" customFormat="1" ht="25.5">
      <c r="A27" s="2823">
        <v>18</v>
      </c>
      <c r="B27" s="90" t="s">
        <v>1318</v>
      </c>
      <c r="C27" s="109" t="s">
        <v>1319</v>
      </c>
      <c r="D27" s="2"/>
      <c r="E27" s="109">
        <v>1.444</v>
      </c>
      <c r="F27" s="109"/>
      <c r="G27" s="109"/>
      <c r="H27" s="2359"/>
      <c r="I27" s="2359"/>
      <c r="J27" s="2359"/>
      <c r="K27" s="2359"/>
      <c r="L27" s="2359"/>
      <c r="M27" s="2359"/>
      <c r="N27" s="2359"/>
      <c r="O27" s="2359">
        <v>1.444</v>
      </c>
      <c r="P27" s="2359"/>
      <c r="Q27" s="111">
        <v>1.444</v>
      </c>
      <c r="R27" s="2" t="s">
        <v>4865</v>
      </c>
      <c r="S27" s="2"/>
      <c r="T27" s="2"/>
      <c r="U27" s="2"/>
      <c r="V27" s="2"/>
      <c r="W27" s="2"/>
      <c r="X27" s="2"/>
      <c r="Y27" s="109"/>
      <c r="Z27" s="87"/>
      <c r="AA27" s="109">
        <v>1.444</v>
      </c>
    </row>
    <row r="28" spans="1:27" s="1" customFormat="1">
      <c r="A28" s="2823">
        <v>19</v>
      </c>
      <c r="B28" s="90" t="s">
        <v>1320</v>
      </c>
      <c r="C28" s="109" t="s">
        <v>1321</v>
      </c>
      <c r="D28" s="2"/>
      <c r="E28" s="109">
        <v>0.51200000000000001</v>
      </c>
      <c r="F28" s="109"/>
      <c r="G28" s="109"/>
      <c r="H28" s="2359"/>
      <c r="I28" s="2359"/>
      <c r="J28" s="2359"/>
      <c r="K28" s="2359"/>
      <c r="L28" s="2359"/>
      <c r="M28" s="2359"/>
      <c r="N28" s="2359"/>
      <c r="O28" s="2359">
        <v>0.51200000000000001</v>
      </c>
      <c r="P28" s="2359"/>
      <c r="Q28" s="111">
        <v>0.51200000000000001</v>
      </c>
      <c r="R28" s="2" t="s">
        <v>4865</v>
      </c>
      <c r="S28" s="2"/>
      <c r="T28" s="2"/>
      <c r="U28" s="2"/>
      <c r="V28" s="2"/>
      <c r="W28" s="2"/>
      <c r="X28" s="2"/>
      <c r="Y28" s="109"/>
      <c r="Z28" s="87"/>
      <c r="AA28" s="109">
        <v>0.51200000000000001</v>
      </c>
    </row>
    <row r="29" spans="1:27" s="1" customFormat="1" ht="25.5">
      <c r="A29" s="2823">
        <v>20</v>
      </c>
      <c r="B29" s="90" t="s">
        <v>1322</v>
      </c>
      <c r="C29" s="109" t="s">
        <v>1323</v>
      </c>
      <c r="D29" s="2"/>
      <c r="E29" s="109">
        <v>0.75800000000000001</v>
      </c>
      <c r="F29" s="109"/>
      <c r="G29" s="109"/>
      <c r="H29" s="2359"/>
      <c r="I29" s="2359"/>
      <c r="J29" s="2359"/>
      <c r="K29" s="2359"/>
      <c r="L29" s="2359"/>
      <c r="M29" s="2359"/>
      <c r="N29" s="2359"/>
      <c r="O29" s="2359"/>
      <c r="P29" s="2832">
        <v>0.75800000000000001</v>
      </c>
      <c r="Q29" s="111">
        <v>0.75800000000000001</v>
      </c>
      <c r="R29" s="2" t="s">
        <v>4865</v>
      </c>
      <c r="S29" s="2"/>
      <c r="T29" s="2"/>
      <c r="U29" s="2"/>
      <c r="V29" s="2"/>
      <c r="W29" s="2"/>
      <c r="X29" s="2"/>
      <c r="Y29" s="109"/>
      <c r="Z29" s="87"/>
      <c r="AA29" s="109">
        <v>0.75800000000000001</v>
      </c>
    </row>
    <row r="30" spans="1:27" s="1" customFormat="1" ht="25.5">
      <c r="A30" s="2823">
        <v>21</v>
      </c>
      <c r="B30" s="90" t="s">
        <v>1324</v>
      </c>
      <c r="C30" s="109" t="s">
        <v>1325</v>
      </c>
      <c r="D30" s="2"/>
      <c r="E30" s="109">
        <v>0.41699999999999998</v>
      </c>
      <c r="F30" s="109">
        <v>0.41699999999999998</v>
      </c>
      <c r="G30" s="109">
        <v>0.41699999999999998</v>
      </c>
      <c r="H30" s="2359"/>
      <c r="I30" s="2359"/>
      <c r="J30" s="2359"/>
      <c r="K30" s="2359"/>
      <c r="L30" s="2359"/>
      <c r="M30" s="2359"/>
      <c r="N30" s="2359"/>
      <c r="O30" s="2359"/>
      <c r="P30" s="2359"/>
      <c r="Q30" s="111">
        <v>0.41699999999999998</v>
      </c>
      <c r="R30" s="2" t="s">
        <v>4865</v>
      </c>
      <c r="S30" s="2"/>
      <c r="T30" s="2"/>
      <c r="U30" s="2"/>
      <c r="V30" s="2"/>
      <c r="W30" s="2"/>
      <c r="X30" s="2"/>
      <c r="Y30" s="109"/>
      <c r="Z30" s="87"/>
      <c r="AA30" s="109">
        <v>0.41699999999999998</v>
      </c>
    </row>
    <row r="31" spans="1:27" s="1" customFormat="1" ht="25.5">
      <c r="A31" s="2823">
        <v>22</v>
      </c>
      <c r="B31" s="90" t="s">
        <v>1326</v>
      </c>
      <c r="C31" s="109" t="s">
        <v>1327</v>
      </c>
      <c r="D31" s="2"/>
      <c r="E31" s="109">
        <v>2</v>
      </c>
      <c r="F31" s="109"/>
      <c r="G31" s="109"/>
      <c r="H31" s="2359"/>
      <c r="I31" s="2359"/>
      <c r="J31" s="2359"/>
      <c r="K31" s="2359"/>
      <c r="L31" s="2359"/>
      <c r="M31" s="2359"/>
      <c r="N31" s="2359"/>
      <c r="O31" s="2359"/>
      <c r="P31" s="2359">
        <v>2</v>
      </c>
      <c r="Q31" s="111">
        <v>2</v>
      </c>
      <c r="R31" s="2" t="s">
        <v>4865</v>
      </c>
      <c r="S31" s="2"/>
      <c r="T31" s="2"/>
      <c r="U31" s="2"/>
      <c r="V31" s="2"/>
      <c r="W31" s="2"/>
      <c r="X31" s="2"/>
      <c r="Y31" s="109"/>
      <c r="Z31" s="87"/>
      <c r="AA31" s="109">
        <v>2</v>
      </c>
    </row>
    <row r="32" spans="1:27" s="1" customFormat="1">
      <c r="A32" s="2823">
        <v>23</v>
      </c>
      <c r="B32" s="90" t="s">
        <v>1328</v>
      </c>
      <c r="C32" s="109" t="s">
        <v>1329</v>
      </c>
      <c r="D32" s="2"/>
      <c r="E32" s="109">
        <v>2.4820000000000002</v>
      </c>
      <c r="F32" s="109"/>
      <c r="G32" s="109"/>
      <c r="H32" s="2359"/>
      <c r="I32" s="2359"/>
      <c r="J32" s="2359"/>
      <c r="K32" s="2359"/>
      <c r="L32" s="2359"/>
      <c r="M32" s="2359"/>
      <c r="N32" s="2359"/>
      <c r="O32" s="2359"/>
      <c r="P32" s="2359">
        <v>2.4820000000000002</v>
      </c>
      <c r="Q32" s="111">
        <v>2.4820000000000002</v>
      </c>
      <c r="R32" s="2" t="s">
        <v>4865</v>
      </c>
      <c r="S32" s="2"/>
      <c r="T32" s="2"/>
      <c r="U32" s="2"/>
      <c r="V32" s="2"/>
      <c r="W32" s="2"/>
      <c r="X32" s="2"/>
      <c r="Y32" s="109"/>
      <c r="Z32" s="87"/>
      <c r="AA32" s="109">
        <v>2.4820000000000002</v>
      </c>
    </row>
    <row r="33" spans="1:28" s="1" customFormat="1">
      <c r="A33" s="2823">
        <v>24</v>
      </c>
      <c r="B33" s="90" t="s">
        <v>1330</v>
      </c>
      <c r="C33" s="109" t="s">
        <v>1331</v>
      </c>
      <c r="D33" s="2"/>
      <c r="E33" s="109">
        <v>2</v>
      </c>
      <c r="F33" s="109"/>
      <c r="G33" s="109"/>
      <c r="H33" s="2359"/>
      <c r="I33" s="2359"/>
      <c r="J33" s="2359"/>
      <c r="K33" s="2359"/>
      <c r="L33" s="2359"/>
      <c r="M33" s="2359"/>
      <c r="N33" s="2359"/>
      <c r="O33" s="2359"/>
      <c r="P33" s="2359">
        <v>2</v>
      </c>
      <c r="Q33" s="111">
        <v>2</v>
      </c>
      <c r="R33" s="2" t="s">
        <v>4865</v>
      </c>
      <c r="S33" s="2"/>
      <c r="T33" s="2"/>
      <c r="U33" s="2"/>
      <c r="V33" s="2"/>
      <c r="W33" s="2"/>
      <c r="X33" s="2"/>
      <c r="Y33" s="109"/>
      <c r="Z33" s="87"/>
      <c r="AA33" s="109">
        <v>2</v>
      </c>
    </row>
    <row r="34" spans="1:28" s="1" customFormat="1">
      <c r="A34" s="2823">
        <v>25</v>
      </c>
      <c r="B34" s="90" t="s">
        <v>1332</v>
      </c>
      <c r="C34" s="109" t="s">
        <v>1333</v>
      </c>
      <c r="D34" s="2"/>
      <c r="E34" s="109">
        <v>1.0209999999999999</v>
      </c>
      <c r="F34" s="109"/>
      <c r="G34" s="109"/>
      <c r="H34" s="2359"/>
      <c r="I34" s="2359"/>
      <c r="J34" s="2359"/>
      <c r="K34" s="2359"/>
      <c r="L34" s="2359"/>
      <c r="M34" s="2359"/>
      <c r="N34" s="2359"/>
      <c r="O34" s="2359"/>
      <c r="P34" s="2359">
        <v>1.0209999999999999</v>
      </c>
      <c r="Q34" s="111">
        <v>1.0209999999999999</v>
      </c>
      <c r="R34" s="2" t="s">
        <v>4865</v>
      </c>
      <c r="S34" s="2"/>
      <c r="T34" s="2"/>
      <c r="U34" s="2"/>
      <c r="V34" s="2"/>
      <c r="W34" s="2"/>
      <c r="X34" s="2"/>
      <c r="Y34" s="109"/>
      <c r="Z34" s="87"/>
      <c r="AA34" s="109">
        <v>1.0209999999999999</v>
      </c>
      <c r="AB34" s="2664"/>
    </row>
    <row r="35" spans="1:28" s="1" customFormat="1" ht="25.5">
      <c r="A35" s="2823">
        <v>26</v>
      </c>
      <c r="B35" s="90" t="s">
        <v>1334</v>
      </c>
      <c r="C35" s="109" t="s">
        <v>1335</v>
      </c>
      <c r="D35" s="2"/>
      <c r="E35" s="109">
        <v>0.78800000000000003</v>
      </c>
      <c r="F35" s="109"/>
      <c r="G35" s="109"/>
      <c r="H35" s="2359"/>
      <c r="I35" s="2359"/>
      <c r="J35" s="2359"/>
      <c r="K35" s="2359"/>
      <c r="L35" s="2359"/>
      <c r="M35" s="2359"/>
      <c r="N35" s="2359"/>
      <c r="O35" s="2359">
        <v>0.78800000000000003</v>
      </c>
      <c r="P35" s="2359"/>
      <c r="Q35" s="111">
        <v>0.78800000000000003</v>
      </c>
      <c r="R35" s="2" t="s">
        <v>4865</v>
      </c>
      <c r="S35" s="2"/>
      <c r="T35" s="2"/>
      <c r="U35" s="2"/>
      <c r="V35" s="2"/>
      <c r="W35" s="2"/>
      <c r="X35" s="2"/>
      <c r="Y35" s="109"/>
      <c r="Z35" s="87"/>
      <c r="AA35" s="109">
        <v>0.78800000000000003</v>
      </c>
      <c r="AB35" s="2664"/>
    </row>
    <row r="36" spans="1:28" s="1" customFormat="1">
      <c r="A36" s="2823">
        <v>27</v>
      </c>
      <c r="B36" s="90" t="s">
        <v>1336</v>
      </c>
      <c r="C36" s="109" t="s">
        <v>1337</v>
      </c>
      <c r="D36" s="2"/>
      <c r="E36" s="2830">
        <v>6.9000000000000006E-2</v>
      </c>
      <c r="F36" s="2830">
        <v>6.9000000000000006E-2</v>
      </c>
      <c r="G36" s="2830">
        <v>6.9000000000000006E-2</v>
      </c>
      <c r="H36" s="2832"/>
      <c r="I36" s="2832"/>
      <c r="J36" s="2832"/>
      <c r="K36" s="2832"/>
      <c r="L36" s="2832"/>
      <c r="M36" s="2832"/>
      <c r="N36" s="2832"/>
      <c r="O36" s="2832"/>
      <c r="P36" s="2359"/>
      <c r="Q36" s="111">
        <v>6.9000000000000006E-2</v>
      </c>
      <c r="R36" s="2" t="s">
        <v>4865</v>
      </c>
      <c r="S36" s="2"/>
      <c r="T36" s="2"/>
      <c r="U36" s="2"/>
      <c r="V36" s="2"/>
      <c r="W36" s="2"/>
      <c r="X36" s="2"/>
      <c r="Y36" s="109"/>
      <c r="Z36" s="87"/>
      <c r="AA36" s="109">
        <v>6.9000000000000006E-2</v>
      </c>
    </row>
    <row r="37" spans="1:28" s="1" customFormat="1" ht="25.5">
      <c r="A37" s="2823">
        <v>28</v>
      </c>
      <c r="B37" s="90" t="s">
        <v>1338</v>
      </c>
      <c r="C37" s="109" t="s">
        <v>1339</v>
      </c>
      <c r="D37" s="2"/>
      <c r="E37" s="109">
        <v>1.1000000000000001</v>
      </c>
      <c r="F37" s="109"/>
      <c r="G37" s="109"/>
      <c r="H37" s="2359"/>
      <c r="I37" s="2359"/>
      <c r="J37" s="2359"/>
      <c r="K37" s="2359"/>
      <c r="L37" s="2359"/>
      <c r="M37" s="2359"/>
      <c r="N37" s="2359"/>
      <c r="O37" s="2359"/>
      <c r="P37" s="2359">
        <v>1.1000000000000001</v>
      </c>
      <c r="Q37" s="111">
        <v>1.1000000000000001</v>
      </c>
      <c r="R37" s="2" t="s">
        <v>4865</v>
      </c>
      <c r="S37" s="2"/>
      <c r="T37" s="2"/>
      <c r="U37" s="2"/>
      <c r="V37" s="2"/>
      <c r="W37" s="2"/>
      <c r="X37" s="2"/>
      <c r="Y37" s="109"/>
      <c r="Z37" s="87"/>
      <c r="AA37" s="109">
        <v>1.1000000000000001</v>
      </c>
    </row>
    <row r="38" spans="1:28" s="1" customFormat="1" ht="25.5">
      <c r="A38" s="2823">
        <v>29</v>
      </c>
      <c r="B38" s="90" t="s">
        <v>21895</v>
      </c>
      <c r="C38" s="109" t="s">
        <v>1694</v>
      </c>
      <c r="D38" s="2"/>
      <c r="E38" s="2830">
        <v>0.48599999999999999</v>
      </c>
      <c r="F38" s="2830">
        <v>0.48599999999999999</v>
      </c>
      <c r="G38" s="2830"/>
      <c r="H38" s="2832"/>
      <c r="I38" s="2832"/>
      <c r="J38" s="2832"/>
      <c r="K38" s="2832"/>
      <c r="L38" s="2832">
        <v>0.48599999999999999</v>
      </c>
      <c r="M38" s="2832"/>
      <c r="N38" s="2832"/>
      <c r="O38" s="2832"/>
      <c r="P38" s="2832"/>
      <c r="Q38" s="111">
        <f t="shared" ref="Q38" si="0">P38</f>
        <v>0</v>
      </c>
      <c r="R38" s="2" t="s">
        <v>4865</v>
      </c>
      <c r="S38" s="2"/>
      <c r="T38" s="2"/>
      <c r="U38" s="2"/>
      <c r="V38" s="2"/>
      <c r="W38" s="2"/>
      <c r="X38" s="2"/>
      <c r="Y38" s="109"/>
      <c r="Z38" s="87"/>
      <c r="AA38" s="109">
        <v>0.48599999999999999</v>
      </c>
    </row>
    <row r="39" spans="1:28" s="1" customFormat="1" ht="25.5">
      <c r="A39" s="2823">
        <v>30</v>
      </c>
      <c r="B39" s="90" t="s">
        <v>1340</v>
      </c>
      <c r="C39" s="109" t="s">
        <v>1341</v>
      </c>
      <c r="D39" s="2"/>
      <c r="E39" s="109">
        <v>0.4</v>
      </c>
      <c r="F39" s="109"/>
      <c r="G39" s="109"/>
      <c r="H39" s="2359"/>
      <c r="I39" s="2359"/>
      <c r="J39" s="2359"/>
      <c r="K39" s="2359"/>
      <c r="L39" s="2359"/>
      <c r="M39" s="2359"/>
      <c r="N39" s="2359"/>
      <c r="O39" s="2359"/>
      <c r="P39" s="2359">
        <v>0.4</v>
      </c>
      <c r="Q39" s="111">
        <v>0.4</v>
      </c>
      <c r="R39" s="2" t="s">
        <v>4865</v>
      </c>
      <c r="S39" s="2"/>
      <c r="T39" s="2"/>
      <c r="U39" s="2"/>
      <c r="V39" s="2"/>
      <c r="W39" s="2"/>
      <c r="X39" s="2"/>
      <c r="Y39" s="109"/>
      <c r="Z39" s="87"/>
      <c r="AA39" s="109">
        <v>0.4</v>
      </c>
    </row>
    <row r="40" spans="1:28" s="1" customFormat="1" ht="25.5">
      <c r="A40" s="2823">
        <v>31</v>
      </c>
      <c r="B40" s="90" t="s">
        <v>1342</v>
      </c>
      <c r="C40" s="109" t="s">
        <v>1343</v>
      </c>
      <c r="D40" s="2"/>
      <c r="E40" s="2830">
        <v>1.04</v>
      </c>
      <c r="F40" s="2830">
        <v>1.04</v>
      </c>
      <c r="G40" s="109">
        <v>1.04</v>
      </c>
      <c r="H40" s="2359"/>
      <c r="I40" s="2359"/>
      <c r="J40" s="2359"/>
      <c r="K40" s="2359"/>
      <c r="L40" s="2359"/>
      <c r="M40" s="2359"/>
      <c r="N40" s="2359"/>
      <c r="O40" s="2359"/>
      <c r="P40" s="2359"/>
      <c r="Q40" s="111">
        <v>1.04</v>
      </c>
      <c r="R40" s="2" t="s">
        <v>4865</v>
      </c>
      <c r="S40" s="2"/>
      <c r="T40" s="2"/>
      <c r="U40" s="2"/>
      <c r="V40" s="2"/>
      <c r="W40" s="2"/>
      <c r="X40" s="2"/>
      <c r="Y40" s="109"/>
      <c r="Z40" s="87"/>
      <c r="AA40" s="109">
        <v>1.04</v>
      </c>
    </row>
    <row r="41" spans="1:28" s="1" customFormat="1">
      <c r="A41" s="2823">
        <v>32</v>
      </c>
      <c r="B41" s="90" t="s">
        <v>1344</v>
      </c>
      <c r="C41" s="109" t="s">
        <v>1345</v>
      </c>
      <c r="D41" s="2"/>
      <c r="E41" s="109">
        <v>2.5</v>
      </c>
      <c r="F41" s="109"/>
      <c r="G41" s="109"/>
      <c r="H41" s="2359"/>
      <c r="I41" s="2359"/>
      <c r="J41" s="2359"/>
      <c r="K41" s="2359"/>
      <c r="L41" s="2359"/>
      <c r="M41" s="2359"/>
      <c r="N41" s="2359"/>
      <c r="O41" s="2359">
        <v>2.5</v>
      </c>
      <c r="P41" s="2359"/>
      <c r="Q41" s="111">
        <v>2.5</v>
      </c>
      <c r="R41" s="2" t="s">
        <v>4865</v>
      </c>
      <c r="S41" s="2"/>
      <c r="T41" s="2"/>
      <c r="U41" s="2"/>
      <c r="V41" s="2"/>
      <c r="W41" s="2"/>
      <c r="X41" s="2"/>
      <c r="Y41" s="109"/>
      <c r="Z41" s="87"/>
      <c r="AA41" s="109">
        <v>2.5</v>
      </c>
    </row>
    <row r="42" spans="1:28" s="1" customFormat="1" ht="25.5">
      <c r="A42" s="2823">
        <v>33</v>
      </c>
      <c r="B42" s="90" t="s">
        <v>1346</v>
      </c>
      <c r="C42" s="109" t="s">
        <v>1347</v>
      </c>
      <c r="D42" s="2"/>
      <c r="E42" s="2830">
        <v>0.7</v>
      </c>
      <c r="F42" s="109"/>
      <c r="G42" s="109"/>
      <c r="H42" s="2359"/>
      <c r="I42" s="2359"/>
      <c r="J42" s="2359"/>
      <c r="K42" s="2359"/>
      <c r="L42" s="2359"/>
      <c r="M42" s="2359"/>
      <c r="N42" s="2359"/>
      <c r="O42" s="2359"/>
      <c r="P42" s="2359">
        <v>0.7</v>
      </c>
      <c r="Q42" s="111">
        <v>0.7</v>
      </c>
      <c r="R42" s="2" t="s">
        <v>4865</v>
      </c>
      <c r="S42" s="2"/>
      <c r="T42" s="2"/>
      <c r="U42" s="2"/>
      <c r="V42" s="2"/>
      <c r="W42" s="2"/>
      <c r="X42" s="2"/>
      <c r="Y42" s="109"/>
      <c r="Z42" s="87"/>
      <c r="AA42" s="109">
        <v>0.7</v>
      </c>
    </row>
    <row r="43" spans="1:28" s="1" customFormat="1" ht="25.5">
      <c r="A43" s="2823">
        <v>34</v>
      </c>
      <c r="B43" s="90" t="s">
        <v>1348</v>
      </c>
      <c r="C43" s="109" t="s">
        <v>1349</v>
      </c>
      <c r="D43" s="2"/>
      <c r="E43" s="109">
        <v>0.6</v>
      </c>
      <c r="F43" s="109"/>
      <c r="G43" s="109"/>
      <c r="H43" s="2359"/>
      <c r="I43" s="2359"/>
      <c r="J43" s="2359"/>
      <c r="K43" s="2359"/>
      <c r="L43" s="2359"/>
      <c r="M43" s="2359"/>
      <c r="N43" s="2359"/>
      <c r="O43" s="2359"/>
      <c r="P43" s="2359">
        <v>0.6</v>
      </c>
      <c r="Q43" s="111">
        <v>0.6</v>
      </c>
      <c r="R43" s="2" t="s">
        <v>4865</v>
      </c>
      <c r="S43" s="2"/>
      <c r="T43" s="2"/>
      <c r="U43" s="2"/>
      <c r="V43" s="2"/>
      <c r="W43" s="2"/>
      <c r="X43" s="2"/>
      <c r="Y43" s="109"/>
      <c r="Z43" s="87"/>
      <c r="AA43" s="109">
        <v>0.6</v>
      </c>
    </row>
    <row r="44" spans="1:28" s="1" customFormat="1">
      <c r="A44" s="2823">
        <v>35</v>
      </c>
      <c r="B44" s="90" t="s">
        <v>1350</v>
      </c>
      <c r="C44" s="109" t="s">
        <v>1351</v>
      </c>
      <c r="D44" s="2"/>
      <c r="E44" s="109">
        <v>1.4</v>
      </c>
      <c r="F44" s="109"/>
      <c r="G44" s="109"/>
      <c r="H44" s="2359"/>
      <c r="I44" s="2359"/>
      <c r="J44" s="2359"/>
      <c r="K44" s="2359"/>
      <c r="L44" s="2359"/>
      <c r="M44" s="2359"/>
      <c r="N44" s="2359"/>
      <c r="O44" s="2359"/>
      <c r="P44" s="2359">
        <v>1.4</v>
      </c>
      <c r="Q44" s="111">
        <v>1.4</v>
      </c>
      <c r="R44" s="2" t="s">
        <v>4865</v>
      </c>
      <c r="S44" s="2"/>
      <c r="T44" s="2"/>
      <c r="U44" s="2"/>
      <c r="V44" s="2"/>
      <c r="W44" s="2"/>
      <c r="X44" s="2"/>
      <c r="Y44" s="109"/>
      <c r="Z44" s="87"/>
      <c r="AA44" s="109">
        <v>1.4</v>
      </c>
    </row>
    <row r="45" spans="1:28" s="1" customFormat="1">
      <c r="A45" s="2823">
        <v>36</v>
      </c>
      <c r="B45" s="90" t="s">
        <v>1352</v>
      </c>
      <c r="C45" s="109" t="s">
        <v>1353</v>
      </c>
      <c r="D45" s="2"/>
      <c r="E45" s="109">
        <v>0.32</v>
      </c>
      <c r="F45" s="109"/>
      <c r="G45" s="109"/>
      <c r="H45" s="2359"/>
      <c r="I45" s="2359"/>
      <c r="J45" s="2359"/>
      <c r="K45" s="2359"/>
      <c r="L45" s="2359"/>
      <c r="M45" s="2359"/>
      <c r="N45" s="2359"/>
      <c r="O45" s="2359"/>
      <c r="P45" s="2359">
        <v>0.32</v>
      </c>
      <c r="Q45" s="111">
        <v>0.32</v>
      </c>
      <c r="R45" s="2" t="s">
        <v>4865</v>
      </c>
      <c r="S45" s="2"/>
      <c r="T45" s="2"/>
      <c r="U45" s="2"/>
      <c r="V45" s="2"/>
      <c r="W45" s="2"/>
      <c r="X45" s="2"/>
      <c r="Y45" s="109"/>
      <c r="Z45" s="87"/>
      <c r="AA45" s="109">
        <v>0.32</v>
      </c>
    </row>
    <row r="46" spans="1:28" s="1" customFormat="1">
      <c r="A46" s="2823">
        <v>37</v>
      </c>
      <c r="B46" s="90" t="s">
        <v>1354</v>
      </c>
      <c r="C46" s="109" t="s">
        <v>1355</v>
      </c>
      <c r="D46" s="2"/>
      <c r="E46" s="109">
        <v>1.032</v>
      </c>
      <c r="F46" s="109"/>
      <c r="G46" s="109"/>
      <c r="H46" s="2359"/>
      <c r="I46" s="2359"/>
      <c r="J46" s="2359"/>
      <c r="K46" s="2359"/>
      <c r="L46" s="2359"/>
      <c r="M46" s="2359"/>
      <c r="N46" s="2359"/>
      <c r="O46" s="2359"/>
      <c r="P46" s="2359">
        <v>1.032</v>
      </c>
      <c r="Q46" s="111">
        <v>1.032</v>
      </c>
      <c r="R46" s="2" t="s">
        <v>4865</v>
      </c>
      <c r="S46" s="2"/>
      <c r="T46" s="2"/>
      <c r="U46" s="2"/>
      <c r="V46" s="2"/>
      <c r="W46" s="2"/>
      <c r="X46" s="2"/>
      <c r="Y46" s="109"/>
      <c r="Z46" s="87"/>
      <c r="AA46" s="109">
        <v>1.032</v>
      </c>
    </row>
    <row r="47" spans="1:28" s="1" customFormat="1">
      <c r="A47" s="2823">
        <v>38</v>
      </c>
      <c r="B47" s="90" t="s">
        <v>1356</v>
      </c>
      <c r="C47" s="109" t="s">
        <v>1357</v>
      </c>
      <c r="D47" s="2"/>
      <c r="E47" s="109">
        <v>0.79700000000000004</v>
      </c>
      <c r="F47" s="109"/>
      <c r="G47" s="109"/>
      <c r="H47" s="2359"/>
      <c r="I47" s="2359"/>
      <c r="J47" s="2359"/>
      <c r="K47" s="2359"/>
      <c r="L47" s="2359"/>
      <c r="M47" s="2359"/>
      <c r="N47" s="2359"/>
      <c r="O47" s="2359"/>
      <c r="P47" s="2359">
        <v>0.79700000000000004</v>
      </c>
      <c r="Q47" s="111">
        <v>0.79700000000000004</v>
      </c>
      <c r="R47" s="2" t="s">
        <v>4865</v>
      </c>
      <c r="S47" s="2"/>
      <c r="T47" s="2"/>
      <c r="U47" s="2"/>
      <c r="V47" s="2"/>
      <c r="W47" s="2"/>
      <c r="X47" s="2"/>
      <c r="Y47" s="109"/>
      <c r="Z47" s="87"/>
      <c r="AA47" s="109">
        <v>0.79700000000000004</v>
      </c>
    </row>
    <row r="48" spans="1:28" s="1" customFormat="1">
      <c r="A48" s="2823">
        <v>39</v>
      </c>
      <c r="B48" s="90" t="s">
        <v>1358</v>
      </c>
      <c r="C48" s="109" t="s">
        <v>1359</v>
      </c>
      <c r="D48" s="2"/>
      <c r="E48" s="109">
        <v>0.80500000000000005</v>
      </c>
      <c r="F48" s="109"/>
      <c r="G48" s="109"/>
      <c r="H48" s="2359"/>
      <c r="I48" s="2359"/>
      <c r="J48" s="2359"/>
      <c r="K48" s="2359"/>
      <c r="L48" s="2359"/>
      <c r="M48" s="2359"/>
      <c r="N48" s="2359"/>
      <c r="O48" s="2359"/>
      <c r="P48" s="2359">
        <v>0.80500000000000005</v>
      </c>
      <c r="Q48" s="111">
        <v>0.80500000000000005</v>
      </c>
      <c r="R48" s="2" t="s">
        <v>4865</v>
      </c>
      <c r="S48" s="2"/>
      <c r="T48" s="2"/>
      <c r="U48" s="2"/>
      <c r="V48" s="2"/>
      <c r="W48" s="2"/>
      <c r="X48" s="2"/>
      <c r="Y48" s="109"/>
      <c r="Z48" s="87"/>
      <c r="AA48" s="109">
        <v>0.80500000000000005</v>
      </c>
    </row>
    <row r="49" spans="1:27" s="1" customFormat="1">
      <c r="A49" s="2823">
        <v>40</v>
      </c>
      <c r="B49" s="90" t="s">
        <v>1360</v>
      </c>
      <c r="C49" s="109" t="s">
        <v>1361</v>
      </c>
      <c r="D49" s="2"/>
      <c r="E49" s="109">
        <v>1.081</v>
      </c>
      <c r="F49" s="109"/>
      <c r="G49" s="109"/>
      <c r="H49" s="2359"/>
      <c r="I49" s="2359"/>
      <c r="J49" s="2359"/>
      <c r="K49" s="2359"/>
      <c r="L49" s="2359"/>
      <c r="M49" s="2359"/>
      <c r="N49" s="2359"/>
      <c r="O49" s="2359"/>
      <c r="P49" s="2359">
        <v>1.081</v>
      </c>
      <c r="Q49" s="111">
        <v>1.081</v>
      </c>
      <c r="R49" s="2" t="s">
        <v>4865</v>
      </c>
      <c r="S49" s="2"/>
      <c r="T49" s="2"/>
      <c r="U49" s="2"/>
      <c r="V49" s="2"/>
      <c r="W49" s="2"/>
      <c r="X49" s="2"/>
      <c r="Y49" s="109"/>
      <c r="Z49" s="87"/>
      <c r="AA49" s="109">
        <v>1.081</v>
      </c>
    </row>
    <row r="50" spans="1:27" s="1" customFormat="1">
      <c r="A50" s="2823">
        <v>41</v>
      </c>
      <c r="B50" s="90" t="s">
        <v>1362</v>
      </c>
      <c r="C50" s="109" t="s">
        <v>1363</v>
      </c>
      <c r="D50" s="2"/>
      <c r="E50" s="109">
        <v>1.22</v>
      </c>
      <c r="F50" s="109">
        <v>1.22</v>
      </c>
      <c r="G50" s="109"/>
      <c r="H50" s="2359"/>
      <c r="I50" s="2359"/>
      <c r="J50" s="2359"/>
      <c r="K50" s="2359">
        <v>1.22</v>
      </c>
      <c r="L50" s="2359"/>
      <c r="M50" s="2359"/>
      <c r="N50" s="2359"/>
      <c r="O50" s="2359"/>
      <c r="P50" s="2359"/>
      <c r="Q50" s="111"/>
      <c r="R50" s="2" t="s">
        <v>4865</v>
      </c>
      <c r="S50" s="2"/>
      <c r="T50" s="2"/>
      <c r="U50" s="2"/>
      <c r="V50" s="2"/>
      <c r="W50" s="2"/>
      <c r="X50" s="2"/>
      <c r="Y50" s="109"/>
      <c r="Z50" s="87"/>
      <c r="AA50" s="109">
        <v>1.22</v>
      </c>
    </row>
    <row r="51" spans="1:27" s="1" customFormat="1" ht="25.5">
      <c r="A51" s="2823">
        <v>42</v>
      </c>
      <c r="B51" s="90" t="s">
        <v>1364</v>
      </c>
      <c r="C51" s="109" t="s">
        <v>1365</v>
      </c>
      <c r="D51" s="2"/>
      <c r="E51" s="109">
        <v>0.1</v>
      </c>
      <c r="F51" s="109"/>
      <c r="G51" s="109"/>
      <c r="H51" s="2359"/>
      <c r="I51" s="2359"/>
      <c r="J51" s="2359"/>
      <c r="K51" s="2359"/>
      <c r="L51" s="2359"/>
      <c r="M51" s="2359"/>
      <c r="N51" s="2359"/>
      <c r="O51" s="2359"/>
      <c r="P51" s="2359">
        <v>0.1</v>
      </c>
      <c r="Q51" s="111">
        <v>0.1</v>
      </c>
      <c r="R51" s="2" t="s">
        <v>4865</v>
      </c>
      <c r="S51" s="2"/>
      <c r="T51" s="2"/>
      <c r="U51" s="2"/>
      <c r="V51" s="2"/>
      <c r="W51" s="2"/>
      <c r="X51" s="2"/>
      <c r="Y51" s="109"/>
      <c r="Z51" s="87"/>
      <c r="AA51" s="109">
        <v>0.1</v>
      </c>
    </row>
    <row r="52" spans="1:27" s="1" customFormat="1">
      <c r="A52" s="2823">
        <v>43</v>
      </c>
      <c r="B52" s="90" t="s">
        <v>1366</v>
      </c>
      <c r="C52" s="109" t="s">
        <v>1367</v>
      </c>
      <c r="D52" s="2"/>
      <c r="E52" s="109">
        <v>1.5</v>
      </c>
      <c r="F52" s="109"/>
      <c r="G52" s="109"/>
      <c r="H52" s="2359"/>
      <c r="I52" s="2359"/>
      <c r="J52" s="2359"/>
      <c r="K52" s="2359"/>
      <c r="L52" s="2359"/>
      <c r="M52" s="2359"/>
      <c r="N52" s="2359"/>
      <c r="O52" s="2359"/>
      <c r="P52" s="2359">
        <v>1.5</v>
      </c>
      <c r="Q52" s="111">
        <v>1.5</v>
      </c>
      <c r="R52" s="2" t="s">
        <v>4865</v>
      </c>
      <c r="S52" s="2"/>
      <c r="T52" s="2"/>
      <c r="U52" s="2"/>
      <c r="V52" s="2"/>
      <c r="W52" s="2"/>
      <c r="X52" s="2"/>
      <c r="Y52" s="109"/>
      <c r="Z52" s="87"/>
      <c r="AA52" s="109">
        <v>1.5</v>
      </c>
    </row>
    <row r="53" spans="1:27" s="1" customFormat="1">
      <c r="A53" s="2823">
        <v>44</v>
      </c>
      <c r="B53" s="90" t="s">
        <v>1368</v>
      </c>
      <c r="C53" s="109" t="s">
        <v>1369</v>
      </c>
      <c r="D53" s="2"/>
      <c r="E53" s="109">
        <v>2</v>
      </c>
      <c r="F53" s="109"/>
      <c r="G53" s="109"/>
      <c r="H53" s="2359"/>
      <c r="I53" s="2359"/>
      <c r="J53" s="2359"/>
      <c r="K53" s="2359"/>
      <c r="L53" s="2359"/>
      <c r="M53" s="2359"/>
      <c r="N53" s="2359"/>
      <c r="O53" s="2359"/>
      <c r="P53" s="2359">
        <v>2</v>
      </c>
      <c r="Q53" s="111">
        <v>2</v>
      </c>
      <c r="R53" s="2" t="s">
        <v>4865</v>
      </c>
      <c r="S53" s="2"/>
      <c r="T53" s="2"/>
      <c r="U53" s="2"/>
      <c r="V53" s="2"/>
      <c r="W53" s="2"/>
      <c r="X53" s="2"/>
      <c r="Y53" s="109"/>
      <c r="Z53" s="87"/>
      <c r="AA53" s="109">
        <v>2</v>
      </c>
    </row>
    <row r="54" spans="1:27" s="1" customFormat="1">
      <c r="A54" s="2823">
        <v>45</v>
      </c>
      <c r="B54" s="90" t="s">
        <v>1370</v>
      </c>
      <c r="C54" s="109" t="s">
        <v>1371</v>
      </c>
      <c r="D54" s="2"/>
      <c r="E54" s="109">
        <v>1.2</v>
      </c>
      <c r="F54" s="109"/>
      <c r="G54" s="109"/>
      <c r="H54" s="2359"/>
      <c r="I54" s="2359"/>
      <c r="J54" s="2359"/>
      <c r="K54" s="2359"/>
      <c r="L54" s="2359"/>
      <c r="M54" s="2359"/>
      <c r="N54" s="2359"/>
      <c r="O54" s="2359"/>
      <c r="P54" s="2359">
        <v>1.2</v>
      </c>
      <c r="Q54" s="111">
        <v>1.2</v>
      </c>
      <c r="R54" s="2" t="s">
        <v>4865</v>
      </c>
      <c r="S54" s="2"/>
      <c r="T54" s="2"/>
      <c r="U54" s="2"/>
      <c r="V54" s="2"/>
      <c r="W54" s="2"/>
      <c r="X54" s="2"/>
      <c r="Y54" s="109"/>
      <c r="Z54" s="87"/>
      <c r="AA54" s="109">
        <v>1.2</v>
      </c>
    </row>
    <row r="55" spans="1:27" s="1" customFormat="1" ht="25.5">
      <c r="A55" s="2823">
        <v>46</v>
      </c>
      <c r="B55" s="90" t="s">
        <v>1372</v>
      </c>
      <c r="C55" s="109" t="s">
        <v>1373</v>
      </c>
      <c r="D55" s="2"/>
      <c r="E55" s="109">
        <v>0.86199999999999999</v>
      </c>
      <c r="F55" s="109">
        <v>0.86199999999999999</v>
      </c>
      <c r="G55" s="109">
        <v>0.86199999999999999</v>
      </c>
      <c r="H55" s="2359"/>
      <c r="I55" s="2359"/>
      <c r="J55" s="2359"/>
      <c r="K55" s="2359"/>
      <c r="L55" s="2359"/>
      <c r="M55" s="2359"/>
      <c r="N55" s="2359"/>
      <c r="O55" s="2359"/>
      <c r="P55" s="2359"/>
      <c r="Q55" s="111"/>
      <c r="R55" s="2" t="s">
        <v>4865</v>
      </c>
      <c r="S55" s="2"/>
      <c r="T55" s="2"/>
      <c r="U55" s="2"/>
      <c r="V55" s="2"/>
      <c r="W55" s="2"/>
      <c r="X55" s="2"/>
      <c r="Y55" s="109"/>
      <c r="Z55" s="87"/>
      <c r="AA55" s="109">
        <v>0.86199999999999999</v>
      </c>
    </row>
    <row r="56" spans="1:27" s="1" customFormat="1">
      <c r="A56" s="2823">
        <v>47</v>
      </c>
      <c r="B56" s="90" t="s">
        <v>1374</v>
      </c>
      <c r="C56" s="109" t="s">
        <v>1375</v>
      </c>
      <c r="D56" s="2"/>
      <c r="E56" s="109">
        <v>1.07</v>
      </c>
      <c r="F56" s="109"/>
      <c r="G56" s="109"/>
      <c r="H56" s="2359"/>
      <c r="I56" s="2359"/>
      <c r="J56" s="2359"/>
      <c r="K56" s="2359"/>
      <c r="L56" s="2359"/>
      <c r="M56" s="2359"/>
      <c r="N56" s="2359"/>
      <c r="O56" s="2359"/>
      <c r="P56" s="2359">
        <v>1.07</v>
      </c>
      <c r="Q56" s="111">
        <v>1.07</v>
      </c>
      <c r="R56" s="2" t="s">
        <v>4865</v>
      </c>
      <c r="S56" s="2"/>
      <c r="T56" s="2"/>
      <c r="U56" s="2"/>
      <c r="V56" s="2"/>
      <c r="W56" s="2"/>
      <c r="X56" s="2"/>
      <c r="Y56" s="109"/>
      <c r="Z56" s="87"/>
      <c r="AA56" s="109">
        <v>1.07</v>
      </c>
    </row>
    <row r="57" spans="1:27" s="1" customFormat="1" ht="25.5">
      <c r="A57" s="2823">
        <v>48</v>
      </c>
      <c r="B57" s="90" t="s">
        <v>1376</v>
      </c>
      <c r="C57" s="109" t="s">
        <v>1377</v>
      </c>
      <c r="D57" s="2"/>
      <c r="E57" s="109">
        <v>0.2</v>
      </c>
      <c r="F57" s="109">
        <v>0.2</v>
      </c>
      <c r="G57" s="109">
        <v>0.2</v>
      </c>
      <c r="H57" s="2359"/>
      <c r="I57" s="2359"/>
      <c r="J57" s="2359"/>
      <c r="K57" s="2359"/>
      <c r="L57" s="2359"/>
      <c r="M57" s="2359"/>
      <c r="N57" s="2359"/>
      <c r="O57" s="2359"/>
      <c r="P57" s="2359"/>
      <c r="Q57" s="111">
        <v>0.2</v>
      </c>
      <c r="R57" s="2" t="s">
        <v>4865</v>
      </c>
      <c r="S57" s="2"/>
      <c r="T57" s="2"/>
      <c r="U57" s="2"/>
      <c r="V57" s="2"/>
      <c r="W57" s="2"/>
      <c r="X57" s="2"/>
      <c r="Y57" s="109"/>
      <c r="Z57" s="87"/>
      <c r="AA57" s="109">
        <v>0.2</v>
      </c>
    </row>
    <row r="58" spans="1:27" s="1" customFormat="1" ht="25.5">
      <c r="A58" s="2823">
        <v>49</v>
      </c>
      <c r="B58" s="90" t="s">
        <v>1378</v>
      </c>
      <c r="C58" s="109" t="s">
        <v>1379</v>
      </c>
      <c r="D58" s="2"/>
      <c r="E58" s="109">
        <v>1.1950000000000001</v>
      </c>
      <c r="F58" s="109">
        <v>1.1950000000000001</v>
      </c>
      <c r="G58" s="109"/>
      <c r="H58" s="2359"/>
      <c r="I58" s="2359"/>
      <c r="J58" s="2359"/>
      <c r="K58" s="2359">
        <v>1.1950000000000001</v>
      </c>
      <c r="L58" s="2359"/>
      <c r="M58" s="2359"/>
      <c r="N58" s="2359"/>
      <c r="O58" s="2359"/>
      <c r="P58" s="2359"/>
      <c r="Q58" s="111"/>
      <c r="R58" s="2" t="s">
        <v>4865</v>
      </c>
      <c r="S58" s="2"/>
      <c r="T58" s="2"/>
      <c r="U58" s="2"/>
      <c r="V58" s="2"/>
      <c r="W58" s="2"/>
      <c r="X58" s="2"/>
      <c r="Y58" s="109"/>
      <c r="Z58" s="87"/>
      <c r="AA58" s="109">
        <v>1.1950000000000001</v>
      </c>
    </row>
    <row r="59" spans="1:27" s="1" customFormat="1" ht="25.5">
      <c r="A59" s="2823">
        <v>50</v>
      </c>
      <c r="B59" s="90" t="s">
        <v>1380</v>
      </c>
      <c r="C59" s="109" t="s">
        <v>1381</v>
      </c>
      <c r="D59" s="2"/>
      <c r="E59" s="2830">
        <v>1.4750000000000001</v>
      </c>
      <c r="F59" s="109">
        <v>1.4750000000000001</v>
      </c>
      <c r="G59" s="109"/>
      <c r="H59" s="2359"/>
      <c r="I59" s="2359"/>
      <c r="J59" s="2359"/>
      <c r="K59" s="2359"/>
      <c r="L59" s="2359">
        <v>1.4750000000000001</v>
      </c>
      <c r="M59" s="2359"/>
      <c r="N59" s="2359"/>
      <c r="O59" s="2359"/>
      <c r="P59" s="2359"/>
      <c r="Q59" s="111">
        <v>1.4750000000000001</v>
      </c>
      <c r="R59" s="2" t="s">
        <v>4865</v>
      </c>
      <c r="S59" s="2"/>
      <c r="T59" s="2"/>
      <c r="U59" s="2"/>
      <c r="V59" s="2"/>
      <c r="W59" s="2"/>
      <c r="X59" s="2"/>
      <c r="Y59" s="109"/>
      <c r="Z59" s="87"/>
      <c r="AA59" s="109">
        <v>1.4750000000000001</v>
      </c>
    </row>
    <row r="60" spans="1:27" s="1" customFormat="1">
      <c r="A60" s="2823">
        <v>51</v>
      </c>
      <c r="B60" s="90" t="s">
        <v>1382</v>
      </c>
      <c r="C60" s="109" t="s">
        <v>1383</v>
      </c>
      <c r="D60" s="2"/>
      <c r="E60" s="109">
        <v>1.24</v>
      </c>
      <c r="F60" s="109"/>
      <c r="G60" s="109"/>
      <c r="H60" s="2359"/>
      <c r="I60" s="2359"/>
      <c r="J60" s="2359"/>
      <c r="K60" s="2359"/>
      <c r="L60" s="2359"/>
      <c r="M60" s="2359"/>
      <c r="N60" s="2359"/>
      <c r="O60" s="2359"/>
      <c r="P60" s="2359">
        <v>1.24</v>
      </c>
      <c r="Q60" s="111">
        <v>1.24</v>
      </c>
      <c r="R60" s="2" t="s">
        <v>4865</v>
      </c>
      <c r="S60" s="2"/>
      <c r="T60" s="2"/>
      <c r="U60" s="2"/>
      <c r="V60" s="2"/>
      <c r="W60" s="2"/>
      <c r="X60" s="2"/>
      <c r="Y60" s="109"/>
      <c r="Z60" s="87"/>
      <c r="AA60" s="109">
        <v>1.24</v>
      </c>
    </row>
    <row r="61" spans="1:27" s="421" customFormat="1" ht="24" customHeight="1">
      <c r="A61" s="2824">
        <v>52</v>
      </c>
      <c r="B61" s="2349" t="s">
        <v>1384</v>
      </c>
      <c r="C61" s="2350" t="s">
        <v>21896</v>
      </c>
      <c r="D61" s="2272"/>
      <c r="E61" s="2350">
        <v>2.9689999999999999</v>
      </c>
      <c r="F61" s="2350">
        <v>2.9689999999999999</v>
      </c>
      <c r="G61" s="2350">
        <v>2.9689999999999999</v>
      </c>
      <c r="H61" s="2360"/>
      <c r="I61" s="2360"/>
      <c r="J61" s="2360"/>
      <c r="K61" s="2360"/>
      <c r="L61" s="2360"/>
      <c r="M61" s="2360"/>
      <c r="N61" s="2360"/>
      <c r="O61" s="2360"/>
      <c r="P61" s="2360"/>
      <c r="Q61" s="2362">
        <v>2.9689999999999999</v>
      </c>
      <c r="R61" s="2272" t="s">
        <v>4865</v>
      </c>
      <c r="S61" s="2272"/>
      <c r="T61" s="2272"/>
      <c r="U61" s="2272"/>
      <c r="V61" s="2272"/>
      <c r="W61" s="2272"/>
      <c r="X61" s="2272"/>
      <c r="Y61" s="2350"/>
      <c r="Z61" s="727"/>
      <c r="AA61" s="2350">
        <v>2.9689999999999999</v>
      </c>
    </row>
    <row r="62" spans="1:27" s="421" customFormat="1" ht="24" customHeight="1">
      <c r="A62" s="2823"/>
      <c r="B62" s="2827" t="s">
        <v>1385</v>
      </c>
      <c r="C62" s="2675"/>
      <c r="D62" s="2827"/>
      <c r="E62" s="2675">
        <f>SUM(E10:E61)</f>
        <v>52.354000000000013</v>
      </c>
      <c r="F62" s="2675">
        <f>SUM(F10:F61)</f>
        <v>17.381999999999998</v>
      </c>
      <c r="G62" s="2675">
        <f t="shared" ref="G62:Q62" si="1">SUM(G10:G61)</f>
        <v>11.999999999999998</v>
      </c>
      <c r="H62" s="2675">
        <f t="shared" si="1"/>
        <v>0.3</v>
      </c>
      <c r="I62" s="2675">
        <f t="shared" si="1"/>
        <v>0</v>
      </c>
      <c r="J62" s="2675">
        <f t="shared" si="1"/>
        <v>0</v>
      </c>
      <c r="K62" s="2675">
        <f t="shared" si="1"/>
        <v>3.121</v>
      </c>
      <c r="L62" s="2675">
        <f t="shared" si="1"/>
        <v>1.9610000000000001</v>
      </c>
      <c r="M62" s="2675">
        <f t="shared" si="1"/>
        <v>0</v>
      </c>
      <c r="N62" s="2675">
        <f t="shared" si="1"/>
        <v>0</v>
      </c>
      <c r="O62" s="2675">
        <f t="shared" si="1"/>
        <v>8.5050000000000008</v>
      </c>
      <c r="P62" s="2675">
        <f t="shared" si="1"/>
        <v>26.466999999999999</v>
      </c>
      <c r="Q62" s="2675">
        <f t="shared" si="1"/>
        <v>47.585000000000008</v>
      </c>
      <c r="R62" s="2675">
        <f t="shared" ref="R62:AA62" si="2">SUM(R10:R61)</f>
        <v>0</v>
      </c>
      <c r="S62" s="2675">
        <f t="shared" si="2"/>
        <v>0</v>
      </c>
      <c r="T62" s="2675">
        <f t="shared" si="2"/>
        <v>0</v>
      </c>
      <c r="U62" s="2675">
        <f t="shared" si="2"/>
        <v>0</v>
      </c>
      <c r="V62" s="2675">
        <f t="shared" si="2"/>
        <v>0</v>
      </c>
      <c r="W62" s="2675">
        <f t="shared" si="2"/>
        <v>0</v>
      </c>
      <c r="X62" s="2675">
        <f t="shared" si="2"/>
        <v>0</v>
      </c>
      <c r="Y62" s="2675">
        <f t="shared" si="2"/>
        <v>6.4429999999999996</v>
      </c>
      <c r="Z62" s="2675">
        <f t="shared" si="2"/>
        <v>0</v>
      </c>
      <c r="AA62" s="2675">
        <f t="shared" si="2"/>
        <v>45.911000000000016</v>
      </c>
    </row>
    <row r="63" spans="1:27" s="1" customFormat="1" ht="21">
      <c r="A63" s="3242" t="s">
        <v>21897</v>
      </c>
      <c r="B63" s="3243"/>
      <c r="C63" s="3243"/>
      <c r="D63" s="3243"/>
      <c r="E63" s="3243"/>
      <c r="F63" s="3243"/>
      <c r="G63" s="3243"/>
      <c r="H63" s="3243"/>
      <c r="I63" s="3243"/>
      <c r="J63" s="3243"/>
      <c r="K63" s="3243"/>
      <c r="L63" s="3243"/>
      <c r="M63" s="3243"/>
      <c r="N63" s="3243"/>
      <c r="O63" s="3243"/>
      <c r="P63" s="3243"/>
      <c r="Q63" s="3243"/>
      <c r="R63" s="3243"/>
      <c r="S63" s="3243"/>
      <c r="T63" s="3243"/>
      <c r="U63" s="3243"/>
      <c r="V63" s="3243"/>
      <c r="W63" s="3243"/>
      <c r="X63" s="3243"/>
      <c r="Y63" s="3243"/>
      <c r="Z63" s="3243"/>
      <c r="AA63" s="3243"/>
    </row>
    <row r="64" spans="1:27" s="1" customFormat="1" ht="25.5">
      <c r="A64" s="2823">
        <v>53</v>
      </c>
      <c r="B64" s="90" t="s">
        <v>1386</v>
      </c>
      <c r="C64" s="91" t="s">
        <v>1387</v>
      </c>
      <c r="D64" s="90"/>
      <c r="E64" s="91">
        <v>1.8620000000000001</v>
      </c>
      <c r="F64" s="91">
        <v>1.8620000000000001</v>
      </c>
      <c r="G64" s="1790">
        <f>F64</f>
        <v>1.8620000000000001</v>
      </c>
      <c r="H64" s="652"/>
      <c r="I64" s="652"/>
      <c r="J64" s="652"/>
      <c r="K64" s="652"/>
      <c r="L64" s="652"/>
      <c r="M64" s="652"/>
      <c r="N64" s="652"/>
      <c r="O64" s="652"/>
      <c r="P64" s="91"/>
      <c r="Q64" s="89">
        <v>1.8620000000000001</v>
      </c>
      <c r="R64" s="652" t="s">
        <v>21898</v>
      </c>
      <c r="S64" s="652"/>
      <c r="T64" s="652"/>
      <c r="U64" s="652"/>
      <c r="V64" s="652"/>
      <c r="W64" s="652"/>
      <c r="X64" s="652"/>
      <c r="Y64" s="109">
        <f>E64</f>
        <v>1.8620000000000001</v>
      </c>
      <c r="Z64" s="87"/>
      <c r="AA64" s="88"/>
    </row>
    <row r="65" spans="1:27" s="1" customFormat="1">
      <c r="A65" s="2823">
        <v>54</v>
      </c>
      <c r="B65" s="2351" t="s">
        <v>1388</v>
      </c>
      <c r="C65" s="109" t="s">
        <v>1389</v>
      </c>
      <c r="D65" s="110"/>
      <c r="E65" s="109">
        <v>1.147</v>
      </c>
      <c r="F65" s="109">
        <v>1.147</v>
      </c>
      <c r="G65" s="1790">
        <f t="shared" ref="G65:G66" si="3">F65</f>
        <v>1.147</v>
      </c>
      <c r="H65" s="830"/>
      <c r="I65" s="830"/>
      <c r="J65" s="830"/>
      <c r="K65" s="830"/>
      <c r="L65" s="830"/>
      <c r="M65" s="830"/>
      <c r="N65" s="830"/>
      <c r="O65" s="830"/>
      <c r="P65" s="109"/>
      <c r="Q65" s="111">
        <v>1.147</v>
      </c>
      <c r="R65" s="830" t="s">
        <v>21898</v>
      </c>
      <c r="S65" s="830"/>
      <c r="T65" s="830"/>
      <c r="U65" s="830"/>
      <c r="V65" s="830"/>
      <c r="W65" s="830"/>
      <c r="X65" s="830"/>
      <c r="Y65" s="109">
        <f>E65</f>
        <v>1.147</v>
      </c>
      <c r="Z65" s="87"/>
      <c r="AA65" s="88"/>
    </row>
    <row r="66" spans="1:27" s="1" customFormat="1">
      <c r="A66" s="2823">
        <v>55</v>
      </c>
      <c r="B66" s="90" t="s">
        <v>1390</v>
      </c>
      <c r="C66" s="109" t="s">
        <v>1391</v>
      </c>
      <c r="D66" s="110"/>
      <c r="E66" s="109">
        <v>0.309</v>
      </c>
      <c r="F66" s="109">
        <v>0.309</v>
      </c>
      <c r="G66" s="1790">
        <f t="shared" si="3"/>
        <v>0.309</v>
      </c>
      <c r="H66" s="652"/>
      <c r="I66" s="652"/>
      <c r="J66" s="652"/>
      <c r="K66" s="652"/>
      <c r="L66" s="652"/>
      <c r="M66" s="652"/>
      <c r="N66" s="652"/>
      <c r="O66" s="652"/>
      <c r="P66" s="109"/>
      <c r="Q66" s="111"/>
      <c r="R66" s="652" t="s">
        <v>4865</v>
      </c>
      <c r="S66" s="652"/>
      <c r="T66" s="652"/>
      <c r="U66" s="652"/>
      <c r="V66" s="652"/>
      <c r="W66" s="652"/>
      <c r="X66" s="652"/>
      <c r="Y66" s="109"/>
      <c r="Z66" s="87"/>
      <c r="AA66" s="88">
        <v>0.309</v>
      </c>
    </row>
    <row r="67" spans="1:27" s="1" customFormat="1">
      <c r="A67" s="2823">
        <v>56</v>
      </c>
      <c r="B67" s="90" t="s">
        <v>1392</v>
      </c>
      <c r="C67" s="109" t="s">
        <v>1393</v>
      </c>
      <c r="D67" s="110"/>
      <c r="E67" s="109">
        <v>9.5000000000000001E-2</v>
      </c>
      <c r="F67" s="109"/>
      <c r="G67" s="652"/>
      <c r="H67" s="652"/>
      <c r="I67" s="652"/>
      <c r="J67" s="652"/>
      <c r="K67" s="652"/>
      <c r="L67" s="652"/>
      <c r="M67" s="652"/>
      <c r="N67" s="652"/>
      <c r="O67" s="652"/>
      <c r="P67" s="109">
        <f>E67</f>
        <v>9.5000000000000001E-2</v>
      </c>
      <c r="Q67" s="111">
        <f t="shared" ref="Q67:Q90" si="4">P67</f>
        <v>9.5000000000000001E-2</v>
      </c>
      <c r="R67" s="652" t="s">
        <v>4865</v>
      </c>
      <c r="S67" s="652"/>
      <c r="T67" s="652"/>
      <c r="U67" s="652"/>
      <c r="V67" s="652"/>
      <c r="W67" s="652"/>
      <c r="X67" s="652"/>
      <c r="Y67" s="109"/>
      <c r="Z67" s="87"/>
      <c r="AA67" s="88">
        <f>Q67</f>
        <v>9.5000000000000001E-2</v>
      </c>
    </row>
    <row r="68" spans="1:27" s="1" customFormat="1">
      <c r="A68" s="2823">
        <v>57</v>
      </c>
      <c r="B68" s="90" t="s">
        <v>1394</v>
      </c>
      <c r="C68" s="109" t="s">
        <v>1395</v>
      </c>
      <c r="D68" s="110"/>
      <c r="E68" s="109">
        <v>0.42</v>
      </c>
      <c r="F68" s="109"/>
      <c r="G68" s="652"/>
      <c r="H68" s="652"/>
      <c r="I68" s="652"/>
      <c r="J68" s="652"/>
      <c r="K68" s="652"/>
      <c r="L68" s="652"/>
      <c r="M68" s="652"/>
      <c r="N68" s="652"/>
      <c r="O68" s="652"/>
      <c r="P68" s="109">
        <f t="shared" ref="P68:P77" si="5">E68</f>
        <v>0.42</v>
      </c>
      <c r="Q68" s="111">
        <f t="shared" si="4"/>
        <v>0.42</v>
      </c>
      <c r="R68" s="652" t="s">
        <v>4865</v>
      </c>
      <c r="S68" s="652"/>
      <c r="T68" s="652"/>
      <c r="U68" s="652"/>
      <c r="V68" s="652"/>
      <c r="W68" s="652"/>
      <c r="X68" s="652"/>
      <c r="Y68" s="109"/>
      <c r="Z68" s="87"/>
      <c r="AA68" s="88">
        <f t="shared" ref="AA68:AA80" si="6">Q68</f>
        <v>0.42</v>
      </c>
    </row>
    <row r="69" spans="1:27" s="1" customFormat="1">
      <c r="A69" s="2823">
        <v>58</v>
      </c>
      <c r="B69" s="90" t="s">
        <v>1396</v>
      </c>
      <c r="C69" s="109" t="s">
        <v>1397</v>
      </c>
      <c r="D69" s="110"/>
      <c r="E69" s="109">
        <v>1.44</v>
      </c>
      <c r="F69" s="109"/>
      <c r="G69" s="652"/>
      <c r="H69" s="652"/>
      <c r="I69" s="652"/>
      <c r="J69" s="652"/>
      <c r="K69" s="652"/>
      <c r="L69" s="652"/>
      <c r="M69" s="652"/>
      <c r="N69" s="652"/>
      <c r="O69" s="652"/>
      <c r="P69" s="109">
        <f t="shared" si="5"/>
        <v>1.44</v>
      </c>
      <c r="Q69" s="111">
        <f t="shared" si="4"/>
        <v>1.44</v>
      </c>
      <c r="R69" s="652" t="s">
        <v>4865</v>
      </c>
      <c r="S69" s="652"/>
      <c r="T69" s="652"/>
      <c r="U69" s="652"/>
      <c r="V69" s="652"/>
      <c r="W69" s="652"/>
      <c r="X69" s="652"/>
      <c r="Y69" s="109"/>
      <c r="Z69" s="87"/>
      <c r="AA69" s="88">
        <f t="shared" si="6"/>
        <v>1.44</v>
      </c>
    </row>
    <row r="70" spans="1:27" s="1" customFormat="1">
      <c r="A70" s="2823">
        <v>59</v>
      </c>
      <c r="B70" s="90" t="s">
        <v>1398</v>
      </c>
      <c r="C70" s="109" t="s">
        <v>1399</v>
      </c>
      <c r="D70" s="110"/>
      <c r="E70" s="109">
        <v>0.34</v>
      </c>
      <c r="F70" s="109"/>
      <c r="G70" s="652"/>
      <c r="H70" s="652"/>
      <c r="I70" s="652"/>
      <c r="J70" s="652"/>
      <c r="K70" s="652"/>
      <c r="L70" s="652"/>
      <c r="M70" s="652"/>
      <c r="N70" s="652"/>
      <c r="O70" s="652"/>
      <c r="P70" s="109">
        <f t="shared" si="5"/>
        <v>0.34</v>
      </c>
      <c r="Q70" s="111">
        <f t="shared" si="4"/>
        <v>0.34</v>
      </c>
      <c r="R70" s="652" t="s">
        <v>4865</v>
      </c>
      <c r="S70" s="652"/>
      <c r="T70" s="652"/>
      <c r="U70" s="652"/>
      <c r="V70" s="652"/>
      <c r="W70" s="652"/>
      <c r="X70" s="652"/>
      <c r="Y70" s="109"/>
      <c r="Z70" s="87"/>
      <c r="AA70" s="88">
        <f t="shared" si="6"/>
        <v>0.34</v>
      </c>
    </row>
    <row r="71" spans="1:27" s="1" customFormat="1">
      <c r="A71" s="2823">
        <v>60</v>
      </c>
      <c r="B71" s="90" t="s">
        <v>1400</v>
      </c>
      <c r="C71" s="109" t="s">
        <v>1401</v>
      </c>
      <c r="D71" s="110"/>
      <c r="E71" s="109">
        <v>0.41</v>
      </c>
      <c r="F71" s="109"/>
      <c r="G71" s="652"/>
      <c r="H71" s="652"/>
      <c r="I71" s="652"/>
      <c r="J71" s="652"/>
      <c r="K71" s="652"/>
      <c r="L71" s="652"/>
      <c r="M71" s="652"/>
      <c r="N71" s="652"/>
      <c r="O71" s="652"/>
      <c r="P71" s="109">
        <f t="shared" si="5"/>
        <v>0.41</v>
      </c>
      <c r="Q71" s="111">
        <f t="shared" si="4"/>
        <v>0.41</v>
      </c>
      <c r="R71" s="652" t="s">
        <v>4865</v>
      </c>
      <c r="S71" s="652"/>
      <c r="T71" s="652"/>
      <c r="U71" s="652"/>
      <c r="V71" s="652"/>
      <c r="W71" s="652"/>
      <c r="X71" s="652"/>
      <c r="Y71" s="109"/>
      <c r="Z71" s="87"/>
      <c r="AA71" s="88">
        <f t="shared" si="6"/>
        <v>0.41</v>
      </c>
    </row>
    <row r="72" spans="1:27" s="1" customFormat="1">
      <c r="A72" s="2823">
        <v>61</v>
      </c>
      <c r="B72" s="90" t="s">
        <v>1402</v>
      </c>
      <c r="C72" s="109" t="s">
        <v>1403</v>
      </c>
      <c r="D72" s="110"/>
      <c r="E72" s="109">
        <v>0.39800000000000002</v>
      </c>
      <c r="F72" s="109"/>
      <c r="G72" s="652"/>
      <c r="H72" s="652"/>
      <c r="I72" s="652"/>
      <c r="J72" s="652"/>
      <c r="K72" s="652"/>
      <c r="L72" s="652"/>
      <c r="M72" s="652"/>
      <c r="N72" s="652"/>
      <c r="O72" s="652"/>
      <c r="P72" s="109">
        <f t="shared" si="5"/>
        <v>0.39800000000000002</v>
      </c>
      <c r="Q72" s="111">
        <f t="shared" si="4"/>
        <v>0.39800000000000002</v>
      </c>
      <c r="R72" s="652" t="s">
        <v>4865</v>
      </c>
      <c r="S72" s="652"/>
      <c r="T72" s="652"/>
      <c r="U72" s="652"/>
      <c r="V72" s="652"/>
      <c r="W72" s="652"/>
      <c r="X72" s="652"/>
      <c r="Y72" s="109"/>
      <c r="Z72" s="87"/>
      <c r="AA72" s="88">
        <f t="shared" si="6"/>
        <v>0.39800000000000002</v>
      </c>
    </row>
    <row r="73" spans="1:27" s="1" customFormat="1">
      <c r="A73" s="2823">
        <v>62</v>
      </c>
      <c r="B73" s="90" t="s">
        <v>1404</v>
      </c>
      <c r="C73" s="109" t="s">
        <v>1405</v>
      </c>
      <c r="D73" s="110"/>
      <c r="E73" s="109">
        <v>0.8</v>
      </c>
      <c r="F73" s="109"/>
      <c r="G73" s="652"/>
      <c r="H73" s="652"/>
      <c r="I73" s="652"/>
      <c r="J73" s="652"/>
      <c r="K73" s="652"/>
      <c r="L73" s="652"/>
      <c r="M73" s="652"/>
      <c r="N73" s="652"/>
      <c r="O73" s="652"/>
      <c r="P73" s="109">
        <f t="shared" si="5"/>
        <v>0.8</v>
      </c>
      <c r="Q73" s="111">
        <f t="shared" si="4"/>
        <v>0.8</v>
      </c>
      <c r="R73" s="652" t="s">
        <v>4865</v>
      </c>
      <c r="S73" s="652"/>
      <c r="T73" s="652"/>
      <c r="U73" s="652"/>
      <c r="V73" s="652"/>
      <c r="W73" s="652"/>
      <c r="X73" s="652"/>
      <c r="Y73" s="109"/>
      <c r="Z73" s="87"/>
      <c r="AA73" s="88">
        <f t="shared" si="6"/>
        <v>0.8</v>
      </c>
    </row>
    <row r="74" spans="1:27" s="1" customFormat="1" ht="25.5">
      <c r="A74" s="2823">
        <v>63</v>
      </c>
      <c r="B74" s="90" t="s">
        <v>1406</v>
      </c>
      <c r="C74" s="109" t="s">
        <v>1407</v>
      </c>
      <c r="D74" s="110"/>
      <c r="E74" s="109">
        <v>1.6419999999999999</v>
      </c>
      <c r="F74" s="109"/>
      <c r="G74" s="652"/>
      <c r="H74" s="652"/>
      <c r="I74" s="652"/>
      <c r="J74" s="652"/>
      <c r="K74" s="652"/>
      <c r="L74" s="652"/>
      <c r="M74" s="652"/>
      <c r="N74" s="652"/>
      <c r="O74" s="652"/>
      <c r="P74" s="109">
        <f t="shared" si="5"/>
        <v>1.6419999999999999</v>
      </c>
      <c r="Q74" s="111">
        <f t="shared" si="4"/>
        <v>1.6419999999999999</v>
      </c>
      <c r="R74" s="652" t="s">
        <v>4865</v>
      </c>
      <c r="S74" s="652"/>
      <c r="T74" s="652"/>
      <c r="U74" s="652"/>
      <c r="V74" s="652"/>
      <c r="W74" s="652"/>
      <c r="X74" s="652"/>
      <c r="Y74" s="109"/>
      <c r="Z74" s="87"/>
      <c r="AA74" s="88">
        <f t="shared" si="6"/>
        <v>1.6419999999999999</v>
      </c>
    </row>
    <row r="75" spans="1:27" s="1" customFormat="1">
      <c r="A75" s="2823">
        <v>64</v>
      </c>
      <c r="B75" s="90" t="s">
        <v>1408</v>
      </c>
      <c r="C75" s="109" t="s">
        <v>1409</v>
      </c>
      <c r="D75" s="110"/>
      <c r="E75" s="109">
        <v>1.1399999999999999</v>
      </c>
      <c r="F75" s="109"/>
      <c r="G75" s="652"/>
      <c r="H75" s="652"/>
      <c r="I75" s="652"/>
      <c r="J75" s="652"/>
      <c r="K75" s="652"/>
      <c r="L75" s="652"/>
      <c r="M75" s="652"/>
      <c r="N75" s="652"/>
      <c r="O75" s="652"/>
      <c r="P75" s="109">
        <f t="shared" si="5"/>
        <v>1.1399999999999999</v>
      </c>
      <c r="Q75" s="111">
        <f t="shared" si="4"/>
        <v>1.1399999999999999</v>
      </c>
      <c r="R75" s="652" t="s">
        <v>4865</v>
      </c>
      <c r="S75" s="652"/>
      <c r="T75" s="652"/>
      <c r="U75" s="652"/>
      <c r="V75" s="652"/>
      <c r="W75" s="652"/>
      <c r="X75" s="652"/>
      <c r="Y75" s="109"/>
      <c r="Z75" s="87"/>
      <c r="AA75" s="88">
        <f t="shared" si="6"/>
        <v>1.1399999999999999</v>
      </c>
    </row>
    <row r="76" spans="1:27" s="1" customFormat="1">
      <c r="A76" s="2823">
        <v>65</v>
      </c>
      <c r="B76" s="90" t="s">
        <v>1410</v>
      </c>
      <c r="C76" s="109" t="s">
        <v>1397</v>
      </c>
      <c r="D76" s="110"/>
      <c r="E76" s="109">
        <v>0.52</v>
      </c>
      <c r="F76" s="109"/>
      <c r="G76" s="652"/>
      <c r="H76" s="652"/>
      <c r="I76" s="652"/>
      <c r="J76" s="652"/>
      <c r="K76" s="652"/>
      <c r="L76" s="652"/>
      <c r="M76" s="652"/>
      <c r="N76" s="652"/>
      <c r="O76" s="652">
        <v>0.52</v>
      </c>
      <c r="P76" s="109"/>
      <c r="Q76" s="111">
        <f t="shared" si="4"/>
        <v>0</v>
      </c>
      <c r="R76" s="652" t="s">
        <v>4865</v>
      </c>
      <c r="S76" s="652"/>
      <c r="T76" s="652"/>
      <c r="U76" s="652"/>
      <c r="V76" s="652"/>
      <c r="W76" s="652"/>
      <c r="X76" s="652"/>
      <c r="Y76" s="109"/>
      <c r="Z76" s="87"/>
      <c r="AA76" s="88">
        <v>0.52</v>
      </c>
    </row>
    <row r="77" spans="1:27" s="1" customFormat="1">
      <c r="A77" s="2823">
        <v>66</v>
      </c>
      <c r="B77" s="90" t="s">
        <v>1411</v>
      </c>
      <c r="C77" s="109" t="s">
        <v>1412</v>
      </c>
      <c r="D77" s="110"/>
      <c r="E77" s="109">
        <v>0.80700000000000005</v>
      </c>
      <c r="F77" s="109"/>
      <c r="G77" s="652"/>
      <c r="H77" s="652"/>
      <c r="I77" s="652"/>
      <c r="J77" s="652"/>
      <c r="K77" s="652"/>
      <c r="L77" s="652"/>
      <c r="M77" s="652"/>
      <c r="N77" s="652"/>
      <c r="O77" s="652"/>
      <c r="P77" s="109">
        <f t="shared" si="5"/>
        <v>0.80700000000000005</v>
      </c>
      <c r="Q77" s="111">
        <f t="shared" si="4"/>
        <v>0.80700000000000005</v>
      </c>
      <c r="R77" s="652" t="s">
        <v>4865</v>
      </c>
      <c r="S77" s="652"/>
      <c r="T77" s="652"/>
      <c r="U77" s="652"/>
      <c r="V77" s="652"/>
      <c r="W77" s="652"/>
      <c r="X77" s="652"/>
      <c r="Y77" s="109"/>
      <c r="Z77" s="87"/>
      <c r="AA77" s="88">
        <f t="shared" si="6"/>
        <v>0.80700000000000005</v>
      </c>
    </row>
    <row r="78" spans="1:27" s="1" customFormat="1">
      <c r="A78" s="2823">
        <v>67</v>
      </c>
      <c r="B78" s="90" t="s">
        <v>1413</v>
      </c>
      <c r="C78" s="109" t="s">
        <v>1414</v>
      </c>
      <c r="D78" s="110"/>
      <c r="E78" s="111">
        <v>0.8</v>
      </c>
      <c r="F78" s="109"/>
      <c r="G78" s="652"/>
      <c r="H78" s="652"/>
      <c r="I78" s="652"/>
      <c r="J78" s="652"/>
      <c r="K78" s="652"/>
      <c r="L78" s="652"/>
      <c r="M78" s="652"/>
      <c r="N78" s="652"/>
      <c r="O78" s="652"/>
      <c r="P78" s="109">
        <f>E78</f>
        <v>0.8</v>
      </c>
      <c r="Q78" s="111">
        <f t="shared" si="4"/>
        <v>0.8</v>
      </c>
      <c r="R78" s="652" t="s">
        <v>4865</v>
      </c>
      <c r="S78" s="652"/>
      <c r="T78" s="652"/>
      <c r="U78" s="652"/>
      <c r="V78" s="652"/>
      <c r="W78" s="652"/>
      <c r="X78" s="652"/>
      <c r="Y78" s="109"/>
      <c r="Z78" s="87"/>
      <c r="AA78" s="88">
        <f t="shared" si="6"/>
        <v>0.8</v>
      </c>
    </row>
    <row r="79" spans="1:27" s="1" customFormat="1">
      <c r="A79" s="2823">
        <v>68</v>
      </c>
      <c r="B79" s="90" t="s">
        <v>1415</v>
      </c>
      <c r="C79" s="109" t="s">
        <v>1416</v>
      </c>
      <c r="D79" s="110"/>
      <c r="E79" s="109">
        <v>0.78300000000000003</v>
      </c>
      <c r="F79" s="2830">
        <v>0.29799999999999999</v>
      </c>
      <c r="G79" s="2831"/>
      <c r="H79" s="652"/>
      <c r="I79" s="652"/>
      <c r="J79" s="652"/>
      <c r="K79" s="652"/>
      <c r="L79" s="652">
        <v>0.29799999999999999</v>
      </c>
      <c r="M79" s="652"/>
      <c r="N79" s="652"/>
      <c r="O79" s="652"/>
      <c r="P79" s="109">
        <v>0.48499999999999999</v>
      </c>
      <c r="Q79" s="111">
        <f t="shared" si="4"/>
        <v>0.48499999999999999</v>
      </c>
      <c r="R79" s="652" t="s">
        <v>4865</v>
      </c>
      <c r="S79" s="652"/>
      <c r="T79" s="652"/>
      <c r="U79" s="652"/>
      <c r="V79" s="652"/>
      <c r="W79" s="652"/>
      <c r="X79" s="652"/>
      <c r="Y79" s="109"/>
      <c r="Z79" s="87"/>
      <c r="AA79" s="88">
        <v>0.78300000000000003</v>
      </c>
    </row>
    <row r="80" spans="1:27" s="1" customFormat="1" ht="25.5">
      <c r="A80" s="2823">
        <v>69</v>
      </c>
      <c r="B80" s="90" t="s">
        <v>1417</v>
      </c>
      <c r="C80" s="109" t="s">
        <v>1418</v>
      </c>
      <c r="D80" s="110"/>
      <c r="E80" s="109">
        <v>0.1</v>
      </c>
      <c r="F80" s="109"/>
      <c r="G80" s="652"/>
      <c r="H80" s="652"/>
      <c r="I80" s="652"/>
      <c r="J80" s="652"/>
      <c r="K80" s="652"/>
      <c r="L80" s="652"/>
      <c r="M80" s="652"/>
      <c r="N80" s="652"/>
      <c r="O80" s="652"/>
      <c r="P80" s="109">
        <f t="shared" ref="P80:P90" si="7">E80</f>
        <v>0.1</v>
      </c>
      <c r="Q80" s="111">
        <f t="shared" si="4"/>
        <v>0.1</v>
      </c>
      <c r="R80" s="652" t="s">
        <v>4865</v>
      </c>
      <c r="S80" s="652"/>
      <c r="T80" s="652"/>
      <c r="U80" s="652"/>
      <c r="V80" s="652"/>
      <c r="W80" s="652"/>
      <c r="X80" s="652"/>
      <c r="Y80" s="109"/>
      <c r="Z80" s="87"/>
      <c r="AA80" s="88">
        <f t="shared" si="6"/>
        <v>0.1</v>
      </c>
    </row>
    <row r="81" spans="1:27" s="1" customFormat="1" ht="25.5">
      <c r="A81" s="2823">
        <v>70</v>
      </c>
      <c r="B81" s="90" t="s">
        <v>1419</v>
      </c>
      <c r="C81" s="109" t="s">
        <v>1420</v>
      </c>
      <c r="D81" s="110"/>
      <c r="E81" s="109">
        <v>0.128</v>
      </c>
      <c r="F81" s="109">
        <v>0.128</v>
      </c>
      <c r="G81" s="652"/>
      <c r="H81" s="652"/>
      <c r="I81" s="652"/>
      <c r="J81" s="652"/>
      <c r="K81" s="1790">
        <f>E81</f>
        <v>0.128</v>
      </c>
      <c r="L81" s="652"/>
      <c r="M81" s="652"/>
      <c r="N81" s="652"/>
      <c r="O81" s="652"/>
      <c r="P81" s="109"/>
      <c r="Q81" s="111"/>
      <c r="R81" s="652" t="s">
        <v>4865</v>
      </c>
      <c r="S81" s="652"/>
      <c r="T81" s="652"/>
      <c r="U81" s="652"/>
      <c r="V81" s="652"/>
      <c r="W81" s="652"/>
      <c r="X81" s="652"/>
      <c r="Y81" s="109"/>
      <c r="Z81" s="87"/>
      <c r="AA81" s="88">
        <f>K81</f>
        <v>0.128</v>
      </c>
    </row>
    <row r="82" spans="1:27" s="1" customFormat="1">
      <c r="A82" s="2823">
        <v>71</v>
      </c>
      <c r="B82" s="90" t="s">
        <v>1421</v>
      </c>
      <c r="C82" s="109" t="s">
        <v>1422</v>
      </c>
      <c r="D82" s="110"/>
      <c r="E82" s="109">
        <v>0.17</v>
      </c>
      <c r="F82" s="109">
        <v>0.17</v>
      </c>
      <c r="G82" s="1790">
        <v>0.17</v>
      </c>
      <c r="H82" s="652"/>
      <c r="I82" s="652"/>
      <c r="J82" s="652"/>
      <c r="K82" s="652"/>
      <c r="L82" s="652"/>
      <c r="M82" s="652"/>
      <c r="N82" s="652"/>
      <c r="O82" s="652"/>
      <c r="P82" s="109"/>
      <c r="Q82" s="111"/>
      <c r="R82" s="652" t="s">
        <v>4865</v>
      </c>
      <c r="S82" s="652"/>
      <c r="T82" s="652"/>
      <c r="U82" s="652"/>
      <c r="V82" s="652"/>
      <c r="W82" s="652"/>
      <c r="X82" s="652"/>
      <c r="Y82" s="109"/>
      <c r="Z82" s="87"/>
      <c r="AA82" s="88">
        <f>G82</f>
        <v>0.17</v>
      </c>
    </row>
    <row r="83" spans="1:27" s="1" customFormat="1">
      <c r="A83" s="2823">
        <v>72</v>
      </c>
      <c r="B83" s="90" t="s">
        <v>1423</v>
      </c>
      <c r="C83" s="109" t="s">
        <v>1424</v>
      </c>
      <c r="D83" s="110"/>
      <c r="E83" s="109">
        <v>1.2</v>
      </c>
      <c r="F83" s="109"/>
      <c r="G83" s="1790"/>
      <c r="H83" s="652"/>
      <c r="I83" s="652"/>
      <c r="J83" s="652"/>
      <c r="K83" s="652"/>
      <c r="L83" s="652"/>
      <c r="M83" s="652"/>
      <c r="N83" s="652"/>
      <c r="O83" s="652"/>
      <c r="P83" s="109">
        <f t="shared" si="7"/>
        <v>1.2</v>
      </c>
      <c r="Q83" s="111">
        <f t="shared" si="4"/>
        <v>1.2</v>
      </c>
      <c r="R83" s="652"/>
      <c r="S83" s="652"/>
      <c r="T83" s="652"/>
      <c r="U83" s="652"/>
      <c r="V83" s="652"/>
      <c r="W83" s="652"/>
      <c r="X83" s="652"/>
      <c r="Y83" s="109"/>
      <c r="Z83" s="87"/>
      <c r="AA83" s="88">
        <f>Q83</f>
        <v>1.2</v>
      </c>
    </row>
    <row r="84" spans="1:27" s="1" customFormat="1" ht="25.5">
      <c r="A84" s="2823">
        <v>73</v>
      </c>
      <c r="B84" s="90" t="s">
        <v>1425</v>
      </c>
      <c r="C84" s="109" t="s">
        <v>1426</v>
      </c>
      <c r="D84" s="110"/>
      <c r="E84" s="109">
        <v>5</v>
      </c>
      <c r="F84" s="109"/>
      <c r="G84" s="1790"/>
      <c r="H84" s="652"/>
      <c r="I84" s="652"/>
      <c r="J84" s="652"/>
      <c r="K84" s="652"/>
      <c r="L84" s="652"/>
      <c r="M84" s="652"/>
      <c r="N84" s="652"/>
      <c r="O84" s="652"/>
      <c r="P84" s="109">
        <f t="shared" si="7"/>
        <v>5</v>
      </c>
      <c r="Q84" s="111">
        <f t="shared" si="4"/>
        <v>5</v>
      </c>
      <c r="R84" s="652" t="s">
        <v>4865</v>
      </c>
      <c r="S84" s="652"/>
      <c r="T84" s="652"/>
      <c r="U84" s="652"/>
      <c r="V84" s="652"/>
      <c r="W84" s="652"/>
      <c r="X84" s="652"/>
      <c r="Y84" s="109"/>
      <c r="Z84" s="87"/>
      <c r="AA84" s="88">
        <f>Q84</f>
        <v>5</v>
      </c>
    </row>
    <row r="85" spans="1:27" s="1" customFormat="1">
      <c r="A85" s="2823">
        <v>74</v>
      </c>
      <c r="B85" s="90" t="s">
        <v>1427</v>
      </c>
      <c r="C85" s="109" t="s">
        <v>1428</v>
      </c>
      <c r="D85" s="110"/>
      <c r="E85" s="109">
        <v>2.4260000000000002</v>
      </c>
      <c r="F85" s="109">
        <v>2.4260000000000002</v>
      </c>
      <c r="G85" s="1790">
        <v>2.4260000000000002</v>
      </c>
      <c r="H85" s="652"/>
      <c r="I85" s="652"/>
      <c r="J85" s="652"/>
      <c r="K85" s="652"/>
      <c r="L85" s="652"/>
      <c r="M85" s="652"/>
      <c r="N85" s="652"/>
      <c r="O85" s="652"/>
      <c r="P85" s="109"/>
      <c r="Q85" s="111">
        <v>2.4260000000000002</v>
      </c>
      <c r="R85" s="652" t="s">
        <v>4865</v>
      </c>
      <c r="S85" s="652"/>
      <c r="T85" s="652"/>
      <c r="U85" s="652"/>
      <c r="V85" s="652"/>
      <c r="W85" s="652"/>
      <c r="X85" s="652"/>
      <c r="Y85" s="109"/>
      <c r="Z85" s="87"/>
      <c r="AA85" s="88">
        <f>G85</f>
        <v>2.4260000000000002</v>
      </c>
    </row>
    <row r="86" spans="1:27" s="1" customFormat="1">
      <c r="A86" s="2823">
        <v>75</v>
      </c>
      <c r="B86" s="90" t="s">
        <v>1429</v>
      </c>
      <c r="C86" s="109" t="s">
        <v>1430</v>
      </c>
      <c r="D86" s="110"/>
      <c r="E86" s="109">
        <v>0.63900000000000001</v>
      </c>
      <c r="F86" s="109"/>
      <c r="G86" s="652"/>
      <c r="H86" s="652"/>
      <c r="I86" s="652"/>
      <c r="J86" s="652"/>
      <c r="K86" s="652"/>
      <c r="L86" s="652"/>
      <c r="M86" s="652"/>
      <c r="N86" s="652"/>
      <c r="O86" s="652"/>
      <c r="P86" s="109">
        <f t="shared" si="7"/>
        <v>0.63900000000000001</v>
      </c>
      <c r="Q86" s="111">
        <f t="shared" si="4"/>
        <v>0.63900000000000001</v>
      </c>
      <c r="R86" s="652" t="s">
        <v>4865</v>
      </c>
      <c r="S86" s="652"/>
      <c r="T86" s="652"/>
      <c r="U86" s="652"/>
      <c r="V86" s="652"/>
      <c r="W86" s="652"/>
      <c r="X86" s="652"/>
      <c r="Y86" s="109"/>
      <c r="Z86" s="87"/>
      <c r="AA86" s="88">
        <f>Q86</f>
        <v>0.63900000000000001</v>
      </c>
    </row>
    <row r="87" spans="1:27" s="1" customFormat="1">
      <c r="A87" s="2823">
        <v>76</v>
      </c>
      <c r="B87" s="90" t="s">
        <v>1431</v>
      </c>
      <c r="C87" s="109" t="s">
        <v>1432</v>
      </c>
      <c r="D87" s="110"/>
      <c r="E87" s="109">
        <v>0.89</v>
      </c>
      <c r="F87" s="109"/>
      <c r="G87" s="652"/>
      <c r="H87" s="652"/>
      <c r="I87" s="652"/>
      <c r="J87" s="652"/>
      <c r="K87" s="652"/>
      <c r="L87" s="652"/>
      <c r="M87" s="652"/>
      <c r="N87" s="652"/>
      <c r="O87" s="652"/>
      <c r="P87" s="109">
        <f t="shared" si="7"/>
        <v>0.89</v>
      </c>
      <c r="Q87" s="111">
        <f t="shared" si="4"/>
        <v>0.89</v>
      </c>
      <c r="R87" s="652" t="s">
        <v>4865</v>
      </c>
      <c r="S87" s="652"/>
      <c r="T87" s="652"/>
      <c r="U87" s="652"/>
      <c r="V87" s="652"/>
      <c r="W87" s="652"/>
      <c r="X87" s="652"/>
      <c r="Y87" s="109"/>
      <c r="Z87" s="87"/>
      <c r="AA87" s="88">
        <f t="shared" ref="AA87:AA90" si="8">Q87</f>
        <v>0.89</v>
      </c>
    </row>
    <row r="88" spans="1:27" s="1" customFormat="1" ht="25.5">
      <c r="A88" s="2823">
        <v>77</v>
      </c>
      <c r="B88" s="90" t="s">
        <v>1433</v>
      </c>
      <c r="C88" s="109" t="s">
        <v>1434</v>
      </c>
      <c r="D88" s="110"/>
      <c r="E88" s="109">
        <v>0.747</v>
      </c>
      <c r="F88" s="109"/>
      <c r="G88" s="652"/>
      <c r="H88" s="652"/>
      <c r="I88" s="652"/>
      <c r="J88" s="652"/>
      <c r="K88" s="652"/>
      <c r="L88" s="652"/>
      <c r="M88" s="652"/>
      <c r="N88" s="652"/>
      <c r="O88" s="652"/>
      <c r="P88" s="109">
        <f t="shared" si="7"/>
        <v>0.747</v>
      </c>
      <c r="Q88" s="111">
        <f t="shared" si="4"/>
        <v>0.747</v>
      </c>
      <c r="R88" s="652" t="s">
        <v>4865</v>
      </c>
      <c r="S88" s="652"/>
      <c r="T88" s="652"/>
      <c r="U88" s="652"/>
      <c r="V88" s="652"/>
      <c r="W88" s="652"/>
      <c r="X88" s="652"/>
      <c r="Y88" s="109"/>
      <c r="Z88" s="87"/>
      <c r="AA88" s="88">
        <f t="shared" si="8"/>
        <v>0.747</v>
      </c>
    </row>
    <row r="89" spans="1:27" s="1" customFormat="1">
      <c r="A89" s="2825">
        <v>78</v>
      </c>
      <c r="B89" s="90" t="s">
        <v>1435</v>
      </c>
      <c r="C89" s="109" t="s">
        <v>1436</v>
      </c>
      <c r="D89" s="110"/>
      <c r="E89" s="109">
        <v>0.5</v>
      </c>
      <c r="F89" s="109"/>
      <c r="G89" s="652"/>
      <c r="H89" s="652"/>
      <c r="I89" s="652"/>
      <c r="J89" s="652"/>
      <c r="K89" s="652"/>
      <c r="L89" s="652"/>
      <c r="M89" s="652"/>
      <c r="N89" s="652"/>
      <c r="O89" s="652"/>
      <c r="P89" s="109">
        <f t="shared" si="7"/>
        <v>0.5</v>
      </c>
      <c r="Q89" s="111">
        <f t="shared" si="4"/>
        <v>0.5</v>
      </c>
      <c r="R89" s="652"/>
      <c r="S89" s="652"/>
      <c r="T89" s="652"/>
      <c r="U89" s="652"/>
      <c r="V89" s="652"/>
      <c r="W89" s="652"/>
      <c r="X89" s="652"/>
      <c r="Y89" s="109"/>
      <c r="Z89" s="87"/>
      <c r="AA89" s="88">
        <f t="shared" si="8"/>
        <v>0.5</v>
      </c>
    </row>
    <row r="90" spans="1:27" s="421" customFormat="1" ht="27" customHeight="1">
      <c r="A90" s="2823">
        <v>79</v>
      </c>
      <c r="B90" s="2349" t="s">
        <v>1437</v>
      </c>
      <c r="C90" s="2350" t="s">
        <v>1438</v>
      </c>
      <c r="D90" s="2352"/>
      <c r="E90" s="2350">
        <v>2.3849999999999998</v>
      </c>
      <c r="F90" s="2350"/>
      <c r="G90" s="2276"/>
      <c r="H90" s="2276"/>
      <c r="I90" s="2276"/>
      <c r="J90" s="2276"/>
      <c r="K90" s="2276"/>
      <c r="L90" s="2276"/>
      <c r="M90" s="2276"/>
      <c r="N90" s="2276"/>
      <c r="O90" s="2276"/>
      <c r="P90" s="2350">
        <f t="shared" si="7"/>
        <v>2.3849999999999998</v>
      </c>
      <c r="Q90" s="2362">
        <f t="shared" si="4"/>
        <v>2.3849999999999998</v>
      </c>
      <c r="R90" s="2276" t="s">
        <v>4865</v>
      </c>
      <c r="S90" s="2276"/>
      <c r="T90" s="2276"/>
      <c r="U90" s="2276"/>
      <c r="V90" s="2276"/>
      <c r="W90" s="2276"/>
      <c r="X90" s="2276"/>
      <c r="Y90" s="2350"/>
      <c r="Z90" s="727"/>
      <c r="AA90" s="88">
        <f t="shared" si="8"/>
        <v>2.3849999999999998</v>
      </c>
    </row>
    <row r="91" spans="1:27" s="421" customFormat="1" ht="26.25" customHeight="1">
      <c r="A91" s="2823"/>
      <c r="B91" s="2829"/>
      <c r="C91" s="2675"/>
      <c r="D91" s="2827"/>
      <c r="E91" s="2675">
        <f>SUM(E64:E90)</f>
        <v>27.097999999999999</v>
      </c>
      <c r="F91" s="2675">
        <f>SUM(F64:F90)</f>
        <v>6.3400000000000007</v>
      </c>
      <c r="G91" s="2675">
        <f t="shared" ref="G91:AA91" si="9">SUM(G64:G90)</f>
        <v>5.9140000000000006</v>
      </c>
      <c r="H91" s="2675">
        <f t="shared" si="9"/>
        <v>0</v>
      </c>
      <c r="I91" s="2675">
        <f t="shared" si="9"/>
        <v>0</v>
      </c>
      <c r="J91" s="2675">
        <f t="shared" si="9"/>
        <v>0</v>
      </c>
      <c r="K91" s="2675">
        <f t="shared" si="9"/>
        <v>0.128</v>
      </c>
      <c r="L91" s="2675">
        <f t="shared" si="9"/>
        <v>0.29799999999999999</v>
      </c>
      <c r="M91" s="2675">
        <f t="shared" si="9"/>
        <v>0</v>
      </c>
      <c r="N91" s="2675">
        <f t="shared" si="9"/>
        <v>0</v>
      </c>
      <c r="O91" s="2675">
        <f t="shared" si="9"/>
        <v>0.52</v>
      </c>
      <c r="P91" s="2675">
        <f t="shared" si="9"/>
        <v>20.238</v>
      </c>
      <c r="Q91" s="2675">
        <f t="shared" si="9"/>
        <v>25.673000000000002</v>
      </c>
      <c r="R91" s="2675">
        <f t="shared" si="9"/>
        <v>0</v>
      </c>
      <c r="S91" s="2675">
        <f t="shared" si="9"/>
        <v>0</v>
      </c>
      <c r="T91" s="2675">
        <f t="shared" si="9"/>
        <v>0</v>
      </c>
      <c r="U91" s="2675">
        <f t="shared" si="9"/>
        <v>0</v>
      </c>
      <c r="V91" s="2675">
        <f t="shared" si="9"/>
        <v>0</v>
      </c>
      <c r="W91" s="2675">
        <f t="shared" si="9"/>
        <v>0</v>
      </c>
      <c r="X91" s="2675">
        <f t="shared" si="9"/>
        <v>0</v>
      </c>
      <c r="Y91" s="2675">
        <f t="shared" si="9"/>
        <v>3.0090000000000003</v>
      </c>
      <c r="Z91" s="2675">
        <f t="shared" si="9"/>
        <v>0</v>
      </c>
      <c r="AA91" s="2675">
        <f t="shared" si="9"/>
        <v>24.089000000000006</v>
      </c>
    </row>
    <row r="92" spans="1:27" s="1" customFormat="1" ht="24" customHeight="1">
      <c r="A92" s="3244" t="s">
        <v>21899</v>
      </c>
      <c r="B92" s="3245"/>
      <c r="C92" s="3245"/>
      <c r="D92" s="3245"/>
      <c r="E92" s="3245"/>
      <c r="F92" s="3245"/>
      <c r="G92" s="3245"/>
      <c r="H92" s="3245"/>
      <c r="I92" s="3245"/>
      <c r="J92" s="3245"/>
      <c r="K92" s="3245"/>
      <c r="L92" s="3245"/>
      <c r="M92" s="3245"/>
      <c r="N92" s="3245"/>
      <c r="O92" s="3245"/>
      <c r="P92" s="3245"/>
      <c r="Q92" s="3245"/>
      <c r="R92" s="3245"/>
      <c r="S92" s="3245"/>
      <c r="T92" s="3245"/>
      <c r="U92" s="3245"/>
      <c r="V92" s="3245"/>
      <c r="W92" s="3245"/>
      <c r="X92" s="3245"/>
      <c r="Y92" s="3245"/>
      <c r="Z92" s="3245"/>
      <c r="AA92" s="3245"/>
    </row>
    <row r="93" spans="1:27" s="1" customFormat="1" ht="25.5">
      <c r="A93" s="2353">
        <v>80</v>
      </c>
      <c r="B93" s="90" t="s">
        <v>1439</v>
      </c>
      <c r="C93" s="91" t="s">
        <v>1440</v>
      </c>
      <c r="D93" s="2354"/>
      <c r="E93" s="91">
        <v>0.48</v>
      </c>
      <c r="F93" s="91"/>
      <c r="G93" s="91"/>
      <c r="H93" s="2354"/>
      <c r="I93" s="2354"/>
      <c r="J93" s="2354"/>
      <c r="K93" s="91"/>
      <c r="L93" s="2354"/>
      <c r="M93" s="2354"/>
      <c r="N93" s="2354"/>
      <c r="O93" s="2354"/>
      <c r="P93" s="91">
        <f>E93</f>
        <v>0.48</v>
      </c>
      <c r="Q93" s="2364">
        <f>P93</f>
        <v>0.48</v>
      </c>
      <c r="R93" s="2354" t="s">
        <v>4865</v>
      </c>
      <c r="S93" s="2354"/>
      <c r="T93" s="2354"/>
      <c r="U93" s="2354"/>
      <c r="V93" s="2354"/>
      <c r="W93" s="2354"/>
      <c r="X93" s="2354"/>
      <c r="Y93" s="2354"/>
      <c r="Z93" s="2354"/>
      <c r="AA93" s="2355">
        <f>E93</f>
        <v>0.48</v>
      </c>
    </row>
    <row r="94" spans="1:27" s="1" customFormat="1" ht="25.5">
      <c r="A94" s="2353">
        <v>81</v>
      </c>
      <c r="B94" s="90" t="s">
        <v>1441</v>
      </c>
      <c r="C94" s="91" t="s">
        <v>1442</v>
      </c>
      <c r="D94" s="2356"/>
      <c r="E94" s="91">
        <v>5.2999999999999999E-2</v>
      </c>
      <c r="F94" s="91"/>
      <c r="G94" s="91"/>
      <c r="H94" s="2356"/>
      <c r="I94" s="2357"/>
      <c r="J94" s="2357"/>
      <c r="K94" s="91"/>
      <c r="L94" s="2357"/>
      <c r="M94" s="2357"/>
      <c r="N94" s="2357"/>
      <c r="O94" s="2357"/>
      <c r="P94" s="91">
        <f t="shared" ref="P94:P157" si="10">E94</f>
        <v>5.2999999999999999E-2</v>
      </c>
      <c r="Q94" s="2364">
        <f t="shared" ref="Q94:Q157" si="11">P94</f>
        <v>5.2999999999999999E-2</v>
      </c>
      <c r="R94" s="2" t="s">
        <v>4865</v>
      </c>
      <c r="S94" s="2"/>
      <c r="T94" s="2"/>
      <c r="U94" s="2"/>
      <c r="V94" s="2"/>
      <c r="W94" s="2"/>
      <c r="X94" s="2"/>
      <c r="Y94" s="2"/>
      <c r="Z94" s="2"/>
      <c r="AA94" s="2355">
        <f t="shared" ref="AA94:AA157" si="12">E94</f>
        <v>5.2999999999999999E-2</v>
      </c>
    </row>
    <row r="95" spans="1:27" s="1" customFormat="1" ht="25.5">
      <c r="A95" s="2353">
        <v>82</v>
      </c>
      <c r="B95" s="90" t="s">
        <v>1443</v>
      </c>
      <c r="C95" s="91" t="s">
        <v>1444</v>
      </c>
      <c r="D95" s="2"/>
      <c r="E95" s="91">
        <v>2.6560000000000001</v>
      </c>
      <c r="F95" s="91"/>
      <c r="G95" s="91"/>
      <c r="H95" s="2"/>
      <c r="I95" s="2"/>
      <c r="J95" s="2"/>
      <c r="K95" s="91"/>
      <c r="L95" s="2"/>
      <c r="M95" s="2"/>
      <c r="N95" s="2"/>
      <c r="O95" s="2"/>
      <c r="P95" s="91">
        <f t="shared" si="10"/>
        <v>2.6560000000000001</v>
      </c>
      <c r="Q95" s="2364">
        <f t="shared" si="11"/>
        <v>2.6560000000000001</v>
      </c>
      <c r="R95" s="2" t="s">
        <v>4865</v>
      </c>
      <c r="S95" s="2"/>
      <c r="T95" s="2"/>
      <c r="U95" s="2"/>
      <c r="V95" s="2"/>
      <c r="W95" s="2"/>
      <c r="X95" s="2"/>
      <c r="Y95" s="2"/>
      <c r="Z95" s="2"/>
      <c r="AA95" s="2355">
        <f t="shared" si="12"/>
        <v>2.6560000000000001</v>
      </c>
    </row>
    <row r="96" spans="1:27" s="1" customFormat="1" ht="25.5">
      <c r="A96" s="2353">
        <v>83</v>
      </c>
      <c r="B96" s="90" t="s">
        <v>1445</v>
      </c>
      <c r="C96" s="91" t="s">
        <v>1446</v>
      </c>
      <c r="D96" s="2"/>
      <c r="E96" s="91">
        <v>0.3</v>
      </c>
      <c r="F96" s="91"/>
      <c r="G96" s="91"/>
      <c r="H96" s="2"/>
      <c r="I96" s="2"/>
      <c r="J96" s="2"/>
      <c r="K96" s="91"/>
      <c r="L96" s="2"/>
      <c r="M96" s="2"/>
      <c r="N96" s="2"/>
      <c r="O96" s="2"/>
      <c r="P96" s="91">
        <f t="shared" si="10"/>
        <v>0.3</v>
      </c>
      <c r="Q96" s="2364">
        <f t="shared" si="11"/>
        <v>0.3</v>
      </c>
      <c r="R96" s="2" t="s">
        <v>4865</v>
      </c>
      <c r="S96" s="2"/>
      <c r="T96" s="2"/>
      <c r="U96" s="2"/>
      <c r="V96" s="2"/>
      <c r="W96" s="2"/>
      <c r="X96" s="2"/>
      <c r="Y96" s="2"/>
      <c r="Z96" s="2"/>
      <c r="AA96" s="2355">
        <f t="shared" si="12"/>
        <v>0.3</v>
      </c>
    </row>
    <row r="97" spans="1:27" s="1" customFormat="1">
      <c r="A97" s="2353">
        <v>84</v>
      </c>
      <c r="B97" s="90" t="s">
        <v>1447</v>
      </c>
      <c r="C97" s="91" t="s">
        <v>1448</v>
      </c>
      <c r="D97" s="2"/>
      <c r="E97" s="91">
        <v>0.3</v>
      </c>
      <c r="F97" s="91"/>
      <c r="G97" s="91"/>
      <c r="H97" s="2"/>
      <c r="I97" s="2"/>
      <c r="J97" s="2"/>
      <c r="K97" s="91"/>
      <c r="L97" s="2"/>
      <c r="M97" s="2"/>
      <c r="N97" s="2"/>
      <c r="O97" s="2"/>
      <c r="P97" s="91">
        <f t="shared" si="10"/>
        <v>0.3</v>
      </c>
      <c r="Q97" s="2364">
        <f t="shared" si="11"/>
        <v>0.3</v>
      </c>
      <c r="R97" s="2" t="s">
        <v>4865</v>
      </c>
      <c r="S97" s="2"/>
      <c r="T97" s="2"/>
      <c r="U97" s="2"/>
      <c r="V97" s="2"/>
      <c r="W97" s="2"/>
      <c r="X97" s="2"/>
      <c r="Y97" s="2"/>
      <c r="Z97" s="2"/>
      <c r="AA97" s="2355">
        <f t="shared" si="12"/>
        <v>0.3</v>
      </c>
    </row>
    <row r="98" spans="1:27" s="1" customFormat="1" ht="25.5">
      <c r="A98" s="2353">
        <v>85</v>
      </c>
      <c r="B98" s="90" t="s">
        <v>1449</v>
      </c>
      <c r="C98" s="91" t="s">
        <v>1450</v>
      </c>
      <c r="D98" s="2356"/>
      <c r="E98" s="91">
        <v>1.1000000000000001</v>
      </c>
      <c r="F98" s="91"/>
      <c r="G98" s="91"/>
      <c r="H98" s="2358"/>
      <c r="I98" s="1027"/>
      <c r="J98" s="1027"/>
      <c r="K98" s="91"/>
      <c r="L98" s="2"/>
      <c r="M98" s="2"/>
      <c r="N98" s="2"/>
      <c r="O98" s="2"/>
      <c r="P98" s="91">
        <f t="shared" si="10"/>
        <v>1.1000000000000001</v>
      </c>
      <c r="Q98" s="2364">
        <f t="shared" si="11"/>
        <v>1.1000000000000001</v>
      </c>
      <c r="R98" s="2" t="s">
        <v>4865</v>
      </c>
      <c r="S98" s="2"/>
      <c r="T98" s="2"/>
      <c r="U98" s="2"/>
      <c r="V98" s="2"/>
      <c r="W98" s="2"/>
      <c r="X98" s="2"/>
      <c r="Y98" s="2"/>
      <c r="Z98" s="2"/>
      <c r="AA98" s="2355">
        <f t="shared" si="12"/>
        <v>1.1000000000000001</v>
      </c>
    </row>
    <row r="99" spans="1:27" s="1" customFormat="1" ht="25.5">
      <c r="A99" s="2353">
        <v>86</v>
      </c>
      <c r="B99" s="90" t="s">
        <v>1451</v>
      </c>
      <c r="C99" s="91" t="s">
        <v>1452</v>
      </c>
      <c r="D99" s="2"/>
      <c r="E99" s="91">
        <v>0.27</v>
      </c>
      <c r="F99" s="91"/>
      <c r="G99" s="91"/>
      <c r="H99" s="2"/>
      <c r="I99" s="2"/>
      <c r="J99" s="2"/>
      <c r="K99" s="91"/>
      <c r="L99" s="2"/>
      <c r="M99" s="2"/>
      <c r="N99" s="2"/>
      <c r="O99" s="2"/>
      <c r="P99" s="91">
        <f t="shared" si="10"/>
        <v>0.27</v>
      </c>
      <c r="Q99" s="2364">
        <f t="shared" si="11"/>
        <v>0.27</v>
      </c>
      <c r="R99" s="2" t="s">
        <v>4865</v>
      </c>
      <c r="S99" s="2"/>
      <c r="T99" s="2"/>
      <c r="U99" s="2"/>
      <c r="V99" s="2"/>
      <c r="W99" s="2"/>
      <c r="X99" s="2"/>
      <c r="Y99" s="2"/>
      <c r="Z99" s="2"/>
      <c r="AA99" s="2355">
        <f t="shared" si="12"/>
        <v>0.27</v>
      </c>
    </row>
    <row r="100" spans="1:27" s="1" customFormat="1" ht="25.5">
      <c r="A100" s="2353">
        <v>87</v>
      </c>
      <c r="B100" s="90" t="s">
        <v>1453</v>
      </c>
      <c r="C100" s="91" t="s">
        <v>1454</v>
      </c>
      <c r="D100" s="2"/>
      <c r="E100" s="91">
        <v>0.39</v>
      </c>
      <c r="F100" s="91"/>
      <c r="G100" s="91"/>
      <c r="H100" s="2"/>
      <c r="I100" s="2"/>
      <c r="J100" s="2"/>
      <c r="K100" s="91"/>
      <c r="L100" s="2"/>
      <c r="M100" s="2"/>
      <c r="N100" s="2"/>
      <c r="O100" s="2"/>
      <c r="P100" s="91">
        <f t="shared" si="10"/>
        <v>0.39</v>
      </c>
      <c r="Q100" s="2364">
        <f t="shared" si="11"/>
        <v>0.39</v>
      </c>
      <c r="R100" s="2" t="s">
        <v>4865</v>
      </c>
      <c r="S100" s="2"/>
      <c r="T100" s="2"/>
      <c r="U100" s="2"/>
      <c r="V100" s="2"/>
      <c r="W100" s="2"/>
      <c r="X100" s="2"/>
      <c r="Y100" s="2"/>
      <c r="Z100" s="2"/>
      <c r="AA100" s="2355">
        <f t="shared" si="12"/>
        <v>0.39</v>
      </c>
    </row>
    <row r="101" spans="1:27" s="1" customFormat="1" ht="25.5">
      <c r="A101" s="2353">
        <v>88</v>
      </c>
      <c r="B101" s="90" t="s">
        <v>1455</v>
      </c>
      <c r="C101" s="91" t="s">
        <v>1456</v>
      </c>
      <c r="D101" s="2"/>
      <c r="E101" s="91">
        <v>1.482</v>
      </c>
      <c r="F101" s="91"/>
      <c r="G101" s="91"/>
      <c r="H101" s="2"/>
      <c r="I101" s="2"/>
      <c r="J101" s="2"/>
      <c r="K101" s="91"/>
      <c r="L101" s="2"/>
      <c r="M101" s="2"/>
      <c r="N101" s="2"/>
      <c r="O101" s="2"/>
      <c r="P101" s="91">
        <f t="shared" si="10"/>
        <v>1.482</v>
      </c>
      <c r="Q101" s="2364">
        <f t="shared" si="11"/>
        <v>1.482</v>
      </c>
      <c r="R101" s="2"/>
      <c r="S101" s="2"/>
      <c r="T101" s="2"/>
      <c r="U101" s="2"/>
      <c r="V101" s="2"/>
      <c r="W101" s="2"/>
      <c r="X101" s="2"/>
      <c r="Y101" s="2"/>
      <c r="Z101" s="2"/>
      <c r="AA101" s="2355">
        <f t="shared" si="12"/>
        <v>1.482</v>
      </c>
    </row>
    <row r="102" spans="1:27" s="1" customFormat="1" ht="25.5">
      <c r="A102" s="2353">
        <v>89</v>
      </c>
      <c r="B102" s="90" t="s">
        <v>1457</v>
      </c>
      <c r="C102" s="91" t="s">
        <v>1458</v>
      </c>
      <c r="D102" s="2"/>
      <c r="E102" s="91">
        <v>0.95</v>
      </c>
      <c r="F102" s="91"/>
      <c r="G102" s="91"/>
      <c r="H102" s="2"/>
      <c r="I102" s="2"/>
      <c r="J102" s="2"/>
      <c r="K102" s="91"/>
      <c r="L102" s="2"/>
      <c r="M102" s="2"/>
      <c r="N102" s="2"/>
      <c r="O102" s="2"/>
      <c r="P102" s="91">
        <f t="shared" si="10"/>
        <v>0.95</v>
      </c>
      <c r="Q102" s="2364">
        <f t="shared" si="11"/>
        <v>0.95</v>
      </c>
      <c r="R102" s="2"/>
      <c r="S102" s="2"/>
      <c r="T102" s="2"/>
      <c r="U102" s="2"/>
      <c r="V102" s="2"/>
      <c r="W102" s="2"/>
      <c r="X102" s="2"/>
      <c r="Y102" s="2"/>
      <c r="Z102" s="2"/>
      <c r="AA102" s="2355">
        <f t="shared" si="12"/>
        <v>0.95</v>
      </c>
    </row>
    <row r="103" spans="1:27" s="1" customFormat="1" ht="25.5">
      <c r="A103" s="2353">
        <v>90</v>
      </c>
      <c r="B103" s="90" t="s">
        <v>21900</v>
      </c>
      <c r="C103" s="91" t="s">
        <v>1459</v>
      </c>
      <c r="D103" s="2"/>
      <c r="E103" s="91">
        <v>1.4319999999999999</v>
      </c>
      <c r="F103" s="91"/>
      <c r="G103" s="91"/>
      <c r="H103" s="2"/>
      <c r="I103" s="2"/>
      <c r="J103" s="2"/>
      <c r="K103" s="91"/>
      <c r="L103" s="2"/>
      <c r="M103" s="2"/>
      <c r="N103" s="2"/>
      <c r="O103" s="2"/>
      <c r="P103" s="91">
        <f t="shared" si="10"/>
        <v>1.4319999999999999</v>
      </c>
      <c r="Q103" s="2364">
        <f t="shared" si="11"/>
        <v>1.4319999999999999</v>
      </c>
      <c r="R103" s="2" t="s">
        <v>4865</v>
      </c>
      <c r="S103" s="2"/>
      <c r="T103" s="2"/>
      <c r="U103" s="2"/>
      <c r="V103" s="2"/>
      <c r="W103" s="2"/>
      <c r="X103" s="2"/>
      <c r="Y103" s="2"/>
      <c r="Z103" s="2"/>
      <c r="AA103" s="2355">
        <f t="shared" si="12"/>
        <v>1.4319999999999999</v>
      </c>
    </row>
    <row r="104" spans="1:27" s="1" customFormat="1" ht="25.5">
      <c r="A104" s="2353">
        <v>91</v>
      </c>
      <c r="B104" s="90" t="s">
        <v>1460</v>
      </c>
      <c r="C104" s="91" t="s">
        <v>1461</v>
      </c>
      <c r="D104" s="2"/>
      <c r="E104" s="91">
        <v>2.1309999999999998</v>
      </c>
      <c r="F104" s="91"/>
      <c r="G104" s="91"/>
      <c r="H104" s="2"/>
      <c r="I104" s="2"/>
      <c r="J104" s="2"/>
      <c r="K104" s="91"/>
      <c r="L104" s="2"/>
      <c r="M104" s="2"/>
      <c r="N104" s="2"/>
      <c r="O104" s="2"/>
      <c r="P104" s="91">
        <f t="shared" si="10"/>
        <v>2.1309999999999998</v>
      </c>
      <c r="Q104" s="2364">
        <f t="shared" si="11"/>
        <v>2.1309999999999998</v>
      </c>
      <c r="R104" s="2" t="s">
        <v>4865</v>
      </c>
      <c r="S104" s="2"/>
      <c r="T104" s="2"/>
      <c r="U104" s="2"/>
      <c r="V104" s="2"/>
      <c r="W104" s="2"/>
      <c r="X104" s="2"/>
      <c r="Y104" s="2"/>
      <c r="Z104" s="2"/>
      <c r="AA104" s="2355">
        <f t="shared" si="12"/>
        <v>2.1309999999999998</v>
      </c>
    </row>
    <row r="105" spans="1:27" s="1" customFormat="1" ht="25.5">
      <c r="A105" s="2353">
        <v>92</v>
      </c>
      <c r="B105" s="90" t="s">
        <v>1462</v>
      </c>
      <c r="C105" s="91" t="s">
        <v>1463</v>
      </c>
      <c r="D105" s="2"/>
      <c r="E105" s="91">
        <v>0.52</v>
      </c>
      <c r="F105" s="91"/>
      <c r="G105" s="91"/>
      <c r="H105" s="2"/>
      <c r="I105" s="2"/>
      <c r="J105" s="2"/>
      <c r="K105" s="91"/>
      <c r="L105" s="2"/>
      <c r="M105" s="2"/>
      <c r="N105" s="2"/>
      <c r="O105" s="2"/>
      <c r="P105" s="91">
        <f t="shared" si="10"/>
        <v>0.52</v>
      </c>
      <c r="Q105" s="2364">
        <f t="shared" si="11"/>
        <v>0.52</v>
      </c>
      <c r="R105" s="2" t="s">
        <v>4865</v>
      </c>
      <c r="S105" s="2"/>
      <c r="T105" s="2"/>
      <c r="U105" s="2"/>
      <c r="V105" s="2"/>
      <c r="W105" s="2"/>
      <c r="X105" s="2"/>
      <c r="Y105" s="2"/>
      <c r="Z105" s="2"/>
      <c r="AA105" s="2355">
        <f t="shared" si="12"/>
        <v>0.52</v>
      </c>
    </row>
    <row r="106" spans="1:27" s="1" customFormat="1" ht="25.5">
      <c r="A106" s="2353">
        <v>93</v>
      </c>
      <c r="B106" s="90" t="s">
        <v>1464</v>
      </c>
      <c r="C106" s="91" t="s">
        <v>1465</v>
      </c>
      <c r="D106" s="2"/>
      <c r="E106" s="91">
        <v>1.5</v>
      </c>
      <c r="F106" s="91"/>
      <c r="G106" s="91"/>
      <c r="H106" s="2"/>
      <c r="I106" s="2"/>
      <c r="J106" s="2"/>
      <c r="K106" s="91"/>
      <c r="L106" s="2"/>
      <c r="M106" s="2"/>
      <c r="N106" s="2"/>
      <c r="O106" s="2"/>
      <c r="P106" s="91">
        <f t="shared" si="10"/>
        <v>1.5</v>
      </c>
      <c r="Q106" s="2364">
        <f t="shared" si="11"/>
        <v>1.5</v>
      </c>
      <c r="R106" s="2" t="s">
        <v>4865</v>
      </c>
      <c r="S106" s="2"/>
      <c r="T106" s="2"/>
      <c r="U106" s="2"/>
      <c r="V106" s="2"/>
      <c r="W106" s="2"/>
      <c r="X106" s="2"/>
      <c r="Y106" s="2"/>
      <c r="Z106" s="2"/>
      <c r="AA106" s="2355">
        <f t="shared" si="12"/>
        <v>1.5</v>
      </c>
    </row>
    <row r="107" spans="1:27" s="1" customFormat="1" ht="25.5">
      <c r="A107" s="2353">
        <v>94</v>
      </c>
      <c r="B107" s="90" t="s">
        <v>1466</v>
      </c>
      <c r="C107" s="91" t="s">
        <v>1467</v>
      </c>
      <c r="D107" s="2"/>
      <c r="E107" s="91">
        <v>1.6</v>
      </c>
      <c r="F107" s="91"/>
      <c r="G107" s="91"/>
      <c r="H107" s="2"/>
      <c r="I107" s="2"/>
      <c r="J107" s="2"/>
      <c r="K107" s="91"/>
      <c r="L107" s="2"/>
      <c r="M107" s="2"/>
      <c r="N107" s="2"/>
      <c r="O107" s="2"/>
      <c r="P107" s="91">
        <f t="shared" si="10"/>
        <v>1.6</v>
      </c>
      <c r="Q107" s="2364">
        <f t="shared" si="11"/>
        <v>1.6</v>
      </c>
      <c r="R107" s="2" t="s">
        <v>4865</v>
      </c>
      <c r="S107" s="2"/>
      <c r="T107" s="2"/>
      <c r="U107" s="2"/>
      <c r="V107" s="2"/>
      <c r="W107" s="2"/>
      <c r="X107" s="2"/>
      <c r="Y107" s="2"/>
      <c r="Z107" s="2"/>
      <c r="AA107" s="2355">
        <f t="shared" si="12"/>
        <v>1.6</v>
      </c>
    </row>
    <row r="108" spans="1:27" s="1" customFormat="1" ht="25.5">
      <c r="A108" s="2353">
        <v>95</v>
      </c>
      <c r="B108" s="90" t="s">
        <v>1468</v>
      </c>
      <c r="C108" s="91" t="s">
        <v>1469</v>
      </c>
      <c r="D108" s="2"/>
      <c r="E108" s="91">
        <v>3.3719999999999999</v>
      </c>
      <c r="F108" s="91"/>
      <c r="G108" s="91"/>
      <c r="H108" s="2"/>
      <c r="I108" s="2"/>
      <c r="J108" s="2"/>
      <c r="K108" s="91"/>
      <c r="L108" s="2"/>
      <c r="M108" s="2"/>
      <c r="N108" s="2"/>
      <c r="O108" s="2"/>
      <c r="P108" s="91">
        <f t="shared" si="10"/>
        <v>3.3719999999999999</v>
      </c>
      <c r="Q108" s="2364">
        <f t="shared" si="11"/>
        <v>3.3719999999999999</v>
      </c>
      <c r="R108" s="2" t="s">
        <v>4865</v>
      </c>
      <c r="S108" s="2"/>
      <c r="T108" s="2"/>
      <c r="U108" s="2"/>
      <c r="V108" s="2"/>
      <c r="W108" s="2"/>
      <c r="X108" s="2"/>
      <c r="Y108" s="2"/>
      <c r="Z108" s="2"/>
      <c r="AA108" s="2355">
        <f t="shared" si="12"/>
        <v>3.3719999999999999</v>
      </c>
    </row>
    <row r="109" spans="1:27" s="1" customFormat="1" ht="25.5">
      <c r="A109" s="2353">
        <v>96</v>
      </c>
      <c r="B109" s="90" t="s">
        <v>1470</v>
      </c>
      <c r="C109" s="91" t="s">
        <v>1471</v>
      </c>
      <c r="D109" s="2"/>
      <c r="E109" s="91">
        <v>3.476</v>
      </c>
      <c r="F109" s="91"/>
      <c r="G109" s="91"/>
      <c r="H109" s="2"/>
      <c r="I109" s="2"/>
      <c r="J109" s="2"/>
      <c r="K109" s="91"/>
      <c r="L109" s="2"/>
      <c r="M109" s="2"/>
      <c r="N109" s="2"/>
      <c r="O109" s="2"/>
      <c r="P109" s="91">
        <f t="shared" si="10"/>
        <v>3.476</v>
      </c>
      <c r="Q109" s="2364">
        <f t="shared" si="11"/>
        <v>3.476</v>
      </c>
      <c r="R109" s="2" t="s">
        <v>4865</v>
      </c>
      <c r="S109" s="2"/>
      <c r="T109" s="2"/>
      <c r="U109" s="2"/>
      <c r="V109" s="2"/>
      <c r="W109" s="2"/>
      <c r="X109" s="2"/>
      <c r="Y109" s="2"/>
      <c r="Z109" s="2"/>
      <c r="AA109" s="2355">
        <f t="shared" si="12"/>
        <v>3.476</v>
      </c>
    </row>
    <row r="110" spans="1:27" s="1" customFormat="1" ht="25.5">
      <c r="A110" s="2353">
        <v>97</v>
      </c>
      <c r="B110" s="90" t="s">
        <v>1472</v>
      </c>
      <c r="C110" s="91" t="s">
        <v>1473</v>
      </c>
      <c r="D110" s="2"/>
      <c r="E110" s="91">
        <v>1.488</v>
      </c>
      <c r="F110" s="91"/>
      <c r="G110" s="91"/>
      <c r="H110" s="2"/>
      <c r="I110" s="2"/>
      <c r="J110" s="2"/>
      <c r="K110" s="91"/>
      <c r="L110" s="2"/>
      <c r="M110" s="2"/>
      <c r="N110" s="2"/>
      <c r="O110" s="2"/>
      <c r="P110" s="91">
        <f t="shared" si="10"/>
        <v>1.488</v>
      </c>
      <c r="Q110" s="2364">
        <f t="shared" si="11"/>
        <v>1.488</v>
      </c>
      <c r="R110" s="2"/>
      <c r="S110" s="2"/>
      <c r="T110" s="2"/>
      <c r="U110" s="2"/>
      <c r="V110" s="2"/>
      <c r="W110" s="2"/>
      <c r="X110" s="2"/>
      <c r="Y110" s="2"/>
      <c r="Z110" s="2"/>
      <c r="AA110" s="2355">
        <f t="shared" si="12"/>
        <v>1.488</v>
      </c>
    </row>
    <row r="111" spans="1:27" s="1" customFormat="1" ht="25.5">
      <c r="A111" s="2353">
        <v>98</v>
      </c>
      <c r="B111" s="90" t="s">
        <v>1474</v>
      </c>
      <c r="C111" s="91" t="s">
        <v>1475</v>
      </c>
      <c r="D111" s="2"/>
      <c r="E111" s="91">
        <v>2.7E-2</v>
      </c>
      <c r="F111" s="91"/>
      <c r="G111" s="91"/>
      <c r="H111" s="2"/>
      <c r="I111" s="2"/>
      <c r="J111" s="2"/>
      <c r="K111" s="91"/>
      <c r="L111" s="2"/>
      <c r="M111" s="2"/>
      <c r="N111" s="2"/>
      <c r="O111" s="2"/>
      <c r="P111" s="91">
        <f t="shared" si="10"/>
        <v>2.7E-2</v>
      </c>
      <c r="Q111" s="2364">
        <f t="shared" si="11"/>
        <v>2.7E-2</v>
      </c>
      <c r="R111" s="2"/>
      <c r="S111" s="2"/>
      <c r="T111" s="2"/>
      <c r="U111" s="2"/>
      <c r="V111" s="2"/>
      <c r="W111" s="2"/>
      <c r="X111" s="2"/>
      <c r="Y111" s="2"/>
      <c r="Z111" s="2"/>
      <c r="AA111" s="2355">
        <f t="shared" si="12"/>
        <v>2.7E-2</v>
      </c>
    </row>
    <row r="112" spans="1:27" s="1" customFormat="1" ht="25.5">
      <c r="A112" s="2353">
        <v>99</v>
      </c>
      <c r="B112" s="90" t="s">
        <v>1476</v>
      </c>
      <c r="C112" s="91" t="s">
        <v>1477</v>
      </c>
      <c r="D112" s="2"/>
      <c r="E112" s="91">
        <v>1.32</v>
      </c>
      <c r="F112" s="91"/>
      <c r="G112" s="91"/>
      <c r="H112" s="2"/>
      <c r="I112" s="2"/>
      <c r="J112" s="2"/>
      <c r="K112" s="91"/>
      <c r="L112" s="2"/>
      <c r="M112" s="2"/>
      <c r="N112" s="2"/>
      <c r="O112" s="2"/>
      <c r="P112" s="91">
        <f t="shared" si="10"/>
        <v>1.32</v>
      </c>
      <c r="Q112" s="2364">
        <f t="shared" si="11"/>
        <v>1.32</v>
      </c>
      <c r="R112" s="2" t="s">
        <v>4865</v>
      </c>
      <c r="S112" s="2"/>
      <c r="T112" s="2"/>
      <c r="U112" s="2"/>
      <c r="V112" s="2"/>
      <c r="W112" s="2"/>
      <c r="X112" s="2"/>
      <c r="Y112" s="2"/>
      <c r="Z112" s="2"/>
      <c r="AA112" s="2355">
        <f t="shared" si="12"/>
        <v>1.32</v>
      </c>
    </row>
    <row r="113" spans="1:27" s="1" customFormat="1">
      <c r="A113" s="2353">
        <v>100</v>
      </c>
      <c r="B113" s="90" t="s">
        <v>1478</v>
      </c>
      <c r="C113" s="91" t="s">
        <v>1479</v>
      </c>
      <c r="D113" s="2"/>
      <c r="E113" s="91">
        <v>0.36</v>
      </c>
      <c r="F113" s="91"/>
      <c r="G113" s="91"/>
      <c r="H113" s="2"/>
      <c r="I113" s="2"/>
      <c r="J113" s="2"/>
      <c r="K113" s="91"/>
      <c r="L113" s="2"/>
      <c r="M113" s="2"/>
      <c r="N113" s="2"/>
      <c r="O113" s="2"/>
      <c r="P113" s="91">
        <f t="shared" si="10"/>
        <v>0.36</v>
      </c>
      <c r="Q113" s="2364">
        <f t="shared" si="11"/>
        <v>0.36</v>
      </c>
      <c r="R113" s="2" t="s">
        <v>4865</v>
      </c>
      <c r="S113" s="2"/>
      <c r="T113" s="2"/>
      <c r="U113" s="2"/>
      <c r="V113" s="2"/>
      <c r="W113" s="2"/>
      <c r="X113" s="2"/>
      <c r="Y113" s="2"/>
      <c r="Z113" s="2"/>
      <c r="AA113" s="2355">
        <f t="shared" si="12"/>
        <v>0.36</v>
      </c>
    </row>
    <row r="114" spans="1:27" s="1" customFormat="1" ht="25.5">
      <c r="A114" s="2353">
        <v>101</v>
      </c>
      <c r="B114" s="90" t="s">
        <v>1480</v>
      </c>
      <c r="C114" s="91" t="s">
        <v>1481</v>
      </c>
      <c r="D114" s="2"/>
      <c r="E114" s="91">
        <v>1.06</v>
      </c>
      <c r="F114" s="91"/>
      <c r="G114" s="91"/>
      <c r="H114" s="2"/>
      <c r="I114" s="2"/>
      <c r="J114" s="2"/>
      <c r="K114" s="91"/>
      <c r="L114" s="2"/>
      <c r="M114" s="2"/>
      <c r="N114" s="2"/>
      <c r="O114" s="2"/>
      <c r="P114" s="91">
        <f t="shared" si="10"/>
        <v>1.06</v>
      </c>
      <c r="Q114" s="2364">
        <f t="shared" si="11"/>
        <v>1.06</v>
      </c>
      <c r="R114" s="2" t="s">
        <v>4865</v>
      </c>
      <c r="S114" s="2"/>
      <c r="T114" s="2"/>
      <c r="U114" s="2"/>
      <c r="V114" s="2"/>
      <c r="W114" s="2"/>
      <c r="X114" s="2"/>
      <c r="Y114" s="2"/>
      <c r="Z114" s="2"/>
      <c r="AA114" s="2355">
        <f t="shared" si="12"/>
        <v>1.06</v>
      </c>
    </row>
    <row r="115" spans="1:27" s="1" customFormat="1" ht="25.5">
      <c r="A115" s="2353">
        <v>102</v>
      </c>
      <c r="B115" s="90" t="s">
        <v>1482</v>
      </c>
      <c r="C115" s="91" t="s">
        <v>1483</v>
      </c>
      <c r="D115" s="2"/>
      <c r="E115" s="91">
        <v>0.9</v>
      </c>
      <c r="F115" s="91">
        <v>0.9</v>
      </c>
      <c r="G115" s="91"/>
      <c r="H115" s="2"/>
      <c r="I115" s="2"/>
      <c r="J115" s="2"/>
      <c r="K115" s="91">
        <v>0.9</v>
      </c>
      <c r="L115" s="2"/>
      <c r="M115" s="2"/>
      <c r="N115" s="2"/>
      <c r="O115" s="2"/>
      <c r="P115" s="91"/>
      <c r="Q115" s="2364"/>
      <c r="R115" s="2" t="s">
        <v>4865</v>
      </c>
      <c r="S115" s="2"/>
      <c r="T115" s="2"/>
      <c r="U115" s="2"/>
      <c r="V115" s="2"/>
      <c r="W115" s="2"/>
      <c r="X115" s="2"/>
      <c r="Y115" s="2"/>
      <c r="Z115" s="2"/>
      <c r="AA115" s="2355">
        <f t="shared" si="12"/>
        <v>0.9</v>
      </c>
    </row>
    <row r="116" spans="1:27" s="1" customFormat="1" ht="25.5">
      <c r="A116" s="2353">
        <v>103</v>
      </c>
      <c r="B116" s="90" t="s">
        <v>1484</v>
      </c>
      <c r="C116" s="91" t="s">
        <v>1485</v>
      </c>
      <c r="D116" s="2"/>
      <c r="E116" s="91">
        <v>0.18</v>
      </c>
      <c r="F116" s="91"/>
      <c r="G116" s="91"/>
      <c r="H116" s="2"/>
      <c r="I116" s="2"/>
      <c r="J116" s="2"/>
      <c r="K116" s="91"/>
      <c r="L116" s="2"/>
      <c r="M116" s="2"/>
      <c r="N116" s="2"/>
      <c r="O116" s="2"/>
      <c r="P116" s="91">
        <f t="shared" si="10"/>
        <v>0.18</v>
      </c>
      <c r="Q116" s="2364">
        <f t="shared" si="11"/>
        <v>0.18</v>
      </c>
      <c r="R116" s="2" t="s">
        <v>4865</v>
      </c>
      <c r="S116" s="2"/>
      <c r="T116" s="2"/>
      <c r="U116" s="2"/>
      <c r="V116" s="2"/>
      <c r="W116" s="2"/>
      <c r="X116" s="2"/>
      <c r="Y116" s="2"/>
      <c r="Z116" s="2"/>
      <c r="AA116" s="2355">
        <f t="shared" si="12"/>
        <v>0.18</v>
      </c>
    </row>
    <row r="117" spans="1:27" s="1" customFormat="1" ht="25.5">
      <c r="A117" s="2353">
        <v>104</v>
      </c>
      <c r="B117" s="90" t="s">
        <v>1486</v>
      </c>
      <c r="C117" s="91" t="s">
        <v>1487</v>
      </c>
      <c r="D117" s="2"/>
      <c r="E117" s="91">
        <v>1.653</v>
      </c>
      <c r="F117" s="91"/>
      <c r="G117" s="91"/>
      <c r="H117" s="2"/>
      <c r="I117" s="2"/>
      <c r="J117" s="2"/>
      <c r="K117" s="91"/>
      <c r="L117" s="2"/>
      <c r="M117" s="2"/>
      <c r="N117" s="2"/>
      <c r="O117" s="2"/>
      <c r="P117" s="91">
        <f t="shared" si="10"/>
        <v>1.653</v>
      </c>
      <c r="Q117" s="2364">
        <f t="shared" si="11"/>
        <v>1.653</v>
      </c>
      <c r="R117" s="2" t="s">
        <v>4865</v>
      </c>
      <c r="S117" s="2"/>
      <c r="T117" s="2"/>
      <c r="U117" s="2"/>
      <c r="V117" s="2"/>
      <c r="W117" s="2"/>
      <c r="X117" s="2"/>
      <c r="Y117" s="2"/>
      <c r="Z117" s="2"/>
      <c r="AA117" s="2355">
        <f t="shared" si="12"/>
        <v>1.653</v>
      </c>
    </row>
    <row r="118" spans="1:27" s="1" customFormat="1" ht="25.5">
      <c r="A118" s="2353">
        <v>105</v>
      </c>
      <c r="B118" s="90" t="s">
        <v>1488</v>
      </c>
      <c r="C118" s="91" t="s">
        <v>1489</v>
      </c>
      <c r="D118" s="2"/>
      <c r="E118" s="91">
        <v>1.7210000000000001</v>
      </c>
      <c r="F118" s="91"/>
      <c r="G118" s="91"/>
      <c r="H118" s="2"/>
      <c r="I118" s="2"/>
      <c r="J118" s="2"/>
      <c r="K118" s="91"/>
      <c r="L118" s="2"/>
      <c r="M118" s="2"/>
      <c r="N118" s="2"/>
      <c r="O118" s="2"/>
      <c r="P118" s="91">
        <f t="shared" si="10"/>
        <v>1.7210000000000001</v>
      </c>
      <c r="Q118" s="2364">
        <f t="shared" si="11"/>
        <v>1.7210000000000001</v>
      </c>
      <c r="R118" s="2" t="s">
        <v>4865</v>
      </c>
      <c r="S118" s="2"/>
      <c r="T118" s="2"/>
      <c r="U118" s="2"/>
      <c r="V118" s="2"/>
      <c r="W118" s="2"/>
      <c r="X118" s="2"/>
      <c r="Y118" s="2"/>
      <c r="Z118" s="2"/>
      <c r="AA118" s="2355">
        <f t="shared" si="12"/>
        <v>1.7210000000000001</v>
      </c>
    </row>
    <row r="119" spans="1:27" s="1" customFormat="1" ht="25.5">
      <c r="A119" s="2353">
        <v>106</v>
      </c>
      <c r="B119" s="90" t="s">
        <v>1490</v>
      </c>
      <c r="C119" s="91" t="s">
        <v>1491</v>
      </c>
      <c r="D119" s="2"/>
      <c r="E119" s="91">
        <v>0.98</v>
      </c>
      <c r="F119" s="91"/>
      <c r="G119" s="91"/>
      <c r="H119" s="2"/>
      <c r="I119" s="2"/>
      <c r="J119" s="2"/>
      <c r="K119" s="91"/>
      <c r="L119" s="2"/>
      <c r="M119" s="2"/>
      <c r="N119" s="2"/>
      <c r="O119" s="2"/>
      <c r="P119" s="91">
        <f t="shared" si="10"/>
        <v>0.98</v>
      </c>
      <c r="Q119" s="2364">
        <f t="shared" si="11"/>
        <v>0.98</v>
      </c>
      <c r="R119" s="2" t="s">
        <v>4865</v>
      </c>
      <c r="S119" s="2"/>
      <c r="T119" s="2"/>
      <c r="U119" s="2"/>
      <c r="V119" s="2"/>
      <c r="W119" s="2"/>
      <c r="X119" s="2"/>
      <c r="Y119" s="2"/>
      <c r="Z119" s="2"/>
      <c r="AA119" s="2355">
        <f t="shared" si="12"/>
        <v>0.98</v>
      </c>
    </row>
    <row r="120" spans="1:27" s="1" customFormat="1" ht="25.5">
      <c r="A120" s="2353">
        <v>107</v>
      </c>
      <c r="B120" s="90" t="s">
        <v>1492</v>
      </c>
      <c r="C120" s="91" t="s">
        <v>1493</v>
      </c>
      <c r="D120" s="2"/>
      <c r="E120" s="91">
        <v>1.1499999999999999</v>
      </c>
      <c r="F120" s="91"/>
      <c r="G120" s="91"/>
      <c r="H120" s="2"/>
      <c r="I120" s="2"/>
      <c r="J120" s="2"/>
      <c r="K120" s="91"/>
      <c r="L120" s="2"/>
      <c r="M120" s="2"/>
      <c r="N120" s="2"/>
      <c r="O120" s="2"/>
      <c r="P120" s="91">
        <f t="shared" si="10"/>
        <v>1.1499999999999999</v>
      </c>
      <c r="Q120" s="2364">
        <f t="shared" si="11"/>
        <v>1.1499999999999999</v>
      </c>
      <c r="R120" s="2" t="s">
        <v>4865</v>
      </c>
      <c r="S120" s="2"/>
      <c r="T120" s="2"/>
      <c r="U120" s="2"/>
      <c r="V120" s="2"/>
      <c r="W120" s="2"/>
      <c r="X120" s="2"/>
      <c r="Y120" s="2"/>
      <c r="Z120" s="2"/>
      <c r="AA120" s="2355">
        <f t="shared" si="12"/>
        <v>1.1499999999999999</v>
      </c>
    </row>
    <row r="121" spans="1:27" s="1" customFormat="1" ht="25.5">
      <c r="A121" s="2353">
        <v>108</v>
      </c>
      <c r="B121" s="90" t="s">
        <v>1494</v>
      </c>
      <c r="C121" s="91" t="s">
        <v>1495</v>
      </c>
      <c r="D121" s="2"/>
      <c r="E121" s="2828">
        <v>0.68</v>
      </c>
      <c r="F121" s="91">
        <v>0.68</v>
      </c>
      <c r="G121" s="91"/>
      <c r="H121" s="2"/>
      <c r="I121" s="2"/>
      <c r="J121" s="2"/>
      <c r="K121" s="91">
        <v>0.68</v>
      </c>
      <c r="L121" s="2"/>
      <c r="M121" s="2"/>
      <c r="N121" s="2"/>
      <c r="O121" s="2"/>
      <c r="P121" s="91"/>
      <c r="Q121" s="2364">
        <v>0.68</v>
      </c>
      <c r="R121" s="2" t="s">
        <v>4865</v>
      </c>
      <c r="S121" s="2"/>
      <c r="T121" s="2"/>
      <c r="U121" s="2"/>
      <c r="V121" s="2"/>
      <c r="W121" s="2"/>
      <c r="X121" s="2"/>
      <c r="Y121" s="2"/>
      <c r="Z121" s="2"/>
      <c r="AA121" s="2355">
        <f t="shared" si="12"/>
        <v>0.68</v>
      </c>
    </row>
    <row r="122" spans="1:27" s="1" customFormat="1">
      <c r="A122" s="2353">
        <v>109</v>
      </c>
      <c r="B122" s="90" t="s">
        <v>1496</v>
      </c>
      <c r="C122" s="91" t="s">
        <v>1497</v>
      </c>
      <c r="D122" s="2"/>
      <c r="E122" s="91">
        <v>0.60099999999999998</v>
      </c>
      <c r="F122" s="91"/>
      <c r="G122" s="91"/>
      <c r="H122" s="2"/>
      <c r="I122" s="2"/>
      <c r="J122" s="2"/>
      <c r="K122" s="91"/>
      <c r="L122" s="2"/>
      <c r="M122" s="2"/>
      <c r="N122" s="2"/>
      <c r="O122" s="2"/>
      <c r="P122" s="91">
        <f t="shared" si="10"/>
        <v>0.60099999999999998</v>
      </c>
      <c r="Q122" s="2364">
        <f t="shared" si="11"/>
        <v>0.60099999999999998</v>
      </c>
      <c r="R122" s="2" t="s">
        <v>4865</v>
      </c>
      <c r="S122" s="2"/>
      <c r="T122" s="2"/>
      <c r="U122" s="2"/>
      <c r="V122" s="2"/>
      <c r="W122" s="2"/>
      <c r="X122" s="2"/>
      <c r="Y122" s="2"/>
      <c r="Z122" s="2"/>
      <c r="AA122" s="2355">
        <f t="shared" si="12"/>
        <v>0.60099999999999998</v>
      </c>
    </row>
    <row r="123" spans="1:27" s="1" customFormat="1">
      <c r="A123" s="2353">
        <v>110</v>
      </c>
      <c r="B123" s="90" t="s">
        <v>1498</v>
      </c>
      <c r="C123" s="91" t="s">
        <v>1499</v>
      </c>
      <c r="D123" s="2"/>
      <c r="E123" s="91">
        <v>0.92</v>
      </c>
      <c r="F123" s="91"/>
      <c r="G123" s="91"/>
      <c r="H123" s="2"/>
      <c r="I123" s="2"/>
      <c r="J123" s="2"/>
      <c r="K123" s="91"/>
      <c r="L123" s="2"/>
      <c r="M123" s="2"/>
      <c r="N123" s="2"/>
      <c r="O123" s="2"/>
      <c r="P123" s="91">
        <f t="shared" si="10"/>
        <v>0.92</v>
      </c>
      <c r="Q123" s="2364">
        <f t="shared" si="11"/>
        <v>0.92</v>
      </c>
      <c r="R123" s="2" t="s">
        <v>4865</v>
      </c>
      <c r="S123" s="2"/>
      <c r="T123" s="2"/>
      <c r="U123" s="2"/>
      <c r="V123" s="2"/>
      <c r="W123" s="2"/>
      <c r="X123" s="2"/>
      <c r="Y123" s="2"/>
      <c r="Z123" s="2"/>
      <c r="AA123" s="2355">
        <f t="shared" si="12"/>
        <v>0.92</v>
      </c>
    </row>
    <row r="124" spans="1:27" s="1" customFormat="1">
      <c r="A124" s="2353">
        <v>111</v>
      </c>
      <c r="B124" s="90" t="s">
        <v>1500</v>
      </c>
      <c r="C124" s="91" t="s">
        <v>1501</v>
      </c>
      <c r="D124" s="2"/>
      <c r="E124" s="91">
        <v>4.5339999999999998</v>
      </c>
      <c r="F124" s="91"/>
      <c r="G124" s="91"/>
      <c r="H124" s="2"/>
      <c r="I124" s="2"/>
      <c r="J124" s="2"/>
      <c r="K124" s="91"/>
      <c r="L124" s="2"/>
      <c r="M124" s="2"/>
      <c r="N124" s="2"/>
      <c r="O124" s="2"/>
      <c r="P124" s="91">
        <f t="shared" si="10"/>
        <v>4.5339999999999998</v>
      </c>
      <c r="Q124" s="2364">
        <f t="shared" si="11"/>
        <v>4.5339999999999998</v>
      </c>
      <c r="R124" s="2" t="s">
        <v>4865</v>
      </c>
      <c r="S124" s="2"/>
      <c r="T124" s="2"/>
      <c r="U124" s="2"/>
      <c r="V124" s="2"/>
      <c r="W124" s="2"/>
      <c r="X124" s="2"/>
      <c r="Y124" s="2"/>
      <c r="Z124" s="2"/>
      <c r="AA124" s="2355">
        <f t="shared" si="12"/>
        <v>4.5339999999999998</v>
      </c>
    </row>
    <row r="125" spans="1:27" s="1" customFormat="1" ht="25.5">
      <c r="A125" s="2353">
        <v>112</v>
      </c>
      <c r="B125" s="90" t="s">
        <v>1502</v>
      </c>
      <c r="C125" s="91" t="s">
        <v>1503</v>
      </c>
      <c r="D125" s="2"/>
      <c r="E125" s="91">
        <v>1.133</v>
      </c>
      <c r="F125" s="91"/>
      <c r="G125" s="91"/>
      <c r="H125" s="2"/>
      <c r="I125" s="2"/>
      <c r="J125" s="2"/>
      <c r="K125" s="91"/>
      <c r="L125" s="2"/>
      <c r="M125" s="2"/>
      <c r="N125" s="2"/>
      <c r="O125" s="2"/>
      <c r="P125" s="91">
        <f t="shared" si="10"/>
        <v>1.133</v>
      </c>
      <c r="Q125" s="2364">
        <f t="shared" si="11"/>
        <v>1.133</v>
      </c>
      <c r="R125" s="2" t="s">
        <v>4865</v>
      </c>
      <c r="S125" s="2"/>
      <c r="T125" s="2"/>
      <c r="U125" s="2"/>
      <c r="V125" s="2"/>
      <c r="W125" s="2"/>
      <c r="X125" s="2"/>
      <c r="Y125" s="2"/>
      <c r="Z125" s="2"/>
      <c r="AA125" s="2355">
        <f t="shared" si="12"/>
        <v>1.133</v>
      </c>
    </row>
    <row r="126" spans="1:27" s="1" customFormat="1">
      <c r="A126" s="2353">
        <v>113</v>
      </c>
      <c r="B126" s="90" t="s">
        <v>1504</v>
      </c>
      <c r="C126" s="91" t="s">
        <v>1505</v>
      </c>
      <c r="D126" s="2"/>
      <c r="E126" s="91">
        <v>0.28000000000000003</v>
      </c>
      <c r="F126" s="91"/>
      <c r="G126" s="91"/>
      <c r="H126" s="2"/>
      <c r="I126" s="2"/>
      <c r="J126" s="2"/>
      <c r="K126" s="91"/>
      <c r="L126" s="2"/>
      <c r="M126" s="2"/>
      <c r="N126" s="2"/>
      <c r="O126" s="2"/>
      <c r="P126" s="91">
        <f t="shared" si="10"/>
        <v>0.28000000000000003</v>
      </c>
      <c r="Q126" s="2364">
        <f t="shared" si="11"/>
        <v>0.28000000000000003</v>
      </c>
      <c r="R126" s="2" t="s">
        <v>4865</v>
      </c>
      <c r="S126" s="2"/>
      <c r="T126" s="2"/>
      <c r="U126" s="2"/>
      <c r="V126" s="2"/>
      <c r="W126" s="2"/>
      <c r="X126" s="2"/>
      <c r="Y126" s="2"/>
      <c r="Z126" s="2"/>
      <c r="AA126" s="2355">
        <f t="shared" si="12"/>
        <v>0.28000000000000003</v>
      </c>
    </row>
    <row r="127" spans="1:27" s="1" customFormat="1" ht="25.5">
      <c r="A127" s="2353">
        <v>114</v>
      </c>
      <c r="B127" s="90" t="s">
        <v>1506</v>
      </c>
      <c r="C127" s="91" t="s">
        <v>1507</v>
      </c>
      <c r="D127" s="2"/>
      <c r="E127" s="91">
        <v>8.7999999999999995E-2</v>
      </c>
      <c r="F127" s="91"/>
      <c r="G127" s="91"/>
      <c r="H127" s="2"/>
      <c r="I127" s="2"/>
      <c r="J127" s="2"/>
      <c r="K127" s="91"/>
      <c r="L127" s="2"/>
      <c r="M127" s="2"/>
      <c r="N127" s="2"/>
      <c r="O127" s="2"/>
      <c r="P127" s="91">
        <f t="shared" si="10"/>
        <v>8.7999999999999995E-2</v>
      </c>
      <c r="Q127" s="2364"/>
      <c r="R127" s="2" t="s">
        <v>4865</v>
      </c>
      <c r="S127" s="2"/>
      <c r="T127" s="2"/>
      <c r="U127" s="2"/>
      <c r="V127" s="2"/>
      <c r="W127" s="2"/>
      <c r="X127" s="2"/>
      <c r="Y127" s="2"/>
      <c r="Z127" s="2"/>
      <c r="AA127" s="2355">
        <f t="shared" si="12"/>
        <v>8.7999999999999995E-2</v>
      </c>
    </row>
    <row r="128" spans="1:27" s="1" customFormat="1">
      <c r="A128" s="2353">
        <v>115</v>
      </c>
      <c r="B128" s="90" t="s">
        <v>1508</v>
      </c>
      <c r="C128" s="91" t="s">
        <v>1509</v>
      </c>
      <c r="D128" s="2"/>
      <c r="E128" s="91">
        <v>0.10299999999999999</v>
      </c>
      <c r="F128" s="91"/>
      <c r="G128" s="91"/>
      <c r="H128" s="2"/>
      <c r="I128" s="2"/>
      <c r="J128" s="2"/>
      <c r="K128" s="91"/>
      <c r="L128" s="2"/>
      <c r="M128" s="2"/>
      <c r="N128" s="2"/>
      <c r="O128" s="2"/>
      <c r="P128" s="91">
        <f t="shared" si="10"/>
        <v>0.10299999999999999</v>
      </c>
      <c r="Q128" s="2364"/>
      <c r="R128" s="2" t="s">
        <v>4865</v>
      </c>
      <c r="S128" s="2"/>
      <c r="T128" s="2"/>
      <c r="U128" s="2"/>
      <c r="V128" s="2"/>
      <c r="W128" s="2"/>
      <c r="X128" s="2"/>
      <c r="Y128" s="2"/>
      <c r="Z128" s="2"/>
      <c r="AA128" s="2355">
        <f t="shared" si="12"/>
        <v>0.10299999999999999</v>
      </c>
    </row>
    <row r="129" spans="1:27" s="1" customFormat="1">
      <c r="A129" s="2353">
        <v>116</v>
      </c>
      <c r="B129" s="90" t="s">
        <v>1510</v>
      </c>
      <c r="C129" s="91" t="s">
        <v>1511</v>
      </c>
      <c r="D129" s="2"/>
      <c r="E129" s="91">
        <v>0.33400000000000002</v>
      </c>
      <c r="F129" s="91">
        <v>0.33400000000000002</v>
      </c>
      <c r="G129" s="91"/>
      <c r="H129" s="2"/>
      <c r="I129" s="2"/>
      <c r="J129" s="2"/>
      <c r="K129" s="91">
        <v>0.33400000000000002</v>
      </c>
      <c r="L129" s="2"/>
      <c r="M129" s="2"/>
      <c r="N129" s="2"/>
      <c r="O129" s="2"/>
      <c r="P129" s="91"/>
      <c r="Q129" s="2364"/>
      <c r="R129" s="2" t="s">
        <v>4865</v>
      </c>
      <c r="S129" s="2"/>
      <c r="T129" s="2"/>
      <c r="U129" s="2"/>
      <c r="V129" s="2"/>
      <c r="W129" s="2"/>
      <c r="X129" s="2"/>
      <c r="Y129" s="2"/>
      <c r="Z129" s="2"/>
      <c r="AA129" s="2355">
        <f t="shared" si="12"/>
        <v>0.33400000000000002</v>
      </c>
    </row>
    <row r="130" spans="1:27" s="1" customFormat="1">
      <c r="A130" s="2353">
        <v>117</v>
      </c>
      <c r="B130" s="90" t="s">
        <v>1512</v>
      </c>
      <c r="C130" s="91" t="s">
        <v>1513</v>
      </c>
      <c r="D130" s="2"/>
      <c r="E130" s="91">
        <v>1.387</v>
      </c>
      <c r="F130" s="91">
        <v>1.387</v>
      </c>
      <c r="G130" s="91"/>
      <c r="H130" s="2"/>
      <c r="I130" s="2"/>
      <c r="J130" s="2"/>
      <c r="K130" s="91">
        <v>1.387</v>
      </c>
      <c r="L130" s="2"/>
      <c r="M130" s="2"/>
      <c r="N130" s="2"/>
      <c r="O130" s="2"/>
      <c r="P130" s="91"/>
      <c r="Q130" s="2364"/>
      <c r="R130" s="2" t="s">
        <v>4865</v>
      </c>
      <c r="S130" s="2"/>
      <c r="T130" s="2"/>
      <c r="U130" s="2"/>
      <c r="V130" s="2"/>
      <c r="W130" s="2"/>
      <c r="X130" s="2"/>
      <c r="Y130" s="2"/>
      <c r="Z130" s="2"/>
      <c r="AA130" s="2355">
        <f t="shared" si="12"/>
        <v>1.387</v>
      </c>
    </row>
    <row r="131" spans="1:27" s="1" customFormat="1">
      <c r="A131" s="2353">
        <v>118</v>
      </c>
      <c r="B131" s="90" t="s">
        <v>1514</v>
      </c>
      <c r="C131" s="91" t="s">
        <v>1515</v>
      </c>
      <c r="D131" s="2"/>
      <c r="E131" s="2828">
        <v>0.53700000000000003</v>
      </c>
      <c r="F131" s="91">
        <v>0.53700000000000003</v>
      </c>
      <c r="G131" s="91"/>
      <c r="H131" s="2"/>
      <c r="I131" s="2"/>
      <c r="J131" s="2"/>
      <c r="K131" s="91">
        <v>0.53700000000000003</v>
      </c>
      <c r="L131" s="2"/>
      <c r="M131" s="2"/>
      <c r="N131" s="2"/>
      <c r="O131" s="2"/>
      <c r="P131" s="91"/>
      <c r="Q131" s="2364"/>
      <c r="R131" s="2" t="s">
        <v>4865</v>
      </c>
      <c r="S131" s="2"/>
      <c r="T131" s="2"/>
      <c r="U131" s="2"/>
      <c r="V131" s="2"/>
      <c r="W131" s="2"/>
      <c r="X131" s="2"/>
      <c r="Y131" s="2"/>
      <c r="Z131" s="2"/>
      <c r="AA131" s="2355">
        <f t="shared" si="12"/>
        <v>0.53700000000000003</v>
      </c>
    </row>
    <row r="132" spans="1:27" s="1" customFormat="1">
      <c r="A132" s="2353">
        <v>119</v>
      </c>
      <c r="B132" s="90" t="s">
        <v>1516</v>
      </c>
      <c r="C132" s="91" t="s">
        <v>1517</v>
      </c>
      <c r="D132" s="2"/>
      <c r="E132" s="91">
        <v>0.52500000000000002</v>
      </c>
      <c r="F132" s="91"/>
      <c r="G132" s="91"/>
      <c r="H132" s="2"/>
      <c r="I132" s="2"/>
      <c r="J132" s="2"/>
      <c r="K132" s="91"/>
      <c r="L132" s="2"/>
      <c r="M132" s="2"/>
      <c r="N132" s="2"/>
      <c r="O132" s="2"/>
      <c r="P132" s="91">
        <f t="shared" si="10"/>
        <v>0.52500000000000002</v>
      </c>
      <c r="Q132" s="2364">
        <f t="shared" si="11"/>
        <v>0.52500000000000002</v>
      </c>
      <c r="R132" s="2" t="s">
        <v>4865</v>
      </c>
      <c r="S132" s="2"/>
      <c r="T132" s="2"/>
      <c r="U132" s="2"/>
      <c r="V132" s="2"/>
      <c r="W132" s="2"/>
      <c r="X132" s="2"/>
      <c r="Y132" s="2"/>
      <c r="Z132" s="2"/>
      <c r="AA132" s="2355">
        <f t="shared" si="12"/>
        <v>0.52500000000000002</v>
      </c>
    </row>
    <row r="133" spans="1:27" s="1" customFormat="1">
      <c r="A133" s="2353">
        <v>120</v>
      </c>
      <c r="B133" s="90" t="s">
        <v>1518</v>
      </c>
      <c r="C133" s="91" t="s">
        <v>1519</v>
      </c>
      <c r="D133" s="2"/>
      <c r="E133" s="91">
        <v>1.117</v>
      </c>
      <c r="F133" s="91"/>
      <c r="G133" s="91"/>
      <c r="H133" s="2"/>
      <c r="I133" s="2"/>
      <c r="J133" s="2"/>
      <c r="K133" s="91"/>
      <c r="L133" s="2"/>
      <c r="M133" s="2"/>
      <c r="N133" s="2"/>
      <c r="O133" s="2"/>
      <c r="P133" s="91">
        <f t="shared" si="10"/>
        <v>1.117</v>
      </c>
      <c r="Q133" s="2364">
        <f t="shared" si="11"/>
        <v>1.117</v>
      </c>
      <c r="R133" s="2" t="s">
        <v>4865</v>
      </c>
      <c r="S133" s="2"/>
      <c r="T133" s="2"/>
      <c r="U133" s="2"/>
      <c r="V133" s="2"/>
      <c r="W133" s="2"/>
      <c r="X133" s="2"/>
      <c r="Y133" s="2"/>
      <c r="Z133" s="2"/>
      <c r="AA133" s="2355">
        <f t="shared" si="12"/>
        <v>1.117</v>
      </c>
    </row>
    <row r="134" spans="1:27" s="1" customFormat="1" ht="25.5">
      <c r="A134" s="2353">
        <v>121</v>
      </c>
      <c r="B134" s="90" t="s">
        <v>1520</v>
      </c>
      <c r="C134" s="91" t="s">
        <v>1521</v>
      </c>
      <c r="D134" s="2"/>
      <c r="E134" s="91">
        <v>15.135999999999999</v>
      </c>
      <c r="F134" s="91">
        <v>15.135999999999999</v>
      </c>
      <c r="G134" s="91">
        <v>15.135999999999999</v>
      </c>
      <c r="H134" s="2"/>
      <c r="I134" s="2"/>
      <c r="J134" s="2"/>
      <c r="K134" s="91"/>
      <c r="L134" s="2"/>
      <c r="M134" s="2"/>
      <c r="N134" s="2"/>
      <c r="O134" s="2"/>
      <c r="P134" s="91"/>
      <c r="Q134" s="2364">
        <v>15.135999999999999</v>
      </c>
      <c r="R134" s="2" t="s">
        <v>4865</v>
      </c>
      <c r="S134" s="2"/>
      <c r="T134" s="2"/>
      <c r="U134" s="2"/>
      <c r="V134" s="2"/>
      <c r="W134" s="2"/>
      <c r="X134" s="2"/>
      <c r="Y134" s="2"/>
      <c r="Z134" s="2"/>
      <c r="AA134" s="2355">
        <f t="shared" si="12"/>
        <v>15.135999999999999</v>
      </c>
    </row>
    <row r="135" spans="1:27" s="1" customFormat="1" ht="25.5">
      <c r="A135" s="2353">
        <v>122</v>
      </c>
      <c r="B135" s="90" t="s">
        <v>1522</v>
      </c>
      <c r="C135" s="91" t="s">
        <v>1523</v>
      </c>
      <c r="D135" s="2"/>
      <c r="E135" s="91">
        <v>2</v>
      </c>
      <c r="F135" s="91">
        <v>2</v>
      </c>
      <c r="G135" s="91"/>
      <c r="H135" s="2"/>
      <c r="I135" s="2"/>
      <c r="J135" s="2"/>
      <c r="K135" s="91">
        <v>2</v>
      </c>
      <c r="L135" s="2"/>
      <c r="M135" s="2"/>
      <c r="N135" s="2"/>
      <c r="O135" s="2"/>
      <c r="P135" s="91"/>
      <c r="Q135" s="2364">
        <v>2</v>
      </c>
      <c r="R135" s="2" t="s">
        <v>4865</v>
      </c>
      <c r="S135" s="2"/>
      <c r="T135" s="2"/>
      <c r="U135" s="2"/>
      <c r="V135" s="2"/>
      <c r="W135" s="2"/>
      <c r="X135" s="2"/>
      <c r="Y135" s="2"/>
      <c r="Z135" s="2"/>
      <c r="AA135" s="2355">
        <f t="shared" si="12"/>
        <v>2</v>
      </c>
    </row>
    <row r="136" spans="1:27" s="1" customFormat="1">
      <c r="A136" s="2353">
        <v>123</v>
      </c>
      <c r="B136" s="90" t="s">
        <v>1524</v>
      </c>
      <c r="C136" s="91" t="s">
        <v>1525</v>
      </c>
      <c r="D136" s="2"/>
      <c r="E136" s="91">
        <v>0.23200000000000001</v>
      </c>
      <c r="F136" s="91"/>
      <c r="G136" s="91"/>
      <c r="H136" s="2"/>
      <c r="I136" s="2"/>
      <c r="J136" s="2"/>
      <c r="K136" s="91"/>
      <c r="L136" s="2"/>
      <c r="M136" s="2"/>
      <c r="N136" s="2"/>
      <c r="O136" s="2"/>
      <c r="P136" s="91">
        <f t="shared" si="10"/>
        <v>0.23200000000000001</v>
      </c>
      <c r="Q136" s="2364">
        <f t="shared" si="11"/>
        <v>0.23200000000000001</v>
      </c>
      <c r="R136" s="2" t="s">
        <v>4865</v>
      </c>
      <c r="S136" s="2"/>
      <c r="T136" s="2"/>
      <c r="U136" s="2"/>
      <c r="V136" s="2"/>
      <c r="W136" s="2"/>
      <c r="X136" s="2"/>
      <c r="Y136" s="2"/>
      <c r="Z136" s="2"/>
      <c r="AA136" s="2355">
        <f t="shared" si="12"/>
        <v>0.23200000000000001</v>
      </c>
    </row>
    <row r="137" spans="1:27" s="1" customFormat="1">
      <c r="A137" s="2353">
        <v>124</v>
      </c>
      <c r="B137" s="90" t="s">
        <v>1526</v>
      </c>
      <c r="C137" s="91" t="s">
        <v>1527</v>
      </c>
      <c r="D137" s="2"/>
      <c r="E137" s="91">
        <v>0.60899999999999999</v>
      </c>
      <c r="F137" s="91"/>
      <c r="G137" s="91"/>
      <c r="H137" s="2"/>
      <c r="I137" s="2"/>
      <c r="J137" s="2"/>
      <c r="K137" s="91"/>
      <c r="L137" s="2"/>
      <c r="M137" s="2"/>
      <c r="N137" s="2"/>
      <c r="O137" s="2"/>
      <c r="P137" s="91">
        <f t="shared" si="10"/>
        <v>0.60899999999999999</v>
      </c>
      <c r="Q137" s="2364">
        <f t="shared" si="11"/>
        <v>0.60899999999999999</v>
      </c>
      <c r="R137" s="2" t="s">
        <v>4865</v>
      </c>
      <c r="S137" s="2"/>
      <c r="T137" s="2"/>
      <c r="U137" s="2"/>
      <c r="V137" s="2"/>
      <c r="W137" s="2"/>
      <c r="X137" s="2"/>
      <c r="Y137" s="2"/>
      <c r="Z137" s="2"/>
      <c r="AA137" s="2355">
        <f t="shared" si="12"/>
        <v>0.60899999999999999</v>
      </c>
    </row>
    <row r="138" spans="1:27" s="1" customFormat="1">
      <c r="A138" s="2353">
        <v>125</v>
      </c>
      <c r="B138" s="90" t="s">
        <v>1528</v>
      </c>
      <c r="C138" s="91" t="s">
        <v>1529</v>
      </c>
      <c r="D138" s="2"/>
      <c r="E138" s="91">
        <v>0.31900000000000001</v>
      </c>
      <c r="F138" s="91"/>
      <c r="G138" s="91"/>
      <c r="H138" s="2"/>
      <c r="I138" s="2"/>
      <c r="J138" s="2"/>
      <c r="K138" s="91"/>
      <c r="L138" s="2"/>
      <c r="M138" s="2"/>
      <c r="N138" s="2"/>
      <c r="O138" s="2"/>
      <c r="P138" s="91">
        <f t="shared" si="10"/>
        <v>0.31900000000000001</v>
      </c>
      <c r="Q138" s="2364">
        <f t="shared" si="11"/>
        <v>0.31900000000000001</v>
      </c>
      <c r="R138" s="2"/>
      <c r="S138" s="2"/>
      <c r="T138" s="2"/>
      <c r="U138" s="2"/>
      <c r="V138" s="2"/>
      <c r="W138" s="2"/>
      <c r="X138" s="2"/>
      <c r="Y138" s="2"/>
      <c r="Z138" s="2"/>
      <c r="AA138" s="2355">
        <f t="shared" si="12"/>
        <v>0.31900000000000001</v>
      </c>
    </row>
    <row r="139" spans="1:27" s="1" customFormat="1">
      <c r="A139" s="2353">
        <v>126</v>
      </c>
      <c r="B139" s="90" t="s">
        <v>1530</v>
      </c>
      <c r="C139" s="91" t="s">
        <v>1531</v>
      </c>
      <c r="D139" s="2"/>
      <c r="E139" s="91">
        <v>1.47</v>
      </c>
      <c r="F139" s="91"/>
      <c r="G139" s="91"/>
      <c r="H139" s="2"/>
      <c r="I139" s="2"/>
      <c r="J139" s="2"/>
      <c r="K139" s="91"/>
      <c r="L139" s="2"/>
      <c r="M139" s="2"/>
      <c r="N139" s="2"/>
      <c r="O139" s="2"/>
      <c r="P139" s="91">
        <f t="shared" si="10"/>
        <v>1.47</v>
      </c>
      <c r="Q139" s="2364">
        <f t="shared" si="11"/>
        <v>1.47</v>
      </c>
      <c r="R139" s="2" t="s">
        <v>4865</v>
      </c>
      <c r="S139" s="2"/>
      <c r="T139" s="2"/>
      <c r="U139" s="2"/>
      <c r="V139" s="2"/>
      <c r="W139" s="2"/>
      <c r="X139" s="2"/>
      <c r="Y139" s="2"/>
      <c r="Z139" s="2"/>
      <c r="AA139" s="2355">
        <f t="shared" si="12"/>
        <v>1.47</v>
      </c>
    </row>
    <row r="140" spans="1:27" s="1" customFormat="1" ht="25.5">
      <c r="A140" s="2353">
        <v>127</v>
      </c>
      <c r="B140" s="90" t="s">
        <v>1532</v>
      </c>
      <c r="C140" s="91" t="s">
        <v>1533</v>
      </c>
      <c r="D140" s="2"/>
      <c r="E140" s="91">
        <v>4.8899999999999997</v>
      </c>
      <c r="F140" s="91"/>
      <c r="G140" s="91"/>
      <c r="H140" s="2"/>
      <c r="I140" s="2"/>
      <c r="J140" s="2"/>
      <c r="K140" s="91"/>
      <c r="L140" s="2"/>
      <c r="M140" s="2"/>
      <c r="N140" s="2"/>
      <c r="O140" s="2"/>
      <c r="P140" s="91">
        <f t="shared" si="10"/>
        <v>4.8899999999999997</v>
      </c>
      <c r="Q140" s="2364">
        <f t="shared" si="11"/>
        <v>4.8899999999999997</v>
      </c>
      <c r="R140" s="2" t="s">
        <v>4865</v>
      </c>
      <c r="S140" s="2"/>
      <c r="T140" s="2"/>
      <c r="U140" s="2"/>
      <c r="V140" s="2"/>
      <c r="W140" s="2"/>
      <c r="X140" s="2"/>
      <c r="Y140" s="2"/>
      <c r="Z140" s="2"/>
      <c r="AA140" s="2355">
        <f t="shared" si="12"/>
        <v>4.8899999999999997</v>
      </c>
    </row>
    <row r="141" spans="1:27" s="1" customFormat="1" ht="25.5">
      <c r="A141" s="2353">
        <v>128</v>
      </c>
      <c r="B141" s="90" t="s">
        <v>1534</v>
      </c>
      <c r="C141" s="91" t="s">
        <v>1535</v>
      </c>
      <c r="D141" s="2"/>
      <c r="E141" s="91">
        <v>0.13</v>
      </c>
      <c r="F141" s="91"/>
      <c r="G141" s="91"/>
      <c r="H141" s="2"/>
      <c r="I141" s="2"/>
      <c r="J141" s="2"/>
      <c r="K141" s="91"/>
      <c r="L141" s="2"/>
      <c r="M141" s="2"/>
      <c r="N141" s="2"/>
      <c r="O141" s="2"/>
      <c r="P141" s="91">
        <f t="shared" si="10"/>
        <v>0.13</v>
      </c>
      <c r="Q141" s="2364">
        <f t="shared" si="11"/>
        <v>0.13</v>
      </c>
      <c r="R141" s="2" t="s">
        <v>4865</v>
      </c>
      <c r="S141" s="2"/>
      <c r="T141" s="2"/>
      <c r="U141" s="2"/>
      <c r="V141" s="2"/>
      <c r="W141" s="2"/>
      <c r="X141" s="2"/>
      <c r="Y141" s="2"/>
      <c r="Z141" s="2"/>
      <c r="AA141" s="2355">
        <f t="shared" si="12"/>
        <v>0.13</v>
      </c>
    </row>
    <row r="142" spans="1:27" s="1" customFormat="1">
      <c r="A142" s="2353">
        <v>129</v>
      </c>
      <c r="B142" s="90" t="s">
        <v>1536</v>
      </c>
      <c r="C142" s="91" t="s">
        <v>1537</v>
      </c>
      <c r="D142" s="2"/>
      <c r="E142" s="91">
        <v>0.35499999999999998</v>
      </c>
      <c r="F142" s="91"/>
      <c r="G142" s="91"/>
      <c r="H142" s="2"/>
      <c r="I142" s="2"/>
      <c r="J142" s="2"/>
      <c r="K142" s="91"/>
      <c r="L142" s="2"/>
      <c r="M142" s="2"/>
      <c r="N142" s="2"/>
      <c r="O142" s="2"/>
      <c r="P142" s="91">
        <f t="shared" si="10"/>
        <v>0.35499999999999998</v>
      </c>
      <c r="Q142" s="2364">
        <f t="shared" si="11"/>
        <v>0.35499999999999998</v>
      </c>
      <c r="R142" s="2" t="s">
        <v>4865</v>
      </c>
      <c r="S142" s="2"/>
      <c r="T142" s="2"/>
      <c r="U142" s="2"/>
      <c r="V142" s="2"/>
      <c r="W142" s="2"/>
      <c r="X142" s="2"/>
      <c r="Y142" s="2"/>
      <c r="Z142" s="2"/>
      <c r="AA142" s="2355">
        <f t="shared" si="12"/>
        <v>0.35499999999999998</v>
      </c>
    </row>
    <row r="143" spans="1:27" s="1" customFormat="1">
      <c r="A143" s="2353">
        <v>130</v>
      </c>
      <c r="B143" s="90" t="s">
        <v>1538</v>
      </c>
      <c r="C143" s="91" t="s">
        <v>1539</v>
      </c>
      <c r="D143" s="2"/>
      <c r="E143" s="91">
        <v>2.4E-2</v>
      </c>
      <c r="F143" s="91"/>
      <c r="G143" s="91"/>
      <c r="H143" s="2"/>
      <c r="I143" s="2"/>
      <c r="J143" s="2"/>
      <c r="K143" s="91"/>
      <c r="L143" s="2"/>
      <c r="M143" s="2"/>
      <c r="N143" s="2"/>
      <c r="O143" s="2"/>
      <c r="P143" s="91">
        <f t="shared" si="10"/>
        <v>2.4E-2</v>
      </c>
      <c r="Q143" s="2364">
        <f t="shared" si="11"/>
        <v>2.4E-2</v>
      </c>
      <c r="R143" s="2" t="s">
        <v>4865</v>
      </c>
      <c r="S143" s="2"/>
      <c r="T143" s="2"/>
      <c r="U143" s="2"/>
      <c r="V143" s="2"/>
      <c r="W143" s="2"/>
      <c r="X143" s="2"/>
      <c r="Y143" s="2"/>
      <c r="Z143" s="2"/>
      <c r="AA143" s="2355">
        <f t="shared" si="12"/>
        <v>2.4E-2</v>
      </c>
    </row>
    <row r="144" spans="1:27" s="1" customFormat="1" ht="25.5">
      <c r="A144" s="2353">
        <v>131</v>
      </c>
      <c r="B144" s="90" t="s">
        <v>1540</v>
      </c>
      <c r="C144" s="91" t="s">
        <v>1541</v>
      </c>
      <c r="D144" s="2"/>
      <c r="E144" s="91">
        <v>0.3</v>
      </c>
      <c r="F144" s="91"/>
      <c r="G144" s="91"/>
      <c r="H144" s="2"/>
      <c r="I144" s="2"/>
      <c r="J144" s="2"/>
      <c r="K144" s="91"/>
      <c r="L144" s="2"/>
      <c r="M144" s="2"/>
      <c r="N144" s="2"/>
      <c r="O144" s="2"/>
      <c r="P144" s="91">
        <f t="shared" si="10"/>
        <v>0.3</v>
      </c>
      <c r="Q144" s="2364">
        <f t="shared" si="11"/>
        <v>0.3</v>
      </c>
      <c r="R144" s="2"/>
      <c r="S144" s="2"/>
      <c r="T144" s="2"/>
      <c r="U144" s="2"/>
      <c r="V144" s="2"/>
      <c r="W144" s="2"/>
      <c r="X144" s="2"/>
      <c r="Y144" s="2"/>
      <c r="Z144" s="2"/>
      <c r="AA144" s="2355">
        <f t="shared" si="12"/>
        <v>0.3</v>
      </c>
    </row>
    <row r="145" spans="1:27" s="1" customFormat="1" ht="25.5">
      <c r="A145" s="2353">
        <v>132</v>
      </c>
      <c r="B145" s="90" t="s">
        <v>1542</v>
      </c>
      <c r="C145" s="91" t="s">
        <v>1543</v>
      </c>
      <c r="D145" s="2"/>
      <c r="E145" s="91">
        <v>0.221</v>
      </c>
      <c r="F145" s="91">
        <v>0.221</v>
      </c>
      <c r="G145" s="91"/>
      <c r="H145" s="2"/>
      <c r="I145" s="2"/>
      <c r="J145" s="2"/>
      <c r="K145" s="91">
        <v>0.221</v>
      </c>
      <c r="L145" s="2"/>
      <c r="M145" s="2"/>
      <c r="N145" s="2"/>
      <c r="O145" s="2"/>
      <c r="P145" s="91"/>
      <c r="Q145" s="2364">
        <f t="shared" si="11"/>
        <v>0</v>
      </c>
      <c r="R145" s="2" t="s">
        <v>4865</v>
      </c>
      <c r="S145" s="2"/>
      <c r="T145" s="2"/>
      <c r="U145" s="2"/>
      <c r="V145" s="2"/>
      <c r="W145" s="2"/>
      <c r="X145" s="2"/>
      <c r="Y145" s="2"/>
      <c r="Z145" s="2"/>
      <c r="AA145" s="2355">
        <f t="shared" si="12"/>
        <v>0.221</v>
      </c>
    </row>
    <row r="146" spans="1:27" s="1" customFormat="1">
      <c r="A146" s="2353">
        <v>133</v>
      </c>
      <c r="B146" s="90" t="s">
        <v>1544</v>
      </c>
      <c r="C146" s="91" t="s">
        <v>1545</v>
      </c>
      <c r="D146" s="2"/>
      <c r="E146" s="91">
        <v>0.13200000000000001</v>
      </c>
      <c r="F146" s="91"/>
      <c r="G146" s="91"/>
      <c r="H146" s="2"/>
      <c r="I146" s="2"/>
      <c r="J146" s="2"/>
      <c r="K146" s="91"/>
      <c r="L146" s="2"/>
      <c r="M146" s="2"/>
      <c r="N146" s="2"/>
      <c r="O146" s="2"/>
      <c r="P146" s="91">
        <f t="shared" si="10"/>
        <v>0.13200000000000001</v>
      </c>
      <c r="Q146" s="2364">
        <f t="shared" si="11"/>
        <v>0.13200000000000001</v>
      </c>
      <c r="R146" s="2" t="s">
        <v>4865</v>
      </c>
      <c r="S146" s="2"/>
      <c r="T146" s="2"/>
      <c r="U146" s="2"/>
      <c r="V146" s="2"/>
      <c r="W146" s="2"/>
      <c r="X146" s="2"/>
      <c r="Y146" s="2"/>
      <c r="Z146" s="2"/>
      <c r="AA146" s="2355">
        <f t="shared" si="12"/>
        <v>0.13200000000000001</v>
      </c>
    </row>
    <row r="147" spans="1:27" s="1" customFormat="1" ht="25.5">
      <c r="A147" s="2353">
        <v>134</v>
      </c>
      <c r="B147" s="90" t="s">
        <v>1546</v>
      </c>
      <c r="C147" s="91" t="s">
        <v>1547</v>
      </c>
      <c r="D147" s="2"/>
      <c r="E147" s="91">
        <v>0.5</v>
      </c>
      <c r="F147" s="91"/>
      <c r="G147" s="91"/>
      <c r="H147" s="2"/>
      <c r="I147" s="2"/>
      <c r="J147" s="2"/>
      <c r="K147" s="91"/>
      <c r="L147" s="2"/>
      <c r="M147" s="2"/>
      <c r="N147" s="2"/>
      <c r="O147" s="2"/>
      <c r="P147" s="91">
        <f t="shared" si="10"/>
        <v>0.5</v>
      </c>
      <c r="Q147" s="2364">
        <f t="shared" si="11"/>
        <v>0.5</v>
      </c>
      <c r="R147" s="2" t="s">
        <v>4865</v>
      </c>
      <c r="S147" s="2"/>
      <c r="T147" s="2"/>
      <c r="U147" s="2"/>
      <c r="V147" s="2"/>
      <c r="W147" s="2"/>
      <c r="X147" s="2"/>
      <c r="Y147" s="2"/>
      <c r="Z147" s="2"/>
      <c r="AA147" s="2355">
        <f t="shared" si="12"/>
        <v>0.5</v>
      </c>
    </row>
    <row r="148" spans="1:27" s="1" customFormat="1">
      <c r="A148" s="2353">
        <v>135</v>
      </c>
      <c r="B148" s="90" t="s">
        <v>1548</v>
      </c>
      <c r="C148" s="91" t="s">
        <v>1549</v>
      </c>
      <c r="D148" s="2"/>
      <c r="E148" s="91">
        <v>0.3</v>
      </c>
      <c r="F148" s="91">
        <v>0.3</v>
      </c>
      <c r="G148" s="91"/>
      <c r="H148" s="2"/>
      <c r="I148" s="2"/>
      <c r="J148" s="2"/>
      <c r="K148" s="91">
        <v>0.3</v>
      </c>
      <c r="L148" s="2"/>
      <c r="M148" s="2"/>
      <c r="N148" s="2"/>
      <c r="O148" s="2"/>
      <c r="P148" s="91"/>
      <c r="Q148" s="2364">
        <v>0.3</v>
      </c>
      <c r="R148" s="2" t="s">
        <v>4865</v>
      </c>
      <c r="S148" s="2"/>
      <c r="T148" s="2"/>
      <c r="U148" s="2"/>
      <c r="V148" s="2"/>
      <c r="W148" s="2"/>
      <c r="X148" s="2"/>
      <c r="Y148" s="2"/>
      <c r="Z148" s="2"/>
      <c r="AA148" s="2355">
        <f t="shared" si="12"/>
        <v>0.3</v>
      </c>
    </row>
    <row r="149" spans="1:27" s="1" customFormat="1" ht="25.5">
      <c r="A149" s="2353">
        <v>136</v>
      </c>
      <c r="B149" s="90" t="s">
        <v>1550</v>
      </c>
      <c r="C149" s="91" t="s">
        <v>1551</v>
      </c>
      <c r="D149" s="2"/>
      <c r="E149" s="91">
        <v>2.4</v>
      </c>
      <c r="F149" s="91"/>
      <c r="G149" s="91"/>
      <c r="H149" s="2"/>
      <c r="I149" s="2"/>
      <c r="J149" s="2"/>
      <c r="K149" s="91"/>
      <c r="L149" s="2"/>
      <c r="M149" s="2"/>
      <c r="N149" s="2"/>
      <c r="O149" s="2"/>
      <c r="P149" s="91">
        <f t="shared" si="10"/>
        <v>2.4</v>
      </c>
      <c r="Q149" s="2364">
        <f t="shared" si="11"/>
        <v>2.4</v>
      </c>
      <c r="R149" s="2" t="s">
        <v>4865</v>
      </c>
      <c r="S149" s="2"/>
      <c r="T149" s="2"/>
      <c r="U149" s="2"/>
      <c r="V149" s="2"/>
      <c r="W149" s="2"/>
      <c r="X149" s="2"/>
      <c r="Y149" s="2"/>
      <c r="Z149" s="2"/>
      <c r="AA149" s="2355">
        <f t="shared" si="12"/>
        <v>2.4</v>
      </c>
    </row>
    <row r="150" spans="1:27" s="1" customFormat="1">
      <c r="A150" s="2353">
        <v>137</v>
      </c>
      <c r="B150" s="90" t="s">
        <v>1552</v>
      </c>
      <c r="C150" s="91" t="s">
        <v>1553</v>
      </c>
      <c r="D150" s="2"/>
      <c r="E150" s="91">
        <v>1.6359999999999999</v>
      </c>
      <c r="F150" s="91"/>
      <c r="G150" s="91"/>
      <c r="H150" s="2"/>
      <c r="I150" s="2"/>
      <c r="J150" s="2"/>
      <c r="K150" s="91"/>
      <c r="L150" s="2"/>
      <c r="M150" s="2"/>
      <c r="N150" s="2"/>
      <c r="O150" s="2"/>
      <c r="P150" s="91">
        <v>1.6359999999999999</v>
      </c>
      <c r="Q150" s="2364">
        <v>1.6359999999999999</v>
      </c>
      <c r="R150" s="2" t="s">
        <v>4865</v>
      </c>
      <c r="S150" s="2"/>
      <c r="T150" s="2"/>
      <c r="U150" s="2"/>
      <c r="V150" s="2"/>
      <c r="W150" s="2"/>
      <c r="X150" s="2"/>
      <c r="Y150" s="2"/>
      <c r="Z150" s="2"/>
      <c r="AA150" s="2355">
        <f t="shared" si="12"/>
        <v>1.6359999999999999</v>
      </c>
    </row>
    <row r="151" spans="1:27" s="1" customFormat="1">
      <c r="A151" s="2353">
        <v>138</v>
      </c>
      <c r="B151" s="90" t="s">
        <v>1554</v>
      </c>
      <c r="C151" s="91" t="s">
        <v>1555</v>
      </c>
      <c r="D151" s="2"/>
      <c r="E151" s="91">
        <v>0.5</v>
      </c>
      <c r="F151" s="91"/>
      <c r="G151" s="91"/>
      <c r="H151" s="2"/>
      <c r="I151" s="2"/>
      <c r="J151" s="2"/>
      <c r="K151" s="91"/>
      <c r="L151" s="2"/>
      <c r="M151" s="2"/>
      <c r="N151" s="2"/>
      <c r="O151" s="2"/>
      <c r="P151" s="91">
        <f t="shared" si="10"/>
        <v>0.5</v>
      </c>
      <c r="Q151" s="2364">
        <f t="shared" si="11"/>
        <v>0.5</v>
      </c>
      <c r="R151" s="2" t="s">
        <v>4865</v>
      </c>
      <c r="S151" s="2"/>
      <c r="T151" s="2"/>
      <c r="U151" s="2"/>
      <c r="V151" s="2"/>
      <c r="W151" s="2"/>
      <c r="X151" s="2"/>
      <c r="Y151" s="2"/>
      <c r="Z151" s="2"/>
      <c r="AA151" s="2355">
        <f t="shared" si="12"/>
        <v>0.5</v>
      </c>
    </row>
    <row r="152" spans="1:27" s="1" customFormat="1">
      <c r="A152" s="2353">
        <v>139</v>
      </c>
      <c r="B152" s="90" t="s">
        <v>1556</v>
      </c>
      <c r="C152" s="91" t="s">
        <v>1557</v>
      </c>
      <c r="D152" s="2"/>
      <c r="E152" s="91">
        <v>0.66</v>
      </c>
      <c r="F152" s="91"/>
      <c r="G152" s="91"/>
      <c r="H152" s="2"/>
      <c r="I152" s="2"/>
      <c r="J152" s="2"/>
      <c r="K152" s="91"/>
      <c r="L152" s="2"/>
      <c r="M152" s="2"/>
      <c r="N152" s="2"/>
      <c r="O152" s="2"/>
      <c r="P152" s="91">
        <f t="shared" si="10"/>
        <v>0.66</v>
      </c>
      <c r="Q152" s="2364">
        <f t="shared" si="11"/>
        <v>0.66</v>
      </c>
      <c r="R152" s="2" t="s">
        <v>4865</v>
      </c>
      <c r="S152" s="2"/>
      <c r="T152" s="2"/>
      <c r="U152" s="2"/>
      <c r="V152" s="2"/>
      <c r="W152" s="2"/>
      <c r="X152" s="2"/>
      <c r="Y152" s="2"/>
      <c r="Z152" s="2"/>
      <c r="AA152" s="2355">
        <f t="shared" si="12"/>
        <v>0.66</v>
      </c>
    </row>
    <row r="153" spans="1:27" s="1" customFormat="1">
      <c r="A153" s="2353">
        <v>140</v>
      </c>
      <c r="B153" s="90" t="s">
        <v>1558</v>
      </c>
      <c r="C153" s="91" t="s">
        <v>1559</v>
      </c>
      <c r="D153" s="2"/>
      <c r="E153" s="91">
        <v>1.1419999999999999</v>
      </c>
      <c r="F153" s="91"/>
      <c r="G153" s="91"/>
      <c r="H153" s="2"/>
      <c r="I153" s="2"/>
      <c r="J153" s="2"/>
      <c r="K153" s="91"/>
      <c r="L153" s="2"/>
      <c r="M153" s="2"/>
      <c r="N153" s="2"/>
      <c r="O153" s="2"/>
      <c r="P153" s="91">
        <f t="shared" si="10"/>
        <v>1.1419999999999999</v>
      </c>
      <c r="Q153" s="2364">
        <f t="shared" si="11"/>
        <v>1.1419999999999999</v>
      </c>
      <c r="R153" s="2" t="s">
        <v>4865</v>
      </c>
      <c r="S153" s="2"/>
      <c r="T153" s="2"/>
      <c r="U153" s="2"/>
      <c r="V153" s="2"/>
      <c r="W153" s="2"/>
      <c r="X153" s="2"/>
      <c r="Y153" s="2"/>
      <c r="Z153" s="2"/>
      <c r="AA153" s="2355">
        <f t="shared" si="12"/>
        <v>1.1419999999999999</v>
      </c>
    </row>
    <row r="154" spans="1:27" s="1" customFormat="1" ht="25.5">
      <c r="A154" s="2353">
        <v>141</v>
      </c>
      <c r="B154" s="90" t="s">
        <v>1560</v>
      </c>
      <c r="C154" s="91" t="s">
        <v>1561</v>
      </c>
      <c r="D154" s="2"/>
      <c r="E154" s="91">
        <v>2.7</v>
      </c>
      <c r="F154" s="91">
        <v>2.7</v>
      </c>
      <c r="G154" s="91">
        <f>E154</f>
        <v>2.7</v>
      </c>
      <c r="H154" s="2"/>
      <c r="I154" s="2"/>
      <c r="J154" s="2"/>
      <c r="K154" s="91"/>
      <c r="L154" s="2"/>
      <c r="M154" s="2"/>
      <c r="N154" s="2"/>
      <c r="O154" s="2"/>
      <c r="P154" s="91"/>
      <c r="Q154" s="2364"/>
      <c r="R154" s="2" t="s">
        <v>4865</v>
      </c>
      <c r="S154" s="2"/>
      <c r="T154" s="2"/>
      <c r="U154" s="2"/>
      <c r="V154" s="2"/>
      <c r="W154" s="2"/>
      <c r="X154" s="2"/>
      <c r="Y154" s="2"/>
      <c r="Z154" s="2"/>
      <c r="AA154" s="2355">
        <f t="shared" si="12"/>
        <v>2.7</v>
      </c>
    </row>
    <row r="155" spans="1:27" s="1" customFormat="1">
      <c r="A155" s="2353">
        <v>142</v>
      </c>
      <c r="B155" s="90" t="s">
        <v>1562</v>
      </c>
      <c r="C155" s="91" t="s">
        <v>1563</v>
      </c>
      <c r="D155" s="2"/>
      <c r="E155" s="91">
        <v>0.52400000000000002</v>
      </c>
      <c r="F155" s="91"/>
      <c r="G155" s="91"/>
      <c r="H155" s="2"/>
      <c r="I155" s="2"/>
      <c r="J155" s="2"/>
      <c r="K155" s="91"/>
      <c r="L155" s="2"/>
      <c r="M155" s="2"/>
      <c r="N155" s="2"/>
      <c r="O155" s="2"/>
      <c r="P155" s="91">
        <f t="shared" si="10"/>
        <v>0.52400000000000002</v>
      </c>
      <c r="Q155" s="2364">
        <f t="shared" si="11"/>
        <v>0.52400000000000002</v>
      </c>
      <c r="R155" s="2" t="s">
        <v>4865</v>
      </c>
      <c r="S155" s="2"/>
      <c r="T155" s="2"/>
      <c r="U155" s="2"/>
      <c r="V155" s="2"/>
      <c r="W155" s="2"/>
      <c r="X155" s="2"/>
      <c r="Y155" s="2"/>
      <c r="Z155" s="2"/>
      <c r="AA155" s="2355">
        <f t="shared" si="12"/>
        <v>0.52400000000000002</v>
      </c>
    </row>
    <row r="156" spans="1:27" s="1" customFormat="1">
      <c r="A156" s="2353">
        <v>143</v>
      </c>
      <c r="B156" s="90" t="s">
        <v>1564</v>
      </c>
      <c r="C156" s="91" t="s">
        <v>1565</v>
      </c>
      <c r="D156" s="2"/>
      <c r="E156" s="91">
        <v>1.5</v>
      </c>
      <c r="F156" s="91"/>
      <c r="G156" s="91"/>
      <c r="H156" s="2"/>
      <c r="I156" s="2"/>
      <c r="J156" s="2"/>
      <c r="K156" s="91"/>
      <c r="L156" s="2"/>
      <c r="M156" s="2"/>
      <c r="N156" s="2"/>
      <c r="O156" s="2"/>
      <c r="P156" s="91">
        <f t="shared" si="10"/>
        <v>1.5</v>
      </c>
      <c r="Q156" s="2364">
        <f t="shared" si="11"/>
        <v>1.5</v>
      </c>
      <c r="R156" s="2" t="s">
        <v>4865</v>
      </c>
      <c r="S156" s="2"/>
      <c r="T156" s="2"/>
      <c r="U156" s="2"/>
      <c r="V156" s="2"/>
      <c r="W156" s="2"/>
      <c r="X156" s="2"/>
      <c r="Y156" s="2"/>
      <c r="Z156" s="2"/>
      <c r="AA156" s="2355">
        <f t="shared" si="12"/>
        <v>1.5</v>
      </c>
    </row>
    <row r="157" spans="1:27" s="1" customFormat="1">
      <c r="A157" s="2353">
        <v>144</v>
      </c>
      <c r="B157" s="90" t="s">
        <v>1566</v>
      </c>
      <c r="C157" s="91" t="s">
        <v>1567</v>
      </c>
      <c r="D157" s="2"/>
      <c r="E157" s="91">
        <v>1.58</v>
      </c>
      <c r="F157" s="91"/>
      <c r="G157" s="91"/>
      <c r="H157" s="2"/>
      <c r="I157" s="2"/>
      <c r="J157" s="2"/>
      <c r="K157" s="91"/>
      <c r="L157" s="2"/>
      <c r="M157" s="2"/>
      <c r="N157" s="2"/>
      <c r="O157" s="2"/>
      <c r="P157" s="91">
        <f t="shared" si="10"/>
        <v>1.58</v>
      </c>
      <c r="Q157" s="2364">
        <f t="shared" si="11"/>
        <v>1.58</v>
      </c>
      <c r="R157" s="2" t="s">
        <v>4865</v>
      </c>
      <c r="S157" s="2"/>
      <c r="T157" s="2"/>
      <c r="U157" s="2"/>
      <c r="V157" s="2"/>
      <c r="W157" s="2"/>
      <c r="X157" s="2"/>
      <c r="Y157" s="2"/>
      <c r="Z157" s="2"/>
      <c r="AA157" s="2355">
        <f t="shared" si="12"/>
        <v>1.58</v>
      </c>
    </row>
    <row r="158" spans="1:27" s="1" customFormat="1">
      <c r="A158" s="2353">
        <v>145</v>
      </c>
      <c r="B158" s="90" t="s">
        <v>1568</v>
      </c>
      <c r="C158" s="91" t="s">
        <v>1569</v>
      </c>
      <c r="D158" s="2"/>
      <c r="E158" s="91">
        <v>1.3</v>
      </c>
      <c r="F158" s="91"/>
      <c r="G158" s="91"/>
      <c r="H158" s="2"/>
      <c r="I158" s="2"/>
      <c r="J158" s="2"/>
      <c r="K158" s="91"/>
      <c r="L158" s="2"/>
      <c r="M158" s="2"/>
      <c r="N158" s="2"/>
      <c r="O158" s="2"/>
      <c r="P158" s="91">
        <f t="shared" ref="P158:P202" si="13">E158</f>
        <v>1.3</v>
      </c>
      <c r="Q158" s="2364">
        <f t="shared" ref="Q158:Q202" si="14">P158</f>
        <v>1.3</v>
      </c>
      <c r="R158" s="2"/>
      <c r="S158" s="2"/>
      <c r="T158" s="2"/>
      <c r="U158" s="2"/>
      <c r="V158" s="2"/>
      <c r="W158" s="2"/>
      <c r="X158" s="2"/>
      <c r="Y158" s="2"/>
      <c r="Z158" s="2"/>
      <c r="AA158" s="2355">
        <f t="shared" ref="AA158:AA202" si="15">E158</f>
        <v>1.3</v>
      </c>
    </row>
    <row r="159" spans="1:27" s="1" customFormat="1">
      <c r="A159" s="2353">
        <v>146</v>
      </c>
      <c r="B159" s="90" t="s">
        <v>1570</v>
      </c>
      <c r="C159" s="91" t="s">
        <v>1571</v>
      </c>
      <c r="D159" s="2"/>
      <c r="E159" s="91">
        <v>1.5</v>
      </c>
      <c r="F159" s="91"/>
      <c r="G159" s="91"/>
      <c r="H159" s="2"/>
      <c r="I159" s="2"/>
      <c r="J159" s="2"/>
      <c r="K159" s="91"/>
      <c r="L159" s="2"/>
      <c r="M159" s="2"/>
      <c r="N159" s="2"/>
      <c r="O159" s="2"/>
      <c r="P159" s="91">
        <f t="shared" si="13"/>
        <v>1.5</v>
      </c>
      <c r="Q159" s="2364">
        <f t="shared" si="14"/>
        <v>1.5</v>
      </c>
      <c r="R159" s="2"/>
      <c r="S159" s="2"/>
      <c r="T159" s="2"/>
      <c r="U159" s="2"/>
      <c r="V159" s="2"/>
      <c r="W159" s="2"/>
      <c r="X159" s="2"/>
      <c r="Y159" s="2"/>
      <c r="Z159" s="2"/>
      <c r="AA159" s="2355">
        <f t="shared" si="15"/>
        <v>1.5</v>
      </c>
    </row>
    <row r="160" spans="1:27" s="1" customFormat="1">
      <c r="A160" s="2353">
        <v>147</v>
      </c>
      <c r="B160" s="90" t="s">
        <v>1572</v>
      </c>
      <c r="C160" s="91" t="s">
        <v>1573</v>
      </c>
      <c r="D160" s="2"/>
      <c r="E160" s="91">
        <v>0.8</v>
      </c>
      <c r="F160" s="91"/>
      <c r="G160" s="91"/>
      <c r="H160" s="2"/>
      <c r="I160" s="2"/>
      <c r="J160" s="2"/>
      <c r="K160" s="91"/>
      <c r="L160" s="2"/>
      <c r="M160" s="2"/>
      <c r="N160" s="2"/>
      <c r="O160" s="2"/>
      <c r="P160" s="91">
        <v>0.8</v>
      </c>
      <c r="Q160" s="2364">
        <f t="shared" si="14"/>
        <v>0.8</v>
      </c>
      <c r="R160" s="2"/>
      <c r="S160" s="2"/>
      <c r="T160" s="2"/>
      <c r="U160" s="2"/>
      <c r="V160" s="2"/>
      <c r="W160" s="2"/>
      <c r="X160" s="2"/>
      <c r="Y160" s="2"/>
      <c r="Z160" s="2"/>
      <c r="AA160" s="2355">
        <f t="shared" si="15"/>
        <v>0.8</v>
      </c>
    </row>
    <row r="161" spans="1:27" s="1" customFormat="1">
      <c r="A161" s="2353">
        <v>148</v>
      </c>
      <c r="B161" s="90" t="s">
        <v>1574</v>
      </c>
      <c r="C161" s="91" t="s">
        <v>1575</v>
      </c>
      <c r="D161" s="2"/>
      <c r="E161" s="91">
        <v>1.5</v>
      </c>
      <c r="F161" s="91"/>
      <c r="G161" s="91"/>
      <c r="H161" s="2"/>
      <c r="I161" s="2"/>
      <c r="J161" s="2"/>
      <c r="K161" s="91"/>
      <c r="L161" s="2"/>
      <c r="M161" s="2"/>
      <c r="N161" s="2"/>
      <c r="O161" s="2"/>
      <c r="P161" s="91">
        <v>1.5</v>
      </c>
      <c r="Q161" s="2364">
        <v>1.5</v>
      </c>
      <c r="R161" s="2"/>
      <c r="S161" s="2"/>
      <c r="T161" s="2"/>
      <c r="U161" s="2"/>
      <c r="V161" s="2"/>
      <c r="W161" s="2"/>
      <c r="X161" s="2"/>
      <c r="Y161" s="2"/>
      <c r="Z161" s="2"/>
      <c r="AA161" s="2355">
        <f t="shared" si="15"/>
        <v>1.5</v>
      </c>
    </row>
    <row r="162" spans="1:27" s="1" customFormat="1">
      <c r="A162" s="2353">
        <v>149</v>
      </c>
      <c r="B162" s="90" t="s">
        <v>1576</v>
      </c>
      <c r="C162" s="91" t="s">
        <v>1577</v>
      </c>
      <c r="D162" s="2"/>
      <c r="E162" s="91">
        <v>1</v>
      </c>
      <c r="F162" s="91"/>
      <c r="G162" s="91"/>
      <c r="H162" s="2"/>
      <c r="I162" s="2"/>
      <c r="J162" s="2"/>
      <c r="K162" s="91"/>
      <c r="L162" s="2"/>
      <c r="M162" s="2"/>
      <c r="N162" s="2"/>
      <c r="O162" s="2"/>
      <c r="P162" s="91">
        <f t="shared" si="13"/>
        <v>1</v>
      </c>
      <c r="Q162" s="2364">
        <f t="shared" si="14"/>
        <v>1</v>
      </c>
      <c r="R162" s="2"/>
      <c r="S162" s="2"/>
      <c r="T162" s="2"/>
      <c r="U162" s="2"/>
      <c r="V162" s="2"/>
      <c r="W162" s="2"/>
      <c r="X162" s="2"/>
      <c r="Y162" s="2"/>
      <c r="Z162" s="2"/>
      <c r="AA162" s="2355">
        <f t="shared" si="15"/>
        <v>1</v>
      </c>
    </row>
    <row r="163" spans="1:27" s="1" customFormat="1">
      <c r="A163" s="2353">
        <v>150</v>
      </c>
      <c r="B163" s="90" t="s">
        <v>1578</v>
      </c>
      <c r="C163" s="91" t="s">
        <v>1579</v>
      </c>
      <c r="D163" s="2"/>
      <c r="E163" s="91">
        <v>0.8</v>
      </c>
      <c r="F163" s="91"/>
      <c r="G163" s="91"/>
      <c r="H163" s="2"/>
      <c r="I163" s="2"/>
      <c r="J163" s="2"/>
      <c r="K163" s="91"/>
      <c r="L163" s="2"/>
      <c r="M163" s="2"/>
      <c r="N163" s="2"/>
      <c r="O163" s="2"/>
      <c r="P163" s="91">
        <f t="shared" si="13"/>
        <v>0.8</v>
      </c>
      <c r="Q163" s="2364">
        <f t="shared" si="14"/>
        <v>0.8</v>
      </c>
      <c r="R163" s="2" t="s">
        <v>4865</v>
      </c>
      <c r="S163" s="2"/>
      <c r="T163" s="2"/>
      <c r="U163" s="2"/>
      <c r="V163" s="2"/>
      <c r="W163" s="2"/>
      <c r="X163" s="2"/>
      <c r="Y163" s="2"/>
      <c r="Z163" s="2"/>
      <c r="AA163" s="2355">
        <f t="shared" si="15"/>
        <v>0.8</v>
      </c>
    </row>
    <row r="164" spans="1:27" s="1" customFormat="1">
      <c r="A164" s="2353">
        <v>151</v>
      </c>
      <c r="B164" s="90" t="s">
        <v>1580</v>
      </c>
      <c r="C164" s="91" t="s">
        <v>1581</v>
      </c>
      <c r="D164" s="2"/>
      <c r="E164" s="91">
        <v>2.5</v>
      </c>
      <c r="F164" s="91">
        <v>2.5</v>
      </c>
      <c r="G164" s="91">
        <f>E164</f>
        <v>2.5</v>
      </c>
      <c r="H164" s="2"/>
      <c r="I164" s="2"/>
      <c r="J164" s="2"/>
      <c r="K164" s="91"/>
      <c r="L164" s="2"/>
      <c r="M164" s="2"/>
      <c r="N164" s="2"/>
      <c r="O164" s="2"/>
      <c r="P164" s="91"/>
      <c r="Q164" s="2364">
        <v>2.5</v>
      </c>
      <c r="R164" s="2" t="s">
        <v>4865</v>
      </c>
      <c r="S164" s="2"/>
      <c r="T164" s="2"/>
      <c r="U164" s="2"/>
      <c r="V164" s="2"/>
      <c r="W164" s="2"/>
      <c r="X164" s="2"/>
      <c r="Y164" s="2"/>
      <c r="Z164" s="2"/>
      <c r="AA164" s="2355">
        <f t="shared" si="15"/>
        <v>2.5</v>
      </c>
    </row>
    <row r="165" spans="1:27" s="1" customFormat="1">
      <c r="A165" s="2353">
        <v>152</v>
      </c>
      <c r="B165" s="90" t="s">
        <v>1582</v>
      </c>
      <c r="C165" s="91" t="s">
        <v>1583</v>
      </c>
      <c r="D165" s="2"/>
      <c r="E165" s="2828">
        <v>0.5</v>
      </c>
      <c r="F165" s="91"/>
      <c r="G165" s="91"/>
      <c r="H165" s="2"/>
      <c r="I165" s="2"/>
      <c r="J165" s="2"/>
      <c r="K165" s="91"/>
      <c r="L165" s="2"/>
      <c r="M165" s="2"/>
      <c r="N165" s="2"/>
      <c r="O165" s="2"/>
      <c r="P165" s="91">
        <v>0.5</v>
      </c>
      <c r="Q165" s="2364">
        <v>0.5</v>
      </c>
      <c r="R165" s="2" t="s">
        <v>4865</v>
      </c>
      <c r="S165" s="2"/>
      <c r="T165" s="2"/>
      <c r="U165" s="2"/>
      <c r="V165" s="2"/>
      <c r="W165" s="2"/>
      <c r="X165" s="2"/>
      <c r="Y165" s="2"/>
      <c r="Z165" s="2"/>
      <c r="AA165" s="2355">
        <f t="shared" si="15"/>
        <v>0.5</v>
      </c>
    </row>
    <row r="166" spans="1:27" s="1" customFormat="1">
      <c r="A166" s="2353">
        <v>153</v>
      </c>
      <c r="B166" s="90" t="s">
        <v>1584</v>
      </c>
      <c r="C166" s="91" t="s">
        <v>1585</v>
      </c>
      <c r="D166" s="2"/>
      <c r="E166" s="91">
        <v>1</v>
      </c>
      <c r="F166" s="91"/>
      <c r="G166" s="91"/>
      <c r="H166" s="2"/>
      <c r="I166" s="2"/>
      <c r="J166" s="2"/>
      <c r="K166" s="91"/>
      <c r="L166" s="2"/>
      <c r="M166" s="2"/>
      <c r="N166" s="2"/>
      <c r="O166" s="2"/>
      <c r="P166" s="91">
        <f t="shared" si="13"/>
        <v>1</v>
      </c>
      <c r="Q166" s="2364">
        <f t="shared" si="14"/>
        <v>1</v>
      </c>
      <c r="R166" s="2" t="s">
        <v>4865</v>
      </c>
      <c r="S166" s="2"/>
      <c r="T166" s="2"/>
      <c r="U166" s="2"/>
      <c r="V166" s="2"/>
      <c r="W166" s="2"/>
      <c r="X166" s="2"/>
      <c r="Y166" s="2"/>
      <c r="Z166" s="2"/>
      <c r="AA166" s="2355">
        <f t="shared" si="15"/>
        <v>1</v>
      </c>
    </row>
    <row r="167" spans="1:27" s="1" customFormat="1">
      <c r="A167" s="2353">
        <v>154</v>
      </c>
      <c r="B167" s="90" t="s">
        <v>1586</v>
      </c>
      <c r="C167" s="91" t="s">
        <v>1587</v>
      </c>
      <c r="D167" s="2"/>
      <c r="E167" s="91">
        <v>2.8</v>
      </c>
      <c r="F167" s="91">
        <v>2.8</v>
      </c>
      <c r="G167" s="91"/>
      <c r="H167" s="2"/>
      <c r="I167" s="2"/>
      <c r="J167" s="2"/>
      <c r="K167" s="91">
        <v>2.8</v>
      </c>
      <c r="L167" s="2"/>
      <c r="M167" s="2"/>
      <c r="N167" s="2"/>
      <c r="O167" s="2"/>
      <c r="P167" s="91"/>
      <c r="Q167" s="2364">
        <v>2.8</v>
      </c>
      <c r="R167" s="2" t="s">
        <v>4865</v>
      </c>
      <c r="S167" s="2"/>
      <c r="T167" s="2"/>
      <c r="U167" s="2"/>
      <c r="V167" s="2"/>
      <c r="W167" s="2"/>
      <c r="X167" s="2"/>
      <c r="Y167" s="2"/>
      <c r="Z167" s="2"/>
      <c r="AA167" s="2355">
        <f t="shared" si="15"/>
        <v>2.8</v>
      </c>
    </row>
    <row r="168" spans="1:27" s="1" customFormat="1">
      <c r="A168" s="2353">
        <v>155</v>
      </c>
      <c r="B168" s="90" t="s">
        <v>1588</v>
      </c>
      <c r="C168" s="91" t="s">
        <v>1589</v>
      </c>
      <c r="D168" s="2"/>
      <c r="E168" s="91">
        <v>8</v>
      </c>
      <c r="F168" s="91">
        <v>8</v>
      </c>
      <c r="G168" s="91"/>
      <c r="H168" s="2"/>
      <c r="I168" s="2"/>
      <c r="J168" s="2"/>
      <c r="K168" s="91">
        <v>8</v>
      </c>
      <c r="L168" s="2"/>
      <c r="M168" s="2"/>
      <c r="N168" s="2"/>
      <c r="O168" s="2"/>
      <c r="P168" s="91"/>
      <c r="Q168" s="2364">
        <v>8</v>
      </c>
      <c r="R168" s="2" t="s">
        <v>4865</v>
      </c>
      <c r="S168" s="2"/>
      <c r="T168" s="2"/>
      <c r="U168" s="2"/>
      <c r="V168" s="2"/>
      <c r="W168" s="2"/>
      <c r="X168" s="2"/>
      <c r="Y168" s="2"/>
      <c r="Z168" s="2"/>
      <c r="AA168" s="2355">
        <f t="shared" si="15"/>
        <v>8</v>
      </c>
    </row>
    <row r="169" spans="1:27" s="1" customFormat="1">
      <c r="A169" s="2353">
        <v>156</v>
      </c>
      <c r="B169" s="90" t="s">
        <v>1590</v>
      </c>
      <c r="C169" s="91" t="s">
        <v>1591</v>
      </c>
      <c r="D169" s="2"/>
      <c r="E169" s="91">
        <v>1.6</v>
      </c>
      <c r="F169" s="91">
        <v>1.6</v>
      </c>
      <c r="G169" s="91"/>
      <c r="H169" s="2"/>
      <c r="I169" s="2"/>
      <c r="J169" s="2"/>
      <c r="K169" s="91">
        <v>1.6</v>
      </c>
      <c r="L169" s="2"/>
      <c r="M169" s="2"/>
      <c r="N169" s="2"/>
      <c r="O169" s="2"/>
      <c r="P169" s="91"/>
      <c r="Q169" s="2364">
        <v>1.6</v>
      </c>
      <c r="R169" s="2" t="s">
        <v>4865</v>
      </c>
      <c r="S169" s="2"/>
      <c r="T169" s="2"/>
      <c r="U169" s="2"/>
      <c r="V169" s="2"/>
      <c r="W169" s="2"/>
      <c r="X169" s="2"/>
      <c r="Y169" s="2"/>
      <c r="Z169" s="2"/>
      <c r="AA169" s="2355">
        <f t="shared" si="15"/>
        <v>1.6</v>
      </c>
    </row>
    <row r="170" spans="1:27" s="1" customFormat="1">
      <c r="A170" s="2353">
        <v>157</v>
      </c>
      <c r="B170" s="90" t="s">
        <v>1592</v>
      </c>
      <c r="C170" s="91" t="s">
        <v>1593</v>
      </c>
      <c r="D170" s="2"/>
      <c r="E170" s="2828">
        <v>1.7</v>
      </c>
      <c r="F170" s="91"/>
      <c r="G170" s="91"/>
      <c r="H170" s="2"/>
      <c r="I170" s="2"/>
      <c r="J170" s="2"/>
      <c r="K170" s="91"/>
      <c r="L170" s="2"/>
      <c r="M170" s="2"/>
      <c r="N170" s="2"/>
      <c r="O170" s="2"/>
      <c r="P170" s="91">
        <v>1.7</v>
      </c>
      <c r="Q170" s="2364">
        <v>1.7</v>
      </c>
      <c r="R170" s="2" t="s">
        <v>4865</v>
      </c>
      <c r="S170" s="2"/>
      <c r="T170" s="2"/>
      <c r="U170" s="2"/>
      <c r="V170" s="2"/>
      <c r="W170" s="2"/>
      <c r="X170" s="2"/>
      <c r="Y170" s="2"/>
      <c r="Z170" s="2"/>
      <c r="AA170" s="2355">
        <f t="shared" si="15"/>
        <v>1.7</v>
      </c>
    </row>
    <row r="171" spans="1:27" s="1" customFormat="1">
      <c r="A171" s="2353">
        <v>158</v>
      </c>
      <c r="B171" s="90" t="s">
        <v>1594</v>
      </c>
      <c r="C171" s="91" t="s">
        <v>1595</v>
      </c>
      <c r="D171" s="2"/>
      <c r="E171" s="91">
        <v>3.5</v>
      </c>
      <c r="F171" s="91">
        <v>3.5</v>
      </c>
      <c r="G171" s="91">
        <f>E171</f>
        <v>3.5</v>
      </c>
      <c r="H171" s="2"/>
      <c r="I171" s="2"/>
      <c r="J171" s="2"/>
      <c r="K171" s="91"/>
      <c r="L171" s="2"/>
      <c r="M171" s="2"/>
      <c r="N171" s="2"/>
      <c r="O171" s="2"/>
      <c r="P171" s="91"/>
      <c r="Q171" s="2364">
        <v>3.5</v>
      </c>
      <c r="R171" s="2" t="s">
        <v>4865</v>
      </c>
      <c r="S171" s="2"/>
      <c r="T171" s="2"/>
      <c r="U171" s="2"/>
      <c r="V171" s="2"/>
      <c r="W171" s="2"/>
      <c r="X171" s="2"/>
      <c r="Y171" s="2"/>
      <c r="Z171" s="2"/>
      <c r="AA171" s="2355">
        <f t="shared" si="15"/>
        <v>3.5</v>
      </c>
    </row>
    <row r="172" spans="1:27" s="1" customFormat="1" ht="25.5">
      <c r="A172" s="2353">
        <v>159</v>
      </c>
      <c r="B172" s="90" t="s">
        <v>1596</v>
      </c>
      <c r="C172" s="91" t="s">
        <v>1597</v>
      </c>
      <c r="D172" s="2"/>
      <c r="E172" s="91">
        <v>0.5</v>
      </c>
      <c r="F172" s="91">
        <v>0.5</v>
      </c>
      <c r="G172" s="91">
        <f>E172</f>
        <v>0.5</v>
      </c>
      <c r="H172" s="2"/>
      <c r="I172" s="2"/>
      <c r="J172" s="2"/>
      <c r="K172" s="91"/>
      <c r="L172" s="2"/>
      <c r="M172" s="2"/>
      <c r="N172" s="2"/>
      <c r="O172" s="2"/>
      <c r="P172" s="91"/>
      <c r="Q172" s="2364"/>
      <c r="R172" s="2" t="s">
        <v>4865</v>
      </c>
      <c r="S172" s="2"/>
      <c r="T172" s="2"/>
      <c r="U172" s="2"/>
      <c r="V172" s="2"/>
      <c r="W172" s="2"/>
      <c r="X172" s="2"/>
      <c r="Y172" s="2"/>
      <c r="Z172" s="2"/>
      <c r="AA172" s="2355">
        <f t="shared" si="15"/>
        <v>0.5</v>
      </c>
    </row>
    <row r="173" spans="1:27" s="1" customFormat="1" ht="25.5">
      <c r="A173" s="2353">
        <v>160</v>
      </c>
      <c r="B173" s="90" t="s">
        <v>1598</v>
      </c>
      <c r="C173" s="91" t="s">
        <v>1599</v>
      </c>
      <c r="D173" s="2"/>
      <c r="E173" s="91">
        <v>2.5</v>
      </c>
      <c r="F173" s="91"/>
      <c r="G173" s="91"/>
      <c r="H173" s="2"/>
      <c r="I173" s="2"/>
      <c r="J173" s="2"/>
      <c r="K173" s="91"/>
      <c r="L173" s="2"/>
      <c r="M173" s="2"/>
      <c r="N173" s="2"/>
      <c r="O173" s="2"/>
      <c r="P173" s="91">
        <f t="shared" si="13"/>
        <v>2.5</v>
      </c>
      <c r="Q173" s="2364">
        <f t="shared" si="14"/>
        <v>2.5</v>
      </c>
      <c r="R173" s="2" t="s">
        <v>4865</v>
      </c>
      <c r="S173" s="2"/>
      <c r="T173" s="2"/>
      <c r="U173" s="2"/>
      <c r="V173" s="2"/>
      <c r="W173" s="2"/>
      <c r="X173" s="2"/>
      <c r="Y173" s="2"/>
      <c r="Z173" s="2"/>
      <c r="AA173" s="2355">
        <f t="shared" si="15"/>
        <v>2.5</v>
      </c>
    </row>
    <row r="174" spans="1:27" s="1" customFormat="1">
      <c r="A174" s="2353">
        <v>161</v>
      </c>
      <c r="B174" s="90" t="s">
        <v>1600</v>
      </c>
      <c r="C174" s="91" t="s">
        <v>1601</v>
      </c>
      <c r="D174" s="2"/>
      <c r="E174" s="91">
        <v>1</v>
      </c>
      <c r="F174" s="91">
        <v>1</v>
      </c>
      <c r="G174" s="91"/>
      <c r="H174" s="2"/>
      <c r="I174" s="2"/>
      <c r="J174" s="2"/>
      <c r="K174" s="91">
        <v>1</v>
      </c>
      <c r="L174" s="2"/>
      <c r="M174" s="2"/>
      <c r="N174" s="2"/>
      <c r="O174" s="2"/>
      <c r="P174" s="91"/>
      <c r="Q174" s="2364"/>
      <c r="R174" s="2" t="s">
        <v>4865</v>
      </c>
      <c r="S174" s="2"/>
      <c r="T174" s="2"/>
      <c r="U174" s="2"/>
      <c r="V174" s="2"/>
      <c r="W174" s="2"/>
      <c r="X174" s="2"/>
      <c r="Y174" s="2"/>
      <c r="Z174" s="2"/>
      <c r="AA174" s="2355">
        <f t="shared" si="15"/>
        <v>1</v>
      </c>
    </row>
    <row r="175" spans="1:27" s="1" customFormat="1" ht="25.5">
      <c r="A175" s="2353">
        <v>162</v>
      </c>
      <c r="B175" s="90" t="s">
        <v>1602</v>
      </c>
      <c r="C175" s="91" t="s">
        <v>1603</v>
      </c>
      <c r="D175" s="2"/>
      <c r="E175" s="91">
        <v>6.2</v>
      </c>
      <c r="F175" s="91"/>
      <c r="G175" s="91"/>
      <c r="H175" s="2"/>
      <c r="I175" s="2"/>
      <c r="J175" s="2"/>
      <c r="K175" s="91"/>
      <c r="L175" s="2"/>
      <c r="M175" s="2"/>
      <c r="N175" s="2"/>
      <c r="O175" s="2"/>
      <c r="P175" s="91">
        <f t="shared" si="13"/>
        <v>6.2</v>
      </c>
      <c r="Q175" s="2364">
        <f t="shared" si="14"/>
        <v>6.2</v>
      </c>
      <c r="R175" s="2" t="s">
        <v>4865</v>
      </c>
      <c r="S175" s="2"/>
      <c r="T175" s="2"/>
      <c r="U175" s="2"/>
      <c r="V175" s="2"/>
      <c r="W175" s="2"/>
      <c r="X175" s="2"/>
      <c r="Y175" s="2"/>
      <c r="Z175" s="2"/>
      <c r="AA175" s="2355">
        <f t="shared" si="15"/>
        <v>6.2</v>
      </c>
    </row>
    <row r="176" spans="1:27" s="1" customFormat="1" ht="38.25">
      <c r="A176" s="2353">
        <v>163</v>
      </c>
      <c r="B176" s="90" t="s">
        <v>1604</v>
      </c>
      <c r="C176" s="91" t="s">
        <v>1605</v>
      </c>
      <c r="D176" s="2"/>
      <c r="E176" s="91">
        <v>1.5</v>
      </c>
      <c r="F176" s="91"/>
      <c r="G176" s="91"/>
      <c r="H176" s="2"/>
      <c r="I176" s="2"/>
      <c r="J176" s="2"/>
      <c r="K176" s="91"/>
      <c r="L176" s="2"/>
      <c r="M176" s="2"/>
      <c r="N176" s="2"/>
      <c r="O176" s="2"/>
      <c r="P176" s="91">
        <f t="shared" si="13"/>
        <v>1.5</v>
      </c>
      <c r="Q176" s="2364">
        <f t="shared" si="14"/>
        <v>1.5</v>
      </c>
      <c r="R176" s="2" t="s">
        <v>4865</v>
      </c>
      <c r="S176" s="2"/>
      <c r="T176" s="2"/>
      <c r="U176" s="2"/>
      <c r="V176" s="2"/>
      <c r="W176" s="2"/>
      <c r="X176" s="2"/>
      <c r="Y176" s="2"/>
      <c r="Z176" s="2"/>
      <c r="AA176" s="2355">
        <f t="shared" si="15"/>
        <v>1.5</v>
      </c>
    </row>
    <row r="177" spans="1:27" s="1" customFormat="1" ht="25.5">
      <c r="A177" s="2353">
        <v>164</v>
      </c>
      <c r="B177" s="90" t="s">
        <v>1606</v>
      </c>
      <c r="C177" s="91" t="s">
        <v>1607</v>
      </c>
      <c r="D177" s="2"/>
      <c r="E177" s="91">
        <v>0.5</v>
      </c>
      <c r="F177" s="91"/>
      <c r="G177" s="91"/>
      <c r="H177" s="2"/>
      <c r="I177" s="2"/>
      <c r="J177" s="2"/>
      <c r="K177" s="91"/>
      <c r="L177" s="2"/>
      <c r="M177" s="2"/>
      <c r="N177" s="2"/>
      <c r="O177" s="2"/>
      <c r="P177" s="91">
        <f t="shared" si="13"/>
        <v>0.5</v>
      </c>
      <c r="Q177" s="2364">
        <f t="shared" si="14"/>
        <v>0.5</v>
      </c>
      <c r="R177" s="2" t="s">
        <v>4865</v>
      </c>
      <c r="S177" s="2"/>
      <c r="T177" s="2"/>
      <c r="U177" s="2"/>
      <c r="V177" s="2"/>
      <c r="W177" s="2"/>
      <c r="X177" s="2"/>
      <c r="Y177" s="2"/>
      <c r="Z177" s="2"/>
      <c r="AA177" s="2355">
        <f t="shared" si="15"/>
        <v>0.5</v>
      </c>
    </row>
    <row r="178" spans="1:27" s="1" customFormat="1" ht="25.5">
      <c r="A178" s="2353">
        <v>165</v>
      </c>
      <c r="B178" s="90" t="s">
        <v>1608</v>
      </c>
      <c r="C178" s="91" t="s">
        <v>1609</v>
      </c>
      <c r="D178" s="2"/>
      <c r="E178" s="91">
        <v>3.7050000000000001</v>
      </c>
      <c r="F178" s="91"/>
      <c r="G178" s="91"/>
      <c r="H178" s="2"/>
      <c r="I178" s="2"/>
      <c r="J178" s="2"/>
      <c r="K178" s="91"/>
      <c r="L178" s="2"/>
      <c r="M178" s="2"/>
      <c r="N178" s="2"/>
      <c r="O178" s="2"/>
      <c r="P178" s="91">
        <f t="shared" si="13"/>
        <v>3.7050000000000001</v>
      </c>
      <c r="Q178" s="2364">
        <f t="shared" si="14"/>
        <v>3.7050000000000001</v>
      </c>
      <c r="R178" s="2" t="s">
        <v>4865</v>
      </c>
      <c r="S178" s="2"/>
      <c r="T178" s="2"/>
      <c r="U178" s="2"/>
      <c r="V178" s="2"/>
      <c r="W178" s="2"/>
      <c r="X178" s="2"/>
      <c r="Y178" s="2"/>
      <c r="Z178" s="2"/>
      <c r="AA178" s="2355">
        <f t="shared" si="15"/>
        <v>3.7050000000000001</v>
      </c>
    </row>
    <row r="179" spans="1:27" s="1" customFormat="1" ht="25.5">
      <c r="A179" s="2353">
        <v>166</v>
      </c>
      <c r="B179" s="90" t="s">
        <v>1610</v>
      </c>
      <c r="C179" s="91" t="s">
        <v>1611</v>
      </c>
      <c r="D179" s="2"/>
      <c r="E179" s="91">
        <v>1.546</v>
      </c>
      <c r="F179" s="91"/>
      <c r="G179" s="91"/>
      <c r="H179" s="2"/>
      <c r="I179" s="2"/>
      <c r="J179" s="2"/>
      <c r="K179" s="91"/>
      <c r="L179" s="2"/>
      <c r="M179" s="2"/>
      <c r="N179" s="2"/>
      <c r="O179" s="2"/>
      <c r="P179" s="91">
        <f t="shared" si="13"/>
        <v>1.546</v>
      </c>
      <c r="Q179" s="2364">
        <f t="shared" si="14"/>
        <v>1.546</v>
      </c>
      <c r="R179" s="2"/>
      <c r="S179" s="2"/>
      <c r="T179" s="2"/>
      <c r="U179" s="2"/>
      <c r="V179" s="2"/>
      <c r="W179" s="2"/>
      <c r="X179" s="2"/>
      <c r="Y179" s="2"/>
      <c r="Z179" s="2"/>
      <c r="AA179" s="2355">
        <f t="shared" si="15"/>
        <v>1.546</v>
      </c>
    </row>
    <row r="180" spans="1:27" s="1" customFormat="1" ht="25.5">
      <c r="A180" s="2353">
        <v>167</v>
      </c>
      <c r="B180" s="90" t="s">
        <v>1612</v>
      </c>
      <c r="C180" s="91" t="s">
        <v>1613</v>
      </c>
      <c r="D180" s="2"/>
      <c r="E180" s="2828">
        <v>1.3</v>
      </c>
      <c r="F180" s="91"/>
      <c r="G180" s="91"/>
      <c r="H180" s="2"/>
      <c r="I180" s="2"/>
      <c r="J180" s="2"/>
      <c r="K180" s="91"/>
      <c r="L180" s="2"/>
      <c r="M180" s="2"/>
      <c r="N180" s="2"/>
      <c r="O180" s="2"/>
      <c r="P180" s="91">
        <v>1.3</v>
      </c>
      <c r="Q180" s="2364">
        <v>1.3</v>
      </c>
      <c r="R180" s="2" t="s">
        <v>4865</v>
      </c>
      <c r="S180" s="2"/>
      <c r="T180" s="2"/>
      <c r="U180" s="2"/>
      <c r="V180" s="2"/>
      <c r="W180" s="2"/>
      <c r="X180" s="2"/>
      <c r="Y180" s="2"/>
      <c r="Z180" s="2"/>
      <c r="AA180" s="2355">
        <f t="shared" si="15"/>
        <v>1.3</v>
      </c>
    </row>
    <row r="181" spans="1:27" s="1" customFormat="1">
      <c r="A181" s="2353">
        <v>168</v>
      </c>
      <c r="B181" s="90" t="s">
        <v>1614</v>
      </c>
      <c r="C181" s="91" t="s">
        <v>1615</v>
      </c>
      <c r="D181" s="2"/>
      <c r="E181" s="91">
        <v>1.0609999999999999</v>
      </c>
      <c r="F181" s="91">
        <v>1.0609999999999999</v>
      </c>
      <c r="G181" s="91"/>
      <c r="H181" s="2"/>
      <c r="I181" s="2"/>
      <c r="J181" s="2"/>
      <c r="K181" s="91">
        <v>1.0609999999999999</v>
      </c>
      <c r="L181" s="2"/>
      <c r="M181" s="2"/>
      <c r="N181" s="2"/>
      <c r="O181" s="2"/>
      <c r="P181" s="91"/>
      <c r="Q181" s="2364"/>
      <c r="R181" s="2" t="s">
        <v>4865</v>
      </c>
      <c r="S181" s="2"/>
      <c r="T181" s="2"/>
      <c r="U181" s="2"/>
      <c r="V181" s="2"/>
      <c r="W181" s="2"/>
      <c r="X181" s="2"/>
      <c r="Y181" s="2"/>
      <c r="Z181" s="2"/>
      <c r="AA181" s="2355">
        <f t="shared" si="15"/>
        <v>1.0609999999999999</v>
      </c>
    </row>
    <row r="182" spans="1:27" s="1" customFormat="1">
      <c r="A182" s="2353">
        <v>169</v>
      </c>
      <c r="B182" s="90" t="s">
        <v>1616</v>
      </c>
      <c r="C182" s="91" t="s">
        <v>1617</v>
      </c>
      <c r="D182" s="2"/>
      <c r="E182" s="91">
        <v>2.3460000000000001</v>
      </c>
      <c r="F182" s="91">
        <v>2.3460000000000001</v>
      </c>
      <c r="G182" s="91">
        <f>E182</f>
        <v>2.3460000000000001</v>
      </c>
      <c r="H182" s="2"/>
      <c r="I182" s="2"/>
      <c r="J182" s="2"/>
      <c r="K182" s="91"/>
      <c r="L182" s="2"/>
      <c r="M182" s="2"/>
      <c r="N182" s="2"/>
      <c r="O182" s="2"/>
      <c r="P182" s="91"/>
      <c r="Q182" s="2364">
        <v>2.3460000000000001</v>
      </c>
      <c r="R182" s="2" t="s">
        <v>4865</v>
      </c>
      <c r="S182" s="2"/>
      <c r="T182" s="2"/>
      <c r="U182" s="2"/>
      <c r="V182" s="2"/>
      <c r="W182" s="2"/>
      <c r="X182" s="2"/>
      <c r="Y182" s="2"/>
      <c r="Z182" s="2"/>
      <c r="AA182" s="2355">
        <f t="shared" si="15"/>
        <v>2.3460000000000001</v>
      </c>
    </row>
    <row r="183" spans="1:27" s="1" customFormat="1">
      <c r="A183" s="2353">
        <v>170</v>
      </c>
      <c r="B183" s="90" t="s">
        <v>1618</v>
      </c>
      <c r="C183" s="91" t="s">
        <v>1619</v>
      </c>
      <c r="D183" s="2"/>
      <c r="E183" s="91">
        <v>2.4</v>
      </c>
      <c r="F183" s="91">
        <v>2.4</v>
      </c>
      <c r="G183" s="91"/>
      <c r="H183" s="2"/>
      <c r="I183" s="2"/>
      <c r="J183" s="2"/>
      <c r="K183" s="91">
        <v>2.4</v>
      </c>
      <c r="L183" s="2"/>
      <c r="M183" s="2"/>
      <c r="N183" s="2"/>
      <c r="O183" s="2"/>
      <c r="P183" s="91"/>
      <c r="Q183" s="2364"/>
      <c r="R183" s="2" t="s">
        <v>4865</v>
      </c>
      <c r="S183" s="2"/>
      <c r="T183" s="2"/>
      <c r="U183" s="2"/>
      <c r="V183" s="2"/>
      <c r="W183" s="2"/>
      <c r="X183" s="2"/>
      <c r="Y183" s="2"/>
      <c r="Z183" s="2"/>
      <c r="AA183" s="2355">
        <f t="shared" si="15"/>
        <v>2.4</v>
      </c>
    </row>
    <row r="184" spans="1:27" s="1" customFormat="1">
      <c r="A184" s="2353">
        <v>171</v>
      </c>
      <c r="B184" s="90" t="s">
        <v>1620</v>
      </c>
      <c r="C184" s="91" t="s">
        <v>1621</v>
      </c>
      <c r="D184" s="2"/>
      <c r="E184" s="91">
        <v>1.5</v>
      </c>
      <c r="F184" s="91"/>
      <c r="G184" s="91"/>
      <c r="H184" s="2"/>
      <c r="I184" s="2"/>
      <c r="J184" s="2"/>
      <c r="K184" s="91"/>
      <c r="L184" s="2"/>
      <c r="M184" s="2"/>
      <c r="N184" s="2"/>
      <c r="O184" s="2"/>
      <c r="P184" s="91">
        <f t="shared" si="13"/>
        <v>1.5</v>
      </c>
      <c r="Q184" s="2364">
        <f t="shared" si="14"/>
        <v>1.5</v>
      </c>
      <c r="R184" s="2" t="s">
        <v>4865</v>
      </c>
      <c r="S184" s="2"/>
      <c r="T184" s="2"/>
      <c r="U184" s="2"/>
      <c r="V184" s="2"/>
      <c r="W184" s="2"/>
      <c r="X184" s="2"/>
      <c r="Y184" s="2"/>
      <c r="Z184" s="2"/>
      <c r="AA184" s="2355">
        <f t="shared" si="15"/>
        <v>1.5</v>
      </c>
    </row>
    <row r="185" spans="1:27" s="1" customFormat="1">
      <c r="A185" s="2353">
        <v>172</v>
      </c>
      <c r="B185" s="90" t="s">
        <v>1622</v>
      </c>
      <c r="C185" s="91" t="s">
        <v>1623</v>
      </c>
      <c r="D185" s="2"/>
      <c r="E185" s="91">
        <v>2.5</v>
      </c>
      <c r="F185" s="91"/>
      <c r="G185" s="91"/>
      <c r="H185" s="2"/>
      <c r="I185" s="2"/>
      <c r="J185" s="2"/>
      <c r="K185" s="91"/>
      <c r="L185" s="2"/>
      <c r="M185" s="2"/>
      <c r="N185" s="2"/>
      <c r="O185" s="2"/>
      <c r="P185" s="91">
        <f t="shared" si="13"/>
        <v>2.5</v>
      </c>
      <c r="Q185" s="2364">
        <f t="shared" si="14"/>
        <v>2.5</v>
      </c>
      <c r="R185" s="2"/>
      <c r="S185" s="2"/>
      <c r="T185" s="2"/>
      <c r="U185" s="2"/>
      <c r="V185" s="2"/>
      <c r="W185" s="2"/>
      <c r="X185" s="2"/>
      <c r="Y185" s="2"/>
      <c r="Z185" s="2"/>
      <c r="AA185" s="2355">
        <f t="shared" si="15"/>
        <v>2.5</v>
      </c>
    </row>
    <row r="186" spans="1:27" s="1" customFormat="1">
      <c r="A186" s="2353">
        <v>173</v>
      </c>
      <c r="B186" s="90" t="s">
        <v>1624</v>
      </c>
      <c r="C186" s="91" t="s">
        <v>1625</v>
      </c>
      <c r="D186" s="2"/>
      <c r="E186" s="91">
        <v>1.5</v>
      </c>
      <c r="F186" s="91"/>
      <c r="G186" s="91"/>
      <c r="H186" s="2"/>
      <c r="I186" s="2"/>
      <c r="J186" s="2"/>
      <c r="K186" s="91"/>
      <c r="L186" s="2"/>
      <c r="M186" s="2"/>
      <c r="N186" s="2"/>
      <c r="O186" s="2"/>
      <c r="P186" s="91">
        <f t="shared" si="13"/>
        <v>1.5</v>
      </c>
      <c r="Q186" s="2364">
        <f t="shared" si="14"/>
        <v>1.5</v>
      </c>
      <c r="R186" s="2"/>
      <c r="S186" s="2"/>
      <c r="T186" s="2"/>
      <c r="U186" s="2"/>
      <c r="V186" s="2"/>
      <c r="W186" s="2"/>
      <c r="X186" s="2"/>
      <c r="Y186" s="2"/>
      <c r="Z186" s="2"/>
      <c r="AA186" s="2355">
        <f t="shared" si="15"/>
        <v>1.5</v>
      </c>
    </row>
    <row r="187" spans="1:27" s="1" customFormat="1">
      <c r="A187" s="2353">
        <v>174</v>
      </c>
      <c r="B187" s="90" t="s">
        <v>1626</v>
      </c>
      <c r="C187" s="91" t="s">
        <v>1627</v>
      </c>
      <c r="D187" s="2"/>
      <c r="E187" s="91">
        <v>0.71</v>
      </c>
      <c r="F187" s="91"/>
      <c r="G187" s="91"/>
      <c r="H187" s="2"/>
      <c r="I187" s="2"/>
      <c r="J187" s="2"/>
      <c r="K187" s="91"/>
      <c r="L187" s="2"/>
      <c r="M187" s="2"/>
      <c r="N187" s="2"/>
      <c r="O187" s="2"/>
      <c r="P187" s="91">
        <f t="shared" si="13"/>
        <v>0.71</v>
      </c>
      <c r="Q187" s="2364">
        <f t="shared" si="14"/>
        <v>0.71</v>
      </c>
      <c r="R187" s="2"/>
      <c r="S187" s="2"/>
      <c r="T187" s="2"/>
      <c r="U187" s="2"/>
      <c r="V187" s="2"/>
      <c r="W187" s="2"/>
      <c r="X187" s="2"/>
      <c r="Y187" s="2"/>
      <c r="Z187" s="2"/>
      <c r="AA187" s="2355">
        <f t="shared" si="15"/>
        <v>0.71</v>
      </c>
    </row>
    <row r="188" spans="1:27" s="1" customFormat="1">
      <c r="A188" s="2353">
        <v>175</v>
      </c>
      <c r="B188" s="90" t="s">
        <v>1628</v>
      </c>
      <c r="C188" s="91" t="s">
        <v>1629</v>
      </c>
      <c r="D188" s="2"/>
      <c r="E188" s="91">
        <v>1</v>
      </c>
      <c r="F188" s="91"/>
      <c r="G188" s="91"/>
      <c r="H188" s="2"/>
      <c r="I188" s="2"/>
      <c r="J188" s="2"/>
      <c r="K188" s="91"/>
      <c r="L188" s="2"/>
      <c r="M188" s="2"/>
      <c r="N188" s="2"/>
      <c r="O188" s="2"/>
      <c r="P188" s="91">
        <f t="shared" si="13"/>
        <v>1</v>
      </c>
      <c r="Q188" s="2364">
        <f t="shared" si="14"/>
        <v>1</v>
      </c>
      <c r="R188" s="2" t="s">
        <v>4865</v>
      </c>
      <c r="S188" s="2"/>
      <c r="T188" s="2"/>
      <c r="U188" s="2"/>
      <c r="V188" s="2"/>
      <c r="W188" s="2"/>
      <c r="X188" s="2"/>
      <c r="Y188" s="2"/>
      <c r="Z188" s="2"/>
      <c r="AA188" s="2355">
        <f t="shared" si="15"/>
        <v>1</v>
      </c>
    </row>
    <row r="189" spans="1:27" s="1" customFormat="1">
      <c r="A189" s="2353">
        <v>176</v>
      </c>
      <c r="B189" s="90" t="s">
        <v>1630</v>
      </c>
      <c r="C189" s="91" t="s">
        <v>1631</v>
      </c>
      <c r="D189" s="2"/>
      <c r="E189" s="2828">
        <v>2.5</v>
      </c>
      <c r="F189" s="91">
        <v>2.5</v>
      </c>
      <c r="G189" s="91"/>
      <c r="H189" s="2"/>
      <c r="I189" s="2"/>
      <c r="J189" s="2"/>
      <c r="K189" s="91">
        <v>2.5</v>
      </c>
      <c r="L189" s="2"/>
      <c r="M189" s="2"/>
      <c r="N189" s="2"/>
      <c r="O189" s="2"/>
      <c r="P189" s="91"/>
      <c r="Q189" s="2364">
        <v>2.5</v>
      </c>
      <c r="R189" s="2" t="s">
        <v>4865</v>
      </c>
      <c r="S189" s="2"/>
      <c r="T189" s="2"/>
      <c r="U189" s="2"/>
      <c r="V189" s="2"/>
      <c r="W189" s="2"/>
      <c r="X189" s="2"/>
      <c r="Y189" s="2"/>
      <c r="Z189" s="2"/>
      <c r="AA189" s="2355">
        <f t="shared" si="15"/>
        <v>2.5</v>
      </c>
    </row>
    <row r="190" spans="1:27" s="1" customFormat="1">
      <c r="A190" s="2353">
        <v>177</v>
      </c>
      <c r="B190" s="90" t="s">
        <v>1632</v>
      </c>
      <c r="C190" s="91" t="s">
        <v>1633</v>
      </c>
      <c r="D190" s="2"/>
      <c r="E190" s="91">
        <v>2</v>
      </c>
      <c r="F190" s="91"/>
      <c r="G190" s="91"/>
      <c r="H190" s="2"/>
      <c r="I190" s="2"/>
      <c r="J190" s="2"/>
      <c r="K190" s="91"/>
      <c r="L190" s="2"/>
      <c r="M190" s="2"/>
      <c r="N190" s="2"/>
      <c r="O190" s="2"/>
      <c r="P190" s="91">
        <f t="shared" si="13"/>
        <v>2</v>
      </c>
      <c r="Q190" s="2364">
        <f t="shared" si="14"/>
        <v>2</v>
      </c>
      <c r="R190" s="2" t="s">
        <v>4865</v>
      </c>
      <c r="S190" s="2"/>
      <c r="T190" s="2"/>
      <c r="U190" s="2"/>
      <c r="V190" s="2"/>
      <c r="W190" s="2"/>
      <c r="X190" s="2"/>
      <c r="Y190" s="2"/>
      <c r="Z190" s="2"/>
      <c r="AA190" s="2355">
        <f t="shared" si="15"/>
        <v>2</v>
      </c>
    </row>
    <row r="191" spans="1:27" s="1" customFormat="1">
      <c r="A191" s="2353">
        <v>178</v>
      </c>
      <c r="B191" s="90" t="s">
        <v>1634</v>
      </c>
      <c r="C191" s="91" t="s">
        <v>1635</v>
      </c>
      <c r="D191" s="2"/>
      <c r="E191" s="91">
        <v>2.5</v>
      </c>
      <c r="F191" s="91"/>
      <c r="G191" s="91"/>
      <c r="H191" s="2"/>
      <c r="I191" s="2"/>
      <c r="J191" s="2"/>
      <c r="K191" s="91"/>
      <c r="L191" s="2"/>
      <c r="M191" s="2"/>
      <c r="N191" s="2"/>
      <c r="O191" s="2"/>
      <c r="P191" s="91">
        <f t="shared" si="13"/>
        <v>2.5</v>
      </c>
      <c r="Q191" s="2364">
        <f t="shared" si="14"/>
        <v>2.5</v>
      </c>
      <c r="R191" s="2" t="s">
        <v>4865</v>
      </c>
      <c r="S191" s="2"/>
      <c r="T191" s="2"/>
      <c r="U191" s="2"/>
      <c r="V191" s="2"/>
      <c r="W191" s="2"/>
      <c r="X191" s="2"/>
      <c r="Y191" s="2"/>
      <c r="Z191" s="2"/>
      <c r="AA191" s="2355">
        <f t="shared" si="15"/>
        <v>2.5</v>
      </c>
    </row>
    <row r="192" spans="1:27" s="1" customFormat="1" ht="25.5">
      <c r="A192" s="2353">
        <v>179</v>
      </c>
      <c r="B192" s="90" t="s">
        <v>1636</v>
      </c>
      <c r="C192" s="91" t="s">
        <v>1637</v>
      </c>
      <c r="D192" s="2"/>
      <c r="E192" s="91">
        <v>2</v>
      </c>
      <c r="F192" s="91"/>
      <c r="G192" s="91"/>
      <c r="H192" s="2"/>
      <c r="I192" s="2"/>
      <c r="J192" s="2"/>
      <c r="K192" s="91"/>
      <c r="L192" s="2"/>
      <c r="M192" s="2"/>
      <c r="N192" s="2"/>
      <c r="O192" s="2"/>
      <c r="P192" s="91">
        <f t="shared" si="13"/>
        <v>2</v>
      </c>
      <c r="Q192" s="2364">
        <f t="shared" si="14"/>
        <v>2</v>
      </c>
      <c r="R192" s="2" t="s">
        <v>4865</v>
      </c>
      <c r="S192" s="2"/>
      <c r="T192" s="2"/>
      <c r="U192" s="2"/>
      <c r="V192" s="2"/>
      <c r="W192" s="2"/>
      <c r="X192" s="2"/>
      <c r="Y192" s="2"/>
      <c r="Z192" s="2"/>
      <c r="AA192" s="2355">
        <f t="shared" si="15"/>
        <v>2</v>
      </c>
    </row>
    <row r="193" spans="1:27" s="1" customFormat="1" ht="25.5">
      <c r="A193" s="2353">
        <v>180</v>
      </c>
      <c r="B193" s="90" t="s">
        <v>1638</v>
      </c>
      <c r="C193" s="91" t="s">
        <v>1639</v>
      </c>
      <c r="D193" s="2"/>
      <c r="E193" s="91">
        <v>2.7</v>
      </c>
      <c r="F193" s="91">
        <v>2.7</v>
      </c>
      <c r="G193" s="91">
        <f>E193</f>
        <v>2.7</v>
      </c>
      <c r="H193" s="2"/>
      <c r="I193" s="2"/>
      <c r="J193" s="2"/>
      <c r="K193" s="91"/>
      <c r="L193" s="2"/>
      <c r="M193" s="2"/>
      <c r="N193" s="2"/>
      <c r="O193" s="2"/>
      <c r="P193" s="91"/>
      <c r="Q193" s="2364">
        <v>2.7</v>
      </c>
      <c r="R193" s="2" t="s">
        <v>4865</v>
      </c>
      <c r="S193" s="2"/>
      <c r="T193" s="2"/>
      <c r="U193" s="2"/>
      <c r="V193" s="2"/>
      <c r="W193" s="2"/>
      <c r="X193" s="2"/>
      <c r="Y193" s="2"/>
      <c r="Z193" s="2"/>
      <c r="AA193" s="2355">
        <f t="shared" si="15"/>
        <v>2.7</v>
      </c>
    </row>
    <row r="194" spans="1:27" s="1" customFormat="1" ht="21" customHeight="1">
      <c r="A194" s="2353">
        <v>181</v>
      </c>
      <c r="B194" s="90" t="s">
        <v>21901</v>
      </c>
      <c r="C194" s="91" t="s">
        <v>21902</v>
      </c>
      <c r="D194" s="2"/>
      <c r="E194" s="91">
        <v>0.68500000000000005</v>
      </c>
      <c r="F194" s="91"/>
      <c r="G194" s="91"/>
      <c r="H194" s="2"/>
      <c r="I194" s="2"/>
      <c r="J194" s="2"/>
      <c r="K194" s="91"/>
      <c r="L194" s="2"/>
      <c r="M194" s="2"/>
      <c r="N194" s="2"/>
      <c r="O194" s="2"/>
      <c r="P194" s="91">
        <f t="shared" si="13"/>
        <v>0.68500000000000005</v>
      </c>
      <c r="Q194" s="2364">
        <f t="shared" si="14"/>
        <v>0.68500000000000005</v>
      </c>
      <c r="R194" s="2" t="s">
        <v>4865</v>
      </c>
      <c r="S194" s="2"/>
      <c r="T194" s="2"/>
      <c r="U194" s="2"/>
      <c r="V194" s="2"/>
      <c r="W194" s="2"/>
      <c r="X194" s="2"/>
      <c r="Y194" s="2"/>
      <c r="Z194" s="2"/>
      <c r="AA194" s="2355">
        <f t="shared" si="15"/>
        <v>0.68500000000000005</v>
      </c>
    </row>
    <row r="195" spans="1:27" s="1" customFormat="1">
      <c r="A195" s="2353">
        <v>182</v>
      </c>
      <c r="B195" s="90" t="s">
        <v>21903</v>
      </c>
      <c r="C195" s="91" t="s">
        <v>21904</v>
      </c>
      <c r="D195" s="2"/>
      <c r="E195" s="91">
        <v>1.95</v>
      </c>
      <c r="F195" s="91"/>
      <c r="G195" s="91"/>
      <c r="H195" s="2"/>
      <c r="I195" s="2"/>
      <c r="J195" s="2"/>
      <c r="K195" s="91"/>
      <c r="L195" s="2"/>
      <c r="M195" s="2"/>
      <c r="N195" s="2"/>
      <c r="O195" s="2"/>
      <c r="P195" s="91">
        <f t="shared" si="13"/>
        <v>1.95</v>
      </c>
      <c r="Q195" s="2364">
        <f t="shared" si="14"/>
        <v>1.95</v>
      </c>
      <c r="R195" s="2" t="s">
        <v>4865</v>
      </c>
      <c r="S195" s="2"/>
      <c r="T195" s="2"/>
      <c r="U195" s="2"/>
      <c r="V195" s="2"/>
      <c r="W195" s="2"/>
      <c r="X195" s="2"/>
      <c r="Y195" s="2"/>
      <c r="Z195" s="2"/>
      <c r="AA195" s="2355">
        <f t="shared" si="15"/>
        <v>1.95</v>
      </c>
    </row>
    <row r="196" spans="1:27" s="1" customFormat="1">
      <c r="A196" s="2353">
        <v>183</v>
      </c>
      <c r="B196" s="90" t="s">
        <v>21905</v>
      </c>
      <c r="C196" s="91" t="s">
        <v>1639</v>
      </c>
      <c r="D196" s="2"/>
      <c r="E196" s="91">
        <v>0.88200000000000001</v>
      </c>
      <c r="F196" s="91"/>
      <c r="G196" s="91"/>
      <c r="H196" s="2"/>
      <c r="I196" s="2"/>
      <c r="J196" s="2"/>
      <c r="K196" s="91"/>
      <c r="L196" s="2"/>
      <c r="M196" s="2"/>
      <c r="N196" s="2"/>
      <c r="O196" s="2"/>
      <c r="P196" s="91">
        <f t="shared" si="13"/>
        <v>0.88200000000000001</v>
      </c>
      <c r="Q196" s="2364">
        <f t="shared" si="14"/>
        <v>0.88200000000000001</v>
      </c>
      <c r="R196" s="2" t="s">
        <v>4865</v>
      </c>
      <c r="S196" s="2"/>
      <c r="T196" s="2"/>
      <c r="U196" s="2"/>
      <c r="V196" s="2"/>
      <c r="W196" s="2"/>
      <c r="X196" s="2"/>
      <c r="Y196" s="2"/>
      <c r="Z196" s="2"/>
      <c r="AA196" s="2355">
        <f t="shared" si="15"/>
        <v>0.88200000000000001</v>
      </c>
    </row>
    <row r="197" spans="1:27" s="1" customFormat="1" ht="25.5">
      <c r="A197" s="2353">
        <v>184</v>
      </c>
      <c r="B197" s="90" t="s">
        <v>21906</v>
      </c>
      <c r="C197" s="91" t="s">
        <v>21907</v>
      </c>
      <c r="D197" s="2"/>
      <c r="E197" s="91">
        <v>0.58599999999999997</v>
      </c>
      <c r="F197" s="91"/>
      <c r="G197" s="91"/>
      <c r="H197" s="2"/>
      <c r="I197" s="2"/>
      <c r="J197" s="2"/>
      <c r="K197" s="91"/>
      <c r="L197" s="2"/>
      <c r="M197" s="2"/>
      <c r="N197" s="2"/>
      <c r="O197" s="2"/>
      <c r="P197" s="91">
        <f t="shared" si="13"/>
        <v>0.58599999999999997</v>
      </c>
      <c r="Q197" s="2364">
        <f t="shared" si="14"/>
        <v>0.58599999999999997</v>
      </c>
      <c r="R197" s="2"/>
      <c r="S197" s="2"/>
      <c r="T197" s="2"/>
      <c r="U197" s="2"/>
      <c r="V197" s="2"/>
      <c r="W197" s="2"/>
      <c r="X197" s="2"/>
      <c r="Y197" s="2"/>
      <c r="Z197" s="2"/>
      <c r="AA197" s="2355">
        <f t="shared" si="15"/>
        <v>0.58599999999999997</v>
      </c>
    </row>
    <row r="198" spans="1:27" s="1" customFormat="1" ht="25.5">
      <c r="A198" s="2353">
        <v>185</v>
      </c>
      <c r="B198" s="90" t="s">
        <v>21908</v>
      </c>
      <c r="C198" s="91" t="s">
        <v>21909</v>
      </c>
      <c r="D198" s="2"/>
      <c r="E198" s="2828">
        <v>0.3</v>
      </c>
      <c r="F198" s="91"/>
      <c r="G198" s="91"/>
      <c r="H198" s="2"/>
      <c r="I198" s="2"/>
      <c r="J198" s="2"/>
      <c r="K198" s="91"/>
      <c r="L198" s="2"/>
      <c r="M198" s="2"/>
      <c r="N198" s="2"/>
      <c r="O198" s="2">
        <v>0.3</v>
      </c>
      <c r="P198" s="91"/>
      <c r="Q198" s="2364">
        <v>0.3</v>
      </c>
      <c r="R198" s="2" t="s">
        <v>4865</v>
      </c>
      <c r="S198" s="2"/>
      <c r="T198" s="2"/>
      <c r="U198" s="2"/>
      <c r="V198" s="2"/>
      <c r="W198" s="2"/>
      <c r="X198" s="2"/>
      <c r="Y198" s="2"/>
      <c r="Z198" s="2"/>
      <c r="AA198" s="2355">
        <f t="shared" si="15"/>
        <v>0.3</v>
      </c>
    </row>
    <row r="199" spans="1:27" s="1" customFormat="1" ht="25.5">
      <c r="A199" s="2353">
        <v>186</v>
      </c>
      <c r="B199" s="90" t="s">
        <v>21910</v>
      </c>
      <c r="C199" s="91" t="s">
        <v>21911</v>
      </c>
      <c r="D199" s="2"/>
      <c r="E199" s="91">
        <v>0.76</v>
      </c>
      <c r="F199" s="91"/>
      <c r="G199" s="91"/>
      <c r="H199" s="2"/>
      <c r="I199" s="2"/>
      <c r="J199" s="2"/>
      <c r="K199" s="91"/>
      <c r="L199" s="2"/>
      <c r="M199" s="2"/>
      <c r="N199" s="2"/>
      <c r="O199" s="2"/>
      <c r="P199" s="91">
        <f t="shared" si="13"/>
        <v>0.76</v>
      </c>
      <c r="Q199" s="2364">
        <f t="shared" si="14"/>
        <v>0.76</v>
      </c>
      <c r="R199" s="2" t="s">
        <v>4865</v>
      </c>
      <c r="S199" s="2"/>
      <c r="T199" s="2"/>
      <c r="U199" s="2"/>
      <c r="V199" s="2"/>
      <c r="W199" s="2"/>
      <c r="X199" s="2"/>
      <c r="Y199" s="2"/>
      <c r="Z199" s="2"/>
      <c r="AA199" s="2355">
        <f t="shared" si="15"/>
        <v>0.76</v>
      </c>
    </row>
    <row r="200" spans="1:27" s="1" customFormat="1">
      <c r="A200" s="2353">
        <v>187</v>
      </c>
      <c r="B200" s="90" t="s">
        <v>21912</v>
      </c>
      <c r="C200" s="91" t="s">
        <v>21913</v>
      </c>
      <c r="D200" s="2"/>
      <c r="E200" s="91">
        <v>1.22</v>
      </c>
      <c r="F200" s="91"/>
      <c r="G200" s="91"/>
      <c r="H200" s="2"/>
      <c r="I200" s="2"/>
      <c r="J200" s="2"/>
      <c r="K200" s="91"/>
      <c r="L200" s="2"/>
      <c r="M200" s="2"/>
      <c r="N200" s="2"/>
      <c r="O200" s="2"/>
      <c r="P200" s="91">
        <f t="shared" si="13"/>
        <v>1.22</v>
      </c>
      <c r="Q200" s="2364">
        <f t="shared" si="14"/>
        <v>1.22</v>
      </c>
      <c r="R200" s="2" t="s">
        <v>4865</v>
      </c>
      <c r="S200" s="2"/>
      <c r="T200" s="2"/>
      <c r="U200" s="2"/>
      <c r="V200" s="2"/>
      <c r="W200" s="2"/>
      <c r="X200" s="2"/>
      <c r="Y200" s="2"/>
      <c r="Z200" s="2"/>
      <c r="AA200" s="2355">
        <f t="shared" si="15"/>
        <v>1.22</v>
      </c>
    </row>
    <row r="201" spans="1:27" s="1" customFormat="1">
      <c r="A201" s="2353">
        <v>188</v>
      </c>
      <c r="B201" s="90" t="s">
        <v>21914</v>
      </c>
      <c r="C201" s="91" t="s">
        <v>21913</v>
      </c>
      <c r="D201" s="2"/>
      <c r="E201" s="91">
        <v>0.92500000000000004</v>
      </c>
      <c r="F201" s="91"/>
      <c r="G201" s="91"/>
      <c r="H201" s="2"/>
      <c r="I201" s="2"/>
      <c r="J201" s="2"/>
      <c r="K201" s="91"/>
      <c r="L201" s="2"/>
      <c r="M201" s="2"/>
      <c r="N201" s="2"/>
      <c r="O201" s="2"/>
      <c r="P201" s="91">
        <f t="shared" si="13"/>
        <v>0.92500000000000004</v>
      </c>
      <c r="Q201" s="2364">
        <f t="shared" si="14"/>
        <v>0.92500000000000004</v>
      </c>
      <c r="R201" s="2" t="s">
        <v>4865</v>
      </c>
      <c r="S201" s="2"/>
      <c r="T201" s="2"/>
      <c r="U201" s="2"/>
      <c r="V201" s="2"/>
      <c r="W201" s="2"/>
      <c r="X201" s="2"/>
      <c r="Y201" s="2"/>
      <c r="Z201" s="2"/>
      <c r="AA201" s="2355">
        <f t="shared" si="15"/>
        <v>0.92500000000000004</v>
      </c>
    </row>
    <row r="202" spans="1:27" s="1" customFormat="1">
      <c r="A202" s="2353">
        <v>189</v>
      </c>
      <c r="B202" s="90" t="s">
        <v>21915</v>
      </c>
      <c r="C202" s="91" t="s">
        <v>21916</v>
      </c>
      <c r="D202" s="2"/>
      <c r="E202" s="91">
        <v>0.749</v>
      </c>
      <c r="F202" s="91"/>
      <c r="G202" s="91"/>
      <c r="H202" s="2"/>
      <c r="I202" s="2"/>
      <c r="J202" s="2"/>
      <c r="K202" s="91"/>
      <c r="L202" s="2"/>
      <c r="M202" s="2"/>
      <c r="N202" s="2"/>
      <c r="O202" s="2"/>
      <c r="P202" s="91">
        <f t="shared" si="13"/>
        <v>0.749</v>
      </c>
      <c r="Q202" s="2364">
        <f t="shared" si="14"/>
        <v>0.749</v>
      </c>
      <c r="R202" s="2" t="s">
        <v>4865</v>
      </c>
      <c r="S202" s="2"/>
      <c r="T202" s="2"/>
      <c r="U202" s="2"/>
      <c r="V202" s="2"/>
      <c r="W202" s="2"/>
      <c r="X202" s="2"/>
      <c r="Y202" s="2"/>
      <c r="Z202" s="2"/>
      <c r="AA202" s="2355">
        <f t="shared" si="15"/>
        <v>0.749</v>
      </c>
    </row>
    <row r="203" spans="1:27" s="1" customFormat="1" ht="22.5" customHeight="1">
      <c r="A203" s="404"/>
      <c r="B203" s="2827" t="s">
        <v>1640</v>
      </c>
      <c r="C203" s="2675"/>
      <c r="D203" s="2670"/>
      <c r="E203" s="2675">
        <f>SUM(E93:E202)</f>
        <v>164.37500000000003</v>
      </c>
      <c r="F203" s="2675">
        <f t="shared" ref="F203:Q203" si="16">SUM(F93:F202)</f>
        <v>55.102000000000011</v>
      </c>
      <c r="G203" s="2675">
        <f t="shared" si="16"/>
        <v>29.381999999999998</v>
      </c>
      <c r="H203" s="2675">
        <f t="shared" si="16"/>
        <v>0</v>
      </c>
      <c r="I203" s="2675">
        <f t="shared" si="16"/>
        <v>0</v>
      </c>
      <c r="J203" s="2675">
        <f t="shared" si="16"/>
        <v>0</v>
      </c>
      <c r="K203" s="2675">
        <f t="shared" si="16"/>
        <v>25.72</v>
      </c>
      <c r="L203" s="2675">
        <f t="shared" si="16"/>
        <v>0</v>
      </c>
      <c r="M203" s="2675">
        <f t="shared" si="16"/>
        <v>0</v>
      </c>
      <c r="N203" s="2675">
        <f t="shared" si="16"/>
        <v>0</v>
      </c>
      <c r="O203" s="2675">
        <f t="shared" si="16"/>
        <v>0.3</v>
      </c>
      <c r="P203" s="2675">
        <f t="shared" si="16"/>
        <v>108.973</v>
      </c>
      <c r="Q203" s="2675">
        <f t="shared" si="16"/>
        <v>153.14399999999998</v>
      </c>
      <c r="R203" s="2675"/>
      <c r="S203" s="2675">
        <f t="shared" ref="S203:AA203" si="17">SUM(S93:S202)</f>
        <v>0</v>
      </c>
      <c r="T203" s="2675">
        <f t="shared" si="17"/>
        <v>0</v>
      </c>
      <c r="U203" s="2675">
        <f t="shared" si="17"/>
        <v>0</v>
      </c>
      <c r="V203" s="2675">
        <f t="shared" si="17"/>
        <v>0</v>
      </c>
      <c r="W203" s="2675">
        <f t="shared" si="17"/>
        <v>0</v>
      </c>
      <c r="X203" s="2675">
        <f t="shared" si="17"/>
        <v>0</v>
      </c>
      <c r="Y203" s="2675">
        <f t="shared" si="17"/>
        <v>0</v>
      </c>
      <c r="Z203" s="2675">
        <f t="shared" si="17"/>
        <v>0</v>
      </c>
      <c r="AA203" s="2675">
        <f t="shared" si="17"/>
        <v>164.37500000000003</v>
      </c>
    </row>
    <row r="204" spans="1:27" s="1" customFormat="1" ht="26.25" customHeight="1">
      <c r="A204" s="3244" t="s">
        <v>21917</v>
      </c>
      <c r="B204" s="3244"/>
      <c r="C204" s="3244"/>
      <c r="D204" s="3244"/>
      <c r="E204" s="3244"/>
      <c r="F204" s="3244"/>
      <c r="G204" s="3244"/>
      <c r="H204" s="3244"/>
      <c r="I204" s="3244"/>
      <c r="J204" s="3244"/>
      <c r="K204" s="3244"/>
      <c r="L204" s="3244"/>
      <c r="M204" s="3244"/>
      <c r="N204" s="3244"/>
      <c r="O204" s="3244"/>
      <c r="P204" s="3244"/>
      <c r="Q204" s="3244"/>
      <c r="R204" s="3244"/>
      <c r="S204" s="3244"/>
      <c r="T204" s="3244"/>
      <c r="U204" s="3244"/>
      <c r="V204" s="3244"/>
      <c r="W204" s="3244"/>
      <c r="X204" s="3244"/>
      <c r="Y204" s="3244"/>
      <c r="Z204" s="3244"/>
      <c r="AA204" s="3244"/>
    </row>
    <row r="205" spans="1:27" s="1" customFormat="1">
      <c r="A205" s="2353">
        <v>190</v>
      </c>
      <c r="B205" s="90" t="s">
        <v>1641</v>
      </c>
      <c r="C205" s="91" t="s">
        <v>1642</v>
      </c>
      <c r="D205" s="2"/>
      <c r="E205" s="91">
        <v>0.47199999999999998</v>
      </c>
      <c r="F205" s="91"/>
      <c r="G205" s="91"/>
      <c r="H205" s="2"/>
      <c r="I205" s="2"/>
      <c r="J205" s="2"/>
      <c r="K205" s="2"/>
      <c r="L205" s="2"/>
      <c r="M205" s="2"/>
      <c r="N205" s="2"/>
      <c r="O205" s="2"/>
      <c r="P205" s="91">
        <f>E205</f>
        <v>0.47199999999999998</v>
      </c>
      <c r="Q205" s="89">
        <f>P205</f>
        <v>0.47199999999999998</v>
      </c>
      <c r="R205" s="2" t="s">
        <v>4865</v>
      </c>
      <c r="S205" s="2"/>
      <c r="T205" s="2"/>
      <c r="U205" s="2"/>
      <c r="V205" s="2"/>
      <c r="W205" s="2"/>
      <c r="X205" s="2"/>
      <c r="Y205" s="2"/>
      <c r="Z205" s="2"/>
      <c r="AA205" s="88">
        <f>E205</f>
        <v>0.47199999999999998</v>
      </c>
    </row>
    <row r="206" spans="1:27" s="1" customFormat="1">
      <c r="A206" s="2353">
        <v>191</v>
      </c>
      <c r="B206" s="90" t="s">
        <v>1643</v>
      </c>
      <c r="C206" s="91" t="s">
        <v>1644</v>
      </c>
      <c r="D206" s="2"/>
      <c r="E206" s="91">
        <v>0.64</v>
      </c>
      <c r="F206" s="91"/>
      <c r="G206" s="91"/>
      <c r="H206" s="2"/>
      <c r="I206" s="2"/>
      <c r="J206" s="2"/>
      <c r="K206" s="2"/>
      <c r="L206" s="2"/>
      <c r="M206" s="2"/>
      <c r="N206" s="2"/>
      <c r="O206" s="2"/>
      <c r="P206" s="91">
        <f t="shared" ref="P206:P233" si="18">E206</f>
        <v>0.64</v>
      </c>
      <c r="Q206" s="89">
        <f t="shared" ref="Q206:Q233" si="19">P206</f>
        <v>0.64</v>
      </c>
      <c r="R206" s="2" t="s">
        <v>4865</v>
      </c>
      <c r="S206" s="2"/>
      <c r="T206" s="2"/>
      <c r="U206" s="2"/>
      <c r="V206" s="2"/>
      <c r="W206" s="2"/>
      <c r="X206" s="2"/>
      <c r="Y206" s="2"/>
      <c r="Z206" s="2"/>
      <c r="AA206" s="88">
        <f t="shared" ref="AA206:AA233" si="20">E206</f>
        <v>0.64</v>
      </c>
    </row>
    <row r="207" spans="1:27" s="1" customFormat="1" ht="38.25">
      <c r="A207" s="2353">
        <v>192</v>
      </c>
      <c r="B207" s="90" t="s">
        <v>1645</v>
      </c>
      <c r="C207" s="91" t="s">
        <v>1646</v>
      </c>
      <c r="D207" s="2"/>
      <c r="E207" s="91">
        <v>0.65800000000000003</v>
      </c>
      <c r="F207" s="91"/>
      <c r="G207" s="91"/>
      <c r="H207" s="2"/>
      <c r="I207" s="2"/>
      <c r="J207" s="2"/>
      <c r="K207" s="2"/>
      <c r="L207" s="2"/>
      <c r="M207" s="2"/>
      <c r="N207" s="2"/>
      <c r="O207" s="2"/>
      <c r="P207" s="91">
        <f t="shared" si="18"/>
        <v>0.65800000000000003</v>
      </c>
      <c r="Q207" s="89">
        <f t="shared" si="19"/>
        <v>0.65800000000000003</v>
      </c>
      <c r="R207" s="2" t="s">
        <v>4865</v>
      </c>
      <c r="S207" s="2"/>
      <c r="T207" s="2"/>
      <c r="U207" s="2"/>
      <c r="V207" s="2"/>
      <c r="W207" s="2"/>
      <c r="X207" s="2"/>
      <c r="Y207" s="2"/>
      <c r="Z207" s="2"/>
      <c r="AA207" s="88">
        <f t="shared" si="20"/>
        <v>0.65800000000000003</v>
      </c>
    </row>
    <row r="208" spans="1:27" s="1" customFormat="1">
      <c r="A208" s="2353">
        <v>193</v>
      </c>
      <c r="B208" s="90" t="s">
        <v>1647</v>
      </c>
      <c r="C208" s="91" t="s">
        <v>1648</v>
      </c>
      <c r="D208" s="2"/>
      <c r="E208" s="91">
        <v>0.49099999999999999</v>
      </c>
      <c r="F208" s="91"/>
      <c r="G208" s="91"/>
      <c r="H208" s="2"/>
      <c r="I208" s="2"/>
      <c r="J208" s="2"/>
      <c r="K208" s="2"/>
      <c r="L208" s="2"/>
      <c r="M208" s="2"/>
      <c r="N208" s="2"/>
      <c r="O208" s="2"/>
      <c r="P208" s="91">
        <f t="shared" si="18"/>
        <v>0.49099999999999999</v>
      </c>
      <c r="Q208" s="89">
        <f t="shared" si="19"/>
        <v>0.49099999999999999</v>
      </c>
      <c r="R208" s="2" t="s">
        <v>4865</v>
      </c>
      <c r="S208" s="2"/>
      <c r="T208" s="2"/>
      <c r="U208" s="2"/>
      <c r="V208" s="2"/>
      <c r="W208" s="2"/>
      <c r="X208" s="2"/>
      <c r="Y208" s="2"/>
      <c r="Z208" s="2"/>
      <c r="AA208" s="88">
        <f t="shared" si="20"/>
        <v>0.49099999999999999</v>
      </c>
    </row>
    <row r="209" spans="1:27" s="1" customFormat="1" ht="25.5">
      <c r="A209" s="2353">
        <v>194</v>
      </c>
      <c r="B209" s="90" t="s">
        <v>1649</v>
      </c>
      <c r="C209" s="91" t="s">
        <v>1650</v>
      </c>
      <c r="D209" s="2"/>
      <c r="E209" s="91">
        <v>1.3</v>
      </c>
      <c r="F209" s="91"/>
      <c r="G209" s="91"/>
      <c r="H209" s="2"/>
      <c r="I209" s="2"/>
      <c r="J209" s="2"/>
      <c r="K209" s="2"/>
      <c r="L209" s="2"/>
      <c r="M209" s="2"/>
      <c r="N209" s="2"/>
      <c r="O209" s="2"/>
      <c r="P209" s="91">
        <f t="shared" si="18"/>
        <v>1.3</v>
      </c>
      <c r="Q209" s="89">
        <f t="shared" si="19"/>
        <v>1.3</v>
      </c>
      <c r="R209" s="2" t="s">
        <v>4865</v>
      </c>
      <c r="S209" s="2"/>
      <c r="T209" s="2"/>
      <c r="U209" s="2"/>
      <c r="V209" s="2"/>
      <c r="W209" s="2"/>
      <c r="X209" s="2"/>
      <c r="Y209" s="2"/>
      <c r="Z209" s="2"/>
      <c r="AA209" s="88">
        <f t="shared" si="20"/>
        <v>1.3</v>
      </c>
    </row>
    <row r="210" spans="1:27" s="1" customFormat="1" ht="25.5">
      <c r="A210" s="2353">
        <v>195</v>
      </c>
      <c r="B210" s="90" t="s">
        <v>1651</v>
      </c>
      <c r="C210" s="91" t="s">
        <v>1652</v>
      </c>
      <c r="D210" s="2"/>
      <c r="E210" s="91">
        <v>0.3</v>
      </c>
      <c r="F210" s="91"/>
      <c r="G210" s="91"/>
      <c r="H210" s="2"/>
      <c r="I210" s="2"/>
      <c r="J210" s="2"/>
      <c r="K210" s="2"/>
      <c r="L210" s="2"/>
      <c r="M210" s="2"/>
      <c r="N210" s="2"/>
      <c r="O210" s="2"/>
      <c r="P210" s="91">
        <f t="shared" si="18"/>
        <v>0.3</v>
      </c>
      <c r="Q210" s="89">
        <f t="shared" si="19"/>
        <v>0.3</v>
      </c>
      <c r="R210" s="2"/>
      <c r="S210" s="2"/>
      <c r="T210" s="2"/>
      <c r="U210" s="2"/>
      <c r="V210" s="2"/>
      <c r="W210" s="2"/>
      <c r="X210" s="2"/>
      <c r="Y210" s="2"/>
      <c r="Z210" s="2"/>
      <c r="AA210" s="88">
        <f t="shared" si="20"/>
        <v>0.3</v>
      </c>
    </row>
    <row r="211" spans="1:27" s="1" customFormat="1" ht="25.5">
      <c r="A211" s="2353">
        <v>196</v>
      </c>
      <c r="B211" s="90" t="s">
        <v>1653</v>
      </c>
      <c r="C211" s="91" t="s">
        <v>1654</v>
      </c>
      <c r="D211" s="2"/>
      <c r="E211" s="91">
        <v>0.41</v>
      </c>
      <c r="F211" s="91"/>
      <c r="G211" s="91"/>
      <c r="H211" s="2"/>
      <c r="I211" s="2"/>
      <c r="J211" s="2"/>
      <c r="K211" s="2"/>
      <c r="L211" s="2"/>
      <c r="M211" s="2"/>
      <c r="N211" s="2"/>
      <c r="O211" s="2"/>
      <c r="P211" s="91">
        <f t="shared" si="18"/>
        <v>0.41</v>
      </c>
      <c r="Q211" s="89">
        <f t="shared" si="19"/>
        <v>0.41</v>
      </c>
      <c r="R211" s="2"/>
      <c r="S211" s="2"/>
      <c r="T211" s="2"/>
      <c r="U211" s="2"/>
      <c r="V211" s="2"/>
      <c r="W211" s="2"/>
      <c r="X211" s="2"/>
      <c r="Y211" s="2"/>
      <c r="Z211" s="2"/>
      <c r="AA211" s="88">
        <f t="shared" si="20"/>
        <v>0.41</v>
      </c>
    </row>
    <row r="212" spans="1:27" s="1" customFormat="1" ht="25.5">
      <c r="A212" s="2353">
        <v>197</v>
      </c>
      <c r="B212" s="90" t="s">
        <v>1655</v>
      </c>
      <c r="C212" s="91" t="s">
        <v>1656</v>
      </c>
      <c r="D212" s="2"/>
      <c r="E212" s="91">
        <v>1.8560000000000001</v>
      </c>
      <c r="F212" s="91"/>
      <c r="G212" s="91"/>
      <c r="H212" s="2"/>
      <c r="I212" s="2"/>
      <c r="J212" s="2"/>
      <c r="K212" s="2"/>
      <c r="L212" s="2"/>
      <c r="M212" s="2"/>
      <c r="N212" s="2"/>
      <c r="O212" s="2"/>
      <c r="P212" s="91">
        <f t="shared" si="18"/>
        <v>1.8560000000000001</v>
      </c>
      <c r="Q212" s="89">
        <f t="shared" si="19"/>
        <v>1.8560000000000001</v>
      </c>
      <c r="R212" s="2" t="s">
        <v>4865</v>
      </c>
      <c r="S212" s="2"/>
      <c r="T212" s="2"/>
      <c r="U212" s="2"/>
      <c r="V212" s="2"/>
      <c r="W212" s="2"/>
      <c r="X212" s="2"/>
      <c r="Y212" s="2"/>
      <c r="Z212" s="2"/>
      <c r="AA212" s="88">
        <f t="shared" si="20"/>
        <v>1.8560000000000001</v>
      </c>
    </row>
    <row r="213" spans="1:27" s="1" customFormat="1" ht="25.5">
      <c r="A213" s="2353">
        <v>198</v>
      </c>
      <c r="B213" s="90" t="s">
        <v>1657</v>
      </c>
      <c r="C213" s="91" t="s">
        <v>1658</v>
      </c>
      <c r="D213" s="2"/>
      <c r="E213" s="91">
        <v>1.6719999999999999</v>
      </c>
      <c r="F213" s="91"/>
      <c r="G213" s="91"/>
      <c r="H213" s="2"/>
      <c r="I213" s="2"/>
      <c r="J213" s="2"/>
      <c r="K213" s="2"/>
      <c r="L213" s="2"/>
      <c r="M213" s="2"/>
      <c r="N213" s="2"/>
      <c r="O213" s="2"/>
      <c r="P213" s="91">
        <f t="shared" si="18"/>
        <v>1.6719999999999999</v>
      </c>
      <c r="Q213" s="89">
        <f t="shared" si="19"/>
        <v>1.6719999999999999</v>
      </c>
      <c r="R213" s="2" t="s">
        <v>4865</v>
      </c>
      <c r="S213" s="2"/>
      <c r="T213" s="2"/>
      <c r="U213" s="2"/>
      <c r="V213" s="2"/>
      <c r="W213" s="2"/>
      <c r="X213" s="2"/>
      <c r="Y213" s="2"/>
      <c r="Z213" s="2"/>
      <c r="AA213" s="88">
        <f t="shared" si="20"/>
        <v>1.6719999999999999</v>
      </c>
    </row>
    <row r="214" spans="1:27" s="1" customFormat="1">
      <c r="A214" s="2353">
        <v>199</v>
      </c>
      <c r="B214" s="90" t="s">
        <v>1659</v>
      </c>
      <c r="C214" s="91" t="s">
        <v>1660</v>
      </c>
      <c r="D214" s="2"/>
      <c r="E214" s="91">
        <v>1.115</v>
      </c>
      <c r="F214" s="91"/>
      <c r="G214" s="91"/>
      <c r="H214" s="2"/>
      <c r="I214" s="2"/>
      <c r="J214" s="2"/>
      <c r="K214" s="2"/>
      <c r="L214" s="2"/>
      <c r="M214" s="2"/>
      <c r="N214" s="2"/>
      <c r="O214" s="2"/>
      <c r="P214" s="91">
        <f t="shared" si="18"/>
        <v>1.115</v>
      </c>
      <c r="Q214" s="89">
        <f t="shared" si="19"/>
        <v>1.115</v>
      </c>
      <c r="R214" s="2" t="s">
        <v>4865</v>
      </c>
      <c r="S214" s="2"/>
      <c r="T214" s="2"/>
      <c r="U214" s="2"/>
      <c r="V214" s="2"/>
      <c r="W214" s="2"/>
      <c r="X214" s="2"/>
      <c r="Y214" s="2"/>
      <c r="Z214" s="2"/>
      <c r="AA214" s="88">
        <f t="shared" si="20"/>
        <v>1.115</v>
      </c>
    </row>
    <row r="215" spans="1:27" s="1" customFormat="1">
      <c r="A215" s="2353">
        <v>200</v>
      </c>
      <c r="B215" s="90" t="s">
        <v>1661</v>
      </c>
      <c r="C215" s="91" t="s">
        <v>1662</v>
      </c>
      <c r="D215" s="2"/>
      <c r="E215" s="91">
        <v>1.698</v>
      </c>
      <c r="F215" s="91"/>
      <c r="G215" s="91"/>
      <c r="H215" s="2"/>
      <c r="I215" s="2"/>
      <c r="J215" s="2"/>
      <c r="K215" s="2"/>
      <c r="L215" s="2"/>
      <c r="M215" s="2"/>
      <c r="N215" s="2"/>
      <c r="O215" s="2"/>
      <c r="P215" s="91">
        <f t="shared" si="18"/>
        <v>1.698</v>
      </c>
      <c r="Q215" s="89">
        <f t="shared" si="19"/>
        <v>1.698</v>
      </c>
      <c r="R215" s="2" t="s">
        <v>4865</v>
      </c>
      <c r="S215" s="2"/>
      <c r="T215" s="2"/>
      <c r="U215" s="2"/>
      <c r="V215" s="2"/>
      <c r="W215" s="2"/>
      <c r="X215" s="2"/>
      <c r="Y215" s="2"/>
      <c r="Z215" s="2"/>
      <c r="AA215" s="88">
        <f t="shared" si="20"/>
        <v>1.698</v>
      </c>
    </row>
    <row r="216" spans="1:27" s="1" customFormat="1">
      <c r="A216" s="2353">
        <v>201</v>
      </c>
      <c r="B216" s="90" t="s">
        <v>1663</v>
      </c>
      <c r="C216" s="91" t="s">
        <v>1664</v>
      </c>
      <c r="D216" s="2"/>
      <c r="E216" s="91">
        <v>0.19400000000000001</v>
      </c>
      <c r="F216" s="91"/>
      <c r="G216" s="91"/>
      <c r="H216" s="2"/>
      <c r="I216" s="2"/>
      <c r="J216" s="2"/>
      <c r="K216" s="2"/>
      <c r="L216" s="2"/>
      <c r="M216" s="2"/>
      <c r="N216" s="2"/>
      <c r="O216" s="2"/>
      <c r="P216" s="91">
        <f t="shared" si="18"/>
        <v>0.19400000000000001</v>
      </c>
      <c r="Q216" s="89">
        <f t="shared" si="19"/>
        <v>0.19400000000000001</v>
      </c>
      <c r="R216" s="2" t="s">
        <v>4865</v>
      </c>
      <c r="S216" s="2"/>
      <c r="T216" s="2"/>
      <c r="U216" s="2"/>
      <c r="V216" s="2"/>
      <c r="W216" s="2"/>
      <c r="X216" s="2"/>
      <c r="Y216" s="2"/>
      <c r="Z216" s="2"/>
      <c r="AA216" s="88">
        <f t="shared" si="20"/>
        <v>0.19400000000000001</v>
      </c>
    </row>
    <row r="217" spans="1:27" s="1" customFormat="1">
      <c r="A217" s="2353">
        <v>202</v>
      </c>
      <c r="B217" s="90" t="s">
        <v>1665</v>
      </c>
      <c r="C217" s="91" t="s">
        <v>1666</v>
      </c>
      <c r="D217" s="2"/>
      <c r="E217" s="91">
        <v>0.85899999999999999</v>
      </c>
      <c r="F217" s="91"/>
      <c r="G217" s="91"/>
      <c r="H217" s="2"/>
      <c r="I217" s="2"/>
      <c r="J217" s="2"/>
      <c r="K217" s="2"/>
      <c r="L217" s="2"/>
      <c r="M217" s="2"/>
      <c r="N217" s="2"/>
      <c r="O217" s="2"/>
      <c r="P217" s="91">
        <f t="shared" si="18"/>
        <v>0.85899999999999999</v>
      </c>
      <c r="Q217" s="89">
        <f t="shared" si="19"/>
        <v>0.85899999999999999</v>
      </c>
      <c r="R217" s="2"/>
      <c r="S217" s="2"/>
      <c r="T217" s="2"/>
      <c r="U217" s="2"/>
      <c r="V217" s="2"/>
      <c r="W217" s="2"/>
      <c r="X217" s="2"/>
      <c r="Y217" s="2"/>
      <c r="Z217" s="2"/>
      <c r="AA217" s="88">
        <f t="shared" si="20"/>
        <v>0.85899999999999999</v>
      </c>
    </row>
    <row r="218" spans="1:27" s="1" customFormat="1">
      <c r="A218" s="2353">
        <v>203</v>
      </c>
      <c r="B218" s="90" t="s">
        <v>1667</v>
      </c>
      <c r="C218" s="91" t="s">
        <v>1668</v>
      </c>
      <c r="D218" s="2"/>
      <c r="E218" s="91">
        <v>0.85699999999999998</v>
      </c>
      <c r="F218" s="91"/>
      <c r="G218" s="91"/>
      <c r="H218" s="2"/>
      <c r="I218" s="2"/>
      <c r="J218" s="2"/>
      <c r="K218" s="2"/>
      <c r="L218" s="2"/>
      <c r="M218" s="2"/>
      <c r="N218" s="2"/>
      <c r="O218" s="2"/>
      <c r="P218" s="91">
        <f t="shared" si="18"/>
        <v>0.85699999999999998</v>
      </c>
      <c r="Q218" s="89">
        <f t="shared" si="19"/>
        <v>0.85699999999999998</v>
      </c>
      <c r="R218" s="2" t="s">
        <v>4865</v>
      </c>
      <c r="S218" s="2"/>
      <c r="T218" s="2"/>
      <c r="U218" s="2"/>
      <c r="V218" s="2"/>
      <c r="W218" s="2"/>
      <c r="X218" s="2"/>
      <c r="Y218" s="2"/>
      <c r="Z218" s="2"/>
      <c r="AA218" s="88">
        <f t="shared" si="20"/>
        <v>0.85699999999999998</v>
      </c>
    </row>
    <row r="219" spans="1:27" s="1" customFormat="1">
      <c r="A219" s="2353">
        <v>204</v>
      </c>
      <c r="B219" s="90" t="s">
        <v>1669</v>
      </c>
      <c r="C219" s="91" t="s">
        <v>1670</v>
      </c>
      <c r="D219" s="2"/>
      <c r="E219" s="91">
        <v>0.71</v>
      </c>
      <c r="F219" s="91"/>
      <c r="G219" s="91"/>
      <c r="H219" s="2"/>
      <c r="I219" s="2"/>
      <c r="J219" s="2"/>
      <c r="K219" s="2"/>
      <c r="L219" s="2"/>
      <c r="M219" s="2"/>
      <c r="N219" s="2"/>
      <c r="O219" s="2"/>
      <c r="P219" s="91">
        <f t="shared" si="18"/>
        <v>0.71</v>
      </c>
      <c r="Q219" s="89">
        <f t="shared" si="19"/>
        <v>0.71</v>
      </c>
      <c r="R219" s="2" t="s">
        <v>4865</v>
      </c>
      <c r="S219" s="2"/>
      <c r="T219" s="2"/>
      <c r="U219" s="2"/>
      <c r="V219" s="2"/>
      <c r="W219" s="2"/>
      <c r="X219" s="2"/>
      <c r="Y219" s="2"/>
      <c r="Z219" s="2"/>
      <c r="AA219" s="88">
        <f t="shared" si="20"/>
        <v>0.71</v>
      </c>
    </row>
    <row r="220" spans="1:27" s="1" customFormat="1">
      <c r="A220" s="2353">
        <v>205</v>
      </c>
      <c r="B220" s="90" t="s">
        <v>1671</v>
      </c>
      <c r="C220" s="91" t="s">
        <v>1672</v>
      </c>
      <c r="D220" s="2"/>
      <c r="E220" s="91">
        <v>1.66</v>
      </c>
      <c r="F220" s="91"/>
      <c r="G220" s="91"/>
      <c r="H220" s="2"/>
      <c r="I220" s="2"/>
      <c r="J220" s="2"/>
      <c r="K220" s="2"/>
      <c r="L220" s="2"/>
      <c r="M220" s="2"/>
      <c r="N220" s="2"/>
      <c r="O220" s="2"/>
      <c r="P220" s="91">
        <f t="shared" si="18"/>
        <v>1.66</v>
      </c>
      <c r="Q220" s="89">
        <f t="shared" si="19"/>
        <v>1.66</v>
      </c>
      <c r="R220" s="2" t="s">
        <v>4865</v>
      </c>
      <c r="S220" s="2"/>
      <c r="T220" s="2"/>
      <c r="U220" s="2"/>
      <c r="V220" s="2"/>
      <c r="W220" s="2"/>
      <c r="X220" s="2"/>
      <c r="Y220" s="2"/>
      <c r="Z220" s="2"/>
      <c r="AA220" s="88">
        <f t="shared" si="20"/>
        <v>1.66</v>
      </c>
    </row>
    <row r="221" spans="1:27" s="1" customFormat="1">
      <c r="A221" s="2353">
        <v>206</v>
      </c>
      <c r="B221" s="90" t="s">
        <v>1673</v>
      </c>
      <c r="C221" s="91" t="s">
        <v>1674</v>
      </c>
      <c r="D221" s="2"/>
      <c r="E221" s="91">
        <v>1.61</v>
      </c>
      <c r="F221" s="91"/>
      <c r="G221" s="91"/>
      <c r="H221" s="2"/>
      <c r="I221" s="2"/>
      <c r="J221" s="2"/>
      <c r="K221" s="2"/>
      <c r="L221" s="2"/>
      <c r="M221" s="2"/>
      <c r="N221" s="2"/>
      <c r="O221" s="2"/>
      <c r="P221" s="91">
        <f t="shared" si="18"/>
        <v>1.61</v>
      </c>
      <c r="Q221" s="89">
        <f t="shared" si="19"/>
        <v>1.61</v>
      </c>
      <c r="R221" s="2" t="s">
        <v>4865</v>
      </c>
      <c r="S221" s="2"/>
      <c r="T221" s="2"/>
      <c r="U221" s="2"/>
      <c r="V221" s="2"/>
      <c r="W221" s="2"/>
      <c r="X221" s="2"/>
      <c r="Y221" s="2"/>
      <c r="Z221" s="2"/>
      <c r="AA221" s="88">
        <f t="shared" si="20"/>
        <v>1.61</v>
      </c>
    </row>
    <row r="222" spans="1:27" s="1" customFormat="1" ht="25.5">
      <c r="A222" s="2353">
        <v>207</v>
      </c>
      <c r="B222" s="90" t="s">
        <v>21918</v>
      </c>
      <c r="C222" s="91" t="s">
        <v>1672</v>
      </c>
      <c r="D222" s="2"/>
      <c r="E222" s="91">
        <v>1.78</v>
      </c>
      <c r="F222" s="91"/>
      <c r="G222" s="91"/>
      <c r="H222" s="2"/>
      <c r="I222" s="2"/>
      <c r="J222" s="2"/>
      <c r="K222" s="2"/>
      <c r="L222" s="2"/>
      <c r="M222" s="2"/>
      <c r="N222" s="2"/>
      <c r="O222" s="2"/>
      <c r="P222" s="91">
        <f t="shared" si="18"/>
        <v>1.78</v>
      </c>
      <c r="Q222" s="89">
        <f t="shared" si="19"/>
        <v>1.78</v>
      </c>
      <c r="R222" s="2" t="s">
        <v>4865</v>
      </c>
      <c r="S222" s="2"/>
      <c r="T222" s="2"/>
      <c r="U222" s="2"/>
      <c r="V222" s="2"/>
      <c r="W222" s="2"/>
      <c r="X222" s="2"/>
      <c r="Y222" s="2"/>
      <c r="Z222" s="2"/>
      <c r="AA222" s="88">
        <f t="shared" si="20"/>
        <v>1.78</v>
      </c>
    </row>
    <row r="223" spans="1:27" s="1" customFormat="1" ht="25.5">
      <c r="A223" s="2353">
        <v>208</v>
      </c>
      <c r="B223" s="90" t="s">
        <v>21919</v>
      </c>
      <c r="C223" s="91" t="s">
        <v>21902</v>
      </c>
      <c r="D223" s="2"/>
      <c r="E223" s="91">
        <v>3.68</v>
      </c>
      <c r="F223" s="91"/>
      <c r="G223" s="91"/>
      <c r="H223" s="2"/>
      <c r="I223" s="2"/>
      <c r="J223" s="2"/>
      <c r="K223" s="2"/>
      <c r="L223" s="2"/>
      <c r="M223" s="2"/>
      <c r="N223" s="2"/>
      <c r="O223" s="2"/>
      <c r="P223" s="91">
        <f t="shared" si="18"/>
        <v>3.68</v>
      </c>
      <c r="Q223" s="89">
        <f t="shared" si="19"/>
        <v>3.68</v>
      </c>
      <c r="R223" s="2" t="s">
        <v>4865</v>
      </c>
      <c r="S223" s="2"/>
      <c r="T223" s="2"/>
      <c r="U223" s="2"/>
      <c r="V223" s="2"/>
      <c r="W223" s="2"/>
      <c r="X223" s="2"/>
      <c r="Y223" s="2"/>
      <c r="Z223" s="2"/>
      <c r="AA223" s="88">
        <f t="shared" si="20"/>
        <v>3.68</v>
      </c>
    </row>
    <row r="224" spans="1:27" s="1" customFormat="1">
      <c r="A224" s="2353">
        <v>209</v>
      </c>
      <c r="B224" s="90" t="s">
        <v>1675</v>
      </c>
      <c r="C224" s="91" t="s">
        <v>1676</v>
      </c>
      <c r="D224" s="2"/>
      <c r="E224" s="91">
        <v>0.23599999999999999</v>
      </c>
      <c r="F224" s="91"/>
      <c r="G224" s="91"/>
      <c r="H224" s="2"/>
      <c r="I224" s="2"/>
      <c r="J224" s="2"/>
      <c r="K224" s="2"/>
      <c r="L224" s="2"/>
      <c r="M224" s="2"/>
      <c r="N224" s="2"/>
      <c r="O224" s="2"/>
      <c r="P224" s="91">
        <f t="shared" si="18"/>
        <v>0.23599999999999999</v>
      </c>
      <c r="Q224" s="89">
        <f>P224</f>
        <v>0.23599999999999999</v>
      </c>
      <c r="R224" s="2" t="s">
        <v>4865</v>
      </c>
      <c r="S224" s="2"/>
      <c r="T224" s="2"/>
      <c r="U224" s="2"/>
      <c r="V224" s="2"/>
      <c r="W224" s="2"/>
      <c r="X224" s="2"/>
      <c r="Y224" s="2"/>
      <c r="Z224" s="2"/>
      <c r="AA224" s="88">
        <f t="shared" si="20"/>
        <v>0.23599999999999999</v>
      </c>
    </row>
    <row r="225" spans="1:27" s="1" customFormat="1" ht="26.25" customHeight="1">
      <c r="A225" s="2353">
        <v>210</v>
      </c>
      <c r="B225" s="90" t="s">
        <v>1677</v>
      </c>
      <c r="C225" s="91" t="s">
        <v>1678</v>
      </c>
      <c r="D225" s="2"/>
      <c r="E225" s="91">
        <v>2.7850000000000001</v>
      </c>
      <c r="F225" s="91"/>
      <c r="G225" s="91"/>
      <c r="H225" s="2"/>
      <c r="I225" s="2"/>
      <c r="J225" s="2"/>
      <c r="K225" s="2"/>
      <c r="L225" s="2"/>
      <c r="M225" s="2"/>
      <c r="N225" s="2"/>
      <c r="O225" s="2">
        <v>2.7850000000000001</v>
      </c>
      <c r="P225" s="91"/>
      <c r="Q225" s="89">
        <v>2.7850000000000001</v>
      </c>
      <c r="R225" s="2" t="s">
        <v>4865</v>
      </c>
      <c r="S225" s="2"/>
      <c r="T225" s="2"/>
      <c r="U225" s="2"/>
      <c r="V225" s="2"/>
      <c r="W225" s="2"/>
      <c r="X225" s="2"/>
      <c r="Y225" s="2"/>
      <c r="Z225" s="2"/>
      <c r="AA225" s="88">
        <f t="shared" si="20"/>
        <v>2.7850000000000001</v>
      </c>
    </row>
    <row r="226" spans="1:27" s="343" customFormat="1" ht="26.25" customHeight="1">
      <c r="A226" s="2353">
        <v>211</v>
      </c>
      <c r="B226" s="90" t="s">
        <v>1679</v>
      </c>
      <c r="C226" s="91" t="s">
        <v>1680</v>
      </c>
      <c r="D226" s="2"/>
      <c r="E226" s="2828">
        <v>1.911</v>
      </c>
      <c r="F226" s="91">
        <v>1.911</v>
      </c>
      <c r="G226" s="91"/>
      <c r="H226" s="2"/>
      <c r="I226" s="2"/>
      <c r="J226" s="2"/>
      <c r="K226" s="2"/>
      <c r="L226" s="2">
        <v>1.911</v>
      </c>
      <c r="M226" s="2"/>
      <c r="N226" s="2"/>
      <c r="O226" s="2"/>
      <c r="P226" s="91"/>
      <c r="Q226" s="89">
        <f t="shared" si="19"/>
        <v>0</v>
      </c>
      <c r="R226" s="2"/>
      <c r="S226" s="2"/>
      <c r="T226" s="2"/>
      <c r="U226" s="2"/>
      <c r="V226" s="2"/>
      <c r="W226" s="2"/>
      <c r="X226" s="2"/>
      <c r="Y226" s="2"/>
      <c r="Z226" s="2"/>
      <c r="AA226" s="88">
        <f t="shared" si="20"/>
        <v>1.911</v>
      </c>
    </row>
    <row r="227" spans="1:27" s="343" customFormat="1" ht="26.25" customHeight="1">
      <c r="A227" s="2353">
        <v>212</v>
      </c>
      <c r="B227" s="90" t="s">
        <v>1681</v>
      </c>
      <c r="C227" s="91" t="s">
        <v>1682</v>
      </c>
      <c r="D227" s="2"/>
      <c r="E227" s="91">
        <v>2.82</v>
      </c>
      <c r="F227" s="91">
        <v>2.82</v>
      </c>
      <c r="G227" s="91">
        <f>E227</f>
        <v>2.82</v>
      </c>
      <c r="H227" s="2"/>
      <c r="I227" s="2"/>
      <c r="J227" s="2"/>
      <c r="K227" s="2"/>
      <c r="L227" s="2"/>
      <c r="M227" s="2"/>
      <c r="N227" s="2"/>
      <c r="O227" s="2"/>
      <c r="P227" s="91"/>
      <c r="Q227" s="89">
        <v>0.52100000000000002</v>
      </c>
      <c r="R227" s="2"/>
      <c r="S227" s="2"/>
      <c r="T227" s="2"/>
      <c r="U227" s="2"/>
      <c r="V227" s="2"/>
      <c r="W227" s="2"/>
      <c r="X227" s="2"/>
      <c r="Y227" s="2"/>
      <c r="Z227" s="2"/>
      <c r="AA227" s="88">
        <f t="shared" si="20"/>
        <v>2.82</v>
      </c>
    </row>
    <row r="228" spans="1:27" s="343" customFormat="1" ht="26.25" customHeight="1">
      <c r="A228" s="2353">
        <v>213</v>
      </c>
      <c r="B228" s="90" t="s">
        <v>1683</v>
      </c>
      <c r="C228" s="91" t="s">
        <v>1684</v>
      </c>
      <c r="D228" s="2"/>
      <c r="E228" s="91">
        <v>0.23</v>
      </c>
      <c r="F228" s="91"/>
      <c r="G228" s="91"/>
      <c r="H228" s="2"/>
      <c r="I228" s="2"/>
      <c r="J228" s="2"/>
      <c r="K228" s="2"/>
      <c r="L228" s="2"/>
      <c r="M228" s="2"/>
      <c r="N228" s="2"/>
      <c r="O228" s="2"/>
      <c r="P228" s="91">
        <f t="shared" si="18"/>
        <v>0.23</v>
      </c>
      <c r="Q228" s="89">
        <f t="shared" si="19"/>
        <v>0.23</v>
      </c>
      <c r="R228" s="2"/>
      <c r="S228" s="2"/>
      <c r="T228" s="2"/>
      <c r="U228" s="2"/>
      <c r="V228" s="2"/>
      <c r="W228" s="2"/>
      <c r="X228" s="2"/>
      <c r="Y228" s="2"/>
      <c r="Z228" s="2"/>
      <c r="AA228" s="88">
        <f t="shared" si="20"/>
        <v>0.23</v>
      </c>
    </row>
    <row r="229" spans="1:27" s="343" customFormat="1" ht="26.25" customHeight="1">
      <c r="A229" s="2353">
        <v>214</v>
      </c>
      <c r="B229" s="90" t="s">
        <v>1685</v>
      </c>
      <c r="C229" s="91" t="s">
        <v>1686</v>
      </c>
      <c r="D229" s="2"/>
      <c r="E229" s="91">
        <v>0.24</v>
      </c>
      <c r="F229" s="91">
        <v>0.24</v>
      </c>
      <c r="G229" s="91"/>
      <c r="H229" s="2"/>
      <c r="I229" s="2"/>
      <c r="J229" s="2"/>
      <c r="K229" s="2"/>
      <c r="L229" s="2">
        <v>0.24</v>
      </c>
      <c r="M229" s="2"/>
      <c r="N229" s="2"/>
      <c r="O229" s="2"/>
      <c r="P229" s="91"/>
      <c r="Q229" s="89"/>
      <c r="R229" s="2"/>
      <c r="S229" s="2"/>
      <c r="T229" s="2"/>
      <c r="U229" s="2"/>
      <c r="V229" s="2"/>
      <c r="W229" s="2"/>
      <c r="X229" s="2"/>
      <c r="Y229" s="2"/>
      <c r="Z229" s="2"/>
      <c r="AA229" s="88">
        <f t="shared" si="20"/>
        <v>0.24</v>
      </c>
    </row>
    <row r="230" spans="1:27" s="343" customFormat="1" ht="26.25" customHeight="1">
      <c r="A230" s="2353">
        <v>215</v>
      </c>
      <c r="B230" s="90" t="s">
        <v>1687</v>
      </c>
      <c r="C230" s="91" t="s">
        <v>1688</v>
      </c>
      <c r="D230" s="2"/>
      <c r="E230" s="91">
        <v>0.99</v>
      </c>
      <c r="F230" s="91"/>
      <c r="G230" s="91"/>
      <c r="H230" s="2"/>
      <c r="I230" s="2"/>
      <c r="J230" s="2"/>
      <c r="K230" s="2"/>
      <c r="L230" s="2"/>
      <c r="M230" s="2"/>
      <c r="N230" s="2"/>
      <c r="O230" s="2"/>
      <c r="P230" s="91">
        <f t="shared" si="18"/>
        <v>0.99</v>
      </c>
      <c r="Q230" s="89">
        <f t="shared" si="19"/>
        <v>0.99</v>
      </c>
      <c r="R230" s="2" t="s">
        <v>4865</v>
      </c>
      <c r="S230" s="2"/>
      <c r="T230" s="2"/>
      <c r="U230" s="2"/>
      <c r="V230" s="2"/>
      <c r="W230" s="2"/>
      <c r="X230" s="2"/>
      <c r="Y230" s="2"/>
      <c r="Z230" s="2"/>
      <c r="AA230" s="88">
        <f t="shared" si="20"/>
        <v>0.99</v>
      </c>
    </row>
    <row r="231" spans="1:27" s="343" customFormat="1" ht="26.25" customHeight="1">
      <c r="A231" s="2353">
        <v>216</v>
      </c>
      <c r="B231" s="90" t="s">
        <v>1689</v>
      </c>
      <c r="C231" s="91" t="s">
        <v>1690</v>
      </c>
      <c r="D231" s="2"/>
      <c r="E231" s="91">
        <v>0.3</v>
      </c>
      <c r="F231" s="91">
        <v>0.3</v>
      </c>
      <c r="G231" s="91"/>
      <c r="H231" s="2"/>
      <c r="I231" s="2"/>
      <c r="J231" s="2"/>
      <c r="K231" s="2"/>
      <c r="L231" s="2">
        <v>0.3</v>
      </c>
      <c r="M231" s="2"/>
      <c r="N231" s="2"/>
      <c r="O231" s="2"/>
      <c r="P231" s="91"/>
      <c r="Q231" s="89"/>
      <c r="R231" s="2" t="s">
        <v>4865</v>
      </c>
      <c r="S231" s="2"/>
      <c r="T231" s="2"/>
      <c r="U231" s="2"/>
      <c r="V231" s="2"/>
      <c r="W231" s="2"/>
      <c r="X231" s="2"/>
      <c r="Y231" s="2"/>
      <c r="Z231" s="2"/>
      <c r="AA231" s="88">
        <f t="shared" si="20"/>
        <v>0.3</v>
      </c>
    </row>
    <row r="232" spans="1:27" s="343" customFormat="1" ht="26.25" customHeight="1">
      <c r="A232" s="2353">
        <v>217</v>
      </c>
      <c r="B232" s="90" t="s">
        <v>1691</v>
      </c>
      <c r="C232" s="91" t="s">
        <v>1692</v>
      </c>
      <c r="D232" s="2"/>
      <c r="E232" s="91">
        <v>0.2</v>
      </c>
      <c r="F232" s="91">
        <v>0.2</v>
      </c>
      <c r="G232" s="91">
        <v>0.2</v>
      </c>
      <c r="H232" s="2"/>
      <c r="I232" s="2"/>
      <c r="J232" s="2"/>
      <c r="K232" s="2"/>
      <c r="L232" s="2"/>
      <c r="M232" s="2"/>
      <c r="N232" s="2"/>
      <c r="O232" s="2"/>
      <c r="P232" s="91"/>
      <c r="Q232" s="89"/>
      <c r="R232" s="2" t="s">
        <v>4865</v>
      </c>
      <c r="S232" s="2"/>
      <c r="T232" s="2"/>
      <c r="U232" s="2"/>
      <c r="V232" s="2"/>
      <c r="W232" s="2"/>
      <c r="X232" s="2"/>
      <c r="Y232" s="2"/>
      <c r="Z232" s="2"/>
      <c r="AA232" s="88">
        <f t="shared" si="20"/>
        <v>0.2</v>
      </c>
    </row>
    <row r="233" spans="1:27" s="343" customFormat="1" ht="26.25" customHeight="1">
      <c r="A233" s="2353">
        <v>218</v>
      </c>
      <c r="B233" s="90" t="s">
        <v>1693</v>
      </c>
      <c r="C233" s="91" t="s">
        <v>1694</v>
      </c>
      <c r="D233" s="2"/>
      <c r="E233" s="91">
        <v>0.87</v>
      </c>
      <c r="F233" s="91"/>
      <c r="G233" s="91"/>
      <c r="H233" s="2"/>
      <c r="I233" s="2"/>
      <c r="J233" s="2"/>
      <c r="K233" s="2"/>
      <c r="L233" s="2"/>
      <c r="M233" s="2"/>
      <c r="N233" s="2"/>
      <c r="O233" s="2"/>
      <c r="P233" s="91">
        <f t="shared" si="18"/>
        <v>0.87</v>
      </c>
      <c r="Q233" s="89">
        <f t="shared" si="19"/>
        <v>0.87</v>
      </c>
      <c r="R233" s="2" t="s">
        <v>4865</v>
      </c>
      <c r="S233" s="2"/>
      <c r="T233" s="2"/>
      <c r="U233" s="2"/>
      <c r="V233" s="2"/>
      <c r="W233" s="2"/>
      <c r="X233" s="2"/>
      <c r="Y233" s="2"/>
      <c r="Z233" s="2"/>
      <c r="AA233" s="88">
        <f t="shared" si="20"/>
        <v>0.87</v>
      </c>
    </row>
    <row r="234" spans="1:27" s="343" customFormat="1" ht="26.25" customHeight="1">
      <c r="A234" s="2823"/>
      <c r="B234" s="2827" t="s">
        <v>1695</v>
      </c>
      <c r="C234" s="2675"/>
      <c r="D234" s="2670"/>
      <c r="E234" s="2675">
        <f>SUM(E205:E233)</f>
        <v>32.543999999999997</v>
      </c>
      <c r="F234" s="2675">
        <f t="shared" ref="F234:AA234" si="21">SUM(F205:F233)</f>
        <v>5.4710000000000001</v>
      </c>
      <c r="G234" s="2675">
        <f t="shared" si="21"/>
        <v>3.02</v>
      </c>
      <c r="H234" s="2675">
        <f t="shared" si="21"/>
        <v>0</v>
      </c>
      <c r="I234" s="2675">
        <f t="shared" si="21"/>
        <v>0</v>
      </c>
      <c r="J234" s="2675">
        <f t="shared" si="21"/>
        <v>0</v>
      </c>
      <c r="K234" s="2675">
        <f t="shared" si="21"/>
        <v>0</v>
      </c>
      <c r="L234" s="2675">
        <f t="shared" si="21"/>
        <v>2.4509999999999996</v>
      </c>
      <c r="M234" s="2675">
        <f t="shared" si="21"/>
        <v>0</v>
      </c>
      <c r="N234" s="2675">
        <f t="shared" si="21"/>
        <v>0</v>
      </c>
      <c r="O234" s="2675">
        <f t="shared" si="21"/>
        <v>2.7850000000000001</v>
      </c>
      <c r="P234" s="2675">
        <f t="shared" si="21"/>
        <v>24.288</v>
      </c>
      <c r="Q234" s="2675">
        <f t="shared" si="21"/>
        <v>27.594000000000001</v>
      </c>
      <c r="R234" s="2675">
        <f t="shared" si="21"/>
        <v>0</v>
      </c>
      <c r="S234" s="2675">
        <f t="shared" si="21"/>
        <v>0</v>
      </c>
      <c r="T234" s="2675">
        <f t="shared" si="21"/>
        <v>0</v>
      </c>
      <c r="U234" s="2675">
        <f t="shared" si="21"/>
        <v>0</v>
      </c>
      <c r="V234" s="2675">
        <f t="shared" si="21"/>
        <v>0</v>
      </c>
      <c r="W234" s="2675">
        <f t="shared" si="21"/>
        <v>0</v>
      </c>
      <c r="X234" s="2675">
        <f t="shared" si="21"/>
        <v>0</v>
      </c>
      <c r="Y234" s="2675">
        <f t="shared" si="21"/>
        <v>0</v>
      </c>
      <c r="Z234" s="2675">
        <f t="shared" si="21"/>
        <v>0</v>
      </c>
      <c r="AA234" s="2675">
        <f t="shared" si="21"/>
        <v>32.543999999999997</v>
      </c>
    </row>
    <row r="235" spans="1:27" s="343" customFormat="1" ht="26.25" customHeight="1">
      <c r="A235" s="2823"/>
      <c r="B235" s="2826" t="s">
        <v>5319</v>
      </c>
      <c r="C235" s="2826"/>
      <c r="D235" s="38"/>
      <c r="E235" s="406">
        <f>E62+E91+E203+E234</f>
        <v>276.37100000000004</v>
      </c>
      <c r="F235" s="406">
        <f t="shared" ref="F235:P235" si="22">F62+F91+F203+F234</f>
        <v>84.295000000000016</v>
      </c>
      <c r="G235" s="406">
        <f t="shared" si="22"/>
        <v>50.315999999999995</v>
      </c>
      <c r="H235" s="406">
        <f t="shared" si="22"/>
        <v>0.3</v>
      </c>
      <c r="I235" s="406">
        <f t="shared" si="22"/>
        <v>0</v>
      </c>
      <c r="J235" s="406">
        <f t="shared" si="22"/>
        <v>0</v>
      </c>
      <c r="K235" s="406">
        <f t="shared" si="22"/>
        <v>28.968999999999998</v>
      </c>
      <c r="L235" s="406">
        <f t="shared" si="22"/>
        <v>4.7099999999999991</v>
      </c>
      <c r="M235" s="406">
        <f t="shared" si="22"/>
        <v>0</v>
      </c>
      <c r="N235" s="406">
        <f t="shared" si="22"/>
        <v>0</v>
      </c>
      <c r="O235" s="406">
        <f t="shared" si="22"/>
        <v>12.110000000000001</v>
      </c>
      <c r="P235" s="406">
        <f t="shared" si="22"/>
        <v>179.96600000000001</v>
      </c>
      <c r="Q235" s="406">
        <f t="shared" ref="Q235:AA235" si="23">Q62+Q91+Q203+Q234</f>
        <v>253.99599999999998</v>
      </c>
      <c r="R235" s="406">
        <f t="shared" si="23"/>
        <v>0</v>
      </c>
      <c r="S235" s="406">
        <f t="shared" si="23"/>
        <v>0</v>
      </c>
      <c r="T235" s="406">
        <f t="shared" si="23"/>
        <v>0</v>
      </c>
      <c r="U235" s="406">
        <f t="shared" si="23"/>
        <v>0</v>
      </c>
      <c r="V235" s="406">
        <f t="shared" si="23"/>
        <v>0</v>
      </c>
      <c r="W235" s="406">
        <f t="shared" si="23"/>
        <v>0</v>
      </c>
      <c r="X235" s="406">
        <f t="shared" si="23"/>
        <v>0</v>
      </c>
      <c r="Y235" s="406">
        <f t="shared" si="23"/>
        <v>9.452</v>
      </c>
      <c r="Z235" s="406">
        <f t="shared" si="23"/>
        <v>0</v>
      </c>
      <c r="AA235" s="406">
        <f t="shared" si="23"/>
        <v>266.91900000000004</v>
      </c>
    </row>
    <row r="236" spans="1:27" ht="27" customHeight="1">
      <c r="A236" s="3129" t="s">
        <v>50</v>
      </c>
      <c r="B236" s="3113"/>
      <c r="C236" s="3113"/>
      <c r="D236" s="3113"/>
      <c r="E236" s="3113"/>
      <c r="F236" s="3113"/>
      <c r="G236" s="3113"/>
      <c r="H236" s="3113"/>
      <c r="I236" s="3113"/>
      <c r="J236" s="3113"/>
      <c r="K236" s="3113"/>
      <c r="L236" s="3113"/>
      <c r="M236" s="3113"/>
      <c r="N236" s="3113"/>
      <c r="O236" s="3113"/>
      <c r="P236" s="3113"/>
      <c r="Q236" s="3113"/>
      <c r="R236" s="3113"/>
      <c r="S236" s="3113"/>
      <c r="T236" s="3113"/>
      <c r="U236" s="3113"/>
      <c r="V236" s="3113"/>
      <c r="W236" s="3113"/>
      <c r="X236" s="3113"/>
      <c r="Y236" s="3113"/>
      <c r="Z236" s="3113"/>
      <c r="AA236" s="3114"/>
    </row>
    <row r="237" spans="1:27" ht="24.75" customHeight="1">
      <c r="A237" s="2347"/>
      <c r="B237" s="969" t="s">
        <v>774</v>
      </c>
      <c r="C237" s="2262"/>
      <c r="D237" s="56"/>
      <c r="E237" s="56"/>
      <c r="F237" s="57"/>
      <c r="G237" s="57"/>
      <c r="H237" s="57"/>
      <c r="I237" s="57"/>
      <c r="J237" s="57"/>
      <c r="K237" s="57"/>
      <c r="L237" s="57"/>
      <c r="M237" s="57"/>
      <c r="N237" s="57"/>
      <c r="O237" s="57"/>
      <c r="P237" s="57"/>
      <c r="Q237" s="2366"/>
      <c r="R237" s="831"/>
      <c r="S237" s="57"/>
      <c r="T237" s="57"/>
      <c r="U237" s="57"/>
      <c r="V237" s="57"/>
      <c r="W237" s="57"/>
      <c r="X237" s="57"/>
      <c r="Y237" s="57"/>
      <c r="Z237" s="57"/>
      <c r="AA237" s="58"/>
    </row>
    <row r="238" spans="1:27" ht="51">
      <c r="A238" s="2235">
        <v>1</v>
      </c>
      <c r="B238" s="24" t="s">
        <v>604</v>
      </c>
      <c r="C238" s="2233"/>
      <c r="D238" s="22"/>
      <c r="E238" s="2233">
        <v>3.2</v>
      </c>
      <c r="F238" s="2233">
        <v>2.89</v>
      </c>
      <c r="G238" s="2233"/>
      <c r="H238" s="2233"/>
      <c r="I238" s="2233"/>
      <c r="J238" s="2233"/>
      <c r="K238" s="2233"/>
      <c r="L238" s="2233">
        <v>2.89</v>
      </c>
      <c r="M238" s="2233"/>
      <c r="N238" s="2233"/>
      <c r="O238" s="2233"/>
      <c r="P238" s="2233">
        <f>E238-G238-H238-I238-J238-K238-L238-M238-N238-O238</f>
        <v>0.31000000000000005</v>
      </c>
      <c r="Q238" s="116">
        <f>P238</f>
        <v>0.31000000000000005</v>
      </c>
      <c r="R238" s="2233" t="s">
        <v>605</v>
      </c>
      <c r="S238" s="2233"/>
      <c r="T238" s="2233"/>
      <c r="U238" s="2233"/>
      <c r="V238" s="2233"/>
      <c r="W238" s="2233"/>
      <c r="X238" s="2233"/>
      <c r="Y238" s="2233">
        <v>2.89</v>
      </c>
      <c r="Z238" s="2233"/>
      <c r="AA238" s="2233">
        <v>0.31</v>
      </c>
    </row>
    <row r="239" spans="1:27">
      <c r="A239" s="2235">
        <v>2</v>
      </c>
      <c r="B239" s="16" t="s">
        <v>606</v>
      </c>
      <c r="C239" s="17"/>
      <c r="D239" s="16"/>
      <c r="E239" s="17">
        <v>0.62</v>
      </c>
      <c r="F239" s="17"/>
      <c r="G239" s="17"/>
      <c r="H239" s="17"/>
      <c r="I239" s="17"/>
      <c r="J239" s="17"/>
      <c r="K239" s="17"/>
      <c r="L239" s="17"/>
      <c r="M239" s="17"/>
      <c r="N239" s="17"/>
      <c r="O239" s="17"/>
      <c r="P239" s="17">
        <f t="shared" ref="P239:P302" si="24">E239-G239-H239-I239-J239-K239-L239-M239-N239-O239</f>
        <v>0.62</v>
      </c>
      <c r="Q239" s="18">
        <f t="shared" ref="Q239:Q302" si="25">P239</f>
        <v>0.62</v>
      </c>
      <c r="R239" s="17" t="s">
        <v>607</v>
      </c>
      <c r="S239" s="17"/>
      <c r="T239" s="17"/>
      <c r="U239" s="17"/>
      <c r="V239" s="17"/>
      <c r="W239" s="17"/>
      <c r="X239" s="17"/>
      <c r="Y239" s="17"/>
      <c r="Z239" s="17"/>
      <c r="AA239" s="17">
        <v>0.62</v>
      </c>
    </row>
    <row r="240" spans="1:27">
      <c r="A240" s="2234">
        <v>3</v>
      </c>
      <c r="B240" s="16" t="s">
        <v>608</v>
      </c>
      <c r="C240" s="17"/>
      <c r="D240" s="16"/>
      <c r="E240" s="17">
        <v>0.5</v>
      </c>
      <c r="F240" s="17"/>
      <c r="G240" s="17"/>
      <c r="H240" s="17"/>
      <c r="I240" s="17"/>
      <c r="J240" s="17"/>
      <c r="K240" s="17"/>
      <c r="L240" s="17"/>
      <c r="M240" s="17"/>
      <c r="N240" s="17"/>
      <c r="O240" s="17"/>
      <c r="P240" s="17">
        <f t="shared" si="24"/>
        <v>0.5</v>
      </c>
      <c r="Q240" s="18">
        <f t="shared" si="25"/>
        <v>0.5</v>
      </c>
      <c r="R240" s="17" t="s">
        <v>607</v>
      </c>
      <c r="S240" s="17"/>
      <c r="T240" s="17"/>
      <c r="U240" s="17"/>
      <c r="V240" s="17"/>
      <c r="W240" s="17"/>
      <c r="X240" s="17"/>
      <c r="Y240" s="17"/>
      <c r="Z240" s="17"/>
      <c r="AA240" s="17">
        <v>0.5</v>
      </c>
    </row>
    <row r="241" spans="1:27">
      <c r="A241" s="2234">
        <v>4</v>
      </c>
      <c r="B241" s="16" t="s">
        <v>609</v>
      </c>
      <c r="C241" s="17"/>
      <c r="D241" s="16"/>
      <c r="E241" s="17">
        <v>0.39</v>
      </c>
      <c r="F241" s="17"/>
      <c r="G241" s="17"/>
      <c r="H241" s="17"/>
      <c r="I241" s="17"/>
      <c r="J241" s="17"/>
      <c r="K241" s="17"/>
      <c r="L241" s="17"/>
      <c r="M241" s="17"/>
      <c r="N241" s="17"/>
      <c r="O241" s="17"/>
      <c r="P241" s="17">
        <f t="shared" si="24"/>
        <v>0.39</v>
      </c>
      <c r="Q241" s="18">
        <f t="shared" si="25"/>
        <v>0.39</v>
      </c>
      <c r="R241" s="17" t="s">
        <v>607</v>
      </c>
      <c r="S241" s="17"/>
      <c r="T241" s="17"/>
      <c r="U241" s="17"/>
      <c r="V241" s="17"/>
      <c r="W241" s="17"/>
      <c r="X241" s="17"/>
      <c r="Y241" s="17"/>
      <c r="Z241" s="17"/>
      <c r="AA241" s="17">
        <v>0.39</v>
      </c>
    </row>
    <row r="242" spans="1:27">
      <c r="A242" s="2234">
        <v>5</v>
      </c>
      <c r="B242" s="16" t="s">
        <v>610</v>
      </c>
      <c r="C242" s="17"/>
      <c r="D242" s="16"/>
      <c r="E242" s="17">
        <v>0.44</v>
      </c>
      <c r="F242" s="17"/>
      <c r="G242" s="17"/>
      <c r="H242" s="17"/>
      <c r="I242" s="17"/>
      <c r="J242" s="17"/>
      <c r="K242" s="17"/>
      <c r="L242" s="17"/>
      <c r="M242" s="17"/>
      <c r="N242" s="17"/>
      <c r="O242" s="17"/>
      <c r="P242" s="17">
        <f t="shared" si="24"/>
        <v>0.44</v>
      </c>
      <c r="Q242" s="18">
        <f t="shared" si="25"/>
        <v>0.44</v>
      </c>
      <c r="R242" s="17" t="s">
        <v>607</v>
      </c>
      <c r="S242" s="17"/>
      <c r="T242" s="17"/>
      <c r="U242" s="17"/>
      <c r="V242" s="17"/>
      <c r="W242" s="17"/>
      <c r="X242" s="17"/>
      <c r="Y242" s="17"/>
      <c r="Z242" s="17"/>
      <c r="AA242" s="17">
        <v>0.44</v>
      </c>
    </row>
    <row r="243" spans="1:27">
      <c r="A243" s="2234">
        <v>6</v>
      </c>
      <c r="B243" s="16" t="s">
        <v>611</v>
      </c>
      <c r="C243" s="17"/>
      <c r="D243" s="16"/>
      <c r="E243" s="17">
        <v>0.42</v>
      </c>
      <c r="F243" s="17"/>
      <c r="G243" s="17"/>
      <c r="H243" s="17"/>
      <c r="I243" s="17"/>
      <c r="J243" s="17"/>
      <c r="K243" s="17"/>
      <c r="L243" s="17"/>
      <c r="M243" s="17"/>
      <c r="N243" s="17"/>
      <c r="O243" s="17"/>
      <c r="P243" s="17">
        <f t="shared" si="24"/>
        <v>0.42</v>
      </c>
      <c r="Q243" s="18">
        <f t="shared" si="25"/>
        <v>0.42</v>
      </c>
      <c r="R243" s="17" t="s">
        <v>607</v>
      </c>
      <c r="S243" s="17"/>
      <c r="T243" s="17"/>
      <c r="U243" s="17"/>
      <c r="V243" s="17"/>
      <c r="W243" s="17"/>
      <c r="X243" s="17"/>
      <c r="Y243" s="17"/>
      <c r="Z243" s="17"/>
      <c r="AA243" s="17">
        <v>0.42</v>
      </c>
    </row>
    <row r="244" spans="1:27">
      <c r="A244" s="2234">
        <v>7</v>
      </c>
      <c r="B244" s="16" t="s">
        <v>612</v>
      </c>
      <c r="C244" s="17"/>
      <c r="D244" s="16"/>
      <c r="E244" s="17">
        <v>0.38</v>
      </c>
      <c r="F244" s="17"/>
      <c r="G244" s="17"/>
      <c r="H244" s="17"/>
      <c r="I244" s="17"/>
      <c r="J244" s="17"/>
      <c r="K244" s="17"/>
      <c r="L244" s="17"/>
      <c r="M244" s="17"/>
      <c r="N244" s="17"/>
      <c r="O244" s="17"/>
      <c r="P244" s="17">
        <f t="shared" si="24"/>
        <v>0.38</v>
      </c>
      <c r="Q244" s="18">
        <f t="shared" si="25"/>
        <v>0.38</v>
      </c>
      <c r="R244" s="17" t="s">
        <v>607</v>
      </c>
      <c r="S244" s="17"/>
      <c r="T244" s="17"/>
      <c r="U244" s="17"/>
      <c r="V244" s="17"/>
      <c r="W244" s="17"/>
      <c r="X244" s="17"/>
      <c r="Y244" s="17"/>
      <c r="Z244" s="17"/>
      <c r="AA244" s="17">
        <v>0.38</v>
      </c>
    </row>
    <row r="245" spans="1:27">
      <c r="A245" s="2234">
        <v>8</v>
      </c>
      <c r="B245" s="16" t="s">
        <v>613</v>
      </c>
      <c r="C245" s="17"/>
      <c r="D245" s="16"/>
      <c r="E245" s="17">
        <v>1.45</v>
      </c>
      <c r="F245" s="17"/>
      <c r="G245" s="17"/>
      <c r="H245" s="17"/>
      <c r="I245" s="17"/>
      <c r="J245" s="17"/>
      <c r="K245" s="17"/>
      <c r="L245" s="17"/>
      <c r="M245" s="17"/>
      <c r="N245" s="17"/>
      <c r="O245" s="17"/>
      <c r="P245" s="17">
        <f t="shared" si="24"/>
        <v>1.45</v>
      </c>
      <c r="Q245" s="18">
        <f t="shared" si="25"/>
        <v>1.45</v>
      </c>
      <c r="R245" s="17" t="s">
        <v>607</v>
      </c>
      <c r="S245" s="17"/>
      <c r="T245" s="17"/>
      <c r="U245" s="17"/>
      <c r="V245" s="17"/>
      <c r="W245" s="17"/>
      <c r="X245" s="17"/>
      <c r="Y245" s="17"/>
      <c r="Z245" s="17"/>
      <c r="AA245" s="17">
        <v>1.45</v>
      </c>
    </row>
    <row r="246" spans="1:27">
      <c r="A246" s="2234">
        <v>9</v>
      </c>
      <c r="B246" s="16" t="s">
        <v>614</v>
      </c>
      <c r="C246" s="17"/>
      <c r="D246" s="16"/>
      <c r="E246" s="17">
        <v>0.65</v>
      </c>
      <c r="F246" s="17"/>
      <c r="G246" s="17"/>
      <c r="H246" s="17"/>
      <c r="I246" s="17"/>
      <c r="J246" s="17"/>
      <c r="K246" s="17"/>
      <c r="L246" s="17"/>
      <c r="M246" s="17"/>
      <c r="N246" s="17"/>
      <c r="O246" s="17"/>
      <c r="P246" s="17">
        <f t="shared" si="24"/>
        <v>0.65</v>
      </c>
      <c r="Q246" s="18">
        <f t="shared" si="25"/>
        <v>0.65</v>
      </c>
      <c r="R246" s="17" t="s">
        <v>607</v>
      </c>
      <c r="S246" s="17"/>
      <c r="T246" s="17"/>
      <c r="U246" s="17"/>
      <c r="V246" s="17"/>
      <c r="W246" s="17"/>
      <c r="X246" s="17"/>
      <c r="Y246" s="17"/>
      <c r="Z246" s="17"/>
      <c r="AA246" s="17">
        <v>0.65</v>
      </c>
    </row>
    <row r="247" spans="1:27">
      <c r="A247" s="2234">
        <v>10</v>
      </c>
      <c r="B247" s="16" t="s">
        <v>615</v>
      </c>
      <c r="C247" s="17"/>
      <c r="D247" s="16"/>
      <c r="E247" s="17">
        <v>0.2</v>
      </c>
      <c r="F247" s="17"/>
      <c r="G247" s="17"/>
      <c r="H247" s="17"/>
      <c r="I247" s="17"/>
      <c r="J247" s="17"/>
      <c r="K247" s="17"/>
      <c r="L247" s="17"/>
      <c r="M247" s="17"/>
      <c r="N247" s="17"/>
      <c r="O247" s="17"/>
      <c r="P247" s="17">
        <f t="shared" si="24"/>
        <v>0.2</v>
      </c>
      <c r="Q247" s="18">
        <f t="shared" si="25"/>
        <v>0.2</v>
      </c>
      <c r="R247" s="17" t="s">
        <v>607</v>
      </c>
      <c r="S247" s="17"/>
      <c r="T247" s="17"/>
      <c r="U247" s="17"/>
      <c r="V247" s="17"/>
      <c r="W247" s="17"/>
      <c r="X247" s="17"/>
      <c r="Y247" s="17"/>
      <c r="Z247" s="17"/>
      <c r="AA247" s="17">
        <v>0.2</v>
      </c>
    </row>
    <row r="248" spans="1:27">
      <c r="A248" s="2234">
        <v>11</v>
      </c>
      <c r="B248" s="16" t="s">
        <v>616</v>
      </c>
      <c r="C248" s="17"/>
      <c r="D248" s="16"/>
      <c r="E248" s="17">
        <v>0.33</v>
      </c>
      <c r="F248" s="17"/>
      <c r="G248" s="17"/>
      <c r="H248" s="17"/>
      <c r="I248" s="17"/>
      <c r="J248" s="17"/>
      <c r="K248" s="17"/>
      <c r="L248" s="17"/>
      <c r="M248" s="17"/>
      <c r="N248" s="17"/>
      <c r="O248" s="17"/>
      <c r="P248" s="17">
        <f t="shared" si="24"/>
        <v>0.33</v>
      </c>
      <c r="Q248" s="18">
        <f t="shared" si="25"/>
        <v>0.33</v>
      </c>
      <c r="R248" s="17" t="s">
        <v>607</v>
      </c>
      <c r="S248" s="17"/>
      <c r="T248" s="17"/>
      <c r="U248" s="17"/>
      <c r="V248" s="17"/>
      <c r="W248" s="17"/>
      <c r="X248" s="17"/>
      <c r="Y248" s="17"/>
      <c r="Z248" s="17"/>
      <c r="AA248" s="17">
        <v>0.33</v>
      </c>
    </row>
    <row r="249" spans="1:27">
      <c r="A249" s="2234">
        <v>12</v>
      </c>
      <c r="B249" s="16" t="s">
        <v>617</v>
      </c>
      <c r="C249" s="17"/>
      <c r="D249" s="16"/>
      <c r="E249" s="17">
        <v>0.52</v>
      </c>
      <c r="F249" s="17"/>
      <c r="G249" s="17"/>
      <c r="H249" s="17"/>
      <c r="I249" s="17"/>
      <c r="J249" s="17"/>
      <c r="K249" s="17"/>
      <c r="L249" s="17"/>
      <c r="M249" s="17"/>
      <c r="N249" s="17"/>
      <c r="O249" s="17"/>
      <c r="P249" s="17">
        <f t="shared" si="24"/>
        <v>0.52</v>
      </c>
      <c r="Q249" s="18">
        <f t="shared" si="25"/>
        <v>0.52</v>
      </c>
      <c r="R249" s="17" t="s">
        <v>607</v>
      </c>
      <c r="S249" s="17"/>
      <c r="T249" s="17"/>
      <c r="U249" s="17"/>
      <c r="V249" s="17"/>
      <c r="W249" s="17"/>
      <c r="X249" s="17"/>
      <c r="Y249" s="17"/>
      <c r="Z249" s="17"/>
      <c r="AA249" s="17">
        <v>0.52</v>
      </c>
    </row>
    <row r="250" spans="1:27">
      <c r="A250" s="2234">
        <v>13</v>
      </c>
      <c r="B250" s="16" t="s">
        <v>618</v>
      </c>
      <c r="C250" s="17"/>
      <c r="D250" s="16"/>
      <c r="E250" s="17">
        <v>0.6</v>
      </c>
      <c r="F250" s="17"/>
      <c r="G250" s="17"/>
      <c r="H250" s="17"/>
      <c r="I250" s="17"/>
      <c r="J250" s="17"/>
      <c r="K250" s="17"/>
      <c r="L250" s="17"/>
      <c r="M250" s="17"/>
      <c r="N250" s="17"/>
      <c r="O250" s="17"/>
      <c r="P250" s="17">
        <f t="shared" si="24"/>
        <v>0.6</v>
      </c>
      <c r="Q250" s="18">
        <f t="shared" si="25"/>
        <v>0.6</v>
      </c>
      <c r="R250" s="17" t="s">
        <v>607</v>
      </c>
      <c r="S250" s="17"/>
      <c r="T250" s="17"/>
      <c r="U250" s="17"/>
      <c r="V250" s="17"/>
      <c r="W250" s="17"/>
      <c r="X250" s="17"/>
      <c r="Y250" s="17"/>
      <c r="Z250" s="17"/>
      <c r="AA250" s="17">
        <v>0.6</v>
      </c>
    </row>
    <row r="251" spans="1:27">
      <c r="A251" s="2234">
        <v>14</v>
      </c>
      <c r="B251" s="16" t="s">
        <v>619</v>
      </c>
      <c r="C251" s="17"/>
      <c r="D251" s="16"/>
      <c r="E251" s="17">
        <v>0.17</v>
      </c>
      <c r="F251" s="17"/>
      <c r="G251" s="17"/>
      <c r="H251" s="17"/>
      <c r="I251" s="17"/>
      <c r="J251" s="17"/>
      <c r="K251" s="17"/>
      <c r="L251" s="17"/>
      <c r="M251" s="17"/>
      <c r="N251" s="17"/>
      <c r="O251" s="17"/>
      <c r="P251" s="17">
        <f t="shared" si="24"/>
        <v>0.17</v>
      </c>
      <c r="Q251" s="18">
        <f t="shared" si="25"/>
        <v>0.17</v>
      </c>
      <c r="R251" s="17" t="s">
        <v>607</v>
      </c>
      <c r="S251" s="17"/>
      <c r="T251" s="17"/>
      <c r="U251" s="17"/>
      <c r="V251" s="17"/>
      <c r="W251" s="17"/>
      <c r="X251" s="17"/>
      <c r="Y251" s="17"/>
      <c r="Z251" s="17"/>
      <c r="AA251" s="17">
        <v>0.17</v>
      </c>
    </row>
    <row r="252" spans="1:27">
      <c r="A252" s="2234">
        <v>15</v>
      </c>
      <c r="B252" s="16" t="s">
        <v>620</v>
      </c>
      <c r="C252" s="17"/>
      <c r="D252" s="16"/>
      <c r="E252" s="17">
        <v>0.27</v>
      </c>
      <c r="F252" s="17"/>
      <c r="G252" s="17"/>
      <c r="H252" s="17"/>
      <c r="I252" s="17"/>
      <c r="J252" s="17"/>
      <c r="K252" s="17"/>
      <c r="L252" s="17"/>
      <c r="M252" s="17"/>
      <c r="N252" s="17"/>
      <c r="O252" s="17"/>
      <c r="P252" s="17">
        <f t="shared" si="24"/>
        <v>0.27</v>
      </c>
      <c r="Q252" s="18">
        <f t="shared" si="25"/>
        <v>0.27</v>
      </c>
      <c r="R252" s="17" t="s">
        <v>607</v>
      </c>
      <c r="S252" s="17"/>
      <c r="T252" s="17"/>
      <c r="U252" s="17"/>
      <c r="V252" s="17"/>
      <c r="W252" s="17"/>
      <c r="X252" s="17"/>
      <c r="Y252" s="17"/>
      <c r="Z252" s="17"/>
      <c r="AA252" s="17">
        <v>0.27</v>
      </c>
    </row>
    <row r="253" spans="1:27">
      <c r="A253" s="2234">
        <v>16</v>
      </c>
      <c r="B253" s="16" t="s">
        <v>621</v>
      </c>
      <c r="C253" s="17"/>
      <c r="D253" s="16"/>
      <c r="E253" s="17">
        <v>0.85</v>
      </c>
      <c r="F253" s="17"/>
      <c r="G253" s="17"/>
      <c r="H253" s="17"/>
      <c r="I253" s="17"/>
      <c r="J253" s="17"/>
      <c r="K253" s="17"/>
      <c r="L253" s="17"/>
      <c r="M253" s="17"/>
      <c r="N253" s="17"/>
      <c r="O253" s="17"/>
      <c r="P253" s="17">
        <f t="shared" si="24"/>
        <v>0.85</v>
      </c>
      <c r="Q253" s="18">
        <f t="shared" si="25"/>
        <v>0.85</v>
      </c>
      <c r="R253" s="17" t="s">
        <v>607</v>
      </c>
      <c r="S253" s="17"/>
      <c r="T253" s="17"/>
      <c r="U253" s="17"/>
      <c r="V253" s="17"/>
      <c r="W253" s="17"/>
      <c r="X253" s="17"/>
      <c r="Y253" s="17"/>
      <c r="Z253" s="17"/>
      <c r="AA253" s="17">
        <v>0.85</v>
      </c>
    </row>
    <row r="254" spans="1:27">
      <c r="A254" s="2234">
        <v>17</v>
      </c>
      <c r="B254" s="16" t="s">
        <v>622</v>
      </c>
      <c r="C254" s="17"/>
      <c r="D254" s="16"/>
      <c r="E254" s="17">
        <v>0.4</v>
      </c>
      <c r="F254" s="17"/>
      <c r="G254" s="17"/>
      <c r="H254" s="17"/>
      <c r="I254" s="17"/>
      <c r="J254" s="17"/>
      <c r="K254" s="17"/>
      <c r="L254" s="17"/>
      <c r="M254" s="17"/>
      <c r="N254" s="17"/>
      <c r="O254" s="17"/>
      <c r="P254" s="17">
        <f t="shared" si="24"/>
        <v>0.4</v>
      </c>
      <c r="Q254" s="18">
        <f t="shared" si="25"/>
        <v>0.4</v>
      </c>
      <c r="R254" s="17" t="s">
        <v>607</v>
      </c>
      <c r="S254" s="17"/>
      <c r="T254" s="17"/>
      <c r="U254" s="17"/>
      <c r="V254" s="17"/>
      <c r="W254" s="17"/>
      <c r="X254" s="17"/>
      <c r="Y254" s="17"/>
      <c r="Z254" s="17"/>
      <c r="AA254" s="17">
        <v>0.4</v>
      </c>
    </row>
    <row r="255" spans="1:27">
      <c r="A255" s="2234">
        <v>18</v>
      </c>
      <c r="B255" s="16" t="s">
        <v>623</v>
      </c>
      <c r="C255" s="17"/>
      <c r="D255" s="16"/>
      <c r="E255" s="17">
        <v>0.6</v>
      </c>
      <c r="F255" s="17"/>
      <c r="G255" s="17"/>
      <c r="H255" s="17"/>
      <c r="I255" s="17"/>
      <c r="J255" s="17"/>
      <c r="K255" s="17"/>
      <c r="L255" s="17"/>
      <c r="M255" s="17"/>
      <c r="N255" s="17"/>
      <c r="O255" s="17"/>
      <c r="P255" s="17">
        <f t="shared" si="24"/>
        <v>0.6</v>
      </c>
      <c r="Q255" s="18">
        <f t="shared" si="25"/>
        <v>0.6</v>
      </c>
      <c r="R255" s="17" t="s">
        <v>607</v>
      </c>
      <c r="S255" s="17"/>
      <c r="T255" s="17"/>
      <c r="U255" s="17"/>
      <c r="V255" s="17"/>
      <c r="W255" s="17"/>
      <c r="X255" s="17"/>
      <c r="Y255" s="17"/>
      <c r="Z255" s="17"/>
      <c r="AA255" s="17">
        <v>0.6</v>
      </c>
    </row>
    <row r="256" spans="1:27" ht="63.75">
      <c r="A256" s="2234">
        <v>19</v>
      </c>
      <c r="B256" s="16" t="s">
        <v>624</v>
      </c>
      <c r="C256" s="17"/>
      <c r="D256" s="16"/>
      <c r="E256" s="17">
        <v>3.3</v>
      </c>
      <c r="F256" s="17">
        <v>2.2999999999999998</v>
      </c>
      <c r="G256" s="17">
        <v>0.76</v>
      </c>
      <c r="H256" s="17"/>
      <c r="I256" s="17"/>
      <c r="J256" s="17"/>
      <c r="K256" s="17"/>
      <c r="L256" s="17">
        <v>1.54</v>
      </c>
      <c r="M256" s="17"/>
      <c r="N256" s="17"/>
      <c r="O256" s="17"/>
      <c r="P256" s="17">
        <f t="shared" si="24"/>
        <v>1</v>
      </c>
      <c r="Q256" s="18">
        <f t="shared" si="25"/>
        <v>1</v>
      </c>
      <c r="R256" s="17" t="s">
        <v>605</v>
      </c>
      <c r="S256" s="17"/>
      <c r="T256" s="17"/>
      <c r="U256" s="17"/>
      <c r="V256" s="17"/>
      <c r="W256" s="17"/>
      <c r="X256" s="17"/>
      <c r="Y256" s="17">
        <v>2.2999999999999998</v>
      </c>
      <c r="Z256" s="17"/>
      <c r="AA256" s="17">
        <v>1</v>
      </c>
    </row>
    <row r="257" spans="1:27">
      <c r="A257" s="2234">
        <v>20</v>
      </c>
      <c r="B257" s="16" t="s">
        <v>625</v>
      </c>
      <c r="C257" s="17"/>
      <c r="D257" s="16"/>
      <c r="E257" s="17">
        <v>0.65</v>
      </c>
      <c r="F257" s="17"/>
      <c r="G257" s="17"/>
      <c r="H257" s="17"/>
      <c r="I257" s="17"/>
      <c r="J257" s="17"/>
      <c r="K257" s="17"/>
      <c r="L257" s="17"/>
      <c r="M257" s="17"/>
      <c r="N257" s="17"/>
      <c r="O257" s="17"/>
      <c r="P257" s="17">
        <f t="shared" si="24"/>
        <v>0.65</v>
      </c>
      <c r="Q257" s="18">
        <f t="shared" si="25"/>
        <v>0.65</v>
      </c>
      <c r="R257" s="17" t="s">
        <v>607</v>
      </c>
      <c r="S257" s="17"/>
      <c r="T257" s="17"/>
      <c r="U257" s="17"/>
      <c r="V257" s="17"/>
      <c r="W257" s="17"/>
      <c r="X257" s="17"/>
      <c r="Y257" s="17"/>
      <c r="Z257" s="17">
        <v>0.65</v>
      </c>
      <c r="AA257" s="17"/>
    </row>
    <row r="258" spans="1:27" ht="76.5">
      <c r="A258" s="2234">
        <v>21</v>
      </c>
      <c r="B258" s="16" t="s">
        <v>626</v>
      </c>
      <c r="C258" s="17"/>
      <c r="D258" s="16"/>
      <c r="E258" s="17">
        <v>3.52</v>
      </c>
      <c r="F258" s="17">
        <v>2.13</v>
      </c>
      <c r="G258" s="17">
        <v>0.32</v>
      </c>
      <c r="H258" s="17"/>
      <c r="I258" s="17"/>
      <c r="J258" s="17"/>
      <c r="K258" s="17"/>
      <c r="L258" s="17">
        <v>1.81</v>
      </c>
      <c r="M258" s="17"/>
      <c r="N258" s="17"/>
      <c r="O258" s="17"/>
      <c r="P258" s="17">
        <f t="shared" si="24"/>
        <v>1.3900000000000001</v>
      </c>
      <c r="Q258" s="18">
        <f t="shared" si="25"/>
        <v>1.3900000000000001</v>
      </c>
      <c r="R258" s="17" t="s">
        <v>627</v>
      </c>
      <c r="S258" s="17"/>
      <c r="T258" s="17"/>
      <c r="U258" s="17"/>
      <c r="V258" s="17"/>
      <c r="W258" s="17"/>
      <c r="X258" s="17"/>
      <c r="Y258" s="17">
        <v>2.13</v>
      </c>
      <c r="Z258" s="17"/>
      <c r="AA258" s="17">
        <v>1.39</v>
      </c>
    </row>
    <row r="259" spans="1:27">
      <c r="A259" s="2234">
        <v>22</v>
      </c>
      <c r="B259" s="16" t="s">
        <v>628</v>
      </c>
      <c r="C259" s="17"/>
      <c r="D259" s="16"/>
      <c r="E259" s="17">
        <v>0.96</v>
      </c>
      <c r="F259" s="17"/>
      <c r="G259" s="17"/>
      <c r="H259" s="17"/>
      <c r="I259" s="17"/>
      <c r="J259" s="17"/>
      <c r="K259" s="17"/>
      <c r="L259" s="17"/>
      <c r="M259" s="17"/>
      <c r="N259" s="17"/>
      <c r="O259" s="17"/>
      <c r="P259" s="17">
        <f t="shared" si="24"/>
        <v>0.96</v>
      </c>
      <c r="Q259" s="18">
        <f t="shared" si="25"/>
        <v>0.96</v>
      </c>
      <c r="R259" s="17" t="s">
        <v>607</v>
      </c>
      <c r="S259" s="17"/>
      <c r="T259" s="17"/>
      <c r="U259" s="17"/>
      <c r="V259" s="17"/>
      <c r="W259" s="17"/>
      <c r="X259" s="17"/>
      <c r="Y259" s="17"/>
      <c r="Z259" s="18">
        <v>0.96</v>
      </c>
      <c r="AA259" s="18"/>
    </row>
    <row r="260" spans="1:27">
      <c r="A260" s="2234">
        <v>23</v>
      </c>
      <c r="B260" s="16" t="s">
        <v>629</v>
      </c>
      <c r="C260" s="17"/>
      <c r="D260" s="16"/>
      <c r="E260" s="17">
        <v>1.6</v>
      </c>
      <c r="F260" s="17"/>
      <c r="G260" s="17"/>
      <c r="H260" s="17"/>
      <c r="I260" s="17"/>
      <c r="J260" s="17"/>
      <c r="K260" s="17"/>
      <c r="L260" s="17"/>
      <c r="M260" s="17"/>
      <c r="N260" s="17"/>
      <c r="O260" s="17"/>
      <c r="P260" s="17">
        <f t="shared" si="24"/>
        <v>1.6</v>
      </c>
      <c r="Q260" s="18">
        <f t="shared" si="25"/>
        <v>1.6</v>
      </c>
      <c r="R260" s="17" t="s">
        <v>607</v>
      </c>
      <c r="S260" s="17"/>
      <c r="T260" s="17"/>
      <c r="U260" s="17"/>
      <c r="V260" s="17"/>
      <c r="W260" s="17"/>
      <c r="X260" s="17"/>
      <c r="Y260" s="17"/>
      <c r="Z260" s="18"/>
      <c r="AA260" s="18">
        <v>1.6</v>
      </c>
    </row>
    <row r="261" spans="1:27">
      <c r="A261" s="2234">
        <v>24</v>
      </c>
      <c r="B261" s="16" t="s">
        <v>630</v>
      </c>
      <c r="C261" s="17"/>
      <c r="D261" s="16"/>
      <c r="E261" s="17">
        <v>0.8</v>
      </c>
      <c r="F261" s="17"/>
      <c r="G261" s="17"/>
      <c r="H261" s="17"/>
      <c r="I261" s="17"/>
      <c r="J261" s="17"/>
      <c r="K261" s="17"/>
      <c r="L261" s="17"/>
      <c r="M261" s="17"/>
      <c r="N261" s="17"/>
      <c r="O261" s="17"/>
      <c r="P261" s="17">
        <f t="shared" si="24"/>
        <v>0.8</v>
      </c>
      <c r="Q261" s="18">
        <f t="shared" si="25"/>
        <v>0.8</v>
      </c>
      <c r="R261" s="17" t="s">
        <v>607</v>
      </c>
      <c r="S261" s="17"/>
      <c r="T261" s="17"/>
      <c r="U261" s="17"/>
      <c r="V261" s="17"/>
      <c r="W261" s="17"/>
      <c r="X261" s="17"/>
      <c r="Y261" s="17"/>
      <c r="Z261" s="18"/>
      <c r="AA261" s="18">
        <v>0.8</v>
      </c>
    </row>
    <row r="262" spans="1:27" ht="38.25">
      <c r="A262" s="2234">
        <v>25</v>
      </c>
      <c r="B262" s="16" t="s">
        <v>631</v>
      </c>
      <c r="C262" s="17"/>
      <c r="D262" s="16"/>
      <c r="E262" s="17">
        <v>1.5</v>
      </c>
      <c r="F262" s="17">
        <v>0.81</v>
      </c>
      <c r="G262" s="17">
        <v>0.81</v>
      </c>
      <c r="H262" s="17"/>
      <c r="I262" s="17"/>
      <c r="J262" s="17"/>
      <c r="K262" s="17"/>
      <c r="L262" s="17"/>
      <c r="M262" s="17"/>
      <c r="N262" s="17"/>
      <c r="O262" s="17"/>
      <c r="P262" s="17">
        <f t="shared" si="24"/>
        <v>0.69</v>
      </c>
      <c r="Q262" s="18">
        <f t="shared" si="25"/>
        <v>0.69</v>
      </c>
      <c r="R262" s="17" t="s">
        <v>627</v>
      </c>
      <c r="S262" s="17"/>
      <c r="T262" s="17"/>
      <c r="U262" s="17"/>
      <c r="V262" s="17"/>
      <c r="W262" s="17"/>
      <c r="X262" s="17"/>
      <c r="Y262" s="17">
        <v>0.81</v>
      </c>
      <c r="Z262" s="17"/>
      <c r="AA262" s="17">
        <v>0.69</v>
      </c>
    </row>
    <row r="263" spans="1:27">
      <c r="A263" s="2234">
        <v>26</v>
      </c>
      <c r="B263" s="16" t="s">
        <v>632</v>
      </c>
      <c r="C263" s="17"/>
      <c r="D263" s="16"/>
      <c r="E263" s="17">
        <v>0.45</v>
      </c>
      <c r="F263" s="17"/>
      <c r="G263" s="17"/>
      <c r="H263" s="17"/>
      <c r="I263" s="17"/>
      <c r="J263" s="17"/>
      <c r="K263" s="17"/>
      <c r="L263" s="17"/>
      <c r="M263" s="17"/>
      <c r="N263" s="17"/>
      <c r="O263" s="17"/>
      <c r="P263" s="17">
        <f t="shared" si="24"/>
        <v>0.45</v>
      </c>
      <c r="Q263" s="18">
        <f t="shared" si="25"/>
        <v>0.45</v>
      </c>
      <c r="R263" s="17" t="s">
        <v>607</v>
      </c>
      <c r="S263" s="17"/>
      <c r="T263" s="17"/>
      <c r="U263" s="17"/>
      <c r="V263" s="17"/>
      <c r="W263" s="17"/>
      <c r="X263" s="17"/>
      <c r="Y263" s="17"/>
      <c r="Z263" s="17">
        <v>0.45</v>
      </c>
      <c r="AA263" s="17"/>
    </row>
    <row r="264" spans="1:27">
      <c r="A264" s="2234">
        <v>27</v>
      </c>
      <c r="B264" s="16" t="s">
        <v>633</v>
      </c>
      <c r="C264" s="17"/>
      <c r="D264" s="16"/>
      <c r="E264" s="17">
        <v>0.75</v>
      </c>
      <c r="F264" s="17"/>
      <c r="G264" s="17"/>
      <c r="H264" s="17"/>
      <c r="I264" s="17"/>
      <c r="J264" s="17"/>
      <c r="K264" s="17"/>
      <c r="L264" s="17"/>
      <c r="M264" s="17"/>
      <c r="N264" s="17"/>
      <c r="O264" s="17"/>
      <c r="P264" s="17">
        <f t="shared" si="24"/>
        <v>0.75</v>
      </c>
      <c r="Q264" s="18">
        <f t="shared" si="25"/>
        <v>0.75</v>
      </c>
      <c r="R264" s="17" t="s">
        <v>607</v>
      </c>
      <c r="S264" s="17"/>
      <c r="T264" s="17"/>
      <c r="U264" s="17"/>
      <c r="V264" s="17"/>
      <c r="W264" s="17"/>
      <c r="X264" s="17"/>
      <c r="Y264" s="17"/>
      <c r="Z264" s="17">
        <v>0.75</v>
      </c>
      <c r="AA264" s="17"/>
    </row>
    <row r="265" spans="1:27">
      <c r="A265" s="2234">
        <v>28</v>
      </c>
      <c r="B265" s="16" t="s">
        <v>634</v>
      </c>
      <c r="C265" s="17"/>
      <c r="D265" s="16"/>
      <c r="E265" s="17">
        <v>0.35</v>
      </c>
      <c r="F265" s="17"/>
      <c r="G265" s="17"/>
      <c r="H265" s="17"/>
      <c r="I265" s="17"/>
      <c r="J265" s="17"/>
      <c r="K265" s="17"/>
      <c r="L265" s="17"/>
      <c r="M265" s="17"/>
      <c r="N265" s="17"/>
      <c r="O265" s="17"/>
      <c r="P265" s="17">
        <f t="shared" si="24"/>
        <v>0.35</v>
      </c>
      <c r="Q265" s="18">
        <f t="shared" si="25"/>
        <v>0.35</v>
      </c>
      <c r="R265" s="17" t="s">
        <v>607</v>
      </c>
      <c r="S265" s="17"/>
      <c r="T265" s="17"/>
      <c r="U265" s="17"/>
      <c r="V265" s="17"/>
      <c r="W265" s="17"/>
      <c r="X265" s="17"/>
      <c r="Y265" s="17"/>
      <c r="Z265" s="17">
        <v>0.35</v>
      </c>
      <c r="AA265" s="17"/>
    </row>
    <row r="266" spans="1:27">
      <c r="A266" s="2234">
        <v>29</v>
      </c>
      <c r="B266" s="16" t="s">
        <v>635</v>
      </c>
      <c r="C266" s="17"/>
      <c r="D266" s="16"/>
      <c r="E266" s="17">
        <v>0.2</v>
      </c>
      <c r="F266" s="17"/>
      <c r="G266" s="17"/>
      <c r="H266" s="17"/>
      <c r="I266" s="17"/>
      <c r="J266" s="17"/>
      <c r="K266" s="17"/>
      <c r="L266" s="17"/>
      <c r="M266" s="17"/>
      <c r="N266" s="17"/>
      <c r="O266" s="17"/>
      <c r="P266" s="17">
        <f t="shared" si="24"/>
        <v>0.2</v>
      </c>
      <c r="Q266" s="18">
        <f t="shared" si="25"/>
        <v>0.2</v>
      </c>
      <c r="R266" s="17" t="s">
        <v>607</v>
      </c>
      <c r="S266" s="17"/>
      <c r="T266" s="17"/>
      <c r="U266" s="17"/>
      <c r="V266" s="17"/>
      <c r="W266" s="17"/>
      <c r="X266" s="17"/>
      <c r="Y266" s="17"/>
      <c r="Z266" s="17"/>
      <c r="AA266" s="17">
        <v>0.2</v>
      </c>
    </row>
    <row r="267" spans="1:27">
      <c r="A267" s="2234">
        <v>30</v>
      </c>
      <c r="B267" s="16" t="s">
        <v>636</v>
      </c>
      <c r="C267" s="17"/>
      <c r="D267" s="16"/>
      <c r="E267" s="17">
        <v>0.25</v>
      </c>
      <c r="F267" s="17"/>
      <c r="G267" s="17"/>
      <c r="H267" s="17"/>
      <c r="I267" s="17"/>
      <c r="J267" s="17"/>
      <c r="K267" s="17"/>
      <c r="L267" s="17"/>
      <c r="M267" s="17"/>
      <c r="N267" s="17"/>
      <c r="O267" s="17"/>
      <c r="P267" s="17">
        <f t="shared" si="24"/>
        <v>0.25</v>
      </c>
      <c r="Q267" s="18">
        <f t="shared" si="25"/>
        <v>0.25</v>
      </c>
      <c r="R267" s="17" t="s">
        <v>607</v>
      </c>
      <c r="S267" s="17"/>
      <c r="T267" s="17"/>
      <c r="U267" s="17"/>
      <c r="V267" s="17"/>
      <c r="W267" s="17"/>
      <c r="X267" s="17"/>
      <c r="Y267" s="17"/>
      <c r="Z267" s="17"/>
      <c r="AA267" s="17">
        <v>0.25</v>
      </c>
    </row>
    <row r="268" spans="1:27">
      <c r="A268" s="2234">
        <v>31</v>
      </c>
      <c r="B268" s="16" t="s">
        <v>637</v>
      </c>
      <c r="C268" s="17"/>
      <c r="D268" s="16"/>
      <c r="E268" s="17">
        <v>0.6</v>
      </c>
      <c r="F268" s="17"/>
      <c r="G268" s="17"/>
      <c r="H268" s="17"/>
      <c r="I268" s="17"/>
      <c r="J268" s="17"/>
      <c r="K268" s="17"/>
      <c r="L268" s="17"/>
      <c r="M268" s="17"/>
      <c r="N268" s="17"/>
      <c r="O268" s="17"/>
      <c r="P268" s="17">
        <f t="shared" si="24"/>
        <v>0.6</v>
      </c>
      <c r="Q268" s="18">
        <f t="shared" si="25"/>
        <v>0.6</v>
      </c>
      <c r="R268" s="17" t="s">
        <v>607</v>
      </c>
      <c r="S268" s="17"/>
      <c r="T268" s="17"/>
      <c r="U268" s="17"/>
      <c r="V268" s="17"/>
      <c r="W268" s="17"/>
      <c r="X268" s="17"/>
      <c r="Y268" s="17"/>
      <c r="Z268" s="17">
        <v>0.6</v>
      </c>
      <c r="AA268" s="17"/>
    </row>
    <row r="269" spans="1:27">
      <c r="A269" s="2234">
        <v>32</v>
      </c>
      <c r="B269" s="16" t="s">
        <v>638</v>
      </c>
      <c r="C269" s="17"/>
      <c r="D269" s="16"/>
      <c r="E269" s="17">
        <v>0.4</v>
      </c>
      <c r="F269" s="17"/>
      <c r="G269" s="17"/>
      <c r="H269" s="17"/>
      <c r="I269" s="17"/>
      <c r="J269" s="17"/>
      <c r="K269" s="17"/>
      <c r="L269" s="17"/>
      <c r="M269" s="17"/>
      <c r="N269" s="17"/>
      <c r="O269" s="17"/>
      <c r="P269" s="17">
        <f t="shared" si="24"/>
        <v>0.4</v>
      </c>
      <c r="Q269" s="18">
        <f t="shared" si="25"/>
        <v>0.4</v>
      </c>
      <c r="R269" s="17" t="s">
        <v>607</v>
      </c>
      <c r="S269" s="17"/>
      <c r="T269" s="17"/>
      <c r="U269" s="17"/>
      <c r="V269" s="17"/>
      <c r="W269" s="17"/>
      <c r="X269" s="17"/>
      <c r="Y269" s="17"/>
      <c r="Z269" s="17"/>
      <c r="AA269" s="17">
        <v>0.4</v>
      </c>
    </row>
    <row r="270" spans="1:27">
      <c r="A270" s="2234">
        <v>33</v>
      </c>
      <c r="B270" s="16" t="s">
        <v>639</v>
      </c>
      <c r="C270" s="17"/>
      <c r="D270" s="16"/>
      <c r="E270" s="17">
        <v>0.8</v>
      </c>
      <c r="F270" s="17"/>
      <c r="G270" s="17"/>
      <c r="H270" s="17"/>
      <c r="I270" s="17"/>
      <c r="J270" s="17"/>
      <c r="K270" s="17"/>
      <c r="L270" s="17"/>
      <c r="M270" s="17"/>
      <c r="N270" s="17"/>
      <c r="O270" s="17"/>
      <c r="P270" s="17">
        <f t="shared" si="24"/>
        <v>0.8</v>
      </c>
      <c r="Q270" s="18">
        <f t="shared" si="25"/>
        <v>0.8</v>
      </c>
      <c r="R270" s="17" t="s">
        <v>607</v>
      </c>
      <c r="S270" s="17"/>
      <c r="T270" s="17"/>
      <c r="U270" s="17"/>
      <c r="V270" s="17"/>
      <c r="W270" s="17"/>
      <c r="X270" s="17"/>
      <c r="Y270" s="17"/>
      <c r="Z270" s="17">
        <v>0.8</v>
      </c>
      <c r="AA270" s="17"/>
    </row>
    <row r="271" spans="1:27">
      <c r="A271" s="2234">
        <v>34</v>
      </c>
      <c r="B271" s="16" t="s">
        <v>640</v>
      </c>
      <c r="C271" s="17"/>
      <c r="D271" s="16"/>
      <c r="E271" s="17">
        <v>0.65</v>
      </c>
      <c r="F271" s="17"/>
      <c r="G271" s="17"/>
      <c r="H271" s="17"/>
      <c r="I271" s="17"/>
      <c r="J271" s="17"/>
      <c r="K271" s="17"/>
      <c r="L271" s="17"/>
      <c r="M271" s="17"/>
      <c r="N271" s="17"/>
      <c r="O271" s="17"/>
      <c r="P271" s="17">
        <f t="shared" si="24"/>
        <v>0.65</v>
      </c>
      <c r="Q271" s="18">
        <f t="shared" si="25"/>
        <v>0.65</v>
      </c>
      <c r="R271" s="17" t="s">
        <v>607</v>
      </c>
      <c r="S271" s="17"/>
      <c r="T271" s="17"/>
      <c r="U271" s="17"/>
      <c r="V271" s="17"/>
      <c r="W271" s="17"/>
      <c r="X271" s="17"/>
      <c r="Y271" s="17"/>
      <c r="Z271" s="17">
        <v>0.65</v>
      </c>
      <c r="AA271" s="17"/>
    </row>
    <row r="272" spans="1:27">
      <c r="A272" s="2234">
        <v>35</v>
      </c>
      <c r="B272" s="16" t="s">
        <v>641</v>
      </c>
      <c r="C272" s="17"/>
      <c r="D272" s="16"/>
      <c r="E272" s="17">
        <v>0.7</v>
      </c>
      <c r="F272" s="17"/>
      <c r="G272" s="17"/>
      <c r="H272" s="17"/>
      <c r="I272" s="17"/>
      <c r="J272" s="17"/>
      <c r="K272" s="17"/>
      <c r="L272" s="17"/>
      <c r="M272" s="17"/>
      <c r="N272" s="17"/>
      <c r="O272" s="17"/>
      <c r="P272" s="17">
        <f t="shared" si="24"/>
        <v>0.7</v>
      </c>
      <c r="Q272" s="18">
        <f t="shared" si="25"/>
        <v>0.7</v>
      </c>
      <c r="R272" s="17" t="s">
        <v>607</v>
      </c>
      <c r="S272" s="17"/>
      <c r="T272" s="17"/>
      <c r="U272" s="17"/>
      <c r="V272" s="17"/>
      <c r="W272" s="17"/>
      <c r="X272" s="17"/>
      <c r="Y272" s="17"/>
      <c r="Z272" s="17"/>
      <c r="AA272" s="17">
        <v>0.7</v>
      </c>
    </row>
    <row r="273" spans="1:27">
      <c r="A273" s="2234">
        <v>36</v>
      </c>
      <c r="B273" s="16" t="s">
        <v>642</v>
      </c>
      <c r="C273" s="17"/>
      <c r="D273" s="16"/>
      <c r="E273" s="17">
        <v>0.4</v>
      </c>
      <c r="F273" s="17"/>
      <c r="G273" s="17"/>
      <c r="H273" s="17"/>
      <c r="I273" s="17"/>
      <c r="J273" s="17"/>
      <c r="K273" s="17"/>
      <c r="L273" s="17"/>
      <c r="M273" s="17"/>
      <c r="N273" s="17"/>
      <c r="O273" s="17"/>
      <c r="P273" s="17">
        <f t="shared" si="24"/>
        <v>0.4</v>
      </c>
      <c r="Q273" s="18">
        <f t="shared" si="25"/>
        <v>0.4</v>
      </c>
      <c r="R273" s="17" t="s">
        <v>607</v>
      </c>
      <c r="S273" s="17"/>
      <c r="T273" s="17"/>
      <c r="U273" s="17"/>
      <c r="V273" s="17"/>
      <c r="W273" s="17"/>
      <c r="X273" s="17"/>
      <c r="Y273" s="17"/>
      <c r="Z273" s="17"/>
      <c r="AA273" s="17">
        <v>0.4</v>
      </c>
    </row>
    <row r="274" spans="1:27">
      <c r="A274" s="2234">
        <v>37</v>
      </c>
      <c r="B274" s="19" t="s">
        <v>643</v>
      </c>
      <c r="C274" s="18"/>
      <c r="D274" s="19"/>
      <c r="E274" s="18">
        <v>0.33</v>
      </c>
      <c r="F274" s="18"/>
      <c r="G274" s="18"/>
      <c r="H274" s="18"/>
      <c r="I274" s="18"/>
      <c r="J274" s="18"/>
      <c r="K274" s="18"/>
      <c r="L274" s="18"/>
      <c r="M274" s="18"/>
      <c r="N274" s="18"/>
      <c r="O274" s="18"/>
      <c r="P274" s="17">
        <f t="shared" si="24"/>
        <v>0.33</v>
      </c>
      <c r="Q274" s="18">
        <f t="shared" si="25"/>
        <v>0.33</v>
      </c>
      <c r="R274" s="18" t="s">
        <v>607</v>
      </c>
      <c r="S274" s="18"/>
      <c r="T274" s="18"/>
      <c r="U274" s="18"/>
      <c r="V274" s="18"/>
      <c r="W274" s="18"/>
      <c r="X274" s="17"/>
      <c r="Y274" s="17"/>
      <c r="Z274" s="17"/>
      <c r="AA274" s="18">
        <v>0.33</v>
      </c>
    </row>
    <row r="275" spans="1:27">
      <c r="A275" s="2234">
        <v>38</v>
      </c>
      <c r="B275" s="16" t="s">
        <v>644</v>
      </c>
      <c r="C275" s="17"/>
      <c r="D275" s="16"/>
      <c r="E275" s="17">
        <v>0.5</v>
      </c>
      <c r="F275" s="17"/>
      <c r="G275" s="17"/>
      <c r="H275" s="17"/>
      <c r="I275" s="17"/>
      <c r="J275" s="17"/>
      <c r="K275" s="17"/>
      <c r="L275" s="17"/>
      <c r="M275" s="17"/>
      <c r="N275" s="17"/>
      <c r="O275" s="17"/>
      <c r="P275" s="17">
        <f t="shared" si="24"/>
        <v>0.5</v>
      </c>
      <c r="Q275" s="18">
        <f t="shared" si="25"/>
        <v>0.5</v>
      </c>
      <c r="R275" s="17" t="s">
        <v>607</v>
      </c>
      <c r="S275" s="17"/>
      <c r="T275" s="17"/>
      <c r="U275" s="17"/>
      <c r="V275" s="17"/>
      <c r="W275" s="17"/>
      <c r="X275" s="17"/>
      <c r="Y275" s="17"/>
      <c r="Z275" s="17"/>
      <c r="AA275" s="17">
        <v>0.5</v>
      </c>
    </row>
    <row r="276" spans="1:27">
      <c r="A276" s="2234">
        <v>39</v>
      </c>
      <c r="B276" s="16" t="s">
        <v>645</v>
      </c>
      <c r="C276" s="17"/>
      <c r="D276" s="16"/>
      <c r="E276" s="17">
        <v>0.9</v>
      </c>
      <c r="F276" s="17"/>
      <c r="G276" s="17"/>
      <c r="H276" s="17"/>
      <c r="I276" s="17"/>
      <c r="J276" s="17"/>
      <c r="K276" s="17"/>
      <c r="L276" s="17"/>
      <c r="M276" s="17"/>
      <c r="N276" s="17"/>
      <c r="O276" s="17"/>
      <c r="P276" s="17">
        <f t="shared" si="24"/>
        <v>0.9</v>
      </c>
      <c r="Q276" s="18">
        <f t="shared" si="25"/>
        <v>0.9</v>
      </c>
      <c r="R276" s="17" t="s">
        <v>605</v>
      </c>
      <c r="S276" s="17"/>
      <c r="T276" s="17"/>
      <c r="U276" s="17"/>
      <c r="V276" s="17"/>
      <c r="W276" s="17"/>
      <c r="X276" s="17"/>
      <c r="Y276" s="17"/>
      <c r="Z276" s="17"/>
      <c r="AA276" s="17">
        <v>0.9</v>
      </c>
    </row>
    <row r="277" spans="1:27">
      <c r="A277" s="2234">
        <v>40</v>
      </c>
      <c r="B277" s="16" t="s">
        <v>646</v>
      </c>
      <c r="C277" s="17"/>
      <c r="D277" s="16"/>
      <c r="E277" s="17">
        <v>0.6</v>
      </c>
      <c r="F277" s="17"/>
      <c r="G277" s="17"/>
      <c r="H277" s="17"/>
      <c r="I277" s="17"/>
      <c r="J277" s="17"/>
      <c r="K277" s="17"/>
      <c r="L277" s="17"/>
      <c r="M277" s="17"/>
      <c r="N277" s="17"/>
      <c r="O277" s="17"/>
      <c r="P277" s="17">
        <f t="shared" si="24"/>
        <v>0.6</v>
      </c>
      <c r="Q277" s="18">
        <f t="shared" si="25"/>
        <v>0.6</v>
      </c>
      <c r="R277" s="17" t="s">
        <v>607</v>
      </c>
      <c r="S277" s="17"/>
      <c r="T277" s="17"/>
      <c r="U277" s="17"/>
      <c r="V277" s="17"/>
      <c r="W277" s="17"/>
      <c r="X277" s="17"/>
      <c r="Y277" s="17"/>
      <c r="Z277" s="17">
        <v>0.6</v>
      </c>
      <c r="AA277" s="17"/>
    </row>
    <row r="278" spans="1:27">
      <c r="A278" s="2234">
        <v>41</v>
      </c>
      <c r="B278" s="16" t="s">
        <v>647</v>
      </c>
      <c r="C278" s="17"/>
      <c r="D278" s="16"/>
      <c r="E278" s="17">
        <v>0.5</v>
      </c>
      <c r="F278" s="17"/>
      <c r="G278" s="17"/>
      <c r="H278" s="17"/>
      <c r="I278" s="17"/>
      <c r="J278" s="17"/>
      <c r="K278" s="17"/>
      <c r="L278" s="17"/>
      <c r="M278" s="17"/>
      <c r="N278" s="17"/>
      <c r="O278" s="17"/>
      <c r="P278" s="17">
        <f t="shared" si="24"/>
        <v>0.5</v>
      </c>
      <c r="Q278" s="18">
        <f t="shared" si="25"/>
        <v>0.5</v>
      </c>
      <c r="R278" s="17" t="s">
        <v>607</v>
      </c>
      <c r="S278" s="17"/>
      <c r="T278" s="17"/>
      <c r="U278" s="17"/>
      <c r="V278" s="17"/>
      <c r="W278" s="17"/>
      <c r="X278" s="17"/>
      <c r="Y278" s="17"/>
      <c r="Z278" s="17">
        <v>0.5</v>
      </c>
      <c r="AA278" s="17"/>
    </row>
    <row r="279" spans="1:27">
      <c r="A279" s="2234">
        <v>42</v>
      </c>
      <c r="B279" s="16" t="s">
        <v>648</v>
      </c>
      <c r="C279" s="17"/>
      <c r="D279" s="16"/>
      <c r="E279" s="17">
        <v>1</v>
      </c>
      <c r="F279" s="17"/>
      <c r="G279" s="17"/>
      <c r="H279" s="17"/>
      <c r="I279" s="17"/>
      <c r="J279" s="17"/>
      <c r="K279" s="17"/>
      <c r="L279" s="17"/>
      <c r="M279" s="17"/>
      <c r="N279" s="17"/>
      <c r="O279" s="17"/>
      <c r="P279" s="17">
        <f t="shared" si="24"/>
        <v>1</v>
      </c>
      <c r="Q279" s="18">
        <f t="shared" si="25"/>
        <v>1</v>
      </c>
      <c r="R279" s="17" t="s">
        <v>607</v>
      </c>
      <c r="S279" s="17"/>
      <c r="T279" s="17"/>
      <c r="U279" s="17"/>
      <c r="V279" s="17"/>
      <c r="W279" s="17"/>
      <c r="X279" s="17"/>
      <c r="Y279" s="17"/>
      <c r="Z279" s="17">
        <v>1</v>
      </c>
      <c r="AA279" s="17"/>
    </row>
    <row r="280" spans="1:27">
      <c r="A280" s="2234">
        <v>43</v>
      </c>
      <c r="B280" s="16" t="s">
        <v>649</v>
      </c>
      <c r="C280" s="17"/>
      <c r="D280" s="16"/>
      <c r="E280" s="17">
        <v>0.5</v>
      </c>
      <c r="F280" s="17"/>
      <c r="G280" s="17"/>
      <c r="H280" s="17"/>
      <c r="I280" s="17"/>
      <c r="J280" s="17"/>
      <c r="K280" s="17"/>
      <c r="L280" s="17"/>
      <c r="M280" s="17"/>
      <c r="N280" s="17"/>
      <c r="O280" s="17"/>
      <c r="P280" s="17">
        <f t="shared" si="24"/>
        <v>0.5</v>
      </c>
      <c r="Q280" s="18">
        <f t="shared" si="25"/>
        <v>0.5</v>
      </c>
      <c r="R280" s="17" t="s">
        <v>607</v>
      </c>
      <c r="S280" s="17"/>
      <c r="T280" s="17"/>
      <c r="U280" s="17"/>
      <c r="V280" s="17"/>
      <c r="W280" s="17"/>
      <c r="X280" s="17"/>
      <c r="Y280" s="17"/>
      <c r="Z280" s="17"/>
      <c r="AA280" s="17">
        <v>0.5</v>
      </c>
    </row>
    <row r="281" spans="1:27">
      <c r="A281" s="2234">
        <v>44</v>
      </c>
      <c r="B281" s="16" t="s">
        <v>650</v>
      </c>
      <c r="C281" s="17"/>
      <c r="D281" s="16"/>
      <c r="E281" s="17">
        <v>1</v>
      </c>
      <c r="F281" s="17"/>
      <c r="G281" s="17"/>
      <c r="H281" s="17"/>
      <c r="I281" s="17"/>
      <c r="J281" s="17"/>
      <c r="K281" s="17"/>
      <c r="L281" s="17"/>
      <c r="M281" s="17"/>
      <c r="N281" s="17"/>
      <c r="O281" s="17"/>
      <c r="P281" s="17">
        <f t="shared" si="24"/>
        <v>1</v>
      </c>
      <c r="Q281" s="18">
        <f t="shared" si="25"/>
        <v>1</v>
      </c>
      <c r="R281" s="17" t="s">
        <v>607</v>
      </c>
      <c r="S281" s="17"/>
      <c r="T281" s="17"/>
      <c r="U281" s="17"/>
      <c r="V281" s="17"/>
      <c r="W281" s="17"/>
      <c r="X281" s="17"/>
      <c r="Y281" s="17"/>
      <c r="Z281" s="17">
        <v>1</v>
      </c>
      <c r="AA281" s="17"/>
    </row>
    <row r="282" spans="1:27" ht="38.25">
      <c r="A282" s="2234">
        <v>45</v>
      </c>
      <c r="B282" s="19" t="s">
        <v>651</v>
      </c>
      <c r="C282" s="17"/>
      <c r="D282" s="16"/>
      <c r="E282" s="17">
        <v>2.5</v>
      </c>
      <c r="F282" s="17">
        <v>2.5</v>
      </c>
      <c r="G282" s="17">
        <v>0.8</v>
      </c>
      <c r="H282" s="17"/>
      <c r="I282" s="17"/>
      <c r="J282" s="17"/>
      <c r="K282" s="17"/>
      <c r="L282" s="17">
        <v>1.7</v>
      </c>
      <c r="M282" s="17"/>
      <c r="N282" s="17"/>
      <c r="O282" s="17"/>
      <c r="P282" s="17">
        <f t="shared" si="24"/>
        <v>0</v>
      </c>
      <c r="Q282" s="18">
        <f t="shared" si="25"/>
        <v>0</v>
      </c>
      <c r="R282" s="17" t="s">
        <v>605</v>
      </c>
      <c r="S282" s="17"/>
      <c r="T282" s="17"/>
      <c r="U282" s="17"/>
      <c r="V282" s="17"/>
      <c r="W282" s="17"/>
      <c r="X282" s="17"/>
      <c r="Y282" s="17">
        <v>2.5</v>
      </c>
      <c r="Z282" s="17"/>
      <c r="AA282" s="17"/>
    </row>
    <row r="283" spans="1:27">
      <c r="A283" s="2234">
        <v>46</v>
      </c>
      <c r="B283" s="16" t="s">
        <v>652</v>
      </c>
      <c r="C283" s="17"/>
      <c r="D283" s="16"/>
      <c r="E283" s="17">
        <v>1</v>
      </c>
      <c r="F283" s="17"/>
      <c r="G283" s="17"/>
      <c r="H283" s="17"/>
      <c r="I283" s="17"/>
      <c r="J283" s="17"/>
      <c r="K283" s="17"/>
      <c r="L283" s="17"/>
      <c r="M283" s="17"/>
      <c r="N283" s="17"/>
      <c r="O283" s="17"/>
      <c r="P283" s="17">
        <f t="shared" si="24"/>
        <v>1</v>
      </c>
      <c r="Q283" s="18">
        <f t="shared" si="25"/>
        <v>1</v>
      </c>
      <c r="R283" s="17" t="s">
        <v>607</v>
      </c>
      <c r="S283" s="17"/>
      <c r="T283" s="17"/>
      <c r="U283" s="17"/>
      <c r="V283" s="17"/>
      <c r="W283" s="17"/>
      <c r="X283" s="17"/>
      <c r="Y283" s="17"/>
      <c r="Z283" s="17"/>
      <c r="AA283" s="17">
        <v>1</v>
      </c>
    </row>
    <row r="284" spans="1:27">
      <c r="A284" s="2234">
        <v>47</v>
      </c>
      <c r="B284" s="16" t="s">
        <v>653</v>
      </c>
      <c r="C284" s="17"/>
      <c r="D284" s="16"/>
      <c r="E284" s="17">
        <v>1</v>
      </c>
      <c r="F284" s="17"/>
      <c r="G284" s="17"/>
      <c r="H284" s="17"/>
      <c r="I284" s="17"/>
      <c r="J284" s="17"/>
      <c r="K284" s="17"/>
      <c r="L284" s="17"/>
      <c r="M284" s="17"/>
      <c r="N284" s="17"/>
      <c r="O284" s="17"/>
      <c r="P284" s="17">
        <f t="shared" si="24"/>
        <v>1</v>
      </c>
      <c r="Q284" s="18">
        <f t="shared" si="25"/>
        <v>1</v>
      </c>
      <c r="R284" s="17" t="s">
        <v>607</v>
      </c>
      <c r="S284" s="17"/>
      <c r="T284" s="17"/>
      <c r="U284" s="17"/>
      <c r="V284" s="17"/>
      <c r="W284" s="17"/>
      <c r="X284" s="17"/>
      <c r="Y284" s="17"/>
      <c r="Z284" s="17"/>
      <c r="AA284" s="17">
        <v>1</v>
      </c>
    </row>
    <row r="285" spans="1:27">
      <c r="A285" s="2234">
        <v>48</v>
      </c>
      <c r="B285" s="16" t="s">
        <v>654</v>
      </c>
      <c r="C285" s="17"/>
      <c r="D285" s="16"/>
      <c r="E285" s="17">
        <v>1</v>
      </c>
      <c r="F285" s="17"/>
      <c r="G285" s="17"/>
      <c r="H285" s="17"/>
      <c r="I285" s="17"/>
      <c r="J285" s="17"/>
      <c r="K285" s="17"/>
      <c r="L285" s="17"/>
      <c r="M285" s="17"/>
      <c r="N285" s="17"/>
      <c r="O285" s="17"/>
      <c r="P285" s="17">
        <f t="shared" si="24"/>
        <v>1</v>
      </c>
      <c r="Q285" s="18">
        <f t="shared" si="25"/>
        <v>1</v>
      </c>
      <c r="R285" s="17" t="s">
        <v>607</v>
      </c>
      <c r="S285" s="17"/>
      <c r="T285" s="17"/>
      <c r="U285" s="17"/>
      <c r="V285" s="17"/>
      <c r="W285" s="17"/>
      <c r="X285" s="17"/>
      <c r="Y285" s="17"/>
      <c r="Z285" s="17">
        <v>1</v>
      </c>
      <c r="AA285" s="17"/>
    </row>
    <row r="286" spans="1:27">
      <c r="A286" s="2234">
        <v>49</v>
      </c>
      <c r="B286" s="16" t="s">
        <v>655</v>
      </c>
      <c r="C286" s="17"/>
      <c r="D286" s="16"/>
      <c r="E286" s="17">
        <v>1</v>
      </c>
      <c r="F286" s="17"/>
      <c r="G286" s="17"/>
      <c r="H286" s="17"/>
      <c r="I286" s="17"/>
      <c r="J286" s="17"/>
      <c r="K286" s="17"/>
      <c r="L286" s="17"/>
      <c r="M286" s="17"/>
      <c r="N286" s="17"/>
      <c r="O286" s="17"/>
      <c r="P286" s="17">
        <f t="shared" si="24"/>
        <v>1</v>
      </c>
      <c r="Q286" s="18">
        <f t="shared" si="25"/>
        <v>1</v>
      </c>
      <c r="R286" s="17" t="s">
        <v>607</v>
      </c>
      <c r="S286" s="17"/>
      <c r="T286" s="17"/>
      <c r="U286" s="17"/>
      <c r="V286" s="17"/>
      <c r="W286" s="17"/>
      <c r="X286" s="17"/>
      <c r="Y286" s="17"/>
      <c r="Z286" s="17">
        <v>1</v>
      </c>
      <c r="AA286" s="17"/>
    </row>
    <row r="287" spans="1:27">
      <c r="A287" s="2234">
        <v>50</v>
      </c>
      <c r="B287" s="16" t="s">
        <v>656</v>
      </c>
      <c r="C287" s="17"/>
      <c r="D287" s="16"/>
      <c r="E287" s="17">
        <v>1</v>
      </c>
      <c r="F287" s="17"/>
      <c r="G287" s="17"/>
      <c r="H287" s="17"/>
      <c r="I287" s="17"/>
      <c r="J287" s="17"/>
      <c r="K287" s="17"/>
      <c r="L287" s="17"/>
      <c r="M287" s="17"/>
      <c r="N287" s="17"/>
      <c r="O287" s="17"/>
      <c r="P287" s="17">
        <f t="shared" si="24"/>
        <v>1</v>
      </c>
      <c r="Q287" s="18">
        <f t="shared" si="25"/>
        <v>1</v>
      </c>
      <c r="R287" s="17" t="s">
        <v>607</v>
      </c>
      <c r="S287" s="17"/>
      <c r="T287" s="17"/>
      <c r="U287" s="17"/>
      <c r="V287" s="17"/>
      <c r="W287" s="17"/>
      <c r="X287" s="17"/>
      <c r="Y287" s="17"/>
      <c r="Z287" s="17">
        <v>1</v>
      </c>
      <c r="AA287" s="17"/>
    </row>
    <row r="288" spans="1:27">
      <c r="A288" s="2234">
        <v>51</v>
      </c>
      <c r="B288" s="16" t="s">
        <v>657</v>
      </c>
      <c r="C288" s="17"/>
      <c r="D288" s="16"/>
      <c r="E288" s="17">
        <v>0.5</v>
      </c>
      <c r="F288" s="17"/>
      <c r="G288" s="17"/>
      <c r="H288" s="17"/>
      <c r="I288" s="17"/>
      <c r="J288" s="17"/>
      <c r="K288" s="17"/>
      <c r="L288" s="17"/>
      <c r="M288" s="17"/>
      <c r="N288" s="17"/>
      <c r="O288" s="17"/>
      <c r="P288" s="17">
        <f t="shared" si="24"/>
        <v>0.5</v>
      </c>
      <c r="Q288" s="18">
        <f t="shared" si="25"/>
        <v>0.5</v>
      </c>
      <c r="R288" s="17" t="s">
        <v>607</v>
      </c>
      <c r="S288" s="17"/>
      <c r="T288" s="17"/>
      <c r="U288" s="17"/>
      <c r="V288" s="17"/>
      <c r="W288" s="17"/>
      <c r="X288" s="17"/>
      <c r="Y288" s="17"/>
      <c r="Z288" s="17">
        <v>0.5</v>
      </c>
      <c r="AA288" s="17"/>
    </row>
    <row r="289" spans="1:27" ht="38.25">
      <c r="A289" s="2234">
        <v>52</v>
      </c>
      <c r="B289" s="16" t="s">
        <v>658</v>
      </c>
      <c r="C289" s="17"/>
      <c r="D289" s="16"/>
      <c r="E289" s="17">
        <v>2</v>
      </c>
      <c r="F289" s="17"/>
      <c r="G289" s="17"/>
      <c r="H289" s="17"/>
      <c r="I289" s="17"/>
      <c r="J289" s="17"/>
      <c r="K289" s="17"/>
      <c r="L289" s="17"/>
      <c r="M289" s="17"/>
      <c r="N289" s="17"/>
      <c r="O289" s="17"/>
      <c r="P289" s="17">
        <f t="shared" si="24"/>
        <v>2</v>
      </c>
      <c r="Q289" s="18">
        <f t="shared" si="25"/>
        <v>2</v>
      </c>
      <c r="R289" s="17" t="s">
        <v>607</v>
      </c>
      <c r="S289" s="17"/>
      <c r="T289" s="17"/>
      <c r="U289" s="17"/>
      <c r="V289" s="17"/>
      <c r="W289" s="17"/>
      <c r="X289" s="17"/>
      <c r="Y289" s="17"/>
      <c r="Z289" s="17"/>
      <c r="AA289" s="17">
        <v>2</v>
      </c>
    </row>
    <row r="290" spans="1:27">
      <c r="A290" s="2234">
        <v>53</v>
      </c>
      <c r="B290" s="16" t="s">
        <v>659</v>
      </c>
      <c r="C290" s="17"/>
      <c r="D290" s="16"/>
      <c r="E290" s="17">
        <v>0.8</v>
      </c>
      <c r="F290" s="17"/>
      <c r="G290" s="17"/>
      <c r="H290" s="17"/>
      <c r="I290" s="17"/>
      <c r="J290" s="17"/>
      <c r="K290" s="17"/>
      <c r="L290" s="17"/>
      <c r="M290" s="17"/>
      <c r="N290" s="17"/>
      <c r="O290" s="17"/>
      <c r="P290" s="17">
        <f t="shared" si="24"/>
        <v>0.8</v>
      </c>
      <c r="Q290" s="18">
        <f t="shared" si="25"/>
        <v>0.8</v>
      </c>
      <c r="R290" s="17" t="s">
        <v>607</v>
      </c>
      <c r="S290" s="17"/>
      <c r="T290" s="17"/>
      <c r="U290" s="17"/>
      <c r="V290" s="17"/>
      <c r="W290" s="17"/>
      <c r="X290" s="17"/>
      <c r="Y290" s="17"/>
      <c r="Z290" s="17"/>
      <c r="AA290" s="17">
        <v>0.8</v>
      </c>
    </row>
    <row r="291" spans="1:27">
      <c r="A291" s="2234">
        <v>54</v>
      </c>
      <c r="B291" s="16" t="s">
        <v>660</v>
      </c>
      <c r="C291" s="17"/>
      <c r="D291" s="16"/>
      <c r="E291" s="17">
        <v>0.5</v>
      </c>
      <c r="F291" s="17"/>
      <c r="G291" s="17"/>
      <c r="H291" s="17"/>
      <c r="I291" s="17"/>
      <c r="J291" s="17"/>
      <c r="K291" s="17"/>
      <c r="L291" s="17"/>
      <c r="M291" s="17"/>
      <c r="N291" s="17"/>
      <c r="O291" s="17"/>
      <c r="P291" s="17">
        <f t="shared" si="24"/>
        <v>0.5</v>
      </c>
      <c r="Q291" s="18">
        <f t="shared" si="25"/>
        <v>0.5</v>
      </c>
      <c r="R291" s="17" t="s">
        <v>607</v>
      </c>
      <c r="S291" s="17"/>
      <c r="T291" s="17"/>
      <c r="U291" s="17"/>
      <c r="V291" s="17"/>
      <c r="W291" s="17"/>
      <c r="X291" s="17"/>
      <c r="Y291" s="17"/>
      <c r="Z291" s="17"/>
      <c r="AA291" s="17">
        <v>0.5</v>
      </c>
    </row>
    <row r="292" spans="1:27">
      <c r="A292" s="2234">
        <v>55</v>
      </c>
      <c r="B292" s="19" t="s">
        <v>661</v>
      </c>
      <c r="C292" s="18"/>
      <c r="D292" s="19"/>
      <c r="E292" s="18">
        <v>1.5</v>
      </c>
      <c r="F292" s="18"/>
      <c r="G292" s="18"/>
      <c r="H292" s="18"/>
      <c r="I292" s="18"/>
      <c r="J292" s="18"/>
      <c r="K292" s="18"/>
      <c r="L292" s="18"/>
      <c r="M292" s="18"/>
      <c r="N292" s="18"/>
      <c r="O292" s="18"/>
      <c r="P292" s="17">
        <f t="shared" si="24"/>
        <v>1.5</v>
      </c>
      <c r="Q292" s="18">
        <f t="shared" si="25"/>
        <v>1.5</v>
      </c>
      <c r="R292" s="17" t="s">
        <v>607</v>
      </c>
      <c r="S292" s="17"/>
      <c r="T292" s="17"/>
      <c r="U292" s="17"/>
      <c r="V292" s="17"/>
      <c r="W292" s="17"/>
      <c r="X292" s="17"/>
      <c r="Y292" s="17"/>
      <c r="Z292" s="17"/>
      <c r="AA292" s="18">
        <v>1.5</v>
      </c>
    </row>
    <row r="293" spans="1:27">
      <c r="A293" s="2234">
        <v>56</v>
      </c>
      <c r="B293" s="16" t="s">
        <v>662</v>
      </c>
      <c r="C293" s="17"/>
      <c r="D293" s="16"/>
      <c r="E293" s="17">
        <v>0.3</v>
      </c>
      <c r="F293" s="17">
        <v>0.3</v>
      </c>
      <c r="G293" s="17">
        <v>0.3</v>
      </c>
      <c r="H293" s="17"/>
      <c r="I293" s="17"/>
      <c r="J293" s="17"/>
      <c r="K293" s="17"/>
      <c r="L293" s="17"/>
      <c r="M293" s="17"/>
      <c r="N293" s="17"/>
      <c r="O293" s="17"/>
      <c r="P293" s="17">
        <f t="shared" si="24"/>
        <v>0</v>
      </c>
      <c r="Q293" s="18">
        <f t="shared" si="25"/>
        <v>0</v>
      </c>
      <c r="R293" s="17" t="s">
        <v>607</v>
      </c>
      <c r="S293" s="17"/>
      <c r="T293" s="17"/>
      <c r="U293" s="17"/>
      <c r="V293" s="17"/>
      <c r="W293" s="17"/>
      <c r="X293" s="17"/>
      <c r="Y293" s="17"/>
      <c r="Z293" s="17"/>
      <c r="AA293" s="17">
        <v>0.3</v>
      </c>
    </row>
    <row r="294" spans="1:27" ht="51">
      <c r="A294" s="2234">
        <v>57</v>
      </c>
      <c r="B294" s="16" t="s">
        <v>663</v>
      </c>
      <c r="C294" s="17"/>
      <c r="D294" s="16"/>
      <c r="E294" s="17">
        <v>3.6</v>
      </c>
      <c r="F294" s="17">
        <v>2.6</v>
      </c>
      <c r="G294" s="17">
        <v>2.6</v>
      </c>
      <c r="H294" s="17"/>
      <c r="I294" s="17"/>
      <c r="J294" s="17"/>
      <c r="K294" s="17"/>
      <c r="L294" s="17"/>
      <c r="M294" s="17"/>
      <c r="N294" s="17"/>
      <c r="O294" s="17"/>
      <c r="P294" s="17">
        <f t="shared" si="24"/>
        <v>1</v>
      </c>
      <c r="Q294" s="18">
        <f t="shared" si="25"/>
        <v>1</v>
      </c>
      <c r="R294" s="17" t="s">
        <v>605</v>
      </c>
      <c r="S294" s="17"/>
      <c r="T294" s="17"/>
      <c r="U294" s="17"/>
      <c r="V294" s="17"/>
      <c r="W294" s="17"/>
      <c r="X294" s="17"/>
      <c r="Y294" s="17">
        <v>2.6</v>
      </c>
      <c r="Z294" s="17"/>
      <c r="AA294" s="17">
        <v>1</v>
      </c>
    </row>
    <row r="295" spans="1:27" ht="25.5">
      <c r="A295" s="2234">
        <v>58</v>
      </c>
      <c r="B295" s="16" t="s">
        <v>664</v>
      </c>
      <c r="C295" s="17"/>
      <c r="D295" s="16"/>
      <c r="E295" s="17">
        <v>0.8</v>
      </c>
      <c r="F295" s="17"/>
      <c r="G295" s="17"/>
      <c r="H295" s="17"/>
      <c r="I295" s="17"/>
      <c r="J295" s="17"/>
      <c r="K295" s="17"/>
      <c r="L295" s="17"/>
      <c r="M295" s="17"/>
      <c r="N295" s="17"/>
      <c r="O295" s="17"/>
      <c r="P295" s="17">
        <f t="shared" si="24"/>
        <v>0.8</v>
      </c>
      <c r="Q295" s="18">
        <f t="shared" si="25"/>
        <v>0.8</v>
      </c>
      <c r="R295" s="17" t="s">
        <v>607</v>
      </c>
      <c r="S295" s="17"/>
      <c r="T295" s="17"/>
      <c r="U295" s="17"/>
      <c r="V295" s="17"/>
      <c r="W295" s="17"/>
      <c r="X295" s="17"/>
      <c r="Y295" s="17"/>
      <c r="Z295" s="17">
        <v>0.8</v>
      </c>
      <c r="AA295" s="17"/>
    </row>
    <row r="296" spans="1:27">
      <c r="A296" s="2234">
        <v>59</v>
      </c>
      <c r="B296" s="19" t="s">
        <v>665</v>
      </c>
      <c r="C296" s="17"/>
      <c r="D296" s="16"/>
      <c r="E296" s="17">
        <v>0.5</v>
      </c>
      <c r="F296" s="17">
        <v>0.5</v>
      </c>
      <c r="G296" s="17"/>
      <c r="H296" s="17"/>
      <c r="I296" s="17"/>
      <c r="J296" s="17"/>
      <c r="K296" s="17"/>
      <c r="L296" s="17">
        <v>0.5</v>
      </c>
      <c r="M296" s="17"/>
      <c r="N296" s="17"/>
      <c r="O296" s="17"/>
      <c r="P296" s="17">
        <f t="shared" si="24"/>
        <v>0</v>
      </c>
      <c r="Q296" s="18">
        <f t="shared" si="25"/>
        <v>0</v>
      </c>
      <c r="R296" s="17" t="s">
        <v>605</v>
      </c>
      <c r="S296" s="17"/>
      <c r="T296" s="17"/>
      <c r="U296" s="17"/>
      <c r="V296" s="17"/>
      <c r="W296" s="17"/>
      <c r="X296" s="17"/>
      <c r="Y296" s="17">
        <v>0.5</v>
      </c>
      <c r="Z296" s="17"/>
      <c r="AA296" s="17"/>
    </row>
    <row r="297" spans="1:27">
      <c r="A297" s="2234">
        <v>60</v>
      </c>
      <c r="B297" s="19" t="s">
        <v>666</v>
      </c>
      <c r="C297" s="17"/>
      <c r="D297" s="16"/>
      <c r="E297" s="17">
        <v>0.5</v>
      </c>
      <c r="F297" s="17"/>
      <c r="G297" s="17"/>
      <c r="H297" s="17"/>
      <c r="I297" s="17"/>
      <c r="J297" s="17"/>
      <c r="K297" s="17"/>
      <c r="L297" s="17"/>
      <c r="M297" s="17"/>
      <c r="N297" s="17"/>
      <c r="O297" s="17"/>
      <c r="P297" s="17">
        <f t="shared" si="24"/>
        <v>0.5</v>
      </c>
      <c r="Q297" s="18">
        <f t="shared" si="25"/>
        <v>0.5</v>
      </c>
      <c r="R297" s="17" t="s">
        <v>607</v>
      </c>
      <c r="S297" s="17"/>
      <c r="T297" s="17"/>
      <c r="U297" s="17"/>
      <c r="V297" s="17"/>
      <c r="W297" s="17"/>
      <c r="X297" s="17"/>
      <c r="Y297" s="17"/>
      <c r="Z297" s="17">
        <v>0.5</v>
      </c>
      <c r="AA297" s="17"/>
    </row>
    <row r="298" spans="1:27">
      <c r="A298" s="2234">
        <v>61</v>
      </c>
      <c r="B298" s="19" t="s">
        <v>667</v>
      </c>
      <c r="C298" s="17"/>
      <c r="D298" s="16"/>
      <c r="E298" s="17">
        <v>1</v>
      </c>
      <c r="F298" s="17"/>
      <c r="G298" s="17"/>
      <c r="H298" s="17"/>
      <c r="I298" s="17"/>
      <c r="J298" s="17"/>
      <c r="K298" s="17"/>
      <c r="L298" s="17"/>
      <c r="M298" s="17"/>
      <c r="N298" s="17"/>
      <c r="O298" s="17"/>
      <c r="P298" s="17">
        <f t="shared" si="24"/>
        <v>1</v>
      </c>
      <c r="Q298" s="18">
        <f t="shared" si="25"/>
        <v>1</v>
      </c>
      <c r="R298" s="17" t="s">
        <v>607</v>
      </c>
      <c r="S298" s="17"/>
      <c r="T298" s="17"/>
      <c r="U298" s="17"/>
      <c r="V298" s="17"/>
      <c r="W298" s="17"/>
      <c r="X298" s="17"/>
      <c r="Y298" s="17"/>
      <c r="Z298" s="17"/>
      <c r="AA298" s="17">
        <v>1</v>
      </c>
    </row>
    <row r="299" spans="1:27">
      <c r="A299" s="2234">
        <v>62</v>
      </c>
      <c r="B299" s="19" t="s">
        <v>668</v>
      </c>
      <c r="C299" s="17"/>
      <c r="D299" s="16"/>
      <c r="E299" s="20">
        <v>0</v>
      </c>
      <c r="F299" s="20">
        <v>0</v>
      </c>
      <c r="G299" s="20"/>
      <c r="H299" s="20"/>
      <c r="I299" s="20"/>
      <c r="J299" s="20"/>
      <c r="K299" s="20"/>
      <c r="L299" s="21"/>
      <c r="M299" s="21"/>
      <c r="N299" s="21"/>
      <c r="O299" s="21"/>
      <c r="P299" s="17">
        <f t="shared" si="24"/>
        <v>0</v>
      </c>
      <c r="Q299" s="18">
        <f t="shared" si="25"/>
        <v>0</v>
      </c>
      <c r="R299" s="17"/>
      <c r="S299" s="17"/>
      <c r="T299" s="17"/>
      <c r="U299" s="17"/>
      <c r="V299" s="17"/>
      <c r="W299" s="17"/>
      <c r="X299" s="17"/>
      <c r="Y299" s="17"/>
      <c r="Z299" s="17">
        <v>0</v>
      </c>
      <c r="AA299" s="17">
        <v>0</v>
      </c>
    </row>
    <row r="300" spans="1:27">
      <c r="A300" s="2234">
        <v>63</v>
      </c>
      <c r="B300" s="16" t="s">
        <v>669</v>
      </c>
      <c r="C300" s="17"/>
      <c r="D300" s="16"/>
      <c r="E300" s="17">
        <v>0.6</v>
      </c>
      <c r="F300" s="17"/>
      <c r="G300" s="17"/>
      <c r="H300" s="17"/>
      <c r="I300" s="17"/>
      <c r="J300" s="17"/>
      <c r="K300" s="17"/>
      <c r="L300" s="17"/>
      <c r="M300" s="17"/>
      <c r="N300" s="17"/>
      <c r="O300" s="17"/>
      <c r="P300" s="17">
        <f t="shared" si="24"/>
        <v>0.6</v>
      </c>
      <c r="Q300" s="18">
        <f t="shared" si="25"/>
        <v>0.6</v>
      </c>
      <c r="R300" s="17" t="s">
        <v>607</v>
      </c>
      <c r="S300" s="17"/>
      <c r="T300" s="17"/>
      <c r="U300" s="17"/>
      <c r="V300" s="17"/>
      <c r="W300" s="17"/>
      <c r="X300" s="17"/>
      <c r="Y300" s="17"/>
      <c r="Z300" s="17"/>
      <c r="AA300" s="17">
        <v>0.6</v>
      </c>
    </row>
    <row r="301" spans="1:27">
      <c r="A301" s="2234">
        <v>64</v>
      </c>
      <c r="B301" s="16" t="s">
        <v>670</v>
      </c>
      <c r="C301" s="17"/>
      <c r="D301" s="16"/>
      <c r="E301" s="17">
        <v>1</v>
      </c>
      <c r="F301" s="17"/>
      <c r="G301" s="17"/>
      <c r="H301" s="17"/>
      <c r="I301" s="17"/>
      <c r="J301" s="17"/>
      <c r="K301" s="17"/>
      <c r="L301" s="17"/>
      <c r="M301" s="17"/>
      <c r="N301" s="17"/>
      <c r="O301" s="17"/>
      <c r="P301" s="17">
        <f t="shared" si="24"/>
        <v>1</v>
      </c>
      <c r="Q301" s="18">
        <f t="shared" si="25"/>
        <v>1</v>
      </c>
      <c r="R301" s="17" t="s">
        <v>607</v>
      </c>
      <c r="S301" s="17"/>
      <c r="T301" s="17"/>
      <c r="U301" s="17"/>
      <c r="V301" s="17"/>
      <c r="W301" s="17"/>
      <c r="X301" s="17"/>
      <c r="Y301" s="17"/>
      <c r="Z301" s="17"/>
      <c r="AA301" s="17">
        <v>1</v>
      </c>
    </row>
    <row r="302" spans="1:27">
      <c r="A302" s="2234">
        <v>65</v>
      </c>
      <c r="B302" s="16" t="s">
        <v>671</v>
      </c>
      <c r="C302" s="17"/>
      <c r="D302" s="16"/>
      <c r="E302" s="17">
        <v>0.5</v>
      </c>
      <c r="F302" s="17"/>
      <c r="G302" s="17"/>
      <c r="H302" s="17"/>
      <c r="I302" s="17"/>
      <c r="J302" s="17"/>
      <c r="K302" s="17"/>
      <c r="L302" s="17"/>
      <c r="M302" s="17"/>
      <c r="N302" s="17"/>
      <c r="O302" s="17"/>
      <c r="P302" s="17">
        <f t="shared" si="24"/>
        <v>0.5</v>
      </c>
      <c r="Q302" s="18">
        <f t="shared" si="25"/>
        <v>0.5</v>
      </c>
      <c r="R302" s="17" t="s">
        <v>607</v>
      </c>
      <c r="S302" s="17"/>
      <c r="T302" s="17"/>
      <c r="U302" s="17"/>
      <c r="V302" s="17"/>
      <c r="W302" s="17"/>
      <c r="X302" s="17"/>
      <c r="Y302" s="17"/>
      <c r="Z302" s="17"/>
      <c r="AA302" s="17">
        <v>0.5</v>
      </c>
    </row>
    <row r="303" spans="1:27">
      <c r="A303" s="2234">
        <v>66</v>
      </c>
      <c r="B303" s="16" t="s">
        <v>672</v>
      </c>
      <c r="C303" s="17"/>
      <c r="D303" s="16"/>
      <c r="E303" s="17">
        <v>0.5</v>
      </c>
      <c r="F303" s="17"/>
      <c r="G303" s="17"/>
      <c r="H303" s="17"/>
      <c r="I303" s="17"/>
      <c r="J303" s="17"/>
      <c r="K303" s="17"/>
      <c r="L303" s="17"/>
      <c r="M303" s="17"/>
      <c r="N303" s="17"/>
      <c r="O303" s="17"/>
      <c r="P303" s="17">
        <f t="shared" ref="P303:P366" si="26">E303-G303-H303-I303-J303-K303-L303-M303-N303-O303</f>
        <v>0.5</v>
      </c>
      <c r="Q303" s="18">
        <f t="shared" ref="Q303:Q366" si="27">P303</f>
        <v>0.5</v>
      </c>
      <c r="R303" s="17" t="s">
        <v>607</v>
      </c>
      <c r="S303" s="17"/>
      <c r="T303" s="17"/>
      <c r="U303" s="17"/>
      <c r="V303" s="17"/>
      <c r="W303" s="17"/>
      <c r="X303" s="17"/>
      <c r="Y303" s="17"/>
      <c r="Z303" s="17"/>
      <c r="AA303" s="17">
        <v>0.5</v>
      </c>
    </row>
    <row r="304" spans="1:27">
      <c r="A304" s="2234">
        <v>67</v>
      </c>
      <c r="B304" s="16" t="s">
        <v>673</v>
      </c>
      <c r="C304" s="17"/>
      <c r="D304" s="16"/>
      <c r="E304" s="17">
        <v>1</v>
      </c>
      <c r="F304" s="17"/>
      <c r="G304" s="17"/>
      <c r="H304" s="17"/>
      <c r="I304" s="17"/>
      <c r="J304" s="17"/>
      <c r="K304" s="17"/>
      <c r="L304" s="17"/>
      <c r="M304" s="17"/>
      <c r="N304" s="17"/>
      <c r="O304" s="17"/>
      <c r="P304" s="17">
        <f t="shared" si="26"/>
        <v>1</v>
      </c>
      <c r="Q304" s="18">
        <f t="shared" si="27"/>
        <v>1</v>
      </c>
      <c r="R304" s="17" t="s">
        <v>607</v>
      </c>
      <c r="S304" s="17"/>
      <c r="T304" s="17"/>
      <c r="U304" s="17"/>
      <c r="V304" s="17"/>
      <c r="W304" s="17"/>
      <c r="X304" s="17"/>
      <c r="Y304" s="17"/>
      <c r="Z304" s="17"/>
      <c r="AA304" s="17">
        <v>1</v>
      </c>
    </row>
    <row r="305" spans="1:27">
      <c r="A305" s="2234">
        <v>68</v>
      </c>
      <c r="B305" s="16" t="s">
        <v>674</v>
      </c>
      <c r="C305" s="17"/>
      <c r="D305" s="16"/>
      <c r="E305" s="17">
        <v>1</v>
      </c>
      <c r="F305" s="17">
        <v>0.5</v>
      </c>
      <c r="G305" s="17">
        <v>0.5</v>
      </c>
      <c r="H305" s="17"/>
      <c r="I305" s="17"/>
      <c r="J305" s="17"/>
      <c r="K305" s="17"/>
      <c r="L305" s="17"/>
      <c r="M305" s="17"/>
      <c r="N305" s="17"/>
      <c r="O305" s="17"/>
      <c r="P305" s="17">
        <f t="shared" si="26"/>
        <v>0.5</v>
      </c>
      <c r="Q305" s="18">
        <f t="shared" si="27"/>
        <v>0.5</v>
      </c>
      <c r="R305" s="17" t="s">
        <v>605</v>
      </c>
      <c r="S305" s="17"/>
      <c r="T305" s="17"/>
      <c r="U305" s="17"/>
      <c r="V305" s="17"/>
      <c r="W305" s="17"/>
      <c r="X305" s="17"/>
      <c r="Y305" s="17"/>
      <c r="Z305" s="17">
        <v>0.5</v>
      </c>
      <c r="AA305" s="17">
        <v>0.5</v>
      </c>
    </row>
    <row r="306" spans="1:27">
      <c r="A306" s="2234">
        <v>69</v>
      </c>
      <c r="B306" s="16" t="s">
        <v>675</v>
      </c>
      <c r="C306" s="17"/>
      <c r="D306" s="16"/>
      <c r="E306" s="17">
        <v>0.5</v>
      </c>
      <c r="F306" s="17"/>
      <c r="G306" s="17"/>
      <c r="H306" s="17"/>
      <c r="I306" s="17"/>
      <c r="J306" s="17"/>
      <c r="K306" s="17"/>
      <c r="L306" s="17"/>
      <c r="M306" s="17"/>
      <c r="N306" s="17"/>
      <c r="O306" s="17"/>
      <c r="P306" s="17">
        <f t="shared" si="26"/>
        <v>0.5</v>
      </c>
      <c r="Q306" s="18">
        <f t="shared" si="27"/>
        <v>0.5</v>
      </c>
      <c r="R306" s="17" t="s">
        <v>607</v>
      </c>
      <c r="S306" s="17"/>
      <c r="T306" s="17"/>
      <c r="U306" s="17"/>
      <c r="V306" s="17"/>
      <c r="W306" s="17"/>
      <c r="X306" s="17"/>
      <c r="Y306" s="17"/>
      <c r="Z306" s="17"/>
      <c r="AA306" s="17">
        <v>0.5</v>
      </c>
    </row>
    <row r="307" spans="1:27">
      <c r="A307" s="2234">
        <v>70</v>
      </c>
      <c r="B307" s="16" t="s">
        <v>676</v>
      </c>
      <c r="C307" s="17"/>
      <c r="D307" s="16"/>
      <c r="E307" s="17">
        <v>0.8</v>
      </c>
      <c r="F307" s="17"/>
      <c r="G307" s="17"/>
      <c r="H307" s="17"/>
      <c r="I307" s="17"/>
      <c r="J307" s="17"/>
      <c r="K307" s="17"/>
      <c r="L307" s="17"/>
      <c r="M307" s="17"/>
      <c r="N307" s="17"/>
      <c r="O307" s="17"/>
      <c r="P307" s="17">
        <f t="shared" si="26"/>
        <v>0.8</v>
      </c>
      <c r="Q307" s="18">
        <f t="shared" si="27"/>
        <v>0.8</v>
      </c>
      <c r="R307" s="17" t="s">
        <v>607</v>
      </c>
      <c r="S307" s="17"/>
      <c r="T307" s="17"/>
      <c r="U307" s="17"/>
      <c r="V307" s="17"/>
      <c r="W307" s="17"/>
      <c r="X307" s="17"/>
      <c r="Y307" s="17"/>
      <c r="Z307" s="17"/>
      <c r="AA307" s="17">
        <v>0.8</v>
      </c>
    </row>
    <row r="308" spans="1:27">
      <c r="A308" s="2234">
        <v>71</v>
      </c>
      <c r="B308" s="16" t="s">
        <v>677</v>
      </c>
      <c r="C308" s="17"/>
      <c r="D308" s="16"/>
      <c r="E308" s="17">
        <v>0.5</v>
      </c>
      <c r="F308" s="17"/>
      <c r="G308" s="17"/>
      <c r="H308" s="17"/>
      <c r="I308" s="17"/>
      <c r="J308" s="17"/>
      <c r="K308" s="17"/>
      <c r="L308" s="17"/>
      <c r="M308" s="17"/>
      <c r="N308" s="17"/>
      <c r="O308" s="17"/>
      <c r="P308" s="17">
        <f t="shared" si="26"/>
        <v>0.5</v>
      </c>
      <c r="Q308" s="18">
        <f t="shared" si="27"/>
        <v>0.5</v>
      </c>
      <c r="R308" s="17" t="s">
        <v>607</v>
      </c>
      <c r="S308" s="17"/>
      <c r="T308" s="17"/>
      <c r="U308" s="17"/>
      <c r="V308" s="17"/>
      <c r="W308" s="17"/>
      <c r="X308" s="17"/>
      <c r="Y308" s="17"/>
      <c r="Z308" s="17"/>
      <c r="AA308" s="17">
        <v>0.5</v>
      </c>
    </row>
    <row r="309" spans="1:27" ht="76.5">
      <c r="A309" s="2234">
        <v>72</v>
      </c>
      <c r="B309" s="19" t="s">
        <v>678</v>
      </c>
      <c r="C309" s="17"/>
      <c r="D309" s="16"/>
      <c r="E309" s="17">
        <v>2</v>
      </c>
      <c r="F309" s="17">
        <v>1</v>
      </c>
      <c r="G309" s="17"/>
      <c r="H309" s="17"/>
      <c r="I309" s="17"/>
      <c r="J309" s="17"/>
      <c r="K309" s="17"/>
      <c r="L309" s="17">
        <v>1</v>
      </c>
      <c r="M309" s="17"/>
      <c r="N309" s="17"/>
      <c r="O309" s="17"/>
      <c r="P309" s="17">
        <f t="shared" si="26"/>
        <v>1</v>
      </c>
      <c r="Q309" s="18">
        <f t="shared" si="27"/>
        <v>1</v>
      </c>
      <c r="R309" s="17" t="s">
        <v>605</v>
      </c>
      <c r="S309" s="17"/>
      <c r="T309" s="17"/>
      <c r="U309" s="17"/>
      <c r="V309" s="17"/>
      <c r="W309" s="17"/>
      <c r="X309" s="17"/>
      <c r="Y309" s="17">
        <v>1</v>
      </c>
      <c r="Z309" s="17"/>
      <c r="AA309" s="17">
        <v>1</v>
      </c>
    </row>
    <row r="310" spans="1:27">
      <c r="A310" s="2234">
        <v>73</v>
      </c>
      <c r="B310" s="16" t="s">
        <v>679</v>
      </c>
      <c r="C310" s="17"/>
      <c r="D310" s="16"/>
      <c r="E310" s="17">
        <v>0.4</v>
      </c>
      <c r="F310" s="17"/>
      <c r="G310" s="17"/>
      <c r="H310" s="17"/>
      <c r="I310" s="17"/>
      <c r="J310" s="17"/>
      <c r="K310" s="17"/>
      <c r="L310" s="17"/>
      <c r="M310" s="17"/>
      <c r="N310" s="17"/>
      <c r="O310" s="17"/>
      <c r="P310" s="17">
        <f t="shared" si="26"/>
        <v>0.4</v>
      </c>
      <c r="Q310" s="18">
        <f t="shared" si="27"/>
        <v>0.4</v>
      </c>
      <c r="R310" s="17" t="s">
        <v>607</v>
      </c>
      <c r="S310" s="17"/>
      <c r="T310" s="17"/>
      <c r="U310" s="17"/>
      <c r="V310" s="17"/>
      <c r="W310" s="17"/>
      <c r="X310" s="17"/>
      <c r="Y310" s="17"/>
      <c r="Z310" s="17"/>
      <c r="AA310" s="17">
        <v>0.4</v>
      </c>
    </row>
    <row r="311" spans="1:27">
      <c r="A311" s="2234">
        <v>74</v>
      </c>
      <c r="B311" s="16" t="s">
        <v>680</v>
      </c>
      <c r="C311" s="17"/>
      <c r="D311" s="16"/>
      <c r="E311" s="17">
        <v>0.45</v>
      </c>
      <c r="F311" s="17"/>
      <c r="G311" s="17"/>
      <c r="H311" s="17"/>
      <c r="I311" s="17"/>
      <c r="J311" s="17"/>
      <c r="K311" s="17"/>
      <c r="L311" s="17"/>
      <c r="M311" s="17"/>
      <c r="N311" s="17"/>
      <c r="O311" s="17"/>
      <c r="P311" s="17">
        <f t="shared" si="26"/>
        <v>0.45</v>
      </c>
      <c r="Q311" s="18">
        <f t="shared" si="27"/>
        <v>0.45</v>
      </c>
      <c r="R311" s="17" t="s">
        <v>607</v>
      </c>
      <c r="S311" s="17"/>
      <c r="T311" s="17"/>
      <c r="U311" s="17"/>
      <c r="V311" s="17"/>
      <c r="W311" s="17"/>
      <c r="X311" s="17"/>
      <c r="Y311" s="17"/>
      <c r="Z311" s="17"/>
      <c r="AA311" s="17">
        <v>0.45</v>
      </c>
    </row>
    <row r="312" spans="1:27" ht="25.5">
      <c r="A312" s="2234">
        <v>75</v>
      </c>
      <c r="B312" s="16" t="s">
        <v>681</v>
      </c>
      <c r="C312" s="17"/>
      <c r="D312" s="16"/>
      <c r="E312" s="17">
        <v>0.65</v>
      </c>
      <c r="F312" s="17"/>
      <c r="G312" s="17"/>
      <c r="H312" s="17"/>
      <c r="I312" s="17"/>
      <c r="J312" s="17"/>
      <c r="K312" s="17"/>
      <c r="L312" s="17"/>
      <c r="M312" s="17"/>
      <c r="N312" s="17"/>
      <c r="O312" s="17"/>
      <c r="P312" s="17">
        <f t="shared" si="26"/>
        <v>0.65</v>
      </c>
      <c r="Q312" s="18">
        <f t="shared" si="27"/>
        <v>0.65</v>
      </c>
      <c r="R312" s="17" t="s">
        <v>607</v>
      </c>
      <c r="S312" s="17"/>
      <c r="T312" s="17"/>
      <c r="U312" s="17"/>
      <c r="V312" s="17"/>
      <c r="W312" s="17"/>
      <c r="X312" s="17"/>
      <c r="Y312" s="17"/>
      <c r="Z312" s="17"/>
      <c r="AA312" s="17">
        <v>0.65</v>
      </c>
    </row>
    <row r="313" spans="1:27">
      <c r="A313" s="2234">
        <v>76</v>
      </c>
      <c r="B313" s="16" t="s">
        <v>682</v>
      </c>
      <c r="C313" s="17"/>
      <c r="D313" s="16"/>
      <c r="E313" s="17">
        <v>0.5</v>
      </c>
      <c r="F313" s="17"/>
      <c r="G313" s="17"/>
      <c r="H313" s="17"/>
      <c r="I313" s="17"/>
      <c r="J313" s="17"/>
      <c r="K313" s="17"/>
      <c r="L313" s="17"/>
      <c r="M313" s="17"/>
      <c r="N313" s="17"/>
      <c r="O313" s="17"/>
      <c r="P313" s="17">
        <f t="shared" si="26"/>
        <v>0.5</v>
      </c>
      <c r="Q313" s="18">
        <f t="shared" si="27"/>
        <v>0.5</v>
      </c>
      <c r="R313" s="17" t="s">
        <v>607</v>
      </c>
      <c r="S313" s="17"/>
      <c r="T313" s="17"/>
      <c r="U313" s="17"/>
      <c r="V313" s="17"/>
      <c r="W313" s="17"/>
      <c r="X313" s="17"/>
      <c r="Y313" s="17"/>
      <c r="Z313" s="17"/>
      <c r="AA313" s="17">
        <v>0.5</v>
      </c>
    </row>
    <row r="314" spans="1:27">
      <c r="A314" s="2234">
        <v>77</v>
      </c>
      <c r="B314" s="16" t="s">
        <v>683</v>
      </c>
      <c r="C314" s="17"/>
      <c r="D314" s="16"/>
      <c r="E314" s="17">
        <v>0.25</v>
      </c>
      <c r="F314" s="17"/>
      <c r="G314" s="17"/>
      <c r="H314" s="17"/>
      <c r="I314" s="17"/>
      <c r="J314" s="17"/>
      <c r="K314" s="17"/>
      <c r="L314" s="17"/>
      <c r="M314" s="17"/>
      <c r="N314" s="17"/>
      <c r="O314" s="17"/>
      <c r="P314" s="17">
        <f t="shared" si="26"/>
        <v>0.25</v>
      </c>
      <c r="Q314" s="18">
        <f t="shared" si="27"/>
        <v>0.25</v>
      </c>
      <c r="R314" s="17" t="s">
        <v>607</v>
      </c>
      <c r="S314" s="17"/>
      <c r="T314" s="17"/>
      <c r="U314" s="17"/>
      <c r="V314" s="17"/>
      <c r="W314" s="17"/>
      <c r="X314" s="17"/>
      <c r="Y314" s="17"/>
      <c r="Z314" s="17"/>
      <c r="AA314" s="17">
        <v>0.25</v>
      </c>
    </row>
    <row r="315" spans="1:27" ht="25.5">
      <c r="A315" s="2234">
        <v>78</v>
      </c>
      <c r="B315" s="16" t="s">
        <v>684</v>
      </c>
      <c r="C315" s="17"/>
      <c r="D315" s="16"/>
      <c r="E315" s="17">
        <v>0.25</v>
      </c>
      <c r="F315" s="17"/>
      <c r="G315" s="17"/>
      <c r="H315" s="17"/>
      <c r="I315" s="17"/>
      <c r="J315" s="17"/>
      <c r="K315" s="17"/>
      <c r="L315" s="17"/>
      <c r="M315" s="17"/>
      <c r="N315" s="17"/>
      <c r="O315" s="17"/>
      <c r="P315" s="17">
        <f t="shared" si="26"/>
        <v>0.25</v>
      </c>
      <c r="Q315" s="18">
        <f t="shared" si="27"/>
        <v>0.25</v>
      </c>
      <c r="R315" s="17" t="s">
        <v>605</v>
      </c>
      <c r="S315" s="17"/>
      <c r="T315" s="17"/>
      <c r="U315" s="17"/>
      <c r="V315" s="17"/>
      <c r="W315" s="17"/>
      <c r="X315" s="17"/>
      <c r="Y315" s="17"/>
      <c r="Z315" s="17">
        <v>0.25</v>
      </c>
      <c r="AA315" s="17"/>
    </row>
    <row r="316" spans="1:27">
      <c r="A316" s="2234">
        <v>79</v>
      </c>
      <c r="B316" s="16" t="s">
        <v>685</v>
      </c>
      <c r="C316" s="17"/>
      <c r="D316" s="16"/>
      <c r="E316" s="17">
        <v>0.55000000000000004</v>
      </c>
      <c r="F316" s="17"/>
      <c r="G316" s="17"/>
      <c r="H316" s="17"/>
      <c r="I316" s="17"/>
      <c r="J316" s="17"/>
      <c r="K316" s="17"/>
      <c r="L316" s="17"/>
      <c r="M316" s="17"/>
      <c r="N316" s="17"/>
      <c r="O316" s="17"/>
      <c r="P316" s="17">
        <f t="shared" si="26"/>
        <v>0.55000000000000004</v>
      </c>
      <c r="Q316" s="18">
        <f t="shared" si="27"/>
        <v>0.55000000000000004</v>
      </c>
      <c r="R316" s="17" t="s">
        <v>607</v>
      </c>
      <c r="S316" s="17"/>
      <c r="T316" s="17"/>
      <c r="U316" s="17"/>
      <c r="V316" s="17"/>
      <c r="W316" s="17"/>
      <c r="X316" s="17"/>
      <c r="Y316" s="17"/>
      <c r="Z316" s="17"/>
      <c r="AA316" s="17">
        <v>0.55000000000000004</v>
      </c>
    </row>
    <row r="317" spans="1:27" ht="25.5">
      <c r="A317" s="2234">
        <v>80</v>
      </c>
      <c r="B317" s="16" t="s">
        <v>686</v>
      </c>
      <c r="C317" s="17"/>
      <c r="D317" s="16"/>
      <c r="E317" s="17">
        <v>0.55000000000000004</v>
      </c>
      <c r="F317" s="17"/>
      <c r="G317" s="17"/>
      <c r="H317" s="17"/>
      <c r="I317" s="17"/>
      <c r="J317" s="17"/>
      <c r="K317" s="17"/>
      <c r="L317" s="17"/>
      <c r="M317" s="17"/>
      <c r="N317" s="17"/>
      <c r="O317" s="17"/>
      <c r="P317" s="17">
        <f t="shared" si="26"/>
        <v>0.55000000000000004</v>
      </c>
      <c r="Q317" s="18">
        <f t="shared" si="27"/>
        <v>0.55000000000000004</v>
      </c>
      <c r="R317" s="17" t="s">
        <v>607</v>
      </c>
      <c r="S317" s="17"/>
      <c r="T317" s="17"/>
      <c r="U317" s="17"/>
      <c r="V317" s="17"/>
      <c r="W317" s="17"/>
      <c r="X317" s="17"/>
      <c r="Y317" s="17"/>
      <c r="Z317" s="17"/>
      <c r="AA317" s="17">
        <v>0.55000000000000004</v>
      </c>
    </row>
    <row r="318" spans="1:27">
      <c r="A318" s="2234">
        <v>81</v>
      </c>
      <c r="B318" s="16" t="s">
        <v>687</v>
      </c>
      <c r="C318" s="17"/>
      <c r="D318" s="16"/>
      <c r="E318" s="17">
        <v>0.25</v>
      </c>
      <c r="F318" s="17"/>
      <c r="G318" s="17"/>
      <c r="H318" s="17"/>
      <c r="I318" s="17"/>
      <c r="J318" s="17"/>
      <c r="K318" s="17"/>
      <c r="L318" s="17"/>
      <c r="M318" s="17"/>
      <c r="N318" s="17"/>
      <c r="O318" s="17"/>
      <c r="P318" s="17">
        <f t="shared" si="26"/>
        <v>0.25</v>
      </c>
      <c r="Q318" s="18">
        <f t="shared" si="27"/>
        <v>0.25</v>
      </c>
      <c r="R318" s="17" t="s">
        <v>607</v>
      </c>
      <c r="S318" s="17"/>
      <c r="T318" s="17"/>
      <c r="U318" s="17"/>
      <c r="V318" s="17"/>
      <c r="W318" s="17"/>
      <c r="X318" s="17"/>
      <c r="Y318" s="17"/>
      <c r="Z318" s="17"/>
      <c r="AA318" s="17">
        <v>0.25</v>
      </c>
    </row>
    <row r="319" spans="1:27" ht="25.5">
      <c r="A319" s="2234">
        <v>82</v>
      </c>
      <c r="B319" s="16" t="s">
        <v>688</v>
      </c>
      <c r="C319" s="17"/>
      <c r="D319" s="16"/>
      <c r="E319" s="17">
        <v>1.2</v>
      </c>
      <c r="F319" s="17">
        <v>1.2</v>
      </c>
      <c r="G319" s="17"/>
      <c r="H319" s="17"/>
      <c r="I319" s="17"/>
      <c r="J319" s="17"/>
      <c r="K319" s="17"/>
      <c r="L319" s="17">
        <v>1.2</v>
      </c>
      <c r="M319" s="17"/>
      <c r="N319" s="17"/>
      <c r="O319" s="17"/>
      <c r="P319" s="17">
        <f t="shared" si="26"/>
        <v>0</v>
      </c>
      <c r="Q319" s="18">
        <f t="shared" si="27"/>
        <v>0</v>
      </c>
      <c r="R319" s="17" t="s">
        <v>55</v>
      </c>
      <c r="S319" s="17"/>
      <c r="T319" s="17"/>
      <c r="U319" s="17"/>
      <c r="V319" s="17"/>
      <c r="W319" s="17"/>
      <c r="X319" s="17"/>
      <c r="Y319" s="17"/>
      <c r="Z319" s="17">
        <v>1.2</v>
      </c>
      <c r="AA319" s="17"/>
    </row>
    <row r="320" spans="1:27" ht="25.5">
      <c r="A320" s="2234">
        <v>83</v>
      </c>
      <c r="B320" s="16" t="s">
        <v>689</v>
      </c>
      <c r="C320" s="17"/>
      <c r="D320" s="16"/>
      <c r="E320" s="17">
        <v>1.2</v>
      </c>
      <c r="F320" s="17"/>
      <c r="G320" s="17"/>
      <c r="H320" s="17"/>
      <c r="I320" s="17"/>
      <c r="J320" s="17"/>
      <c r="K320" s="17"/>
      <c r="L320" s="17"/>
      <c r="M320" s="17"/>
      <c r="N320" s="17"/>
      <c r="O320" s="17"/>
      <c r="P320" s="17">
        <f t="shared" si="26"/>
        <v>1.2</v>
      </c>
      <c r="Q320" s="18">
        <f t="shared" si="27"/>
        <v>1.2</v>
      </c>
      <c r="R320" s="17" t="s">
        <v>55</v>
      </c>
      <c r="S320" s="17"/>
      <c r="T320" s="17"/>
      <c r="U320" s="17"/>
      <c r="V320" s="17"/>
      <c r="W320" s="17"/>
      <c r="X320" s="17"/>
      <c r="Y320" s="17"/>
      <c r="Z320" s="17">
        <v>1.2</v>
      </c>
      <c r="AA320" s="17"/>
    </row>
    <row r="321" spans="1:27">
      <c r="A321" s="2234">
        <v>84</v>
      </c>
      <c r="B321" s="16" t="s">
        <v>690</v>
      </c>
      <c r="C321" s="17"/>
      <c r="D321" s="16"/>
      <c r="E321" s="17">
        <v>0.5</v>
      </c>
      <c r="F321" s="17"/>
      <c r="G321" s="17"/>
      <c r="H321" s="17"/>
      <c r="I321" s="17"/>
      <c r="J321" s="17"/>
      <c r="K321" s="17"/>
      <c r="L321" s="17"/>
      <c r="M321" s="17"/>
      <c r="N321" s="17"/>
      <c r="O321" s="17"/>
      <c r="P321" s="17">
        <f t="shared" si="26"/>
        <v>0.5</v>
      </c>
      <c r="Q321" s="18">
        <f t="shared" si="27"/>
        <v>0.5</v>
      </c>
      <c r="R321" s="17" t="s">
        <v>607</v>
      </c>
      <c r="S321" s="17"/>
      <c r="T321" s="17"/>
      <c r="U321" s="17"/>
      <c r="V321" s="17"/>
      <c r="W321" s="17"/>
      <c r="X321" s="17"/>
      <c r="Y321" s="17"/>
      <c r="Z321" s="17">
        <v>0.5</v>
      </c>
      <c r="AA321" s="17"/>
    </row>
    <row r="322" spans="1:27" ht="25.5">
      <c r="A322" s="2234">
        <v>85</v>
      </c>
      <c r="B322" s="16" t="s">
        <v>691</v>
      </c>
      <c r="C322" s="17"/>
      <c r="D322" s="16"/>
      <c r="E322" s="17">
        <v>0.3</v>
      </c>
      <c r="F322" s="17"/>
      <c r="G322" s="17"/>
      <c r="H322" s="17"/>
      <c r="I322" s="17"/>
      <c r="J322" s="17"/>
      <c r="K322" s="17"/>
      <c r="L322" s="17"/>
      <c r="M322" s="17"/>
      <c r="N322" s="17"/>
      <c r="O322" s="17"/>
      <c r="P322" s="17">
        <f t="shared" si="26"/>
        <v>0.3</v>
      </c>
      <c r="Q322" s="18">
        <f t="shared" si="27"/>
        <v>0.3</v>
      </c>
      <c r="R322" s="17" t="s">
        <v>607</v>
      </c>
      <c r="S322" s="17"/>
      <c r="T322" s="17"/>
      <c r="U322" s="17"/>
      <c r="V322" s="17"/>
      <c r="W322" s="17"/>
      <c r="X322" s="17"/>
      <c r="Y322" s="17"/>
      <c r="Z322" s="17"/>
      <c r="AA322" s="17">
        <v>0.3</v>
      </c>
    </row>
    <row r="323" spans="1:27">
      <c r="A323" s="2234">
        <v>86</v>
      </c>
      <c r="B323" s="16" t="s">
        <v>692</v>
      </c>
      <c r="C323" s="17"/>
      <c r="D323" s="16"/>
      <c r="E323" s="17">
        <v>0.35</v>
      </c>
      <c r="F323" s="17"/>
      <c r="G323" s="17"/>
      <c r="H323" s="17"/>
      <c r="I323" s="17"/>
      <c r="J323" s="17"/>
      <c r="K323" s="17"/>
      <c r="L323" s="17"/>
      <c r="M323" s="17"/>
      <c r="N323" s="17"/>
      <c r="O323" s="17"/>
      <c r="P323" s="17">
        <f t="shared" si="26"/>
        <v>0.35</v>
      </c>
      <c r="Q323" s="18">
        <f t="shared" si="27"/>
        <v>0.35</v>
      </c>
      <c r="R323" s="17" t="s">
        <v>607</v>
      </c>
      <c r="S323" s="17"/>
      <c r="T323" s="17"/>
      <c r="U323" s="17"/>
      <c r="V323" s="17"/>
      <c r="W323" s="17"/>
      <c r="X323" s="17"/>
      <c r="Y323" s="17"/>
      <c r="Z323" s="17"/>
      <c r="AA323" s="17">
        <v>0.35</v>
      </c>
    </row>
    <row r="324" spans="1:27">
      <c r="A324" s="2234">
        <v>87</v>
      </c>
      <c r="B324" s="16" t="s">
        <v>693</v>
      </c>
      <c r="C324" s="17"/>
      <c r="D324" s="16"/>
      <c r="E324" s="17">
        <v>1</v>
      </c>
      <c r="F324" s="17"/>
      <c r="G324" s="17"/>
      <c r="H324" s="17"/>
      <c r="I324" s="17"/>
      <c r="J324" s="17"/>
      <c r="K324" s="17"/>
      <c r="L324" s="17"/>
      <c r="M324" s="17"/>
      <c r="N324" s="17"/>
      <c r="O324" s="17"/>
      <c r="P324" s="17">
        <f t="shared" si="26"/>
        <v>1</v>
      </c>
      <c r="Q324" s="18">
        <f t="shared" si="27"/>
        <v>1</v>
      </c>
      <c r="R324" s="17" t="s">
        <v>607</v>
      </c>
      <c r="S324" s="17"/>
      <c r="T324" s="17"/>
      <c r="U324" s="17"/>
      <c r="V324" s="17"/>
      <c r="W324" s="17"/>
      <c r="X324" s="17"/>
      <c r="Y324" s="17"/>
      <c r="Z324" s="17"/>
      <c r="AA324" s="17">
        <v>1</v>
      </c>
    </row>
    <row r="325" spans="1:27" ht="25.5">
      <c r="A325" s="2234">
        <v>88</v>
      </c>
      <c r="B325" s="16" t="s">
        <v>694</v>
      </c>
      <c r="C325" s="17"/>
      <c r="D325" s="16"/>
      <c r="E325" s="17">
        <v>0.35</v>
      </c>
      <c r="F325" s="17"/>
      <c r="G325" s="17"/>
      <c r="H325" s="17"/>
      <c r="I325" s="17"/>
      <c r="J325" s="17"/>
      <c r="K325" s="17"/>
      <c r="L325" s="17"/>
      <c r="M325" s="17"/>
      <c r="N325" s="17"/>
      <c r="O325" s="17"/>
      <c r="P325" s="17">
        <f t="shared" si="26"/>
        <v>0.35</v>
      </c>
      <c r="Q325" s="18">
        <f t="shared" si="27"/>
        <v>0.35</v>
      </c>
      <c r="R325" s="17" t="s">
        <v>607</v>
      </c>
      <c r="S325" s="17"/>
      <c r="T325" s="17"/>
      <c r="U325" s="17"/>
      <c r="V325" s="17"/>
      <c r="W325" s="17"/>
      <c r="X325" s="17"/>
      <c r="Y325" s="17"/>
      <c r="Z325" s="17"/>
      <c r="AA325" s="17">
        <v>0.35</v>
      </c>
    </row>
    <row r="326" spans="1:27">
      <c r="A326" s="2234">
        <v>89</v>
      </c>
      <c r="B326" s="16" t="s">
        <v>695</v>
      </c>
      <c r="C326" s="17"/>
      <c r="D326" s="16"/>
      <c r="E326" s="17">
        <v>0.25</v>
      </c>
      <c r="F326" s="17"/>
      <c r="G326" s="17"/>
      <c r="H326" s="17"/>
      <c r="I326" s="17"/>
      <c r="J326" s="17"/>
      <c r="K326" s="17"/>
      <c r="L326" s="17"/>
      <c r="M326" s="17"/>
      <c r="N326" s="17"/>
      <c r="O326" s="17"/>
      <c r="P326" s="17">
        <f t="shared" si="26"/>
        <v>0.25</v>
      </c>
      <c r="Q326" s="18">
        <f t="shared" si="27"/>
        <v>0.25</v>
      </c>
      <c r="R326" s="17" t="s">
        <v>607</v>
      </c>
      <c r="S326" s="17"/>
      <c r="T326" s="17"/>
      <c r="U326" s="17"/>
      <c r="V326" s="17"/>
      <c r="W326" s="17"/>
      <c r="X326" s="17"/>
      <c r="Y326" s="17"/>
      <c r="Z326" s="17"/>
      <c r="AA326" s="17">
        <v>0.25</v>
      </c>
    </row>
    <row r="327" spans="1:27">
      <c r="A327" s="2234">
        <v>90</v>
      </c>
      <c r="B327" s="16" t="s">
        <v>696</v>
      </c>
      <c r="C327" s="17"/>
      <c r="D327" s="16"/>
      <c r="E327" s="17">
        <v>0.25</v>
      </c>
      <c r="F327" s="17"/>
      <c r="G327" s="17"/>
      <c r="H327" s="17"/>
      <c r="I327" s="17"/>
      <c r="J327" s="17"/>
      <c r="K327" s="17"/>
      <c r="L327" s="17"/>
      <c r="M327" s="17"/>
      <c r="N327" s="17"/>
      <c r="O327" s="17"/>
      <c r="P327" s="17">
        <f t="shared" si="26"/>
        <v>0.25</v>
      </c>
      <c r="Q327" s="18">
        <f t="shared" si="27"/>
        <v>0.25</v>
      </c>
      <c r="R327" s="17" t="s">
        <v>607</v>
      </c>
      <c r="S327" s="17"/>
      <c r="T327" s="17"/>
      <c r="U327" s="17"/>
      <c r="V327" s="17"/>
      <c r="W327" s="17"/>
      <c r="X327" s="17"/>
      <c r="Y327" s="17"/>
      <c r="Z327" s="17"/>
      <c r="AA327" s="17">
        <v>0.25</v>
      </c>
    </row>
    <row r="328" spans="1:27">
      <c r="A328" s="2234">
        <v>91</v>
      </c>
      <c r="B328" s="16" t="s">
        <v>697</v>
      </c>
      <c r="C328" s="17"/>
      <c r="D328" s="16"/>
      <c r="E328" s="17">
        <v>0.25</v>
      </c>
      <c r="F328" s="17"/>
      <c r="G328" s="17"/>
      <c r="H328" s="17"/>
      <c r="I328" s="17"/>
      <c r="J328" s="17"/>
      <c r="K328" s="17"/>
      <c r="L328" s="17"/>
      <c r="M328" s="17"/>
      <c r="N328" s="17"/>
      <c r="O328" s="17"/>
      <c r="P328" s="17">
        <f t="shared" si="26"/>
        <v>0.25</v>
      </c>
      <c r="Q328" s="18">
        <f t="shared" si="27"/>
        <v>0.25</v>
      </c>
      <c r="R328" s="17" t="s">
        <v>607</v>
      </c>
      <c r="S328" s="17"/>
      <c r="T328" s="17"/>
      <c r="U328" s="17"/>
      <c r="V328" s="17"/>
      <c r="W328" s="17"/>
      <c r="X328" s="17"/>
      <c r="Y328" s="17"/>
      <c r="Z328" s="17"/>
      <c r="AA328" s="17">
        <v>0.25</v>
      </c>
    </row>
    <row r="329" spans="1:27" ht="25.5">
      <c r="A329" s="2234">
        <v>92</v>
      </c>
      <c r="B329" s="16" t="s">
        <v>698</v>
      </c>
      <c r="C329" s="17"/>
      <c r="D329" s="16"/>
      <c r="E329" s="17">
        <v>0.5</v>
      </c>
      <c r="F329" s="17"/>
      <c r="G329" s="17"/>
      <c r="H329" s="17"/>
      <c r="I329" s="17"/>
      <c r="J329" s="17"/>
      <c r="K329" s="17"/>
      <c r="L329" s="17"/>
      <c r="M329" s="17"/>
      <c r="N329" s="17"/>
      <c r="O329" s="17"/>
      <c r="P329" s="17">
        <f t="shared" si="26"/>
        <v>0.5</v>
      </c>
      <c r="Q329" s="18">
        <f t="shared" si="27"/>
        <v>0.5</v>
      </c>
      <c r="R329" s="17" t="s">
        <v>607</v>
      </c>
      <c r="S329" s="17"/>
      <c r="T329" s="17"/>
      <c r="U329" s="17"/>
      <c r="V329" s="17"/>
      <c r="W329" s="17"/>
      <c r="X329" s="17"/>
      <c r="Y329" s="17"/>
      <c r="Z329" s="17"/>
      <c r="AA329" s="17">
        <v>0.5</v>
      </c>
    </row>
    <row r="330" spans="1:27">
      <c r="A330" s="2234">
        <v>93</v>
      </c>
      <c r="B330" s="16" t="s">
        <v>699</v>
      </c>
      <c r="C330" s="17"/>
      <c r="D330" s="16"/>
      <c r="E330" s="17">
        <v>0.7</v>
      </c>
      <c r="F330" s="17"/>
      <c r="G330" s="17"/>
      <c r="H330" s="17"/>
      <c r="I330" s="17"/>
      <c r="J330" s="17"/>
      <c r="K330" s="17"/>
      <c r="L330" s="17"/>
      <c r="M330" s="17"/>
      <c r="N330" s="17"/>
      <c r="O330" s="17"/>
      <c r="P330" s="17">
        <f t="shared" si="26"/>
        <v>0.7</v>
      </c>
      <c r="Q330" s="18">
        <f t="shared" si="27"/>
        <v>0.7</v>
      </c>
      <c r="R330" s="17" t="s">
        <v>607</v>
      </c>
      <c r="S330" s="17"/>
      <c r="T330" s="17"/>
      <c r="U330" s="17"/>
      <c r="V330" s="17"/>
      <c r="W330" s="17"/>
      <c r="X330" s="17"/>
      <c r="Y330" s="17"/>
      <c r="Z330" s="17"/>
      <c r="AA330" s="17">
        <v>0.7</v>
      </c>
    </row>
    <row r="331" spans="1:27">
      <c r="A331" s="2234">
        <v>94</v>
      </c>
      <c r="B331" s="16" t="s">
        <v>700</v>
      </c>
      <c r="C331" s="17"/>
      <c r="D331" s="16"/>
      <c r="E331" s="17">
        <v>0.2</v>
      </c>
      <c r="F331" s="17"/>
      <c r="G331" s="17"/>
      <c r="H331" s="17"/>
      <c r="I331" s="17"/>
      <c r="J331" s="17"/>
      <c r="K331" s="17"/>
      <c r="L331" s="17"/>
      <c r="M331" s="17"/>
      <c r="N331" s="17"/>
      <c r="O331" s="17"/>
      <c r="P331" s="17">
        <f t="shared" si="26"/>
        <v>0.2</v>
      </c>
      <c r="Q331" s="18">
        <f t="shared" si="27"/>
        <v>0.2</v>
      </c>
      <c r="R331" s="17" t="s">
        <v>607</v>
      </c>
      <c r="S331" s="17"/>
      <c r="T331" s="17"/>
      <c r="U331" s="17"/>
      <c r="V331" s="17"/>
      <c r="W331" s="17"/>
      <c r="X331" s="17"/>
      <c r="Y331" s="17"/>
      <c r="Z331" s="17"/>
      <c r="AA331" s="17">
        <v>0.2</v>
      </c>
    </row>
    <row r="332" spans="1:27">
      <c r="A332" s="2234">
        <v>95</v>
      </c>
      <c r="B332" s="16" t="s">
        <v>701</v>
      </c>
      <c r="C332" s="17"/>
      <c r="D332" s="16"/>
      <c r="E332" s="17">
        <v>0.8</v>
      </c>
      <c r="F332" s="17"/>
      <c r="G332" s="17"/>
      <c r="H332" s="17"/>
      <c r="I332" s="17"/>
      <c r="J332" s="17"/>
      <c r="K332" s="17"/>
      <c r="L332" s="17"/>
      <c r="M332" s="17"/>
      <c r="N332" s="17"/>
      <c r="O332" s="17"/>
      <c r="P332" s="17">
        <f t="shared" si="26"/>
        <v>0.8</v>
      </c>
      <c r="Q332" s="18">
        <f t="shared" si="27"/>
        <v>0.8</v>
      </c>
      <c r="R332" s="17" t="s">
        <v>607</v>
      </c>
      <c r="S332" s="17"/>
      <c r="T332" s="17"/>
      <c r="U332" s="17"/>
      <c r="V332" s="17"/>
      <c r="W332" s="17"/>
      <c r="X332" s="17"/>
      <c r="Y332" s="17"/>
      <c r="Z332" s="17">
        <v>0.8</v>
      </c>
      <c r="AA332" s="17"/>
    </row>
    <row r="333" spans="1:27">
      <c r="A333" s="2234">
        <v>96</v>
      </c>
      <c r="B333" s="16" t="s">
        <v>702</v>
      </c>
      <c r="C333" s="17"/>
      <c r="D333" s="16"/>
      <c r="E333" s="17">
        <v>0.65</v>
      </c>
      <c r="F333" s="17">
        <v>0.65</v>
      </c>
      <c r="G333" s="17">
        <v>0.65</v>
      </c>
      <c r="H333" s="17"/>
      <c r="I333" s="17"/>
      <c r="J333" s="17"/>
      <c r="K333" s="17"/>
      <c r="L333" s="17"/>
      <c r="M333" s="17"/>
      <c r="N333" s="17"/>
      <c r="O333" s="17"/>
      <c r="P333" s="17">
        <f t="shared" si="26"/>
        <v>0</v>
      </c>
      <c r="Q333" s="18">
        <f t="shared" si="27"/>
        <v>0</v>
      </c>
      <c r="R333" s="17" t="s">
        <v>55</v>
      </c>
      <c r="S333" s="17"/>
      <c r="T333" s="17"/>
      <c r="U333" s="17"/>
      <c r="V333" s="17"/>
      <c r="W333" s="17"/>
      <c r="X333" s="17"/>
      <c r="Y333" s="17"/>
      <c r="Z333" s="17">
        <v>0.65</v>
      </c>
      <c r="AA333" s="17"/>
    </row>
    <row r="334" spans="1:27" ht="25.5">
      <c r="A334" s="2234">
        <v>97</v>
      </c>
      <c r="B334" s="16" t="s">
        <v>703</v>
      </c>
      <c r="C334" s="17"/>
      <c r="D334" s="16"/>
      <c r="E334" s="17">
        <v>0.9</v>
      </c>
      <c r="F334" s="17"/>
      <c r="G334" s="17"/>
      <c r="H334" s="17"/>
      <c r="I334" s="17"/>
      <c r="J334" s="17"/>
      <c r="K334" s="17"/>
      <c r="L334" s="17"/>
      <c r="M334" s="17"/>
      <c r="N334" s="17"/>
      <c r="O334" s="17"/>
      <c r="P334" s="17">
        <f t="shared" si="26"/>
        <v>0.9</v>
      </c>
      <c r="Q334" s="18">
        <f t="shared" si="27"/>
        <v>0.9</v>
      </c>
      <c r="R334" s="17" t="s">
        <v>607</v>
      </c>
      <c r="S334" s="17"/>
      <c r="T334" s="17"/>
      <c r="U334" s="17"/>
      <c r="V334" s="17"/>
      <c r="W334" s="17"/>
      <c r="X334" s="17"/>
      <c r="Y334" s="17"/>
      <c r="Z334" s="17">
        <v>0.9</v>
      </c>
      <c r="AA334" s="17"/>
    </row>
    <row r="335" spans="1:27">
      <c r="A335" s="2234">
        <v>98</v>
      </c>
      <c r="B335" s="16" t="s">
        <v>704</v>
      </c>
      <c r="C335" s="17"/>
      <c r="D335" s="16"/>
      <c r="E335" s="17">
        <v>0.35</v>
      </c>
      <c r="F335" s="17"/>
      <c r="G335" s="17"/>
      <c r="H335" s="17"/>
      <c r="I335" s="17"/>
      <c r="J335" s="17"/>
      <c r="K335" s="17"/>
      <c r="L335" s="17"/>
      <c r="M335" s="17"/>
      <c r="N335" s="17"/>
      <c r="O335" s="17"/>
      <c r="P335" s="17">
        <f t="shared" si="26"/>
        <v>0.35</v>
      </c>
      <c r="Q335" s="18">
        <f t="shared" si="27"/>
        <v>0.35</v>
      </c>
      <c r="R335" s="17" t="s">
        <v>607</v>
      </c>
      <c r="S335" s="17"/>
      <c r="T335" s="17"/>
      <c r="U335" s="17"/>
      <c r="V335" s="17"/>
      <c r="W335" s="17"/>
      <c r="X335" s="17"/>
      <c r="Y335" s="17"/>
      <c r="Z335" s="17"/>
      <c r="AA335" s="17">
        <v>0.35</v>
      </c>
    </row>
    <row r="336" spans="1:27">
      <c r="A336" s="2234">
        <v>99</v>
      </c>
      <c r="B336" s="16" t="s">
        <v>705</v>
      </c>
      <c r="C336" s="17"/>
      <c r="D336" s="16"/>
      <c r="E336" s="17">
        <v>0.34</v>
      </c>
      <c r="F336" s="17"/>
      <c r="G336" s="17"/>
      <c r="H336" s="17"/>
      <c r="I336" s="17"/>
      <c r="J336" s="17"/>
      <c r="K336" s="17"/>
      <c r="L336" s="17"/>
      <c r="M336" s="17"/>
      <c r="N336" s="17"/>
      <c r="O336" s="17"/>
      <c r="P336" s="17">
        <f t="shared" si="26"/>
        <v>0.34</v>
      </c>
      <c r="Q336" s="18">
        <f t="shared" si="27"/>
        <v>0.34</v>
      </c>
      <c r="R336" s="17" t="s">
        <v>607</v>
      </c>
      <c r="S336" s="17"/>
      <c r="T336" s="17"/>
      <c r="U336" s="17"/>
      <c r="V336" s="17"/>
      <c r="W336" s="17"/>
      <c r="X336" s="17"/>
      <c r="Y336" s="17"/>
      <c r="Z336" s="17"/>
      <c r="AA336" s="17">
        <v>0.34</v>
      </c>
    </row>
    <row r="337" spans="1:27">
      <c r="A337" s="2234">
        <v>100</v>
      </c>
      <c r="B337" s="16" t="s">
        <v>706</v>
      </c>
      <c r="C337" s="17"/>
      <c r="D337" s="16"/>
      <c r="E337" s="17">
        <v>0.5</v>
      </c>
      <c r="F337" s="17"/>
      <c r="G337" s="17"/>
      <c r="H337" s="17"/>
      <c r="I337" s="17"/>
      <c r="J337" s="17"/>
      <c r="K337" s="17"/>
      <c r="L337" s="17"/>
      <c r="M337" s="17"/>
      <c r="N337" s="17"/>
      <c r="O337" s="17"/>
      <c r="P337" s="17">
        <f t="shared" si="26"/>
        <v>0.5</v>
      </c>
      <c r="Q337" s="18">
        <f t="shared" si="27"/>
        <v>0.5</v>
      </c>
      <c r="R337" s="17" t="s">
        <v>607</v>
      </c>
      <c r="S337" s="17"/>
      <c r="T337" s="17"/>
      <c r="U337" s="17"/>
      <c r="V337" s="17"/>
      <c r="W337" s="17"/>
      <c r="X337" s="17"/>
      <c r="Y337" s="17"/>
      <c r="Z337" s="17"/>
      <c r="AA337" s="17">
        <v>0.5</v>
      </c>
    </row>
    <row r="338" spans="1:27">
      <c r="A338" s="2234">
        <v>101</v>
      </c>
      <c r="B338" s="16" t="s">
        <v>707</v>
      </c>
      <c r="C338" s="17"/>
      <c r="D338" s="16"/>
      <c r="E338" s="17">
        <v>0.15</v>
      </c>
      <c r="F338" s="17"/>
      <c r="G338" s="17"/>
      <c r="H338" s="17"/>
      <c r="I338" s="17"/>
      <c r="J338" s="17"/>
      <c r="K338" s="17"/>
      <c r="L338" s="17"/>
      <c r="M338" s="17"/>
      <c r="N338" s="17"/>
      <c r="O338" s="17"/>
      <c r="P338" s="17">
        <f t="shared" si="26"/>
        <v>0.15</v>
      </c>
      <c r="Q338" s="18">
        <f t="shared" si="27"/>
        <v>0.15</v>
      </c>
      <c r="R338" s="17" t="s">
        <v>607</v>
      </c>
      <c r="S338" s="17"/>
      <c r="T338" s="17"/>
      <c r="U338" s="17"/>
      <c r="V338" s="17"/>
      <c r="W338" s="17"/>
      <c r="X338" s="17"/>
      <c r="Y338" s="17"/>
      <c r="Z338" s="17"/>
      <c r="AA338" s="17">
        <v>0.15</v>
      </c>
    </row>
    <row r="339" spans="1:27" ht="25.5">
      <c r="A339" s="2234">
        <v>102</v>
      </c>
      <c r="B339" s="16" t="s">
        <v>708</v>
      </c>
      <c r="C339" s="17"/>
      <c r="D339" s="16"/>
      <c r="E339" s="17">
        <v>0.95</v>
      </c>
      <c r="F339" s="17">
        <v>0.44</v>
      </c>
      <c r="G339" s="17"/>
      <c r="H339" s="17"/>
      <c r="I339" s="17"/>
      <c r="J339" s="17"/>
      <c r="K339" s="17">
        <v>0.44</v>
      </c>
      <c r="L339" s="17"/>
      <c r="M339" s="17"/>
      <c r="N339" s="17"/>
      <c r="O339" s="17"/>
      <c r="P339" s="17">
        <f t="shared" si="26"/>
        <v>0.51</v>
      </c>
      <c r="Q339" s="18">
        <f t="shared" si="27"/>
        <v>0.51</v>
      </c>
      <c r="R339" s="17" t="s">
        <v>709</v>
      </c>
      <c r="S339" s="17"/>
      <c r="T339" s="17"/>
      <c r="U339" s="17"/>
      <c r="V339" s="17"/>
      <c r="W339" s="17"/>
      <c r="X339" s="17"/>
      <c r="Y339" s="17">
        <v>0.44</v>
      </c>
      <c r="Z339" s="17">
        <v>0.51</v>
      </c>
      <c r="AA339" s="17"/>
    </row>
    <row r="340" spans="1:27">
      <c r="A340" s="2234">
        <v>103</v>
      </c>
      <c r="B340" s="16" t="s">
        <v>710</v>
      </c>
      <c r="C340" s="17"/>
      <c r="D340" s="16"/>
      <c r="E340" s="17">
        <v>0.75</v>
      </c>
      <c r="F340" s="17">
        <v>0.42</v>
      </c>
      <c r="G340" s="17"/>
      <c r="H340" s="17"/>
      <c r="I340" s="17"/>
      <c r="J340" s="17"/>
      <c r="K340" s="17">
        <v>0.42</v>
      </c>
      <c r="L340" s="17"/>
      <c r="M340" s="17"/>
      <c r="N340" s="17"/>
      <c r="O340" s="17"/>
      <c r="P340" s="17">
        <f t="shared" si="26"/>
        <v>0.33</v>
      </c>
      <c r="Q340" s="18">
        <f t="shared" si="27"/>
        <v>0.33</v>
      </c>
      <c r="R340" s="17" t="s">
        <v>627</v>
      </c>
      <c r="S340" s="17"/>
      <c r="T340" s="17"/>
      <c r="U340" s="17"/>
      <c r="V340" s="17"/>
      <c r="W340" s="17"/>
      <c r="X340" s="17"/>
      <c r="Y340" s="17">
        <v>0.42</v>
      </c>
      <c r="Z340" s="17">
        <v>0.33</v>
      </c>
      <c r="AA340" s="17"/>
    </row>
    <row r="341" spans="1:27">
      <c r="A341" s="2234">
        <v>104</v>
      </c>
      <c r="B341" s="16" t="s">
        <v>711</v>
      </c>
      <c r="C341" s="17"/>
      <c r="D341" s="16"/>
      <c r="E341" s="17">
        <v>1.2</v>
      </c>
      <c r="F341" s="17">
        <v>1.2</v>
      </c>
      <c r="G341" s="17"/>
      <c r="H341" s="17"/>
      <c r="I341" s="17"/>
      <c r="J341" s="17"/>
      <c r="K341" s="17"/>
      <c r="L341" s="17">
        <v>1.2</v>
      </c>
      <c r="M341" s="17"/>
      <c r="N341" s="17"/>
      <c r="O341" s="17"/>
      <c r="P341" s="17">
        <f t="shared" si="26"/>
        <v>0</v>
      </c>
      <c r="Q341" s="18">
        <f t="shared" si="27"/>
        <v>0</v>
      </c>
      <c r="R341" s="17" t="s">
        <v>605</v>
      </c>
      <c r="S341" s="17"/>
      <c r="T341" s="17"/>
      <c r="U341" s="17"/>
      <c r="V341" s="17"/>
      <c r="W341" s="17"/>
      <c r="X341" s="17"/>
      <c r="Y341" s="17">
        <v>1.2</v>
      </c>
      <c r="Z341" s="17"/>
      <c r="AA341" s="17"/>
    </row>
    <row r="342" spans="1:27" ht="38.25">
      <c r="A342" s="2234">
        <v>105</v>
      </c>
      <c r="B342" s="19" t="s">
        <v>712</v>
      </c>
      <c r="C342" s="17"/>
      <c r="D342" s="16"/>
      <c r="E342" s="17">
        <v>1.6</v>
      </c>
      <c r="F342" s="17">
        <v>0.3</v>
      </c>
      <c r="G342" s="17">
        <v>0.3</v>
      </c>
      <c r="H342" s="17"/>
      <c r="I342" s="17"/>
      <c r="J342" s="17"/>
      <c r="K342" s="17"/>
      <c r="L342" s="17"/>
      <c r="M342" s="17"/>
      <c r="N342" s="17"/>
      <c r="O342" s="17"/>
      <c r="P342" s="17">
        <f t="shared" si="26"/>
        <v>1.3</v>
      </c>
      <c r="Q342" s="18">
        <f t="shared" si="27"/>
        <v>1.3</v>
      </c>
      <c r="R342" s="17" t="s">
        <v>713</v>
      </c>
      <c r="S342" s="17"/>
      <c r="T342" s="17"/>
      <c r="U342" s="17"/>
      <c r="V342" s="17"/>
      <c r="W342" s="17"/>
      <c r="X342" s="17"/>
      <c r="Y342" s="17">
        <v>0.3</v>
      </c>
      <c r="Z342" s="17">
        <v>1.3</v>
      </c>
      <c r="AA342" s="17"/>
    </row>
    <row r="343" spans="1:27">
      <c r="A343" s="2234">
        <v>106</v>
      </c>
      <c r="B343" s="16" t="s">
        <v>714</v>
      </c>
      <c r="C343" s="17"/>
      <c r="D343" s="16"/>
      <c r="E343" s="17">
        <v>1</v>
      </c>
      <c r="F343" s="17">
        <v>1</v>
      </c>
      <c r="G343" s="17">
        <v>1</v>
      </c>
      <c r="H343" s="17"/>
      <c r="I343" s="17"/>
      <c r="J343" s="17"/>
      <c r="K343" s="17"/>
      <c r="L343" s="17"/>
      <c r="M343" s="17"/>
      <c r="N343" s="17"/>
      <c r="O343" s="17"/>
      <c r="P343" s="17">
        <f t="shared" si="26"/>
        <v>0</v>
      </c>
      <c r="Q343" s="18">
        <f t="shared" si="27"/>
        <v>0</v>
      </c>
      <c r="R343" s="17" t="s">
        <v>605</v>
      </c>
      <c r="S343" s="17"/>
      <c r="T343" s="17"/>
      <c r="U343" s="17"/>
      <c r="V343" s="17"/>
      <c r="W343" s="17"/>
      <c r="X343" s="17"/>
      <c r="Y343" s="17"/>
      <c r="Z343" s="17">
        <v>1</v>
      </c>
      <c r="AA343" s="17"/>
    </row>
    <row r="344" spans="1:27">
      <c r="A344" s="2234">
        <v>107</v>
      </c>
      <c r="B344" s="16" t="s">
        <v>715</v>
      </c>
      <c r="C344" s="17"/>
      <c r="D344" s="16"/>
      <c r="E344" s="17">
        <v>0.3</v>
      </c>
      <c r="F344" s="17"/>
      <c r="G344" s="17"/>
      <c r="H344" s="17"/>
      <c r="I344" s="17"/>
      <c r="J344" s="17"/>
      <c r="K344" s="17"/>
      <c r="L344" s="17"/>
      <c r="M344" s="17"/>
      <c r="N344" s="17"/>
      <c r="O344" s="17"/>
      <c r="P344" s="17">
        <f t="shared" si="26"/>
        <v>0.3</v>
      </c>
      <c r="Q344" s="18">
        <f t="shared" si="27"/>
        <v>0.3</v>
      </c>
      <c r="R344" s="17" t="s">
        <v>607</v>
      </c>
      <c r="S344" s="17"/>
      <c r="T344" s="17"/>
      <c r="U344" s="17"/>
      <c r="V344" s="17"/>
      <c r="W344" s="17"/>
      <c r="X344" s="17"/>
      <c r="Y344" s="17"/>
      <c r="Z344" s="17"/>
      <c r="AA344" s="17">
        <v>0.3</v>
      </c>
    </row>
    <row r="345" spans="1:27">
      <c r="A345" s="2234">
        <v>108</v>
      </c>
      <c r="B345" s="16" t="s">
        <v>716</v>
      </c>
      <c r="C345" s="17"/>
      <c r="D345" s="16"/>
      <c r="E345" s="17">
        <v>0.9</v>
      </c>
      <c r="F345" s="17"/>
      <c r="G345" s="17"/>
      <c r="H345" s="17"/>
      <c r="I345" s="17"/>
      <c r="J345" s="17"/>
      <c r="K345" s="17"/>
      <c r="L345" s="17"/>
      <c r="M345" s="17"/>
      <c r="N345" s="17"/>
      <c r="O345" s="17"/>
      <c r="P345" s="17">
        <f t="shared" si="26"/>
        <v>0.9</v>
      </c>
      <c r="Q345" s="18">
        <f t="shared" si="27"/>
        <v>0.9</v>
      </c>
      <c r="R345" s="17" t="s">
        <v>607</v>
      </c>
      <c r="S345" s="17"/>
      <c r="T345" s="17"/>
      <c r="U345" s="17"/>
      <c r="V345" s="17"/>
      <c r="W345" s="17"/>
      <c r="X345" s="17"/>
      <c r="Y345" s="17"/>
      <c r="Z345" s="17">
        <v>0.9</v>
      </c>
      <c r="AA345" s="17"/>
    </row>
    <row r="346" spans="1:27" ht="25.5">
      <c r="A346" s="2234">
        <v>109</v>
      </c>
      <c r="B346" s="16" t="s">
        <v>717</v>
      </c>
      <c r="C346" s="17"/>
      <c r="D346" s="16"/>
      <c r="E346" s="17">
        <v>2.1</v>
      </c>
      <c r="F346" s="17">
        <v>1</v>
      </c>
      <c r="G346" s="17">
        <v>1</v>
      </c>
      <c r="H346" s="17"/>
      <c r="I346" s="17"/>
      <c r="J346" s="17"/>
      <c r="K346" s="17"/>
      <c r="L346" s="17"/>
      <c r="M346" s="17"/>
      <c r="N346" s="17"/>
      <c r="O346" s="17"/>
      <c r="P346" s="17">
        <f t="shared" si="26"/>
        <v>1.1000000000000001</v>
      </c>
      <c r="Q346" s="18">
        <f t="shared" si="27"/>
        <v>1.1000000000000001</v>
      </c>
      <c r="R346" s="17" t="s">
        <v>605</v>
      </c>
      <c r="S346" s="17"/>
      <c r="T346" s="17"/>
      <c r="U346" s="17"/>
      <c r="V346" s="17"/>
      <c r="W346" s="17"/>
      <c r="X346" s="17"/>
      <c r="Y346" s="17">
        <v>2.1</v>
      </c>
      <c r="Z346" s="17"/>
      <c r="AA346" s="17"/>
    </row>
    <row r="347" spans="1:27">
      <c r="A347" s="2234">
        <v>110</v>
      </c>
      <c r="B347" s="16" t="s">
        <v>718</v>
      </c>
      <c r="C347" s="17"/>
      <c r="D347" s="16"/>
      <c r="E347" s="17">
        <v>0.8</v>
      </c>
      <c r="F347" s="17"/>
      <c r="G347" s="17"/>
      <c r="H347" s="17"/>
      <c r="I347" s="17"/>
      <c r="J347" s="17"/>
      <c r="K347" s="17"/>
      <c r="L347" s="17"/>
      <c r="M347" s="17"/>
      <c r="N347" s="17"/>
      <c r="O347" s="17"/>
      <c r="P347" s="17">
        <f t="shared" si="26"/>
        <v>0.8</v>
      </c>
      <c r="Q347" s="18">
        <f t="shared" si="27"/>
        <v>0.8</v>
      </c>
      <c r="R347" s="17" t="s">
        <v>607</v>
      </c>
      <c r="S347" s="17"/>
      <c r="T347" s="17"/>
      <c r="U347" s="17"/>
      <c r="V347" s="17"/>
      <c r="W347" s="17"/>
      <c r="X347" s="17"/>
      <c r="Y347" s="17"/>
      <c r="Z347" s="17"/>
      <c r="AA347" s="17">
        <v>0.8</v>
      </c>
    </row>
    <row r="348" spans="1:27">
      <c r="A348" s="2234">
        <v>111</v>
      </c>
      <c r="B348" s="16" t="s">
        <v>719</v>
      </c>
      <c r="C348" s="17"/>
      <c r="D348" s="16"/>
      <c r="E348" s="17">
        <v>0.75</v>
      </c>
      <c r="F348" s="17"/>
      <c r="G348" s="17"/>
      <c r="H348" s="17"/>
      <c r="I348" s="17"/>
      <c r="J348" s="17"/>
      <c r="K348" s="17"/>
      <c r="L348" s="17"/>
      <c r="M348" s="17"/>
      <c r="N348" s="17"/>
      <c r="O348" s="17"/>
      <c r="P348" s="17">
        <f t="shared" si="26"/>
        <v>0.75</v>
      </c>
      <c r="Q348" s="18">
        <f t="shared" si="27"/>
        <v>0.75</v>
      </c>
      <c r="R348" s="17" t="s">
        <v>607</v>
      </c>
      <c r="S348" s="17"/>
      <c r="T348" s="17"/>
      <c r="U348" s="17"/>
      <c r="V348" s="17"/>
      <c r="W348" s="17"/>
      <c r="X348" s="17"/>
      <c r="Y348" s="17"/>
      <c r="Z348" s="17">
        <v>0.75</v>
      </c>
      <c r="AA348" s="17"/>
    </row>
    <row r="349" spans="1:27">
      <c r="A349" s="2234">
        <v>112</v>
      </c>
      <c r="B349" s="16" t="s">
        <v>720</v>
      </c>
      <c r="C349" s="17"/>
      <c r="D349" s="16"/>
      <c r="E349" s="17">
        <v>0.3</v>
      </c>
      <c r="F349" s="17"/>
      <c r="G349" s="17"/>
      <c r="H349" s="17"/>
      <c r="I349" s="17"/>
      <c r="J349" s="17"/>
      <c r="K349" s="17"/>
      <c r="L349" s="17"/>
      <c r="M349" s="17"/>
      <c r="N349" s="17"/>
      <c r="O349" s="17"/>
      <c r="P349" s="17">
        <f t="shared" si="26"/>
        <v>0.3</v>
      </c>
      <c r="Q349" s="18">
        <f t="shared" si="27"/>
        <v>0.3</v>
      </c>
      <c r="R349" s="17" t="s">
        <v>607</v>
      </c>
      <c r="S349" s="17"/>
      <c r="T349" s="17"/>
      <c r="U349" s="17"/>
      <c r="V349" s="17"/>
      <c r="W349" s="17"/>
      <c r="X349" s="17"/>
      <c r="Y349" s="17"/>
      <c r="Z349" s="17"/>
      <c r="AA349" s="17">
        <v>0.3</v>
      </c>
    </row>
    <row r="350" spans="1:27">
      <c r="A350" s="2234">
        <v>113</v>
      </c>
      <c r="B350" s="16" t="s">
        <v>721</v>
      </c>
      <c r="C350" s="17"/>
      <c r="D350" s="16"/>
      <c r="E350" s="17">
        <v>0.45</v>
      </c>
      <c r="F350" s="17"/>
      <c r="G350" s="17"/>
      <c r="H350" s="17"/>
      <c r="I350" s="17"/>
      <c r="J350" s="17"/>
      <c r="K350" s="17"/>
      <c r="L350" s="17"/>
      <c r="M350" s="17"/>
      <c r="N350" s="17"/>
      <c r="O350" s="17"/>
      <c r="P350" s="17">
        <f t="shared" si="26"/>
        <v>0.45</v>
      </c>
      <c r="Q350" s="18">
        <f t="shared" si="27"/>
        <v>0.45</v>
      </c>
      <c r="R350" s="17" t="s">
        <v>607</v>
      </c>
      <c r="S350" s="17"/>
      <c r="T350" s="17"/>
      <c r="U350" s="17"/>
      <c r="V350" s="17"/>
      <c r="W350" s="17"/>
      <c r="X350" s="17"/>
      <c r="Y350" s="17"/>
      <c r="Z350" s="17"/>
      <c r="AA350" s="17">
        <v>0.45</v>
      </c>
    </row>
    <row r="351" spans="1:27">
      <c r="A351" s="2234">
        <v>114</v>
      </c>
      <c r="B351" s="16" t="s">
        <v>722</v>
      </c>
      <c r="C351" s="17"/>
      <c r="D351" s="16"/>
      <c r="E351" s="17">
        <v>1</v>
      </c>
      <c r="F351" s="17"/>
      <c r="G351" s="17"/>
      <c r="H351" s="17"/>
      <c r="I351" s="17"/>
      <c r="J351" s="17"/>
      <c r="K351" s="17"/>
      <c r="L351" s="17"/>
      <c r="M351" s="17"/>
      <c r="N351" s="17"/>
      <c r="O351" s="17"/>
      <c r="P351" s="17">
        <f t="shared" si="26"/>
        <v>1</v>
      </c>
      <c r="Q351" s="18">
        <f t="shared" si="27"/>
        <v>1</v>
      </c>
      <c r="R351" s="17" t="s">
        <v>607</v>
      </c>
      <c r="S351" s="17"/>
      <c r="T351" s="17"/>
      <c r="U351" s="17"/>
      <c r="V351" s="17"/>
      <c r="W351" s="17"/>
      <c r="X351" s="17"/>
      <c r="Y351" s="17"/>
      <c r="Z351" s="17">
        <v>1</v>
      </c>
      <c r="AA351" s="17"/>
    </row>
    <row r="352" spans="1:27">
      <c r="A352" s="2234">
        <v>115</v>
      </c>
      <c r="B352" s="16" t="s">
        <v>723</v>
      </c>
      <c r="C352" s="17"/>
      <c r="D352" s="16"/>
      <c r="E352" s="17">
        <v>0.55000000000000004</v>
      </c>
      <c r="F352" s="17"/>
      <c r="G352" s="17"/>
      <c r="H352" s="17"/>
      <c r="I352" s="17"/>
      <c r="J352" s="17"/>
      <c r="K352" s="17"/>
      <c r="L352" s="17"/>
      <c r="M352" s="17"/>
      <c r="N352" s="17"/>
      <c r="O352" s="17"/>
      <c r="P352" s="17">
        <f t="shared" si="26"/>
        <v>0.55000000000000004</v>
      </c>
      <c r="Q352" s="18">
        <f t="shared" si="27"/>
        <v>0.55000000000000004</v>
      </c>
      <c r="R352" s="17" t="s">
        <v>607</v>
      </c>
      <c r="S352" s="17"/>
      <c r="T352" s="17"/>
      <c r="U352" s="17"/>
      <c r="V352" s="17"/>
      <c r="W352" s="17"/>
      <c r="X352" s="17"/>
      <c r="Y352" s="17"/>
      <c r="Z352" s="17"/>
      <c r="AA352" s="17">
        <v>0.55000000000000004</v>
      </c>
    </row>
    <row r="353" spans="1:27">
      <c r="A353" s="2234">
        <v>116</v>
      </c>
      <c r="B353" s="16" t="s">
        <v>724</v>
      </c>
      <c r="C353" s="17"/>
      <c r="D353" s="16"/>
      <c r="E353" s="17">
        <v>0.6</v>
      </c>
      <c r="F353" s="17"/>
      <c r="G353" s="17"/>
      <c r="H353" s="17"/>
      <c r="I353" s="17"/>
      <c r="J353" s="17"/>
      <c r="K353" s="17"/>
      <c r="L353" s="17"/>
      <c r="M353" s="17"/>
      <c r="N353" s="17"/>
      <c r="O353" s="17"/>
      <c r="P353" s="17">
        <f t="shared" si="26"/>
        <v>0.6</v>
      </c>
      <c r="Q353" s="18">
        <f t="shared" si="27"/>
        <v>0.6</v>
      </c>
      <c r="R353" s="17" t="s">
        <v>607</v>
      </c>
      <c r="S353" s="17"/>
      <c r="T353" s="17"/>
      <c r="U353" s="17"/>
      <c r="V353" s="17"/>
      <c r="W353" s="17"/>
      <c r="X353" s="17"/>
      <c r="Y353" s="17"/>
      <c r="Z353" s="17">
        <v>0.6</v>
      </c>
      <c r="AA353" s="17"/>
    </row>
    <row r="354" spans="1:27">
      <c r="A354" s="2234">
        <v>117</v>
      </c>
      <c r="B354" s="16" t="s">
        <v>725</v>
      </c>
      <c r="C354" s="17"/>
      <c r="D354" s="16"/>
      <c r="E354" s="17">
        <v>0.45</v>
      </c>
      <c r="F354" s="17"/>
      <c r="G354" s="17"/>
      <c r="H354" s="17"/>
      <c r="I354" s="17"/>
      <c r="J354" s="17"/>
      <c r="K354" s="17"/>
      <c r="L354" s="17"/>
      <c r="M354" s="17"/>
      <c r="N354" s="17"/>
      <c r="O354" s="17"/>
      <c r="P354" s="17">
        <f t="shared" si="26"/>
        <v>0.45</v>
      </c>
      <c r="Q354" s="18">
        <f t="shared" si="27"/>
        <v>0.45</v>
      </c>
      <c r="R354" s="17" t="s">
        <v>607</v>
      </c>
      <c r="S354" s="17"/>
      <c r="T354" s="17"/>
      <c r="U354" s="17"/>
      <c r="V354" s="17"/>
      <c r="W354" s="17"/>
      <c r="X354" s="17"/>
      <c r="Y354" s="17"/>
      <c r="Z354" s="17"/>
      <c r="AA354" s="17">
        <v>0.45</v>
      </c>
    </row>
    <row r="355" spans="1:27">
      <c r="A355" s="2234">
        <v>118</v>
      </c>
      <c r="B355" s="16" t="s">
        <v>726</v>
      </c>
      <c r="C355" s="17"/>
      <c r="D355" s="16"/>
      <c r="E355" s="17">
        <v>0.5</v>
      </c>
      <c r="F355" s="17"/>
      <c r="G355" s="17"/>
      <c r="H355" s="17"/>
      <c r="I355" s="17"/>
      <c r="J355" s="17"/>
      <c r="K355" s="17"/>
      <c r="L355" s="17"/>
      <c r="M355" s="17"/>
      <c r="N355" s="17"/>
      <c r="O355" s="17"/>
      <c r="P355" s="17">
        <f t="shared" si="26"/>
        <v>0.5</v>
      </c>
      <c r="Q355" s="18">
        <f t="shared" si="27"/>
        <v>0.5</v>
      </c>
      <c r="R355" s="17" t="s">
        <v>607</v>
      </c>
      <c r="S355" s="17"/>
      <c r="T355" s="17"/>
      <c r="U355" s="17"/>
      <c r="V355" s="17"/>
      <c r="W355" s="17"/>
      <c r="X355" s="17"/>
      <c r="Y355" s="17"/>
      <c r="Z355" s="17"/>
      <c r="AA355" s="17">
        <v>0.5</v>
      </c>
    </row>
    <row r="356" spans="1:27">
      <c r="A356" s="2234">
        <v>119</v>
      </c>
      <c r="B356" s="16" t="s">
        <v>727</v>
      </c>
      <c r="C356" s="17"/>
      <c r="D356" s="16"/>
      <c r="E356" s="17">
        <v>0.95</v>
      </c>
      <c r="F356" s="17">
        <v>0.56000000000000005</v>
      </c>
      <c r="G356" s="17"/>
      <c r="H356" s="17"/>
      <c r="I356" s="17"/>
      <c r="J356" s="17"/>
      <c r="K356" s="17"/>
      <c r="L356" s="17">
        <v>0.56000000000000005</v>
      </c>
      <c r="M356" s="17"/>
      <c r="N356" s="17"/>
      <c r="O356" s="17"/>
      <c r="P356" s="17">
        <f t="shared" si="26"/>
        <v>0.3899999999999999</v>
      </c>
      <c r="Q356" s="18">
        <f t="shared" si="27"/>
        <v>0.3899999999999999</v>
      </c>
      <c r="R356" s="17" t="s">
        <v>709</v>
      </c>
      <c r="S356" s="17"/>
      <c r="T356" s="17"/>
      <c r="U356" s="17"/>
      <c r="V356" s="17"/>
      <c r="W356" s="17"/>
      <c r="X356" s="17"/>
      <c r="Y356" s="17">
        <v>0.56000000000000005</v>
      </c>
      <c r="Z356" s="17">
        <v>0.39</v>
      </c>
      <c r="AA356" s="17"/>
    </row>
    <row r="357" spans="1:27">
      <c r="A357" s="2234">
        <v>120</v>
      </c>
      <c r="B357" s="16" t="s">
        <v>728</v>
      </c>
      <c r="C357" s="17"/>
      <c r="D357" s="16"/>
      <c r="E357" s="17">
        <v>0.45</v>
      </c>
      <c r="F357" s="17"/>
      <c r="G357" s="17"/>
      <c r="H357" s="17"/>
      <c r="I357" s="17"/>
      <c r="J357" s="17"/>
      <c r="K357" s="17"/>
      <c r="L357" s="17"/>
      <c r="M357" s="17"/>
      <c r="N357" s="17"/>
      <c r="O357" s="17"/>
      <c r="P357" s="17">
        <f t="shared" si="26"/>
        <v>0.45</v>
      </c>
      <c r="Q357" s="18">
        <f t="shared" si="27"/>
        <v>0.45</v>
      </c>
      <c r="R357" s="17" t="s">
        <v>607</v>
      </c>
      <c r="S357" s="17"/>
      <c r="T357" s="17"/>
      <c r="U357" s="17"/>
      <c r="V357" s="17"/>
      <c r="W357" s="17"/>
      <c r="X357" s="17"/>
      <c r="Y357" s="17"/>
      <c r="Z357" s="17"/>
      <c r="AA357" s="17">
        <v>0.45</v>
      </c>
    </row>
    <row r="358" spans="1:27">
      <c r="A358" s="2234">
        <v>121</v>
      </c>
      <c r="B358" s="16" t="s">
        <v>729</v>
      </c>
      <c r="C358" s="17"/>
      <c r="D358" s="16"/>
      <c r="E358" s="17">
        <v>0.45</v>
      </c>
      <c r="F358" s="17"/>
      <c r="G358" s="17"/>
      <c r="H358" s="17"/>
      <c r="I358" s="17"/>
      <c r="J358" s="17"/>
      <c r="K358" s="17"/>
      <c r="L358" s="17"/>
      <c r="M358" s="17"/>
      <c r="N358" s="17"/>
      <c r="O358" s="17"/>
      <c r="P358" s="17">
        <f t="shared" si="26"/>
        <v>0.45</v>
      </c>
      <c r="Q358" s="18">
        <f t="shared" si="27"/>
        <v>0.45</v>
      </c>
      <c r="R358" s="17" t="s">
        <v>607</v>
      </c>
      <c r="S358" s="17"/>
      <c r="T358" s="17"/>
      <c r="U358" s="17"/>
      <c r="V358" s="17"/>
      <c r="W358" s="17"/>
      <c r="X358" s="17"/>
      <c r="Y358" s="17"/>
      <c r="Z358" s="17"/>
      <c r="AA358" s="17">
        <v>0.45</v>
      </c>
    </row>
    <row r="359" spans="1:27">
      <c r="A359" s="2234">
        <v>122</v>
      </c>
      <c r="B359" s="16" t="s">
        <v>730</v>
      </c>
      <c r="C359" s="17"/>
      <c r="D359" s="16"/>
      <c r="E359" s="17">
        <v>0.4</v>
      </c>
      <c r="F359" s="17"/>
      <c r="G359" s="17"/>
      <c r="H359" s="17"/>
      <c r="I359" s="17"/>
      <c r="J359" s="17"/>
      <c r="K359" s="17"/>
      <c r="L359" s="17"/>
      <c r="M359" s="17"/>
      <c r="N359" s="17"/>
      <c r="O359" s="17"/>
      <c r="P359" s="17">
        <f t="shared" si="26"/>
        <v>0.4</v>
      </c>
      <c r="Q359" s="18">
        <f t="shared" si="27"/>
        <v>0.4</v>
      </c>
      <c r="R359" s="17" t="s">
        <v>607</v>
      </c>
      <c r="S359" s="17"/>
      <c r="T359" s="17"/>
      <c r="U359" s="17"/>
      <c r="V359" s="17"/>
      <c r="W359" s="17"/>
      <c r="X359" s="17"/>
      <c r="Y359" s="17"/>
      <c r="Z359" s="17"/>
      <c r="AA359" s="17">
        <v>0.4</v>
      </c>
    </row>
    <row r="360" spans="1:27">
      <c r="A360" s="2234">
        <v>123</v>
      </c>
      <c r="B360" s="16" t="s">
        <v>731</v>
      </c>
      <c r="C360" s="17"/>
      <c r="D360" s="16"/>
      <c r="E360" s="17">
        <v>1.5</v>
      </c>
      <c r="F360" s="17"/>
      <c r="G360" s="17"/>
      <c r="H360" s="17"/>
      <c r="I360" s="17"/>
      <c r="J360" s="17"/>
      <c r="K360" s="17"/>
      <c r="L360" s="17"/>
      <c r="M360" s="17"/>
      <c r="N360" s="17"/>
      <c r="O360" s="17"/>
      <c r="P360" s="17">
        <f t="shared" si="26"/>
        <v>1.5</v>
      </c>
      <c r="Q360" s="18">
        <f t="shared" si="27"/>
        <v>1.5</v>
      </c>
      <c r="R360" s="17" t="s">
        <v>607</v>
      </c>
      <c r="S360" s="17"/>
      <c r="T360" s="17"/>
      <c r="U360" s="17"/>
      <c r="V360" s="17"/>
      <c r="W360" s="17"/>
      <c r="X360" s="17"/>
      <c r="Y360" s="17"/>
      <c r="Z360" s="17">
        <v>1.5</v>
      </c>
      <c r="AA360" s="17"/>
    </row>
    <row r="361" spans="1:27">
      <c r="A361" s="2234">
        <v>124</v>
      </c>
      <c r="B361" s="16" t="s">
        <v>732</v>
      </c>
      <c r="C361" s="17"/>
      <c r="D361" s="16"/>
      <c r="E361" s="17">
        <v>0.8</v>
      </c>
      <c r="F361" s="17"/>
      <c r="G361" s="17"/>
      <c r="H361" s="17"/>
      <c r="I361" s="17"/>
      <c r="J361" s="17"/>
      <c r="K361" s="17"/>
      <c r="L361" s="17"/>
      <c r="M361" s="17"/>
      <c r="N361" s="17"/>
      <c r="O361" s="17"/>
      <c r="P361" s="17">
        <f t="shared" si="26"/>
        <v>0.8</v>
      </c>
      <c r="Q361" s="18">
        <f t="shared" si="27"/>
        <v>0.8</v>
      </c>
      <c r="R361" s="17" t="s">
        <v>607</v>
      </c>
      <c r="S361" s="17"/>
      <c r="T361" s="17"/>
      <c r="U361" s="17"/>
      <c r="V361" s="17"/>
      <c r="W361" s="17"/>
      <c r="X361" s="17"/>
      <c r="Y361" s="17"/>
      <c r="Z361" s="17"/>
      <c r="AA361" s="17">
        <v>0.8</v>
      </c>
    </row>
    <row r="362" spans="1:27">
      <c r="A362" s="2234">
        <v>125</v>
      </c>
      <c r="B362" s="16" t="s">
        <v>733</v>
      </c>
      <c r="C362" s="17"/>
      <c r="D362" s="16"/>
      <c r="E362" s="17">
        <v>1.2</v>
      </c>
      <c r="F362" s="17"/>
      <c r="G362" s="17"/>
      <c r="H362" s="17"/>
      <c r="I362" s="17"/>
      <c r="J362" s="17"/>
      <c r="K362" s="17"/>
      <c r="L362" s="17"/>
      <c r="M362" s="17"/>
      <c r="N362" s="17"/>
      <c r="O362" s="17"/>
      <c r="P362" s="17">
        <f t="shared" si="26"/>
        <v>1.2</v>
      </c>
      <c r="Q362" s="18">
        <f t="shared" si="27"/>
        <v>1.2</v>
      </c>
      <c r="R362" s="17" t="s">
        <v>607</v>
      </c>
      <c r="S362" s="17"/>
      <c r="T362" s="17"/>
      <c r="U362" s="17"/>
      <c r="V362" s="17"/>
      <c r="W362" s="17"/>
      <c r="X362" s="17"/>
      <c r="Y362" s="17"/>
      <c r="Z362" s="17"/>
      <c r="AA362" s="17">
        <v>1.2</v>
      </c>
    </row>
    <row r="363" spans="1:27">
      <c r="A363" s="2234">
        <v>126</v>
      </c>
      <c r="B363" s="16" t="s">
        <v>734</v>
      </c>
      <c r="C363" s="17"/>
      <c r="D363" s="16"/>
      <c r="E363" s="17">
        <v>0.65</v>
      </c>
      <c r="F363" s="17"/>
      <c r="G363" s="17"/>
      <c r="H363" s="17"/>
      <c r="I363" s="17"/>
      <c r="J363" s="17"/>
      <c r="K363" s="17"/>
      <c r="L363" s="17"/>
      <c r="M363" s="17"/>
      <c r="N363" s="17"/>
      <c r="O363" s="17"/>
      <c r="P363" s="17">
        <f t="shared" si="26"/>
        <v>0.65</v>
      </c>
      <c r="Q363" s="18">
        <f t="shared" si="27"/>
        <v>0.65</v>
      </c>
      <c r="R363" s="17" t="s">
        <v>607</v>
      </c>
      <c r="S363" s="17"/>
      <c r="T363" s="17"/>
      <c r="U363" s="17"/>
      <c r="V363" s="17"/>
      <c r="W363" s="17"/>
      <c r="X363" s="17"/>
      <c r="Y363" s="17"/>
      <c r="Z363" s="17"/>
      <c r="AA363" s="17">
        <v>0.65</v>
      </c>
    </row>
    <row r="364" spans="1:27">
      <c r="A364" s="2234">
        <v>127</v>
      </c>
      <c r="B364" s="16" t="s">
        <v>735</v>
      </c>
      <c r="C364" s="17"/>
      <c r="D364" s="16"/>
      <c r="E364" s="17">
        <v>1.05</v>
      </c>
      <c r="F364" s="17"/>
      <c r="G364" s="17"/>
      <c r="H364" s="17"/>
      <c r="I364" s="17"/>
      <c r="J364" s="17"/>
      <c r="K364" s="17"/>
      <c r="L364" s="17"/>
      <c r="M364" s="17"/>
      <c r="N364" s="17"/>
      <c r="O364" s="17"/>
      <c r="P364" s="17">
        <f t="shared" si="26"/>
        <v>1.05</v>
      </c>
      <c r="Q364" s="18">
        <f t="shared" si="27"/>
        <v>1.05</v>
      </c>
      <c r="R364" s="17" t="s">
        <v>607</v>
      </c>
      <c r="S364" s="17"/>
      <c r="T364" s="17"/>
      <c r="U364" s="17"/>
      <c r="V364" s="17"/>
      <c r="W364" s="17"/>
      <c r="X364" s="17"/>
      <c r="Y364" s="17"/>
      <c r="Z364" s="17"/>
      <c r="AA364" s="17">
        <v>1.05</v>
      </c>
    </row>
    <row r="365" spans="1:27">
      <c r="A365" s="2234">
        <v>128</v>
      </c>
      <c r="B365" s="16" t="s">
        <v>736</v>
      </c>
      <c r="C365" s="17"/>
      <c r="D365" s="16"/>
      <c r="E365" s="17">
        <v>0.95</v>
      </c>
      <c r="F365" s="17"/>
      <c r="G365" s="17"/>
      <c r="H365" s="17"/>
      <c r="I365" s="17"/>
      <c r="J365" s="17"/>
      <c r="K365" s="17"/>
      <c r="L365" s="17"/>
      <c r="M365" s="17"/>
      <c r="N365" s="17"/>
      <c r="O365" s="17"/>
      <c r="P365" s="17">
        <f t="shared" si="26"/>
        <v>0.95</v>
      </c>
      <c r="Q365" s="18">
        <f t="shared" si="27"/>
        <v>0.95</v>
      </c>
      <c r="R365" s="17" t="s">
        <v>607</v>
      </c>
      <c r="S365" s="17"/>
      <c r="T365" s="17"/>
      <c r="U365" s="17"/>
      <c r="V365" s="17"/>
      <c r="W365" s="17"/>
      <c r="X365" s="17"/>
      <c r="Y365" s="17"/>
      <c r="Z365" s="17"/>
      <c r="AA365" s="17">
        <v>0.95</v>
      </c>
    </row>
    <row r="366" spans="1:27">
      <c r="A366" s="2234">
        <v>129</v>
      </c>
      <c r="B366" s="16" t="s">
        <v>737</v>
      </c>
      <c r="C366" s="17"/>
      <c r="D366" s="16"/>
      <c r="E366" s="17">
        <v>1.1000000000000001</v>
      </c>
      <c r="F366" s="17"/>
      <c r="G366" s="17"/>
      <c r="H366" s="17"/>
      <c r="I366" s="17"/>
      <c r="J366" s="17"/>
      <c r="K366" s="17"/>
      <c r="L366" s="17"/>
      <c r="M366" s="17"/>
      <c r="N366" s="17"/>
      <c r="O366" s="17"/>
      <c r="P366" s="17">
        <f t="shared" si="26"/>
        <v>1.1000000000000001</v>
      </c>
      <c r="Q366" s="18">
        <f t="shared" si="27"/>
        <v>1.1000000000000001</v>
      </c>
      <c r="R366" s="17" t="s">
        <v>607</v>
      </c>
      <c r="S366" s="17"/>
      <c r="T366" s="17"/>
      <c r="U366" s="17"/>
      <c r="V366" s="17"/>
      <c r="W366" s="17"/>
      <c r="X366" s="17"/>
      <c r="Y366" s="17"/>
      <c r="Z366" s="17"/>
      <c r="AA366" s="17">
        <v>1.1000000000000001</v>
      </c>
    </row>
    <row r="367" spans="1:27">
      <c r="A367" s="2234">
        <v>130</v>
      </c>
      <c r="B367" s="16" t="s">
        <v>738</v>
      </c>
      <c r="C367" s="17"/>
      <c r="D367" s="16"/>
      <c r="E367" s="17">
        <v>0.8</v>
      </c>
      <c r="F367" s="17"/>
      <c r="G367" s="17"/>
      <c r="H367" s="17"/>
      <c r="I367" s="17"/>
      <c r="J367" s="17"/>
      <c r="K367" s="17"/>
      <c r="L367" s="17"/>
      <c r="M367" s="17"/>
      <c r="N367" s="17"/>
      <c r="O367" s="17"/>
      <c r="P367" s="17">
        <f t="shared" ref="P367:P401" si="28">E367-G367-H367-I367-J367-K367-L367-M367-N367-O367</f>
        <v>0.8</v>
      </c>
      <c r="Q367" s="18">
        <f t="shared" ref="Q367:Q401" si="29">P367</f>
        <v>0.8</v>
      </c>
      <c r="R367" s="17" t="s">
        <v>607</v>
      </c>
      <c r="S367" s="17"/>
      <c r="T367" s="17"/>
      <c r="U367" s="17"/>
      <c r="V367" s="17"/>
      <c r="W367" s="17"/>
      <c r="X367" s="17"/>
      <c r="Y367" s="17"/>
      <c r="Z367" s="17">
        <v>0.8</v>
      </c>
      <c r="AA367" s="17"/>
    </row>
    <row r="368" spans="1:27">
      <c r="A368" s="2234">
        <v>131</v>
      </c>
      <c r="B368" s="16" t="s">
        <v>739</v>
      </c>
      <c r="C368" s="17"/>
      <c r="D368" s="16"/>
      <c r="E368" s="17">
        <v>0.75</v>
      </c>
      <c r="F368" s="17"/>
      <c r="G368" s="17"/>
      <c r="H368" s="17"/>
      <c r="I368" s="17"/>
      <c r="J368" s="17"/>
      <c r="K368" s="17"/>
      <c r="L368" s="17"/>
      <c r="M368" s="17"/>
      <c r="N368" s="17"/>
      <c r="O368" s="17"/>
      <c r="P368" s="17">
        <f t="shared" si="28"/>
        <v>0.75</v>
      </c>
      <c r="Q368" s="18">
        <f t="shared" si="29"/>
        <v>0.75</v>
      </c>
      <c r="R368" s="17" t="s">
        <v>607</v>
      </c>
      <c r="S368" s="17"/>
      <c r="T368" s="17"/>
      <c r="U368" s="17"/>
      <c r="V368" s="17"/>
      <c r="W368" s="17"/>
      <c r="X368" s="17"/>
      <c r="Y368" s="17"/>
      <c r="Z368" s="17">
        <v>0.75</v>
      </c>
      <c r="AA368" s="17"/>
    </row>
    <row r="369" spans="1:27">
      <c r="A369" s="2234">
        <v>132</v>
      </c>
      <c r="B369" s="16" t="s">
        <v>740</v>
      </c>
      <c r="C369" s="17"/>
      <c r="D369" s="16"/>
      <c r="E369" s="17">
        <v>0.55000000000000004</v>
      </c>
      <c r="F369" s="17"/>
      <c r="G369" s="17"/>
      <c r="H369" s="17"/>
      <c r="I369" s="17"/>
      <c r="J369" s="17"/>
      <c r="K369" s="17"/>
      <c r="L369" s="17"/>
      <c r="M369" s="17"/>
      <c r="N369" s="17"/>
      <c r="O369" s="17"/>
      <c r="P369" s="17">
        <f t="shared" si="28"/>
        <v>0.55000000000000004</v>
      </c>
      <c r="Q369" s="18">
        <f t="shared" si="29"/>
        <v>0.55000000000000004</v>
      </c>
      <c r="R369" s="17" t="s">
        <v>607</v>
      </c>
      <c r="S369" s="17"/>
      <c r="T369" s="17"/>
      <c r="U369" s="17"/>
      <c r="V369" s="17"/>
      <c r="W369" s="17"/>
      <c r="X369" s="17"/>
      <c r="Y369" s="17"/>
      <c r="Z369" s="17"/>
      <c r="AA369" s="17">
        <v>0.55000000000000004</v>
      </c>
    </row>
    <row r="370" spans="1:27">
      <c r="A370" s="2234">
        <v>133</v>
      </c>
      <c r="B370" s="16" t="s">
        <v>741</v>
      </c>
      <c r="C370" s="17"/>
      <c r="D370" s="16"/>
      <c r="E370" s="17">
        <v>0.4</v>
      </c>
      <c r="F370" s="17"/>
      <c r="G370" s="17"/>
      <c r="H370" s="17"/>
      <c r="I370" s="17"/>
      <c r="J370" s="17"/>
      <c r="K370" s="17"/>
      <c r="L370" s="17"/>
      <c r="M370" s="17"/>
      <c r="N370" s="17"/>
      <c r="O370" s="17"/>
      <c r="P370" s="17">
        <f t="shared" si="28"/>
        <v>0.4</v>
      </c>
      <c r="Q370" s="18">
        <f t="shared" si="29"/>
        <v>0.4</v>
      </c>
      <c r="R370" s="17" t="s">
        <v>607</v>
      </c>
      <c r="S370" s="17"/>
      <c r="T370" s="17"/>
      <c r="U370" s="17"/>
      <c r="V370" s="17"/>
      <c r="W370" s="17"/>
      <c r="X370" s="17"/>
      <c r="Y370" s="17"/>
      <c r="Z370" s="17"/>
      <c r="AA370" s="17">
        <v>0.4</v>
      </c>
    </row>
    <row r="371" spans="1:27">
      <c r="A371" s="2234">
        <v>134</v>
      </c>
      <c r="B371" s="16" t="s">
        <v>742</v>
      </c>
      <c r="C371" s="17"/>
      <c r="D371" s="16"/>
      <c r="E371" s="17">
        <v>0.6</v>
      </c>
      <c r="F371" s="17"/>
      <c r="G371" s="17"/>
      <c r="H371" s="17"/>
      <c r="I371" s="17"/>
      <c r="J371" s="17"/>
      <c r="K371" s="17"/>
      <c r="L371" s="17"/>
      <c r="M371" s="17"/>
      <c r="N371" s="17"/>
      <c r="O371" s="17"/>
      <c r="P371" s="17">
        <f t="shared" si="28"/>
        <v>0.6</v>
      </c>
      <c r="Q371" s="18">
        <f t="shared" si="29"/>
        <v>0.6</v>
      </c>
      <c r="R371" s="17" t="s">
        <v>607</v>
      </c>
      <c r="S371" s="17"/>
      <c r="T371" s="17"/>
      <c r="U371" s="17"/>
      <c r="V371" s="17"/>
      <c r="W371" s="17"/>
      <c r="X371" s="17"/>
      <c r="Y371" s="17"/>
      <c r="Z371" s="17"/>
      <c r="AA371" s="17">
        <v>0.6</v>
      </c>
    </row>
    <row r="372" spans="1:27">
      <c r="A372" s="2234">
        <v>135</v>
      </c>
      <c r="B372" s="16" t="s">
        <v>743</v>
      </c>
      <c r="C372" s="17"/>
      <c r="D372" s="16"/>
      <c r="E372" s="17">
        <v>0.5</v>
      </c>
      <c r="F372" s="17"/>
      <c r="G372" s="17"/>
      <c r="H372" s="17"/>
      <c r="I372" s="17"/>
      <c r="J372" s="17"/>
      <c r="K372" s="17"/>
      <c r="L372" s="17"/>
      <c r="M372" s="17"/>
      <c r="N372" s="17"/>
      <c r="O372" s="17"/>
      <c r="P372" s="17">
        <f t="shared" si="28"/>
        <v>0.5</v>
      </c>
      <c r="Q372" s="18">
        <f t="shared" si="29"/>
        <v>0.5</v>
      </c>
      <c r="R372" s="17" t="s">
        <v>607</v>
      </c>
      <c r="S372" s="17"/>
      <c r="T372" s="17"/>
      <c r="U372" s="17"/>
      <c r="V372" s="17"/>
      <c r="W372" s="17"/>
      <c r="X372" s="17"/>
      <c r="Y372" s="17"/>
      <c r="Z372" s="17"/>
      <c r="AA372" s="17">
        <v>0.5</v>
      </c>
    </row>
    <row r="373" spans="1:27">
      <c r="A373" s="2234">
        <v>136</v>
      </c>
      <c r="B373" s="16" t="s">
        <v>744</v>
      </c>
      <c r="C373" s="17"/>
      <c r="D373" s="16"/>
      <c r="E373" s="17">
        <v>1.1000000000000001</v>
      </c>
      <c r="F373" s="17"/>
      <c r="G373" s="17"/>
      <c r="H373" s="17"/>
      <c r="I373" s="17"/>
      <c r="J373" s="17"/>
      <c r="K373" s="17"/>
      <c r="L373" s="17"/>
      <c r="M373" s="17"/>
      <c r="N373" s="17"/>
      <c r="O373" s="17"/>
      <c r="P373" s="17">
        <f t="shared" si="28"/>
        <v>1.1000000000000001</v>
      </c>
      <c r="Q373" s="18">
        <f t="shared" si="29"/>
        <v>1.1000000000000001</v>
      </c>
      <c r="R373" s="17" t="s">
        <v>607</v>
      </c>
      <c r="S373" s="17"/>
      <c r="T373" s="17"/>
      <c r="U373" s="17"/>
      <c r="V373" s="17"/>
      <c r="W373" s="17"/>
      <c r="X373" s="17"/>
      <c r="Y373" s="17"/>
      <c r="Z373" s="17"/>
      <c r="AA373" s="17">
        <v>1.1000000000000001</v>
      </c>
    </row>
    <row r="374" spans="1:27">
      <c r="A374" s="2234">
        <v>137</v>
      </c>
      <c r="B374" s="16" t="s">
        <v>745</v>
      </c>
      <c r="C374" s="17"/>
      <c r="D374" s="16"/>
      <c r="E374" s="17">
        <v>0.75</v>
      </c>
      <c r="F374" s="17"/>
      <c r="G374" s="17"/>
      <c r="H374" s="17"/>
      <c r="I374" s="17"/>
      <c r="J374" s="17"/>
      <c r="K374" s="17"/>
      <c r="L374" s="17"/>
      <c r="M374" s="17"/>
      <c r="N374" s="17"/>
      <c r="O374" s="17"/>
      <c r="P374" s="17">
        <f t="shared" si="28"/>
        <v>0.75</v>
      </c>
      <c r="Q374" s="18">
        <f t="shared" si="29"/>
        <v>0.75</v>
      </c>
      <c r="R374" s="17" t="s">
        <v>607</v>
      </c>
      <c r="S374" s="17"/>
      <c r="T374" s="17"/>
      <c r="U374" s="17"/>
      <c r="V374" s="17"/>
      <c r="W374" s="17"/>
      <c r="X374" s="17"/>
      <c r="Y374" s="17"/>
      <c r="Z374" s="17"/>
      <c r="AA374" s="17">
        <v>0.75</v>
      </c>
    </row>
    <row r="375" spans="1:27">
      <c r="A375" s="2234">
        <v>138</v>
      </c>
      <c r="B375" s="16" t="s">
        <v>746</v>
      </c>
      <c r="C375" s="17"/>
      <c r="D375" s="16"/>
      <c r="E375" s="17">
        <v>0.4</v>
      </c>
      <c r="F375" s="17"/>
      <c r="G375" s="17"/>
      <c r="H375" s="17"/>
      <c r="I375" s="17"/>
      <c r="J375" s="17"/>
      <c r="K375" s="17"/>
      <c r="L375" s="17"/>
      <c r="M375" s="17"/>
      <c r="N375" s="17"/>
      <c r="O375" s="17"/>
      <c r="P375" s="17">
        <f t="shared" si="28"/>
        <v>0.4</v>
      </c>
      <c r="Q375" s="18">
        <f t="shared" si="29"/>
        <v>0.4</v>
      </c>
      <c r="R375" s="17" t="s">
        <v>607</v>
      </c>
      <c r="S375" s="17"/>
      <c r="T375" s="17"/>
      <c r="U375" s="17"/>
      <c r="V375" s="17"/>
      <c r="W375" s="17"/>
      <c r="X375" s="17"/>
      <c r="Y375" s="17"/>
      <c r="Z375" s="17"/>
      <c r="AA375" s="17">
        <v>0.4</v>
      </c>
    </row>
    <row r="376" spans="1:27">
      <c r="A376" s="2234">
        <v>139</v>
      </c>
      <c r="B376" s="16" t="s">
        <v>747</v>
      </c>
      <c r="C376" s="17"/>
      <c r="D376" s="16"/>
      <c r="E376" s="17">
        <v>1</v>
      </c>
      <c r="F376" s="17"/>
      <c r="G376" s="17"/>
      <c r="H376" s="17"/>
      <c r="I376" s="17"/>
      <c r="J376" s="17"/>
      <c r="K376" s="17"/>
      <c r="L376" s="17"/>
      <c r="M376" s="17"/>
      <c r="N376" s="17"/>
      <c r="O376" s="17"/>
      <c r="P376" s="17">
        <f t="shared" si="28"/>
        <v>1</v>
      </c>
      <c r="Q376" s="18">
        <f t="shared" si="29"/>
        <v>1</v>
      </c>
      <c r="R376" s="17" t="s">
        <v>607</v>
      </c>
      <c r="S376" s="17"/>
      <c r="T376" s="17"/>
      <c r="U376" s="17"/>
      <c r="V376" s="17"/>
      <c r="W376" s="17"/>
      <c r="X376" s="17"/>
      <c r="Y376" s="17"/>
      <c r="Z376" s="17"/>
      <c r="AA376" s="17">
        <v>1</v>
      </c>
    </row>
    <row r="377" spans="1:27">
      <c r="A377" s="2234">
        <v>140</v>
      </c>
      <c r="B377" s="16" t="s">
        <v>748</v>
      </c>
      <c r="C377" s="17"/>
      <c r="D377" s="16"/>
      <c r="E377" s="17">
        <v>1.5</v>
      </c>
      <c r="F377" s="17"/>
      <c r="G377" s="17"/>
      <c r="H377" s="17"/>
      <c r="I377" s="17"/>
      <c r="J377" s="17"/>
      <c r="K377" s="17"/>
      <c r="L377" s="17"/>
      <c r="M377" s="17"/>
      <c r="N377" s="17"/>
      <c r="O377" s="17"/>
      <c r="P377" s="17">
        <f t="shared" si="28"/>
        <v>1.5</v>
      </c>
      <c r="Q377" s="18">
        <f t="shared" si="29"/>
        <v>1.5</v>
      </c>
      <c r="R377" s="17" t="s">
        <v>607</v>
      </c>
      <c r="S377" s="17"/>
      <c r="T377" s="17"/>
      <c r="U377" s="17"/>
      <c r="V377" s="17"/>
      <c r="W377" s="17"/>
      <c r="X377" s="17"/>
      <c r="Y377" s="17"/>
      <c r="Z377" s="17">
        <v>1.5</v>
      </c>
      <c r="AA377" s="17"/>
    </row>
    <row r="378" spans="1:27">
      <c r="A378" s="2234">
        <v>141</v>
      </c>
      <c r="B378" s="16" t="s">
        <v>749</v>
      </c>
      <c r="C378" s="17"/>
      <c r="D378" s="16"/>
      <c r="E378" s="17">
        <v>0.65</v>
      </c>
      <c r="F378" s="17"/>
      <c r="G378" s="17"/>
      <c r="H378" s="17"/>
      <c r="I378" s="17"/>
      <c r="J378" s="17"/>
      <c r="K378" s="17"/>
      <c r="L378" s="17"/>
      <c r="M378" s="17"/>
      <c r="N378" s="17"/>
      <c r="O378" s="17"/>
      <c r="P378" s="17">
        <f t="shared" si="28"/>
        <v>0.65</v>
      </c>
      <c r="Q378" s="18">
        <f t="shared" si="29"/>
        <v>0.65</v>
      </c>
      <c r="R378" s="17" t="s">
        <v>607</v>
      </c>
      <c r="S378" s="17"/>
      <c r="T378" s="17"/>
      <c r="U378" s="17"/>
      <c r="V378" s="17"/>
      <c r="W378" s="17"/>
      <c r="X378" s="17"/>
      <c r="Y378" s="17"/>
      <c r="Z378" s="17"/>
      <c r="AA378" s="17">
        <v>0.65</v>
      </c>
    </row>
    <row r="379" spans="1:27">
      <c r="A379" s="2234">
        <v>142</v>
      </c>
      <c r="B379" s="16" t="s">
        <v>750</v>
      </c>
      <c r="C379" s="17"/>
      <c r="D379" s="16"/>
      <c r="E379" s="17">
        <v>0.26</v>
      </c>
      <c r="F379" s="17"/>
      <c r="G379" s="17"/>
      <c r="H379" s="17"/>
      <c r="I379" s="17"/>
      <c r="J379" s="17"/>
      <c r="K379" s="17"/>
      <c r="L379" s="17"/>
      <c r="M379" s="17"/>
      <c r="N379" s="17"/>
      <c r="O379" s="17"/>
      <c r="P379" s="17">
        <f t="shared" si="28"/>
        <v>0.26</v>
      </c>
      <c r="Q379" s="18">
        <f t="shared" si="29"/>
        <v>0.26</v>
      </c>
      <c r="R379" s="17" t="s">
        <v>607</v>
      </c>
      <c r="S379" s="17"/>
      <c r="T379" s="17"/>
      <c r="U379" s="17"/>
      <c r="V379" s="17"/>
      <c r="W379" s="17"/>
      <c r="X379" s="17"/>
      <c r="Y379" s="17"/>
      <c r="Z379" s="17"/>
      <c r="AA379" s="17">
        <v>0.26</v>
      </c>
    </row>
    <row r="380" spans="1:27">
      <c r="A380" s="2234">
        <v>143</v>
      </c>
      <c r="B380" s="16" t="s">
        <v>751</v>
      </c>
      <c r="C380" s="17"/>
      <c r="D380" s="16"/>
      <c r="E380" s="17">
        <v>0.85</v>
      </c>
      <c r="F380" s="17"/>
      <c r="G380" s="17"/>
      <c r="H380" s="17"/>
      <c r="I380" s="17"/>
      <c r="J380" s="17"/>
      <c r="K380" s="17"/>
      <c r="L380" s="17"/>
      <c r="M380" s="17"/>
      <c r="N380" s="17"/>
      <c r="O380" s="17"/>
      <c r="P380" s="17">
        <f t="shared" si="28"/>
        <v>0.85</v>
      </c>
      <c r="Q380" s="18">
        <f t="shared" si="29"/>
        <v>0.85</v>
      </c>
      <c r="R380" s="17" t="s">
        <v>607</v>
      </c>
      <c r="S380" s="17"/>
      <c r="T380" s="17"/>
      <c r="U380" s="17"/>
      <c r="V380" s="17"/>
      <c r="W380" s="17"/>
      <c r="X380" s="17"/>
      <c r="Y380" s="17"/>
      <c r="Z380" s="17"/>
      <c r="AA380" s="17">
        <v>0.85</v>
      </c>
    </row>
    <row r="381" spans="1:27">
      <c r="A381" s="2234">
        <v>144</v>
      </c>
      <c r="B381" s="16" t="s">
        <v>752</v>
      </c>
      <c r="C381" s="17"/>
      <c r="D381" s="16"/>
      <c r="E381" s="17">
        <v>0.35</v>
      </c>
      <c r="F381" s="17"/>
      <c r="G381" s="17"/>
      <c r="H381" s="17"/>
      <c r="I381" s="17"/>
      <c r="J381" s="17"/>
      <c r="K381" s="17"/>
      <c r="L381" s="17"/>
      <c r="M381" s="17"/>
      <c r="N381" s="17"/>
      <c r="O381" s="17"/>
      <c r="P381" s="17">
        <f t="shared" si="28"/>
        <v>0.35</v>
      </c>
      <c r="Q381" s="18">
        <f t="shared" si="29"/>
        <v>0.35</v>
      </c>
      <c r="R381" s="17" t="s">
        <v>607</v>
      </c>
      <c r="S381" s="17"/>
      <c r="T381" s="17"/>
      <c r="U381" s="17"/>
      <c r="V381" s="17"/>
      <c r="W381" s="17"/>
      <c r="X381" s="17"/>
      <c r="Y381" s="17"/>
      <c r="Z381" s="17"/>
      <c r="AA381" s="17">
        <v>0.35</v>
      </c>
    </row>
    <row r="382" spans="1:27">
      <c r="A382" s="2234">
        <v>145</v>
      </c>
      <c r="B382" s="16" t="s">
        <v>753</v>
      </c>
      <c r="C382" s="17"/>
      <c r="D382" s="16"/>
      <c r="E382" s="17">
        <v>0.55000000000000004</v>
      </c>
      <c r="F382" s="17"/>
      <c r="G382" s="17"/>
      <c r="H382" s="17"/>
      <c r="I382" s="17"/>
      <c r="J382" s="17"/>
      <c r="K382" s="17"/>
      <c r="L382" s="17"/>
      <c r="M382" s="17"/>
      <c r="N382" s="17"/>
      <c r="O382" s="17"/>
      <c r="P382" s="17">
        <f t="shared" si="28"/>
        <v>0.55000000000000004</v>
      </c>
      <c r="Q382" s="18">
        <f t="shared" si="29"/>
        <v>0.55000000000000004</v>
      </c>
      <c r="R382" s="17" t="s">
        <v>607</v>
      </c>
      <c r="S382" s="17"/>
      <c r="T382" s="17"/>
      <c r="U382" s="17"/>
      <c r="V382" s="17"/>
      <c r="W382" s="17"/>
      <c r="X382" s="17"/>
      <c r="Y382" s="17"/>
      <c r="Z382" s="17"/>
      <c r="AA382" s="17">
        <v>0.55000000000000004</v>
      </c>
    </row>
    <row r="383" spans="1:27">
      <c r="A383" s="2234">
        <v>146</v>
      </c>
      <c r="B383" s="16" t="s">
        <v>754</v>
      </c>
      <c r="C383" s="17"/>
      <c r="D383" s="16"/>
      <c r="E383" s="17">
        <v>0.45</v>
      </c>
      <c r="F383" s="17"/>
      <c r="G383" s="17"/>
      <c r="H383" s="17"/>
      <c r="I383" s="17"/>
      <c r="J383" s="17"/>
      <c r="K383" s="17"/>
      <c r="L383" s="17"/>
      <c r="M383" s="17"/>
      <c r="N383" s="17"/>
      <c r="O383" s="17"/>
      <c r="P383" s="17">
        <f t="shared" si="28"/>
        <v>0.45</v>
      </c>
      <c r="Q383" s="18">
        <f t="shared" si="29"/>
        <v>0.45</v>
      </c>
      <c r="R383" s="17" t="s">
        <v>607</v>
      </c>
      <c r="S383" s="17"/>
      <c r="T383" s="17"/>
      <c r="U383" s="17"/>
      <c r="V383" s="17"/>
      <c r="W383" s="17"/>
      <c r="X383" s="17"/>
      <c r="Y383" s="17"/>
      <c r="Z383" s="17"/>
      <c r="AA383" s="17">
        <v>0.45</v>
      </c>
    </row>
    <row r="384" spans="1:27">
      <c r="A384" s="2234">
        <v>147</v>
      </c>
      <c r="B384" s="16" t="s">
        <v>755</v>
      </c>
      <c r="C384" s="17"/>
      <c r="D384" s="16"/>
      <c r="E384" s="17">
        <v>1.1000000000000001</v>
      </c>
      <c r="F384" s="17"/>
      <c r="G384" s="17"/>
      <c r="H384" s="17"/>
      <c r="I384" s="17"/>
      <c r="J384" s="17"/>
      <c r="K384" s="17"/>
      <c r="L384" s="17"/>
      <c r="M384" s="17"/>
      <c r="N384" s="17"/>
      <c r="O384" s="17"/>
      <c r="P384" s="17">
        <f t="shared" si="28"/>
        <v>1.1000000000000001</v>
      </c>
      <c r="Q384" s="18">
        <f t="shared" si="29"/>
        <v>1.1000000000000001</v>
      </c>
      <c r="R384" s="17" t="s">
        <v>607</v>
      </c>
      <c r="S384" s="17"/>
      <c r="T384" s="17"/>
      <c r="U384" s="17"/>
      <c r="V384" s="17"/>
      <c r="W384" s="17"/>
      <c r="X384" s="17"/>
      <c r="Y384" s="17"/>
      <c r="Z384" s="17">
        <v>1.1000000000000001</v>
      </c>
      <c r="AA384" s="17"/>
    </row>
    <row r="385" spans="1:27">
      <c r="A385" s="2234">
        <v>148</v>
      </c>
      <c r="B385" s="16" t="s">
        <v>756</v>
      </c>
      <c r="C385" s="17"/>
      <c r="D385" s="16"/>
      <c r="E385" s="17">
        <v>0.5</v>
      </c>
      <c r="F385" s="17"/>
      <c r="G385" s="17"/>
      <c r="H385" s="17"/>
      <c r="I385" s="17"/>
      <c r="J385" s="17"/>
      <c r="K385" s="17"/>
      <c r="L385" s="17"/>
      <c r="M385" s="17"/>
      <c r="N385" s="17"/>
      <c r="O385" s="17"/>
      <c r="P385" s="17">
        <f t="shared" si="28"/>
        <v>0.5</v>
      </c>
      <c r="Q385" s="18">
        <f t="shared" si="29"/>
        <v>0.5</v>
      </c>
      <c r="R385" s="17" t="s">
        <v>607</v>
      </c>
      <c r="S385" s="17"/>
      <c r="T385" s="17"/>
      <c r="U385" s="17"/>
      <c r="V385" s="17"/>
      <c r="W385" s="17"/>
      <c r="X385" s="17"/>
      <c r="Y385" s="17"/>
      <c r="Z385" s="17"/>
      <c r="AA385" s="17">
        <v>0.5</v>
      </c>
    </row>
    <row r="386" spans="1:27">
      <c r="A386" s="2234">
        <v>149</v>
      </c>
      <c r="B386" s="16" t="s">
        <v>757</v>
      </c>
      <c r="C386" s="17"/>
      <c r="D386" s="16"/>
      <c r="E386" s="17">
        <v>1.05</v>
      </c>
      <c r="F386" s="17"/>
      <c r="G386" s="17"/>
      <c r="H386" s="17"/>
      <c r="I386" s="17"/>
      <c r="J386" s="17"/>
      <c r="K386" s="17"/>
      <c r="L386" s="17"/>
      <c r="M386" s="17"/>
      <c r="N386" s="17"/>
      <c r="O386" s="17"/>
      <c r="P386" s="17">
        <f t="shared" si="28"/>
        <v>1.05</v>
      </c>
      <c r="Q386" s="18">
        <f t="shared" si="29"/>
        <v>1.05</v>
      </c>
      <c r="R386" s="17" t="s">
        <v>607</v>
      </c>
      <c r="S386" s="17"/>
      <c r="T386" s="17"/>
      <c r="U386" s="17"/>
      <c r="V386" s="17"/>
      <c r="W386" s="17"/>
      <c r="X386" s="17"/>
      <c r="Y386" s="17"/>
      <c r="Z386" s="17"/>
      <c r="AA386" s="17">
        <v>1.05</v>
      </c>
    </row>
    <row r="387" spans="1:27">
      <c r="A387" s="2234">
        <v>150</v>
      </c>
      <c r="B387" s="16" t="s">
        <v>758</v>
      </c>
      <c r="C387" s="17"/>
      <c r="D387" s="16"/>
      <c r="E387" s="17">
        <v>0.55000000000000004</v>
      </c>
      <c r="F387" s="17"/>
      <c r="G387" s="17"/>
      <c r="H387" s="17"/>
      <c r="I387" s="17"/>
      <c r="J387" s="17"/>
      <c r="K387" s="17"/>
      <c r="L387" s="17"/>
      <c r="M387" s="17"/>
      <c r="N387" s="17"/>
      <c r="O387" s="17"/>
      <c r="P387" s="17">
        <f t="shared" si="28"/>
        <v>0.55000000000000004</v>
      </c>
      <c r="Q387" s="18">
        <f t="shared" si="29"/>
        <v>0.55000000000000004</v>
      </c>
      <c r="R387" s="17" t="s">
        <v>607</v>
      </c>
      <c r="S387" s="17"/>
      <c r="T387" s="17"/>
      <c r="U387" s="17"/>
      <c r="V387" s="17"/>
      <c r="W387" s="17"/>
      <c r="X387" s="17"/>
      <c r="Y387" s="17"/>
      <c r="Z387" s="17"/>
      <c r="AA387" s="17">
        <v>0.55000000000000004</v>
      </c>
    </row>
    <row r="388" spans="1:27">
      <c r="A388" s="2234">
        <v>151</v>
      </c>
      <c r="B388" s="16" t="s">
        <v>759</v>
      </c>
      <c r="C388" s="17"/>
      <c r="D388" s="16"/>
      <c r="E388" s="17">
        <v>0.45</v>
      </c>
      <c r="F388" s="17"/>
      <c r="G388" s="17"/>
      <c r="H388" s="17"/>
      <c r="I388" s="17"/>
      <c r="J388" s="17"/>
      <c r="K388" s="17"/>
      <c r="L388" s="17"/>
      <c r="M388" s="17"/>
      <c r="N388" s="17"/>
      <c r="O388" s="17"/>
      <c r="P388" s="17">
        <f t="shared" si="28"/>
        <v>0.45</v>
      </c>
      <c r="Q388" s="18">
        <f t="shared" si="29"/>
        <v>0.45</v>
      </c>
      <c r="R388" s="17" t="s">
        <v>607</v>
      </c>
      <c r="S388" s="17"/>
      <c r="T388" s="17"/>
      <c r="U388" s="17"/>
      <c r="V388" s="17"/>
      <c r="W388" s="17"/>
      <c r="X388" s="17"/>
      <c r="Y388" s="17"/>
      <c r="Z388" s="17"/>
      <c r="AA388" s="17">
        <v>0.45</v>
      </c>
    </row>
    <row r="389" spans="1:27">
      <c r="A389" s="2234">
        <v>152</v>
      </c>
      <c r="B389" s="16" t="s">
        <v>760</v>
      </c>
      <c r="C389" s="17"/>
      <c r="D389" s="16"/>
      <c r="E389" s="17">
        <v>0.25</v>
      </c>
      <c r="F389" s="17"/>
      <c r="G389" s="17"/>
      <c r="H389" s="17"/>
      <c r="I389" s="17"/>
      <c r="J389" s="17"/>
      <c r="K389" s="17"/>
      <c r="L389" s="17"/>
      <c r="M389" s="17"/>
      <c r="N389" s="17"/>
      <c r="O389" s="17"/>
      <c r="P389" s="17">
        <f t="shared" si="28"/>
        <v>0.25</v>
      </c>
      <c r="Q389" s="18">
        <f t="shared" si="29"/>
        <v>0.25</v>
      </c>
      <c r="R389" s="17" t="s">
        <v>607</v>
      </c>
      <c r="S389" s="17"/>
      <c r="T389" s="17"/>
      <c r="U389" s="17"/>
      <c r="V389" s="17"/>
      <c r="W389" s="17"/>
      <c r="X389" s="17"/>
      <c r="Y389" s="17"/>
      <c r="Z389" s="17"/>
      <c r="AA389" s="17">
        <v>0.25</v>
      </c>
    </row>
    <row r="390" spans="1:27">
      <c r="A390" s="2234">
        <v>153</v>
      </c>
      <c r="B390" s="16" t="s">
        <v>761</v>
      </c>
      <c r="C390" s="17"/>
      <c r="D390" s="16"/>
      <c r="E390" s="17">
        <v>0.65</v>
      </c>
      <c r="F390" s="17"/>
      <c r="G390" s="17"/>
      <c r="H390" s="17"/>
      <c r="I390" s="17"/>
      <c r="J390" s="17"/>
      <c r="K390" s="17"/>
      <c r="L390" s="17"/>
      <c r="M390" s="17"/>
      <c r="N390" s="17"/>
      <c r="O390" s="17"/>
      <c r="P390" s="17">
        <f t="shared" si="28"/>
        <v>0.65</v>
      </c>
      <c r="Q390" s="18">
        <f t="shared" si="29"/>
        <v>0.65</v>
      </c>
      <c r="R390" s="17" t="s">
        <v>607</v>
      </c>
      <c r="S390" s="17"/>
      <c r="T390" s="17"/>
      <c r="U390" s="17"/>
      <c r="V390" s="17"/>
      <c r="W390" s="17"/>
      <c r="X390" s="17"/>
      <c r="Y390" s="17"/>
      <c r="Z390" s="17"/>
      <c r="AA390" s="17">
        <v>0.65</v>
      </c>
    </row>
    <row r="391" spans="1:27">
      <c r="A391" s="2234">
        <v>154</v>
      </c>
      <c r="B391" s="16" t="s">
        <v>762</v>
      </c>
      <c r="C391" s="17"/>
      <c r="D391" s="16"/>
      <c r="E391" s="17">
        <v>0.35</v>
      </c>
      <c r="F391" s="17"/>
      <c r="G391" s="17"/>
      <c r="H391" s="17"/>
      <c r="I391" s="17"/>
      <c r="J391" s="17"/>
      <c r="K391" s="17"/>
      <c r="L391" s="17"/>
      <c r="M391" s="17"/>
      <c r="N391" s="17"/>
      <c r="O391" s="17"/>
      <c r="P391" s="17">
        <f t="shared" si="28"/>
        <v>0.35</v>
      </c>
      <c r="Q391" s="18">
        <f t="shared" si="29"/>
        <v>0.35</v>
      </c>
      <c r="R391" s="17" t="s">
        <v>607</v>
      </c>
      <c r="S391" s="17"/>
      <c r="T391" s="17"/>
      <c r="U391" s="17"/>
      <c r="V391" s="17"/>
      <c r="W391" s="17"/>
      <c r="X391" s="17"/>
      <c r="Y391" s="17"/>
      <c r="Z391" s="17"/>
      <c r="AA391" s="17">
        <v>0.35</v>
      </c>
    </row>
    <row r="392" spans="1:27">
      <c r="A392" s="2234">
        <v>155</v>
      </c>
      <c r="B392" s="16" t="s">
        <v>763</v>
      </c>
      <c r="C392" s="17"/>
      <c r="D392" s="16"/>
      <c r="E392" s="17">
        <v>0.65</v>
      </c>
      <c r="F392" s="17"/>
      <c r="G392" s="17"/>
      <c r="H392" s="17"/>
      <c r="I392" s="17"/>
      <c r="J392" s="17"/>
      <c r="K392" s="17"/>
      <c r="L392" s="17"/>
      <c r="M392" s="17"/>
      <c r="N392" s="17"/>
      <c r="O392" s="17"/>
      <c r="P392" s="17">
        <f t="shared" si="28"/>
        <v>0.65</v>
      </c>
      <c r="Q392" s="18">
        <f t="shared" si="29"/>
        <v>0.65</v>
      </c>
      <c r="R392" s="17" t="s">
        <v>607</v>
      </c>
      <c r="S392" s="17"/>
      <c r="T392" s="17"/>
      <c r="U392" s="17"/>
      <c r="V392" s="17"/>
      <c r="W392" s="17"/>
      <c r="X392" s="17"/>
      <c r="Y392" s="17"/>
      <c r="Z392" s="17"/>
      <c r="AA392" s="17">
        <v>0.65</v>
      </c>
    </row>
    <row r="393" spans="1:27">
      <c r="A393" s="2234">
        <v>156</v>
      </c>
      <c r="B393" s="16" t="s">
        <v>764</v>
      </c>
      <c r="C393" s="17"/>
      <c r="D393" s="16"/>
      <c r="E393" s="17">
        <v>0.65</v>
      </c>
      <c r="F393" s="17"/>
      <c r="G393" s="17"/>
      <c r="H393" s="17"/>
      <c r="I393" s="17"/>
      <c r="J393" s="17"/>
      <c r="K393" s="17"/>
      <c r="L393" s="17"/>
      <c r="M393" s="17"/>
      <c r="N393" s="17"/>
      <c r="O393" s="17"/>
      <c r="P393" s="17">
        <f t="shared" si="28"/>
        <v>0.65</v>
      </c>
      <c r="Q393" s="18">
        <f t="shared" si="29"/>
        <v>0.65</v>
      </c>
      <c r="R393" s="17" t="s">
        <v>607</v>
      </c>
      <c r="S393" s="17"/>
      <c r="T393" s="17"/>
      <c r="U393" s="17"/>
      <c r="V393" s="17"/>
      <c r="W393" s="17"/>
      <c r="X393" s="17"/>
      <c r="Y393" s="17"/>
      <c r="Z393" s="17"/>
      <c r="AA393" s="17">
        <v>0.65</v>
      </c>
    </row>
    <row r="394" spans="1:27">
      <c r="A394" s="2234">
        <v>157</v>
      </c>
      <c r="B394" s="16" t="s">
        <v>765</v>
      </c>
      <c r="C394" s="17"/>
      <c r="D394" s="16"/>
      <c r="E394" s="17">
        <v>1.1499999999999999</v>
      </c>
      <c r="F394" s="17"/>
      <c r="G394" s="17"/>
      <c r="H394" s="17"/>
      <c r="I394" s="17"/>
      <c r="J394" s="17"/>
      <c r="K394" s="17"/>
      <c r="L394" s="17"/>
      <c r="M394" s="17"/>
      <c r="N394" s="17"/>
      <c r="O394" s="17"/>
      <c r="P394" s="17">
        <f t="shared" si="28"/>
        <v>1.1499999999999999</v>
      </c>
      <c r="Q394" s="18">
        <f t="shared" si="29"/>
        <v>1.1499999999999999</v>
      </c>
      <c r="R394" s="17" t="s">
        <v>607</v>
      </c>
      <c r="S394" s="17"/>
      <c r="T394" s="17"/>
      <c r="U394" s="17"/>
      <c r="V394" s="17"/>
      <c r="W394" s="17"/>
      <c r="X394" s="17"/>
      <c r="Y394" s="17"/>
      <c r="Z394" s="17"/>
      <c r="AA394" s="17">
        <v>1.1499999999999999</v>
      </c>
    </row>
    <row r="395" spans="1:27">
      <c r="A395" s="2234">
        <v>158</v>
      </c>
      <c r="B395" s="16" t="s">
        <v>766</v>
      </c>
      <c r="C395" s="17"/>
      <c r="D395" s="16"/>
      <c r="E395" s="17">
        <v>1.1000000000000001</v>
      </c>
      <c r="F395" s="17"/>
      <c r="G395" s="17"/>
      <c r="H395" s="17"/>
      <c r="I395" s="17"/>
      <c r="J395" s="17"/>
      <c r="K395" s="17"/>
      <c r="L395" s="17"/>
      <c r="M395" s="17"/>
      <c r="N395" s="17"/>
      <c r="O395" s="17"/>
      <c r="P395" s="17">
        <f t="shared" si="28"/>
        <v>1.1000000000000001</v>
      </c>
      <c r="Q395" s="18">
        <f t="shared" si="29"/>
        <v>1.1000000000000001</v>
      </c>
      <c r="R395" s="17" t="s">
        <v>607</v>
      </c>
      <c r="S395" s="17"/>
      <c r="T395" s="17"/>
      <c r="U395" s="17"/>
      <c r="V395" s="17"/>
      <c r="W395" s="17"/>
      <c r="X395" s="17"/>
      <c r="Y395" s="17"/>
      <c r="Z395" s="17"/>
      <c r="AA395" s="17">
        <v>1.1000000000000001</v>
      </c>
    </row>
    <row r="396" spans="1:27">
      <c r="A396" s="2234">
        <v>159</v>
      </c>
      <c r="B396" s="16" t="s">
        <v>767</v>
      </c>
      <c r="C396" s="17"/>
      <c r="D396" s="16"/>
      <c r="E396" s="17">
        <v>0.35</v>
      </c>
      <c r="F396" s="17"/>
      <c r="G396" s="17"/>
      <c r="H396" s="17"/>
      <c r="I396" s="17"/>
      <c r="J396" s="17"/>
      <c r="K396" s="17"/>
      <c r="L396" s="17"/>
      <c r="M396" s="17"/>
      <c r="N396" s="17"/>
      <c r="O396" s="17"/>
      <c r="P396" s="17">
        <f t="shared" si="28"/>
        <v>0.35</v>
      </c>
      <c r="Q396" s="18">
        <f t="shared" si="29"/>
        <v>0.35</v>
      </c>
      <c r="R396" s="17" t="s">
        <v>607</v>
      </c>
      <c r="S396" s="17"/>
      <c r="T396" s="17"/>
      <c r="U396" s="17"/>
      <c r="V396" s="17"/>
      <c r="W396" s="17"/>
      <c r="X396" s="17"/>
      <c r="Y396" s="17"/>
      <c r="Z396" s="17"/>
      <c r="AA396" s="17">
        <v>0.35</v>
      </c>
    </row>
    <row r="397" spans="1:27">
      <c r="A397" s="2234">
        <v>160</v>
      </c>
      <c r="B397" s="16" t="s">
        <v>768</v>
      </c>
      <c r="C397" s="17"/>
      <c r="D397" s="16"/>
      <c r="E397" s="17">
        <v>0.45</v>
      </c>
      <c r="F397" s="17"/>
      <c r="G397" s="17"/>
      <c r="H397" s="17"/>
      <c r="I397" s="17"/>
      <c r="J397" s="17"/>
      <c r="K397" s="17"/>
      <c r="L397" s="17"/>
      <c r="M397" s="17"/>
      <c r="N397" s="17"/>
      <c r="O397" s="17"/>
      <c r="P397" s="17">
        <f t="shared" si="28"/>
        <v>0.45</v>
      </c>
      <c r="Q397" s="18">
        <f t="shared" si="29"/>
        <v>0.45</v>
      </c>
      <c r="R397" s="17" t="s">
        <v>607</v>
      </c>
      <c r="S397" s="17"/>
      <c r="T397" s="17"/>
      <c r="U397" s="17"/>
      <c r="V397" s="17"/>
      <c r="W397" s="17"/>
      <c r="X397" s="17"/>
      <c r="Y397" s="17"/>
      <c r="Z397" s="17"/>
      <c r="AA397" s="17">
        <v>0.45</v>
      </c>
    </row>
    <row r="398" spans="1:27">
      <c r="A398" s="2234">
        <v>161</v>
      </c>
      <c r="B398" s="16" t="s">
        <v>769</v>
      </c>
      <c r="C398" s="17"/>
      <c r="D398" s="16"/>
      <c r="E398" s="17">
        <v>0.5</v>
      </c>
      <c r="F398" s="17"/>
      <c r="G398" s="17"/>
      <c r="H398" s="17"/>
      <c r="I398" s="17"/>
      <c r="J398" s="17"/>
      <c r="K398" s="17"/>
      <c r="L398" s="17"/>
      <c r="M398" s="17"/>
      <c r="N398" s="17"/>
      <c r="O398" s="17"/>
      <c r="P398" s="17">
        <f t="shared" si="28"/>
        <v>0.5</v>
      </c>
      <c r="Q398" s="18">
        <f t="shared" si="29"/>
        <v>0.5</v>
      </c>
      <c r="R398" s="17" t="s">
        <v>607</v>
      </c>
      <c r="S398" s="17"/>
      <c r="T398" s="17"/>
      <c r="U398" s="17"/>
      <c r="V398" s="17"/>
      <c r="W398" s="17"/>
      <c r="X398" s="17"/>
      <c r="Y398" s="17"/>
      <c r="Z398" s="17"/>
      <c r="AA398" s="17">
        <v>0.5</v>
      </c>
    </row>
    <row r="399" spans="1:27">
      <c r="A399" s="2234">
        <v>162</v>
      </c>
      <c r="B399" s="16" t="s">
        <v>770</v>
      </c>
      <c r="C399" s="17"/>
      <c r="D399" s="16"/>
      <c r="E399" s="17">
        <v>1</v>
      </c>
      <c r="F399" s="17"/>
      <c r="G399" s="17"/>
      <c r="H399" s="17"/>
      <c r="I399" s="17"/>
      <c r="J399" s="17"/>
      <c r="K399" s="17"/>
      <c r="L399" s="17"/>
      <c r="M399" s="17"/>
      <c r="N399" s="17"/>
      <c r="O399" s="17"/>
      <c r="P399" s="17">
        <f t="shared" si="28"/>
        <v>1</v>
      </c>
      <c r="Q399" s="18">
        <f t="shared" si="29"/>
        <v>1</v>
      </c>
      <c r="R399" s="17" t="s">
        <v>607</v>
      </c>
      <c r="S399" s="17"/>
      <c r="T399" s="17"/>
      <c r="U399" s="17"/>
      <c r="V399" s="17"/>
      <c r="W399" s="17"/>
      <c r="X399" s="17"/>
      <c r="Y399" s="17"/>
      <c r="Z399" s="17">
        <v>1</v>
      </c>
      <c r="AA399" s="17"/>
    </row>
    <row r="400" spans="1:27">
      <c r="A400" s="2234">
        <v>163</v>
      </c>
      <c r="B400" s="16" t="s">
        <v>771</v>
      </c>
      <c r="C400" s="17"/>
      <c r="D400" s="16"/>
      <c r="E400" s="17">
        <v>1</v>
      </c>
      <c r="F400" s="17"/>
      <c r="G400" s="17"/>
      <c r="H400" s="17"/>
      <c r="I400" s="17"/>
      <c r="J400" s="17"/>
      <c r="K400" s="17"/>
      <c r="L400" s="17"/>
      <c r="M400" s="17"/>
      <c r="N400" s="17"/>
      <c r="O400" s="17"/>
      <c r="P400" s="17">
        <f t="shared" si="28"/>
        <v>1</v>
      </c>
      <c r="Q400" s="18">
        <f t="shared" si="29"/>
        <v>1</v>
      </c>
      <c r="R400" s="17" t="s">
        <v>607</v>
      </c>
      <c r="S400" s="17"/>
      <c r="T400" s="17"/>
      <c r="U400" s="17"/>
      <c r="V400" s="17"/>
      <c r="W400" s="17"/>
      <c r="X400" s="17"/>
      <c r="Y400" s="17"/>
      <c r="Z400" s="17">
        <v>1</v>
      </c>
      <c r="AA400" s="17"/>
    </row>
    <row r="401" spans="1:27">
      <c r="A401" s="2234">
        <v>164</v>
      </c>
      <c r="B401" s="16" t="s">
        <v>772</v>
      </c>
      <c r="C401" s="17"/>
      <c r="D401" s="16"/>
      <c r="E401" s="17">
        <v>0.5</v>
      </c>
      <c r="F401" s="17"/>
      <c r="G401" s="17"/>
      <c r="H401" s="17"/>
      <c r="I401" s="17"/>
      <c r="J401" s="17"/>
      <c r="K401" s="17"/>
      <c r="L401" s="17"/>
      <c r="M401" s="17"/>
      <c r="N401" s="17"/>
      <c r="O401" s="17"/>
      <c r="P401" s="17">
        <f t="shared" si="28"/>
        <v>0.5</v>
      </c>
      <c r="Q401" s="18">
        <f t="shared" si="29"/>
        <v>0.5</v>
      </c>
      <c r="R401" s="17" t="s">
        <v>607</v>
      </c>
      <c r="S401" s="17"/>
      <c r="T401" s="17"/>
      <c r="U401" s="17"/>
      <c r="V401" s="17"/>
      <c r="W401" s="17"/>
      <c r="X401" s="17"/>
      <c r="Y401" s="17"/>
      <c r="Z401" s="17">
        <v>0.5</v>
      </c>
      <c r="AA401" s="17"/>
    </row>
    <row r="402" spans="1:27" ht="25.5" customHeight="1">
      <c r="A402" s="681"/>
      <c r="B402" s="2778" t="s">
        <v>773</v>
      </c>
      <c r="C402" s="2833"/>
      <c r="D402" s="2778"/>
      <c r="E402" s="2833">
        <v>125.1</v>
      </c>
      <c r="F402" s="2833">
        <v>22.3</v>
      </c>
      <c r="G402" s="2833">
        <v>9.0399999999999991</v>
      </c>
      <c r="H402" s="2833"/>
      <c r="I402" s="2833"/>
      <c r="J402" s="2833"/>
      <c r="K402" s="2833">
        <v>0.86</v>
      </c>
      <c r="L402" s="2833">
        <v>12.4</v>
      </c>
      <c r="M402" s="2833"/>
      <c r="N402" s="2833"/>
      <c r="O402" s="2833"/>
      <c r="P402" s="2833">
        <f>SUM(P238:P401)</f>
        <v>102.79999999999997</v>
      </c>
      <c r="Q402" s="2833">
        <f>SUM(Q238:Q401)</f>
        <v>102.79999999999997</v>
      </c>
      <c r="R402" s="2833">
        <v>0</v>
      </c>
      <c r="S402" s="2833">
        <v>0</v>
      </c>
      <c r="T402" s="2833">
        <v>0</v>
      </c>
      <c r="U402" s="2833">
        <v>0</v>
      </c>
      <c r="V402" s="2833">
        <v>0</v>
      </c>
      <c r="W402" s="2833">
        <v>0</v>
      </c>
      <c r="X402" s="2833">
        <v>0</v>
      </c>
      <c r="Y402" s="2833">
        <f>SUM(Y238:Y401)</f>
        <v>19.75</v>
      </c>
      <c r="Z402" s="2833">
        <f>SUM(Z238:Z401)</f>
        <v>34.040000000000006</v>
      </c>
      <c r="AA402" s="2833">
        <f>SUM(AA238:AA401)</f>
        <v>71.31</v>
      </c>
    </row>
    <row r="403" spans="1:27" ht="21" customHeight="1">
      <c r="A403" s="239"/>
      <c r="B403" s="65" t="s">
        <v>1208</v>
      </c>
      <c r="C403" s="832"/>
      <c r="D403" s="39"/>
      <c r="E403" s="39"/>
      <c r="F403" s="39"/>
      <c r="G403" s="39"/>
      <c r="H403" s="39"/>
      <c r="I403" s="39"/>
      <c r="J403" s="39"/>
      <c r="K403" s="39"/>
      <c r="L403" s="39"/>
      <c r="M403" s="39"/>
      <c r="N403" s="39"/>
      <c r="O403" s="39"/>
      <c r="P403" s="39"/>
      <c r="Q403" s="39"/>
      <c r="R403" s="832"/>
      <c r="S403" s="39"/>
      <c r="T403" s="39"/>
      <c r="U403" s="39"/>
      <c r="V403" s="39"/>
      <c r="W403" s="39"/>
      <c r="X403" s="39"/>
      <c r="Y403" s="39"/>
      <c r="Z403" s="39"/>
      <c r="AA403" s="39"/>
    </row>
    <row r="404" spans="1:27">
      <c r="A404" s="113">
        <v>1</v>
      </c>
      <c r="B404" s="104" t="s">
        <v>1209</v>
      </c>
      <c r="C404" s="17"/>
      <c r="D404" s="16"/>
      <c r="E404" s="17">
        <v>0.5</v>
      </c>
      <c r="F404" s="17"/>
      <c r="G404" s="17"/>
      <c r="H404" s="17"/>
      <c r="I404" s="62"/>
      <c r="J404" s="62"/>
      <c r="K404" s="62"/>
      <c r="L404" s="17"/>
      <c r="M404" s="62"/>
      <c r="N404" s="62"/>
      <c r="O404" s="62"/>
      <c r="P404" s="17">
        <v>0.5</v>
      </c>
      <c r="Q404" s="18">
        <v>0.5</v>
      </c>
      <c r="R404" s="18" t="s">
        <v>607</v>
      </c>
      <c r="S404" s="62"/>
      <c r="T404" s="62"/>
      <c r="U404" s="62"/>
      <c r="V404" s="18"/>
      <c r="W404" s="18"/>
      <c r="X404" s="18"/>
      <c r="Y404" s="18"/>
      <c r="Z404" s="18"/>
      <c r="AA404" s="18"/>
    </row>
    <row r="405" spans="1:27">
      <c r="A405" s="113">
        <v>2</v>
      </c>
      <c r="B405" s="104" t="s">
        <v>1210</v>
      </c>
      <c r="C405" s="17"/>
      <c r="D405" s="16"/>
      <c r="E405" s="17">
        <v>0.45</v>
      </c>
      <c r="F405" s="17">
        <v>0.45</v>
      </c>
      <c r="G405" s="17">
        <v>0.45</v>
      </c>
      <c r="H405" s="17"/>
      <c r="I405" s="62"/>
      <c r="J405" s="62"/>
      <c r="K405" s="62"/>
      <c r="L405" s="17"/>
      <c r="M405" s="62"/>
      <c r="N405" s="62"/>
      <c r="O405" s="62"/>
      <c r="P405" s="17"/>
      <c r="Q405" s="18">
        <v>0.45</v>
      </c>
      <c r="R405" s="18"/>
      <c r="S405" s="62"/>
      <c r="T405" s="62"/>
      <c r="U405" s="62"/>
      <c r="V405" s="18"/>
      <c r="W405" s="18"/>
      <c r="X405" s="18"/>
      <c r="Y405" s="18"/>
      <c r="Z405" s="18"/>
      <c r="AA405" s="18"/>
    </row>
    <row r="406" spans="1:27">
      <c r="A406" s="113">
        <v>3</v>
      </c>
      <c r="B406" s="104" t="s">
        <v>1211</v>
      </c>
      <c r="C406" s="17"/>
      <c r="D406" s="16"/>
      <c r="E406" s="17">
        <v>0.15</v>
      </c>
      <c r="F406" s="17"/>
      <c r="G406" s="17"/>
      <c r="H406" s="17"/>
      <c r="I406" s="62"/>
      <c r="J406" s="62"/>
      <c r="K406" s="62"/>
      <c r="L406" s="17"/>
      <c r="M406" s="62"/>
      <c r="N406" s="62"/>
      <c r="O406" s="62"/>
      <c r="P406" s="17">
        <v>0.15</v>
      </c>
      <c r="Q406" s="18">
        <v>0.15</v>
      </c>
      <c r="R406" s="18" t="s">
        <v>607</v>
      </c>
      <c r="S406" s="62"/>
      <c r="T406" s="62"/>
      <c r="U406" s="62"/>
      <c r="V406" s="18"/>
      <c r="W406" s="18"/>
      <c r="X406" s="18"/>
      <c r="Y406" s="18"/>
      <c r="Z406" s="18"/>
      <c r="AA406" s="18"/>
    </row>
    <row r="407" spans="1:27">
      <c r="A407" s="113">
        <v>4</v>
      </c>
      <c r="B407" s="104" t="s">
        <v>1212</v>
      </c>
      <c r="C407" s="17"/>
      <c r="D407" s="16"/>
      <c r="E407" s="17">
        <v>0.25</v>
      </c>
      <c r="F407" s="17"/>
      <c r="G407" s="17"/>
      <c r="H407" s="17"/>
      <c r="I407" s="62"/>
      <c r="J407" s="62"/>
      <c r="K407" s="62"/>
      <c r="L407" s="17"/>
      <c r="M407" s="62"/>
      <c r="N407" s="62"/>
      <c r="O407" s="62"/>
      <c r="P407" s="17">
        <v>0.25</v>
      </c>
      <c r="Q407" s="18">
        <v>0.25</v>
      </c>
      <c r="R407" s="18" t="s">
        <v>607</v>
      </c>
      <c r="S407" s="62"/>
      <c r="T407" s="62"/>
      <c r="U407" s="62"/>
      <c r="V407" s="18"/>
      <c r="W407" s="18"/>
      <c r="X407" s="18"/>
      <c r="Y407" s="18"/>
      <c r="Z407" s="18"/>
      <c r="AA407" s="18"/>
    </row>
    <row r="408" spans="1:27">
      <c r="A408" s="113">
        <v>5</v>
      </c>
      <c r="B408" s="104" t="s">
        <v>1213</v>
      </c>
      <c r="C408" s="17"/>
      <c r="D408" s="16"/>
      <c r="E408" s="17">
        <v>0.5</v>
      </c>
      <c r="F408" s="17">
        <v>0.5</v>
      </c>
      <c r="G408" s="17">
        <v>0.5</v>
      </c>
      <c r="H408" s="17"/>
      <c r="I408" s="62"/>
      <c r="J408" s="62"/>
      <c r="K408" s="62"/>
      <c r="L408" s="17"/>
      <c r="M408" s="62"/>
      <c r="N408" s="62"/>
      <c r="O408" s="62"/>
      <c r="P408" s="17"/>
      <c r="Q408" s="18"/>
      <c r="R408" s="18"/>
      <c r="S408" s="62"/>
      <c r="T408" s="62"/>
      <c r="U408" s="62"/>
      <c r="V408" s="18"/>
      <c r="W408" s="18"/>
      <c r="X408" s="18"/>
      <c r="Y408" s="18"/>
      <c r="Z408" s="18"/>
      <c r="AA408" s="18"/>
    </row>
    <row r="409" spans="1:27">
      <c r="A409" s="113">
        <v>6</v>
      </c>
      <c r="B409" s="104" t="s">
        <v>1214</v>
      </c>
      <c r="C409" s="17"/>
      <c r="D409" s="16"/>
      <c r="E409" s="17">
        <v>0.4</v>
      </c>
      <c r="F409" s="17">
        <v>0.4</v>
      </c>
      <c r="G409" s="17">
        <v>0.4</v>
      </c>
      <c r="H409" s="17"/>
      <c r="I409" s="62"/>
      <c r="J409" s="62"/>
      <c r="K409" s="62"/>
      <c r="L409" s="17"/>
      <c r="M409" s="62"/>
      <c r="N409" s="62"/>
      <c r="O409" s="62"/>
      <c r="P409" s="17"/>
      <c r="Q409" s="18"/>
      <c r="R409" s="18"/>
      <c r="S409" s="62"/>
      <c r="T409" s="62"/>
      <c r="U409" s="62"/>
      <c r="V409" s="18"/>
      <c r="W409" s="18"/>
      <c r="X409" s="18"/>
      <c r="Y409" s="18"/>
      <c r="Z409" s="18"/>
      <c r="AA409" s="18"/>
    </row>
    <row r="410" spans="1:27">
      <c r="A410" s="113">
        <v>7</v>
      </c>
      <c r="B410" s="104" t="s">
        <v>1215</v>
      </c>
      <c r="C410" s="17"/>
      <c r="D410" s="16"/>
      <c r="E410" s="17">
        <v>0.35</v>
      </c>
      <c r="F410" s="17"/>
      <c r="G410" s="17"/>
      <c r="H410" s="17"/>
      <c r="I410" s="62"/>
      <c r="J410" s="62"/>
      <c r="K410" s="62"/>
      <c r="L410" s="17"/>
      <c r="M410" s="62"/>
      <c r="N410" s="62"/>
      <c r="O410" s="62"/>
      <c r="P410" s="17">
        <v>0.35</v>
      </c>
      <c r="Q410" s="18">
        <v>0.35</v>
      </c>
      <c r="R410" s="18" t="s">
        <v>607</v>
      </c>
      <c r="S410" s="62"/>
      <c r="T410" s="62"/>
      <c r="U410" s="62"/>
      <c r="V410" s="18"/>
      <c r="W410" s="18"/>
      <c r="X410" s="18"/>
      <c r="Y410" s="18"/>
      <c r="Z410" s="18"/>
      <c r="AA410" s="18"/>
    </row>
    <row r="411" spans="1:27" ht="76.5">
      <c r="A411" s="113">
        <v>8</v>
      </c>
      <c r="B411" s="104" t="s">
        <v>1216</v>
      </c>
      <c r="C411" s="17"/>
      <c r="D411" s="16"/>
      <c r="E411" s="17">
        <v>2.6749999999999998</v>
      </c>
      <c r="F411" s="17">
        <v>1.8</v>
      </c>
      <c r="G411" s="17">
        <v>1.8</v>
      </c>
      <c r="H411" s="17"/>
      <c r="I411" s="62"/>
      <c r="J411" s="62"/>
      <c r="K411" s="62"/>
      <c r="L411" s="17"/>
      <c r="M411" s="62"/>
      <c r="N411" s="62"/>
      <c r="O411" s="62"/>
      <c r="P411" s="17">
        <v>0.875</v>
      </c>
      <c r="Q411" s="18">
        <v>2.6749999999999998</v>
      </c>
      <c r="R411" s="18"/>
      <c r="S411" s="62"/>
      <c r="T411" s="62"/>
      <c r="U411" s="62"/>
      <c r="V411" s="18"/>
      <c r="W411" s="18"/>
      <c r="X411" s="18"/>
      <c r="Y411" s="18"/>
      <c r="Z411" s="18"/>
      <c r="AA411" s="18"/>
    </row>
    <row r="412" spans="1:27" ht="63.75">
      <c r="A412" s="113">
        <v>9</v>
      </c>
      <c r="B412" s="104" t="s">
        <v>1217</v>
      </c>
      <c r="C412" s="17"/>
      <c r="D412" s="16"/>
      <c r="E412" s="17">
        <v>1.8</v>
      </c>
      <c r="F412" s="17">
        <v>1.8</v>
      </c>
      <c r="G412" s="17">
        <v>0.8</v>
      </c>
      <c r="H412" s="17"/>
      <c r="I412" s="62"/>
      <c r="J412" s="62"/>
      <c r="K412" s="62"/>
      <c r="L412" s="17">
        <v>1</v>
      </c>
      <c r="M412" s="62"/>
      <c r="N412" s="62"/>
      <c r="O412" s="62"/>
      <c r="P412" s="21"/>
      <c r="Q412" s="2231">
        <v>1.8</v>
      </c>
      <c r="R412" s="18"/>
      <c r="S412" s="62"/>
      <c r="T412" s="62"/>
      <c r="U412" s="62"/>
      <c r="V412" s="18"/>
      <c r="W412" s="18"/>
      <c r="X412" s="18"/>
      <c r="Y412" s="18"/>
      <c r="Z412" s="18"/>
      <c r="AA412" s="18"/>
    </row>
    <row r="413" spans="1:27" ht="63.75">
      <c r="A413" s="113">
        <v>10</v>
      </c>
      <c r="B413" s="104" t="s">
        <v>1218</v>
      </c>
      <c r="C413" s="17"/>
      <c r="D413" s="16"/>
      <c r="E413" s="17">
        <v>2.5299999999999998</v>
      </c>
      <c r="F413" s="17">
        <v>2.5299999999999998</v>
      </c>
      <c r="G413" s="17">
        <v>1.75</v>
      </c>
      <c r="H413" s="17"/>
      <c r="I413" s="62"/>
      <c r="J413" s="62"/>
      <c r="K413" s="62"/>
      <c r="L413" s="17">
        <v>0.78</v>
      </c>
      <c r="M413" s="62"/>
      <c r="N413" s="62"/>
      <c r="O413" s="62"/>
      <c r="P413" s="17"/>
      <c r="Q413" s="18"/>
      <c r="R413" s="18"/>
      <c r="S413" s="62"/>
      <c r="T413" s="62"/>
      <c r="U413" s="62"/>
      <c r="V413" s="18"/>
      <c r="W413" s="18"/>
      <c r="X413" s="18"/>
      <c r="Y413" s="18"/>
      <c r="Z413" s="18"/>
      <c r="AA413" s="18"/>
    </row>
    <row r="414" spans="1:27" ht="63.75">
      <c r="A414" s="113">
        <v>11</v>
      </c>
      <c r="B414" s="104" t="s">
        <v>1219</v>
      </c>
      <c r="C414" s="17"/>
      <c r="D414" s="16"/>
      <c r="E414" s="17">
        <v>1.7</v>
      </c>
      <c r="F414" s="17">
        <v>1.7</v>
      </c>
      <c r="G414" s="17">
        <v>1.7</v>
      </c>
      <c r="H414" s="17"/>
      <c r="I414" s="62"/>
      <c r="J414" s="62"/>
      <c r="K414" s="62"/>
      <c r="L414" s="17"/>
      <c r="M414" s="62"/>
      <c r="N414" s="62"/>
      <c r="O414" s="62"/>
      <c r="P414" s="17"/>
      <c r="Q414" s="18">
        <v>1.7</v>
      </c>
      <c r="R414" s="18"/>
      <c r="S414" s="62"/>
      <c r="T414" s="62"/>
      <c r="U414" s="62"/>
      <c r="V414" s="18"/>
      <c r="W414" s="18"/>
      <c r="X414" s="18"/>
      <c r="Y414" s="18"/>
      <c r="Z414" s="18"/>
      <c r="AA414" s="18"/>
    </row>
    <row r="415" spans="1:27">
      <c r="A415" s="113">
        <v>12</v>
      </c>
      <c r="B415" s="104" t="s">
        <v>1220</v>
      </c>
      <c r="C415" s="17"/>
      <c r="D415" s="16"/>
      <c r="E415" s="17">
        <v>1.4</v>
      </c>
      <c r="F415" s="17">
        <v>1.4</v>
      </c>
      <c r="G415" s="17">
        <v>1.4</v>
      </c>
      <c r="H415" s="17"/>
      <c r="I415" s="62"/>
      <c r="J415" s="62"/>
      <c r="K415" s="62"/>
      <c r="L415" s="17"/>
      <c r="M415" s="62"/>
      <c r="N415" s="62"/>
      <c r="O415" s="62"/>
      <c r="P415" s="17"/>
      <c r="Q415" s="18">
        <v>1.4</v>
      </c>
      <c r="R415" s="18"/>
      <c r="S415" s="62"/>
      <c r="T415" s="62"/>
      <c r="U415" s="62"/>
      <c r="V415" s="18"/>
      <c r="W415" s="18"/>
      <c r="X415" s="18"/>
      <c r="Y415" s="18"/>
      <c r="Z415" s="18"/>
      <c r="AA415" s="18"/>
    </row>
    <row r="416" spans="1:27">
      <c r="A416" s="113">
        <v>13</v>
      </c>
      <c r="B416" s="104" t="s">
        <v>1221</v>
      </c>
      <c r="C416" s="17"/>
      <c r="D416" s="16"/>
      <c r="E416" s="17">
        <v>1.25</v>
      </c>
      <c r="F416" s="17">
        <v>1.25</v>
      </c>
      <c r="G416" s="17">
        <v>1.25</v>
      </c>
      <c r="H416" s="17"/>
      <c r="I416" s="62"/>
      <c r="J416" s="62"/>
      <c r="K416" s="62"/>
      <c r="L416" s="17"/>
      <c r="M416" s="62"/>
      <c r="N416" s="62"/>
      <c r="O416" s="62"/>
      <c r="P416" s="17"/>
      <c r="Q416" s="18"/>
      <c r="R416" s="18"/>
      <c r="S416" s="62"/>
      <c r="T416" s="62"/>
      <c r="U416" s="62"/>
      <c r="V416" s="18"/>
      <c r="W416" s="18"/>
      <c r="X416" s="18"/>
      <c r="Y416" s="18"/>
      <c r="Z416" s="18"/>
      <c r="AA416" s="18"/>
    </row>
    <row r="417" spans="1:27">
      <c r="A417" s="113">
        <v>14</v>
      </c>
      <c r="B417" s="104" t="s">
        <v>1222</v>
      </c>
      <c r="C417" s="17"/>
      <c r="D417" s="16"/>
      <c r="E417" s="17">
        <v>3.13</v>
      </c>
      <c r="F417" s="17">
        <v>3.13</v>
      </c>
      <c r="G417" s="17">
        <v>3.13</v>
      </c>
      <c r="H417" s="17"/>
      <c r="I417" s="62"/>
      <c r="J417" s="62"/>
      <c r="K417" s="62"/>
      <c r="L417" s="17"/>
      <c r="M417" s="62"/>
      <c r="N417" s="62"/>
      <c r="O417" s="62"/>
      <c r="P417" s="17"/>
      <c r="Q417" s="18"/>
      <c r="R417" s="18"/>
      <c r="S417" s="62"/>
      <c r="T417" s="62"/>
      <c r="U417" s="62"/>
      <c r="V417" s="18"/>
      <c r="W417" s="18"/>
      <c r="X417" s="18"/>
      <c r="Y417" s="18"/>
      <c r="Z417" s="18"/>
      <c r="AA417" s="18"/>
    </row>
    <row r="418" spans="1:27" ht="25.5">
      <c r="A418" s="113">
        <v>15</v>
      </c>
      <c r="B418" s="104" t="s">
        <v>1223</v>
      </c>
      <c r="C418" s="17"/>
      <c r="D418" s="16"/>
      <c r="E418" s="17">
        <v>1.1459999999999999</v>
      </c>
      <c r="F418" s="17">
        <v>1.1459999999999999</v>
      </c>
      <c r="G418" s="17">
        <v>1.1459999999999999</v>
      </c>
      <c r="H418" s="17"/>
      <c r="I418" s="62"/>
      <c r="J418" s="62"/>
      <c r="K418" s="62"/>
      <c r="L418" s="17"/>
      <c r="M418" s="62"/>
      <c r="N418" s="62"/>
      <c r="O418" s="62"/>
      <c r="P418" s="17"/>
      <c r="Q418" s="18">
        <v>1.1459999999999999</v>
      </c>
      <c r="R418" s="18"/>
      <c r="S418" s="62"/>
      <c r="T418" s="62"/>
      <c r="U418" s="62"/>
      <c r="V418" s="18"/>
      <c r="W418" s="18"/>
      <c r="X418" s="18"/>
      <c r="Y418" s="18"/>
      <c r="Z418" s="18"/>
      <c r="AA418" s="18"/>
    </row>
    <row r="419" spans="1:27">
      <c r="A419" s="113">
        <v>16</v>
      </c>
      <c r="B419" s="104" t="s">
        <v>1224</v>
      </c>
      <c r="C419" s="17"/>
      <c r="D419" s="16"/>
      <c r="E419" s="17">
        <v>0.8</v>
      </c>
      <c r="F419" s="17">
        <v>0.8</v>
      </c>
      <c r="G419" s="17">
        <v>0.8</v>
      </c>
      <c r="H419" s="17"/>
      <c r="I419" s="62"/>
      <c r="J419" s="62"/>
      <c r="K419" s="62"/>
      <c r="L419" s="17"/>
      <c r="M419" s="62"/>
      <c r="N419" s="62"/>
      <c r="O419" s="62"/>
      <c r="P419" s="17"/>
      <c r="Q419" s="18">
        <v>0.8</v>
      </c>
      <c r="R419" s="18"/>
      <c r="S419" s="62"/>
      <c r="T419" s="62"/>
      <c r="U419" s="62"/>
      <c r="V419" s="18"/>
      <c r="W419" s="18"/>
      <c r="X419" s="18"/>
      <c r="Y419" s="18"/>
      <c r="Z419" s="18"/>
      <c r="AA419" s="18"/>
    </row>
    <row r="420" spans="1:27">
      <c r="A420" s="113">
        <v>17</v>
      </c>
      <c r="B420" s="104" t="s">
        <v>1225</v>
      </c>
      <c r="C420" s="17"/>
      <c r="D420" s="16"/>
      <c r="E420" s="17">
        <v>2.9670000000000001</v>
      </c>
      <c r="F420" s="17">
        <v>2.9670000000000001</v>
      </c>
      <c r="G420" s="17">
        <v>2.9670000000000001</v>
      </c>
      <c r="H420" s="17"/>
      <c r="I420" s="62"/>
      <c r="J420" s="62"/>
      <c r="K420" s="62"/>
      <c r="L420" s="17"/>
      <c r="M420" s="62"/>
      <c r="N420" s="62"/>
      <c r="O420" s="62"/>
      <c r="P420" s="17"/>
      <c r="Q420" s="18">
        <v>2.9670000000000001</v>
      </c>
      <c r="R420" s="18"/>
      <c r="S420" s="62"/>
      <c r="T420" s="62"/>
      <c r="U420" s="62"/>
      <c r="V420" s="18"/>
      <c r="W420" s="18"/>
      <c r="X420" s="18"/>
      <c r="Y420" s="18"/>
      <c r="Z420" s="18"/>
      <c r="AA420" s="18"/>
    </row>
    <row r="421" spans="1:27">
      <c r="A421" s="113">
        <v>18</v>
      </c>
      <c r="B421" s="104" t="s">
        <v>1226</v>
      </c>
      <c r="C421" s="17"/>
      <c r="D421" s="16"/>
      <c r="E421" s="17">
        <v>0.94</v>
      </c>
      <c r="F421" s="17">
        <v>0.94</v>
      </c>
      <c r="G421" s="17">
        <v>0.94</v>
      </c>
      <c r="H421" s="17"/>
      <c r="I421" s="62"/>
      <c r="J421" s="62"/>
      <c r="K421" s="62"/>
      <c r="L421" s="17"/>
      <c r="M421" s="62"/>
      <c r="N421" s="62"/>
      <c r="O421" s="62"/>
      <c r="P421" s="17"/>
      <c r="Q421" s="18">
        <v>0.94</v>
      </c>
      <c r="R421" s="18"/>
      <c r="S421" s="62"/>
      <c r="T421" s="62"/>
      <c r="U421" s="62"/>
      <c r="V421" s="18"/>
      <c r="W421" s="18"/>
      <c r="X421" s="18"/>
      <c r="Y421" s="18"/>
      <c r="Z421" s="18"/>
      <c r="AA421" s="18"/>
    </row>
    <row r="422" spans="1:27">
      <c r="A422" s="113">
        <v>19</v>
      </c>
      <c r="B422" s="104" t="s">
        <v>1227</v>
      </c>
      <c r="C422" s="17"/>
      <c r="D422" s="16"/>
      <c r="E422" s="17">
        <v>1.1000000000000001</v>
      </c>
      <c r="F422" s="17">
        <v>1.1000000000000001</v>
      </c>
      <c r="G422" s="17">
        <v>1.1000000000000001</v>
      </c>
      <c r="H422" s="17"/>
      <c r="I422" s="62"/>
      <c r="J422" s="62"/>
      <c r="K422" s="62"/>
      <c r="L422" s="17"/>
      <c r="M422" s="62"/>
      <c r="N422" s="62"/>
      <c r="O422" s="62"/>
      <c r="P422" s="17"/>
      <c r="Q422" s="18">
        <v>1.1000000000000001</v>
      </c>
      <c r="R422" s="18"/>
      <c r="S422" s="62"/>
      <c r="T422" s="62"/>
      <c r="U422" s="62"/>
      <c r="V422" s="18"/>
      <c r="W422" s="18"/>
      <c r="X422" s="18"/>
      <c r="Y422" s="18"/>
      <c r="Z422" s="18"/>
      <c r="AA422" s="18"/>
    </row>
    <row r="423" spans="1:27">
      <c r="A423" s="113">
        <v>20</v>
      </c>
      <c r="B423" s="105" t="s">
        <v>1228</v>
      </c>
      <c r="C423" s="2026"/>
      <c r="D423" s="106"/>
      <c r="E423" s="107">
        <v>0.55000000000000004</v>
      </c>
      <c r="F423" s="107"/>
      <c r="G423" s="107"/>
      <c r="H423" s="107"/>
      <c r="I423" s="62"/>
      <c r="J423" s="62"/>
      <c r="K423" s="62"/>
      <c r="L423" s="107"/>
      <c r="M423" s="62"/>
      <c r="N423" s="62"/>
      <c r="O423" s="62"/>
      <c r="P423" s="107">
        <v>0.55000000000000004</v>
      </c>
      <c r="Q423" s="108">
        <v>0.55000000000000004</v>
      </c>
      <c r="R423" s="18" t="s">
        <v>607</v>
      </c>
      <c r="S423" s="62"/>
      <c r="T423" s="62"/>
      <c r="U423" s="62"/>
      <c r="V423" s="108"/>
      <c r="W423" s="108"/>
      <c r="X423" s="108"/>
      <c r="Y423" s="108"/>
      <c r="Z423" s="108"/>
      <c r="AA423" s="108"/>
    </row>
    <row r="424" spans="1:27">
      <c r="A424" s="113">
        <v>21</v>
      </c>
      <c r="B424" s="104" t="s">
        <v>1229</v>
      </c>
      <c r="C424" s="17"/>
      <c r="D424" s="16"/>
      <c r="E424" s="17">
        <v>0.4</v>
      </c>
      <c r="F424" s="17">
        <v>0.4</v>
      </c>
      <c r="G424" s="17">
        <v>0.4</v>
      </c>
      <c r="H424" s="17"/>
      <c r="I424" s="62"/>
      <c r="J424" s="62"/>
      <c r="K424" s="62"/>
      <c r="L424" s="17"/>
      <c r="M424" s="62"/>
      <c r="N424" s="62"/>
      <c r="O424" s="62"/>
      <c r="P424" s="17"/>
      <c r="Q424" s="18"/>
      <c r="R424" s="18"/>
      <c r="S424" s="62"/>
      <c r="T424" s="62"/>
      <c r="U424" s="62"/>
      <c r="V424" s="18"/>
      <c r="W424" s="18"/>
      <c r="X424" s="18"/>
      <c r="Y424" s="18"/>
      <c r="Z424" s="18"/>
      <c r="AA424" s="18"/>
    </row>
    <row r="425" spans="1:27">
      <c r="A425" s="113">
        <v>22</v>
      </c>
      <c r="B425" s="104" t="s">
        <v>1230</v>
      </c>
      <c r="C425" s="17"/>
      <c r="D425" s="16"/>
      <c r="E425" s="17">
        <v>0.7</v>
      </c>
      <c r="F425" s="17">
        <v>0.7</v>
      </c>
      <c r="G425" s="17">
        <v>0.7</v>
      </c>
      <c r="H425" s="17"/>
      <c r="I425" s="62"/>
      <c r="J425" s="62"/>
      <c r="K425" s="62"/>
      <c r="L425" s="17"/>
      <c r="M425" s="62"/>
      <c r="N425" s="62"/>
      <c r="O425" s="62"/>
      <c r="P425" s="17"/>
      <c r="Q425" s="18"/>
      <c r="R425" s="18"/>
      <c r="S425" s="62"/>
      <c r="T425" s="62"/>
      <c r="U425" s="62"/>
      <c r="V425" s="18"/>
      <c r="W425" s="18"/>
      <c r="X425" s="18"/>
      <c r="Y425" s="18"/>
      <c r="Z425" s="18"/>
      <c r="AA425" s="18"/>
    </row>
    <row r="426" spans="1:27">
      <c r="A426" s="113">
        <v>23</v>
      </c>
      <c r="B426" s="104" t="s">
        <v>1231</v>
      </c>
      <c r="C426" s="17"/>
      <c r="D426" s="16"/>
      <c r="E426" s="17">
        <v>1.5840000000000001</v>
      </c>
      <c r="F426" s="17">
        <v>1.5840000000000001</v>
      </c>
      <c r="G426" s="17">
        <v>1.5840000000000001</v>
      </c>
      <c r="H426" s="17"/>
      <c r="I426" s="62"/>
      <c r="J426" s="62"/>
      <c r="K426" s="62"/>
      <c r="L426" s="17"/>
      <c r="M426" s="62"/>
      <c r="N426" s="62"/>
      <c r="O426" s="62"/>
      <c r="P426" s="17"/>
      <c r="Q426" s="18">
        <v>1.5840000000000001</v>
      </c>
      <c r="R426" s="18"/>
      <c r="S426" s="62"/>
      <c r="T426" s="62"/>
      <c r="U426" s="62"/>
      <c r="V426" s="18"/>
      <c r="W426" s="18"/>
      <c r="X426" s="18"/>
      <c r="Y426" s="18"/>
      <c r="Z426" s="18"/>
      <c r="AA426" s="18"/>
    </row>
    <row r="427" spans="1:27">
      <c r="A427" s="113">
        <v>24</v>
      </c>
      <c r="B427" s="104" t="s">
        <v>1232</v>
      </c>
      <c r="C427" s="17"/>
      <c r="D427" s="16"/>
      <c r="E427" s="17">
        <v>0.9</v>
      </c>
      <c r="F427" s="17">
        <v>0.9</v>
      </c>
      <c r="G427" s="17">
        <v>0.9</v>
      </c>
      <c r="H427" s="17"/>
      <c r="I427" s="62"/>
      <c r="J427" s="62"/>
      <c r="K427" s="62"/>
      <c r="L427" s="17"/>
      <c r="M427" s="62"/>
      <c r="N427" s="62"/>
      <c r="O427" s="62"/>
      <c r="P427" s="17"/>
      <c r="Q427" s="18">
        <v>0.9</v>
      </c>
      <c r="R427" s="18"/>
      <c r="S427" s="62"/>
      <c r="T427" s="62"/>
      <c r="U427" s="62"/>
      <c r="V427" s="18"/>
      <c r="W427" s="18"/>
      <c r="X427" s="18"/>
      <c r="Y427" s="18"/>
      <c r="Z427" s="18"/>
      <c r="AA427" s="18"/>
    </row>
    <row r="428" spans="1:27">
      <c r="A428" s="113">
        <v>25</v>
      </c>
      <c r="B428" s="104" t="s">
        <v>1233</v>
      </c>
      <c r="C428" s="17"/>
      <c r="D428" s="16"/>
      <c r="E428" s="17">
        <v>1.411</v>
      </c>
      <c r="F428" s="17">
        <v>1.411</v>
      </c>
      <c r="G428" s="17">
        <v>1.411</v>
      </c>
      <c r="H428" s="17"/>
      <c r="I428" s="62"/>
      <c r="J428" s="62"/>
      <c r="K428" s="62"/>
      <c r="L428" s="17"/>
      <c r="M428" s="62"/>
      <c r="N428" s="62"/>
      <c r="O428" s="62"/>
      <c r="P428" s="17"/>
      <c r="Q428" s="18">
        <v>1.411</v>
      </c>
      <c r="R428" s="18"/>
      <c r="S428" s="62"/>
      <c r="T428" s="62"/>
      <c r="U428" s="62"/>
      <c r="V428" s="18"/>
      <c r="W428" s="18"/>
      <c r="X428" s="18"/>
      <c r="Y428" s="18"/>
      <c r="Z428" s="18"/>
      <c r="AA428" s="18"/>
    </row>
    <row r="429" spans="1:27">
      <c r="A429" s="113">
        <v>26</v>
      </c>
      <c r="B429" s="104" t="s">
        <v>1234</v>
      </c>
      <c r="C429" s="17"/>
      <c r="D429" s="16"/>
      <c r="E429" s="17">
        <v>0.15</v>
      </c>
      <c r="F429" s="17"/>
      <c r="G429" s="17"/>
      <c r="H429" s="17"/>
      <c r="I429" s="62"/>
      <c r="J429" s="62"/>
      <c r="K429" s="62"/>
      <c r="L429" s="17"/>
      <c r="M429" s="62"/>
      <c r="N429" s="62"/>
      <c r="O429" s="62"/>
      <c r="P429" s="17">
        <v>0.15</v>
      </c>
      <c r="Q429" s="18">
        <v>0.15</v>
      </c>
      <c r="R429" s="18" t="s">
        <v>607</v>
      </c>
      <c r="S429" s="62"/>
      <c r="T429" s="62"/>
      <c r="U429" s="62"/>
      <c r="V429" s="18"/>
      <c r="W429" s="18"/>
      <c r="X429" s="18"/>
      <c r="Y429" s="18"/>
      <c r="Z429" s="18"/>
      <c r="AA429" s="18"/>
    </row>
    <row r="430" spans="1:27">
      <c r="A430" s="113">
        <v>27</v>
      </c>
      <c r="B430" s="104" t="s">
        <v>1222</v>
      </c>
      <c r="C430" s="17"/>
      <c r="D430" s="16"/>
      <c r="E430" s="17">
        <v>1.9</v>
      </c>
      <c r="F430" s="17">
        <v>1.9</v>
      </c>
      <c r="G430" s="17">
        <v>1.9</v>
      </c>
      <c r="H430" s="17"/>
      <c r="I430" s="62"/>
      <c r="J430" s="62"/>
      <c r="K430" s="62"/>
      <c r="L430" s="17"/>
      <c r="M430" s="62"/>
      <c r="N430" s="62"/>
      <c r="O430" s="62"/>
      <c r="P430" s="17"/>
      <c r="Q430" s="18"/>
      <c r="R430" s="18"/>
      <c r="S430" s="62"/>
      <c r="T430" s="62"/>
      <c r="U430" s="62"/>
      <c r="V430" s="18"/>
      <c r="W430" s="18"/>
      <c r="X430" s="18"/>
      <c r="Y430" s="18"/>
      <c r="Z430" s="18"/>
      <c r="AA430" s="18"/>
    </row>
    <row r="431" spans="1:27" ht="25.5">
      <c r="A431" s="113">
        <v>28</v>
      </c>
      <c r="B431" s="104" t="s">
        <v>1235</v>
      </c>
      <c r="C431" s="17"/>
      <c r="D431" s="16"/>
      <c r="E431" s="17">
        <v>0.05</v>
      </c>
      <c r="F431" s="17">
        <v>0.05</v>
      </c>
      <c r="G431" s="17">
        <v>0.05</v>
      </c>
      <c r="H431" s="17"/>
      <c r="I431" s="62"/>
      <c r="J431" s="62"/>
      <c r="K431" s="62"/>
      <c r="L431" s="17"/>
      <c r="M431" s="62"/>
      <c r="N431" s="62"/>
      <c r="O431" s="62"/>
      <c r="P431" s="17"/>
      <c r="Q431" s="18">
        <v>0.05</v>
      </c>
      <c r="R431" s="18"/>
      <c r="S431" s="62"/>
      <c r="T431" s="62"/>
      <c r="U431" s="62"/>
      <c r="V431" s="18"/>
      <c r="W431" s="18"/>
      <c r="X431" s="18"/>
      <c r="Y431" s="18"/>
      <c r="Z431" s="18"/>
      <c r="AA431" s="18"/>
    </row>
    <row r="432" spans="1:27" ht="25.5">
      <c r="A432" s="113">
        <v>29</v>
      </c>
      <c r="B432" s="104" t="s">
        <v>1236</v>
      </c>
      <c r="C432" s="17"/>
      <c r="D432" s="16"/>
      <c r="E432" s="17">
        <v>0.15</v>
      </c>
      <c r="F432" s="17"/>
      <c r="G432" s="17"/>
      <c r="H432" s="17"/>
      <c r="I432" s="62"/>
      <c r="J432" s="62"/>
      <c r="K432" s="62"/>
      <c r="L432" s="17"/>
      <c r="M432" s="62"/>
      <c r="N432" s="62"/>
      <c r="O432" s="62"/>
      <c r="P432" s="17">
        <v>0.15</v>
      </c>
      <c r="Q432" s="18">
        <v>0.15</v>
      </c>
      <c r="R432" s="18" t="s">
        <v>607</v>
      </c>
      <c r="S432" s="62"/>
      <c r="T432" s="62"/>
      <c r="U432" s="62"/>
      <c r="V432" s="18"/>
      <c r="W432" s="18"/>
      <c r="X432" s="18"/>
      <c r="Y432" s="18"/>
      <c r="Z432" s="18"/>
      <c r="AA432" s="18"/>
    </row>
    <row r="433" spans="1:27">
      <c r="A433" s="113">
        <v>30</v>
      </c>
      <c r="B433" s="104" t="s">
        <v>1237</v>
      </c>
      <c r="C433" s="17"/>
      <c r="D433" s="16"/>
      <c r="E433" s="17">
        <v>0.2</v>
      </c>
      <c r="F433" s="17"/>
      <c r="G433" s="17"/>
      <c r="H433" s="17"/>
      <c r="I433" s="62"/>
      <c r="J433" s="62"/>
      <c r="K433" s="62"/>
      <c r="L433" s="17"/>
      <c r="M433" s="62"/>
      <c r="N433" s="62"/>
      <c r="O433" s="62"/>
      <c r="P433" s="17">
        <v>0.2</v>
      </c>
      <c r="Q433" s="18">
        <v>0.2</v>
      </c>
      <c r="R433" s="18" t="s">
        <v>607</v>
      </c>
      <c r="S433" s="62"/>
      <c r="T433" s="62"/>
      <c r="U433" s="62"/>
      <c r="V433" s="18"/>
      <c r="W433" s="18"/>
      <c r="X433" s="18"/>
      <c r="Y433" s="18"/>
      <c r="Z433" s="18"/>
      <c r="AA433" s="18"/>
    </row>
    <row r="434" spans="1:27">
      <c r="A434" s="113">
        <v>31</v>
      </c>
      <c r="B434" s="104" t="s">
        <v>1238</v>
      </c>
      <c r="C434" s="17"/>
      <c r="D434" s="16"/>
      <c r="E434" s="17">
        <v>0.25</v>
      </c>
      <c r="F434" s="17"/>
      <c r="G434" s="17"/>
      <c r="H434" s="17"/>
      <c r="I434" s="62"/>
      <c r="J434" s="62"/>
      <c r="K434" s="62"/>
      <c r="L434" s="17"/>
      <c r="M434" s="62"/>
      <c r="N434" s="62"/>
      <c r="O434" s="62"/>
      <c r="P434" s="17">
        <v>0.25</v>
      </c>
      <c r="Q434" s="18">
        <v>0.25</v>
      </c>
      <c r="R434" s="18" t="s">
        <v>607</v>
      </c>
      <c r="S434" s="62"/>
      <c r="T434" s="62"/>
      <c r="U434" s="62"/>
      <c r="V434" s="18"/>
      <c r="W434" s="18"/>
      <c r="X434" s="18"/>
      <c r="Y434" s="18"/>
      <c r="Z434" s="18"/>
      <c r="AA434" s="18"/>
    </row>
    <row r="435" spans="1:27" ht="25.5">
      <c r="A435" s="113">
        <v>32</v>
      </c>
      <c r="B435" s="104" t="s">
        <v>1239</v>
      </c>
      <c r="C435" s="17"/>
      <c r="D435" s="16"/>
      <c r="E435" s="17">
        <v>0.3</v>
      </c>
      <c r="F435" s="17">
        <v>0.3</v>
      </c>
      <c r="G435" s="17">
        <v>0.3</v>
      </c>
      <c r="H435" s="17"/>
      <c r="I435" s="62"/>
      <c r="J435" s="62"/>
      <c r="K435" s="62"/>
      <c r="L435" s="17"/>
      <c r="M435" s="62"/>
      <c r="N435" s="62"/>
      <c r="O435" s="62"/>
      <c r="P435" s="17"/>
      <c r="Q435" s="18">
        <v>0.3</v>
      </c>
      <c r="R435" s="18"/>
      <c r="S435" s="62"/>
      <c r="T435" s="62"/>
      <c r="U435" s="62"/>
      <c r="V435" s="18"/>
      <c r="W435" s="18"/>
      <c r="X435" s="18"/>
      <c r="Y435" s="18"/>
      <c r="Z435" s="18"/>
      <c r="AA435" s="18"/>
    </row>
    <row r="436" spans="1:27" ht="25.5">
      <c r="A436" s="113">
        <v>33</v>
      </c>
      <c r="B436" s="104" t="s">
        <v>1240</v>
      </c>
      <c r="C436" s="17"/>
      <c r="D436" s="16"/>
      <c r="E436" s="17">
        <v>0.35</v>
      </c>
      <c r="F436" s="17">
        <v>0.35</v>
      </c>
      <c r="G436" s="17">
        <v>0.35</v>
      </c>
      <c r="H436" s="17"/>
      <c r="I436" s="62"/>
      <c r="J436" s="62"/>
      <c r="K436" s="62"/>
      <c r="L436" s="17"/>
      <c r="M436" s="62"/>
      <c r="N436" s="62"/>
      <c r="O436" s="62"/>
      <c r="P436" s="17"/>
      <c r="Q436" s="18">
        <v>0.35</v>
      </c>
      <c r="R436" s="18"/>
      <c r="S436" s="62"/>
      <c r="T436" s="62"/>
      <c r="U436" s="62"/>
      <c r="V436" s="18"/>
      <c r="W436" s="18"/>
      <c r="X436" s="18"/>
      <c r="Y436" s="18"/>
      <c r="Z436" s="18"/>
      <c r="AA436" s="18"/>
    </row>
    <row r="437" spans="1:27" ht="25.5">
      <c r="A437" s="113">
        <v>34</v>
      </c>
      <c r="B437" s="104" t="s">
        <v>1241</v>
      </c>
      <c r="C437" s="17"/>
      <c r="D437" s="16"/>
      <c r="E437" s="17">
        <v>0.45</v>
      </c>
      <c r="F437" s="17">
        <v>0.45</v>
      </c>
      <c r="G437" s="17">
        <v>0.45</v>
      </c>
      <c r="H437" s="17"/>
      <c r="I437" s="62"/>
      <c r="J437" s="62"/>
      <c r="K437" s="62"/>
      <c r="L437" s="17"/>
      <c r="M437" s="62"/>
      <c r="N437" s="62"/>
      <c r="O437" s="62"/>
      <c r="P437" s="17"/>
      <c r="Q437" s="18">
        <v>0.45</v>
      </c>
      <c r="R437" s="18"/>
      <c r="S437" s="62"/>
      <c r="T437" s="62"/>
      <c r="U437" s="62"/>
      <c r="V437" s="18"/>
      <c r="W437" s="18"/>
      <c r="X437" s="18"/>
      <c r="Y437" s="18"/>
      <c r="Z437" s="18"/>
      <c r="AA437" s="18"/>
    </row>
    <row r="438" spans="1:27" ht="25.5">
      <c r="A438" s="113">
        <v>35</v>
      </c>
      <c r="B438" s="104" t="s">
        <v>1242</v>
      </c>
      <c r="C438" s="17"/>
      <c r="D438" s="16"/>
      <c r="E438" s="17">
        <v>0.2</v>
      </c>
      <c r="F438" s="17">
        <v>0.2</v>
      </c>
      <c r="G438" s="17">
        <v>0.2</v>
      </c>
      <c r="H438" s="17"/>
      <c r="I438" s="62"/>
      <c r="J438" s="62"/>
      <c r="K438" s="62"/>
      <c r="L438" s="17"/>
      <c r="M438" s="62"/>
      <c r="N438" s="62"/>
      <c r="O438" s="62"/>
      <c r="P438" s="17"/>
      <c r="Q438" s="18">
        <v>0.2</v>
      </c>
      <c r="R438" s="18"/>
      <c r="S438" s="62"/>
      <c r="T438" s="62"/>
      <c r="U438" s="62"/>
      <c r="V438" s="18"/>
      <c r="W438" s="18"/>
      <c r="X438" s="18"/>
      <c r="Y438" s="18"/>
      <c r="Z438" s="18"/>
      <c r="AA438" s="18"/>
    </row>
    <row r="439" spans="1:27" ht="38.25">
      <c r="A439" s="113">
        <v>36</v>
      </c>
      <c r="B439" s="104" t="s">
        <v>1243</v>
      </c>
      <c r="C439" s="17"/>
      <c r="D439" s="16"/>
      <c r="E439" s="17">
        <v>0.45</v>
      </c>
      <c r="F439" s="17">
        <v>0.45</v>
      </c>
      <c r="G439" s="17">
        <v>0.45</v>
      </c>
      <c r="H439" s="17"/>
      <c r="I439" s="62"/>
      <c r="J439" s="62"/>
      <c r="K439" s="62"/>
      <c r="L439" s="17"/>
      <c r="M439" s="62"/>
      <c r="N439" s="62"/>
      <c r="O439" s="62"/>
      <c r="P439" s="17"/>
      <c r="Q439" s="18">
        <v>0.45</v>
      </c>
      <c r="R439" s="18"/>
      <c r="S439" s="62"/>
      <c r="T439" s="62"/>
      <c r="U439" s="62"/>
      <c r="V439" s="18"/>
      <c r="W439" s="18"/>
      <c r="X439" s="18"/>
      <c r="Y439" s="18"/>
      <c r="Z439" s="18"/>
      <c r="AA439" s="18"/>
    </row>
    <row r="440" spans="1:27" ht="38.25">
      <c r="A440" s="113">
        <v>37</v>
      </c>
      <c r="B440" s="104" t="s">
        <v>1244</v>
      </c>
      <c r="C440" s="17"/>
      <c r="D440" s="16"/>
      <c r="E440" s="17">
        <v>0.38</v>
      </c>
      <c r="F440" s="17">
        <v>0.38</v>
      </c>
      <c r="G440" s="17">
        <v>0.38</v>
      </c>
      <c r="H440" s="17"/>
      <c r="I440" s="62"/>
      <c r="J440" s="62"/>
      <c r="K440" s="62"/>
      <c r="L440" s="17"/>
      <c r="M440" s="62"/>
      <c r="N440" s="62"/>
      <c r="O440" s="62"/>
      <c r="P440" s="17"/>
      <c r="Q440" s="18">
        <v>0.38</v>
      </c>
      <c r="R440" s="18"/>
      <c r="S440" s="62"/>
      <c r="T440" s="62"/>
      <c r="U440" s="62"/>
      <c r="V440" s="18"/>
      <c r="W440" s="18"/>
      <c r="X440" s="18"/>
      <c r="Y440" s="18"/>
      <c r="Z440" s="18"/>
      <c r="AA440" s="18"/>
    </row>
    <row r="441" spans="1:27" ht="38.25">
      <c r="A441" s="113">
        <v>38</v>
      </c>
      <c r="B441" s="104" t="s">
        <v>1245</v>
      </c>
      <c r="C441" s="17"/>
      <c r="D441" s="16"/>
      <c r="E441" s="17">
        <v>0.1</v>
      </c>
      <c r="F441" s="17">
        <v>0.1</v>
      </c>
      <c r="G441" s="17">
        <v>0.1</v>
      </c>
      <c r="H441" s="17"/>
      <c r="I441" s="62"/>
      <c r="J441" s="62"/>
      <c r="K441" s="62"/>
      <c r="L441" s="17"/>
      <c r="M441" s="62"/>
      <c r="N441" s="62"/>
      <c r="O441" s="62"/>
      <c r="P441" s="17"/>
      <c r="Q441" s="18">
        <v>0.1</v>
      </c>
      <c r="R441" s="18"/>
      <c r="S441" s="62"/>
      <c r="T441" s="62"/>
      <c r="U441" s="62"/>
      <c r="V441" s="18"/>
      <c r="W441" s="18"/>
      <c r="X441" s="18"/>
      <c r="Y441" s="18"/>
      <c r="Z441" s="18"/>
      <c r="AA441" s="18"/>
    </row>
    <row r="442" spans="1:27" ht="25.5">
      <c r="A442" s="113">
        <v>39</v>
      </c>
      <c r="B442" s="104" t="s">
        <v>1246</v>
      </c>
      <c r="C442" s="17"/>
      <c r="D442" s="16"/>
      <c r="E442" s="17">
        <v>0.22</v>
      </c>
      <c r="F442" s="17">
        <v>0.22</v>
      </c>
      <c r="G442" s="17">
        <v>0.22</v>
      </c>
      <c r="H442" s="17"/>
      <c r="I442" s="62"/>
      <c r="J442" s="62"/>
      <c r="K442" s="62"/>
      <c r="L442" s="17"/>
      <c r="M442" s="62"/>
      <c r="N442" s="62"/>
      <c r="O442" s="62"/>
      <c r="P442" s="17"/>
      <c r="Q442" s="18">
        <v>0.22</v>
      </c>
      <c r="R442" s="18"/>
      <c r="S442" s="62"/>
      <c r="T442" s="62"/>
      <c r="U442" s="62"/>
      <c r="V442" s="18"/>
      <c r="W442" s="18"/>
      <c r="X442" s="18"/>
      <c r="Y442" s="18"/>
      <c r="Z442" s="18"/>
      <c r="AA442" s="18"/>
    </row>
    <row r="443" spans="1:27" ht="51">
      <c r="A443" s="113">
        <v>40</v>
      </c>
      <c r="B443" s="104" t="s">
        <v>1247</v>
      </c>
      <c r="C443" s="17"/>
      <c r="D443" s="16"/>
      <c r="E443" s="17">
        <v>0.15</v>
      </c>
      <c r="F443" s="17">
        <v>0.15</v>
      </c>
      <c r="G443" s="17">
        <v>0.15</v>
      </c>
      <c r="H443" s="17"/>
      <c r="I443" s="62"/>
      <c r="J443" s="62"/>
      <c r="K443" s="62"/>
      <c r="L443" s="17"/>
      <c r="M443" s="62"/>
      <c r="N443" s="62"/>
      <c r="O443" s="62"/>
      <c r="P443" s="17"/>
      <c r="Q443" s="18">
        <v>0.15</v>
      </c>
      <c r="R443" s="18"/>
      <c r="S443" s="62"/>
      <c r="T443" s="62"/>
      <c r="U443" s="62"/>
      <c r="V443" s="18"/>
      <c r="W443" s="18"/>
      <c r="X443" s="18"/>
      <c r="Y443" s="18"/>
      <c r="Z443" s="18"/>
      <c r="AA443" s="18"/>
    </row>
    <row r="444" spans="1:27">
      <c r="A444" s="113">
        <v>41</v>
      </c>
      <c r="B444" s="104" t="s">
        <v>1248</v>
      </c>
      <c r="C444" s="17"/>
      <c r="D444" s="16"/>
      <c r="E444" s="17">
        <v>0.15</v>
      </c>
      <c r="F444" s="17">
        <v>0.15</v>
      </c>
      <c r="G444" s="17">
        <v>0.15</v>
      </c>
      <c r="H444" s="17"/>
      <c r="I444" s="62"/>
      <c r="J444" s="62"/>
      <c r="K444" s="62"/>
      <c r="L444" s="17"/>
      <c r="M444" s="62"/>
      <c r="N444" s="62"/>
      <c r="O444" s="62"/>
      <c r="P444" s="17"/>
      <c r="Q444" s="18">
        <v>0.15</v>
      </c>
      <c r="R444" s="18"/>
      <c r="S444" s="62"/>
      <c r="T444" s="62"/>
      <c r="U444" s="62"/>
      <c r="V444" s="18"/>
      <c r="W444" s="18"/>
      <c r="X444" s="18"/>
      <c r="Y444" s="18"/>
      <c r="Z444" s="18"/>
      <c r="AA444" s="18"/>
    </row>
    <row r="445" spans="1:27" ht="25.5">
      <c r="A445" s="113">
        <v>42</v>
      </c>
      <c r="B445" s="104" t="s">
        <v>1249</v>
      </c>
      <c r="C445" s="17"/>
      <c r="D445" s="16"/>
      <c r="E445" s="17">
        <v>0.12</v>
      </c>
      <c r="F445" s="17">
        <v>0.12</v>
      </c>
      <c r="G445" s="17">
        <v>0.12</v>
      </c>
      <c r="H445" s="17"/>
      <c r="I445" s="62"/>
      <c r="J445" s="62"/>
      <c r="K445" s="62"/>
      <c r="L445" s="17"/>
      <c r="M445" s="62"/>
      <c r="N445" s="62"/>
      <c r="O445" s="62"/>
      <c r="P445" s="17"/>
      <c r="Q445" s="18">
        <v>0.12</v>
      </c>
      <c r="R445" s="18"/>
      <c r="S445" s="62"/>
      <c r="T445" s="62"/>
      <c r="U445" s="62"/>
      <c r="V445" s="18"/>
      <c r="W445" s="18"/>
      <c r="X445" s="18"/>
      <c r="Y445" s="18"/>
      <c r="Z445" s="18"/>
      <c r="AA445" s="18"/>
    </row>
    <row r="446" spans="1:27" ht="25.5">
      <c r="A446" s="113">
        <v>43</v>
      </c>
      <c r="B446" s="104" t="s">
        <v>1250</v>
      </c>
      <c r="C446" s="17"/>
      <c r="D446" s="16"/>
      <c r="E446" s="17">
        <v>0.2</v>
      </c>
      <c r="F446" s="17">
        <v>0.2</v>
      </c>
      <c r="G446" s="17">
        <v>0.2</v>
      </c>
      <c r="H446" s="17"/>
      <c r="I446" s="62"/>
      <c r="J446" s="62"/>
      <c r="K446" s="62"/>
      <c r="L446" s="17"/>
      <c r="M446" s="62"/>
      <c r="N446" s="62"/>
      <c r="O446" s="62"/>
      <c r="P446" s="17"/>
      <c r="Q446" s="18">
        <v>0.2</v>
      </c>
      <c r="R446" s="18"/>
      <c r="S446" s="62"/>
      <c r="T446" s="62"/>
      <c r="U446" s="62"/>
      <c r="V446" s="18"/>
      <c r="W446" s="18"/>
      <c r="X446" s="18"/>
      <c r="Y446" s="18"/>
      <c r="Z446" s="18"/>
      <c r="AA446" s="18"/>
    </row>
    <row r="447" spans="1:27">
      <c r="A447" s="113">
        <v>44</v>
      </c>
      <c r="B447" s="104" t="s">
        <v>1251</v>
      </c>
      <c r="C447" s="17"/>
      <c r="D447" s="16"/>
      <c r="E447" s="17">
        <v>3.65</v>
      </c>
      <c r="F447" s="17">
        <v>3.65</v>
      </c>
      <c r="G447" s="17">
        <v>3.65</v>
      </c>
      <c r="H447" s="17"/>
      <c r="I447" s="62"/>
      <c r="J447" s="62"/>
      <c r="K447" s="62"/>
      <c r="L447" s="17"/>
      <c r="M447" s="62"/>
      <c r="N447" s="62"/>
      <c r="O447" s="62"/>
      <c r="P447" s="17"/>
      <c r="Q447" s="18">
        <v>3.65</v>
      </c>
      <c r="R447" s="18"/>
      <c r="S447" s="62"/>
      <c r="T447" s="62"/>
      <c r="U447" s="62"/>
      <c r="V447" s="18"/>
      <c r="W447" s="18"/>
      <c r="X447" s="18"/>
      <c r="Y447" s="18"/>
      <c r="Z447" s="18"/>
      <c r="AA447" s="18"/>
    </row>
    <row r="448" spans="1:27">
      <c r="A448" s="113">
        <v>45</v>
      </c>
      <c r="B448" s="104" t="s">
        <v>1252</v>
      </c>
      <c r="C448" s="17"/>
      <c r="D448" s="16"/>
      <c r="E448" s="17">
        <v>2.25</v>
      </c>
      <c r="F448" s="17">
        <v>2.25</v>
      </c>
      <c r="G448" s="17">
        <v>2.25</v>
      </c>
      <c r="H448" s="17"/>
      <c r="I448" s="62"/>
      <c r="J448" s="62"/>
      <c r="K448" s="62"/>
      <c r="L448" s="17"/>
      <c r="M448" s="62"/>
      <c r="N448" s="62"/>
      <c r="O448" s="62"/>
      <c r="P448" s="17"/>
      <c r="Q448" s="18">
        <v>2.25</v>
      </c>
      <c r="R448" s="18"/>
      <c r="S448" s="62"/>
      <c r="T448" s="62"/>
      <c r="U448" s="62"/>
      <c r="V448" s="18"/>
      <c r="W448" s="18"/>
      <c r="X448" s="18"/>
      <c r="Y448" s="18"/>
      <c r="Z448" s="18"/>
      <c r="AA448" s="18"/>
    </row>
    <row r="449" spans="1:27">
      <c r="A449" s="113">
        <v>46</v>
      </c>
      <c r="B449" s="104" t="s">
        <v>1253</v>
      </c>
      <c r="C449" s="17"/>
      <c r="D449" s="16"/>
      <c r="E449" s="17">
        <v>2.1539999999999999</v>
      </c>
      <c r="F449" s="17">
        <v>2.1539999999999999</v>
      </c>
      <c r="G449" s="17">
        <v>2.1539999999999999</v>
      </c>
      <c r="H449" s="17"/>
      <c r="I449" s="62"/>
      <c r="J449" s="62"/>
      <c r="K449" s="62"/>
      <c r="L449" s="17"/>
      <c r="M449" s="62"/>
      <c r="N449" s="62"/>
      <c r="O449" s="62"/>
      <c r="P449" s="17"/>
      <c r="Q449" s="18"/>
      <c r="R449" s="18"/>
      <c r="S449" s="62"/>
      <c r="T449" s="62"/>
      <c r="U449" s="62"/>
      <c r="V449" s="18"/>
      <c r="W449" s="18"/>
      <c r="X449" s="18"/>
      <c r="Y449" s="18"/>
      <c r="Z449" s="18"/>
      <c r="AA449" s="18"/>
    </row>
    <row r="450" spans="1:27" ht="25.5">
      <c r="A450" s="113">
        <v>47</v>
      </c>
      <c r="B450" s="104" t="s">
        <v>1254</v>
      </c>
      <c r="C450" s="17"/>
      <c r="D450" s="16"/>
      <c r="E450" s="17">
        <v>1.6</v>
      </c>
      <c r="F450" s="17">
        <v>1.6</v>
      </c>
      <c r="G450" s="17">
        <v>1.6</v>
      </c>
      <c r="H450" s="17"/>
      <c r="I450" s="62"/>
      <c r="J450" s="62"/>
      <c r="K450" s="62"/>
      <c r="L450" s="17"/>
      <c r="M450" s="62"/>
      <c r="N450" s="62"/>
      <c r="O450" s="62"/>
      <c r="P450" s="17"/>
      <c r="Q450" s="18">
        <v>1.6</v>
      </c>
      <c r="R450" s="18"/>
      <c r="S450" s="62"/>
      <c r="T450" s="62"/>
      <c r="U450" s="62"/>
      <c r="V450" s="18"/>
      <c r="W450" s="18"/>
      <c r="X450" s="18"/>
      <c r="Y450" s="18"/>
      <c r="Z450" s="18"/>
      <c r="AA450" s="18"/>
    </row>
    <row r="451" spans="1:27" ht="25.5">
      <c r="A451" s="113">
        <v>48</v>
      </c>
      <c r="B451" s="104" t="s">
        <v>1255</v>
      </c>
      <c r="C451" s="17"/>
      <c r="D451" s="16"/>
      <c r="E451" s="17">
        <v>1.25</v>
      </c>
      <c r="F451" s="17">
        <v>1.25</v>
      </c>
      <c r="G451" s="17">
        <v>1.25</v>
      </c>
      <c r="H451" s="17"/>
      <c r="I451" s="62"/>
      <c r="J451" s="62"/>
      <c r="K451" s="62"/>
      <c r="L451" s="17"/>
      <c r="M451" s="62"/>
      <c r="N451" s="62"/>
      <c r="O451" s="62"/>
      <c r="P451" s="17"/>
      <c r="Q451" s="18">
        <v>1.25</v>
      </c>
      <c r="R451" s="18"/>
      <c r="S451" s="62"/>
      <c r="T451" s="62"/>
      <c r="U451" s="62"/>
      <c r="V451" s="18"/>
      <c r="W451" s="18"/>
      <c r="X451" s="18"/>
      <c r="Y451" s="18"/>
      <c r="Z451" s="18"/>
      <c r="AA451" s="18"/>
    </row>
    <row r="452" spans="1:27">
      <c r="A452" s="113">
        <v>49</v>
      </c>
      <c r="B452" s="104" t="s">
        <v>1256</v>
      </c>
      <c r="C452" s="17"/>
      <c r="D452" s="16"/>
      <c r="E452" s="17">
        <v>2.2999999999999998</v>
      </c>
      <c r="F452" s="17">
        <v>2.2999999999999998</v>
      </c>
      <c r="G452" s="17">
        <v>2.2999999999999998</v>
      </c>
      <c r="H452" s="17"/>
      <c r="I452" s="62"/>
      <c r="J452" s="62"/>
      <c r="K452" s="62"/>
      <c r="L452" s="17"/>
      <c r="M452" s="62"/>
      <c r="N452" s="62"/>
      <c r="O452" s="62"/>
      <c r="P452" s="17"/>
      <c r="Q452" s="18"/>
      <c r="R452" s="18"/>
      <c r="S452" s="62"/>
      <c r="T452" s="62"/>
      <c r="U452" s="62"/>
      <c r="V452" s="18"/>
      <c r="W452" s="18"/>
      <c r="X452" s="18"/>
      <c r="Y452" s="18"/>
      <c r="Z452" s="18"/>
      <c r="AA452" s="18"/>
    </row>
    <row r="453" spans="1:27">
      <c r="A453" s="113">
        <v>50</v>
      </c>
      <c r="B453" s="104" t="s">
        <v>1257</v>
      </c>
      <c r="C453" s="17"/>
      <c r="D453" s="16"/>
      <c r="E453" s="17">
        <v>0.4</v>
      </c>
      <c r="F453" s="17"/>
      <c r="G453" s="17"/>
      <c r="H453" s="17"/>
      <c r="I453" s="62"/>
      <c r="J453" s="62"/>
      <c r="K453" s="62"/>
      <c r="L453" s="17"/>
      <c r="M453" s="62"/>
      <c r="N453" s="62"/>
      <c r="O453" s="62"/>
      <c r="P453" s="17">
        <v>0.4</v>
      </c>
      <c r="Q453" s="18">
        <v>0.4</v>
      </c>
      <c r="R453" s="18" t="s">
        <v>607</v>
      </c>
      <c r="S453" s="62"/>
      <c r="T453" s="62"/>
      <c r="U453" s="62"/>
      <c r="V453" s="18"/>
      <c r="W453" s="18"/>
      <c r="X453" s="18"/>
      <c r="Y453" s="18"/>
      <c r="Z453" s="18"/>
      <c r="AA453" s="18"/>
    </row>
    <row r="454" spans="1:27">
      <c r="A454" s="113">
        <v>51</v>
      </c>
      <c r="B454" s="104" t="s">
        <v>1258</v>
      </c>
      <c r="C454" s="17"/>
      <c r="D454" s="16"/>
      <c r="E454" s="17">
        <v>0.7</v>
      </c>
      <c r="F454" s="17"/>
      <c r="G454" s="17"/>
      <c r="H454" s="17"/>
      <c r="I454" s="62"/>
      <c r="J454" s="62"/>
      <c r="K454" s="62"/>
      <c r="L454" s="17"/>
      <c r="M454" s="62"/>
      <c r="N454" s="62"/>
      <c r="O454" s="62"/>
      <c r="P454" s="17">
        <v>0.7</v>
      </c>
      <c r="Q454" s="18">
        <v>0.7</v>
      </c>
      <c r="R454" s="18" t="s">
        <v>607</v>
      </c>
      <c r="S454" s="62"/>
      <c r="T454" s="62"/>
      <c r="U454" s="62"/>
      <c r="V454" s="18"/>
      <c r="W454" s="18"/>
      <c r="X454" s="18"/>
      <c r="Y454" s="18"/>
      <c r="Z454" s="18"/>
      <c r="AA454" s="18"/>
    </row>
    <row r="455" spans="1:27">
      <c r="A455" s="113">
        <v>52</v>
      </c>
      <c r="B455" s="104" t="s">
        <v>1259</v>
      </c>
      <c r="C455" s="17"/>
      <c r="D455" s="16"/>
      <c r="E455" s="17">
        <v>0.25</v>
      </c>
      <c r="F455" s="17">
        <v>0.25</v>
      </c>
      <c r="G455" s="17">
        <v>0.25</v>
      </c>
      <c r="H455" s="17"/>
      <c r="I455" s="62"/>
      <c r="J455" s="62"/>
      <c r="K455" s="62"/>
      <c r="L455" s="17"/>
      <c r="M455" s="62"/>
      <c r="N455" s="62"/>
      <c r="O455" s="62"/>
      <c r="P455" s="17"/>
      <c r="Q455" s="18">
        <v>0.25</v>
      </c>
      <c r="R455" s="18"/>
      <c r="S455" s="62"/>
      <c r="T455" s="62"/>
      <c r="U455" s="62"/>
      <c r="V455" s="18"/>
      <c r="W455" s="18"/>
      <c r="X455" s="18"/>
      <c r="Y455" s="18"/>
      <c r="Z455" s="18"/>
      <c r="AA455" s="18"/>
    </row>
    <row r="456" spans="1:27" ht="25.5">
      <c r="A456" s="113">
        <v>53</v>
      </c>
      <c r="B456" s="104" t="s">
        <v>1260</v>
      </c>
      <c r="C456" s="17"/>
      <c r="D456" s="16"/>
      <c r="E456" s="20">
        <v>0.7</v>
      </c>
      <c r="F456" s="20">
        <v>0.7</v>
      </c>
      <c r="G456" s="20">
        <v>0.35</v>
      </c>
      <c r="H456" s="20"/>
      <c r="I456" s="62"/>
      <c r="J456" s="62"/>
      <c r="K456" s="62"/>
      <c r="L456" s="20">
        <v>0.35</v>
      </c>
      <c r="M456" s="62"/>
      <c r="N456" s="62"/>
      <c r="O456" s="62"/>
      <c r="P456" s="20"/>
      <c r="Q456" s="2231">
        <v>0.7</v>
      </c>
      <c r="R456" s="18"/>
      <c r="S456" s="62"/>
      <c r="T456" s="62"/>
      <c r="U456" s="62"/>
      <c r="V456" s="18"/>
      <c r="W456" s="18"/>
      <c r="X456" s="18"/>
      <c r="Y456" s="18"/>
      <c r="Z456" s="18"/>
      <c r="AA456" s="18"/>
    </row>
    <row r="457" spans="1:27">
      <c r="A457" s="113">
        <v>54</v>
      </c>
      <c r="B457" s="104" t="s">
        <v>1261</v>
      </c>
      <c r="C457" s="17"/>
      <c r="D457" s="16"/>
      <c r="E457" s="17">
        <v>0.75</v>
      </c>
      <c r="F457" s="17">
        <v>0.75</v>
      </c>
      <c r="G457" s="17">
        <v>0.75</v>
      </c>
      <c r="H457" s="17"/>
      <c r="I457" s="62"/>
      <c r="J457" s="62"/>
      <c r="K457" s="62"/>
      <c r="L457" s="17"/>
      <c r="M457" s="62"/>
      <c r="N457" s="62"/>
      <c r="O457" s="62"/>
      <c r="P457" s="17"/>
      <c r="Q457" s="18">
        <v>0.75</v>
      </c>
      <c r="R457" s="18"/>
      <c r="S457" s="62"/>
      <c r="T457" s="62"/>
      <c r="U457" s="62"/>
      <c r="V457" s="18"/>
      <c r="W457" s="18"/>
      <c r="X457" s="18"/>
      <c r="Y457" s="18"/>
      <c r="Z457" s="18"/>
      <c r="AA457" s="18"/>
    </row>
    <row r="458" spans="1:27">
      <c r="A458" s="113">
        <v>55</v>
      </c>
      <c r="B458" s="104" t="s">
        <v>1262</v>
      </c>
      <c r="C458" s="17"/>
      <c r="D458" s="16"/>
      <c r="E458" s="17">
        <v>0.65</v>
      </c>
      <c r="F458" s="17">
        <v>0.65</v>
      </c>
      <c r="G458" s="17">
        <v>0.65</v>
      </c>
      <c r="H458" s="17"/>
      <c r="I458" s="62"/>
      <c r="J458" s="62"/>
      <c r="K458" s="62"/>
      <c r="L458" s="17"/>
      <c r="M458" s="62"/>
      <c r="N458" s="62"/>
      <c r="O458" s="62"/>
      <c r="P458" s="17"/>
      <c r="Q458" s="18">
        <v>0.65</v>
      </c>
      <c r="R458" s="18"/>
      <c r="S458" s="62"/>
      <c r="T458" s="62"/>
      <c r="U458" s="62"/>
      <c r="V458" s="18"/>
      <c r="W458" s="18"/>
      <c r="X458" s="18"/>
      <c r="Y458" s="18"/>
      <c r="Z458" s="18"/>
      <c r="AA458" s="18"/>
    </row>
    <row r="459" spans="1:27" ht="51">
      <c r="A459" s="113">
        <v>56</v>
      </c>
      <c r="B459" s="104" t="s">
        <v>1263</v>
      </c>
      <c r="C459" s="17"/>
      <c r="D459" s="16"/>
      <c r="E459" s="17">
        <v>1.04</v>
      </c>
      <c r="F459" s="17">
        <v>1.04</v>
      </c>
      <c r="G459" s="17">
        <v>0.64</v>
      </c>
      <c r="H459" s="17"/>
      <c r="I459" s="62"/>
      <c r="J459" s="62"/>
      <c r="K459" s="62"/>
      <c r="L459" s="17">
        <v>0.4</v>
      </c>
      <c r="M459" s="62"/>
      <c r="N459" s="62"/>
      <c r="O459" s="62"/>
      <c r="P459" s="17"/>
      <c r="Q459" s="18">
        <v>1.04</v>
      </c>
      <c r="R459" s="18" t="s">
        <v>607</v>
      </c>
      <c r="S459" s="62"/>
      <c r="T459" s="62"/>
      <c r="U459" s="62"/>
      <c r="V459" s="18"/>
      <c r="W459" s="18"/>
      <c r="X459" s="18"/>
      <c r="Y459" s="18"/>
      <c r="Z459" s="18"/>
      <c r="AA459" s="18"/>
    </row>
    <row r="460" spans="1:27">
      <c r="A460" s="113">
        <v>57</v>
      </c>
      <c r="B460" s="104" t="s">
        <v>1264</v>
      </c>
      <c r="C460" s="17"/>
      <c r="D460" s="16"/>
      <c r="E460" s="17">
        <v>2</v>
      </c>
      <c r="F460" s="17">
        <v>2</v>
      </c>
      <c r="G460" s="17">
        <v>2</v>
      </c>
      <c r="H460" s="17"/>
      <c r="I460" s="62"/>
      <c r="J460" s="62"/>
      <c r="K460" s="62"/>
      <c r="L460" s="17"/>
      <c r="M460" s="62"/>
      <c r="N460" s="62"/>
      <c r="O460" s="62"/>
      <c r="P460" s="17"/>
      <c r="Q460" s="18">
        <v>2</v>
      </c>
      <c r="R460" s="18"/>
      <c r="S460" s="62"/>
      <c r="T460" s="62"/>
      <c r="U460" s="62"/>
      <c r="V460" s="18"/>
      <c r="W460" s="18"/>
      <c r="X460" s="18"/>
      <c r="Y460" s="18"/>
      <c r="Z460" s="18"/>
      <c r="AA460" s="18"/>
    </row>
    <row r="461" spans="1:27">
      <c r="A461" s="113">
        <v>58</v>
      </c>
      <c r="B461" s="104" t="s">
        <v>1265</v>
      </c>
      <c r="C461" s="17"/>
      <c r="D461" s="16"/>
      <c r="E461" s="17">
        <v>1.2</v>
      </c>
      <c r="F461" s="17">
        <v>1.2</v>
      </c>
      <c r="G461" s="17">
        <v>1.2</v>
      </c>
      <c r="H461" s="17"/>
      <c r="I461" s="62"/>
      <c r="J461" s="62"/>
      <c r="K461" s="62"/>
      <c r="L461" s="17"/>
      <c r="M461" s="62"/>
      <c r="N461" s="62"/>
      <c r="O461" s="62"/>
      <c r="P461" s="17"/>
      <c r="Q461" s="18">
        <v>1.2</v>
      </c>
      <c r="R461" s="18"/>
      <c r="S461" s="62"/>
      <c r="T461" s="62"/>
      <c r="U461" s="62"/>
      <c r="V461" s="18"/>
      <c r="W461" s="18"/>
      <c r="X461" s="18"/>
      <c r="Y461" s="18"/>
      <c r="Z461" s="18"/>
      <c r="AA461" s="18"/>
    </row>
    <row r="462" spans="1:27" ht="38.25">
      <c r="A462" s="113">
        <v>59</v>
      </c>
      <c r="B462" s="104" t="s">
        <v>1266</v>
      </c>
      <c r="C462" s="17"/>
      <c r="D462" s="16"/>
      <c r="E462" s="20">
        <v>1.7</v>
      </c>
      <c r="F462" s="20">
        <v>1.7</v>
      </c>
      <c r="G462" s="20">
        <v>0.7</v>
      </c>
      <c r="H462" s="20"/>
      <c r="I462" s="62"/>
      <c r="J462" s="62"/>
      <c r="K462" s="62"/>
      <c r="L462" s="20">
        <v>1</v>
      </c>
      <c r="M462" s="62"/>
      <c r="N462" s="62"/>
      <c r="O462" s="62"/>
      <c r="P462" s="20"/>
      <c r="Q462" s="2231">
        <v>1.7</v>
      </c>
      <c r="R462" s="18"/>
      <c r="S462" s="62"/>
      <c r="T462" s="62"/>
      <c r="U462" s="62"/>
      <c r="V462" s="18"/>
      <c r="W462" s="18"/>
      <c r="X462" s="18"/>
      <c r="Y462" s="18"/>
      <c r="Z462" s="18"/>
      <c r="AA462" s="18"/>
    </row>
    <row r="463" spans="1:27">
      <c r="A463" s="113">
        <v>60</v>
      </c>
      <c r="B463" s="104" t="s">
        <v>1267</v>
      </c>
      <c r="C463" s="17"/>
      <c r="D463" s="16"/>
      <c r="E463" s="17">
        <v>1.65</v>
      </c>
      <c r="F463" s="17">
        <v>1.65</v>
      </c>
      <c r="G463" s="17">
        <v>1.65</v>
      </c>
      <c r="H463" s="17"/>
      <c r="I463" s="62"/>
      <c r="J463" s="62"/>
      <c r="K463" s="62"/>
      <c r="L463" s="17"/>
      <c r="M463" s="62"/>
      <c r="N463" s="62"/>
      <c r="O463" s="62"/>
      <c r="P463" s="17"/>
      <c r="Q463" s="18">
        <v>1.65</v>
      </c>
      <c r="R463" s="18"/>
      <c r="S463" s="62"/>
      <c r="T463" s="62"/>
      <c r="U463" s="62"/>
      <c r="V463" s="18"/>
      <c r="W463" s="18"/>
      <c r="X463" s="18"/>
      <c r="Y463" s="18"/>
      <c r="Z463" s="18"/>
      <c r="AA463" s="18"/>
    </row>
    <row r="464" spans="1:27" ht="38.25">
      <c r="A464" s="113">
        <v>61</v>
      </c>
      <c r="B464" s="104" t="s">
        <v>1268</v>
      </c>
      <c r="C464" s="17"/>
      <c r="D464" s="16"/>
      <c r="E464" s="17">
        <v>1.5</v>
      </c>
      <c r="F464" s="17">
        <v>1.5</v>
      </c>
      <c r="G464" s="17">
        <v>0.65</v>
      </c>
      <c r="H464" s="17"/>
      <c r="I464" s="62"/>
      <c r="J464" s="62"/>
      <c r="K464" s="62"/>
      <c r="L464" s="17">
        <v>0.85</v>
      </c>
      <c r="M464" s="62"/>
      <c r="N464" s="62"/>
      <c r="O464" s="62"/>
      <c r="P464" s="17"/>
      <c r="Q464" s="18"/>
      <c r="R464" s="18"/>
      <c r="S464" s="62"/>
      <c r="T464" s="62"/>
      <c r="U464" s="62"/>
      <c r="V464" s="18"/>
      <c r="W464" s="18"/>
      <c r="X464" s="18"/>
      <c r="Y464" s="18"/>
      <c r="Z464" s="18"/>
      <c r="AA464" s="18"/>
    </row>
    <row r="465" spans="1:27" ht="38.25">
      <c r="A465" s="113">
        <v>62</v>
      </c>
      <c r="B465" s="104" t="s">
        <v>1269</v>
      </c>
      <c r="C465" s="17"/>
      <c r="D465" s="16"/>
      <c r="E465" s="20">
        <v>0.4</v>
      </c>
      <c r="F465" s="20">
        <v>0.4</v>
      </c>
      <c r="G465" s="20">
        <v>0.2</v>
      </c>
      <c r="H465" s="20"/>
      <c r="I465" s="62"/>
      <c r="J465" s="62"/>
      <c r="K465" s="62"/>
      <c r="L465" s="20">
        <v>0.2</v>
      </c>
      <c r="M465" s="62"/>
      <c r="N465" s="62"/>
      <c r="O465" s="62"/>
      <c r="P465" s="21"/>
      <c r="Q465" s="2232"/>
      <c r="R465" s="18"/>
      <c r="S465" s="62"/>
      <c r="T465" s="62"/>
      <c r="U465" s="62"/>
      <c r="V465" s="18"/>
      <c r="W465" s="18"/>
      <c r="X465" s="18"/>
      <c r="Y465" s="18"/>
      <c r="Z465" s="18"/>
      <c r="AA465" s="18"/>
    </row>
    <row r="466" spans="1:27">
      <c r="A466" s="113">
        <v>63</v>
      </c>
      <c r="B466" s="104" t="s">
        <v>1270</v>
      </c>
      <c r="C466" s="17"/>
      <c r="D466" s="16"/>
      <c r="E466" s="17">
        <v>0.1</v>
      </c>
      <c r="F466" s="17">
        <v>0.1</v>
      </c>
      <c r="G466" s="17">
        <v>0.1</v>
      </c>
      <c r="H466" s="17"/>
      <c r="I466" s="62"/>
      <c r="J466" s="62"/>
      <c r="K466" s="62"/>
      <c r="L466" s="17"/>
      <c r="M466" s="62"/>
      <c r="N466" s="62"/>
      <c r="O466" s="62"/>
      <c r="P466" s="17"/>
      <c r="Q466" s="18"/>
      <c r="R466" s="18"/>
      <c r="S466" s="62"/>
      <c r="T466" s="62"/>
      <c r="U466" s="62"/>
      <c r="V466" s="18"/>
      <c r="W466" s="18"/>
      <c r="X466" s="18"/>
      <c r="Y466" s="18"/>
      <c r="Z466" s="18"/>
      <c r="AA466" s="18"/>
    </row>
    <row r="467" spans="1:27" ht="25.5">
      <c r="A467" s="113">
        <v>64</v>
      </c>
      <c r="B467" s="104" t="s">
        <v>1271</v>
      </c>
      <c r="C467" s="17"/>
      <c r="D467" s="16"/>
      <c r="E467" s="17">
        <v>0.85</v>
      </c>
      <c r="F467" s="17"/>
      <c r="G467" s="17"/>
      <c r="H467" s="17"/>
      <c r="I467" s="62"/>
      <c r="J467" s="62"/>
      <c r="K467" s="62"/>
      <c r="L467" s="17"/>
      <c r="M467" s="62"/>
      <c r="N467" s="62"/>
      <c r="O467" s="62"/>
      <c r="P467" s="17">
        <v>0.85</v>
      </c>
      <c r="Q467" s="18">
        <v>0.85</v>
      </c>
      <c r="R467" s="18" t="s">
        <v>607</v>
      </c>
      <c r="S467" s="62"/>
      <c r="T467" s="62"/>
      <c r="U467" s="62"/>
      <c r="V467" s="18"/>
      <c r="W467" s="18"/>
      <c r="X467" s="18"/>
      <c r="Y467" s="18"/>
      <c r="Z467" s="18"/>
      <c r="AA467" s="18"/>
    </row>
    <row r="468" spans="1:27">
      <c r="A468" s="113">
        <v>65</v>
      </c>
      <c r="B468" s="104" t="s">
        <v>1272</v>
      </c>
      <c r="C468" s="17"/>
      <c r="D468" s="16"/>
      <c r="E468" s="17">
        <v>0.35</v>
      </c>
      <c r="F468" s="17">
        <v>0.35</v>
      </c>
      <c r="G468" s="17">
        <v>0.35</v>
      </c>
      <c r="H468" s="17"/>
      <c r="I468" s="62"/>
      <c r="J468" s="62"/>
      <c r="K468" s="62"/>
      <c r="L468" s="17"/>
      <c r="M468" s="62"/>
      <c r="N468" s="62"/>
      <c r="O468" s="62"/>
      <c r="P468" s="17"/>
      <c r="Q468" s="18">
        <v>0.35</v>
      </c>
      <c r="R468" s="18"/>
      <c r="S468" s="62"/>
      <c r="T468" s="62"/>
      <c r="U468" s="62"/>
      <c r="V468" s="18"/>
      <c r="W468" s="18"/>
      <c r="X468" s="18"/>
      <c r="Y468" s="18"/>
      <c r="Z468" s="18"/>
      <c r="AA468" s="18"/>
    </row>
    <row r="469" spans="1:27" ht="25.5">
      <c r="A469" s="113">
        <v>66</v>
      </c>
      <c r="B469" s="104" t="s">
        <v>1273</v>
      </c>
      <c r="C469" s="17"/>
      <c r="D469" s="16"/>
      <c r="E469" s="17">
        <v>0.25</v>
      </c>
      <c r="F469" s="17">
        <v>0.25</v>
      </c>
      <c r="G469" s="17">
        <v>0.25</v>
      </c>
      <c r="H469" s="17"/>
      <c r="I469" s="62"/>
      <c r="J469" s="62"/>
      <c r="K469" s="62"/>
      <c r="L469" s="17"/>
      <c r="M469" s="62"/>
      <c r="N469" s="62"/>
      <c r="O469" s="62"/>
      <c r="P469" s="17"/>
      <c r="Q469" s="18">
        <v>0.25</v>
      </c>
      <c r="R469" s="18"/>
      <c r="S469" s="62"/>
      <c r="T469" s="62"/>
      <c r="U469" s="62"/>
      <c r="V469" s="18"/>
      <c r="W469" s="18"/>
      <c r="X469" s="18"/>
      <c r="Y469" s="18"/>
      <c r="Z469" s="18"/>
      <c r="AA469" s="18"/>
    </row>
    <row r="470" spans="1:27">
      <c r="A470" s="113">
        <v>67</v>
      </c>
      <c r="B470" s="104" t="s">
        <v>1274</v>
      </c>
      <c r="C470" s="17"/>
      <c r="D470" s="16"/>
      <c r="E470" s="17">
        <v>0.4</v>
      </c>
      <c r="F470" s="17"/>
      <c r="G470" s="17"/>
      <c r="H470" s="17"/>
      <c r="I470" s="62"/>
      <c r="J470" s="62"/>
      <c r="K470" s="62"/>
      <c r="L470" s="17"/>
      <c r="M470" s="62"/>
      <c r="N470" s="62"/>
      <c r="O470" s="62"/>
      <c r="P470" s="17">
        <v>0.4</v>
      </c>
      <c r="Q470" s="18">
        <v>0.4</v>
      </c>
      <c r="R470" s="18" t="s">
        <v>607</v>
      </c>
      <c r="S470" s="62"/>
      <c r="T470" s="62"/>
      <c r="U470" s="62"/>
      <c r="V470" s="18"/>
      <c r="W470" s="18"/>
      <c r="X470" s="18"/>
      <c r="Y470" s="18"/>
      <c r="Z470" s="18"/>
      <c r="AA470" s="18"/>
    </row>
    <row r="471" spans="1:27">
      <c r="A471" s="113">
        <v>68</v>
      </c>
      <c r="B471" s="104" t="s">
        <v>1275</v>
      </c>
      <c r="C471" s="17"/>
      <c r="D471" s="16"/>
      <c r="E471" s="17">
        <v>0.15</v>
      </c>
      <c r="F471" s="17">
        <v>0.15</v>
      </c>
      <c r="G471" s="17">
        <v>0.15</v>
      </c>
      <c r="H471" s="17"/>
      <c r="I471" s="62"/>
      <c r="J471" s="62"/>
      <c r="K471" s="62"/>
      <c r="L471" s="17"/>
      <c r="M471" s="62"/>
      <c r="N471" s="62"/>
      <c r="O471" s="62"/>
      <c r="P471" s="17"/>
      <c r="Q471" s="18">
        <v>0.15</v>
      </c>
      <c r="R471" s="18"/>
      <c r="S471" s="62"/>
      <c r="T471" s="62"/>
      <c r="U471" s="62"/>
      <c r="V471" s="18"/>
      <c r="W471" s="18"/>
      <c r="X471" s="18"/>
      <c r="Y471" s="18"/>
      <c r="Z471" s="18"/>
      <c r="AA471" s="18"/>
    </row>
    <row r="472" spans="1:27" ht="25.5">
      <c r="A472" s="113">
        <v>69</v>
      </c>
      <c r="B472" s="104" t="s">
        <v>1276</v>
      </c>
      <c r="C472" s="17"/>
      <c r="D472" s="16"/>
      <c r="E472" s="17">
        <v>0.27</v>
      </c>
      <c r="F472" s="17">
        <v>0.27</v>
      </c>
      <c r="G472" s="17">
        <v>0.27</v>
      </c>
      <c r="H472" s="17"/>
      <c r="I472" s="62"/>
      <c r="J472" s="62"/>
      <c r="K472" s="62"/>
      <c r="L472" s="17"/>
      <c r="M472" s="62"/>
      <c r="N472" s="62"/>
      <c r="O472" s="62"/>
      <c r="P472" s="17"/>
      <c r="Q472" s="18"/>
      <c r="R472" s="18"/>
      <c r="S472" s="62"/>
      <c r="T472" s="62"/>
      <c r="U472" s="62"/>
      <c r="V472" s="18"/>
      <c r="W472" s="18"/>
      <c r="X472" s="18"/>
      <c r="Y472" s="18"/>
      <c r="Z472" s="18"/>
      <c r="AA472" s="18"/>
    </row>
    <row r="473" spans="1:27">
      <c r="A473" s="113">
        <v>70</v>
      </c>
      <c r="B473" s="104" t="s">
        <v>1277</v>
      </c>
      <c r="C473" s="17"/>
      <c r="D473" s="16"/>
      <c r="E473" s="17">
        <v>1.1200000000000001</v>
      </c>
      <c r="F473" s="17"/>
      <c r="G473" s="17"/>
      <c r="H473" s="17"/>
      <c r="I473" s="62"/>
      <c r="J473" s="62"/>
      <c r="K473" s="62"/>
      <c r="L473" s="17"/>
      <c r="M473" s="62"/>
      <c r="N473" s="62"/>
      <c r="O473" s="62"/>
      <c r="P473" s="17">
        <v>1.1200000000000001</v>
      </c>
      <c r="Q473" s="18">
        <v>1.1200000000000001</v>
      </c>
      <c r="R473" s="18" t="s">
        <v>607</v>
      </c>
      <c r="S473" s="62"/>
      <c r="T473" s="62"/>
      <c r="U473" s="62"/>
      <c r="V473" s="18"/>
      <c r="W473" s="18"/>
      <c r="X473" s="18"/>
      <c r="Y473" s="18"/>
      <c r="Z473" s="18"/>
      <c r="AA473" s="18"/>
    </row>
    <row r="474" spans="1:27" ht="25.5">
      <c r="A474" s="113">
        <v>71</v>
      </c>
      <c r="B474" s="104" t="s">
        <v>1278</v>
      </c>
      <c r="C474" s="17"/>
      <c r="D474" s="16"/>
      <c r="E474" s="17">
        <v>0.45</v>
      </c>
      <c r="F474" s="17">
        <v>0.45</v>
      </c>
      <c r="G474" s="17">
        <v>0.45</v>
      </c>
      <c r="H474" s="17"/>
      <c r="I474" s="62"/>
      <c r="J474" s="62"/>
      <c r="K474" s="62"/>
      <c r="L474" s="17"/>
      <c r="M474" s="62"/>
      <c r="N474" s="62"/>
      <c r="O474" s="62"/>
      <c r="P474" s="17"/>
      <c r="Q474" s="18">
        <v>0.45</v>
      </c>
      <c r="R474" s="18"/>
      <c r="S474" s="62"/>
      <c r="T474" s="62"/>
      <c r="U474" s="62"/>
      <c r="V474" s="18"/>
      <c r="W474" s="18"/>
      <c r="X474" s="18"/>
      <c r="Y474" s="18"/>
      <c r="Z474" s="18"/>
      <c r="AA474" s="18"/>
    </row>
    <row r="475" spans="1:27">
      <c r="A475" s="113">
        <v>72</v>
      </c>
      <c r="B475" s="104" t="s">
        <v>1279</v>
      </c>
      <c r="C475" s="17"/>
      <c r="D475" s="16"/>
      <c r="E475" s="17">
        <v>0.75</v>
      </c>
      <c r="F475" s="17">
        <v>0.75</v>
      </c>
      <c r="G475" s="17">
        <v>0.75</v>
      </c>
      <c r="H475" s="17"/>
      <c r="I475" s="62"/>
      <c r="J475" s="62"/>
      <c r="K475" s="62"/>
      <c r="L475" s="17"/>
      <c r="M475" s="62"/>
      <c r="N475" s="62"/>
      <c r="O475" s="62"/>
      <c r="P475" s="17"/>
      <c r="Q475" s="18">
        <v>0.75</v>
      </c>
      <c r="R475" s="18"/>
      <c r="S475" s="62"/>
      <c r="T475" s="62"/>
      <c r="U475" s="62"/>
      <c r="V475" s="18"/>
      <c r="W475" s="18"/>
      <c r="X475" s="18"/>
      <c r="Y475" s="18"/>
      <c r="Z475" s="18"/>
      <c r="AA475" s="18"/>
    </row>
    <row r="476" spans="1:27">
      <c r="A476" s="113">
        <v>73</v>
      </c>
      <c r="B476" s="104" t="s">
        <v>1280</v>
      </c>
      <c r="C476" s="17"/>
      <c r="D476" s="16"/>
      <c r="E476" s="17">
        <v>0.45</v>
      </c>
      <c r="F476" s="17"/>
      <c r="G476" s="17"/>
      <c r="H476" s="17"/>
      <c r="I476" s="62"/>
      <c r="J476" s="62"/>
      <c r="K476" s="62"/>
      <c r="L476" s="17"/>
      <c r="M476" s="62"/>
      <c r="N476" s="62"/>
      <c r="O476" s="62"/>
      <c r="P476" s="17">
        <v>0.45</v>
      </c>
      <c r="Q476" s="18">
        <v>0.45</v>
      </c>
      <c r="R476" s="18" t="s">
        <v>607</v>
      </c>
      <c r="S476" s="62"/>
      <c r="T476" s="62"/>
      <c r="U476" s="62"/>
      <c r="V476" s="18"/>
      <c r="W476" s="18"/>
      <c r="X476" s="18"/>
      <c r="Y476" s="18"/>
      <c r="Z476" s="18"/>
      <c r="AA476" s="18"/>
    </row>
    <row r="477" spans="1:27" ht="25.5">
      <c r="A477" s="113">
        <v>74</v>
      </c>
      <c r="B477" s="104" t="s">
        <v>1281</v>
      </c>
      <c r="C477" s="17"/>
      <c r="D477" s="16"/>
      <c r="E477" s="17">
        <v>0.63</v>
      </c>
      <c r="F477" s="17"/>
      <c r="G477" s="17"/>
      <c r="H477" s="17"/>
      <c r="I477" s="62"/>
      <c r="J477" s="62"/>
      <c r="K477" s="62"/>
      <c r="L477" s="17"/>
      <c r="M477" s="62"/>
      <c r="N477" s="62"/>
      <c r="O477" s="62"/>
      <c r="P477" s="17">
        <v>0.63</v>
      </c>
      <c r="Q477" s="18">
        <v>0.63</v>
      </c>
      <c r="R477" s="18" t="s">
        <v>607</v>
      </c>
      <c r="S477" s="62"/>
      <c r="T477" s="62"/>
      <c r="U477" s="62"/>
      <c r="V477" s="18"/>
      <c r="W477" s="18"/>
      <c r="X477" s="18"/>
      <c r="Y477" s="18"/>
      <c r="Z477" s="18"/>
      <c r="AA477" s="18"/>
    </row>
    <row r="478" spans="1:27" ht="27.75" customHeight="1">
      <c r="A478" s="239"/>
      <c r="B478" s="2778" t="s">
        <v>1282</v>
      </c>
      <c r="C478" s="2834"/>
      <c r="D478" s="2796"/>
      <c r="E478" s="2834">
        <f>SUM(E404:E477)</f>
        <v>67.267000000000024</v>
      </c>
      <c r="F478" s="2834">
        <f t="shared" ref="F478:AA478" si="30">SUM(F404:F477)</f>
        <v>59.292000000000009</v>
      </c>
      <c r="G478" s="2834">
        <f t="shared" si="30"/>
        <v>54.71200000000001</v>
      </c>
      <c r="H478" s="2834">
        <f t="shared" si="30"/>
        <v>0</v>
      </c>
      <c r="I478" s="2834">
        <f t="shared" si="30"/>
        <v>0</v>
      </c>
      <c r="J478" s="2834">
        <f t="shared" si="30"/>
        <v>0</v>
      </c>
      <c r="K478" s="2834">
        <f t="shared" si="30"/>
        <v>0</v>
      </c>
      <c r="L478" s="2834">
        <f t="shared" si="30"/>
        <v>4.58</v>
      </c>
      <c r="M478" s="2834">
        <f t="shared" si="30"/>
        <v>0</v>
      </c>
      <c r="N478" s="2834">
        <f t="shared" si="30"/>
        <v>0</v>
      </c>
      <c r="O478" s="2834">
        <f t="shared" si="30"/>
        <v>0</v>
      </c>
      <c r="P478" s="2834">
        <f t="shared" si="30"/>
        <v>7.9749999999999996</v>
      </c>
      <c r="Q478" s="2834">
        <f t="shared" si="30"/>
        <v>49.733000000000004</v>
      </c>
      <c r="R478" s="2834">
        <f t="shared" si="30"/>
        <v>0</v>
      </c>
      <c r="S478" s="2835">
        <f t="shared" si="30"/>
        <v>0</v>
      </c>
      <c r="T478" s="2835">
        <f t="shared" si="30"/>
        <v>0</v>
      </c>
      <c r="U478" s="2835">
        <f t="shared" si="30"/>
        <v>0</v>
      </c>
      <c r="V478" s="2835">
        <f t="shared" si="30"/>
        <v>0</v>
      </c>
      <c r="W478" s="2835">
        <f t="shared" si="30"/>
        <v>0</v>
      </c>
      <c r="X478" s="2835">
        <f t="shared" si="30"/>
        <v>0</v>
      </c>
      <c r="Y478" s="2835">
        <f t="shared" si="30"/>
        <v>0</v>
      </c>
      <c r="Z478" s="2835">
        <f t="shared" si="30"/>
        <v>0</v>
      </c>
      <c r="AA478" s="2835">
        <f t="shared" si="30"/>
        <v>0</v>
      </c>
    </row>
    <row r="479" spans="1:27" ht="25.5" customHeight="1">
      <c r="A479" s="804"/>
      <c r="B479" s="2836" t="s">
        <v>1283</v>
      </c>
      <c r="C479" s="767"/>
      <c r="D479" s="246"/>
      <c r="E479" s="246"/>
      <c r="F479" s="246"/>
      <c r="G479" s="246"/>
      <c r="H479" s="246"/>
      <c r="I479" s="246"/>
      <c r="J479" s="246"/>
      <c r="K479" s="246"/>
      <c r="L479" s="246"/>
      <c r="M479" s="246"/>
      <c r="N479" s="246"/>
      <c r="O479" s="246"/>
      <c r="P479" s="246"/>
      <c r="Q479" s="361"/>
      <c r="R479" s="767"/>
      <c r="S479" s="246"/>
      <c r="T479" s="246"/>
      <c r="U479" s="246"/>
      <c r="V479" s="246"/>
      <c r="W479" s="246"/>
      <c r="X479" s="246"/>
      <c r="Y479" s="246"/>
      <c r="Z479" s="246"/>
      <c r="AA479" s="246"/>
    </row>
    <row r="480" spans="1:27">
      <c r="A480" s="248">
        <v>1</v>
      </c>
      <c r="B480" s="494" t="s">
        <v>3059</v>
      </c>
      <c r="C480" s="495" t="s">
        <v>3060</v>
      </c>
      <c r="D480" s="496"/>
      <c r="E480" s="495">
        <v>0.3</v>
      </c>
      <c r="F480" s="495"/>
      <c r="G480" s="495"/>
      <c r="H480" s="495"/>
      <c r="I480" s="495"/>
      <c r="J480" s="495"/>
      <c r="K480" s="495"/>
      <c r="L480" s="495"/>
      <c r="M480" s="495"/>
      <c r="N480" s="495"/>
      <c r="O480" s="495"/>
      <c r="P480" s="495">
        <v>0.3</v>
      </c>
      <c r="Q480" s="497">
        <v>0.3</v>
      </c>
      <c r="R480" s="495" t="s">
        <v>607</v>
      </c>
      <c r="S480" s="496"/>
      <c r="T480" s="496"/>
      <c r="U480" s="496"/>
      <c r="V480" s="496"/>
      <c r="W480" s="496"/>
      <c r="X480" s="496"/>
      <c r="Y480" s="496"/>
      <c r="Z480" s="496"/>
      <c r="AA480" s="495">
        <v>0.3</v>
      </c>
    </row>
    <row r="481" spans="1:27">
      <c r="A481" s="248">
        <v>2</v>
      </c>
      <c r="B481" s="494" t="s">
        <v>3061</v>
      </c>
      <c r="C481" s="495" t="s">
        <v>3062</v>
      </c>
      <c r="D481" s="494"/>
      <c r="E481" s="495">
        <v>0.6</v>
      </c>
      <c r="F481" s="495">
        <v>0.6</v>
      </c>
      <c r="G481" s="498">
        <v>0.6</v>
      </c>
      <c r="H481" s="496"/>
      <c r="I481" s="496"/>
      <c r="J481" s="496"/>
      <c r="K481" s="496"/>
      <c r="L481" s="496"/>
      <c r="M481" s="496"/>
      <c r="N481" s="496"/>
      <c r="O481" s="496"/>
      <c r="P481" s="496"/>
      <c r="Q481" s="497">
        <v>0.6</v>
      </c>
      <c r="R481" s="495" t="s">
        <v>55</v>
      </c>
      <c r="S481" s="496"/>
      <c r="T481" s="496"/>
      <c r="U481" s="496"/>
      <c r="V481" s="496"/>
      <c r="W481" s="496"/>
      <c r="X481" s="496"/>
      <c r="Y481" s="496"/>
      <c r="Z481" s="496"/>
      <c r="AA481" s="495">
        <v>0.6</v>
      </c>
    </row>
    <row r="482" spans="1:27">
      <c r="A482" s="248">
        <v>3</v>
      </c>
      <c r="B482" s="494" t="s">
        <v>3063</v>
      </c>
      <c r="C482" s="495" t="s">
        <v>3064</v>
      </c>
      <c r="D482" s="494"/>
      <c r="E482" s="495">
        <v>0.4</v>
      </c>
      <c r="F482" s="495"/>
      <c r="G482" s="496"/>
      <c r="H482" s="496"/>
      <c r="I482" s="496"/>
      <c r="J482" s="496"/>
      <c r="K482" s="496"/>
      <c r="L482" s="496"/>
      <c r="M482" s="496"/>
      <c r="N482" s="2"/>
      <c r="O482" s="495"/>
      <c r="P482" s="496">
        <v>0.4</v>
      </c>
      <c r="Q482" s="497">
        <v>0.4</v>
      </c>
      <c r="R482" s="495" t="s">
        <v>607</v>
      </c>
      <c r="S482" s="496"/>
      <c r="T482" s="496"/>
      <c r="U482" s="496"/>
      <c r="V482" s="496"/>
      <c r="W482" s="496"/>
      <c r="X482" s="496"/>
      <c r="Y482" s="496"/>
      <c r="Z482" s="496"/>
      <c r="AA482" s="495">
        <v>0.4</v>
      </c>
    </row>
    <row r="483" spans="1:27">
      <c r="A483" s="249">
        <v>4</v>
      </c>
      <c r="B483" s="499" t="s">
        <v>3065</v>
      </c>
      <c r="C483" s="500" t="s">
        <v>3066</v>
      </c>
      <c r="D483" s="499"/>
      <c r="E483" s="500">
        <v>0.4</v>
      </c>
      <c r="F483" s="500"/>
      <c r="G483" s="501"/>
      <c r="H483" s="501"/>
      <c r="I483" s="501"/>
      <c r="J483" s="501"/>
      <c r="K483" s="500"/>
      <c r="L483" s="500"/>
      <c r="M483" s="502"/>
      <c r="N483" s="2"/>
      <c r="O483" s="501"/>
      <c r="P483" s="502">
        <v>0.4</v>
      </c>
      <c r="Q483" s="503">
        <v>0.4</v>
      </c>
      <c r="R483" s="500" t="s">
        <v>607</v>
      </c>
      <c r="S483" s="496"/>
      <c r="T483" s="496"/>
      <c r="U483" s="496"/>
      <c r="V483" s="496"/>
      <c r="W483" s="496"/>
      <c r="X483" s="496"/>
      <c r="Y483" s="496"/>
      <c r="Z483" s="496"/>
      <c r="AA483" s="498">
        <v>0.4</v>
      </c>
    </row>
    <row r="484" spans="1:27">
      <c r="A484" s="248">
        <v>5</v>
      </c>
      <c r="B484" s="494" t="s">
        <v>3067</v>
      </c>
      <c r="C484" s="495" t="s">
        <v>3068</v>
      </c>
      <c r="D484" s="494"/>
      <c r="E484" s="495">
        <v>0.5</v>
      </c>
      <c r="F484" s="497"/>
      <c r="G484" s="497"/>
      <c r="H484" s="497"/>
      <c r="I484" s="497"/>
      <c r="J484" s="497"/>
      <c r="K484" s="497"/>
      <c r="L484" s="497"/>
      <c r="M484" s="497"/>
      <c r="N484" s="497"/>
      <c r="O484" s="497"/>
      <c r="P484" s="497">
        <v>0.5</v>
      </c>
      <c r="Q484" s="497">
        <v>0.5</v>
      </c>
      <c r="R484" s="495" t="s">
        <v>607</v>
      </c>
      <c r="S484" s="496"/>
      <c r="T484" s="496"/>
      <c r="U484" s="496"/>
      <c r="V484" s="496"/>
      <c r="W484" s="496"/>
      <c r="X484" s="496"/>
      <c r="Y484" s="496"/>
      <c r="Z484" s="496"/>
      <c r="AA484" s="495">
        <v>0.5</v>
      </c>
    </row>
    <row r="485" spans="1:27">
      <c r="A485" s="248">
        <v>6</v>
      </c>
      <c r="B485" s="494" t="s">
        <v>3069</v>
      </c>
      <c r="C485" s="495" t="s">
        <v>3070</v>
      </c>
      <c r="D485" s="494"/>
      <c r="E485" s="495">
        <v>1.3</v>
      </c>
      <c r="F485" s="495"/>
      <c r="G485" s="498"/>
      <c r="H485" s="498"/>
      <c r="I485" s="498"/>
      <c r="J485" s="498"/>
      <c r="K485" s="495"/>
      <c r="L485" s="495"/>
      <c r="M485" s="495"/>
      <c r="N485" s="495"/>
      <c r="O485" s="495"/>
      <c r="P485" s="498">
        <v>1.3</v>
      </c>
      <c r="Q485" s="497">
        <v>1.3</v>
      </c>
      <c r="R485" s="495" t="s">
        <v>607</v>
      </c>
      <c r="S485" s="504"/>
      <c r="T485" s="496"/>
      <c r="U485" s="496"/>
      <c r="V485" s="496"/>
      <c r="W485" s="496"/>
      <c r="X485" s="496"/>
      <c r="Y485" s="496"/>
      <c r="Z485" s="496"/>
      <c r="AA485" s="505">
        <v>1.3</v>
      </c>
    </row>
    <row r="486" spans="1:27">
      <c r="A486" s="248">
        <v>7</v>
      </c>
      <c r="B486" s="494" t="s">
        <v>3071</v>
      </c>
      <c r="C486" s="495" t="s">
        <v>3072</v>
      </c>
      <c r="D486" s="494"/>
      <c r="E486" s="495">
        <v>0.7</v>
      </c>
      <c r="F486" s="495"/>
      <c r="G486" s="498"/>
      <c r="H486" s="498"/>
      <c r="I486" s="498"/>
      <c r="J486" s="498"/>
      <c r="K486" s="495"/>
      <c r="L486" s="495"/>
      <c r="M486" s="495"/>
      <c r="N486" s="495"/>
      <c r="O486" s="495"/>
      <c r="P486" s="495">
        <v>0.7</v>
      </c>
      <c r="Q486" s="497">
        <v>0.7</v>
      </c>
      <c r="R486" s="495" t="s">
        <v>607</v>
      </c>
      <c r="S486" s="504"/>
      <c r="T486" s="496"/>
      <c r="U486" s="496"/>
      <c r="V486" s="496"/>
      <c r="W486" s="496"/>
      <c r="X486" s="496"/>
      <c r="Y486" s="496"/>
      <c r="Z486" s="496"/>
      <c r="AA486" s="505">
        <v>0.7</v>
      </c>
    </row>
    <row r="487" spans="1:27">
      <c r="A487" s="248">
        <v>8</v>
      </c>
      <c r="B487" s="494" t="s">
        <v>3073</v>
      </c>
      <c r="C487" s="495" t="s">
        <v>3074</v>
      </c>
      <c r="D487" s="494"/>
      <c r="E487" s="495">
        <v>1</v>
      </c>
      <c r="F487" s="495"/>
      <c r="G487" s="498"/>
      <c r="H487" s="498"/>
      <c r="I487" s="498"/>
      <c r="J487" s="498"/>
      <c r="K487" s="495"/>
      <c r="L487" s="495"/>
      <c r="M487" s="495"/>
      <c r="N487" s="495"/>
      <c r="O487" s="495"/>
      <c r="P487" s="495">
        <v>1</v>
      </c>
      <c r="Q487" s="497">
        <v>1</v>
      </c>
      <c r="R487" s="495" t="s">
        <v>607</v>
      </c>
      <c r="S487" s="504"/>
      <c r="T487" s="496"/>
      <c r="U487" s="496"/>
      <c r="V487" s="496"/>
      <c r="W487" s="496"/>
      <c r="X487" s="496"/>
      <c r="Y487" s="496"/>
      <c r="Z487" s="496"/>
      <c r="AA487" s="505">
        <v>1</v>
      </c>
    </row>
    <row r="488" spans="1:27">
      <c r="A488" s="248">
        <v>9</v>
      </c>
      <c r="B488" s="494" t="s">
        <v>3075</v>
      </c>
      <c r="C488" s="495" t="s">
        <v>3076</v>
      </c>
      <c r="D488" s="494"/>
      <c r="E488" s="495">
        <v>1.6</v>
      </c>
      <c r="F488" s="495">
        <v>1.6</v>
      </c>
      <c r="G488" s="498">
        <v>1.6</v>
      </c>
      <c r="H488" s="498"/>
      <c r="I488" s="498"/>
      <c r="J488" s="498"/>
      <c r="K488" s="495"/>
      <c r="L488" s="495"/>
      <c r="M488" s="495"/>
      <c r="N488" s="495"/>
      <c r="O488" s="495"/>
      <c r="P488" s="495"/>
      <c r="Q488" s="497"/>
      <c r="R488" s="495" t="s">
        <v>55</v>
      </c>
      <c r="S488" s="504"/>
      <c r="T488" s="496"/>
      <c r="U488" s="496"/>
      <c r="V488" s="496"/>
      <c r="W488" s="496"/>
      <c r="X488" s="496"/>
      <c r="Y488" s="496"/>
      <c r="Z488" s="496">
        <v>1.6</v>
      </c>
      <c r="AA488" s="505"/>
    </row>
    <row r="489" spans="1:27">
      <c r="A489" s="248">
        <v>10</v>
      </c>
      <c r="B489" s="494" t="s">
        <v>3077</v>
      </c>
      <c r="C489" s="495" t="s">
        <v>3078</v>
      </c>
      <c r="D489" s="494"/>
      <c r="E489" s="495">
        <v>0.5</v>
      </c>
      <c r="F489" s="495">
        <v>0.5</v>
      </c>
      <c r="G489" s="498">
        <v>0.5</v>
      </c>
      <c r="H489" s="498"/>
      <c r="I489" s="498"/>
      <c r="J489" s="498"/>
      <c r="K489" s="495"/>
      <c r="L489" s="495"/>
      <c r="M489" s="495"/>
      <c r="N489" s="495"/>
      <c r="O489" s="495"/>
      <c r="P489" s="495"/>
      <c r="Q489" s="497"/>
      <c r="R489" s="495" t="s">
        <v>55</v>
      </c>
      <c r="S489" s="504"/>
      <c r="T489" s="496"/>
      <c r="U489" s="496"/>
      <c r="V489" s="496"/>
      <c r="W489" s="496"/>
      <c r="X489" s="496"/>
      <c r="Y489" s="496"/>
      <c r="Z489" s="496">
        <v>0.5</v>
      </c>
      <c r="AA489" s="505"/>
    </row>
    <row r="490" spans="1:27">
      <c r="A490" s="248">
        <v>11</v>
      </c>
      <c r="B490" s="494" t="s">
        <v>3079</v>
      </c>
      <c r="C490" s="495" t="s">
        <v>3080</v>
      </c>
      <c r="D490" s="494"/>
      <c r="E490" s="495">
        <v>1.2</v>
      </c>
      <c r="F490" s="495"/>
      <c r="G490" s="498"/>
      <c r="H490" s="498"/>
      <c r="I490" s="498"/>
      <c r="J490" s="498"/>
      <c r="K490" s="495"/>
      <c r="L490" s="495"/>
      <c r="M490" s="495"/>
      <c r="N490" s="495"/>
      <c r="O490" s="495"/>
      <c r="P490" s="495">
        <v>1.2</v>
      </c>
      <c r="Q490" s="497">
        <v>1.2</v>
      </c>
      <c r="R490" s="495" t="s">
        <v>607</v>
      </c>
      <c r="S490" s="504"/>
      <c r="T490" s="496"/>
      <c r="U490" s="496"/>
      <c r="V490" s="496"/>
      <c r="W490" s="496"/>
      <c r="X490" s="496"/>
      <c r="Y490" s="496"/>
      <c r="Z490" s="496"/>
      <c r="AA490" s="505">
        <v>1.2</v>
      </c>
    </row>
    <row r="491" spans="1:27">
      <c r="A491" s="248">
        <v>12</v>
      </c>
      <c r="B491" s="494" t="s">
        <v>3081</v>
      </c>
      <c r="C491" s="495" t="s">
        <v>3082</v>
      </c>
      <c r="D491" s="494"/>
      <c r="E491" s="495">
        <v>0.5</v>
      </c>
      <c r="F491" s="495"/>
      <c r="G491" s="498"/>
      <c r="H491" s="498"/>
      <c r="I491" s="498"/>
      <c r="J491" s="498"/>
      <c r="K491" s="495"/>
      <c r="L491" s="495"/>
      <c r="M491" s="495"/>
      <c r="N491" s="495"/>
      <c r="O491" s="495"/>
      <c r="P491" s="495">
        <v>0.5</v>
      </c>
      <c r="Q491" s="497">
        <v>0.5</v>
      </c>
      <c r="R491" s="495" t="s">
        <v>607</v>
      </c>
      <c r="S491" s="504"/>
      <c r="T491" s="496"/>
      <c r="U491" s="496"/>
      <c r="V491" s="496"/>
      <c r="W491" s="496"/>
      <c r="X491" s="496"/>
      <c r="Y491" s="496"/>
      <c r="Z491" s="496"/>
      <c r="AA491" s="505">
        <v>0.5</v>
      </c>
    </row>
    <row r="492" spans="1:27">
      <c r="A492" s="248">
        <v>13</v>
      </c>
      <c r="B492" s="494" t="s">
        <v>3083</v>
      </c>
      <c r="C492" s="495" t="s">
        <v>3084</v>
      </c>
      <c r="D492" s="494"/>
      <c r="E492" s="495">
        <v>0.3</v>
      </c>
      <c r="F492" s="495"/>
      <c r="G492" s="498"/>
      <c r="H492" s="498"/>
      <c r="I492" s="498"/>
      <c r="J492" s="498"/>
      <c r="K492" s="495"/>
      <c r="L492" s="495"/>
      <c r="M492" s="495"/>
      <c r="N492" s="495"/>
      <c r="O492" s="495"/>
      <c r="P492" s="495">
        <v>0.3</v>
      </c>
      <c r="Q492" s="497">
        <v>0.5</v>
      </c>
      <c r="R492" s="495" t="s">
        <v>3085</v>
      </c>
      <c r="S492" s="504"/>
      <c r="T492" s="496"/>
      <c r="U492" s="496"/>
      <c r="V492" s="496"/>
      <c r="W492" s="496"/>
      <c r="X492" s="496"/>
      <c r="Y492" s="496"/>
      <c r="Z492" s="496"/>
      <c r="AA492" s="505">
        <v>0.3</v>
      </c>
    </row>
    <row r="493" spans="1:27">
      <c r="A493" s="248">
        <v>14</v>
      </c>
      <c r="B493" s="494" t="s">
        <v>3086</v>
      </c>
      <c r="C493" s="495" t="s">
        <v>3087</v>
      </c>
      <c r="D493" s="494"/>
      <c r="E493" s="495">
        <v>2</v>
      </c>
      <c r="F493" s="495"/>
      <c r="G493" s="498"/>
      <c r="H493" s="498"/>
      <c r="I493" s="498"/>
      <c r="J493" s="498"/>
      <c r="K493" s="495"/>
      <c r="L493" s="495"/>
      <c r="M493" s="495"/>
      <c r="N493" s="495"/>
      <c r="O493" s="495"/>
      <c r="P493" s="495">
        <v>2</v>
      </c>
      <c r="Q493" s="497">
        <v>2</v>
      </c>
      <c r="R493" s="495" t="s">
        <v>3085</v>
      </c>
      <c r="S493" s="504"/>
      <c r="T493" s="496"/>
      <c r="U493" s="496"/>
      <c r="V493" s="496"/>
      <c r="W493" s="496"/>
      <c r="X493" s="496"/>
      <c r="Y493" s="496"/>
      <c r="Z493" s="496"/>
      <c r="AA493" s="505">
        <v>2</v>
      </c>
    </row>
    <row r="494" spans="1:27">
      <c r="A494" s="248">
        <v>15</v>
      </c>
      <c r="B494" s="494" t="s">
        <v>3088</v>
      </c>
      <c r="C494" s="495" t="s">
        <v>3089</v>
      </c>
      <c r="D494" s="494"/>
      <c r="E494" s="495">
        <v>0.82</v>
      </c>
      <c r="F494" s="495"/>
      <c r="G494" s="498"/>
      <c r="H494" s="498"/>
      <c r="I494" s="498"/>
      <c r="J494" s="498"/>
      <c r="K494" s="495"/>
      <c r="L494" s="495"/>
      <c r="M494" s="495"/>
      <c r="N494" s="495"/>
      <c r="O494" s="495"/>
      <c r="P494" s="495">
        <v>0.82</v>
      </c>
      <c r="Q494" s="497">
        <v>0.82</v>
      </c>
      <c r="R494" s="495" t="s">
        <v>3085</v>
      </c>
      <c r="S494" s="506"/>
      <c r="T494" s="496"/>
      <c r="U494" s="496"/>
      <c r="V494" s="496"/>
      <c r="W494" s="496"/>
      <c r="X494" s="496"/>
      <c r="Y494" s="496"/>
      <c r="Z494" s="496"/>
      <c r="AA494" s="505">
        <v>0.82</v>
      </c>
    </row>
    <row r="495" spans="1:27">
      <c r="A495" s="248">
        <v>16</v>
      </c>
      <c r="B495" s="494" t="s">
        <v>3090</v>
      </c>
      <c r="C495" s="495" t="s">
        <v>3091</v>
      </c>
      <c r="D495" s="494"/>
      <c r="E495" s="495">
        <v>0.14000000000000001</v>
      </c>
      <c r="F495" s="495"/>
      <c r="G495" s="498"/>
      <c r="H495" s="498"/>
      <c r="I495" s="498"/>
      <c r="J495" s="498"/>
      <c r="K495" s="495"/>
      <c r="L495" s="495"/>
      <c r="M495" s="495"/>
      <c r="N495" s="495"/>
      <c r="O495" s="495"/>
      <c r="P495" s="495">
        <v>0.14000000000000001</v>
      </c>
      <c r="Q495" s="497">
        <v>0.14000000000000001</v>
      </c>
      <c r="R495" s="495" t="s">
        <v>3085</v>
      </c>
      <c r="S495" s="504"/>
      <c r="T495" s="496"/>
      <c r="U495" s="496"/>
      <c r="V495" s="496"/>
      <c r="W495" s="496"/>
      <c r="X495" s="496"/>
      <c r="Y495" s="496"/>
      <c r="Z495" s="496"/>
      <c r="AA495" s="505">
        <v>0.14000000000000001</v>
      </c>
    </row>
    <row r="496" spans="1:27">
      <c r="A496" s="248">
        <v>17</v>
      </c>
      <c r="B496" s="494" t="s">
        <v>3092</v>
      </c>
      <c r="C496" s="495" t="s">
        <v>3093</v>
      </c>
      <c r="D496" s="494"/>
      <c r="E496" s="495">
        <v>0.22</v>
      </c>
      <c r="F496" s="495"/>
      <c r="G496" s="498"/>
      <c r="H496" s="498"/>
      <c r="I496" s="498"/>
      <c r="J496" s="498"/>
      <c r="K496" s="495"/>
      <c r="L496" s="495"/>
      <c r="M496" s="495"/>
      <c r="N496" s="495"/>
      <c r="O496" s="495"/>
      <c r="P496" s="495">
        <v>0.22</v>
      </c>
      <c r="Q496" s="497">
        <v>0.22</v>
      </c>
      <c r="R496" s="495" t="s">
        <v>607</v>
      </c>
      <c r="S496" s="506"/>
      <c r="T496" s="496"/>
      <c r="U496" s="496"/>
      <c r="V496" s="496"/>
      <c r="W496" s="496"/>
      <c r="X496" s="496"/>
      <c r="Y496" s="496"/>
      <c r="Z496" s="496"/>
      <c r="AA496" s="505">
        <v>0.22</v>
      </c>
    </row>
    <row r="497" spans="1:27">
      <c r="A497" s="248">
        <v>18</v>
      </c>
      <c r="B497" s="494" t="s">
        <v>3094</v>
      </c>
      <c r="C497" s="495" t="s">
        <v>3095</v>
      </c>
      <c r="D497" s="494"/>
      <c r="E497" s="495">
        <v>0.11</v>
      </c>
      <c r="F497" s="495"/>
      <c r="G497" s="498"/>
      <c r="H497" s="498"/>
      <c r="I497" s="498"/>
      <c r="J497" s="498"/>
      <c r="K497" s="495"/>
      <c r="L497" s="495"/>
      <c r="M497" s="495"/>
      <c r="N497" s="495"/>
      <c r="O497" s="495"/>
      <c r="P497" s="495">
        <v>0.11</v>
      </c>
      <c r="Q497" s="497">
        <v>0.11</v>
      </c>
      <c r="R497" s="495" t="s">
        <v>607</v>
      </c>
      <c r="S497" s="504"/>
      <c r="T497" s="496"/>
      <c r="U497" s="496"/>
      <c r="V497" s="496"/>
      <c r="W497" s="496"/>
      <c r="X497" s="496"/>
      <c r="Y497" s="496"/>
      <c r="Z497" s="496"/>
      <c r="AA497" s="505">
        <v>0.11</v>
      </c>
    </row>
    <row r="498" spans="1:27">
      <c r="A498" s="248">
        <v>19</v>
      </c>
      <c r="B498" s="494" t="s">
        <v>3096</v>
      </c>
      <c r="C498" s="495" t="s">
        <v>3097</v>
      </c>
      <c r="D498" s="494"/>
      <c r="E498" s="495">
        <v>0.11</v>
      </c>
      <c r="F498" s="495"/>
      <c r="G498" s="498"/>
      <c r="H498" s="498"/>
      <c r="I498" s="498"/>
      <c r="J498" s="498"/>
      <c r="K498" s="495"/>
      <c r="L498" s="495"/>
      <c r="M498" s="495"/>
      <c r="N498" s="495"/>
      <c r="O498" s="495"/>
      <c r="P498" s="495">
        <v>0.11</v>
      </c>
      <c r="Q498" s="497">
        <v>0.11</v>
      </c>
      <c r="R498" s="495" t="s">
        <v>607</v>
      </c>
      <c r="S498" s="506"/>
      <c r="T498" s="496"/>
      <c r="U498" s="496"/>
      <c r="V498" s="496"/>
      <c r="W498" s="496"/>
      <c r="X498" s="496"/>
      <c r="Y498" s="496"/>
      <c r="Z498" s="496"/>
      <c r="AA498" s="505">
        <v>0.11</v>
      </c>
    </row>
    <row r="499" spans="1:27">
      <c r="A499" s="248">
        <v>20</v>
      </c>
      <c r="B499" s="494" t="s">
        <v>3098</v>
      </c>
      <c r="C499" s="495" t="s">
        <v>3099</v>
      </c>
      <c r="D499" s="494"/>
      <c r="E499" s="495">
        <v>0.1</v>
      </c>
      <c r="F499" s="495"/>
      <c r="G499" s="498"/>
      <c r="H499" s="498"/>
      <c r="I499" s="498"/>
      <c r="J499" s="498"/>
      <c r="K499" s="495"/>
      <c r="L499" s="495"/>
      <c r="M499" s="495"/>
      <c r="N499" s="495"/>
      <c r="O499" s="495"/>
      <c r="P499" s="495">
        <v>0.1</v>
      </c>
      <c r="Q499" s="497">
        <v>0.1</v>
      </c>
      <c r="R499" s="495" t="s">
        <v>607</v>
      </c>
      <c r="S499" s="504"/>
      <c r="T499" s="496"/>
      <c r="U499" s="496"/>
      <c r="V499" s="496"/>
      <c r="W499" s="496"/>
      <c r="X499" s="496"/>
      <c r="Y499" s="496"/>
      <c r="Z499" s="496"/>
      <c r="AA499" s="505">
        <v>0.1</v>
      </c>
    </row>
    <row r="500" spans="1:27">
      <c r="A500" s="248">
        <v>21</v>
      </c>
      <c r="B500" s="494" t="s">
        <v>3100</v>
      </c>
      <c r="C500" s="495" t="s">
        <v>3101</v>
      </c>
      <c r="D500" s="494"/>
      <c r="E500" s="495">
        <v>1</v>
      </c>
      <c r="F500" s="495"/>
      <c r="G500" s="498"/>
      <c r="H500" s="498"/>
      <c r="I500" s="498"/>
      <c r="J500" s="498"/>
      <c r="K500" s="495"/>
      <c r="L500" s="495"/>
      <c r="M500" s="495"/>
      <c r="N500" s="495"/>
      <c r="O500" s="495"/>
      <c r="P500" s="495">
        <v>1</v>
      </c>
      <c r="Q500" s="497">
        <v>1</v>
      </c>
      <c r="R500" s="495" t="s">
        <v>607</v>
      </c>
      <c r="S500" s="504"/>
      <c r="T500" s="496"/>
      <c r="U500" s="496"/>
      <c r="V500" s="496"/>
      <c r="W500" s="496"/>
      <c r="X500" s="496"/>
      <c r="Y500" s="496"/>
      <c r="Z500" s="496"/>
      <c r="AA500" s="505">
        <v>1</v>
      </c>
    </row>
    <row r="501" spans="1:27">
      <c r="A501" s="248">
        <v>22</v>
      </c>
      <c r="B501" s="494" t="s">
        <v>3102</v>
      </c>
      <c r="C501" s="495" t="s">
        <v>3103</v>
      </c>
      <c r="D501" s="494"/>
      <c r="E501" s="495">
        <v>0.5</v>
      </c>
      <c r="F501" s="495"/>
      <c r="G501" s="498"/>
      <c r="H501" s="498"/>
      <c r="I501" s="498"/>
      <c r="J501" s="498"/>
      <c r="K501" s="495"/>
      <c r="L501" s="495"/>
      <c r="M501" s="495"/>
      <c r="N501" s="495"/>
      <c r="O501" s="495"/>
      <c r="P501" s="495">
        <v>0.5</v>
      </c>
      <c r="Q501" s="497">
        <v>0.5</v>
      </c>
      <c r="R501" s="495" t="s">
        <v>607</v>
      </c>
      <c r="S501" s="504"/>
      <c r="T501" s="496"/>
      <c r="U501" s="496"/>
      <c r="V501" s="496"/>
      <c r="W501" s="496"/>
      <c r="X501" s="496"/>
      <c r="Y501" s="496"/>
      <c r="Z501" s="496"/>
      <c r="AA501" s="505">
        <v>0.5</v>
      </c>
    </row>
    <row r="502" spans="1:27">
      <c r="A502" s="248">
        <v>23</v>
      </c>
      <c r="B502" s="494" t="s">
        <v>3104</v>
      </c>
      <c r="C502" s="495" t="s">
        <v>3105</v>
      </c>
      <c r="D502" s="494"/>
      <c r="E502" s="495">
        <v>0.8</v>
      </c>
      <c r="F502" s="495"/>
      <c r="G502" s="498"/>
      <c r="H502" s="498"/>
      <c r="I502" s="498"/>
      <c r="J502" s="498"/>
      <c r="K502" s="495"/>
      <c r="L502" s="495"/>
      <c r="M502" s="495"/>
      <c r="N502" s="495"/>
      <c r="O502" s="495"/>
      <c r="P502" s="495">
        <v>0.8</v>
      </c>
      <c r="Q502" s="497">
        <v>0.8</v>
      </c>
      <c r="R502" s="495" t="s">
        <v>607</v>
      </c>
      <c r="S502" s="506"/>
      <c r="T502" s="496"/>
      <c r="U502" s="496"/>
      <c r="V502" s="496"/>
      <c r="W502" s="496"/>
      <c r="X502" s="496"/>
      <c r="Y502" s="496"/>
      <c r="Z502" s="496"/>
      <c r="AA502" s="495">
        <v>0.8</v>
      </c>
    </row>
    <row r="503" spans="1:27">
      <c r="A503" s="248">
        <v>24</v>
      </c>
      <c r="B503" s="494" t="s">
        <v>3106</v>
      </c>
      <c r="C503" s="495" t="s">
        <v>3107</v>
      </c>
      <c r="D503" s="494"/>
      <c r="E503" s="495">
        <v>0.6</v>
      </c>
      <c r="F503" s="495"/>
      <c r="G503" s="498"/>
      <c r="H503" s="498"/>
      <c r="I503" s="498"/>
      <c r="J503" s="498"/>
      <c r="K503" s="495"/>
      <c r="L503" s="495"/>
      <c r="M503" s="495"/>
      <c r="N503" s="495"/>
      <c r="O503" s="495"/>
      <c r="P503" s="495">
        <v>0.6</v>
      </c>
      <c r="Q503" s="497">
        <v>0.6</v>
      </c>
      <c r="R503" s="495" t="s">
        <v>607</v>
      </c>
      <c r="S503" s="504"/>
      <c r="T503" s="496"/>
      <c r="U503" s="496"/>
      <c r="V503" s="496"/>
      <c r="W503" s="496"/>
      <c r="X503" s="496"/>
      <c r="Y503" s="496"/>
      <c r="Z503" s="496"/>
      <c r="AA503" s="495">
        <v>0.6</v>
      </c>
    </row>
    <row r="504" spans="1:27">
      <c r="A504" s="248">
        <v>25</v>
      </c>
      <c r="B504" s="494" t="s">
        <v>3108</v>
      </c>
      <c r="C504" s="495" t="s">
        <v>3109</v>
      </c>
      <c r="D504" s="494"/>
      <c r="E504" s="495">
        <v>1</v>
      </c>
      <c r="F504" s="495"/>
      <c r="G504" s="498"/>
      <c r="H504" s="498"/>
      <c r="I504" s="498"/>
      <c r="J504" s="498"/>
      <c r="K504" s="495"/>
      <c r="L504" s="495"/>
      <c r="M504" s="495"/>
      <c r="N504" s="495"/>
      <c r="O504" s="495"/>
      <c r="P504" s="495">
        <v>1</v>
      </c>
      <c r="Q504" s="497">
        <v>1</v>
      </c>
      <c r="R504" s="495" t="s">
        <v>607</v>
      </c>
      <c r="S504" s="504"/>
      <c r="T504" s="496"/>
      <c r="U504" s="496"/>
      <c r="V504" s="496"/>
      <c r="W504" s="496"/>
      <c r="X504" s="496"/>
      <c r="Y504" s="496"/>
      <c r="Z504" s="496"/>
      <c r="AA504" s="495">
        <v>1</v>
      </c>
    </row>
    <row r="505" spans="1:27">
      <c r="A505" s="248">
        <v>26</v>
      </c>
      <c r="B505" s="494" t="s">
        <v>3110</v>
      </c>
      <c r="C505" s="495" t="s">
        <v>3111</v>
      </c>
      <c r="D505" s="494"/>
      <c r="E505" s="495">
        <v>1</v>
      </c>
      <c r="F505" s="495"/>
      <c r="G505" s="498"/>
      <c r="H505" s="498"/>
      <c r="I505" s="498"/>
      <c r="J505" s="498"/>
      <c r="K505" s="495"/>
      <c r="L505" s="495"/>
      <c r="M505" s="495"/>
      <c r="N505" s="495"/>
      <c r="O505" s="495"/>
      <c r="P505" s="495">
        <v>1</v>
      </c>
      <c r="Q505" s="497">
        <v>1</v>
      </c>
      <c r="R505" s="495" t="s">
        <v>607</v>
      </c>
      <c r="S505" s="504"/>
      <c r="T505" s="496"/>
      <c r="U505" s="496"/>
      <c r="V505" s="496"/>
      <c r="W505" s="496"/>
      <c r="X505" s="496"/>
      <c r="Y505" s="496"/>
      <c r="Z505" s="496"/>
      <c r="AA505" s="505">
        <v>1</v>
      </c>
    </row>
    <row r="506" spans="1:27">
      <c r="A506" s="248">
        <v>27</v>
      </c>
      <c r="B506" s="494" t="s">
        <v>3112</v>
      </c>
      <c r="C506" s="495" t="s">
        <v>3113</v>
      </c>
      <c r="D506" s="494"/>
      <c r="E506" s="495">
        <v>0.2</v>
      </c>
      <c r="F506" s="495"/>
      <c r="G506" s="498"/>
      <c r="H506" s="498"/>
      <c r="I506" s="498"/>
      <c r="J506" s="498"/>
      <c r="K506" s="495"/>
      <c r="L506" s="495"/>
      <c r="M506" s="495"/>
      <c r="N506" s="495"/>
      <c r="O506" s="495"/>
      <c r="P506" s="495">
        <v>0.2</v>
      </c>
      <c r="Q506" s="497">
        <v>0.2</v>
      </c>
      <c r="R506" s="495" t="s">
        <v>607</v>
      </c>
      <c r="S506" s="504"/>
      <c r="T506" s="496"/>
      <c r="U506" s="496"/>
      <c r="V506" s="496"/>
      <c r="W506" s="496"/>
      <c r="X506" s="496"/>
      <c r="Y506" s="496"/>
      <c r="Z506" s="496"/>
      <c r="AA506" s="505">
        <v>0.2</v>
      </c>
    </row>
    <row r="507" spans="1:27">
      <c r="A507" s="248">
        <v>28</v>
      </c>
      <c r="B507" s="494" t="s">
        <v>3114</v>
      </c>
      <c r="C507" s="495" t="s">
        <v>3115</v>
      </c>
      <c r="D507" s="494"/>
      <c r="E507" s="495">
        <v>0.3</v>
      </c>
      <c r="F507" s="495"/>
      <c r="G507" s="498"/>
      <c r="H507" s="498"/>
      <c r="I507" s="498"/>
      <c r="J507" s="498"/>
      <c r="K507" s="495"/>
      <c r="L507" s="495"/>
      <c r="M507" s="495"/>
      <c r="N507" s="495"/>
      <c r="O507" s="495"/>
      <c r="P507" s="495">
        <v>0.3</v>
      </c>
      <c r="Q507" s="497">
        <v>0.3</v>
      </c>
      <c r="R507" s="495" t="s">
        <v>607</v>
      </c>
      <c r="S507" s="504"/>
      <c r="T507" s="496"/>
      <c r="U507" s="496"/>
      <c r="V507" s="496"/>
      <c r="W507" s="496"/>
      <c r="X507" s="496"/>
      <c r="Y507" s="496"/>
      <c r="Z507" s="496"/>
      <c r="AA507" s="505">
        <v>0.3</v>
      </c>
    </row>
    <row r="508" spans="1:27">
      <c r="A508" s="248">
        <v>29</v>
      </c>
      <c r="B508" s="494" t="s">
        <v>3116</v>
      </c>
      <c r="C508" s="495" t="s">
        <v>3117</v>
      </c>
      <c r="D508" s="494"/>
      <c r="E508" s="495">
        <v>0.4</v>
      </c>
      <c r="F508" s="495"/>
      <c r="G508" s="498"/>
      <c r="H508" s="498"/>
      <c r="I508" s="498"/>
      <c r="J508" s="498"/>
      <c r="K508" s="495"/>
      <c r="L508" s="495"/>
      <c r="M508" s="495"/>
      <c r="N508" s="495"/>
      <c r="O508" s="495"/>
      <c r="P508" s="495">
        <v>0.4</v>
      </c>
      <c r="Q508" s="497">
        <v>0.4</v>
      </c>
      <c r="R508" s="495" t="s">
        <v>607</v>
      </c>
      <c r="S508" s="504"/>
      <c r="T508" s="496"/>
      <c r="U508" s="496"/>
      <c r="V508" s="496"/>
      <c r="W508" s="496"/>
      <c r="X508" s="496"/>
      <c r="Y508" s="496"/>
      <c r="Z508" s="496"/>
      <c r="AA508" s="505">
        <v>0.4</v>
      </c>
    </row>
    <row r="509" spans="1:27">
      <c r="A509" s="248">
        <v>30</v>
      </c>
      <c r="B509" s="494" t="s">
        <v>3118</v>
      </c>
      <c r="C509" s="495" t="s">
        <v>3119</v>
      </c>
      <c r="D509" s="494"/>
      <c r="E509" s="495">
        <v>0.7</v>
      </c>
      <c r="F509" s="495"/>
      <c r="G509" s="498"/>
      <c r="H509" s="498"/>
      <c r="I509" s="498"/>
      <c r="J509" s="498"/>
      <c r="K509" s="495"/>
      <c r="L509" s="495"/>
      <c r="M509" s="495"/>
      <c r="N509" s="495"/>
      <c r="O509" s="495"/>
      <c r="P509" s="495">
        <v>0.7</v>
      </c>
      <c r="Q509" s="497">
        <v>0.7</v>
      </c>
      <c r="R509" s="495" t="s">
        <v>607</v>
      </c>
      <c r="S509" s="504"/>
      <c r="T509" s="496"/>
      <c r="U509" s="496"/>
      <c r="V509" s="496"/>
      <c r="W509" s="496"/>
      <c r="X509" s="496"/>
      <c r="Y509" s="496"/>
      <c r="Z509" s="496"/>
      <c r="AA509" s="505">
        <v>0.7</v>
      </c>
    </row>
    <row r="510" spans="1:27">
      <c r="A510" s="248">
        <v>31</v>
      </c>
      <c r="B510" s="494" t="s">
        <v>3120</v>
      </c>
      <c r="C510" s="495" t="s">
        <v>3121</v>
      </c>
      <c r="D510" s="494"/>
      <c r="E510" s="495">
        <v>0.4</v>
      </c>
      <c r="F510" s="495"/>
      <c r="G510" s="498"/>
      <c r="H510" s="498"/>
      <c r="I510" s="498"/>
      <c r="J510" s="498"/>
      <c r="K510" s="495"/>
      <c r="L510" s="495"/>
      <c r="M510" s="495"/>
      <c r="N510" s="495"/>
      <c r="O510" s="495"/>
      <c r="P510" s="495">
        <v>0.4</v>
      </c>
      <c r="Q510" s="497">
        <v>0.4</v>
      </c>
      <c r="R510" s="495" t="s">
        <v>607</v>
      </c>
      <c r="S510" s="504"/>
      <c r="T510" s="496"/>
      <c r="U510" s="496"/>
      <c r="V510" s="496"/>
      <c r="W510" s="496"/>
      <c r="X510" s="496"/>
      <c r="Y510" s="496"/>
      <c r="Z510" s="496"/>
      <c r="AA510" s="505">
        <v>0.4</v>
      </c>
    </row>
    <row r="511" spans="1:27">
      <c r="A511" s="248">
        <v>32</v>
      </c>
      <c r="B511" s="494" t="s">
        <v>3122</v>
      </c>
      <c r="C511" s="495" t="s">
        <v>3123</v>
      </c>
      <c r="D511" s="494"/>
      <c r="E511" s="495">
        <v>0.4</v>
      </c>
      <c r="F511" s="495"/>
      <c r="G511" s="498"/>
      <c r="H511" s="498"/>
      <c r="I511" s="498"/>
      <c r="J511" s="498"/>
      <c r="K511" s="495"/>
      <c r="L511" s="495"/>
      <c r="M511" s="495"/>
      <c r="N511" s="495"/>
      <c r="O511" s="495"/>
      <c r="P511" s="495">
        <v>0.4</v>
      </c>
      <c r="Q511" s="497">
        <v>0.4</v>
      </c>
      <c r="R511" s="495" t="s">
        <v>607</v>
      </c>
      <c r="S511" s="504"/>
      <c r="T511" s="496"/>
      <c r="U511" s="496"/>
      <c r="V511" s="496"/>
      <c r="W511" s="496"/>
      <c r="X511" s="496"/>
      <c r="Y511" s="496"/>
      <c r="Z511" s="496"/>
      <c r="AA511" s="505">
        <v>0.4</v>
      </c>
    </row>
    <row r="512" spans="1:27">
      <c r="A512" s="248">
        <v>33</v>
      </c>
      <c r="B512" s="494" t="s">
        <v>3124</v>
      </c>
      <c r="C512" s="495" t="s">
        <v>3125</v>
      </c>
      <c r="D512" s="494"/>
      <c r="E512" s="495">
        <v>0.1</v>
      </c>
      <c r="F512" s="495"/>
      <c r="G512" s="498"/>
      <c r="H512" s="498"/>
      <c r="I512" s="498"/>
      <c r="J512" s="498"/>
      <c r="K512" s="495"/>
      <c r="L512" s="495"/>
      <c r="M512" s="495"/>
      <c r="N512" s="495"/>
      <c r="O512" s="495"/>
      <c r="P512" s="495">
        <v>0.1</v>
      </c>
      <c r="Q512" s="497">
        <v>0.1</v>
      </c>
      <c r="R512" s="495" t="s">
        <v>607</v>
      </c>
      <c r="S512" s="504"/>
      <c r="T512" s="496"/>
      <c r="U512" s="496"/>
      <c r="V512" s="496"/>
      <c r="W512" s="496"/>
      <c r="X512" s="496"/>
      <c r="Y512" s="496"/>
      <c r="Z512" s="496"/>
      <c r="AA512" s="495">
        <v>0.1</v>
      </c>
    </row>
    <row r="513" spans="1:27">
      <c r="A513" s="248">
        <v>34</v>
      </c>
      <c r="B513" s="494" t="s">
        <v>3126</v>
      </c>
      <c r="C513" s="495" t="s">
        <v>3127</v>
      </c>
      <c r="D513" s="494"/>
      <c r="E513" s="495">
        <v>0.3</v>
      </c>
      <c r="F513" s="495"/>
      <c r="G513" s="498"/>
      <c r="H513" s="498"/>
      <c r="I513" s="498"/>
      <c r="J513" s="498"/>
      <c r="K513" s="495"/>
      <c r="L513" s="495"/>
      <c r="M513" s="495"/>
      <c r="N513" s="495"/>
      <c r="O513" s="495"/>
      <c r="P513" s="495">
        <v>0.3</v>
      </c>
      <c r="Q513" s="497">
        <v>0.3</v>
      </c>
      <c r="R513" s="495" t="s">
        <v>607</v>
      </c>
      <c r="S513" s="507"/>
      <c r="T513" s="502"/>
      <c r="U513" s="502"/>
      <c r="V513" s="502"/>
      <c r="W513" s="502"/>
      <c r="X513" s="502"/>
      <c r="Y513" s="502"/>
      <c r="Z513" s="502"/>
      <c r="AA513" s="495">
        <v>0.3</v>
      </c>
    </row>
    <row r="514" spans="1:27">
      <c r="A514" s="248">
        <v>35</v>
      </c>
      <c r="B514" s="494" t="s">
        <v>3128</v>
      </c>
      <c r="C514" s="495" t="s">
        <v>3129</v>
      </c>
      <c r="D514" s="494"/>
      <c r="E514" s="495">
        <v>0.3</v>
      </c>
      <c r="F514" s="495"/>
      <c r="G514" s="498"/>
      <c r="H514" s="498"/>
      <c r="I514" s="498"/>
      <c r="J514" s="498"/>
      <c r="K514" s="495"/>
      <c r="L514" s="495"/>
      <c r="M514" s="495"/>
      <c r="N514" s="495"/>
      <c r="O514" s="495"/>
      <c r="P514" s="495">
        <v>0.3</v>
      </c>
      <c r="Q514" s="497">
        <v>0.3</v>
      </c>
      <c r="R514" s="495" t="s">
        <v>607</v>
      </c>
      <c r="S514" s="496"/>
      <c r="T514" s="496"/>
      <c r="U514" s="496"/>
      <c r="V514" s="496"/>
      <c r="W514" s="496"/>
      <c r="X514" s="496"/>
      <c r="Y514" s="496"/>
      <c r="Z514" s="496"/>
      <c r="AA514" s="495">
        <v>0.3</v>
      </c>
    </row>
    <row r="515" spans="1:27">
      <c r="A515" s="248">
        <v>36</v>
      </c>
      <c r="B515" s="494" t="s">
        <v>3130</v>
      </c>
      <c r="C515" s="495" t="s">
        <v>3131</v>
      </c>
      <c r="D515" s="494"/>
      <c r="E515" s="495">
        <v>0.1</v>
      </c>
      <c r="F515" s="495"/>
      <c r="G515" s="498"/>
      <c r="H515" s="498"/>
      <c r="I515" s="498"/>
      <c r="J515" s="498"/>
      <c r="K515" s="495"/>
      <c r="L515" s="495"/>
      <c r="M515" s="495"/>
      <c r="N515" s="495"/>
      <c r="O515" s="495"/>
      <c r="P515" s="495">
        <v>0.1</v>
      </c>
      <c r="Q515" s="497">
        <v>0.1</v>
      </c>
      <c r="R515" s="495" t="s">
        <v>607</v>
      </c>
      <c r="S515" s="496"/>
      <c r="T515" s="496"/>
      <c r="U515" s="496"/>
      <c r="V515" s="496"/>
      <c r="W515" s="496"/>
      <c r="X515" s="496"/>
      <c r="Y515" s="496"/>
      <c r="Z515" s="496"/>
      <c r="AA515" s="498">
        <v>0.1</v>
      </c>
    </row>
    <row r="516" spans="1:27">
      <c r="A516" s="248">
        <v>37</v>
      </c>
      <c r="B516" s="494" t="s">
        <v>3132</v>
      </c>
      <c r="C516" s="495" t="s">
        <v>3133</v>
      </c>
      <c r="D516" s="494"/>
      <c r="E516" s="495">
        <v>0.1</v>
      </c>
      <c r="F516" s="495">
        <v>0.1</v>
      </c>
      <c r="G516" s="498">
        <v>0.1</v>
      </c>
      <c r="H516" s="498"/>
      <c r="I516" s="498"/>
      <c r="J516" s="498"/>
      <c r="K516" s="495"/>
      <c r="L516" s="495"/>
      <c r="M516" s="495"/>
      <c r="N516" s="495"/>
      <c r="O516" s="495"/>
      <c r="P516" s="495"/>
      <c r="Q516" s="497">
        <v>0.1</v>
      </c>
      <c r="R516" s="495" t="s">
        <v>55</v>
      </c>
      <c r="S516" s="496"/>
      <c r="T516" s="496"/>
      <c r="U516" s="496"/>
      <c r="V516" s="496"/>
      <c r="W516" s="496"/>
      <c r="X516" s="496"/>
      <c r="Y516" s="496"/>
      <c r="Z516" s="496">
        <v>0.1</v>
      </c>
      <c r="AA516" s="498"/>
    </row>
    <row r="517" spans="1:27">
      <c r="A517" s="248">
        <v>38</v>
      </c>
      <c r="B517" s="494" t="s">
        <v>3134</v>
      </c>
      <c r="C517" s="495" t="s">
        <v>3135</v>
      </c>
      <c r="D517" s="494"/>
      <c r="E517" s="495">
        <v>0.1</v>
      </c>
      <c r="F517" s="495"/>
      <c r="G517" s="498"/>
      <c r="H517" s="498"/>
      <c r="I517" s="498"/>
      <c r="J517" s="498"/>
      <c r="K517" s="495"/>
      <c r="L517" s="495"/>
      <c r="M517" s="495"/>
      <c r="N517" s="495"/>
      <c r="O517" s="495"/>
      <c r="P517" s="495">
        <v>0.1</v>
      </c>
      <c r="Q517" s="497">
        <v>0.1</v>
      </c>
      <c r="R517" s="495" t="s">
        <v>607</v>
      </c>
      <c r="S517" s="496"/>
      <c r="T517" s="496"/>
      <c r="U517" s="496"/>
      <c r="V517" s="496"/>
      <c r="W517" s="496"/>
      <c r="X517" s="496"/>
      <c r="Y517" s="496"/>
      <c r="Z517" s="496"/>
      <c r="AA517" s="495">
        <v>0.1</v>
      </c>
    </row>
    <row r="518" spans="1:27">
      <c r="A518" s="248">
        <v>39</v>
      </c>
      <c r="B518" s="494" t="s">
        <v>3136</v>
      </c>
      <c r="C518" s="495" t="s">
        <v>3137</v>
      </c>
      <c r="D518" s="494"/>
      <c r="E518" s="495">
        <v>0.3</v>
      </c>
      <c r="F518" s="495">
        <v>0.3</v>
      </c>
      <c r="G518" s="498">
        <v>0.3</v>
      </c>
      <c r="H518" s="498"/>
      <c r="I518" s="498"/>
      <c r="J518" s="498"/>
      <c r="K518" s="495"/>
      <c r="L518" s="495"/>
      <c r="M518" s="495"/>
      <c r="N518" s="495"/>
      <c r="O518" s="495"/>
      <c r="P518" s="495"/>
      <c r="Q518" s="497">
        <v>0.3</v>
      </c>
      <c r="R518" s="495" t="s">
        <v>55</v>
      </c>
      <c r="S518" s="496"/>
      <c r="T518" s="496"/>
      <c r="U518" s="496"/>
      <c r="V518" s="496"/>
      <c r="W518" s="496"/>
      <c r="X518" s="496"/>
      <c r="Y518" s="496"/>
      <c r="Z518" s="495">
        <v>0.3</v>
      </c>
      <c r="AA518" s="498"/>
    </row>
    <row r="519" spans="1:27">
      <c r="A519" s="248">
        <v>40</v>
      </c>
      <c r="B519" s="494" t="s">
        <v>3138</v>
      </c>
      <c r="C519" s="495" t="s">
        <v>3139</v>
      </c>
      <c r="D519" s="494"/>
      <c r="E519" s="495">
        <v>0.1</v>
      </c>
      <c r="F519" s="495"/>
      <c r="G519" s="498"/>
      <c r="H519" s="498"/>
      <c r="I519" s="498"/>
      <c r="J519" s="498"/>
      <c r="K519" s="495"/>
      <c r="L519" s="495"/>
      <c r="M519" s="495"/>
      <c r="N519" s="495"/>
      <c r="O519" s="495"/>
      <c r="P519" s="495">
        <v>0.1</v>
      </c>
      <c r="Q519" s="497">
        <v>0.1</v>
      </c>
      <c r="R519" s="495" t="s">
        <v>607</v>
      </c>
      <c r="S519" s="496"/>
      <c r="T519" s="496"/>
      <c r="U519" s="496"/>
      <c r="V519" s="496"/>
      <c r="W519" s="496"/>
      <c r="X519" s="496"/>
      <c r="Y519" s="496"/>
      <c r="Z519" s="496"/>
      <c r="AA519" s="495">
        <v>0.1</v>
      </c>
    </row>
    <row r="520" spans="1:27">
      <c r="A520" s="248">
        <v>41</v>
      </c>
      <c r="B520" s="494" t="s">
        <v>3140</v>
      </c>
      <c r="C520" s="495" t="s">
        <v>3141</v>
      </c>
      <c r="D520" s="494"/>
      <c r="E520" s="495">
        <v>0.2</v>
      </c>
      <c r="F520" s="495"/>
      <c r="G520" s="498"/>
      <c r="H520" s="498"/>
      <c r="I520" s="498"/>
      <c r="J520" s="498"/>
      <c r="K520" s="495"/>
      <c r="L520" s="495"/>
      <c r="M520" s="495"/>
      <c r="N520" s="495"/>
      <c r="O520" s="495"/>
      <c r="P520" s="495">
        <v>0.2</v>
      </c>
      <c r="Q520" s="497">
        <v>0.2</v>
      </c>
      <c r="R520" s="495" t="s">
        <v>607</v>
      </c>
      <c r="S520" s="496"/>
      <c r="T520" s="496"/>
      <c r="U520" s="496"/>
      <c r="V520" s="496"/>
      <c r="W520" s="496"/>
      <c r="X520" s="496"/>
      <c r="Y520" s="496"/>
      <c r="Z520" s="496"/>
      <c r="AA520" s="498">
        <v>0.2</v>
      </c>
    </row>
    <row r="521" spans="1:27">
      <c r="A521" s="248">
        <v>42</v>
      </c>
      <c r="B521" s="494" t="s">
        <v>3142</v>
      </c>
      <c r="C521" s="495" t="s">
        <v>3143</v>
      </c>
      <c r="D521" s="494"/>
      <c r="E521" s="495">
        <v>0.1</v>
      </c>
      <c r="F521" s="495"/>
      <c r="G521" s="498"/>
      <c r="H521" s="498"/>
      <c r="I521" s="498"/>
      <c r="J521" s="498"/>
      <c r="K521" s="495"/>
      <c r="L521" s="495"/>
      <c r="M521" s="495"/>
      <c r="N521" s="495"/>
      <c r="O521" s="495"/>
      <c r="P521" s="495">
        <v>0.1</v>
      </c>
      <c r="Q521" s="497">
        <v>0.1</v>
      </c>
      <c r="R521" s="495" t="s">
        <v>607</v>
      </c>
      <c r="S521" s="496"/>
      <c r="T521" s="496"/>
      <c r="U521" s="496"/>
      <c r="V521" s="496"/>
      <c r="W521" s="496"/>
      <c r="X521" s="496"/>
      <c r="Y521" s="496"/>
      <c r="Z521" s="496"/>
      <c r="AA521" s="495">
        <v>0.1</v>
      </c>
    </row>
    <row r="522" spans="1:27">
      <c r="A522" s="248">
        <v>43</v>
      </c>
      <c r="B522" s="494" t="s">
        <v>3144</v>
      </c>
      <c r="C522" s="495" t="s">
        <v>3145</v>
      </c>
      <c r="D522" s="494"/>
      <c r="E522" s="495">
        <v>0.4</v>
      </c>
      <c r="F522" s="495">
        <v>0.4</v>
      </c>
      <c r="G522" s="498">
        <v>0.4</v>
      </c>
      <c r="H522" s="498"/>
      <c r="I522" s="498"/>
      <c r="J522" s="498"/>
      <c r="K522" s="495"/>
      <c r="L522" s="495"/>
      <c r="M522" s="495"/>
      <c r="N522" s="495"/>
      <c r="O522" s="495"/>
      <c r="P522" s="495"/>
      <c r="Q522" s="497"/>
      <c r="R522" s="495" t="s">
        <v>55</v>
      </c>
      <c r="S522" s="496"/>
      <c r="T522" s="496"/>
      <c r="U522" s="496"/>
      <c r="V522" s="496"/>
      <c r="W522" s="496"/>
      <c r="X522" s="496"/>
      <c r="Y522" s="496"/>
      <c r="Z522" s="496">
        <v>0.4</v>
      </c>
      <c r="AA522" s="498"/>
    </row>
    <row r="523" spans="1:27">
      <c r="A523" s="248">
        <v>44</v>
      </c>
      <c r="B523" s="494" t="s">
        <v>3146</v>
      </c>
      <c r="C523" s="495" t="s">
        <v>3147</v>
      </c>
      <c r="D523" s="494"/>
      <c r="E523" s="495">
        <v>0.8</v>
      </c>
      <c r="F523" s="495">
        <v>0.8</v>
      </c>
      <c r="G523" s="498">
        <v>0.8</v>
      </c>
      <c r="H523" s="498"/>
      <c r="I523" s="498"/>
      <c r="J523" s="498"/>
      <c r="K523" s="495"/>
      <c r="L523" s="495"/>
      <c r="M523" s="495"/>
      <c r="N523" s="495"/>
      <c r="O523" s="495"/>
      <c r="P523" s="495"/>
      <c r="Q523" s="497"/>
      <c r="R523" s="495" t="s">
        <v>605</v>
      </c>
      <c r="S523" s="506"/>
      <c r="T523" s="496"/>
      <c r="U523" s="496"/>
      <c r="V523" s="496"/>
      <c r="W523" s="496"/>
      <c r="X523" s="496"/>
      <c r="Y523" s="496"/>
      <c r="Z523" s="496">
        <v>0.8</v>
      </c>
      <c r="AA523" s="498"/>
    </row>
    <row r="524" spans="1:27">
      <c r="A524" s="248">
        <v>45</v>
      </c>
      <c r="B524" s="508" t="s">
        <v>3148</v>
      </c>
      <c r="C524" s="498" t="s">
        <v>3149</v>
      </c>
      <c r="D524" s="508"/>
      <c r="E524" s="498">
        <v>0.7</v>
      </c>
      <c r="F524" s="498"/>
      <c r="G524" s="498"/>
      <c r="H524" s="498"/>
      <c r="I524" s="498"/>
      <c r="J524" s="498"/>
      <c r="K524" s="498"/>
      <c r="L524" s="498"/>
      <c r="M524" s="498"/>
      <c r="N524" s="497"/>
      <c r="O524" s="497">
        <v>0.7</v>
      </c>
      <c r="P524" s="497"/>
      <c r="Q524" s="497"/>
      <c r="R524" s="497" t="s">
        <v>607</v>
      </c>
      <c r="S524" s="509"/>
      <c r="T524" s="509"/>
      <c r="U524" s="509"/>
      <c r="V524" s="509"/>
      <c r="W524" s="509"/>
      <c r="X524" s="509"/>
      <c r="Y524" s="509"/>
      <c r="Z524" s="509"/>
      <c r="AA524" s="498">
        <v>0.7</v>
      </c>
    </row>
    <row r="525" spans="1:27">
      <c r="A525" s="248">
        <v>46</v>
      </c>
      <c r="B525" s="494" t="s">
        <v>3150</v>
      </c>
      <c r="C525" s="495" t="s">
        <v>3151</v>
      </c>
      <c r="D525" s="494"/>
      <c r="E525" s="495">
        <v>0.1</v>
      </c>
      <c r="F525" s="495"/>
      <c r="G525" s="498"/>
      <c r="H525" s="498"/>
      <c r="I525" s="498"/>
      <c r="J525" s="498"/>
      <c r="K525" s="495"/>
      <c r="L525" s="495"/>
      <c r="M525" s="495"/>
      <c r="N525" s="495"/>
      <c r="O525" s="495"/>
      <c r="P525" s="495">
        <v>0.1</v>
      </c>
      <c r="Q525" s="497">
        <v>0.1</v>
      </c>
      <c r="R525" s="495" t="s">
        <v>607</v>
      </c>
      <c r="S525" s="496"/>
      <c r="T525" s="496"/>
      <c r="U525" s="496"/>
      <c r="V525" s="496"/>
      <c r="W525" s="496"/>
      <c r="X525" s="496"/>
      <c r="Y525" s="496"/>
      <c r="Z525" s="496"/>
      <c r="AA525" s="498">
        <v>0.1</v>
      </c>
    </row>
    <row r="526" spans="1:27">
      <c r="A526" s="248">
        <v>47</v>
      </c>
      <c r="B526" s="494" t="s">
        <v>3152</v>
      </c>
      <c r="C526" s="495" t="s">
        <v>3153</v>
      </c>
      <c r="D526" s="494"/>
      <c r="E526" s="495">
        <v>0.1</v>
      </c>
      <c r="F526" s="495"/>
      <c r="G526" s="498"/>
      <c r="H526" s="498"/>
      <c r="I526" s="498"/>
      <c r="J526" s="498"/>
      <c r="K526" s="495"/>
      <c r="L526" s="495"/>
      <c r="M526" s="495"/>
      <c r="N526" s="495"/>
      <c r="O526" s="495"/>
      <c r="P526" s="495">
        <v>0.1</v>
      </c>
      <c r="Q526" s="497">
        <v>0.1</v>
      </c>
      <c r="R526" s="495" t="s">
        <v>607</v>
      </c>
      <c r="S526" s="496"/>
      <c r="T526" s="496"/>
      <c r="U526" s="496"/>
      <c r="V526" s="496"/>
      <c r="W526" s="496"/>
      <c r="X526" s="496"/>
      <c r="Y526" s="496"/>
      <c r="Z526" s="496"/>
      <c r="AA526" s="495">
        <v>0.1</v>
      </c>
    </row>
    <row r="527" spans="1:27">
      <c r="A527" s="248">
        <v>48</v>
      </c>
      <c r="B527" s="494" t="s">
        <v>3154</v>
      </c>
      <c r="C527" s="495" t="s">
        <v>3155</v>
      </c>
      <c r="D527" s="494"/>
      <c r="E527" s="495">
        <v>0.2</v>
      </c>
      <c r="F527" s="495"/>
      <c r="G527" s="498"/>
      <c r="H527" s="498"/>
      <c r="I527" s="498"/>
      <c r="J527" s="498"/>
      <c r="K527" s="495"/>
      <c r="L527" s="495"/>
      <c r="M527" s="495"/>
      <c r="N527" s="495"/>
      <c r="O527" s="495"/>
      <c r="P527" s="495">
        <v>0.2</v>
      </c>
      <c r="Q527" s="497">
        <v>0.2</v>
      </c>
      <c r="R527" s="495" t="s">
        <v>607</v>
      </c>
      <c r="S527" s="496"/>
      <c r="T527" s="496"/>
      <c r="U527" s="496"/>
      <c r="V527" s="496"/>
      <c r="W527" s="496"/>
      <c r="X527" s="496"/>
      <c r="Y527" s="496"/>
      <c r="Z527" s="496"/>
      <c r="AA527" s="495">
        <v>0.2</v>
      </c>
    </row>
    <row r="528" spans="1:27">
      <c r="A528" s="248">
        <v>49</v>
      </c>
      <c r="B528" s="494" t="s">
        <v>3156</v>
      </c>
      <c r="C528" s="495" t="s">
        <v>3157</v>
      </c>
      <c r="D528" s="494"/>
      <c r="E528" s="495">
        <v>0.2</v>
      </c>
      <c r="F528" s="495"/>
      <c r="G528" s="498"/>
      <c r="H528" s="498"/>
      <c r="I528" s="498"/>
      <c r="J528" s="498"/>
      <c r="K528" s="495"/>
      <c r="L528" s="495"/>
      <c r="M528" s="495"/>
      <c r="N528" s="495"/>
      <c r="O528" s="495"/>
      <c r="P528" s="495">
        <v>0.2</v>
      </c>
      <c r="Q528" s="497">
        <v>0.2</v>
      </c>
      <c r="R528" s="495" t="s">
        <v>607</v>
      </c>
      <c r="S528" s="496"/>
      <c r="T528" s="496"/>
      <c r="U528" s="496"/>
      <c r="V528" s="496"/>
      <c r="W528" s="496"/>
      <c r="X528" s="496"/>
      <c r="Y528" s="496"/>
      <c r="Z528" s="496"/>
      <c r="AA528" s="498">
        <v>0.2</v>
      </c>
    </row>
    <row r="529" spans="1:27">
      <c r="A529" s="248">
        <v>50</v>
      </c>
      <c r="B529" s="494" t="s">
        <v>3158</v>
      </c>
      <c r="C529" s="495" t="s">
        <v>3159</v>
      </c>
      <c r="D529" s="494"/>
      <c r="E529" s="495">
        <v>0.8</v>
      </c>
      <c r="F529" s="495"/>
      <c r="G529" s="498"/>
      <c r="H529" s="498"/>
      <c r="I529" s="498"/>
      <c r="J529" s="498"/>
      <c r="K529" s="495"/>
      <c r="L529" s="495"/>
      <c r="M529" s="495"/>
      <c r="N529" s="495"/>
      <c r="O529" s="495"/>
      <c r="P529" s="495">
        <v>0.8</v>
      </c>
      <c r="Q529" s="497">
        <v>0.8</v>
      </c>
      <c r="R529" s="495" t="s">
        <v>607</v>
      </c>
      <c r="S529" s="496"/>
      <c r="T529" s="496"/>
      <c r="U529" s="496"/>
      <c r="V529" s="496"/>
      <c r="W529" s="496"/>
      <c r="X529" s="496"/>
      <c r="Y529" s="496"/>
      <c r="Z529" s="496"/>
      <c r="AA529" s="498">
        <v>0.8</v>
      </c>
    </row>
    <row r="530" spans="1:27">
      <c r="A530" s="248">
        <v>51</v>
      </c>
      <c r="B530" s="494" t="s">
        <v>3160</v>
      </c>
      <c r="C530" s="495" t="s">
        <v>3161</v>
      </c>
      <c r="D530" s="494"/>
      <c r="E530" s="495">
        <v>0.4</v>
      </c>
      <c r="F530" s="495"/>
      <c r="G530" s="498"/>
      <c r="H530" s="498"/>
      <c r="I530" s="498"/>
      <c r="J530" s="498"/>
      <c r="K530" s="495"/>
      <c r="L530" s="495"/>
      <c r="M530" s="495"/>
      <c r="N530" s="495"/>
      <c r="O530" s="495"/>
      <c r="P530" s="495">
        <v>0.4</v>
      </c>
      <c r="Q530" s="497">
        <v>0.4</v>
      </c>
      <c r="R530" s="495" t="s">
        <v>607</v>
      </c>
      <c r="S530" s="496"/>
      <c r="T530" s="496"/>
      <c r="U530" s="496"/>
      <c r="V530" s="496"/>
      <c r="W530" s="496"/>
      <c r="X530" s="496"/>
      <c r="Y530" s="496"/>
      <c r="Z530" s="496"/>
      <c r="AA530" s="498">
        <v>0.4</v>
      </c>
    </row>
    <row r="531" spans="1:27">
      <c r="A531" s="248">
        <v>52</v>
      </c>
      <c r="B531" s="494" t="s">
        <v>3162</v>
      </c>
      <c r="C531" s="495" t="s">
        <v>3163</v>
      </c>
      <c r="D531" s="494"/>
      <c r="E531" s="495">
        <v>0.2</v>
      </c>
      <c r="F531" s="495"/>
      <c r="G531" s="498"/>
      <c r="H531" s="498"/>
      <c r="I531" s="498"/>
      <c r="J531" s="498"/>
      <c r="K531" s="495"/>
      <c r="L531" s="495"/>
      <c r="M531" s="495"/>
      <c r="N531" s="495"/>
      <c r="O531" s="495"/>
      <c r="P531" s="495">
        <v>0.2</v>
      </c>
      <c r="Q531" s="497">
        <v>0.2</v>
      </c>
      <c r="R531" s="495" t="s">
        <v>607</v>
      </c>
      <c r="S531" s="506"/>
      <c r="T531" s="496"/>
      <c r="U531" s="496"/>
      <c r="V531" s="496"/>
      <c r="W531" s="496"/>
      <c r="X531" s="496"/>
      <c r="Y531" s="496"/>
      <c r="Z531" s="496"/>
      <c r="AA531" s="498">
        <v>0.2</v>
      </c>
    </row>
    <row r="532" spans="1:27">
      <c r="A532" s="248">
        <v>53</v>
      </c>
      <c r="B532" s="494" t="s">
        <v>3164</v>
      </c>
      <c r="C532" s="495" t="s">
        <v>3165</v>
      </c>
      <c r="D532" s="494"/>
      <c r="E532" s="495">
        <v>0.2</v>
      </c>
      <c r="F532" s="495"/>
      <c r="G532" s="498"/>
      <c r="H532" s="498"/>
      <c r="I532" s="498"/>
      <c r="J532" s="498"/>
      <c r="K532" s="495"/>
      <c r="L532" s="495"/>
      <c r="M532" s="495"/>
      <c r="N532" s="495"/>
      <c r="O532" s="495"/>
      <c r="P532" s="495">
        <v>0.2</v>
      </c>
      <c r="Q532" s="497">
        <v>0.2</v>
      </c>
      <c r="R532" s="495" t="s">
        <v>607</v>
      </c>
      <c r="S532" s="496"/>
      <c r="T532" s="496"/>
      <c r="U532" s="496"/>
      <c r="V532" s="496"/>
      <c r="W532" s="496"/>
      <c r="X532" s="496"/>
      <c r="Y532" s="496"/>
      <c r="Z532" s="496"/>
      <c r="AA532" s="495">
        <v>0.2</v>
      </c>
    </row>
    <row r="533" spans="1:27">
      <c r="A533" s="248">
        <v>54</v>
      </c>
      <c r="B533" s="494" t="s">
        <v>3166</v>
      </c>
      <c r="C533" s="495" t="s">
        <v>3167</v>
      </c>
      <c r="D533" s="494"/>
      <c r="E533" s="495">
        <v>0.5</v>
      </c>
      <c r="F533" s="495">
        <v>0.5</v>
      </c>
      <c r="G533" s="498">
        <v>0.5</v>
      </c>
      <c r="H533" s="498"/>
      <c r="I533" s="498"/>
      <c r="J533" s="498"/>
      <c r="K533" s="495"/>
      <c r="L533" s="495"/>
      <c r="M533" s="495"/>
      <c r="N533" s="495"/>
      <c r="O533" s="495"/>
      <c r="P533" s="495"/>
      <c r="Q533" s="497">
        <v>0.5</v>
      </c>
      <c r="R533" s="495" t="s">
        <v>55</v>
      </c>
      <c r="S533" s="496"/>
      <c r="T533" s="496"/>
      <c r="U533" s="496"/>
      <c r="V533" s="496"/>
      <c r="W533" s="496"/>
      <c r="X533" s="496"/>
      <c r="Y533" s="496"/>
      <c r="Z533" s="496">
        <v>0.5</v>
      </c>
      <c r="AA533" s="498"/>
    </row>
    <row r="534" spans="1:27">
      <c r="A534" s="248">
        <v>55</v>
      </c>
      <c r="B534" s="494" t="s">
        <v>3168</v>
      </c>
      <c r="C534" s="495" t="s">
        <v>3169</v>
      </c>
      <c r="D534" s="494"/>
      <c r="E534" s="495">
        <v>0.2</v>
      </c>
      <c r="F534" s="495"/>
      <c r="G534" s="498"/>
      <c r="H534" s="498"/>
      <c r="I534" s="498"/>
      <c r="J534" s="498"/>
      <c r="K534" s="495"/>
      <c r="L534" s="495"/>
      <c r="M534" s="495"/>
      <c r="N534" s="495"/>
      <c r="O534" s="495"/>
      <c r="P534" s="495">
        <v>0.2</v>
      </c>
      <c r="Q534" s="497">
        <v>0.2</v>
      </c>
      <c r="R534" s="495" t="s">
        <v>607</v>
      </c>
      <c r="S534" s="496"/>
      <c r="T534" s="496"/>
      <c r="U534" s="496"/>
      <c r="V534" s="496"/>
      <c r="W534" s="496"/>
      <c r="X534" s="496"/>
      <c r="Y534" s="496"/>
      <c r="Z534" s="496"/>
      <c r="AA534" s="498">
        <v>0.2</v>
      </c>
    </row>
    <row r="535" spans="1:27">
      <c r="A535" s="248">
        <v>56</v>
      </c>
      <c r="B535" s="494" t="s">
        <v>3170</v>
      </c>
      <c r="C535" s="495" t="s">
        <v>3171</v>
      </c>
      <c r="D535" s="494"/>
      <c r="E535" s="495">
        <v>0.2</v>
      </c>
      <c r="F535" s="495"/>
      <c r="G535" s="498"/>
      <c r="H535" s="498"/>
      <c r="I535" s="498"/>
      <c r="J535" s="498"/>
      <c r="K535" s="495"/>
      <c r="L535" s="495"/>
      <c r="M535" s="495"/>
      <c r="N535" s="495"/>
      <c r="O535" s="495"/>
      <c r="P535" s="495">
        <v>0.2</v>
      </c>
      <c r="Q535" s="497">
        <v>0.2</v>
      </c>
      <c r="R535" s="495" t="s">
        <v>607</v>
      </c>
      <c r="S535" s="496"/>
      <c r="T535" s="496"/>
      <c r="U535" s="496"/>
      <c r="V535" s="496"/>
      <c r="W535" s="496"/>
      <c r="X535" s="496"/>
      <c r="Y535" s="496"/>
      <c r="Z535" s="496"/>
      <c r="AA535" s="495">
        <v>0.2</v>
      </c>
    </row>
    <row r="536" spans="1:27">
      <c r="A536" s="248">
        <v>57</v>
      </c>
      <c r="B536" s="494" t="s">
        <v>3172</v>
      </c>
      <c r="C536" s="495" t="s">
        <v>3173</v>
      </c>
      <c r="D536" s="494"/>
      <c r="E536" s="495">
        <v>0.2</v>
      </c>
      <c r="F536" s="495"/>
      <c r="G536" s="498"/>
      <c r="H536" s="498"/>
      <c r="I536" s="498"/>
      <c r="J536" s="498"/>
      <c r="K536" s="495"/>
      <c r="L536" s="495"/>
      <c r="M536" s="495"/>
      <c r="N536" s="495"/>
      <c r="O536" s="495"/>
      <c r="P536" s="495">
        <v>0.2</v>
      </c>
      <c r="Q536" s="497">
        <v>0.2</v>
      </c>
      <c r="R536" s="495" t="s">
        <v>607</v>
      </c>
      <c r="S536" s="496"/>
      <c r="T536" s="496"/>
      <c r="U536" s="496"/>
      <c r="V536" s="496"/>
      <c r="W536" s="496"/>
      <c r="X536" s="496"/>
      <c r="Y536" s="496"/>
      <c r="Z536" s="496"/>
      <c r="AA536" s="495">
        <v>0.2</v>
      </c>
    </row>
    <row r="537" spans="1:27">
      <c r="A537" s="248">
        <v>58</v>
      </c>
      <c r="B537" s="494" t="s">
        <v>3174</v>
      </c>
      <c r="C537" s="495" t="s">
        <v>3175</v>
      </c>
      <c r="D537" s="494"/>
      <c r="E537" s="495">
        <v>0.2</v>
      </c>
      <c r="F537" s="495"/>
      <c r="G537" s="498"/>
      <c r="H537" s="498"/>
      <c r="I537" s="498"/>
      <c r="J537" s="498"/>
      <c r="K537" s="495"/>
      <c r="L537" s="495"/>
      <c r="M537" s="495"/>
      <c r="N537" s="495"/>
      <c r="O537" s="495"/>
      <c r="P537" s="495">
        <v>0.2</v>
      </c>
      <c r="Q537" s="497">
        <v>0.2</v>
      </c>
      <c r="R537" s="495" t="s">
        <v>607</v>
      </c>
      <c r="S537" s="496"/>
      <c r="T537" s="496"/>
      <c r="U537" s="496"/>
      <c r="V537" s="496"/>
      <c r="W537" s="496"/>
      <c r="X537" s="496"/>
      <c r="Y537" s="496"/>
      <c r="Z537" s="496"/>
      <c r="AA537" s="495">
        <v>0.2</v>
      </c>
    </row>
    <row r="538" spans="1:27">
      <c r="A538" s="248">
        <v>59</v>
      </c>
      <c r="B538" s="494" t="s">
        <v>3176</v>
      </c>
      <c r="C538" s="495" t="s">
        <v>3177</v>
      </c>
      <c r="D538" s="494"/>
      <c r="E538" s="495">
        <v>0.1</v>
      </c>
      <c r="F538" s="495"/>
      <c r="G538" s="498"/>
      <c r="H538" s="498"/>
      <c r="I538" s="498"/>
      <c r="J538" s="498"/>
      <c r="K538" s="495"/>
      <c r="L538" s="495"/>
      <c r="M538" s="495"/>
      <c r="N538" s="495"/>
      <c r="O538" s="495"/>
      <c r="P538" s="495">
        <v>0.1</v>
      </c>
      <c r="Q538" s="497">
        <v>0.1</v>
      </c>
      <c r="R538" s="495" t="s">
        <v>607</v>
      </c>
      <c r="S538" s="496"/>
      <c r="T538" s="496"/>
      <c r="U538" s="496"/>
      <c r="V538" s="496"/>
      <c r="W538" s="496"/>
      <c r="X538" s="496"/>
      <c r="Y538" s="496"/>
      <c r="Z538" s="496"/>
      <c r="AA538" s="495">
        <v>0.1</v>
      </c>
    </row>
    <row r="539" spans="1:27">
      <c r="A539" s="248">
        <v>60</v>
      </c>
      <c r="B539" s="494" t="s">
        <v>3178</v>
      </c>
      <c r="C539" s="495" t="s">
        <v>3179</v>
      </c>
      <c r="D539" s="494"/>
      <c r="E539" s="495">
        <v>0.2</v>
      </c>
      <c r="F539" s="495"/>
      <c r="G539" s="498"/>
      <c r="H539" s="498"/>
      <c r="I539" s="498"/>
      <c r="J539" s="498"/>
      <c r="K539" s="495"/>
      <c r="L539" s="495"/>
      <c r="M539" s="495"/>
      <c r="N539" s="495"/>
      <c r="O539" s="495"/>
      <c r="P539" s="495">
        <v>0.2</v>
      </c>
      <c r="Q539" s="497">
        <v>0.2</v>
      </c>
      <c r="R539" s="495" t="s">
        <v>607</v>
      </c>
      <c r="S539" s="496"/>
      <c r="T539" s="496"/>
      <c r="U539" s="496"/>
      <c r="V539" s="496"/>
      <c r="W539" s="496"/>
      <c r="X539" s="496"/>
      <c r="Y539" s="496"/>
      <c r="Z539" s="496"/>
      <c r="AA539" s="495">
        <v>0.2</v>
      </c>
    </row>
    <row r="540" spans="1:27">
      <c r="A540" s="248">
        <v>61</v>
      </c>
      <c r="B540" s="494" t="s">
        <v>3180</v>
      </c>
      <c r="C540" s="495" t="s">
        <v>3181</v>
      </c>
      <c r="D540" s="494"/>
      <c r="E540" s="495">
        <v>0.2</v>
      </c>
      <c r="F540" s="495"/>
      <c r="G540" s="498"/>
      <c r="H540" s="498"/>
      <c r="I540" s="498"/>
      <c r="J540" s="498"/>
      <c r="K540" s="495"/>
      <c r="L540" s="495"/>
      <c r="M540" s="495"/>
      <c r="N540" s="495"/>
      <c r="O540" s="495"/>
      <c r="P540" s="495">
        <v>0.2</v>
      </c>
      <c r="Q540" s="497">
        <v>0.2</v>
      </c>
      <c r="R540" s="495" t="s">
        <v>607</v>
      </c>
      <c r="S540" s="496"/>
      <c r="T540" s="496"/>
      <c r="U540" s="496"/>
      <c r="V540" s="496"/>
      <c r="W540" s="496"/>
      <c r="X540" s="496"/>
      <c r="Y540" s="496"/>
      <c r="Z540" s="496"/>
      <c r="AA540" s="495">
        <v>0.2</v>
      </c>
    </row>
    <row r="541" spans="1:27">
      <c r="A541" s="248">
        <v>62</v>
      </c>
      <c r="B541" s="494" t="s">
        <v>3182</v>
      </c>
      <c r="C541" s="495" t="s">
        <v>3183</v>
      </c>
      <c r="D541" s="494"/>
      <c r="E541" s="495">
        <v>0.1</v>
      </c>
      <c r="F541" s="495"/>
      <c r="G541" s="498">
        <v>0</v>
      </c>
      <c r="H541" s="498"/>
      <c r="I541" s="498"/>
      <c r="J541" s="498"/>
      <c r="K541" s="495"/>
      <c r="L541" s="495"/>
      <c r="M541" s="495"/>
      <c r="N541" s="495"/>
      <c r="O541" s="495"/>
      <c r="P541" s="495">
        <v>0.1</v>
      </c>
      <c r="Q541" s="497">
        <v>0.1</v>
      </c>
      <c r="R541" s="495" t="s">
        <v>607</v>
      </c>
      <c r="S541" s="496"/>
      <c r="T541" s="496"/>
      <c r="U541" s="496"/>
      <c r="V541" s="496"/>
      <c r="W541" s="496"/>
      <c r="X541" s="496"/>
      <c r="Y541" s="496"/>
      <c r="Z541" s="496"/>
      <c r="AA541" s="498">
        <v>0.1</v>
      </c>
    </row>
    <row r="542" spans="1:27" ht="27" customHeight="1">
      <c r="A542" s="250"/>
      <c r="B542" s="2837" t="s">
        <v>3184</v>
      </c>
      <c r="C542" s="2838"/>
      <c r="D542" s="2839"/>
      <c r="E542" s="2838">
        <f>SUM(E480:E541)</f>
        <v>27.800000000000004</v>
      </c>
      <c r="F542" s="2838">
        <f t="shared" ref="F542:AA542" si="31">SUM(F480:F541)</f>
        <v>4.8</v>
      </c>
      <c r="G542" s="2838">
        <f t="shared" si="31"/>
        <v>4.8</v>
      </c>
      <c r="H542" s="2838">
        <f t="shared" si="31"/>
        <v>0</v>
      </c>
      <c r="I542" s="2838">
        <f t="shared" si="31"/>
        <v>0</v>
      </c>
      <c r="J542" s="2838">
        <f t="shared" si="31"/>
        <v>0</v>
      </c>
      <c r="K542" s="2838">
        <f t="shared" si="31"/>
        <v>0</v>
      </c>
      <c r="L542" s="2838">
        <f t="shared" si="31"/>
        <v>0</v>
      </c>
      <c r="M542" s="2838">
        <f t="shared" si="31"/>
        <v>0</v>
      </c>
      <c r="N542" s="2838">
        <f t="shared" si="31"/>
        <v>0</v>
      </c>
      <c r="O542" s="2838">
        <f t="shared" si="31"/>
        <v>0.7</v>
      </c>
      <c r="P542" s="2838">
        <f t="shared" si="31"/>
        <v>22.300000000000004</v>
      </c>
      <c r="Q542" s="2838">
        <f t="shared" si="31"/>
        <v>24.000000000000004</v>
      </c>
      <c r="R542" s="2838">
        <f t="shared" si="31"/>
        <v>0</v>
      </c>
      <c r="S542" s="2838">
        <f t="shared" si="31"/>
        <v>0</v>
      </c>
      <c r="T542" s="2838">
        <f t="shared" si="31"/>
        <v>0</v>
      </c>
      <c r="U542" s="2838">
        <f t="shared" si="31"/>
        <v>0</v>
      </c>
      <c r="V542" s="2838">
        <f t="shared" si="31"/>
        <v>0</v>
      </c>
      <c r="W542" s="2838">
        <f t="shared" si="31"/>
        <v>0</v>
      </c>
      <c r="X542" s="2838">
        <f t="shared" si="31"/>
        <v>0</v>
      </c>
      <c r="Y542" s="2838">
        <f t="shared" si="31"/>
        <v>0</v>
      </c>
      <c r="Z542" s="2838">
        <f t="shared" si="31"/>
        <v>4.2</v>
      </c>
      <c r="AA542" s="2838">
        <f t="shared" si="31"/>
        <v>23.599999999999998</v>
      </c>
    </row>
    <row r="543" spans="1:27" ht="23.25" customHeight="1">
      <c r="A543" s="702"/>
      <c r="B543" s="824" t="s">
        <v>7618</v>
      </c>
      <c r="C543" s="237"/>
      <c r="D543" s="70"/>
      <c r="E543" s="70"/>
      <c r="F543" s="70"/>
      <c r="G543" s="70"/>
      <c r="H543" s="70"/>
      <c r="I543" s="70"/>
      <c r="J543" s="70"/>
      <c r="K543" s="70"/>
      <c r="L543" s="70"/>
      <c r="M543" s="70"/>
      <c r="N543" s="70"/>
      <c r="O543" s="70"/>
      <c r="P543" s="70"/>
      <c r="Q543" s="2367"/>
      <c r="R543" s="829"/>
      <c r="S543" s="70"/>
      <c r="T543" s="70"/>
      <c r="U543" s="70"/>
      <c r="V543" s="70"/>
      <c r="W543" s="70"/>
      <c r="X543" s="70"/>
      <c r="Y543" s="70"/>
      <c r="Z543" s="70"/>
      <c r="AA543" s="71"/>
    </row>
    <row r="544" spans="1:27">
      <c r="A544" s="833">
        <v>1</v>
      </c>
      <c r="B544" s="825" t="s">
        <v>7619</v>
      </c>
      <c r="C544" s="2263" t="s">
        <v>21403</v>
      </c>
      <c r="D544" s="2027"/>
      <c r="E544" s="116">
        <v>0.6</v>
      </c>
      <c r="F544" s="116">
        <v>0.6</v>
      </c>
      <c r="G544" s="116">
        <v>0.6</v>
      </c>
      <c r="H544" s="116"/>
      <c r="I544" s="116"/>
      <c r="J544" s="827"/>
      <c r="K544" s="116"/>
      <c r="L544" s="116"/>
      <c r="M544" s="116"/>
      <c r="N544" s="116"/>
      <c r="O544" s="116"/>
      <c r="P544" s="116"/>
      <c r="Q544" s="116"/>
      <c r="R544" s="2027" t="s">
        <v>55</v>
      </c>
      <c r="S544" s="2027"/>
      <c r="T544" s="2027"/>
      <c r="U544" s="826"/>
      <c r="V544" s="826"/>
      <c r="W544" s="826"/>
      <c r="X544" s="826"/>
      <c r="Y544" s="826"/>
      <c r="Z544" s="826">
        <v>0.6</v>
      </c>
      <c r="AA544" s="826"/>
    </row>
    <row r="545" spans="1:27" ht="36">
      <c r="A545" s="833">
        <v>2</v>
      </c>
      <c r="B545" s="825" t="s">
        <v>7621</v>
      </c>
      <c r="C545" s="2263" t="s">
        <v>21404</v>
      </c>
      <c r="D545" s="17"/>
      <c r="E545" s="18">
        <v>2.6</v>
      </c>
      <c r="F545" s="18">
        <v>2.6</v>
      </c>
      <c r="G545" s="18">
        <v>2.6</v>
      </c>
      <c r="H545" s="18"/>
      <c r="I545" s="18"/>
      <c r="J545" s="18"/>
      <c r="K545" s="18"/>
      <c r="L545" s="18"/>
      <c r="M545" s="18"/>
      <c r="N545" s="18"/>
      <c r="O545" s="18"/>
      <c r="P545" s="18"/>
      <c r="Q545" s="18"/>
      <c r="R545" s="17" t="s">
        <v>605</v>
      </c>
      <c r="S545" s="17"/>
      <c r="T545" s="17"/>
      <c r="U545" s="768"/>
      <c r="V545" s="768"/>
      <c r="W545" s="768"/>
      <c r="X545" s="768"/>
      <c r="Y545" s="768">
        <v>2.6</v>
      </c>
      <c r="Z545" s="768"/>
      <c r="AA545" s="768"/>
    </row>
    <row r="546" spans="1:27" ht="24">
      <c r="A546" s="833">
        <v>3</v>
      </c>
      <c r="B546" s="825" t="s">
        <v>7622</v>
      </c>
      <c r="C546" s="2263" t="s">
        <v>21405</v>
      </c>
      <c r="D546" s="17"/>
      <c r="E546" s="18">
        <v>0.8</v>
      </c>
      <c r="F546" s="2032">
        <v>0.8</v>
      </c>
      <c r="G546" s="2032">
        <v>0.8</v>
      </c>
      <c r="H546" s="18"/>
      <c r="I546" s="18"/>
      <c r="J546" s="18"/>
      <c r="K546" s="18"/>
      <c r="L546" s="18"/>
      <c r="M546" s="18"/>
      <c r="N546" s="18"/>
      <c r="O546" s="18"/>
      <c r="P546" s="18"/>
      <c r="Q546" s="18"/>
      <c r="R546" s="2027" t="s">
        <v>55</v>
      </c>
      <c r="S546" s="2027"/>
      <c r="T546" s="2027"/>
      <c r="U546" s="826"/>
      <c r="V546" s="768"/>
      <c r="W546" s="768"/>
      <c r="X546" s="768"/>
      <c r="Y546" s="768"/>
      <c r="Z546" s="768">
        <v>0.8</v>
      </c>
      <c r="AA546" s="768"/>
    </row>
    <row r="547" spans="1:27">
      <c r="A547" s="833">
        <v>4</v>
      </c>
      <c r="B547" s="825" t="s">
        <v>7623</v>
      </c>
      <c r="C547" s="2263" t="s">
        <v>21406</v>
      </c>
      <c r="D547" s="17"/>
      <c r="E547" s="17">
        <v>0.4</v>
      </c>
      <c r="F547" s="20">
        <v>0.4</v>
      </c>
      <c r="G547" s="2032">
        <v>0.4</v>
      </c>
      <c r="H547" s="2032"/>
      <c r="I547" s="2032"/>
      <c r="J547" s="2032"/>
      <c r="K547" s="2032"/>
      <c r="L547" s="2032"/>
      <c r="M547" s="2032"/>
      <c r="N547" s="2032"/>
      <c r="O547" s="2032"/>
      <c r="P547" s="2032"/>
      <c r="Q547" s="2231"/>
      <c r="R547" s="2027" t="s">
        <v>55</v>
      </c>
      <c r="S547" s="2027"/>
      <c r="T547" s="2027"/>
      <c r="U547" s="826"/>
      <c r="V547" s="768"/>
      <c r="W547" s="768"/>
      <c r="X547" s="768"/>
      <c r="Y547" s="768"/>
      <c r="Z547" s="17">
        <v>0.4</v>
      </c>
      <c r="AA547" s="768"/>
    </row>
    <row r="548" spans="1:27">
      <c r="A548" s="833">
        <v>5</v>
      </c>
      <c r="B548" s="2260" t="s">
        <v>7624</v>
      </c>
      <c r="C548" s="2264" t="s">
        <v>21407</v>
      </c>
      <c r="D548" s="21"/>
      <c r="E548" s="21">
        <v>0.2</v>
      </c>
      <c r="F548" s="21">
        <v>0.2</v>
      </c>
      <c r="G548" s="2029"/>
      <c r="H548" s="2029"/>
      <c r="I548" s="2029"/>
      <c r="J548" s="2029">
        <v>0.2</v>
      </c>
      <c r="K548" s="2029"/>
      <c r="L548" s="2032"/>
      <c r="M548" s="2032"/>
      <c r="N548" s="2032"/>
      <c r="O548" s="2032"/>
      <c r="P548" s="2032"/>
      <c r="Q548" s="2231"/>
      <c r="R548" s="2027" t="s">
        <v>55</v>
      </c>
      <c r="S548" s="2027"/>
      <c r="T548" s="2027"/>
      <c r="U548" s="826"/>
      <c r="V548" s="768"/>
      <c r="W548" s="768"/>
      <c r="X548" s="768"/>
      <c r="Y548" s="768"/>
      <c r="Z548" s="21">
        <v>0.2</v>
      </c>
      <c r="AA548" s="768"/>
    </row>
    <row r="549" spans="1:27">
      <c r="A549" s="833">
        <v>6</v>
      </c>
      <c r="B549" s="825" t="s">
        <v>7625</v>
      </c>
      <c r="C549" s="2263" t="s">
        <v>21408</v>
      </c>
      <c r="D549" s="17"/>
      <c r="E549" s="17">
        <v>0.8</v>
      </c>
      <c r="F549" s="20">
        <v>0.6</v>
      </c>
      <c r="G549" s="2032">
        <v>0.6</v>
      </c>
      <c r="H549" s="2032"/>
      <c r="I549" s="2032"/>
      <c r="J549" s="2032"/>
      <c r="K549" s="2032"/>
      <c r="L549" s="2032"/>
      <c r="M549" s="2032"/>
      <c r="N549" s="2032"/>
      <c r="O549" s="2032"/>
      <c r="P549" s="2032">
        <v>0.2</v>
      </c>
      <c r="Q549" s="2231" t="s">
        <v>21409</v>
      </c>
      <c r="R549" s="17" t="s">
        <v>605</v>
      </c>
      <c r="S549" s="17"/>
      <c r="T549" s="17"/>
      <c r="U549" s="768"/>
      <c r="V549" s="768"/>
      <c r="W549" s="768"/>
      <c r="X549" s="768"/>
      <c r="Y549" s="768">
        <v>0.2</v>
      </c>
      <c r="Z549" s="768"/>
      <c r="AA549" s="768"/>
    </row>
    <row r="550" spans="1:27">
      <c r="A550" s="833">
        <v>7</v>
      </c>
      <c r="B550" s="825" t="s">
        <v>7626</v>
      </c>
      <c r="C550" s="2263" t="s">
        <v>21410</v>
      </c>
      <c r="D550" s="17"/>
      <c r="E550" s="18">
        <v>0.8</v>
      </c>
      <c r="F550" s="18">
        <v>0.8</v>
      </c>
      <c r="G550" s="18">
        <v>0.8</v>
      </c>
      <c r="H550" s="18"/>
      <c r="I550" s="18"/>
      <c r="J550" s="18"/>
      <c r="K550" s="18"/>
      <c r="L550" s="18"/>
      <c r="M550" s="18"/>
      <c r="N550" s="18"/>
      <c r="O550" s="18"/>
      <c r="P550" s="18"/>
      <c r="Q550" s="18"/>
      <c r="R550" s="17" t="s">
        <v>2047</v>
      </c>
      <c r="S550" s="17"/>
      <c r="T550" s="17"/>
      <c r="U550" s="768"/>
      <c r="V550" s="768"/>
      <c r="W550" s="768"/>
      <c r="X550" s="768">
        <v>0.8</v>
      </c>
      <c r="Y550" s="768"/>
      <c r="Z550" s="768"/>
      <c r="AA550" s="768"/>
    </row>
    <row r="551" spans="1:27">
      <c r="A551" s="833">
        <v>8</v>
      </c>
      <c r="B551" s="825" t="s">
        <v>7627</v>
      </c>
      <c r="C551" s="2263" t="s">
        <v>21411</v>
      </c>
      <c r="D551" s="17"/>
      <c r="E551" s="2032">
        <v>0.7</v>
      </c>
      <c r="F551" s="2032">
        <v>0.7</v>
      </c>
      <c r="G551" s="2032">
        <v>0.4</v>
      </c>
      <c r="H551" s="2029"/>
      <c r="I551" s="2029"/>
      <c r="J551" s="18">
        <v>0.3</v>
      </c>
      <c r="K551" s="2029"/>
      <c r="L551" s="2029"/>
      <c r="M551" s="2029"/>
      <c r="N551" s="2029"/>
      <c r="O551" s="2029"/>
      <c r="P551" s="2029"/>
      <c r="Q551" s="2232"/>
      <c r="R551" s="17" t="s">
        <v>605</v>
      </c>
      <c r="S551" s="17"/>
      <c r="T551" s="17"/>
      <c r="U551" s="768"/>
      <c r="V551" s="768"/>
      <c r="W551" s="768"/>
      <c r="X551" s="768"/>
      <c r="Y551" s="2567">
        <v>0.7</v>
      </c>
      <c r="Z551" s="768"/>
      <c r="AA551" s="768"/>
    </row>
    <row r="552" spans="1:27">
      <c r="A552" s="833">
        <v>9</v>
      </c>
      <c r="B552" s="825" t="s">
        <v>7628</v>
      </c>
      <c r="C552" s="2263" t="s">
        <v>21412</v>
      </c>
      <c r="D552" s="17"/>
      <c r="E552" s="18">
        <v>1.4</v>
      </c>
      <c r="F552" s="18">
        <v>1.4</v>
      </c>
      <c r="G552" s="18">
        <v>1.4</v>
      </c>
      <c r="H552" s="18"/>
      <c r="I552" s="18"/>
      <c r="J552" s="18"/>
      <c r="K552" s="18"/>
      <c r="L552" s="18"/>
      <c r="M552" s="18"/>
      <c r="N552" s="18"/>
      <c r="O552" s="18"/>
      <c r="P552" s="18"/>
      <c r="Q552" s="18"/>
      <c r="R552" s="17" t="s">
        <v>605</v>
      </c>
      <c r="S552" s="17"/>
      <c r="T552" s="17"/>
      <c r="U552" s="768"/>
      <c r="V552" s="768"/>
      <c r="W552" s="768"/>
      <c r="X552" s="768"/>
      <c r="Y552" s="18">
        <v>1.4</v>
      </c>
      <c r="Z552" s="768"/>
      <c r="AA552" s="768"/>
    </row>
    <row r="553" spans="1:27" ht="24">
      <c r="A553" s="833">
        <v>10</v>
      </c>
      <c r="B553" s="825" t="s">
        <v>7629</v>
      </c>
      <c r="C553" s="2263" t="s">
        <v>21413</v>
      </c>
      <c r="D553" s="17"/>
      <c r="E553" s="18">
        <v>0.5</v>
      </c>
      <c r="F553" s="18">
        <v>0.5</v>
      </c>
      <c r="G553" s="18">
        <v>0.5</v>
      </c>
      <c r="H553" s="18"/>
      <c r="I553" s="18"/>
      <c r="J553" s="18"/>
      <c r="K553" s="18"/>
      <c r="L553" s="18"/>
      <c r="M553" s="18"/>
      <c r="N553" s="18"/>
      <c r="O553" s="18"/>
      <c r="P553" s="18"/>
      <c r="Q553" s="18"/>
      <c r="R553" s="17" t="s">
        <v>605</v>
      </c>
      <c r="S553" s="17"/>
      <c r="T553" s="17"/>
      <c r="U553" s="768"/>
      <c r="V553" s="768"/>
      <c r="W553" s="768"/>
      <c r="X553" s="768"/>
      <c r="Y553" s="18">
        <v>0.5</v>
      </c>
      <c r="Z553" s="768"/>
      <c r="AA553" s="768"/>
    </row>
    <row r="554" spans="1:27">
      <c r="A554" s="833">
        <v>11</v>
      </c>
      <c r="B554" s="825" t="s">
        <v>7630</v>
      </c>
      <c r="C554" s="2263" t="s">
        <v>21414</v>
      </c>
      <c r="D554" s="17"/>
      <c r="E554" s="17">
        <v>0.5</v>
      </c>
      <c r="F554" s="17"/>
      <c r="G554" s="18"/>
      <c r="H554" s="18"/>
      <c r="I554" s="18"/>
      <c r="J554" s="18"/>
      <c r="K554" s="18"/>
      <c r="L554" s="18"/>
      <c r="M554" s="18"/>
      <c r="N554" s="18"/>
      <c r="O554" s="18"/>
      <c r="P554" s="18">
        <v>0.5</v>
      </c>
      <c r="Q554" s="18">
        <v>0.5</v>
      </c>
      <c r="R554" s="17" t="s">
        <v>607</v>
      </c>
      <c r="S554" s="17"/>
      <c r="T554" s="17"/>
      <c r="U554" s="768"/>
      <c r="V554" s="768"/>
      <c r="W554" s="768"/>
      <c r="X554" s="768"/>
      <c r="Y554" s="768"/>
      <c r="Z554" s="768"/>
      <c r="AA554" s="768">
        <v>0.5</v>
      </c>
    </row>
    <row r="555" spans="1:27">
      <c r="A555" s="833">
        <v>12</v>
      </c>
      <c r="B555" s="825" t="s">
        <v>7631</v>
      </c>
      <c r="C555" s="2263" t="s">
        <v>21415</v>
      </c>
      <c r="D555" s="17"/>
      <c r="E555" s="17">
        <v>0.5</v>
      </c>
      <c r="F555" s="17"/>
      <c r="G555" s="18"/>
      <c r="H555" s="18"/>
      <c r="I555" s="18"/>
      <c r="J555" s="18"/>
      <c r="K555" s="18"/>
      <c r="L555" s="18"/>
      <c r="M555" s="18"/>
      <c r="N555" s="18"/>
      <c r="O555" s="18"/>
      <c r="P555" s="18">
        <v>0.5</v>
      </c>
      <c r="Q555" s="18">
        <v>0.5</v>
      </c>
      <c r="R555" s="17" t="s">
        <v>607</v>
      </c>
      <c r="S555" s="17"/>
      <c r="T555" s="17"/>
      <c r="U555" s="768"/>
      <c r="V555" s="768"/>
      <c r="W555" s="768"/>
      <c r="X555" s="768"/>
      <c r="Y555" s="768"/>
      <c r="Z555" s="768"/>
      <c r="AA555" s="768">
        <v>0.5</v>
      </c>
    </row>
    <row r="556" spans="1:27">
      <c r="A556" s="833">
        <v>13</v>
      </c>
      <c r="B556" s="825" t="s">
        <v>7632</v>
      </c>
      <c r="C556" s="2263" t="s">
        <v>21416</v>
      </c>
      <c r="D556" s="17"/>
      <c r="E556" s="20">
        <v>0.5</v>
      </c>
      <c r="F556" s="20">
        <v>0.5</v>
      </c>
      <c r="G556" s="2032">
        <v>0.35</v>
      </c>
      <c r="H556" s="2029"/>
      <c r="I556" s="2029"/>
      <c r="J556" s="18">
        <v>0.15</v>
      </c>
      <c r="K556" s="2029"/>
      <c r="L556" s="2029"/>
      <c r="M556" s="2029"/>
      <c r="N556" s="2029"/>
      <c r="O556" s="2029"/>
      <c r="P556" s="18"/>
      <c r="Q556" s="18"/>
      <c r="R556" s="2027" t="s">
        <v>55</v>
      </c>
      <c r="S556" s="2027"/>
      <c r="T556" s="2027"/>
      <c r="U556" s="826"/>
      <c r="V556" s="768"/>
      <c r="W556" s="768"/>
      <c r="X556" s="768"/>
      <c r="Y556" s="768"/>
      <c r="Z556" s="768">
        <v>0.5</v>
      </c>
      <c r="AA556" s="768"/>
    </row>
    <row r="557" spans="1:27">
      <c r="A557" s="833">
        <v>14</v>
      </c>
      <c r="B557" s="825" t="s">
        <v>7633</v>
      </c>
      <c r="C557" s="2263" t="s">
        <v>21417</v>
      </c>
      <c r="D557" s="17"/>
      <c r="E557" s="20">
        <v>0.5</v>
      </c>
      <c r="F557" s="20">
        <v>0.5</v>
      </c>
      <c r="G557" s="2032">
        <v>0.4</v>
      </c>
      <c r="H557" s="2029"/>
      <c r="I557" s="2029"/>
      <c r="J557" s="18">
        <v>0.1</v>
      </c>
      <c r="K557" s="2029"/>
      <c r="L557" s="2029"/>
      <c r="M557" s="2029"/>
      <c r="N557" s="2029"/>
      <c r="O557" s="2029"/>
      <c r="P557" s="18"/>
      <c r="Q557" s="18"/>
      <c r="R557" s="17" t="s">
        <v>605</v>
      </c>
      <c r="S557" s="17"/>
      <c r="T557" s="17"/>
      <c r="U557" s="768"/>
      <c r="V557" s="768"/>
      <c r="W557" s="768"/>
      <c r="X557" s="768"/>
      <c r="Y557" s="20">
        <v>0.5</v>
      </c>
      <c r="Z557" s="768"/>
      <c r="AA557" s="768"/>
    </row>
    <row r="558" spans="1:27">
      <c r="A558" s="833">
        <v>15</v>
      </c>
      <c r="B558" s="825" t="s">
        <v>7634</v>
      </c>
      <c r="C558" s="2263" t="s">
        <v>21418</v>
      </c>
      <c r="D558" s="17"/>
      <c r="E558" s="20">
        <v>0.6</v>
      </c>
      <c r="F558" s="20">
        <v>0.6</v>
      </c>
      <c r="G558" s="2032">
        <v>0.6</v>
      </c>
      <c r="H558" s="2032"/>
      <c r="I558" s="2032"/>
      <c r="J558" s="2032"/>
      <c r="K558" s="2032"/>
      <c r="L558" s="2029"/>
      <c r="M558" s="2029"/>
      <c r="N558" s="2029"/>
      <c r="O558" s="2029"/>
      <c r="P558" s="2029"/>
      <c r="Q558" s="2232"/>
      <c r="R558" s="17" t="s">
        <v>605</v>
      </c>
      <c r="S558" s="17"/>
      <c r="T558" s="17"/>
      <c r="U558" s="768"/>
      <c r="V558" s="768"/>
      <c r="W558" s="768"/>
      <c r="X558" s="768"/>
      <c r="Y558" s="20">
        <v>0.6</v>
      </c>
      <c r="Z558" s="768"/>
      <c r="AA558" s="768"/>
    </row>
    <row r="559" spans="1:27">
      <c r="A559" s="833">
        <v>16</v>
      </c>
      <c r="B559" s="2260" t="s">
        <v>7635</v>
      </c>
      <c r="C559" s="2264" t="s">
        <v>21418</v>
      </c>
      <c r="D559" s="21"/>
      <c r="E559" s="21">
        <v>0.6</v>
      </c>
      <c r="F559" s="21">
        <v>0.6</v>
      </c>
      <c r="G559" s="2029"/>
      <c r="H559" s="2029"/>
      <c r="I559" s="18"/>
      <c r="J559" s="18">
        <v>0.6</v>
      </c>
      <c r="K559" s="18"/>
      <c r="L559" s="18"/>
      <c r="M559" s="18"/>
      <c r="N559" s="18"/>
      <c r="O559" s="18"/>
      <c r="P559" s="2570"/>
      <c r="Q559" s="18">
        <v>0.6</v>
      </c>
      <c r="R559" s="17" t="s">
        <v>607</v>
      </c>
      <c r="S559" s="17"/>
      <c r="T559" s="17"/>
      <c r="U559" s="768"/>
      <c r="V559" s="768"/>
      <c r="W559" s="768"/>
      <c r="X559" s="768"/>
      <c r="Y559" s="768"/>
      <c r="Z559" s="768"/>
      <c r="AA559" s="21">
        <v>0.6</v>
      </c>
    </row>
    <row r="560" spans="1:27">
      <c r="A560" s="833">
        <v>17</v>
      </c>
      <c r="B560" s="825" t="s">
        <v>7636</v>
      </c>
      <c r="C560" s="2263" t="s">
        <v>21419</v>
      </c>
      <c r="D560" s="17"/>
      <c r="E560" s="20">
        <v>0.3</v>
      </c>
      <c r="F560" s="21"/>
      <c r="G560" s="2029"/>
      <c r="H560" s="2029"/>
      <c r="I560" s="2029"/>
      <c r="J560" s="2029"/>
      <c r="K560" s="2029"/>
      <c r="L560" s="2029"/>
      <c r="M560" s="2029"/>
      <c r="N560" s="2029"/>
      <c r="O560" s="2029"/>
      <c r="P560" s="18">
        <v>0.3</v>
      </c>
      <c r="Q560" s="18">
        <v>0.3</v>
      </c>
      <c r="R560" s="17" t="s">
        <v>607</v>
      </c>
      <c r="S560" s="17"/>
      <c r="T560" s="17"/>
      <c r="U560" s="768"/>
      <c r="V560" s="768"/>
      <c r="W560" s="768"/>
      <c r="X560" s="768"/>
      <c r="Y560" s="768"/>
      <c r="Z560" s="768"/>
      <c r="AA560" s="20">
        <v>0.3</v>
      </c>
    </row>
    <row r="561" spans="1:27">
      <c r="A561" s="833">
        <v>18</v>
      </c>
      <c r="B561" s="825" t="s">
        <v>7637</v>
      </c>
      <c r="C561" s="2263" t="s">
        <v>21420</v>
      </c>
      <c r="D561" s="17"/>
      <c r="E561" s="17">
        <v>0.5</v>
      </c>
      <c r="F561" s="17"/>
      <c r="G561" s="18"/>
      <c r="H561" s="18"/>
      <c r="I561" s="18"/>
      <c r="J561" s="18"/>
      <c r="K561" s="18"/>
      <c r="L561" s="18"/>
      <c r="M561" s="18"/>
      <c r="N561" s="18"/>
      <c r="O561" s="18"/>
      <c r="P561" s="18">
        <v>0.5</v>
      </c>
      <c r="Q561" s="18">
        <v>0.5</v>
      </c>
      <c r="R561" s="17" t="s">
        <v>607</v>
      </c>
      <c r="S561" s="17"/>
      <c r="T561" s="17"/>
      <c r="U561" s="768"/>
      <c r="V561" s="768"/>
      <c r="W561" s="768"/>
      <c r="X561" s="768"/>
      <c r="Y561" s="768"/>
      <c r="Z561" s="768"/>
      <c r="AA561" s="17">
        <v>0.5</v>
      </c>
    </row>
    <row r="562" spans="1:27">
      <c r="A562" s="833">
        <v>19</v>
      </c>
      <c r="B562" s="825" t="s">
        <v>7638</v>
      </c>
      <c r="C562" s="2263" t="s">
        <v>21421</v>
      </c>
      <c r="D562" s="17"/>
      <c r="E562" s="20">
        <v>0.8</v>
      </c>
      <c r="F562" s="20">
        <v>0.8</v>
      </c>
      <c r="G562" s="2032">
        <v>0.6</v>
      </c>
      <c r="H562" s="2029"/>
      <c r="I562" s="2029"/>
      <c r="J562" s="18">
        <v>0.2</v>
      </c>
      <c r="K562" s="2029"/>
      <c r="L562" s="2029"/>
      <c r="M562" s="2029"/>
      <c r="N562" s="2029"/>
      <c r="O562" s="2029"/>
      <c r="P562" s="18"/>
      <c r="Q562" s="18"/>
      <c r="R562" s="17" t="s">
        <v>605</v>
      </c>
      <c r="S562" s="17"/>
      <c r="T562" s="17"/>
      <c r="U562" s="768"/>
      <c r="V562" s="768"/>
      <c r="W562" s="768"/>
      <c r="X562" s="768"/>
      <c r="Y562" s="20">
        <v>0.8</v>
      </c>
      <c r="Z562" s="768"/>
      <c r="AA562" s="768"/>
    </row>
    <row r="563" spans="1:27" ht="24">
      <c r="A563" s="833">
        <v>20</v>
      </c>
      <c r="B563" s="825" t="s">
        <v>7639</v>
      </c>
      <c r="C563" s="2263" t="s">
        <v>21422</v>
      </c>
      <c r="D563" s="17"/>
      <c r="E563" s="20">
        <v>0.6</v>
      </c>
      <c r="F563" s="20">
        <v>0.5</v>
      </c>
      <c r="G563" s="2032">
        <v>0.5</v>
      </c>
      <c r="H563" s="2029"/>
      <c r="I563" s="2029"/>
      <c r="J563" s="2029"/>
      <c r="K563" s="2029"/>
      <c r="L563" s="2029"/>
      <c r="M563" s="2029"/>
      <c r="N563" s="2029"/>
      <c r="O563" s="2029"/>
      <c r="P563" s="18">
        <v>0.1</v>
      </c>
      <c r="Q563" s="18">
        <v>0.1</v>
      </c>
      <c r="R563" s="17" t="s">
        <v>605</v>
      </c>
      <c r="S563" s="17"/>
      <c r="T563" s="17"/>
      <c r="U563" s="768"/>
      <c r="V563" s="768"/>
      <c r="W563" s="768"/>
      <c r="X563" s="768"/>
      <c r="Y563" s="20">
        <v>0.6</v>
      </c>
      <c r="Z563" s="768"/>
      <c r="AA563" s="768"/>
    </row>
    <row r="564" spans="1:27" ht="24">
      <c r="A564" s="833">
        <v>21</v>
      </c>
      <c r="B564" s="825" t="s">
        <v>7640</v>
      </c>
      <c r="C564" s="2263" t="s">
        <v>21423</v>
      </c>
      <c r="D564" s="17"/>
      <c r="E564" s="20">
        <v>1.6</v>
      </c>
      <c r="F564" s="20">
        <v>1.6</v>
      </c>
      <c r="G564" s="2032">
        <v>1.6</v>
      </c>
      <c r="H564" s="2029"/>
      <c r="I564" s="2029"/>
      <c r="J564" s="2029"/>
      <c r="K564" s="2029"/>
      <c r="L564" s="2029"/>
      <c r="M564" s="2029"/>
      <c r="N564" s="2029"/>
      <c r="O564" s="2029"/>
      <c r="P564" s="18"/>
      <c r="Q564" s="18"/>
      <c r="R564" s="17" t="s">
        <v>605</v>
      </c>
      <c r="S564" s="17"/>
      <c r="T564" s="17"/>
      <c r="U564" s="768"/>
      <c r="V564" s="768"/>
      <c r="W564" s="768"/>
      <c r="X564" s="768"/>
      <c r="Y564" s="20">
        <v>1.6</v>
      </c>
      <c r="Z564" s="768"/>
      <c r="AA564" s="768"/>
    </row>
    <row r="565" spans="1:27">
      <c r="A565" s="833">
        <v>22</v>
      </c>
      <c r="B565" s="825" t="s">
        <v>7641</v>
      </c>
      <c r="C565" s="2263" t="s">
        <v>21424</v>
      </c>
      <c r="D565" s="17"/>
      <c r="E565" s="20">
        <v>0.8</v>
      </c>
      <c r="F565" s="20">
        <v>0.8</v>
      </c>
      <c r="G565" s="2032">
        <v>0.5</v>
      </c>
      <c r="H565" s="2032"/>
      <c r="I565" s="2032"/>
      <c r="J565" s="2032">
        <v>0.3</v>
      </c>
      <c r="K565" s="2032"/>
      <c r="L565" s="2032"/>
      <c r="M565" s="2032"/>
      <c r="N565" s="2032"/>
      <c r="O565" s="2032"/>
      <c r="P565" s="18"/>
      <c r="Q565" s="18"/>
      <c r="R565" s="17" t="s">
        <v>605</v>
      </c>
      <c r="S565" s="17"/>
      <c r="T565" s="17"/>
      <c r="U565" s="768"/>
      <c r="V565" s="768"/>
      <c r="W565" s="768"/>
      <c r="X565" s="768"/>
      <c r="Y565" s="20">
        <v>0.8</v>
      </c>
      <c r="Z565" s="768"/>
      <c r="AA565" s="768"/>
    </row>
    <row r="566" spans="1:27">
      <c r="A566" s="833">
        <v>23</v>
      </c>
      <c r="B566" s="825" t="s">
        <v>7642</v>
      </c>
      <c r="C566" s="2263" t="s">
        <v>21425</v>
      </c>
      <c r="D566" s="17"/>
      <c r="E566" s="18">
        <v>0.6</v>
      </c>
      <c r="F566" s="18">
        <v>0.6</v>
      </c>
      <c r="G566" s="18">
        <v>0.6</v>
      </c>
      <c r="H566" s="18"/>
      <c r="I566" s="18"/>
      <c r="J566" s="18"/>
      <c r="K566" s="18"/>
      <c r="L566" s="18"/>
      <c r="M566" s="18"/>
      <c r="N566" s="18"/>
      <c r="O566" s="18"/>
      <c r="P566" s="18"/>
      <c r="Q566" s="18"/>
      <c r="R566" s="17" t="s">
        <v>605</v>
      </c>
      <c r="S566" s="17"/>
      <c r="T566" s="17"/>
      <c r="U566" s="768"/>
      <c r="V566" s="768"/>
      <c r="W566" s="768"/>
      <c r="X566" s="768"/>
      <c r="Y566" s="18">
        <v>0.6</v>
      </c>
      <c r="Z566" s="768"/>
      <c r="AA566" s="768"/>
    </row>
    <row r="567" spans="1:27">
      <c r="A567" s="833">
        <v>24</v>
      </c>
      <c r="B567" s="825" t="s">
        <v>7643</v>
      </c>
      <c r="C567" s="2263" t="s">
        <v>21426</v>
      </c>
      <c r="D567" s="17"/>
      <c r="E567" s="2030">
        <v>0.3</v>
      </c>
      <c r="F567" s="2030">
        <v>0.3</v>
      </c>
      <c r="G567" s="2032">
        <v>0.3</v>
      </c>
      <c r="H567" s="2029"/>
      <c r="I567" s="2029"/>
      <c r="J567" s="2029"/>
      <c r="K567" s="2029"/>
      <c r="L567" s="2029"/>
      <c r="M567" s="2029"/>
      <c r="N567" s="2029"/>
      <c r="O567" s="2029"/>
      <c r="P567" s="18"/>
      <c r="Q567" s="18"/>
      <c r="R567" s="2027" t="s">
        <v>55</v>
      </c>
      <c r="S567" s="2027"/>
      <c r="T567" s="2027"/>
      <c r="U567" s="826"/>
      <c r="V567" s="768"/>
      <c r="W567" s="768"/>
      <c r="X567" s="768"/>
      <c r="Y567" s="768"/>
      <c r="Z567" s="2565">
        <v>0.3</v>
      </c>
      <c r="AA567" s="768"/>
    </row>
    <row r="568" spans="1:27">
      <c r="A568" s="833">
        <v>25</v>
      </c>
      <c r="B568" s="825" t="s">
        <v>7644</v>
      </c>
      <c r="C568" s="2263" t="s">
        <v>21427</v>
      </c>
      <c r="D568" s="17"/>
      <c r="E568" s="2030">
        <v>0.2</v>
      </c>
      <c r="F568" s="20">
        <v>0.2</v>
      </c>
      <c r="G568" s="2032"/>
      <c r="H568" s="2029"/>
      <c r="I568" s="2029"/>
      <c r="J568" s="18">
        <v>0.2</v>
      </c>
      <c r="K568" s="2029"/>
      <c r="L568" s="2029"/>
      <c r="M568" s="2029"/>
      <c r="N568" s="2029"/>
      <c r="O568" s="2029"/>
      <c r="P568" s="18"/>
      <c r="Q568" s="18"/>
      <c r="R568" s="2027" t="s">
        <v>55</v>
      </c>
      <c r="S568" s="2027"/>
      <c r="T568" s="2027"/>
      <c r="U568" s="826"/>
      <c r="V568" s="768"/>
      <c r="W568" s="768"/>
      <c r="X568" s="768"/>
      <c r="Y568" s="768"/>
      <c r="Z568" s="2565">
        <v>0.2</v>
      </c>
      <c r="AA568" s="768"/>
    </row>
    <row r="569" spans="1:27">
      <c r="A569" s="833">
        <v>26</v>
      </c>
      <c r="B569" s="825" t="s">
        <v>7623</v>
      </c>
      <c r="C569" s="2263" t="s">
        <v>21428</v>
      </c>
      <c r="D569" s="17"/>
      <c r="E569" s="2030">
        <v>1.3</v>
      </c>
      <c r="F569" s="20">
        <v>1.3</v>
      </c>
      <c r="G569" s="2032">
        <v>0.4</v>
      </c>
      <c r="H569" s="2029"/>
      <c r="I569" s="2029"/>
      <c r="J569" s="18">
        <v>0.9</v>
      </c>
      <c r="K569" s="2029"/>
      <c r="L569" s="2029"/>
      <c r="M569" s="2029"/>
      <c r="N569" s="2029"/>
      <c r="O569" s="2029"/>
      <c r="P569" s="18"/>
      <c r="Q569" s="18"/>
      <c r="R569" s="17" t="s">
        <v>605</v>
      </c>
      <c r="S569" s="17"/>
      <c r="T569" s="17"/>
      <c r="U569" s="768"/>
      <c r="V569" s="768"/>
      <c r="W569" s="768"/>
      <c r="X569" s="768"/>
      <c r="Y569" s="768">
        <v>1.3</v>
      </c>
      <c r="Z569" s="1671"/>
      <c r="AA569" s="768"/>
    </row>
    <row r="570" spans="1:27">
      <c r="A570" s="833">
        <v>27</v>
      </c>
      <c r="B570" s="825" t="s">
        <v>7645</v>
      </c>
      <c r="C570" s="2263" t="s">
        <v>21429</v>
      </c>
      <c r="D570" s="17"/>
      <c r="E570" s="18">
        <v>1.8</v>
      </c>
      <c r="F570" s="18">
        <v>1.8</v>
      </c>
      <c r="G570" s="18">
        <v>1.8</v>
      </c>
      <c r="H570" s="18"/>
      <c r="I570" s="18"/>
      <c r="J570" s="18"/>
      <c r="K570" s="18"/>
      <c r="L570" s="18"/>
      <c r="M570" s="18"/>
      <c r="N570" s="18"/>
      <c r="O570" s="18"/>
      <c r="P570" s="18"/>
      <c r="Q570" s="18"/>
      <c r="R570" s="17" t="s">
        <v>2047</v>
      </c>
      <c r="S570" s="17"/>
      <c r="T570" s="17"/>
      <c r="U570" s="768"/>
      <c r="V570" s="768"/>
      <c r="W570" s="768"/>
      <c r="X570" s="768">
        <v>1.8</v>
      </c>
      <c r="Y570" s="768"/>
      <c r="Z570" s="768"/>
      <c r="AA570" s="768"/>
    </row>
    <row r="571" spans="1:27">
      <c r="A571" s="833">
        <v>28</v>
      </c>
      <c r="B571" s="825" t="s">
        <v>7646</v>
      </c>
      <c r="C571" s="2263" t="s">
        <v>21430</v>
      </c>
      <c r="D571" s="17"/>
      <c r="E571" s="18">
        <v>0.7</v>
      </c>
      <c r="F571" s="18">
        <v>0.7</v>
      </c>
      <c r="G571" s="18">
        <v>0.7</v>
      </c>
      <c r="H571" s="18"/>
      <c r="I571" s="18"/>
      <c r="J571" s="18"/>
      <c r="K571" s="18"/>
      <c r="L571" s="18"/>
      <c r="M571" s="18"/>
      <c r="N571" s="18"/>
      <c r="O571" s="18"/>
      <c r="P571" s="18"/>
      <c r="Q571" s="18"/>
      <c r="R571" s="17" t="s">
        <v>2047</v>
      </c>
      <c r="S571" s="17"/>
      <c r="T571" s="17"/>
      <c r="U571" s="768"/>
      <c r="V571" s="768"/>
      <c r="W571" s="768"/>
      <c r="X571" s="768">
        <v>0.7</v>
      </c>
      <c r="Y571" s="768"/>
      <c r="Z571" s="768"/>
      <c r="AA571" s="768"/>
    </row>
    <row r="572" spans="1:27" ht="24">
      <c r="A572" s="833">
        <v>29</v>
      </c>
      <c r="B572" s="825" t="s">
        <v>7647</v>
      </c>
      <c r="C572" s="2263" t="s">
        <v>21431</v>
      </c>
      <c r="D572" s="17"/>
      <c r="E572" s="20">
        <v>0.6</v>
      </c>
      <c r="F572" s="20">
        <v>0.6</v>
      </c>
      <c r="G572" s="2032">
        <v>0.6</v>
      </c>
      <c r="H572" s="2029"/>
      <c r="I572" s="2029"/>
      <c r="J572" s="2029"/>
      <c r="K572" s="2029"/>
      <c r="L572" s="2029"/>
      <c r="M572" s="2029"/>
      <c r="N572" s="2029"/>
      <c r="O572" s="2029"/>
      <c r="P572" s="2029"/>
      <c r="Q572" s="2232"/>
      <c r="R572" s="2027" t="s">
        <v>55</v>
      </c>
      <c r="S572" s="2027"/>
      <c r="T572" s="2027"/>
      <c r="U572" s="826"/>
      <c r="V572" s="768"/>
      <c r="W572" s="768"/>
      <c r="X572" s="768"/>
      <c r="Y572" s="768"/>
      <c r="Z572" s="20">
        <v>0.6</v>
      </c>
      <c r="AA572" s="768"/>
    </row>
    <row r="573" spans="1:27" ht="24">
      <c r="A573" s="833">
        <v>30</v>
      </c>
      <c r="B573" s="825" t="s">
        <v>7648</v>
      </c>
      <c r="C573" s="2263" t="s">
        <v>21432</v>
      </c>
      <c r="D573" s="17"/>
      <c r="E573" s="18">
        <v>1</v>
      </c>
      <c r="F573" s="18">
        <v>1</v>
      </c>
      <c r="G573" s="18">
        <v>1</v>
      </c>
      <c r="H573" s="18"/>
      <c r="I573" s="18"/>
      <c r="J573" s="18"/>
      <c r="K573" s="18"/>
      <c r="L573" s="18"/>
      <c r="M573" s="18"/>
      <c r="N573" s="18"/>
      <c r="O573" s="18"/>
      <c r="P573" s="18"/>
      <c r="Q573" s="18"/>
      <c r="R573" s="2027" t="s">
        <v>55</v>
      </c>
      <c r="S573" s="2027"/>
      <c r="T573" s="2027"/>
      <c r="U573" s="826"/>
      <c r="V573" s="768"/>
      <c r="W573" s="768"/>
      <c r="X573" s="768"/>
      <c r="Y573" s="768"/>
      <c r="Z573" s="18">
        <v>1</v>
      </c>
      <c r="AA573" s="768"/>
    </row>
    <row r="574" spans="1:27">
      <c r="A574" s="833">
        <v>31</v>
      </c>
      <c r="B574" s="825" t="s">
        <v>7645</v>
      </c>
      <c r="C574" s="2263" t="s">
        <v>21433</v>
      </c>
      <c r="D574" s="17"/>
      <c r="E574" s="17">
        <v>1.21</v>
      </c>
      <c r="F574" s="18">
        <v>1.21</v>
      </c>
      <c r="G574" s="18">
        <v>1.21</v>
      </c>
      <c r="H574" s="18"/>
      <c r="I574" s="18"/>
      <c r="J574" s="18"/>
      <c r="K574" s="18"/>
      <c r="L574" s="18"/>
      <c r="M574" s="18"/>
      <c r="N574" s="18"/>
      <c r="O574" s="18"/>
      <c r="P574" s="18"/>
      <c r="Q574" s="18"/>
      <c r="R574" s="2027" t="s">
        <v>55</v>
      </c>
      <c r="S574" s="2027"/>
      <c r="T574" s="2027"/>
      <c r="U574" s="826"/>
      <c r="V574" s="768"/>
      <c r="W574" s="768"/>
      <c r="X574" s="768"/>
      <c r="Y574" s="768"/>
      <c r="Z574" s="17">
        <v>1.21</v>
      </c>
      <c r="AA574" s="768"/>
    </row>
    <row r="575" spans="1:27">
      <c r="A575" s="833">
        <v>32</v>
      </c>
      <c r="B575" s="825" t="s">
        <v>7649</v>
      </c>
      <c r="C575" s="2263" t="s">
        <v>21434</v>
      </c>
      <c r="D575" s="17"/>
      <c r="E575" s="17">
        <v>0.3</v>
      </c>
      <c r="F575" s="18"/>
      <c r="G575" s="18"/>
      <c r="H575" s="18"/>
      <c r="I575" s="18"/>
      <c r="J575" s="18"/>
      <c r="K575" s="18"/>
      <c r="L575" s="18"/>
      <c r="M575" s="18"/>
      <c r="N575" s="18"/>
      <c r="O575" s="18"/>
      <c r="P575" s="18">
        <v>0.3</v>
      </c>
      <c r="Q575" s="18">
        <v>0.3</v>
      </c>
      <c r="R575" s="17" t="s">
        <v>607</v>
      </c>
      <c r="S575" s="17"/>
      <c r="T575" s="17"/>
      <c r="U575" s="768"/>
      <c r="V575" s="768"/>
      <c r="W575" s="768"/>
      <c r="X575" s="768"/>
      <c r="Y575" s="768"/>
      <c r="Z575" s="768"/>
      <c r="AA575" s="17">
        <v>0.3</v>
      </c>
    </row>
    <row r="576" spans="1:27">
      <c r="A576" s="833">
        <v>33</v>
      </c>
      <c r="B576" s="825" t="s">
        <v>7650</v>
      </c>
      <c r="C576" s="2263" t="s">
        <v>21435</v>
      </c>
      <c r="D576" s="17"/>
      <c r="E576" s="17">
        <v>0.42</v>
      </c>
      <c r="F576" s="17"/>
      <c r="G576" s="18"/>
      <c r="H576" s="18"/>
      <c r="I576" s="18"/>
      <c r="J576" s="18"/>
      <c r="K576" s="18"/>
      <c r="L576" s="18"/>
      <c r="M576" s="18"/>
      <c r="N576" s="18"/>
      <c r="O576" s="18"/>
      <c r="P576" s="18">
        <v>0.42</v>
      </c>
      <c r="Q576" s="18">
        <v>0.42</v>
      </c>
      <c r="R576" s="17" t="s">
        <v>607</v>
      </c>
      <c r="S576" s="17"/>
      <c r="T576" s="17"/>
      <c r="U576" s="768"/>
      <c r="V576" s="768"/>
      <c r="W576" s="768"/>
      <c r="X576" s="768"/>
      <c r="Y576" s="768"/>
      <c r="Z576" s="768"/>
      <c r="AA576" s="17">
        <v>0.42</v>
      </c>
    </row>
    <row r="577" spans="1:27">
      <c r="A577" s="833">
        <v>34</v>
      </c>
      <c r="B577" s="825" t="s">
        <v>7651</v>
      </c>
      <c r="C577" s="2263" t="s">
        <v>21436</v>
      </c>
      <c r="D577" s="17"/>
      <c r="E577" s="17">
        <v>0.3</v>
      </c>
      <c r="F577" s="430"/>
      <c r="G577" s="18"/>
      <c r="H577" s="18"/>
      <c r="I577" s="18"/>
      <c r="J577" s="18"/>
      <c r="K577" s="18"/>
      <c r="L577" s="18"/>
      <c r="M577" s="18"/>
      <c r="N577" s="18"/>
      <c r="O577" s="18"/>
      <c r="P577" s="18">
        <v>0.3</v>
      </c>
      <c r="Q577" s="18">
        <v>0.3</v>
      </c>
      <c r="R577" s="17" t="s">
        <v>607</v>
      </c>
      <c r="S577" s="17"/>
      <c r="T577" s="17"/>
      <c r="U577" s="768"/>
      <c r="V577" s="768"/>
      <c r="W577" s="768"/>
      <c r="X577" s="768"/>
      <c r="Y577" s="768"/>
      <c r="Z577" s="768"/>
      <c r="AA577" s="17">
        <v>0.3</v>
      </c>
    </row>
    <row r="578" spans="1:27">
      <c r="A578" s="833">
        <v>35</v>
      </c>
      <c r="B578" s="825" t="s">
        <v>7652</v>
      </c>
      <c r="C578" s="2263" t="s">
        <v>21437</v>
      </c>
      <c r="D578" s="17"/>
      <c r="E578" s="17">
        <v>0.12</v>
      </c>
      <c r="F578" s="430"/>
      <c r="G578" s="18"/>
      <c r="H578" s="18"/>
      <c r="I578" s="18"/>
      <c r="J578" s="18"/>
      <c r="K578" s="18"/>
      <c r="L578" s="18"/>
      <c r="M578" s="18"/>
      <c r="N578" s="18"/>
      <c r="O578" s="18"/>
      <c r="P578" s="18">
        <v>0.12</v>
      </c>
      <c r="Q578" s="18">
        <v>0.12</v>
      </c>
      <c r="R578" s="17" t="s">
        <v>607</v>
      </c>
      <c r="S578" s="17"/>
      <c r="T578" s="17"/>
      <c r="U578" s="768"/>
      <c r="V578" s="768"/>
      <c r="W578" s="768"/>
      <c r="X578" s="768"/>
      <c r="Y578" s="768"/>
      <c r="Z578" s="768"/>
      <c r="AA578" s="17">
        <v>0.12</v>
      </c>
    </row>
    <row r="579" spans="1:27">
      <c r="A579" s="833">
        <v>36</v>
      </c>
      <c r="B579" s="825" t="s">
        <v>7653</v>
      </c>
      <c r="C579" s="2263" t="s">
        <v>21438</v>
      </c>
      <c r="D579" s="17"/>
      <c r="E579" s="17">
        <v>0.74</v>
      </c>
      <c r="F579" s="17"/>
      <c r="G579" s="18"/>
      <c r="H579" s="18"/>
      <c r="I579" s="18"/>
      <c r="J579" s="18"/>
      <c r="K579" s="18"/>
      <c r="L579" s="18"/>
      <c r="M579" s="18"/>
      <c r="N579" s="18"/>
      <c r="O579" s="18"/>
      <c r="P579" s="18">
        <v>0.74</v>
      </c>
      <c r="Q579" s="18">
        <v>0.74</v>
      </c>
      <c r="R579" s="17" t="s">
        <v>607</v>
      </c>
      <c r="S579" s="17"/>
      <c r="T579" s="17"/>
      <c r="U579" s="768"/>
      <c r="V579" s="768"/>
      <c r="W579" s="768"/>
      <c r="X579" s="768"/>
      <c r="Y579" s="768"/>
      <c r="Z579" s="768"/>
      <c r="AA579" s="17">
        <v>0.74</v>
      </c>
    </row>
    <row r="580" spans="1:27">
      <c r="A580" s="833">
        <v>37</v>
      </c>
      <c r="B580" s="825" t="s">
        <v>7654</v>
      </c>
      <c r="C580" s="2263" t="s">
        <v>21439</v>
      </c>
      <c r="D580" s="17"/>
      <c r="E580" s="17">
        <v>0.44</v>
      </c>
      <c r="F580" s="17"/>
      <c r="G580" s="18"/>
      <c r="H580" s="18"/>
      <c r="I580" s="18"/>
      <c r="J580" s="18"/>
      <c r="K580" s="18"/>
      <c r="L580" s="18"/>
      <c r="M580" s="18"/>
      <c r="N580" s="18"/>
      <c r="O580" s="18"/>
      <c r="P580" s="18">
        <v>0.44</v>
      </c>
      <c r="Q580" s="18">
        <v>0.44</v>
      </c>
      <c r="R580" s="17" t="s">
        <v>607</v>
      </c>
      <c r="S580" s="17"/>
      <c r="T580" s="17"/>
      <c r="U580" s="768"/>
      <c r="V580" s="768"/>
      <c r="W580" s="768"/>
      <c r="X580" s="768"/>
      <c r="Y580" s="768"/>
      <c r="Z580" s="768"/>
      <c r="AA580" s="17">
        <v>0.44</v>
      </c>
    </row>
    <row r="581" spans="1:27">
      <c r="A581" s="833">
        <v>38</v>
      </c>
      <c r="B581" s="825" t="s">
        <v>7655</v>
      </c>
      <c r="C581" s="2263" t="s">
        <v>21440</v>
      </c>
      <c r="D581" s="17"/>
      <c r="E581" s="17">
        <v>0.1</v>
      </c>
      <c r="F581" s="17"/>
      <c r="G581" s="18"/>
      <c r="H581" s="18"/>
      <c r="I581" s="18"/>
      <c r="J581" s="18"/>
      <c r="K581" s="18"/>
      <c r="L581" s="18"/>
      <c r="M581" s="18"/>
      <c r="N581" s="18"/>
      <c r="O581" s="18"/>
      <c r="P581" s="18">
        <v>0.1</v>
      </c>
      <c r="Q581" s="18">
        <v>0.1</v>
      </c>
      <c r="R581" s="17" t="s">
        <v>607</v>
      </c>
      <c r="S581" s="17"/>
      <c r="T581" s="17"/>
      <c r="U581" s="768"/>
      <c r="V581" s="768"/>
      <c r="W581" s="768"/>
      <c r="X581" s="768"/>
      <c r="Y581" s="768"/>
      <c r="Z581" s="768"/>
      <c r="AA581" s="17">
        <v>0.1</v>
      </c>
    </row>
    <row r="582" spans="1:27">
      <c r="A582" s="833">
        <v>39</v>
      </c>
      <c r="B582" s="825" t="s">
        <v>7656</v>
      </c>
      <c r="C582" s="2263" t="s">
        <v>21441</v>
      </c>
      <c r="D582" s="17"/>
      <c r="E582" s="17">
        <v>0.01</v>
      </c>
      <c r="F582" s="17"/>
      <c r="G582" s="18"/>
      <c r="H582" s="18"/>
      <c r="I582" s="18"/>
      <c r="J582" s="18"/>
      <c r="K582" s="18"/>
      <c r="L582" s="18"/>
      <c r="M582" s="18"/>
      <c r="N582" s="18"/>
      <c r="O582" s="18"/>
      <c r="P582" s="18">
        <v>0.01</v>
      </c>
      <c r="Q582" s="18">
        <v>0.01</v>
      </c>
      <c r="R582" s="17" t="s">
        <v>607</v>
      </c>
      <c r="S582" s="17"/>
      <c r="T582" s="17"/>
      <c r="U582" s="768"/>
      <c r="V582" s="768"/>
      <c r="W582" s="768"/>
      <c r="X582" s="768"/>
      <c r="Y582" s="768"/>
      <c r="Z582" s="768"/>
      <c r="AA582" s="17">
        <v>0.01</v>
      </c>
    </row>
    <row r="583" spans="1:27">
      <c r="A583" s="833">
        <v>40</v>
      </c>
      <c r="B583" s="825" t="s">
        <v>7657</v>
      </c>
      <c r="C583" s="2263" t="s">
        <v>21442</v>
      </c>
      <c r="D583" s="17"/>
      <c r="E583" s="17">
        <v>0.26</v>
      </c>
      <c r="F583" s="17"/>
      <c r="G583" s="18"/>
      <c r="H583" s="18"/>
      <c r="I583" s="18"/>
      <c r="J583" s="18"/>
      <c r="K583" s="18"/>
      <c r="L583" s="18"/>
      <c r="M583" s="18"/>
      <c r="N583" s="18"/>
      <c r="O583" s="18"/>
      <c r="P583" s="18">
        <v>0.26</v>
      </c>
      <c r="Q583" s="18">
        <v>0.26</v>
      </c>
      <c r="R583" s="17" t="s">
        <v>607</v>
      </c>
      <c r="S583" s="17"/>
      <c r="T583" s="17"/>
      <c r="U583" s="768"/>
      <c r="V583" s="768"/>
      <c r="W583" s="768"/>
      <c r="X583" s="768"/>
      <c r="Y583" s="768"/>
      <c r="Z583" s="768"/>
      <c r="AA583" s="17">
        <v>0.26</v>
      </c>
    </row>
    <row r="584" spans="1:27">
      <c r="A584" s="833">
        <v>41</v>
      </c>
      <c r="B584" s="825" t="s">
        <v>7658</v>
      </c>
      <c r="C584" s="2263" t="s">
        <v>21443</v>
      </c>
      <c r="D584" s="17"/>
      <c r="E584" s="17">
        <v>0.2</v>
      </c>
      <c r="F584" s="17"/>
      <c r="G584" s="18"/>
      <c r="H584" s="18"/>
      <c r="I584" s="18"/>
      <c r="J584" s="18"/>
      <c r="K584" s="18"/>
      <c r="L584" s="18"/>
      <c r="M584" s="18"/>
      <c r="N584" s="18"/>
      <c r="O584" s="18"/>
      <c r="P584" s="18">
        <v>0.2</v>
      </c>
      <c r="Q584" s="18">
        <v>0.2</v>
      </c>
      <c r="R584" s="17" t="s">
        <v>607</v>
      </c>
      <c r="S584" s="17"/>
      <c r="T584" s="17"/>
      <c r="U584" s="768"/>
      <c r="V584" s="768"/>
      <c r="W584" s="768"/>
      <c r="X584" s="768"/>
      <c r="Y584" s="768"/>
      <c r="Z584" s="768"/>
      <c r="AA584" s="17">
        <v>0.2</v>
      </c>
    </row>
    <row r="585" spans="1:27">
      <c r="A585" s="833">
        <v>42</v>
      </c>
      <c r="B585" s="825" t="s">
        <v>7659</v>
      </c>
      <c r="C585" s="2263" t="s">
        <v>21444</v>
      </c>
      <c r="D585" s="17"/>
      <c r="E585" s="17">
        <v>0.2</v>
      </c>
      <c r="F585" s="17"/>
      <c r="G585" s="18"/>
      <c r="H585" s="18"/>
      <c r="I585" s="18"/>
      <c r="J585" s="18"/>
      <c r="K585" s="18"/>
      <c r="L585" s="18"/>
      <c r="M585" s="18"/>
      <c r="N585" s="18"/>
      <c r="O585" s="18"/>
      <c r="P585" s="18">
        <v>0.2</v>
      </c>
      <c r="Q585" s="18">
        <v>0.2</v>
      </c>
      <c r="R585" s="17" t="s">
        <v>607</v>
      </c>
      <c r="S585" s="17"/>
      <c r="T585" s="17"/>
      <c r="U585" s="768"/>
      <c r="V585" s="768"/>
      <c r="W585" s="768"/>
      <c r="X585" s="768"/>
      <c r="Y585" s="768"/>
      <c r="Z585" s="768"/>
      <c r="AA585" s="17">
        <v>0.2</v>
      </c>
    </row>
    <row r="586" spans="1:27">
      <c r="A586" s="833">
        <v>43</v>
      </c>
      <c r="B586" s="825" t="s">
        <v>7660</v>
      </c>
      <c r="C586" s="2263" t="s">
        <v>21445</v>
      </c>
      <c r="D586" s="17"/>
      <c r="E586" s="17">
        <v>0.1</v>
      </c>
      <c r="F586" s="17"/>
      <c r="G586" s="18"/>
      <c r="H586" s="18"/>
      <c r="I586" s="18"/>
      <c r="J586" s="18"/>
      <c r="K586" s="18"/>
      <c r="L586" s="18"/>
      <c r="M586" s="18"/>
      <c r="N586" s="18"/>
      <c r="O586" s="18"/>
      <c r="P586" s="18">
        <v>0.1</v>
      </c>
      <c r="Q586" s="18">
        <v>0.1</v>
      </c>
      <c r="R586" s="17" t="s">
        <v>607</v>
      </c>
      <c r="S586" s="17"/>
      <c r="T586" s="17"/>
      <c r="U586" s="768"/>
      <c r="V586" s="768"/>
      <c r="W586" s="768"/>
      <c r="X586" s="768"/>
      <c r="Y586" s="768"/>
      <c r="Z586" s="768"/>
      <c r="AA586" s="17">
        <v>0.1</v>
      </c>
    </row>
    <row r="587" spans="1:27">
      <c r="A587" s="833">
        <v>44</v>
      </c>
      <c r="B587" s="825" t="s">
        <v>7661</v>
      </c>
      <c r="C587" s="2263" t="s">
        <v>21446</v>
      </c>
      <c r="D587" s="17"/>
      <c r="E587" s="17">
        <v>0.44</v>
      </c>
      <c r="F587" s="17"/>
      <c r="G587" s="18"/>
      <c r="H587" s="18"/>
      <c r="I587" s="18"/>
      <c r="J587" s="18"/>
      <c r="K587" s="18"/>
      <c r="L587" s="18"/>
      <c r="M587" s="18"/>
      <c r="N587" s="18"/>
      <c r="O587" s="18"/>
      <c r="P587" s="18">
        <v>0.44</v>
      </c>
      <c r="Q587" s="18">
        <v>0.44</v>
      </c>
      <c r="R587" s="17" t="s">
        <v>607</v>
      </c>
      <c r="S587" s="17"/>
      <c r="T587" s="17"/>
      <c r="U587" s="768"/>
      <c r="V587" s="768"/>
      <c r="W587" s="768"/>
      <c r="X587" s="768"/>
      <c r="Y587" s="768"/>
      <c r="Z587" s="768"/>
      <c r="AA587" s="17">
        <v>0.44</v>
      </c>
    </row>
    <row r="588" spans="1:27">
      <c r="A588" s="833">
        <v>45</v>
      </c>
      <c r="B588" s="825" t="s">
        <v>7662</v>
      </c>
      <c r="C588" s="2263" t="s">
        <v>21447</v>
      </c>
      <c r="D588" s="17"/>
      <c r="E588" s="17">
        <v>0.16</v>
      </c>
      <c r="F588" s="17"/>
      <c r="G588" s="18"/>
      <c r="H588" s="18"/>
      <c r="I588" s="18"/>
      <c r="J588" s="18"/>
      <c r="K588" s="18"/>
      <c r="L588" s="18"/>
      <c r="M588" s="18"/>
      <c r="N588" s="18"/>
      <c r="O588" s="18"/>
      <c r="P588" s="18">
        <v>0.16</v>
      </c>
      <c r="Q588" s="18">
        <v>0.16</v>
      </c>
      <c r="R588" s="17" t="s">
        <v>607</v>
      </c>
      <c r="S588" s="17"/>
      <c r="T588" s="17"/>
      <c r="U588" s="768"/>
      <c r="V588" s="768"/>
      <c r="W588" s="768"/>
      <c r="X588" s="768"/>
      <c r="Y588" s="768"/>
      <c r="Z588" s="768"/>
      <c r="AA588" s="17">
        <v>0.16</v>
      </c>
    </row>
    <row r="589" spans="1:27">
      <c r="A589" s="833">
        <v>46</v>
      </c>
      <c r="B589" s="825" t="s">
        <v>7663</v>
      </c>
      <c r="C589" s="2263" t="s">
        <v>21448</v>
      </c>
      <c r="D589" s="17"/>
      <c r="E589" s="17">
        <v>0.1</v>
      </c>
      <c r="F589" s="17"/>
      <c r="G589" s="18"/>
      <c r="H589" s="18"/>
      <c r="I589" s="18"/>
      <c r="J589" s="18"/>
      <c r="K589" s="18"/>
      <c r="L589" s="18"/>
      <c r="M589" s="18"/>
      <c r="N589" s="18"/>
      <c r="O589" s="18"/>
      <c r="P589" s="18">
        <v>0.1</v>
      </c>
      <c r="Q589" s="18">
        <v>0.1</v>
      </c>
      <c r="R589" s="17" t="s">
        <v>607</v>
      </c>
      <c r="S589" s="17"/>
      <c r="T589" s="17"/>
      <c r="U589" s="768"/>
      <c r="V589" s="768"/>
      <c r="W589" s="768"/>
      <c r="X589" s="768"/>
      <c r="Y589" s="768"/>
      <c r="Z589" s="768"/>
      <c r="AA589" s="17">
        <v>0.1</v>
      </c>
    </row>
    <row r="590" spans="1:27">
      <c r="A590" s="833">
        <v>47</v>
      </c>
      <c r="B590" s="825" t="s">
        <v>7664</v>
      </c>
      <c r="C590" s="2263" t="s">
        <v>21449</v>
      </c>
      <c r="D590" s="17"/>
      <c r="E590" s="17">
        <v>0.36</v>
      </c>
      <c r="F590" s="17"/>
      <c r="G590" s="18"/>
      <c r="H590" s="18"/>
      <c r="I590" s="18"/>
      <c r="J590" s="18"/>
      <c r="K590" s="18"/>
      <c r="L590" s="18"/>
      <c r="M590" s="18"/>
      <c r="N590" s="18"/>
      <c r="O590" s="18"/>
      <c r="P590" s="18">
        <v>0.36</v>
      </c>
      <c r="Q590" s="18">
        <v>0.36</v>
      </c>
      <c r="R590" s="17" t="s">
        <v>607</v>
      </c>
      <c r="S590" s="17"/>
      <c r="T590" s="17"/>
      <c r="U590" s="768"/>
      <c r="V590" s="768"/>
      <c r="W590" s="768"/>
      <c r="X590" s="768"/>
      <c r="Y590" s="768"/>
      <c r="Z590" s="768"/>
      <c r="AA590" s="17">
        <v>0.36</v>
      </c>
    </row>
    <row r="591" spans="1:27">
      <c r="A591" s="833">
        <v>48</v>
      </c>
      <c r="B591" s="825" t="s">
        <v>7665</v>
      </c>
      <c r="C591" s="2263" t="s">
        <v>21450</v>
      </c>
      <c r="D591" s="17"/>
      <c r="E591" s="17">
        <v>0.44</v>
      </c>
      <c r="F591" s="17"/>
      <c r="G591" s="18"/>
      <c r="H591" s="18"/>
      <c r="I591" s="18"/>
      <c r="J591" s="18"/>
      <c r="K591" s="18"/>
      <c r="L591" s="18"/>
      <c r="M591" s="18"/>
      <c r="N591" s="18"/>
      <c r="O591" s="18"/>
      <c r="P591" s="18">
        <v>0.44</v>
      </c>
      <c r="Q591" s="18">
        <v>0.44</v>
      </c>
      <c r="R591" s="17" t="s">
        <v>607</v>
      </c>
      <c r="S591" s="17"/>
      <c r="T591" s="17"/>
      <c r="U591" s="768"/>
      <c r="V591" s="768"/>
      <c r="W591" s="768"/>
      <c r="X591" s="768"/>
      <c r="Y591" s="768"/>
      <c r="Z591" s="768"/>
      <c r="AA591" s="17">
        <v>0.44</v>
      </c>
    </row>
    <row r="592" spans="1:27">
      <c r="A592" s="833">
        <v>49</v>
      </c>
      <c r="B592" s="825" t="s">
        <v>7666</v>
      </c>
      <c r="C592" s="2263" t="s">
        <v>21451</v>
      </c>
      <c r="D592" s="17"/>
      <c r="E592" s="17">
        <v>0.3</v>
      </c>
      <c r="F592" s="17"/>
      <c r="G592" s="18"/>
      <c r="H592" s="18"/>
      <c r="I592" s="18"/>
      <c r="J592" s="18"/>
      <c r="K592" s="18"/>
      <c r="L592" s="18"/>
      <c r="M592" s="18"/>
      <c r="N592" s="18"/>
      <c r="O592" s="18"/>
      <c r="P592" s="18">
        <v>0.3</v>
      </c>
      <c r="Q592" s="18">
        <v>0.3</v>
      </c>
      <c r="R592" s="17" t="s">
        <v>607</v>
      </c>
      <c r="S592" s="17"/>
      <c r="T592" s="17"/>
      <c r="U592" s="768"/>
      <c r="V592" s="768"/>
      <c r="W592" s="768"/>
      <c r="X592" s="768"/>
      <c r="Y592" s="768"/>
      <c r="Z592" s="768"/>
      <c r="AA592" s="17">
        <v>0.3</v>
      </c>
    </row>
    <row r="593" spans="1:27">
      <c r="A593" s="833">
        <v>50</v>
      </c>
      <c r="B593" s="2260" t="s">
        <v>7667</v>
      </c>
      <c r="C593" s="2264" t="s">
        <v>21452</v>
      </c>
      <c r="D593" s="21"/>
      <c r="E593" s="21">
        <v>0.16</v>
      </c>
      <c r="F593" s="21">
        <v>0.16</v>
      </c>
      <c r="G593" s="2029"/>
      <c r="H593" s="2029"/>
      <c r="I593" s="2029"/>
      <c r="J593" s="2029">
        <v>0.16</v>
      </c>
      <c r="K593" s="18"/>
      <c r="L593" s="18"/>
      <c r="M593" s="18"/>
      <c r="N593" s="18"/>
      <c r="O593" s="18"/>
      <c r="P593" s="18"/>
      <c r="Q593" s="18"/>
      <c r="R593" s="17" t="s">
        <v>607</v>
      </c>
      <c r="S593" s="17"/>
      <c r="T593" s="17"/>
      <c r="U593" s="768"/>
      <c r="V593" s="768"/>
      <c r="W593" s="768"/>
      <c r="X593" s="768"/>
      <c r="Y593" s="768"/>
      <c r="Z593" s="768"/>
      <c r="AA593" s="21">
        <v>0.16</v>
      </c>
    </row>
    <row r="594" spans="1:27">
      <c r="A594" s="833">
        <v>51</v>
      </c>
      <c r="B594" s="825" t="s">
        <v>6148</v>
      </c>
      <c r="C594" s="2263" t="s">
        <v>21453</v>
      </c>
      <c r="D594" s="17"/>
      <c r="E594" s="17">
        <v>0.34</v>
      </c>
      <c r="F594" s="17"/>
      <c r="G594" s="18"/>
      <c r="H594" s="18"/>
      <c r="I594" s="18"/>
      <c r="J594" s="18"/>
      <c r="K594" s="18"/>
      <c r="L594" s="18"/>
      <c r="M594" s="18"/>
      <c r="N594" s="18"/>
      <c r="O594" s="18"/>
      <c r="P594" s="18">
        <v>0.34</v>
      </c>
      <c r="Q594" s="18">
        <v>0.34</v>
      </c>
      <c r="R594" s="17" t="s">
        <v>607</v>
      </c>
      <c r="S594" s="17"/>
      <c r="T594" s="17"/>
      <c r="U594" s="768"/>
      <c r="V594" s="768"/>
      <c r="W594" s="768"/>
      <c r="X594" s="768"/>
      <c r="Y594" s="768"/>
      <c r="Z594" s="768"/>
      <c r="AA594" s="17">
        <v>0.34</v>
      </c>
    </row>
    <row r="595" spans="1:27">
      <c r="A595" s="833">
        <v>52</v>
      </c>
      <c r="B595" s="825" t="s">
        <v>7668</v>
      </c>
      <c r="C595" s="2263" t="s">
        <v>21454</v>
      </c>
      <c r="D595" s="17"/>
      <c r="E595" s="17">
        <v>0.32</v>
      </c>
      <c r="F595" s="17"/>
      <c r="G595" s="18"/>
      <c r="H595" s="18"/>
      <c r="I595" s="18"/>
      <c r="J595" s="18"/>
      <c r="K595" s="18"/>
      <c r="L595" s="18"/>
      <c r="M595" s="18"/>
      <c r="N595" s="18"/>
      <c r="O595" s="18"/>
      <c r="P595" s="18">
        <v>0.32</v>
      </c>
      <c r="Q595" s="18">
        <v>0.32</v>
      </c>
      <c r="R595" s="17" t="s">
        <v>607</v>
      </c>
      <c r="S595" s="17"/>
      <c r="T595" s="17"/>
      <c r="U595" s="768"/>
      <c r="V595" s="768"/>
      <c r="W595" s="768"/>
      <c r="X595" s="768"/>
      <c r="Y595" s="768"/>
      <c r="Z595" s="768"/>
      <c r="AA595" s="17">
        <v>0.32</v>
      </c>
    </row>
    <row r="596" spans="1:27">
      <c r="A596" s="833">
        <v>53</v>
      </c>
      <c r="B596" s="825" t="s">
        <v>7669</v>
      </c>
      <c r="C596" s="2263" t="s">
        <v>21455</v>
      </c>
      <c r="D596" s="17"/>
      <c r="E596" s="17">
        <v>0.26</v>
      </c>
      <c r="F596" s="17"/>
      <c r="G596" s="18"/>
      <c r="H596" s="18"/>
      <c r="I596" s="18"/>
      <c r="J596" s="18"/>
      <c r="K596" s="18"/>
      <c r="L596" s="18"/>
      <c r="M596" s="18"/>
      <c r="N596" s="18"/>
      <c r="O596" s="18"/>
      <c r="P596" s="18">
        <v>0.26</v>
      </c>
      <c r="Q596" s="18">
        <v>0.26</v>
      </c>
      <c r="R596" s="17" t="s">
        <v>607</v>
      </c>
      <c r="S596" s="17"/>
      <c r="T596" s="17"/>
      <c r="U596" s="768"/>
      <c r="V596" s="768"/>
      <c r="W596" s="768"/>
      <c r="X596" s="768"/>
      <c r="Y596" s="768"/>
      <c r="Z596" s="768"/>
      <c r="AA596" s="17">
        <v>0.26</v>
      </c>
    </row>
    <row r="597" spans="1:27">
      <c r="A597" s="833">
        <v>54</v>
      </c>
      <c r="B597" s="825" t="s">
        <v>7670</v>
      </c>
      <c r="C597" s="2263" t="s">
        <v>21456</v>
      </c>
      <c r="D597" s="17"/>
      <c r="E597" s="17">
        <v>0.7</v>
      </c>
      <c r="F597" s="17"/>
      <c r="G597" s="18"/>
      <c r="H597" s="18"/>
      <c r="I597" s="18"/>
      <c r="J597" s="18"/>
      <c r="K597" s="18"/>
      <c r="L597" s="18"/>
      <c r="M597" s="18"/>
      <c r="N597" s="18"/>
      <c r="O597" s="18"/>
      <c r="P597" s="18">
        <v>0.7</v>
      </c>
      <c r="Q597" s="18">
        <v>0.7</v>
      </c>
      <c r="R597" s="17" t="s">
        <v>607</v>
      </c>
      <c r="S597" s="17"/>
      <c r="T597" s="17"/>
      <c r="U597" s="768"/>
      <c r="V597" s="768"/>
      <c r="W597" s="768"/>
      <c r="X597" s="768"/>
      <c r="Y597" s="768"/>
      <c r="Z597" s="768"/>
      <c r="AA597" s="17">
        <v>0.7</v>
      </c>
    </row>
    <row r="598" spans="1:27">
      <c r="A598" s="833">
        <v>55</v>
      </c>
      <c r="B598" s="825" t="s">
        <v>7671</v>
      </c>
      <c r="C598" s="2263" t="s">
        <v>21457</v>
      </c>
      <c r="D598" s="17"/>
      <c r="E598" s="17">
        <v>0.2</v>
      </c>
      <c r="F598" s="17"/>
      <c r="G598" s="18"/>
      <c r="H598" s="18"/>
      <c r="I598" s="18"/>
      <c r="J598" s="18"/>
      <c r="K598" s="18"/>
      <c r="L598" s="18"/>
      <c r="M598" s="18"/>
      <c r="N598" s="18"/>
      <c r="O598" s="18"/>
      <c r="P598" s="18">
        <v>0.2</v>
      </c>
      <c r="Q598" s="18">
        <v>0.2</v>
      </c>
      <c r="R598" s="17" t="s">
        <v>607</v>
      </c>
      <c r="S598" s="17"/>
      <c r="T598" s="17"/>
      <c r="U598" s="768"/>
      <c r="V598" s="768"/>
      <c r="W598" s="768"/>
      <c r="X598" s="768"/>
      <c r="Y598" s="768"/>
      <c r="Z598" s="768"/>
      <c r="AA598" s="17">
        <v>0.2</v>
      </c>
    </row>
    <row r="599" spans="1:27">
      <c r="A599" s="833">
        <v>56</v>
      </c>
      <c r="B599" s="825" t="s">
        <v>7672</v>
      </c>
      <c r="C599" s="2263" t="s">
        <v>21458</v>
      </c>
      <c r="D599" s="17"/>
      <c r="E599" s="17">
        <v>0.64</v>
      </c>
      <c r="F599" s="17"/>
      <c r="G599" s="18"/>
      <c r="H599" s="18"/>
      <c r="I599" s="18"/>
      <c r="J599" s="18"/>
      <c r="K599" s="18"/>
      <c r="L599" s="18"/>
      <c r="M599" s="18"/>
      <c r="N599" s="18"/>
      <c r="O599" s="18"/>
      <c r="P599" s="18">
        <v>0.64</v>
      </c>
      <c r="Q599" s="18">
        <v>0.64</v>
      </c>
      <c r="R599" s="17" t="s">
        <v>607</v>
      </c>
      <c r="S599" s="17"/>
      <c r="T599" s="17"/>
      <c r="U599" s="768"/>
      <c r="V599" s="768"/>
      <c r="W599" s="768"/>
      <c r="X599" s="768"/>
      <c r="Y599" s="768"/>
      <c r="Z599" s="768"/>
      <c r="AA599" s="17">
        <v>0.64</v>
      </c>
    </row>
    <row r="600" spans="1:27">
      <c r="A600" s="833">
        <v>57</v>
      </c>
      <c r="B600" s="825" t="s">
        <v>7673</v>
      </c>
      <c r="C600" s="2263" t="s">
        <v>21459</v>
      </c>
      <c r="D600" s="17"/>
      <c r="E600" s="17">
        <v>0.62</v>
      </c>
      <c r="F600" s="17"/>
      <c r="G600" s="18"/>
      <c r="H600" s="18"/>
      <c r="I600" s="18"/>
      <c r="J600" s="18"/>
      <c r="K600" s="18"/>
      <c r="L600" s="18"/>
      <c r="M600" s="18"/>
      <c r="N600" s="18"/>
      <c r="O600" s="18"/>
      <c r="P600" s="18">
        <v>0.62</v>
      </c>
      <c r="Q600" s="18">
        <v>0.62</v>
      </c>
      <c r="R600" s="17" t="s">
        <v>607</v>
      </c>
      <c r="S600" s="17"/>
      <c r="T600" s="17"/>
      <c r="U600" s="768"/>
      <c r="V600" s="768"/>
      <c r="W600" s="768"/>
      <c r="X600" s="768"/>
      <c r="Y600" s="768"/>
      <c r="Z600" s="768"/>
      <c r="AA600" s="17">
        <v>0.62</v>
      </c>
    </row>
    <row r="601" spans="1:27">
      <c r="A601" s="833">
        <v>58</v>
      </c>
      <c r="B601" s="825" t="s">
        <v>7674</v>
      </c>
      <c r="C601" s="2263" t="s">
        <v>21460</v>
      </c>
      <c r="D601" s="17"/>
      <c r="E601" s="17">
        <v>0.44</v>
      </c>
      <c r="F601" s="17"/>
      <c r="G601" s="18"/>
      <c r="H601" s="18"/>
      <c r="I601" s="18"/>
      <c r="J601" s="18"/>
      <c r="K601" s="18"/>
      <c r="L601" s="18"/>
      <c r="M601" s="18"/>
      <c r="N601" s="18"/>
      <c r="O601" s="18"/>
      <c r="P601" s="18">
        <v>0.44</v>
      </c>
      <c r="Q601" s="18">
        <v>0.44</v>
      </c>
      <c r="R601" s="17" t="s">
        <v>607</v>
      </c>
      <c r="S601" s="17"/>
      <c r="T601" s="17"/>
      <c r="U601" s="768"/>
      <c r="V601" s="768"/>
      <c r="W601" s="768"/>
      <c r="X601" s="768"/>
      <c r="Y601" s="768"/>
      <c r="Z601" s="768"/>
      <c r="AA601" s="17">
        <v>0.44</v>
      </c>
    </row>
    <row r="602" spans="1:27">
      <c r="A602" s="833">
        <v>59</v>
      </c>
      <c r="B602" s="825" t="s">
        <v>7675</v>
      </c>
      <c r="C602" s="2263" t="s">
        <v>21461</v>
      </c>
      <c r="D602" s="17"/>
      <c r="E602" s="17">
        <v>0.46</v>
      </c>
      <c r="F602" s="17"/>
      <c r="G602" s="18"/>
      <c r="H602" s="18"/>
      <c r="I602" s="18"/>
      <c r="J602" s="18"/>
      <c r="K602" s="18"/>
      <c r="L602" s="18"/>
      <c r="M602" s="18"/>
      <c r="N602" s="18"/>
      <c r="O602" s="18"/>
      <c r="P602" s="18">
        <v>0.46</v>
      </c>
      <c r="Q602" s="18">
        <v>0.46</v>
      </c>
      <c r="R602" s="17" t="s">
        <v>607</v>
      </c>
      <c r="S602" s="17"/>
      <c r="T602" s="17"/>
      <c r="U602" s="768"/>
      <c r="V602" s="768"/>
      <c r="W602" s="768"/>
      <c r="X602" s="768"/>
      <c r="Y602" s="768"/>
      <c r="Z602" s="768"/>
      <c r="AA602" s="17">
        <v>0.46</v>
      </c>
    </row>
    <row r="603" spans="1:27">
      <c r="A603" s="833">
        <v>60</v>
      </c>
      <c r="B603" s="825" t="s">
        <v>7676</v>
      </c>
      <c r="C603" s="2263" t="s">
        <v>21462</v>
      </c>
      <c r="D603" s="17"/>
      <c r="E603" s="17">
        <v>0.18</v>
      </c>
      <c r="F603" s="17"/>
      <c r="G603" s="18"/>
      <c r="H603" s="18"/>
      <c r="I603" s="18"/>
      <c r="J603" s="18"/>
      <c r="K603" s="18"/>
      <c r="L603" s="18"/>
      <c r="M603" s="18"/>
      <c r="N603" s="18"/>
      <c r="O603" s="18"/>
      <c r="P603" s="18">
        <v>0.18</v>
      </c>
      <c r="Q603" s="18">
        <v>0.18</v>
      </c>
      <c r="R603" s="17" t="s">
        <v>607</v>
      </c>
      <c r="S603" s="17"/>
      <c r="T603" s="17"/>
      <c r="U603" s="768"/>
      <c r="V603" s="768"/>
      <c r="W603" s="768"/>
      <c r="X603" s="768"/>
      <c r="Y603" s="768"/>
      <c r="Z603" s="768"/>
      <c r="AA603" s="17">
        <v>0.18</v>
      </c>
    </row>
    <row r="604" spans="1:27">
      <c r="A604" s="833">
        <v>61</v>
      </c>
      <c r="B604" s="825" t="s">
        <v>7677</v>
      </c>
      <c r="C604" s="2263" t="s">
        <v>21463</v>
      </c>
      <c r="D604" s="17"/>
      <c r="E604" s="17">
        <v>0.74</v>
      </c>
      <c r="F604" s="17"/>
      <c r="G604" s="18"/>
      <c r="H604" s="18"/>
      <c r="I604" s="18"/>
      <c r="J604" s="18"/>
      <c r="K604" s="18"/>
      <c r="L604" s="18"/>
      <c r="M604" s="18"/>
      <c r="N604" s="18"/>
      <c r="O604" s="18"/>
      <c r="P604" s="18">
        <v>0.74</v>
      </c>
      <c r="Q604" s="18">
        <v>0.74</v>
      </c>
      <c r="R604" s="17" t="s">
        <v>607</v>
      </c>
      <c r="S604" s="17"/>
      <c r="T604" s="17"/>
      <c r="U604" s="768"/>
      <c r="V604" s="768"/>
      <c r="W604" s="768"/>
      <c r="X604" s="768"/>
      <c r="Y604" s="768"/>
      <c r="Z604" s="768"/>
      <c r="AA604" s="17">
        <v>0.74</v>
      </c>
    </row>
    <row r="605" spans="1:27">
      <c r="A605" s="833">
        <v>62</v>
      </c>
      <c r="B605" s="825" t="s">
        <v>7678</v>
      </c>
      <c r="C605" s="2261" t="s">
        <v>21464</v>
      </c>
      <c r="D605" s="17"/>
      <c r="E605" s="17">
        <v>0.05</v>
      </c>
      <c r="F605" s="17"/>
      <c r="G605" s="18"/>
      <c r="H605" s="18"/>
      <c r="I605" s="18"/>
      <c r="J605" s="18"/>
      <c r="K605" s="18"/>
      <c r="L605" s="18"/>
      <c r="M605" s="18"/>
      <c r="N605" s="18"/>
      <c r="O605" s="18"/>
      <c r="P605" s="18">
        <v>0.05</v>
      </c>
      <c r="Q605" s="18">
        <v>0.05</v>
      </c>
      <c r="R605" s="17" t="s">
        <v>607</v>
      </c>
      <c r="S605" s="17"/>
      <c r="T605" s="17"/>
      <c r="U605" s="768"/>
      <c r="V605" s="768"/>
      <c r="W605" s="768"/>
      <c r="X605" s="768"/>
      <c r="Y605" s="768"/>
      <c r="Z605" s="768"/>
      <c r="AA605" s="17">
        <v>0.05</v>
      </c>
    </row>
    <row r="606" spans="1:27">
      <c r="A606" s="833">
        <v>63</v>
      </c>
      <c r="B606" s="825" t="s">
        <v>7679</v>
      </c>
      <c r="C606" s="2261" t="s">
        <v>21465</v>
      </c>
      <c r="D606" s="17"/>
      <c r="E606" s="17">
        <v>0.08</v>
      </c>
      <c r="F606" s="17"/>
      <c r="G606" s="18"/>
      <c r="H606" s="18"/>
      <c r="I606" s="18"/>
      <c r="J606" s="18"/>
      <c r="K606" s="18"/>
      <c r="L606" s="18"/>
      <c r="M606" s="18"/>
      <c r="N606" s="18"/>
      <c r="O606" s="18"/>
      <c r="P606" s="18">
        <v>0.08</v>
      </c>
      <c r="Q606" s="18">
        <v>0.08</v>
      </c>
      <c r="R606" s="17" t="s">
        <v>607</v>
      </c>
      <c r="S606" s="17"/>
      <c r="T606" s="17"/>
      <c r="U606" s="768"/>
      <c r="V606" s="768"/>
      <c r="W606" s="768"/>
      <c r="X606" s="768"/>
      <c r="Y606" s="768"/>
      <c r="Z606" s="768"/>
      <c r="AA606" s="17">
        <v>0.08</v>
      </c>
    </row>
    <row r="607" spans="1:27">
      <c r="A607" s="833">
        <v>64</v>
      </c>
      <c r="B607" s="825" t="s">
        <v>7680</v>
      </c>
      <c r="C607" s="2263" t="s">
        <v>21466</v>
      </c>
      <c r="D607" s="17"/>
      <c r="E607" s="17">
        <v>0.28000000000000003</v>
      </c>
      <c r="F607" s="17"/>
      <c r="G607" s="18"/>
      <c r="H607" s="18"/>
      <c r="I607" s="18"/>
      <c r="J607" s="18"/>
      <c r="K607" s="18"/>
      <c r="L607" s="18"/>
      <c r="M607" s="18"/>
      <c r="N607" s="18"/>
      <c r="O607" s="18"/>
      <c r="P607" s="18">
        <v>0.28000000000000003</v>
      </c>
      <c r="Q607" s="18">
        <v>0.28000000000000003</v>
      </c>
      <c r="R607" s="17" t="s">
        <v>607</v>
      </c>
      <c r="S607" s="17"/>
      <c r="T607" s="17"/>
      <c r="U607" s="768"/>
      <c r="V607" s="768"/>
      <c r="W607" s="768"/>
      <c r="X607" s="768"/>
      <c r="Y607" s="768"/>
      <c r="Z607" s="768"/>
      <c r="AA607" s="17">
        <v>0.28000000000000003</v>
      </c>
    </row>
    <row r="608" spans="1:27">
      <c r="A608" s="833">
        <v>65</v>
      </c>
      <c r="B608" s="825" t="s">
        <v>7681</v>
      </c>
      <c r="C608" s="2263" t="s">
        <v>21467</v>
      </c>
      <c r="D608" s="17"/>
      <c r="E608" s="17">
        <v>0.12</v>
      </c>
      <c r="F608" s="17"/>
      <c r="G608" s="18"/>
      <c r="H608" s="18"/>
      <c r="I608" s="18"/>
      <c r="J608" s="18"/>
      <c r="K608" s="18"/>
      <c r="L608" s="18"/>
      <c r="M608" s="18"/>
      <c r="N608" s="18"/>
      <c r="O608" s="18"/>
      <c r="P608" s="18">
        <v>0.12</v>
      </c>
      <c r="Q608" s="18">
        <v>0.12</v>
      </c>
      <c r="R608" s="17" t="s">
        <v>607</v>
      </c>
      <c r="S608" s="17"/>
      <c r="T608" s="17"/>
      <c r="U608" s="768"/>
      <c r="V608" s="768"/>
      <c r="W608" s="768"/>
      <c r="X608" s="768"/>
      <c r="Y608" s="768"/>
      <c r="Z608" s="768"/>
      <c r="AA608" s="17">
        <v>0.12</v>
      </c>
    </row>
    <row r="609" spans="1:27">
      <c r="A609" s="833">
        <v>66</v>
      </c>
      <c r="B609" s="825" t="s">
        <v>7682</v>
      </c>
      <c r="C609" s="2263" t="s">
        <v>21468</v>
      </c>
      <c r="D609" s="17"/>
      <c r="E609" s="17">
        <v>0.12</v>
      </c>
      <c r="F609" s="17"/>
      <c r="G609" s="18"/>
      <c r="H609" s="18"/>
      <c r="I609" s="18"/>
      <c r="J609" s="18"/>
      <c r="K609" s="18"/>
      <c r="L609" s="18"/>
      <c r="M609" s="18"/>
      <c r="N609" s="18"/>
      <c r="O609" s="18"/>
      <c r="P609" s="18">
        <v>0.12</v>
      </c>
      <c r="Q609" s="18">
        <v>0.12</v>
      </c>
      <c r="R609" s="17" t="s">
        <v>607</v>
      </c>
      <c r="S609" s="17"/>
      <c r="T609" s="17"/>
      <c r="U609" s="768"/>
      <c r="V609" s="768"/>
      <c r="W609" s="768"/>
      <c r="X609" s="768"/>
      <c r="Y609" s="768"/>
      <c r="Z609" s="768"/>
      <c r="AA609" s="17">
        <v>0.12</v>
      </c>
    </row>
    <row r="610" spans="1:27">
      <c r="A610" s="833">
        <v>67</v>
      </c>
      <c r="B610" s="825" t="s">
        <v>7683</v>
      </c>
      <c r="C610" s="2263" t="s">
        <v>21469</v>
      </c>
      <c r="D610" s="17"/>
      <c r="E610" s="17">
        <v>0.16</v>
      </c>
      <c r="F610" s="17"/>
      <c r="G610" s="18"/>
      <c r="H610" s="18"/>
      <c r="I610" s="18"/>
      <c r="J610" s="18"/>
      <c r="K610" s="18"/>
      <c r="L610" s="18"/>
      <c r="M610" s="18"/>
      <c r="N610" s="18"/>
      <c r="O610" s="18"/>
      <c r="P610" s="18">
        <v>0.16</v>
      </c>
      <c r="Q610" s="18">
        <v>0.16</v>
      </c>
      <c r="R610" s="17" t="s">
        <v>607</v>
      </c>
      <c r="S610" s="17"/>
      <c r="T610" s="17"/>
      <c r="U610" s="768"/>
      <c r="V610" s="768"/>
      <c r="W610" s="768"/>
      <c r="X610" s="768"/>
      <c r="Y610" s="768"/>
      <c r="Z610" s="768"/>
      <c r="AA610" s="17">
        <v>0.16</v>
      </c>
    </row>
    <row r="611" spans="1:27">
      <c r="A611" s="833">
        <v>68</v>
      </c>
      <c r="B611" s="825" t="s">
        <v>7684</v>
      </c>
      <c r="C611" s="2263" t="s">
        <v>21470</v>
      </c>
      <c r="D611" s="17"/>
      <c r="E611" s="17">
        <v>0.52</v>
      </c>
      <c r="F611" s="17"/>
      <c r="G611" s="18"/>
      <c r="H611" s="18"/>
      <c r="I611" s="18"/>
      <c r="J611" s="18"/>
      <c r="K611" s="18"/>
      <c r="L611" s="18"/>
      <c r="M611" s="18"/>
      <c r="N611" s="18"/>
      <c r="O611" s="18"/>
      <c r="P611" s="18">
        <v>0.52</v>
      </c>
      <c r="Q611" s="18">
        <v>0.52</v>
      </c>
      <c r="R611" s="17" t="s">
        <v>607</v>
      </c>
      <c r="S611" s="17"/>
      <c r="T611" s="17"/>
      <c r="U611" s="768"/>
      <c r="V611" s="768"/>
      <c r="W611" s="768"/>
      <c r="X611" s="768"/>
      <c r="Y611" s="768"/>
      <c r="Z611" s="768"/>
      <c r="AA611" s="17">
        <v>0.52</v>
      </c>
    </row>
    <row r="612" spans="1:27">
      <c r="A612" s="833">
        <v>69</v>
      </c>
      <c r="B612" s="825" t="s">
        <v>7685</v>
      </c>
      <c r="C612" s="2263" t="s">
        <v>21471</v>
      </c>
      <c r="D612" s="17"/>
      <c r="E612" s="17">
        <v>0.14000000000000001</v>
      </c>
      <c r="F612" s="17"/>
      <c r="G612" s="18"/>
      <c r="H612" s="18"/>
      <c r="I612" s="18"/>
      <c r="J612" s="18"/>
      <c r="K612" s="18"/>
      <c r="L612" s="18"/>
      <c r="M612" s="18"/>
      <c r="N612" s="18"/>
      <c r="O612" s="18"/>
      <c r="P612" s="18">
        <v>0.14000000000000001</v>
      </c>
      <c r="Q612" s="18">
        <v>0.14000000000000001</v>
      </c>
      <c r="R612" s="17" t="s">
        <v>607</v>
      </c>
      <c r="S612" s="17"/>
      <c r="T612" s="17"/>
      <c r="U612" s="768"/>
      <c r="V612" s="768"/>
      <c r="W612" s="768"/>
      <c r="X612" s="768"/>
      <c r="Y612" s="768"/>
      <c r="Z612" s="768"/>
      <c r="AA612" s="17">
        <v>0.14000000000000001</v>
      </c>
    </row>
    <row r="613" spans="1:27">
      <c r="A613" s="833">
        <v>70</v>
      </c>
      <c r="B613" s="825" t="s">
        <v>7686</v>
      </c>
      <c r="C613" s="2263" t="s">
        <v>21472</v>
      </c>
      <c r="D613" s="17"/>
      <c r="E613" s="17">
        <v>0.24</v>
      </c>
      <c r="F613" s="17"/>
      <c r="G613" s="18"/>
      <c r="H613" s="18"/>
      <c r="I613" s="18"/>
      <c r="J613" s="18"/>
      <c r="K613" s="18"/>
      <c r="L613" s="18"/>
      <c r="M613" s="18"/>
      <c r="N613" s="18"/>
      <c r="O613" s="18"/>
      <c r="P613" s="18">
        <v>0.24</v>
      </c>
      <c r="Q613" s="18">
        <v>0.24</v>
      </c>
      <c r="R613" s="17" t="s">
        <v>607</v>
      </c>
      <c r="S613" s="17"/>
      <c r="T613" s="17"/>
      <c r="U613" s="768"/>
      <c r="V613" s="768"/>
      <c r="W613" s="768"/>
      <c r="X613" s="768"/>
      <c r="Y613" s="768"/>
      <c r="Z613" s="768"/>
      <c r="AA613" s="17">
        <v>0.24</v>
      </c>
    </row>
    <row r="614" spans="1:27">
      <c r="A614" s="833">
        <v>71</v>
      </c>
      <c r="B614" s="825" t="s">
        <v>7687</v>
      </c>
      <c r="C614" s="2263" t="s">
        <v>21473</v>
      </c>
      <c r="D614" s="17"/>
      <c r="E614" s="17">
        <v>0.2</v>
      </c>
      <c r="F614" s="17"/>
      <c r="G614" s="18"/>
      <c r="H614" s="18"/>
      <c r="I614" s="18"/>
      <c r="J614" s="18"/>
      <c r="K614" s="18"/>
      <c r="L614" s="18"/>
      <c r="M614" s="18"/>
      <c r="N614" s="18"/>
      <c r="O614" s="18"/>
      <c r="P614" s="18">
        <v>0.2</v>
      </c>
      <c r="Q614" s="18">
        <v>0.2</v>
      </c>
      <c r="R614" s="17" t="s">
        <v>607</v>
      </c>
      <c r="S614" s="17"/>
      <c r="T614" s="17"/>
      <c r="U614" s="768"/>
      <c r="V614" s="768"/>
      <c r="W614" s="768"/>
      <c r="X614" s="768"/>
      <c r="Y614" s="768"/>
      <c r="Z614" s="768"/>
      <c r="AA614" s="17">
        <v>0.2</v>
      </c>
    </row>
    <row r="615" spans="1:27">
      <c r="A615" s="833">
        <v>72</v>
      </c>
      <c r="B615" s="825" t="s">
        <v>7688</v>
      </c>
      <c r="C615" s="2263" t="s">
        <v>21474</v>
      </c>
      <c r="D615" s="17"/>
      <c r="E615" s="17">
        <v>0.8</v>
      </c>
      <c r="F615" s="17"/>
      <c r="G615" s="18"/>
      <c r="H615" s="18"/>
      <c r="I615" s="18"/>
      <c r="J615" s="18"/>
      <c r="K615" s="18"/>
      <c r="L615" s="18"/>
      <c r="M615" s="18"/>
      <c r="N615" s="18"/>
      <c r="O615" s="18"/>
      <c r="P615" s="18">
        <v>0.8</v>
      </c>
      <c r="Q615" s="18">
        <v>0.8</v>
      </c>
      <c r="R615" s="17" t="s">
        <v>607</v>
      </c>
      <c r="S615" s="17"/>
      <c r="T615" s="17"/>
      <c r="U615" s="768"/>
      <c r="V615" s="768"/>
      <c r="W615" s="768"/>
      <c r="X615" s="768"/>
      <c r="Y615" s="768"/>
      <c r="Z615" s="768"/>
      <c r="AA615" s="17">
        <v>0.8</v>
      </c>
    </row>
    <row r="616" spans="1:27">
      <c r="A616" s="833">
        <v>73</v>
      </c>
      <c r="B616" s="825" t="s">
        <v>7689</v>
      </c>
      <c r="C616" s="2263" t="s">
        <v>21475</v>
      </c>
      <c r="D616" s="17"/>
      <c r="E616" s="17">
        <v>0.7</v>
      </c>
      <c r="F616" s="17"/>
      <c r="G616" s="18"/>
      <c r="H616" s="18"/>
      <c r="I616" s="18"/>
      <c r="J616" s="18"/>
      <c r="K616" s="18"/>
      <c r="L616" s="18"/>
      <c r="M616" s="18"/>
      <c r="N616" s="18"/>
      <c r="O616" s="18"/>
      <c r="P616" s="18">
        <v>0.7</v>
      </c>
      <c r="Q616" s="18">
        <v>0.7</v>
      </c>
      <c r="R616" s="17" t="s">
        <v>607</v>
      </c>
      <c r="S616" s="17"/>
      <c r="T616" s="17"/>
      <c r="U616" s="768"/>
      <c r="V616" s="768"/>
      <c r="W616" s="768"/>
      <c r="X616" s="768"/>
      <c r="Y616" s="768"/>
      <c r="Z616" s="768"/>
      <c r="AA616" s="17">
        <v>0.7</v>
      </c>
    </row>
    <row r="617" spans="1:27" s="506" customFormat="1" ht="24.75" customHeight="1">
      <c r="A617" s="2841"/>
      <c r="B617" s="2842" t="s">
        <v>25301</v>
      </c>
      <c r="C617" s="2597"/>
      <c r="D617" s="2597"/>
      <c r="E617" s="2597">
        <f>SUM(E544:E616)</f>
        <v>37.770000000000017</v>
      </c>
      <c r="F617" s="2793">
        <v>22.37</v>
      </c>
      <c r="G617" s="2597">
        <v>19.260000000000002</v>
      </c>
      <c r="H617" s="2597">
        <v>0</v>
      </c>
      <c r="I617" s="2597">
        <v>0</v>
      </c>
      <c r="J617" s="2597">
        <v>3.11</v>
      </c>
      <c r="K617" s="2597">
        <v>0</v>
      </c>
      <c r="L617" s="2597">
        <v>0</v>
      </c>
      <c r="M617" s="2597">
        <v>0</v>
      </c>
      <c r="N617" s="2597">
        <v>0</v>
      </c>
      <c r="O617" s="2597">
        <v>0</v>
      </c>
      <c r="P617" s="2597">
        <v>15.4</v>
      </c>
      <c r="Q617" s="2597">
        <v>15.4</v>
      </c>
      <c r="R617" s="2597">
        <v>15.4</v>
      </c>
      <c r="S617" s="2597">
        <v>15.4</v>
      </c>
      <c r="T617" s="2597">
        <v>15.4</v>
      </c>
      <c r="U617" s="2597">
        <v>15.4</v>
      </c>
      <c r="V617" s="2597">
        <v>15.4</v>
      </c>
      <c r="W617" s="2597">
        <v>15.4</v>
      </c>
      <c r="X617" s="2597">
        <v>15.4</v>
      </c>
      <c r="Y617" s="2597">
        <v>15.4</v>
      </c>
      <c r="Z617" s="2597">
        <v>15.4</v>
      </c>
      <c r="AA617" s="2597">
        <v>15.4</v>
      </c>
    </row>
    <row r="618" spans="1:27" ht="23.25" customHeight="1">
      <c r="A618" s="54"/>
      <c r="B618" s="808" t="s">
        <v>25302</v>
      </c>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2847"/>
      <c r="B619" s="1060" t="s">
        <v>25303</v>
      </c>
      <c r="C619" s="243"/>
      <c r="D619" s="87"/>
      <c r="E619" s="88">
        <v>0.4</v>
      </c>
      <c r="F619" s="88"/>
      <c r="G619" s="2843"/>
      <c r="H619" s="2843"/>
      <c r="I619" s="2"/>
      <c r="J619" s="2"/>
      <c r="K619" s="2"/>
      <c r="L619" s="2843"/>
      <c r="M619" s="2"/>
      <c r="N619" s="2"/>
      <c r="O619" s="2"/>
      <c r="P619" s="88">
        <v>0.4</v>
      </c>
      <c r="Q619" s="88">
        <v>0.4</v>
      </c>
      <c r="R619" s="88" t="s">
        <v>607</v>
      </c>
      <c r="S619" s="2"/>
      <c r="T619" s="2"/>
      <c r="U619" s="2"/>
      <c r="V619" s="88"/>
      <c r="W619" s="88"/>
      <c r="X619" s="88"/>
      <c r="Y619" s="88"/>
      <c r="Z619" s="88"/>
      <c r="AA619" s="88">
        <v>0.4</v>
      </c>
    </row>
    <row r="620" spans="1:27">
      <c r="A620" s="2847"/>
      <c r="B620" s="1060" t="s">
        <v>25304</v>
      </c>
      <c r="C620" s="243"/>
      <c r="D620" s="87"/>
      <c r="E620" s="88">
        <v>0.5</v>
      </c>
      <c r="F620" s="88"/>
      <c r="G620" s="2843"/>
      <c r="H620" s="2843"/>
      <c r="I620" s="2"/>
      <c r="J620" s="2"/>
      <c r="K620" s="2"/>
      <c r="L620" s="2843"/>
      <c r="M620" s="2"/>
      <c r="N620" s="2"/>
      <c r="O620" s="2"/>
      <c r="P620" s="88">
        <v>0.5</v>
      </c>
      <c r="Q620" s="88">
        <v>0.5</v>
      </c>
      <c r="R620" s="88" t="s">
        <v>607</v>
      </c>
      <c r="S620" s="2"/>
      <c r="T620" s="2"/>
      <c r="U620" s="2"/>
      <c r="V620" s="88"/>
      <c r="W620" s="88"/>
      <c r="X620" s="88"/>
      <c r="Y620" s="88"/>
      <c r="Z620" s="88"/>
      <c r="AA620" s="88">
        <v>0.5</v>
      </c>
    </row>
    <row r="621" spans="1:27">
      <c r="A621" s="2847"/>
      <c r="B621" s="103" t="s">
        <v>25305</v>
      </c>
      <c r="C621" s="243" t="s">
        <v>25306</v>
      </c>
      <c r="D621" s="87"/>
      <c r="E621" s="88">
        <v>0.61</v>
      </c>
      <c r="F621" s="88"/>
      <c r="G621" s="2843"/>
      <c r="H621" s="2843"/>
      <c r="I621" s="2"/>
      <c r="J621" s="2"/>
      <c r="K621" s="2"/>
      <c r="L621" s="2843"/>
      <c r="M621" s="2"/>
      <c r="N621" s="2"/>
      <c r="O621" s="2"/>
      <c r="P621" s="88">
        <v>0.61</v>
      </c>
      <c r="Q621" s="88">
        <v>0.61</v>
      </c>
      <c r="R621" s="88" t="s">
        <v>607</v>
      </c>
      <c r="S621" s="2"/>
      <c r="T621" s="2"/>
      <c r="U621" s="2"/>
      <c r="V621" s="88"/>
      <c r="W621" s="88"/>
      <c r="X621" s="88"/>
      <c r="Y621" s="88"/>
      <c r="Z621" s="88"/>
      <c r="AA621" s="88">
        <v>0.61</v>
      </c>
    </row>
    <row r="622" spans="1:27">
      <c r="A622" s="2847"/>
      <c r="B622" s="1060" t="s">
        <v>25307</v>
      </c>
      <c r="C622" s="243"/>
      <c r="D622" s="87"/>
      <c r="E622" s="88">
        <v>0.2</v>
      </c>
      <c r="F622" s="88"/>
      <c r="G622" s="2843"/>
      <c r="H622" s="2843"/>
      <c r="I622" s="2"/>
      <c r="J622" s="2"/>
      <c r="K622" s="2"/>
      <c r="L622" s="2843"/>
      <c r="M622" s="2"/>
      <c r="N622" s="2"/>
      <c r="O622" s="2"/>
      <c r="P622" s="88">
        <v>0.2</v>
      </c>
      <c r="Q622" s="88">
        <v>0.2</v>
      </c>
      <c r="R622" s="88" t="s">
        <v>607</v>
      </c>
      <c r="S622" s="2"/>
      <c r="T622" s="2"/>
      <c r="U622" s="2"/>
      <c r="V622" s="88"/>
      <c r="W622" s="88"/>
      <c r="X622" s="88"/>
      <c r="Y622" s="88"/>
      <c r="Z622" s="88"/>
      <c r="AA622" s="88">
        <v>0.2</v>
      </c>
    </row>
    <row r="623" spans="1:27">
      <c r="A623" s="2847"/>
      <c r="B623" s="1060" t="s">
        <v>25308</v>
      </c>
      <c r="C623" s="243"/>
      <c r="D623" s="87"/>
      <c r="E623" s="88">
        <v>0.28000000000000003</v>
      </c>
      <c r="F623" s="88"/>
      <c r="G623" s="2843"/>
      <c r="H623" s="2843"/>
      <c r="I623" s="2"/>
      <c r="J623" s="2"/>
      <c r="K623" s="2"/>
      <c r="L623" s="2843"/>
      <c r="M623" s="2"/>
      <c r="N623" s="2"/>
      <c r="O623" s="2"/>
      <c r="P623" s="88">
        <v>0.28000000000000003</v>
      </c>
      <c r="Q623" s="88">
        <v>0.28000000000000003</v>
      </c>
      <c r="R623" s="88" t="s">
        <v>607</v>
      </c>
      <c r="S623" s="2"/>
      <c r="T623" s="2"/>
      <c r="U623" s="2"/>
      <c r="V623" s="88"/>
      <c r="W623" s="88"/>
      <c r="X623" s="88"/>
      <c r="Y623" s="88"/>
      <c r="Z623" s="88"/>
      <c r="AA623" s="88">
        <v>0.28000000000000003</v>
      </c>
    </row>
    <row r="624" spans="1:27">
      <c r="A624" s="2847"/>
      <c r="B624" s="1060" t="s">
        <v>16065</v>
      </c>
      <c r="C624" s="243"/>
      <c r="D624" s="87"/>
      <c r="E624" s="88">
        <v>0.25</v>
      </c>
      <c r="F624" s="88"/>
      <c r="G624" s="2843"/>
      <c r="H624" s="2843"/>
      <c r="I624" s="2"/>
      <c r="J624" s="2"/>
      <c r="K624" s="2"/>
      <c r="L624" s="2843"/>
      <c r="M624" s="2"/>
      <c r="N624" s="2"/>
      <c r="O624" s="2"/>
      <c r="P624" s="88">
        <v>0.25</v>
      </c>
      <c r="Q624" s="88">
        <v>0.25</v>
      </c>
      <c r="R624" s="88" t="s">
        <v>607</v>
      </c>
      <c r="S624" s="2"/>
      <c r="T624" s="2"/>
      <c r="U624" s="2"/>
      <c r="V624" s="88"/>
      <c r="W624" s="88"/>
      <c r="X624" s="88"/>
      <c r="Y624" s="88"/>
      <c r="Z624" s="88"/>
      <c r="AA624" s="88">
        <v>0.25</v>
      </c>
    </row>
    <row r="625" spans="1:27">
      <c r="A625" s="2847"/>
      <c r="B625" s="1060" t="s">
        <v>25309</v>
      </c>
      <c r="C625" s="243"/>
      <c r="D625" s="87"/>
      <c r="E625" s="88">
        <v>0.1</v>
      </c>
      <c r="F625" s="88"/>
      <c r="G625" s="2843"/>
      <c r="H625" s="2843"/>
      <c r="I625" s="2"/>
      <c r="J625" s="2"/>
      <c r="K625" s="2"/>
      <c r="L625" s="2843"/>
      <c r="M625" s="2"/>
      <c r="N625" s="2"/>
      <c r="O625" s="2"/>
      <c r="P625" s="88">
        <v>0.1</v>
      </c>
      <c r="Q625" s="88">
        <v>0.1</v>
      </c>
      <c r="R625" s="88" t="s">
        <v>607</v>
      </c>
      <c r="S625" s="2"/>
      <c r="T625" s="2"/>
      <c r="U625" s="2"/>
      <c r="V625" s="88"/>
      <c r="W625" s="88"/>
      <c r="X625" s="88"/>
      <c r="Y625" s="88"/>
      <c r="Z625" s="88"/>
      <c r="AA625" s="88">
        <v>0.1</v>
      </c>
    </row>
    <row r="626" spans="1:27">
      <c r="A626" s="2847"/>
      <c r="B626" s="1060" t="s">
        <v>25310</v>
      </c>
      <c r="C626" s="243"/>
      <c r="D626" s="87"/>
      <c r="E626" s="88">
        <v>0.65</v>
      </c>
      <c r="F626" s="88"/>
      <c r="G626" s="2843"/>
      <c r="H626" s="2843"/>
      <c r="I626" s="2"/>
      <c r="J626" s="2"/>
      <c r="K626" s="2"/>
      <c r="L626" s="2843"/>
      <c r="M626" s="2"/>
      <c r="N626" s="2"/>
      <c r="O626" s="2"/>
      <c r="P626" s="88">
        <v>0.65</v>
      </c>
      <c r="Q626" s="88">
        <v>0.65</v>
      </c>
      <c r="R626" s="88" t="s">
        <v>607</v>
      </c>
      <c r="S626" s="2"/>
      <c r="T626" s="2"/>
      <c r="U626" s="2"/>
      <c r="V626" s="88"/>
      <c r="W626" s="88"/>
      <c r="X626" s="88"/>
      <c r="Y626" s="88"/>
      <c r="Z626" s="88"/>
      <c r="AA626" s="88">
        <v>0.65</v>
      </c>
    </row>
    <row r="627" spans="1:27">
      <c r="A627" s="2847"/>
      <c r="B627" s="1060" t="s">
        <v>25311</v>
      </c>
      <c r="C627" s="243"/>
      <c r="D627" s="87"/>
      <c r="E627" s="88">
        <v>0.4</v>
      </c>
      <c r="F627" s="88"/>
      <c r="G627" s="2843"/>
      <c r="H627" s="2843"/>
      <c r="I627" s="2"/>
      <c r="J627" s="2"/>
      <c r="K627" s="2"/>
      <c r="L627" s="2843"/>
      <c r="M627" s="2"/>
      <c r="N627" s="2"/>
      <c r="O627" s="2"/>
      <c r="P627" s="88">
        <v>0.4</v>
      </c>
      <c r="Q627" s="88">
        <v>0.4</v>
      </c>
      <c r="R627" s="88" t="s">
        <v>607</v>
      </c>
      <c r="S627" s="2"/>
      <c r="T627" s="2"/>
      <c r="U627" s="2"/>
      <c r="V627" s="88"/>
      <c r="W627" s="88"/>
      <c r="X627" s="88"/>
      <c r="Y627" s="88"/>
      <c r="Z627" s="88"/>
      <c r="AA627" s="88">
        <v>0.4</v>
      </c>
    </row>
    <row r="628" spans="1:27">
      <c r="A628" s="2847"/>
      <c r="B628" s="1060" t="s">
        <v>25312</v>
      </c>
      <c r="C628" s="243"/>
      <c r="D628" s="87"/>
      <c r="E628" s="88">
        <v>0.45</v>
      </c>
      <c r="F628" s="88"/>
      <c r="G628" s="2843"/>
      <c r="H628" s="2843"/>
      <c r="I628" s="2"/>
      <c r="J628" s="2"/>
      <c r="K628" s="2"/>
      <c r="L628" s="2843"/>
      <c r="M628" s="2"/>
      <c r="N628" s="2"/>
      <c r="O628" s="2"/>
      <c r="P628" s="88">
        <v>0.45</v>
      </c>
      <c r="Q628" s="88">
        <v>0.45</v>
      </c>
      <c r="R628" s="88" t="s">
        <v>607</v>
      </c>
      <c r="S628" s="2"/>
      <c r="T628" s="2"/>
      <c r="U628" s="2"/>
      <c r="V628" s="88"/>
      <c r="W628" s="88"/>
      <c r="X628" s="88"/>
      <c r="Y628" s="88"/>
      <c r="Z628" s="88"/>
      <c r="AA628" s="88">
        <v>0.45</v>
      </c>
    </row>
    <row r="629" spans="1:27">
      <c r="A629" s="2847"/>
      <c r="B629" s="1060" t="s">
        <v>25313</v>
      </c>
      <c r="C629" s="243"/>
      <c r="D629" s="87"/>
      <c r="E629" s="88">
        <v>0.1</v>
      </c>
      <c r="F629" s="88"/>
      <c r="G629" s="2843"/>
      <c r="H629" s="2843"/>
      <c r="I629" s="2"/>
      <c r="J629" s="2"/>
      <c r="K629" s="2"/>
      <c r="L629" s="2843"/>
      <c r="M629" s="2"/>
      <c r="N629" s="2"/>
      <c r="O629" s="2"/>
      <c r="P629" s="88">
        <v>0.1</v>
      </c>
      <c r="Q629" s="88">
        <v>0.1</v>
      </c>
      <c r="R629" s="88" t="s">
        <v>607</v>
      </c>
      <c r="S629" s="2"/>
      <c r="T629" s="2"/>
      <c r="U629" s="2"/>
      <c r="V629" s="88"/>
      <c r="W629" s="88"/>
      <c r="X629" s="88"/>
      <c r="Y629" s="88"/>
      <c r="Z629" s="88"/>
      <c r="AA629" s="88">
        <v>0.1</v>
      </c>
    </row>
    <row r="630" spans="1:27">
      <c r="A630" s="2847"/>
      <c r="B630" s="1060" t="s">
        <v>25314</v>
      </c>
      <c r="C630" s="243"/>
      <c r="D630" s="87"/>
      <c r="E630" s="88">
        <v>0.25</v>
      </c>
      <c r="F630" s="88"/>
      <c r="G630" s="2843"/>
      <c r="H630" s="2843"/>
      <c r="I630" s="2"/>
      <c r="J630" s="2"/>
      <c r="K630" s="2"/>
      <c r="L630" s="2843"/>
      <c r="M630" s="2"/>
      <c r="N630" s="2"/>
      <c r="O630" s="2"/>
      <c r="P630" s="88">
        <v>0.25</v>
      </c>
      <c r="Q630" s="88">
        <v>0.25</v>
      </c>
      <c r="R630" s="88" t="s">
        <v>607</v>
      </c>
      <c r="S630" s="2"/>
      <c r="T630" s="2"/>
      <c r="U630" s="2"/>
      <c r="V630" s="88"/>
      <c r="W630" s="88"/>
      <c r="X630" s="88"/>
      <c r="Y630" s="88"/>
      <c r="Z630" s="88"/>
      <c r="AA630" s="88">
        <v>0.25</v>
      </c>
    </row>
    <row r="631" spans="1:27">
      <c r="A631" s="2847"/>
      <c r="B631" s="1060" t="s">
        <v>25315</v>
      </c>
      <c r="C631" s="243"/>
      <c r="D631" s="87"/>
      <c r="E631" s="88">
        <v>0.63</v>
      </c>
      <c r="F631" s="88"/>
      <c r="G631" s="2843"/>
      <c r="H631" s="2843"/>
      <c r="I631" s="2"/>
      <c r="J631" s="2"/>
      <c r="K631" s="2"/>
      <c r="L631" s="2843"/>
      <c r="M631" s="2"/>
      <c r="N631" s="2"/>
      <c r="O631" s="2"/>
      <c r="P631" s="88">
        <v>0.63</v>
      </c>
      <c r="Q631" s="88">
        <v>0.63</v>
      </c>
      <c r="R631" s="88" t="s">
        <v>607</v>
      </c>
      <c r="S631" s="2"/>
      <c r="T631" s="2"/>
      <c r="U631" s="2"/>
      <c r="V631" s="88"/>
      <c r="W631" s="88"/>
      <c r="X631" s="88"/>
      <c r="Y631" s="88"/>
      <c r="Z631" s="88"/>
      <c r="AA631" s="88">
        <v>0.63</v>
      </c>
    </row>
    <row r="632" spans="1:27">
      <c r="A632" s="2847"/>
      <c r="B632" s="1060" t="s">
        <v>25316</v>
      </c>
      <c r="C632" s="243"/>
      <c r="D632" s="87"/>
      <c r="E632" s="88">
        <v>0.1</v>
      </c>
      <c r="F632" s="88"/>
      <c r="G632" s="2843"/>
      <c r="H632" s="2843"/>
      <c r="I632" s="2"/>
      <c r="J632" s="2"/>
      <c r="K632" s="2"/>
      <c r="L632" s="2843"/>
      <c r="M632" s="2"/>
      <c r="N632" s="2"/>
      <c r="O632" s="2"/>
      <c r="P632" s="88">
        <v>0.1</v>
      </c>
      <c r="Q632" s="88">
        <v>0.1</v>
      </c>
      <c r="R632" s="88" t="s">
        <v>607</v>
      </c>
      <c r="S632" s="2"/>
      <c r="T632" s="2"/>
      <c r="U632" s="2"/>
      <c r="V632" s="88"/>
      <c r="W632" s="88"/>
      <c r="X632" s="88"/>
      <c r="Y632" s="88"/>
      <c r="Z632" s="88"/>
      <c r="AA632" s="88">
        <v>0.1</v>
      </c>
    </row>
    <row r="633" spans="1:27">
      <c r="A633" s="2847"/>
      <c r="B633" s="103" t="s">
        <v>25317</v>
      </c>
      <c r="C633" s="243" t="s">
        <v>25318</v>
      </c>
      <c r="D633" s="87"/>
      <c r="E633" s="88">
        <v>0.42</v>
      </c>
      <c r="F633" s="88"/>
      <c r="G633" s="2843"/>
      <c r="H633" s="2843"/>
      <c r="I633" s="2"/>
      <c r="J633" s="2"/>
      <c r="K633" s="2"/>
      <c r="L633" s="2843"/>
      <c r="M633" s="2"/>
      <c r="N633" s="2"/>
      <c r="O633" s="2"/>
      <c r="P633" s="88">
        <v>0.42</v>
      </c>
      <c r="Q633" s="88">
        <v>0.42</v>
      </c>
      <c r="R633" s="88" t="s">
        <v>607</v>
      </c>
      <c r="S633" s="2"/>
      <c r="T633" s="2"/>
      <c r="U633" s="2"/>
      <c r="V633" s="88"/>
      <c r="W633" s="88"/>
      <c r="X633" s="88"/>
      <c r="Y633" s="88"/>
      <c r="Z633" s="88">
        <v>0.42</v>
      </c>
      <c r="AA633" s="88"/>
    </row>
    <row r="634" spans="1:27">
      <c r="A634" s="2847"/>
      <c r="B634" s="103" t="s">
        <v>25319</v>
      </c>
      <c r="C634" s="243" t="s">
        <v>25320</v>
      </c>
      <c r="D634" s="87"/>
      <c r="E634" s="88">
        <v>0.34</v>
      </c>
      <c r="F634" s="88"/>
      <c r="G634" s="2843"/>
      <c r="H634" s="2843"/>
      <c r="I634" s="2"/>
      <c r="J634" s="2"/>
      <c r="K634" s="2"/>
      <c r="L634" s="2843"/>
      <c r="M634" s="2"/>
      <c r="N634" s="2"/>
      <c r="O634" s="2"/>
      <c r="P634" s="88">
        <v>0.34</v>
      </c>
      <c r="Q634" s="88">
        <v>0.34</v>
      </c>
      <c r="R634" s="88" t="s">
        <v>607</v>
      </c>
      <c r="S634" s="2"/>
      <c r="T634" s="2"/>
      <c r="U634" s="2"/>
      <c r="V634" s="88"/>
      <c r="W634" s="88"/>
      <c r="X634" s="88"/>
      <c r="Y634" s="88"/>
      <c r="Z634" s="88">
        <v>0.34</v>
      </c>
      <c r="AA634" s="88"/>
    </row>
    <row r="635" spans="1:27">
      <c r="A635" s="2847"/>
      <c r="B635" s="1060" t="s">
        <v>25321</v>
      </c>
      <c r="C635" s="243"/>
      <c r="D635" s="87"/>
      <c r="E635" s="88">
        <v>0.15</v>
      </c>
      <c r="F635" s="88"/>
      <c r="G635" s="2843"/>
      <c r="H635" s="2843"/>
      <c r="I635" s="2"/>
      <c r="J635" s="2"/>
      <c r="K635" s="2"/>
      <c r="L635" s="2843"/>
      <c r="M635" s="2"/>
      <c r="N635" s="2"/>
      <c r="O635" s="2"/>
      <c r="P635" s="88">
        <v>0.15</v>
      </c>
      <c r="Q635" s="88">
        <v>0.15</v>
      </c>
      <c r="R635" s="88" t="s">
        <v>607</v>
      </c>
      <c r="S635" s="2"/>
      <c r="T635" s="2"/>
      <c r="U635" s="2"/>
      <c r="V635" s="88"/>
      <c r="W635" s="88"/>
      <c r="X635" s="88"/>
      <c r="Y635" s="88"/>
      <c r="Z635" s="88"/>
      <c r="AA635" s="88">
        <v>0.15</v>
      </c>
    </row>
    <row r="636" spans="1:27">
      <c r="A636" s="2847"/>
      <c r="B636" s="1060" t="s">
        <v>25322</v>
      </c>
      <c r="C636" s="243"/>
      <c r="D636" s="87"/>
      <c r="E636" s="88">
        <v>0.45</v>
      </c>
      <c r="F636" s="88"/>
      <c r="G636" s="2843"/>
      <c r="H636" s="2843"/>
      <c r="I636" s="2"/>
      <c r="J636" s="2"/>
      <c r="K636" s="2"/>
      <c r="L636" s="2843"/>
      <c r="M636" s="2"/>
      <c r="N636" s="2"/>
      <c r="O636" s="2"/>
      <c r="P636" s="88">
        <v>0.45</v>
      </c>
      <c r="Q636" s="88">
        <v>0.45</v>
      </c>
      <c r="R636" s="88" t="s">
        <v>607</v>
      </c>
      <c r="S636" s="2"/>
      <c r="T636" s="2"/>
      <c r="U636" s="2"/>
      <c r="V636" s="88"/>
      <c r="W636" s="88"/>
      <c r="X636" s="88"/>
      <c r="Y636" s="88"/>
      <c r="Z636" s="88"/>
      <c r="AA636" s="88">
        <v>0.45</v>
      </c>
    </row>
    <row r="637" spans="1:27">
      <c r="A637" s="2847"/>
      <c r="B637" s="1060" t="s">
        <v>25323</v>
      </c>
      <c r="C637" s="243"/>
      <c r="D637" s="87"/>
      <c r="E637" s="88">
        <v>0.38</v>
      </c>
      <c r="F637" s="88"/>
      <c r="G637" s="2843"/>
      <c r="H637" s="2843"/>
      <c r="I637" s="2"/>
      <c r="J637" s="2"/>
      <c r="K637" s="2"/>
      <c r="L637" s="2843"/>
      <c r="M637" s="2"/>
      <c r="N637" s="2"/>
      <c r="O637" s="2"/>
      <c r="P637" s="88">
        <v>0.38</v>
      </c>
      <c r="Q637" s="88">
        <v>0.38</v>
      </c>
      <c r="R637" s="88" t="s">
        <v>607</v>
      </c>
      <c r="S637" s="2"/>
      <c r="T637" s="2"/>
      <c r="U637" s="2"/>
      <c r="V637" s="88"/>
      <c r="W637" s="88"/>
      <c r="X637" s="88"/>
      <c r="Y637" s="88"/>
      <c r="Z637" s="88"/>
      <c r="AA637" s="88">
        <v>0.38</v>
      </c>
    </row>
    <row r="638" spans="1:27">
      <c r="A638" s="2847"/>
      <c r="B638" s="1060" t="s">
        <v>25324</v>
      </c>
      <c r="C638" s="243"/>
      <c r="D638" s="87"/>
      <c r="E638" s="88">
        <v>0.1</v>
      </c>
      <c r="F638" s="88"/>
      <c r="G638" s="2843"/>
      <c r="H638" s="2843"/>
      <c r="I638" s="2"/>
      <c r="J638" s="2"/>
      <c r="K638" s="2"/>
      <c r="L638" s="2843"/>
      <c r="M638" s="2"/>
      <c r="N638" s="2"/>
      <c r="O638" s="2"/>
      <c r="P638" s="88">
        <v>0.1</v>
      </c>
      <c r="Q638" s="88">
        <v>0.1</v>
      </c>
      <c r="R638" s="88" t="s">
        <v>607</v>
      </c>
      <c r="S638" s="2"/>
      <c r="T638" s="2"/>
      <c r="U638" s="2"/>
      <c r="V638" s="88"/>
      <c r="W638" s="88"/>
      <c r="X638" s="88"/>
      <c r="Y638" s="88"/>
      <c r="Z638" s="88"/>
      <c r="AA638" s="88">
        <v>0.1</v>
      </c>
    </row>
    <row r="639" spans="1:27">
      <c r="A639" s="2847"/>
      <c r="B639" s="1060" t="s">
        <v>25325</v>
      </c>
      <c r="C639" s="243"/>
      <c r="D639" s="87"/>
      <c r="E639" s="88">
        <v>0.48</v>
      </c>
      <c r="F639" s="88"/>
      <c r="G639" s="2843"/>
      <c r="H639" s="2843"/>
      <c r="I639" s="2"/>
      <c r="J639" s="2"/>
      <c r="K639" s="2"/>
      <c r="L639" s="2843"/>
      <c r="M639" s="2"/>
      <c r="N639" s="2"/>
      <c r="O639" s="2"/>
      <c r="P639" s="88">
        <v>0.48</v>
      </c>
      <c r="Q639" s="88">
        <v>0.48</v>
      </c>
      <c r="R639" s="88" t="s">
        <v>607</v>
      </c>
      <c r="S639" s="2"/>
      <c r="T639" s="2"/>
      <c r="U639" s="2"/>
      <c r="V639" s="88"/>
      <c r="W639" s="88"/>
      <c r="X639" s="88"/>
      <c r="Y639" s="88"/>
      <c r="Z639" s="88"/>
      <c r="AA639" s="88">
        <v>0.48</v>
      </c>
    </row>
    <row r="640" spans="1:27">
      <c r="A640" s="2847"/>
      <c r="B640" s="1060" t="s">
        <v>25326</v>
      </c>
      <c r="C640" s="243"/>
      <c r="D640" s="87"/>
      <c r="E640" s="88">
        <v>0.2</v>
      </c>
      <c r="F640" s="88"/>
      <c r="G640" s="2843"/>
      <c r="H640" s="2843"/>
      <c r="I640" s="2"/>
      <c r="J640" s="2"/>
      <c r="K640" s="2"/>
      <c r="L640" s="2843"/>
      <c r="M640" s="2"/>
      <c r="N640" s="2"/>
      <c r="O640" s="2"/>
      <c r="P640" s="88">
        <v>0.2</v>
      </c>
      <c r="Q640" s="88">
        <v>0.2</v>
      </c>
      <c r="R640" s="88" t="s">
        <v>607</v>
      </c>
      <c r="S640" s="2"/>
      <c r="T640" s="2"/>
      <c r="U640" s="2"/>
      <c r="V640" s="88"/>
      <c r="W640" s="88"/>
      <c r="X640" s="88"/>
      <c r="Y640" s="88"/>
      <c r="Z640" s="88"/>
      <c r="AA640" s="88">
        <v>0.2</v>
      </c>
    </row>
    <row r="641" spans="1:27">
      <c r="A641" s="2847"/>
      <c r="B641" s="1060" t="s">
        <v>25327</v>
      </c>
      <c r="C641" s="243"/>
      <c r="D641" s="87"/>
      <c r="E641" s="88">
        <v>7.0000000000000007E-2</v>
      </c>
      <c r="F641" s="88"/>
      <c r="G641" s="2843"/>
      <c r="H641" s="2843"/>
      <c r="I641" s="2"/>
      <c r="J641" s="2"/>
      <c r="K641" s="2"/>
      <c r="L641" s="2843"/>
      <c r="M641" s="2"/>
      <c r="N641" s="2"/>
      <c r="O641" s="2"/>
      <c r="P641" s="88">
        <v>7.0000000000000007E-2</v>
      </c>
      <c r="Q641" s="88">
        <v>7.0000000000000007E-2</v>
      </c>
      <c r="R641" s="88" t="s">
        <v>607</v>
      </c>
      <c r="S641" s="2"/>
      <c r="T641" s="2"/>
      <c r="U641" s="2"/>
      <c r="V641" s="88"/>
      <c r="W641" s="88"/>
      <c r="X641" s="88"/>
      <c r="Y641" s="88"/>
      <c r="Z641" s="88"/>
      <c r="AA641" s="88">
        <v>7.0000000000000007E-2</v>
      </c>
    </row>
    <row r="642" spans="1:27">
      <c r="A642" s="2847"/>
      <c r="B642" s="1060" t="s">
        <v>25328</v>
      </c>
      <c r="C642" s="243"/>
      <c r="D642" s="87"/>
      <c r="E642" s="88">
        <v>0.41</v>
      </c>
      <c r="F642" s="88"/>
      <c r="G642" s="2843"/>
      <c r="H642" s="2843"/>
      <c r="I642" s="2"/>
      <c r="J642" s="2"/>
      <c r="K642" s="2"/>
      <c r="L642" s="2843"/>
      <c r="M642" s="2"/>
      <c r="N642" s="2"/>
      <c r="O642" s="2"/>
      <c r="P642" s="88">
        <v>0.41</v>
      </c>
      <c r="Q642" s="88">
        <v>0.41</v>
      </c>
      <c r="R642" s="88" t="s">
        <v>607</v>
      </c>
      <c r="S642" s="2"/>
      <c r="T642" s="2"/>
      <c r="U642" s="2"/>
      <c r="V642" s="88"/>
      <c r="W642" s="88"/>
      <c r="X642" s="88"/>
      <c r="Y642" s="88"/>
      <c r="Z642" s="88"/>
      <c r="AA642" s="88">
        <v>0.41</v>
      </c>
    </row>
    <row r="643" spans="1:27">
      <c r="A643" s="2847"/>
      <c r="B643" s="103" t="s">
        <v>25329</v>
      </c>
      <c r="C643" s="243" t="s">
        <v>25330</v>
      </c>
      <c r="D643" s="87"/>
      <c r="E643" s="88">
        <v>0.66</v>
      </c>
      <c r="F643" s="88"/>
      <c r="G643" s="2843"/>
      <c r="H643" s="2843"/>
      <c r="I643" s="2"/>
      <c r="J643" s="2"/>
      <c r="K643" s="2"/>
      <c r="L643" s="2843"/>
      <c r="M643" s="2"/>
      <c r="N643" s="2"/>
      <c r="O643" s="2"/>
      <c r="P643" s="88">
        <v>0.66</v>
      </c>
      <c r="Q643" s="88">
        <v>0.66</v>
      </c>
      <c r="R643" s="88" t="s">
        <v>607</v>
      </c>
      <c r="S643" s="2"/>
      <c r="T643" s="2"/>
      <c r="U643" s="2"/>
      <c r="V643" s="88"/>
      <c r="W643" s="88"/>
      <c r="X643" s="88"/>
      <c r="Y643" s="88"/>
      <c r="Z643" s="88"/>
      <c r="AA643" s="88">
        <v>0.66</v>
      </c>
    </row>
    <row r="644" spans="1:27">
      <c r="A644" s="2847"/>
      <c r="B644" s="1060" t="s">
        <v>25331</v>
      </c>
      <c r="C644" s="243"/>
      <c r="D644" s="87"/>
      <c r="E644" s="88">
        <v>0.46</v>
      </c>
      <c r="F644" s="88"/>
      <c r="G644" s="2843"/>
      <c r="H644" s="2843"/>
      <c r="I644" s="2"/>
      <c r="J644" s="2"/>
      <c r="K644" s="2"/>
      <c r="L644" s="2843"/>
      <c r="M644" s="2"/>
      <c r="N644" s="2"/>
      <c r="O644" s="2"/>
      <c r="P644" s="88">
        <v>0.46</v>
      </c>
      <c r="Q644" s="88">
        <v>0.46</v>
      </c>
      <c r="R644" s="88" t="s">
        <v>607</v>
      </c>
      <c r="S644" s="2"/>
      <c r="T644" s="2"/>
      <c r="U644" s="2"/>
      <c r="V644" s="88"/>
      <c r="W644" s="88"/>
      <c r="X644" s="88"/>
      <c r="Y644" s="88"/>
      <c r="Z644" s="88"/>
      <c r="AA644" s="88">
        <v>0.46</v>
      </c>
    </row>
    <row r="645" spans="1:27">
      <c r="A645" s="2847"/>
      <c r="B645" s="1060" t="s">
        <v>25332</v>
      </c>
      <c r="C645" s="243"/>
      <c r="D645" s="87"/>
      <c r="E645" s="88">
        <v>0.32</v>
      </c>
      <c r="F645" s="88"/>
      <c r="G645" s="2843"/>
      <c r="H645" s="2843"/>
      <c r="I645" s="2"/>
      <c r="J645" s="2"/>
      <c r="K645" s="2"/>
      <c r="L645" s="2843"/>
      <c r="M645" s="2"/>
      <c r="N645" s="2"/>
      <c r="O645" s="2"/>
      <c r="P645" s="88">
        <v>0.32</v>
      </c>
      <c r="Q645" s="88">
        <v>0.32</v>
      </c>
      <c r="R645" s="88" t="s">
        <v>607</v>
      </c>
      <c r="S645" s="2"/>
      <c r="T645" s="2"/>
      <c r="U645" s="2"/>
      <c r="V645" s="88"/>
      <c r="W645" s="88"/>
      <c r="X645" s="88"/>
      <c r="Y645" s="88"/>
      <c r="Z645" s="88"/>
      <c r="AA645" s="88">
        <v>0.32</v>
      </c>
    </row>
    <row r="646" spans="1:27">
      <c r="A646" s="2847"/>
      <c r="B646" s="103" t="s">
        <v>25333</v>
      </c>
      <c r="C646" s="243" t="s">
        <v>25334</v>
      </c>
      <c r="D646" s="87"/>
      <c r="E646" s="88">
        <v>0.16</v>
      </c>
      <c r="F646" s="88"/>
      <c r="G646" s="2843"/>
      <c r="H646" s="2843"/>
      <c r="I646" s="2"/>
      <c r="J646" s="2"/>
      <c r="K646" s="2"/>
      <c r="L646" s="2843"/>
      <c r="M646" s="2"/>
      <c r="N646" s="2"/>
      <c r="O646" s="2"/>
      <c r="P646" s="88">
        <v>0.16</v>
      </c>
      <c r="Q646" s="88">
        <v>0.16</v>
      </c>
      <c r="R646" s="88" t="s">
        <v>607</v>
      </c>
      <c r="S646" s="2"/>
      <c r="T646" s="2"/>
      <c r="U646" s="2"/>
      <c r="V646" s="88"/>
      <c r="W646" s="88"/>
      <c r="X646" s="88"/>
      <c r="Y646" s="88"/>
      <c r="Z646" s="88"/>
      <c r="AA646" s="88">
        <v>0.16</v>
      </c>
    </row>
    <row r="647" spans="1:27">
      <c r="A647" s="2847"/>
      <c r="B647" s="1060" t="s">
        <v>25335</v>
      </c>
      <c r="C647" s="243"/>
      <c r="D647" s="87"/>
      <c r="E647" s="88">
        <v>0.2</v>
      </c>
      <c r="F647" s="88"/>
      <c r="G647" s="2843"/>
      <c r="H647" s="2843"/>
      <c r="I647" s="2"/>
      <c r="J647" s="2"/>
      <c r="K647" s="2"/>
      <c r="L647" s="2843"/>
      <c r="M647" s="2"/>
      <c r="N647" s="2"/>
      <c r="O647" s="2"/>
      <c r="P647" s="88">
        <v>0.2</v>
      </c>
      <c r="Q647" s="88">
        <v>0.2</v>
      </c>
      <c r="R647" s="88" t="s">
        <v>607</v>
      </c>
      <c r="S647" s="2"/>
      <c r="T647" s="2"/>
      <c r="U647" s="2"/>
      <c r="V647" s="88"/>
      <c r="W647" s="88"/>
      <c r="X647" s="88"/>
      <c r="Y647" s="88"/>
      <c r="Z647" s="88"/>
      <c r="AA647" s="88">
        <v>0.2</v>
      </c>
    </row>
    <row r="648" spans="1:27">
      <c r="A648" s="2847"/>
      <c r="B648" s="103" t="s">
        <v>25336</v>
      </c>
      <c r="C648" s="243" t="s">
        <v>25337</v>
      </c>
      <c r="D648" s="87"/>
      <c r="E648" s="88">
        <v>0.35</v>
      </c>
      <c r="F648" s="88"/>
      <c r="G648" s="2843"/>
      <c r="H648" s="2843"/>
      <c r="I648" s="2"/>
      <c r="J648" s="2"/>
      <c r="K648" s="2"/>
      <c r="L648" s="2843"/>
      <c r="M648" s="2"/>
      <c r="N648" s="2"/>
      <c r="O648" s="2"/>
      <c r="P648" s="88">
        <v>0.35</v>
      </c>
      <c r="Q648" s="88">
        <v>0.35</v>
      </c>
      <c r="R648" s="88" t="s">
        <v>607</v>
      </c>
      <c r="S648" s="2"/>
      <c r="T648" s="2"/>
      <c r="U648" s="2"/>
      <c r="V648" s="88"/>
      <c r="W648" s="88"/>
      <c r="X648" s="88"/>
      <c r="Y648" s="88"/>
      <c r="Z648" s="88"/>
      <c r="AA648" s="88">
        <v>0.35</v>
      </c>
    </row>
    <row r="649" spans="1:27">
      <c r="A649" s="2847"/>
      <c r="B649" s="103" t="s">
        <v>25338</v>
      </c>
      <c r="C649" s="243" t="s">
        <v>25339</v>
      </c>
      <c r="D649" s="87"/>
      <c r="E649" s="88">
        <v>0.19</v>
      </c>
      <c r="F649" s="88"/>
      <c r="G649" s="2843"/>
      <c r="H649" s="2843"/>
      <c r="I649" s="2"/>
      <c r="J649" s="2"/>
      <c r="K649" s="2"/>
      <c r="L649" s="2843"/>
      <c r="M649" s="2"/>
      <c r="N649" s="2"/>
      <c r="O649" s="2"/>
      <c r="P649" s="88">
        <v>0.19</v>
      </c>
      <c r="Q649" s="88">
        <v>0.19</v>
      </c>
      <c r="R649" s="88" t="s">
        <v>607</v>
      </c>
      <c r="S649" s="2"/>
      <c r="T649" s="2"/>
      <c r="U649" s="2"/>
      <c r="V649" s="88"/>
      <c r="W649" s="88"/>
      <c r="X649" s="88"/>
      <c r="Y649" s="88"/>
      <c r="Z649" s="88"/>
      <c r="AA649" s="88">
        <v>0.19</v>
      </c>
    </row>
    <row r="650" spans="1:27">
      <c r="A650" s="2847"/>
      <c r="B650" s="103" t="s">
        <v>25340</v>
      </c>
      <c r="C650" s="243" t="s">
        <v>25341</v>
      </c>
      <c r="D650" s="87"/>
      <c r="E650" s="88">
        <v>1.5</v>
      </c>
      <c r="F650" s="88">
        <v>1.5</v>
      </c>
      <c r="G650" s="2843">
        <v>1.5</v>
      </c>
      <c r="H650" s="2843"/>
      <c r="I650" s="2"/>
      <c r="J650" s="2"/>
      <c r="K650" s="2"/>
      <c r="L650" s="2843"/>
      <c r="M650" s="2"/>
      <c r="N650" s="2"/>
      <c r="O650" s="2"/>
      <c r="P650" s="88"/>
      <c r="Q650" s="88"/>
      <c r="R650" s="88" t="s">
        <v>607</v>
      </c>
      <c r="S650" s="2"/>
      <c r="T650" s="2"/>
      <c r="U650" s="2"/>
      <c r="V650" s="88"/>
      <c r="W650" s="88"/>
      <c r="X650" s="88"/>
      <c r="Y650" s="88">
        <v>1.5</v>
      </c>
      <c r="Z650" s="88"/>
      <c r="AA650" s="88"/>
    </row>
    <row r="651" spans="1:27">
      <c r="A651" s="2847"/>
      <c r="B651" s="103" t="s">
        <v>25342</v>
      </c>
      <c r="C651" s="243" t="s">
        <v>25343</v>
      </c>
      <c r="D651" s="87"/>
      <c r="E651" s="88">
        <v>0.14000000000000001</v>
      </c>
      <c r="F651" s="88"/>
      <c r="G651" s="2843"/>
      <c r="H651" s="2843"/>
      <c r="I651" s="2"/>
      <c r="J651" s="2"/>
      <c r="K651" s="2"/>
      <c r="L651" s="2843"/>
      <c r="M651" s="2"/>
      <c r="N651" s="2"/>
      <c r="O651" s="2"/>
      <c r="P651" s="88">
        <v>0.14000000000000001</v>
      </c>
      <c r="Q651" s="88">
        <v>0.14000000000000001</v>
      </c>
      <c r="R651" s="88" t="s">
        <v>607</v>
      </c>
      <c r="S651" s="2"/>
      <c r="T651" s="2"/>
      <c r="U651" s="2"/>
      <c r="V651" s="88"/>
      <c r="W651" s="88"/>
      <c r="X651" s="88"/>
      <c r="Y651" s="88"/>
      <c r="Z651" s="88"/>
      <c r="AA651" s="88">
        <v>0.14000000000000001</v>
      </c>
    </row>
    <row r="652" spans="1:27">
      <c r="A652" s="2847"/>
      <c r="B652" s="103" t="s">
        <v>25344</v>
      </c>
      <c r="C652" s="243" t="s">
        <v>25345</v>
      </c>
      <c r="D652" s="87"/>
      <c r="E652" s="88">
        <v>0.4</v>
      </c>
      <c r="F652" s="88">
        <v>0.11</v>
      </c>
      <c r="G652" s="2843"/>
      <c r="H652" s="2843"/>
      <c r="I652" s="2"/>
      <c r="J652" s="2"/>
      <c r="K652" s="2"/>
      <c r="L652" s="2843">
        <v>0.11</v>
      </c>
      <c r="M652" s="2"/>
      <c r="N652" s="2"/>
      <c r="O652" s="2"/>
      <c r="P652" s="88">
        <v>0.28999999999999998</v>
      </c>
      <c r="Q652" s="88">
        <v>0.28999999999999998</v>
      </c>
      <c r="R652" s="88" t="s">
        <v>607</v>
      </c>
      <c r="S652" s="2"/>
      <c r="T652" s="2"/>
      <c r="U652" s="2"/>
      <c r="V652" s="88"/>
      <c r="W652" s="88"/>
      <c r="X652" s="88"/>
      <c r="Y652" s="88"/>
      <c r="Z652" s="88">
        <v>0.4</v>
      </c>
      <c r="AA652" s="88"/>
    </row>
    <row r="653" spans="1:27">
      <c r="A653" s="2847"/>
      <c r="B653" s="103" t="s">
        <v>25346</v>
      </c>
      <c r="C653" s="243" t="s">
        <v>25347</v>
      </c>
      <c r="D653" s="87"/>
      <c r="E653" s="88">
        <v>0.31</v>
      </c>
      <c r="F653" s="88"/>
      <c r="G653" s="2843"/>
      <c r="H653" s="2843"/>
      <c r="I653" s="2"/>
      <c r="J653" s="2"/>
      <c r="K653" s="2"/>
      <c r="L653" s="2843"/>
      <c r="M653" s="2"/>
      <c r="N653" s="2"/>
      <c r="O653" s="2"/>
      <c r="P653" s="88">
        <v>0.31</v>
      </c>
      <c r="Q653" s="88">
        <v>0.31</v>
      </c>
      <c r="R653" s="88" t="s">
        <v>607</v>
      </c>
      <c r="S653" s="2"/>
      <c r="T653" s="2"/>
      <c r="U653" s="2"/>
      <c r="V653" s="88"/>
      <c r="W653" s="88"/>
      <c r="X653" s="88"/>
      <c r="Y653" s="88"/>
      <c r="Z653" s="88"/>
      <c r="AA653" s="88">
        <v>0.31</v>
      </c>
    </row>
    <row r="654" spans="1:27">
      <c r="A654" s="2847"/>
      <c r="B654" s="1060" t="s">
        <v>25348</v>
      </c>
      <c r="C654" s="243"/>
      <c r="D654" s="87"/>
      <c r="E654" s="88">
        <v>0.2</v>
      </c>
      <c r="F654" s="88"/>
      <c r="G654" s="2843"/>
      <c r="H654" s="2843"/>
      <c r="I654" s="2"/>
      <c r="J654" s="2"/>
      <c r="K654" s="2"/>
      <c r="L654" s="2843"/>
      <c r="M654" s="2"/>
      <c r="N654" s="2"/>
      <c r="O654" s="2"/>
      <c r="P654" s="88">
        <v>0.2</v>
      </c>
      <c r="Q654" s="88">
        <v>0.2</v>
      </c>
      <c r="R654" s="88" t="s">
        <v>607</v>
      </c>
      <c r="S654" s="2"/>
      <c r="T654" s="2"/>
      <c r="U654" s="2"/>
      <c r="V654" s="88"/>
      <c r="W654" s="88"/>
      <c r="X654" s="88"/>
      <c r="Y654" s="88"/>
      <c r="Z654" s="88"/>
      <c r="AA654" s="88">
        <v>0.2</v>
      </c>
    </row>
    <row r="655" spans="1:27">
      <c r="A655" s="2847"/>
      <c r="B655" s="1060" t="s">
        <v>25349</v>
      </c>
      <c r="C655" s="243"/>
      <c r="D655" s="87"/>
      <c r="E655" s="88">
        <v>0.15</v>
      </c>
      <c r="F655" s="88"/>
      <c r="G655" s="2843"/>
      <c r="H655" s="2843"/>
      <c r="I655" s="2"/>
      <c r="J655" s="2"/>
      <c r="K655" s="2"/>
      <c r="L655" s="2843"/>
      <c r="M655" s="2"/>
      <c r="N655" s="2"/>
      <c r="O655" s="2"/>
      <c r="P655" s="88">
        <v>0.15</v>
      </c>
      <c r="Q655" s="88">
        <v>0.15</v>
      </c>
      <c r="R655" s="88" t="s">
        <v>607</v>
      </c>
      <c r="S655" s="2"/>
      <c r="T655" s="2"/>
      <c r="U655" s="2"/>
      <c r="V655" s="88"/>
      <c r="W655" s="88"/>
      <c r="X655" s="88"/>
      <c r="Y655" s="88"/>
      <c r="Z655" s="88"/>
      <c r="AA655" s="88">
        <v>0.15</v>
      </c>
    </row>
    <row r="656" spans="1:27">
      <c r="A656" s="2847"/>
      <c r="B656" s="1060" t="s">
        <v>25350</v>
      </c>
      <c r="C656" s="243"/>
      <c r="D656" s="87"/>
      <c r="E656" s="88">
        <v>0.25</v>
      </c>
      <c r="F656" s="88"/>
      <c r="G656" s="2843"/>
      <c r="H656" s="2843"/>
      <c r="I656" s="2"/>
      <c r="J656" s="2"/>
      <c r="K656" s="2"/>
      <c r="L656" s="2843"/>
      <c r="M656" s="2"/>
      <c r="N656" s="2"/>
      <c r="O656" s="2"/>
      <c r="P656" s="88">
        <v>0.25</v>
      </c>
      <c r="Q656" s="88">
        <v>0.25</v>
      </c>
      <c r="R656" s="88" t="s">
        <v>607</v>
      </c>
      <c r="S656" s="2"/>
      <c r="T656" s="2"/>
      <c r="U656" s="2"/>
      <c r="V656" s="88"/>
      <c r="W656" s="88"/>
      <c r="X656" s="88"/>
      <c r="Y656" s="88"/>
      <c r="Z656" s="88"/>
      <c r="AA656" s="88">
        <v>0.25</v>
      </c>
    </row>
    <row r="657" spans="1:27">
      <c r="A657" s="2847"/>
      <c r="B657" s="1060" t="s">
        <v>25351</v>
      </c>
      <c r="C657" s="243"/>
      <c r="D657" s="87"/>
      <c r="E657" s="88">
        <v>0.1</v>
      </c>
      <c r="F657" s="88"/>
      <c r="G657" s="2843"/>
      <c r="H657" s="2843"/>
      <c r="I657" s="2"/>
      <c r="J657" s="2"/>
      <c r="K657" s="2"/>
      <c r="L657" s="2843"/>
      <c r="M657" s="2"/>
      <c r="N657" s="2"/>
      <c r="O657" s="2"/>
      <c r="P657" s="88">
        <v>0.1</v>
      </c>
      <c r="Q657" s="88">
        <v>0.1</v>
      </c>
      <c r="R657" s="88" t="s">
        <v>607</v>
      </c>
      <c r="S657" s="2"/>
      <c r="T657" s="2"/>
      <c r="U657" s="2"/>
      <c r="V657" s="88"/>
      <c r="W657" s="88"/>
      <c r="X657" s="88"/>
      <c r="Y657" s="88"/>
      <c r="Z657" s="88"/>
      <c r="AA657" s="88">
        <v>0.1</v>
      </c>
    </row>
    <row r="658" spans="1:27">
      <c r="A658" s="2847"/>
      <c r="B658" s="1060" t="s">
        <v>25352</v>
      </c>
      <c r="C658" s="243"/>
      <c r="D658" s="87"/>
      <c r="E658" s="88">
        <v>0.2</v>
      </c>
      <c r="F658" s="88"/>
      <c r="G658" s="2843"/>
      <c r="H658" s="2843"/>
      <c r="I658" s="2"/>
      <c r="J658" s="2"/>
      <c r="K658" s="2"/>
      <c r="L658" s="2843"/>
      <c r="M658" s="2"/>
      <c r="N658" s="2"/>
      <c r="O658" s="2"/>
      <c r="P658" s="88">
        <v>0.2</v>
      </c>
      <c r="Q658" s="88">
        <v>0.2</v>
      </c>
      <c r="R658" s="88" t="s">
        <v>607</v>
      </c>
      <c r="S658" s="2"/>
      <c r="T658" s="2"/>
      <c r="U658" s="2"/>
      <c r="V658" s="88"/>
      <c r="W658" s="88"/>
      <c r="X658" s="88"/>
      <c r="Y658" s="88"/>
      <c r="Z658" s="88"/>
      <c r="AA658" s="88">
        <v>0.2</v>
      </c>
    </row>
    <row r="659" spans="1:27">
      <c r="A659" s="2847"/>
      <c r="B659" s="1060" t="s">
        <v>25353</v>
      </c>
      <c r="C659" s="243"/>
      <c r="D659" s="87"/>
      <c r="E659" s="88">
        <v>0.1</v>
      </c>
      <c r="F659" s="88"/>
      <c r="G659" s="2843"/>
      <c r="H659" s="2843"/>
      <c r="I659" s="2"/>
      <c r="J659" s="2"/>
      <c r="K659" s="2"/>
      <c r="L659" s="2843"/>
      <c r="M659" s="2"/>
      <c r="N659" s="2"/>
      <c r="O659" s="2"/>
      <c r="P659" s="88">
        <v>0.1</v>
      </c>
      <c r="Q659" s="88">
        <v>0.1</v>
      </c>
      <c r="R659" s="88" t="s">
        <v>607</v>
      </c>
      <c r="S659" s="2"/>
      <c r="T659" s="2"/>
      <c r="U659" s="2"/>
      <c r="V659" s="88"/>
      <c r="W659" s="88"/>
      <c r="X659" s="88"/>
      <c r="Y659" s="88"/>
      <c r="Z659" s="88"/>
      <c r="AA659" s="88">
        <v>0.1</v>
      </c>
    </row>
    <row r="660" spans="1:27">
      <c r="A660" s="2847"/>
      <c r="B660" s="103" t="s">
        <v>25354</v>
      </c>
      <c r="C660" s="243" t="s">
        <v>25355</v>
      </c>
      <c r="D660" s="87"/>
      <c r="E660" s="88">
        <v>0.45</v>
      </c>
      <c r="F660" s="88"/>
      <c r="G660" s="2843"/>
      <c r="H660" s="2843"/>
      <c r="I660" s="2"/>
      <c r="J660" s="2"/>
      <c r="K660" s="2"/>
      <c r="L660" s="2843"/>
      <c r="M660" s="2"/>
      <c r="N660" s="2"/>
      <c r="O660" s="2"/>
      <c r="P660" s="88">
        <v>0.45</v>
      </c>
      <c r="Q660" s="88">
        <v>0.45</v>
      </c>
      <c r="R660" s="88" t="s">
        <v>607</v>
      </c>
      <c r="S660" s="2"/>
      <c r="T660" s="2"/>
      <c r="U660" s="2"/>
      <c r="V660" s="88"/>
      <c r="W660" s="88"/>
      <c r="X660" s="88"/>
      <c r="Y660" s="88"/>
      <c r="Z660" s="88"/>
      <c r="AA660" s="88">
        <v>0.45</v>
      </c>
    </row>
    <row r="661" spans="1:27">
      <c r="A661" s="2847"/>
      <c r="B661" s="1060" t="s">
        <v>25356</v>
      </c>
      <c r="C661" s="243"/>
      <c r="D661" s="87"/>
      <c r="E661" s="88">
        <v>0.15</v>
      </c>
      <c r="F661" s="88"/>
      <c r="G661" s="2843"/>
      <c r="H661" s="2843"/>
      <c r="I661" s="2"/>
      <c r="J661" s="2"/>
      <c r="K661" s="2"/>
      <c r="L661" s="2843"/>
      <c r="M661" s="2"/>
      <c r="N661" s="2"/>
      <c r="O661" s="2"/>
      <c r="P661" s="88">
        <v>0.15</v>
      </c>
      <c r="Q661" s="88">
        <v>0.15</v>
      </c>
      <c r="R661" s="88" t="s">
        <v>607</v>
      </c>
      <c r="S661" s="2"/>
      <c r="T661" s="2"/>
      <c r="U661" s="2"/>
      <c r="V661" s="88"/>
      <c r="W661" s="88"/>
      <c r="X661" s="88"/>
      <c r="Y661" s="88"/>
      <c r="Z661" s="88"/>
      <c r="AA661" s="88">
        <v>0.15</v>
      </c>
    </row>
    <row r="662" spans="1:27">
      <c r="A662" s="2847"/>
      <c r="B662" s="1060" t="s">
        <v>25357</v>
      </c>
      <c r="C662" s="243"/>
      <c r="D662" s="87"/>
      <c r="E662" s="88">
        <v>0.2</v>
      </c>
      <c r="F662" s="88"/>
      <c r="G662" s="2843"/>
      <c r="H662" s="2843"/>
      <c r="I662" s="2"/>
      <c r="J662" s="2"/>
      <c r="K662" s="2"/>
      <c r="L662" s="2843"/>
      <c r="M662" s="2"/>
      <c r="N662" s="2"/>
      <c r="O662" s="2"/>
      <c r="P662" s="88">
        <v>0.2</v>
      </c>
      <c r="Q662" s="88">
        <v>0.2</v>
      </c>
      <c r="R662" s="88" t="s">
        <v>607</v>
      </c>
      <c r="S662" s="2"/>
      <c r="T662" s="2"/>
      <c r="U662" s="2"/>
      <c r="V662" s="88"/>
      <c r="W662" s="88"/>
      <c r="X662" s="88"/>
      <c r="Y662" s="88"/>
      <c r="Z662" s="88"/>
      <c r="AA662" s="88">
        <v>0.2</v>
      </c>
    </row>
    <row r="663" spans="1:27">
      <c r="A663" s="2847"/>
      <c r="B663" s="1060" t="s">
        <v>25358</v>
      </c>
      <c r="C663" s="243"/>
      <c r="D663" s="87"/>
      <c r="E663" s="88">
        <v>0.15</v>
      </c>
      <c r="F663" s="88"/>
      <c r="G663" s="2843"/>
      <c r="H663" s="2843"/>
      <c r="I663" s="2"/>
      <c r="J663" s="2"/>
      <c r="K663" s="2"/>
      <c r="L663" s="2843"/>
      <c r="M663" s="2"/>
      <c r="N663" s="2"/>
      <c r="O663" s="2"/>
      <c r="P663" s="88">
        <v>0.15</v>
      </c>
      <c r="Q663" s="88">
        <v>0.15</v>
      </c>
      <c r="R663" s="88" t="s">
        <v>607</v>
      </c>
      <c r="S663" s="2"/>
      <c r="T663" s="2"/>
      <c r="U663" s="2"/>
      <c r="V663" s="88"/>
      <c r="W663" s="88"/>
      <c r="X663" s="88"/>
      <c r="Y663" s="88"/>
      <c r="Z663" s="88"/>
      <c r="AA663" s="88">
        <v>0.15</v>
      </c>
    </row>
    <row r="664" spans="1:27">
      <c r="A664" s="2847"/>
      <c r="B664" s="1060" t="s">
        <v>25359</v>
      </c>
      <c r="C664" s="243"/>
      <c r="D664" s="87"/>
      <c r="E664" s="88">
        <v>0.26</v>
      </c>
      <c r="F664" s="88"/>
      <c r="G664" s="2843"/>
      <c r="H664" s="2843"/>
      <c r="I664" s="2"/>
      <c r="J664" s="2"/>
      <c r="K664" s="2"/>
      <c r="L664" s="2843"/>
      <c r="M664" s="2"/>
      <c r="N664" s="2"/>
      <c r="O664" s="2"/>
      <c r="P664" s="88">
        <v>0.26</v>
      </c>
      <c r="Q664" s="88">
        <v>0.26</v>
      </c>
      <c r="R664" s="88" t="s">
        <v>607</v>
      </c>
      <c r="S664" s="2"/>
      <c r="T664" s="2"/>
      <c r="U664" s="2"/>
      <c r="V664" s="88"/>
      <c r="W664" s="88"/>
      <c r="X664" s="88"/>
      <c r="Y664" s="88"/>
      <c r="Z664" s="88"/>
      <c r="AA664" s="88">
        <v>0.26</v>
      </c>
    </row>
    <row r="665" spans="1:27">
      <c r="A665" s="2847"/>
      <c r="B665" s="1060" t="s">
        <v>25360</v>
      </c>
      <c r="C665" s="243"/>
      <c r="D665" s="87"/>
      <c r="E665" s="88">
        <v>0.5</v>
      </c>
      <c r="F665" s="88"/>
      <c r="G665" s="2843"/>
      <c r="H665" s="2843"/>
      <c r="I665" s="2"/>
      <c r="J665" s="2"/>
      <c r="K665" s="2"/>
      <c r="L665" s="2843"/>
      <c r="M665" s="2"/>
      <c r="N665" s="2"/>
      <c r="O665" s="2"/>
      <c r="P665" s="88">
        <v>0.5</v>
      </c>
      <c r="Q665" s="88">
        <v>0.5</v>
      </c>
      <c r="R665" s="88" t="s">
        <v>607</v>
      </c>
      <c r="S665" s="2"/>
      <c r="T665" s="2"/>
      <c r="U665" s="2"/>
      <c r="V665" s="88"/>
      <c r="W665" s="88"/>
      <c r="X665" s="88"/>
      <c r="Y665" s="88"/>
      <c r="Z665" s="88"/>
      <c r="AA665" s="88">
        <v>0.5</v>
      </c>
    </row>
    <row r="666" spans="1:27">
      <c r="A666" s="2847"/>
      <c r="B666" s="1060" t="s">
        <v>25361</v>
      </c>
      <c r="C666" s="243"/>
      <c r="D666" s="87"/>
      <c r="E666" s="88">
        <v>0.18</v>
      </c>
      <c r="F666" s="88"/>
      <c r="G666" s="2843"/>
      <c r="H666" s="2843"/>
      <c r="I666" s="2"/>
      <c r="J666" s="2"/>
      <c r="K666" s="2"/>
      <c r="L666" s="2843"/>
      <c r="M666" s="2"/>
      <c r="N666" s="2"/>
      <c r="O666" s="2"/>
      <c r="P666" s="88">
        <v>0.18</v>
      </c>
      <c r="Q666" s="88">
        <v>0.18</v>
      </c>
      <c r="R666" s="88" t="s">
        <v>607</v>
      </c>
      <c r="S666" s="2"/>
      <c r="T666" s="2"/>
      <c r="U666" s="2"/>
      <c r="V666" s="88"/>
      <c r="W666" s="88"/>
      <c r="X666" s="88"/>
      <c r="Y666" s="88"/>
      <c r="Z666" s="88"/>
      <c r="AA666" s="88">
        <v>0.18</v>
      </c>
    </row>
    <row r="667" spans="1:27">
      <c r="A667" s="2847"/>
      <c r="B667" s="1060" t="s">
        <v>25362</v>
      </c>
      <c r="C667" s="243"/>
      <c r="D667" s="87"/>
      <c r="E667" s="88">
        <v>0.2</v>
      </c>
      <c r="F667" s="88">
        <v>0.2</v>
      </c>
      <c r="G667" s="2843">
        <v>0.2</v>
      </c>
      <c r="H667" s="2843"/>
      <c r="I667" s="2"/>
      <c r="J667" s="2"/>
      <c r="K667" s="2"/>
      <c r="L667" s="2843"/>
      <c r="M667" s="2"/>
      <c r="N667" s="2"/>
      <c r="O667" s="2"/>
      <c r="P667" s="88"/>
      <c r="Q667" s="88"/>
      <c r="R667" s="88" t="s">
        <v>607</v>
      </c>
      <c r="S667" s="2"/>
      <c r="T667" s="2"/>
      <c r="U667" s="2"/>
      <c r="V667" s="88"/>
      <c r="W667" s="88"/>
      <c r="X667" s="88"/>
      <c r="Y667" s="88"/>
      <c r="Z667" s="88">
        <v>0.2</v>
      </c>
      <c r="AA667" s="88"/>
    </row>
    <row r="668" spans="1:27">
      <c r="A668" s="2847"/>
      <c r="B668" s="1060" t="s">
        <v>25363</v>
      </c>
      <c r="C668" s="243"/>
      <c r="D668" s="87"/>
      <c r="E668" s="88">
        <v>0.4</v>
      </c>
      <c r="F668" s="88"/>
      <c r="G668" s="2843"/>
      <c r="H668" s="2843"/>
      <c r="I668" s="2"/>
      <c r="J668" s="2"/>
      <c r="K668" s="2"/>
      <c r="L668" s="2843"/>
      <c r="M668" s="2"/>
      <c r="N668" s="2"/>
      <c r="O668" s="2"/>
      <c r="P668" s="88">
        <v>0.4</v>
      </c>
      <c r="Q668" s="88">
        <v>0.4</v>
      </c>
      <c r="R668" s="88" t="s">
        <v>607</v>
      </c>
      <c r="S668" s="2"/>
      <c r="T668" s="2"/>
      <c r="U668" s="2"/>
      <c r="V668" s="88"/>
      <c r="W668" s="88"/>
      <c r="X668" s="88"/>
      <c r="Y668" s="88"/>
      <c r="Z668" s="88"/>
      <c r="AA668" s="88">
        <v>0.4</v>
      </c>
    </row>
    <row r="669" spans="1:27">
      <c r="A669" s="2847"/>
      <c r="B669" s="1060" t="s">
        <v>25364</v>
      </c>
      <c r="C669" s="243"/>
      <c r="D669" s="87"/>
      <c r="E669" s="88">
        <v>0.4</v>
      </c>
      <c r="F669" s="88"/>
      <c r="G669" s="2843"/>
      <c r="H669" s="2843"/>
      <c r="I669" s="2"/>
      <c r="J669" s="2"/>
      <c r="K669" s="2"/>
      <c r="L669" s="2843"/>
      <c r="M669" s="2"/>
      <c r="N669" s="2"/>
      <c r="O669" s="2"/>
      <c r="P669" s="88">
        <v>0.4</v>
      </c>
      <c r="Q669" s="88">
        <v>0.4</v>
      </c>
      <c r="R669" s="88" t="s">
        <v>607</v>
      </c>
      <c r="S669" s="2"/>
      <c r="T669" s="2"/>
      <c r="U669" s="2"/>
      <c r="V669" s="88"/>
      <c r="W669" s="88"/>
      <c r="X669" s="88"/>
      <c r="Y669" s="88"/>
      <c r="Z669" s="88"/>
      <c r="AA669" s="88">
        <v>0.4</v>
      </c>
    </row>
    <row r="670" spans="1:27">
      <c r="A670" s="2847"/>
      <c r="B670" s="1060" t="s">
        <v>25365</v>
      </c>
      <c r="C670" s="243"/>
      <c r="D670" s="87"/>
      <c r="E670" s="88">
        <v>0.12</v>
      </c>
      <c r="F670" s="88"/>
      <c r="G670" s="2843"/>
      <c r="H670" s="2843"/>
      <c r="I670" s="2"/>
      <c r="J670" s="2"/>
      <c r="K670" s="2"/>
      <c r="L670" s="2843"/>
      <c r="M670" s="2"/>
      <c r="N670" s="2"/>
      <c r="O670" s="2"/>
      <c r="P670" s="88">
        <v>0.12</v>
      </c>
      <c r="Q670" s="88">
        <v>0.12</v>
      </c>
      <c r="R670" s="88" t="s">
        <v>607</v>
      </c>
      <c r="S670" s="2"/>
      <c r="T670" s="2"/>
      <c r="U670" s="2"/>
      <c r="V670" s="88"/>
      <c r="W670" s="88"/>
      <c r="X670" s="88"/>
      <c r="Y670" s="88"/>
      <c r="Z670" s="88"/>
      <c r="AA670" s="88">
        <v>0.12</v>
      </c>
    </row>
    <row r="671" spans="1:27">
      <c r="A671" s="2847"/>
      <c r="B671" s="103" t="s">
        <v>25366</v>
      </c>
      <c r="C671" s="243" t="s">
        <v>25367</v>
      </c>
      <c r="D671" s="87"/>
      <c r="E671" s="88">
        <v>0.7</v>
      </c>
      <c r="F671" s="88">
        <v>0.1</v>
      </c>
      <c r="G671" s="2843">
        <v>0.1</v>
      </c>
      <c r="H671" s="2843"/>
      <c r="I671" s="2"/>
      <c r="J671" s="2"/>
      <c r="K671" s="2"/>
      <c r="L671" s="2843"/>
      <c r="M671" s="2"/>
      <c r="N671" s="2"/>
      <c r="O671" s="2"/>
      <c r="P671" s="88">
        <v>0.6</v>
      </c>
      <c r="Q671" s="88">
        <v>0.6</v>
      </c>
      <c r="R671" s="88" t="s">
        <v>607</v>
      </c>
      <c r="S671" s="2"/>
      <c r="T671" s="2"/>
      <c r="U671" s="2"/>
      <c r="V671" s="88"/>
      <c r="W671" s="88"/>
      <c r="X671" s="88"/>
      <c r="Y671" s="88"/>
      <c r="Z671" s="88">
        <v>0.7</v>
      </c>
      <c r="AA671" s="88"/>
    </row>
    <row r="672" spans="1:27">
      <c r="A672" s="2847"/>
      <c r="B672" s="103" t="s">
        <v>25368</v>
      </c>
      <c r="C672" s="243" t="s">
        <v>25369</v>
      </c>
      <c r="D672" s="87"/>
      <c r="E672" s="88">
        <v>1.1100000000000001</v>
      </c>
      <c r="F672" s="88"/>
      <c r="G672" s="2843"/>
      <c r="H672" s="2843"/>
      <c r="I672" s="2"/>
      <c r="J672" s="2"/>
      <c r="K672" s="2"/>
      <c r="L672" s="2843"/>
      <c r="M672" s="2"/>
      <c r="N672" s="2"/>
      <c r="O672" s="2"/>
      <c r="P672" s="88">
        <v>1.1100000000000001</v>
      </c>
      <c r="Q672" s="88">
        <v>1.1100000000000001</v>
      </c>
      <c r="R672" s="88" t="s">
        <v>607</v>
      </c>
      <c r="S672" s="2"/>
      <c r="T672" s="2"/>
      <c r="U672" s="2"/>
      <c r="V672" s="88"/>
      <c r="W672" s="88"/>
      <c r="X672" s="88"/>
      <c r="Y672" s="88"/>
      <c r="Z672" s="88">
        <v>1.1100000000000001</v>
      </c>
      <c r="AA672" s="88"/>
    </row>
    <row r="673" spans="1:27">
      <c r="A673" s="2847"/>
      <c r="B673" s="103" t="s">
        <v>25370</v>
      </c>
      <c r="C673" s="243" t="s">
        <v>25371</v>
      </c>
      <c r="D673" s="87"/>
      <c r="E673" s="88">
        <v>1.04</v>
      </c>
      <c r="F673" s="88"/>
      <c r="G673" s="2843"/>
      <c r="H673" s="2843"/>
      <c r="I673" s="2"/>
      <c r="J673" s="2"/>
      <c r="K673" s="2"/>
      <c r="L673" s="2843"/>
      <c r="M673" s="2"/>
      <c r="N673" s="2"/>
      <c r="O673" s="2"/>
      <c r="P673" s="88">
        <v>1.04</v>
      </c>
      <c r="Q673" s="88">
        <v>1.04</v>
      </c>
      <c r="R673" s="88" t="s">
        <v>607</v>
      </c>
      <c r="S673" s="2"/>
      <c r="T673" s="2"/>
      <c r="U673" s="2"/>
      <c r="V673" s="88"/>
      <c r="W673" s="88"/>
      <c r="X673" s="88"/>
      <c r="Y673" s="88"/>
      <c r="Z673" s="88">
        <v>1.04</v>
      </c>
      <c r="AA673" s="88"/>
    </row>
    <row r="674" spans="1:27">
      <c r="A674" s="2847"/>
      <c r="B674" s="103" t="s">
        <v>25372</v>
      </c>
      <c r="C674" s="243" t="s">
        <v>25373</v>
      </c>
      <c r="D674" s="87"/>
      <c r="E674" s="88">
        <v>0.39</v>
      </c>
      <c r="F674" s="88"/>
      <c r="G674" s="2843"/>
      <c r="H674" s="2843"/>
      <c r="I674" s="2"/>
      <c r="J674" s="2"/>
      <c r="K674" s="2"/>
      <c r="L674" s="2843"/>
      <c r="M674" s="2"/>
      <c r="N674" s="2"/>
      <c r="O674" s="2"/>
      <c r="P674" s="88">
        <v>0.39</v>
      </c>
      <c r="Q674" s="88">
        <v>0.39</v>
      </c>
      <c r="R674" s="88" t="s">
        <v>607</v>
      </c>
      <c r="S674" s="2"/>
      <c r="T674" s="2"/>
      <c r="U674" s="2"/>
      <c r="V674" s="88"/>
      <c r="W674" s="88"/>
      <c r="X674" s="88"/>
      <c r="Y674" s="88"/>
      <c r="Z674" s="88">
        <v>0.39</v>
      </c>
      <c r="AA674" s="88"/>
    </row>
    <row r="675" spans="1:27">
      <c r="A675" s="2847"/>
      <c r="B675" s="103" t="s">
        <v>25374</v>
      </c>
      <c r="C675" s="243" t="s">
        <v>25375</v>
      </c>
      <c r="D675" s="87"/>
      <c r="E675" s="88">
        <v>0.51</v>
      </c>
      <c r="F675" s="88">
        <v>0.51</v>
      </c>
      <c r="G675" s="2843">
        <v>0.51</v>
      </c>
      <c r="H675" s="2843"/>
      <c r="I675" s="2"/>
      <c r="J675" s="2"/>
      <c r="K675" s="2"/>
      <c r="L675" s="2843"/>
      <c r="M675" s="2"/>
      <c r="N675" s="2"/>
      <c r="O675" s="2"/>
      <c r="P675" s="88"/>
      <c r="Q675" s="88"/>
      <c r="R675" s="88" t="s">
        <v>607</v>
      </c>
      <c r="S675" s="2"/>
      <c r="T675" s="2"/>
      <c r="U675" s="2"/>
      <c r="V675" s="88"/>
      <c r="W675" s="88"/>
      <c r="X675" s="88"/>
      <c r="Y675" s="88">
        <v>0.51</v>
      </c>
      <c r="Z675" s="88"/>
      <c r="AA675" s="88"/>
    </row>
    <row r="676" spans="1:27">
      <c r="A676" s="2847"/>
      <c r="B676" s="103" t="s">
        <v>25376</v>
      </c>
      <c r="C676" s="243" t="s">
        <v>25377</v>
      </c>
      <c r="D676" s="87"/>
      <c r="E676" s="88">
        <v>0.31</v>
      </c>
      <c r="F676" s="88">
        <v>0.31</v>
      </c>
      <c r="G676" s="2843">
        <v>0.31</v>
      </c>
      <c r="H676" s="2843"/>
      <c r="I676" s="2"/>
      <c r="J676" s="2"/>
      <c r="K676" s="2"/>
      <c r="L676" s="2843"/>
      <c r="M676" s="2"/>
      <c r="N676" s="2"/>
      <c r="O676" s="2"/>
      <c r="P676" s="88"/>
      <c r="Q676" s="88"/>
      <c r="R676" s="88" t="s">
        <v>607</v>
      </c>
      <c r="S676" s="2"/>
      <c r="T676" s="2"/>
      <c r="U676" s="2"/>
      <c r="V676" s="88"/>
      <c r="W676" s="88"/>
      <c r="X676" s="88"/>
      <c r="Y676" s="88">
        <v>0.31</v>
      </c>
      <c r="Z676" s="88"/>
      <c r="AA676" s="88"/>
    </row>
    <row r="677" spans="1:27">
      <c r="A677" s="2847"/>
      <c r="B677" s="103" t="s">
        <v>25378</v>
      </c>
      <c r="C677" s="243" t="s">
        <v>25379</v>
      </c>
      <c r="D677" s="87"/>
      <c r="E677" s="88">
        <v>0.45</v>
      </c>
      <c r="F677" s="88">
        <v>0.45</v>
      </c>
      <c r="G677" s="2843">
        <v>0.45</v>
      </c>
      <c r="H677" s="2843"/>
      <c r="I677" s="2"/>
      <c r="J677" s="2"/>
      <c r="K677" s="2"/>
      <c r="L677" s="2843"/>
      <c r="M677" s="2"/>
      <c r="N677" s="2"/>
      <c r="O677" s="2"/>
      <c r="P677" s="88"/>
      <c r="Q677" s="88"/>
      <c r="R677" s="88" t="s">
        <v>55</v>
      </c>
      <c r="S677" s="2"/>
      <c r="T677" s="2"/>
      <c r="U677" s="2"/>
      <c r="V677" s="88"/>
      <c r="W677" s="88"/>
      <c r="X677" s="88"/>
      <c r="Y677" s="88">
        <v>0.45</v>
      </c>
      <c r="Z677" s="88"/>
      <c r="AA677" s="88"/>
    </row>
    <row r="678" spans="1:27">
      <c r="A678" s="2847"/>
      <c r="B678" s="103" t="s">
        <v>25380</v>
      </c>
      <c r="C678" s="243" t="s">
        <v>25381</v>
      </c>
      <c r="D678" s="87"/>
      <c r="E678" s="88">
        <v>0.23</v>
      </c>
      <c r="F678" s="88">
        <v>0.23</v>
      </c>
      <c r="G678" s="2843">
        <v>0.23</v>
      </c>
      <c r="H678" s="2843"/>
      <c r="I678" s="2"/>
      <c r="J678" s="2"/>
      <c r="K678" s="2"/>
      <c r="L678" s="2843"/>
      <c r="M678" s="2"/>
      <c r="N678" s="2"/>
      <c r="O678" s="2"/>
      <c r="P678" s="88"/>
      <c r="Q678" s="88"/>
      <c r="R678" s="88" t="s">
        <v>55</v>
      </c>
      <c r="S678" s="2"/>
      <c r="T678" s="2"/>
      <c r="U678" s="2"/>
      <c r="V678" s="88"/>
      <c r="W678" s="88"/>
      <c r="X678" s="88"/>
      <c r="Y678" s="88">
        <v>0.23</v>
      </c>
      <c r="Z678" s="88"/>
      <c r="AA678" s="88"/>
    </row>
    <row r="679" spans="1:27">
      <c r="A679" s="2847"/>
      <c r="B679" s="103" t="s">
        <v>25382</v>
      </c>
      <c r="C679" s="243" t="s">
        <v>25383</v>
      </c>
      <c r="D679" s="87"/>
      <c r="E679" s="88">
        <v>0.35</v>
      </c>
      <c r="F679" s="88"/>
      <c r="G679" s="2843"/>
      <c r="H679" s="2843"/>
      <c r="I679" s="2"/>
      <c r="J679" s="2"/>
      <c r="K679" s="2"/>
      <c r="L679" s="2843"/>
      <c r="M679" s="2"/>
      <c r="N679" s="2"/>
      <c r="O679" s="2"/>
      <c r="P679" s="88">
        <v>0.35</v>
      </c>
      <c r="Q679" s="88">
        <v>0.35</v>
      </c>
      <c r="R679" s="88" t="s">
        <v>607</v>
      </c>
      <c r="S679" s="2"/>
      <c r="T679" s="2"/>
      <c r="U679" s="2"/>
      <c r="V679" s="88"/>
      <c r="W679" s="88"/>
      <c r="X679" s="88"/>
      <c r="Y679" s="88"/>
      <c r="Z679" s="88">
        <v>0.35</v>
      </c>
      <c r="AA679" s="88"/>
    </row>
    <row r="680" spans="1:27">
      <c r="A680" s="2847"/>
      <c r="B680" s="103" t="s">
        <v>25384</v>
      </c>
      <c r="C680" s="243" t="s">
        <v>25385</v>
      </c>
      <c r="D680" s="87"/>
      <c r="E680" s="88">
        <v>0.46</v>
      </c>
      <c r="F680" s="88"/>
      <c r="G680" s="2843"/>
      <c r="H680" s="2843"/>
      <c r="I680" s="2"/>
      <c r="J680" s="2"/>
      <c r="K680" s="2"/>
      <c r="L680" s="2843"/>
      <c r="M680" s="2"/>
      <c r="N680" s="2"/>
      <c r="O680" s="2"/>
      <c r="P680" s="88">
        <v>0.46</v>
      </c>
      <c r="Q680" s="88">
        <v>0.46</v>
      </c>
      <c r="R680" s="88" t="s">
        <v>607</v>
      </c>
      <c r="S680" s="2"/>
      <c r="T680" s="2"/>
      <c r="U680" s="2"/>
      <c r="V680" s="88"/>
      <c r="W680" s="88"/>
      <c r="X680" s="88"/>
      <c r="Y680" s="88"/>
      <c r="Z680" s="88">
        <v>0.46</v>
      </c>
      <c r="AA680" s="88"/>
    </row>
    <row r="681" spans="1:27" ht="25.5">
      <c r="A681" s="2847"/>
      <c r="B681" s="103" t="s">
        <v>25386</v>
      </c>
      <c r="C681" s="243" t="s">
        <v>25387</v>
      </c>
      <c r="D681" s="87"/>
      <c r="E681" s="88">
        <v>0.15</v>
      </c>
      <c r="F681" s="88"/>
      <c r="G681" s="2843"/>
      <c r="H681" s="2843"/>
      <c r="I681" s="2"/>
      <c r="J681" s="2"/>
      <c r="K681" s="2"/>
      <c r="L681" s="2843"/>
      <c r="M681" s="2"/>
      <c r="N681" s="2"/>
      <c r="O681" s="2"/>
      <c r="P681" s="88">
        <v>0.15</v>
      </c>
      <c r="Q681" s="88">
        <v>0.15</v>
      </c>
      <c r="R681" s="88" t="s">
        <v>607</v>
      </c>
      <c r="S681" s="2"/>
      <c r="T681" s="2"/>
      <c r="U681" s="2"/>
      <c r="V681" s="88"/>
      <c r="W681" s="88"/>
      <c r="X681" s="88"/>
      <c r="Y681" s="88"/>
      <c r="Z681" s="88">
        <v>0.15</v>
      </c>
      <c r="AA681" s="88"/>
    </row>
    <row r="682" spans="1:27" ht="25.5">
      <c r="A682" s="2847"/>
      <c r="B682" s="103" t="s">
        <v>25388</v>
      </c>
      <c r="C682" s="243" t="s">
        <v>25389</v>
      </c>
      <c r="D682" s="87"/>
      <c r="E682" s="88">
        <v>0.14000000000000001</v>
      </c>
      <c r="F682" s="88"/>
      <c r="G682" s="2843"/>
      <c r="H682" s="2843"/>
      <c r="I682" s="2"/>
      <c r="J682" s="2"/>
      <c r="K682" s="2"/>
      <c r="L682" s="2843"/>
      <c r="M682" s="2"/>
      <c r="N682" s="2"/>
      <c r="O682" s="2"/>
      <c r="P682" s="88">
        <v>0.14000000000000001</v>
      </c>
      <c r="Q682" s="88">
        <v>0.14000000000000001</v>
      </c>
      <c r="R682" s="88" t="s">
        <v>607</v>
      </c>
      <c r="S682" s="2"/>
      <c r="T682" s="2"/>
      <c r="U682" s="2"/>
      <c r="V682" s="88"/>
      <c r="W682" s="88"/>
      <c r="X682" s="88"/>
      <c r="Y682" s="88"/>
      <c r="Z682" s="88">
        <v>0.14000000000000001</v>
      </c>
      <c r="AA682" s="88"/>
    </row>
    <row r="683" spans="1:27" ht="25.5">
      <c r="A683" s="2847"/>
      <c r="B683" s="1060" t="s">
        <v>25390</v>
      </c>
      <c r="C683" s="243"/>
      <c r="D683" s="87"/>
      <c r="E683" s="88">
        <v>0.2</v>
      </c>
      <c r="F683" s="88"/>
      <c r="G683" s="2843"/>
      <c r="H683" s="2843"/>
      <c r="I683" s="2"/>
      <c r="J683" s="2"/>
      <c r="K683" s="2"/>
      <c r="L683" s="2843"/>
      <c r="M683" s="2"/>
      <c r="N683" s="2"/>
      <c r="O683" s="2"/>
      <c r="P683" s="88">
        <v>0.2</v>
      </c>
      <c r="Q683" s="88">
        <v>0.2</v>
      </c>
      <c r="R683" s="88" t="s">
        <v>607</v>
      </c>
      <c r="S683" s="2"/>
      <c r="T683" s="2"/>
      <c r="U683" s="2"/>
      <c r="V683" s="88"/>
      <c r="W683" s="88"/>
      <c r="X683" s="88"/>
      <c r="Y683" s="88"/>
      <c r="Z683" s="88">
        <v>0.2</v>
      </c>
      <c r="AA683" s="88"/>
    </row>
    <row r="684" spans="1:27">
      <c r="A684" s="2847"/>
      <c r="B684" s="103" t="s">
        <v>25391</v>
      </c>
      <c r="C684" s="243" t="s">
        <v>25392</v>
      </c>
      <c r="D684" s="87"/>
      <c r="E684" s="88">
        <v>0.48</v>
      </c>
      <c r="F684" s="88"/>
      <c r="G684" s="2843"/>
      <c r="H684" s="2843"/>
      <c r="I684" s="2"/>
      <c r="J684" s="2"/>
      <c r="K684" s="2"/>
      <c r="L684" s="2843"/>
      <c r="M684" s="2"/>
      <c r="N684" s="2"/>
      <c r="O684" s="2"/>
      <c r="P684" s="88">
        <v>0.48</v>
      </c>
      <c r="Q684" s="88">
        <v>0.48</v>
      </c>
      <c r="R684" s="88" t="s">
        <v>607</v>
      </c>
      <c r="S684" s="2"/>
      <c r="T684" s="2"/>
      <c r="U684" s="2"/>
      <c r="V684" s="88"/>
      <c r="W684" s="88"/>
      <c r="X684" s="88"/>
      <c r="Y684" s="88"/>
      <c r="Z684" s="88">
        <v>0.48</v>
      </c>
      <c r="AA684" s="88"/>
    </row>
    <row r="685" spans="1:27" ht="25.5">
      <c r="A685" s="2847"/>
      <c r="B685" s="103" t="s">
        <v>25393</v>
      </c>
      <c r="C685" s="243" t="s">
        <v>25394</v>
      </c>
      <c r="D685" s="87"/>
      <c r="E685" s="88">
        <v>0.27</v>
      </c>
      <c r="F685" s="88"/>
      <c r="G685" s="2843"/>
      <c r="H685" s="2843"/>
      <c r="I685" s="2"/>
      <c r="J685" s="2"/>
      <c r="K685" s="2"/>
      <c r="L685" s="2843"/>
      <c r="M685" s="2"/>
      <c r="N685" s="2"/>
      <c r="O685" s="2"/>
      <c r="P685" s="88">
        <v>0.27</v>
      </c>
      <c r="Q685" s="88">
        <v>0.27</v>
      </c>
      <c r="R685" s="88" t="s">
        <v>607</v>
      </c>
      <c r="S685" s="2"/>
      <c r="T685" s="2"/>
      <c r="U685" s="2"/>
      <c r="V685" s="88"/>
      <c r="W685" s="88"/>
      <c r="X685" s="88"/>
      <c r="Y685" s="88"/>
      <c r="Z685" s="88">
        <v>0.27</v>
      </c>
      <c r="AA685" s="88"/>
    </row>
    <row r="686" spans="1:27">
      <c r="A686" s="2847"/>
      <c r="B686" s="103" t="s">
        <v>25395</v>
      </c>
      <c r="C686" s="243" t="s">
        <v>25396</v>
      </c>
      <c r="D686" s="87"/>
      <c r="E686" s="88">
        <v>0.22</v>
      </c>
      <c r="F686" s="88"/>
      <c r="G686" s="2843"/>
      <c r="H686" s="2843"/>
      <c r="I686" s="2"/>
      <c r="J686" s="2"/>
      <c r="K686" s="2"/>
      <c r="L686" s="2843"/>
      <c r="M686" s="2"/>
      <c r="N686" s="2"/>
      <c r="O686" s="2"/>
      <c r="P686" s="88">
        <v>0.22</v>
      </c>
      <c r="Q686" s="88">
        <v>0.22</v>
      </c>
      <c r="R686" s="88" t="s">
        <v>607</v>
      </c>
      <c r="S686" s="2"/>
      <c r="T686" s="2"/>
      <c r="U686" s="2"/>
      <c r="V686" s="88"/>
      <c r="W686" s="88"/>
      <c r="X686" s="88"/>
      <c r="Y686" s="88"/>
      <c r="Z686" s="88"/>
      <c r="AA686" s="88">
        <v>0.22</v>
      </c>
    </row>
    <row r="687" spans="1:27">
      <c r="A687" s="2847"/>
      <c r="B687" s="103" t="s">
        <v>25397</v>
      </c>
      <c r="C687" s="243" t="s">
        <v>25398</v>
      </c>
      <c r="D687" s="87"/>
      <c r="E687" s="88">
        <v>0.56999999999999995</v>
      </c>
      <c r="F687" s="88"/>
      <c r="G687" s="2843"/>
      <c r="H687" s="2843"/>
      <c r="I687" s="2"/>
      <c r="J687" s="2"/>
      <c r="K687" s="2"/>
      <c r="L687" s="2843"/>
      <c r="M687" s="2"/>
      <c r="N687" s="2"/>
      <c r="O687" s="2"/>
      <c r="P687" s="88">
        <v>0.56999999999999995</v>
      </c>
      <c r="Q687" s="88">
        <v>0.56999999999999995</v>
      </c>
      <c r="R687" s="88" t="s">
        <v>607</v>
      </c>
      <c r="S687" s="2"/>
      <c r="T687" s="2"/>
      <c r="U687" s="2"/>
      <c r="V687" s="88"/>
      <c r="W687" s="88"/>
      <c r="X687" s="88"/>
      <c r="Y687" s="88"/>
      <c r="Z687" s="88">
        <v>0.56999999999999995</v>
      </c>
      <c r="AA687" s="88"/>
    </row>
    <row r="688" spans="1:27">
      <c r="A688" s="2847"/>
      <c r="B688" s="103" t="s">
        <v>25399</v>
      </c>
      <c r="C688" s="243" t="s">
        <v>25400</v>
      </c>
      <c r="D688" s="87"/>
      <c r="E688" s="88">
        <v>0.26</v>
      </c>
      <c r="F688" s="88"/>
      <c r="G688" s="2843"/>
      <c r="H688" s="2843"/>
      <c r="I688" s="2"/>
      <c r="J688" s="2"/>
      <c r="K688" s="2"/>
      <c r="L688" s="2843"/>
      <c r="M688" s="2"/>
      <c r="N688" s="2"/>
      <c r="O688" s="2"/>
      <c r="P688" s="88">
        <v>0.26</v>
      </c>
      <c r="Q688" s="88">
        <v>0.26</v>
      </c>
      <c r="R688" s="88" t="s">
        <v>607</v>
      </c>
      <c r="S688" s="2"/>
      <c r="T688" s="2"/>
      <c r="U688" s="2"/>
      <c r="V688" s="88"/>
      <c r="W688" s="88"/>
      <c r="X688" s="88"/>
      <c r="Y688" s="88"/>
      <c r="Z688" s="88">
        <v>0.26</v>
      </c>
      <c r="AA688" s="88"/>
    </row>
    <row r="689" spans="1:27" ht="24.75" customHeight="1">
      <c r="A689" s="2848"/>
      <c r="B689" s="2844" t="s">
        <v>25401</v>
      </c>
      <c r="C689" s="2845"/>
      <c r="D689" s="2845"/>
      <c r="E689" s="2846">
        <f>SUM(E619:E688)</f>
        <v>24.459999999999997</v>
      </c>
      <c r="F689" s="2846">
        <f t="shared" ref="F689:H689" si="32">SUM(F619:F688)</f>
        <v>3.41</v>
      </c>
      <c r="G689" s="2846">
        <f t="shared" si="32"/>
        <v>3.3000000000000003</v>
      </c>
      <c r="H689" s="2846">
        <f t="shared" si="32"/>
        <v>0</v>
      </c>
      <c r="I689" s="2670"/>
      <c r="J689" s="2670"/>
      <c r="K689" s="2670"/>
      <c r="L689" s="2846">
        <f t="shared" ref="L689" si="33">SUM(L619:L688)</f>
        <v>0.11</v>
      </c>
      <c r="M689" s="2670"/>
      <c r="N689" s="2670"/>
      <c r="O689" s="2670"/>
      <c r="P689" s="2846">
        <f t="shared" ref="P689:R689" si="34">SUM(P619:P688)</f>
        <v>21.049999999999997</v>
      </c>
      <c r="Q689" s="2846">
        <f t="shared" si="34"/>
        <v>21.049999999999997</v>
      </c>
      <c r="R689" s="2846">
        <f t="shared" si="34"/>
        <v>0</v>
      </c>
      <c r="S689" s="2670"/>
      <c r="T689" s="2670"/>
      <c r="U689" s="2670"/>
      <c r="V689" s="2846">
        <f t="shared" ref="V689:AA689" si="35">SUM(V619:V688)</f>
        <v>0</v>
      </c>
      <c r="W689" s="2846">
        <f t="shared" si="35"/>
        <v>0</v>
      </c>
      <c r="X689" s="2846">
        <f t="shared" si="35"/>
        <v>0</v>
      </c>
      <c r="Y689" s="2846">
        <f t="shared" si="35"/>
        <v>3</v>
      </c>
      <c r="Z689" s="2846">
        <f t="shared" si="35"/>
        <v>7.4799999999999986</v>
      </c>
      <c r="AA689" s="2846">
        <f t="shared" si="35"/>
        <v>13.979999999999999</v>
      </c>
    </row>
  </sheetData>
  <mergeCells count="23">
    <mergeCell ref="A8:AA8"/>
    <mergeCell ref="A236:AA236"/>
    <mergeCell ref="V4:AA6"/>
    <mergeCell ref="E5:E7"/>
    <mergeCell ref="F5:F7"/>
    <mergeCell ref="G5:P5"/>
    <mergeCell ref="Q5:Q7"/>
    <mergeCell ref="G6:J6"/>
    <mergeCell ref="K6:N6"/>
    <mergeCell ref="A9:AA9"/>
    <mergeCell ref="A63:AA63"/>
    <mergeCell ref="A92:AA92"/>
    <mergeCell ref="A204:AA204"/>
    <mergeCell ref="A1:AA1"/>
    <mergeCell ref="A2:AA2"/>
    <mergeCell ref="N3:P3"/>
    <mergeCell ref="A4:A7"/>
    <mergeCell ref="B4:B7"/>
    <mergeCell ref="C4:C7"/>
    <mergeCell ref="D4:D7"/>
    <mergeCell ref="E4:Q4"/>
    <mergeCell ref="R4:R7"/>
    <mergeCell ref="S4:U6"/>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23"/>
  <sheetViews>
    <sheetView topLeftCell="A4" zoomScale="75" zoomScaleNormal="75" workbookViewId="0">
      <pane ySplit="6" topLeftCell="A390" activePane="bottomLeft" state="frozen"/>
      <selection activeCell="A4" sqref="A4"/>
      <selection pane="bottomLeft" activeCell="B412" sqref="B412"/>
    </sheetView>
  </sheetViews>
  <sheetFormatPr defaultRowHeight="15"/>
  <cols>
    <col min="1" max="1" width="6.140625" style="230" customWidth="1"/>
    <col min="2" max="2" width="30.42578125" customWidth="1"/>
    <col min="3" max="3" width="23.5703125" style="230" hidden="1" customWidth="1"/>
    <col min="4" max="4" width="23.85546875" style="230" hidden="1" customWidth="1"/>
    <col min="6" max="24" width="9.140625" customWidth="1"/>
  </cols>
  <sheetData>
    <row r="1" spans="1:27">
      <c r="A1" s="1690"/>
      <c r="B1" s="1685"/>
      <c r="C1" s="1690"/>
      <c r="E1" s="1"/>
      <c r="F1" s="1"/>
      <c r="G1" s="1"/>
      <c r="H1" s="1"/>
      <c r="I1" s="1"/>
      <c r="J1" s="1"/>
      <c r="K1" s="1"/>
      <c r="L1" s="1"/>
      <c r="M1" s="1"/>
      <c r="N1" s="1"/>
      <c r="O1" s="1"/>
      <c r="P1" s="1"/>
      <c r="Q1" s="1"/>
      <c r="R1" s="1"/>
      <c r="S1" s="1"/>
      <c r="T1" s="1"/>
      <c r="U1" s="1"/>
      <c r="V1" s="1"/>
      <c r="W1" s="1"/>
      <c r="X1" s="1"/>
      <c r="Y1" s="1"/>
      <c r="Z1" s="1"/>
      <c r="AA1" s="1"/>
    </row>
    <row r="2" spans="1:27">
      <c r="B2" s="1"/>
      <c r="E2" s="1"/>
      <c r="F2" s="1"/>
      <c r="G2" s="1"/>
      <c r="H2" s="1"/>
      <c r="I2" s="1"/>
      <c r="J2" s="1"/>
      <c r="K2" s="1"/>
      <c r="L2" s="1"/>
      <c r="M2" s="1"/>
      <c r="N2" s="1"/>
      <c r="O2" s="1"/>
      <c r="P2" s="1"/>
      <c r="Q2" s="1"/>
      <c r="R2" s="1"/>
      <c r="S2" s="1"/>
      <c r="T2" s="1"/>
      <c r="U2" s="1"/>
      <c r="V2" s="1"/>
      <c r="W2" s="1"/>
      <c r="X2" s="1"/>
      <c r="Y2" s="1"/>
      <c r="Z2" s="1"/>
      <c r="AA2" s="1"/>
    </row>
    <row r="3" spans="1:27">
      <c r="A3" s="3044" t="s">
        <v>13</v>
      </c>
      <c r="B3" s="3044"/>
      <c r="C3" s="3044"/>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row>
    <row r="4" spans="1:27">
      <c r="A4" s="3045" t="s">
        <v>14</v>
      </c>
      <c r="B4" s="3045"/>
      <c r="C4" s="3045"/>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row>
    <row r="5" spans="1:27">
      <c r="A5" s="2326"/>
      <c r="B5" s="1328"/>
      <c r="C5" s="2326"/>
      <c r="D5" s="2326"/>
      <c r="E5" s="1328"/>
      <c r="F5" s="1328"/>
      <c r="G5" s="1328"/>
      <c r="H5" s="1328"/>
      <c r="I5" s="1328"/>
      <c r="J5" s="1328"/>
      <c r="K5" s="1328"/>
      <c r="L5" s="5"/>
      <c r="M5" s="5"/>
      <c r="N5" s="3112" t="s">
        <v>15</v>
      </c>
      <c r="O5" s="3112"/>
      <c r="P5" s="3112"/>
      <c r="Q5" s="1328"/>
      <c r="R5" s="1328"/>
      <c r="S5" s="1328"/>
      <c r="T5" s="1328"/>
      <c r="U5" s="1328"/>
      <c r="V5" s="1328"/>
      <c r="W5" s="1328"/>
      <c r="X5" s="1328"/>
      <c r="Y5" s="1328"/>
      <c r="Z5" s="1328"/>
      <c r="AA5" s="1328"/>
    </row>
    <row r="6" spans="1:27">
      <c r="A6" s="2986" t="s">
        <v>16</v>
      </c>
      <c r="B6" s="2986" t="s">
        <v>17</v>
      </c>
      <c r="C6" s="2986" t="s">
        <v>18</v>
      </c>
      <c r="D6" s="2986" t="s">
        <v>19</v>
      </c>
      <c r="E6" s="3082" t="s">
        <v>20</v>
      </c>
      <c r="F6" s="3083"/>
      <c r="G6" s="3083"/>
      <c r="H6" s="3083"/>
      <c r="I6" s="3083"/>
      <c r="J6" s="3083"/>
      <c r="K6" s="3083"/>
      <c r="L6" s="3083"/>
      <c r="M6" s="3083"/>
      <c r="N6" s="3083"/>
      <c r="O6" s="3083"/>
      <c r="P6" s="3083"/>
      <c r="Q6" s="3084"/>
      <c r="R6" s="2986" t="s">
        <v>21</v>
      </c>
      <c r="S6" s="2992" t="s">
        <v>22</v>
      </c>
      <c r="T6" s="2993"/>
      <c r="U6" s="2994"/>
      <c r="V6" s="2992" t="s">
        <v>23</v>
      </c>
      <c r="W6" s="2993"/>
      <c r="X6" s="2993"/>
      <c r="Y6" s="2993"/>
      <c r="Z6" s="2993"/>
      <c r="AA6" s="2994"/>
    </row>
    <row r="7" spans="1:27">
      <c r="A7" s="2987"/>
      <c r="B7" s="2987"/>
      <c r="C7" s="2987"/>
      <c r="D7" s="2987"/>
      <c r="E7" s="3001" t="s">
        <v>24</v>
      </c>
      <c r="F7" s="3001" t="s">
        <v>25</v>
      </c>
      <c r="G7" s="3246" t="s">
        <v>26</v>
      </c>
      <c r="H7" s="3247"/>
      <c r="I7" s="3247"/>
      <c r="J7" s="3247"/>
      <c r="K7" s="3247"/>
      <c r="L7" s="3247"/>
      <c r="M7" s="3247"/>
      <c r="N7" s="3247"/>
      <c r="O7" s="3247"/>
      <c r="P7" s="3260"/>
      <c r="Q7" s="2986" t="s">
        <v>27</v>
      </c>
      <c r="R7" s="2987"/>
      <c r="S7" s="2995"/>
      <c r="T7" s="2996"/>
      <c r="U7" s="2997"/>
      <c r="V7" s="2995"/>
      <c r="W7" s="2996"/>
      <c r="X7" s="2996"/>
      <c r="Y7" s="2996"/>
      <c r="Z7" s="2996"/>
      <c r="AA7" s="2997"/>
    </row>
    <row r="8" spans="1:27">
      <c r="A8" s="2987"/>
      <c r="B8" s="2987"/>
      <c r="C8" s="2987"/>
      <c r="D8" s="2987"/>
      <c r="E8" s="3001"/>
      <c r="F8" s="3246"/>
      <c r="G8" s="3246" t="s">
        <v>28</v>
      </c>
      <c r="H8" s="3247"/>
      <c r="I8" s="3247"/>
      <c r="J8" s="3260"/>
      <c r="K8" s="3246" t="s">
        <v>29</v>
      </c>
      <c r="L8" s="3247"/>
      <c r="M8" s="3247"/>
      <c r="N8" s="3247"/>
      <c r="O8" s="1686"/>
      <c r="P8" s="1687"/>
      <c r="Q8" s="2987"/>
      <c r="R8" s="2987"/>
      <c r="S8" s="2998"/>
      <c r="T8" s="2999"/>
      <c r="U8" s="3000"/>
      <c r="V8" s="2998"/>
      <c r="W8" s="2999"/>
      <c r="X8" s="2999"/>
      <c r="Y8" s="2999"/>
      <c r="Z8" s="2999"/>
      <c r="AA8" s="3000"/>
    </row>
    <row r="9" spans="1:27" ht="101.25">
      <c r="A9" s="2988"/>
      <c r="B9" s="2988"/>
      <c r="C9" s="2988"/>
      <c r="D9" s="2988"/>
      <c r="E9" s="3001"/>
      <c r="F9" s="3001"/>
      <c r="G9" s="1688" t="s">
        <v>30</v>
      </c>
      <c r="H9" s="1688" t="s">
        <v>31</v>
      </c>
      <c r="I9" s="1329" t="s">
        <v>32</v>
      </c>
      <c r="J9" s="1329" t="s">
        <v>33</v>
      </c>
      <c r="K9" s="1329" t="s">
        <v>34</v>
      </c>
      <c r="L9" s="1329" t="s">
        <v>35</v>
      </c>
      <c r="M9" s="1689" t="s">
        <v>36</v>
      </c>
      <c r="N9" s="1329" t="s">
        <v>37</v>
      </c>
      <c r="O9" s="2325" t="s">
        <v>38</v>
      </c>
      <c r="P9" s="2325" t="s">
        <v>39</v>
      </c>
      <c r="Q9" s="2988"/>
      <c r="R9" s="2988"/>
      <c r="S9" s="1688" t="s">
        <v>40</v>
      </c>
      <c r="T9" s="1688" t="s">
        <v>41</v>
      </c>
      <c r="U9" s="1688" t="s">
        <v>42</v>
      </c>
      <c r="V9" s="712" t="s">
        <v>43</v>
      </c>
      <c r="W9" s="712" t="s">
        <v>44</v>
      </c>
      <c r="X9" s="712" t="s">
        <v>45</v>
      </c>
      <c r="Y9" s="712" t="s">
        <v>46</v>
      </c>
      <c r="Z9" s="712" t="s">
        <v>47</v>
      </c>
      <c r="AA9" s="712" t="s">
        <v>48</v>
      </c>
    </row>
    <row r="10" spans="1:27" ht="29.25" customHeight="1">
      <c r="A10" s="3255" t="s">
        <v>49</v>
      </c>
      <c r="B10" s="3256"/>
      <c r="C10" s="3256"/>
      <c r="D10" s="3256"/>
      <c r="E10" s="3256"/>
      <c r="F10" s="3256"/>
      <c r="G10" s="3256"/>
      <c r="H10" s="3256"/>
      <c r="I10" s="3256"/>
      <c r="J10" s="3256"/>
      <c r="K10" s="3256"/>
      <c r="L10" s="3256"/>
      <c r="M10" s="3256"/>
      <c r="N10" s="3256"/>
      <c r="O10" s="3256"/>
      <c r="P10" s="3256"/>
      <c r="Q10" s="3256"/>
      <c r="R10" s="3256"/>
      <c r="S10" s="3256"/>
      <c r="T10" s="3256"/>
      <c r="U10" s="3256"/>
      <c r="V10" s="3256"/>
      <c r="W10" s="3256"/>
      <c r="X10" s="3256"/>
      <c r="Y10" s="3256"/>
      <c r="Z10" s="3256"/>
      <c r="AA10" s="3257"/>
    </row>
    <row r="11" spans="1:27">
      <c r="A11" s="3252" t="s">
        <v>22699</v>
      </c>
      <c r="B11" s="3253"/>
      <c r="C11" s="3253"/>
      <c r="D11" s="3253"/>
      <c r="E11" s="3253"/>
      <c r="F11" s="3253"/>
      <c r="G11" s="3253"/>
      <c r="H11" s="3253"/>
      <c r="I11" s="3253"/>
      <c r="J11" s="3253"/>
      <c r="K11" s="3253"/>
      <c r="L11" s="3253"/>
      <c r="M11" s="3253"/>
      <c r="N11" s="3253"/>
      <c r="O11" s="3253"/>
      <c r="P11" s="3253"/>
      <c r="Q11" s="3253"/>
      <c r="R11" s="3253"/>
      <c r="S11" s="3253"/>
      <c r="T11" s="3253"/>
      <c r="U11" s="3253"/>
      <c r="V11" s="3253"/>
      <c r="W11" s="3253"/>
      <c r="X11" s="3253"/>
      <c r="Y11" s="3253"/>
      <c r="Z11" s="3253"/>
      <c r="AA11" s="3254"/>
    </row>
    <row r="12" spans="1:27" ht="33.75" customHeight="1">
      <c r="A12" s="2470"/>
      <c r="B12" s="2849" t="s">
        <v>22700</v>
      </c>
      <c r="C12" s="2460"/>
      <c r="D12" s="2496"/>
      <c r="E12" s="2460"/>
      <c r="F12" s="2460"/>
      <c r="G12" s="2460"/>
      <c r="H12" s="2460"/>
      <c r="I12" s="2460"/>
      <c r="J12" s="2460"/>
      <c r="K12" s="2460"/>
      <c r="L12" s="2460"/>
      <c r="M12" s="2460"/>
      <c r="N12" s="2460"/>
      <c r="O12" s="2460"/>
      <c r="P12" s="2460"/>
      <c r="Q12" s="2460"/>
      <c r="R12" s="2460"/>
      <c r="S12" s="2460"/>
      <c r="T12" s="2460"/>
      <c r="U12" s="2460"/>
      <c r="V12" s="2460"/>
      <c r="W12" s="2460"/>
      <c r="X12" s="2460"/>
      <c r="Y12" s="2460"/>
      <c r="Z12" s="2460"/>
      <c r="AA12" s="2461"/>
    </row>
    <row r="13" spans="1:27" ht="25.5">
      <c r="A13" s="2467" t="s">
        <v>22701</v>
      </c>
      <c r="B13" s="2440" t="s">
        <v>22702</v>
      </c>
      <c r="C13" s="2488"/>
      <c r="D13" s="2456" t="s">
        <v>22703</v>
      </c>
      <c r="E13" s="2456">
        <v>0.44900000000000001</v>
      </c>
      <c r="F13" s="2456"/>
      <c r="G13" s="2456"/>
      <c r="H13" s="2456"/>
      <c r="I13" s="2456"/>
      <c r="J13" s="2456"/>
      <c r="K13" s="2456"/>
      <c r="L13" s="2456"/>
      <c r="M13" s="2456"/>
      <c r="N13" s="2456">
        <v>0.44900000000000001</v>
      </c>
      <c r="O13" s="2456"/>
      <c r="P13" s="2456"/>
      <c r="Q13" s="2489">
        <v>0.44900000000000001</v>
      </c>
      <c r="R13" s="2455"/>
      <c r="S13" s="2455"/>
      <c r="T13" s="2455"/>
      <c r="U13" s="2455"/>
      <c r="V13" s="2456"/>
      <c r="W13" s="2456"/>
      <c r="X13" s="2490"/>
      <c r="Y13" s="2490"/>
      <c r="Z13" s="2456">
        <v>0.44900000000000001</v>
      </c>
      <c r="AA13" s="2490"/>
    </row>
    <row r="14" spans="1:27" ht="25.5">
      <c r="A14" s="2467" t="s">
        <v>9189</v>
      </c>
      <c r="B14" s="2440" t="s">
        <v>22704</v>
      </c>
      <c r="C14" s="2488"/>
      <c r="D14" s="2456" t="s">
        <v>22703</v>
      </c>
      <c r="E14" s="2456">
        <v>4.8159999999999998</v>
      </c>
      <c r="F14" s="2456">
        <v>4.8159999999999998</v>
      </c>
      <c r="G14" s="2456">
        <v>4.8159999999999998</v>
      </c>
      <c r="H14" s="2456"/>
      <c r="I14" s="2456"/>
      <c r="J14" s="2456"/>
      <c r="K14" s="2456"/>
      <c r="L14" s="2456"/>
      <c r="M14" s="2456"/>
      <c r="N14" s="2456"/>
      <c r="O14" s="2456"/>
      <c r="P14" s="2456"/>
      <c r="Q14" s="2489">
        <v>4.8159999999999998</v>
      </c>
      <c r="R14" s="2455"/>
      <c r="S14" s="2455"/>
      <c r="T14" s="2455"/>
      <c r="U14" s="2455"/>
      <c r="V14" s="2456"/>
      <c r="W14" s="2456"/>
      <c r="X14" s="2490"/>
      <c r="Y14" s="2490"/>
      <c r="Z14" s="2456">
        <v>4.8159999999999998</v>
      </c>
      <c r="AA14" s="2490"/>
    </row>
    <row r="15" spans="1:27" ht="25.5">
      <c r="A15" s="2467" t="s">
        <v>9193</v>
      </c>
      <c r="B15" s="2445" t="s">
        <v>22705</v>
      </c>
      <c r="C15" s="2491"/>
      <c r="D15" s="2458" t="s">
        <v>22703</v>
      </c>
      <c r="E15" s="2458">
        <v>2.95</v>
      </c>
      <c r="F15" s="2458">
        <v>0.9</v>
      </c>
      <c r="G15" s="2458">
        <v>0.9</v>
      </c>
      <c r="H15" s="2458"/>
      <c r="I15" s="2458"/>
      <c r="J15" s="2458"/>
      <c r="K15" s="2458"/>
      <c r="L15" s="2458"/>
      <c r="M15" s="2458"/>
      <c r="N15" s="2458">
        <v>2.0499999999999998</v>
      </c>
      <c r="O15" s="2458"/>
      <c r="P15" s="2458"/>
      <c r="Q15" s="2492">
        <f>E15-F15-0.3</f>
        <v>1.7500000000000002</v>
      </c>
      <c r="R15" s="2457"/>
      <c r="S15" s="2457"/>
      <c r="T15" s="2457"/>
      <c r="U15" s="2457"/>
      <c r="V15" s="2458"/>
      <c r="W15" s="2458"/>
      <c r="X15" s="2493"/>
      <c r="Y15" s="2493"/>
      <c r="Z15" s="2458">
        <v>2.95</v>
      </c>
      <c r="AA15" s="2493"/>
    </row>
    <row r="16" spans="1:27" ht="25.5">
      <c r="A16" s="2467" t="s">
        <v>9197</v>
      </c>
      <c r="B16" s="2440" t="s">
        <v>22706</v>
      </c>
      <c r="C16" s="2488"/>
      <c r="D16" s="2456" t="s">
        <v>22707</v>
      </c>
      <c r="E16" s="2456">
        <v>3.9860000000000002</v>
      </c>
      <c r="F16" s="2456">
        <v>3.9860000000000002</v>
      </c>
      <c r="G16" s="2456"/>
      <c r="H16" s="2456">
        <v>3.9860000000000002</v>
      </c>
      <c r="I16" s="2456"/>
      <c r="J16" s="2456"/>
      <c r="K16" s="2456"/>
      <c r="L16" s="2456"/>
      <c r="M16" s="2456"/>
      <c r="N16" s="2456"/>
      <c r="O16" s="2456"/>
      <c r="P16" s="2456"/>
      <c r="Q16" s="2489">
        <v>3.9860000000000002</v>
      </c>
      <c r="R16" s="2455"/>
      <c r="S16" s="2455"/>
      <c r="T16" s="2455"/>
      <c r="U16" s="2455"/>
      <c r="V16" s="2456"/>
      <c r="W16" s="2456"/>
      <c r="X16" s="2490"/>
      <c r="Y16" s="2490"/>
      <c r="Z16" s="2456">
        <v>3.9860000000000002</v>
      </c>
      <c r="AA16" s="2490"/>
    </row>
    <row r="17" spans="1:27" ht="25.5">
      <c r="A17" s="2467" t="s">
        <v>9199</v>
      </c>
      <c r="B17" s="2440" t="s">
        <v>22708</v>
      </c>
      <c r="C17" s="2488"/>
      <c r="D17" s="2456" t="s">
        <v>22703</v>
      </c>
      <c r="E17" s="2456">
        <v>3.5419999999999998</v>
      </c>
      <c r="F17" s="2456"/>
      <c r="G17" s="2456"/>
      <c r="H17" s="2456"/>
      <c r="I17" s="2456"/>
      <c r="J17" s="2456"/>
      <c r="K17" s="2456"/>
      <c r="L17" s="2456"/>
      <c r="M17" s="2456"/>
      <c r="N17" s="2456">
        <v>3.5419999999999998</v>
      </c>
      <c r="O17" s="2456"/>
      <c r="P17" s="2456"/>
      <c r="Q17" s="2489">
        <v>3.5419999999999998</v>
      </c>
      <c r="R17" s="2455"/>
      <c r="S17" s="2455"/>
      <c r="T17" s="2455"/>
      <c r="U17" s="2455"/>
      <c r="V17" s="2456"/>
      <c r="W17" s="2456"/>
      <c r="X17" s="2490"/>
      <c r="Y17" s="2490"/>
      <c r="Z17" s="2456">
        <v>3.5419999999999998</v>
      </c>
      <c r="AA17" s="2490"/>
    </row>
    <row r="18" spans="1:27" ht="25.5">
      <c r="A18" s="2467" t="s">
        <v>9202</v>
      </c>
      <c r="B18" s="2440" t="s">
        <v>22709</v>
      </c>
      <c r="C18" s="2488"/>
      <c r="D18" s="2456" t="s">
        <v>22710</v>
      </c>
      <c r="E18" s="2456">
        <v>1.472</v>
      </c>
      <c r="F18" s="2456">
        <v>1.472</v>
      </c>
      <c r="G18" s="2456">
        <v>1.472</v>
      </c>
      <c r="H18" s="2456"/>
      <c r="I18" s="2456"/>
      <c r="J18" s="2456"/>
      <c r="K18" s="2456"/>
      <c r="L18" s="2456"/>
      <c r="M18" s="2456"/>
      <c r="N18" s="2456"/>
      <c r="O18" s="2456"/>
      <c r="P18" s="2456"/>
      <c r="Q18" s="2489">
        <v>1.472</v>
      </c>
      <c r="R18" s="2455"/>
      <c r="S18" s="2455"/>
      <c r="T18" s="2455"/>
      <c r="U18" s="2455"/>
      <c r="V18" s="2456"/>
      <c r="W18" s="2456"/>
      <c r="X18" s="2490"/>
      <c r="Y18" s="2490"/>
      <c r="Z18" s="2456">
        <v>1.472</v>
      </c>
      <c r="AA18" s="2490"/>
    </row>
    <row r="19" spans="1:27" ht="25.5">
      <c r="A19" s="2467" t="s">
        <v>9206</v>
      </c>
      <c r="B19" s="2440" t="s">
        <v>22711</v>
      </c>
      <c r="C19" s="2488"/>
      <c r="D19" s="2456" t="s">
        <v>22703</v>
      </c>
      <c r="E19" s="2456">
        <v>0.97899999999999998</v>
      </c>
      <c r="F19" s="2456"/>
      <c r="G19" s="2456"/>
      <c r="H19" s="2456"/>
      <c r="I19" s="2456"/>
      <c r="J19" s="2456"/>
      <c r="K19" s="2456"/>
      <c r="L19" s="2456"/>
      <c r="M19" s="2456"/>
      <c r="N19" s="2456">
        <v>0.97899999999999998</v>
      </c>
      <c r="O19" s="2456"/>
      <c r="P19" s="2456"/>
      <c r="Q19" s="2489">
        <v>0.97899999999999998</v>
      </c>
      <c r="R19" s="2455"/>
      <c r="S19" s="2455"/>
      <c r="T19" s="2455"/>
      <c r="U19" s="2455"/>
      <c r="V19" s="2456"/>
      <c r="W19" s="2456"/>
      <c r="X19" s="2490"/>
      <c r="Y19" s="2490">
        <v>1</v>
      </c>
      <c r="Z19" s="2490"/>
      <c r="AA19" s="2490"/>
    </row>
    <row r="20" spans="1:27" ht="25.5">
      <c r="A20" s="2467" t="s">
        <v>9209</v>
      </c>
      <c r="B20" s="2440" t="s">
        <v>22712</v>
      </c>
      <c r="C20" s="2488"/>
      <c r="D20" s="2456" t="s">
        <v>22703</v>
      </c>
      <c r="E20" s="2456">
        <v>0.86099999999999999</v>
      </c>
      <c r="F20" s="2456"/>
      <c r="G20" s="2456"/>
      <c r="H20" s="2456"/>
      <c r="I20" s="2456"/>
      <c r="J20" s="2456"/>
      <c r="K20" s="2456"/>
      <c r="L20" s="2456"/>
      <c r="M20" s="2456"/>
      <c r="N20" s="2456">
        <v>0.86099999999999999</v>
      </c>
      <c r="O20" s="2456"/>
      <c r="P20" s="2456"/>
      <c r="Q20" s="2489">
        <v>0.86099999999999999</v>
      </c>
      <c r="R20" s="2455"/>
      <c r="S20" s="2455"/>
      <c r="T20" s="2455"/>
      <c r="U20" s="2455"/>
      <c r="V20" s="2456"/>
      <c r="W20" s="2456"/>
      <c r="X20" s="2490"/>
      <c r="Y20" s="2490"/>
      <c r="Z20" s="2456">
        <v>0.86099999999999999</v>
      </c>
      <c r="AA20" s="2490"/>
    </row>
    <row r="21" spans="1:27" ht="25.5">
      <c r="A21" s="2467" t="s">
        <v>9215</v>
      </c>
      <c r="B21" s="2440" t="s">
        <v>22713</v>
      </c>
      <c r="C21" s="2488"/>
      <c r="D21" s="2456" t="s">
        <v>22703</v>
      </c>
      <c r="E21" s="2456">
        <v>1.298</v>
      </c>
      <c r="F21" s="2456"/>
      <c r="G21" s="2456"/>
      <c r="H21" s="2456"/>
      <c r="I21" s="2456"/>
      <c r="J21" s="2456"/>
      <c r="K21" s="2456"/>
      <c r="L21" s="2456"/>
      <c r="M21" s="2456"/>
      <c r="N21" s="2456">
        <v>1.298</v>
      </c>
      <c r="O21" s="2456"/>
      <c r="P21" s="2456"/>
      <c r="Q21" s="2489">
        <v>1.298</v>
      </c>
      <c r="R21" s="2455"/>
      <c r="S21" s="2455"/>
      <c r="T21" s="2455"/>
      <c r="U21" s="2455"/>
      <c r="V21" s="2456"/>
      <c r="W21" s="2456"/>
      <c r="X21" s="2490"/>
      <c r="Y21" s="2490"/>
      <c r="Z21" s="2456">
        <v>1.298</v>
      </c>
      <c r="AA21" s="2490"/>
    </row>
    <row r="22" spans="1:27" ht="25.5">
      <c r="A22" s="2467" t="s">
        <v>9220</v>
      </c>
      <c r="B22" s="2440" t="s">
        <v>22714</v>
      </c>
      <c r="C22" s="2488"/>
      <c r="D22" s="2456" t="s">
        <v>22703</v>
      </c>
      <c r="E22" s="2456">
        <v>0.73299999999999998</v>
      </c>
      <c r="F22" s="2456"/>
      <c r="G22" s="2456"/>
      <c r="H22" s="2456"/>
      <c r="I22" s="2456"/>
      <c r="J22" s="2456"/>
      <c r="K22" s="2456"/>
      <c r="L22" s="2456"/>
      <c r="M22" s="2456"/>
      <c r="N22" s="2456">
        <v>0.73299999999999998</v>
      </c>
      <c r="O22" s="2456"/>
      <c r="P22" s="2456"/>
      <c r="Q22" s="2489">
        <v>0.73299999999999998</v>
      </c>
      <c r="R22" s="2455"/>
      <c r="S22" s="2455"/>
      <c r="T22" s="2455"/>
      <c r="U22" s="2455"/>
      <c r="V22" s="2456"/>
      <c r="W22" s="2456"/>
      <c r="X22" s="2490"/>
      <c r="Y22" s="2490"/>
      <c r="Z22" s="2456">
        <v>0.73299999999999998</v>
      </c>
      <c r="AA22" s="2490"/>
    </row>
    <row r="23" spans="1:27" ht="25.5">
      <c r="A23" s="2467" t="s">
        <v>9223</v>
      </c>
      <c r="B23" s="2440" t="s">
        <v>22715</v>
      </c>
      <c r="C23" s="2488"/>
      <c r="D23" s="2456" t="s">
        <v>22703</v>
      </c>
      <c r="E23" s="2456">
        <v>2.9609999999999999</v>
      </c>
      <c r="F23" s="2456">
        <v>2.9609999999999999</v>
      </c>
      <c r="G23" s="2456">
        <v>2.9609999999999999</v>
      </c>
      <c r="H23" s="2456"/>
      <c r="I23" s="2456"/>
      <c r="J23" s="2456"/>
      <c r="K23" s="2456"/>
      <c r="L23" s="2456"/>
      <c r="M23" s="2456"/>
      <c r="N23" s="2456"/>
      <c r="O23" s="2456"/>
      <c r="P23" s="2456"/>
      <c r="Q23" s="2489">
        <v>2.9609999999999999</v>
      </c>
      <c r="R23" s="2455"/>
      <c r="S23" s="2455"/>
      <c r="T23" s="2455"/>
      <c r="U23" s="2455"/>
      <c r="V23" s="2456"/>
      <c r="W23" s="2456"/>
      <c r="X23" s="2490"/>
      <c r="Y23" s="2490"/>
      <c r="Z23" s="2456">
        <v>2.9609999999999999</v>
      </c>
      <c r="AA23" s="2490"/>
    </row>
    <row r="24" spans="1:27" ht="51">
      <c r="A24" s="2467" t="s">
        <v>9225</v>
      </c>
      <c r="B24" s="2440" t="s">
        <v>22716</v>
      </c>
      <c r="C24" s="2488"/>
      <c r="D24" s="2456" t="s">
        <v>22717</v>
      </c>
      <c r="E24" s="2456">
        <v>2.528</v>
      </c>
      <c r="F24" s="2456">
        <v>2.528</v>
      </c>
      <c r="G24" s="2456">
        <v>2.528</v>
      </c>
      <c r="H24" s="2456"/>
      <c r="I24" s="2456"/>
      <c r="J24" s="2456"/>
      <c r="K24" s="2456"/>
      <c r="L24" s="2456"/>
      <c r="M24" s="2456"/>
      <c r="N24" s="2456"/>
      <c r="O24" s="2456"/>
      <c r="P24" s="2456"/>
      <c r="Q24" s="2489">
        <v>2.528</v>
      </c>
      <c r="R24" s="2455"/>
      <c r="S24" s="2455"/>
      <c r="T24" s="2455"/>
      <c r="U24" s="2455"/>
      <c r="V24" s="2456"/>
      <c r="W24" s="2456"/>
      <c r="X24" s="2490"/>
      <c r="Y24" s="2490"/>
      <c r="Z24" s="2456">
        <v>2.528</v>
      </c>
      <c r="AA24" s="2490"/>
    </row>
    <row r="25" spans="1:27" ht="25.5">
      <c r="A25" s="2467" t="s">
        <v>9228</v>
      </c>
      <c r="B25" s="2440" t="s">
        <v>22718</v>
      </c>
      <c r="C25" s="2488"/>
      <c r="D25" s="2456" t="s">
        <v>22719</v>
      </c>
      <c r="E25" s="2456">
        <v>0.36</v>
      </c>
      <c r="F25" s="2456">
        <v>0.26500000000000001</v>
      </c>
      <c r="G25" s="2456"/>
      <c r="H25" s="2456"/>
      <c r="I25" s="2456"/>
      <c r="J25" s="2456"/>
      <c r="K25" s="2456"/>
      <c r="L25" s="2456">
        <v>0.26500000000000001</v>
      </c>
      <c r="M25" s="2456"/>
      <c r="N25" s="2456">
        <v>9.5000000000000001E-2</v>
      </c>
      <c r="O25" s="2456"/>
      <c r="P25" s="2456"/>
      <c r="Q25" s="2489">
        <v>9.5000000000000001E-2</v>
      </c>
      <c r="R25" s="2455"/>
      <c r="S25" s="2455"/>
      <c r="T25" s="2455"/>
      <c r="U25" s="2455"/>
      <c r="V25" s="2456"/>
      <c r="W25" s="2456"/>
      <c r="X25" s="2490"/>
      <c r="Y25" s="2490"/>
      <c r="Z25" s="2456">
        <v>0.36</v>
      </c>
      <c r="AA25" s="2490"/>
    </row>
    <row r="26" spans="1:27" ht="25.5">
      <c r="A26" s="2467" t="s">
        <v>9231</v>
      </c>
      <c r="B26" s="2440" t="s">
        <v>22720</v>
      </c>
      <c r="C26" s="2488"/>
      <c r="D26" s="2456" t="s">
        <v>22721</v>
      </c>
      <c r="E26" s="2456">
        <v>1.73</v>
      </c>
      <c r="F26" s="2456"/>
      <c r="G26" s="2456"/>
      <c r="H26" s="2456"/>
      <c r="I26" s="2456"/>
      <c r="J26" s="2456"/>
      <c r="K26" s="2456"/>
      <c r="L26" s="2456"/>
      <c r="M26" s="2456"/>
      <c r="N26" s="2456">
        <v>1.73</v>
      </c>
      <c r="O26" s="2456"/>
      <c r="P26" s="2456"/>
      <c r="Q26" s="2489">
        <v>1.73</v>
      </c>
      <c r="R26" s="2455"/>
      <c r="S26" s="2455"/>
      <c r="T26" s="2455"/>
      <c r="U26" s="2455"/>
      <c r="V26" s="2456"/>
      <c r="W26" s="2456"/>
      <c r="X26" s="2490"/>
      <c r="Y26" s="2490"/>
      <c r="Z26" s="2456">
        <v>1.73</v>
      </c>
      <c r="AA26" s="2490"/>
    </row>
    <row r="27" spans="1:27" ht="25.5">
      <c r="A27" s="2467" t="s">
        <v>9236</v>
      </c>
      <c r="B27" s="2440" t="s">
        <v>22722</v>
      </c>
      <c r="C27" s="2488"/>
      <c r="D27" s="2456" t="s">
        <v>22723</v>
      </c>
      <c r="E27" s="2456">
        <v>0.29499999999999998</v>
      </c>
      <c r="F27" s="2456"/>
      <c r="G27" s="2456"/>
      <c r="H27" s="2456"/>
      <c r="I27" s="2456"/>
      <c r="J27" s="2456"/>
      <c r="K27" s="2456"/>
      <c r="L27" s="2456"/>
      <c r="M27" s="2456"/>
      <c r="N27" s="2456">
        <v>0.29499999999999998</v>
      </c>
      <c r="O27" s="2456"/>
      <c r="P27" s="2456"/>
      <c r="Q27" s="2489">
        <v>0.29499999999999998</v>
      </c>
      <c r="R27" s="2455"/>
      <c r="S27" s="2455"/>
      <c r="T27" s="2455"/>
      <c r="U27" s="2455"/>
      <c r="V27" s="2456"/>
      <c r="W27" s="2456"/>
      <c r="X27" s="2490"/>
      <c r="Y27" s="2490"/>
      <c r="Z27" s="2456">
        <v>0.29499999999999998</v>
      </c>
      <c r="AA27" s="2490"/>
    </row>
    <row r="28" spans="1:27" ht="25.5">
      <c r="A28" s="2467" t="s">
        <v>9242</v>
      </c>
      <c r="B28" s="2440" t="s">
        <v>22724</v>
      </c>
      <c r="C28" s="2488"/>
      <c r="D28" s="2456" t="s">
        <v>22725</v>
      </c>
      <c r="E28" s="2456">
        <v>1.5</v>
      </c>
      <c r="F28" s="2456">
        <v>1.5</v>
      </c>
      <c r="G28" s="2456">
        <v>1.5</v>
      </c>
      <c r="H28" s="2456"/>
      <c r="I28" s="2456"/>
      <c r="J28" s="2456"/>
      <c r="K28" s="2456"/>
      <c r="L28" s="2456"/>
      <c r="M28" s="2456"/>
      <c r="N28" s="2456"/>
      <c r="O28" s="2456"/>
      <c r="P28" s="2456"/>
      <c r="Q28" s="2489">
        <v>1.5</v>
      </c>
      <c r="R28" s="2455"/>
      <c r="S28" s="2455"/>
      <c r="T28" s="2455"/>
      <c r="U28" s="2455"/>
      <c r="V28" s="2456"/>
      <c r="W28" s="2456"/>
      <c r="X28" s="2490"/>
      <c r="Y28" s="2490"/>
      <c r="Z28" s="2456">
        <v>1.5</v>
      </c>
      <c r="AA28" s="2490"/>
    </row>
    <row r="29" spans="1:27" ht="25.5">
      <c r="A29" s="2467" t="s">
        <v>9245</v>
      </c>
      <c r="B29" s="2440" t="s">
        <v>22726</v>
      </c>
      <c r="C29" s="2488"/>
      <c r="D29" s="2456" t="s">
        <v>22727</v>
      </c>
      <c r="E29" s="2456">
        <v>0.26</v>
      </c>
      <c r="F29" s="2456">
        <v>0.26</v>
      </c>
      <c r="G29" s="2456">
        <v>0.26</v>
      </c>
      <c r="H29" s="2456"/>
      <c r="I29" s="2456"/>
      <c r="J29" s="2456"/>
      <c r="K29" s="2456"/>
      <c r="L29" s="2456"/>
      <c r="M29" s="2456"/>
      <c r="N29" s="2456"/>
      <c r="O29" s="2456"/>
      <c r="P29" s="2456"/>
      <c r="Q29" s="2489">
        <v>0.26</v>
      </c>
      <c r="R29" s="2455"/>
      <c r="S29" s="2455"/>
      <c r="T29" s="2455"/>
      <c r="U29" s="2455"/>
      <c r="V29" s="2456"/>
      <c r="W29" s="2456"/>
      <c r="X29" s="2490"/>
      <c r="Y29" s="2490"/>
      <c r="Z29" s="2456">
        <v>0.26</v>
      </c>
      <c r="AA29" s="2490"/>
    </row>
    <row r="30" spans="1:27">
      <c r="A30" s="2467" t="s">
        <v>9249</v>
      </c>
      <c r="B30" s="2440" t="s">
        <v>22728</v>
      </c>
      <c r="C30" s="2488"/>
      <c r="D30" s="2456" t="s">
        <v>22729</v>
      </c>
      <c r="E30" s="2456">
        <v>2.8450000000000002</v>
      </c>
      <c r="F30" s="2455"/>
      <c r="G30" s="2455"/>
      <c r="H30" s="2455"/>
      <c r="I30" s="2455"/>
      <c r="J30" s="2455"/>
      <c r="K30" s="2455"/>
      <c r="L30" s="2455"/>
      <c r="M30" s="2455"/>
      <c r="N30" s="2494">
        <v>2.8450000000000002</v>
      </c>
      <c r="O30" s="2494"/>
      <c r="P30" s="2494"/>
      <c r="Q30" s="2489">
        <v>2.8450000000000002</v>
      </c>
      <c r="R30" s="2455"/>
      <c r="S30" s="2455"/>
      <c r="T30" s="2455"/>
      <c r="U30" s="2455"/>
      <c r="V30" s="2456"/>
      <c r="W30" s="2456"/>
      <c r="X30" s="2490"/>
      <c r="Y30" s="2490"/>
      <c r="Z30" s="2456">
        <v>2.8450000000000002</v>
      </c>
      <c r="AA30" s="2490"/>
    </row>
    <row r="31" spans="1:27" ht="25.5">
      <c r="A31" s="2467" t="s">
        <v>9279</v>
      </c>
      <c r="B31" s="2440" t="s">
        <v>22730</v>
      </c>
      <c r="C31" s="2488"/>
      <c r="D31" s="2456" t="s">
        <v>22731</v>
      </c>
      <c r="E31" s="2456">
        <v>0.85</v>
      </c>
      <c r="F31" s="2456"/>
      <c r="G31" s="2456"/>
      <c r="H31" s="2456"/>
      <c r="I31" s="2456"/>
      <c r="J31" s="2456"/>
      <c r="K31" s="2456"/>
      <c r="L31" s="2456"/>
      <c r="M31" s="2456"/>
      <c r="N31" s="2456">
        <v>0.85</v>
      </c>
      <c r="O31" s="2456"/>
      <c r="P31" s="2456"/>
      <c r="Q31" s="2489">
        <v>0.85</v>
      </c>
      <c r="R31" s="2455"/>
      <c r="S31" s="2455"/>
      <c r="T31" s="2455"/>
      <c r="U31" s="2455"/>
      <c r="V31" s="2456"/>
      <c r="W31" s="2456"/>
      <c r="X31" s="2490"/>
      <c r="Y31" s="2490"/>
      <c r="Z31" s="2456">
        <v>0.85</v>
      </c>
      <c r="AA31" s="2490"/>
    </row>
    <row r="32" spans="1:27">
      <c r="A32" s="2467" t="s">
        <v>9282</v>
      </c>
      <c r="B32" s="2440" t="s">
        <v>22732</v>
      </c>
      <c r="C32" s="2488"/>
      <c r="D32" s="2456" t="s">
        <v>22733</v>
      </c>
      <c r="E32" s="2456">
        <v>1.8640000000000001</v>
      </c>
      <c r="F32" s="2456">
        <v>1.8640000000000001</v>
      </c>
      <c r="G32" s="2456">
        <v>1.8640000000000001</v>
      </c>
      <c r="H32" s="2456"/>
      <c r="I32" s="2456"/>
      <c r="J32" s="2456"/>
      <c r="K32" s="2456"/>
      <c r="L32" s="2456"/>
      <c r="M32" s="2456"/>
      <c r="N32" s="2456"/>
      <c r="O32" s="2456"/>
      <c r="P32" s="2456"/>
      <c r="Q32" s="2489">
        <v>1.8640000000000001</v>
      </c>
      <c r="R32" s="2455"/>
      <c r="S32" s="2455"/>
      <c r="T32" s="2455"/>
      <c r="U32" s="2455"/>
      <c r="V32" s="2456"/>
      <c r="W32" s="2456"/>
      <c r="X32" s="2490"/>
      <c r="Y32" s="2490"/>
      <c r="Z32" s="2456">
        <v>1.8640000000000001</v>
      </c>
      <c r="AA32" s="2490"/>
    </row>
    <row r="33" spans="1:27">
      <c r="A33" s="2467" t="s">
        <v>9285</v>
      </c>
      <c r="B33" s="2440" t="s">
        <v>22734</v>
      </c>
      <c r="C33" s="2488"/>
      <c r="D33" s="2456" t="s">
        <v>22735</v>
      </c>
      <c r="E33" s="2456">
        <v>2.69</v>
      </c>
      <c r="F33" s="2456">
        <v>2.69</v>
      </c>
      <c r="G33" s="2456">
        <v>2.69</v>
      </c>
      <c r="H33" s="2456"/>
      <c r="I33" s="2456"/>
      <c r="J33" s="2456"/>
      <c r="K33" s="2456"/>
      <c r="L33" s="2456"/>
      <c r="M33" s="2456"/>
      <c r="N33" s="2456"/>
      <c r="O33" s="2456"/>
      <c r="P33" s="2456"/>
      <c r="Q33" s="2489">
        <v>2.69</v>
      </c>
      <c r="R33" s="2455"/>
      <c r="S33" s="2455"/>
      <c r="T33" s="2455"/>
      <c r="U33" s="2455"/>
      <c r="V33" s="2456"/>
      <c r="W33" s="2456"/>
      <c r="X33" s="2490"/>
      <c r="Y33" s="2490"/>
      <c r="Z33" s="2456">
        <v>2.69</v>
      </c>
      <c r="AA33" s="2490"/>
    </row>
    <row r="34" spans="1:27" ht="25.5">
      <c r="A34" s="2467" t="s">
        <v>9288</v>
      </c>
      <c r="B34" s="2440" t="s">
        <v>22736</v>
      </c>
      <c r="C34" s="2488"/>
      <c r="D34" s="2456" t="s">
        <v>22737</v>
      </c>
      <c r="E34" s="2456">
        <v>4.4999999999999998E-2</v>
      </c>
      <c r="F34" s="2456"/>
      <c r="G34" s="2456"/>
      <c r="H34" s="2456"/>
      <c r="I34" s="2456"/>
      <c r="J34" s="2456"/>
      <c r="K34" s="2456"/>
      <c r="L34" s="2456"/>
      <c r="M34" s="2456"/>
      <c r="N34" s="2456">
        <v>4.4999999999999998E-2</v>
      </c>
      <c r="O34" s="2456"/>
      <c r="P34" s="2456"/>
      <c r="Q34" s="2489">
        <v>4.4999999999999998E-2</v>
      </c>
      <c r="R34" s="2455"/>
      <c r="S34" s="2455"/>
      <c r="T34" s="2455"/>
      <c r="U34" s="2455"/>
      <c r="V34" s="2456"/>
      <c r="W34" s="2456"/>
      <c r="X34" s="2490"/>
      <c r="Y34" s="2490"/>
      <c r="Z34" s="2456">
        <v>4.4999999999999998E-2</v>
      </c>
      <c r="AA34" s="2490"/>
    </row>
    <row r="35" spans="1:27" ht="25.5">
      <c r="A35" s="2467" t="s">
        <v>9291</v>
      </c>
      <c r="B35" s="2440" t="s">
        <v>22738</v>
      </c>
      <c r="C35" s="2488"/>
      <c r="D35" s="2456" t="s">
        <v>22739</v>
      </c>
      <c r="E35" s="2456">
        <v>1.99</v>
      </c>
      <c r="F35" s="2456">
        <v>1.99</v>
      </c>
      <c r="G35" s="2456">
        <v>1.99</v>
      </c>
      <c r="H35" s="2456"/>
      <c r="I35" s="2456"/>
      <c r="J35" s="2456"/>
      <c r="K35" s="2456"/>
      <c r="L35" s="2456"/>
      <c r="M35" s="2456"/>
      <c r="N35" s="2456"/>
      <c r="O35" s="2456"/>
      <c r="P35" s="2456"/>
      <c r="Q35" s="2489">
        <v>1.99</v>
      </c>
      <c r="R35" s="2455"/>
      <c r="S35" s="2455"/>
      <c r="T35" s="2455"/>
      <c r="U35" s="2455"/>
      <c r="V35" s="2456"/>
      <c r="W35" s="2456"/>
      <c r="X35" s="2490"/>
      <c r="Y35" s="2490"/>
      <c r="Z35" s="2456">
        <v>1.99</v>
      </c>
      <c r="AA35" s="2490"/>
    </row>
    <row r="36" spans="1:27" ht="25.5">
      <c r="A36" s="2467" t="s">
        <v>9295</v>
      </c>
      <c r="B36" s="2440" t="s">
        <v>22740</v>
      </c>
      <c r="C36" s="2488"/>
      <c r="D36" s="2456" t="s">
        <v>22741</v>
      </c>
      <c r="E36" s="2456">
        <v>0.26700000000000002</v>
      </c>
      <c r="F36" s="2456"/>
      <c r="G36" s="2456"/>
      <c r="H36" s="2456"/>
      <c r="I36" s="2456"/>
      <c r="J36" s="2456"/>
      <c r="K36" s="2456"/>
      <c r="L36" s="2456"/>
      <c r="M36" s="2456"/>
      <c r="N36" s="2456">
        <v>0.26700000000000002</v>
      </c>
      <c r="O36" s="2456"/>
      <c r="P36" s="2456"/>
      <c r="Q36" s="2489">
        <v>0.26700000000000002</v>
      </c>
      <c r="R36" s="2455"/>
      <c r="S36" s="2455"/>
      <c r="T36" s="2455"/>
      <c r="U36" s="2455"/>
      <c r="V36" s="2456"/>
      <c r="W36" s="2456"/>
      <c r="X36" s="2490"/>
      <c r="Y36" s="2490"/>
      <c r="Z36" s="2490"/>
      <c r="AA36" s="2490">
        <v>0.3</v>
      </c>
    </row>
    <row r="37" spans="1:27" ht="25.5">
      <c r="A37" s="2467" t="s">
        <v>9298</v>
      </c>
      <c r="B37" s="2440" t="s">
        <v>22742</v>
      </c>
      <c r="C37" s="2488"/>
      <c r="D37" s="2456" t="s">
        <v>22743</v>
      </c>
      <c r="E37" s="2456">
        <v>7.0000000000000007E-2</v>
      </c>
      <c r="F37" s="2456"/>
      <c r="G37" s="2456"/>
      <c r="H37" s="2456"/>
      <c r="I37" s="2456"/>
      <c r="J37" s="2456"/>
      <c r="K37" s="2456"/>
      <c r="L37" s="2456"/>
      <c r="M37" s="2456"/>
      <c r="N37" s="2456">
        <v>7.0000000000000007E-2</v>
      </c>
      <c r="O37" s="2456"/>
      <c r="P37" s="2456"/>
      <c r="Q37" s="2489">
        <v>7.0000000000000007E-2</v>
      </c>
      <c r="R37" s="2455"/>
      <c r="S37" s="2455"/>
      <c r="T37" s="2455"/>
      <c r="U37" s="2455"/>
      <c r="V37" s="2456"/>
      <c r="W37" s="2456"/>
      <c r="X37" s="2490"/>
      <c r="Y37" s="2490"/>
      <c r="Z37" s="2456">
        <v>7.0000000000000007E-2</v>
      </c>
      <c r="AA37" s="2490"/>
    </row>
    <row r="38" spans="1:27" ht="25.5">
      <c r="A38" s="2467" t="s">
        <v>9302</v>
      </c>
      <c r="B38" s="2440" t="s">
        <v>22744</v>
      </c>
      <c r="C38" s="2488"/>
      <c r="D38" s="2456" t="s">
        <v>22745</v>
      </c>
      <c r="E38" s="2456">
        <v>0.66</v>
      </c>
      <c r="F38" s="2456">
        <v>0.66</v>
      </c>
      <c r="G38" s="2456">
        <v>0.66</v>
      </c>
      <c r="H38" s="2456"/>
      <c r="I38" s="2456"/>
      <c r="J38" s="2456"/>
      <c r="K38" s="2456"/>
      <c r="L38" s="2456"/>
      <c r="M38" s="2456"/>
      <c r="N38" s="2456"/>
      <c r="O38" s="2456"/>
      <c r="P38" s="2456"/>
      <c r="Q38" s="2489">
        <v>0.66</v>
      </c>
      <c r="R38" s="2455"/>
      <c r="S38" s="2455"/>
      <c r="T38" s="2455"/>
      <c r="U38" s="2455"/>
      <c r="V38" s="2456"/>
      <c r="W38" s="2456"/>
      <c r="X38" s="2490"/>
      <c r="Y38" s="2490"/>
      <c r="Z38" s="2456">
        <v>0.66</v>
      </c>
      <c r="AA38" s="2490"/>
    </row>
    <row r="39" spans="1:27">
      <c r="A39" s="2467" t="s">
        <v>9305</v>
      </c>
      <c r="B39" s="2440" t="s">
        <v>22746</v>
      </c>
      <c r="C39" s="2488"/>
      <c r="D39" s="2456" t="s">
        <v>22747</v>
      </c>
      <c r="E39" s="2456">
        <v>0.43</v>
      </c>
      <c r="F39" s="2456">
        <v>0.43</v>
      </c>
      <c r="G39" s="2456"/>
      <c r="H39" s="2456">
        <v>0.43</v>
      </c>
      <c r="I39" s="2456"/>
      <c r="J39" s="2456"/>
      <c r="K39" s="2456"/>
      <c r="L39" s="2456"/>
      <c r="M39" s="2456"/>
      <c r="N39" s="2456"/>
      <c r="O39" s="2456"/>
      <c r="P39" s="2456"/>
      <c r="Q39" s="2489">
        <v>0.43</v>
      </c>
      <c r="R39" s="2455"/>
      <c r="S39" s="2455"/>
      <c r="T39" s="2455"/>
      <c r="U39" s="2455"/>
      <c r="V39" s="2456"/>
      <c r="W39" s="2456"/>
      <c r="X39" s="2490"/>
      <c r="Y39" s="2490"/>
      <c r="Z39" s="2456">
        <v>0.43</v>
      </c>
      <c r="AA39" s="2490"/>
    </row>
    <row r="40" spans="1:27" ht="25.5">
      <c r="A40" s="2467" t="s">
        <v>22748</v>
      </c>
      <c r="B40" s="2440" t="s">
        <v>22749</v>
      </c>
      <c r="C40" s="2488"/>
      <c r="D40" s="2456" t="s">
        <v>22703</v>
      </c>
      <c r="E40" s="2456">
        <v>1.2949999999999999</v>
      </c>
      <c r="F40" s="2495"/>
      <c r="G40" s="2495"/>
      <c r="H40" s="2495"/>
      <c r="I40" s="2495"/>
      <c r="J40" s="2495"/>
      <c r="K40" s="2495"/>
      <c r="L40" s="2495"/>
      <c r="M40" s="2495"/>
      <c r="N40" s="2489">
        <v>1.2949999999999999</v>
      </c>
      <c r="O40" s="2489"/>
      <c r="P40" s="2489"/>
      <c r="Q40" s="2489">
        <v>1.2949999999999999</v>
      </c>
      <c r="R40" s="2455"/>
      <c r="S40" s="2455"/>
      <c r="T40" s="2455"/>
      <c r="U40" s="2455"/>
      <c r="V40" s="2456"/>
      <c r="W40" s="2456"/>
      <c r="X40" s="2490"/>
      <c r="Y40" s="2490"/>
      <c r="Z40" s="2456">
        <v>1.2949999999999999</v>
      </c>
      <c r="AA40" s="2490"/>
    </row>
    <row r="41" spans="1:27" ht="22.5" customHeight="1">
      <c r="A41" s="2468"/>
      <c r="B41" s="2462" t="s">
        <v>23086</v>
      </c>
      <c r="C41" s="2463"/>
      <c r="D41" s="2465"/>
      <c r="E41" s="2464">
        <f t="shared" ref="E41:AA41" si="0">SUM(E13:E40)</f>
        <v>43.726000000000006</v>
      </c>
      <c r="F41" s="2464">
        <f t="shared" si="0"/>
        <v>26.322000000000003</v>
      </c>
      <c r="G41" s="2464">
        <f t="shared" si="0"/>
        <v>21.641000000000002</v>
      </c>
      <c r="H41" s="2464">
        <f t="shared" si="0"/>
        <v>4.4160000000000004</v>
      </c>
      <c r="I41" s="2464">
        <f t="shared" si="0"/>
        <v>0</v>
      </c>
      <c r="J41" s="2464">
        <f t="shared" si="0"/>
        <v>0</v>
      </c>
      <c r="K41" s="2464">
        <f t="shared" si="0"/>
        <v>0</v>
      </c>
      <c r="L41" s="2464">
        <f t="shared" si="0"/>
        <v>0.26500000000000001</v>
      </c>
      <c r="M41" s="2464">
        <f t="shared" si="0"/>
        <v>0</v>
      </c>
      <c r="N41" s="2464">
        <f t="shared" si="0"/>
        <v>17.404000000000003</v>
      </c>
      <c r="O41" s="2464">
        <f t="shared" si="0"/>
        <v>0</v>
      </c>
      <c r="P41" s="2464">
        <f t="shared" si="0"/>
        <v>0</v>
      </c>
      <c r="Q41" s="2464">
        <f t="shared" si="0"/>
        <v>42.261000000000003</v>
      </c>
      <c r="R41" s="2464">
        <f t="shared" si="0"/>
        <v>0</v>
      </c>
      <c r="S41" s="2464">
        <f t="shared" si="0"/>
        <v>0</v>
      </c>
      <c r="T41" s="2464">
        <f t="shared" si="0"/>
        <v>0</v>
      </c>
      <c r="U41" s="2464">
        <f t="shared" si="0"/>
        <v>0</v>
      </c>
      <c r="V41" s="2464">
        <f t="shared" si="0"/>
        <v>0</v>
      </c>
      <c r="W41" s="2464">
        <f t="shared" si="0"/>
        <v>0</v>
      </c>
      <c r="X41" s="2464">
        <f t="shared" si="0"/>
        <v>0</v>
      </c>
      <c r="Y41" s="2464">
        <f t="shared" si="0"/>
        <v>1</v>
      </c>
      <c r="Z41" s="2464">
        <f t="shared" si="0"/>
        <v>42.480000000000004</v>
      </c>
      <c r="AA41" s="2464">
        <f t="shared" si="0"/>
        <v>0.3</v>
      </c>
    </row>
    <row r="42" spans="1:27" ht="30.75" customHeight="1">
      <c r="A42" s="2466"/>
      <c r="B42" s="2849" t="s">
        <v>22750</v>
      </c>
      <c r="C42" s="2459"/>
      <c r="D42" s="2496"/>
      <c r="E42" s="2460"/>
      <c r="F42" s="2460"/>
      <c r="G42" s="2460"/>
      <c r="H42" s="2460"/>
      <c r="I42" s="2460"/>
      <c r="J42" s="2460"/>
      <c r="K42" s="2460"/>
      <c r="L42" s="2460"/>
      <c r="M42" s="2460"/>
      <c r="N42" s="2460"/>
      <c r="O42" s="2460"/>
      <c r="P42" s="2460"/>
      <c r="Q42" s="2460"/>
      <c r="R42" s="2460"/>
      <c r="S42" s="2460"/>
      <c r="T42" s="2460"/>
      <c r="U42" s="2460"/>
      <c r="V42" s="2460"/>
      <c r="W42" s="2460"/>
      <c r="X42" s="2460"/>
      <c r="Y42" s="2460"/>
      <c r="Z42" s="2460"/>
      <c r="AA42" s="2461"/>
    </row>
    <row r="43" spans="1:27" ht="39">
      <c r="A43" s="2469">
        <v>28</v>
      </c>
      <c r="B43" s="2446" t="s">
        <v>22751</v>
      </c>
      <c r="C43" s="1923"/>
      <c r="D43" s="2456" t="s">
        <v>22752</v>
      </c>
      <c r="E43" s="2456">
        <v>2.4</v>
      </c>
      <c r="F43" s="2456">
        <v>2.4</v>
      </c>
      <c r="G43" s="2456">
        <v>2.4</v>
      </c>
      <c r="H43" s="2456"/>
      <c r="I43" s="2456"/>
      <c r="J43" s="2456"/>
      <c r="K43" s="2456"/>
      <c r="L43" s="2456"/>
      <c r="M43" s="2456"/>
      <c r="N43" s="2456"/>
      <c r="O43" s="2456"/>
      <c r="P43" s="2456"/>
      <c r="Q43" s="2489">
        <v>2.4</v>
      </c>
      <c r="R43" s="2455"/>
      <c r="S43" s="2455"/>
      <c r="T43" s="2455"/>
      <c r="U43" s="2455"/>
      <c r="V43" s="2456"/>
      <c r="W43" s="2456"/>
      <c r="X43" s="2490"/>
      <c r="Y43" s="2490"/>
      <c r="Z43" s="2456">
        <v>2.4</v>
      </c>
      <c r="AA43" s="2490"/>
    </row>
    <row r="44" spans="1:27" ht="26.25">
      <c r="A44" s="2469">
        <v>29</v>
      </c>
      <c r="B44" s="2448" t="s">
        <v>22753</v>
      </c>
      <c r="C44" s="2435"/>
      <c r="D44" s="2458" t="s">
        <v>22754</v>
      </c>
      <c r="E44" s="2458">
        <v>2.34</v>
      </c>
      <c r="F44" s="2458">
        <v>1.24</v>
      </c>
      <c r="G44" s="2458"/>
      <c r="H44" s="2458"/>
      <c r="I44" s="2458"/>
      <c r="J44" s="2458"/>
      <c r="K44" s="2458"/>
      <c r="L44" s="2458">
        <v>1.24</v>
      </c>
      <c r="M44" s="2458"/>
      <c r="N44" s="2458">
        <v>1.1000000000000001</v>
      </c>
      <c r="O44" s="2458"/>
      <c r="P44" s="2458"/>
      <c r="Q44" s="2489">
        <f>1.1</f>
        <v>1.1000000000000001</v>
      </c>
      <c r="R44" s="2457"/>
      <c r="S44" s="2457"/>
      <c r="T44" s="2457"/>
      <c r="U44" s="2457"/>
      <c r="V44" s="2458"/>
      <c r="W44" s="2458"/>
      <c r="X44" s="2493"/>
      <c r="Y44" s="2493"/>
      <c r="Z44" s="2458">
        <v>2.34</v>
      </c>
      <c r="AA44" s="2493"/>
    </row>
    <row r="45" spans="1:27">
      <c r="A45" s="2469">
        <v>30</v>
      </c>
      <c r="B45" s="2446" t="s">
        <v>22755</v>
      </c>
      <c r="C45" s="1923"/>
      <c r="D45" s="2456" t="s">
        <v>22756</v>
      </c>
      <c r="E45" s="2456">
        <v>2.0049999999999999</v>
      </c>
      <c r="F45" s="2456"/>
      <c r="G45" s="2456"/>
      <c r="H45" s="2456"/>
      <c r="I45" s="2456"/>
      <c r="J45" s="2456"/>
      <c r="K45" s="2456"/>
      <c r="L45" s="2456"/>
      <c r="M45" s="2456"/>
      <c r="N45" s="2456">
        <v>2.0049999999999999</v>
      </c>
      <c r="O45" s="2456"/>
      <c r="P45" s="2456"/>
      <c r="Q45" s="2489">
        <v>2.0049999999999999</v>
      </c>
      <c r="R45" s="2455"/>
      <c r="S45" s="2455"/>
      <c r="T45" s="2455"/>
      <c r="U45" s="2455"/>
      <c r="V45" s="2456"/>
      <c r="W45" s="2456"/>
      <c r="X45" s="2490"/>
      <c r="Y45" s="2490"/>
      <c r="Z45" s="2456">
        <v>2.0049999999999999</v>
      </c>
      <c r="AA45" s="2490"/>
    </row>
    <row r="46" spans="1:27" ht="26.25">
      <c r="A46" s="2469">
        <v>31</v>
      </c>
      <c r="B46" s="2446" t="s">
        <v>22757</v>
      </c>
      <c r="C46" s="1923"/>
      <c r="D46" s="2456" t="s">
        <v>22758</v>
      </c>
      <c r="E46" s="2456">
        <v>2.59</v>
      </c>
      <c r="F46" s="2456"/>
      <c r="G46" s="2456"/>
      <c r="H46" s="2456"/>
      <c r="I46" s="2456"/>
      <c r="J46" s="2456"/>
      <c r="K46" s="2456"/>
      <c r="L46" s="2456"/>
      <c r="M46" s="2456"/>
      <c r="N46" s="2456">
        <v>2.59</v>
      </c>
      <c r="O46" s="2456"/>
      <c r="P46" s="2456"/>
      <c r="Q46" s="2489">
        <v>2.59</v>
      </c>
      <c r="R46" s="2455"/>
      <c r="S46" s="2455"/>
      <c r="T46" s="2455"/>
      <c r="U46" s="2455"/>
      <c r="V46" s="2456"/>
      <c r="W46" s="2456"/>
      <c r="X46" s="2490"/>
      <c r="Y46" s="2490"/>
      <c r="Z46" s="2456">
        <v>2.59</v>
      </c>
      <c r="AA46" s="2490"/>
    </row>
    <row r="47" spans="1:27" ht="26.25">
      <c r="A47" s="2469">
        <v>32</v>
      </c>
      <c r="B47" s="2446" t="s">
        <v>22759</v>
      </c>
      <c r="C47" s="1923"/>
      <c r="D47" s="2456" t="s">
        <v>22760</v>
      </c>
      <c r="E47" s="2456">
        <v>3.06</v>
      </c>
      <c r="F47" s="2456">
        <v>3.06</v>
      </c>
      <c r="G47" s="2456"/>
      <c r="H47" s="2456"/>
      <c r="I47" s="2456"/>
      <c r="J47" s="2456"/>
      <c r="K47" s="2456"/>
      <c r="L47" s="2456">
        <v>3.06</v>
      </c>
      <c r="M47" s="2456"/>
      <c r="N47" s="2456"/>
      <c r="O47" s="2456"/>
      <c r="P47" s="2456"/>
      <c r="Q47" s="2489"/>
      <c r="R47" s="2455"/>
      <c r="S47" s="2455"/>
      <c r="T47" s="2455"/>
      <c r="U47" s="2455"/>
      <c r="V47" s="2456"/>
      <c r="W47" s="2456"/>
      <c r="X47" s="2490"/>
      <c r="Y47" s="2490"/>
      <c r="Z47" s="2456">
        <v>3.06</v>
      </c>
      <c r="AA47" s="2490"/>
    </row>
    <row r="48" spans="1:27">
      <c r="A48" s="2469">
        <v>34</v>
      </c>
      <c r="B48" s="2448" t="s">
        <v>22761</v>
      </c>
      <c r="C48" s="2435"/>
      <c r="D48" s="2458" t="s">
        <v>22762</v>
      </c>
      <c r="E48" s="2458">
        <v>1.52</v>
      </c>
      <c r="F48" s="2458"/>
      <c r="G48" s="2458"/>
      <c r="H48" s="2458"/>
      <c r="I48" s="2458"/>
      <c r="J48" s="2458"/>
      <c r="K48" s="2458"/>
      <c r="L48" s="2458"/>
      <c r="M48" s="2458"/>
      <c r="N48" s="2458">
        <v>1.52</v>
      </c>
      <c r="O48" s="2458"/>
      <c r="P48" s="2458"/>
      <c r="Q48" s="2489">
        <f>1.52</f>
        <v>1.52</v>
      </c>
      <c r="R48" s="2457"/>
      <c r="S48" s="2457"/>
      <c r="T48" s="2457"/>
      <c r="U48" s="2457"/>
      <c r="V48" s="2458"/>
      <c r="W48" s="2458"/>
      <c r="X48" s="2493"/>
      <c r="Y48" s="2493"/>
      <c r="Z48" s="2458"/>
      <c r="AA48" s="2458">
        <v>1.52</v>
      </c>
    </row>
    <row r="49" spans="1:27" ht="26.25">
      <c r="A49" s="2469">
        <v>35</v>
      </c>
      <c r="B49" s="2446" t="s">
        <v>22763</v>
      </c>
      <c r="C49" s="1923"/>
      <c r="D49" s="2456" t="s">
        <v>22764</v>
      </c>
      <c r="E49" s="2456">
        <v>1.52</v>
      </c>
      <c r="F49" s="2456"/>
      <c r="G49" s="2456"/>
      <c r="H49" s="2456"/>
      <c r="I49" s="2456"/>
      <c r="J49" s="2456"/>
      <c r="K49" s="2456"/>
      <c r="L49" s="2456"/>
      <c r="M49" s="2456"/>
      <c r="N49" s="2456">
        <v>1.52</v>
      </c>
      <c r="O49" s="2456"/>
      <c r="P49" s="2456"/>
      <c r="Q49" s="2489">
        <v>1.52</v>
      </c>
      <c r="R49" s="2455"/>
      <c r="S49" s="2455"/>
      <c r="T49" s="2455"/>
      <c r="U49" s="2455"/>
      <c r="V49" s="2456"/>
      <c r="W49" s="2456"/>
      <c r="X49" s="2490"/>
      <c r="Y49" s="2490"/>
      <c r="Z49" s="2490"/>
      <c r="AA49" s="2456">
        <v>1.52</v>
      </c>
    </row>
    <row r="50" spans="1:27" ht="26.25">
      <c r="A50" s="2469">
        <v>36</v>
      </c>
      <c r="B50" s="2446" t="s">
        <v>22765</v>
      </c>
      <c r="C50" s="1923"/>
      <c r="D50" s="2456" t="s">
        <v>22766</v>
      </c>
      <c r="E50" s="2456">
        <v>2.56</v>
      </c>
      <c r="F50" s="2456">
        <v>1.48</v>
      </c>
      <c r="G50" s="2456">
        <v>1.48</v>
      </c>
      <c r="H50" s="2456"/>
      <c r="I50" s="2456"/>
      <c r="J50" s="2456"/>
      <c r="K50" s="2456"/>
      <c r="L50" s="2456"/>
      <c r="M50" s="2456"/>
      <c r="N50" s="2456">
        <v>1.08</v>
      </c>
      <c r="O50" s="2456"/>
      <c r="P50" s="2456"/>
      <c r="Q50" s="2489">
        <f>E50-F50</f>
        <v>1.08</v>
      </c>
      <c r="R50" s="2455"/>
      <c r="S50" s="2455"/>
      <c r="T50" s="2455"/>
      <c r="U50" s="2455"/>
      <c r="V50" s="2456"/>
      <c r="W50" s="2456"/>
      <c r="X50" s="2490"/>
      <c r="Y50" s="2490"/>
      <c r="Z50" s="2456">
        <v>2.56</v>
      </c>
      <c r="AA50" s="2490"/>
    </row>
    <row r="51" spans="1:27" ht="26.25">
      <c r="A51" s="2469">
        <v>37</v>
      </c>
      <c r="B51" s="2446" t="s">
        <v>22767</v>
      </c>
      <c r="C51" s="1923"/>
      <c r="D51" s="2456" t="s">
        <v>22768</v>
      </c>
      <c r="E51" s="2456">
        <v>0.14499999999999999</v>
      </c>
      <c r="F51" s="2456"/>
      <c r="G51" s="2456"/>
      <c r="H51" s="2456"/>
      <c r="I51" s="2456"/>
      <c r="J51" s="2456"/>
      <c r="K51" s="2456"/>
      <c r="L51" s="2456"/>
      <c r="M51" s="2456"/>
      <c r="N51" s="2456">
        <v>0.14499999999999999</v>
      </c>
      <c r="O51" s="2456"/>
      <c r="P51" s="2456"/>
      <c r="Q51" s="2489">
        <v>0.14499999999999999</v>
      </c>
      <c r="R51" s="2455"/>
      <c r="S51" s="2455"/>
      <c r="T51" s="2455"/>
      <c r="U51" s="2455"/>
      <c r="V51" s="2456"/>
      <c r="W51" s="2456"/>
      <c r="X51" s="2490"/>
      <c r="Y51" s="2490"/>
      <c r="Z51" s="2456">
        <v>0.14499999999999999</v>
      </c>
      <c r="AA51" s="2490"/>
    </row>
    <row r="52" spans="1:27" ht="26.25">
      <c r="A52" s="2469">
        <v>38</v>
      </c>
      <c r="B52" s="2446" t="s">
        <v>22769</v>
      </c>
      <c r="C52" s="1923"/>
      <c r="D52" s="2456" t="s">
        <v>22770</v>
      </c>
      <c r="E52" s="2456">
        <v>0.95</v>
      </c>
      <c r="F52" s="2456"/>
      <c r="G52" s="2456"/>
      <c r="H52" s="2456"/>
      <c r="I52" s="2456"/>
      <c r="J52" s="2456"/>
      <c r="K52" s="2456"/>
      <c r="L52" s="2456"/>
      <c r="M52" s="2456"/>
      <c r="N52" s="2456">
        <v>0.95</v>
      </c>
      <c r="O52" s="2456"/>
      <c r="P52" s="2456"/>
      <c r="Q52" s="2489">
        <v>0.95</v>
      </c>
      <c r="R52" s="2455"/>
      <c r="S52" s="2455"/>
      <c r="T52" s="2455"/>
      <c r="U52" s="2455"/>
      <c r="V52" s="2456"/>
      <c r="W52" s="2456"/>
      <c r="X52" s="2490"/>
      <c r="Y52" s="2490"/>
      <c r="Z52" s="2456">
        <v>0.95</v>
      </c>
      <c r="AA52" s="2490"/>
    </row>
    <row r="53" spans="1:27" ht="26.25">
      <c r="A53" s="2469">
        <v>39</v>
      </c>
      <c r="B53" s="2446" t="s">
        <v>22771</v>
      </c>
      <c r="C53" s="1923"/>
      <c r="D53" s="2456" t="s">
        <v>22772</v>
      </c>
      <c r="E53" s="2456">
        <v>2.6629999999999998</v>
      </c>
      <c r="F53" s="2456"/>
      <c r="G53" s="2456"/>
      <c r="H53" s="2456"/>
      <c r="I53" s="2456"/>
      <c r="J53" s="2456"/>
      <c r="K53" s="2456"/>
      <c r="L53" s="2456"/>
      <c r="M53" s="2456"/>
      <c r="N53" s="2456">
        <v>2.6629999999999998</v>
      </c>
      <c r="O53" s="2456"/>
      <c r="P53" s="2456"/>
      <c r="Q53" s="2489">
        <v>2.6629999999999998</v>
      </c>
      <c r="R53" s="2455"/>
      <c r="S53" s="2455"/>
      <c r="T53" s="2455"/>
      <c r="U53" s="2455"/>
      <c r="V53" s="2456"/>
      <c r="W53" s="2456"/>
      <c r="X53" s="2490"/>
      <c r="Y53" s="2490"/>
      <c r="Z53" s="2456">
        <v>2.6629999999999998</v>
      </c>
      <c r="AA53" s="2490"/>
    </row>
    <row r="54" spans="1:27" ht="26.25">
      <c r="A54" s="2469">
        <v>40</v>
      </c>
      <c r="B54" s="2446" t="s">
        <v>22773</v>
      </c>
      <c r="C54" s="1923"/>
      <c r="D54" s="2456" t="s">
        <v>22774</v>
      </c>
      <c r="E54" s="2456">
        <v>4.88</v>
      </c>
      <c r="F54" s="2456"/>
      <c r="G54" s="2456"/>
      <c r="H54" s="2456"/>
      <c r="I54" s="2456"/>
      <c r="J54" s="2456"/>
      <c r="K54" s="2456"/>
      <c r="L54" s="2456"/>
      <c r="M54" s="2456"/>
      <c r="N54" s="2456">
        <v>4.88</v>
      </c>
      <c r="O54" s="2456"/>
      <c r="P54" s="2456"/>
      <c r="Q54" s="2489">
        <v>4.88</v>
      </c>
      <c r="R54" s="2455"/>
      <c r="S54" s="2455"/>
      <c r="T54" s="2455"/>
      <c r="U54" s="2455"/>
      <c r="V54" s="2456"/>
      <c r="W54" s="2456"/>
      <c r="X54" s="2490"/>
      <c r="Y54" s="2490"/>
      <c r="Z54" s="2490"/>
      <c r="AA54" s="2456">
        <v>4.88</v>
      </c>
    </row>
    <row r="55" spans="1:27" ht="26.25">
      <c r="A55" s="2469">
        <v>41</v>
      </c>
      <c r="B55" s="2446" t="s">
        <v>22775</v>
      </c>
      <c r="C55" s="1923"/>
      <c r="D55" s="2456" t="s">
        <v>22776</v>
      </c>
      <c r="E55" s="2456">
        <v>0.85699999999999998</v>
      </c>
      <c r="F55" s="2456"/>
      <c r="G55" s="2456"/>
      <c r="H55" s="2456"/>
      <c r="I55" s="2456"/>
      <c r="J55" s="2456"/>
      <c r="K55" s="2456"/>
      <c r="L55" s="2456"/>
      <c r="M55" s="2456"/>
      <c r="N55" s="2456">
        <v>0.85699999999999998</v>
      </c>
      <c r="O55" s="2456"/>
      <c r="P55" s="2456"/>
      <c r="Q55" s="2489">
        <v>0.85699999999999998</v>
      </c>
      <c r="R55" s="2455"/>
      <c r="S55" s="2455"/>
      <c r="T55" s="2455"/>
      <c r="U55" s="2455"/>
      <c r="V55" s="2456"/>
      <c r="W55" s="2456"/>
      <c r="X55" s="2490"/>
      <c r="Y55" s="2490"/>
      <c r="Z55" s="2490"/>
      <c r="AA55" s="2456">
        <v>0.85699999999999998</v>
      </c>
    </row>
    <row r="56" spans="1:27" ht="26.25">
      <c r="A56" s="2469">
        <v>42</v>
      </c>
      <c r="B56" s="2446" t="s">
        <v>22777</v>
      </c>
      <c r="C56" s="1923"/>
      <c r="D56" s="2456" t="s">
        <v>22778</v>
      </c>
      <c r="E56" s="2456">
        <v>2.5939999999999999</v>
      </c>
      <c r="F56" s="2456">
        <v>2.5939999999999999</v>
      </c>
      <c r="G56" s="2456">
        <v>2.5939999999999999</v>
      </c>
      <c r="H56" s="2456"/>
      <c r="I56" s="2456"/>
      <c r="J56" s="2456"/>
      <c r="K56" s="2456"/>
      <c r="L56" s="2456"/>
      <c r="M56" s="2456"/>
      <c r="N56" s="2456"/>
      <c r="O56" s="2456"/>
      <c r="P56" s="2456"/>
      <c r="Q56" s="2489">
        <v>2.5939999999999999</v>
      </c>
      <c r="R56" s="2455"/>
      <c r="S56" s="2455"/>
      <c r="T56" s="2455"/>
      <c r="U56" s="2455"/>
      <c r="V56" s="2456"/>
      <c r="W56" s="2456"/>
      <c r="X56" s="2490"/>
      <c r="Y56" s="2490"/>
      <c r="Z56" s="2490">
        <v>2.6</v>
      </c>
      <c r="AA56" s="2490"/>
    </row>
    <row r="57" spans="1:27" ht="26.25">
      <c r="A57" s="2469">
        <v>43</v>
      </c>
      <c r="B57" s="2446" t="s">
        <v>22779</v>
      </c>
      <c r="C57" s="1923"/>
      <c r="D57" s="2456" t="s">
        <v>22780</v>
      </c>
      <c r="E57" s="2456">
        <v>0.57899999999999996</v>
      </c>
      <c r="F57" s="2456"/>
      <c r="G57" s="2456"/>
      <c r="H57" s="2456"/>
      <c r="I57" s="2456"/>
      <c r="J57" s="2456"/>
      <c r="K57" s="2456"/>
      <c r="L57" s="2456"/>
      <c r="M57" s="2456"/>
      <c r="N57" s="2456">
        <v>0.57899999999999996</v>
      </c>
      <c r="O57" s="2456"/>
      <c r="P57" s="2456"/>
      <c r="Q57" s="2489">
        <v>0.57899999999999996</v>
      </c>
      <c r="R57" s="2455"/>
      <c r="S57" s="2455"/>
      <c r="T57" s="2455"/>
      <c r="U57" s="2455"/>
      <c r="V57" s="2456"/>
      <c r="W57" s="2456"/>
      <c r="X57" s="2490"/>
      <c r="Y57" s="2490"/>
      <c r="Z57" s="2490"/>
      <c r="AA57" s="2490">
        <v>0.6</v>
      </c>
    </row>
    <row r="58" spans="1:27">
      <c r="A58" s="2469">
        <v>44</v>
      </c>
      <c r="B58" s="2446" t="s">
        <v>22781</v>
      </c>
      <c r="C58" s="1923"/>
      <c r="D58" s="2456" t="s">
        <v>22703</v>
      </c>
      <c r="E58" s="2456">
        <v>0.8</v>
      </c>
      <c r="F58" s="2456">
        <v>0.3</v>
      </c>
      <c r="G58" s="2456"/>
      <c r="H58" s="2456"/>
      <c r="I58" s="2456"/>
      <c r="J58" s="2456"/>
      <c r="K58" s="2456"/>
      <c r="L58" s="2456">
        <v>0.3</v>
      </c>
      <c r="M58" s="2456"/>
      <c r="N58" s="2456">
        <v>0.5</v>
      </c>
      <c r="O58" s="2456"/>
      <c r="P58" s="2456"/>
      <c r="Q58" s="2489">
        <f>E58-F58</f>
        <v>0.5</v>
      </c>
      <c r="R58" s="2455"/>
      <c r="S58" s="2455"/>
      <c r="T58" s="2455"/>
      <c r="U58" s="2455"/>
      <c r="V58" s="2456"/>
      <c r="W58" s="2456"/>
      <c r="X58" s="2490"/>
      <c r="Y58" s="2490"/>
      <c r="Z58" s="2490">
        <v>0.8</v>
      </c>
      <c r="AA58" s="2490"/>
    </row>
    <row r="59" spans="1:27" ht="26.25">
      <c r="A59" s="2469">
        <v>45</v>
      </c>
      <c r="B59" s="2446" t="s">
        <v>22782</v>
      </c>
      <c r="C59" s="1923"/>
      <c r="D59" s="2456" t="s">
        <v>22783</v>
      </c>
      <c r="E59" s="2456">
        <v>2.2109999999999999</v>
      </c>
      <c r="F59" s="2456"/>
      <c r="G59" s="2456"/>
      <c r="H59" s="2456"/>
      <c r="I59" s="2456"/>
      <c r="J59" s="2456"/>
      <c r="K59" s="2456"/>
      <c r="L59" s="2456"/>
      <c r="M59" s="2456"/>
      <c r="N59" s="2456">
        <v>2.2109999999999999</v>
      </c>
      <c r="O59" s="2456"/>
      <c r="P59" s="2456"/>
      <c r="Q59" s="2489">
        <v>2.2109999999999999</v>
      </c>
      <c r="R59" s="2455"/>
      <c r="S59" s="2455"/>
      <c r="T59" s="2455"/>
      <c r="U59" s="2455"/>
      <c r="V59" s="2456"/>
      <c r="W59" s="2456"/>
      <c r="X59" s="2490"/>
      <c r="Y59" s="2490"/>
      <c r="Z59" s="2490"/>
      <c r="AA59" s="2456">
        <v>2.2109999999999999</v>
      </c>
    </row>
    <row r="60" spans="1:27" ht="26.25">
      <c r="A60" s="2469">
        <v>46</v>
      </c>
      <c r="B60" s="2446" t="s">
        <v>22784</v>
      </c>
      <c r="C60" s="1923"/>
      <c r="D60" s="2456" t="s">
        <v>22785</v>
      </c>
      <c r="E60" s="2456">
        <v>0.84</v>
      </c>
      <c r="F60" s="2456"/>
      <c r="G60" s="2456"/>
      <c r="H60" s="2456"/>
      <c r="I60" s="2456"/>
      <c r="J60" s="2456"/>
      <c r="K60" s="2456"/>
      <c r="L60" s="2456"/>
      <c r="M60" s="2456"/>
      <c r="N60" s="2456">
        <v>0.84</v>
      </c>
      <c r="O60" s="2456"/>
      <c r="P60" s="2456"/>
      <c r="Q60" s="2489">
        <v>0.84</v>
      </c>
      <c r="R60" s="2455"/>
      <c r="S60" s="2455"/>
      <c r="T60" s="2455"/>
      <c r="U60" s="2455"/>
      <c r="V60" s="2456"/>
      <c r="W60" s="2456"/>
      <c r="X60" s="2490"/>
      <c r="Y60" s="2490"/>
      <c r="Z60" s="2490"/>
      <c r="AA60" s="2456">
        <v>0.84</v>
      </c>
    </row>
    <row r="61" spans="1:27" ht="26.25">
      <c r="A61" s="2469">
        <v>47</v>
      </c>
      <c r="B61" s="2446" t="s">
        <v>22786</v>
      </c>
      <c r="C61" s="1923"/>
      <c r="D61" s="2456" t="s">
        <v>22703</v>
      </c>
      <c r="E61" s="2456">
        <v>1.411</v>
      </c>
      <c r="F61" s="2456">
        <v>1.411</v>
      </c>
      <c r="G61" s="2456">
        <v>1.411</v>
      </c>
      <c r="H61" s="2456"/>
      <c r="I61" s="2456"/>
      <c r="J61" s="2456"/>
      <c r="K61" s="2456"/>
      <c r="L61" s="2456"/>
      <c r="M61" s="2456"/>
      <c r="N61" s="2456"/>
      <c r="O61" s="2456"/>
      <c r="P61" s="2456"/>
      <c r="Q61" s="2489">
        <v>1.411</v>
      </c>
      <c r="R61" s="2455"/>
      <c r="S61" s="2455"/>
      <c r="T61" s="2455"/>
      <c r="U61" s="2455"/>
      <c r="V61" s="2456"/>
      <c r="W61" s="2456"/>
      <c r="X61" s="2490"/>
      <c r="Y61" s="2490"/>
      <c r="Z61" s="2490">
        <v>1.4</v>
      </c>
      <c r="AA61" s="2490"/>
    </row>
    <row r="62" spans="1:27" ht="39">
      <c r="A62" s="2469">
        <v>48</v>
      </c>
      <c r="B62" s="2448" t="s">
        <v>22787</v>
      </c>
      <c r="C62" s="2435"/>
      <c r="D62" s="2458" t="s">
        <v>22703</v>
      </c>
      <c r="E62" s="2458">
        <v>1.879</v>
      </c>
      <c r="F62" s="2458"/>
      <c r="G62" s="2458"/>
      <c r="H62" s="2458"/>
      <c r="I62" s="2458"/>
      <c r="J62" s="2458"/>
      <c r="K62" s="2458"/>
      <c r="L62" s="2458"/>
      <c r="M62" s="2458"/>
      <c r="N62" s="2458">
        <v>1.879</v>
      </c>
      <c r="O62" s="2458"/>
      <c r="P62" s="2458"/>
      <c r="Q62" s="2489">
        <f>1.879</f>
        <v>1.879</v>
      </c>
      <c r="R62" s="2457"/>
      <c r="S62" s="2457"/>
      <c r="T62" s="2457"/>
      <c r="U62" s="2457"/>
      <c r="V62" s="2458"/>
      <c r="W62" s="2458"/>
      <c r="X62" s="2493"/>
      <c r="Y62" s="2493"/>
      <c r="Z62" s="2493"/>
      <c r="AA62" s="2458">
        <v>1.879</v>
      </c>
    </row>
    <row r="63" spans="1:27" ht="26.25">
      <c r="A63" s="2469">
        <v>49</v>
      </c>
      <c r="B63" s="2446" t="s">
        <v>22788</v>
      </c>
      <c r="C63" s="1923"/>
      <c r="D63" s="2456" t="s">
        <v>22703</v>
      </c>
      <c r="E63" s="2456">
        <v>1.2729999999999999</v>
      </c>
      <c r="F63" s="2456"/>
      <c r="G63" s="2456"/>
      <c r="H63" s="2456"/>
      <c r="I63" s="2456"/>
      <c r="J63" s="2456"/>
      <c r="K63" s="2456"/>
      <c r="L63" s="2456"/>
      <c r="M63" s="2456"/>
      <c r="N63" s="2456">
        <v>1.2729999999999999</v>
      </c>
      <c r="O63" s="2456"/>
      <c r="P63" s="2456"/>
      <c r="Q63" s="2489">
        <v>1.2729999999999999</v>
      </c>
      <c r="R63" s="2455"/>
      <c r="S63" s="2455"/>
      <c r="T63" s="2455"/>
      <c r="U63" s="2455"/>
      <c r="V63" s="2456"/>
      <c r="W63" s="2456"/>
      <c r="X63" s="2490"/>
      <c r="Y63" s="2490"/>
      <c r="Z63" s="2490"/>
      <c r="AA63" s="2456">
        <v>1.2729999999999999</v>
      </c>
    </row>
    <row r="64" spans="1:27" ht="25.5">
      <c r="A64" s="2471">
        <v>51</v>
      </c>
      <c r="B64" s="2441" t="s">
        <v>22789</v>
      </c>
      <c r="C64" s="2436"/>
      <c r="D64" s="2456" t="s">
        <v>22790</v>
      </c>
      <c r="E64" s="2456">
        <v>5</v>
      </c>
      <c r="F64" s="2456">
        <v>5</v>
      </c>
      <c r="G64" s="2456">
        <v>5</v>
      </c>
      <c r="H64" s="2456"/>
      <c r="I64" s="2456"/>
      <c r="J64" s="2456"/>
      <c r="K64" s="2456"/>
      <c r="L64" s="2456"/>
      <c r="M64" s="2456"/>
      <c r="N64" s="2456"/>
      <c r="O64" s="2456"/>
      <c r="P64" s="2456"/>
      <c r="Q64" s="2489">
        <v>4.0250000000000004</v>
      </c>
      <c r="R64" s="2455"/>
      <c r="S64" s="2455"/>
      <c r="T64" s="2455"/>
      <c r="U64" s="2455"/>
      <c r="V64" s="2456"/>
      <c r="W64" s="2456"/>
      <c r="X64" s="2490"/>
      <c r="Y64" s="2490"/>
      <c r="Z64" s="2490">
        <v>5</v>
      </c>
      <c r="AA64" s="2490"/>
    </row>
    <row r="65" spans="1:27">
      <c r="A65" s="2472" t="s">
        <v>22791</v>
      </c>
      <c r="B65" s="2442" t="s">
        <v>22792</v>
      </c>
      <c r="C65" s="2437"/>
      <c r="D65" s="2455" t="s">
        <v>22703</v>
      </c>
      <c r="E65" s="2455">
        <v>1.7</v>
      </c>
      <c r="F65" s="2455"/>
      <c r="G65" s="2455"/>
      <c r="H65" s="2455"/>
      <c r="I65" s="2455"/>
      <c r="J65" s="2455"/>
      <c r="K65" s="2455"/>
      <c r="L65" s="2455"/>
      <c r="M65" s="2455"/>
      <c r="N65" s="2455">
        <v>1.7</v>
      </c>
      <c r="O65" s="2455"/>
      <c r="P65" s="2455"/>
      <c r="Q65" s="2492">
        <v>1.7</v>
      </c>
      <c r="R65" s="2455"/>
      <c r="S65" s="2455"/>
      <c r="T65" s="2455"/>
      <c r="U65" s="2455"/>
      <c r="V65" s="2455"/>
      <c r="W65" s="2455"/>
      <c r="X65" s="2455"/>
      <c r="Y65" s="2490">
        <v>1.7</v>
      </c>
      <c r="Z65" s="2455"/>
      <c r="AA65" s="2455"/>
    </row>
    <row r="66" spans="1:27" ht="22.5" customHeight="1">
      <c r="A66" s="2471"/>
      <c r="B66" s="2462" t="s">
        <v>23085</v>
      </c>
      <c r="C66" s="2473"/>
      <c r="D66" s="2464"/>
      <c r="E66" s="2464">
        <f>SUM(E43:E65)</f>
        <v>45.777000000000008</v>
      </c>
      <c r="F66" s="2464">
        <f t="shared" ref="F66:AA66" si="1">SUM(F43:F65)</f>
        <v>17.484999999999999</v>
      </c>
      <c r="G66" s="2464">
        <f t="shared" si="1"/>
        <v>12.885</v>
      </c>
      <c r="H66" s="2464">
        <f t="shared" si="1"/>
        <v>0</v>
      </c>
      <c r="I66" s="2464">
        <f t="shared" si="1"/>
        <v>0</v>
      </c>
      <c r="J66" s="2464">
        <f t="shared" si="1"/>
        <v>0</v>
      </c>
      <c r="K66" s="2464">
        <f t="shared" si="1"/>
        <v>0</v>
      </c>
      <c r="L66" s="2464">
        <f t="shared" si="1"/>
        <v>4.5999999999999996</v>
      </c>
      <c r="M66" s="2464">
        <f t="shared" si="1"/>
        <v>0</v>
      </c>
      <c r="N66" s="2464">
        <f t="shared" si="1"/>
        <v>28.291999999999998</v>
      </c>
      <c r="O66" s="2464">
        <f t="shared" si="1"/>
        <v>0</v>
      </c>
      <c r="P66" s="2464">
        <f t="shared" si="1"/>
        <v>0</v>
      </c>
      <c r="Q66" s="2464">
        <f t="shared" si="1"/>
        <v>38.722000000000001</v>
      </c>
      <c r="R66" s="2464">
        <f t="shared" si="1"/>
        <v>0</v>
      </c>
      <c r="S66" s="2464">
        <f t="shared" si="1"/>
        <v>0</v>
      </c>
      <c r="T66" s="2464">
        <f t="shared" si="1"/>
        <v>0</v>
      </c>
      <c r="U66" s="2464">
        <f t="shared" si="1"/>
        <v>0</v>
      </c>
      <c r="V66" s="2464">
        <f t="shared" si="1"/>
        <v>0</v>
      </c>
      <c r="W66" s="2464">
        <f t="shared" si="1"/>
        <v>0</v>
      </c>
      <c r="X66" s="2464">
        <f t="shared" si="1"/>
        <v>0</v>
      </c>
      <c r="Y66" s="2464">
        <f t="shared" si="1"/>
        <v>1.7</v>
      </c>
      <c r="Z66" s="2464">
        <f t="shared" si="1"/>
        <v>28.513000000000002</v>
      </c>
      <c r="AA66" s="2464">
        <f t="shared" si="1"/>
        <v>15.579999999999998</v>
      </c>
    </row>
    <row r="67" spans="1:27" ht="30.75" customHeight="1">
      <c r="A67" s="2476"/>
      <c r="B67" s="2484" t="s">
        <v>22793</v>
      </c>
      <c r="C67" s="2474"/>
      <c r="D67" s="2497"/>
      <c r="E67" s="2474"/>
      <c r="F67" s="2474"/>
      <c r="G67" s="2474"/>
      <c r="H67" s="2474"/>
      <c r="I67" s="2474"/>
      <c r="J67" s="2474"/>
      <c r="K67" s="2474"/>
      <c r="L67" s="2474"/>
      <c r="M67" s="2474"/>
      <c r="N67" s="2474"/>
      <c r="O67" s="2474"/>
      <c r="P67" s="2474"/>
      <c r="Q67" s="2474"/>
      <c r="R67" s="2474"/>
      <c r="S67" s="2474"/>
      <c r="T67" s="2474"/>
      <c r="U67" s="2474"/>
      <c r="V67" s="2474"/>
      <c r="W67" s="2474"/>
      <c r="X67" s="2474"/>
      <c r="Y67" s="2474"/>
      <c r="Z67" s="2474"/>
      <c r="AA67" s="2475"/>
    </row>
    <row r="68" spans="1:27">
      <c r="A68" s="2469">
        <v>52</v>
      </c>
      <c r="B68" s="2449" t="s">
        <v>22794</v>
      </c>
      <c r="C68" s="2444"/>
      <c r="D68" s="2458" t="s">
        <v>22795</v>
      </c>
      <c r="E68" s="2458">
        <v>1.7330000000000001</v>
      </c>
      <c r="F68" s="2458">
        <v>0.44</v>
      </c>
      <c r="G68" s="2458"/>
      <c r="H68" s="2458"/>
      <c r="I68" s="2458"/>
      <c r="J68" s="2458"/>
      <c r="K68" s="2458"/>
      <c r="L68" s="2458">
        <v>0.44</v>
      </c>
      <c r="M68" s="2458"/>
      <c r="N68" s="2458">
        <v>1.2929999999999999</v>
      </c>
      <c r="O68" s="2458"/>
      <c r="P68" s="2458"/>
      <c r="Q68" s="2489">
        <f>E68-F68</f>
        <v>1.2930000000000001</v>
      </c>
      <c r="R68" s="2457"/>
      <c r="S68" s="2457"/>
      <c r="T68" s="2457"/>
      <c r="U68" s="2457"/>
      <c r="V68" s="2458"/>
      <c r="W68" s="2458"/>
      <c r="X68" s="2501"/>
      <c r="Y68" s="2501"/>
      <c r="Z68" s="2501">
        <v>1.7</v>
      </c>
      <c r="AA68" s="2501"/>
    </row>
    <row r="69" spans="1:27" ht="26.25">
      <c r="A69" s="2469">
        <v>53</v>
      </c>
      <c r="B69" s="2447" t="s">
        <v>22796</v>
      </c>
      <c r="C69" s="2439"/>
      <c r="D69" s="2456" t="s">
        <v>22797</v>
      </c>
      <c r="E69" s="2456">
        <v>0.93</v>
      </c>
      <c r="F69" s="2456"/>
      <c r="G69" s="2456"/>
      <c r="H69" s="2456"/>
      <c r="I69" s="2456"/>
      <c r="J69" s="2456"/>
      <c r="K69" s="2456"/>
      <c r="L69" s="2456"/>
      <c r="M69" s="2456"/>
      <c r="N69" s="2456">
        <v>0.93</v>
      </c>
      <c r="O69" s="2456"/>
      <c r="P69" s="2456"/>
      <c r="Q69" s="2489">
        <v>0.93</v>
      </c>
      <c r="R69" s="2455"/>
      <c r="S69" s="2455"/>
      <c r="T69" s="2455"/>
      <c r="U69" s="2455"/>
      <c r="V69" s="2456"/>
      <c r="W69" s="2456"/>
      <c r="X69" s="2502"/>
      <c r="Y69" s="2502">
        <v>0.9</v>
      </c>
      <c r="Z69" s="2502"/>
      <c r="AA69" s="2502"/>
    </row>
    <row r="70" spans="1:27" ht="26.25">
      <c r="A70" s="2477">
        <v>54</v>
      </c>
      <c r="B70" s="2450" t="s">
        <v>22798</v>
      </c>
      <c r="C70" s="2451"/>
      <c r="D70" s="2455" t="s">
        <v>22799</v>
      </c>
      <c r="E70" s="2455">
        <v>2.0099999999999998</v>
      </c>
      <c r="F70" s="2455"/>
      <c r="G70" s="2455"/>
      <c r="H70" s="2455"/>
      <c r="I70" s="2455"/>
      <c r="J70" s="2455"/>
      <c r="K70" s="2455"/>
      <c r="L70" s="2455"/>
      <c r="M70" s="2455"/>
      <c r="N70" s="2455">
        <v>2.0099999999999998</v>
      </c>
      <c r="O70" s="2455"/>
      <c r="P70" s="2455"/>
      <c r="Q70" s="2492">
        <v>2.0099999999999998</v>
      </c>
      <c r="R70" s="2455"/>
      <c r="S70" s="2455"/>
      <c r="T70" s="2455"/>
      <c r="U70" s="2455"/>
      <c r="V70" s="2455"/>
      <c r="W70" s="2455"/>
      <c r="X70" s="2503"/>
      <c r="Y70" s="2503"/>
      <c r="Z70" s="2503"/>
      <c r="AA70" s="2455">
        <v>2.0099999999999998</v>
      </c>
    </row>
    <row r="71" spans="1:27" ht="26.25">
      <c r="A71" s="2469">
        <v>55</v>
      </c>
      <c r="B71" s="2447" t="s">
        <v>22800</v>
      </c>
      <c r="C71" s="2439"/>
      <c r="D71" s="2456" t="s">
        <v>22801</v>
      </c>
      <c r="E71" s="2456">
        <v>1.5</v>
      </c>
      <c r="F71" s="2456"/>
      <c r="G71" s="2456"/>
      <c r="H71" s="2456"/>
      <c r="I71" s="2456"/>
      <c r="J71" s="2456"/>
      <c r="K71" s="2456"/>
      <c r="L71" s="2456"/>
      <c r="M71" s="2456"/>
      <c r="N71" s="2456">
        <v>1.5</v>
      </c>
      <c r="O71" s="2456"/>
      <c r="P71" s="2456"/>
      <c r="Q71" s="2489">
        <v>1.5</v>
      </c>
      <c r="R71" s="2455"/>
      <c r="S71" s="2455"/>
      <c r="T71" s="2455"/>
      <c r="U71" s="2455"/>
      <c r="V71" s="2456"/>
      <c r="W71" s="2456"/>
      <c r="X71" s="2502"/>
      <c r="Y71" s="2502"/>
      <c r="Z71" s="2502"/>
      <c r="AA71" s="2456">
        <v>1.5</v>
      </c>
    </row>
    <row r="72" spans="1:27">
      <c r="A72" s="2469">
        <v>56</v>
      </c>
      <c r="B72" s="2447" t="s">
        <v>22802</v>
      </c>
      <c r="C72" s="2439"/>
      <c r="D72" s="2456" t="s">
        <v>22803</v>
      </c>
      <c r="E72" s="2456">
        <v>2.4159999999999999</v>
      </c>
      <c r="F72" s="2456"/>
      <c r="G72" s="2456"/>
      <c r="H72" s="2456"/>
      <c r="I72" s="2456"/>
      <c r="J72" s="2456"/>
      <c r="K72" s="2456"/>
      <c r="L72" s="2456"/>
      <c r="M72" s="2456"/>
      <c r="N72" s="2456">
        <v>2.4159999999999999</v>
      </c>
      <c r="O72" s="2456"/>
      <c r="P72" s="2456"/>
      <c r="Q72" s="2489">
        <v>2.4159999999999999</v>
      </c>
      <c r="R72" s="2455"/>
      <c r="S72" s="2455"/>
      <c r="T72" s="2455"/>
      <c r="U72" s="2455"/>
      <c r="V72" s="2456"/>
      <c r="W72" s="2456"/>
      <c r="X72" s="2502"/>
      <c r="Y72" s="2502">
        <v>2.4</v>
      </c>
      <c r="Z72" s="2502"/>
      <c r="AA72" s="2502"/>
    </row>
    <row r="73" spans="1:27">
      <c r="A73" s="2469">
        <v>57</v>
      </c>
      <c r="B73" s="2447" t="s">
        <v>22804</v>
      </c>
      <c r="C73" s="2439"/>
      <c r="D73" s="2456" t="s">
        <v>22805</v>
      </c>
      <c r="E73" s="2456">
        <v>4.085</v>
      </c>
      <c r="F73" s="2456"/>
      <c r="G73" s="2456"/>
      <c r="H73" s="2456"/>
      <c r="I73" s="2456"/>
      <c r="J73" s="2456"/>
      <c r="K73" s="2456"/>
      <c r="L73" s="2456"/>
      <c r="M73" s="2456"/>
      <c r="N73" s="2456">
        <v>4.085</v>
      </c>
      <c r="O73" s="2456"/>
      <c r="P73" s="2456"/>
      <c r="Q73" s="2489">
        <v>4.085</v>
      </c>
      <c r="R73" s="2455"/>
      <c r="S73" s="2455"/>
      <c r="T73" s="2455"/>
      <c r="U73" s="2455"/>
      <c r="V73" s="2456"/>
      <c r="W73" s="2456"/>
      <c r="X73" s="2502"/>
      <c r="Y73" s="2502"/>
      <c r="Z73" s="2502"/>
      <c r="AA73" s="2502">
        <v>4.0999999999999996</v>
      </c>
    </row>
    <row r="74" spans="1:27" ht="26.25">
      <c r="A74" s="2469">
        <v>58</v>
      </c>
      <c r="B74" s="2447" t="s">
        <v>22806</v>
      </c>
      <c r="C74" s="2439"/>
      <c r="D74" s="2456" t="s">
        <v>22807</v>
      </c>
      <c r="E74" s="2456">
        <v>1.98</v>
      </c>
      <c r="F74" s="2456">
        <v>1.98</v>
      </c>
      <c r="G74" s="2456"/>
      <c r="H74" s="2456"/>
      <c r="I74" s="2456"/>
      <c r="J74" s="2456"/>
      <c r="K74" s="2456"/>
      <c r="L74" s="2456">
        <v>1.98</v>
      </c>
      <c r="M74" s="2456"/>
      <c r="N74" s="2456"/>
      <c r="O74" s="2456"/>
      <c r="P74" s="2456"/>
      <c r="Q74" s="2489"/>
      <c r="R74" s="2455"/>
      <c r="S74" s="2455"/>
      <c r="T74" s="2455"/>
      <c r="U74" s="2455"/>
      <c r="V74" s="2456"/>
      <c r="W74" s="2456"/>
      <c r="X74" s="2502"/>
      <c r="Y74" s="2502">
        <v>2</v>
      </c>
      <c r="Z74" s="2502"/>
      <c r="AA74" s="2502"/>
    </row>
    <row r="75" spans="1:27" ht="26.25">
      <c r="A75" s="2469">
        <v>59</v>
      </c>
      <c r="B75" s="2447" t="s">
        <v>22808</v>
      </c>
      <c r="C75" s="2439"/>
      <c r="D75" s="2456" t="s">
        <v>22809</v>
      </c>
      <c r="E75" s="2456">
        <v>1.2270000000000001</v>
      </c>
      <c r="F75" s="2456"/>
      <c r="G75" s="2456"/>
      <c r="H75" s="2456"/>
      <c r="I75" s="2456"/>
      <c r="J75" s="2456"/>
      <c r="K75" s="2456"/>
      <c r="L75" s="2456"/>
      <c r="M75" s="2456"/>
      <c r="N75" s="2456">
        <v>1.2270000000000001</v>
      </c>
      <c r="O75" s="2456"/>
      <c r="P75" s="2456"/>
      <c r="Q75" s="2489">
        <v>1.2270000000000001</v>
      </c>
      <c r="R75" s="2455"/>
      <c r="S75" s="2455"/>
      <c r="T75" s="2455"/>
      <c r="U75" s="2455"/>
      <c r="V75" s="2456"/>
      <c r="W75" s="2456"/>
      <c r="X75" s="2502"/>
      <c r="Y75" s="2502"/>
      <c r="Z75" s="2502"/>
      <c r="AA75" s="2456">
        <v>1.2270000000000001</v>
      </c>
    </row>
    <row r="76" spans="1:27">
      <c r="A76" s="2469">
        <v>60</v>
      </c>
      <c r="B76" s="2447" t="s">
        <v>22810</v>
      </c>
      <c r="C76" s="2439"/>
      <c r="D76" s="2456" t="s">
        <v>22811</v>
      </c>
      <c r="E76" s="2456">
        <v>1.1559999999999999</v>
      </c>
      <c r="F76" s="2456"/>
      <c r="G76" s="2456"/>
      <c r="H76" s="2456"/>
      <c r="I76" s="2456"/>
      <c r="J76" s="2456"/>
      <c r="K76" s="2456"/>
      <c r="L76" s="2456"/>
      <c r="M76" s="2456"/>
      <c r="N76" s="2456">
        <v>1.1559999999999999</v>
      </c>
      <c r="O76" s="2456"/>
      <c r="P76" s="2456"/>
      <c r="Q76" s="2489">
        <v>1.1559999999999999</v>
      </c>
      <c r="R76" s="2455"/>
      <c r="S76" s="2455"/>
      <c r="T76" s="2455"/>
      <c r="U76" s="2455"/>
      <c r="V76" s="2456"/>
      <c r="W76" s="2456"/>
      <c r="X76" s="2502"/>
      <c r="Y76" s="2502"/>
      <c r="Z76" s="2502"/>
      <c r="AA76" s="2456">
        <v>1.1559999999999999</v>
      </c>
    </row>
    <row r="77" spans="1:27" ht="26.25">
      <c r="A77" s="2469">
        <v>61</v>
      </c>
      <c r="B77" s="2447" t="s">
        <v>22812</v>
      </c>
      <c r="C77" s="2439"/>
      <c r="D77" s="2456" t="s">
        <v>22813</v>
      </c>
      <c r="E77" s="2456">
        <v>1.0820000000000001</v>
      </c>
      <c r="F77" s="2456"/>
      <c r="G77" s="2456"/>
      <c r="H77" s="2456"/>
      <c r="I77" s="2456"/>
      <c r="J77" s="2456"/>
      <c r="K77" s="2456"/>
      <c r="L77" s="2456"/>
      <c r="M77" s="2456"/>
      <c r="N77" s="2456">
        <v>1.0820000000000001</v>
      </c>
      <c r="O77" s="2456"/>
      <c r="P77" s="2456"/>
      <c r="Q77" s="2489">
        <v>1.0820000000000001</v>
      </c>
      <c r="R77" s="2455"/>
      <c r="S77" s="2455"/>
      <c r="T77" s="2455"/>
      <c r="U77" s="2455"/>
      <c r="V77" s="2456"/>
      <c r="W77" s="2456"/>
      <c r="X77" s="2502"/>
      <c r="Y77" s="2502"/>
      <c r="Z77" s="2502"/>
      <c r="AA77" s="2456">
        <v>1.0820000000000001</v>
      </c>
    </row>
    <row r="78" spans="1:27" ht="26.25">
      <c r="A78" s="2469">
        <v>62</v>
      </c>
      <c r="B78" s="2447" t="s">
        <v>22814</v>
      </c>
      <c r="C78" s="2439"/>
      <c r="D78" s="2456" t="s">
        <v>22815</v>
      </c>
      <c r="E78" s="2456">
        <v>0.67</v>
      </c>
      <c r="F78" s="2455"/>
      <c r="G78" s="2455"/>
      <c r="H78" s="2455"/>
      <c r="I78" s="2455"/>
      <c r="J78" s="2455"/>
      <c r="K78" s="2455"/>
      <c r="L78" s="2455"/>
      <c r="M78" s="2455"/>
      <c r="N78" s="2494">
        <v>0.67</v>
      </c>
      <c r="O78" s="2494"/>
      <c r="P78" s="2494"/>
      <c r="Q78" s="2489">
        <v>0.67</v>
      </c>
      <c r="R78" s="2455"/>
      <c r="S78" s="2455"/>
      <c r="T78" s="2455"/>
      <c r="U78" s="2455"/>
      <c r="V78" s="2456"/>
      <c r="W78" s="2456"/>
      <c r="X78" s="2502"/>
      <c r="Y78" s="2502"/>
      <c r="Z78" s="2502"/>
      <c r="AA78" s="2456">
        <v>0.67</v>
      </c>
    </row>
    <row r="79" spans="1:27" ht="26.25">
      <c r="A79" s="2469">
        <v>63</v>
      </c>
      <c r="B79" s="2447" t="s">
        <v>22816</v>
      </c>
      <c r="C79" s="2439"/>
      <c r="D79" s="2456" t="s">
        <v>22817</v>
      </c>
      <c r="E79" s="2456">
        <v>2.5950000000000002</v>
      </c>
      <c r="F79" s="2455" t="s">
        <v>3725</v>
      </c>
      <c r="G79" s="2455"/>
      <c r="H79" s="2455"/>
      <c r="I79" s="2455"/>
      <c r="J79" s="2455"/>
      <c r="K79" s="2455"/>
      <c r="L79" s="2455"/>
      <c r="M79" s="2455"/>
      <c r="N79" s="2494">
        <v>2.5950000000000002</v>
      </c>
      <c r="O79" s="2494"/>
      <c r="P79" s="2494"/>
      <c r="Q79" s="2489">
        <v>2.5950000000000002</v>
      </c>
      <c r="R79" s="2455"/>
      <c r="S79" s="2455"/>
      <c r="T79" s="2455"/>
      <c r="U79" s="2455"/>
      <c r="V79" s="2456"/>
      <c r="W79" s="2456"/>
      <c r="X79" s="2502"/>
      <c r="Y79" s="2502"/>
      <c r="Z79" s="2502"/>
      <c r="AA79" s="2456">
        <v>2.5950000000000002</v>
      </c>
    </row>
    <row r="80" spans="1:27">
      <c r="A80" s="2469">
        <v>64</v>
      </c>
      <c r="B80" s="2447" t="s">
        <v>22818</v>
      </c>
      <c r="C80" s="2439"/>
      <c r="D80" s="2456" t="s">
        <v>22819</v>
      </c>
      <c r="E80" s="2456">
        <v>1.52</v>
      </c>
      <c r="F80" s="2455" t="s">
        <v>3725</v>
      </c>
      <c r="G80" s="2455"/>
      <c r="H80" s="2455"/>
      <c r="I80" s="2455"/>
      <c r="J80" s="2455"/>
      <c r="K80" s="2455"/>
      <c r="L80" s="2455"/>
      <c r="M80" s="2455"/>
      <c r="N80" s="2494">
        <v>1.52</v>
      </c>
      <c r="O80" s="2494"/>
      <c r="P80" s="2494"/>
      <c r="Q80" s="2489">
        <v>1.52</v>
      </c>
      <c r="R80" s="2455"/>
      <c r="S80" s="2455"/>
      <c r="T80" s="2455"/>
      <c r="U80" s="2455"/>
      <c r="V80" s="2456"/>
      <c r="W80" s="2456"/>
      <c r="X80" s="2502"/>
      <c r="Y80" s="2502"/>
      <c r="Z80" s="2502"/>
      <c r="AA80" s="2456">
        <v>1.52</v>
      </c>
    </row>
    <row r="81" spans="1:27" ht="26.25">
      <c r="A81" s="2469">
        <v>65</v>
      </c>
      <c r="B81" s="2447" t="s">
        <v>22820</v>
      </c>
      <c r="C81" s="2439"/>
      <c r="D81" s="2456" t="s">
        <v>22821</v>
      </c>
      <c r="E81" s="2456">
        <v>0.76400000000000001</v>
      </c>
      <c r="F81" s="2456"/>
      <c r="G81" s="2456"/>
      <c r="H81" s="2456"/>
      <c r="I81" s="2456"/>
      <c r="J81" s="2456"/>
      <c r="K81" s="2456"/>
      <c r="L81" s="2456"/>
      <c r="M81" s="2456"/>
      <c r="N81" s="2456">
        <v>0.76400000000000001</v>
      </c>
      <c r="O81" s="2456"/>
      <c r="P81" s="2456"/>
      <c r="Q81" s="2489">
        <v>0.76400000000000001</v>
      </c>
      <c r="R81" s="2455"/>
      <c r="S81" s="2455"/>
      <c r="T81" s="2455"/>
      <c r="U81" s="2455"/>
      <c r="V81" s="2456"/>
      <c r="W81" s="2456"/>
      <c r="X81" s="2502"/>
      <c r="Y81" s="2502"/>
      <c r="Z81" s="2502"/>
      <c r="AA81" s="2456">
        <v>0.76400000000000001</v>
      </c>
    </row>
    <row r="82" spans="1:27" ht="26.25">
      <c r="A82" s="2469">
        <v>66</v>
      </c>
      <c r="B82" s="2447" t="s">
        <v>22822</v>
      </c>
      <c r="C82" s="2439"/>
      <c r="D82" s="2456" t="s">
        <v>22823</v>
      </c>
      <c r="E82" s="2456">
        <v>2.21</v>
      </c>
      <c r="F82" s="2456"/>
      <c r="G82" s="2456"/>
      <c r="H82" s="2456"/>
      <c r="I82" s="2456"/>
      <c r="J82" s="2456"/>
      <c r="K82" s="2456"/>
      <c r="L82" s="2456"/>
      <c r="M82" s="2456"/>
      <c r="N82" s="2456">
        <v>2.21</v>
      </c>
      <c r="O82" s="2456"/>
      <c r="P82" s="2456"/>
      <c r="Q82" s="2489">
        <v>2.21</v>
      </c>
      <c r="R82" s="2455"/>
      <c r="S82" s="2455"/>
      <c r="T82" s="2455"/>
      <c r="U82" s="2455"/>
      <c r="V82" s="2456"/>
      <c r="W82" s="2456"/>
      <c r="X82" s="2502"/>
      <c r="Y82" s="2502"/>
      <c r="Z82" s="2502"/>
      <c r="AA82" s="2502">
        <v>2.2000000000000002</v>
      </c>
    </row>
    <row r="83" spans="1:27" ht="26.25">
      <c r="A83" s="2469">
        <v>67</v>
      </c>
      <c r="B83" s="2447" t="s">
        <v>22824</v>
      </c>
      <c r="C83" s="2439"/>
      <c r="D83" s="2456" t="s">
        <v>22825</v>
      </c>
      <c r="E83" s="2456">
        <v>1.56</v>
      </c>
      <c r="F83" s="2456"/>
      <c r="G83" s="2456"/>
      <c r="H83" s="2456"/>
      <c r="I83" s="2456"/>
      <c r="J83" s="2456"/>
      <c r="K83" s="2456"/>
      <c r="L83" s="2456"/>
      <c r="M83" s="2456"/>
      <c r="N83" s="2456">
        <v>1.56</v>
      </c>
      <c r="O83" s="2456"/>
      <c r="P83" s="2456"/>
      <c r="Q83" s="2489">
        <v>1.56</v>
      </c>
      <c r="R83" s="2455"/>
      <c r="S83" s="2455"/>
      <c r="T83" s="2455"/>
      <c r="U83" s="2455"/>
      <c r="V83" s="2456"/>
      <c r="W83" s="2456"/>
      <c r="X83" s="2502"/>
      <c r="Y83" s="2502"/>
      <c r="Z83" s="2502">
        <v>1.6</v>
      </c>
      <c r="AA83" s="2502"/>
    </row>
    <row r="84" spans="1:27">
      <c r="A84" s="2469">
        <v>68</v>
      </c>
      <c r="B84" s="2447" t="s">
        <v>22826</v>
      </c>
      <c r="C84" s="2439"/>
      <c r="D84" s="2456" t="s">
        <v>22827</v>
      </c>
      <c r="E84" s="2456">
        <v>0.81</v>
      </c>
      <c r="F84" s="2455" t="s">
        <v>3725</v>
      </c>
      <c r="G84" s="2455"/>
      <c r="H84" s="2455"/>
      <c r="I84" s="2455"/>
      <c r="J84" s="2455"/>
      <c r="K84" s="2455"/>
      <c r="L84" s="2455"/>
      <c r="M84" s="2455"/>
      <c r="N84" s="2494">
        <v>0.81</v>
      </c>
      <c r="O84" s="2494"/>
      <c r="P84" s="2494"/>
      <c r="Q84" s="2489">
        <v>0.81</v>
      </c>
      <c r="R84" s="2455"/>
      <c r="S84" s="2455"/>
      <c r="T84" s="2455"/>
      <c r="U84" s="2455"/>
      <c r="V84" s="2456"/>
      <c r="W84" s="2456"/>
      <c r="X84" s="2502"/>
      <c r="Y84" s="2502">
        <v>0.8</v>
      </c>
      <c r="Z84" s="2502"/>
      <c r="AA84" s="2502"/>
    </row>
    <row r="85" spans="1:27">
      <c r="A85" s="2469">
        <v>69</v>
      </c>
      <c r="B85" s="2447" t="s">
        <v>22828</v>
      </c>
      <c r="C85" s="2439"/>
      <c r="D85" s="2456" t="s">
        <v>22829</v>
      </c>
      <c r="E85" s="2456">
        <v>1.81</v>
      </c>
      <c r="F85" s="2456"/>
      <c r="G85" s="2456"/>
      <c r="H85" s="2456"/>
      <c r="I85" s="2456"/>
      <c r="J85" s="2456"/>
      <c r="K85" s="2456"/>
      <c r="L85" s="2456"/>
      <c r="M85" s="2456"/>
      <c r="N85" s="2456">
        <v>1.81</v>
      </c>
      <c r="O85" s="2456"/>
      <c r="P85" s="2456"/>
      <c r="Q85" s="2489">
        <v>1.81</v>
      </c>
      <c r="R85" s="2455"/>
      <c r="S85" s="2455"/>
      <c r="T85" s="2455"/>
      <c r="U85" s="2455"/>
      <c r="V85" s="2456"/>
      <c r="W85" s="2456"/>
      <c r="X85" s="2502"/>
      <c r="Y85" s="2502"/>
      <c r="Z85" s="2502"/>
      <c r="AA85" s="2456">
        <v>1.81</v>
      </c>
    </row>
    <row r="86" spans="1:27" ht="26.25">
      <c r="A86" s="2469">
        <v>70</v>
      </c>
      <c r="B86" s="2447" t="s">
        <v>22830</v>
      </c>
      <c r="C86" s="2439"/>
      <c r="D86" s="2456" t="s">
        <v>22831</v>
      </c>
      <c r="E86" s="2456">
        <v>2.4039999999999999</v>
      </c>
      <c r="F86" s="2456"/>
      <c r="G86" s="2456"/>
      <c r="H86" s="2456"/>
      <c r="I86" s="2456"/>
      <c r="J86" s="2456"/>
      <c r="K86" s="2456"/>
      <c r="L86" s="2456"/>
      <c r="M86" s="2456"/>
      <c r="N86" s="2456">
        <v>2.4039999999999999</v>
      </c>
      <c r="O86" s="2456"/>
      <c r="P86" s="2456"/>
      <c r="Q86" s="2489">
        <v>2.4039999999999999</v>
      </c>
      <c r="R86" s="2455"/>
      <c r="S86" s="2455"/>
      <c r="T86" s="2455"/>
      <c r="U86" s="2455"/>
      <c r="V86" s="2456"/>
      <c r="W86" s="2456"/>
      <c r="X86" s="2502"/>
      <c r="Y86" s="2502"/>
      <c r="Z86" s="2502"/>
      <c r="AA86" s="2456">
        <v>2.4039999999999999</v>
      </c>
    </row>
    <row r="87" spans="1:27" ht="26.25">
      <c r="A87" s="2469">
        <v>71</v>
      </c>
      <c r="B87" s="2447" t="s">
        <v>22832</v>
      </c>
      <c r="C87" s="2439"/>
      <c r="D87" s="2456" t="s">
        <v>22833</v>
      </c>
      <c r="E87" s="2456">
        <v>0.84</v>
      </c>
      <c r="F87" s="2456"/>
      <c r="G87" s="2456"/>
      <c r="H87" s="2456"/>
      <c r="I87" s="2456"/>
      <c r="J87" s="2456"/>
      <c r="K87" s="2456"/>
      <c r="L87" s="2456"/>
      <c r="M87" s="2456"/>
      <c r="N87" s="2456">
        <v>0.84</v>
      </c>
      <c r="O87" s="2456"/>
      <c r="P87" s="2456"/>
      <c r="Q87" s="2489">
        <v>0.84</v>
      </c>
      <c r="R87" s="2455"/>
      <c r="S87" s="2455"/>
      <c r="T87" s="2455"/>
      <c r="U87" s="2455"/>
      <c r="V87" s="2456"/>
      <c r="W87" s="2456"/>
      <c r="X87" s="2502"/>
      <c r="Y87" s="2502"/>
      <c r="Z87" s="2502"/>
      <c r="AA87" s="2456">
        <v>0.84</v>
      </c>
    </row>
    <row r="88" spans="1:27">
      <c r="A88" s="2469">
        <v>72</v>
      </c>
      <c r="B88" s="2447" t="s">
        <v>22834</v>
      </c>
      <c r="C88" s="2439"/>
      <c r="D88" s="2456" t="s">
        <v>22835</v>
      </c>
      <c r="E88" s="2456">
        <v>1.5429999999999999</v>
      </c>
      <c r="F88" s="2456">
        <v>1</v>
      </c>
      <c r="G88" s="2456">
        <v>1</v>
      </c>
      <c r="H88" s="2456"/>
      <c r="I88" s="2456"/>
      <c r="J88" s="2456"/>
      <c r="K88" s="2456"/>
      <c r="L88" s="2456"/>
      <c r="M88" s="2456"/>
      <c r="N88" s="2456">
        <v>0.54300000000000004</v>
      </c>
      <c r="O88" s="2456"/>
      <c r="P88" s="2456"/>
      <c r="Q88" s="2489">
        <v>1.5429999999999999</v>
      </c>
      <c r="R88" s="2455"/>
      <c r="S88" s="2455"/>
      <c r="T88" s="2455"/>
      <c r="U88" s="2455"/>
      <c r="V88" s="2456"/>
      <c r="W88" s="2456"/>
      <c r="X88" s="2502"/>
      <c r="Y88" s="2502"/>
      <c r="Z88" s="2502">
        <v>1.5</v>
      </c>
      <c r="AA88" s="2502"/>
    </row>
    <row r="89" spans="1:27">
      <c r="A89" s="2469">
        <v>74</v>
      </c>
      <c r="B89" s="2447" t="s">
        <v>22836</v>
      </c>
      <c r="C89" s="2439"/>
      <c r="D89" s="2456" t="s">
        <v>22837</v>
      </c>
      <c r="E89" s="2456">
        <v>0.6</v>
      </c>
      <c r="F89" s="2456"/>
      <c r="G89" s="2456"/>
      <c r="H89" s="2456"/>
      <c r="I89" s="2456"/>
      <c r="J89" s="2456"/>
      <c r="K89" s="2456"/>
      <c r="L89" s="2456"/>
      <c r="M89" s="2456"/>
      <c r="N89" s="2456">
        <v>0.6</v>
      </c>
      <c r="O89" s="2456"/>
      <c r="P89" s="2456"/>
      <c r="Q89" s="2489">
        <v>0.6</v>
      </c>
      <c r="R89" s="2455"/>
      <c r="S89" s="2455"/>
      <c r="T89" s="2455"/>
      <c r="U89" s="2455"/>
      <c r="V89" s="2456"/>
      <c r="W89" s="2456"/>
      <c r="X89" s="2502"/>
      <c r="Y89" s="2502"/>
      <c r="Z89" s="2502"/>
      <c r="AA89" s="2502">
        <v>0.6</v>
      </c>
    </row>
    <row r="90" spans="1:27">
      <c r="A90" s="2469">
        <v>75</v>
      </c>
      <c r="B90" s="2447" t="s">
        <v>22838</v>
      </c>
      <c r="C90" s="2439"/>
      <c r="D90" s="2456" t="s">
        <v>22839</v>
      </c>
      <c r="E90" s="2456">
        <v>1.1599999999999999</v>
      </c>
      <c r="F90" s="2456"/>
      <c r="G90" s="2456"/>
      <c r="H90" s="2456"/>
      <c r="I90" s="2456"/>
      <c r="J90" s="2456"/>
      <c r="K90" s="2456"/>
      <c r="L90" s="2456"/>
      <c r="M90" s="2456"/>
      <c r="N90" s="2456">
        <v>1.1599999999999999</v>
      </c>
      <c r="O90" s="2456"/>
      <c r="P90" s="2456"/>
      <c r="Q90" s="2489">
        <v>1.1599999999999999</v>
      </c>
      <c r="R90" s="2455"/>
      <c r="S90" s="2455"/>
      <c r="T90" s="2455"/>
      <c r="U90" s="2455"/>
      <c r="V90" s="2456"/>
      <c r="W90" s="2456"/>
      <c r="X90" s="2502"/>
      <c r="Y90" s="2502"/>
      <c r="Z90" s="2502">
        <v>1.2</v>
      </c>
      <c r="AA90" s="2502"/>
    </row>
    <row r="91" spans="1:27" ht="26.25">
      <c r="A91" s="2469">
        <v>76</v>
      </c>
      <c r="B91" s="2447" t="s">
        <v>22840</v>
      </c>
      <c r="C91" s="2439"/>
      <c r="D91" s="2456" t="s">
        <v>22841</v>
      </c>
      <c r="E91" s="2456">
        <v>0.42</v>
      </c>
      <c r="F91" s="2455"/>
      <c r="G91" s="2455"/>
      <c r="H91" s="2455"/>
      <c r="I91" s="2455"/>
      <c r="J91" s="2455"/>
      <c r="K91" s="2455"/>
      <c r="L91" s="2455"/>
      <c r="M91" s="2455"/>
      <c r="N91" s="2494">
        <v>0.42</v>
      </c>
      <c r="O91" s="2494"/>
      <c r="P91" s="2494"/>
      <c r="Q91" s="2489">
        <v>0.42</v>
      </c>
      <c r="R91" s="2455"/>
      <c r="S91" s="2455"/>
      <c r="T91" s="2455"/>
      <c r="U91" s="2455"/>
      <c r="V91" s="2456"/>
      <c r="W91" s="2456"/>
      <c r="X91" s="2502"/>
      <c r="Y91" s="2502">
        <v>0.4</v>
      </c>
      <c r="Z91" s="2502"/>
      <c r="AA91" s="2502"/>
    </row>
    <row r="92" spans="1:27">
      <c r="A92" s="2469">
        <v>77</v>
      </c>
      <c r="B92" s="2447" t="s">
        <v>22842</v>
      </c>
      <c r="C92" s="2439"/>
      <c r="D92" s="2456" t="s">
        <v>22843</v>
      </c>
      <c r="E92" s="2456">
        <v>2.0499999999999998</v>
      </c>
      <c r="F92" s="2455"/>
      <c r="G92" s="2455"/>
      <c r="H92" s="2455"/>
      <c r="I92" s="2455"/>
      <c r="J92" s="2455"/>
      <c r="K92" s="2455"/>
      <c r="L92" s="2455"/>
      <c r="M92" s="2455"/>
      <c r="N92" s="2494">
        <v>2.0499999999999998</v>
      </c>
      <c r="O92" s="2494"/>
      <c r="P92" s="2494"/>
      <c r="Q92" s="2489">
        <v>2.0499999999999998</v>
      </c>
      <c r="R92" s="2455"/>
      <c r="S92" s="2455"/>
      <c r="T92" s="2455"/>
      <c r="U92" s="2455"/>
      <c r="V92" s="2456"/>
      <c r="W92" s="2456"/>
      <c r="X92" s="2502"/>
      <c r="Y92" s="2502">
        <v>2.1</v>
      </c>
      <c r="Z92" s="2502"/>
      <c r="AA92" s="2502"/>
    </row>
    <row r="93" spans="1:27" ht="26.25">
      <c r="A93" s="2469">
        <v>78</v>
      </c>
      <c r="B93" s="2447" t="s">
        <v>22844</v>
      </c>
      <c r="C93" s="2439"/>
      <c r="D93" s="2456" t="s">
        <v>22845</v>
      </c>
      <c r="E93" s="2456">
        <v>1.1779999999999999</v>
      </c>
      <c r="F93" s="2456"/>
      <c r="G93" s="2456"/>
      <c r="H93" s="2456"/>
      <c r="I93" s="2456"/>
      <c r="J93" s="2456"/>
      <c r="K93" s="2456"/>
      <c r="L93" s="2456"/>
      <c r="M93" s="2456"/>
      <c r="N93" s="2456">
        <v>1.1779999999999999</v>
      </c>
      <c r="O93" s="2456"/>
      <c r="P93" s="2456"/>
      <c r="Q93" s="2489">
        <v>1.1779999999999999</v>
      </c>
      <c r="R93" s="2455"/>
      <c r="S93" s="2455"/>
      <c r="T93" s="2455"/>
      <c r="U93" s="2455"/>
      <c r="V93" s="2456"/>
      <c r="W93" s="2456"/>
      <c r="X93" s="2502"/>
      <c r="Y93" s="2502"/>
      <c r="Z93" s="2502"/>
      <c r="AA93" s="2502">
        <v>1.2</v>
      </c>
    </row>
    <row r="94" spans="1:27" ht="26.25">
      <c r="A94" s="2469">
        <v>79</v>
      </c>
      <c r="B94" s="2447" t="s">
        <v>22846</v>
      </c>
      <c r="C94" s="2439"/>
      <c r="D94" s="2456" t="s">
        <v>22847</v>
      </c>
      <c r="E94" s="2456">
        <v>2.27</v>
      </c>
      <c r="F94" s="2456"/>
      <c r="G94" s="2456"/>
      <c r="H94" s="2456"/>
      <c r="I94" s="2456"/>
      <c r="J94" s="2456"/>
      <c r="K94" s="2456"/>
      <c r="L94" s="2456"/>
      <c r="M94" s="2456"/>
      <c r="N94" s="2456">
        <v>2.27</v>
      </c>
      <c r="O94" s="2456"/>
      <c r="P94" s="2456"/>
      <c r="Q94" s="2489">
        <v>2.27</v>
      </c>
      <c r="R94" s="2455"/>
      <c r="S94" s="2455"/>
      <c r="T94" s="2455"/>
      <c r="U94" s="2455"/>
      <c r="V94" s="2456"/>
      <c r="W94" s="2456"/>
      <c r="X94" s="2502"/>
      <c r="Y94" s="2502"/>
      <c r="Z94" s="2502">
        <v>2.2999999999999998</v>
      </c>
      <c r="AA94" s="2502"/>
    </row>
    <row r="95" spans="1:27">
      <c r="A95" s="2469">
        <v>80</v>
      </c>
      <c r="B95" s="2447" t="s">
        <v>22848</v>
      </c>
      <c r="C95" s="2439"/>
      <c r="D95" s="2456" t="s">
        <v>22849</v>
      </c>
      <c r="E95" s="2456">
        <v>0.54</v>
      </c>
      <c r="F95" s="2456"/>
      <c r="G95" s="2456"/>
      <c r="H95" s="2456"/>
      <c r="I95" s="2456"/>
      <c r="J95" s="2456"/>
      <c r="K95" s="2456"/>
      <c r="L95" s="2456"/>
      <c r="M95" s="2456"/>
      <c r="N95" s="2456">
        <v>0.54</v>
      </c>
      <c r="O95" s="2456"/>
      <c r="P95" s="2456"/>
      <c r="Q95" s="2489">
        <v>0.54</v>
      </c>
      <c r="R95" s="2455"/>
      <c r="S95" s="2455"/>
      <c r="T95" s="2455"/>
      <c r="U95" s="2455"/>
      <c r="V95" s="2456"/>
      <c r="W95" s="2456"/>
      <c r="X95" s="2502"/>
      <c r="Y95" s="2456">
        <v>0.54</v>
      </c>
      <c r="Z95" s="2502"/>
      <c r="AA95" s="2502"/>
    </row>
    <row r="96" spans="1:27" ht="26.25">
      <c r="A96" s="2469">
        <v>81</v>
      </c>
      <c r="B96" s="2447" t="s">
        <v>22850</v>
      </c>
      <c r="C96" s="2439"/>
      <c r="D96" s="2456" t="s">
        <v>22851</v>
      </c>
      <c r="E96" s="2456">
        <v>1.083</v>
      </c>
      <c r="F96" s="2455"/>
      <c r="G96" s="2455"/>
      <c r="H96" s="2455"/>
      <c r="I96" s="2455"/>
      <c r="J96" s="2455"/>
      <c r="K96" s="2455"/>
      <c r="L96" s="2455"/>
      <c r="M96" s="2455"/>
      <c r="N96" s="2494">
        <v>1.083</v>
      </c>
      <c r="O96" s="2494"/>
      <c r="P96" s="2494"/>
      <c r="Q96" s="2489">
        <v>1.083</v>
      </c>
      <c r="R96" s="2455"/>
      <c r="S96" s="2455"/>
      <c r="T96" s="2455"/>
      <c r="U96" s="2455"/>
      <c r="V96" s="2456"/>
      <c r="W96" s="2456"/>
      <c r="X96" s="2502"/>
      <c r="Y96" s="2456">
        <v>1.083</v>
      </c>
      <c r="Z96" s="2502"/>
      <c r="AA96" s="2502"/>
    </row>
    <row r="97" spans="1:27" ht="26.25">
      <c r="A97" s="2469">
        <v>82</v>
      </c>
      <c r="B97" s="2447" t="s">
        <v>22852</v>
      </c>
      <c r="C97" s="2439"/>
      <c r="D97" s="2456" t="s">
        <v>22853</v>
      </c>
      <c r="E97" s="2456">
        <v>1.147</v>
      </c>
      <c r="F97" s="2456"/>
      <c r="G97" s="2456"/>
      <c r="H97" s="2456"/>
      <c r="I97" s="2456"/>
      <c r="J97" s="2456"/>
      <c r="K97" s="2456"/>
      <c r="L97" s="2456"/>
      <c r="M97" s="2456"/>
      <c r="N97" s="2456">
        <v>1.147</v>
      </c>
      <c r="O97" s="2456"/>
      <c r="P97" s="2456"/>
      <c r="Q97" s="2489">
        <v>1.147</v>
      </c>
      <c r="R97" s="2455"/>
      <c r="S97" s="2455"/>
      <c r="T97" s="2455"/>
      <c r="U97" s="2455"/>
      <c r="V97" s="2456"/>
      <c r="W97" s="2456"/>
      <c r="X97" s="2502"/>
      <c r="Y97" s="2456">
        <v>1.147</v>
      </c>
      <c r="Z97" s="2502"/>
      <c r="AA97" s="2502"/>
    </row>
    <row r="98" spans="1:27" ht="26.25">
      <c r="A98" s="2469">
        <v>83</v>
      </c>
      <c r="B98" s="2447" t="s">
        <v>22854</v>
      </c>
      <c r="C98" s="2439"/>
      <c r="D98" s="2456" t="s">
        <v>22855</v>
      </c>
      <c r="E98" s="2456">
        <v>1.0209999999999999</v>
      </c>
      <c r="F98" s="2455" t="s">
        <v>3725</v>
      </c>
      <c r="G98" s="2455"/>
      <c r="H98" s="2455"/>
      <c r="I98" s="2455"/>
      <c r="J98" s="2455"/>
      <c r="K98" s="2455"/>
      <c r="L98" s="2455"/>
      <c r="M98" s="2455"/>
      <c r="N98" s="2494">
        <v>1.0209999999999999</v>
      </c>
      <c r="O98" s="2494"/>
      <c r="P98" s="2494"/>
      <c r="Q98" s="2489">
        <v>1.0209999999999999</v>
      </c>
      <c r="R98" s="2455"/>
      <c r="S98" s="2455"/>
      <c r="T98" s="2455"/>
      <c r="U98" s="2455"/>
      <c r="V98" s="2456"/>
      <c r="W98" s="2456"/>
      <c r="X98" s="2502"/>
      <c r="Y98" s="2456">
        <v>1.0209999999999999</v>
      </c>
      <c r="Z98" s="2502"/>
      <c r="AA98" s="2502"/>
    </row>
    <row r="99" spans="1:27">
      <c r="A99" s="2469">
        <v>84</v>
      </c>
      <c r="B99" s="2447" t="s">
        <v>22856</v>
      </c>
      <c r="C99" s="2439"/>
      <c r="D99" s="2456" t="s">
        <v>22857</v>
      </c>
      <c r="E99" s="2456">
        <v>0.433</v>
      </c>
      <c r="F99" s="2455" t="s">
        <v>3725</v>
      </c>
      <c r="G99" s="2455"/>
      <c r="H99" s="2455"/>
      <c r="I99" s="2455"/>
      <c r="J99" s="2455"/>
      <c r="K99" s="2455"/>
      <c r="L99" s="2455"/>
      <c r="M99" s="2455"/>
      <c r="N99" s="2494">
        <v>0.433</v>
      </c>
      <c r="O99" s="2494"/>
      <c r="P99" s="2494"/>
      <c r="Q99" s="2489">
        <v>0.433</v>
      </c>
      <c r="R99" s="2455"/>
      <c r="S99" s="2455"/>
      <c r="T99" s="2455"/>
      <c r="U99" s="2455"/>
      <c r="V99" s="2456"/>
      <c r="W99" s="2456"/>
      <c r="X99" s="2502"/>
      <c r="Y99" s="2456">
        <v>0.433</v>
      </c>
      <c r="Z99" s="2502"/>
      <c r="AA99" s="2502"/>
    </row>
    <row r="100" spans="1:27">
      <c r="A100" s="2469">
        <v>85</v>
      </c>
      <c r="B100" s="2447" t="s">
        <v>22858</v>
      </c>
      <c r="C100" s="2439"/>
      <c r="D100" s="2456" t="s">
        <v>22859</v>
      </c>
      <c r="E100" s="2456">
        <v>0.28000000000000003</v>
      </c>
      <c r="F100" s="2456"/>
      <c r="G100" s="2456"/>
      <c r="H100" s="2456"/>
      <c r="I100" s="2456"/>
      <c r="J100" s="2456"/>
      <c r="K100" s="2456"/>
      <c r="L100" s="2456"/>
      <c r="M100" s="2456"/>
      <c r="N100" s="2494">
        <v>0.28000000000000003</v>
      </c>
      <c r="O100" s="2494"/>
      <c r="P100" s="2494"/>
      <c r="Q100" s="2489">
        <v>0.28000000000000003</v>
      </c>
      <c r="R100" s="2455"/>
      <c r="S100" s="2455"/>
      <c r="T100" s="2455"/>
      <c r="U100" s="2455"/>
      <c r="V100" s="2456"/>
      <c r="W100" s="2456"/>
      <c r="X100" s="2502"/>
      <c r="Y100" s="2502"/>
      <c r="Z100" s="2502"/>
      <c r="AA100" s="2456">
        <v>0.28000000000000003</v>
      </c>
    </row>
    <row r="101" spans="1:27" ht="26.25">
      <c r="A101" s="2469">
        <v>86</v>
      </c>
      <c r="B101" s="2447" t="s">
        <v>22860</v>
      </c>
      <c r="C101" s="2439"/>
      <c r="D101" s="2456" t="s">
        <v>22861</v>
      </c>
      <c r="E101" s="2456">
        <v>1.32</v>
      </c>
      <c r="F101" s="2456"/>
      <c r="G101" s="2456"/>
      <c r="H101" s="2456"/>
      <c r="I101" s="2456"/>
      <c r="J101" s="2456"/>
      <c r="K101" s="2456"/>
      <c r="L101" s="2456"/>
      <c r="M101" s="2456"/>
      <c r="N101" s="2456">
        <v>1.32</v>
      </c>
      <c r="O101" s="2456"/>
      <c r="P101" s="2456"/>
      <c r="Q101" s="2489">
        <v>1.32</v>
      </c>
      <c r="R101" s="2455"/>
      <c r="S101" s="2455"/>
      <c r="T101" s="2455"/>
      <c r="U101" s="2455"/>
      <c r="V101" s="2456"/>
      <c r="W101" s="2456"/>
      <c r="X101" s="2502"/>
      <c r="Y101" s="2502"/>
      <c r="Z101" s="2502"/>
      <c r="AA101" s="2456">
        <v>1.32</v>
      </c>
    </row>
    <row r="102" spans="1:27">
      <c r="A102" s="2469">
        <v>87</v>
      </c>
      <c r="B102" s="2447" t="s">
        <v>22862</v>
      </c>
      <c r="C102" s="2439"/>
      <c r="D102" s="2456" t="s">
        <v>22863</v>
      </c>
      <c r="E102" s="2456">
        <v>0.6</v>
      </c>
      <c r="F102" s="2456"/>
      <c r="G102" s="2456"/>
      <c r="H102" s="2456"/>
      <c r="I102" s="2456"/>
      <c r="J102" s="2456"/>
      <c r="K102" s="2456"/>
      <c r="L102" s="2456"/>
      <c r="M102" s="2456"/>
      <c r="N102" s="2456">
        <v>0.6</v>
      </c>
      <c r="O102" s="2456"/>
      <c r="P102" s="2456"/>
      <c r="Q102" s="2489">
        <v>0.6</v>
      </c>
      <c r="R102" s="2455"/>
      <c r="S102" s="2455"/>
      <c r="T102" s="2455"/>
      <c r="U102" s="2455"/>
      <c r="V102" s="2456"/>
      <c r="W102" s="2456"/>
      <c r="X102" s="2502"/>
      <c r="Y102" s="2502"/>
      <c r="Z102" s="2502"/>
      <c r="AA102" s="2456">
        <v>0.6</v>
      </c>
    </row>
    <row r="103" spans="1:27" ht="26.25">
      <c r="A103" s="2469">
        <v>88</v>
      </c>
      <c r="B103" s="2447" t="s">
        <v>22864</v>
      </c>
      <c r="C103" s="2439"/>
      <c r="D103" s="2456" t="s">
        <v>22865</v>
      </c>
      <c r="E103" s="2456">
        <v>0.80600000000000005</v>
      </c>
      <c r="F103" s="2456"/>
      <c r="G103" s="2456"/>
      <c r="H103" s="2456"/>
      <c r="I103" s="2456"/>
      <c r="J103" s="2456"/>
      <c r="K103" s="2456"/>
      <c r="L103" s="2456"/>
      <c r="M103" s="2456"/>
      <c r="N103" s="2456">
        <v>0.80600000000000005</v>
      </c>
      <c r="O103" s="2456"/>
      <c r="P103" s="2456"/>
      <c r="Q103" s="2489">
        <v>0.80600000000000005</v>
      </c>
      <c r="R103" s="2455"/>
      <c r="S103" s="2455"/>
      <c r="T103" s="2455"/>
      <c r="U103" s="2455"/>
      <c r="V103" s="2456"/>
      <c r="W103" s="2456"/>
      <c r="X103" s="2502"/>
      <c r="Y103" s="2502"/>
      <c r="Z103" s="2502">
        <v>0.8</v>
      </c>
      <c r="AA103" s="2502"/>
    </row>
    <row r="104" spans="1:27" ht="26.25">
      <c r="A104" s="2469">
        <v>89</v>
      </c>
      <c r="B104" s="2447" t="s">
        <v>22866</v>
      </c>
      <c r="C104" s="2439"/>
      <c r="D104" s="2456" t="s">
        <v>22867</v>
      </c>
      <c r="E104" s="2456">
        <v>0.43</v>
      </c>
      <c r="F104" s="2456"/>
      <c r="G104" s="2456"/>
      <c r="H104" s="2456"/>
      <c r="I104" s="2456"/>
      <c r="J104" s="2456"/>
      <c r="K104" s="2456"/>
      <c r="L104" s="2456"/>
      <c r="M104" s="2456"/>
      <c r="N104" s="2456">
        <v>0.43</v>
      </c>
      <c r="O104" s="2456"/>
      <c r="P104" s="2456"/>
      <c r="Q104" s="2489">
        <v>0.43</v>
      </c>
      <c r="R104" s="2455"/>
      <c r="S104" s="2455"/>
      <c r="T104" s="2455"/>
      <c r="U104" s="2455"/>
      <c r="V104" s="2456"/>
      <c r="W104" s="2456"/>
      <c r="X104" s="2502"/>
      <c r="Y104" s="2502"/>
      <c r="Z104" s="2502"/>
      <c r="AA104" s="2502">
        <v>0.4</v>
      </c>
    </row>
    <row r="105" spans="1:27" ht="26.25">
      <c r="A105" s="2469">
        <v>90</v>
      </c>
      <c r="B105" s="2447" t="s">
        <v>22868</v>
      </c>
      <c r="C105" s="2439"/>
      <c r="D105" s="2456" t="s">
        <v>22869</v>
      </c>
      <c r="E105" s="2456">
        <v>0.96</v>
      </c>
      <c r="F105" s="2456"/>
      <c r="G105" s="2456"/>
      <c r="H105" s="2456"/>
      <c r="I105" s="2456"/>
      <c r="J105" s="2456"/>
      <c r="K105" s="2456"/>
      <c r="L105" s="2456"/>
      <c r="M105" s="2456"/>
      <c r="N105" s="2456">
        <v>0.96</v>
      </c>
      <c r="O105" s="2456"/>
      <c r="P105" s="2456"/>
      <c r="Q105" s="2489">
        <v>0.96</v>
      </c>
      <c r="R105" s="2455"/>
      <c r="S105" s="2455"/>
      <c r="T105" s="2455"/>
      <c r="U105" s="2455"/>
      <c r="V105" s="2456"/>
      <c r="W105" s="2456"/>
      <c r="X105" s="2502"/>
      <c r="Y105" s="2502"/>
      <c r="Z105" s="2456">
        <v>0.96</v>
      </c>
      <c r="AA105" s="2502"/>
    </row>
    <row r="106" spans="1:27" ht="26.25">
      <c r="A106" s="2469"/>
      <c r="B106" s="2447" t="s">
        <v>22870</v>
      </c>
      <c r="C106" s="2439"/>
      <c r="D106" s="2456" t="s">
        <v>22871</v>
      </c>
      <c r="E106" s="2456">
        <v>1.048</v>
      </c>
      <c r="F106" s="2456">
        <v>1.048</v>
      </c>
      <c r="G106" s="2456">
        <v>1.048</v>
      </c>
      <c r="H106" s="2456"/>
      <c r="I106" s="2456"/>
      <c r="J106" s="2456"/>
      <c r="K106" s="2456"/>
      <c r="L106" s="2456"/>
      <c r="M106" s="2456"/>
      <c r="N106" s="2456"/>
      <c r="O106" s="2456"/>
      <c r="P106" s="2456"/>
      <c r="Q106" s="2489">
        <v>1.048</v>
      </c>
      <c r="R106" s="2455"/>
      <c r="S106" s="2455"/>
      <c r="T106" s="2455"/>
      <c r="U106" s="2455"/>
      <c r="V106" s="2456"/>
      <c r="W106" s="2456"/>
      <c r="X106" s="2502"/>
      <c r="Y106" s="2502"/>
      <c r="Z106" s="2456">
        <v>1.048</v>
      </c>
      <c r="AA106" s="2502"/>
    </row>
    <row r="107" spans="1:27" ht="26.25">
      <c r="A107" s="2469"/>
      <c r="B107" s="2447" t="s">
        <v>22872</v>
      </c>
      <c r="C107" s="2439"/>
      <c r="D107" s="2456" t="s">
        <v>22873</v>
      </c>
      <c r="E107" s="2456">
        <v>1.5</v>
      </c>
      <c r="F107" s="2494">
        <v>1.5</v>
      </c>
      <c r="G107" s="2494"/>
      <c r="H107" s="2494">
        <v>0.9</v>
      </c>
      <c r="I107" s="2494"/>
      <c r="J107" s="2494"/>
      <c r="K107" s="2494"/>
      <c r="L107" s="2494">
        <v>0.6</v>
      </c>
      <c r="M107" s="2494"/>
      <c r="N107" s="2494"/>
      <c r="O107" s="2494"/>
      <c r="P107" s="2494"/>
      <c r="Q107" s="2489">
        <v>0.1</v>
      </c>
      <c r="R107" s="2455"/>
      <c r="S107" s="2455"/>
      <c r="T107" s="2455"/>
      <c r="U107" s="2455"/>
      <c r="V107" s="2456"/>
      <c r="W107" s="2456"/>
      <c r="X107" s="2502"/>
      <c r="Y107" s="2456">
        <v>1.5</v>
      </c>
      <c r="Z107" s="2502"/>
      <c r="AA107" s="2502"/>
    </row>
    <row r="108" spans="1:27" ht="26.25">
      <c r="A108" s="2469"/>
      <c r="B108" s="2447" t="s">
        <v>22874</v>
      </c>
      <c r="C108" s="2439"/>
      <c r="D108" s="2456" t="s">
        <v>22873</v>
      </c>
      <c r="E108" s="2456">
        <v>0.9</v>
      </c>
      <c r="F108" s="2494">
        <v>0.9</v>
      </c>
      <c r="G108" s="2494"/>
      <c r="H108" s="2494"/>
      <c r="I108" s="2494"/>
      <c r="J108" s="2494"/>
      <c r="K108" s="2494"/>
      <c r="L108" s="2494">
        <v>0.9</v>
      </c>
      <c r="M108" s="2494"/>
      <c r="N108" s="2494"/>
      <c r="O108" s="2494"/>
      <c r="P108" s="2494"/>
      <c r="Q108" s="2489">
        <v>0.9</v>
      </c>
      <c r="R108" s="2455"/>
      <c r="S108" s="2455"/>
      <c r="T108" s="2455"/>
      <c r="U108" s="2455"/>
      <c r="V108" s="2456"/>
      <c r="W108" s="2456"/>
      <c r="X108" s="2502"/>
      <c r="Y108" s="2456">
        <v>0.9</v>
      </c>
      <c r="Z108" s="2502"/>
      <c r="AA108" s="2502"/>
    </row>
    <row r="109" spans="1:27" ht="39">
      <c r="A109" s="2477"/>
      <c r="B109" s="2452" t="s">
        <v>22875</v>
      </c>
      <c r="C109" s="2453"/>
      <c r="D109" s="2492" t="s">
        <v>22873</v>
      </c>
      <c r="E109" s="2492">
        <v>0.18</v>
      </c>
      <c r="F109" s="2492">
        <v>0.18</v>
      </c>
      <c r="G109" s="2492"/>
      <c r="H109" s="2492"/>
      <c r="I109" s="2492"/>
      <c r="J109" s="2492"/>
      <c r="K109" s="2492"/>
      <c r="L109" s="2492">
        <v>0.18</v>
      </c>
      <c r="M109" s="2492"/>
      <c r="N109" s="2492"/>
      <c r="O109" s="2492"/>
      <c r="P109" s="2492"/>
      <c r="Q109" s="2492">
        <v>0</v>
      </c>
      <c r="R109" s="2492"/>
      <c r="S109" s="2492"/>
      <c r="T109" s="2492"/>
      <c r="U109" s="2492"/>
      <c r="V109" s="2492"/>
      <c r="W109" s="2492"/>
      <c r="X109" s="2504"/>
      <c r="Y109" s="2492">
        <v>0.18</v>
      </c>
      <c r="Z109" s="2504"/>
      <c r="AA109" s="2504"/>
    </row>
    <row r="110" spans="1:27" s="421" customFormat="1" ht="27" customHeight="1">
      <c r="A110" s="2471"/>
      <c r="B110" s="2462" t="s">
        <v>23084</v>
      </c>
      <c r="C110" s="2500"/>
      <c r="D110" s="2498"/>
      <c r="E110" s="2464">
        <f>SUM(E68:E109)</f>
        <v>54.770999999999994</v>
      </c>
      <c r="F110" s="2464">
        <f t="shared" ref="F110:AA110" si="2">SUM(F68:F109)</f>
        <v>7.048</v>
      </c>
      <c r="G110" s="2464">
        <f t="shared" si="2"/>
        <v>2.048</v>
      </c>
      <c r="H110" s="2464">
        <f t="shared" si="2"/>
        <v>0.9</v>
      </c>
      <c r="I110" s="2464">
        <f t="shared" si="2"/>
        <v>0</v>
      </c>
      <c r="J110" s="2464">
        <f t="shared" si="2"/>
        <v>0</v>
      </c>
      <c r="K110" s="2464">
        <f t="shared" si="2"/>
        <v>0</v>
      </c>
      <c r="L110" s="2464">
        <f t="shared" si="2"/>
        <v>4.0999999999999996</v>
      </c>
      <c r="M110" s="2464">
        <f t="shared" si="2"/>
        <v>0</v>
      </c>
      <c r="N110" s="2464">
        <f t="shared" si="2"/>
        <v>47.722999999999985</v>
      </c>
      <c r="O110" s="2464">
        <f t="shared" si="2"/>
        <v>0</v>
      </c>
      <c r="P110" s="2464">
        <f t="shared" si="2"/>
        <v>0</v>
      </c>
      <c r="Q110" s="2464">
        <f t="shared" si="2"/>
        <v>50.770999999999994</v>
      </c>
      <c r="R110" s="2464">
        <f t="shared" si="2"/>
        <v>0</v>
      </c>
      <c r="S110" s="2464">
        <f t="shared" si="2"/>
        <v>0</v>
      </c>
      <c r="T110" s="2464">
        <f t="shared" si="2"/>
        <v>0</v>
      </c>
      <c r="U110" s="2464">
        <f t="shared" si="2"/>
        <v>0</v>
      </c>
      <c r="V110" s="2464">
        <f t="shared" si="2"/>
        <v>0</v>
      </c>
      <c r="W110" s="2464">
        <f t="shared" si="2"/>
        <v>0</v>
      </c>
      <c r="X110" s="2464">
        <f t="shared" si="2"/>
        <v>0</v>
      </c>
      <c r="Y110" s="2464">
        <f t="shared" si="2"/>
        <v>15.404000000000002</v>
      </c>
      <c r="Z110" s="2464">
        <f t="shared" si="2"/>
        <v>11.108000000000002</v>
      </c>
      <c r="AA110" s="2464">
        <f t="shared" si="2"/>
        <v>28.278000000000002</v>
      </c>
    </row>
    <row r="111" spans="1:27" ht="21.75" customHeight="1">
      <c r="A111" s="2476"/>
      <c r="B111" s="2484" t="s">
        <v>22876</v>
      </c>
      <c r="C111" s="2474"/>
      <c r="D111" s="2497"/>
      <c r="E111" s="2474"/>
      <c r="F111" s="2474"/>
      <c r="G111" s="2474"/>
      <c r="H111" s="2474"/>
      <c r="I111" s="2474"/>
      <c r="J111" s="2474"/>
      <c r="K111" s="2474"/>
      <c r="L111" s="2474"/>
      <c r="M111" s="2474"/>
      <c r="N111" s="2474"/>
      <c r="O111" s="2474"/>
      <c r="P111" s="2474"/>
      <c r="Q111" s="2474"/>
      <c r="R111" s="2474"/>
      <c r="S111" s="2474"/>
      <c r="T111" s="2474"/>
      <c r="U111" s="2474"/>
      <c r="V111" s="2474"/>
      <c r="W111" s="2474"/>
      <c r="X111" s="2474"/>
      <c r="Y111" s="2474"/>
      <c r="Z111" s="2474"/>
      <c r="AA111" s="2475"/>
    </row>
    <row r="112" spans="1:27" ht="25.5">
      <c r="A112" s="2478"/>
      <c r="B112" s="2454" t="s">
        <v>22877</v>
      </c>
      <c r="C112" s="2443"/>
      <c r="D112" s="2490" t="s">
        <v>22878</v>
      </c>
      <c r="E112" s="2490">
        <v>1.417</v>
      </c>
      <c r="F112" s="2490"/>
      <c r="G112" s="2490"/>
      <c r="H112" s="2490"/>
      <c r="I112" s="2490"/>
      <c r="J112" s="2490"/>
      <c r="K112" s="2490"/>
      <c r="L112" s="2490"/>
      <c r="M112" s="2490"/>
      <c r="N112" s="2490">
        <v>1.417</v>
      </c>
      <c r="O112" s="2490"/>
      <c r="P112" s="2490"/>
      <c r="Q112" s="2505">
        <v>1.417</v>
      </c>
      <c r="R112" s="2506"/>
      <c r="S112" s="2506"/>
      <c r="T112" s="2506"/>
      <c r="U112" s="2506"/>
      <c r="V112" s="2507"/>
      <c r="W112" s="2507"/>
      <c r="X112" s="2507"/>
      <c r="Y112" s="2507"/>
      <c r="Z112" s="2507"/>
      <c r="AA112" s="2490">
        <v>1.417</v>
      </c>
    </row>
    <row r="113" spans="1:27" ht="25.5">
      <c r="A113" s="2469">
        <v>91</v>
      </c>
      <c r="B113" s="2440" t="s">
        <v>22879</v>
      </c>
      <c r="C113" s="1923"/>
      <c r="D113" s="2456" t="s">
        <v>22880</v>
      </c>
      <c r="E113" s="2456">
        <v>1.8</v>
      </c>
      <c r="F113" s="2456"/>
      <c r="G113" s="2456"/>
      <c r="H113" s="2456"/>
      <c r="I113" s="2456"/>
      <c r="J113" s="2456"/>
      <c r="K113" s="2456"/>
      <c r="L113" s="2456"/>
      <c r="M113" s="2456"/>
      <c r="N113" s="2456">
        <v>1.8</v>
      </c>
      <c r="O113" s="2456"/>
      <c r="P113" s="2456"/>
      <c r="Q113" s="2489">
        <v>1.8</v>
      </c>
      <c r="R113" s="2455"/>
      <c r="S113" s="2455"/>
      <c r="T113" s="2455"/>
      <c r="U113" s="2455"/>
      <c r="V113" s="2456"/>
      <c r="W113" s="2456"/>
      <c r="X113" s="2490"/>
      <c r="Y113" s="2505"/>
      <c r="Z113" s="2490"/>
      <c r="AA113" s="2456">
        <v>1.8</v>
      </c>
    </row>
    <row r="114" spans="1:27" ht="25.5">
      <c r="A114" s="2469">
        <v>93</v>
      </c>
      <c r="B114" s="2440" t="s">
        <v>22881</v>
      </c>
      <c r="C114" s="1923"/>
      <c r="D114" s="2456" t="s">
        <v>22882</v>
      </c>
      <c r="E114" s="2456">
        <v>0.71099999999999997</v>
      </c>
      <c r="F114" s="2456"/>
      <c r="G114" s="2456"/>
      <c r="H114" s="2456"/>
      <c r="I114" s="2456"/>
      <c r="J114" s="2456"/>
      <c r="K114" s="2456"/>
      <c r="L114" s="2456"/>
      <c r="M114" s="2456"/>
      <c r="N114" s="2456">
        <v>0.71099999999999997</v>
      </c>
      <c r="O114" s="2456"/>
      <c r="P114" s="2456"/>
      <c r="Q114" s="2489">
        <v>0.71099999999999997</v>
      </c>
      <c r="R114" s="2455"/>
      <c r="S114" s="2455"/>
      <c r="T114" s="2455"/>
      <c r="U114" s="2455"/>
      <c r="V114" s="2456"/>
      <c r="W114" s="2456"/>
      <c r="X114" s="2490"/>
      <c r="Y114" s="2505"/>
      <c r="Z114" s="2490"/>
      <c r="AA114" s="2456">
        <v>0.71099999999999997</v>
      </c>
    </row>
    <row r="115" spans="1:27" ht="25.5">
      <c r="A115" s="2469">
        <v>94</v>
      </c>
      <c r="B115" s="2440" t="s">
        <v>22883</v>
      </c>
      <c r="C115" s="1923"/>
      <c r="D115" s="2456" t="s">
        <v>22884</v>
      </c>
      <c r="E115" s="2456">
        <v>0.82799999999999996</v>
      </c>
      <c r="F115" s="2456"/>
      <c r="G115" s="2456"/>
      <c r="H115" s="2456"/>
      <c r="I115" s="2456"/>
      <c r="J115" s="2456"/>
      <c r="K115" s="2456"/>
      <c r="L115" s="2456"/>
      <c r="M115" s="2456"/>
      <c r="N115" s="2456">
        <v>0.82799999999999996</v>
      </c>
      <c r="O115" s="2456"/>
      <c r="P115" s="2456"/>
      <c r="Q115" s="2489">
        <v>0.82799999999999996</v>
      </c>
      <c r="R115" s="2455"/>
      <c r="S115" s="2455"/>
      <c r="T115" s="2455"/>
      <c r="U115" s="2455"/>
      <c r="V115" s="2456"/>
      <c r="W115" s="2456"/>
      <c r="X115" s="2490"/>
      <c r="Y115" s="2505"/>
      <c r="Z115" s="2490"/>
      <c r="AA115" s="2456">
        <v>0.82799999999999996</v>
      </c>
    </row>
    <row r="116" spans="1:27" ht="38.25">
      <c r="A116" s="2469">
        <v>95</v>
      </c>
      <c r="B116" s="2440" t="s">
        <v>22885</v>
      </c>
      <c r="C116" s="1923"/>
      <c r="D116" s="2456" t="s">
        <v>22886</v>
      </c>
      <c r="E116" s="2456">
        <v>3.9889999999999999</v>
      </c>
      <c r="F116" s="2456"/>
      <c r="G116" s="2456"/>
      <c r="H116" s="2456"/>
      <c r="I116" s="2456"/>
      <c r="J116" s="2456"/>
      <c r="K116" s="2456"/>
      <c r="L116" s="2456"/>
      <c r="M116" s="2456"/>
      <c r="N116" s="2456">
        <v>3.9889999999999999</v>
      </c>
      <c r="O116" s="2456"/>
      <c r="P116" s="2456"/>
      <c r="Q116" s="2489">
        <v>3.9889999999999999</v>
      </c>
      <c r="R116" s="2455"/>
      <c r="S116" s="2455"/>
      <c r="T116" s="2455"/>
      <c r="U116" s="2455"/>
      <c r="V116" s="2456"/>
      <c r="W116" s="2456"/>
      <c r="X116" s="2490"/>
      <c r="Y116" s="2505"/>
      <c r="Z116" s="2490"/>
      <c r="AA116" s="2456">
        <v>3.9889999999999999</v>
      </c>
    </row>
    <row r="117" spans="1:27" ht="38.25">
      <c r="A117" s="2469">
        <v>96</v>
      </c>
      <c r="B117" s="2440" t="s">
        <v>22887</v>
      </c>
      <c r="C117" s="1923"/>
      <c r="D117" s="2456" t="s">
        <v>22888</v>
      </c>
      <c r="E117" s="2456">
        <v>3.7</v>
      </c>
      <c r="F117" s="2456"/>
      <c r="G117" s="2456"/>
      <c r="H117" s="2456"/>
      <c r="I117" s="2456"/>
      <c r="J117" s="2456"/>
      <c r="K117" s="2456"/>
      <c r="L117" s="2456"/>
      <c r="M117" s="2456"/>
      <c r="N117" s="2456">
        <v>3.7</v>
      </c>
      <c r="O117" s="2456"/>
      <c r="P117" s="2456"/>
      <c r="Q117" s="2489">
        <v>3.7</v>
      </c>
      <c r="R117" s="2455"/>
      <c r="S117" s="2455"/>
      <c r="T117" s="2455"/>
      <c r="U117" s="2455"/>
      <c r="V117" s="2456"/>
      <c r="W117" s="2456"/>
      <c r="X117" s="2490"/>
      <c r="Y117" s="2505"/>
      <c r="Z117" s="2490"/>
      <c r="AA117" s="2456">
        <v>3.7</v>
      </c>
    </row>
    <row r="118" spans="1:27" ht="25.5">
      <c r="A118" s="2469">
        <v>97</v>
      </c>
      <c r="B118" s="2440" t="s">
        <v>22889</v>
      </c>
      <c r="C118" s="1923"/>
      <c r="D118" s="2456" t="s">
        <v>22890</v>
      </c>
      <c r="E118" s="2456">
        <v>2.9780000000000002</v>
      </c>
      <c r="F118" s="2456"/>
      <c r="G118" s="2456"/>
      <c r="H118" s="2456"/>
      <c r="I118" s="2456"/>
      <c r="J118" s="2456"/>
      <c r="K118" s="2456"/>
      <c r="L118" s="2456"/>
      <c r="M118" s="2456"/>
      <c r="N118" s="2456">
        <v>2.9780000000000002</v>
      </c>
      <c r="O118" s="2456"/>
      <c r="P118" s="2456"/>
      <c r="Q118" s="2489">
        <v>2.9780000000000002</v>
      </c>
      <c r="R118" s="2455"/>
      <c r="S118" s="2455"/>
      <c r="T118" s="2455"/>
      <c r="U118" s="2455"/>
      <c r="V118" s="2456"/>
      <c r="W118" s="2456"/>
      <c r="X118" s="2456"/>
      <c r="Y118" s="2505"/>
      <c r="Z118" s="2456"/>
      <c r="AA118" s="2456">
        <v>2.9780000000000002</v>
      </c>
    </row>
    <row r="119" spans="1:27" ht="25.5">
      <c r="A119" s="2469">
        <v>98</v>
      </c>
      <c r="B119" s="2440" t="s">
        <v>22891</v>
      </c>
      <c r="C119" s="1923"/>
      <c r="D119" s="2456" t="s">
        <v>22892</v>
      </c>
      <c r="E119" s="2456">
        <v>0.12</v>
      </c>
      <c r="F119" s="2456"/>
      <c r="G119" s="2456"/>
      <c r="H119" s="2456"/>
      <c r="I119" s="2456"/>
      <c r="J119" s="2456"/>
      <c r="K119" s="2456"/>
      <c r="L119" s="2456"/>
      <c r="M119" s="2456"/>
      <c r="N119" s="2456">
        <v>0.12</v>
      </c>
      <c r="O119" s="2456"/>
      <c r="P119" s="2456"/>
      <c r="Q119" s="2489">
        <v>0.12</v>
      </c>
      <c r="R119" s="2455"/>
      <c r="S119" s="2455"/>
      <c r="T119" s="2455"/>
      <c r="U119" s="2455"/>
      <c r="V119" s="2456"/>
      <c r="W119" s="2456"/>
      <c r="X119" s="2456"/>
      <c r="Y119" s="2505"/>
      <c r="Z119" s="2456"/>
      <c r="AA119" s="2456">
        <v>0.12</v>
      </c>
    </row>
    <row r="120" spans="1:27" ht="25.5">
      <c r="A120" s="2469">
        <v>99</v>
      </c>
      <c r="B120" s="2440" t="s">
        <v>22893</v>
      </c>
      <c r="C120" s="1923"/>
      <c r="D120" s="2456" t="s">
        <v>22894</v>
      </c>
      <c r="E120" s="2456">
        <v>1.8</v>
      </c>
      <c r="F120" s="2456"/>
      <c r="G120" s="2456"/>
      <c r="H120" s="2456"/>
      <c r="I120" s="2456"/>
      <c r="J120" s="2456"/>
      <c r="K120" s="2456"/>
      <c r="L120" s="2456"/>
      <c r="M120" s="2456"/>
      <c r="N120" s="2456">
        <v>1.8</v>
      </c>
      <c r="O120" s="2456"/>
      <c r="P120" s="2456"/>
      <c r="Q120" s="2489">
        <v>1.8</v>
      </c>
      <c r="R120" s="2455"/>
      <c r="S120" s="2455"/>
      <c r="T120" s="2455"/>
      <c r="U120" s="2455"/>
      <c r="V120" s="2456"/>
      <c r="W120" s="2456"/>
      <c r="X120" s="2456"/>
      <c r="Y120" s="2505"/>
      <c r="Z120" s="2456"/>
      <c r="AA120" s="2456">
        <v>1.8</v>
      </c>
    </row>
    <row r="121" spans="1:27" ht="25.5">
      <c r="A121" s="2469">
        <v>100</v>
      </c>
      <c r="B121" s="2440" t="s">
        <v>22895</v>
      </c>
      <c r="C121" s="1923"/>
      <c r="D121" s="2456" t="s">
        <v>22896</v>
      </c>
      <c r="E121" s="2456">
        <v>1.21</v>
      </c>
      <c r="F121" s="2456"/>
      <c r="G121" s="2456"/>
      <c r="H121" s="2456"/>
      <c r="I121" s="2456"/>
      <c r="J121" s="2456"/>
      <c r="K121" s="2456"/>
      <c r="L121" s="2456"/>
      <c r="M121" s="2456"/>
      <c r="N121" s="2456">
        <v>1.21</v>
      </c>
      <c r="O121" s="2456"/>
      <c r="P121" s="2456"/>
      <c r="Q121" s="2489">
        <v>1.21</v>
      </c>
      <c r="R121" s="2455"/>
      <c r="S121" s="2455"/>
      <c r="T121" s="2455"/>
      <c r="U121" s="2455"/>
      <c r="V121" s="2456"/>
      <c r="W121" s="2456"/>
      <c r="X121" s="2456"/>
      <c r="Y121" s="2505"/>
      <c r="Z121" s="2456"/>
      <c r="AA121" s="2456">
        <v>1.21</v>
      </c>
    </row>
    <row r="122" spans="1:27" ht="25.5">
      <c r="A122" s="2469">
        <v>101</v>
      </c>
      <c r="B122" s="2440" t="s">
        <v>22897</v>
      </c>
      <c r="C122" s="1923"/>
      <c r="D122" s="2456" t="s">
        <v>22898</v>
      </c>
      <c r="E122" s="2456">
        <v>0.09</v>
      </c>
      <c r="F122" s="2456">
        <v>0.09</v>
      </c>
      <c r="G122" s="2456"/>
      <c r="H122" s="2456"/>
      <c r="I122" s="2456"/>
      <c r="J122" s="2456"/>
      <c r="K122" s="2456"/>
      <c r="L122" s="2456">
        <v>0.09</v>
      </c>
      <c r="M122" s="2456"/>
      <c r="N122" s="2456"/>
      <c r="O122" s="2456"/>
      <c r="P122" s="2456"/>
      <c r="Q122" s="2489">
        <v>0.09</v>
      </c>
      <c r="R122" s="2455"/>
      <c r="S122" s="2455"/>
      <c r="T122" s="2455"/>
      <c r="U122" s="2455"/>
      <c r="V122" s="2456"/>
      <c r="W122" s="2456"/>
      <c r="X122" s="2456"/>
      <c r="Y122" s="2505"/>
      <c r="Z122" s="2456"/>
      <c r="AA122" s="2456">
        <v>0.09</v>
      </c>
    </row>
    <row r="123" spans="1:27" ht="25.5">
      <c r="A123" s="2469">
        <v>102</v>
      </c>
      <c r="B123" s="2440" t="s">
        <v>22899</v>
      </c>
      <c r="C123" s="1923"/>
      <c r="D123" s="2456" t="s">
        <v>22900</v>
      </c>
      <c r="E123" s="2456">
        <v>0.36499999999999999</v>
      </c>
      <c r="F123" s="2456">
        <v>0.36499999999999999</v>
      </c>
      <c r="G123" s="2456"/>
      <c r="H123" s="2456"/>
      <c r="I123" s="2456"/>
      <c r="J123" s="2456"/>
      <c r="K123" s="2456"/>
      <c r="L123" s="2456">
        <v>0.36499999999999999</v>
      </c>
      <c r="M123" s="2456"/>
      <c r="N123" s="2456"/>
      <c r="O123" s="2456"/>
      <c r="P123" s="2456"/>
      <c r="Q123" s="2489">
        <v>0.36499999999999999</v>
      </c>
      <c r="R123" s="2455"/>
      <c r="S123" s="2455"/>
      <c r="T123" s="2455"/>
      <c r="U123" s="2455"/>
      <c r="V123" s="2456"/>
      <c r="W123" s="2456"/>
      <c r="X123" s="2456"/>
      <c r="Y123" s="2505"/>
      <c r="Z123" s="2456"/>
      <c r="AA123" s="2456">
        <v>0.36499999999999999</v>
      </c>
    </row>
    <row r="124" spans="1:27" ht="25.5">
      <c r="A124" s="2469">
        <v>103</v>
      </c>
      <c r="B124" s="2440" t="s">
        <v>22901</v>
      </c>
      <c r="C124" s="1923"/>
      <c r="D124" s="2456" t="s">
        <v>22902</v>
      </c>
      <c r="E124" s="2456">
        <v>5.6260000000000003</v>
      </c>
      <c r="F124" s="2456"/>
      <c r="G124" s="2456"/>
      <c r="H124" s="2456"/>
      <c r="I124" s="2456"/>
      <c r="J124" s="2456"/>
      <c r="K124" s="2456"/>
      <c r="L124" s="2456"/>
      <c r="M124" s="2456"/>
      <c r="N124" s="2456">
        <v>5.6260000000000003</v>
      </c>
      <c r="O124" s="2456"/>
      <c r="P124" s="2456"/>
      <c r="Q124" s="2489">
        <v>5.6260000000000003</v>
      </c>
      <c r="R124" s="2455"/>
      <c r="S124" s="2455"/>
      <c r="T124" s="2455"/>
      <c r="U124" s="2455"/>
      <c r="V124" s="2456"/>
      <c r="W124" s="2456"/>
      <c r="X124" s="2456"/>
      <c r="Y124" s="2505"/>
      <c r="Z124" s="2456"/>
      <c r="AA124" s="2456">
        <v>5.6260000000000003</v>
      </c>
    </row>
    <row r="125" spans="1:27" ht="38.25">
      <c r="A125" s="2469">
        <v>104</v>
      </c>
      <c r="B125" s="2440" t="s">
        <v>22903</v>
      </c>
      <c r="C125" s="1923"/>
      <c r="D125" s="2456" t="s">
        <v>22703</v>
      </c>
      <c r="E125" s="2456">
        <v>6.81</v>
      </c>
      <c r="F125" s="2456"/>
      <c r="G125" s="2456"/>
      <c r="H125" s="2456"/>
      <c r="I125" s="2456"/>
      <c r="J125" s="2456"/>
      <c r="K125" s="2456"/>
      <c r="L125" s="2456"/>
      <c r="M125" s="2456"/>
      <c r="N125" s="2456">
        <v>6.81</v>
      </c>
      <c r="O125" s="2456"/>
      <c r="P125" s="2456"/>
      <c r="Q125" s="2489">
        <v>6.81</v>
      </c>
      <c r="R125" s="2455"/>
      <c r="S125" s="2455"/>
      <c r="T125" s="2455"/>
      <c r="U125" s="2455"/>
      <c r="V125" s="2456"/>
      <c r="W125" s="2456"/>
      <c r="X125" s="2456"/>
      <c r="Y125" s="2505"/>
      <c r="Z125" s="2456"/>
      <c r="AA125" s="2456">
        <v>6.81</v>
      </c>
    </row>
    <row r="126" spans="1:27" ht="25.5">
      <c r="A126" s="2469">
        <v>105</v>
      </c>
      <c r="B126" s="2440" t="s">
        <v>22904</v>
      </c>
      <c r="C126" s="1923"/>
      <c r="D126" s="2456" t="s">
        <v>22905</v>
      </c>
      <c r="E126" s="2456">
        <v>1.04</v>
      </c>
      <c r="F126" s="2456">
        <v>1.04</v>
      </c>
      <c r="G126" s="2456">
        <v>1.04</v>
      </c>
      <c r="H126" s="2456"/>
      <c r="I126" s="2456"/>
      <c r="J126" s="2456"/>
      <c r="K126" s="2456"/>
      <c r="L126" s="2456"/>
      <c r="M126" s="2456"/>
      <c r="N126" s="2456"/>
      <c r="O126" s="2456"/>
      <c r="P126" s="2456"/>
      <c r="Q126" s="2489">
        <v>1.04</v>
      </c>
      <c r="R126" s="2455"/>
      <c r="S126" s="2455"/>
      <c r="T126" s="2455"/>
      <c r="U126" s="2455"/>
      <c r="V126" s="2456"/>
      <c r="W126" s="2456"/>
      <c r="X126" s="2456"/>
      <c r="Y126" s="2505"/>
      <c r="Z126" s="2456"/>
      <c r="AA126" s="2456">
        <v>1.04</v>
      </c>
    </row>
    <row r="127" spans="1:27" ht="25.5">
      <c r="A127" s="2469">
        <v>106</v>
      </c>
      <c r="B127" s="2440" t="s">
        <v>22906</v>
      </c>
      <c r="C127" s="1923"/>
      <c r="D127" s="2456" t="s">
        <v>22907</v>
      </c>
      <c r="E127" s="2456">
        <v>2.75</v>
      </c>
      <c r="F127" s="2456"/>
      <c r="G127" s="2456"/>
      <c r="H127" s="2456"/>
      <c r="I127" s="2456"/>
      <c r="J127" s="2456"/>
      <c r="K127" s="2456"/>
      <c r="L127" s="2456"/>
      <c r="M127" s="2456"/>
      <c r="N127" s="2456">
        <v>2.75</v>
      </c>
      <c r="O127" s="2456"/>
      <c r="P127" s="2456"/>
      <c r="Q127" s="2489">
        <v>2.75</v>
      </c>
      <c r="R127" s="2455"/>
      <c r="S127" s="2455"/>
      <c r="T127" s="2455"/>
      <c r="U127" s="2455"/>
      <c r="V127" s="2456"/>
      <c r="W127" s="2456"/>
      <c r="X127" s="2456"/>
      <c r="Y127" s="2505"/>
      <c r="Z127" s="2456"/>
      <c r="AA127" s="2456">
        <v>2.75</v>
      </c>
    </row>
    <row r="128" spans="1:27" ht="25.5">
      <c r="A128" s="2469">
        <v>107</v>
      </c>
      <c r="B128" s="2440" t="s">
        <v>22908</v>
      </c>
      <c r="C128" s="1923"/>
      <c r="D128" s="2456" t="s">
        <v>22909</v>
      </c>
      <c r="E128" s="2456">
        <v>0.17</v>
      </c>
      <c r="F128" s="2456"/>
      <c r="G128" s="2456"/>
      <c r="H128" s="2456"/>
      <c r="I128" s="2456"/>
      <c r="J128" s="2456"/>
      <c r="K128" s="2456"/>
      <c r="L128" s="2456"/>
      <c r="M128" s="2456"/>
      <c r="N128" s="2456">
        <v>0.17</v>
      </c>
      <c r="O128" s="2456"/>
      <c r="P128" s="2456"/>
      <c r="Q128" s="2489">
        <v>0.17</v>
      </c>
      <c r="R128" s="2455"/>
      <c r="S128" s="2455"/>
      <c r="T128" s="2455"/>
      <c r="U128" s="2455"/>
      <c r="V128" s="2456"/>
      <c r="W128" s="2456"/>
      <c r="X128" s="2456"/>
      <c r="Y128" s="2505"/>
      <c r="Z128" s="2456"/>
      <c r="AA128" s="2456">
        <v>0.17</v>
      </c>
    </row>
    <row r="129" spans="1:27" ht="25.5">
      <c r="A129" s="2469">
        <v>108</v>
      </c>
      <c r="B129" s="2440" t="s">
        <v>22910</v>
      </c>
      <c r="C129" s="1923"/>
      <c r="D129" s="2456" t="s">
        <v>22911</v>
      </c>
      <c r="E129" s="2456">
        <v>1.133</v>
      </c>
      <c r="F129" s="2456">
        <v>1.133</v>
      </c>
      <c r="G129" s="2456">
        <v>1.133</v>
      </c>
      <c r="H129" s="2456"/>
      <c r="I129" s="2456"/>
      <c r="J129" s="2456"/>
      <c r="K129" s="2456"/>
      <c r="L129" s="2456"/>
      <c r="M129" s="2456"/>
      <c r="N129" s="2456"/>
      <c r="O129" s="2456"/>
      <c r="P129" s="2456"/>
      <c r="Q129" s="2489">
        <v>1.133</v>
      </c>
      <c r="R129" s="2455"/>
      <c r="S129" s="2455"/>
      <c r="T129" s="2455"/>
      <c r="U129" s="2455"/>
      <c r="V129" s="2456"/>
      <c r="W129" s="2456"/>
      <c r="X129" s="2456"/>
      <c r="Y129" s="2505"/>
      <c r="Z129" s="2456"/>
      <c r="AA129" s="2456">
        <v>1.133</v>
      </c>
    </row>
    <row r="130" spans="1:27" ht="25.5">
      <c r="A130" s="2469">
        <v>109</v>
      </c>
      <c r="B130" s="2440" t="s">
        <v>22912</v>
      </c>
      <c r="C130" s="1923"/>
      <c r="D130" s="2456" t="s">
        <v>22703</v>
      </c>
      <c r="E130" s="2456">
        <v>1.88</v>
      </c>
      <c r="F130" s="2456"/>
      <c r="G130" s="2456"/>
      <c r="H130" s="2456"/>
      <c r="I130" s="2456"/>
      <c r="J130" s="2456"/>
      <c r="K130" s="2456"/>
      <c r="L130" s="2456"/>
      <c r="M130" s="2456"/>
      <c r="N130" s="2456">
        <v>1.88</v>
      </c>
      <c r="O130" s="2456"/>
      <c r="P130" s="2456"/>
      <c r="Q130" s="2489">
        <v>1.88</v>
      </c>
      <c r="R130" s="2455"/>
      <c r="S130" s="2455"/>
      <c r="T130" s="2455"/>
      <c r="U130" s="2455"/>
      <c r="V130" s="2456"/>
      <c r="W130" s="2456"/>
      <c r="X130" s="2456"/>
      <c r="Y130" s="2505"/>
      <c r="Z130" s="2456"/>
      <c r="AA130" s="2456">
        <v>1.88</v>
      </c>
    </row>
    <row r="131" spans="1:27" ht="25.5">
      <c r="A131" s="2469">
        <v>110</v>
      </c>
      <c r="B131" s="2440" t="s">
        <v>22913</v>
      </c>
      <c r="C131" s="1923"/>
      <c r="D131" s="2456" t="s">
        <v>22914</v>
      </c>
      <c r="E131" s="2456">
        <v>0.76300000000000001</v>
      </c>
      <c r="F131" s="2456"/>
      <c r="G131" s="2456"/>
      <c r="H131" s="2456"/>
      <c r="I131" s="2456"/>
      <c r="J131" s="2456"/>
      <c r="K131" s="2456"/>
      <c r="L131" s="2456"/>
      <c r="M131" s="2456"/>
      <c r="N131" s="2456">
        <v>0.76300000000000001</v>
      </c>
      <c r="O131" s="2456"/>
      <c r="P131" s="2456"/>
      <c r="Q131" s="2489">
        <v>0.76300000000000001</v>
      </c>
      <c r="R131" s="2455"/>
      <c r="S131" s="2455"/>
      <c r="T131" s="2455"/>
      <c r="U131" s="2455"/>
      <c r="V131" s="2456"/>
      <c r="W131" s="2456"/>
      <c r="X131" s="2456"/>
      <c r="Y131" s="2505"/>
      <c r="Z131" s="2456"/>
      <c r="AA131" s="2456">
        <v>0.76300000000000001</v>
      </c>
    </row>
    <row r="132" spans="1:27" ht="25.5">
      <c r="A132" s="2469">
        <v>111</v>
      </c>
      <c r="B132" s="2440" t="s">
        <v>22915</v>
      </c>
      <c r="C132" s="1923"/>
      <c r="D132" s="2456" t="s">
        <v>22703</v>
      </c>
      <c r="E132" s="2456">
        <v>0.3</v>
      </c>
      <c r="F132" s="2456"/>
      <c r="G132" s="2456"/>
      <c r="H132" s="2456"/>
      <c r="I132" s="2456"/>
      <c r="J132" s="2456"/>
      <c r="K132" s="2456"/>
      <c r="L132" s="2456"/>
      <c r="M132" s="2456"/>
      <c r="N132" s="2456">
        <v>0.3</v>
      </c>
      <c r="O132" s="2456"/>
      <c r="P132" s="2456"/>
      <c r="Q132" s="2489">
        <v>0.3</v>
      </c>
      <c r="R132" s="2455"/>
      <c r="S132" s="2455"/>
      <c r="T132" s="2455"/>
      <c r="U132" s="2455"/>
      <c r="V132" s="2456"/>
      <c r="W132" s="2456"/>
      <c r="X132" s="2456"/>
      <c r="Y132" s="2505"/>
      <c r="Z132" s="2456"/>
      <c r="AA132" s="2456">
        <v>0.3</v>
      </c>
    </row>
    <row r="133" spans="1:27" ht="38.25">
      <c r="A133" s="2469">
        <v>112</v>
      </c>
      <c r="B133" s="2440" t="s">
        <v>22916</v>
      </c>
      <c r="C133" s="1923"/>
      <c r="D133" s="2456" t="s">
        <v>22917</v>
      </c>
      <c r="E133" s="2456">
        <v>0.54</v>
      </c>
      <c r="F133" s="2456"/>
      <c r="G133" s="2456"/>
      <c r="H133" s="2456"/>
      <c r="I133" s="2456"/>
      <c r="J133" s="2456"/>
      <c r="K133" s="2456"/>
      <c r="L133" s="2456"/>
      <c r="M133" s="2456"/>
      <c r="N133" s="2456">
        <v>0.54</v>
      </c>
      <c r="O133" s="2456"/>
      <c r="P133" s="2456"/>
      <c r="Q133" s="2489">
        <v>0.54</v>
      </c>
      <c r="R133" s="2455"/>
      <c r="S133" s="2455"/>
      <c r="T133" s="2455"/>
      <c r="U133" s="2455"/>
      <c r="V133" s="2456"/>
      <c r="W133" s="2456"/>
      <c r="X133" s="2456"/>
      <c r="Y133" s="2505"/>
      <c r="Z133" s="2456"/>
      <c r="AA133" s="2456">
        <v>0.54</v>
      </c>
    </row>
    <row r="134" spans="1:27" ht="25.5">
      <c r="A134" s="2469">
        <v>113</v>
      </c>
      <c r="B134" s="2440" t="s">
        <v>22918</v>
      </c>
      <c r="C134" s="1923"/>
      <c r="D134" s="2456" t="s">
        <v>22919</v>
      </c>
      <c r="E134" s="2456">
        <v>2.3170000000000002</v>
      </c>
      <c r="F134" s="2456"/>
      <c r="G134" s="2456"/>
      <c r="H134" s="2456"/>
      <c r="I134" s="2456"/>
      <c r="J134" s="2456"/>
      <c r="K134" s="2456"/>
      <c r="L134" s="2456"/>
      <c r="M134" s="2456"/>
      <c r="N134" s="2456">
        <v>2.3170000000000002</v>
      </c>
      <c r="O134" s="2456"/>
      <c r="P134" s="2456"/>
      <c r="Q134" s="2489">
        <v>2.3170000000000002</v>
      </c>
      <c r="R134" s="2455"/>
      <c r="S134" s="2455"/>
      <c r="T134" s="2455"/>
      <c r="U134" s="2455"/>
      <c r="V134" s="2456"/>
      <c r="W134" s="2456"/>
      <c r="X134" s="2456"/>
      <c r="Y134" s="2505"/>
      <c r="Z134" s="2456"/>
      <c r="AA134" s="2456">
        <v>2.3170000000000002</v>
      </c>
    </row>
    <row r="135" spans="1:27" ht="25.5">
      <c r="A135" s="2469">
        <v>114</v>
      </c>
      <c r="B135" s="2440" t="s">
        <v>22920</v>
      </c>
      <c r="C135" s="1923"/>
      <c r="D135" s="2456" t="s">
        <v>22703</v>
      </c>
      <c r="E135" s="2456">
        <v>3.27</v>
      </c>
      <c r="F135" s="2456"/>
      <c r="G135" s="2456"/>
      <c r="H135" s="2456"/>
      <c r="I135" s="2456"/>
      <c r="J135" s="2456"/>
      <c r="K135" s="2456"/>
      <c r="L135" s="2456"/>
      <c r="M135" s="2456"/>
      <c r="N135" s="2456">
        <v>3.27</v>
      </c>
      <c r="O135" s="2456"/>
      <c r="P135" s="2456"/>
      <c r="Q135" s="2489">
        <v>3.27</v>
      </c>
      <c r="R135" s="2455"/>
      <c r="S135" s="2455"/>
      <c r="T135" s="2455"/>
      <c r="U135" s="2455"/>
      <c r="V135" s="2456"/>
      <c r="W135" s="2456"/>
      <c r="X135" s="2456"/>
      <c r="Y135" s="2505"/>
      <c r="Z135" s="2456"/>
      <c r="AA135" s="2456">
        <v>3.27</v>
      </c>
    </row>
    <row r="136" spans="1:27" ht="25.5">
      <c r="A136" s="2469">
        <v>115</v>
      </c>
      <c r="B136" s="2440" t="s">
        <v>22921</v>
      </c>
      <c r="C136" s="1923"/>
      <c r="D136" s="2456" t="s">
        <v>22922</v>
      </c>
      <c r="E136" s="2456">
        <v>1.431</v>
      </c>
      <c r="F136" s="2456"/>
      <c r="G136" s="2456"/>
      <c r="H136" s="2456"/>
      <c r="I136" s="2456"/>
      <c r="J136" s="2456"/>
      <c r="K136" s="2456"/>
      <c r="L136" s="2456"/>
      <c r="M136" s="2456"/>
      <c r="N136" s="2456">
        <v>1.431</v>
      </c>
      <c r="O136" s="2456"/>
      <c r="P136" s="2456"/>
      <c r="Q136" s="2489">
        <v>1.431</v>
      </c>
      <c r="R136" s="2455"/>
      <c r="S136" s="2455"/>
      <c r="T136" s="2455"/>
      <c r="U136" s="2455"/>
      <c r="V136" s="2456"/>
      <c r="W136" s="2456"/>
      <c r="X136" s="2456"/>
      <c r="Y136" s="2505"/>
      <c r="Z136" s="2456"/>
      <c r="AA136" s="2456">
        <v>1.431</v>
      </c>
    </row>
    <row r="137" spans="1:27" ht="25.5">
      <c r="A137" s="2469">
        <v>116</v>
      </c>
      <c r="B137" s="2440" t="s">
        <v>22923</v>
      </c>
      <c r="C137" s="1923"/>
      <c r="D137" s="2456" t="s">
        <v>22924</v>
      </c>
      <c r="E137" s="2456">
        <v>0.21</v>
      </c>
      <c r="F137" s="2456"/>
      <c r="G137" s="2456"/>
      <c r="H137" s="2456"/>
      <c r="I137" s="2456"/>
      <c r="J137" s="2456"/>
      <c r="K137" s="2456"/>
      <c r="L137" s="2456"/>
      <c r="M137" s="2456"/>
      <c r="N137" s="2456">
        <v>0.21</v>
      </c>
      <c r="O137" s="2456"/>
      <c r="P137" s="2456"/>
      <c r="Q137" s="2489">
        <v>0.21</v>
      </c>
      <c r="R137" s="2455"/>
      <c r="S137" s="2455"/>
      <c r="T137" s="2455"/>
      <c r="U137" s="2455"/>
      <c r="V137" s="2456"/>
      <c r="W137" s="2456"/>
      <c r="X137" s="2456"/>
      <c r="Y137" s="2505"/>
      <c r="Z137" s="2456"/>
      <c r="AA137" s="2456">
        <v>0.21</v>
      </c>
    </row>
    <row r="138" spans="1:27" ht="25.5">
      <c r="A138" s="2469">
        <v>117</v>
      </c>
      <c r="B138" s="2440" t="s">
        <v>22925</v>
      </c>
      <c r="C138" s="1923"/>
      <c r="D138" s="2456" t="s">
        <v>22926</v>
      </c>
      <c r="E138" s="2456">
        <v>0.1</v>
      </c>
      <c r="F138" s="2456"/>
      <c r="G138" s="2456"/>
      <c r="H138" s="2456"/>
      <c r="I138" s="2456"/>
      <c r="J138" s="2456"/>
      <c r="K138" s="2456"/>
      <c r="L138" s="2456"/>
      <c r="M138" s="2456"/>
      <c r="N138" s="2456">
        <v>0.1</v>
      </c>
      <c r="O138" s="2456"/>
      <c r="P138" s="2456"/>
      <c r="Q138" s="2489">
        <v>0.1</v>
      </c>
      <c r="R138" s="2455"/>
      <c r="S138" s="2455"/>
      <c r="T138" s="2455"/>
      <c r="U138" s="2455"/>
      <c r="V138" s="2456"/>
      <c r="W138" s="2456"/>
      <c r="X138" s="2456"/>
      <c r="Y138" s="2505"/>
      <c r="Z138" s="2456"/>
      <c r="AA138" s="2456">
        <v>0.1</v>
      </c>
    </row>
    <row r="139" spans="1:27" ht="25.5">
      <c r="A139" s="2469">
        <v>118</v>
      </c>
      <c r="B139" s="2440" t="s">
        <v>22927</v>
      </c>
      <c r="C139" s="1923"/>
      <c r="D139" s="2456" t="s">
        <v>22928</v>
      </c>
      <c r="E139" s="2456">
        <v>0.24</v>
      </c>
      <c r="F139" s="2456"/>
      <c r="G139" s="2456"/>
      <c r="H139" s="2456"/>
      <c r="I139" s="2456"/>
      <c r="J139" s="2456"/>
      <c r="K139" s="2456"/>
      <c r="L139" s="2456"/>
      <c r="M139" s="2456"/>
      <c r="N139" s="2456">
        <v>0.24</v>
      </c>
      <c r="O139" s="2456"/>
      <c r="P139" s="2456"/>
      <c r="Q139" s="2489">
        <v>0.24</v>
      </c>
      <c r="R139" s="2455"/>
      <c r="S139" s="2455"/>
      <c r="T139" s="2455"/>
      <c r="U139" s="2455"/>
      <c r="V139" s="2456"/>
      <c r="W139" s="2456"/>
      <c r="X139" s="2456"/>
      <c r="Y139" s="2505"/>
      <c r="Z139" s="2456"/>
      <c r="AA139" s="2456">
        <v>0.24</v>
      </c>
    </row>
    <row r="140" spans="1:27">
      <c r="A140" s="2469">
        <v>119</v>
      </c>
      <c r="B140" s="2440" t="s">
        <v>22929</v>
      </c>
      <c r="C140" s="1923"/>
      <c r="D140" s="2456" t="s">
        <v>22930</v>
      </c>
      <c r="E140" s="2456">
        <v>1.32</v>
      </c>
      <c r="F140" s="2456"/>
      <c r="G140" s="2456"/>
      <c r="H140" s="2456"/>
      <c r="I140" s="2456"/>
      <c r="J140" s="2456"/>
      <c r="K140" s="2456"/>
      <c r="L140" s="2456"/>
      <c r="M140" s="2456"/>
      <c r="N140" s="2456">
        <v>1.32</v>
      </c>
      <c r="O140" s="2456"/>
      <c r="P140" s="2456"/>
      <c r="Q140" s="2489">
        <v>1.32</v>
      </c>
      <c r="R140" s="2455"/>
      <c r="S140" s="2455"/>
      <c r="T140" s="2455"/>
      <c r="U140" s="2455"/>
      <c r="V140" s="2456"/>
      <c r="W140" s="2456"/>
      <c r="X140" s="2456"/>
      <c r="Y140" s="2505"/>
      <c r="Z140" s="2456"/>
      <c r="AA140" s="2456">
        <v>1.32</v>
      </c>
    </row>
    <row r="141" spans="1:27" ht="25.5">
      <c r="A141" s="2469">
        <v>120</v>
      </c>
      <c r="B141" s="2440" t="s">
        <v>22931</v>
      </c>
      <c r="C141" s="1923"/>
      <c r="D141" s="2456" t="s">
        <v>22932</v>
      </c>
      <c r="E141" s="2456">
        <v>0.90400000000000003</v>
      </c>
      <c r="F141" s="2456">
        <v>0.90400000000000003</v>
      </c>
      <c r="G141" s="2456"/>
      <c r="H141" s="2456"/>
      <c r="I141" s="2456"/>
      <c r="J141" s="2456"/>
      <c r="K141" s="2456"/>
      <c r="L141" s="2456">
        <v>0.90400000000000003</v>
      </c>
      <c r="M141" s="2456"/>
      <c r="N141" s="2456"/>
      <c r="O141" s="2456"/>
      <c r="P141" s="2456"/>
      <c r="Q141" s="2489">
        <v>0.33400000000000002</v>
      </c>
      <c r="R141" s="2455"/>
      <c r="S141" s="2455"/>
      <c r="T141" s="2455"/>
      <c r="U141" s="2455"/>
      <c r="V141" s="2456"/>
      <c r="W141" s="2456"/>
      <c r="X141" s="2456"/>
      <c r="Y141" s="2505"/>
      <c r="Z141" s="2456"/>
      <c r="AA141" s="2456">
        <v>0.90400000000000003</v>
      </c>
    </row>
    <row r="142" spans="1:27" ht="25.5">
      <c r="A142" s="2469">
        <v>121</v>
      </c>
      <c r="B142" s="2440" t="s">
        <v>22933</v>
      </c>
      <c r="C142" s="1923"/>
      <c r="D142" s="2456" t="s">
        <v>22934</v>
      </c>
      <c r="E142" s="2456">
        <v>0.33600000000000002</v>
      </c>
      <c r="F142" s="2456"/>
      <c r="G142" s="2456"/>
      <c r="H142" s="2456"/>
      <c r="I142" s="2456"/>
      <c r="J142" s="2456"/>
      <c r="K142" s="2456"/>
      <c r="L142" s="2456"/>
      <c r="M142" s="2456"/>
      <c r="N142" s="2456">
        <v>0.33600000000000002</v>
      </c>
      <c r="O142" s="2456"/>
      <c r="P142" s="2456"/>
      <c r="Q142" s="2489">
        <v>0.33600000000000002</v>
      </c>
      <c r="R142" s="2455"/>
      <c r="S142" s="2455"/>
      <c r="T142" s="2455"/>
      <c r="U142" s="2455"/>
      <c r="V142" s="2456"/>
      <c r="W142" s="2456"/>
      <c r="X142" s="2456"/>
      <c r="Y142" s="2505"/>
      <c r="Z142" s="2456"/>
      <c r="AA142" s="2456">
        <v>0.33600000000000002</v>
      </c>
    </row>
    <row r="143" spans="1:27" ht="25.5">
      <c r="A143" s="2469">
        <v>122</v>
      </c>
      <c r="B143" s="2440" t="s">
        <v>22935</v>
      </c>
      <c r="C143" s="1923"/>
      <c r="D143" s="2456" t="s">
        <v>22936</v>
      </c>
      <c r="E143" s="2456">
        <v>0.34399999999999997</v>
      </c>
      <c r="F143" s="2456">
        <v>0.34399999999999997</v>
      </c>
      <c r="G143" s="2456"/>
      <c r="H143" s="2456"/>
      <c r="I143" s="2456"/>
      <c r="J143" s="2456"/>
      <c r="K143" s="2456"/>
      <c r="L143" s="2456">
        <v>0.34399999999999997</v>
      </c>
      <c r="M143" s="2456"/>
      <c r="N143" s="2456"/>
      <c r="O143" s="2456"/>
      <c r="P143" s="2456"/>
      <c r="Q143" s="2489">
        <v>0</v>
      </c>
      <c r="R143" s="2455"/>
      <c r="S143" s="2455"/>
      <c r="T143" s="2455"/>
      <c r="U143" s="2455"/>
      <c r="V143" s="2456"/>
      <c r="W143" s="2456"/>
      <c r="X143" s="2456"/>
      <c r="Y143" s="2505"/>
      <c r="Z143" s="2456"/>
      <c r="AA143" s="2456">
        <v>0.34399999999999997</v>
      </c>
    </row>
    <row r="144" spans="1:27" ht="25.5">
      <c r="A144" s="2469">
        <v>123</v>
      </c>
      <c r="B144" s="2440" t="s">
        <v>22937</v>
      </c>
      <c r="C144" s="1923"/>
      <c r="D144" s="2456" t="s">
        <v>22938</v>
      </c>
      <c r="E144" s="2456">
        <v>0.06</v>
      </c>
      <c r="F144" s="2456"/>
      <c r="G144" s="2456"/>
      <c r="H144" s="2456"/>
      <c r="I144" s="2456"/>
      <c r="J144" s="2456"/>
      <c r="K144" s="2456"/>
      <c r="L144" s="2456"/>
      <c r="M144" s="2456"/>
      <c r="N144" s="2456">
        <v>0.06</v>
      </c>
      <c r="O144" s="2456"/>
      <c r="P144" s="2456"/>
      <c r="Q144" s="2489">
        <v>0.06</v>
      </c>
      <c r="R144" s="2455"/>
      <c r="S144" s="2455"/>
      <c r="T144" s="2455"/>
      <c r="U144" s="2455"/>
      <c r="V144" s="2456"/>
      <c r="W144" s="2456"/>
      <c r="X144" s="2456"/>
      <c r="Y144" s="2505"/>
      <c r="Z144" s="2456"/>
      <c r="AA144" s="2456">
        <v>0.06</v>
      </c>
    </row>
    <row r="145" spans="1:27">
      <c r="A145" s="2469">
        <v>124</v>
      </c>
      <c r="B145" s="2445" t="s">
        <v>22939</v>
      </c>
      <c r="C145" s="2435"/>
      <c r="D145" s="2458" t="s">
        <v>22940</v>
      </c>
      <c r="E145" s="2458">
        <v>0.46</v>
      </c>
      <c r="F145" s="2458"/>
      <c r="G145" s="2458"/>
      <c r="H145" s="2458"/>
      <c r="I145" s="2458"/>
      <c r="J145" s="2458"/>
      <c r="K145" s="2458"/>
      <c r="L145" s="2458"/>
      <c r="M145" s="2458"/>
      <c r="N145" s="2458">
        <v>0.46</v>
      </c>
      <c r="O145" s="2458"/>
      <c r="P145" s="2458"/>
      <c r="Q145" s="2489">
        <f>0.46-0.445</f>
        <v>1.5000000000000013E-2</v>
      </c>
      <c r="R145" s="2457"/>
      <c r="S145" s="2457"/>
      <c r="T145" s="2457"/>
      <c r="U145" s="2457"/>
      <c r="V145" s="2458"/>
      <c r="W145" s="2458"/>
      <c r="X145" s="2458"/>
      <c r="Y145" s="2493"/>
      <c r="Z145" s="2458"/>
      <c r="AA145" s="2458">
        <v>0.46</v>
      </c>
    </row>
    <row r="146" spans="1:27" ht="25.5">
      <c r="A146" s="2469">
        <v>125</v>
      </c>
      <c r="B146" s="2440" t="s">
        <v>22941</v>
      </c>
      <c r="C146" s="1923"/>
      <c r="D146" s="2456" t="s">
        <v>22703</v>
      </c>
      <c r="E146" s="2456">
        <v>2.4430000000000001</v>
      </c>
      <c r="F146" s="2456"/>
      <c r="G146" s="2456"/>
      <c r="H146" s="2456"/>
      <c r="I146" s="2456"/>
      <c r="J146" s="2456"/>
      <c r="K146" s="2456"/>
      <c r="L146" s="2456"/>
      <c r="M146" s="2456"/>
      <c r="N146" s="2456">
        <v>2.4430000000000001</v>
      </c>
      <c r="O146" s="2456"/>
      <c r="P146" s="2456"/>
      <c r="Q146" s="2489">
        <v>2.4430000000000001</v>
      </c>
      <c r="R146" s="2455"/>
      <c r="S146" s="2455"/>
      <c r="T146" s="2455"/>
      <c r="U146" s="2455"/>
      <c r="V146" s="2456"/>
      <c r="W146" s="2456"/>
      <c r="X146" s="2456"/>
      <c r="Y146" s="2505"/>
      <c r="Z146" s="2456"/>
      <c r="AA146" s="2456">
        <v>2.4430000000000001</v>
      </c>
    </row>
    <row r="147" spans="1:27" ht="25.5">
      <c r="A147" s="2469">
        <v>126</v>
      </c>
      <c r="B147" s="2440" t="s">
        <v>22942</v>
      </c>
      <c r="C147" s="1923"/>
      <c r="D147" s="2456" t="s">
        <v>22703</v>
      </c>
      <c r="E147" s="2456">
        <v>1.415</v>
      </c>
      <c r="F147" s="2456"/>
      <c r="G147" s="2456"/>
      <c r="H147" s="2456"/>
      <c r="I147" s="2456"/>
      <c r="J147" s="2456"/>
      <c r="K147" s="2456"/>
      <c r="L147" s="2456"/>
      <c r="M147" s="2456"/>
      <c r="N147" s="2456">
        <v>1.415</v>
      </c>
      <c r="O147" s="2456"/>
      <c r="P147" s="2456"/>
      <c r="Q147" s="2489">
        <v>1.415</v>
      </c>
      <c r="R147" s="2455"/>
      <c r="S147" s="2455"/>
      <c r="T147" s="2455"/>
      <c r="U147" s="2455"/>
      <c r="V147" s="2456"/>
      <c r="W147" s="2456"/>
      <c r="X147" s="2456"/>
      <c r="Y147" s="2505"/>
      <c r="Z147" s="2456"/>
      <c r="AA147" s="2456">
        <v>1.415</v>
      </c>
    </row>
    <row r="148" spans="1:27" ht="25.5">
      <c r="A148" s="2469">
        <v>127</v>
      </c>
      <c r="B148" s="2440" t="s">
        <v>22943</v>
      </c>
      <c r="C148" s="1923"/>
      <c r="D148" s="2456" t="s">
        <v>22703</v>
      </c>
      <c r="E148" s="2456">
        <v>1.0529999999999999</v>
      </c>
      <c r="F148" s="2456"/>
      <c r="G148" s="2456"/>
      <c r="H148" s="2456"/>
      <c r="I148" s="2456"/>
      <c r="J148" s="2456"/>
      <c r="K148" s="2456"/>
      <c r="L148" s="2456"/>
      <c r="M148" s="2456"/>
      <c r="N148" s="2456">
        <v>1.0529999999999999</v>
      </c>
      <c r="O148" s="2456"/>
      <c r="P148" s="2456"/>
      <c r="Q148" s="2489">
        <v>1.0529999999999999</v>
      </c>
      <c r="R148" s="2455"/>
      <c r="S148" s="2455"/>
      <c r="T148" s="2455"/>
      <c r="U148" s="2455"/>
      <c r="V148" s="2456"/>
      <c r="W148" s="2456"/>
      <c r="X148" s="2456"/>
      <c r="Y148" s="2505"/>
      <c r="Z148" s="2456"/>
      <c r="AA148" s="2456">
        <v>1.0529999999999999</v>
      </c>
    </row>
    <row r="149" spans="1:27" ht="25.5">
      <c r="A149" s="2469">
        <v>128</v>
      </c>
      <c r="B149" s="2440" t="s">
        <v>22944</v>
      </c>
      <c r="C149" s="1923"/>
      <c r="D149" s="2456" t="s">
        <v>22703</v>
      </c>
      <c r="E149" s="2456">
        <v>4.3879999999999999</v>
      </c>
      <c r="F149" s="2456"/>
      <c r="G149" s="2456"/>
      <c r="H149" s="2456"/>
      <c r="I149" s="2456"/>
      <c r="J149" s="2456"/>
      <c r="K149" s="2456"/>
      <c r="L149" s="2456"/>
      <c r="M149" s="2456"/>
      <c r="N149" s="2456">
        <v>4.3879999999999999</v>
      </c>
      <c r="O149" s="2456"/>
      <c r="P149" s="2456"/>
      <c r="Q149" s="2489">
        <v>4.3879999999999999</v>
      </c>
      <c r="R149" s="2455"/>
      <c r="S149" s="2455"/>
      <c r="T149" s="2455"/>
      <c r="U149" s="2455"/>
      <c r="V149" s="2456"/>
      <c r="W149" s="2456"/>
      <c r="X149" s="2456"/>
      <c r="Y149" s="2505"/>
      <c r="Z149" s="2456"/>
      <c r="AA149" s="2456">
        <v>4.3879999999999999</v>
      </c>
    </row>
    <row r="150" spans="1:27" ht="25.5">
      <c r="A150" s="2469">
        <v>129</v>
      </c>
      <c r="B150" s="2440" t="s">
        <v>22945</v>
      </c>
      <c r="C150" s="1923"/>
      <c r="D150" s="2456" t="s">
        <v>22703</v>
      </c>
      <c r="E150" s="2456">
        <v>0.42699999999999999</v>
      </c>
      <c r="F150" s="2456"/>
      <c r="G150" s="2456"/>
      <c r="H150" s="2456"/>
      <c r="I150" s="2456"/>
      <c r="J150" s="2456"/>
      <c r="K150" s="2456"/>
      <c r="L150" s="2456"/>
      <c r="M150" s="2456"/>
      <c r="N150" s="2456">
        <v>0.42699999999999999</v>
      </c>
      <c r="O150" s="2456"/>
      <c r="P150" s="2456"/>
      <c r="Q150" s="2489">
        <v>0.42699999999999999</v>
      </c>
      <c r="R150" s="2455"/>
      <c r="S150" s="2455"/>
      <c r="T150" s="2455"/>
      <c r="U150" s="2455"/>
      <c r="V150" s="2456"/>
      <c r="W150" s="2456"/>
      <c r="X150" s="2456"/>
      <c r="Y150" s="2505"/>
      <c r="Z150" s="2456"/>
      <c r="AA150" s="2456">
        <v>0.42699999999999999</v>
      </c>
    </row>
    <row r="151" spans="1:27" ht="38.25">
      <c r="A151" s="2469">
        <v>130</v>
      </c>
      <c r="B151" s="2440" t="s">
        <v>22946</v>
      </c>
      <c r="C151" s="1923"/>
      <c r="D151" s="2456" t="s">
        <v>22703</v>
      </c>
      <c r="E151" s="2456">
        <v>3.181</v>
      </c>
      <c r="F151" s="2456"/>
      <c r="G151" s="2456"/>
      <c r="H151" s="2456"/>
      <c r="I151" s="2456"/>
      <c r="J151" s="2456"/>
      <c r="K151" s="2456"/>
      <c r="L151" s="2456"/>
      <c r="M151" s="2456"/>
      <c r="N151" s="2456">
        <v>3.181</v>
      </c>
      <c r="O151" s="2456"/>
      <c r="P151" s="2456"/>
      <c r="Q151" s="2489">
        <v>3.181</v>
      </c>
      <c r="R151" s="2455"/>
      <c r="S151" s="2455"/>
      <c r="T151" s="2455"/>
      <c r="U151" s="2455"/>
      <c r="V151" s="2456"/>
      <c r="W151" s="2456"/>
      <c r="X151" s="2456"/>
      <c r="Y151" s="2505"/>
      <c r="Z151" s="2456"/>
      <c r="AA151" s="2456">
        <v>3.181</v>
      </c>
    </row>
    <row r="152" spans="1:27" ht="25.5">
      <c r="A152" s="2469">
        <v>131</v>
      </c>
      <c r="B152" s="2440" t="s">
        <v>22947</v>
      </c>
      <c r="C152" s="1923"/>
      <c r="D152" s="2456" t="s">
        <v>22703</v>
      </c>
      <c r="E152" s="2456">
        <v>0.40899999999999997</v>
      </c>
      <c r="F152" s="2456"/>
      <c r="G152" s="2456"/>
      <c r="H152" s="2456"/>
      <c r="I152" s="2456"/>
      <c r="J152" s="2456"/>
      <c r="K152" s="2456"/>
      <c r="L152" s="2456"/>
      <c r="M152" s="2456"/>
      <c r="N152" s="2456">
        <v>0.40899999999999997</v>
      </c>
      <c r="O152" s="2456"/>
      <c r="P152" s="2456"/>
      <c r="Q152" s="2489">
        <v>0.40899999999999997</v>
      </c>
      <c r="R152" s="2455"/>
      <c r="S152" s="2455"/>
      <c r="T152" s="2455"/>
      <c r="U152" s="2455"/>
      <c r="V152" s="2456"/>
      <c r="W152" s="2456"/>
      <c r="X152" s="2456"/>
      <c r="Y152" s="2505"/>
      <c r="Z152" s="2456"/>
      <c r="AA152" s="2456">
        <v>0.40899999999999997</v>
      </c>
    </row>
    <row r="153" spans="1:27" ht="38.25">
      <c r="A153" s="2469">
        <v>132</v>
      </c>
      <c r="B153" s="2438" t="s">
        <v>22948</v>
      </c>
      <c r="C153" s="1923"/>
      <c r="D153" s="2456" t="s">
        <v>22703</v>
      </c>
      <c r="E153" s="2456">
        <v>0.35199999999999998</v>
      </c>
      <c r="F153" s="2456"/>
      <c r="G153" s="2456"/>
      <c r="H153" s="2456"/>
      <c r="I153" s="2456"/>
      <c r="J153" s="2456"/>
      <c r="K153" s="2456"/>
      <c r="L153" s="2456"/>
      <c r="M153" s="2456"/>
      <c r="N153" s="2456">
        <v>0.35199999999999998</v>
      </c>
      <c r="O153" s="2456"/>
      <c r="P153" s="2456"/>
      <c r="Q153" s="2489">
        <v>0.35199999999999998</v>
      </c>
      <c r="R153" s="2455"/>
      <c r="S153" s="2455"/>
      <c r="T153" s="2455"/>
      <c r="U153" s="2455"/>
      <c r="V153" s="2456"/>
      <c r="W153" s="2456"/>
      <c r="X153" s="2456"/>
      <c r="Y153" s="2505"/>
      <c r="Z153" s="2456"/>
      <c r="AA153" s="2456">
        <v>0.35199999999999998</v>
      </c>
    </row>
    <row r="154" spans="1:27" ht="38.25">
      <c r="A154" s="2469">
        <v>133</v>
      </c>
      <c r="B154" s="2440" t="s">
        <v>22949</v>
      </c>
      <c r="C154" s="1923"/>
      <c r="D154" s="2456" t="s">
        <v>22703</v>
      </c>
      <c r="E154" s="2456">
        <v>0.67900000000000005</v>
      </c>
      <c r="F154" s="2456"/>
      <c r="G154" s="2456"/>
      <c r="H154" s="2456"/>
      <c r="I154" s="2456"/>
      <c r="J154" s="2456"/>
      <c r="K154" s="2456"/>
      <c r="L154" s="2456"/>
      <c r="M154" s="2456"/>
      <c r="N154" s="2456">
        <v>0.67900000000000005</v>
      </c>
      <c r="O154" s="2456"/>
      <c r="P154" s="2456"/>
      <c r="Q154" s="2489">
        <v>0.67900000000000005</v>
      </c>
      <c r="R154" s="2455"/>
      <c r="S154" s="2455"/>
      <c r="T154" s="2455"/>
      <c r="U154" s="2455"/>
      <c r="V154" s="2456"/>
      <c r="W154" s="2456"/>
      <c r="X154" s="2456"/>
      <c r="Y154" s="2505"/>
      <c r="Z154" s="2456"/>
      <c r="AA154" s="2456">
        <v>0.67900000000000005</v>
      </c>
    </row>
    <row r="155" spans="1:27" ht="25.5">
      <c r="A155" s="2469">
        <v>134</v>
      </c>
      <c r="B155" s="2440" t="s">
        <v>22950</v>
      </c>
      <c r="C155" s="1923"/>
      <c r="D155" s="2456" t="s">
        <v>22703</v>
      </c>
      <c r="E155" s="2456">
        <v>0.79500000000000004</v>
      </c>
      <c r="F155" s="2456">
        <v>0.79500000000000004</v>
      </c>
      <c r="G155" s="2456"/>
      <c r="H155" s="2456"/>
      <c r="I155" s="2456"/>
      <c r="J155" s="2456"/>
      <c r="K155" s="2456"/>
      <c r="L155" s="2456">
        <v>0.79500000000000004</v>
      </c>
      <c r="M155" s="2456"/>
      <c r="N155" s="2456"/>
      <c r="O155" s="2456"/>
      <c r="P155" s="2456"/>
      <c r="Q155" s="2489"/>
      <c r="R155" s="2455"/>
      <c r="S155" s="2455"/>
      <c r="T155" s="2455"/>
      <c r="U155" s="2455"/>
      <c r="V155" s="2456"/>
      <c r="W155" s="2456"/>
      <c r="X155" s="2456"/>
      <c r="Y155" s="2505"/>
      <c r="Z155" s="2456"/>
      <c r="AA155" s="2456">
        <v>0.79500000000000004</v>
      </c>
    </row>
    <row r="156" spans="1:27" ht="25.5">
      <c r="A156" s="2469">
        <v>135</v>
      </c>
      <c r="B156" s="2440" t="s">
        <v>22951</v>
      </c>
      <c r="C156" s="1923"/>
      <c r="D156" s="2456" t="s">
        <v>22952</v>
      </c>
      <c r="E156" s="2456">
        <v>10.153</v>
      </c>
      <c r="F156" s="2456"/>
      <c r="G156" s="2456"/>
      <c r="H156" s="2456"/>
      <c r="I156" s="2456"/>
      <c r="J156" s="2456"/>
      <c r="K156" s="2456"/>
      <c r="L156" s="2456"/>
      <c r="M156" s="2456"/>
      <c r="N156" s="2456">
        <v>10.153</v>
      </c>
      <c r="O156" s="2456"/>
      <c r="P156" s="2456"/>
      <c r="Q156" s="2489">
        <v>10.153</v>
      </c>
      <c r="R156" s="2455"/>
      <c r="S156" s="2455"/>
      <c r="T156" s="2455"/>
      <c r="U156" s="2455"/>
      <c r="V156" s="2456"/>
      <c r="W156" s="2456"/>
      <c r="X156" s="2456"/>
      <c r="Y156" s="2505"/>
      <c r="Z156" s="2456"/>
      <c r="AA156" s="2456">
        <v>10.153</v>
      </c>
    </row>
    <row r="157" spans="1:27" s="421" customFormat="1" ht="24" customHeight="1">
      <c r="A157" s="2471"/>
      <c r="B157" s="2462" t="s">
        <v>23083</v>
      </c>
      <c r="C157" s="2486"/>
      <c r="D157" s="2464"/>
      <c r="E157" s="2483">
        <f>SUM(E112:E156)</f>
        <v>76.307000000000016</v>
      </c>
      <c r="F157" s="2483">
        <f t="shared" ref="F157:AA157" si="3">SUM(F112:F156)</f>
        <v>4.6710000000000003</v>
      </c>
      <c r="G157" s="2483">
        <f t="shared" si="3"/>
        <v>2.173</v>
      </c>
      <c r="H157" s="2483">
        <f t="shared" si="3"/>
        <v>0</v>
      </c>
      <c r="I157" s="2483">
        <f t="shared" si="3"/>
        <v>0</v>
      </c>
      <c r="J157" s="2483">
        <f t="shared" si="3"/>
        <v>0</v>
      </c>
      <c r="K157" s="2483">
        <f t="shared" si="3"/>
        <v>0</v>
      </c>
      <c r="L157" s="2483">
        <f t="shared" si="3"/>
        <v>2.4979999999999998</v>
      </c>
      <c r="M157" s="2483">
        <f t="shared" si="3"/>
        <v>0</v>
      </c>
      <c r="N157" s="2483">
        <f t="shared" si="3"/>
        <v>71.635999999999996</v>
      </c>
      <c r="O157" s="2483">
        <f t="shared" si="3"/>
        <v>0</v>
      </c>
      <c r="P157" s="2483">
        <f t="shared" si="3"/>
        <v>0</v>
      </c>
      <c r="Q157" s="2483">
        <f t="shared" si="3"/>
        <v>74.153000000000006</v>
      </c>
      <c r="R157" s="2483">
        <f t="shared" si="3"/>
        <v>0</v>
      </c>
      <c r="S157" s="2483">
        <f t="shared" si="3"/>
        <v>0</v>
      </c>
      <c r="T157" s="2483">
        <f t="shared" si="3"/>
        <v>0</v>
      </c>
      <c r="U157" s="2483">
        <f t="shared" si="3"/>
        <v>0</v>
      </c>
      <c r="V157" s="2483">
        <f t="shared" si="3"/>
        <v>0</v>
      </c>
      <c r="W157" s="2483">
        <f t="shared" si="3"/>
        <v>0</v>
      </c>
      <c r="X157" s="2483">
        <f t="shared" si="3"/>
        <v>0</v>
      </c>
      <c r="Y157" s="2483">
        <f t="shared" si="3"/>
        <v>0</v>
      </c>
      <c r="Z157" s="2483">
        <f t="shared" si="3"/>
        <v>0</v>
      </c>
      <c r="AA157" s="2483">
        <f t="shared" si="3"/>
        <v>76.307000000000016</v>
      </c>
    </row>
    <row r="158" spans="1:27" ht="26.25" customHeight="1">
      <c r="A158" s="2482"/>
      <c r="B158" s="2484" t="s">
        <v>22953</v>
      </c>
      <c r="C158" s="2479"/>
      <c r="D158" s="2499"/>
      <c r="E158" s="2479"/>
      <c r="F158" s="2479"/>
      <c r="G158" s="2479"/>
      <c r="H158" s="2479"/>
      <c r="I158" s="2479"/>
      <c r="J158" s="2479"/>
      <c r="K158" s="2479"/>
      <c r="L158" s="2479"/>
      <c r="M158" s="2479"/>
      <c r="N158" s="2479"/>
      <c r="O158" s="2479"/>
      <c r="P158" s="2479"/>
      <c r="Q158" s="2479"/>
      <c r="R158" s="2479"/>
      <c r="S158" s="2479"/>
      <c r="T158" s="2479"/>
      <c r="U158" s="2479"/>
      <c r="V158" s="2479"/>
      <c r="W158" s="2479"/>
      <c r="X158" s="2479"/>
      <c r="Y158" s="2479"/>
      <c r="Z158" s="2479"/>
      <c r="AA158" s="2480"/>
    </row>
    <row r="159" spans="1:27">
      <c r="A159" s="2469">
        <v>134</v>
      </c>
      <c r="B159" s="2447" t="s">
        <v>22954</v>
      </c>
      <c r="C159" s="1923"/>
      <c r="D159" s="2456" t="s">
        <v>22955</v>
      </c>
      <c r="E159" s="2456">
        <v>0.98799999999999999</v>
      </c>
      <c r="F159" s="2456"/>
      <c r="G159" s="2456"/>
      <c r="H159" s="2456"/>
      <c r="I159" s="2456"/>
      <c r="J159" s="2456"/>
      <c r="K159" s="2456"/>
      <c r="L159" s="2456"/>
      <c r="M159" s="2456"/>
      <c r="N159" s="2456">
        <v>0.98799999999999999</v>
      </c>
      <c r="O159" s="2456"/>
      <c r="P159" s="2456"/>
      <c r="Q159" s="2489">
        <v>0.98799999999999999</v>
      </c>
      <c r="R159" s="2455"/>
      <c r="S159" s="2455"/>
      <c r="T159" s="2455"/>
      <c r="U159" s="2455"/>
      <c r="V159" s="2456"/>
      <c r="W159" s="2456"/>
      <c r="X159" s="2508"/>
      <c r="Y159" s="2508"/>
      <c r="Z159" s="2508"/>
      <c r="AA159" s="2456">
        <v>0.98799999999999999</v>
      </c>
    </row>
    <row r="160" spans="1:27" ht="26.25">
      <c r="A160" s="2469">
        <v>135</v>
      </c>
      <c r="B160" s="2447" t="s">
        <v>22956</v>
      </c>
      <c r="C160" s="1923"/>
      <c r="D160" s="2456" t="s">
        <v>22957</v>
      </c>
      <c r="E160" s="2456">
        <v>1.7030000000000001</v>
      </c>
      <c r="F160" s="2456"/>
      <c r="G160" s="2456"/>
      <c r="H160" s="2456"/>
      <c r="I160" s="2456"/>
      <c r="J160" s="2456"/>
      <c r="K160" s="2456"/>
      <c r="L160" s="2456"/>
      <c r="M160" s="2456"/>
      <c r="N160" s="2456">
        <v>1.7030000000000001</v>
      </c>
      <c r="O160" s="2456"/>
      <c r="P160" s="2456"/>
      <c r="Q160" s="2489">
        <v>1.7030000000000001</v>
      </c>
      <c r="R160" s="2455"/>
      <c r="S160" s="2455"/>
      <c r="T160" s="2455"/>
      <c r="U160" s="2455"/>
      <c r="V160" s="2456"/>
      <c r="W160" s="2456"/>
      <c r="X160" s="2508"/>
      <c r="Y160" s="2508"/>
      <c r="Z160" s="2508"/>
      <c r="AA160" s="2456">
        <v>1.7030000000000001</v>
      </c>
    </row>
    <row r="161" spans="1:27" ht="26.25">
      <c r="A161" s="2469">
        <v>136</v>
      </c>
      <c r="B161" s="2447" t="s">
        <v>22958</v>
      </c>
      <c r="C161" s="1923"/>
      <c r="D161" s="2456" t="s">
        <v>22959</v>
      </c>
      <c r="E161" s="2456">
        <v>0.58599999999999997</v>
      </c>
      <c r="F161" s="2456"/>
      <c r="G161" s="2456"/>
      <c r="H161" s="2456"/>
      <c r="I161" s="2456"/>
      <c r="J161" s="2456"/>
      <c r="K161" s="2456"/>
      <c r="L161" s="2456"/>
      <c r="M161" s="2456"/>
      <c r="N161" s="2456">
        <v>0.58599999999999997</v>
      </c>
      <c r="O161" s="2456"/>
      <c r="P161" s="2456"/>
      <c r="Q161" s="2489">
        <v>0.58599999999999997</v>
      </c>
      <c r="R161" s="2455"/>
      <c r="S161" s="2455"/>
      <c r="T161" s="2455"/>
      <c r="U161" s="2455"/>
      <c r="V161" s="2456"/>
      <c r="W161" s="2456"/>
      <c r="X161" s="2508"/>
      <c r="Y161" s="2508"/>
      <c r="Z161" s="2508"/>
      <c r="AA161" s="2456">
        <v>0.58599999999999997</v>
      </c>
    </row>
    <row r="162" spans="1:27">
      <c r="A162" s="2469">
        <v>137</v>
      </c>
      <c r="B162" s="2447" t="s">
        <v>22960</v>
      </c>
      <c r="C162" s="1923"/>
      <c r="D162" s="2456" t="s">
        <v>22961</v>
      </c>
      <c r="E162" s="2456">
        <v>2.08</v>
      </c>
      <c r="F162" s="2456"/>
      <c r="G162" s="2456"/>
      <c r="H162" s="2456"/>
      <c r="I162" s="2456"/>
      <c r="J162" s="2456"/>
      <c r="K162" s="2456"/>
      <c r="L162" s="2456"/>
      <c r="M162" s="2456"/>
      <c r="N162" s="2456">
        <v>2.08</v>
      </c>
      <c r="O162" s="2456"/>
      <c r="P162" s="2456"/>
      <c r="Q162" s="2489">
        <v>2.08</v>
      </c>
      <c r="R162" s="2455"/>
      <c r="S162" s="2455"/>
      <c r="T162" s="2455"/>
      <c r="U162" s="2455"/>
      <c r="V162" s="2456"/>
      <c r="W162" s="2456"/>
      <c r="X162" s="2508"/>
      <c r="Y162" s="2508"/>
      <c r="Z162" s="2508"/>
      <c r="AA162" s="2456">
        <v>2.08</v>
      </c>
    </row>
    <row r="163" spans="1:27">
      <c r="A163" s="2469">
        <v>138</v>
      </c>
      <c r="B163" s="2447" t="s">
        <v>22962</v>
      </c>
      <c r="C163" s="1923"/>
      <c r="D163" s="2456" t="s">
        <v>22963</v>
      </c>
      <c r="E163" s="2456">
        <v>0.6</v>
      </c>
      <c r="F163" s="2456"/>
      <c r="G163" s="2456"/>
      <c r="H163" s="2456"/>
      <c r="I163" s="2456"/>
      <c r="J163" s="2456"/>
      <c r="K163" s="2456"/>
      <c r="L163" s="2456"/>
      <c r="M163" s="2456"/>
      <c r="N163" s="2456">
        <v>0.6</v>
      </c>
      <c r="O163" s="2456"/>
      <c r="P163" s="2456"/>
      <c r="Q163" s="2489">
        <v>0.6</v>
      </c>
      <c r="R163" s="2455"/>
      <c r="S163" s="2455"/>
      <c r="T163" s="2455"/>
      <c r="U163" s="2455"/>
      <c r="V163" s="2456"/>
      <c r="W163" s="2456"/>
      <c r="X163" s="2508"/>
      <c r="Y163" s="2508"/>
      <c r="Z163" s="2508"/>
      <c r="AA163" s="2456">
        <v>0.6</v>
      </c>
    </row>
    <row r="164" spans="1:27">
      <c r="A164" s="2469">
        <v>139</v>
      </c>
      <c r="B164" s="2447" t="s">
        <v>22964</v>
      </c>
      <c r="C164" s="1923"/>
      <c r="D164" s="2456" t="s">
        <v>22965</v>
      </c>
      <c r="E164" s="2456">
        <v>0.503</v>
      </c>
      <c r="F164" s="2456"/>
      <c r="G164" s="2456"/>
      <c r="H164" s="2456"/>
      <c r="I164" s="2456"/>
      <c r="J164" s="2456"/>
      <c r="K164" s="2456"/>
      <c r="L164" s="2456"/>
      <c r="M164" s="2456"/>
      <c r="N164" s="2456">
        <v>0.503</v>
      </c>
      <c r="O164" s="2456"/>
      <c r="P164" s="2456"/>
      <c r="Q164" s="2489">
        <v>0.503</v>
      </c>
      <c r="R164" s="2455"/>
      <c r="S164" s="2455"/>
      <c r="T164" s="2455"/>
      <c r="U164" s="2455"/>
      <c r="V164" s="2456"/>
      <c r="W164" s="2456"/>
      <c r="X164" s="2508"/>
      <c r="Y164" s="2508"/>
      <c r="Z164" s="2508"/>
      <c r="AA164" s="2456">
        <v>0.503</v>
      </c>
    </row>
    <row r="165" spans="1:27" ht="26.25">
      <c r="A165" s="2469">
        <v>140</v>
      </c>
      <c r="B165" s="2447" t="s">
        <v>22966</v>
      </c>
      <c r="C165" s="1923"/>
      <c r="D165" s="2456" t="s">
        <v>22967</v>
      </c>
      <c r="E165" s="2456">
        <v>1.79</v>
      </c>
      <c r="F165" s="2456">
        <v>1.3</v>
      </c>
      <c r="G165" s="2456"/>
      <c r="H165" s="2456"/>
      <c r="I165" s="2456"/>
      <c r="J165" s="2456"/>
      <c r="K165" s="2456"/>
      <c r="L165" s="2456">
        <v>1.3</v>
      </c>
      <c r="M165" s="2456"/>
      <c r="N165" s="2456">
        <v>0.49</v>
      </c>
      <c r="O165" s="2456"/>
      <c r="P165" s="2456"/>
      <c r="Q165" s="2489">
        <v>0.49</v>
      </c>
      <c r="R165" s="2455"/>
      <c r="S165" s="2455"/>
      <c r="T165" s="2455"/>
      <c r="U165" s="2455"/>
      <c r="V165" s="2456"/>
      <c r="W165" s="2456"/>
      <c r="X165" s="2508"/>
      <c r="Y165" s="2508"/>
      <c r="Z165" s="2508"/>
      <c r="AA165" s="2456">
        <v>1.79</v>
      </c>
    </row>
    <row r="166" spans="1:27">
      <c r="A166" s="2469">
        <v>141</v>
      </c>
      <c r="B166" s="2447" t="s">
        <v>22968</v>
      </c>
      <c r="C166" s="1923"/>
      <c r="D166" s="2456" t="s">
        <v>22969</v>
      </c>
      <c r="E166" s="2456">
        <v>0.55000000000000004</v>
      </c>
      <c r="F166" s="2456"/>
      <c r="G166" s="2456"/>
      <c r="H166" s="2456"/>
      <c r="I166" s="2456"/>
      <c r="J166" s="2456"/>
      <c r="K166" s="2456"/>
      <c r="L166" s="2456"/>
      <c r="M166" s="2456"/>
      <c r="N166" s="2456">
        <v>0.55000000000000004</v>
      </c>
      <c r="O166" s="2456"/>
      <c r="P166" s="2456"/>
      <c r="Q166" s="2489">
        <v>0.55000000000000004</v>
      </c>
      <c r="R166" s="2455"/>
      <c r="S166" s="2455"/>
      <c r="T166" s="2455"/>
      <c r="U166" s="2455"/>
      <c r="V166" s="2456"/>
      <c r="W166" s="2456"/>
      <c r="X166" s="2508"/>
      <c r="Y166" s="2508"/>
      <c r="Z166" s="2508"/>
      <c r="AA166" s="2456">
        <v>0.55000000000000004</v>
      </c>
    </row>
    <row r="167" spans="1:27" ht="26.25">
      <c r="A167" s="2469">
        <v>142</v>
      </c>
      <c r="B167" s="2447" t="s">
        <v>22970</v>
      </c>
      <c r="C167" s="1923"/>
      <c r="D167" s="2456" t="s">
        <v>22971</v>
      </c>
      <c r="E167" s="2456">
        <v>1.2470000000000001</v>
      </c>
      <c r="F167" s="2456"/>
      <c r="G167" s="2456"/>
      <c r="H167" s="2456"/>
      <c r="I167" s="2456"/>
      <c r="J167" s="2456"/>
      <c r="K167" s="2456"/>
      <c r="L167" s="2456"/>
      <c r="M167" s="2456"/>
      <c r="N167" s="2456">
        <v>1.2470000000000001</v>
      </c>
      <c r="O167" s="2456"/>
      <c r="P167" s="2456"/>
      <c r="Q167" s="2489">
        <v>1.2470000000000001</v>
      </c>
      <c r="R167" s="2455"/>
      <c r="S167" s="2455"/>
      <c r="T167" s="2455"/>
      <c r="U167" s="2455"/>
      <c r="V167" s="2456"/>
      <c r="W167" s="2456"/>
      <c r="X167" s="2508"/>
      <c r="Y167" s="2508"/>
      <c r="Z167" s="2508"/>
      <c r="AA167" s="2456">
        <v>1.2470000000000001</v>
      </c>
    </row>
    <row r="168" spans="1:27">
      <c r="A168" s="2469">
        <v>143</v>
      </c>
      <c r="B168" s="2447" t="s">
        <v>22972</v>
      </c>
      <c r="C168" s="1923"/>
      <c r="D168" s="2456" t="s">
        <v>22973</v>
      </c>
      <c r="E168" s="2456">
        <v>0.878</v>
      </c>
      <c r="F168" s="2456"/>
      <c r="G168" s="2456"/>
      <c r="H168" s="2456"/>
      <c r="I168" s="2456"/>
      <c r="J168" s="2456"/>
      <c r="K168" s="2456"/>
      <c r="L168" s="2456"/>
      <c r="M168" s="2456"/>
      <c r="N168" s="2456">
        <v>0.878</v>
      </c>
      <c r="O168" s="2456"/>
      <c r="P168" s="2456"/>
      <c r="Q168" s="2489">
        <v>0.878</v>
      </c>
      <c r="R168" s="2455"/>
      <c r="S168" s="2455"/>
      <c r="T168" s="2455"/>
      <c r="U168" s="2455"/>
      <c r="V168" s="2456"/>
      <c r="W168" s="2456"/>
      <c r="X168" s="2508"/>
      <c r="Y168" s="2508"/>
      <c r="Z168" s="2508"/>
      <c r="AA168" s="2456">
        <v>0.878</v>
      </c>
    </row>
    <row r="169" spans="1:27" ht="26.25">
      <c r="A169" s="2469">
        <v>144</v>
      </c>
      <c r="B169" s="2447" t="s">
        <v>22974</v>
      </c>
      <c r="C169" s="1923"/>
      <c r="D169" s="2456" t="s">
        <v>22975</v>
      </c>
      <c r="E169" s="2456">
        <v>1.0329999999999999</v>
      </c>
      <c r="F169" s="2456"/>
      <c r="G169" s="2456"/>
      <c r="H169" s="2456"/>
      <c r="I169" s="2456"/>
      <c r="J169" s="2456"/>
      <c r="K169" s="2456"/>
      <c r="L169" s="2456"/>
      <c r="M169" s="2456"/>
      <c r="N169" s="2456">
        <v>1.0329999999999999</v>
      </c>
      <c r="O169" s="2456"/>
      <c r="P169" s="2456"/>
      <c r="Q169" s="2489">
        <v>1.0329999999999999</v>
      </c>
      <c r="R169" s="2455"/>
      <c r="S169" s="2455"/>
      <c r="T169" s="2455"/>
      <c r="U169" s="2455"/>
      <c r="V169" s="2456"/>
      <c r="W169" s="2456"/>
      <c r="X169" s="2508"/>
      <c r="Y169" s="2508"/>
      <c r="Z169" s="2508"/>
      <c r="AA169" s="2456">
        <v>1.0329999999999999</v>
      </c>
    </row>
    <row r="170" spans="1:27">
      <c r="A170" s="2469">
        <v>145</v>
      </c>
      <c r="B170" s="2447" t="s">
        <v>22976</v>
      </c>
      <c r="C170" s="1923"/>
      <c r="D170" s="2456" t="s">
        <v>22977</v>
      </c>
      <c r="E170" s="2456">
        <v>5.3</v>
      </c>
      <c r="F170" s="2456"/>
      <c r="G170" s="2456"/>
      <c r="H170" s="2456"/>
      <c r="I170" s="2456"/>
      <c r="J170" s="2456"/>
      <c r="K170" s="2456"/>
      <c r="L170" s="2456"/>
      <c r="M170" s="2456"/>
      <c r="N170" s="2456">
        <v>5.3</v>
      </c>
      <c r="O170" s="2456"/>
      <c r="P170" s="2456"/>
      <c r="Q170" s="2489">
        <v>5.3</v>
      </c>
      <c r="R170" s="2455"/>
      <c r="S170" s="2455"/>
      <c r="T170" s="2455"/>
      <c r="U170" s="2455"/>
      <c r="V170" s="2456"/>
      <c r="W170" s="2456"/>
      <c r="X170" s="2508"/>
      <c r="Y170" s="2508"/>
      <c r="Z170" s="2508"/>
      <c r="AA170" s="2456">
        <v>5.3</v>
      </c>
    </row>
    <row r="171" spans="1:27" ht="26.25">
      <c r="A171" s="2469">
        <v>146</v>
      </c>
      <c r="B171" s="2447" t="s">
        <v>22978</v>
      </c>
      <c r="C171" s="1923"/>
      <c r="D171" s="2456" t="s">
        <v>22979</v>
      </c>
      <c r="E171" s="2456">
        <v>4.6100000000000003</v>
      </c>
      <c r="F171" s="2456"/>
      <c r="G171" s="2456"/>
      <c r="H171" s="2456"/>
      <c r="I171" s="2456"/>
      <c r="J171" s="2456"/>
      <c r="K171" s="2456"/>
      <c r="L171" s="2456"/>
      <c r="M171" s="2456"/>
      <c r="N171" s="2456">
        <v>4.6100000000000003</v>
      </c>
      <c r="O171" s="2456"/>
      <c r="P171" s="2456"/>
      <c r="Q171" s="2489">
        <v>4.6100000000000003</v>
      </c>
      <c r="R171" s="2455"/>
      <c r="S171" s="2455"/>
      <c r="T171" s="2455"/>
      <c r="U171" s="2455"/>
      <c r="V171" s="2456"/>
      <c r="W171" s="2456"/>
      <c r="X171" s="2508"/>
      <c r="Y171" s="2508"/>
      <c r="Z171" s="2508"/>
      <c r="AA171" s="2456">
        <v>4.6100000000000003</v>
      </c>
    </row>
    <row r="172" spans="1:27">
      <c r="A172" s="2469">
        <v>147</v>
      </c>
      <c r="B172" s="2447" t="s">
        <v>22980</v>
      </c>
      <c r="C172" s="1923"/>
      <c r="D172" s="2456" t="s">
        <v>22981</v>
      </c>
      <c r="E172" s="2456">
        <v>1.26</v>
      </c>
      <c r="F172" s="2456"/>
      <c r="G172" s="2456"/>
      <c r="H172" s="2456"/>
      <c r="I172" s="2456"/>
      <c r="J172" s="2456"/>
      <c r="K172" s="2456"/>
      <c r="L172" s="2456"/>
      <c r="M172" s="2456"/>
      <c r="N172" s="2456">
        <v>1.26</v>
      </c>
      <c r="O172" s="2456"/>
      <c r="P172" s="2456"/>
      <c r="Q172" s="2489">
        <v>1.26</v>
      </c>
      <c r="R172" s="2455"/>
      <c r="S172" s="2455"/>
      <c r="T172" s="2455"/>
      <c r="U172" s="2455"/>
      <c r="V172" s="2456"/>
      <c r="W172" s="2456"/>
      <c r="X172" s="2508"/>
      <c r="Y172" s="2508"/>
      <c r="Z172" s="2508"/>
      <c r="AA172" s="2456">
        <v>1.26</v>
      </c>
    </row>
    <row r="173" spans="1:27">
      <c r="A173" s="2469">
        <v>148</v>
      </c>
      <c r="B173" s="2449" t="s">
        <v>22982</v>
      </c>
      <c r="C173" s="2435"/>
      <c r="D173" s="2458" t="s">
        <v>22983</v>
      </c>
      <c r="E173" s="2458">
        <v>1.58</v>
      </c>
      <c r="F173" s="2458"/>
      <c r="G173" s="2458"/>
      <c r="H173" s="2458"/>
      <c r="I173" s="2458"/>
      <c r="J173" s="2458"/>
      <c r="K173" s="2458"/>
      <c r="L173" s="2458"/>
      <c r="M173" s="2458"/>
      <c r="N173" s="2458">
        <v>1.58</v>
      </c>
      <c r="O173" s="2458"/>
      <c r="P173" s="2458"/>
      <c r="Q173" s="2489">
        <f>1.58</f>
        <v>1.58</v>
      </c>
      <c r="R173" s="2457"/>
      <c r="S173" s="2457"/>
      <c r="T173" s="2457"/>
      <c r="U173" s="2457"/>
      <c r="V173" s="2458"/>
      <c r="W173" s="2458"/>
      <c r="X173" s="2509"/>
      <c r="Y173" s="2509"/>
      <c r="Z173" s="2509"/>
      <c r="AA173" s="2458">
        <v>1.58</v>
      </c>
    </row>
    <row r="174" spans="1:27" ht="26.25">
      <c r="A174" s="2469">
        <v>149</v>
      </c>
      <c r="B174" s="2447" t="s">
        <v>22984</v>
      </c>
      <c r="C174" s="1923"/>
      <c r="D174" s="2456" t="s">
        <v>22985</v>
      </c>
      <c r="E174" s="2456">
        <v>0.307</v>
      </c>
      <c r="F174" s="2455"/>
      <c r="G174" s="2455"/>
      <c r="H174" s="2455"/>
      <c r="I174" s="2455"/>
      <c r="J174" s="2455"/>
      <c r="K174" s="2455"/>
      <c r="L174" s="2455"/>
      <c r="M174" s="2455"/>
      <c r="N174" s="2456">
        <v>0.307</v>
      </c>
      <c r="O174" s="2456"/>
      <c r="P174" s="2456"/>
      <c r="Q174" s="2489">
        <v>0.307</v>
      </c>
      <c r="R174" s="2455"/>
      <c r="S174" s="2455"/>
      <c r="T174" s="2455"/>
      <c r="U174" s="2455"/>
      <c r="V174" s="2456"/>
      <c r="W174" s="2456"/>
      <c r="X174" s="2508"/>
      <c r="Y174" s="2508"/>
      <c r="Z174" s="2508"/>
      <c r="AA174" s="2456">
        <v>0.307</v>
      </c>
    </row>
    <row r="175" spans="1:27">
      <c r="A175" s="2469">
        <v>150</v>
      </c>
      <c r="B175" s="2447" t="s">
        <v>22986</v>
      </c>
      <c r="C175" s="1923"/>
      <c r="D175" s="2456" t="s">
        <v>22987</v>
      </c>
      <c r="E175" s="2456">
        <v>0.35499999999999998</v>
      </c>
      <c r="F175" s="2456"/>
      <c r="G175" s="2456"/>
      <c r="H175" s="2456"/>
      <c r="I175" s="2456"/>
      <c r="J175" s="2456"/>
      <c r="K175" s="2456"/>
      <c r="L175" s="2456"/>
      <c r="M175" s="2456"/>
      <c r="N175" s="2456">
        <v>0.35499999999999998</v>
      </c>
      <c r="O175" s="2456"/>
      <c r="P175" s="2456"/>
      <c r="Q175" s="2489">
        <v>0.35499999999999998</v>
      </c>
      <c r="R175" s="2455"/>
      <c r="S175" s="2455"/>
      <c r="T175" s="2455"/>
      <c r="U175" s="2455"/>
      <c r="V175" s="2456"/>
      <c r="W175" s="2456"/>
      <c r="X175" s="2508"/>
      <c r="Y175" s="2508"/>
      <c r="Z175" s="2508"/>
      <c r="AA175" s="2456">
        <v>0.35499999999999998</v>
      </c>
    </row>
    <row r="176" spans="1:27">
      <c r="A176" s="2469">
        <v>151</v>
      </c>
      <c r="B176" s="2447" t="s">
        <v>22988</v>
      </c>
      <c r="C176" s="1923"/>
      <c r="D176" s="2456" t="s">
        <v>22989</v>
      </c>
      <c r="E176" s="2456">
        <v>0.62</v>
      </c>
      <c r="F176" s="2456"/>
      <c r="G176" s="2456"/>
      <c r="H176" s="2456"/>
      <c r="I176" s="2456"/>
      <c r="J176" s="2456"/>
      <c r="K176" s="2456"/>
      <c r="L176" s="2456"/>
      <c r="M176" s="2456"/>
      <c r="N176" s="2456">
        <v>0.62</v>
      </c>
      <c r="O176" s="2456"/>
      <c r="P176" s="2456"/>
      <c r="Q176" s="2489">
        <v>0.62</v>
      </c>
      <c r="R176" s="2455"/>
      <c r="S176" s="2455"/>
      <c r="T176" s="2455"/>
      <c r="U176" s="2455"/>
      <c r="V176" s="2456"/>
      <c r="W176" s="2456"/>
      <c r="X176" s="2508"/>
      <c r="Y176" s="2508"/>
      <c r="Z176" s="2508"/>
      <c r="AA176" s="2456">
        <v>0.62</v>
      </c>
    </row>
    <row r="177" spans="1:27" ht="26.25">
      <c r="A177" s="2469">
        <v>152</v>
      </c>
      <c r="B177" s="2447" t="s">
        <v>22990</v>
      </c>
      <c r="C177" s="1923"/>
      <c r="D177" s="2456" t="s">
        <v>22991</v>
      </c>
      <c r="E177" s="2456">
        <v>0.36</v>
      </c>
      <c r="F177" s="2456"/>
      <c r="G177" s="2456"/>
      <c r="H177" s="2456"/>
      <c r="I177" s="2456"/>
      <c r="J177" s="2456"/>
      <c r="K177" s="2456"/>
      <c r="L177" s="2456"/>
      <c r="M177" s="2456"/>
      <c r="N177" s="2456">
        <v>0.36</v>
      </c>
      <c r="O177" s="2456"/>
      <c r="P177" s="2456"/>
      <c r="Q177" s="2489">
        <v>0.36</v>
      </c>
      <c r="R177" s="2455"/>
      <c r="S177" s="2455"/>
      <c r="T177" s="2455"/>
      <c r="U177" s="2455"/>
      <c r="V177" s="2456"/>
      <c r="W177" s="2456"/>
      <c r="X177" s="2508"/>
      <c r="Y177" s="2508"/>
      <c r="Z177" s="2508"/>
      <c r="AA177" s="2456">
        <v>0.36</v>
      </c>
    </row>
    <row r="178" spans="1:27">
      <c r="A178" s="2469">
        <v>153</v>
      </c>
      <c r="B178" s="2447" t="s">
        <v>22992</v>
      </c>
      <c r="C178" s="1923"/>
      <c r="D178" s="2456" t="s">
        <v>22993</v>
      </c>
      <c r="E178" s="2456">
        <v>1.0349999999999999</v>
      </c>
      <c r="F178" s="2456"/>
      <c r="G178" s="2456"/>
      <c r="H178" s="2456"/>
      <c r="I178" s="2456"/>
      <c r="J178" s="2456"/>
      <c r="K178" s="2456"/>
      <c r="L178" s="2456"/>
      <c r="M178" s="2456"/>
      <c r="N178" s="2456">
        <v>1.0349999999999999</v>
      </c>
      <c r="O178" s="2456"/>
      <c r="P178" s="2456"/>
      <c r="Q178" s="2489">
        <v>1.0349999999999999</v>
      </c>
      <c r="R178" s="2455"/>
      <c r="S178" s="2455"/>
      <c r="T178" s="2455"/>
      <c r="U178" s="2455"/>
      <c r="V178" s="2456"/>
      <c r="W178" s="2456"/>
      <c r="X178" s="2508"/>
      <c r="Y178" s="2508"/>
      <c r="Z178" s="2508"/>
      <c r="AA178" s="2456">
        <v>1.0349999999999999</v>
      </c>
    </row>
    <row r="179" spans="1:27" ht="26.25">
      <c r="A179" s="2469">
        <v>154</v>
      </c>
      <c r="B179" s="2447" t="s">
        <v>22994</v>
      </c>
      <c r="C179" s="1923"/>
      <c r="D179" s="2456" t="s">
        <v>22995</v>
      </c>
      <c r="E179" s="2456">
        <v>7.0000000000000007E-2</v>
      </c>
      <c r="F179" s="2456">
        <v>0.04</v>
      </c>
      <c r="G179" s="2456"/>
      <c r="H179" s="2456"/>
      <c r="I179" s="2456"/>
      <c r="J179" s="2456"/>
      <c r="K179" s="2456"/>
      <c r="L179" s="2456">
        <v>0.04</v>
      </c>
      <c r="M179" s="2456"/>
      <c r="N179" s="2456">
        <v>0.03</v>
      </c>
      <c r="O179" s="2456"/>
      <c r="P179" s="2456"/>
      <c r="Q179" s="2489">
        <v>0.03</v>
      </c>
      <c r="R179" s="2455"/>
      <c r="S179" s="2455"/>
      <c r="T179" s="2455"/>
      <c r="U179" s="2455"/>
      <c r="V179" s="2456"/>
      <c r="W179" s="2456"/>
      <c r="X179" s="2508"/>
      <c r="Y179" s="2508"/>
      <c r="Z179" s="2508"/>
      <c r="AA179" s="2456">
        <v>7.0000000000000007E-2</v>
      </c>
    </row>
    <row r="180" spans="1:27">
      <c r="A180" s="2469">
        <v>155</v>
      </c>
      <c r="B180" s="2447" t="s">
        <v>22996</v>
      </c>
      <c r="C180" s="1923"/>
      <c r="D180" s="2456" t="s">
        <v>22997</v>
      </c>
      <c r="E180" s="2456">
        <v>0.745</v>
      </c>
      <c r="F180" s="2456"/>
      <c r="G180" s="2456"/>
      <c r="H180" s="2456"/>
      <c r="I180" s="2456"/>
      <c r="J180" s="2456"/>
      <c r="K180" s="2456"/>
      <c r="L180" s="2456"/>
      <c r="M180" s="2456"/>
      <c r="N180" s="2456">
        <v>0.745</v>
      </c>
      <c r="O180" s="2456"/>
      <c r="P180" s="2456"/>
      <c r="Q180" s="2489">
        <v>0.745</v>
      </c>
      <c r="R180" s="2455"/>
      <c r="S180" s="2455"/>
      <c r="T180" s="2455"/>
      <c r="U180" s="2455"/>
      <c r="V180" s="2456"/>
      <c r="W180" s="2456"/>
      <c r="X180" s="2508"/>
      <c r="Y180" s="2508"/>
      <c r="Z180" s="2508"/>
      <c r="AA180" s="2456">
        <v>0.745</v>
      </c>
    </row>
    <row r="181" spans="1:27" ht="26.25">
      <c r="A181" s="2469">
        <v>156</v>
      </c>
      <c r="B181" s="2447" t="s">
        <v>22998</v>
      </c>
      <c r="C181" s="1923"/>
      <c r="D181" s="2456" t="s">
        <v>22999</v>
      </c>
      <c r="E181" s="2456">
        <v>0.64</v>
      </c>
      <c r="F181" s="2455"/>
      <c r="G181" s="2455"/>
      <c r="H181" s="2455"/>
      <c r="I181" s="2455"/>
      <c r="J181" s="2455"/>
      <c r="K181" s="2455"/>
      <c r="L181" s="2455"/>
      <c r="M181" s="2455"/>
      <c r="N181" s="2456">
        <v>0.64</v>
      </c>
      <c r="O181" s="2456"/>
      <c r="P181" s="2456"/>
      <c r="Q181" s="2489">
        <v>0.64</v>
      </c>
      <c r="R181" s="2455"/>
      <c r="S181" s="2455"/>
      <c r="T181" s="2455"/>
      <c r="U181" s="2455"/>
      <c r="V181" s="2456"/>
      <c r="W181" s="2456"/>
      <c r="X181" s="2508"/>
      <c r="Y181" s="2508"/>
      <c r="Z181" s="2508"/>
      <c r="AA181" s="2456">
        <v>0.64</v>
      </c>
    </row>
    <row r="182" spans="1:27" ht="26.25">
      <c r="A182" s="2469">
        <v>157</v>
      </c>
      <c r="B182" s="2447" t="s">
        <v>23000</v>
      </c>
      <c r="C182" s="1923"/>
      <c r="D182" s="2456" t="s">
        <v>23001</v>
      </c>
      <c r="E182" s="2456">
        <v>0.76800000000000002</v>
      </c>
      <c r="F182" s="2456"/>
      <c r="G182" s="2456"/>
      <c r="H182" s="2456"/>
      <c r="I182" s="2456"/>
      <c r="J182" s="2456"/>
      <c r="K182" s="2456"/>
      <c r="L182" s="2456"/>
      <c r="M182" s="2456"/>
      <c r="N182" s="2456">
        <v>0.76800000000000002</v>
      </c>
      <c r="O182" s="2456"/>
      <c r="P182" s="2456"/>
      <c r="Q182" s="2489">
        <v>0.76800000000000002</v>
      </c>
      <c r="R182" s="2455"/>
      <c r="S182" s="2455"/>
      <c r="T182" s="2455"/>
      <c r="U182" s="2455"/>
      <c r="V182" s="2456"/>
      <c r="W182" s="2456"/>
      <c r="X182" s="2508"/>
      <c r="Y182" s="2508"/>
      <c r="Z182" s="2508"/>
      <c r="AA182" s="2456">
        <v>0.76800000000000002</v>
      </c>
    </row>
    <row r="183" spans="1:27">
      <c r="A183" s="2469">
        <v>158</v>
      </c>
      <c r="B183" s="2447" t="s">
        <v>23002</v>
      </c>
      <c r="C183" s="1923"/>
      <c r="D183" s="2456" t="s">
        <v>23003</v>
      </c>
      <c r="E183" s="2456">
        <v>0.41</v>
      </c>
      <c r="F183" s="2456"/>
      <c r="G183" s="2456"/>
      <c r="H183" s="2456"/>
      <c r="I183" s="2456"/>
      <c r="J183" s="2456"/>
      <c r="K183" s="2456"/>
      <c r="L183" s="2456"/>
      <c r="M183" s="2456"/>
      <c r="N183" s="2456">
        <v>0.41</v>
      </c>
      <c r="O183" s="2456"/>
      <c r="P183" s="2456"/>
      <c r="Q183" s="2489">
        <v>0.41</v>
      </c>
      <c r="R183" s="2455"/>
      <c r="S183" s="2455"/>
      <c r="T183" s="2455"/>
      <c r="U183" s="2455"/>
      <c r="V183" s="2456"/>
      <c r="W183" s="2456"/>
      <c r="X183" s="2508"/>
      <c r="Y183" s="2508"/>
      <c r="Z183" s="2508"/>
      <c r="AA183" s="2456">
        <v>0.41</v>
      </c>
    </row>
    <row r="184" spans="1:27" ht="26.25">
      <c r="A184" s="2469">
        <v>159</v>
      </c>
      <c r="B184" s="2447" t="s">
        <v>23004</v>
      </c>
      <c r="C184" s="1923"/>
      <c r="D184" s="2456" t="s">
        <v>23005</v>
      </c>
      <c r="E184" s="2456">
        <v>0.28000000000000003</v>
      </c>
      <c r="F184" s="2455"/>
      <c r="G184" s="2455"/>
      <c r="H184" s="2455"/>
      <c r="I184" s="2455"/>
      <c r="J184" s="2455"/>
      <c r="K184" s="2455"/>
      <c r="L184" s="2455"/>
      <c r="M184" s="2455"/>
      <c r="N184" s="2494">
        <v>0.28000000000000003</v>
      </c>
      <c r="O184" s="2494"/>
      <c r="P184" s="2494"/>
      <c r="Q184" s="2489">
        <v>0.28000000000000003</v>
      </c>
      <c r="R184" s="2455"/>
      <c r="S184" s="2455"/>
      <c r="T184" s="2455"/>
      <c r="U184" s="2455"/>
      <c r="V184" s="2456"/>
      <c r="W184" s="2456"/>
      <c r="X184" s="2508"/>
      <c r="Y184" s="2508"/>
      <c r="Z184" s="2508"/>
      <c r="AA184" s="2456">
        <v>0.28000000000000003</v>
      </c>
    </row>
    <row r="185" spans="1:27" ht="26.25">
      <c r="A185" s="2469">
        <v>160</v>
      </c>
      <c r="B185" s="2447" t="s">
        <v>23006</v>
      </c>
      <c r="C185" s="1923"/>
      <c r="D185" s="2456" t="s">
        <v>23007</v>
      </c>
      <c r="E185" s="2456">
        <v>0.84</v>
      </c>
      <c r="F185" s="2456"/>
      <c r="G185" s="2456"/>
      <c r="H185" s="2456"/>
      <c r="I185" s="2456"/>
      <c r="J185" s="2456"/>
      <c r="K185" s="2456"/>
      <c r="L185" s="2456"/>
      <c r="M185" s="2456"/>
      <c r="N185" s="2456">
        <v>0.84</v>
      </c>
      <c r="O185" s="2456"/>
      <c r="P185" s="2456"/>
      <c r="Q185" s="2489">
        <v>0.84</v>
      </c>
      <c r="R185" s="2455"/>
      <c r="S185" s="2455"/>
      <c r="T185" s="2455"/>
      <c r="U185" s="2455"/>
      <c r="V185" s="2456"/>
      <c r="W185" s="2456"/>
      <c r="X185" s="2508"/>
      <c r="Y185" s="2508"/>
      <c r="Z185" s="2508"/>
      <c r="AA185" s="2456">
        <v>0.84</v>
      </c>
    </row>
    <row r="186" spans="1:27" ht="26.25">
      <c r="A186" s="2469">
        <v>161</v>
      </c>
      <c r="B186" s="2447" t="s">
        <v>23008</v>
      </c>
      <c r="C186" s="1923"/>
      <c r="D186" s="2456" t="s">
        <v>23009</v>
      </c>
      <c r="E186" s="2456">
        <v>0.9</v>
      </c>
      <c r="F186" s="2456"/>
      <c r="G186" s="2456"/>
      <c r="H186" s="2456"/>
      <c r="I186" s="2456"/>
      <c r="J186" s="2456"/>
      <c r="K186" s="2456"/>
      <c r="L186" s="2456"/>
      <c r="M186" s="2456"/>
      <c r="N186" s="2456">
        <v>0.9</v>
      </c>
      <c r="O186" s="2456"/>
      <c r="P186" s="2456"/>
      <c r="Q186" s="2489">
        <v>0.9</v>
      </c>
      <c r="R186" s="2455"/>
      <c r="S186" s="2455"/>
      <c r="T186" s="2455"/>
      <c r="U186" s="2455"/>
      <c r="V186" s="2456"/>
      <c r="W186" s="2456"/>
      <c r="X186" s="2508"/>
      <c r="Y186" s="2508"/>
      <c r="Z186" s="2508"/>
      <c r="AA186" s="2456">
        <v>0.9</v>
      </c>
    </row>
    <row r="187" spans="1:27" ht="26.25">
      <c r="A187" s="2469">
        <v>162</v>
      </c>
      <c r="B187" s="2447" t="s">
        <v>23010</v>
      </c>
      <c r="C187" s="1923"/>
      <c r="D187" s="2456" t="s">
        <v>23011</v>
      </c>
      <c r="E187" s="2456">
        <v>1.4350000000000001</v>
      </c>
      <c r="F187" s="2456"/>
      <c r="G187" s="2456"/>
      <c r="H187" s="2456"/>
      <c r="I187" s="2456"/>
      <c r="J187" s="2456"/>
      <c r="K187" s="2456"/>
      <c r="L187" s="2456"/>
      <c r="M187" s="2456"/>
      <c r="N187" s="2456">
        <v>1.4350000000000001</v>
      </c>
      <c r="O187" s="2456"/>
      <c r="P187" s="2456"/>
      <c r="Q187" s="2489">
        <v>1.4350000000000001</v>
      </c>
      <c r="R187" s="2455"/>
      <c r="S187" s="2455"/>
      <c r="T187" s="2455"/>
      <c r="U187" s="2455"/>
      <c r="V187" s="2456"/>
      <c r="W187" s="2456"/>
      <c r="X187" s="2508"/>
      <c r="Y187" s="2508"/>
      <c r="Z187" s="2508"/>
      <c r="AA187" s="2456">
        <v>1.4350000000000001</v>
      </c>
    </row>
    <row r="188" spans="1:27" ht="26.25">
      <c r="A188" s="2469">
        <v>163</v>
      </c>
      <c r="B188" s="2447" t="s">
        <v>23012</v>
      </c>
      <c r="C188" s="1923"/>
      <c r="D188" s="2456" t="s">
        <v>23013</v>
      </c>
      <c r="E188" s="2456">
        <v>0.32300000000000001</v>
      </c>
      <c r="F188" s="2456"/>
      <c r="G188" s="2456"/>
      <c r="H188" s="2456"/>
      <c r="I188" s="2456"/>
      <c r="J188" s="2456"/>
      <c r="K188" s="2456"/>
      <c r="L188" s="2456"/>
      <c r="M188" s="2456"/>
      <c r="N188" s="2456">
        <v>0.32300000000000001</v>
      </c>
      <c r="O188" s="2456"/>
      <c r="P188" s="2456"/>
      <c r="Q188" s="2489">
        <v>0.32300000000000001</v>
      </c>
      <c r="R188" s="2455"/>
      <c r="S188" s="2455"/>
      <c r="T188" s="2455"/>
      <c r="U188" s="2455"/>
      <c r="V188" s="2456"/>
      <c r="W188" s="2456"/>
      <c r="X188" s="2508"/>
      <c r="Y188" s="2508"/>
      <c r="Z188" s="2508"/>
      <c r="AA188" s="2456">
        <v>0.32300000000000001</v>
      </c>
    </row>
    <row r="189" spans="1:27" ht="26.25">
      <c r="A189" s="2469">
        <v>164</v>
      </c>
      <c r="B189" s="2447" t="s">
        <v>23014</v>
      </c>
      <c r="C189" s="1923"/>
      <c r="D189" s="2456" t="s">
        <v>23015</v>
      </c>
      <c r="E189" s="2456">
        <v>1.022</v>
      </c>
      <c r="F189" s="2456"/>
      <c r="G189" s="2456"/>
      <c r="H189" s="2456"/>
      <c r="I189" s="2456"/>
      <c r="J189" s="2456"/>
      <c r="K189" s="2456"/>
      <c r="L189" s="2456"/>
      <c r="M189" s="2456"/>
      <c r="N189" s="2456">
        <v>1.022</v>
      </c>
      <c r="O189" s="2456"/>
      <c r="P189" s="2456"/>
      <c r="Q189" s="2489">
        <v>1.022</v>
      </c>
      <c r="R189" s="2455"/>
      <c r="S189" s="2455"/>
      <c r="T189" s="2455"/>
      <c r="U189" s="2455"/>
      <c r="V189" s="2456"/>
      <c r="W189" s="2456"/>
      <c r="X189" s="2508"/>
      <c r="Y189" s="2508"/>
      <c r="Z189" s="2508"/>
      <c r="AA189" s="2456">
        <v>1.022</v>
      </c>
    </row>
    <row r="190" spans="1:27">
      <c r="A190" s="2469">
        <v>165</v>
      </c>
      <c r="B190" s="2447" t="s">
        <v>23016</v>
      </c>
      <c r="C190" s="1923"/>
      <c r="D190" s="2456" t="s">
        <v>23017</v>
      </c>
      <c r="E190" s="2456">
        <v>0.83499999999999996</v>
      </c>
      <c r="F190" s="2456"/>
      <c r="G190" s="2456"/>
      <c r="H190" s="2456"/>
      <c r="I190" s="2456"/>
      <c r="J190" s="2456"/>
      <c r="K190" s="2456"/>
      <c r="L190" s="2456"/>
      <c r="M190" s="2456"/>
      <c r="N190" s="2456">
        <v>0.83499999999999996</v>
      </c>
      <c r="O190" s="2456"/>
      <c r="P190" s="2456"/>
      <c r="Q190" s="2489">
        <v>0.83499999999999996</v>
      </c>
      <c r="R190" s="2455"/>
      <c r="S190" s="2455"/>
      <c r="T190" s="2455"/>
      <c r="U190" s="2455"/>
      <c r="V190" s="2456"/>
      <c r="W190" s="2456"/>
      <c r="X190" s="2508"/>
      <c r="Y190" s="2508"/>
      <c r="Z190" s="2508"/>
      <c r="AA190" s="2456">
        <v>0.83499999999999996</v>
      </c>
    </row>
    <row r="191" spans="1:27">
      <c r="A191" s="2469">
        <v>166</v>
      </c>
      <c r="B191" s="2447" t="s">
        <v>23018</v>
      </c>
      <c r="C191" s="1923"/>
      <c r="D191" s="2456" t="s">
        <v>23019</v>
      </c>
      <c r="E191" s="2456">
        <v>2.7250000000000001</v>
      </c>
      <c r="F191" s="2456">
        <v>0.4</v>
      </c>
      <c r="G191" s="2456"/>
      <c r="H191" s="2456"/>
      <c r="I191" s="2456"/>
      <c r="J191" s="2456"/>
      <c r="K191" s="2456"/>
      <c r="L191" s="2456">
        <v>0.4</v>
      </c>
      <c r="M191" s="2456"/>
      <c r="N191" s="2456">
        <v>2.3250000000000002</v>
      </c>
      <c r="O191" s="2456"/>
      <c r="P191" s="2456"/>
      <c r="Q191" s="2489">
        <f>E191-F191</f>
        <v>2.3250000000000002</v>
      </c>
      <c r="R191" s="2455"/>
      <c r="S191" s="2455"/>
      <c r="T191" s="2455"/>
      <c r="U191" s="2455"/>
      <c r="V191" s="2456"/>
      <c r="W191" s="2456"/>
      <c r="X191" s="2508"/>
      <c r="Y191" s="2508"/>
      <c r="Z191" s="2508"/>
      <c r="AA191" s="2456">
        <v>2.7250000000000001</v>
      </c>
    </row>
    <row r="192" spans="1:27" ht="26.25">
      <c r="A192" s="2469">
        <v>167</v>
      </c>
      <c r="B192" s="2447" t="s">
        <v>23020</v>
      </c>
      <c r="C192" s="1923"/>
      <c r="D192" s="2456" t="s">
        <v>23021</v>
      </c>
      <c r="E192" s="2456">
        <v>3</v>
      </c>
      <c r="F192" s="2456"/>
      <c r="G192" s="2456"/>
      <c r="H192" s="2456"/>
      <c r="I192" s="2456"/>
      <c r="J192" s="2456"/>
      <c r="K192" s="2456"/>
      <c r="L192" s="2456"/>
      <c r="M192" s="2456"/>
      <c r="N192" s="2456">
        <v>3</v>
      </c>
      <c r="O192" s="2456"/>
      <c r="P192" s="2456"/>
      <c r="Q192" s="2489">
        <v>3</v>
      </c>
      <c r="R192" s="2455"/>
      <c r="S192" s="2455"/>
      <c r="T192" s="2455"/>
      <c r="U192" s="2455"/>
      <c r="V192" s="2456"/>
      <c r="W192" s="2456"/>
      <c r="X192" s="2508"/>
      <c r="Y192" s="2508"/>
      <c r="Z192" s="2508"/>
      <c r="AA192" s="2456">
        <v>3</v>
      </c>
    </row>
    <row r="193" spans="1:27" ht="26.25">
      <c r="A193" s="2469">
        <v>168</v>
      </c>
      <c r="B193" s="2447" t="s">
        <v>23022</v>
      </c>
      <c r="C193" s="1923"/>
      <c r="D193" s="2456" t="s">
        <v>23023</v>
      </c>
      <c r="E193" s="2456">
        <v>0.86899999999999999</v>
      </c>
      <c r="F193" s="2456"/>
      <c r="G193" s="2456"/>
      <c r="H193" s="2456"/>
      <c r="I193" s="2456"/>
      <c r="J193" s="2456"/>
      <c r="K193" s="2456"/>
      <c r="L193" s="2456"/>
      <c r="M193" s="2456"/>
      <c r="N193" s="2456">
        <v>0.86899999999999999</v>
      </c>
      <c r="O193" s="2456"/>
      <c r="P193" s="2456"/>
      <c r="Q193" s="2489">
        <v>0.86899999999999999</v>
      </c>
      <c r="R193" s="2455"/>
      <c r="S193" s="2455"/>
      <c r="T193" s="2455"/>
      <c r="U193" s="2455"/>
      <c r="V193" s="2456"/>
      <c r="W193" s="2456"/>
      <c r="X193" s="2508"/>
      <c r="Y193" s="2508"/>
      <c r="Z193" s="2508"/>
      <c r="AA193" s="2456">
        <v>0.86899999999999999</v>
      </c>
    </row>
    <row r="194" spans="1:27">
      <c r="A194" s="2469">
        <v>169</v>
      </c>
      <c r="B194" s="2447" t="s">
        <v>23024</v>
      </c>
      <c r="C194" s="1923"/>
      <c r="D194" s="2456" t="s">
        <v>22969</v>
      </c>
      <c r="E194" s="2456">
        <v>0.42699999999999999</v>
      </c>
      <c r="F194" s="2456"/>
      <c r="G194" s="2456"/>
      <c r="H194" s="2456"/>
      <c r="I194" s="2456"/>
      <c r="J194" s="2456"/>
      <c r="K194" s="2456"/>
      <c r="L194" s="2456"/>
      <c r="M194" s="2456"/>
      <c r="N194" s="2456">
        <v>0.42699999999999999</v>
      </c>
      <c r="O194" s="2456"/>
      <c r="P194" s="2456"/>
      <c r="Q194" s="2489">
        <v>0.42699999999999999</v>
      </c>
      <c r="R194" s="2455"/>
      <c r="S194" s="2455"/>
      <c r="T194" s="2455"/>
      <c r="U194" s="2455"/>
      <c r="V194" s="2456"/>
      <c r="W194" s="2456"/>
      <c r="X194" s="2508"/>
      <c r="Y194" s="2508"/>
      <c r="Z194" s="2508"/>
      <c r="AA194" s="2456">
        <v>0.42699999999999999</v>
      </c>
    </row>
    <row r="195" spans="1:27">
      <c r="A195" s="2469">
        <v>170</v>
      </c>
      <c r="B195" s="2447" t="s">
        <v>23025</v>
      </c>
      <c r="C195" s="1923"/>
      <c r="D195" s="2456" t="s">
        <v>23026</v>
      </c>
      <c r="E195" s="2456">
        <v>1.911</v>
      </c>
      <c r="F195" s="2455"/>
      <c r="G195" s="2455"/>
      <c r="H195" s="2455"/>
      <c r="I195" s="2455"/>
      <c r="J195" s="2455"/>
      <c r="K195" s="2455"/>
      <c r="L195" s="2455"/>
      <c r="M195" s="2455"/>
      <c r="N195" s="2456">
        <v>1.911</v>
      </c>
      <c r="O195" s="2456"/>
      <c r="P195" s="2456"/>
      <c r="Q195" s="2489">
        <v>1.911</v>
      </c>
      <c r="R195" s="2455"/>
      <c r="S195" s="2455"/>
      <c r="T195" s="2455"/>
      <c r="U195" s="2455"/>
      <c r="V195" s="2456"/>
      <c r="W195" s="2456"/>
      <c r="X195" s="2508"/>
      <c r="Y195" s="2508"/>
      <c r="Z195" s="2508"/>
      <c r="AA195" s="2456">
        <v>1.911</v>
      </c>
    </row>
    <row r="196" spans="1:27" ht="26.25">
      <c r="A196" s="2469">
        <v>171</v>
      </c>
      <c r="B196" s="2447" t="s">
        <v>23027</v>
      </c>
      <c r="C196" s="1923"/>
      <c r="D196" s="2456" t="s">
        <v>23028</v>
      </c>
      <c r="E196" s="2456">
        <v>0.248</v>
      </c>
      <c r="F196" s="2456"/>
      <c r="G196" s="2456"/>
      <c r="H196" s="2456"/>
      <c r="I196" s="2456"/>
      <c r="J196" s="2456"/>
      <c r="K196" s="2456"/>
      <c r="L196" s="2456"/>
      <c r="M196" s="2456"/>
      <c r="N196" s="2456">
        <v>0.248</v>
      </c>
      <c r="O196" s="2456"/>
      <c r="P196" s="2456"/>
      <c r="Q196" s="2489">
        <v>0.248</v>
      </c>
      <c r="R196" s="2455"/>
      <c r="S196" s="2455"/>
      <c r="T196" s="2455"/>
      <c r="U196" s="2455"/>
      <c r="V196" s="2456"/>
      <c r="W196" s="2456"/>
      <c r="X196" s="2508"/>
      <c r="Y196" s="2508"/>
      <c r="Z196" s="2508"/>
      <c r="AA196" s="2456">
        <v>0.248</v>
      </c>
    </row>
    <row r="197" spans="1:27">
      <c r="A197" s="2469">
        <v>172</v>
      </c>
      <c r="B197" s="2447" t="s">
        <v>23029</v>
      </c>
      <c r="C197" s="1923"/>
      <c r="D197" s="2456" t="s">
        <v>23030</v>
      </c>
      <c r="E197" s="2456">
        <v>1.085</v>
      </c>
      <c r="F197" s="2456"/>
      <c r="G197" s="2456"/>
      <c r="H197" s="2456"/>
      <c r="I197" s="2456"/>
      <c r="J197" s="2456"/>
      <c r="K197" s="2456"/>
      <c r="L197" s="2456"/>
      <c r="M197" s="2456"/>
      <c r="N197" s="2456">
        <v>1.085</v>
      </c>
      <c r="O197" s="2456"/>
      <c r="P197" s="2456"/>
      <c r="Q197" s="2489">
        <v>1.085</v>
      </c>
      <c r="R197" s="2455"/>
      <c r="S197" s="2455"/>
      <c r="T197" s="2455"/>
      <c r="U197" s="2455"/>
      <c r="V197" s="2456"/>
      <c r="W197" s="2456"/>
      <c r="X197" s="2508"/>
      <c r="Y197" s="2508"/>
      <c r="Z197" s="2508"/>
      <c r="AA197" s="2456">
        <v>1.085</v>
      </c>
    </row>
    <row r="198" spans="1:27">
      <c r="A198" s="2469">
        <v>173</v>
      </c>
      <c r="B198" s="2447" t="s">
        <v>23031</v>
      </c>
      <c r="C198" s="1923"/>
      <c r="D198" s="2456" t="s">
        <v>23032</v>
      </c>
      <c r="E198" s="2456">
        <v>1.1399999999999999</v>
      </c>
      <c r="F198" s="2456"/>
      <c r="G198" s="2456"/>
      <c r="H198" s="2456"/>
      <c r="I198" s="2456"/>
      <c r="J198" s="2456"/>
      <c r="K198" s="2456"/>
      <c r="L198" s="2456"/>
      <c r="M198" s="2456"/>
      <c r="N198" s="2456">
        <v>1.1399999999999999</v>
      </c>
      <c r="O198" s="2456"/>
      <c r="P198" s="2456"/>
      <c r="Q198" s="2489">
        <v>1.1399999999999999</v>
      </c>
      <c r="R198" s="2455"/>
      <c r="S198" s="2455"/>
      <c r="T198" s="2455"/>
      <c r="U198" s="2455"/>
      <c r="V198" s="2456"/>
      <c r="W198" s="2456"/>
      <c r="X198" s="2508"/>
      <c r="Y198" s="2508"/>
      <c r="Z198" s="2508"/>
      <c r="AA198" s="2456">
        <v>1.1399999999999999</v>
      </c>
    </row>
    <row r="199" spans="1:27" ht="26.25">
      <c r="A199" s="2469">
        <v>174</v>
      </c>
      <c r="B199" s="2447" t="s">
        <v>23033</v>
      </c>
      <c r="C199" s="1923"/>
      <c r="D199" s="2456" t="s">
        <v>23034</v>
      </c>
      <c r="E199" s="2456">
        <v>1.6950000000000001</v>
      </c>
      <c r="F199" s="2456">
        <v>1.6950000000000001</v>
      </c>
      <c r="G199" s="2456"/>
      <c r="H199" s="2456">
        <v>1.6950000000000001</v>
      </c>
      <c r="I199" s="2456"/>
      <c r="J199" s="2456"/>
      <c r="K199" s="2456"/>
      <c r="L199" s="2456"/>
      <c r="M199" s="2456"/>
      <c r="N199" s="2456"/>
      <c r="O199" s="2456"/>
      <c r="P199" s="2456"/>
      <c r="Q199" s="2489">
        <v>1.6950000000000001</v>
      </c>
      <c r="R199" s="2455"/>
      <c r="S199" s="2455"/>
      <c r="T199" s="2455"/>
      <c r="U199" s="2455"/>
      <c r="V199" s="2456"/>
      <c r="W199" s="2456"/>
      <c r="X199" s="2508"/>
      <c r="Y199" s="2508"/>
      <c r="Z199" s="2508"/>
      <c r="AA199" s="2456">
        <v>1.6950000000000001</v>
      </c>
    </row>
    <row r="200" spans="1:27">
      <c r="A200" s="2469">
        <v>175</v>
      </c>
      <c r="B200" s="2447" t="s">
        <v>23035</v>
      </c>
      <c r="C200" s="1923"/>
      <c r="D200" s="2456" t="s">
        <v>23036</v>
      </c>
      <c r="E200" s="2456">
        <v>2.39</v>
      </c>
      <c r="F200" s="2456">
        <v>2.39</v>
      </c>
      <c r="G200" s="2456"/>
      <c r="H200" s="2456">
        <v>2.39</v>
      </c>
      <c r="I200" s="2456"/>
      <c r="J200" s="2456"/>
      <c r="K200" s="2456"/>
      <c r="L200" s="2456"/>
      <c r="M200" s="2456"/>
      <c r="N200" s="2456"/>
      <c r="O200" s="2456"/>
      <c r="P200" s="2456"/>
      <c r="Q200" s="2489">
        <v>2.39</v>
      </c>
      <c r="R200" s="2455"/>
      <c r="S200" s="2455"/>
      <c r="T200" s="2455"/>
      <c r="U200" s="2455"/>
      <c r="V200" s="2456"/>
      <c r="W200" s="2456"/>
      <c r="X200" s="2508"/>
      <c r="Y200" s="2508"/>
      <c r="Z200" s="2508"/>
      <c r="AA200" s="2456">
        <v>2.39</v>
      </c>
    </row>
    <row r="201" spans="1:27" ht="26.25">
      <c r="A201" s="2469">
        <v>176</v>
      </c>
      <c r="B201" s="2447" t="s">
        <v>23037</v>
      </c>
      <c r="C201" s="1923"/>
      <c r="D201" s="2456" t="s">
        <v>23038</v>
      </c>
      <c r="E201" s="2456">
        <v>0.63500000000000001</v>
      </c>
      <c r="F201" s="2456"/>
      <c r="G201" s="2456"/>
      <c r="H201" s="2456"/>
      <c r="I201" s="2456"/>
      <c r="J201" s="2456"/>
      <c r="K201" s="2456"/>
      <c r="L201" s="2456"/>
      <c r="M201" s="2456"/>
      <c r="N201" s="2456">
        <v>0.63500000000000001</v>
      </c>
      <c r="O201" s="2456"/>
      <c r="P201" s="2456"/>
      <c r="Q201" s="2489">
        <v>0.63500000000000001</v>
      </c>
      <c r="R201" s="2455"/>
      <c r="S201" s="2455"/>
      <c r="T201" s="2455"/>
      <c r="U201" s="2455"/>
      <c r="V201" s="2456"/>
      <c r="W201" s="2456"/>
      <c r="X201" s="2508"/>
      <c r="Y201" s="2508"/>
      <c r="Z201" s="2508"/>
      <c r="AA201" s="2456">
        <v>0.63500000000000001</v>
      </c>
    </row>
    <row r="202" spans="1:27" ht="26.25">
      <c r="A202" s="2469">
        <v>177</v>
      </c>
      <c r="B202" s="2447" t="s">
        <v>23039</v>
      </c>
      <c r="C202" s="1923"/>
      <c r="D202" s="2456" t="s">
        <v>23040</v>
      </c>
      <c r="E202" s="2456">
        <v>0.626</v>
      </c>
      <c r="F202" s="2456"/>
      <c r="G202" s="2456"/>
      <c r="H202" s="2456"/>
      <c r="I202" s="2456"/>
      <c r="J202" s="2456"/>
      <c r="K202" s="2456"/>
      <c r="L202" s="2456"/>
      <c r="M202" s="2456"/>
      <c r="N202" s="2456">
        <v>0.626</v>
      </c>
      <c r="O202" s="2456"/>
      <c r="P202" s="2456"/>
      <c r="Q202" s="2489">
        <v>0.626</v>
      </c>
      <c r="R202" s="2455"/>
      <c r="S202" s="2455"/>
      <c r="T202" s="2455"/>
      <c r="U202" s="2455"/>
      <c r="V202" s="2456"/>
      <c r="W202" s="2456"/>
      <c r="X202" s="2508"/>
      <c r="Y202" s="2508"/>
      <c r="Z202" s="2508"/>
      <c r="AA202" s="2456">
        <v>0.626</v>
      </c>
    </row>
    <row r="203" spans="1:27" ht="26.25">
      <c r="A203" s="2469">
        <v>178</v>
      </c>
      <c r="B203" s="2447" t="s">
        <v>23041</v>
      </c>
      <c r="C203" s="1923"/>
      <c r="D203" s="2456" t="s">
        <v>23042</v>
      </c>
      <c r="E203" s="2456">
        <v>1.8620000000000001</v>
      </c>
      <c r="F203" s="2456"/>
      <c r="G203" s="2456"/>
      <c r="H203" s="2456"/>
      <c r="I203" s="2456"/>
      <c r="J203" s="2456"/>
      <c r="K203" s="2456"/>
      <c r="L203" s="2456"/>
      <c r="M203" s="2456"/>
      <c r="N203" s="2456">
        <v>1.8620000000000001</v>
      </c>
      <c r="O203" s="2456"/>
      <c r="P203" s="2456"/>
      <c r="Q203" s="2489">
        <v>1.8620000000000001</v>
      </c>
      <c r="R203" s="2455"/>
      <c r="S203" s="2455"/>
      <c r="T203" s="2455"/>
      <c r="U203" s="2455"/>
      <c r="V203" s="2456"/>
      <c r="W203" s="2456"/>
      <c r="X203" s="2508"/>
      <c r="Y203" s="2508"/>
      <c r="Z203" s="2508"/>
      <c r="AA203" s="2456">
        <v>1.8620000000000001</v>
      </c>
    </row>
    <row r="204" spans="1:27">
      <c r="A204" s="2469">
        <v>179</v>
      </c>
      <c r="B204" s="2447" t="s">
        <v>23043</v>
      </c>
      <c r="C204" s="1923"/>
      <c r="D204" s="2456" t="s">
        <v>23044</v>
      </c>
      <c r="E204" s="2456">
        <v>1.52</v>
      </c>
      <c r="F204" s="2456"/>
      <c r="G204" s="2456"/>
      <c r="H204" s="2456"/>
      <c r="I204" s="2456"/>
      <c r="J204" s="2456"/>
      <c r="K204" s="2456"/>
      <c r="L204" s="2456"/>
      <c r="M204" s="2456"/>
      <c r="N204" s="2456">
        <v>1.52</v>
      </c>
      <c r="O204" s="2456"/>
      <c r="P204" s="2456"/>
      <c r="Q204" s="2489">
        <v>1.52</v>
      </c>
      <c r="R204" s="2455"/>
      <c r="S204" s="2455"/>
      <c r="T204" s="2455"/>
      <c r="U204" s="2455"/>
      <c r="V204" s="2456"/>
      <c r="W204" s="2456"/>
      <c r="X204" s="2508"/>
      <c r="Y204" s="2508"/>
      <c r="Z204" s="2508"/>
      <c r="AA204" s="2456">
        <v>1.52</v>
      </c>
    </row>
    <row r="205" spans="1:27">
      <c r="A205" s="2469">
        <v>180</v>
      </c>
      <c r="B205" s="2447" t="s">
        <v>23045</v>
      </c>
      <c r="C205" s="1923"/>
      <c r="D205" s="2456" t="s">
        <v>23046</v>
      </c>
      <c r="E205" s="2456">
        <v>1.07</v>
      </c>
      <c r="F205" s="2456"/>
      <c r="G205" s="2456"/>
      <c r="H205" s="2456"/>
      <c r="I205" s="2456"/>
      <c r="J205" s="2456"/>
      <c r="K205" s="2456"/>
      <c r="L205" s="2456"/>
      <c r="M205" s="2456"/>
      <c r="N205" s="2456">
        <v>1.07</v>
      </c>
      <c r="O205" s="2456"/>
      <c r="P205" s="2456"/>
      <c r="Q205" s="2489">
        <v>1.07</v>
      </c>
      <c r="R205" s="2455"/>
      <c r="S205" s="2455"/>
      <c r="T205" s="2455"/>
      <c r="U205" s="2455"/>
      <c r="V205" s="2456"/>
      <c r="W205" s="2456"/>
      <c r="X205" s="2508"/>
      <c r="Y205" s="2508"/>
      <c r="Z205" s="2508"/>
      <c r="AA205" s="2456">
        <v>1.07</v>
      </c>
    </row>
    <row r="206" spans="1:27" ht="26.25">
      <c r="A206" s="2469">
        <v>181</v>
      </c>
      <c r="B206" s="2447" t="s">
        <v>23047</v>
      </c>
      <c r="C206" s="1923"/>
      <c r="D206" s="2456" t="s">
        <v>23048</v>
      </c>
      <c r="E206" s="2456">
        <v>0.62</v>
      </c>
      <c r="F206" s="2456"/>
      <c r="G206" s="2456"/>
      <c r="H206" s="2456"/>
      <c r="I206" s="2456"/>
      <c r="J206" s="2456"/>
      <c r="K206" s="2456"/>
      <c r="L206" s="2456"/>
      <c r="M206" s="2456"/>
      <c r="N206" s="2456">
        <v>0.62</v>
      </c>
      <c r="O206" s="2456"/>
      <c r="P206" s="2456"/>
      <c r="Q206" s="2489">
        <v>0.62</v>
      </c>
      <c r="R206" s="2455"/>
      <c r="S206" s="2455"/>
      <c r="T206" s="2455"/>
      <c r="U206" s="2455"/>
      <c r="V206" s="2456"/>
      <c r="W206" s="2456"/>
      <c r="X206" s="2508"/>
      <c r="Y206" s="2508"/>
      <c r="Z206" s="2508"/>
      <c r="AA206" s="2456">
        <v>0.62</v>
      </c>
    </row>
    <row r="207" spans="1:27">
      <c r="A207" s="2469">
        <v>182</v>
      </c>
      <c r="B207" s="2447" t="s">
        <v>23049</v>
      </c>
      <c r="C207" s="1923"/>
      <c r="D207" s="2456" t="s">
        <v>23050</v>
      </c>
      <c r="E207" s="2456">
        <v>1.27</v>
      </c>
      <c r="F207" s="2456"/>
      <c r="G207" s="2456"/>
      <c r="H207" s="2456"/>
      <c r="I207" s="2456"/>
      <c r="J207" s="2456"/>
      <c r="K207" s="2456"/>
      <c r="L207" s="2456"/>
      <c r="M207" s="2456"/>
      <c r="N207" s="2456">
        <v>1.27</v>
      </c>
      <c r="O207" s="2456"/>
      <c r="P207" s="2456"/>
      <c r="Q207" s="2489">
        <v>1.27</v>
      </c>
      <c r="R207" s="2455"/>
      <c r="S207" s="2455"/>
      <c r="T207" s="2455"/>
      <c r="U207" s="2455"/>
      <c r="V207" s="2456"/>
      <c r="W207" s="2456"/>
      <c r="X207" s="2508"/>
      <c r="Y207" s="2508"/>
      <c r="Z207" s="2508"/>
      <c r="AA207" s="2456">
        <v>1.27</v>
      </c>
    </row>
    <row r="208" spans="1:27">
      <c r="A208" s="2469">
        <v>183</v>
      </c>
      <c r="B208" s="2447" t="s">
        <v>23051</v>
      </c>
      <c r="C208" s="1923"/>
      <c r="D208" s="2456" t="s">
        <v>23052</v>
      </c>
      <c r="E208" s="2456">
        <v>0.69</v>
      </c>
      <c r="F208" s="2456">
        <v>0.69</v>
      </c>
      <c r="G208" s="2456"/>
      <c r="H208" s="2456"/>
      <c r="I208" s="2456"/>
      <c r="J208" s="2456"/>
      <c r="K208" s="2456"/>
      <c r="L208" s="2456">
        <v>0.69</v>
      </c>
      <c r="M208" s="2456"/>
      <c r="N208" s="2456"/>
      <c r="O208" s="2456"/>
      <c r="P208" s="2456"/>
      <c r="Q208" s="2489">
        <v>0.69</v>
      </c>
      <c r="R208" s="2455"/>
      <c r="S208" s="2455"/>
      <c r="T208" s="2455"/>
      <c r="U208" s="2455"/>
      <c r="V208" s="2456"/>
      <c r="W208" s="2456"/>
      <c r="X208" s="2508"/>
      <c r="Y208" s="2508"/>
      <c r="Z208" s="2508"/>
      <c r="AA208" s="2456">
        <v>0.69</v>
      </c>
    </row>
    <row r="209" spans="1:27">
      <c r="A209" s="2469">
        <v>184</v>
      </c>
      <c r="B209" s="2447" t="s">
        <v>23053</v>
      </c>
      <c r="C209" s="1923"/>
      <c r="D209" s="2456" t="s">
        <v>23054</v>
      </c>
      <c r="E209" s="2456">
        <v>0.60499999999999998</v>
      </c>
      <c r="F209" s="2456">
        <v>0.60499999999999998</v>
      </c>
      <c r="G209" s="2456"/>
      <c r="H209" s="2456"/>
      <c r="I209" s="2456"/>
      <c r="J209" s="2456"/>
      <c r="K209" s="2456"/>
      <c r="L209" s="2456">
        <v>0.60499999999999998</v>
      </c>
      <c r="M209" s="2456"/>
      <c r="N209" s="2456"/>
      <c r="O209" s="2456"/>
      <c r="P209" s="2456"/>
      <c r="Q209" s="2489">
        <v>0.60499999999999998</v>
      </c>
      <c r="R209" s="2455"/>
      <c r="S209" s="2455"/>
      <c r="T209" s="2455"/>
      <c r="U209" s="2455"/>
      <c r="V209" s="2456"/>
      <c r="W209" s="2456"/>
      <c r="X209" s="2508"/>
      <c r="Y209" s="2508"/>
      <c r="Z209" s="2508"/>
      <c r="AA209" s="2456">
        <v>0.60499999999999998</v>
      </c>
    </row>
    <row r="210" spans="1:27" ht="26.25">
      <c r="A210" s="2469">
        <v>185</v>
      </c>
      <c r="B210" s="2447" t="s">
        <v>23055</v>
      </c>
      <c r="C210" s="1923"/>
      <c r="D210" s="2456" t="s">
        <v>23056</v>
      </c>
      <c r="E210" s="2456">
        <v>0.51</v>
      </c>
      <c r="F210" s="2456">
        <v>0.51</v>
      </c>
      <c r="G210" s="2456"/>
      <c r="H210" s="2456"/>
      <c r="I210" s="2456"/>
      <c r="J210" s="2456"/>
      <c r="K210" s="2456"/>
      <c r="L210" s="2456">
        <v>0.51</v>
      </c>
      <c r="M210" s="2456"/>
      <c r="N210" s="2456"/>
      <c r="O210" s="2456"/>
      <c r="P210" s="2456"/>
      <c r="Q210" s="2489">
        <v>0.51</v>
      </c>
      <c r="R210" s="2455"/>
      <c r="S210" s="2455"/>
      <c r="T210" s="2455"/>
      <c r="U210" s="2455"/>
      <c r="V210" s="2456"/>
      <c r="W210" s="2456"/>
      <c r="X210" s="2508"/>
      <c r="Y210" s="2508"/>
      <c r="Z210" s="2508"/>
      <c r="AA210" s="2456">
        <v>0.51</v>
      </c>
    </row>
    <row r="211" spans="1:27" ht="26.25">
      <c r="A211" s="2469">
        <v>186</v>
      </c>
      <c r="B211" s="2447" t="s">
        <v>23057</v>
      </c>
      <c r="C211" s="1923"/>
      <c r="D211" s="2456" t="s">
        <v>23058</v>
      </c>
      <c r="E211" s="2456">
        <v>1.1000000000000001</v>
      </c>
      <c r="F211" s="2455"/>
      <c r="G211" s="2455"/>
      <c r="H211" s="2455"/>
      <c r="I211" s="2455"/>
      <c r="J211" s="2455"/>
      <c r="K211" s="2455"/>
      <c r="L211" s="2455"/>
      <c r="M211" s="2455"/>
      <c r="N211" s="2494">
        <v>1.1000000000000001</v>
      </c>
      <c r="O211" s="2494"/>
      <c r="P211" s="2494"/>
      <c r="Q211" s="2489">
        <v>1.1000000000000001</v>
      </c>
      <c r="R211" s="2455"/>
      <c r="S211" s="2455"/>
      <c r="T211" s="2455"/>
      <c r="U211" s="2455"/>
      <c r="V211" s="2456"/>
      <c r="W211" s="2456"/>
      <c r="X211" s="2508"/>
      <c r="Y211" s="2508"/>
      <c r="Z211" s="2508"/>
      <c r="AA211" s="2456">
        <v>1.1000000000000001</v>
      </c>
    </row>
    <row r="212" spans="1:27">
      <c r="A212" s="2469">
        <v>187</v>
      </c>
      <c r="B212" s="2447" t="s">
        <v>23059</v>
      </c>
      <c r="C212" s="1923"/>
      <c r="D212" s="2456" t="s">
        <v>23060</v>
      </c>
      <c r="E212" s="2456">
        <v>1.4</v>
      </c>
      <c r="F212" s="2456"/>
      <c r="G212" s="2456"/>
      <c r="H212" s="2456"/>
      <c r="I212" s="2456"/>
      <c r="J212" s="2456"/>
      <c r="K212" s="2456"/>
      <c r="L212" s="2456"/>
      <c r="M212" s="2456"/>
      <c r="N212" s="2456">
        <v>1.4</v>
      </c>
      <c r="O212" s="2456"/>
      <c r="P212" s="2456"/>
      <c r="Q212" s="2489">
        <v>1.4</v>
      </c>
      <c r="R212" s="2455"/>
      <c r="S212" s="2455"/>
      <c r="T212" s="2455"/>
      <c r="U212" s="2455"/>
      <c r="V212" s="2456"/>
      <c r="W212" s="2456"/>
      <c r="X212" s="2508"/>
      <c r="Y212" s="2508"/>
      <c r="Z212" s="2508"/>
      <c r="AA212" s="2456">
        <v>1.4</v>
      </c>
    </row>
    <row r="213" spans="1:27" ht="26.25">
      <c r="A213" s="2469">
        <v>188</v>
      </c>
      <c r="B213" s="2449" t="s">
        <v>23061</v>
      </c>
      <c r="C213" s="2435"/>
      <c r="D213" s="2458" t="s">
        <v>23062</v>
      </c>
      <c r="E213" s="2458">
        <v>0.436</v>
      </c>
      <c r="F213" s="2458"/>
      <c r="G213" s="2458"/>
      <c r="H213" s="2458"/>
      <c r="I213" s="2458"/>
      <c r="J213" s="2458"/>
      <c r="K213" s="2458"/>
      <c r="L213" s="2458"/>
      <c r="M213" s="2458"/>
      <c r="N213" s="2458">
        <v>0.436</v>
      </c>
      <c r="O213" s="2458"/>
      <c r="P213" s="2458"/>
      <c r="Q213" s="2489">
        <f>0.436-0.436</f>
        <v>0</v>
      </c>
      <c r="R213" s="2457"/>
      <c r="S213" s="2457"/>
      <c r="T213" s="2457"/>
      <c r="U213" s="2457"/>
      <c r="V213" s="2458"/>
      <c r="W213" s="2458"/>
      <c r="X213" s="2509"/>
      <c r="Y213" s="2509"/>
      <c r="Z213" s="2509"/>
      <c r="AA213" s="2458">
        <v>0.436</v>
      </c>
    </row>
    <row r="214" spans="1:27">
      <c r="A214" s="2469">
        <v>189</v>
      </c>
      <c r="B214" s="2447" t="s">
        <v>23063</v>
      </c>
      <c r="C214" s="1923"/>
      <c r="D214" s="2456" t="s">
        <v>23064</v>
      </c>
      <c r="E214" s="2456">
        <v>0.36</v>
      </c>
      <c r="F214" s="2456">
        <v>0.36</v>
      </c>
      <c r="G214" s="2456"/>
      <c r="H214" s="2456">
        <v>0.36</v>
      </c>
      <c r="I214" s="2456"/>
      <c r="J214" s="2456"/>
      <c r="K214" s="2456"/>
      <c r="L214" s="2456"/>
      <c r="M214" s="2456"/>
      <c r="N214" s="2456"/>
      <c r="O214" s="2456"/>
      <c r="P214" s="2456"/>
      <c r="Q214" s="2489">
        <v>0.36</v>
      </c>
      <c r="R214" s="2455"/>
      <c r="S214" s="2455"/>
      <c r="T214" s="2455"/>
      <c r="U214" s="2455"/>
      <c r="V214" s="2456"/>
      <c r="W214" s="2456"/>
      <c r="X214" s="2508"/>
      <c r="Y214" s="2508"/>
      <c r="Z214" s="2508"/>
      <c r="AA214" s="2456">
        <v>0.36</v>
      </c>
    </row>
    <row r="215" spans="1:27" ht="26.25">
      <c r="A215" s="2469">
        <v>191</v>
      </c>
      <c r="B215" s="2447" t="s">
        <v>23065</v>
      </c>
      <c r="C215" s="1923"/>
      <c r="D215" s="2456" t="s">
        <v>23066</v>
      </c>
      <c r="E215" s="2456">
        <v>0.62</v>
      </c>
      <c r="F215" s="2456"/>
      <c r="G215" s="2456"/>
      <c r="H215" s="2456"/>
      <c r="I215" s="2456"/>
      <c r="J215" s="2456"/>
      <c r="K215" s="2456"/>
      <c r="L215" s="2456"/>
      <c r="M215" s="2456"/>
      <c r="N215" s="2456">
        <v>0.62</v>
      </c>
      <c r="O215" s="2456"/>
      <c r="P215" s="2456"/>
      <c r="Q215" s="2489">
        <v>0.62</v>
      </c>
      <c r="R215" s="2455"/>
      <c r="S215" s="2455"/>
      <c r="T215" s="2455"/>
      <c r="U215" s="2455"/>
      <c r="V215" s="2456"/>
      <c r="W215" s="2456"/>
      <c r="X215" s="2508"/>
      <c r="Y215" s="2508"/>
      <c r="Z215" s="2508"/>
      <c r="AA215" s="2456">
        <v>0.62</v>
      </c>
    </row>
    <row r="216" spans="1:27" ht="26.25">
      <c r="A216" s="2469">
        <v>192</v>
      </c>
      <c r="B216" s="2447" t="s">
        <v>23067</v>
      </c>
      <c r="C216" s="1923"/>
      <c r="D216" s="2456" t="s">
        <v>23068</v>
      </c>
      <c r="E216" s="2456">
        <v>0.32</v>
      </c>
      <c r="F216" s="2456"/>
      <c r="G216" s="2456"/>
      <c r="H216" s="2456"/>
      <c r="I216" s="2456"/>
      <c r="J216" s="2456"/>
      <c r="K216" s="2456"/>
      <c r="L216" s="2456"/>
      <c r="M216" s="2456"/>
      <c r="N216" s="2456">
        <v>0.32</v>
      </c>
      <c r="O216" s="2456"/>
      <c r="P216" s="2456"/>
      <c r="Q216" s="2489">
        <v>0.32</v>
      </c>
      <c r="R216" s="2455"/>
      <c r="S216" s="2455"/>
      <c r="T216" s="2455"/>
      <c r="U216" s="2455"/>
      <c r="V216" s="2456"/>
      <c r="W216" s="2456"/>
      <c r="X216" s="2508"/>
      <c r="Y216" s="2508"/>
      <c r="Z216" s="2508"/>
      <c r="AA216" s="2456">
        <v>0.32</v>
      </c>
    </row>
    <row r="217" spans="1:27">
      <c r="A217" s="2469">
        <v>193</v>
      </c>
      <c r="B217" s="2447" t="s">
        <v>23069</v>
      </c>
      <c r="C217" s="1923"/>
      <c r="D217" s="2456" t="s">
        <v>22741</v>
      </c>
      <c r="E217" s="2456">
        <v>1.7</v>
      </c>
      <c r="F217" s="2456">
        <v>1.7</v>
      </c>
      <c r="G217" s="2456"/>
      <c r="H217" s="2456"/>
      <c r="I217" s="2456"/>
      <c r="J217" s="2456"/>
      <c r="K217" s="2456"/>
      <c r="L217" s="2456">
        <v>1.7</v>
      </c>
      <c r="M217" s="2456"/>
      <c r="N217" s="2456"/>
      <c r="O217" s="2456"/>
      <c r="P217" s="2456"/>
      <c r="Q217" s="2489">
        <v>1.7</v>
      </c>
      <c r="R217" s="2455"/>
      <c r="S217" s="2455"/>
      <c r="T217" s="2455"/>
      <c r="U217" s="2455"/>
      <c r="V217" s="2456"/>
      <c r="W217" s="2456"/>
      <c r="X217" s="2508"/>
      <c r="Y217" s="2508"/>
      <c r="Z217" s="2508"/>
      <c r="AA217" s="2456">
        <v>1.7</v>
      </c>
    </row>
    <row r="218" spans="1:27" ht="26.25">
      <c r="A218" s="2469">
        <v>194</v>
      </c>
      <c r="B218" s="2447" t="s">
        <v>23070</v>
      </c>
      <c r="C218" s="1923"/>
      <c r="D218" s="2456" t="s">
        <v>23071</v>
      </c>
      <c r="E218" s="2456">
        <v>0.71699999999999997</v>
      </c>
      <c r="F218" s="2456"/>
      <c r="G218" s="2456"/>
      <c r="H218" s="2456"/>
      <c r="I218" s="2456"/>
      <c r="J218" s="2456"/>
      <c r="K218" s="2456"/>
      <c r="L218" s="2456"/>
      <c r="M218" s="2456"/>
      <c r="N218" s="2456">
        <v>0.71699999999999997</v>
      </c>
      <c r="O218" s="2456"/>
      <c r="P218" s="2456"/>
      <c r="Q218" s="2489">
        <v>0.71699999999999997</v>
      </c>
      <c r="R218" s="2455"/>
      <c r="S218" s="2455"/>
      <c r="T218" s="2455"/>
      <c r="U218" s="2455"/>
      <c r="V218" s="2456"/>
      <c r="W218" s="2508"/>
      <c r="X218" s="2508"/>
      <c r="Y218" s="2508"/>
      <c r="Z218" s="2508"/>
      <c r="AA218" s="2456">
        <v>0.71699999999999997</v>
      </c>
    </row>
    <row r="219" spans="1:27" ht="26.25">
      <c r="A219" s="2469">
        <v>195</v>
      </c>
      <c r="B219" s="2447" t="s">
        <v>23072</v>
      </c>
      <c r="C219" s="1923"/>
      <c r="D219" s="2456" t="s">
        <v>23073</v>
      </c>
      <c r="E219" s="2456">
        <v>1.97</v>
      </c>
      <c r="F219" s="2456"/>
      <c r="G219" s="2456"/>
      <c r="H219" s="2456"/>
      <c r="I219" s="2456"/>
      <c r="J219" s="2456"/>
      <c r="K219" s="2456"/>
      <c r="L219" s="2456"/>
      <c r="M219" s="2456"/>
      <c r="N219" s="2456">
        <v>1.97</v>
      </c>
      <c r="O219" s="2456"/>
      <c r="P219" s="2456"/>
      <c r="Q219" s="2489">
        <v>1.97</v>
      </c>
      <c r="R219" s="2455"/>
      <c r="S219" s="2455"/>
      <c r="T219" s="2455"/>
      <c r="U219" s="2455"/>
      <c r="V219" s="2456"/>
      <c r="W219" s="2508"/>
      <c r="X219" s="2508"/>
      <c r="Y219" s="2508"/>
      <c r="Z219" s="2508"/>
      <c r="AA219" s="2456">
        <v>1.97</v>
      </c>
    </row>
    <row r="220" spans="1:27" ht="26.25">
      <c r="A220" s="2469">
        <v>196</v>
      </c>
      <c r="B220" s="2447" t="s">
        <v>23074</v>
      </c>
      <c r="C220" s="1923"/>
      <c r="D220" s="2456" t="s">
        <v>23075</v>
      </c>
      <c r="E220" s="2456">
        <v>0.82499999999999996</v>
      </c>
      <c r="F220" s="2456">
        <v>0.82499999999999996</v>
      </c>
      <c r="G220" s="2456"/>
      <c r="H220" s="2456"/>
      <c r="I220" s="2456"/>
      <c r="J220" s="2456"/>
      <c r="K220" s="2456"/>
      <c r="L220" s="2456">
        <v>0.82499999999999996</v>
      </c>
      <c r="M220" s="2456"/>
      <c r="N220" s="2456"/>
      <c r="O220" s="2456"/>
      <c r="P220" s="2456"/>
      <c r="Q220" s="2489"/>
      <c r="R220" s="2455"/>
      <c r="S220" s="2455"/>
      <c r="T220" s="2455"/>
      <c r="U220" s="2455"/>
      <c r="V220" s="2456"/>
      <c r="W220" s="2508"/>
      <c r="X220" s="2508"/>
      <c r="Y220" s="2508"/>
      <c r="Z220" s="2508"/>
      <c r="AA220" s="2456">
        <v>0.82499999999999996</v>
      </c>
    </row>
    <row r="221" spans="1:27">
      <c r="A221" s="2469">
        <v>197</v>
      </c>
      <c r="B221" s="2447" t="s">
        <v>23076</v>
      </c>
      <c r="C221" s="1923"/>
      <c r="D221" s="2456" t="s">
        <v>22741</v>
      </c>
      <c r="E221" s="2456">
        <v>0.35299999999999998</v>
      </c>
      <c r="F221" s="2456"/>
      <c r="G221" s="2456"/>
      <c r="H221" s="2456"/>
      <c r="I221" s="2456"/>
      <c r="J221" s="2456"/>
      <c r="K221" s="2456"/>
      <c r="L221" s="2456"/>
      <c r="M221" s="2456"/>
      <c r="N221" s="2456">
        <v>0.35299999999999998</v>
      </c>
      <c r="O221" s="2456"/>
      <c r="P221" s="2456"/>
      <c r="Q221" s="2489">
        <v>0.35299999999999998</v>
      </c>
      <c r="R221" s="2455"/>
      <c r="S221" s="2455"/>
      <c r="T221" s="2455"/>
      <c r="U221" s="2455"/>
      <c r="V221" s="2456"/>
      <c r="W221" s="2508"/>
      <c r="X221" s="2508"/>
      <c r="Y221" s="2508"/>
      <c r="Z221" s="2508"/>
      <c r="AA221" s="2456">
        <v>0.35299999999999998</v>
      </c>
    </row>
    <row r="222" spans="1:27" ht="26.25">
      <c r="A222" s="2469">
        <v>198</v>
      </c>
      <c r="B222" s="2447" t="s">
        <v>23077</v>
      </c>
      <c r="C222" s="1923"/>
      <c r="D222" s="2456" t="s">
        <v>22703</v>
      </c>
      <c r="E222" s="2456">
        <v>1.2350000000000001</v>
      </c>
      <c r="F222" s="2456"/>
      <c r="G222" s="2456"/>
      <c r="H222" s="2456"/>
      <c r="I222" s="2456"/>
      <c r="J222" s="2456"/>
      <c r="K222" s="2456"/>
      <c r="L222" s="2456"/>
      <c r="M222" s="2456"/>
      <c r="N222" s="2456">
        <v>1.2350000000000001</v>
      </c>
      <c r="O222" s="2456"/>
      <c r="P222" s="2456"/>
      <c r="Q222" s="2489">
        <v>1.2350000000000001</v>
      </c>
      <c r="R222" s="2455"/>
      <c r="S222" s="2455"/>
      <c r="T222" s="2455"/>
      <c r="U222" s="2455"/>
      <c r="V222" s="2456"/>
      <c r="W222" s="2456"/>
      <c r="X222" s="2508"/>
      <c r="Y222" s="2508"/>
      <c r="Z222" s="2508"/>
      <c r="AA222" s="2456">
        <v>1.2350000000000001</v>
      </c>
    </row>
    <row r="223" spans="1:27" ht="26.25">
      <c r="A223" s="2469"/>
      <c r="B223" s="2447" t="s">
        <v>23078</v>
      </c>
      <c r="C223" s="1923"/>
      <c r="D223" s="2456" t="s">
        <v>22703</v>
      </c>
      <c r="E223" s="2456">
        <v>2.7010000000000001</v>
      </c>
      <c r="F223" s="2456"/>
      <c r="G223" s="2456"/>
      <c r="H223" s="2456"/>
      <c r="I223" s="2456"/>
      <c r="J223" s="2456"/>
      <c r="K223" s="2456"/>
      <c r="L223" s="2456"/>
      <c r="M223" s="2456"/>
      <c r="N223" s="2456">
        <v>2.7010000000000001</v>
      </c>
      <c r="O223" s="2456"/>
      <c r="P223" s="2456"/>
      <c r="Q223" s="2489">
        <v>2.7010000000000001</v>
      </c>
      <c r="R223" s="2455"/>
      <c r="S223" s="2455"/>
      <c r="T223" s="2455"/>
      <c r="U223" s="2455"/>
      <c r="V223" s="2456"/>
      <c r="W223" s="2456"/>
      <c r="X223" s="2508"/>
      <c r="Y223" s="2508"/>
      <c r="Z223" s="2508"/>
      <c r="AA223" s="2456">
        <v>2.7010000000000001</v>
      </c>
    </row>
    <row r="224" spans="1:27" ht="26.25">
      <c r="A224" s="2469"/>
      <c r="B224" s="2447" t="s">
        <v>23079</v>
      </c>
      <c r="C224" s="1923"/>
      <c r="D224" s="2456" t="s">
        <v>22703</v>
      </c>
      <c r="E224" s="2456">
        <v>0.79200000000000004</v>
      </c>
      <c r="F224" s="2456">
        <v>0.79200000000000004</v>
      </c>
      <c r="G224" s="2456"/>
      <c r="H224" s="2456"/>
      <c r="I224" s="2456"/>
      <c r="J224" s="2456"/>
      <c r="K224" s="2456"/>
      <c r="L224" s="2456">
        <v>0.79200000000000004</v>
      </c>
      <c r="M224" s="2456"/>
      <c r="N224" s="2456"/>
      <c r="O224" s="2456"/>
      <c r="P224" s="2456"/>
      <c r="Q224" s="2489"/>
      <c r="R224" s="2455"/>
      <c r="S224" s="2455"/>
      <c r="T224" s="2455"/>
      <c r="U224" s="2455"/>
      <c r="V224" s="2456"/>
      <c r="W224" s="2456"/>
      <c r="X224" s="2508"/>
      <c r="Y224" s="2508"/>
      <c r="Z224" s="2508"/>
      <c r="AA224" s="2456">
        <v>0.79200000000000004</v>
      </c>
    </row>
    <row r="225" spans="1:27" ht="26.25">
      <c r="A225" s="2481"/>
      <c r="B225" s="2449" t="s">
        <v>23080</v>
      </c>
      <c r="C225" s="2435"/>
      <c r="D225" s="2458" t="s">
        <v>22703</v>
      </c>
      <c r="E225" s="2458">
        <v>0.72499999999999998</v>
      </c>
      <c r="F225" s="2458"/>
      <c r="G225" s="2458"/>
      <c r="H225" s="2458"/>
      <c r="I225" s="2458"/>
      <c r="J225" s="2458"/>
      <c r="K225" s="2458"/>
      <c r="L225" s="2458"/>
      <c r="M225" s="2458"/>
      <c r="N225" s="2458">
        <v>0.72499999999999998</v>
      </c>
      <c r="O225" s="2458"/>
      <c r="P225" s="2458"/>
      <c r="Q225" s="2489">
        <f>0.725</f>
        <v>0.72499999999999998</v>
      </c>
      <c r="R225" s="2457"/>
      <c r="S225" s="2457"/>
      <c r="T225" s="2457"/>
      <c r="U225" s="2457"/>
      <c r="V225" s="2458"/>
      <c r="W225" s="2458"/>
      <c r="X225" s="2509"/>
      <c r="Y225" s="2509"/>
      <c r="Z225" s="2509"/>
      <c r="AA225" s="2458">
        <v>0.72499999999999998</v>
      </c>
    </row>
    <row r="226" spans="1:27" s="421" customFormat="1" ht="24" customHeight="1">
      <c r="A226" s="2485"/>
      <c r="B226" s="2462" t="s">
        <v>23082</v>
      </c>
      <c r="C226" s="2486"/>
      <c r="D226" s="2464"/>
      <c r="E226" s="2464">
        <f>SUM(E159:E225)</f>
        <v>75.804999999999978</v>
      </c>
      <c r="F226" s="2464">
        <f t="shared" ref="F226:AA226" si="4">SUM(F159:F225)</f>
        <v>11.307</v>
      </c>
      <c r="G226" s="2464">
        <f t="shared" si="4"/>
        <v>0</v>
      </c>
      <c r="H226" s="2464">
        <f t="shared" si="4"/>
        <v>4.4450000000000003</v>
      </c>
      <c r="I226" s="2464">
        <f t="shared" si="4"/>
        <v>0</v>
      </c>
      <c r="J226" s="2464">
        <f t="shared" si="4"/>
        <v>0</v>
      </c>
      <c r="K226" s="2464">
        <f t="shared" si="4"/>
        <v>0</v>
      </c>
      <c r="L226" s="2464">
        <f t="shared" si="4"/>
        <v>6.8620000000000001</v>
      </c>
      <c r="M226" s="2464">
        <f t="shared" si="4"/>
        <v>0</v>
      </c>
      <c r="N226" s="2464">
        <f t="shared" si="4"/>
        <v>64.498000000000005</v>
      </c>
      <c r="O226" s="2464">
        <f t="shared" si="4"/>
        <v>0</v>
      </c>
      <c r="P226" s="2464">
        <f t="shared" si="4"/>
        <v>0</v>
      </c>
      <c r="Q226" s="2464">
        <f t="shared" si="4"/>
        <v>72.011999999999972</v>
      </c>
      <c r="R226" s="2464">
        <f t="shared" si="4"/>
        <v>0</v>
      </c>
      <c r="S226" s="2464">
        <f t="shared" si="4"/>
        <v>0</v>
      </c>
      <c r="T226" s="2464">
        <f t="shared" si="4"/>
        <v>0</v>
      </c>
      <c r="U226" s="2464">
        <f t="shared" si="4"/>
        <v>0</v>
      </c>
      <c r="V226" s="2464">
        <f t="shared" si="4"/>
        <v>0</v>
      </c>
      <c r="W226" s="2464">
        <f t="shared" si="4"/>
        <v>0</v>
      </c>
      <c r="X226" s="2464">
        <f t="shared" si="4"/>
        <v>0</v>
      </c>
      <c r="Y226" s="2464">
        <f t="shared" si="4"/>
        <v>0</v>
      </c>
      <c r="Z226" s="2464">
        <f t="shared" si="4"/>
        <v>0</v>
      </c>
      <c r="AA226" s="2464">
        <f t="shared" si="4"/>
        <v>75.804999999999978</v>
      </c>
    </row>
    <row r="227" spans="1:27" s="933" customFormat="1" ht="26.25" customHeight="1">
      <c r="A227" s="2888"/>
      <c r="B227" s="2850" t="s">
        <v>20038</v>
      </c>
      <c r="C227" s="2487"/>
      <c r="D227" s="2851"/>
      <c r="E227" s="2852">
        <f t="shared" ref="E227:AA227" si="5">E226+E157+E110+E66+E41</f>
        <v>296.38600000000002</v>
      </c>
      <c r="F227" s="2852">
        <f t="shared" si="5"/>
        <v>66.832999999999998</v>
      </c>
      <c r="G227" s="2852">
        <f t="shared" si="5"/>
        <v>38.747</v>
      </c>
      <c r="H227" s="2852">
        <f t="shared" si="5"/>
        <v>9.761000000000001</v>
      </c>
      <c r="I227" s="2852">
        <f t="shared" si="5"/>
        <v>0</v>
      </c>
      <c r="J227" s="2852">
        <f t="shared" si="5"/>
        <v>0</v>
      </c>
      <c r="K227" s="2852">
        <f t="shared" si="5"/>
        <v>0</v>
      </c>
      <c r="L227" s="2852">
        <f t="shared" si="5"/>
        <v>18.324999999999999</v>
      </c>
      <c r="M227" s="2852">
        <f t="shared" si="5"/>
        <v>0</v>
      </c>
      <c r="N227" s="2852">
        <f t="shared" si="5"/>
        <v>229.553</v>
      </c>
      <c r="O227" s="2852">
        <f t="shared" si="5"/>
        <v>0</v>
      </c>
      <c r="P227" s="2852">
        <f t="shared" si="5"/>
        <v>0</v>
      </c>
      <c r="Q227" s="2852">
        <f t="shared" si="5"/>
        <v>277.91899999999998</v>
      </c>
      <c r="R227" s="2852">
        <f t="shared" si="5"/>
        <v>0</v>
      </c>
      <c r="S227" s="2852">
        <f t="shared" si="5"/>
        <v>0</v>
      </c>
      <c r="T227" s="2852">
        <f t="shared" si="5"/>
        <v>0</v>
      </c>
      <c r="U227" s="2852">
        <f t="shared" si="5"/>
        <v>0</v>
      </c>
      <c r="V227" s="2852">
        <f t="shared" si="5"/>
        <v>0</v>
      </c>
      <c r="W227" s="2852">
        <f t="shared" si="5"/>
        <v>0</v>
      </c>
      <c r="X227" s="2852">
        <f t="shared" si="5"/>
        <v>0</v>
      </c>
      <c r="Y227" s="2852">
        <f t="shared" si="5"/>
        <v>18.104000000000003</v>
      </c>
      <c r="Z227" s="2852">
        <f t="shared" si="5"/>
        <v>82.100999999999999</v>
      </c>
      <c r="AA227" s="2852">
        <f t="shared" si="5"/>
        <v>196.26999999999998</v>
      </c>
    </row>
    <row r="228" spans="1:27" ht="28.5" customHeight="1">
      <c r="A228" s="3177" t="s">
        <v>15618</v>
      </c>
      <c r="B228" s="3178"/>
      <c r="C228" s="3258"/>
      <c r="D228" s="3258"/>
      <c r="E228" s="3258"/>
      <c r="F228" s="3258"/>
      <c r="G228" s="3258"/>
      <c r="H228" s="3258"/>
      <c r="I228" s="3258"/>
      <c r="J228" s="3258"/>
      <c r="K228" s="3258"/>
      <c r="L228" s="3258"/>
      <c r="M228" s="3258"/>
      <c r="N228" s="3258"/>
      <c r="O228" s="3258"/>
      <c r="P228" s="3258"/>
      <c r="Q228" s="3258"/>
      <c r="R228" s="3258"/>
      <c r="S228" s="3258"/>
      <c r="T228" s="3258"/>
      <c r="U228" s="3258"/>
      <c r="V228" s="3258"/>
      <c r="W228" s="3258"/>
      <c r="X228" s="3258"/>
      <c r="Y228" s="3258"/>
      <c r="Z228" s="3258"/>
      <c r="AA228" s="3259"/>
    </row>
    <row r="229" spans="1:27" ht="34.5" customHeight="1">
      <c r="A229" s="2365"/>
      <c r="B229" s="819" t="s">
        <v>15786</v>
      </c>
      <c r="C229" s="1698"/>
      <c r="D229" s="1699"/>
      <c r="E229" s="1699"/>
      <c r="F229" s="1699"/>
      <c r="G229" s="1699"/>
      <c r="H229" s="1699"/>
      <c r="I229" s="1699"/>
      <c r="J229" s="1699"/>
      <c r="K229" s="1699"/>
      <c r="L229" s="1699"/>
      <c r="M229" s="1699"/>
      <c r="N229" s="1699"/>
      <c r="O229" s="1699"/>
      <c r="P229" s="1699"/>
      <c r="Q229" s="1699"/>
      <c r="R229" s="1699"/>
      <c r="S229" s="1699"/>
      <c r="T229" s="1699"/>
      <c r="U229" s="1699"/>
      <c r="V229" s="1699"/>
      <c r="W229" s="1699"/>
      <c r="X229" s="1699"/>
      <c r="Y229" s="1699"/>
      <c r="Z229" s="1699"/>
      <c r="AA229" s="1700"/>
    </row>
    <row r="230" spans="1:27" ht="19.5" customHeight="1">
      <c r="A230" s="120"/>
      <c r="B230" s="1200" t="s">
        <v>15619</v>
      </c>
      <c r="C230" s="2244"/>
      <c r="D230" s="2266"/>
      <c r="E230" s="1701"/>
      <c r="F230" s="1701"/>
      <c r="G230" s="1701"/>
      <c r="H230" s="1701"/>
      <c r="I230" s="1701"/>
      <c r="J230" s="1701"/>
      <c r="K230" s="1701"/>
      <c r="L230" s="1701"/>
      <c r="M230" s="1701"/>
      <c r="N230" s="1701"/>
      <c r="O230" s="1701"/>
      <c r="P230" s="1701"/>
      <c r="Q230" s="1701"/>
      <c r="R230" s="1701"/>
      <c r="S230" s="1701"/>
      <c r="T230" s="1701"/>
      <c r="U230" s="1701"/>
      <c r="V230" s="1701"/>
      <c r="W230" s="1701"/>
      <c r="X230" s="1701"/>
      <c r="Y230" s="1701"/>
      <c r="Z230" s="1701"/>
      <c r="AA230" s="1701"/>
    </row>
    <row r="231" spans="1:27" ht="17.25" customHeight="1">
      <c r="A231" s="120"/>
      <c r="B231" s="16" t="s">
        <v>15620</v>
      </c>
      <c r="C231" s="2328"/>
      <c r="D231" s="2328"/>
      <c r="E231" s="45"/>
      <c r="F231" s="45"/>
      <c r="G231" s="45"/>
      <c r="H231" s="45"/>
      <c r="I231" s="45"/>
      <c r="J231" s="45"/>
      <c r="K231" s="45"/>
      <c r="L231" s="45"/>
      <c r="M231" s="45"/>
      <c r="N231" s="45"/>
      <c r="O231" s="45"/>
      <c r="P231" s="45"/>
      <c r="Q231" s="45"/>
      <c r="R231" s="45"/>
      <c r="S231" s="45"/>
      <c r="T231" s="45"/>
      <c r="U231" s="45"/>
      <c r="V231" s="45"/>
      <c r="W231" s="45"/>
      <c r="X231" s="45"/>
      <c r="Y231" s="45"/>
      <c r="Z231" s="45"/>
      <c r="AA231" s="45"/>
    </row>
    <row r="232" spans="1:27">
      <c r="A232" s="120">
        <v>1</v>
      </c>
      <c r="B232" s="16" t="s">
        <v>814</v>
      </c>
      <c r="C232" s="17"/>
      <c r="D232" s="17"/>
      <c r="E232" s="1692">
        <v>1.62</v>
      </c>
      <c r="F232" s="1692">
        <v>1.1000000000000001</v>
      </c>
      <c r="G232" s="1692">
        <v>1.1000000000000001</v>
      </c>
      <c r="H232" s="1692"/>
      <c r="I232" s="43"/>
      <c r="J232" s="43"/>
      <c r="K232" s="43"/>
      <c r="L232" s="1692"/>
      <c r="M232" s="43"/>
      <c r="N232" s="43"/>
      <c r="O232" s="43"/>
      <c r="P232" s="1692">
        <v>0.52</v>
      </c>
      <c r="Q232" s="1692">
        <v>0.52</v>
      </c>
      <c r="R232" s="43"/>
      <c r="S232" s="43"/>
      <c r="T232" s="43"/>
      <c r="U232" s="43"/>
      <c r="V232" s="43"/>
      <c r="W232" s="43"/>
      <c r="X232" s="43"/>
      <c r="Y232" s="1692">
        <v>1.62</v>
      </c>
      <c r="Z232" s="1692"/>
      <c r="AA232" s="1692"/>
    </row>
    <row r="233" spans="1:27">
      <c r="A233" s="120">
        <v>2</v>
      </c>
      <c r="B233" s="87" t="s">
        <v>15621</v>
      </c>
      <c r="C233" s="17"/>
      <c r="D233" s="17"/>
      <c r="E233" s="1692">
        <v>0.8</v>
      </c>
      <c r="F233" s="1692">
        <v>0.8</v>
      </c>
      <c r="G233" s="1692">
        <v>0.8</v>
      </c>
      <c r="H233" s="1692"/>
      <c r="I233" s="43"/>
      <c r="J233" s="43"/>
      <c r="K233" s="43"/>
      <c r="L233" s="1692"/>
      <c r="M233" s="43"/>
      <c r="N233" s="43"/>
      <c r="O233" s="43"/>
      <c r="P233" s="1692"/>
      <c r="Q233" s="1692">
        <v>0.8</v>
      </c>
      <c r="R233" s="43"/>
      <c r="S233" s="43"/>
      <c r="T233" s="43"/>
      <c r="U233" s="43"/>
      <c r="V233" s="43"/>
      <c r="W233" s="43"/>
      <c r="X233" s="43"/>
      <c r="Y233" s="1692">
        <v>0.8</v>
      </c>
      <c r="Z233" s="1692"/>
      <c r="AA233" s="1692"/>
    </row>
    <row r="234" spans="1:27">
      <c r="A234" s="120">
        <v>3</v>
      </c>
      <c r="B234" s="87" t="s">
        <v>15622</v>
      </c>
      <c r="C234" s="17"/>
      <c r="D234" s="17"/>
      <c r="E234" s="1692">
        <v>1.06</v>
      </c>
      <c r="F234" s="1692">
        <v>0.72</v>
      </c>
      <c r="G234" s="1692"/>
      <c r="H234" s="1692"/>
      <c r="I234" s="43"/>
      <c r="J234" s="43"/>
      <c r="K234" s="43"/>
      <c r="L234" s="1692">
        <v>0.72</v>
      </c>
      <c r="M234" s="43"/>
      <c r="N234" s="43"/>
      <c r="O234" s="43"/>
      <c r="P234" s="1692">
        <v>0.34</v>
      </c>
      <c r="Q234" s="1692">
        <v>0.34</v>
      </c>
      <c r="R234" s="43"/>
      <c r="S234" s="43"/>
      <c r="T234" s="43"/>
      <c r="U234" s="43"/>
      <c r="V234" s="43"/>
      <c r="W234" s="43"/>
      <c r="X234" s="43"/>
      <c r="Y234" s="1692"/>
      <c r="Z234" s="1692">
        <v>1.06</v>
      </c>
      <c r="AA234" s="1692"/>
    </row>
    <row r="235" spans="1:27">
      <c r="A235" s="120">
        <v>4</v>
      </c>
      <c r="B235" s="87" t="s">
        <v>15623</v>
      </c>
      <c r="C235" s="17"/>
      <c r="D235" s="17"/>
      <c r="E235" s="1692">
        <v>0.67</v>
      </c>
      <c r="F235" s="1692">
        <v>0.4</v>
      </c>
      <c r="G235" s="1692"/>
      <c r="H235" s="1692"/>
      <c r="I235" s="43"/>
      <c r="J235" s="43"/>
      <c r="K235" s="43"/>
      <c r="L235" s="1692">
        <v>0.4</v>
      </c>
      <c r="M235" s="43"/>
      <c r="N235" s="43"/>
      <c r="O235" s="43"/>
      <c r="P235" s="1692">
        <v>0.27</v>
      </c>
      <c r="Q235" s="1692">
        <v>0.27</v>
      </c>
      <c r="R235" s="43"/>
      <c r="S235" s="43"/>
      <c r="T235" s="43"/>
      <c r="U235" s="43"/>
      <c r="V235" s="43"/>
      <c r="W235" s="43"/>
      <c r="X235" s="43"/>
      <c r="Y235" s="1692"/>
      <c r="Z235" s="1692">
        <v>0.67</v>
      </c>
      <c r="AA235" s="1692"/>
    </row>
    <row r="236" spans="1:27">
      <c r="A236" s="120">
        <v>5</v>
      </c>
      <c r="B236" s="87" t="s">
        <v>15624</v>
      </c>
      <c r="C236" s="17"/>
      <c r="D236" s="17"/>
      <c r="E236" s="1692">
        <v>0.83</v>
      </c>
      <c r="F236" s="1692">
        <v>0.5</v>
      </c>
      <c r="G236" s="1692"/>
      <c r="H236" s="1692"/>
      <c r="I236" s="43"/>
      <c r="J236" s="43"/>
      <c r="K236" s="43"/>
      <c r="L236" s="1692">
        <v>0.5</v>
      </c>
      <c r="M236" s="43"/>
      <c r="N236" s="43"/>
      <c r="O236" s="43"/>
      <c r="P236" s="1692">
        <v>0.33</v>
      </c>
      <c r="Q236" s="1692">
        <v>0.33</v>
      </c>
      <c r="R236" s="43"/>
      <c r="S236" s="43"/>
      <c r="T236" s="43"/>
      <c r="U236" s="43"/>
      <c r="V236" s="43"/>
      <c r="W236" s="43"/>
      <c r="X236" s="43"/>
      <c r="Y236" s="1692"/>
      <c r="Z236" s="1692">
        <v>0.83</v>
      </c>
      <c r="AA236" s="1692"/>
    </row>
    <row r="237" spans="1:27">
      <c r="A237" s="120">
        <v>6</v>
      </c>
      <c r="B237" s="87" t="s">
        <v>15625</v>
      </c>
      <c r="C237" s="17"/>
      <c r="D237" s="17"/>
      <c r="E237" s="1692">
        <v>0.51</v>
      </c>
      <c r="F237" s="1692">
        <v>0.35</v>
      </c>
      <c r="G237" s="1692"/>
      <c r="H237" s="1692"/>
      <c r="I237" s="43"/>
      <c r="J237" s="43"/>
      <c r="K237" s="43"/>
      <c r="L237" s="1692">
        <v>0.35</v>
      </c>
      <c r="M237" s="43"/>
      <c r="N237" s="43"/>
      <c r="O237" s="43"/>
      <c r="P237" s="1692">
        <v>0.16</v>
      </c>
      <c r="Q237" s="1692">
        <v>0.16</v>
      </c>
      <c r="R237" s="43"/>
      <c r="S237" s="43"/>
      <c r="T237" s="43"/>
      <c r="U237" s="43"/>
      <c r="V237" s="43"/>
      <c r="W237" s="43"/>
      <c r="X237" s="43"/>
      <c r="Y237" s="1692"/>
      <c r="Z237" s="1692">
        <v>0.51</v>
      </c>
      <c r="AA237" s="1692"/>
    </row>
    <row r="238" spans="1:27">
      <c r="A238" s="120">
        <v>7</v>
      </c>
      <c r="B238" s="87" t="s">
        <v>15626</v>
      </c>
      <c r="C238" s="17"/>
      <c r="D238" s="17"/>
      <c r="E238" s="1692">
        <v>0.6</v>
      </c>
      <c r="F238" s="1692">
        <v>0.2</v>
      </c>
      <c r="G238" s="1692"/>
      <c r="H238" s="1692"/>
      <c r="I238" s="43"/>
      <c r="J238" s="43"/>
      <c r="K238" s="43"/>
      <c r="L238" s="1692">
        <v>0.2</v>
      </c>
      <c r="M238" s="43"/>
      <c r="N238" s="43"/>
      <c r="O238" s="43"/>
      <c r="P238" s="1692">
        <v>0.4</v>
      </c>
      <c r="Q238" s="1692">
        <v>0.4</v>
      </c>
      <c r="R238" s="43"/>
      <c r="S238" s="43"/>
      <c r="T238" s="43"/>
      <c r="U238" s="43"/>
      <c r="V238" s="43"/>
      <c r="W238" s="43"/>
      <c r="X238" s="43"/>
      <c r="Y238" s="1692"/>
      <c r="Z238" s="1692"/>
      <c r="AA238" s="1692">
        <v>0.6</v>
      </c>
    </row>
    <row r="239" spans="1:27">
      <c r="A239" s="120">
        <v>8</v>
      </c>
      <c r="B239" s="87" t="s">
        <v>15627</v>
      </c>
      <c r="C239" s="17"/>
      <c r="D239" s="17"/>
      <c r="E239" s="1692">
        <v>0.66</v>
      </c>
      <c r="F239" s="1692">
        <v>0.44</v>
      </c>
      <c r="G239" s="1692"/>
      <c r="H239" s="1692"/>
      <c r="I239" s="43"/>
      <c r="J239" s="43"/>
      <c r="K239" s="43"/>
      <c r="L239" s="1692">
        <v>0.44</v>
      </c>
      <c r="M239" s="43"/>
      <c r="N239" s="43"/>
      <c r="O239" s="43"/>
      <c r="P239" s="1692">
        <v>0.22</v>
      </c>
      <c r="Q239" s="1692">
        <v>0.22</v>
      </c>
      <c r="R239" s="43"/>
      <c r="S239" s="43"/>
      <c r="T239" s="43"/>
      <c r="U239" s="43"/>
      <c r="V239" s="43"/>
      <c r="W239" s="43"/>
      <c r="X239" s="43"/>
      <c r="Y239" s="1692"/>
      <c r="Z239" s="1692"/>
      <c r="AA239" s="1692">
        <v>0.66</v>
      </c>
    </row>
    <row r="240" spans="1:27">
      <c r="A240" s="120">
        <v>9</v>
      </c>
      <c r="B240" s="87" t="s">
        <v>15628</v>
      </c>
      <c r="C240" s="17"/>
      <c r="D240" s="17"/>
      <c r="E240" s="1692">
        <v>0.97</v>
      </c>
      <c r="F240" s="1692">
        <v>0.3</v>
      </c>
      <c r="G240" s="1692"/>
      <c r="H240" s="1692"/>
      <c r="I240" s="43"/>
      <c r="J240" s="43"/>
      <c r="K240" s="43"/>
      <c r="L240" s="1692">
        <v>0.3</v>
      </c>
      <c r="M240" s="43"/>
      <c r="N240" s="43"/>
      <c r="O240" s="43"/>
      <c r="P240" s="1692">
        <v>0.67</v>
      </c>
      <c r="Q240" s="1692">
        <v>0.67</v>
      </c>
      <c r="R240" s="43"/>
      <c r="S240" s="43"/>
      <c r="T240" s="43"/>
      <c r="U240" s="43"/>
      <c r="V240" s="43"/>
      <c r="W240" s="43"/>
      <c r="X240" s="43"/>
      <c r="Y240" s="1692"/>
      <c r="Z240" s="1692"/>
      <c r="AA240" s="1692">
        <v>0.97</v>
      </c>
    </row>
    <row r="241" spans="1:27">
      <c r="A241" s="120">
        <v>10</v>
      </c>
      <c r="B241" s="87" t="s">
        <v>15629</v>
      </c>
      <c r="C241" s="17"/>
      <c r="D241" s="17"/>
      <c r="E241" s="1692">
        <v>0.76</v>
      </c>
      <c r="F241" s="1692"/>
      <c r="G241" s="1692"/>
      <c r="H241" s="1692"/>
      <c r="I241" s="43"/>
      <c r="J241" s="43"/>
      <c r="K241" s="43"/>
      <c r="L241" s="1692"/>
      <c r="M241" s="43"/>
      <c r="N241" s="43"/>
      <c r="O241" s="43"/>
      <c r="P241" s="1692">
        <v>0.76</v>
      </c>
      <c r="Q241" s="1692">
        <v>0.76</v>
      </c>
      <c r="R241" s="43"/>
      <c r="S241" s="43"/>
      <c r="T241" s="43"/>
      <c r="U241" s="43"/>
      <c r="V241" s="43"/>
      <c r="W241" s="43"/>
      <c r="X241" s="43"/>
      <c r="Y241" s="1692"/>
      <c r="Z241" s="1692"/>
      <c r="AA241" s="1692">
        <v>0.76</v>
      </c>
    </row>
    <row r="242" spans="1:27">
      <c r="A242" s="120">
        <v>11</v>
      </c>
      <c r="B242" s="87" t="s">
        <v>15630</v>
      </c>
      <c r="C242" s="17"/>
      <c r="D242" s="17"/>
      <c r="E242" s="1692">
        <v>0.63</v>
      </c>
      <c r="F242" s="1692"/>
      <c r="G242" s="1692"/>
      <c r="H242" s="1692"/>
      <c r="I242" s="43"/>
      <c r="J242" s="43"/>
      <c r="K242" s="43"/>
      <c r="L242" s="1692"/>
      <c r="M242" s="43"/>
      <c r="N242" s="43"/>
      <c r="O242" s="43"/>
      <c r="P242" s="1692">
        <v>0.63</v>
      </c>
      <c r="Q242" s="1692">
        <v>0.63</v>
      </c>
      <c r="R242" s="43"/>
      <c r="S242" s="43"/>
      <c r="T242" s="43"/>
      <c r="U242" s="43"/>
      <c r="V242" s="43"/>
      <c r="W242" s="43"/>
      <c r="X242" s="43"/>
      <c r="Y242" s="1692"/>
      <c r="Z242" s="1692"/>
      <c r="AA242" s="1692">
        <v>0.63</v>
      </c>
    </row>
    <row r="243" spans="1:27">
      <c r="A243" s="120">
        <v>12</v>
      </c>
      <c r="B243" s="87" t="s">
        <v>15631</v>
      </c>
      <c r="C243" s="17"/>
      <c r="D243" s="17"/>
      <c r="E243" s="1692">
        <v>0.5</v>
      </c>
      <c r="F243" s="1692"/>
      <c r="G243" s="1692"/>
      <c r="H243" s="1692"/>
      <c r="I243" s="43"/>
      <c r="J243" s="43"/>
      <c r="K243" s="43"/>
      <c r="L243" s="1692"/>
      <c r="M243" s="43"/>
      <c r="N243" s="43"/>
      <c r="O243" s="43"/>
      <c r="P243" s="1692">
        <v>0.5</v>
      </c>
      <c r="Q243" s="1692">
        <v>0.5</v>
      </c>
      <c r="R243" s="43"/>
      <c r="S243" s="43"/>
      <c r="T243" s="43"/>
      <c r="U243" s="43"/>
      <c r="V243" s="43"/>
      <c r="W243" s="43"/>
      <c r="X243" s="43"/>
      <c r="Y243" s="1692"/>
      <c r="Z243" s="1692"/>
      <c r="AA243" s="1692">
        <v>0.5</v>
      </c>
    </row>
    <row r="244" spans="1:27">
      <c r="A244" s="120">
        <v>13</v>
      </c>
      <c r="B244" s="87" t="s">
        <v>15632</v>
      </c>
      <c r="C244" s="17"/>
      <c r="D244" s="17"/>
      <c r="E244" s="1692">
        <v>0.86</v>
      </c>
      <c r="F244" s="1692"/>
      <c r="G244" s="1692"/>
      <c r="H244" s="1692"/>
      <c r="I244" s="43"/>
      <c r="J244" s="43"/>
      <c r="K244" s="43"/>
      <c r="L244" s="1692"/>
      <c r="M244" s="43"/>
      <c r="N244" s="43"/>
      <c r="O244" s="43"/>
      <c r="P244" s="1692">
        <v>0.86</v>
      </c>
      <c r="Q244" s="1692">
        <v>0.86</v>
      </c>
      <c r="R244" s="43"/>
      <c r="S244" s="43"/>
      <c r="T244" s="43"/>
      <c r="U244" s="43"/>
      <c r="V244" s="43"/>
      <c r="W244" s="43"/>
      <c r="X244" s="43"/>
      <c r="Y244" s="1692"/>
      <c r="Z244" s="1692"/>
      <c r="AA244" s="1692">
        <v>0.86</v>
      </c>
    </row>
    <row r="245" spans="1:27">
      <c r="A245" s="120">
        <v>14</v>
      </c>
      <c r="B245" s="87" t="s">
        <v>15633</v>
      </c>
      <c r="C245" s="17"/>
      <c r="D245" s="17"/>
      <c r="E245" s="1692">
        <v>0.41</v>
      </c>
      <c r="F245" s="1692"/>
      <c r="G245" s="1692"/>
      <c r="H245" s="1692"/>
      <c r="I245" s="43"/>
      <c r="J245" s="43"/>
      <c r="K245" s="43"/>
      <c r="L245" s="1692"/>
      <c r="M245" s="43"/>
      <c r="N245" s="43"/>
      <c r="O245" s="43"/>
      <c r="P245" s="1692">
        <v>0.41</v>
      </c>
      <c r="Q245" s="1692">
        <v>0.41</v>
      </c>
      <c r="R245" s="43"/>
      <c r="S245" s="43"/>
      <c r="T245" s="43"/>
      <c r="U245" s="43"/>
      <c r="V245" s="43"/>
      <c r="W245" s="43"/>
      <c r="X245" s="43"/>
      <c r="Y245" s="1692"/>
      <c r="Z245" s="1692"/>
      <c r="AA245" s="1692">
        <v>0.41</v>
      </c>
    </row>
    <row r="246" spans="1:27">
      <c r="A246" s="120">
        <v>15</v>
      </c>
      <c r="B246" s="87" t="s">
        <v>15634</v>
      </c>
      <c r="C246" s="17"/>
      <c r="D246" s="17"/>
      <c r="E246" s="1692">
        <v>1.39</v>
      </c>
      <c r="F246" s="1692"/>
      <c r="G246" s="1692"/>
      <c r="H246" s="1692"/>
      <c r="I246" s="43"/>
      <c r="J246" s="43"/>
      <c r="K246" s="43"/>
      <c r="L246" s="1692"/>
      <c r="M246" s="43"/>
      <c r="N246" s="43"/>
      <c r="O246" s="43"/>
      <c r="P246" s="1692">
        <v>1.39</v>
      </c>
      <c r="Q246" s="1692">
        <v>1.39</v>
      </c>
      <c r="R246" s="43"/>
      <c r="S246" s="43"/>
      <c r="T246" s="43"/>
      <c r="U246" s="43"/>
      <c r="V246" s="43"/>
      <c r="W246" s="43"/>
      <c r="X246" s="43"/>
      <c r="Y246" s="1692"/>
      <c r="Z246" s="1692"/>
      <c r="AA246" s="1692">
        <v>1.39</v>
      </c>
    </row>
    <row r="247" spans="1:27">
      <c r="A247" s="120">
        <v>16</v>
      </c>
      <c r="B247" s="87" t="s">
        <v>15635</v>
      </c>
      <c r="C247" s="17"/>
      <c r="D247" s="17"/>
      <c r="E247" s="1692">
        <v>0.55000000000000004</v>
      </c>
      <c r="F247" s="1692"/>
      <c r="G247" s="1692"/>
      <c r="H247" s="1692"/>
      <c r="I247" s="43"/>
      <c r="J247" s="43"/>
      <c r="K247" s="43"/>
      <c r="L247" s="1692"/>
      <c r="M247" s="43"/>
      <c r="N247" s="43"/>
      <c r="O247" s="43"/>
      <c r="P247" s="1692">
        <v>0.55000000000000004</v>
      </c>
      <c r="Q247" s="1692">
        <v>0.55000000000000004</v>
      </c>
      <c r="R247" s="43"/>
      <c r="S247" s="43"/>
      <c r="T247" s="43"/>
      <c r="U247" s="43"/>
      <c r="V247" s="43"/>
      <c r="W247" s="43"/>
      <c r="X247" s="43"/>
      <c r="Y247" s="1692"/>
      <c r="Z247" s="1692"/>
      <c r="AA247" s="1692">
        <v>0.55000000000000004</v>
      </c>
    </row>
    <row r="248" spans="1:27">
      <c r="A248" s="120">
        <v>17</v>
      </c>
      <c r="B248" s="87" t="s">
        <v>15636</v>
      </c>
      <c r="C248" s="17"/>
      <c r="D248" s="17"/>
      <c r="E248" s="1692">
        <v>0.75</v>
      </c>
      <c r="F248" s="1692"/>
      <c r="G248" s="1692"/>
      <c r="H248" s="1692"/>
      <c r="I248" s="43"/>
      <c r="J248" s="43"/>
      <c r="K248" s="43"/>
      <c r="L248" s="1692"/>
      <c r="M248" s="43"/>
      <c r="N248" s="43"/>
      <c r="O248" s="43"/>
      <c r="P248" s="1692">
        <v>0.75</v>
      </c>
      <c r="Q248" s="1692">
        <v>0.75</v>
      </c>
      <c r="R248" s="43"/>
      <c r="S248" s="43"/>
      <c r="T248" s="43"/>
      <c r="U248" s="43"/>
      <c r="V248" s="43"/>
      <c r="W248" s="43"/>
      <c r="X248" s="43"/>
      <c r="Y248" s="1692"/>
      <c r="Z248" s="1692"/>
      <c r="AA248" s="1692">
        <v>0.75</v>
      </c>
    </row>
    <row r="249" spans="1:27">
      <c r="A249" s="120">
        <v>18</v>
      </c>
      <c r="B249" s="87" t="s">
        <v>15637</v>
      </c>
      <c r="C249" s="17"/>
      <c r="D249" s="17"/>
      <c r="E249" s="1692">
        <v>0.59</v>
      </c>
      <c r="F249" s="1692"/>
      <c r="G249" s="1692"/>
      <c r="H249" s="1692"/>
      <c r="I249" s="43"/>
      <c r="J249" s="43"/>
      <c r="K249" s="43"/>
      <c r="L249" s="1692"/>
      <c r="M249" s="43"/>
      <c r="N249" s="43"/>
      <c r="O249" s="43"/>
      <c r="P249" s="1692">
        <v>0.59</v>
      </c>
      <c r="Q249" s="1692">
        <v>0.59</v>
      </c>
      <c r="R249" s="43"/>
      <c r="S249" s="43"/>
      <c r="T249" s="43"/>
      <c r="U249" s="43"/>
      <c r="V249" s="43"/>
      <c r="W249" s="43"/>
      <c r="X249" s="43"/>
      <c r="Y249" s="1692"/>
      <c r="Z249" s="1692"/>
      <c r="AA249" s="1692">
        <v>0.59</v>
      </c>
    </row>
    <row r="250" spans="1:27">
      <c r="A250" s="120">
        <v>19</v>
      </c>
      <c r="B250" s="87" t="s">
        <v>15638</v>
      </c>
      <c r="C250" s="17"/>
      <c r="D250" s="17"/>
      <c r="E250" s="1692">
        <v>0.85</v>
      </c>
      <c r="F250" s="1692"/>
      <c r="G250" s="1692"/>
      <c r="H250" s="1692"/>
      <c r="I250" s="43"/>
      <c r="J250" s="43"/>
      <c r="K250" s="43"/>
      <c r="L250" s="1692"/>
      <c r="M250" s="43"/>
      <c r="N250" s="43"/>
      <c r="O250" s="43"/>
      <c r="P250" s="1692">
        <v>0.85</v>
      </c>
      <c r="Q250" s="1692">
        <v>0.85</v>
      </c>
      <c r="R250" s="43"/>
      <c r="S250" s="43"/>
      <c r="T250" s="43"/>
      <c r="U250" s="43"/>
      <c r="V250" s="43"/>
      <c r="W250" s="43"/>
      <c r="X250" s="43"/>
      <c r="Y250" s="1692"/>
      <c r="Z250" s="1692"/>
      <c r="AA250" s="1692">
        <v>0.85</v>
      </c>
    </row>
    <row r="251" spans="1:27">
      <c r="A251" s="120">
        <v>20</v>
      </c>
      <c r="B251" s="87" t="s">
        <v>15639</v>
      </c>
      <c r="C251" s="17"/>
      <c r="D251" s="17"/>
      <c r="E251" s="1692">
        <v>1.38</v>
      </c>
      <c r="F251" s="1692">
        <v>0.35499999999999998</v>
      </c>
      <c r="G251" s="1692">
        <v>0.35499999999999998</v>
      </c>
      <c r="H251" s="1692"/>
      <c r="I251" s="43"/>
      <c r="J251" s="43"/>
      <c r="K251" s="43"/>
      <c r="L251" s="1692"/>
      <c r="M251" s="43"/>
      <c r="N251" s="43"/>
      <c r="O251" s="43"/>
      <c r="P251" s="1692">
        <v>1.02</v>
      </c>
      <c r="Q251" s="1692">
        <v>1.02</v>
      </c>
      <c r="R251" s="43"/>
      <c r="S251" s="43"/>
      <c r="T251" s="43"/>
      <c r="U251" s="43"/>
      <c r="V251" s="43"/>
      <c r="W251" s="43"/>
      <c r="X251" s="43"/>
      <c r="Y251" s="1692"/>
      <c r="Z251" s="1692"/>
      <c r="AA251" s="1692">
        <v>1.38</v>
      </c>
    </row>
    <row r="252" spans="1:27">
      <c r="A252" s="120">
        <v>21</v>
      </c>
      <c r="B252" s="87" t="s">
        <v>15640</v>
      </c>
      <c r="C252" s="17"/>
      <c r="D252" s="17"/>
      <c r="E252" s="1692">
        <v>0.34</v>
      </c>
      <c r="F252" s="1692"/>
      <c r="G252" s="1692"/>
      <c r="H252" s="1692"/>
      <c r="I252" s="43"/>
      <c r="J252" s="43"/>
      <c r="K252" s="43"/>
      <c r="L252" s="1692"/>
      <c r="M252" s="43"/>
      <c r="N252" s="43"/>
      <c r="O252" s="43"/>
      <c r="P252" s="1692">
        <v>0.34</v>
      </c>
      <c r="Q252" s="1692">
        <v>0.34</v>
      </c>
      <c r="R252" s="43"/>
      <c r="S252" s="43"/>
      <c r="T252" s="43"/>
      <c r="U252" s="43"/>
      <c r="V252" s="43"/>
      <c r="W252" s="43"/>
      <c r="X252" s="43"/>
      <c r="Y252" s="1692"/>
      <c r="Z252" s="1692"/>
      <c r="AA252" s="1692">
        <v>0.34</v>
      </c>
    </row>
    <row r="253" spans="1:27">
      <c r="A253" s="120">
        <v>22</v>
      </c>
      <c r="B253" s="87" t="s">
        <v>15641</v>
      </c>
      <c r="C253" s="17"/>
      <c r="D253" s="17"/>
      <c r="E253" s="1692">
        <v>1.23</v>
      </c>
      <c r="F253" s="1692"/>
      <c r="G253" s="1692"/>
      <c r="H253" s="1692"/>
      <c r="I253" s="43"/>
      <c r="J253" s="43"/>
      <c r="K253" s="43"/>
      <c r="L253" s="1692"/>
      <c r="M253" s="43"/>
      <c r="N253" s="43"/>
      <c r="O253" s="43"/>
      <c r="P253" s="1692">
        <v>1.23</v>
      </c>
      <c r="Q253" s="1692">
        <v>1.23</v>
      </c>
      <c r="R253" s="43"/>
      <c r="S253" s="43"/>
      <c r="T253" s="43"/>
      <c r="U253" s="43"/>
      <c r="V253" s="43"/>
      <c r="W253" s="43"/>
      <c r="X253" s="43"/>
      <c r="Y253" s="1692"/>
      <c r="Z253" s="1692"/>
      <c r="AA253" s="1692">
        <v>1.23</v>
      </c>
    </row>
    <row r="254" spans="1:27">
      <c r="A254" s="120">
        <v>23</v>
      </c>
      <c r="B254" s="87" t="s">
        <v>15642</v>
      </c>
      <c r="C254" s="17"/>
      <c r="D254" s="17"/>
      <c r="E254" s="1692">
        <v>1.03</v>
      </c>
      <c r="F254" s="1692"/>
      <c r="G254" s="1692"/>
      <c r="H254" s="1692"/>
      <c r="I254" s="43"/>
      <c r="J254" s="43"/>
      <c r="K254" s="43"/>
      <c r="L254" s="1692"/>
      <c r="M254" s="43"/>
      <c r="N254" s="43"/>
      <c r="O254" s="43"/>
      <c r="P254" s="1692">
        <v>1.03</v>
      </c>
      <c r="Q254" s="1692">
        <v>1.03</v>
      </c>
      <c r="R254" s="43"/>
      <c r="S254" s="43"/>
      <c r="T254" s="43"/>
      <c r="U254" s="43"/>
      <c r="V254" s="43"/>
      <c r="W254" s="43"/>
      <c r="X254" s="43"/>
      <c r="Y254" s="1692"/>
      <c r="Z254" s="1692"/>
      <c r="AA254" s="1692">
        <v>1.03</v>
      </c>
    </row>
    <row r="255" spans="1:27">
      <c r="A255" s="120">
        <v>24</v>
      </c>
      <c r="B255" s="87" t="s">
        <v>15643</v>
      </c>
      <c r="C255" s="17"/>
      <c r="D255" s="17"/>
      <c r="E255" s="1692">
        <v>0.37</v>
      </c>
      <c r="F255" s="1692"/>
      <c r="G255" s="1692"/>
      <c r="H255" s="1692"/>
      <c r="I255" s="43"/>
      <c r="J255" s="43"/>
      <c r="K255" s="43"/>
      <c r="L255" s="1692"/>
      <c r="M255" s="43"/>
      <c r="N255" s="43"/>
      <c r="O255" s="43"/>
      <c r="P255" s="1692">
        <v>0.37</v>
      </c>
      <c r="Q255" s="1692">
        <v>0.37</v>
      </c>
      <c r="R255" s="43"/>
      <c r="S255" s="43"/>
      <c r="T255" s="43"/>
      <c r="U255" s="43"/>
      <c r="V255" s="43"/>
      <c r="W255" s="43"/>
      <c r="X255" s="43"/>
      <c r="Y255" s="1692"/>
      <c r="Z255" s="1692">
        <v>0.37</v>
      </c>
      <c r="AA255" s="1692"/>
    </row>
    <row r="256" spans="1:27">
      <c r="A256" s="120">
        <v>25</v>
      </c>
      <c r="B256" s="87" t="s">
        <v>15644</v>
      </c>
      <c r="C256" s="17"/>
      <c r="D256" s="17"/>
      <c r="E256" s="1692">
        <v>0.45</v>
      </c>
      <c r="F256" s="1692"/>
      <c r="G256" s="1692"/>
      <c r="H256" s="1692"/>
      <c r="I256" s="43"/>
      <c r="J256" s="43"/>
      <c r="K256" s="43"/>
      <c r="L256" s="1692"/>
      <c r="M256" s="43"/>
      <c r="N256" s="43"/>
      <c r="O256" s="43"/>
      <c r="P256" s="1692">
        <v>0.45</v>
      </c>
      <c r="Q256" s="1692">
        <v>0.45</v>
      </c>
      <c r="R256" s="43"/>
      <c r="S256" s="43"/>
      <c r="T256" s="43"/>
      <c r="U256" s="43"/>
      <c r="V256" s="43"/>
      <c r="W256" s="43"/>
      <c r="X256" s="43"/>
      <c r="Y256" s="1692"/>
      <c r="Z256" s="1692"/>
      <c r="AA256" s="1692">
        <v>0.45</v>
      </c>
    </row>
    <row r="257" spans="1:27">
      <c r="A257" s="120">
        <v>26</v>
      </c>
      <c r="B257" s="87" t="s">
        <v>15645</v>
      </c>
      <c r="C257" s="17"/>
      <c r="D257" s="17"/>
      <c r="E257" s="1692">
        <v>0.63</v>
      </c>
      <c r="F257" s="1692"/>
      <c r="G257" s="1692"/>
      <c r="H257" s="1692"/>
      <c r="I257" s="43"/>
      <c r="J257" s="43"/>
      <c r="K257" s="43"/>
      <c r="L257" s="1692"/>
      <c r="M257" s="43"/>
      <c r="N257" s="43"/>
      <c r="O257" s="43"/>
      <c r="P257" s="1692">
        <v>0.63</v>
      </c>
      <c r="Q257" s="1692">
        <v>0.63</v>
      </c>
      <c r="R257" s="43"/>
      <c r="S257" s="43"/>
      <c r="T257" s="43"/>
      <c r="U257" s="43"/>
      <c r="V257" s="43"/>
      <c r="W257" s="43"/>
      <c r="X257" s="43"/>
      <c r="Y257" s="1692"/>
      <c r="Z257" s="1692"/>
      <c r="AA257" s="1692">
        <v>0.63</v>
      </c>
    </row>
    <row r="258" spans="1:27">
      <c r="A258" s="120">
        <v>27</v>
      </c>
      <c r="B258" s="87" t="s">
        <v>15646</v>
      </c>
      <c r="C258" s="17"/>
      <c r="D258" s="17"/>
      <c r="E258" s="1693">
        <v>0.8</v>
      </c>
      <c r="F258" s="1693"/>
      <c r="G258" s="1693"/>
      <c r="H258" s="1693"/>
      <c r="I258" s="43"/>
      <c r="J258" s="43"/>
      <c r="K258" s="43"/>
      <c r="L258" s="1693"/>
      <c r="M258" s="43"/>
      <c r="N258" s="43"/>
      <c r="O258" s="43"/>
      <c r="P258" s="1693">
        <v>0.8</v>
      </c>
      <c r="Q258" s="1693">
        <v>0.8</v>
      </c>
      <c r="R258" s="43"/>
      <c r="S258" s="43"/>
      <c r="T258" s="43"/>
      <c r="U258" s="43"/>
      <c r="V258" s="43"/>
      <c r="W258" s="43"/>
      <c r="X258" s="43"/>
      <c r="Y258" s="1693"/>
      <c r="Z258" s="1693"/>
      <c r="AA258" s="1693">
        <v>0.8</v>
      </c>
    </row>
    <row r="259" spans="1:27">
      <c r="A259" s="120">
        <v>28</v>
      </c>
      <c r="B259" s="87" t="s">
        <v>15647</v>
      </c>
      <c r="C259" s="17"/>
      <c r="D259" s="17"/>
      <c r="E259" s="1693">
        <v>1.05</v>
      </c>
      <c r="F259" s="1693">
        <v>0.6</v>
      </c>
      <c r="G259" s="1693">
        <v>0.4</v>
      </c>
      <c r="H259" s="1694"/>
      <c r="I259" s="43"/>
      <c r="J259" s="43"/>
      <c r="K259" s="43"/>
      <c r="L259" s="1694">
        <v>0.2</v>
      </c>
      <c r="M259" s="43"/>
      <c r="N259" s="43"/>
      <c r="O259" s="43"/>
      <c r="P259" s="1693">
        <v>0.45</v>
      </c>
      <c r="Q259" s="1693">
        <v>0.85</v>
      </c>
      <c r="R259" s="43"/>
      <c r="S259" s="43"/>
      <c r="T259" s="43"/>
      <c r="U259" s="43"/>
      <c r="V259" s="43"/>
      <c r="W259" s="43"/>
      <c r="X259" s="43"/>
      <c r="Y259" s="1693">
        <v>1.05</v>
      </c>
      <c r="Z259" s="1694"/>
      <c r="AA259" s="1694"/>
    </row>
    <row r="260" spans="1:27">
      <c r="A260" s="120">
        <v>29</v>
      </c>
      <c r="B260" s="87" t="s">
        <v>15648</v>
      </c>
      <c r="C260" s="17"/>
      <c r="D260" s="17"/>
      <c r="E260" s="1693">
        <v>0.67</v>
      </c>
      <c r="F260" s="1693"/>
      <c r="G260" s="1693"/>
      <c r="H260" s="1693"/>
      <c r="I260" s="43"/>
      <c r="J260" s="43"/>
      <c r="K260" s="43"/>
      <c r="L260" s="1693"/>
      <c r="M260" s="43"/>
      <c r="N260" s="43"/>
      <c r="O260" s="43"/>
      <c r="P260" s="1693">
        <v>0.67</v>
      </c>
      <c r="Q260" s="1693">
        <v>0.67</v>
      </c>
      <c r="R260" s="43"/>
      <c r="S260" s="43"/>
      <c r="T260" s="43"/>
      <c r="U260" s="43"/>
      <c r="V260" s="43"/>
      <c r="W260" s="43"/>
      <c r="X260" s="43"/>
      <c r="Y260" s="1693"/>
      <c r="Z260" s="1693"/>
      <c r="AA260" s="1693">
        <v>0.67</v>
      </c>
    </row>
    <row r="261" spans="1:27">
      <c r="A261" s="120">
        <v>30</v>
      </c>
      <c r="B261" s="87" t="s">
        <v>15649</v>
      </c>
      <c r="C261" s="17"/>
      <c r="D261" s="17"/>
      <c r="E261" s="1695">
        <v>1.02</v>
      </c>
      <c r="F261" s="1695"/>
      <c r="G261" s="1695"/>
      <c r="H261" s="1695"/>
      <c r="I261" s="43"/>
      <c r="J261" s="43"/>
      <c r="K261" s="43"/>
      <c r="L261" s="1695"/>
      <c r="M261" s="43"/>
      <c r="N261" s="43"/>
      <c r="O261" s="43"/>
      <c r="P261" s="1695">
        <v>1.02</v>
      </c>
      <c r="Q261" s="1695">
        <v>1.02</v>
      </c>
      <c r="R261" s="43"/>
      <c r="S261" s="43"/>
      <c r="T261" s="43"/>
      <c r="U261" s="43"/>
      <c r="V261" s="43"/>
      <c r="W261" s="43"/>
      <c r="X261" s="43"/>
      <c r="Y261" s="1695"/>
      <c r="Z261" s="1695"/>
      <c r="AA261" s="1695">
        <v>1.02</v>
      </c>
    </row>
    <row r="262" spans="1:27">
      <c r="A262" s="120">
        <v>31</v>
      </c>
      <c r="B262" s="87" t="s">
        <v>15650</v>
      </c>
      <c r="C262" s="17"/>
      <c r="D262" s="17"/>
      <c r="E262" s="1695">
        <v>0.34</v>
      </c>
      <c r="F262" s="1695"/>
      <c r="G262" s="1695"/>
      <c r="H262" s="1695"/>
      <c r="I262" s="43"/>
      <c r="J262" s="43"/>
      <c r="K262" s="43"/>
      <c r="L262" s="1695"/>
      <c r="M262" s="43"/>
      <c r="N262" s="43"/>
      <c r="O262" s="43"/>
      <c r="P262" s="1695">
        <v>0.34</v>
      </c>
      <c r="Q262" s="1695">
        <v>0.34</v>
      </c>
      <c r="R262" s="43"/>
      <c r="S262" s="43"/>
      <c r="T262" s="43"/>
      <c r="U262" s="43"/>
      <c r="V262" s="43"/>
      <c r="W262" s="43"/>
      <c r="X262" s="43"/>
      <c r="Y262" s="1695"/>
      <c r="Z262" s="1695"/>
      <c r="AA262" s="1695">
        <v>0.34</v>
      </c>
    </row>
    <row r="263" spans="1:27">
      <c r="A263" s="120">
        <v>32</v>
      </c>
      <c r="B263" s="87" t="s">
        <v>15651</v>
      </c>
      <c r="C263" s="17"/>
      <c r="D263" s="17"/>
      <c r="E263" s="1695">
        <v>1.53</v>
      </c>
      <c r="F263" s="1695"/>
      <c r="G263" s="1695"/>
      <c r="H263" s="1695"/>
      <c r="I263" s="43"/>
      <c r="J263" s="43"/>
      <c r="K263" s="43"/>
      <c r="L263" s="1695"/>
      <c r="M263" s="43"/>
      <c r="N263" s="43"/>
      <c r="O263" s="43"/>
      <c r="P263" s="1695">
        <v>1.53</v>
      </c>
      <c r="Q263" s="1695">
        <v>1.53</v>
      </c>
      <c r="R263" s="43"/>
      <c r="S263" s="43"/>
      <c r="T263" s="43"/>
      <c r="U263" s="43"/>
      <c r="V263" s="43"/>
      <c r="W263" s="43"/>
      <c r="X263" s="43"/>
      <c r="Y263" s="1695"/>
      <c r="Z263" s="1695"/>
      <c r="AA263" s="1695">
        <v>1.53</v>
      </c>
    </row>
    <row r="264" spans="1:27">
      <c r="A264" s="120">
        <v>33</v>
      </c>
      <c r="B264" s="87" t="s">
        <v>15652</v>
      </c>
      <c r="C264" s="17"/>
      <c r="D264" s="17"/>
      <c r="E264" s="1695">
        <v>0.65</v>
      </c>
      <c r="F264" s="1695">
        <v>0.65</v>
      </c>
      <c r="G264" s="1695">
        <v>0.65</v>
      </c>
      <c r="H264" s="1695"/>
      <c r="I264" s="43"/>
      <c r="J264" s="43"/>
      <c r="K264" s="43"/>
      <c r="L264" s="1695"/>
      <c r="M264" s="43"/>
      <c r="N264" s="43"/>
      <c r="O264" s="43"/>
      <c r="P264" s="1695"/>
      <c r="Q264" s="1695"/>
      <c r="R264" s="43"/>
      <c r="S264" s="43"/>
      <c r="T264" s="43"/>
      <c r="U264" s="43"/>
      <c r="V264" s="43"/>
      <c r="W264" s="43"/>
      <c r="X264" s="43"/>
      <c r="Y264" s="1695">
        <v>0.65</v>
      </c>
      <c r="Z264" s="1695"/>
      <c r="AA264" s="1695"/>
    </row>
    <row r="265" spans="1:27">
      <c r="A265" s="120">
        <v>34</v>
      </c>
      <c r="B265" s="87" t="s">
        <v>15653</v>
      </c>
      <c r="C265" s="17"/>
      <c r="D265" s="17"/>
      <c r="E265" s="1695">
        <v>0.51</v>
      </c>
      <c r="F265" s="1695"/>
      <c r="G265" s="1695"/>
      <c r="H265" s="1695"/>
      <c r="I265" s="43"/>
      <c r="J265" s="43"/>
      <c r="K265" s="43"/>
      <c r="L265" s="1695"/>
      <c r="M265" s="43"/>
      <c r="N265" s="43"/>
      <c r="O265" s="43"/>
      <c r="P265" s="1695">
        <v>0.51</v>
      </c>
      <c r="Q265" s="1695">
        <v>0.51</v>
      </c>
      <c r="R265" s="43"/>
      <c r="S265" s="43"/>
      <c r="T265" s="43"/>
      <c r="U265" s="43"/>
      <c r="V265" s="43"/>
      <c r="W265" s="43"/>
      <c r="X265" s="43"/>
      <c r="Y265" s="1695"/>
      <c r="Z265" s="1695"/>
      <c r="AA265" s="1695">
        <v>0.51</v>
      </c>
    </row>
    <row r="266" spans="1:27">
      <c r="A266" s="120">
        <v>35</v>
      </c>
      <c r="B266" s="87" t="s">
        <v>15654</v>
      </c>
      <c r="C266" s="17"/>
      <c r="D266" s="17"/>
      <c r="E266" s="1695">
        <v>0.82</v>
      </c>
      <c r="F266" s="1695"/>
      <c r="G266" s="1695"/>
      <c r="H266" s="1695"/>
      <c r="I266" s="43"/>
      <c r="J266" s="43"/>
      <c r="K266" s="43"/>
      <c r="L266" s="1695"/>
      <c r="M266" s="43"/>
      <c r="N266" s="43"/>
      <c r="O266" s="43"/>
      <c r="P266" s="1695">
        <v>0.82</v>
      </c>
      <c r="Q266" s="1695">
        <v>0.82</v>
      </c>
      <c r="R266" s="43"/>
      <c r="S266" s="43"/>
      <c r="T266" s="43"/>
      <c r="U266" s="43"/>
      <c r="V266" s="43"/>
      <c r="W266" s="43"/>
      <c r="X266" s="43"/>
      <c r="Y266" s="1695"/>
      <c r="Z266" s="1695"/>
      <c r="AA266" s="1695">
        <v>0.82</v>
      </c>
    </row>
    <row r="267" spans="1:27">
      <c r="A267" s="120">
        <v>36</v>
      </c>
      <c r="B267" s="87" t="s">
        <v>15655</v>
      </c>
      <c r="C267" s="17"/>
      <c r="D267" s="17"/>
      <c r="E267" s="1695">
        <v>0.93</v>
      </c>
      <c r="F267" s="1695">
        <v>0.93</v>
      </c>
      <c r="G267" s="1695">
        <v>0.93</v>
      </c>
      <c r="H267" s="1695"/>
      <c r="I267" s="43"/>
      <c r="J267" s="43"/>
      <c r="K267" s="43"/>
      <c r="L267" s="1695"/>
      <c r="M267" s="43"/>
      <c r="N267" s="43"/>
      <c r="O267" s="43"/>
      <c r="P267" s="1695"/>
      <c r="Q267" s="1695"/>
      <c r="R267" s="43"/>
      <c r="S267" s="43"/>
      <c r="T267" s="43"/>
      <c r="U267" s="43"/>
      <c r="V267" s="43"/>
      <c r="W267" s="43"/>
      <c r="X267" s="43"/>
      <c r="Y267" s="1695"/>
      <c r="Z267" s="1695">
        <v>0.93</v>
      </c>
      <c r="AA267" s="1695"/>
    </row>
    <row r="268" spans="1:27">
      <c r="A268" s="120">
        <v>37</v>
      </c>
      <c r="B268" s="87" t="s">
        <v>15656</v>
      </c>
      <c r="C268" s="17"/>
      <c r="D268" s="17"/>
      <c r="E268" s="1695">
        <v>0.36</v>
      </c>
      <c r="F268" s="1695">
        <v>0.36</v>
      </c>
      <c r="G268" s="1695">
        <v>0.36</v>
      </c>
      <c r="H268" s="1695"/>
      <c r="I268" s="43"/>
      <c r="J268" s="43"/>
      <c r="K268" s="43"/>
      <c r="L268" s="1695"/>
      <c r="M268" s="43"/>
      <c r="N268" s="43"/>
      <c r="O268" s="43"/>
      <c r="P268" s="1695"/>
      <c r="Q268" s="1695">
        <v>0.36</v>
      </c>
      <c r="R268" s="43"/>
      <c r="S268" s="43"/>
      <c r="T268" s="43"/>
      <c r="U268" s="43"/>
      <c r="V268" s="43"/>
      <c r="W268" s="43"/>
      <c r="X268" s="43"/>
      <c r="Y268" s="1695">
        <v>0.36</v>
      </c>
      <c r="Z268" s="1695"/>
      <c r="AA268" s="1695"/>
    </row>
    <row r="269" spans="1:27">
      <c r="A269" s="120">
        <v>38</v>
      </c>
      <c r="B269" s="87" t="s">
        <v>15657</v>
      </c>
      <c r="C269" s="17"/>
      <c r="D269" s="17"/>
      <c r="E269" s="1695">
        <v>0.34</v>
      </c>
      <c r="F269" s="1695"/>
      <c r="G269" s="1695"/>
      <c r="H269" s="1695"/>
      <c r="I269" s="43"/>
      <c r="J269" s="43"/>
      <c r="K269" s="43"/>
      <c r="L269" s="1695"/>
      <c r="M269" s="43"/>
      <c r="N269" s="43"/>
      <c r="O269" s="43"/>
      <c r="P269" s="1695">
        <v>0.34</v>
      </c>
      <c r="Q269" s="1695">
        <v>0.34</v>
      </c>
      <c r="R269" s="43"/>
      <c r="S269" s="43"/>
      <c r="T269" s="43"/>
      <c r="U269" s="43"/>
      <c r="V269" s="43"/>
      <c r="W269" s="43"/>
      <c r="X269" s="43"/>
      <c r="Y269" s="1695"/>
      <c r="Z269" s="1695"/>
      <c r="AA269" s="1695">
        <v>0.34</v>
      </c>
    </row>
    <row r="270" spans="1:27">
      <c r="A270" s="120">
        <v>39</v>
      </c>
      <c r="B270" s="87" t="s">
        <v>15658</v>
      </c>
      <c r="C270" s="17"/>
      <c r="D270" s="17"/>
      <c r="E270" s="1695"/>
      <c r="F270" s="1695"/>
      <c r="G270" s="1695"/>
      <c r="H270" s="1695"/>
      <c r="I270" s="43"/>
      <c r="J270" s="43"/>
      <c r="K270" s="43"/>
      <c r="L270" s="1695"/>
      <c r="M270" s="43"/>
      <c r="N270" s="43"/>
      <c r="O270" s="43"/>
      <c r="P270" s="1695"/>
      <c r="Q270" s="1695"/>
      <c r="R270" s="43"/>
      <c r="S270" s="43"/>
      <c r="T270" s="43"/>
      <c r="U270" s="43"/>
      <c r="V270" s="43"/>
      <c r="W270" s="43"/>
      <c r="X270" s="43"/>
      <c r="Y270" s="1695"/>
      <c r="Z270" s="1695"/>
      <c r="AA270" s="1695"/>
    </row>
    <row r="271" spans="1:27">
      <c r="A271" s="120">
        <v>40</v>
      </c>
      <c r="B271" s="87" t="s">
        <v>15620</v>
      </c>
      <c r="C271" s="17"/>
      <c r="D271" s="17"/>
      <c r="E271" s="1695"/>
      <c r="F271" s="1695"/>
      <c r="G271" s="1695"/>
      <c r="H271" s="1695"/>
      <c r="I271" s="43"/>
      <c r="J271" s="43"/>
      <c r="K271" s="43"/>
      <c r="L271" s="1695"/>
      <c r="M271" s="43"/>
      <c r="N271" s="43"/>
      <c r="O271" s="43"/>
      <c r="P271" s="1695"/>
      <c r="Q271" s="1695"/>
      <c r="R271" s="43"/>
      <c r="S271" s="43"/>
      <c r="T271" s="43"/>
      <c r="U271" s="43"/>
      <c r="V271" s="43"/>
      <c r="W271" s="43"/>
      <c r="X271" s="43"/>
      <c r="Y271" s="1695"/>
      <c r="Z271" s="1695"/>
      <c r="AA271" s="1695"/>
    </row>
    <row r="272" spans="1:27">
      <c r="A272" s="120">
        <v>41</v>
      </c>
      <c r="B272" s="87" t="s">
        <v>15659</v>
      </c>
      <c r="C272" s="17"/>
      <c r="D272" s="17"/>
      <c r="E272" s="1695">
        <v>0.61</v>
      </c>
      <c r="F272" s="1695">
        <v>0.61</v>
      </c>
      <c r="G272" s="1695">
        <v>0.61</v>
      </c>
      <c r="H272" s="1695"/>
      <c r="I272" s="43"/>
      <c r="J272" s="43"/>
      <c r="K272" s="43"/>
      <c r="L272" s="1695"/>
      <c r="M272" s="43"/>
      <c r="N272" s="43"/>
      <c r="O272" s="43"/>
      <c r="P272" s="1695"/>
      <c r="Q272" s="1695">
        <v>0.61</v>
      </c>
      <c r="R272" s="43"/>
      <c r="S272" s="43"/>
      <c r="T272" s="43"/>
      <c r="U272" s="43"/>
      <c r="V272" s="43"/>
      <c r="W272" s="43"/>
      <c r="X272" s="43"/>
      <c r="Y272" s="1695"/>
      <c r="Z272" s="1695">
        <v>0.61</v>
      </c>
      <c r="AA272" s="1695"/>
    </row>
    <row r="273" spans="1:27">
      <c r="A273" s="120">
        <v>42</v>
      </c>
      <c r="B273" s="87" t="s">
        <v>15660</v>
      </c>
      <c r="C273" s="17"/>
      <c r="D273" s="17"/>
      <c r="E273" s="1695">
        <v>1.06</v>
      </c>
      <c r="F273" s="1695">
        <v>0.38</v>
      </c>
      <c r="G273" s="1695"/>
      <c r="H273" s="1695"/>
      <c r="I273" s="43"/>
      <c r="J273" s="43"/>
      <c r="K273" s="43"/>
      <c r="L273" s="1695">
        <v>0.38</v>
      </c>
      <c r="M273" s="43"/>
      <c r="N273" s="43"/>
      <c r="O273" s="43"/>
      <c r="P273" s="1695">
        <v>0.68</v>
      </c>
      <c r="Q273" s="1695">
        <v>1.06</v>
      </c>
      <c r="R273" s="43"/>
      <c r="S273" s="43"/>
      <c r="T273" s="43"/>
      <c r="U273" s="43"/>
      <c r="V273" s="43"/>
      <c r="W273" s="43"/>
      <c r="X273" s="43"/>
      <c r="Y273" s="1695"/>
      <c r="Z273" s="1695"/>
      <c r="AA273" s="1695">
        <v>1.06</v>
      </c>
    </row>
    <row r="274" spans="1:27">
      <c r="A274" s="120">
        <v>43</v>
      </c>
      <c r="B274" s="87" t="s">
        <v>15661</v>
      </c>
      <c r="C274" s="17"/>
      <c r="D274" s="17"/>
      <c r="E274" s="1695">
        <v>0.31</v>
      </c>
      <c r="F274" s="1696">
        <v>0.222</v>
      </c>
      <c r="G274" s="1695"/>
      <c r="H274" s="1695"/>
      <c r="I274" s="43"/>
      <c r="J274" s="43"/>
      <c r="K274" s="43"/>
      <c r="L274" s="1696">
        <v>0.222</v>
      </c>
      <c r="M274" s="43"/>
      <c r="N274" s="43"/>
      <c r="O274" s="43"/>
      <c r="P274" s="1695">
        <v>8.7999999999999995E-2</v>
      </c>
      <c r="Q274" s="1695">
        <v>0.09</v>
      </c>
      <c r="R274" s="43"/>
      <c r="S274" s="43"/>
      <c r="T274" s="43"/>
      <c r="U274" s="43"/>
      <c r="V274" s="43"/>
      <c r="W274" s="43"/>
      <c r="X274" s="43"/>
      <c r="Y274" s="1695"/>
      <c r="Z274" s="1695"/>
      <c r="AA274" s="1695">
        <v>0.31</v>
      </c>
    </row>
    <row r="275" spans="1:27">
      <c r="A275" s="120">
        <v>44</v>
      </c>
      <c r="B275" s="87" t="s">
        <v>15662</v>
      </c>
      <c r="C275" s="17"/>
      <c r="D275" s="17"/>
      <c r="E275" s="1695">
        <v>0.56000000000000005</v>
      </c>
      <c r="F275" s="1696">
        <v>0.26400000000000001</v>
      </c>
      <c r="G275" s="1695"/>
      <c r="H275" s="1695"/>
      <c r="I275" s="43"/>
      <c r="J275" s="43"/>
      <c r="K275" s="43"/>
      <c r="L275" s="1696">
        <v>0.26400000000000001</v>
      </c>
      <c r="M275" s="43"/>
      <c r="N275" s="43"/>
      <c r="O275" s="43"/>
      <c r="P275" s="1695">
        <v>0.3</v>
      </c>
      <c r="Q275" s="1695">
        <v>0.3</v>
      </c>
      <c r="R275" s="43"/>
      <c r="S275" s="43"/>
      <c r="T275" s="43"/>
      <c r="U275" s="43"/>
      <c r="V275" s="43"/>
      <c r="W275" s="43"/>
      <c r="X275" s="43"/>
      <c r="Y275" s="1695"/>
      <c r="Z275" s="1695"/>
      <c r="AA275" s="1695">
        <v>0.56000000000000005</v>
      </c>
    </row>
    <row r="276" spans="1:27">
      <c r="A276" s="120">
        <v>45</v>
      </c>
      <c r="B276" s="87" t="s">
        <v>15663</v>
      </c>
      <c r="C276" s="17"/>
      <c r="D276" s="17"/>
      <c r="E276" s="1695">
        <v>0.33</v>
      </c>
      <c r="F276" s="1695"/>
      <c r="G276" s="1695"/>
      <c r="H276" s="1695"/>
      <c r="I276" s="43"/>
      <c r="J276" s="43"/>
      <c r="K276" s="43"/>
      <c r="L276" s="1695"/>
      <c r="M276" s="43"/>
      <c r="N276" s="43"/>
      <c r="O276" s="43"/>
      <c r="P276" s="1695">
        <v>0.33</v>
      </c>
      <c r="Q276" s="1695">
        <v>0.33</v>
      </c>
      <c r="R276" s="43"/>
      <c r="S276" s="43"/>
      <c r="T276" s="43"/>
      <c r="U276" s="43"/>
      <c r="V276" s="43"/>
      <c r="W276" s="43"/>
      <c r="X276" s="43"/>
      <c r="Y276" s="1695"/>
      <c r="Z276" s="1695"/>
      <c r="AA276" s="1695">
        <v>0.33</v>
      </c>
    </row>
    <row r="277" spans="1:27">
      <c r="A277" s="120">
        <v>46</v>
      </c>
      <c r="B277" s="87" t="s">
        <v>15664</v>
      </c>
      <c r="C277" s="17"/>
      <c r="D277" s="17"/>
      <c r="E277" s="1695">
        <v>0.36</v>
      </c>
      <c r="F277" s="1695"/>
      <c r="G277" s="1695"/>
      <c r="H277" s="1695"/>
      <c r="I277" s="43"/>
      <c r="J277" s="43"/>
      <c r="K277" s="43"/>
      <c r="L277" s="1695"/>
      <c r="M277" s="43"/>
      <c r="N277" s="43"/>
      <c r="O277" s="43"/>
      <c r="P277" s="1695">
        <v>0.36</v>
      </c>
      <c r="Q277" s="1695">
        <v>0.36</v>
      </c>
      <c r="R277" s="43"/>
      <c r="S277" s="43"/>
      <c r="T277" s="43"/>
      <c r="U277" s="43"/>
      <c r="V277" s="43"/>
      <c r="W277" s="43"/>
      <c r="X277" s="43"/>
      <c r="Y277" s="1695"/>
      <c r="Z277" s="1695"/>
      <c r="AA277" s="1695">
        <v>0.36</v>
      </c>
    </row>
    <row r="278" spans="1:27">
      <c r="A278" s="120">
        <v>47</v>
      </c>
      <c r="B278" s="87" t="s">
        <v>15665</v>
      </c>
      <c r="C278" s="17"/>
      <c r="D278" s="17"/>
      <c r="E278" s="1695">
        <v>0.32</v>
      </c>
      <c r="F278" s="1695"/>
      <c r="G278" s="1695"/>
      <c r="H278" s="1695"/>
      <c r="I278" s="43"/>
      <c r="J278" s="43"/>
      <c r="K278" s="43"/>
      <c r="L278" s="1695"/>
      <c r="M278" s="43"/>
      <c r="N278" s="43"/>
      <c r="O278" s="43"/>
      <c r="P278" s="1695">
        <v>0.32</v>
      </c>
      <c r="Q278" s="1695">
        <v>0.32</v>
      </c>
      <c r="R278" s="43"/>
      <c r="S278" s="43"/>
      <c r="T278" s="43"/>
      <c r="U278" s="43"/>
      <c r="V278" s="43"/>
      <c r="W278" s="43"/>
      <c r="X278" s="43"/>
      <c r="Y278" s="1695"/>
      <c r="Z278" s="1695"/>
      <c r="AA278" s="1695">
        <v>0.32</v>
      </c>
    </row>
    <row r="279" spans="1:27">
      <c r="A279" s="120">
        <v>48</v>
      </c>
      <c r="B279" s="87" t="s">
        <v>15666</v>
      </c>
      <c r="C279" s="17"/>
      <c r="D279" s="17"/>
      <c r="E279" s="1695">
        <v>0.72</v>
      </c>
      <c r="F279" s="1695"/>
      <c r="G279" s="1695"/>
      <c r="H279" s="1695"/>
      <c r="I279" s="43"/>
      <c r="J279" s="43"/>
      <c r="K279" s="43"/>
      <c r="L279" s="1695"/>
      <c r="M279" s="43"/>
      <c r="N279" s="43"/>
      <c r="O279" s="43"/>
      <c r="P279" s="1695">
        <v>0.72</v>
      </c>
      <c r="Q279" s="1695">
        <v>0.72</v>
      </c>
      <c r="R279" s="43"/>
      <c r="S279" s="43"/>
      <c r="T279" s="43"/>
      <c r="U279" s="43"/>
      <c r="V279" s="43"/>
      <c r="W279" s="43"/>
      <c r="X279" s="43"/>
      <c r="Y279" s="1695"/>
      <c r="Z279" s="1695"/>
      <c r="AA279" s="1695">
        <v>0.72</v>
      </c>
    </row>
    <row r="280" spans="1:27">
      <c r="A280" s="120">
        <v>49</v>
      </c>
      <c r="B280" s="87" t="s">
        <v>15667</v>
      </c>
      <c r="C280" s="17"/>
      <c r="D280" s="17"/>
      <c r="E280" s="1695">
        <v>1.1599999999999999</v>
      </c>
      <c r="F280" s="1695">
        <v>0.52</v>
      </c>
      <c r="G280" s="1695">
        <v>0.16</v>
      </c>
      <c r="H280" s="1695"/>
      <c r="I280" s="43"/>
      <c r="J280" s="43"/>
      <c r="K280" s="43"/>
      <c r="L280" s="1695">
        <v>0.36</v>
      </c>
      <c r="M280" s="43"/>
      <c r="N280" s="43"/>
      <c r="O280" s="43"/>
      <c r="P280" s="1695">
        <v>0.64</v>
      </c>
      <c r="Q280" s="1695">
        <v>0.64</v>
      </c>
      <c r="R280" s="43"/>
      <c r="S280" s="43"/>
      <c r="T280" s="43"/>
      <c r="U280" s="43"/>
      <c r="V280" s="43"/>
      <c r="W280" s="43"/>
      <c r="X280" s="43"/>
      <c r="Y280" s="1695">
        <v>1.1599999999999999</v>
      </c>
      <c r="Z280" s="1695"/>
      <c r="AA280" s="1695"/>
    </row>
    <row r="281" spans="1:27">
      <c r="A281" s="120">
        <v>50</v>
      </c>
      <c r="B281" s="87" t="s">
        <v>15668</v>
      </c>
      <c r="C281" s="17"/>
      <c r="D281" s="17"/>
      <c r="E281" s="1695">
        <v>0.66</v>
      </c>
      <c r="F281" s="1695"/>
      <c r="G281" s="1695"/>
      <c r="H281" s="1695"/>
      <c r="I281" s="43"/>
      <c r="J281" s="43"/>
      <c r="K281" s="43"/>
      <c r="L281" s="1695"/>
      <c r="M281" s="43"/>
      <c r="N281" s="43"/>
      <c r="O281" s="43"/>
      <c r="P281" s="1695">
        <v>0.66</v>
      </c>
      <c r="Q281" s="1695">
        <v>0.66</v>
      </c>
      <c r="R281" s="43"/>
      <c r="S281" s="43"/>
      <c r="T281" s="43"/>
      <c r="U281" s="43"/>
      <c r="V281" s="43"/>
      <c r="W281" s="43"/>
      <c r="X281" s="43"/>
      <c r="Y281" s="1695"/>
      <c r="Z281" s="1695"/>
      <c r="AA281" s="1695">
        <v>0.66</v>
      </c>
    </row>
    <row r="282" spans="1:27">
      <c r="A282" s="120">
        <v>51</v>
      </c>
      <c r="B282" s="87" t="s">
        <v>15669</v>
      </c>
      <c r="C282" s="17"/>
      <c r="D282" s="17"/>
      <c r="E282" s="1695">
        <v>0.5</v>
      </c>
      <c r="F282" s="1695"/>
      <c r="G282" s="1695"/>
      <c r="H282" s="1695"/>
      <c r="I282" s="43"/>
      <c r="J282" s="43"/>
      <c r="K282" s="43"/>
      <c r="L282" s="1695"/>
      <c r="M282" s="43"/>
      <c r="N282" s="43"/>
      <c r="O282" s="43"/>
      <c r="P282" s="1695">
        <v>0.5</v>
      </c>
      <c r="Q282" s="1695">
        <v>0.5</v>
      </c>
      <c r="R282" s="43"/>
      <c r="S282" s="43"/>
      <c r="T282" s="43"/>
      <c r="U282" s="43"/>
      <c r="V282" s="43"/>
      <c r="W282" s="43"/>
      <c r="X282" s="43"/>
      <c r="Y282" s="1695"/>
      <c r="Z282" s="1695"/>
      <c r="AA282" s="1695">
        <v>0.5</v>
      </c>
    </row>
    <row r="283" spans="1:27">
      <c r="A283" s="120">
        <v>52</v>
      </c>
      <c r="B283" s="87" t="s">
        <v>15670</v>
      </c>
      <c r="C283" s="17"/>
      <c r="D283" s="17"/>
      <c r="E283" s="1695">
        <v>0.8</v>
      </c>
      <c r="F283" s="1695"/>
      <c r="G283" s="1695"/>
      <c r="H283" s="1695"/>
      <c r="I283" s="43"/>
      <c r="J283" s="43"/>
      <c r="K283" s="43"/>
      <c r="L283" s="1695"/>
      <c r="M283" s="43"/>
      <c r="N283" s="43"/>
      <c r="O283" s="43"/>
      <c r="P283" s="1695">
        <v>0.8</v>
      </c>
      <c r="Q283" s="1695">
        <v>0.8</v>
      </c>
      <c r="R283" s="43"/>
      <c r="S283" s="43"/>
      <c r="T283" s="43"/>
      <c r="U283" s="43"/>
      <c r="V283" s="43"/>
      <c r="W283" s="43"/>
      <c r="X283" s="43"/>
      <c r="Y283" s="1695"/>
      <c r="Z283" s="1695"/>
      <c r="AA283" s="1695">
        <v>0.8</v>
      </c>
    </row>
    <row r="284" spans="1:27">
      <c r="A284" s="120">
        <v>53</v>
      </c>
      <c r="B284" s="87" t="s">
        <v>15671</v>
      </c>
      <c r="C284" s="17"/>
      <c r="D284" s="17"/>
      <c r="E284" s="1695">
        <v>0.79</v>
      </c>
      <c r="F284" s="1695"/>
      <c r="G284" s="1695"/>
      <c r="H284" s="1695"/>
      <c r="I284" s="43"/>
      <c r="J284" s="43"/>
      <c r="K284" s="43"/>
      <c r="L284" s="1695"/>
      <c r="M284" s="43"/>
      <c r="N284" s="43"/>
      <c r="O284" s="43"/>
      <c r="P284" s="1695">
        <v>0.79</v>
      </c>
      <c r="Q284" s="1695">
        <v>0.79</v>
      </c>
      <c r="R284" s="43"/>
      <c r="S284" s="43"/>
      <c r="T284" s="43"/>
      <c r="U284" s="43"/>
      <c r="V284" s="43"/>
      <c r="W284" s="43"/>
      <c r="X284" s="43"/>
      <c r="Y284" s="1695"/>
      <c r="Z284" s="1695"/>
      <c r="AA284" s="1695">
        <v>0.79</v>
      </c>
    </row>
    <row r="285" spans="1:27">
      <c r="A285" s="120">
        <v>54</v>
      </c>
      <c r="B285" s="87" t="s">
        <v>15672</v>
      </c>
      <c r="C285" s="17"/>
      <c r="D285" s="17"/>
      <c r="E285" s="1695">
        <v>0.4</v>
      </c>
      <c r="F285" s="1695"/>
      <c r="G285" s="1695"/>
      <c r="H285" s="1695"/>
      <c r="I285" s="43"/>
      <c r="J285" s="43"/>
      <c r="K285" s="43"/>
      <c r="L285" s="1695"/>
      <c r="M285" s="43"/>
      <c r="N285" s="43"/>
      <c r="O285" s="43"/>
      <c r="P285" s="1695">
        <v>0.4</v>
      </c>
      <c r="Q285" s="1695">
        <v>0.4</v>
      </c>
      <c r="R285" s="43"/>
      <c r="S285" s="43"/>
      <c r="T285" s="43"/>
      <c r="U285" s="43"/>
      <c r="V285" s="43"/>
      <c r="W285" s="43"/>
      <c r="X285" s="43"/>
      <c r="Y285" s="1695"/>
      <c r="Z285" s="1695"/>
      <c r="AA285" s="1695">
        <v>0.4</v>
      </c>
    </row>
    <row r="286" spans="1:27">
      <c r="A286" s="120">
        <v>55</v>
      </c>
      <c r="B286" s="87" t="s">
        <v>15673</v>
      </c>
      <c r="C286" s="17"/>
      <c r="D286" s="17"/>
      <c r="E286" s="1695">
        <v>0.56999999999999995</v>
      </c>
      <c r="F286" s="1695"/>
      <c r="G286" s="1695"/>
      <c r="H286" s="1695"/>
      <c r="I286" s="43"/>
      <c r="J286" s="43"/>
      <c r="K286" s="43"/>
      <c r="L286" s="1695"/>
      <c r="M286" s="43"/>
      <c r="N286" s="43"/>
      <c r="O286" s="43"/>
      <c r="P286" s="1695">
        <v>0.56999999999999995</v>
      </c>
      <c r="Q286" s="1695">
        <v>0.56999999999999995</v>
      </c>
      <c r="R286" s="43"/>
      <c r="S286" s="43"/>
      <c r="T286" s="43"/>
      <c r="U286" s="43"/>
      <c r="V286" s="43"/>
      <c r="W286" s="43"/>
      <c r="X286" s="43"/>
      <c r="Y286" s="1695"/>
      <c r="Z286" s="1695"/>
      <c r="AA286" s="1695">
        <v>0.56999999999999995</v>
      </c>
    </row>
    <row r="287" spans="1:27">
      <c r="A287" s="120">
        <v>56</v>
      </c>
      <c r="B287" s="87" t="s">
        <v>15674</v>
      </c>
      <c r="C287" s="17"/>
      <c r="D287" s="17"/>
      <c r="E287" s="1695">
        <v>1.1000000000000001</v>
      </c>
      <c r="F287" s="1695"/>
      <c r="G287" s="1695"/>
      <c r="H287" s="1695"/>
      <c r="I287" s="43"/>
      <c r="J287" s="43"/>
      <c r="K287" s="43"/>
      <c r="L287" s="1695"/>
      <c r="M287" s="43"/>
      <c r="N287" s="43"/>
      <c r="O287" s="43"/>
      <c r="P287" s="1695">
        <v>1.1000000000000001</v>
      </c>
      <c r="Q287" s="1695">
        <v>1.1000000000000001</v>
      </c>
      <c r="R287" s="43"/>
      <c r="S287" s="43"/>
      <c r="T287" s="43"/>
      <c r="U287" s="43"/>
      <c r="V287" s="43"/>
      <c r="W287" s="43"/>
      <c r="X287" s="43"/>
      <c r="Y287" s="1695"/>
      <c r="Z287" s="1695"/>
      <c r="AA287" s="1695">
        <v>1.1000000000000001</v>
      </c>
    </row>
    <row r="288" spans="1:27">
      <c r="A288" s="120">
        <v>57</v>
      </c>
      <c r="B288" s="87" t="s">
        <v>15675</v>
      </c>
      <c r="C288" s="17"/>
      <c r="D288" s="17"/>
      <c r="E288" s="1695">
        <v>1.04</v>
      </c>
      <c r="F288" s="1695">
        <v>1.04</v>
      </c>
      <c r="G288" s="1695">
        <v>1.04</v>
      </c>
      <c r="H288" s="1695"/>
      <c r="I288" s="43"/>
      <c r="J288" s="43"/>
      <c r="K288" s="43"/>
      <c r="L288" s="1695"/>
      <c r="M288" s="43"/>
      <c r="N288" s="43"/>
      <c r="O288" s="43"/>
      <c r="P288" s="1695"/>
      <c r="Q288" s="1695">
        <v>1.04</v>
      </c>
      <c r="R288" s="43"/>
      <c r="S288" s="43"/>
      <c r="T288" s="43"/>
      <c r="U288" s="43"/>
      <c r="V288" s="43"/>
      <c r="W288" s="43"/>
      <c r="X288" s="43"/>
      <c r="Y288" s="1695"/>
      <c r="Z288" s="1695">
        <v>1.04</v>
      </c>
      <c r="AA288" s="1695"/>
    </row>
    <row r="289" spans="1:27">
      <c r="A289" s="120">
        <v>58</v>
      </c>
      <c r="B289" s="87" t="s">
        <v>15676</v>
      </c>
      <c r="C289" s="17"/>
      <c r="D289" s="17"/>
      <c r="E289" s="1695">
        <v>0.35</v>
      </c>
      <c r="F289" s="1695">
        <v>0.27</v>
      </c>
      <c r="G289" s="1695"/>
      <c r="H289" s="1695"/>
      <c r="I289" s="43"/>
      <c r="J289" s="43"/>
      <c r="K289" s="43"/>
      <c r="L289" s="1695">
        <v>0.27</v>
      </c>
      <c r="M289" s="43"/>
      <c r="N289" s="43"/>
      <c r="O289" s="43"/>
      <c r="P289" s="1695">
        <v>0.08</v>
      </c>
      <c r="Q289" s="1695">
        <v>0.08</v>
      </c>
      <c r="R289" s="43"/>
      <c r="S289" s="43"/>
      <c r="T289" s="43"/>
      <c r="U289" s="43"/>
      <c r="V289" s="43"/>
      <c r="W289" s="43"/>
      <c r="X289" s="43"/>
      <c r="Y289" s="1695"/>
      <c r="Z289" s="1695"/>
      <c r="AA289" s="1695">
        <v>0.35</v>
      </c>
    </row>
    <row r="290" spans="1:27">
      <c r="A290" s="120">
        <v>59</v>
      </c>
      <c r="B290" s="87" t="s">
        <v>15677</v>
      </c>
      <c r="C290" s="17"/>
      <c r="D290" s="17"/>
      <c r="E290" s="1695">
        <v>0.9</v>
      </c>
      <c r="F290" s="1695"/>
      <c r="G290" s="1695"/>
      <c r="H290" s="1695"/>
      <c r="I290" s="43"/>
      <c r="J290" s="43"/>
      <c r="K290" s="43"/>
      <c r="L290" s="1695"/>
      <c r="M290" s="43"/>
      <c r="N290" s="43"/>
      <c r="O290" s="43"/>
      <c r="P290" s="1695">
        <v>0.9</v>
      </c>
      <c r="Q290" s="1695">
        <v>0.9</v>
      </c>
      <c r="R290" s="43"/>
      <c r="S290" s="43"/>
      <c r="T290" s="43"/>
      <c r="U290" s="43"/>
      <c r="V290" s="43"/>
      <c r="W290" s="43"/>
      <c r="X290" s="43"/>
      <c r="Y290" s="1695"/>
      <c r="Z290" s="1695"/>
      <c r="AA290" s="1695">
        <v>0.9</v>
      </c>
    </row>
    <row r="291" spans="1:27">
      <c r="A291" s="120">
        <v>60</v>
      </c>
      <c r="B291" s="87" t="s">
        <v>15678</v>
      </c>
      <c r="C291" s="17"/>
      <c r="D291" s="17"/>
      <c r="E291" s="1695">
        <v>0.37</v>
      </c>
      <c r="F291" s="1695"/>
      <c r="G291" s="1695"/>
      <c r="H291" s="1695"/>
      <c r="I291" s="43"/>
      <c r="J291" s="43"/>
      <c r="K291" s="43"/>
      <c r="L291" s="1695"/>
      <c r="M291" s="43"/>
      <c r="N291" s="43"/>
      <c r="O291" s="43"/>
      <c r="P291" s="1695">
        <v>0.37</v>
      </c>
      <c r="Q291" s="1695">
        <v>0.37</v>
      </c>
      <c r="R291" s="43"/>
      <c r="S291" s="43"/>
      <c r="T291" s="43"/>
      <c r="U291" s="43"/>
      <c r="V291" s="43"/>
      <c r="W291" s="43"/>
      <c r="X291" s="43"/>
      <c r="Y291" s="1695"/>
      <c r="Z291" s="1695"/>
      <c r="AA291" s="1695">
        <v>0.37</v>
      </c>
    </row>
    <row r="292" spans="1:27">
      <c r="A292" s="120">
        <v>61</v>
      </c>
      <c r="B292" s="87" t="s">
        <v>15679</v>
      </c>
      <c r="C292" s="17"/>
      <c r="D292" s="17"/>
      <c r="E292" s="1695">
        <v>1.33</v>
      </c>
      <c r="F292" s="1695"/>
      <c r="G292" s="1695"/>
      <c r="H292" s="1695"/>
      <c r="I292" s="43"/>
      <c r="J292" s="43"/>
      <c r="K292" s="43"/>
      <c r="L292" s="1695"/>
      <c r="M292" s="43"/>
      <c r="N292" s="43"/>
      <c r="O292" s="43"/>
      <c r="P292" s="1695">
        <v>1.33</v>
      </c>
      <c r="Q292" s="1695">
        <v>1.33</v>
      </c>
      <c r="R292" s="43"/>
      <c r="S292" s="43"/>
      <c r="T292" s="43"/>
      <c r="U292" s="43"/>
      <c r="V292" s="43"/>
      <c r="W292" s="43"/>
      <c r="X292" s="43"/>
      <c r="Y292" s="1695"/>
      <c r="Z292" s="1695"/>
      <c r="AA292" s="1695">
        <v>1.33</v>
      </c>
    </row>
    <row r="293" spans="1:27">
      <c r="A293" s="120">
        <v>62</v>
      </c>
      <c r="B293" s="87" t="s">
        <v>15680</v>
      </c>
      <c r="C293" s="17"/>
      <c r="D293" s="17"/>
      <c r="E293" s="1695">
        <v>0.45</v>
      </c>
      <c r="F293" s="1695"/>
      <c r="G293" s="1695"/>
      <c r="H293" s="1695"/>
      <c r="I293" s="43"/>
      <c r="J293" s="43"/>
      <c r="K293" s="43"/>
      <c r="L293" s="1695"/>
      <c r="M293" s="43"/>
      <c r="N293" s="43"/>
      <c r="O293" s="43"/>
      <c r="P293" s="1695">
        <v>0.45</v>
      </c>
      <c r="Q293" s="1695">
        <v>0.45</v>
      </c>
      <c r="R293" s="43"/>
      <c r="S293" s="43"/>
      <c r="T293" s="43"/>
      <c r="U293" s="43"/>
      <c r="V293" s="43"/>
      <c r="W293" s="43"/>
      <c r="X293" s="43"/>
      <c r="Y293" s="1695"/>
      <c r="Z293" s="1695"/>
      <c r="AA293" s="1695">
        <v>0.45</v>
      </c>
    </row>
    <row r="294" spans="1:27">
      <c r="A294" s="120">
        <v>63</v>
      </c>
      <c r="B294" s="87" t="s">
        <v>15681</v>
      </c>
      <c r="C294" s="17"/>
      <c r="D294" s="17"/>
      <c r="E294" s="1695">
        <v>0.75</v>
      </c>
      <c r="F294" s="1695"/>
      <c r="G294" s="1695"/>
      <c r="H294" s="1695"/>
      <c r="I294" s="43"/>
      <c r="J294" s="43"/>
      <c r="K294" s="43"/>
      <c r="L294" s="1695"/>
      <c r="M294" s="43"/>
      <c r="N294" s="43"/>
      <c r="O294" s="43"/>
      <c r="P294" s="1695">
        <v>0.75</v>
      </c>
      <c r="Q294" s="1695">
        <v>0.75</v>
      </c>
      <c r="R294" s="43"/>
      <c r="S294" s="43"/>
      <c r="T294" s="43"/>
      <c r="U294" s="43"/>
      <c r="V294" s="43"/>
      <c r="W294" s="43"/>
      <c r="X294" s="43"/>
      <c r="Y294" s="1695"/>
      <c r="Z294" s="1695"/>
      <c r="AA294" s="1695">
        <v>0.75</v>
      </c>
    </row>
    <row r="295" spans="1:27">
      <c r="A295" s="120">
        <v>64</v>
      </c>
      <c r="B295" s="87" t="s">
        <v>15682</v>
      </c>
      <c r="C295" s="17"/>
      <c r="D295" s="17"/>
      <c r="E295" s="1695">
        <v>0.71</v>
      </c>
      <c r="F295" s="1695"/>
      <c r="G295" s="1695"/>
      <c r="H295" s="1695"/>
      <c r="I295" s="43"/>
      <c r="J295" s="43"/>
      <c r="K295" s="43"/>
      <c r="L295" s="1695"/>
      <c r="M295" s="43"/>
      <c r="N295" s="43"/>
      <c r="O295" s="43"/>
      <c r="P295" s="1695">
        <v>0.71</v>
      </c>
      <c r="Q295" s="1695">
        <v>0.71</v>
      </c>
      <c r="R295" s="43"/>
      <c r="S295" s="43"/>
      <c r="T295" s="43"/>
      <c r="U295" s="43"/>
      <c r="V295" s="43"/>
      <c r="W295" s="43"/>
      <c r="X295" s="43"/>
      <c r="Y295" s="1695"/>
      <c r="Z295" s="1695"/>
      <c r="AA295" s="1695">
        <v>0.71</v>
      </c>
    </row>
    <row r="296" spans="1:27">
      <c r="A296" s="120">
        <v>65</v>
      </c>
      <c r="B296" s="87" t="s">
        <v>15683</v>
      </c>
      <c r="C296" s="17"/>
      <c r="D296" s="17"/>
      <c r="E296" s="1695">
        <v>0.51</v>
      </c>
      <c r="F296" s="1695"/>
      <c r="G296" s="1695"/>
      <c r="H296" s="1695"/>
      <c r="I296" s="43"/>
      <c r="J296" s="43"/>
      <c r="K296" s="43"/>
      <c r="L296" s="1695"/>
      <c r="M296" s="43"/>
      <c r="N296" s="43"/>
      <c r="O296" s="43"/>
      <c r="P296" s="1695">
        <v>0.51</v>
      </c>
      <c r="Q296" s="1695">
        <v>0.51</v>
      </c>
      <c r="R296" s="43"/>
      <c r="S296" s="43"/>
      <c r="T296" s="43"/>
      <c r="U296" s="43"/>
      <c r="V296" s="43"/>
      <c r="W296" s="43"/>
      <c r="X296" s="43"/>
      <c r="Y296" s="1695"/>
      <c r="Z296" s="1695"/>
      <c r="AA296" s="1695">
        <v>0.51</v>
      </c>
    </row>
    <row r="297" spans="1:27">
      <c r="A297" s="120">
        <v>66</v>
      </c>
      <c r="B297" s="87" t="s">
        <v>15684</v>
      </c>
      <c r="C297" s="17"/>
      <c r="D297" s="17"/>
      <c r="E297" s="1695">
        <v>0.5</v>
      </c>
      <c r="F297" s="1695"/>
      <c r="G297" s="1695"/>
      <c r="H297" s="1695"/>
      <c r="I297" s="43"/>
      <c r="J297" s="43"/>
      <c r="K297" s="43"/>
      <c r="L297" s="1695"/>
      <c r="M297" s="43"/>
      <c r="N297" s="43"/>
      <c r="O297" s="43"/>
      <c r="P297" s="1695">
        <v>0.5</v>
      </c>
      <c r="Q297" s="1695">
        <v>0.5</v>
      </c>
      <c r="R297" s="43"/>
      <c r="S297" s="43"/>
      <c r="T297" s="43"/>
      <c r="U297" s="43"/>
      <c r="V297" s="43"/>
      <c r="W297" s="43"/>
      <c r="X297" s="43"/>
      <c r="Y297" s="1695"/>
      <c r="Z297" s="1695"/>
      <c r="AA297" s="1695">
        <v>0.5</v>
      </c>
    </row>
    <row r="298" spans="1:27">
      <c r="A298" s="120">
        <v>67</v>
      </c>
      <c r="B298" s="87" t="s">
        <v>15685</v>
      </c>
      <c r="C298" s="17"/>
      <c r="D298" s="17"/>
      <c r="E298" s="1695">
        <v>0.34</v>
      </c>
      <c r="F298" s="1695"/>
      <c r="G298" s="1695"/>
      <c r="H298" s="1695"/>
      <c r="I298" s="43"/>
      <c r="J298" s="43"/>
      <c r="K298" s="43"/>
      <c r="L298" s="1695"/>
      <c r="M298" s="43"/>
      <c r="N298" s="43"/>
      <c r="O298" s="43"/>
      <c r="P298" s="1695">
        <v>0.34</v>
      </c>
      <c r="Q298" s="1695">
        <v>0.34</v>
      </c>
      <c r="R298" s="43"/>
      <c r="S298" s="43"/>
      <c r="T298" s="43"/>
      <c r="U298" s="43"/>
      <c r="V298" s="43"/>
      <c r="W298" s="43"/>
      <c r="X298" s="43"/>
      <c r="Y298" s="1695"/>
      <c r="Z298" s="1695"/>
      <c r="AA298" s="1695">
        <v>0.34</v>
      </c>
    </row>
    <row r="299" spans="1:27">
      <c r="A299" s="120">
        <v>68</v>
      </c>
      <c r="B299" s="87" t="s">
        <v>15686</v>
      </c>
      <c r="C299" s="17"/>
      <c r="D299" s="17"/>
      <c r="E299" s="1695">
        <v>0.26</v>
      </c>
      <c r="F299" s="1695"/>
      <c r="G299" s="1695"/>
      <c r="H299" s="1695"/>
      <c r="I299" s="43"/>
      <c r="J299" s="43"/>
      <c r="K299" s="43"/>
      <c r="L299" s="1695"/>
      <c r="M299" s="43"/>
      <c r="N299" s="43"/>
      <c r="O299" s="43"/>
      <c r="P299" s="1695">
        <v>0.26</v>
      </c>
      <c r="Q299" s="1695">
        <v>0.26</v>
      </c>
      <c r="R299" s="43"/>
      <c r="S299" s="43"/>
      <c r="T299" s="43"/>
      <c r="U299" s="43"/>
      <c r="V299" s="43"/>
      <c r="W299" s="43"/>
      <c r="X299" s="43"/>
      <c r="Y299" s="1695"/>
      <c r="Z299" s="1695"/>
      <c r="AA299" s="1695">
        <v>0.26</v>
      </c>
    </row>
    <row r="300" spans="1:27">
      <c r="A300" s="120">
        <v>69</v>
      </c>
      <c r="B300" s="87" t="s">
        <v>15687</v>
      </c>
      <c r="C300" s="17"/>
      <c r="D300" s="17"/>
      <c r="E300" s="1695">
        <v>1</v>
      </c>
      <c r="F300" s="1695"/>
      <c r="G300" s="1695"/>
      <c r="H300" s="1695"/>
      <c r="I300" s="43"/>
      <c r="J300" s="43"/>
      <c r="K300" s="43"/>
      <c r="L300" s="1695"/>
      <c r="M300" s="43"/>
      <c r="N300" s="43"/>
      <c r="O300" s="43"/>
      <c r="P300" s="1695">
        <v>1</v>
      </c>
      <c r="Q300" s="1695">
        <v>1</v>
      </c>
      <c r="R300" s="43"/>
      <c r="S300" s="43"/>
      <c r="T300" s="43"/>
      <c r="U300" s="43"/>
      <c r="V300" s="43"/>
      <c r="W300" s="43"/>
      <c r="X300" s="43"/>
      <c r="Y300" s="1695"/>
      <c r="Z300" s="1695"/>
      <c r="AA300" s="1695">
        <v>1</v>
      </c>
    </row>
    <row r="301" spans="1:27">
      <c r="A301" s="120">
        <v>70</v>
      </c>
      <c r="B301" s="87" t="s">
        <v>15688</v>
      </c>
      <c r="C301" s="17"/>
      <c r="D301" s="17"/>
      <c r="E301" s="1695">
        <v>0.55000000000000004</v>
      </c>
      <c r="F301" s="1695"/>
      <c r="G301" s="1695"/>
      <c r="H301" s="1695"/>
      <c r="I301" s="43"/>
      <c r="J301" s="43"/>
      <c r="K301" s="43"/>
      <c r="L301" s="1695"/>
      <c r="M301" s="43"/>
      <c r="N301" s="43"/>
      <c r="O301" s="43"/>
      <c r="P301" s="1695">
        <v>0.55000000000000004</v>
      </c>
      <c r="Q301" s="1695">
        <v>0.55000000000000004</v>
      </c>
      <c r="R301" s="43"/>
      <c r="S301" s="43"/>
      <c r="T301" s="43"/>
      <c r="U301" s="43"/>
      <c r="V301" s="43"/>
      <c r="W301" s="43"/>
      <c r="X301" s="43"/>
      <c r="Y301" s="1695"/>
      <c r="Z301" s="1695"/>
      <c r="AA301" s="1695">
        <v>0.55000000000000004</v>
      </c>
    </row>
    <row r="302" spans="1:27">
      <c r="A302" s="120">
        <v>71</v>
      </c>
      <c r="B302" s="87" t="s">
        <v>15689</v>
      </c>
      <c r="C302" s="17"/>
      <c r="D302" s="17"/>
      <c r="E302" s="1695">
        <v>0.8</v>
      </c>
      <c r="F302" s="1695"/>
      <c r="G302" s="1695"/>
      <c r="H302" s="1695"/>
      <c r="I302" s="43"/>
      <c r="J302" s="43"/>
      <c r="K302" s="43"/>
      <c r="L302" s="1695"/>
      <c r="M302" s="43"/>
      <c r="N302" s="43"/>
      <c r="O302" s="43"/>
      <c r="P302" s="1695">
        <v>0.8</v>
      </c>
      <c r="Q302" s="1695">
        <v>0.8</v>
      </c>
      <c r="R302" s="43"/>
      <c r="S302" s="43"/>
      <c r="T302" s="43"/>
      <c r="U302" s="43"/>
      <c r="V302" s="43"/>
      <c r="W302" s="43"/>
      <c r="X302" s="43"/>
      <c r="Y302" s="1695"/>
      <c r="Z302" s="1695"/>
      <c r="AA302" s="1695">
        <v>0.8</v>
      </c>
    </row>
    <row r="303" spans="1:27">
      <c r="A303" s="120">
        <v>72</v>
      </c>
      <c r="B303" s="87" t="s">
        <v>15690</v>
      </c>
      <c r="C303" s="17"/>
      <c r="D303" s="17"/>
      <c r="E303" s="1695">
        <v>0.8</v>
      </c>
      <c r="F303" s="1695"/>
      <c r="G303" s="1695"/>
      <c r="H303" s="1695"/>
      <c r="I303" s="43"/>
      <c r="J303" s="43"/>
      <c r="K303" s="43"/>
      <c r="L303" s="1695"/>
      <c r="M303" s="43"/>
      <c r="N303" s="43"/>
      <c r="O303" s="43"/>
      <c r="P303" s="1695">
        <v>0.8</v>
      </c>
      <c r="Q303" s="1695">
        <v>0.8</v>
      </c>
      <c r="R303" s="43"/>
      <c r="S303" s="43"/>
      <c r="T303" s="43"/>
      <c r="U303" s="43"/>
      <c r="V303" s="43"/>
      <c r="W303" s="43"/>
      <c r="X303" s="43"/>
      <c r="Y303" s="1695"/>
      <c r="Z303" s="1695"/>
      <c r="AA303" s="1695">
        <v>0.8</v>
      </c>
    </row>
    <row r="304" spans="1:27">
      <c r="A304" s="120">
        <v>73</v>
      </c>
      <c r="B304" s="87" t="s">
        <v>15691</v>
      </c>
      <c r="C304" s="17"/>
      <c r="D304" s="17"/>
      <c r="E304" s="1695">
        <v>0.4</v>
      </c>
      <c r="F304" s="1695"/>
      <c r="G304" s="1695"/>
      <c r="H304" s="1695"/>
      <c r="I304" s="43"/>
      <c r="J304" s="43"/>
      <c r="K304" s="43"/>
      <c r="L304" s="1695"/>
      <c r="M304" s="43"/>
      <c r="N304" s="43"/>
      <c r="O304" s="43"/>
      <c r="P304" s="1695">
        <v>0.4</v>
      </c>
      <c r="Q304" s="1695">
        <v>0.4</v>
      </c>
      <c r="R304" s="43"/>
      <c r="S304" s="43"/>
      <c r="T304" s="43"/>
      <c r="U304" s="43"/>
      <c r="V304" s="43"/>
      <c r="W304" s="43"/>
      <c r="X304" s="43"/>
      <c r="Y304" s="1695"/>
      <c r="Z304" s="1695"/>
      <c r="AA304" s="1695">
        <v>0.4</v>
      </c>
    </row>
    <row r="305" spans="1:27">
      <c r="A305" s="120">
        <v>74</v>
      </c>
      <c r="B305" s="87" t="s">
        <v>15692</v>
      </c>
      <c r="C305" s="17"/>
      <c r="D305" s="17"/>
      <c r="E305" s="1695">
        <v>0.2</v>
      </c>
      <c r="F305" s="1695"/>
      <c r="G305" s="1695"/>
      <c r="H305" s="1695"/>
      <c r="I305" s="43"/>
      <c r="J305" s="43"/>
      <c r="K305" s="43"/>
      <c r="L305" s="1695"/>
      <c r="M305" s="43"/>
      <c r="N305" s="43"/>
      <c r="O305" s="43"/>
      <c r="P305" s="1695">
        <v>0.2</v>
      </c>
      <c r="Q305" s="1695">
        <v>0.2</v>
      </c>
      <c r="R305" s="43"/>
      <c r="S305" s="43"/>
      <c r="T305" s="43"/>
      <c r="U305" s="43"/>
      <c r="V305" s="43"/>
      <c r="W305" s="43"/>
      <c r="X305" s="43"/>
      <c r="Y305" s="1695"/>
      <c r="Z305" s="1695"/>
      <c r="AA305" s="1695">
        <v>0.2</v>
      </c>
    </row>
    <row r="306" spans="1:27">
      <c r="A306" s="120">
        <v>75</v>
      </c>
      <c r="B306" s="87" t="s">
        <v>15693</v>
      </c>
      <c r="C306" s="17"/>
      <c r="D306" s="17"/>
      <c r="E306" s="1695">
        <v>0.34</v>
      </c>
      <c r="F306" s="1695"/>
      <c r="G306" s="1695"/>
      <c r="H306" s="1695"/>
      <c r="I306" s="43"/>
      <c r="J306" s="43"/>
      <c r="K306" s="43"/>
      <c r="L306" s="1695"/>
      <c r="M306" s="43"/>
      <c r="N306" s="43"/>
      <c r="O306" s="43"/>
      <c r="P306" s="1695">
        <v>0.34</v>
      </c>
      <c r="Q306" s="1695">
        <v>0.34</v>
      </c>
      <c r="R306" s="43"/>
      <c r="S306" s="43"/>
      <c r="T306" s="43"/>
      <c r="U306" s="43"/>
      <c r="V306" s="43"/>
      <c r="W306" s="43"/>
      <c r="X306" s="43"/>
      <c r="Y306" s="1695"/>
      <c r="Z306" s="1695"/>
      <c r="AA306" s="1695">
        <v>0.34</v>
      </c>
    </row>
    <row r="307" spans="1:27">
      <c r="A307" s="120">
        <v>76</v>
      </c>
      <c r="B307" s="87" t="s">
        <v>15694</v>
      </c>
      <c r="C307" s="17"/>
      <c r="D307" s="17"/>
      <c r="E307" s="1695">
        <v>0.81</v>
      </c>
      <c r="F307" s="1695"/>
      <c r="G307" s="1695"/>
      <c r="H307" s="1695"/>
      <c r="I307" s="43"/>
      <c r="J307" s="43"/>
      <c r="K307" s="43"/>
      <c r="L307" s="1695"/>
      <c r="M307" s="43"/>
      <c r="N307" s="43"/>
      <c r="O307" s="43"/>
      <c r="P307" s="1695">
        <v>0.81</v>
      </c>
      <c r="Q307" s="1695">
        <v>0.81</v>
      </c>
      <c r="R307" s="43"/>
      <c r="S307" s="43"/>
      <c r="T307" s="43"/>
      <c r="U307" s="43"/>
      <c r="V307" s="43"/>
      <c r="W307" s="43"/>
      <c r="X307" s="43"/>
      <c r="Y307" s="1695">
        <v>0.81</v>
      </c>
      <c r="Z307" s="1695"/>
      <c r="AA307" s="1695"/>
    </row>
    <row r="308" spans="1:27">
      <c r="A308" s="120">
        <v>77</v>
      </c>
      <c r="B308" s="87" t="s">
        <v>15695</v>
      </c>
      <c r="C308" s="17"/>
      <c r="D308" s="17"/>
      <c r="E308" s="1695">
        <v>0.78</v>
      </c>
      <c r="F308" s="1695"/>
      <c r="G308" s="1695"/>
      <c r="H308" s="1695"/>
      <c r="I308" s="43"/>
      <c r="J308" s="43"/>
      <c r="K308" s="43"/>
      <c r="L308" s="1695"/>
      <c r="M308" s="43"/>
      <c r="N308" s="43"/>
      <c r="O308" s="43"/>
      <c r="P308" s="1695">
        <v>0.78</v>
      </c>
      <c r="Q308" s="1695">
        <v>0.78</v>
      </c>
      <c r="R308" s="43"/>
      <c r="S308" s="43"/>
      <c r="T308" s="43"/>
      <c r="U308" s="43"/>
      <c r="V308" s="43"/>
      <c r="W308" s="43"/>
      <c r="X308" s="43"/>
      <c r="Y308" s="1695"/>
      <c r="Z308" s="1695"/>
      <c r="AA308" s="1695">
        <v>0.78</v>
      </c>
    </row>
    <row r="309" spans="1:27">
      <c r="A309" s="120">
        <v>78</v>
      </c>
      <c r="B309" s="87" t="s">
        <v>15696</v>
      </c>
      <c r="C309" s="17"/>
      <c r="D309" s="17"/>
      <c r="E309" s="1695">
        <v>0.73</v>
      </c>
      <c r="F309" s="1695"/>
      <c r="G309" s="1695"/>
      <c r="H309" s="1695"/>
      <c r="I309" s="43"/>
      <c r="J309" s="43"/>
      <c r="K309" s="43"/>
      <c r="L309" s="1695"/>
      <c r="M309" s="43"/>
      <c r="N309" s="43"/>
      <c r="O309" s="43"/>
      <c r="P309" s="1695">
        <v>0.73</v>
      </c>
      <c r="Q309" s="1695">
        <v>0.73</v>
      </c>
      <c r="R309" s="43"/>
      <c r="S309" s="43"/>
      <c r="T309" s="43"/>
      <c r="U309" s="43"/>
      <c r="V309" s="43"/>
      <c r="W309" s="43"/>
      <c r="X309" s="43"/>
      <c r="Y309" s="1695"/>
      <c r="Z309" s="1695"/>
      <c r="AA309" s="1695">
        <v>0.73</v>
      </c>
    </row>
    <row r="310" spans="1:27">
      <c r="A310" s="120">
        <v>79</v>
      </c>
      <c r="B310" s="87" t="s">
        <v>15697</v>
      </c>
      <c r="C310" s="17"/>
      <c r="D310" s="17"/>
      <c r="E310" s="1695">
        <v>0.48</v>
      </c>
      <c r="F310" s="1695"/>
      <c r="G310" s="1695"/>
      <c r="H310" s="1695"/>
      <c r="I310" s="43"/>
      <c r="J310" s="43"/>
      <c r="K310" s="43"/>
      <c r="L310" s="1695"/>
      <c r="M310" s="43"/>
      <c r="N310" s="43"/>
      <c r="O310" s="43"/>
      <c r="P310" s="1695">
        <v>0.48</v>
      </c>
      <c r="Q310" s="1695">
        <v>0.48</v>
      </c>
      <c r="R310" s="43"/>
      <c r="S310" s="43"/>
      <c r="T310" s="43"/>
      <c r="U310" s="43"/>
      <c r="V310" s="43"/>
      <c r="W310" s="43"/>
      <c r="X310" s="43"/>
      <c r="Y310" s="1695"/>
      <c r="Z310" s="1695"/>
      <c r="AA310" s="1695">
        <v>0.48</v>
      </c>
    </row>
    <row r="311" spans="1:27">
      <c r="A311" s="120">
        <v>80</v>
      </c>
      <c r="B311" s="87" t="s">
        <v>15698</v>
      </c>
      <c r="C311" s="17"/>
      <c r="D311" s="17"/>
      <c r="E311" s="1695">
        <v>0.57999999999999996</v>
      </c>
      <c r="F311" s="1695"/>
      <c r="G311" s="1695"/>
      <c r="H311" s="1695"/>
      <c r="I311" s="43"/>
      <c r="J311" s="43"/>
      <c r="K311" s="43"/>
      <c r="L311" s="1695"/>
      <c r="M311" s="43"/>
      <c r="N311" s="43"/>
      <c r="O311" s="43"/>
      <c r="P311" s="1695">
        <v>0.57999999999999996</v>
      </c>
      <c r="Q311" s="1695">
        <v>0.57999999999999996</v>
      </c>
      <c r="R311" s="43"/>
      <c r="S311" s="43"/>
      <c r="T311" s="43"/>
      <c r="U311" s="43"/>
      <c r="V311" s="43"/>
      <c r="W311" s="43"/>
      <c r="X311" s="43"/>
      <c r="Y311" s="1695"/>
      <c r="Z311" s="1695"/>
      <c r="AA311" s="1695">
        <v>0.57999999999999996</v>
      </c>
    </row>
    <row r="312" spans="1:27">
      <c r="A312" s="120">
        <v>81</v>
      </c>
      <c r="B312" s="87" t="s">
        <v>15699</v>
      </c>
      <c r="C312" s="17"/>
      <c r="D312" s="17"/>
      <c r="E312" s="1695">
        <v>0.75</v>
      </c>
      <c r="F312" s="1695">
        <v>0.75</v>
      </c>
      <c r="G312" s="1695">
        <v>0.75</v>
      </c>
      <c r="H312" s="1695"/>
      <c r="I312" s="43"/>
      <c r="J312" s="43"/>
      <c r="K312" s="43"/>
      <c r="L312" s="1695"/>
      <c r="M312" s="43"/>
      <c r="N312" s="43"/>
      <c r="O312" s="43"/>
      <c r="P312" s="1695"/>
      <c r="Q312" s="1695"/>
      <c r="R312" s="43"/>
      <c r="S312" s="43"/>
      <c r="T312" s="43"/>
      <c r="U312" s="43"/>
      <c r="V312" s="43"/>
      <c r="W312" s="43"/>
      <c r="X312" s="43"/>
      <c r="Y312" s="1695"/>
      <c r="Z312" s="1695">
        <v>0.75</v>
      </c>
      <c r="AA312" s="1695"/>
    </row>
    <row r="313" spans="1:27">
      <c r="A313" s="120">
        <v>82</v>
      </c>
      <c r="B313" s="87" t="s">
        <v>15700</v>
      </c>
      <c r="C313" s="17"/>
      <c r="D313" s="17"/>
      <c r="E313" s="1695">
        <v>1.95</v>
      </c>
      <c r="F313" s="1695"/>
      <c r="G313" s="1695"/>
      <c r="H313" s="1695"/>
      <c r="I313" s="43"/>
      <c r="J313" s="43"/>
      <c r="K313" s="43"/>
      <c r="L313" s="1695"/>
      <c r="M313" s="43"/>
      <c r="N313" s="43"/>
      <c r="O313" s="43"/>
      <c r="P313" s="1695">
        <v>1.95</v>
      </c>
      <c r="Q313" s="1695">
        <v>1.95</v>
      </c>
      <c r="R313" s="43"/>
      <c r="S313" s="43"/>
      <c r="T313" s="43"/>
      <c r="U313" s="43"/>
      <c r="V313" s="43"/>
      <c r="W313" s="43"/>
      <c r="X313" s="43"/>
      <c r="Y313" s="1695"/>
      <c r="Z313" s="1695"/>
      <c r="AA313" s="1695">
        <v>1.95</v>
      </c>
    </row>
    <row r="314" spans="1:27">
      <c r="A314" s="120">
        <v>83</v>
      </c>
      <c r="B314" s="87" t="s">
        <v>15701</v>
      </c>
      <c r="C314" s="17"/>
      <c r="D314" s="17"/>
      <c r="E314" s="1695">
        <v>1.19</v>
      </c>
      <c r="F314" s="1695">
        <v>1.19</v>
      </c>
      <c r="G314" s="1695">
        <v>1.19</v>
      </c>
      <c r="H314" s="1695"/>
      <c r="I314" s="43"/>
      <c r="J314" s="43"/>
      <c r="K314" s="43"/>
      <c r="L314" s="1695"/>
      <c r="M314" s="43"/>
      <c r="N314" s="43"/>
      <c r="O314" s="43"/>
      <c r="P314" s="1695"/>
      <c r="Q314" s="1695"/>
      <c r="R314" s="43"/>
      <c r="S314" s="43"/>
      <c r="T314" s="43"/>
      <c r="U314" s="43"/>
      <c r="V314" s="43"/>
      <c r="W314" s="43"/>
      <c r="X314" s="43"/>
      <c r="Y314" s="1695"/>
      <c r="Z314" s="1695">
        <v>1.19</v>
      </c>
      <c r="AA314" s="1695"/>
    </row>
    <row r="315" spans="1:27">
      <c r="A315" s="120">
        <v>84</v>
      </c>
      <c r="B315" s="87" t="s">
        <v>15702</v>
      </c>
      <c r="C315" s="17"/>
      <c r="D315" s="17"/>
      <c r="E315" s="1695">
        <v>1.6</v>
      </c>
      <c r="F315" s="1695">
        <v>1.6</v>
      </c>
      <c r="G315" s="1695">
        <v>1.6</v>
      </c>
      <c r="H315" s="1695"/>
      <c r="I315" s="43"/>
      <c r="J315" s="43"/>
      <c r="K315" s="43"/>
      <c r="L315" s="1695"/>
      <c r="M315" s="43"/>
      <c r="N315" s="43"/>
      <c r="O315" s="43"/>
      <c r="P315" s="1695"/>
      <c r="Q315" s="1695"/>
      <c r="R315" s="43"/>
      <c r="S315" s="43"/>
      <c r="T315" s="43"/>
      <c r="U315" s="43"/>
      <c r="V315" s="43"/>
      <c r="W315" s="43"/>
      <c r="X315" s="43"/>
      <c r="Y315" s="1695">
        <v>1.6</v>
      </c>
      <c r="Z315" s="1695"/>
      <c r="AA315" s="1695"/>
    </row>
    <row r="316" spans="1:27">
      <c r="A316" s="120">
        <v>85</v>
      </c>
      <c r="B316" s="87" t="s">
        <v>15703</v>
      </c>
      <c r="C316" s="17"/>
      <c r="D316" s="17"/>
      <c r="E316" s="1695">
        <v>0.5</v>
      </c>
      <c r="F316" s="1695"/>
      <c r="G316" s="1695"/>
      <c r="H316" s="1695"/>
      <c r="I316" s="43"/>
      <c r="J316" s="43"/>
      <c r="K316" s="43"/>
      <c r="L316" s="1695"/>
      <c r="M316" s="43"/>
      <c r="N316" s="43"/>
      <c r="O316" s="43"/>
      <c r="P316" s="1695">
        <v>0.5</v>
      </c>
      <c r="Q316" s="1695">
        <v>0.5</v>
      </c>
      <c r="R316" s="43"/>
      <c r="S316" s="43"/>
      <c r="T316" s="43"/>
      <c r="U316" s="43"/>
      <c r="V316" s="43"/>
      <c r="W316" s="43"/>
      <c r="X316" s="43"/>
      <c r="Y316" s="1695"/>
      <c r="Z316" s="1695"/>
      <c r="AA316" s="1695">
        <v>0.5</v>
      </c>
    </row>
    <row r="317" spans="1:27">
      <c r="A317" s="120">
        <v>86</v>
      </c>
      <c r="B317" s="87" t="s">
        <v>15704</v>
      </c>
      <c r="C317" s="17"/>
      <c r="D317" s="17"/>
      <c r="E317" s="1695">
        <v>0.36</v>
      </c>
      <c r="F317" s="1695">
        <v>0.36</v>
      </c>
      <c r="G317" s="1695">
        <v>0.36</v>
      </c>
      <c r="H317" s="1695"/>
      <c r="I317" s="43"/>
      <c r="J317" s="43"/>
      <c r="K317" s="43"/>
      <c r="L317" s="1695"/>
      <c r="M317" s="43"/>
      <c r="N317" s="43"/>
      <c r="O317" s="43"/>
      <c r="P317" s="1695"/>
      <c r="Q317" s="1695"/>
      <c r="R317" s="43"/>
      <c r="S317" s="43"/>
      <c r="T317" s="43"/>
      <c r="U317" s="43"/>
      <c r="V317" s="43"/>
      <c r="W317" s="43"/>
      <c r="X317" s="43"/>
      <c r="Y317" s="1695"/>
      <c r="Z317" s="1695">
        <v>0.36</v>
      </c>
      <c r="AA317" s="1695"/>
    </row>
    <row r="318" spans="1:27">
      <c r="A318" s="120">
        <v>87</v>
      </c>
      <c r="B318" s="87" t="s">
        <v>15705</v>
      </c>
      <c r="C318" s="17"/>
      <c r="D318" s="17"/>
      <c r="E318" s="1695">
        <v>1</v>
      </c>
      <c r="F318" s="1695">
        <v>1</v>
      </c>
      <c r="G318" s="1695">
        <v>1</v>
      </c>
      <c r="H318" s="1695"/>
      <c r="I318" s="43"/>
      <c r="J318" s="43"/>
      <c r="K318" s="43"/>
      <c r="L318" s="1695"/>
      <c r="M318" s="43"/>
      <c r="N318" s="43"/>
      <c r="O318" s="43"/>
      <c r="P318" s="1695"/>
      <c r="Q318" s="1695"/>
      <c r="R318" s="43"/>
      <c r="S318" s="43"/>
      <c r="T318" s="43"/>
      <c r="U318" s="43"/>
      <c r="V318" s="43"/>
      <c r="W318" s="43"/>
      <c r="X318" s="43"/>
      <c r="Y318" s="1695"/>
      <c r="Z318" s="1695">
        <v>1</v>
      </c>
      <c r="AA318" s="1695"/>
    </row>
    <row r="319" spans="1:27">
      <c r="A319" s="120">
        <v>88</v>
      </c>
      <c r="B319" s="87" t="s">
        <v>15706</v>
      </c>
      <c r="C319" s="17"/>
      <c r="D319" s="17"/>
      <c r="E319" s="1695">
        <v>1.1599999999999999</v>
      </c>
      <c r="F319" s="1695"/>
      <c r="G319" s="1695"/>
      <c r="H319" s="1695"/>
      <c r="I319" s="43"/>
      <c r="J319" s="43"/>
      <c r="K319" s="43"/>
      <c r="L319" s="1695"/>
      <c r="M319" s="43"/>
      <c r="N319" s="43"/>
      <c r="O319" s="43"/>
      <c r="P319" s="1695">
        <v>1.1599999999999999</v>
      </c>
      <c r="Q319" s="1695">
        <v>1.1599999999999999</v>
      </c>
      <c r="R319" s="43"/>
      <c r="S319" s="43"/>
      <c r="T319" s="43"/>
      <c r="U319" s="43"/>
      <c r="V319" s="43"/>
      <c r="W319" s="43"/>
      <c r="X319" s="43"/>
      <c r="Y319" s="1695"/>
      <c r="Z319" s="1695">
        <v>1.1599999999999999</v>
      </c>
      <c r="AA319" s="1695"/>
    </row>
    <row r="320" spans="1:27">
      <c r="A320" s="120">
        <v>89</v>
      </c>
      <c r="B320" s="87" t="s">
        <v>15707</v>
      </c>
      <c r="C320" s="17"/>
      <c r="D320" s="17"/>
      <c r="E320" s="1695">
        <v>0.61</v>
      </c>
      <c r="F320" s="1695"/>
      <c r="G320" s="1695"/>
      <c r="H320" s="1695"/>
      <c r="I320" s="43"/>
      <c r="J320" s="43"/>
      <c r="K320" s="43"/>
      <c r="L320" s="1695"/>
      <c r="M320" s="43"/>
      <c r="N320" s="43"/>
      <c r="O320" s="43"/>
      <c r="P320" s="1695">
        <v>0.61</v>
      </c>
      <c r="Q320" s="1695">
        <v>0.61</v>
      </c>
      <c r="R320" s="43"/>
      <c r="S320" s="43"/>
      <c r="T320" s="43"/>
      <c r="U320" s="43"/>
      <c r="V320" s="43"/>
      <c r="W320" s="43"/>
      <c r="X320" s="43"/>
      <c r="Y320" s="1695"/>
      <c r="Z320" s="1695"/>
      <c r="AA320" s="1695">
        <v>0.61</v>
      </c>
    </row>
    <row r="321" spans="1:27">
      <c r="A321" s="120">
        <v>90</v>
      </c>
      <c r="B321" s="87" t="s">
        <v>15708</v>
      </c>
      <c r="C321" s="17"/>
      <c r="D321" s="17"/>
      <c r="E321" s="1695">
        <v>1.57</v>
      </c>
      <c r="F321" s="1695"/>
      <c r="G321" s="1695"/>
      <c r="H321" s="1695"/>
      <c r="I321" s="43"/>
      <c r="J321" s="43"/>
      <c r="K321" s="43"/>
      <c r="L321" s="1695"/>
      <c r="M321" s="43"/>
      <c r="N321" s="43"/>
      <c r="O321" s="43"/>
      <c r="P321" s="1695">
        <v>1.57</v>
      </c>
      <c r="Q321" s="1695">
        <v>1.57</v>
      </c>
      <c r="R321" s="43"/>
      <c r="S321" s="43"/>
      <c r="T321" s="43"/>
      <c r="U321" s="43"/>
      <c r="V321" s="43"/>
      <c r="W321" s="43"/>
      <c r="X321" s="43"/>
      <c r="Y321" s="1695"/>
      <c r="Z321" s="1695"/>
      <c r="AA321" s="1695">
        <v>1.57</v>
      </c>
    </row>
    <row r="322" spans="1:27">
      <c r="A322" s="120">
        <v>91</v>
      </c>
      <c r="B322" s="87" t="s">
        <v>15709</v>
      </c>
      <c r="C322" s="17"/>
      <c r="D322" s="17"/>
      <c r="E322" s="1695">
        <v>0.42</v>
      </c>
      <c r="F322" s="1695"/>
      <c r="G322" s="1695"/>
      <c r="H322" s="1695"/>
      <c r="I322" s="43"/>
      <c r="J322" s="43"/>
      <c r="K322" s="43"/>
      <c r="L322" s="1695"/>
      <c r="M322" s="43"/>
      <c r="N322" s="43"/>
      <c r="O322" s="43"/>
      <c r="P322" s="1695">
        <v>0.42</v>
      </c>
      <c r="Q322" s="1695">
        <v>0.42</v>
      </c>
      <c r="R322" s="43"/>
      <c r="S322" s="43"/>
      <c r="T322" s="43"/>
      <c r="U322" s="43"/>
      <c r="V322" s="43"/>
      <c r="W322" s="43"/>
      <c r="X322" s="43"/>
      <c r="Y322" s="1695"/>
      <c r="Z322" s="1695"/>
      <c r="AA322" s="1695">
        <v>0.42</v>
      </c>
    </row>
    <row r="323" spans="1:27">
      <c r="A323" s="120">
        <v>92</v>
      </c>
      <c r="B323" s="87" t="s">
        <v>15710</v>
      </c>
      <c r="C323" s="17"/>
      <c r="D323" s="17"/>
      <c r="E323" s="1695">
        <v>0.27</v>
      </c>
      <c r="F323" s="1695"/>
      <c r="G323" s="1695"/>
      <c r="H323" s="1695"/>
      <c r="I323" s="43"/>
      <c r="J323" s="43"/>
      <c r="K323" s="43"/>
      <c r="L323" s="1695"/>
      <c r="M323" s="43"/>
      <c r="N323" s="43"/>
      <c r="O323" s="43"/>
      <c r="P323" s="1695">
        <v>0.27</v>
      </c>
      <c r="Q323" s="1695">
        <v>0.27</v>
      </c>
      <c r="R323" s="43"/>
      <c r="S323" s="43"/>
      <c r="T323" s="43"/>
      <c r="U323" s="43"/>
      <c r="V323" s="43"/>
      <c r="W323" s="43"/>
      <c r="X323" s="43"/>
      <c r="Y323" s="1695"/>
      <c r="Z323" s="1695"/>
      <c r="AA323" s="1695">
        <v>0.27</v>
      </c>
    </row>
    <row r="324" spans="1:27">
      <c r="A324" s="120">
        <v>93</v>
      </c>
      <c r="B324" s="87" t="s">
        <v>15711</v>
      </c>
      <c r="C324" s="17"/>
      <c r="D324" s="17"/>
      <c r="E324" s="1695">
        <v>0.32</v>
      </c>
      <c r="F324" s="1695"/>
      <c r="G324" s="1695"/>
      <c r="H324" s="1695"/>
      <c r="I324" s="43"/>
      <c r="J324" s="43"/>
      <c r="K324" s="43"/>
      <c r="L324" s="1695"/>
      <c r="M324" s="43"/>
      <c r="N324" s="43"/>
      <c r="O324" s="43"/>
      <c r="P324" s="1695">
        <v>0.32</v>
      </c>
      <c r="Q324" s="1695">
        <v>0.32</v>
      </c>
      <c r="R324" s="43"/>
      <c r="S324" s="43"/>
      <c r="T324" s="43"/>
      <c r="U324" s="43"/>
      <c r="V324" s="43"/>
      <c r="W324" s="43"/>
      <c r="X324" s="43"/>
      <c r="Y324" s="1695"/>
      <c r="Z324" s="1695"/>
      <c r="AA324" s="1695">
        <v>0.32</v>
      </c>
    </row>
    <row r="325" spans="1:27">
      <c r="A325" s="120">
        <v>94</v>
      </c>
      <c r="B325" s="87" t="s">
        <v>15712</v>
      </c>
      <c r="C325" s="17"/>
      <c r="D325" s="17"/>
      <c r="E325" s="1695">
        <v>0.8</v>
      </c>
      <c r="F325" s="1695"/>
      <c r="G325" s="1695"/>
      <c r="H325" s="1695"/>
      <c r="I325" s="43"/>
      <c r="J325" s="43"/>
      <c r="K325" s="43"/>
      <c r="L325" s="1695"/>
      <c r="M325" s="43"/>
      <c r="N325" s="43"/>
      <c r="O325" s="43"/>
      <c r="P325" s="1695">
        <v>0.8</v>
      </c>
      <c r="Q325" s="1695">
        <v>0.8</v>
      </c>
      <c r="R325" s="43"/>
      <c r="S325" s="43"/>
      <c r="T325" s="43"/>
      <c r="U325" s="43"/>
      <c r="V325" s="43"/>
      <c r="W325" s="43"/>
      <c r="X325" s="43"/>
      <c r="Y325" s="1695"/>
      <c r="Z325" s="1695"/>
      <c r="AA325" s="1695">
        <v>0.8</v>
      </c>
    </row>
    <row r="326" spans="1:27">
      <c r="A326" s="120">
        <v>95</v>
      </c>
      <c r="B326" s="87" t="s">
        <v>15713</v>
      </c>
      <c r="C326" s="17"/>
      <c r="D326" s="17"/>
      <c r="E326" s="1695">
        <v>1</v>
      </c>
      <c r="F326" s="1695"/>
      <c r="G326" s="1695"/>
      <c r="H326" s="1695"/>
      <c r="I326" s="43"/>
      <c r="J326" s="43"/>
      <c r="K326" s="43"/>
      <c r="L326" s="1695"/>
      <c r="M326" s="43"/>
      <c r="N326" s="43"/>
      <c r="O326" s="43"/>
      <c r="P326" s="1695">
        <v>1</v>
      </c>
      <c r="Q326" s="1695">
        <v>1</v>
      </c>
      <c r="R326" s="43"/>
      <c r="S326" s="43"/>
      <c r="T326" s="43"/>
      <c r="U326" s="43"/>
      <c r="V326" s="43"/>
      <c r="W326" s="43"/>
      <c r="X326" s="43"/>
      <c r="Y326" s="1695"/>
      <c r="Z326" s="1695"/>
      <c r="AA326" s="1695">
        <v>1</v>
      </c>
    </row>
    <row r="327" spans="1:27">
      <c r="A327" s="120">
        <v>96</v>
      </c>
      <c r="B327" s="87" t="s">
        <v>15714</v>
      </c>
      <c r="C327" s="17"/>
      <c r="D327" s="17"/>
      <c r="E327" s="1695">
        <v>0.61</v>
      </c>
      <c r="F327" s="1695"/>
      <c r="G327" s="1695"/>
      <c r="H327" s="1695"/>
      <c r="I327" s="43"/>
      <c r="J327" s="43"/>
      <c r="K327" s="43"/>
      <c r="L327" s="1695"/>
      <c r="M327" s="43"/>
      <c r="N327" s="43"/>
      <c r="O327" s="43"/>
      <c r="P327" s="1695">
        <v>0.61</v>
      </c>
      <c r="Q327" s="1695">
        <v>0.61</v>
      </c>
      <c r="R327" s="43"/>
      <c r="S327" s="43"/>
      <c r="T327" s="43"/>
      <c r="U327" s="43"/>
      <c r="V327" s="43"/>
      <c r="W327" s="43"/>
      <c r="X327" s="43"/>
      <c r="Y327" s="1695"/>
      <c r="Z327" s="1695"/>
      <c r="AA327" s="1695">
        <v>0.61</v>
      </c>
    </row>
    <row r="328" spans="1:27">
      <c r="A328" s="120">
        <v>97</v>
      </c>
      <c r="B328" s="87" t="s">
        <v>15715</v>
      </c>
      <c r="C328" s="17"/>
      <c r="D328" s="17"/>
      <c r="E328" s="1695">
        <v>0.34</v>
      </c>
      <c r="F328" s="1695"/>
      <c r="G328" s="1695"/>
      <c r="H328" s="1695"/>
      <c r="I328" s="43"/>
      <c r="J328" s="43"/>
      <c r="K328" s="43"/>
      <c r="L328" s="1695"/>
      <c r="M328" s="43"/>
      <c r="N328" s="43"/>
      <c r="O328" s="43"/>
      <c r="P328" s="1695">
        <v>0.34</v>
      </c>
      <c r="Q328" s="1695">
        <v>0.34</v>
      </c>
      <c r="R328" s="43"/>
      <c r="S328" s="43"/>
      <c r="T328" s="43"/>
      <c r="U328" s="43"/>
      <c r="V328" s="43"/>
      <c r="W328" s="43"/>
      <c r="X328" s="43"/>
      <c r="Y328" s="1695"/>
      <c r="Z328" s="1695"/>
      <c r="AA328" s="1695">
        <v>0.34</v>
      </c>
    </row>
    <row r="329" spans="1:27">
      <c r="A329" s="120">
        <v>98</v>
      </c>
      <c r="B329" s="87" t="s">
        <v>15716</v>
      </c>
      <c r="C329" s="17"/>
      <c r="D329" s="17"/>
      <c r="E329" s="1695">
        <v>0.42</v>
      </c>
      <c r="F329" s="1695"/>
      <c r="G329" s="1695"/>
      <c r="H329" s="1695"/>
      <c r="I329" s="43"/>
      <c r="J329" s="43"/>
      <c r="K329" s="43"/>
      <c r="L329" s="1695"/>
      <c r="M329" s="43"/>
      <c r="N329" s="43"/>
      <c r="O329" s="43"/>
      <c r="P329" s="1695">
        <v>0.42</v>
      </c>
      <c r="Q329" s="1695">
        <v>0.42</v>
      </c>
      <c r="R329" s="43"/>
      <c r="S329" s="43"/>
      <c r="T329" s="43"/>
      <c r="U329" s="43"/>
      <c r="V329" s="43"/>
      <c r="W329" s="43"/>
      <c r="X329" s="43"/>
      <c r="Y329" s="1695"/>
      <c r="Z329" s="1695"/>
      <c r="AA329" s="1695">
        <v>0.42</v>
      </c>
    </row>
    <row r="330" spans="1:27">
      <c r="A330" s="120">
        <v>99</v>
      </c>
      <c r="B330" s="87" t="s">
        <v>15633</v>
      </c>
      <c r="C330" s="17"/>
      <c r="D330" s="17"/>
      <c r="E330" s="1695">
        <v>1.05</v>
      </c>
      <c r="F330" s="1695"/>
      <c r="G330" s="1695"/>
      <c r="H330" s="1695"/>
      <c r="I330" s="43"/>
      <c r="J330" s="43"/>
      <c r="K330" s="43"/>
      <c r="L330" s="1695"/>
      <c r="M330" s="43"/>
      <c r="N330" s="43"/>
      <c r="O330" s="43"/>
      <c r="P330" s="1695">
        <v>1.05</v>
      </c>
      <c r="Q330" s="1695">
        <v>1.05</v>
      </c>
      <c r="R330" s="43"/>
      <c r="S330" s="43"/>
      <c r="T330" s="43"/>
      <c r="U330" s="43"/>
      <c r="V330" s="43"/>
      <c r="W330" s="43"/>
      <c r="X330" s="43"/>
      <c r="Y330" s="1695"/>
      <c r="Z330" s="1695"/>
      <c r="AA330" s="1695">
        <v>1.05</v>
      </c>
    </row>
    <row r="331" spans="1:27">
      <c r="A331" s="120">
        <v>100</v>
      </c>
      <c r="B331" s="87" t="s">
        <v>15717</v>
      </c>
      <c r="C331" s="17"/>
      <c r="D331" s="17"/>
      <c r="E331" s="1695"/>
      <c r="F331" s="1695"/>
      <c r="G331" s="1695"/>
      <c r="H331" s="1695"/>
      <c r="I331" s="43"/>
      <c r="J331" s="43"/>
      <c r="K331" s="43"/>
      <c r="L331" s="1695"/>
      <c r="M331" s="43"/>
      <c r="N331" s="43"/>
      <c r="O331" s="43"/>
      <c r="P331" s="1695"/>
      <c r="Q331" s="1695"/>
      <c r="R331" s="43"/>
      <c r="S331" s="43"/>
      <c r="T331" s="43"/>
      <c r="U331" s="43"/>
      <c r="V331" s="43"/>
      <c r="W331" s="43"/>
      <c r="X331" s="43"/>
      <c r="Y331" s="1695"/>
      <c r="Z331" s="1695"/>
      <c r="AA331" s="1695"/>
    </row>
    <row r="332" spans="1:27">
      <c r="A332" s="120">
        <v>101</v>
      </c>
      <c r="B332" s="87" t="s">
        <v>15620</v>
      </c>
      <c r="C332" s="17"/>
      <c r="D332" s="17"/>
      <c r="E332" s="1695"/>
      <c r="F332" s="1695"/>
      <c r="G332" s="1695"/>
      <c r="H332" s="1695"/>
      <c r="I332" s="43"/>
      <c r="J332" s="43"/>
      <c r="K332" s="43"/>
      <c r="L332" s="1695"/>
      <c r="M332" s="43"/>
      <c r="N332" s="43"/>
      <c r="O332" s="43"/>
      <c r="P332" s="1695"/>
      <c r="Q332" s="1695"/>
      <c r="R332" s="43"/>
      <c r="S332" s="43"/>
      <c r="T332" s="43"/>
      <c r="U332" s="43"/>
      <c r="V332" s="43"/>
      <c r="W332" s="43"/>
      <c r="X332" s="43"/>
      <c r="Y332" s="1695"/>
      <c r="Z332" s="1695"/>
      <c r="AA332" s="1695"/>
    </row>
    <row r="333" spans="1:27">
      <c r="A333" s="120">
        <v>102</v>
      </c>
      <c r="B333" s="87" t="s">
        <v>15718</v>
      </c>
      <c r="C333" s="17"/>
      <c r="D333" s="17"/>
      <c r="E333" s="1695">
        <v>0.82</v>
      </c>
      <c r="F333" s="1695">
        <v>0.35</v>
      </c>
      <c r="G333" s="1695"/>
      <c r="H333" s="1695"/>
      <c r="I333" s="43"/>
      <c r="J333" s="43"/>
      <c r="K333" s="43"/>
      <c r="L333" s="1695">
        <v>0.35</v>
      </c>
      <c r="M333" s="43"/>
      <c r="N333" s="43"/>
      <c r="O333" s="43"/>
      <c r="P333" s="1695">
        <v>0.47</v>
      </c>
      <c r="Q333" s="1695">
        <v>0.47</v>
      </c>
      <c r="R333" s="43"/>
      <c r="S333" s="43"/>
      <c r="T333" s="43"/>
      <c r="U333" s="43"/>
      <c r="V333" s="43"/>
      <c r="W333" s="43"/>
      <c r="X333" s="43"/>
      <c r="Y333" s="1695"/>
      <c r="Z333" s="1695"/>
      <c r="AA333" s="1695">
        <v>0.82</v>
      </c>
    </row>
    <row r="334" spans="1:27">
      <c r="A334" s="120">
        <v>103</v>
      </c>
      <c r="B334" s="87" t="s">
        <v>15719</v>
      </c>
      <c r="C334" s="17"/>
      <c r="D334" s="17"/>
      <c r="E334" s="1695">
        <v>1.43</v>
      </c>
      <c r="F334" s="1695">
        <v>1.43</v>
      </c>
      <c r="G334" s="1695"/>
      <c r="H334" s="1695"/>
      <c r="I334" s="43"/>
      <c r="J334" s="43"/>
      <c r="K334" s="43"/>
      <c r="L334" s="1695">
        <v>1.43</v>
      </c>
      <c r="M334" s="43"/>
      <c r="N334" s="43"/>
      <c r="O334" s="43"/>
      <c r="P334" s="1695"/>
      <c r="Q334" s="1695"/>
      <c r="R334" s="43"/>
      <c r="S334" s="43"/>
      <c r="T334" s="43"/>
      <c r="U334" s="43"/>
      <c r="V334" s="43"/>
      <c r="W334" s="43"/>
      <c r="X334" s="43"/>
      <c r="Y334" s="1695"/>
      <c r="Z334" s="1695">
        <v>1.43</v>
      </c>
      <c r="AA334" s="1695"/>
    </row>
    <row r="335" spans="1:27">
      <c r="A335" s="120">
        <v>104</v>
      </c>
      <c r="B335" s="87" t="s">
        <v>15720</v>
      </c>
      <c r="C335" s="17"/>
      <c r="D335" s="17"/>
      <c r="E335" s="1695">
        <v>0.31</v>
      </c>
      <c r="F335" s="1695"/>
      <c r="G335" s="1695"/>
      <c r="H335" s="1695"/>
      <c r="I335" s="43"/>
      <c r="J335" s="43"/>
      <c r="K335" s="43"/>
      <c r="L335" s="1695"/>
      <c r="M335" s="43"/>
      <c r="N335" s="43"/>
      <c r="O335" s="43"/>
      <c r="P335" s="1695">
        <v>0.31</v>
      </c>
      <c r="Q335" s="1695">
        <v>0.31</v>
      </c>
      <c r="R335" s="43"/>
      <c r="S335" s="43"/>
      <c r="T335" s="43"/>
      <c r="U335" s="43"/>
      <c r="V335" s="43"/>
      <c r="W335" s="43"/>
      <c r="X335" s="43"/>
      <c r="Y335" s="1695"/>
      <c r="Z335" s="1695"/>
      <c r="AA335" s="1695">
        <v>0.31</v>
      </c>
    </row>
    <row r="336" spans="1:27">
      <c r="A336" s="120">
        <v>105</v>
      </c>
      <c r="B336" s="87" t="s">
        <v>15721</v>
      </c>
      <c r="C336" s="17"/>
      <c r="D336" s="17"/>
      <c r="E336" s="1695">
        <v>1.34</v>
      </c>
      <c r="F336" s="1695">
        <v>0.25</v>
      </c>
      <c r="G336" s="1695"/>
      <c r="H336" s="1695"/>
      <c r="I336" s="43"/>
      <c r="J336" s="43"/>
      <c r="K336" s="43"/>
      <c r="L336" s="1695">
        <v>0.25</v>
      </c>
      <c r="M336" s="43"/>
      <c r="N336" s="43"/>
      <c r="O336" s="43"/>
      <c r="P336" s="1695">
        <v>1.0900000000000001</v>
      </c>
      <c r="Q336" s="1695">
        <v>1.0900000000000001</v>
      </c>
      <c r="R336" s="43"/>
      <c r="S336" s="43"/>
      <c r="T336" s="43"/>
      <c r="U336" s="43"/>
      <c r="V336" s="43"/>
      <c r="W336" s="43"/>
      <c r="X336" s="43"/>
      <c r="Y336" s="1695"/>
      <c r="Z336" s="1695"/>
      <c r="AA336" s="1695">
        <v>1.34</v>
      </c>
    </row>
    <row r="337" spans="1:27">
      <c r="A337" s="120">
        <v>106</v>
      </c>
      <c r="B337" s="87" t="s">
        <v>15722</v>
      </c>
      <c r="C337" s="17"/>
      <c r="D337" s="17"/>
      <c r="E337" s="1695">
        <v>0.67</v>
      </c>
      <c r="F337" s="1695">
        <v>0.2</v>
      </c>
      <c r="G337" s="1695"/>
      <c r="H337" s="1695"/>
      <c r="I337" s="43"/>
      <c r="J337" s="43"/>
      <c r="K337" s="43"/>
      <c r="L337" s="1695">
        <v>0.2</v>
      </c>
      <c r="M337" s="43"/>
      <c r="N337" s="43"/>
      <c r="O337" s="43"/>
      <c r="P337" s="1695">
        <v>0.47</v>
      </c>
      <c r="Q337" s="1695">
        <v>0.47</v>
      </c>
      <c r="R337" s="43"/>
      <c r="S337" s="43"/>
      <c r="T337" s="43"/>
      <c r="U337" s="43"/>
      <c r="V337" s="43"/>
      <c r="W337" s="43"/>
      <c r="X337" s="43"/>
      <c r="Y337" s="1695"/>
      <c r="Z337" s="1695"/>
      <c r="AA337" s="1695">
        <v>0.67</v>
      </c>
    </row>
    <row r="338" spans="1:27">
      <c r="A338" s="120">
        <v>107</v>
      </c>
      <c r="B338" s="87" t="s">
        <v>15723</v>
      </c>
      <c r="C338" s="17"/>
      <c r="D338" s="17"/>
      <c r="E338" s="1695">
        <v>0.92</v>
      </c>
      <c r="F338" s="1695">
        <v>0.5</v>
      </c>
      <c r="G338" s="1695"/>
      <c r="H338" s="1695"/>
      <c r="I338" s="43"/>
      <c r="J338" s="43"/>
      <c r="K338" s="43"/>
      <c r="L338" s="1695">
        <v>0.5</v>
      </c>
      <c r="M338" s="43"/>
      <c r="N338" s="43"/>
      <c r="O338" s="43"/>
      <c r="P338" s="1695">
        <v>0.42</v>
      </c>
      <c r="Q338" s="1695">
        <v>0.42</v>
      </c>
      <c r="R338" s="43"/>
      <c r="S338" s="43"/>
      <c r="T338" s="43"/>
      <c r="U338" s="43"/>
      <c r="V338" s="43"/>
      <c r="W338" s="43"/>
      <c r="X338" s="43"/>
      <c r="Y338" s="1695"/>
      <c r="Z338" s="1695">
        <v>0.92</v>
      </c>
      <c r="AA338" s="1695"/>
    </row>
    <row r="339" spans="1:27">
      <c r="A339" s="120">
        <v>108</v>
      </c>
      <c r="B339" s="87" t="s">
        <v>15724</v>
      </c>
      <c r="C339" s="17"/>
      <c r="D339" s="17"/>
      <c r="E339" s="1695">
        <v>0.83</v>
      </c>
      <c r="F339" s="1695">
        <v>0.38</v>
      </c>
      <c r="G339" s="1695"/>
      <c r="H339" s="1695"/>
      <c r="I339" s="43"/>
      <c r="J339" s="43"/>
      <c r="K339" s="43"/>
      <c r="L339" s="1695">
        <v>0.38</v>
      </c>
      <c r="M339" s="43"/>
      <c r="N339" s="43"/>
      <c r="O339" s="43"/>
      <c r="P339" s="1695">
        <v>0.45</v>
      </c>
      <c r="Q339" s="1695">
        <v>0.45</v>
      </c>
      <c r="R339" s="43"/>
      <c r="S339" s="43"/>
      <c r="T339" s="43"/>
      <c r="U339" s="43"/>
      <c r="V339" s="43"/>
      <c r="W339" s="43"/>
      <c r="X339" s="43"/>
      <c r="Y339" s="1695"/>
      <c r="Z339" s="1695"/>
      <c r="AA339" s="1695">
        <v>0.83</v>
      </c>
    </row>
    <row r="340" spans="1:27">
      <c r="A340" s="120">
        <v>109</v>
      </c>
      <c r="B340" s="87" t="s">
        <v>15725</v>
      </c>
      <c r="C340" s="17"/>
      <c r="D340" s="17"/>
      <c r="E340" s="1695">
        <v>0.59</v>
      </c>
      <c r="F340" s="1695">
        <v>0.59</v>
      </c>
      <c r="G340" s="1695"/>
      <c r="H340" s="1695"/>
      <c r="I340" s="43"/>
      <c r="J340" s="43"/>
      <c r="K340" s="43"/>
      <c r="L340" s="1695">
        <v>0.59</v>
      </c>
      <c r="M340" s="43"/>
      <c r="N340" s="43"/>
      <c r="O340" s="43"/>
      <c r="P340" s="1695"/>
      <c r="Q340" s="1695"/>
      <c r="R340" s="43"/>
      <c r="S340" s="43"/>
      <c r="T340" s="43"/>
      <c r="U340" s="43"/>
      <c r="V340" s="43"/>
      <c r="W340" s="43"/>
      <c r="X340" s="43"/>
      <c r="Y340" s="1695"/>
      <c r="Z340" s="1695">
        <v>0.59</v>
      </c>
      <c r="AA340" s="1695"/>
    </row>
    <row r="341" spans="1:27">
      <c r="A341" s="120">
        <v>110</v>
      </c>
      <c r="B341" s="87" t="s">
        <v>15726</v>
      </c>
      <c r="C341" s="17"/>
      <c r="D341" s="17"/>
      <c r="E341" s="1695">
        <v>0.52</v>
      </c>
      <c r="F341" s="1695">
        <v>0.25</v>
      </c>
      <c r="G341" s="1695"/>
      <c r="H341" s="1695"/>
      <c r="I341" s="43"/>
      <c r="J341" s="43"/>
      <c r="K341" s="43"/>
      <c r="L341" s="1695">
        <v>0.25</v>
      </c>
      <c r="M341" s="43"/>
      <c r="N341" s="43"/>
      <c r="O341" s="43"/>
      <c r="P341" s="1695">
        <v>0.27</v>
      </c>
      <c r="Q341" s="1695">
        <v>0.27</v>
      </c>
      <c r="R341" s="43"/>
      <c r="S341" s="43"/>
      <c r="T341" s="43"/>
      <c r="U341" s="43"/>
      <c r="V341" s="43"/>
      <c r="W341" s="43"/>
      <c r="X341" s="43"/>
      <c r="Y341" s="1695"/>
      <c r="Z341" s="1695"/>
      <c r="AA341" s="1695">
        <v>0.52</v>
      </c>
    </row>
    <row r="342" spans="1:27">
      <c r="A342" s="120">
        <v>111</v>
      </c>
      <c r="B342" s="87" t="s">
        <v>15727</v>
      </c>
      <c r="C342" s="17"/>
      <c r="D342" s="17"/>
      <c r="E342" s="1695">
        <v>0.67</v>
      </c>
      <c r="F342" s="1695">
        <v>0.33</v>
      </c>
      <c r="G342" s="1695"/>
      <c r="H342" s="1695"/>
      <c r="I342" s="43"/>
      <c r="J342" s="43"/>
      <c r="K342" s="43"/>
      <c r="L342" s="1695">
        <v>0.33</v>
      </c>
      <c r="M342" s="43"/>
      <c r="N342" s="43"/>
      <c r="O342" s="43"/>
      <c r="P342" s="1695">
        <v>0.34</v>
      </c>
      <c r="Q342" s="1695">
        <v>0.34</v>
      </c>
      <c r="R342" s="43"/>
      <c r="S342" s="43"/>
      <c r="T342" s="43"/>
      <c r="U342" s="43"/>
      <c r="V342" s="43"/>
      <c r="W342" s="43"/>
      <c r="X342" s="43"/>
      <c r="Y342" s="1695"/>
      <c r="Z342" s="1695"/>
      <c r="AA342" s="1695">
        <v>0.67</v>
      </c>
    </row>
    <row r="343" spans="1:27">
      <c r="A343" s="120">
        <v>112</v>
      </c>
      <c r="B343" s="87" t="s">
        <v>15728</v>
      </c>
      <c r="C343" s="17"/>
      <c r="D343" s="17"/>
      <c r="E343" s="1695">
        <v>1.43</v>
      </c>
      <c r="F343" s="1695">
        <v>1.43</v>
      </c>
      <c r="G343" s="1695">
        <v>0.8</v>
      </c>
      <c r="H343" s="1695"/>
      <c r="I343" s="43"/>
      <c r="J343" s="43"/>
      <c r="K343" s="43"/>
      <c r="L343" s="1695">
        <v>0.63</v>
      </c>
      <c r="M343" s="43"/>
      <c r="N343" s="43"/>
      <c r="O343" s="43"/>
      <c r="P343" s="1695"/>
      <c r="Q343" s="1695">
        <v>0.8</v>
      </c>
      <c r="R343" s="43"/>
      <c r="S343" s="43">
        <v>0.02</v>
      </c>
      <c r="T343" s="43"/>
      <c r="U343" s="43"/>
      <c r="V343" s="43"/>
      <c r="W343" s="43"/>
      <c r="X343" s="43"/>
      <c r="Y343" s="1695"/>
      <c r="Z343" s="1695">
        <v>1.43</v>
      </c>
      <c r="AA343" s="1695"/>
    </row>
    <row r="344" spans="1:27">
      <c r="A344" s="120">
        <v>113</v>
      </c>
      <c r="B344" s="87" t="s">
        <v>15729</v>
      </c>
      <c r="C344" s="17"/>
      <c r="D344" s="17"/>
      <c r="E344" s="1695">
        <v>0.6</v>
      </c>
      <c r="F344" s="1695"/>
      <c r="G344" s="1695"/>
      <c r="H344" s="1695"/>
      <c r="I344" s="43"/>
      <c r="J344" s="43"/>
      <c r="K344" s="43"/>
      <c r="L344" s="1695"/>
      <c r="M344" s="43"/>
      <c r="N344" s="43"/>
      <c r="O344" s="43"/>
      <c r="P344" s="1695">
        <v>0.6</v>
      </c>
      <c r="Q344" s="1695">
        <v>0.6</v>
      </c>
      <c r="R344" s="43"/>
      <c r="S344" s="43"/>
      <c r="T344" s="43"/>
      <c r="U344" s="43"/>
      <c r="V344" s="43"/>
      <c r="W344" s="43"/>
      <c r="X344" s="43"/>
      <c r="Y344" s="1695"/>
      <c r="Z344" s="1695"/>
      <c r="AA344" s="1695">
        <v>0.6</v>
      </c>
    </row>
    <row r="345" spans="1:27">
      <c r="A345" s="120">
        <v>114</v>
      </c>
      <c r="B345" s="87" t="s">
        <v>15730</v>
      </c>
      <c r="C345" s="17"/>
      <c r="D345" s="17"/>
      <c r="E345" s="1695">
        <v>1.1200000000000001</v>
      </c>
      <c r="F345" s="1695">
        <v>0.34</v>
      </c>
      <c r="G345" s="1695"/>
      <c r="H345" s="1695"/>
      <c r="I345" s="43"/>
      <c r="J345" s="43"/>
      <c r="K345" s="43"/>
      <c r="L345" s="1695">
        <v>0.34</v>
      </c>
      <c r="M345" s="43"/>
      <c r="N345" s="43"/>
      <c r="O345" s="43"/>
      <c r="P345" s="1695">
        <v>0.78</v>
      </c>
      <c r="Q345" s="1695">
        <v>0.78</v>
      </c>
      <c r="R345" s="43"/>
      <c r="S345" s="43"/>
      <c r="T345" s="43"/>
      <c r="U345" s="43"/>
      <c r="V345" s="43"/>
      <c r="W345" s="43"/>
      <c r="X345" s="43"/>
      <c r="Y345" s="1695"/>
      <c r="Z345" s="1695"/>
      <c r="AA345" s="1695">
        <v>1.1200000000000001</v>
      </c>
    </row>
    <row r="346" spans="1:27">
      <c r="A346" s="120">
        <v>115</v>
      </c>
      <c r="B346" s="87" t="s">
        <v>15731</v>
      </c>
      <c r="C346" s="17"/>
      <c r="D346" s="17"/>
      <c r="E346" s="1695">
        <v>0.53</v>
      </c>
      <c r="F346" s="1695">
        <v>0.53</v>
      </c>
      <c r="G346" s="1695"/>
      <c r="H346" s="1695"/>
      <c r="I346" s="43"/>
      <c r="J346" s="43"/>
      <c r="K346" s="43"/>
      <c r="L346" s="1695">
        <v>0.53</v>
      </c>
      <c r="M346" s="43"/>
      <c r="N346" s="43"/>
      <c r="O346" s="43"/>
      <c r="P346" s="1695"/>
      <c r="Q346" s="1695"/>
      <c r="R346" s="43"/>
      <c r="S346" s="43"/>
      <c r="T346" s="43"/>
      <c r="U346" s="43"/>
      <c r="V346" s="43"/>
      <c r="W346" s="43"/>
      <c r="X346" s="43"/>
      <c r="Y346" s="1695"/>
      <c r="Z346" s="1695">
        <v>0.53</v>
      </c>
      <c r="AA346" s="1695"/>
    </row>
    <row r="347" spans="1:27">
      <c r="A347" s="120">
        <v>116</v>
      </c>
      <c r="B347" s="87" t="s">
        <v>15732</v>
      </c>
      <c r="C347" s="17"/>
      <c r="D347" s="17"/>
      <c r="E347" s="1695">
        <v>0.48</v>
      </c>
      <c r="F347" s="1695">
        <v>0.33</v>
      </c>
      <c r="G347" s="1695"/>
      <c r="H347" s="1695"/>
      <c r="I347" s="43"/>
      <c r="J347" s="43"/>
      <c r="K347" s="43"/>
      <c r="L347" s="1695">
        <v>0.33</v>
      </c>
      <c r="M347" s="43"/>
      <c r="N347" s="43"/>
      <c r="O347" s="43"/>
      <c r="P347" s="1695">
        <v>0.15</v>
      </c>
      <c r="Q347" s="1695">
        <v>0.15</v>
      </c>
      <c r="R347" s="43"/>
      <c r="S347" s="43"/>
      <c r="T347" s="43"/>
      <c r="U347" s="43"/>
      <c r="V347" s="43"/>
      <c r="W347" s="43"/>
      <c r="X347" s="43"/>
      <c r="Y347" s="1695"/>
      <c r="Z347" s="1695">
        <v>0.48</v>
      </c>
      <c r="AA347" s="1695"/>
    </row>
    <row r="348" spans="1:27">
      <c r="A348" s="120">
        <v>117</v>
      </c>
      <c r="B348" s="87" t="s">
        <v>15733</v>
      </c>
      <c r="C348" s="17"/>
      <c r="D348" s="17"/>
      <c r="E348" s="1695">
        <v>1.61</v>
      </c>
      <c r="F348" s="1695">
        <v>0.8</v>
      </c>
      <c r="G348" s="1695">
        <v>0.8</v>
      </c>
      <c r="H348" s="1695"/>
      <c r="I348" s="43"/>
      <c r="J348" s="43"/>
      <c r="K348" s="43"/>
      <c r="L348" s="1695"/>
      <c r="M348" s="43"/>
      <c r="N348" s="43"/>
      <c r="O348" s="43"/>
      <c r="P348" s="1695">
        <v>0.81</v>
      </c>
      <c r="Q348" s="1695">
        <v>0.81</v>
      </c>
      <c r="R348" s="43"/>
      <c r="S348" s="43"/>
      <c r="T348" s="43"/>
      <c r="U348" s="43"/>
      <c r="V348" s="43"/>
      <c r="W348" s="43"/>
      <c r="X348" s="43"/>
      <c r="Y348" s="1695"/>
      <c r="Z348" s="1695"/>
      <c r="AA348" s="1695">
        <v>1.61</v>
      </c>
    </row>
    <row r="349" spans="1:27">
      <c r="A349" s="120">
        <v>118</v>
      </c>
      <c r="B349" s="87" t="s">
        <v>15734</v>
      </c>
      <c r="C349" s="17"/>
      <c r="D349" s="17"/>
      <c r="E349" s="1695">
        <v>2.5099999999999998</v>
      </c>
      <c r="F349" s="1695">
        <v>1</v>
      </c>
      <c r="G349" s="1695">
        <v>1</v>
      </c>
      <c r="H349" s="1695"/>
      <c r="I349" s="43"/>
      <c r="J349" s="43"/>
      <c r="K349" s="43"/>
      <c r="L349" s="1695"/>
      <c r="M349" s="43"/>
      <c r="N349" s="43"/>
      <c r="O349" s="43"/>
      <c r="P349" s="1695">
        <v>1.51</v>
      </c>
      <c r="Q349" s="1695">
        <v>1.51</v>
      </c>
      <c r="R349" s="43"/>
      <c r="S349" s="43"/>
      <c r="T349" s="43"/>
      <c r="U349" s="43"/>
      <c r="V349" s="43"/>
      <c r="W349" s="43"/>
      <c r="X349" s="43"/>
      <c r="Y349" s="1695"/>
      <c r="Z349" s="1695"/>
      <c r="AA349" s="1695">
        <v>2.5099999999999998</v>
      </c>
    </row>
    <row r="350" spans="1:27">
      <c r="A350" s="120">
        <v>119</v>
      </c>
      <c r="B350" s="87" t="s">
        <v>15735</v>
      </c>
      <c r="C350" s="17"/>
      <c r="D350" s="17"/>
      <c r="E350" s="1695">
        <v>1.34</v>
      </c>
      <c r="F350" s="1695"/>
      <c r="G350" s="1695"/>
      <c r="H350" s="1695"/>
      <c r="I350" s="43"/>
      <c r="J350" s="43"/>
      <c r="K350" s="43"/>
      <c r="L350" s="1695"/>
      <c r="M350" s="43"/>
      <c r="N350" s="43"/>
      <c r="O350" s="43"/>
      <c r="P350" s="1695">
        <v>1.34</v>
      </c>
      <c r="Q350" s="1695">
        <v>1.34</v>
      </c>
      <c r="R350" s="43"/>
      <c r="S350" s="43"/>
      <c r="T350" s="43"/>
      <c r="U350" s="43"/>
      <c r="V350" s="43"/>
      <c r="W350" s="43"/>
      <c r="X350" s="43"/>
      <c r="Y350" s="1695"/>
      <c r="Z350" s="1695"/>
      <c r="AA350" s="1695">
        <v>1.34</v>
      </c>
    </row>
    <row r="351" spans="1:27">
      <c r="A351" s="120">
        <v>120</v>
      </c>
      <c r="B351" s="87" t="s">
        <v>15736</v>
      </c>
      <c r="C351" s="17"/>
      <c r="D351" s="17"/>
      <c r="E351" s="1695">
        <v>1.9</v>
      </c>
      <c r="F351" s="1695">
        <v>1.5</v>
      </c>
      <c r="G351" s="1695"/>
      <c r="H351" s="1695"/>
      <c r="I351" s="43"/>
      <c r="J351" s="43"/>
      <c r="K351" s="43"/>
      <c r="L351" s="1695">
        <v>1.5</v>
      </c>
      <c r="M351" s="43"/>
      <c r="N351" s="43"/>
      <c r="O351" s="43"/>
      <c r="P351" s="1695">
        <v>0.4</v>
      </c>
      <c r="Q351" s="1695">
        <v>1.9</v>
      </c>
      <c r="R351" s="43"/>
      <c r="S351" s="43"/>
      <c r="T351" s="43"/>
      <c r="U351" s="43"/>
      <c r="V351" s="43"/>
      <c r="W351" s="43"/>
      <c r="X351" s="43"/>
      <c r="Y351" s="1695"/>
      <c r="Z351" s="1695">
        <v>1.9</v>
      </c>
      <c r="AA351" s="1695"/>
    </row>
    <row r="352" spans="1:27">
      <c r="A352" s="120">
        <v>121</v>
      </c>
      <c r="B352" s="87" t="s">
        <v>15737</v>
      </c>
      <c r="C352" s="17"/>
      <c r="D352" s="17"/>
      <c r="E352" s="1695">
        <v>0.69</v>
      </c>
      <c r="F352" s="1695">
        <v>0.69</v>
      </c>
      <c r="G352" s="1695"/>
      <c r="H352" s="1695"/>
      <c r="I352" s="43"/>
      <c r="J352" s="43"/>
      <c r="K352" s="43"/>
      <c r="L352" s="1695">
        <v>0.69</v>
      </c>
      <c r="M352" s="43"/>
      <c r="N352" s="43"/>
      <c r="O352" s="43"/>
      <c r="P352" s="1695"/>
      <c r="Q352" s="1695">
        <v>0.69</v>
      </c>
      <c r="R352" s="43"/>
      <c r="S352" s="43"/>
      <c r="T352" s="43"/>
      <c r="U352" s="43"/>
      <c r="V352" s="43"/>
      <c r="W352" s="43"/>
      <c r="X352" s="43"/>
      <c r="Y352" s="1695"/>
      <c r="Z352" s="1695">
        <v>0.69</v>
      </c>
      <c r="AA352" s="1695"/>
    </row>
    <row r="353" spans="1:27">
      <c r="A353" s="120">
        <v>122</v>
      </c>
      <c r="B353" s="87" t="s">
        <v>15738</v>
      </c>
      <c r="C353" s="17"/>
      <c r="D353" s="17"/>
      <c r="E353" s="1695">
        <v>0.53</v>
      </c>
      <c r="F353" s="1695">
        <v>0.4</v>
      </c>
      <c r="G353" s="1695">
        <v>0.4</v>
      </c>
      <c r="H353" s="1695"/>
      <c r="I353" s="43"/>
      <c r="J353" s="43"/>
      <c r="K353" s="43"/>
      <c r="L353" s="1695"/>
      <c r="M353" s="43"/>
      <c r="N353" s="43"/>
      <c r="O353" s="43"/>
      <c r="P353" s="1695">
        <v>0.13</v>
      </c>
      <c r="Q353" s="1695">
        <v>0.13</v>
      </c>
      <c r="R353" s="43"/>
      <c r="S353" s="43"/>
      <c r="T353" s="43"/>
      <c r="U353" s="43"/>
      <c r="V353" s="43"/>
      <c r="W353" s="43"/>
      <c r="X353" s="43"/>
      <c r="Y353" s="1695"/>
      <c r="Z353" s="1695">
        <v>0.53</v>
      </c>
      <c r="AA353" s="1695"/>
    </row>
    <row r="354" spans="1:27">
      <c r="A354" s="120">
        <v>123</v>
      </c>
      <c r="B354" s="87" t="s">
        <v>15739</v>
      </c>
      <c r="C354" s="17"/>
      <c r="D354" s="17"/>
      <c r="E354" s="1695">
        <v>0.79</v>
      </c>
      <c r="F354" s="1695">
        <v>0.55000000000000004</v>
      </c>
      <c r="G354" s="1695">
        <v>0.4</v>
      </c>
      <c r="H354" s="1695"/>
      <c r="I354" s="43"/>
      <c r="J354" s="43"/>
      <c r="K354" s="43"/>
      <c r="L354" s="1695">
        <v>0.15</v>
      </c>
      <c r="M354" s="43"/>
      <c r="N354" s="43"/>
      <c r="O354" s="43"/>
      <c r="P354" s="1695">
        <v>0.24</v>
      </c>
      <c r="Q354" s="1695">
        <v>0.24</v>
      </c>
      <c r="R354" s="43"/>
      <c r="S354" s="43"/>
      <c r="T354" s="43"/>
      <c r="U354" s="43"/>
      <c r="V354" s="43"/>
      <c r="W354" s="43"/>
      <c r="X354" s="43"/>
      <c r="Y354" s="1695"/>
      <c r="Z354" s="1695">
        <v>0.79</v>
      </c>
      <c r="AA354" s="1695"/>
    </row>
    <row r="355" spans="1:27">
      <c r="A355" s="120">
        <v>124</v>
      </c>
      <c r="B355" s="87" t="s">
        <v>15740</v>
      </c>
      <c r="C355" s="17"/>
      <c r="D355" s="17"/>
      <c r="E355" s="1695">
        <v>1.94</v>
      </c>
      <c r="F355" s="1696">
        <v>0.65</v>
      </c>
      <c r="G355" s="1695"/>
      <c r="H355" s="1695"/>
      <c r="I355" s="43"/>
      <c r="J355" s="43"/>
      <c r="K355" s="43"/>
      <c r="L355" s="1696">
        <v>0.65</v>
      </c>
      <c r="M355" s="43"/>
      <c r="N355" s="43"/>
      <c r="O355" s="43"/>
      <c r="P355" s="1695">
        <v>1.29</v>
      </c>
      <c r="Q355" s="1695">
        <v>1.29</v>
      </c>
      <c r="R355" s="43"/>
      <c r="S355" s="43"/>
      <c r="T355" s="43"/>
      <c r="U355" s="43"/>
      <c r="V355" s="43"/>
      <c r="W355" s="43"/>
      <c r="X355" s="43"/>
      <c r="Y355" s="1695"/>
      <c r="Z355" s="1695"/>
      <c r="AA355" s="1695">
        <v>1.94</v>
      </c>
    </row>
    <row r="356" spans="1:27">
      <c r="A356" s="120">
        <v>125</v>
      </c>
      <c r="B356" s="87" t="s">
        <v>15741</v>
      </c>
      <c r="C356" s="17"/>
      <c r="D356" s="17"/>
      <c r="E356" s="1695">
        <v>0.4</v>
      </c>
      <c r="F356" s="1695">
        <v>0.4</v>
      </c>
      <c r="G356" s="1695"/>
      <c r="H356" s="1695"/>
      <c r="I356" s="43"/>
      <c r="J356" s="43"/>
      <c r="K356" s="43"/>
      <c r="L356" s="1695">
        <v>0.4</v>
      </c>
      <c r="M356" s="43"/>
      <c r="N356" s="43"/>
      <c r="O356" s="43"/>
      <c r="P356" s="1695"/>
      <c r="Q356" s="1695"/>
      <c r="R356" s="43"/>
      <c r="S356" s="43"/>
      <c r="T356" s="43"/>
      <c r="U356" s="43"/>
      <c r="V356" s="43"/>
      <c r="W356" s="43"/>
      <c r="X356" s="43"/>
      <c r="Y356" s="1695"/>
      <c r="Z356" s="1695">
        <v>0.4</v>
      </c>
      <c r="AA356" s="1695"/>
    </row>
    <row r="357" spans="1:27">
      <c r="A357" s="120">
        <v>126</v>
      </c>
      <c r="B357" s="87" t="s">
        <v>15742</v>
      </c>
      <c r="C357" s="17"/>
      <c r="D357" s="17"/>
      <c r="E357" s="1695">
        <v>0.76</v>
      </c>
      <c r="F357" s="1695"/>
      <c r="G357" s="1695"/>
      <c r="H357" s="1695"/>
      <c r="I357" s="43"/>
      <c r="J357" s="43"/>
      <c r="K357" s="43"/>
      <c r="L357" s="1695"/>
      <c r="M357" s="43"/>
      <c r="N357" s="43"/>
      <c r="O357" s="43"/>
      <c r="P357" s="1695">
        <v>0.76</v>
      </c>
      <c r="Q357" s="1695">
        <v>0.76</v>
      </c>
      <c r="R357" s="43"/>
      <c r="S357" s="43"/>
      <c r="T357" s="43"/>
      <c r="U357" s="43"/>
      <c r="V357" s="43"/>
      <c r="W357" s="43"/>
      <c r="X357" s="43"/>
      <c r="Y357" s="1695"/>
      <c r="Z357" s="1695"/>
      <c r="AA357" s="1695">
        <v>0.76</v>
      </c>
    </row>
    <row r="358" spans="1:27">
      <c r="A358" s="120">
        <v>127</v>
      </c>
      <c r="B358" s="87" t="s">
        <v>15743</v>
      </c>
      <c r="C358" s="17"/>
      <c r="D358" s="17"/>
      <c r="E358" s="1695">
        <v>0.36</v>
      </c>
      <c r="F358" s="1695"/>
      <c r="G358" s="1695"/>
      <c r="H358" s="1695"/>
      <c r="I358" s="43"/>
      <c r="J358" s="43"/>
      <c r="K358" s="43"/>
      <c r="L358" s="1695"/>
      <c r="M358" s="43"/>
      <c r="N358" s="43"/>
      <c r="O358" s="43"/>
      <c r="P358" s="1695">
        <v>0.36</v>
      </c>
      <c r="Q358" s="1695">
        <v>0.36</v>
      </c>
      <c r="R358" s="43"/>
      <c r="S358" s="43"/>
      <c r="T358" s="43"/>
      <c r="U358" s="43"/>
      <c r="V358" s="43"/>
      <c r="W358" s="43"/>
      <c r="X358" s="43"/>
      <c r="Y358" s="1695"/>
      <c r="Z358" s="1695"/>
      <c r="AA358" s="1695">
        <v>0.36</v>
      </c>
    </row>
    <row r="359" spans="1:27">
      <c r="A359" s="120">
        <v>128</v>
      </c>
      <c r="B359" s="87" t="s">
        <v>15744</v>
      </c>
      <c r="C359" s="17"/>
      <c r="D359" s="17"/>
      <c r="E359" s="1695">
        <v>1.3</v>
      </c>
      <c r="F359" s="1695"/>
      <c r="G359" s="1695"/>
      <c r="H359" s="1695"/>
      <c r="I359" s="43"/>
      <c r="J359" s="43"/>
      <c r="K359" s="43"/>
      <c r="L359" s="1695"/>
      <c r="M359" s="43"/>
      <c r="N359" s="43"/>
      <c r="O359" s="43"/>
      <c r="P359" s="1695">
        <v>1.3</v>
      </c>
      <c r="Q359" s="1695">
        <v>1.3</v>
      </c>
      <c r="R359" s="43"/>
      <c r="S359" s="43"/>
      <c r="T359" s="43"/>
      <c r="U359" s="43"/>
      <c r="V359" s="43"/>
      <c r="W359" s="43"/>
      <c r="X359" s="43"/>
      <c r="Y359" s="1695"/>
      <c r="Z359" s="1695"/>
      <c r="AA359" s="1695">
        <v>1.3</v>
      </c>
    </row>
    <row r="360" spans="1:27">
      <c r="A360" s="120">
        <v>129</v>
      </c>
      <c r="B360" s="87" t="s">
        <v>15745</v>
      </c>
      <c r="C360" s="17"/>
      <c r="D360" s="17"/>
      <c r="E360" s="1695">
        <v>0.51</v>
      </c>
      <c r="F360" s="1695">
        <v>0.51</v>
      </c>
      <c r="G360" s="1695">
        <v>0.51</v>
      </c>
      <c r="H360" s="1695"/>
      <c r="I360" s="43"/>
      <c r="J360" s="43"/>
      <c r="K360" s="43"/>
      <c r="L360" s="1695"/>
      <c r="M360" s="43"/>
      <c r="N360" s="43"/>
      <c r="O360" s="43"/>
      <c r="P360" s="1695"/>
      <c r="Q360" s="1695"/>
      <c r="R360" s="43"/>
      <c r="S360" s="43"/>
      <c r="T360" s="43"/>
      <c r="U360" s="43"/>
      <c r="V360" s="43"/>
      <c r="W360" s="43"/>
      <c r="X360" s="43"/>
      <c r="Y360" s="1695"/>
      <c r="Z360" s="1695">
        <v>0.51</v>
      </c>
      <c r="AA360" s="1695"/>
    </row>
    <row r="361" spans="1:27">
      <c r="A361" s="120">
        <v>130</v>
      </c>
      <c r="B361" s="87" t="s">
        <v>15746</v>
      </c>
      <c r="C361" s="17"/>
      <c r="D361" s="17"/>
      <c r="E361" s="1695">
        <v>0.57999999999999996</v>
      </c>
      <c r="F361" s="1695"/>
      <c r="G361" s="1695"/>
      <c r="H361" s="1695"/>
      <c r="I361" s="43"/>
      <c r="J361" s="43"/>
      <c r="K361" s="43"/>
      <c r="L361" s="1695"/>
      <c r="M361" s="43"/>
      <c r="N361" s="43"/>
      <c r="O361" s="43"/>
      <c r="P361" s="1695">
        <v>0.57999999999999996</v>
      </c>
      <c r="Q361" s="1695">
        <v>0.57999999999999996</v>
      </c>
      <c r="R361" s="43"/>
      <c r="S361" s="43"/>
      <c r="T361" s="43"/>
      <c r="U361" s="43"/>
      <c r="V361" s="43"/>
      <c r="W361" s="43"/>
      <c r="X361" s="43"/>
      <c r="Y361" s="1695"/>
      <c r="Z361" s="1695"/>
      <c r="AA361" s="1695">
        <v>0.57999999999999996</v>
      </c>
    </row>
    <row r="362" spans="1:27">
      <c r="A362" s="120">
        <v>131</v>
      </c>
      <c r="B362" s="87" t="s">
        <v>15747</v>
      </c>
      <c r="C362" s="17"/>
      <c r="D362" s="17"/>
      <c r="E362" s="1695">
        <v>0.45</v>
      </c>
      <c r="F362" s="1695">
        <v>0.45</v>
      </c>
      <c r="G362" s="1695"/>
      <c r="H362" s="1695"/>
      <c r="I362" s="43"/>
      <c r="J362" s="43"/>
      <c r="K362" s="43"/>
      <c r="L362" s="1695">
        <v>0.45</v>
      </c>
      <c r="M362" s="43"/>
      <c r="N362" s="43"/>
      <c r="O362" s="43"/>
      <c r="P362" s="1695"/>
      <c r="Q362" s="1695"/>
      <c r="R362" s="43"/>
      <c r="S362" s="43"/>
      <c r="T362" s="43"/>
      <c r="U362" s="43"/>
      <c r="V362" s="43"/>
      <c r="W362" s="43"/>
      <c r="X362" s="43"/>
      <c r="Y362" s="1695"/>
      <c r="Z362" s="1695">
        <v>0.45</v>
      </c>
      <c r="AA362" s="1695"/>
    </row>
    <row r="363" spans="1:27">
      <c r="A363" s="120">
        <v>132</v>
      </c>
      <c r="B363" s="87" t="s">
        <v>15748</v>
      </c>
      <c r="C363" s="17"/>
      <c r="D363" s="17"/>
      <c r="E363" s="1695">
        <v>0.65</v>
      </c>
      <c r="F363" s="1695"/>
      <c r="G363" s="1695"/>
      <c r="H363" s="1695"/>
      <c r="I363" s="43"/>
      <c r="J363" s="43"/>
      <c r="K363" s="43"/>
      <c r="L363" s="1695"/>
      <c r="M363" s="43"/>
      <c r="N363" s="43"/>
      <c r="O363" s="43"/>
      <c r="P363" s="1695">
        <v>0.65</v>
      </c>
      <c r="Q363" s="1695">
        <v>0.65</v>
      </c>
      <c r="R363" s="43"/>
      <c r="S363" s="43"/>
      <c r="T363" s="43"/>
      <c r="U363" s="43"/>
      <c r="V363" s="43"/>
      <c r="W363" s="43"/>
      <c r="X363" s="43"/>
      <c r="Y363" s="1695"/>
      <c r="Z363" s="1695"/>
      <c r="AA363" s="1695">
        <v>0.65</v>
      </c>
    </row>
    <row r="364" spans="1:27">
      <c r="A364" s="120">
        <v>133</v>
      </c>
      <c r="B364" s="87" t="s">
        <v>15749</v>
      </c>
      <c r="C364" s="17"/>
      <c r="D364" s="17"/>
      <c r="E364" s="1695">
        <v>0.61</v>
      </c>
      <c r="F364" s="1695"/>
      <c r="G364" s="1695"/>
      <c r="H364" s="1695"/>
      <c r="I364" s="43"/>
      <c r="J364" s="43"/>
      <c r="K364" s="43"/>
      <c r="L364" s="1695"/>
      <c r="M364" s="43"/>
      <c r="N364" s="43"/>
      <c r="O364" s="43"/>
      <c r="P364" s="1695">
        <v>0.61</v>
      </c>
      <c r="Q364" s="1695">
        <v>0.61</v>
      </c>
      <c r="R364" s="43"/>
      <c r="S364" s="43"/>
      <c r="T364" s="43"/>
      <c r="U364" s="43"/>
      <c r="V364" s="43"/>
      <c r="W364" s="43"/>
      <c r="X364" s="43"/>
      <c r="Y364" s="1695"/>
      <c r="Z364" s="1695"/>
      <c r="AA364" s="1695">
        <v>0.61</v>
      </c>
    </row>
    <row r="365" spans="1:27">
      <c r="A365" s="120">
        <v>134</v>
      </c>
      <c r="B365" s="87" t="s">
        <v>15750</v>
      </c>
      <c r="C365" s="17"/>
      <c r="D365" s="17"/>
      <c r="E365" s="1695">
        <v>1.1100000000000001</v>
      </c>
      <c r="F365" s="1695"/>
      <c r="G365" s="1695"/>
      <c r="H365" s="1695"/>
      <c r="I365" s="43"/>
      <c r="J365" s="43"/>
      <c r="K365" s="43"/>
      <c r="L365" s="1695"/>
      <c r="M365" s="43"/>
      <c r="N365" s="43"/>
      <c r="O365" s="43"/>
      <c r="P365" s="1695">
        <v>1.1100000000000001</v>
      </c>
      <c r="Q365" s="1695">
        <v>1.1100000000000001</v>
      </c>
      <c r="R365" s="43"/>
      <c r="S365" s="43"/>
      <c r="T365" s="43"/>
      <c r="U365" s="43"/>
      <c r="V365" s="43"/>
      <c r="W365" s="43"/>
      <c r="X365" s="43"/>
      <c r="Y365" s="1695"/>
      <c r="Z365" s="1695"/>
      <c r="AA365" s="1695">
        <v>1.1100000000000001</v>
      </c>
    </row>
    <row r="366" spans="1:27">
      <c r="A366" s="120">
        <v>135</v>
      </c>
      <c r="B366" s="87" t="s">
        <v>15751</v>
      </c>
      <c r="C366" s="17"/>
      <c r="D366" s="17"/>
      <c r="E366" s="1695">
        <v>1.98</v>
      </c>
      <c r="F366" s="1695">
        <v>0.6</v>
      </c>
      <c r="G366" s="1695"/>
      <c r="H366" s="1695"/>
      <c r="I366" s="43"/>
      <c r="J366" s="43"/>
      <c r="K366" s="43"/>
      <c r="L366" s="1695">
        <v>0.6</v>
      </c>
      <c r="M366" s="43"/>
      <c r="N366" s="43"/>
      <c r="O366" s="43"/>
      <c r="P366" s="1695">
        <v>1.38</v>
      </c>
      <c r="Q366" s="1695">
        <v>1.98</v>
      </c>
      <c r="R366" s="43"/>
      <c r="S366" s="43"/>
      <c r="T366" s="43"/>
      <c r="U366" s="43"/>
      <c r="V366" s="43"/>
      <c r="W366" s="43"/>
      <c r="X366" s="43"/>
      <c r="Y366" s="1695"/>
      <c r="Z366" s="1695"/>
      <c r="AA366" s="1695">
        <v>1.98</v>
      </c>
    </row>
    <row r="367" spans="1:27">
      <c r="A367" s="120">
        <v>136</v>
      </c>
      <c r="B367" s="87" t="s">
        <v>15752</v>
      </c>
      <c r="C367" s="17"/>
      <c r="D367" s="17"/>
      <c r="E367" s="1695">
        <v>0.68</v>
      </c>
      <c r="F367" s="1695">
        <v>0.43</v>
      </c>
      <c r="G367" s="1695"/>
      <c r="H367" s="1695"/>
      <c r="I367" s="43"/>
      <c r="J367" s="43"/>
      <c r="K367" s="43"/>
      <c r="L367" s="1695">
        <v>0.43</v>
      </c>
      <c r="M367" s="43"/>
      <c r="N367" s="43"/>
      <c r="O367" s="43"/>
      <c r="P367" s="1695">
        <v>0.25</v>
      </c>
      <c r="Q367" s="1695">
        <v>0.68</v>
      </c>
      <c r="R367" s="43"/>
      <c r="S367" s="43"/>
      <c r="T367" s="43"/>
      <c r="U367" s="43"/>
      <c r="V367" s="43"/>
      <c r="W367" s="43"/>
      <c r="X367" s="43"/>
      <c r="Y367" s="1695"/>
      <c r="Z367" s="1695">
        <v>0.68</v>
      </c>
      <c r="AA367" s="1695"/>
    </row>
    <row r="368" spans="1:27">
      <c r="A368" s="120">
        <v>137</v>
      </c>
      <c r="B368" s="87" t="s">
        <v>15753</v>
      </c>
      <c r="C368" s="17"/>
      <c r="D368" s="17"/>
      <c r="E368" s="1695">
        <v>0.42</v>
      </c>
      <c r="F368" s="1695"/>
      <c r="G368" s="1695"/>
      <c r="H368" s="1695"/>
      <c r="I368" s="43"/>
      <c r="J368" s="43"/>
      <c r="K368" s="43"/>
      <c r="L368" s="1695"/>
      <c r="M368" s="43"/>
      <c r="N368" s="43"/>
      <c r="O368" s="43"/>
      <c r="P368" s="1695">
        <v>0.42</v>
      </c>
      <c r="Q368" s="1695">
        <v>0.42</v>
      </c>
      <c r="R368" s="43"/>
      <c r="S368" s="43"/>
      <c r="T368" s="43"/>
      <c r="U368" s="43"/>
      <c r="V368" s="43"/>
      <c r="W368" s="43"/>
      <c r="X368" s="43"/>
      <c r="Y368" s="1695"/>
      <c r="Z368" s="1695"/>
      <c r="AA368" s="1695">
        <v>0.42</v>
      </c>
    </row>
    <row r="369" spans="1:27">
      <c r="A369" s="120">
        <v>138</v>
      </c>
      <c r="B369" s="87" t="s">
        <v>15754</v>
      </c>
      <c r="C369" s="17"/>
      <c r="D369" s="17"/>
      <c r="E369" s="1695">
        <v>1.08</v>
      </c>
      <c r="F369" s="1695"/>
      <c r="G369" s="1695"/>
      <c r="H369" s="1695"/>
      <c r="I369" s="43"/>
      <c r="J369" s="43"/>
      <c r="K369" s="43"/>
      <c r="L369" s="1695"/>
      <c r="M369" s="43"/>
      <c r="N369" s="43"/>
      <c r="O369" s="43"/>
      <c r="P369" s="1695">
        <v>1.08</v>
      </c>
      <c r="Q369" s="1695">
        <v>1.08</v>
      </c>
      <c r="R369" s="43"/>
      <c r="S369" s="43"/>
      <c r="T369" s="43"/>
      <c r="U369" s="43"/>
      <c r="V369" s="43"/>
      <c r="W369" s="43"/>
      <c r="X369" s="43"/>
      <c r="Y369" s="1695"/>
      <c r="Z369" s="1695"/>
      <c r="AA369" s="1695">
        <v>1.08</v>
      </c>
    </row>
    <row r="370" spans="1:27">
      <c r="A370" s="120">
        <v>139</v>
      </c>
      <c r="B370" s="87" t="s">
        <v>15755</v>
      </c>
      <c r="C370" s="17"/>
      <c r="D370" s="17"/>
      <c r="E370" s="1695">
        <v>0.44</v>
      </c>
      <c r="F370" s="1695"/>
      <c r="G370" s="1695"/>
      <c r="H370" s="1695"/>
      <c r="I370" s="43"/>
      <c r="J370" s="43"/>
      <c r="K370" s="43"/>
      <c r="L370" s="1695"/>
      <c r="M370" s="43"/>
      <c r="N370" s="43"/>
      <c r="O370" s="43"/>
      <c r="P370" s="1695">
        <v>0.44</v>
      </c>
      <c r="Q370" s="1695">
        <v>0.44</v>
      </c>
      <c r="R370" s="43"/>
      <c r="S370" s="43"/>
      <c r="T370" s="43"/>
      <c r="U370" s="43"/>
      <c r="V370" s="43"/>
      <c r="W370" s="43"/>
      <c r="X370" s="43"/>
      <c r="Y370" s="1695"/>
      <c r="Z370" s="1695"/>
      <c r="AA370" s="1695">
        <v>0.44</v>
      </c>
    </row>
    <row r="371" spans="1:27">
      <c r="A371" s="120">
        <v>140</v>
      </c>
      <c r="B371" s="87" t="s">
        <v>15756</v>
      </c>
      <c r="C371" s="17"/>
      <c r="D371" s="17"/>
      <c r="E371" s="1695">
        <v>1</v>
      </c>
      <c r="F371" s="1695">
        <v>1</v>
      </c>
      <c r="G371" s="1695"/>
      <c r="H371" s="1695"/>
      <c r="I371" s="43"/>
      <c r="J371" s="43"/>
      <c r="K371" s="43"/>
      <c r="L371" s="1695">
        <v>1</v>
      </c>
      <c r="M371" s="43"/>
      <c r="N371" s="43"/>
      <c r="O371" s="43"/>
      <c r="P371" s="1695"/>
      <c r="Q371" s="1695"/>
      <c r="R371" s="43"/>
      <c r="S371" s="43"/>
      <c r="T371" s="43"/>
      <c r="U371" s="43"/>
      <c r="V371" s="43"/>
      <c r="W371" s="43"/>
      <c r="X371" s="43"/>
      <c r="Y371" s="1695"/>
      <c r="Z371" s="1695">
        <v>1</v>
      </c>
      <c r="AA371" s="1695"/>
    </row>
    <row r="372" spans="1:27">
      <c r="A372" s="120">
        <v>141</v>
      </c>
      <c r="B372" s="87" t="s">
        <v>15757</v>
      </c>
      <c r="C372" s="17"/>
      <c r="D372" s="17"/>
      <c r="E372" s="1695">
        <v>0.5</v>
      </c>
      <c r="F372" s="1695"/>
      <c r="G372" s="1695"/>
      <c r="H372" s="1695"/>
      <c r="I372" s="43"/>
      <c r="J372" s="43"/>
      <c r="K372" s="43"/>
      <c r="L372" s="1695"/>
      <c r="M372" s="43"/>
      <c r="N372" s="43"/>
      <c r="O372" s="43"/>
      <c r="P372" s="1695">
        <v>0.5</v>
      </c>
      <c r="Q372" s="1695">
        <v>0.5</v>
      </c>
      <c r="R372" s="43"/>
      <c r="S372" s="43"/>
      <c r="T372" s="43"/>
      <c r="U372" s="43"/>
      <c r="V372" s="43"/>
      <c r="W372" s="43"/>
      <c r="X372" s="43"/>
      <c r="Y372" s="1695"/>
      <c r="Z372" s="1695"/>
      <c r="AA372" s="1695">
        <v>0.5</v>
      </c>
    </row>
    <row r="373" spans="1:27">
      <c r="A373" s="120">
        <v>142</v>
      </c>
      <c r="B373" s="87" t="s">
        <v>15758</v>
      </c>
      <c r="C373" s="17"/>
      <c r="D373" s="17"/>
      <c r="E373" s="1695">
        <v>0.92</v>
      </c>
      <c r="F373" s="1695">
        <v>0.92</v>
      </c>
      <c r="G373" s="1695">
        <v>0.6</v>
      </c>
      <c r="H373" s="1695"/>
      <c r="I373" s="43"/>
      <c r="J373" s="43"/>
      <c r="K373" s="43"/>
      <c r="L373" s="1695">
        <v>0.32</v>
      </c>
      <c r="M373" s="43"/>
      <c r="N373" s="43"/>
      <c r="O373" s="43"/>
      <c r="P373" s="1695"/>
      <c r="Q373" s="1695"/>
      <c r="R373" s="43"/>
      <c r="S373" s="43"/>
      <c r="T373" s="43"/>
      <c r="U373" s="43"/>
      <c r="V373" s="43"/>
      <c r="W373" s="43"/>
      <c r="X373" s="43"/>
      <c r="Y373" s="1695">
        <v>0.92</v>
      </c>
      <c r="Z373" s="1695"/>
      <c r="AA373" s="1695"/>
    </row>
    <row r="374" spans="1:27">
      <c r="A374" s="120">
        <v>143</v>
      </c>
      <c r="B374" s="87" t="s">
        <v>15759</v>
      </c>
      <c r="C374" s="17"/>
      <c r="D374" s="17"/>
      <c r="E374" s="1695"/>
      <c r="F374" s="1695"/>
      <c r="G374" s="1695"/>
      <c r="H374" s="1695"/>
      <c r="I374" s="43"/>
      <c r="J374" s="43"/>
      <c r="K374" s="43"/>
      <c r="L374" s="1695"/>
      <c r="M374" s="43"/>
      <c r="N374" s="43"/>
      <c r="O374" s="43"/>
      <c r="P374" s="1695"/>
      <c r="Q374" s="1695"/>
      <c r="R374" s="43"/>
      <c r="S374" s="43"/>
      <c r="T374" s="43"/>
      <c r="U374" s="43"/>
      <c r="V374" s="43"/>
      <c r="W374" s="43"/>
      <c r="X374" s="43"/>
      <c r="Y374" s="1695"/>
      <c r="Z374" s="1695"/>
      <c r="AA374" s="1695"/>
    </row>
    <row r="375" spans="1:27">
      <c r="A375" s="120">
        <v>144</v>
      </c>
      <c r="B375" s="87" t="s">
        <v>15620</v>
      </c>
      <c r="C375" s="17"/>
      <c r="D375" s="17"/>
      <c r="E375" s="1695"/>
      <c r="F375" s="1695"/>
      <c r="G375" s="1695"/>
      <c r="H375" s="1695"/>
      <c r="I375" s="43"/>
      <c r="J375" s="43"/>
      <c r="K375" s="43"/>
      <c r="L375" s="1695"/>
      <c r="M375" s="43"/>
      <c r="N375" s="43"/>
      <c r="O375" s="43"/>
      <c r="P375" s="1695"/>
      <c r="Q375" s="1695"/>
      <c r="R375" s="43"/>
      <c r="S375" s="43"/>
      <c r="T375" s="43"/>
      <c r="U375" s="43"/>
      <c r="V375" s="43"/>
      <c r="W375" s="43"/>
      <c r="X375" s="43"/>
      <c r="Y375" s="1695"/>
      <c r="Z375" s="1695"/>
      <c r="AA375" s="1695"/>
    </row>
    <row r="376" spans="1:27">
      <c r="A376" s="120">
        <v>145</v>
      </c>
      <c r="B376" s="87" t="s">
        <v>15624</v>
      </c>
      <c r="C376" s="17"/>
      <c r="D376" s="17"/>
      <c r="E376" s="1695">
        <v>0.39</v>
      </c>
      <c r="F376" s="1695">
        <v>0.36</v>
      </c>
      <c r="G376" s="1695"/>
      <c r="H376" s="1695"/>
      <c r="I376" s="43"/>
      <c r="J376" s="43"/>
      <c r="K376" s="43"/>
      <c r="L376" s="1695">
        <v>0.36</v>
      </c>
      <c r="M376" s="43"/>
      <c r="N376" s="43"/>
      <c r="O376" s="43"/>
      <c r="P376" s="1695">
        <v>0.03</v>
      </c>
      <c r="Q376" s="1695">
        <v>0.03</v>
      </c>
      <c r="R376" s="43"/>
      <c r="S376" s="43"/>
      <c r="T376" s="43"/>
      <c r="U376" s="43"/>
      <c r="V376" s="43"/>
      <c r="W376" s="43"/>
      <c r="X376" s="43"/>
      <c r="Y376" s="1695"/>
      <c r="Z376" s="1695">
        <v>0.39</v>
      </c>
      <c r="AA376" s="1695"/>
    </row>
    <row r="377" spans="1:27">
      <c r="A377" s="120">
        <v>146</v>
      </c>
      <c r="B377" s="87" t="s">
        <v>15628</v>
      </c>
      <c r="C377" s="17"/>
      <c r="D377" s="17"/>
      <c r="E377" s="1695">
        <v>0.3</v>
      </c>
      <c r="F377" s="1695">
        <v>0.28999999999999998</v>
      </c>
      <c r="G377" s="1695"/>
      <c r="H377" s="1695"/>
      <c r="I377" s="43"/>
      <c r="J377" s="43"/>
      <c r="K377" s="43"/>
      <c r="L377" s="1695">
        <v>0.28999999999999998</v>
      </c>
      <c r="M377" s="43"/>
      <c r="N377" s="43"/>
      <c r="O377" s="43"/>
      <c r="P377" s="1695">
        <v>0.01</v>
      </c>
      <c r="Q377" s="1695">
        <v>0.01</v>
      </c>
      <c r="R377" s="43"/>
      <c r="S377" s="43"/>
      <c r="T377" s="43"/>
      <c r="U377" s="43"/>
      <c r="V377" s="43"/>
      <c r="W377" s="43"/>
      <c r="X377" s="43"/>
      <c r="Y377" s="1695"/>
      <c r="Z377" s="1695">
        <v>0.3</v>
      </c>
      <c r="AA377" s="1695"/>
    </row>
    <row r="378" spans="1:27">
      <c r="A378" s="120">
        <v>147</v>
      </c>
      <c r="B378" s="87" t="s">
        <v>15660</v>
      </c>
      <c r="C378" s="17"/>
      <c r="D378" s="17"/>
      <c r="E378" s="1695">
        <v>0.32</v>
      </c>
      <c r="F378" s="1695"/>
      <c r="G378" s="1695"/>
      <c r="H378" s="1695"/>
      <c r="I378" s="43"/>
      <c r="J378" s="43"/>
      <c r="K378" s="43"/>
      <c r="L378" s="1695"/>
      <c r="M378" s="43"/>
      <c r="N378" s="43"/>
      <c r="O378" s="43"/>
      <c r="P378" s="1695">
        <v>0.32</v>
      </c>
      <c r="Q378" s="1695">
        <v>0.32</v>
      </c>
      <c r="R378" s="43"/>
      <c r="S378" s="43"/>
      <c r="T378" s="43"/>
      <c r="U378" s="43"/>
      <c r="V378" s="43"/>
      <c r="W378" s="43"/>
      <c r="X378" s="43"/>
      <c r="Y378" s="1695"/>
      <c r="Z378" s="1695"/>
      <c r="AA378" s="1695">
        <v>0.32</v>
      </c>
    </row>
    <row r="379" spans="1:27">
      <c r="A379" s="120">
        <v>148</v>
      </c>
      <c r="B379" s="87" t="s">
        <v>15760</v>
      </c>
      <c r="C379" s="17"/>
      <c r="D379" s="17"/>
      <c r="E379" s="1695">
        <v>0.84</v>
      </c>
      <c r="F379" s="1695">
        <v>0.84</v>
      </c>
      <c r="G379" s="1695">
        <v>0.84</v>
      </c>
      <c r="H379" s="1695"/>
      <c r="I379" s="43"/>
      <c r="J379" s="43"/>
      <c r="K379" s="43"/>
      <c r="L379" s="1695"/>
      <c r="M379" s="43"/>
      <c r="N379" s="43"/>
      <c r="O379" s="43"/>
      <c r="P379" s="1695"/>
      <c r="Q379" s="1695"/>
      <c r="R379" s="43"/>
      <c r="S379" s="43"/>
      <c r="T379" s="43"/>
      <c r="U379" s="43"/>
      <c r="V379" s="43"/>
      <c r="W379" s="43"/>
      <c r="X379" s="43"/>
      <c r="Y379" s="1695"/>
      <c r="Z379" s="1695">
        <v>0.84</v>
      </c>
      <c r="AA379" s="1695"/>
    </row>
    <row r="380" spans="1:27">
      <c r="A380" s="120">
        <v>149</v>
      </c>
      <c r="B380" s="87" t="s">
        <v>15761</v>
      </c>
      <c r="C380" s="17"/>
      <c r="D380" s="17"/>
      <c r="E380" s="1695">
        <v>0.14000000000000001</v>
      </c>
      <c r="F380" s="1695">
        <v>0.14000000000000001</v>
      </c>
      <c r="G380" s="1695"/>
      <c r="H380" s="1695">
        <v>0.14000000000000001</v>
      </c>
      <c r="I380" s="43"/>
      <c r="J380" s="43"/>
      <c r="K380" s="43"/>
      <c r="L380" s="1695"/>
      <c r="M380" s="43"/>
      <c r="N380" s="43"/>
      <c r="O380" s="43"/>
      <c r="P380" s="1695"/>
      <c r="Q380" s="1695"/>
      <c r="R380" s="43"/>
      <c r="S380" s="43"/>
      <c r="T380" s="43"/>
      <c r="U380" s="43"/>
      <c r="V380" s="43"/>
      <c r="W380" s="43"/>
      <c r="X380" s="43"/>
      <c r="Y380" s="1695"/>
      <c r="Z380" s="1695">
        <v>0.14000000000000001</v>
      </c>
      <c r="AA380" s="1695"/>
    </row>
    <row r="381" spans="1:27">
      <c r="A381" s="120">
        <v>150</v>
      </c>
      <c r="B381" s="87" t="s">
        <v>15622</v>
      </c>
      <c r="C381" s="17"/>
      <c r="D381" s="17"/>
      <c r="E381" s="1695">
        <v>0.43</v>
      </c>
      <c r="F381" s="1695">
        <v>0.43</v>
      </c>
      <c r="G381" s="1695"/>
      <c r="H381" s="1695">
        <v>0.43</v>
      </c>
      <c r="I381" s="43"/>
      <c r="J381" s="43"/>
      <c r="K381" s="43"/>
      <c r="L381" s="1695"/>
      <c r="M381" s="43"/>
      <c r="N381" s="43"/>
      <c r="O381" s="43"/>
      <c r="P381" s="1695"/>
      <c r="Q381" s="1695"/>
      <c r="R381" s="43"/>
      <c r="S381" s="43"/>
      <c r="T381" s="43"/>
      <c r="U381" s="43"/>
      <c r="V381" s="43"/>
      <c r="W381" s="43"/>
      <c r="X381" s="43"/>
      <c r="Y381" s="1695"/>
      <c r="Z381" s="1695">
        <v>0.43</v>
      </c>
      <c r="AA381" s="1695"/>
    </row>
    <row r="382" spans="1:27">
      <c r="A382" s="120">
        <v>151</v>
      </c>
      <c r="B382" s="87" t="s">
        <v>15625</v>
      </c>
      <c r="C382" s="17"/>
      <c r="D382" s="17"/>
      <c r="E382" s="1695">
        <v>0.26</v>
      </c>
      <c r="F382" s="1695">
        <v>0.26</v>
      </c>
      <c r="G382" s="1695"/>
      <c r="H382" s="1695">
        <v>0.26</v>
      </c>
      <c r="I382" s="43"/>
      <c r="J382" s="43"/>
      <c r="K382" s="43"/>
      <c r="L382" s="1695"/>
      <c r="M382" s="43"/>
      <c r="N382" s="43"/>
      <c r="O382" s="43"/>
      <c r="P382" s="1695"/>
      <c r="Q382" s="1695"/>
      <c r="R382" s="43"/>
      <c r="S382" s="43"/>
      <c r="T382" s="43"/>
      <c r="U382" s="43"/>
      <c r="V382" s="43"/>
      <c r="W382" s="43"/>
      <c r="X382" s="43"/>
      <c r="Y382" s="1695">
        <v>0.26</v>
      </c>
      <c r="Z382" s="1695"/>
      <c r="AA382" s="1695"/>
    </row>
    <row r="383" spans="1:27">
      <c r="A383" s="120">
        <v>152</v>
      </c>
      <c r="B383" s="87" t="s">
        <v>15762</v>
      </c>
      <c r="C383" s="17"/>
      <c r="D383" s="17"/>
      <c r="E383" s="1695">
        <v>0.23</v>
      </c>
      <c r="F383" s="1695">
        <v>0.19</v>
      </c>
      <c r="G383" s="1695"/>
      <c r="H383" s="1695"/>
      <c r="I383" s="43"/>
      <c r="J383" s="43"/>
      <c r="K383" s="43"/>
      <c r="L383" s="1695">
        <v>0.19</v>
      </c>
      <c r="M383" s="43"/>
      <c r="N383" s="43"/>
      <c r="O383" s="43"/>
      <c r="P383" s="1695">
        <v>0.04</v>
      </c>
      <c r="Q383" s="1695">
        <v>0.04</v>
      </c>
      <c r="R383" s="43"/>
      <c r="S383" s="43"/>
      <c r="T383" s="43"/>
      <c r="U383" s="43"/>
      <c r="V383" s="43"/>
      <c r="W383" s="43"/>
      <c r="X383" s="43"/>
      <c r="Y383" s="1695"/>
      <c r="Z383" s="1695">
        <v>0.23</v>
      </c>
      <c r="AA383" s="1695"/>
    </row>
    <row r="384" spans="1:27">
      <c r="A384" s="120">
        <v>153</v>
      </c>
      <c r="B384" s="87" t="s">
        <v>15763</v>
      </c>
      <c r="C384" s="17"/>
      <c r="D384" s="17"/>
      <c r="E384" s="1695">
        <v>0.13</v>
      </c>
      <c r="F384" s="1695">
        <v>0.13</v>
      </c>
      <c r="G384" s="1695">
        <v>0.13</v>
      </c>
      <c r="H384" s="1695"/>
      <c r="I384" s="43"/>
      <c r="J384" s="43"/>
      <c r="K384" s="43"/>
      <c r="L384" s="1695"/>
      <c r="M384" s="43"/>
      <c r="N384" s="43"/>
      <c r="O384" s="43"/>
      <c r="P384" s="1695"/>
      <c r="Q384" s="1695"/>
      <c r="R384" s="43"/>
      <c r="S384" s="43"/>
      <c r="T384" s="43"/>
      <c r="U384" s="43"/>
      <c r="V384" s="43"/>
      <c r="W384" s="43"/>
      <c r="X384" s="43"/>
      <c r="Y384" s="1695"/>
      <c r="Z384" s="1695">
        <v>0.13</v>
      </c>
      <c r="AA384" s="1695"/>
    </row>
    <row r="385" spans="1:27">
      <c r="A385" s="120">
        <v>154</v>
      </c>
      <c r="B385" s="87" t="s">
        <v>15764</v>
      </c>
      <c r="C385" s="17"/>
      <c r="D385" s="17"/>
      <c r="E385" s="1695">
        <v>1.01</v>
      </c>
      <c r="F385" s="1695">
        <v>1.01</v>
      </c>
      <c r="G385" s="1695"/>
      <c r="H385" s="1695">
        <v>1.01</v>
      </c>
      <c r="I385" s="43"/>
      <c r="J385" s="43"/>
      <c r="K385" s="43"/>
      <c r="L385" s="1695"/>
      <c r="M385" s="43"/>
      <c r="N385" s="43"/>
      <c r="O385" s="43"/>
      <c r="P385" s="1695"/>
      <c r="Q385" s="1695"/>
      <c r="R385" s="43"/>
      <c r="S385" s="43"/>
      <c r="T385" s="43"/>
      <c r="U385" s="43"/>
      <c r="V385" s="43"/>
      <c r="W385" s="43"/>
      <c r="X385" s="43"/>
      <c r="Y385" s="1695"/>
      <c r="Z385" s="1695">
        <v>1.01</v>
      </c>
      <c r="AA385" s="1695"/>
    </row>
    <row r="386" spans="1:27">
      <c r="A386" s="120">
        <v>155</v>
      </c>
      <c r="B386" s="87" t="s">
        <v>15765</v>
      </c>
      <c r="C386" s="17"/>
      <c r="D386" s="17"/>
      <c r="E386" s="1695">
        <v>2.06</v>
      </c>
      <c r="F386" s="1695">
        <v>1.2</v>
      </c>
      <c r="G386" s="1695">
        <v>1.2</v>
      </c>
      <c r="H386" s="1695"/>
      <c r="I386" s="43"/>
      <c r="J386" s="43"/>
      <c r="K386" s="43"/>
      <c r="L386" s="1695"/>
      <c r="M386" s="43"/>
      <c r="N386" s="43"/>
      <c r="O386" s="43"/>
      <c r="P386" s="1695">
        <v>0.86</v>
      </c>
      <c r="Q386" s="1695">
        <v>0.86</v>
      </c>
      <c r="R386" s="43"/>
      <c r="S386" s="43"/>
      <c r="T386" s="43"/>
      <c r="U386" s="43"/>
      <c r="V386" s="43"/>
      <c r="W386" s="43"/>
      <c r="X386" s="43"/>
      <c r="Y386" s="1695"/>
      <c r="Z386" s="1695">
        <v>2.06</v>
      </c>
      <c r="AA386" s="1695"/>
    </row>
    <row r="387" spans="1:27">
      <c r="A387" s="120">
        <v>156</v>
      </c>
      <c r="B387" s="87" t="s">
        <v>15677</v>
      </c>
      <c r="C387" s="17"/>
      <c r="D387" s="17"/>
      <c r="E387" s="1695">
        <v>1.62</v>
      </c>
      <c r="F387" s="1695"/>
      <c r="G387" s="1695"/>
      <c r="H387" s="1695"/>
      <c r="I387" s="43"/>
      <c r="J387" s="43"/>
      <c r="K387" s="43"/>
      <c r="L387" s="1695"/>
      <c r="M387" s="43"/>
      <c r="N387" s="43"/>
      <c r="O387" s="43"/>
      <c r="P387" s="1695">
        <v>1.62</v>
      </c>
      <c r="Q387" s="1695">
        <v>1.62</v>
      </c>
      <c r="R387" s="43"/>
      <c r="S387" s="43"/>
      <c r="T387" s="43"/>
      <c r="U387" s="43"/>
      <c r="V387" s="43"/>
      <c r="W387" s="43"/>
      <c r="X387" s="43"/>
      <c r="Y387" s="1695"/>
      <c r="Z387" s="1695"/>
      <c r="AA387" s="1695">
        <v>1.62</v>
      </c>
    </row>
    <row r="388" spans="1:27">
      <c r="A388" s="120">
        <v>157</v>
      </c>
      <c r="B388" s="87" t="s">
        <v>15766</v>
      </c>
      <c r="C388" s="17"/>
      <c r="D388" s="17"/>
      <c r="E388" s="1695">
        <v>0.66</v>
      </c>
      <c r="F388" s="1695">
        <v>0.2</v>
      </c>
      <c r="G388" s="1695"/>
      <c r="H388" s="1695"/>
      <c r="I388" s="43"/>
      <c r="J388" s="43"/>
      <c r="K388" s="43"/>
      <c r="L388" s="1695">
        <v>0.2</v>
      </c>
      <c r="M388" s="43"/>
      <c r="N388" s="43"/>
      <c r="O388" s="43"/>
      <c r="P388" s="1695">
        <v>0.46</v>
      </c>
      <c r="Q388" s="1695">
        <v>0.46</v>
      </c>
      <c r="R388" s="43"/>
      <c r="S388" s="43"/>
      <c r="T388" s="43"/>
      <c r="U388" s="43"/>
      <c r="V388" s="43"/>
      <c r="W388" s="43"/>
      <c r="X388" s="43"/>
      <c r="Y388" s="1695"/>
      <c r="Z388" s="1695"/>
      <c r="AA388" s="1695">
        <v>0.66</v>
      </c>
    </row>
    <row r="389" spans="1:27">
      <c r="A389" s="120">
        <v>158</v>
      </c>
      <c r="B389" s="87" t="s">
        <v>15754</v>
      </c>
      <c r="C389" s="17"/>
      <c r="D389" s="17"/>
      <c r="E389" s="1695">
        <v>0.71</v>
      </c>
      <c r="F389" s="1695">
        <v>0.71</v>
      </c>
      <c r="G389" s="1695">
        <v>0.71</v>
      </c>
      <c r="H389" s="1695"/>
      <c r="I389" s="43"/>
      <c r="J389" s="43"/>
      <c r="K389" s="43"/>
      <c r="L389" s="1695"/>
      <c r="M389" s="43"/>
      <c r="N389" s="43"/>
      <c r="O389" s="43"/>
      <c r="P389" s="1695"/>
      <c r="Q389" s="1695"/>
      <c r="R389" s="43"/>
      <c r="S389" s="43"/>
      <c r="T389" s="43"/>
      <c r="U389" s="43"/>
      <c r="V389" s="43"/>
      <c r="W389" s="43"/>
      <c r="X389" s="43"/>
      <c r="Y389" s="1695"/>
      <c r="Z389" s="1695">
        <v>0.71</v>
      </c>
      <c r="AA389" s="1695"/>
    </row>
    <row r="390" spans="1:27">
      <c r="A390" s="120">
        <v>159</v>
      </c>
      <c r="B390" s="87" t="s">
        <v>15767</v>
      </c>
      <c r="C390" s="17"/>
      <c r="D390" s="17"/>
      <c r="E390" s="1695">
        <v>0.56000000000000005</v>
      </c>
      <c r="F390" s="1695"/>
      <c r="G390" s="1695"/>
      <c r="H390" s="1695"/>
      <c r="I390" s="43"/>
      <c r="J390" s="43"/>
      <c r="K390" s="43"/>
      <c r="L390" s="1695"/>
      <c r="M390" s="43"/>
      <c r="N390" s="43"/>
      <c r="O390" s="43"/>
      <c r="P390" s="1695">
        <v>0.56000000000000005</v>
      </c>
      <c r="Q390" s="1695">
        <v>0.56000000000000005</v>
      </c>
      <c r="R390" s="43"/>
      <c r="S390" s="43"/>
      <c r="T390" s="43"/>
      <c r="U390" s="43"/>
      <c r="V390" s="43"/>
      <c r="W390" s="43"/>
      <c r="X390" s="43"/>
      <c r="Y390" s="1695"/>
      <c r="Z390" s="1695"/>
      <c r="AA390" s="1695">
        <v>0.56000000000000005</v>
      </c>
    </row>
    <row r="391" spans="1:27">
      <c r="A391" s="120">
        <v>160</v>
      </c>
      <c r="B391" s="87" t="s">
        <v>15768</v>
      </c>
      <c r="C391" s="17"/>
      <c r="D391" s="17"/>
      <c r="E391" s="1695">
        <v>1.4</v>
      </c>
      <c r="F391" s="1695">
        <v>0.2</v>
      </c>
      <c r="G391" s="1695">
        <v>0.2</v>
      </c>
      <c r="H391" s="1695"/>
      <c r="I391" s="43"/>
      <c r="J391" s="43"/>
      <c r="K391" s="43"/>
      <c r="L391" s="1695"/>
      <c r="M391" s="43"/>
      <c r="N391" s="43"/>
      <c r="O391" s="43"/>
      <c r="P391" s="1695">
        <v>1.2</v>
      </c>
      <c r="Q391" s="1695">
        <v>1.2</v>
      </c>
      <c r="R391" s="43"/>
      <c r="S391" s="43"/>
      <c r="T391" s="43"/>
      <c r="U391" s="43"/>
      <c r="V391" s="43"/>
      <c r="W391" s="43"/>
      <c r="X391" s="43"/>
      <c r="Y391" s="1695"/>
      <c r="Z391" s="1695"/>
      <c r="AA391" s="1695">
        <v>1.4</v>
      </c>
    </row>
    <row r="392" spans="1:27">
      <c r="A392" s="120">
        <v>161</v>
      </c>
      <c r="B392" s="87" t="s">
        <v>15769</v>
      </c>
      <c r="C392" s="17"/>
      <c r="D392" s="17"/>
      <c r="E392" s="1695">
        <v>0.92</v>
      </c>
      <c r="F392" s="1695">
        <v>0.92</v>
      </c>
      <c r="G392" s="1695">
        <v>0.92</v>
      </c>
      <c r="H392" s="1695"/>
      <c r="I392" s="43"/>
      <c r="J392" s="43"/>
      <c r="K392" s="43"/>
      <c r="L392" s="1695"/>
      <c r="M392" s="43"/>
      <c r="N392" s="43"/>
      <c r="O392" s="43"/>
      <c r="P392" s="1695"/>
      <c r="Q392" s="1695">
        <v>0.92</v>
      </c>
      <c r="R392" s="43"/>
      <c r="S392" s="43"/>
      <c r="T392" s="43"/>
      <c r="U392" s="43"/>
      <c r="V392" s="43"/>
      <c r="W392" s="43"/>
      <c r="X392" s="43"/>
      <c r="Y392" s="1695"/>
      <c r="Z392" s="1695">
        <v>0.92</v>
      </c>
      <c r="AA392" s="1695"/>
    </row>
    <row r="393" spans="1:27">
      <c r="A393" s="120">
        <v>162</v>
      </c>
      <c r="B393" s="87" t="s">
        <v>15770</v>
      </c>
      <c r="C393" s="17"/>
      <c r="D393" s="17"/>
      <c r="E393" s="1695">
        <v>0.67</v>
      </c>
      <c r="F393" s="1695"/>
      <c r="G393" s="1695"/>
      <c r="H393" s="1695"/>
      <c r="I393" s="43"/>
      <c r="J393" s="43"/>
      <c r="K393" s="43"/>
      <c r="L393" s="1695"/>
      <c r="M393" s="43"/>
      <c r="N393" s="43"/>
      <c r="O393" s="43"/>
      <c r="P393" s="1695">
        <v>0.67</v>
      </c>
      <c r="Q393" s="1695">
        <v>0.67</v>
      </c>
      <c r="R393" s="43"/>
      <c r="S393" s="43"/>
      <c r="T393" s="43"/>
      <c r="U393" s="43"/>
      <c r="V393" s="43"/>
      <c r="W393" s="43"/>
      <c r="X393" s="43"/>
      <c r="Y393" s="1695"/>
      <c r="Z393" s="1695"/>
      <c r="AA393" s="1695">
        <v>0.67</v>
      </c>
    </row>
    <row r="394" spans="1:27">
      <c r="A394" s="120">
        <v>163</v>
      </c>
      <c r="B394" s="87" t="s">
        <v>15771</v>
      </c>
      <c r="C394" s="17"/>
      <c r="D394" s="17"/>
      <c r="E394" s="1695">
        <v>0.89</v>
      </c>
      <c r="F394" s="1695">
        <v>0.15</v>
      </c>
      <c r="G394" s="1695"/>
      <c r="H394" s="1695"/>
      <c r="I394" s="43"/>
      <c r="J394" s="43"/>
      <c r="K394" s="43"/>
      <c r="L394" s="1695">
        <v>0.15</v>
      </c>
      <c r="M394" s="43"/>
      <c r="N394" s="43"/>
      <c r="O394" s="43"/>
      <c r="P394" s="1695">
        <v>0.74</v>
      </c>
      <c r="Q394" s="1695">
        <v>0.74</v>
      </c>
      <c r="R394" s="43"/>
      <c r="S394" s="43"/>
      <c r="T394" s="43"/>
      <c r="U394" s="43"/>
      <c r="V394" s="43"/>
      <c r="W394" s="43"/>
      <c r="X394" s="43"/>
      <c r="Y394" s="1695"/>
      <c r="Z394" s="1695"/>
      <c r="AA394" s="1695">
        <v>0.89</v>
      </c>
    </row>
    <row r="395" spans="1:27">
      <c r="A395" s="120">
        <v>164</v>
      </c>
      <c r="B395" s="87" t="s">
        <v>15772</v>
      </c>
      <c r="C395" s="17"/>
      <c r="D395" s="17"/>
      <c r="E395" s="1695">
        <v>0.11</v>
      </c>
      <c r="F395" s="1695"/>
      <c r="G395" s="1695"/>
      <c r="H395" s="1697"/>
      <c r="I395" s="43"/>
      <c r="J395" s="43"/>
      <c r="K395" s="43"/>
      <c r="L395" s="1695"/>
      <c r="M395" s="43"/>
      <c r="N395" s="43"/>
      <c r="O395" s="43"/>
      <c r="P395" s="1695">
        <v>0.11</v>
      </c>
      <c r="Q395" s="1695">
        <v>0.11</v>
      </c>
      <c r="R395" s="43"/>
      <c r="S395" s="43"/>
      <c r="T395" s="43"/>
      <c r="U395" s="43"/>
      <c r="V395" s="43"/>
      <c r="W395" s="43"/>
      <c r="X395" s="43"/>
      <c r="Y395" s="1695"/>
      <c r="Z395" s="1695"/>
      <c r="AA395" s="1695">
        <v>0.11</v>
      </c>
    </row>
    <row r="396" spans="1:27">
      <c r="A396" s="120">
        <v>165</v>
      </c>
      <c r="B396" s="87" t="s">
        <v>15773</v>
      </c>
      <c r="C396" s="17"/>
      <c r="D396" s="17"/>
      <c r="E396" s="1695">
        <v>0.26</v>
      </c>
      <c r="F396" s="1695"/>
      <c r="G396" s="1695"/>
      <c r="H396" s="1697"/>
      <c r="I396" s="43"/>
      <c r="J396" s="43"/>
      <c r="K396" s="43"/>
      <c r="L396" s="1695"/>
      <c r="M396" s="43"/>
      <c r="N396" s="43"/>
      <c r="O396" s="43"/>
      <c r="P396" s="1695">
        <v>0.26</v>
      </c>
      <c r="Q396" s="1695">
        <v>0.26</v>
      </c>
      <c r="R396" s="43"/>
      <c r="S396" s="43"/>
      <c r="T396" s="43"/>
      <c r="U396" s="43"/>
      <c r="V396" s="43"/>
      <c r="W396" s="43"/>
      <c r="X396" s="43"/>
      <c r="Y396" s="1695"/>
      <c r="Z396" s="1695"/>
      <c r="AA396" s="1695">
        <v>0.26</v>
      </c>
    </row>
    <row r="397" spans="1:27">
      <c r="A397" s="120">
        <v>166</v>
      </c>
      <c r="B397" s="87" t="s">
        <v>15774</v>
      </c>
      <c r="C397" s="17"/>
      <c r="D397" s="17"/>
      <c r="E397" s="1695">
        <v>0.46</v>
      </c>
      <c r="F397" s="1695">
        <v>0.36</v>
      </c>
      <c r="G397" s="1695">
        <v>0.36</v>
      </c>
      <c r="H397" s="1697"/>
      <c r="I397" s="43"/>
      <c r="J397" s="43"/>
      <c r="K397" s="43"/>
      <c r="L397" s="1695"/>
      <c r="M397" s="43"/>
      <c r="N397" s="43"/>
      <c r="O397" s="43"/>
      <c r="P397" s="1695">
        <v>0.1</v>
      </c>
      <c r="Q397" s="1695">
        <v>0.1</v>
      </c>
      <c r="R397" s="43"/>
      <c r="S397" s="43"/>
      <c r="T397" s="43"/>
      <c r="U397" s="43"/>
      <c r="V397" s="43"/>
      <c r="W397" s="43"/>
      <c r="X397" s="43"/>
      <c r="Y397" s="1695"/>
      <c r="Z397" s="1695">
        <v>0.46</v>
      </c>
      <c r="AA397" s="1695"/>
    </row>
    <row r="398" spans="1:27">
      <c r="A398" s="120">
        <v>167</v>
      </c>
      <c r="B398" s="87" t="s">
        <v>15775</v>
      </c>
      <c r="C398" s="17"/>
      <c r="D398" s="17"/>
      <c r="E398" s="1695">
        <v>0.38</v>
      </c>
      <c r="F398" s="1695">
        <v>0.38</v>
      </c>
      <c r="G398" s="1695">
        <v>0.38</v>
      </c>
      <c r="H398" s="1697"/>
      <c r="I398" s="43"/>
      <c r="J398" s="43"/>
      <c r="K398" s="43"/>
      <c r="L398" s="1695"/>
      <c r="M398" s="43"/>
      <c r="N398" s="43"/>
      <c r="O398" s="43"/>
      <c r="P398" s="1695"/>
      <c r="Q398" s="1695"/>
      <c r="R398" s="43"/>
      <c r="S398" s="43"/>
      <c r="T398" s="43"/>
      <c r="U398" s="43"/>
      <c r="V398" s="43"/>
      <c r="W398" s="43"/>
      <c r="X398" s="43"/>
      <c r="Y398" s="1695"/>
      <c r="Z398" s="1695">
        <v>0.38</v>
      </c>
      <c r="AA398" s="1695"/>
    </row>
    <row r="399" spans="1:27">
      <c r="A399" s="120">
        <v>168</v>
      </c>
      <c r="B399" s="87" t="s">
        <v>15776</v>
      </c>
      <c r="C399" s="17"/>
      <c r="D399" s="17"/>
      <c r="E399" s="1695">
        <v>0.75</v>
      </c>
      <c r="F399" s="1695"/>
      <c r="G399" s="1695"/>
      <c r="H399" s="1697"/>
      <c r="I399" s="43"/>
      <c r="J399" s="43"/>
      <c r="K399" s="43"/>
      <c r="L399" s="1695"/>
      <c r="M399" s="43"/>
      <c r="N399" s="43"/>
      <c r="O399" s="43"/>
      <c r="P399" s="1695">
        <v>0.75</v>
      </c>
      <c r="Q399" s="1695">
        <v>0.75</v>
      </c>
      <c r="R399" s="43"/>
      <c r="S399" s="43"/>
      <c r="T399" s="43"/>
      <c r="U399" s="43"/>
      <c r="V399" s="43"/>
      <c r="W399" s="43"/>
      <c r="X399" s="43"/>
      <c r="Y399" s="1695"/>
      <c r="Z399" s="1695"/>
      <c r="AA399" s="1695">
        <v>0.75</v>
      </c>
    </row>
    <row r="400" spans="1:27">
      <c r="A400" s="120">
        <v>169</v>
      </c>
      <c r="B400" s="87" t="s">
        <v>15777</v>
      </c>
      <c r="C400" s="17"/>
      <c r="D400" s="17"/>
      <c r="E400" s="1695">
        <v>0.32</v>
      </c>
      <c r="F400" s="1695"/>
      <c r="G400" s="1695"/>
      <c r="H400" s="1697"/>
      <c r="I400" s="43"/>
      <c r="J400" s="43"/>
      <c r="K400" s="43"/>
      <c r="L400" s="1695"/>
      <c r="M400" s="43"/>
      <c r="N400" s="43"/>
      <c r="O400" s="43"/>
      <c r="P400" s="1695">
        <v>0.32</v>
      </c>
      <c r="Q400" s="1695">
        <v>0.32</v>
      </c>
      <c r="R400" s="43"/>
      <c r="S400" s="43"/>
      <c r="T400" s="43"/>
      <c r="U400" s="43"/>
      <c r="V400" s="43"/>
      <c r="W400" s="43"/>
      <c r="X400" s="43"/>
      <c r="Y400" s="1695"/>
      <c r="Z400" s="1695"/>
      <c r="AA400" s="1695">
        <v>0.32</v>
      </c>
    </row>
    <row r="401" spans="1:27">
      <c r="A401" s="120">
        <v>170</v>
      </c>
      <c r="B401" s="87" t="s">
        <v>15778</v>
      </c>
      <c r="C401" s="17"/>
      <c r="D401" s="17"/>
      <c r="E401" s="1695">
        <v>0.23</v>
      </c>
      <c r="F401" s="1695"/>
      <c r="G401" s="1695"/>
      <c r="H401" s="1697"/>
      <c r="I401" s="43"/>
      <c r="J401" s="43"/>
      <c r="K401" s="43"/>
      <c r="L401" s="1695"/>
      <c r="M401" s="43"/>
      <c r="N401" s="43"/>
      <c r="O401" s="43"/>
      <c r="P401" s="1695">
        <v>0.23</v>
      </c>
      <c r="Q401" s="1695">
        <v>0.23</v>
      </c>
      <c r="R401" s="43"/>
      <c r="S401" s="43"/>
      <c r="T401" s="43"/>
      <c r="U401" s="43"/>
      <c r="V401" s="43"/>
      <c r="W401" s="43"/>
      <c r="X401" s="43"/>
      <c r="Y401" s="1695"/>
      <c r="Z401" s="1695"/>
      <c r="AA401" s="1695">
        <v>0.23</v>
      </c>
    </row>
    <row r="402" spans="1:27">
      <c r="A402" s="120">
        <v>171</v>
      </c>
      <c r="B402" s="87" t="s">
        <v>15779</v>
      </c>
      <c r="C402" s="17"/>
      <c r="D402" s="17"/>
      <c r="E402" s="1695">
        <v>0.7</v>
      </c>
      <c r="F402" s="1695">
        <v>0.7</v>
      </c>
      <c r="G402" s="1695">
        <v>0.7</v>
      </c>
      <c r="H402" s="1697"/>
      <c r="I402" s="43"/>
      <c r="J402" s="43"/>
      <c r="K402" s="43"/>
      <c r="L402" s="1695"/>
      <c r="M402" s="43"/>
      <c r="N402" s="43"/>
      <c r="O402" s="43"/>
      <c r="P402" s="1695"/>
      <c r="Q402" s="1695"/>
      <c r="R402" s="43"/>
      <c r="S402" s="43"/>
      <c r="T402" s="43"/>
      <c r="U402" s="43"/>
      <c r="V402" s="43"/>
      <c r="W402" s="43"/>
      <c r="X402" s="43"/>
      <c r="Y402" s="1695"/>
      <c r="Z402" s="1695">
        <v>0.7</v>
      </c>
      <c r="AA402" s="1695"/>
    </row>
    <row r="403" spans="1:27">
      <c r="A403" s="120">
        <v>172</v>
      </c>
      <c r="B403" s="87" t="s">
        <v>15780</v>
      </c>
      <c r="C403" s="17"/>
      <c r="D403" s="17"/>
      <c r="E403" s="1695">
        <v>0.61</v>
      </c>
      <c r="F403" s="1695"/>
      <c r="G403" s="1695"/>
      <c r="H403" s="1697"/>
      <c r="I403" s="43"/>
      <c r="J403" s="43"/>
      <c r="K403" s="43"/>
      <c r="L403" s="1695"/>
      <c r="M403" s="43"/>
      <c r="N403" s="43"/>
      <c r="O403" s="43"/>
      <c r="P403" s="1695">
        <v>0.61</v>
      </c>
      <c r="Q403" s="1695">
        <v>0.61</v>
      </c>
      <c r="R403" s="43"/>
      <c r="S403" s="43"/>
      <c r="T403" s="43"/>
      <c r="U403" s="43"/>
      <c r="V403" s="43"/>
      <c r="W403" s="43"/>
      <c r="X403" s="43"/>
      <c r="Y403" s="1695"/>
      <c r="Z403" s="1695"/>
      <c r="AA403" s="1695">
        <v>0.61</v>
      </c>
    </row>
    <row r="404" spans="1:27">
      <c r="A404" s="120">
        <v>173</v>
      </c>
      <c r="B404" s="87" t="s">
        <v>15781</v>
      </c>
      <c r="C404" s="17"/>
      <c r="D404" s="17"/>
      <c r="E404" s="1695">
        <v>1.2</v>
      </c>
      <c r="F404" s="1695">
        <v>0.7</v>
      </c>
      <c r="G404" s="1695">
        <v>0.7</v>
      </c>
      <c r="H404" s="1697"/>
      <c r="I404" s="43"/>
      <c r="J404" s="43"/>
      <c r="K404" s="43"/>
      <c r="L404" s="1695"/>
      <c r="M404" s="43"/>
      <c r="N404" s="43"/>
      <c r="O404" s="43"/>
      <c r="P404" s="1695">
        <v>0.5</v>
      </c>
      <c r="Q404" s="1695">
        <v>0.5</v>
      </c>
      <c r="R404" s="43"/>
      <c r="S404" s="43"/>
      <c r="T404" s="43"/>
      <c r="U404" s="43"/>
      <c r="V404" s="43"/>
      <c r="W404" s="43"/>
      <c r="X404" s="43"/>
      <c r="Y404" s="1695"/>
      <c r="Z404" s="1695">
        <v>1.2</v>
      </c>
      <c r="AA404" s="1695"/>
    </row>
    <row r="405" spans="1:27">
      <c r="A405" s="120">
        <v>174</v>
      </c>
      <c r="B405" s="87" t="s">
        <v>15782</v>
      </c>
      <c r="C405" s="17"/>
      <c r="D405" s="17"/>
      <c r="E405" s="1695">
        <v>0.62</v>
      </c>
      <c r="F405" s="1695"/>
      <c r="G405" s="1695"/>
      <c r="H405" s="1697"/>
      <c r="I405" s="43"/>
      <c r="J405" s="43"/>
      <c r="K405" s="43"/>
      <c r="L405" s="1695"/>
      <c r="M405" s="43"/>
      <c r="N405" s="43"/>
      <c r="O405" s="43"/>
      <c r="P405" s="1695">
        <v>0.62</v>
      </c>
      <c r="Q405" s="1695">
        <v>0.62</v>
      </c>
      <c r="R405" s="43"/>
      <c r="S405" s="43"/>
      <c r="T405" s="43"/>
      <c r="U405" s="43"/>
      <c r="V405" s="43"/>
      <c r="W405" s="43"/>
      <c r="X405" s="43"/>
      <c r="Y405" s="1695"/>
      <c r="Z405" s="1695"/>
      <c r="AA405" s="1695">
        <v>0.62</v>
      </c>
    </row>
    <row r="406" spans="1:27">
      <c r="A406" s="120">
        <v>175</v>
      </c>
      <c r="B406" s="87" t="s">
        <v>15783</v>
      </c>
      <c r="C406" s="17"/>
      <c r="D406" s="17"/>
      <c r="E406" s="1695">
        <v>1.75</v>
      </c>
      <c r="F406" s="1695">
        <v>1.31</v>
      </c>
      <c r="G406" s="1695">
        <v>0.8</v>
      </c>
      <c r="H406" s="1697"/>
      <c r="I406" s="43"/>
      <c r="J406" s="43"/>
      <c r="K406" s="43"/>
      <c r="L406" s="1695">
        <v>0.51</v>
      </c>
      <c r="M406" s="43"/>
      <c r="N406" s="43"/>
      <c r="O406" s="43"/>
      <c r="P406" s="1695">
        <v>0.44</v>
      </c>
      <c r="Q406" s="1695">
        <v>0.44</v>
      </c>
      <c r="R406" s="43"/>
      <c r="S406" s="43"/>
      <c r="T406" s="43"/>
      <c r="U406" s="43"/>
      <c r="V406" s="43"/>
      <c r="W406" s="43"/>
      <c r="X406" s="43"/>
      <c r="Y406" s="1695">
        <v>1.75</v>
      </c>
      <c r="Z406" s="1695"/>
      <c r="AA406" s="1695"/>
    </row>
    <row r="407" spans="1:27">
      <c r="A407" s="120">
        <v>176</v>
      </c>
      <c r="B407" s="87" t="s">
        <v>15784</v>
      </c>
      <c r="C407" s="17"/>
      <c r="D407" s="17"/>
      <c r="E407" s="1695">
        <v>0.65</v>
      </c>
      <c r="F407" s="1695"/>
      <c r="G407" s="1695"/>
      <c r="H407" s="1697"/>
      <c r="I407" s="43"/>
      <c r="J407" s="43"/>
      <c r="K407" s="43"/>
      <c r="L407" s="1695"/>
      <c r="M407" s="43"/>
      <c r="N407" s="43"/>
      <c r="O407" s="43"/>
      <c r="P407" s="1695">
        <v>0.65</v>
      </c>
      <c r="Q407" s="1695">
        <v>0.65</v>
      </c>
      <c r="R407" s="43"/>
      <c r="S407" s="43"/>
      <c r="T407" s="43"/>
      <c r="U407" s="43"/>
      <c r="V407" s="43"/>
      <c r="W407" s="43"/>
      <c r="X407" s="43"/>
      <c r="Y407" s="1695"/>
      <c r="Z407" s="1695"/>
      <c r="AA407" s="1695">
        <v>0.65</v>
      </c>
    </row>
    <row r="408" spans="1:27">
      <c r="A408" s="120">
        <v>177</v>
      </c>
      <c r="B408" s="87" t="s">
        <v>15785</v>
      </c>
      <c r="C408" s="17"/>
      <c r="D408" s="17"/>
      <c r="E408" s="1695">
        <v>0.36</v>
      </c>
      <c r="F408" s="1695">
        <v>0.27</v>
      </c>
      <c r="G408" s="1695"/>
      <c r="H408" s="1697"/>
      <c r="I408" s="43"/>
      <c r="J408" s="43"/>
      <c r="K408" s="43"/>
      <c r="L408" s="1695">
        <v>0.27</v>
      </c>
      <c r="M408" s="43"/>
      <c r="N408" s="43"/>
      <c r="O408" s="43"/>
      <c r="P408" s="1695">
        <v>0.09</v>
      </c>
      <c r="Q408" s="1695">
        <v>0.09</v>
      </c>
      <c r="R408" s="43"/>
      <c r="S408" s="43"/>
      <c r="T408" s="43"/>
      <c r="U408" s="43"/>
      <c r="V408" s="43"/>
      <c r="W408" s="43"/>
      <c r="X408" s="43"/>
      <c r="Y408" s="1695"/>
      <c r="Z408" s="1695"/>
      <c r="AA408" s="1695">
        <v>0.36</v>
      </c>
    </row>
    <row r="409" spans="1:27" ht="23.25" customHeight="1">
      <c r="A409" s="1792"/>
      <c r="B409" s="1702" t="s">
        <v>15787</v>
      </c>
      <c r="C409" s="2412"/>
      <c r="D409" s="2412"/>
      <c r="E409" s="1704">
        <f>SUM(E232:E408)</f>
        <v>129.87000000000006</v>
      </c>
      <c r="F409" s="1704">
        <f>SUM(F232:F408)</f>
        <v>43.471000000000018</v>
      </c>
      <c r="G409" s="1704">
        <f>SUM(G232:G408)</f>
        <v>22.754999999999999</v>
      </c>
      <c r="H409" s="1704">
        <f t="shared" ref="H409:K409" si="6">SUM(H232:H408)</f>
        <v>1.84</v>
      </c>
      <c r="I409" s="1704">
        <f t="shared" si="6"/>
        <v>0</v>
      </c>
      <c r="J409" s="1704">
        <f t="shared" si="6"/>
        <v>0</v>
      </c>
      <c r="K409" s="1704">
        <f t="shared" si="6"/>
        <v>0</v>
      </c>
      <c r="L409" s="1704">
        <f>SUM(L232:L408)</f>
        <v>18.875999999999998</v>
      </c>
      <c r="M409" s="1704">
        <f>SUM(M232:M408)</f>
        <v>0</v>
      </c>
      <c r="N409" s="1704">
        <f>SUM(N232:N408)</f>
        <v>0</v>
      </c>
      <c r="O409" s="1704">
        <f t="shared" ref="O409" si="7">SUM(O232:O408)</f>
        <v>0</v>
      </c>
      <c r="P409" s="1704">
        <f>SUM(P232:P408)</f>
        <v>86.398000000000025</v>
      </c>
      <c r="Q409" s="1704">
        <f>SUM(Q232:Q408)</f>
        <v>94.930000000000049</v>
      </c>
      <c r="R409" s="1704">
        <f>SUM(R232:R408)</f>
        <v>0</v>
      </c>
      <c r="S409" s="1704">
        <f t="shared" ref="S409" si="8">SUM(S232:S408)</f>
        <v>0.02</v>
      </c>
      <c r="T409" s="1704">
        <f t="shared" ref="T409" si="9">SUM(T232:T408)</f>
        <v>0</v>
      </c>
      <c r="U409" s="1704">
        <f>SUM(U232:U408)</f>
        <v>0</v>
      </c>
      <c r="V409" s="1704">
        <f>SUM(V232:V408)</f>
        <v>0</v>
      </c>
      <c r="W409" s="1704">
        <f>SUM(W232:W408)</f>
        <v>0</v>
      </c>
      <c r="X409" s="1704">
        <f t="shared" ref="X409" si="10">SUM(X232:X408)</f>
        <v>0</v>
      </c>
      <c r="Y409" s="1704">
        <f>SUM(Y232:Y408)</f>
        <v>10.98</v>
      </c>
      <c r="Z409" s="1704">
        <f>SUM(Z232:Z408)</f>
        <v>32.71</v>
      </c>
      <c r="AA409" s="1704">
        <f>SUM(AA232:AA408)</f>
        <v>86.180000000000021</v>
      </c>
    </row>
    <row r="410" spans="1:27" ht="27" customHeight="1">
      <c r="A410" s="2889"/>
      <c r="B410" s="2402" t="s">
        <v>22247</v>
      </c>
      <c r="C410" s="2413"/>
      <c r="D410" s="2415"/>
      <c r="E410" s="2403"/>
      <c r="F410" s="2403"/>
      <c r="G410" s="2403"/>
      <c r="H410" s="2403"/>
      <c r="I410" s="2403"/>
      <c r="J410" s="2403"/>
      <c r="K410" s="2403"/>
      <c r="L410" s="2403"/>
      <c r="M410" s="2403"/>
      <c r="N410" s="2403"/>
      <c r="O410" s="2403"/>
      <c r="P410" s="2403"/>
      <c r="Q410" s="2403"/>
      <c r="R410" s="2403"/>
      <c r="S410" s="2403"/>
      <c r="T410" s="2403"/>
      <c r="U410" s="2403"/>
      <c r="V410" s="2403"/>
      <c r="W410" s="2403"/>
      <c r="X410" s="2403"/>
      <c r="Y410" s="2403"/>
      <c r="Z410" s="2403"/>
      <c r="AA410" s="2404"/>
    </row>
    <row r="411" spans="1:27">
      <c r="A411" s="2405">
        <v>1</v>
      </c>
      <c r="B411" s="2406" t="s">
        <v>22248</v>
      </c>
      <c r="C411" s="2414" t="s">
        <v>22249</v>
      </c>
      <c r="D411" s="2414" t="s">
        <v>22250</v>
      </c>
      <c r="E411" s="2407">
        <v>0.04</v>
      </c>
      <c r="F411" s="2407">
        <v>0.04</v>
      </c>
      <c r="G411" s="2407">
        <v>0.04</v>
      </c>
      <c r="H411" s="2407"/>
      <c r="I411" s="858"/>
      <c r="J411" s="858"/>
      <c r="K411" s="858"/>
      <c r="L411" s="2407"/>
      <c r="M411" s="858"/>
      <c r="N411" s="858"/>
      <c r="O411" s="858"/>
      <c r="P411" s="2407"/>
      <c r="Q411" s="2408"/>
      <c r="R411" s="2406"/>
      <c r="S411" s="858"/>
      <c r="T411" s="858"/>
      <c r="U411" s="858"/>
      <c r="V411" s="2406"/>
      <c r="W411" s="2406"/>
      <c r="X411" s="2407">
        <v>0.04</v>
      </c>
      <c r="Y411" s="2406"/>
      <c r="Z411" s="2406"/>
      <c r="AA411" s="2408"/>
    </row>
    <row r="412" spans="1:27">
      <c r="A412" s="2405">
        <v>2</v>
      </c>
      <c r="B412" s="2406" t="s">
        <v>22248</v>
      </c>
      <c r="C412" s="2414" t="s">
        <v>22251</v>
      </c>
      <c r="D412" s="2414" t="s">
        <v>22252</v>
      </c>
      <c r="E412" s="2407">
        <v>1.23</v>
      </c>
      <c r="F412" s="2407">
        <v>1.23</v>
      </c>
      <c r="G412" s="2407">
        <v>1.23</v>
      </c>
      <c r="H412" s="2407"/>
      <c r="I412" s="858"/>
      <c r="J412" s="858"/>
      <c r="K412" s="858"/>
      <c r="L412" s="2407"/>
      <c r="M412" s="858"/>
      <c r="N412" s="858"/>
      <c r="O412" s="858"/>
      <c r="P412" s="2407"/>
      <c r="Q412" s="2408"/>
      <c r="R412" s="2406"/>
      <c r="S412" s="858"/>
      <c r="T412" s="858"/>
      <c r="U412" s="858"/>
      <c r="V412" s="2406"/>
      <c r="W412" s="2406"/>
      <c r="X412" s="2407">
        <v>1.23</v>
      </c>
      <c r="Y412" s="2406"/>
      <c r="Z412" s="2406"/>
      <c r="AA412" s="2408"/>
    </row>
    <row r="413" spans="1:27">
      <c r="A413" s="2405">
        <v>3</v>
      </c>
      <c r="B413" s="2406" t="s">
        <v>22253</v>
      </c>
      <c r="C413" s="2414" t="s">
        <v>22254</v>
      </c>
      <c r="D413" s="2414" t="s">
        <v>22255</v>
      </c>
      <c r="E413" s="2407">
        <v>0.67</v>
      </c>
      <c r="F413" s="2407">
        <v>0.67</v>
      </c>
      <c r="G413" s="2407">
        <v>0.67</v>
      </c>
      <c r="H413" s="2406"/>
      <c r="I413" s="858"/>
      <c r="J413" s="858"/>
      <c r="K413" s="858"/>
      <c r="L413" s="2406"/>
      <c r="M413" s="858"/>
      <c r="N413" s="858"/>
      <c r="O413" s="858"/>
      <c r="P413" s="2406"/>
      <c r="Q413" s="2407">
        <v>0.67</v>
      </c>
      <c r="R413" s="2406"/>
      <c r="S413" s="858"/>
      <c r="T413" s="858"/>
      <c r="U413" s="858"/>
      <c r="V413" s="2406"/>
      <c r="W413" s="2406"/>
      <c r="X413" s="2406"/>
      <c r="Y413" s="2407">
        <v>0.67</v>
      </c>
      <c r="Z413" s="2406"/>
      <c r="AA413" s="2408"/>
    </row>
    <row r="414" spans="1:27">
      <c r="A414" s="2405">
        <v>4</v>
      </c>
      <c r="B414" s="2406" t="s">
        <v>22256</v>
      </c>
      <c r="C414" s="2414" t="s">
        <v>22257</v>
      </c>
      <c r="D414" s="2414" t="s">
        <v>22258</v>
      </c>
      <c r="E414" s="2407">
        <v>0.71499999999999997</v>
      </c>
      <c r="F414" s="2407">
        <v>0.71499999999999997</v>
      </c>
      <c r="G414" s="2407">
        <v>0.71499999999999997</v>
      </c>
      <c r="H414" s="2406"/>
      <c r="I414" s="858"/>
      <c r="J414" s="858"/>
      <c r="K414" s="858"/>
      <c r="L414" s="2406"/>
      <c r="M414" s="858"/>
      <c r="N414" s="858"/>
      <c r="O414" s="858"/>
      <c r="P414" s="2406"/>
      <c r="Q414" s="2407">
        <v>0.71499999999999997</v>
      </c>
      <c r="R414" s="2406"/>
      <c r="S414" s="858"/>
      <c r="T414" s="858"/>
      <c r="U414" s="858"/>
      <c r="V414" s="2406"/>
      <c r="W414" s="2406"/>
      <c r="X414" s="2406"/>
      <c r="Y414" s="2407">
        <v>0.71499999999999997</v>
      </c>
      <c r="Z414" s="2406"/>
      <c r="AA414" s="2408"/>
    </row>
    <row r="415" spans="1:27">
      <c r="A415" s="2405">
        <v>5</v>
      </c>
      <c r="B415" s="2406" t="s">
        <v>15631</v>
      </c>
      <c r="C415" s="2414" t="s">
        <v>22259</v>
      </c>
      <c r="D415" s="2414" t="s">
        <v>22260</v>
      </c>
      <c r="E415" s="2407">
        <v>1.2</v>
      </c>
      <c r="F415" s="2407">
        <v>1.2</v>
      </c>
      <c r="G415" s="2407">
        <v>1.2</v>
      </c>
      <c r="H415" s="2406"/>
      <c r="I415" s="858"/>
      <c r="J415" s="858"/>
      <c r="K415" s="858"/>
      <c r="L415" s="2406"/>
      <c r="M415" s="858"/>
      <c r="N415" s="858"/>
      <c r="O415" s="858"/>
      <c r="P415" s="2406"/>
      <c r="Q415" s="2407">
        <v>1.2</v>
      </c>
      <c r="R415" s="2406"/>
      <c r="S415" s="858"/>
      <c r="T415" s="858"/>
      <c r="U415" s="858"/>
      <c r="V415" s="2406"/>
      <c r="W415" s="2406"/>
      <c r="X415" s="2406"/>
      <c r="Y415" s="2407">
        <v>1.2</v>
      </c>
      <c r="Z415" s="2406"/>
      <c r="AA415" s="2408"/>
    </row>
    <row r="416" spans="1:27">
      <c r="A416" s="2405">
        <v>6</v>
      </c>
      <c r="B416" s="2406" t="s">
        <v>15700</v>
      </c>
      <c r="C416" s="2414" t="s">
        <v>22261</v>
      </c>
      <c r="D416" s="2414"/>
      <c r="E416" s="2407">
        <v>0.87</v>
      </c>
      <c r="F416" s="2407"/>
      <c r="G416" s="2407"/>
      <c r="H416" s="2406"/>
      <c r="I416" s="858"/>
      <c r="J416" s="858"/>
      <c r="K416" s="858"/>
      <c r="L416" s="2406"/>
      <c r="M416" s="858"/>
      <c r="N416" s="858"/>
      <c r="O416" s="858"/>
      <c r="P416" s="2409">
        <v>0.87</v>
      </c>
      <c r="Q416" s="2407">
        <v>0.87</v>
      </c>
      <c r="R416" s="2406"/>
      <c r="S416" s="858"/>
      <c r="T416" s="858"/>
      <c r="U416" s="858"/>
      <c r="V416" s="2406"/>
      <c r="W416" s="2406"/>
      <c r="X416" s="2406"/>
      <c r="Y416" s="2406"/>
      <c r="Z416" s="2406">
        <v>0.87</v>
      </c>
      <c r="AA416" s="2407"/>
    </row>
    <row r="417" spans="1:27">
      <c r="A417" s="2405">
        <v>7</v>
      </c>
      <c r="B417" s="2406" t="s">
        <v>22262</v>
      </c>
      <c r="C417" s="2414" t="s">
        <v>22263</v>
      </c>
      <c r="D417" s="2414"/>
      <c r="E417" s="2407">
        <v>0.95</v>
      </c>
      <c r="F417" s="2407">
        <v>0.95</v>
      </c>
      <c r="G417" s="2407">
        <v>0.95</v>
      </c>
      <c r="H417" s="2406"/>
      <c r="I417" s="858"/>
      <c r="J417" s="858"/>
      <c r="K417" s="858"/>
      <c r="L417" s="2406"/>
      <c r="M417" s="858"/>
      <c r="N417" s="858"/>
      <c r="O417" s="858"/>
      <c r="P417" s="2406"/>
      <c r="Q417" s="2407">
        <v>0.95</v>
      </c>
      <c r="R417" s="2406"/>
      <c r="S417" s="858"/>
      <c r="T417" s="858"/>
      <c r="U417" s="858"/>
      <c r="V417" s="2406"/>
      <c r="W417" s="2406"/>
      <c r="X417" s="2406"/>
      <c r="Y417" s="2406">
        <v>0.95</v>
      </c>
      <c r="Z417" s="2406"/>
      <c r="AA417" s="2408"/>
    </row>
    <row r="418" spans="1:27">
      <c r="A418" s="2405">
        <v>8</v>
      </c>
      <c r="B418" s="2406" t="s">
        <v>22264</v>
      </c>
      <c r="C418" s="2414" t="s">
        <v>22265</v>
      </c>
      <c r="D418" s="2414"/>
      <c r="E418" s="2407">
        <v>1.2250000000000001</v>
      </c>
      <c r="F418" s="2406"/>
      <c r="G418" s="2406"/>
      <c r="H418" s="2406"/>
      <c r="I418" s="858"/>
      <c r="J418" s="858"/>
      <c r="K418" s="858"/>
      <c r="L418" s="2406"/>
      <c r="M418" s="858"/>
      <c r="N418" s="858"/>
      <c r="O418" s="858"/>
      <c r="P418" s="2409">
        <v>1.2250000000000001</v>
      </c>
      <c r="Q418" s="2407">
        <v>1.2250000000000001</v>
      </c>
      <c r="R418" s="2406"/>
      <c r="S418" s="858"/>
      <c r="T418" s="858"/>
      <c r="U418" s="858"/>
      <c r="V418" s="2406"/>
      <c r="W418" s="2406"/>
      <c r="X418" s="2406"/>
      <c r="Y418" s="2406"/>
      <c r="Z418" s="2407">
        <v>1.2250000000000001</v>
      </c>
      <c r="AA418" s="2407"/>
    </row>
    <row r="419" spans="1:27">
      <c r="A419" s="2405">
        <v>9</v>
      </c>
      <c r="B419" s="2406" t="s">
        <v>22266</v>
      </c>
      <c r="C419" s="2414" t="s">
        <v>22267</v>
      </c>
      <c r="D419" s="2414"/>
      <c r="E419" s="2407">
        <v>0.72</v>
      </c>
      <c r="F419" s="2406"/>
      <c r="G419" s="2406"/>
      <c r="H419" s="2406"/>
      <c r="I419" s="858"/>
      <c r="J419" s="858"/>
      <c r="K419" s="858"/>
      <c r="L419" s="2406"/>
      <c r="M419" s="858"/>
      <c r="N419" s="858"/>
      <c r="O419" s="858"/>
      <c r="P419" s="2409">
        <v>0.72</v>
      </c>
      <c r="Q419" s="2407">
        <v>0.72</v>
      </c>
      <c r="R419" s="2406"/>
      <c r="S419" s="858"/>
      <c r="T419" s="858"/>
      <c r="U419" s="858"/>
      <c r="V419" s="2406"/>
      <c r="W419" s="2406"/>
      <c r="X419" s="2406"/>
      <c r="Y419" s="2406"/>
      <c r="Z419" s="2407">
        <v>0.72</v>
      </c>
      <c r="AA419" s="2407"/>
    </row>
    <row r="420" spans="1:27">
      <c r="A420" s="2405">
        <v>10</v>
      </c>
      <c r="B420" s="2406" t="s">
        <v>15743</v>
      </c>
      <c r="C420" s="2414" t="s">
        <v>22268</v>
      </c>
      <c r="D420" s="2414" t="s">
        <v>22269</v>
      </c>
      <c r="E420" s="2407">
        <v>0.53800000000000003</v>
      </c>
      <c r="F420" s="2406"/>
      <c r="G420" s="2406"/>
      <c r="H420" s="2406"/>
      <c r="I420" s="858"/>
      <c r="J420" s="858"/>
      <c r="K420" s="858"/>
      <c r="L420" s="2406"/>
      <c r="M420" s="858"/>
      <c r="N420" s="858"/>
      <c r="O420" s="858"/>
      <c r="P420" s="2409">
        <v>0.53800000000000003</v>
      </c>
      <c r="Q420" s="2407">
        <v>0.53800000000000003</v>
      </c>
      <c r="R420" s="2406"/>
      <c r="S420" s="858"/>
      <c r="T420" s="858"/>
      <c r="U420" s="858"/>
      <c r="V420" s="2406"/>
      <c r="W420" s="2406"/>
      <c r="X420" s="2406"/>
      <c r="Y420" s="2406"/>
      <c r="Z420" s="2407">
        <v>0.53800000000000003</v>
      </c>
      <c r="AA420" s="2407"/>
    </row>
    <row r="421" spans="1:27">
      <c r="A421" s="2405">
        <v>11</v>
      </c>
      <c r="B421" s="2406" t="s">
        <v>22270</v>
      </c>
      <c r="C421" s="2414" t="s">
        <v>22271</v>
      </c>
      <c r="D421" s="2414" t="s">
        <v>22272</v>
      </c>
      <c r="E421" s="2407">
        <v>0.71099999999999997</v>
      </c>
      <c r="F421" s="2406"/>
      <c r="G421" s="2406"/>
      <c r="H421" s="2406"/>
      <c r="I421" s="858"/>
      <c r="J421" s="858"/>
      <c r="K421" s="858"/>
      <c r="L421" s="2406"/>
      <c r="M421" s="858"/>
      <c r="N421" s="858"/>
      <c r="O421" s="858"/>
      <c r="P421" s="2409">
        <v>0.71099999999999997</v>
      </c>
      <c r="Q421" s="2407">
        <v>0.71099999999999997</v>
      </c>
      <c r="R421" s="2406"/>
      <c r="S421" s="858"/>
      <c r="T421" s="858"/>
      <c r="U421" s="858"/>
      <c r="V421" s="2406"/>
      <c r="W421" s="2406"/>
      <c r="X421" s="2406"/>
      <c r="Y421" s="2406"/>
      <c r="Z421" s="2407">
        <v>0.71099999999999997</v>
      </c>
      <c r="AA421" s="2407"/>
    </row>
    <row r="422" spans="1:27">
      <c r="A422" s="2405">
        <v>12</v>
      </c>
      <c r="B422" s="2406" t="s">
        <v>22273</v>
      </c>
      <c r="C422" s="2414" t="s">
        <v>22274</v>
      </c>
      <c r="D422" s="2414" t="s">
        <v>22275</v>
      </c>
      <c r="E422" s="2407">
        <v>0.879</v>
      </c>
      <c r="F422" s="2406"/>
      <c r="G422" s="2406"/>
      <c r="H422" s="2406"/>
      <c r="I422" s="858"/>
      <c r="J422" s="858"/>
      <c r="K422" s="858"/>
      <c r="L422" s="2406"/>
      <c r="M422" s="858"/>
      <c r="N422" s="858"/>
      <c r="O422" s="858"/>
      <c r="P422" s="2409">
        <v>0.879</v>
      </c>
      <c r="Q422" s="2407">
        <v>0.879</v>
      </c>
      <c r="R422" s="2406"/>
      <c r="S422" s="858"/>
      <c r="T422" s="858"/>
      <c r="U422" s="858"/>
      <c r="V422" s="2406"/>
      <c r="W422" s="2406"/>
      <c r="X422" s="2406"/>
      <c r="Y422" s="2406"/>
      <c r="Z422" s="2407">
        <v>0.879</v>
      </c>
      <c r="AA422" s="2407"/>
    </row>
    <row r="423" spans="1:27">
      <c r="A423" s="2405">
        <v>13</v>
      </c>
      <c r="B423" s="2406" t="s">
        <v>22276</v>
      </c>
      <c r="C423" s="2414" t="s">
        <v>22277</v>
      </c>
      <c r="D423" s="2414"/>
      <c r="E423" s="2407">
        <v>1.25</v>
      </c>
      <c r="F423" s="2406"/>
      <c r="G423" s="2406"/>
      <c r="H423" s="2406"/>
      <c r="I423" s="858"/>
      <c r="J423" s="858"/>
      <c r="K423" s="858"/>
      <c r="L423" s="2406"/>
      <c r="M423" s="858"/>
      <c r="N423" s="858"/>
      <c r="O423" s="858"/>
      <c r="P423" s="2409">
        <v>1.25</v>
      </c>
      <c r="Q423" s="2407">
        <v>1.25</v>
      </c>
      <c r="R423" s="2406"/>
      <c r="S423" s="858"/>
      <c r="T423" s="858"/>
      <c r="U423" s="858"/>
      <c r="V423" s="2406"/>
      <c r="W423" s="2406"/>
      <c r="X423" s="2406"/>
      <c r="Y423" s="2406"/>
      <c r="Z423" s="2407">
        <v>1.25</v>
      </c>
      <c r="AA423" s="2407"/>
    </row>
    <row r="424" spans="1:27">
      <c r="A424" s="2405">
        <v>14</v>
      </c>
      <c r="B424" s="2406" t="s">
        <v>22278</v>
      </c>
      <c r="C424" s="2414" t="s">
        <v>22279</v>
      </c>
      <c r="D424" s="2414" t="s">
        <v>22280</v>
      </c>
      <c r="E424" s="2407">
        <v>0.372</v>
      </c>
      <c r="F424" s="2406"/>
      <c r="G424" s="2406"/>
      <c r="H424" s="2406"/>
      <c r="I424" s="858"/>
      <c r="J424" s="858"/>
      <c r="K424" s="858"/>
      <c r="L424" s="2406"/>
      <c r="M424" s="858"/>
      <c r="N424" s="858"/>
      <c r="O424" s="858"/>
      <c r="P424" s="2409">
        <v>0.372</v>
      </c>
      <c r="Q424" s="2407">
        <v>0.372</v>
      </c>
      <c r="R424" s="2406"/>
      <c r="S424" s="858"/>
      <c r="T424" s="858"/>
      <c r="U424" s="858"/>
      <c r="V424" s="2406"/>
      <c r="W424" s="2406"/>
      <c r="X424" s="2406"/>
      <c r="Y424" s="2406"/>
      <c r="Z424" s="2407">
        <v>0.372</v>
      </c>
      <c r="AA424" s="2407"/>
    </row>
    <row r="425" spans="1:27">
      <c r="A425" s="2405">
        <v>15</v>
      </c>
      <c r="B425" s="2406" t="s">
        <v>22281</v>
      </c>
      <c r="C425" s="2414" t="s">
        <v>22282</v>
      </c>
      <c r="D425" s="2414"/>
      <c r="E425" s="2407">
        <v>1.552</v>
      </c>
      <c r="F425" s="2406"/>
      <c r="G425" s="2406"/>
      <c r="H425" s="2406"/>
      <c r="I425" s="858"/>
      <c r="J425" s="858"/>
      <c r="K425" s="858"/>
      <c r="L425" s="2406"/>
      <c r="M425" s="858"/>
      <c r="N425" s="858"/>
      <c r="O425" s="858"/>
      <c r="P425" s="2409">
        <v>1.552</v>
      </c>
      <c r="Q425" s="2407">
        <v>1.552</v>
      </c>
      <c r="R425" s="2406"/>
      <c r="S425" s="858"/>
      <c r="T425" s="858"/>
      <c r="U425" s="858"/>
      <c r="V425" s="2406"/>
      <c r="W425" s="2406"/>
      <c r="X425" s="2406"/>
      <c r="Y425" s="2406"/>
      <c r="Z425" s="2407">
        <v>1.552</v>
      </c>
      <c r="AA425" s="2407"/>
    </row>
    <row r="426" spans="1:27">
      <c r="A426" s="2405">
        <v>16</v>
      </c>
      <c r="B426" s="2406" t="s">
        <v>22283</v>
      </c>
      <c r="C426" s="2414" t="s">
        <v>22284</v>
      </c>
      <c r="D426" s="2414"/>
      <c r="E426" s="2407">
        <v>0.73</v>
      </c>
      <c r="F426" s="2406"/>
      <c r="G426" s="2406"/>
      <c r="H426" s="2406"/>
      <c r="I426" s="858"/>
      <c r="J426" s="858"/>
      <c r="K426" s="858"/>
      <c r="L426" s="2406"/>
      <c r="M426" s="858"/>
      <c r="N426" s="858"/>
      <c r="O426" s="858"/>
      <c r="P426" s="2409">
        <v>0.73</v>
      </c>
      <c r="Q426" s="2407">
        <v>0.73</v>
      </c>
      <c r="R426" s="2406"/>
      <c r="S426" s="858"/>
      <c r="T426" s="858"/>
      <c r="U426" s="858"/>
      <c r="V426" s="2406"/>
      <c r="W426" s="2406"/>
      <c r="X426" s="2406"/>
      <c r="Y426" s="2406"/>
      <c r="Z426" s="2407">
        <v>0.73</v>
      </c>
      <c r="AA426" s="2407"/>
    </row>
    <row r="427" spans="1:27">
      <c r="A427" s="2405">
        <v>17</v>
      </c>
      <c r="B427" s="2406" t="s">
        <v>22285</v>
      </c>
      <c r="C427" s="2414" t="s">
        <v>22286</v>
      </c>
      <c r="D427" s="2414"/>
      <c r="E427" s="2408">
        <v>1.75</v>
      </c>
      <c r="F427" s="2410">
        <v>1.75</v>
      </c>
      <c r="G427" s="2411"/>
      <c r="H427" s="2411"/>
      <c r="I427" s="858"/>
      <c r="J427" s="858"/>
      <c r="K427" s="858"/>
      <c r="L427" s="2410">
        <v>1.75</v>
      </c>
      <c r="M427" s="858"/>
      <c r="N427" s="858"/>
      <c r="O427" s="858"/>
      <c r="P427" s="2411"/>
      <c r="Q427" s="2408">
        <v>1.75</v>
      </c>
      <c r="R427" s="2406"/>
      <c r="S427" s="858"/>
      <c r="T427" s="858"/>
      <c r="U427" s="858"/>
      <c r="V427" s="2406"/>
      <c r="W427" s="2406"/>
      <c r="X427" s="2406"/>
      <c r="Y427" s="2406">
        <v>1.75</v>
      </c>
      <c r="Z427" s="2406"/>
      <c r="AA427" s="2408"/>
    </row>
    <row r="428" spans="1:27">
      <c r="A428" s="2405">
        <v>18</v>
      </c>
      <c r="B428" s="2406" t="s">
        <v>22287</v>
      </c>
      <c r="C428" s="2414" t="s">
        <v>22288</v>
      </c>
      <c r="D428" s="2414"/>
      <c r="E428" s="2408">
        <v>0.6</v>
      </c>
      <c r="F428" s="2411"/>
      <c r="G428" s="2411"/>
      <c r="H428" s="2411"/>
      <c r="I428" s="858"/>
      <c r="J428" s="858"/>
      <c r="K428" s="858"/>
      <c r="L428" s="2411"/>
      <c r="M428" s="858"/>
      <c r="N428" s="858"/>
      <c r="O428" s="858"/>
      <c r="P428" s="2410">
        <v>0.6</v>
      </c>
      <c r="Q428" s="2408">
        <v>0.6</v>
      </c>
      <c r="R428" s="2406"/>
      <c r="S428" s="858"/>
      <c r="T428" s="858"/>
      <c r="U428" s="858"/>
      <c r="V428" s="2406"/>
      <c r="W428" s="2406"/>
      <c r="X428" s="2406"/>
      <c r="Y428" s="2406"/>
      <c r="Z428" s="2408">
        <v>0.6</v>
      </c>
      <c r="AA428" s="2407"/>
    </row>
    <row r="429" spans="1:27">
      <c r="A429" s="2405">
        <v>19</v>
      </c>
      <c r="B429" s="2406" t="s">
        <v>22289</v>
      </c>
      <c r="C429" s="2414" t="s">
        <v>22290</v>
      </c>
      <c r="D429" s="2414"/>
      <c r="E429" s="2408">
        <v>0.47</v>
      </c>
      <c r="F429" s="2411"/>
      <c r="G429" s="2411"/>
      <c r="H429" s="2411"/>
      <c r="I429" s="858"/>
      <c r="J429" s="858"/>
      <c r="K429" s="858"/>
      <c r="L429" s="2411"/>
      <c r="M429" s="858"/>
      <c r="N429" s="858"/>
      <c r="O429" s="858"/>
      <c r="P429" s="2408">
        <v>0.47</v>
      </c>
      <c r="Q429" s="2408">
        <v>0.47</v>
      </c>
      <c r="R429" s="2406"/>
      <c r="S429" s="858"/>
      <c r="T429" s="858"/>
      <c r="U429" s="858"/>
      <c r="V429" s="2406"/>
      <c r="W429" s="2406"/>
      <c r="X429" s="2406"/>
      <c r="Y429" s="2406"/>
      <c r="Z429" s="2408">
        <v>0.47</v>
      </c>
      <c r="AA429" s="2407"/>
    </row>
    <row r="430" spans="1:27">
      <c r="A430" s="2405">
        <v>20</v>
      </c>
      <c r="B430" s="2406" t="s">
        <v>22291</v>
      </c>
      <c r="C430" s="2414" t="s">
        <v>22292</v>
      </c>
      <c r="D430" s="2414" t="s">
        <v>22293</v>
      </c>
      <c r="E430" s="2408">
        <v>0.255</v>
      </c>
      <c r="F430" s="2411"/>
      <c r="G430" s="2411"/>
      <c r="H430" s="2411"/>
      <c r="I430" s="858"/>
      <c r="J430" s="858"/>
      <c r="K430" s="858"/>
      <c r="L430" s="2411"/>
      <c r="M430" s="858"/>
      <c r="N430" s="858"/>
      <c r="O430" s="858"/>
      <c r="P430" s="2408">
        <v>0.255</v>
      </c>
      <c r="Q430" s="2408">
        <v>0.255</v>
      </c>
      <c r="R430" s="2406"/>
      <c r="S430" s="858"/>
      <c r="T430" s="858"/>
      <c r="U430" s="858"/>
      <c r="V430" s="2406"/>
      <c r="W430" s="2406"/>
      <c r="X430" s="2406"/>
      <c r="Y430" s="2406"/>
      <c r="Z430" s="2408">
        <v>0.255</v>
      </c>
      <c r="AA430" s="2407"/>
    </row>
    <row r="431" spans="1:27">
      <c r="A431" s="2405">
        <v>21</v>
      </c>
      <c r="B431" s="2406" t="s">
        <v>22294</v>
      </c>
      <c r="C431" s="2414" t="s">
        <v>22295</v>
      </c>
      <c r="D431" s="2414"/>
      <c r="E431" s="2408">
        <v>0.43</v>
      </c>
      <c r="F431" s="2411"/>
      <c r="G431" s="2411"/>
      <c r="H431" s="2411"/>
      <c r="I431" s="858"/>
      <c r="J431" s="858"/>
      <c r="K431" s="858"/>
      <c r="L431" s="2411"/>
      <c r="M431" s="858"/>
      <c r="N431" s="858"/>
      <c r="O431" s="858"/>
      <c r="P431" s="2408">
        <v>0.43</v>
      </c>
      <c r="Q431" s="2408">
        <v>0.43</v>
      </c>
      <c r="R431" s="2406"/>
      <c r="S431" s="858"/>
      <c r="T431" s="858"/>
      <c r="U431" s="858"/>
      <c r="V431" s="2406"/>
      <c r="W431" s="2406"/>
      <c r="X431" s="2406"/>
      <c r="Y431" s="2406"/>
      <c r="Z431" s="2408">
        <v>0.43</v>
      </c>
      <c r="AA431" s="2407"/>
    </row>
    <row r="432" spans="1:27">
      <c r="A432" s="2405">
        <v>22</v>
      </c>
      <c r="B432" s="2406" t="s">
        <v>22296</v>
      </c>
      <c r="C432" s="2414" t="s">
        <v>22297</v>
      </c>
      <c r="D432" s="2414"/>
      <c r="E432" s="2408">
        <v>0.74</v>
      </c>
      <c r="F432" s="2411"/>
      <c r="G432" s="2411"/>
      <c r="H432" s="2411"/>
      <c r="I432" s="858"/>
      <c r="J432" s="858"/>
      <c r="K432" s="858"/>
      <c r="L432" s="2411"/>
      <c r="M432" s="858"/>
      <c r="N432" s="858"/>
      <c r="O432" s="858"/>
      <c r="P432" s="2408">
        <v>0.74</v>
      </c>
      <c r="Q432" s="2408">
        <v>0.74</v>
      </c>
      <c r="R432" s="2406"/>
      <c r="S432" s="858"/>
      <c r="T432" s="858"/>
      <c r="U432" s="858"/>
      <c r="V432" s="2406"/>
      <c r="W432" s="2406"/>
      <c r="X432" s="2406"/>
      <c r="Y432" s="2406"/>
      <c r="Z432" s="2408">
        <v>0.74</v>
      </c>
      <c r="AA432" s="2407"/>
    </row>
    <row r="433" spans="1:27">
      <c r="A433" s="2405">
        <v>23</v>
      </c>
      <c r="B433" s="2406" t="s">
        <v>22298</v>
      </c>
      <c r="C433" s="2414" t="s">
        <v>22299</v>
      </c>
      <c r="D433" s="2414"/>
      <c r="E433" s="2408">
        <v>2.4300000000000002</v>
      </c>
      <c r="F433" s="2411"/>
      <c r="G433" s="2411"/>
      <c r="H433" s="2411"/>
      <c r="I433" s="858"/>
      <c r="J433" s="858"/>
      <c r="K433" s="858"/>
      <c r="L433" s="2411"/>
      <c r="M433" s="858"/>
      <c r="N433" s="858"/>
      <c r="O433" s="858"/>
      <c r="P433" s="2408">
        <v>2.4300000000000002</v>
      </c>
      <c r="Q433" s="2408">
        <v>2.4300000000000002</v>
      </c>
      <c r="R433" s="2406"/>
      <c r="S433" s="858"/>
      <c r="T433" s="858"/>
      <c r="U433" s="858"/>
      <c r="V433" s="2406"/>
      <c r="W433" s="2406"/>
      <c r="X433" s="2406"/>
      <c r="Y433" s="2406"/>
      <c r="Z433" s="2408">
        <v>2.4300000000000002</v>
      </c>
      <c r="AA433" s="2407"/>
    </row>
    <row r="434" spans="1:27">
      <c r="A434" s="2405">
        <v>24</v>
      </c>
      <c r="B434" s="2406" t="s">
        <v>22300</v>
      </c>
      <c r="C434" s="2414" t="s">
        <v>22301</v>
      </c>
      <c r="D434" s="2407"/>
      <c r="E434" s="2408">
        <v>0.125</v>
      </c>
      <c r="F434" s="2411"/>
      <c r="G434" s="2411"/>
      <c r="H434" s="2411"/>
      <c r="I434" s="858"/>
      <c r="J434" s="858"/>
      <c r="K434" s="858"/>
      <c r="L434" s="2411"/>
      <c r="M434" s="858"/>
      <c r="N434" s="858"/>
      <c r="O434" s="858"/>
      <c r="P434" s="2408">
        <v>0.125</v>
      </c>
      <c r="Q434" s="2408">
        <v>0.125</v>
      </c>
      <c r="R434" s="2406"/>
      <c r="S434" s="858"/>
      <c r="T434" s="858"/>
      <c r="U434" s="858"/>
      <c r="V434" s="2406"/>
      <c r="W434" s="2406"/>
      <c r="X434" s="2406"/>
      <c r="Y434" s="2406"/>
      <c r="Z434" s="2408">
        <v>0.125</v>
      </c>
      <c r="AA434" s="2407"/>
    </row>
    <row r="435" spans="1:27">
      <c r="A435" s="2405">
        <v>25</v>
      </c>
      <c r="B435" s="2406" t="s">
        <v>22302</v>
      </c>
      <c r="C435" s="2414" t="s">
        <v>22303</v>
      </c>
      <c r="D435" s="2407"/>
      <c r="E435" s="2408">
        <v>0.17699999999999999</v>
      </c>
      <c r="F435" s="2411"/>
      <c r="G435" s="2411"/>
      <c r="H435" s="2411"/>
      <c r="I435" s="858"/>
      <c r="J435" s="858"/>
      <c r="K435" s="858"/>
      <c r="L435" s="2411"/>
      <c r="M435" s="858"/>
      <c r="N435" s="858"/>
      <c r="O435" s="858"/>
      <c r="P435" s="2408">
        <v>0.17699999999999999</v>
      </c>
      <c r="Q435" s="2408">
        <v>0.17699999999999999</v>
      </c>
      <c r="R435" s="2406"/>
      <c r="S435" s="858"/>
      <c r="T435" s="858"/>
      <c r="U435" s="858"/>
      <c r="V435" s="2406"/>
      <c r="W435" s="2406"/>
      <c r="X435" s="2406"/>
      <c r="Y435" s="2406"/>
      <c r="Z435" s="2408">
        <v>0.17699999999999999</v>
      </c>
      <c r="AA435" s="2407"/>
    </row>
    <row r="436" spans="1:27">
      <c r="A436" s="2405">
        <v>26</v>
      </c>
      <c r="B436" s="2406" t="s">
        <v>22304</v>
      </c>
      <c r="C436" s="2414" t="s">
        <v>22305</v>
      </c>
      <c r="D436" s="2414" t="s">
        <v>22306</v>
      </c>
      <c r="E436" s="2408">
        <v>0.32</v>
      </c>
      <c r="F436" s="2411"/>
      <c r="G436" s="2411"/>
      <c r="H436" s="2411"/>
      <c r="I436" s="858"/>
      <c r="J436" s="858"/>
      <c r="K436" s="858"/>
      <c r="L436" s="2411"/>
      <c r="M436" s="858"/>
      <c r="N436" s="858"/>
      <c r="O436" s="858"/>
      <c r="P436" s="2408">
        <v>0.32</v>
      </c>
      <c r="Q436" s="2408">
        <v>0.32</v>
      </c>
      <c r="R436" s="2406"/>
      <c r="S436" s="858"/>
      <c r="T436" s="858"/>
      <c r="U436" s="858"/>
      <c r="V436" s="2406"/>
      <c r="W436" s="2406"/>
      <c r="X436" s="2406"/>
      <c r="Y436" s="2406"/>
      <c r="Z436" s="2408">
        <v>0.32</v>
      </c>
      <c r="AA436" s="2406"/>
    </row>
    <row r="437" spans="1:27">
      <c r="A437" s="2405">
        <v>27</v>
      </c>
      <c r="B437" s="2406" t="s">
        <v>22304</v>
      </c>
      <c r="C437" s="2414" t="s">
        <v>22307</v>
      </c>
      <c r="D437" s="2414" t="s">
        <v>22306</v>
      </c>
      <c r="E437" s="2408">
        <v>0.14499999999999999</v>
      </c>
      <c r="F437" s="2411"/>
      <c r="G437" s="2411"/>
      <c r="H437" s="2411"/>
      <c r="I437" s="858"/>
      <c r="J437" s="858"/>
      <c r="K437" s="858"/>
      <c r="L437" s="2411"/>
      <c r="M437" s="858"/>
      <c r="N437" s="858"/>
      <c r="O437" s="858"/>
      <c r="P437" s="2408">
        <v>0.14499999999999999</v>
      </c>
      <c r="Q437" s="2408">
        <v>0.14499999999999999</v>
      </c>
      <c r="R437" s="2406"/>
      <c r="S437" s="858"/>
      <c r="T437" s="858"/>
      <c r="U437" s="858"/>
      <c r="V437" s="2406"/>
      <c r="W437" s="2406"/>
      <c r="X437" s="2406"/>
      <c r="Y437" s="2406"/>
      <c r="Z437" s="2408">
        <v>0.14499999999999999</v>
      </c>
      <c r="AA437" s="2406"/>
    </row>
    <row r="438" spans="1:27">
      <c r="A438" s="2405">
        <v>28</v>
      </c>
      <c r="B438" s="2406" t="s">
        <v>22304</v>
      </c>
      <c r="C438" s="2414" t="s">
        <v>22308</v>
      </c>
      <c r="D438" s="2414" t="s">
        <v>22309</v>
      </c>
      <c r="E438" s="2408">
        <v>0.112</v>
      </c>
      <c r="F438" s="2411"/>
      <c r="G438" s="2411"/>
      <c r="H438" s="2411"/>
      <c r="I438" s="858"/>
      <c r="J438" s="858"/>
      <c r="K438" s="858"/>
      <c r="L438" s="2411"/>
      <c r="M438" s="858"/>
      <c r="N438" s="858"/>
      <c r="O438" s="858"/>
      <c r="P438" s="2408">
        <v>0.112</v>
      </c>
      <c r="Q438" s="2408">
        <v>0.112</v>
      </c>
      <c r="R438" s="2406"/>
      <c r="S438" s="858"/>
      <c r="T438" s="858"/>
      <c r="U438" s="858"/>
      <c r="V438" s="2406"/>
      <c r="W438" s="2406"/>
      <c r="X438" s="2406"/>
      <c r="Y438" s="2406"/>
      <c r="Z438" s="2408">
        <v>0.112</v>
      </c>
      <c r="AA438" s="2406"/>
    </row>
    <row r="439" spans="1:27">
      <c r="A439" s="2405">
        <v>29</v>
      </c>
      <c r="B439" s="2406" t="s">
        <v>22304</v>
      </c>
      <c r="C439" s="2414" t="s">
        <v>22310</v>
      </c>
      <c r="D439" s="2414" t="s">
        <v>22311</v>
      </c>
      <c r="E439" s="2408">
        <v>0.10199999999999999</v>
      </c>
      <c r="F439" s="2411"/>
      <c r="G439" s="2411"/>
      <c r="H439" s="2411"/>
      <c r="I439" s="858"/>
      <c r="J439" s="858"/>
      <c r="K439" s="858"/>
      <c r="L439" s="2411"/>
      <c r="M439" s="858"/>
      <c r="N439" s="858"/>
      <c r="O439" s="858"/>
      <c r="P439" s="2408">
        <v>0.10199999999999999</v>
      </c>
      <c r="Q439" s="2408">
        <v>0.10199999999999999</v>
      </c>
      <c r="R439" s="2406"/>
      <c r="S439" s="858"/>
      <c r="T439" s="858"/>
      <c r="U439" s="858"/>
      <c r="V439" s="2406"/>
      <c r="W439" s="2406"/>
      <c r="X439" s="2406"/>
      <c r="Y439" s="2406"/>
      <c r="Z439" s="2408">
        <v>0.10199999999999999</v>
      </c>
      <c r="AA439" s="2406"/>
    </row>
    <row r="440" spans="1:27">
      <c r="A440" s="2405">
        <v>30</v>
      </c>
      <c r="B440" s="2406" t="s">
        <v>22312</v>
      </c>
      <c r="C440" s="2414" t="s">
        <v>22313</v>
      </c>
      <c r="D440" s="2414" t="s">
        <v>22314</v>
      </c>
      <c r="E440" s="2408">
        <v>3.53</v>
      </c>
      <c r="F440" s="2410">
        <v>3.53</v>
      </c>
      <c r="G440" s="2410">
        <v>3.53</v>
      </c>
      <c r="H440" s="2411"/>
      <c r="I440" s="858"/>
      <c r="J440" s="858"/>
      <c r="K440" s="858"/>
      <c r="L440" s="2411"/>
      <c r="M440" s="858"/>
      <c r="N440" s="858"/>
      <c r="O440" s="858"/>
      <c r="P440" s="2411"/>
      <c r="Q440" s="2408">
        <v>3.53</v>
      </c>
      <c r="R440" s="2406"/>
      <c r="S440" s="858"/>
      <c r="T440" s="858"/>
      <c r="U440" s="858"/>
      <c r="V440" s="2406"/>
      <c r="W440" s="2406"/>
      <c r="X440" s="2406"/>
      <c r="Y440" s="2406">
        <v>3.53</v>
      </c>
      <c r="Z440" s="2406"/>
      <c r="AA440" s="2406"/>
    </row>
    <row r="441" spans="1:27">
      <c r="A441" s="2405">
        <v>31</v>
      </c>
      <c r="B441" s="2406" t="s">
        <v>22315</v>
      </c>
      <c r="C441" s="2414" t="s">
        <v>22316</v>
      </c>
      <c r="D441" s="2407"/>
      <c r="E441" s="2408">
        <v>0.53</v>
      </c>
      <c r="F441" s="2410">
        <v>0.53</v>
      </c>
      <c r="G441" s="2410">
        <v>0.53</v>
      </c>
      <c r="H441" s="2411"/>
      <c r="I441" s="858"/>
      <c r="J441" s="858"/>
      <c r="K441" s="858"/>
      <c r="L441" s="2411"/>
      <c r="M441" s="858"/>
      <c r="N441" s="858"/>
      <c r="O441" s="858"/>
      <c r="P441" s="2411"/>
      <c r="Q441" s="2408">
        <v>0.53</v>
      </c>
      <c r="R441" s="2406"/>
      <c r="S441" s="858"/>
      <c r="T441" s="858"/>
      <c r="U441" s="858"/>
      <c r="V441" s="2406"/>
      <c r="W441" s="2406"/>
      <c r="X441" s="2406"/>
      <c r="Y441" s="2853"/>
      <c r="Z441" s="2853">
        <v>0.53</v>
      </c>
      <c r="AA441" s="2853"/>
    </row>
    <row r="442" spans="1:27">
      <c r="A442" s="2405">
        <v>32</v>
      </c>
      <c r="B442" s="2406" t="s">
        <v>22315</v>
      </c>
      <c r="C442" s="2414" t="s">
        <v>22317</v>
      </c>
      <c r="D442" s="2407"/>
      <c r="E442" s="2408">
        <v>0.56599999999999995</v>
      </c>
      <c r="F442" s="2410">
        <v>0.56599999999999995</v>
      </c>
      <c r="G442" s="2410">
        <v>0.56599999999999995</v>
      </c>
      <c r="H442" s="2411"/>
      <c r="I442" s="858"/>
      <c r="J442" s="858"/>
      <c r="K442" s="858"/>
      <c r="L442" s="2411"/>
      <c r="M442" s="858"/>
      <c r="N442" s="858"/>
      <c r="O442" s="858"/>
      <c r="P442" s="2411"/>
      <c r="Q442" s="2408">
        <v>0.56599999999999995</v>
      </c>
      <c r="R442" s="2406"/>
      <c r="S442" s="858"/>
      <c r="T442" s="858"/>
      <c r="U442" s="858"/>
      <c r="V442" s="2406"/>
      <c r="W442" s="2406"/>
      <c r="X442" s="2406"/>
      <c r="Y442" s="2408">
        <v>0.56599999999999995</v>
      </c>
      <c r="Z442" s="2406"/>
      <c r="AA442" s="2406"/>
    </row>
    <row r="443" spans="1:27">
      <c r="A443" s="2405">
        <v>33</v>
      </c>
      <c r="B443" s="2406" t="s">
        <v>22315</v>
      </c>
      <c r="C443" s="2414" t="s">
        <v>22303</v>
      </c>
      <c r="D443" s="2407"/>
      <c r="E443" s="2408">
        <v>0.70399999999999996</v>
      </c>
      <c r="F443" s="2410">
        <v>0.70399999999999996</v>
      </c>
      <c r="G443" s="2410">
        <v>0.70399999999999996</v>
      </c>
      <c r="H443" s="2411"/>
      <c r="I443" s="858"/>
      <c r="J443" s="858"/>
      <c r="K443" s="858"/>
      <c r="L443" s="2411"/>
      <c r="M443" s="858"/>
      <c r="N443" s="858"/>
      <c r="O443" s="858"/>
      <c r="P443" s="2411"/>
      <c r="Q443" s="2408">
        <v>0.70399999999999996</v>
      </c>
      <c r="R443" s="2406"/>
      <c r="S443" s="858"/>
      <c r="T443" s="858"/>
      <c r="U443" s="858"/>
      <c r="V443" s="2406"/>
      <c r="W443" s="2406"/>
      <c r="X443" s="2406"/>
      <c r="Y443" s="2408">
        <v>0.70399999999999996</v>
      </c>
      <c r="Z443" s="2406"/>
      <c r="AA443" s="2406"/>
    </row>
    <row r="444" spans="1:27">
      <c r="A444" s="2405">
        <v>34</v>
      </c>
      <c r="B444" s="2406" t="s">
        <v>22318</v>
      </c>
      <c r="C444" s="2414" t="s">
        <v>22319</v>
      </c>
      <c r="D444" s="2414" t="s">
        <v>22320</v>
      </c>
      <c r="E444" s="2408">
        <v>0.25</v>
      </c>
      <c r="F444" s="2410">
        <v>0.25</v>
      </c>
      <c r="G444" s="2410">
        <v>0.25</v>
      </c>
      <c r="H444" s="2411"/>
      <c r="I444" s="858"/>
      <c r="J444" s="858"/>
      <c r="K444" s="858"/>
      <c r="L444" s="2411"/>
      <c r="M444" s="858"/>
      <c r="N444" s="858"/>
      <c r="O444" s="858"/>
      <c r="P444" s="2411"/>
      <c r="Q444" s="2408">
        <v>0.25</v>
      </c>
      <c r="R444" s="2406"/>
      <c r="S444" s="858"/>
      <c r="T444" s="858"/>
      <c r="U444" s="858"/>
      <c r="V444" s="2406"/>
      <c r="W444" s="2406"/>
      <c r="X444" s="2406"/>
      <c r="Y444" s="2408">
        <v>0.25</v>
      </c>
      <c r="Z444" s="2406"/>
      <c r="AA444" s="2406"/>
    </row>
    <row r="445" spans="1:27">
      <c r="A445" s="2405">
        <v>35</v>
      </c>
      <c r="B445" s="2406" t="s">
        <v>22318</v>
      </c>
      <c r="C445" s="2414" t="s">
        <v>22321</v>
      </c>
      <c r="D445" s="2414"/>
      <c r="E445" s="2408">
        <v>0.37</v>
      </c>
      <c r="F445" s="2410">
        <v>0.37</v>
      </c>
      <c r="G445" s="2410">
        <v>0.37</v>
      </c>
      <c r="H445" s="2411"/>
      <c r="I445" s="858"/>
      <c r="J445" s="858"/>
      <c r="K445" s="858"/>
      <c r="L445" s="2411"/>
      <c r="M445" s="858"/>
      <c r="N445" s="858"/>
      <c r="O445" s="858"/>
      <c r="P445" s="2411"/>
      <c r="Q445" s="2408">
        <v>0.37</v>
      </c>
      <c r="R445" s="2406"/>
      <c r="S445" s="858"/>
      <c r="T445" s="858"/>
      <c r="U445" s="858"/>
      <c r="V445" s="2406"/>
      <c r="W445" s="2406"/>
      <c r="X445" s="2406"/>
      <c r="Y445" s="2408">
        <v>0.37</v>
      </c>
      <c r="Z445" s="2406"/>
      <c r="AA445" s="2406"/>
    </row>
    <row r="446" spans="1:27">
      <c r="A446" s="2405">
        <v>36</v>
      </c>
      <c r="B446" s="2406" t="s">
        <v>22322</v>
      </c>
      <c r="C446" s="2414" t="s">
        <v>22323</v>
      </c>
      <c r="D446" s="2414"/>
      <c r="E446" s="2408">
        <v>0.56999999999999995</v>
      </c>
      <c r="F446" s="2410">
        <v>0.56999999999999995</v>
      </c>
      <c r="G446" s="2411"/>
      <c r="H446" s="2411"/>
      <c r="I446" s="858"/>
      <c r="J446" s="858"/>
      <c r="K446" s="858"/>
      <c r="L446" s="2408">
        <v>0.56999999999999995</v>
      </c>
      <c r="M446" s="858"/>
      <c r="N446" s="858"/>
      <c r="O446" s="858"/>
      <c r="P446" s="2411"/>
      <c r="Q446" s="2408">
        <v>0.56999999999999995</v>
      </c>
      <c r="R446" s="2406"/>
      <c r="S446" s="858"/>
      <c r="T446" s="858"/>
      <c r="U446" s="858"/>
      <c r="V446" s="2406"/>
      <c r="W446" s="2406"/>
      <c r="X446" s="2406"/>
      <c r="Y446" s="2408">
        <v>0.56999999999999995</v>
      </c>
      <c r="Z446" s="2406"/>
      <c r="AA446" s="2406"/>
    </row>
    <row r="447" spans="1:27">
      <c r="A447" s="2405">
        <v>37</v>
      </c>
      <c r="B447" s="2406" t="s">
        <v>22324</v>
      </c>
      <c r="C447" s="2414" t="s">
        <v>22325</v>
      </c>
      <c r="D447" s="2414"/>
      <c r="E447" s="2408">
        <v>0.5</v>
      </c>
      <c r="F447" s="2411"/>
      <c r="G447" s="2411"/>
      <c r="H447" s="2411"/>
      <c r="I447" s="858"/>
      <c r="J447" s="858"/>
      <c r="K447" s="858"/>
      <c r="L447" s="2408"/>
      <c r="M447" s="858"/>
      <c r="N447" s="858"/>
      <c r="O447" s="858"/>
      <c r="P447" s="2408">
        <v>0.5</v>
      </c>
      <c r="Q447" s="2408">
        <v>0.5</v>
      </c>
      <c r="R447" s="2406"/>
      <c r="S447" s="858"/>
      <c r="T447" s="858"/>
      <c r="U447" s="858"/>
      <c r="V447" s="2406"/>
      <c r="W447" s="2406"/>
      <c r="X447" s="2406"/>
      <c r="Y447" s="2408">
        <v>0.5</v>
      </c>
      <c r="Z447" s="2406"/>
      <c r="AA447" s="2406"/>
    </row>
    <row r="448" spans="1:27">
      <c r="A448" s="2405">
        <v>38</v>
      </c>
      <c r="B448" s="2406" t="s">
        <v>22326</v>
      </c>
      <c r="C448" s="2414" t="s">
        <v>22323</v>
      </c>
      <c r="D448" s="2414"/>
      <c r="E448" s="2408">
        <v>0.45500000000000002</v>
      </c>
      <c r="F448" s="2408">
        <v>0.38</v>
      </c>
      <c r="G448" s="2408"/>
      <c r="H448" s="2408"/>
      <c r="I448" s="858"/>
      <c r="J448" s="858"/>
      <c r="K448" s="858"/>
      <c r="L448" s="2408">
        <v>0.38</v>
      </c>
      <c r="M448" s="858"/>
      <c r="N448" s="858"/>
      <c r="O448" s="858"/>
      <c r="P448" s="2408">
        <v>7.4999999999999997E-2</v>
      </c>
      <c r="Q448" s="2408">
        <v>7.4999999999999997E-2</v>
      </c>
      <c r="R448" s="2406"/>
      <c r="S448" s="858"/>
      <c r="T448" s="858"/>
      <c r="U448" s="858"/>
      <c r="V448" s="2406"/>
      <c r="W448" s="2406"/>
      <c r="X448" s="2406"/>
      <c r="Y448" s="2406"/>
      <c r="Z448" s="2408">
        <v>0.45500000000000002</v>
      </c>
      <c r="AA448" s="2406"/>
    </row>
    <row r="449" spans="1:27">
      <c r="A449" s="2405">
        <v>39</v>
      </c>
      <c r="B449" s="2406" t="s">
        <v>22327</v>
      </c>
      <c r="C449" s="2414" t="s">
        <v>22328</v>
      </c>
      <c r="D449" s="2414"/>
      <c r="E449" s="2408">
        <v>0.42</v>
      </c>
      <c r="F449" s="2411"/>
      <c r="G449" s="2411"/>
      <c r="H449" s="2411"/>
      <c r="I449" s="858"/>
      <c r="J449" s="858"/>
      <c r="K449" s="858"/>
      <c r="L449" s="2411"/>
      <c r="M449" s="858"/>
      <c r="N449" s="858"/>
      <c r="O449" s="858"/>
      <c r="P449" s="2408">
        <v>0.42</v>
      </c>
      <c r="Q449" s="2408">
        <v>0.42</v>
      </c>
      <c r="R449" s="2406"/>
      <c r="S449" s="858"/>
      <c r="T449" s="858"/>
      <c r="U449" s="858"/>
      <c r="V449" s="2406"/>
      <c r="W449" s="2406"/>
      <c r="X449" s="2406"/>
      <c r="Y449" s="2406"/>
      <c r="Z449" s="2408">
        <v>0.42</v>
      </c>
      <c r="AA449" s="2406"/>
    </row>
    <row r="450" spans="1:27">
      <c r="A450" s="2405">
        <v>40</v>
      </c>
      <c r="B450" s="2406" t="s">
        <v>22329</v>
      </c>
      <c r="C450" s="2414" t="s">
        <v>22330</v>
      </c>
      <c r="D450" s="2414"/>
      <c r="E450" s="2408">
        <v>0.91</v>
      </c>
      <c r="F450" s="2411"/>
      <c r="G450" s="2411"/>
      <c r="H450" s="2411"/>
      <c r="I450" s="858"/>
      <c r="J450" s="858"/>
      <c r="K450" s="858"/>
      <c r="L450" s="2411"/>
      <c r="M450" s="858"/>
      <c r="N450" s="858"/>
      <c r="O450" s="858"/>
      <c r="P450" s="2408">
        <v>0.91</v>
      </c>
      <c r="Q450" s="2408">
        <v>0.91</v>
      </c>
      <c r="R450" s="2406"/>
      <c r="S450" s="858"/>
      <c r="T450" s="858"/>
      <c r="U450" s="858"/>
      <c r="V450" s="2406"/>
      <c r="W450" s="2406"/>
      <c r="X450" s="2406"/>
      <c r="Y450" s="2406"/>
      <c r="Z450" s="2408">
        <v>0.91</v>
      </c>
      <c r="AA450" s="2406"/>
    </row>
    <row r="451" spans="1:27">
      <c r="A451" s="2405">
        <v>41</v>
      </c>
      <c r="B451" s="2406" t="s">
        <v>22331</v>
      </c>
      <c r="C451" s="2414" t="s">
        <v>22332</v>
      </c>
      <c r="D451" s="2414" t="s">
        <v>22333</v>
      </c>
      <c r="E451" s="2408">
        <v>0.69499999999999995</v>
      </c>
      <c r="F451" s="2410">
        <v>0.69499999999999995</v>
      </c>
      <c r="G451" s="2410">
        <v>0.69499999999999995</v>
      </c>
      <c r="H451" s="2411"/>
      <c r="I451" s="858"/>
      <c r="J451" s="858"/>
      <c r="K451" s="858"/>
      <c r="L451" s="2411"/>
      <c r="M451" s="858"/>
      <c r="N451" s="858"/>
      <c r="O451" s="858"/>
      <c r="P451" s="2408"/>
      <c r="Q451" s="2408"/>
      <c r="R451" s="2406"/>
      <c r="S451" s="858"/>
      <c r="T451" s="858"/>
      <c r="U451" s="858"/>
      <c r="V451" s="2406"/>
      <c r="W451" s="2406"/>
      <c r="X451" s="2406"/>
      <c r="Y451" s="2406"/>
      <c r="Z451" s="2408">
        <v>0.69499999999999995</v>
      </c>
      <c r="AA451" s="2406"/>
    </row>
    <row r="452" spans="1:27">
      <c r="A452" s="2405">
        <v>42</v>
      </c>
      <c r="B452" s="2406" t="s">
        <v>22334</v>
      </c>
      <c r="C452" s="2414" t="s">
        <v>22335</v>
      </c>
      <c r="D452" s="2414"/>
      <c r="E452" s="2408">
        <v>0.2</v>
      </c>
      <c r="F452" s="2411"/>
      <c r="G452" s="2411"/>
      <c r="H452" s="2411"/>
      <c r="I452" s="858"/>
      <c r="J452" s="858"/>
      <c r="K452" s="858"/>
      <c r="L452" s="2411"/>
      <c r="M452" s="858"/>
      <c r="N452" s="858"/>
      <c r="O452" s="858"/>
      <c r="P452" s="2408">
        <v>0.2</v>
      </c>
      <c r="Q452" s="2408">
        <v>0.2</v>
      </c>
      <c r="R452" s="2406"/>
      <c r="S452" s="858"/>
      <c r="T452" s="858"/>
      <c r="U452" s="858"/>
      <c r="V452" s="2406"/>
      <c r="W452" s="2406"/>
      <c r="X452" s="2406"/>
      <c r="Y452" s="2406"/>
      <c r="Z452" s="2408">
        <v>0.2</v>
      </c>
      <c r="AA452" s="2407"/>
    </row>
    <row r="453" spans="1:27">
      <c r="A453" s="2405">
        <v>43</v>
      </c>
      <c r="B453" s="2406" t="s">
        <v>22336</v>
      </c>
      <c r="C453" s="2414" t="s">
        <v>22337</v>
      </c>
      <c r="D453" s="2414"/>
      <c r="E453" s="2408">
        <v>1.1299999999999999</v>
      </c>
      <c r="F453" s="2411"/>
      <c r="G453" s="2411"/>
      <c r="H453" s="2411"/>
      <c r="I453" s="858"/>
      <c r="J453" s="858"/>
      <c r="K453" s="858"/>
      <c r="L453" s="2411"/>
      <c r="M453" s="858"/>
      <c r="N453" s="858"/>
      <c r="O453" s="858"/>
      <c r="P453" s="2408">
        <v>1.1299999999999999</v>
      </c>
      <c r="Q453" s="2408">
        <v>1.1299999999999999</v>
      </c>
      <c r="R453" s="2406"/>
      <c r="S453" s="858"/>
      <c r="T453" s="858"/>
      <c r="U453" s="858"/>
      <c r="V453" s="2406"/>
      <c r="W453" s="2406"/>
      <c r="X453" s="2406"/>
      <c r="Y453" s="2406"/>
      <c r="Z453" s="2408">
        <v>1.1299999999999999</v>
      </c>
      <c r="AA453" s="2407"/>
    </row>
    <row r="454" spans="1:27">
      <c r="A454" s="2405">
        <v>44</v>
      </c>
      <c r="B454" s="2406" t="s">
        <v>22338</v>
      </c>
      <c r="C454" s="2414" t="s">
        <v>22339</v>
      </c>
      <c r="D454" s="2414"/>
      <c r="E454" s="2408">
        <v>1.08</v>
      </c>
      <c r="F454" s="2411"/>
      <c r="G454" s="2411"/>
      <c r="H454" s="2411"/>
      <c r="I454" s="858"/>
      <c r="J454" s="858"/>
      <c r="K454" s="858"/>
      <c r="L454" s="2411"/>
      <c r="M454" s="858"/>
      <c r="N454" s="858"/>
      <c r="O454" s="858"/>
      <c r="P454" s="2408">
        <v>1.08</v>
      </c>
      <c r="Q454" s="2408">
        <v>1.08</v>
      </c>
      <c r="R454" s="2406"/>
      <c r="S454" s="858"/>
      <c r="T454" s="858"/>
      <c r="U454" s="858"/>
      <c r="V454" s="2406"/>
      <c r="W454" s="2406"/>
      <c r="X454" s="2406"/>
      <c r="Y454" s="2406"/>
      <c r="Z454" s="2408">
        <v>1.08</v>
      </c>
      <c r="AA454" s="2407"/>
    </row>
    <row r="455" spans="1:27">
      <c r="A455" s="2405">
        <v>45</v>
      </c>
      <c r="B455" s="2406" t="s">
        <v>22340</v>
      </c>
      <c r="C455" s="2407"/>
      <c r="D455" s="2407"/>
      <c r="E455" s="2408"/>
      <c r="F455" s="2411"/>
      <c r="G455" s="2411"/>
      <c r="H455" s="2411"/>
      <c r="I455" s="858"/>
      <c r="J455" s="858"/>
      <c r="K455" s="858"/>
      <c r="L455" s="2411"/>
      <c r="M455" s="858"/>
      <c r="N455" s="858"/>
      <c r="O455" s="858"/>
      <c r="P455" s="2411"/>
      <c r="Q455" s="2408"/>
      <c r="R455" s="2406"/>
      <c r="S455" s="858"/>
      <c r="T455" s="858"/>
      <c r="U455" s="858"/>
      <c r="V455" s="2406"/>
      <c r="W455" s="2406"/>
      <c r="X455" s="2406"/>
      <c r="Y455" s="2406"/>
      <c r="Z455" s="2406"/>
      <c r="AA455" s="2408"/>
    </row>
    <row r="456" spans="1:27">
      <c r="A456" s="2405">
        <v>46</v>
      </c>
      <c r="B456" s="2406" t="s">
        <v>22341</v>
      </c>
      <c r="C456" s="2414" t="s">
        <v>22342</v>
      </c>
      <c r="D456" s="2414" t="s">
        <v>22343</v>
      </c>
      <c r="E456" s="2408">
        <v>0.41</v>
      </c>
      <c r="F456" s="2408">
        <v>0.41</v>
      </c>
      <c r="G456" s="2408">
        <v>0.41</v>
      </c>
      <c r="H456" s="2408"/>
      <c r="I456" s="858"/>
      <c r="J456" s="858"/>
      <c r="K456" s="858"/>
      <c r="L456" s="2408"/>
      <c r="M456" s="858"/>
      <c r="N456" s="858"/>
      <c r="O456" s="858"/>
      <c r="P456" s="2408"/>
      <c r="Q456" s="2408">
        <v>0.41</v>
      </c>
      <c r="R456" s="2406"/>
      <c r="S456" s="858"/>
      <c r="T456" s="858"/>
      <c r="U456" s="858"/>
      <c r="V456" s="2406"/>
      <c r="W456" s="2406"/>
      <c r="X456" s="2406"/>
      <c r="Y456" s="2408">
        <v>0.41</v>
      </c>
      <c r="Z456" s="2406"/>
      <c r="AA456" s="2408"/>
    </row>
    <row r="457" spans="1:27">
      <c r="A457" s="2405">
        <v>47</v>
      </c>
      <c r="B457" s="2406" t="s">
        <v>22344</v>
      </c>
      <c r="C457" s="2414" t="s">
        <v>22345</v>
      </c>
      <c r="D457" s="2414" t="s">
        <v>22346</v>
      </c>
      <c r="E457" s="2408">
        <v>0.24</v>
      </c>
      <c r="F457" s="2408">
        <v>0.24</v>
      </c>
      <c r="G457" s="2408">
        <v>0.24</v>
      </c>
      <c r="H457" s="2408"/>
      <c r="I457" s="858"/>
      <c r="J457" s="858"/>
      <c r="K457" s="858"/>
      <c r="L457" s="2408"/>
      <c r="M457" s="858"/>
      <c r="N457" s="858"/>
      <c r="O457" s="858"/>
      <c r="P457" s="2408"/>
      <c r="Q457" s="2408">
        <v>0.24</v>
      </c>
      <c r="R457" s="2406"/>
      <c r="S457" s="858"/>
      <c r="T457" s="858"/>
      <c r="U457" s="858"/>
      <c r="V457" s="2406"/>
      <c r="W457" s="2406"/>
      <c r="X457" s="2406"/>
      <c r="Y457" s="2408">
        <v>0.24</v>
      </c>
      <c r="Z457" s="2406"/>
      <c r="AA457" s="2408"/>
    </row>
    <row r="458" spans="1:27">
      <c r="A458" s="2405">
        <v>48</v>
      </c>
      <c r="B458" s="2406" t="s">
        <v>15760</v>
      </c>
      <c r="C458" s="2414" t="s">
        <v>22347</v>
      </c>
      <c r="D458" s="2414" t="s">
        <v>22348</v>
      </c>
      <c r="E458" s="2408">
        <v>0.37</v>
      </c>
      <c r="F458" s="2408">
        <v>0.37</v>
      </c>
      <c r="G458" s="2408">
        <v>0.37</v>
      </c>
      <c r="H458" s="2408"/>
      <c r="I458" s="858"/>
      <c r="J458" s="858"/>
      <c r="K458" s="858"/>
      <c r="L458" s="2408"/>
      <c r="M458" s="858"/>
      <c r="N458" s="858"/>
      <c r="O458" s="858"/>
      <c r="P458" s="2408"/>
      <c r="Q458" s="2408">
        <v>0.37</v>
      </c>
      <c r="R458" s="2406"/>
      <c r="S458" s="858"/>
      <c r="T458" s="858"/>
      <c r="U458" s="858"/>
      <c r="V458" s="2406"/>
      <c r="W458" s="2406"/>
      <c r="X458" s="2406"/>
      <c r="Y458" s="2408">
        <v>0.37</v>
      </c>
      <c r="Z458" s="2406"/>
      <c r="AA458" s="2408"/>
    </row>
    <row r="459" spans="1:27">
      <c r="A459" s="2405">
        <v>49</v>
      </c>
      <c r="B459" s="2406" t="s">
        <v>15627</v>
      </c>
      <c r="C459" s="2414" t="s">
        <v>22349</v>
      </c>
      <c r="D459" s="2414"/>
      <c r="E459" s="2408">
        <v>0.38200000000000001</v>
      </c>
      <c r="F459" s="2408">
        <v>0.38200000000000001</v>
      </c>
      <c r="G459" s="2408">
        <v>0.38200000000000001</v>
      </c>
      <c r="H459" s="2408"/>
      <c r="I459" s="858"/>
      <c r="J459" s="858"/>
      <c r="K459" s="858"/>
      <c r="L459" s="2408"/>
      <c r="M459" s="858"/>
      <c r="N459" s="858"/>
      <c r="O459" s="858"/>
      <c r="P459" s="2408"/>
      <c r="Q459" s="2408">
        <v>0.38200000000000001</v>
      </c>
      <c r="R459" s="2406"/>
      <c r="S459" s="858"/>
      <c r="T459" s="858"/>
      <c r="U459" s="858"/>
      <c r="V459" s="2406"/>
      <c r="W459" s="2406"/>
      <c r="X459" s="2406"/>
      <c r="Y459" s="2408">
        <v>0.38200000000000001</v>
      </c>
      <c r="Z459" s="2406"/>
      <c r="AA459" s="2408"/>
    </row>
    <row r="460" spans="1:27">
      <c r="A460" s="2405">
        <v>50</v>
      </c>
      <c r="B460" s="2406" t="s">
        <v>15628</v>
      </c>
      <c r="C460" s="2414" t="s">
        <v>22350</v>
      </c>
      <c r="D460" s="2414" t="s">
        <v>22351</v>
      </c>
      <c r="E460" s="2408">
        <v>0.31</v>
      </c>
      <c r="F460" s="2408">
        <v>0.31</v>
      </c>
      <c r="G460" s="2408">
        <v>0.31</v>
      </c>
      <c r="H460" s="2408"/>
      <c r="I460" s="858"/>
      <c r="J460" s="858"/>
      <c r="K460" s="858"/>
      <c r="L460" s="2408"/>
      <c r="M460" s="858"/>
      <c r="N460" s="858"/>
      <c r="O460" s="858"/>
      <c r="P460" s="2408"/>
      <c r="Q460" s="2408">
        <v>0.31</v>
      </c>
      <c r="R460" s="2406"/>
      <c r="S460" s="858"/>
      <c r="T460" s="858"/>
      <c r="U460" s="858"/>
      <c r="V460" s="2406"/>
      <c r="W460" s="2406"/>
      <c r="X460" s="2406"/>
      <c r="Y460" s="2408">
        <v>0.31</v>
      </c>
      <c r="Z460" s="2406"/>
      <c r="AA460" s="2408"/>
    </row>
    <row r="461" spans="1:27">
      <c r="A461" s="2405">
        <v>51</v>
      </c>
      <c r="B461" s="2406" t="s">
        <v>22352</v>
      </c>
      <c r="C461" s="2414" t="s">
        <v>22353</v>
      </c>
      <c r="D461" s="2414" t="s">
        <v>22354</v>
      </c>
      <c r="E461" s="2408">
        <v>0.38</v>
      </c>
      <c r="F461" s="2408">
        <v>0.38</v>
      </c>
      <c r="G461" s="2408">
        <v>0.38</v>
      </c>
      <c r="H461" s="2408"/>
      <c r="I461" s="858"/>
      <c r="J461" s="858"/>
      <c r="K461" s="858"/>
      <c r="L461" s="2408"/>
      <c r="M461" s="858"/>
      <c r="N461" s="858"/>
      <c r="O461" s="858"/>
      <c r="P461" s="2408"/>
      <c r="Q461" s="2408">
        <v>0.38</v>
      </c>
      <c r="R461" s="2406"/>
      <c r="S461" s="858"/>
      <c r="T461" s="858"/>
      <c r="U461" s="858"/>
      <c r="V461" s="2406"/>
      <c r="W461" s="2406"/>
      <c r="X461" s="2406"/>
      <c r="Y461" s="2408">
        <v>0.38</v>
      </c>
      <c r="Z461" s="2406"/>
      <c r="AA461" s="2408"/>
    </row>
    <row r="462" spans="1:27">
      <c r="A462" s="2405">
        <v>52</v>
      </c>
      <c r="B462" s="2406" t="s">
        <v>22355</v>
      </c>
      <c r="C462" s="2414" t="s">
        <v>22356</v>
      </c>
      <c r="D462" s="2414" t="s">
        <v>22357</v>
      </c>
      <c r="E462" s="2408">
        <v>0.436</v>
      </c>
      <c r="F462" s="2408">
        <v>0.436</v>
      </c>
      <c r="G462" s="2408">
        <v>0.436</v>
      </c>
      <c r="H462" s="2408"/>
      <c r="I462" s="858"/>
      <c r="J462" s="858"/>
      <c r="K462" s="858"/>
      <c r="L462" s="2408"/>
      <c r="M462" s="858"/>
      <c r="N462" s="858"/>
      <c r="O462" s="858"/>
      <c r="P462" s="2408"/>
      <c r="Q462" s="2408">
        <v>0.436</v>
      </c>
      <c r="R462" s="2406"/>
      <c r="S462" s="858"/>
      <c r="T462" s="858"/>
      <c r="U462" s="858"/>
      <c r="V462" s="2406"/>
      <c r="W462" s="2406"/>
      <c r="X462" s="2406"/>
      <c r="Y462" s="2408">
        <v>0.436</v>
      </c>
      <c r="Z462" s="2406"/>
      <c r="AA462" s="2408"/>
    </row>
    <row r="463" spans="1:27">
      <c r="A463" s="2405">
        <v>53</v>
      </c>
      <c r="B463" s="2406" t="s">
        <v>22358</v>
      </c>
      <c r="C463" s="2414" t="s">
        <v>22251</v>
      </c>
      <c r="D463" s="2414" t="s">
        <v>22359</v>
      </c>
      <c r="E463" s="2408">
        <v>0.90900000000000003</v>
      </c>
      <c r="F463" s="2408">
        <v>0.90900000000000003</v>
      </c>
      <c r="G463" s="2408">
        <v>0.90900000000000003</v>
      </c>
      <c r="H463" s="2408"/>
      <c r="I463" s="858"/>
      <c r="J463" s="858"/>
      <c r="K463" s="858"/>
      <c r="L463" s="2408"/>
      <c r="M463" s="858"/>
      <c r="N463" s="858"/>
      <c r="O463" s="858"/>
      <c r="P463" s="2408"/>
      <c r="Q463" s="2408"/>
      <c r="R463" s="2406"/>
      <c r="S463" s="858"/>
      <c r="T463" s="858"/>
      <c r="U463" s="858"/>
      <c r="V463" s="2406"/>
      <c r="W463" s="2406"/>
      <c r="X463" s="2406">
        <v>0.90900000000000003</v>
      </c>
      <c r="Y463" s="2406"/>
      <c r="Z463" s="2406"/>
      <c r="AA463" s="2408"/>
    </row>
    <row r="464" spans="1:27">
      <c r="A464" s="2405">
        <v>54</v>
      </c>
      <c r="B464" s="2406" t="s">
        <v>22358</v>
      </c>
      <c r="C464" s="2414" t="s">
        <v>22251</v>
      </c>
      <c r="D464" s="2414"/>
      <c r="E464" s="2408">
        <v>0.67</v>
      </c>
      <c r="F464" s="2408">
        <v>0.67</v>
      </c>
      <c r="G464" s="2408">
        <v>0.67</v>
      </c>
      <c r="H464" s="2408"/>
      <c r="I464" s="858"/>
      <c r="J464" s="858"/>
      <c r="K464" s="858"/>
      <c r="L464" s="2408"/>
      <c r="M464" s="858"/>
      <c r="N464" s="858"/>
      <c r="O464" s="858"/>
      <c r="P464" s="2408"/>
      <c r="Q464" s="2408"/>
      <c r="R464" s="2406"/>
      <c r="S464" s="858"/>
      <c r="T464" s="858"/>
      <c r="U464" s="858"/>
      <c r="V464" s="2406"/>
      <c r="W464" s="2406"/>
      <c r="X464" s="2406"/>
      <c r="Y464" s="2406">
        <v>0.67</v>
      </c>
      <c r="Z464" s="2406"/>
      <c r="AA464" s="2408"/>
    </row>
    <row r="465" spans="1:27">
      <c r="A465" s="2405">
        <v>55</v>
      </c>
      <c r="B465" s="2406" t="s">
        <v>22360</v>
      </c>
      <c r="C465" s="2414" t="s">
        <v>22251</v>
      </c>
      <c r="D465" s="2414"/>
      <c r="E465" s="2407">
        <v>0.55000000000000004</v>
      </c>
      <c r="F465" s="2411"/>
      <c r="G465" s="2411"/>
      <c r="H465" s="2411"/>
      <c r="I465" s="858"/>
      <c r="J465" s="858"/>
      <c r="K465" s="858"/>
      <c r="L465" s="2411"/>
      <c r="M465" s="858"/>
      <c r="N465" s="858"/>
      <c r="O465" s="858"/>
      <c r="P465" s="2407">
        <v>0.55000000000000004</v>
      </c>
      <c r="Q465" s="2407">
        <v>0.55000000000000004</v>
      </c>
      <c r="R465" s="2406"/>
      <c r="S465" s="858"/>
      <c r="T465" s="858"/>
      <c r="U465" s="858"/>
      <c r="V465" s="2406"/>
      <c r="W465" s="2406"/>
      <c r="X465" s="2406"/>
      <c r="Y465" s="2406"/>
      <c r="Z465" s="2407">
        <v>0.55000000000000004</v>
      </c>
      <c r="AA465" s="2407"/>
    </row>
    <row r="466" spans="1:27">
      <c r="A466" s="2405">
        <v>56</v>
      </c>
      <c r="B466" s="2406" t="s">
        <v>22361</v>
      </c>
      <c r="C466" s="2414" t="s">
        <v>22251</v>
      </c>
      <c r="D466" s="2414"/>
      <c r="E466" s="2407">
        <v>0.94</v>
      </c>
      <c r="F466" s="2411"/>
      <c r="G466" s="2411"/>
      <c r="H466" s="2411"/>
      <c r="I466" s="858"/>
      <c r="J466" s="858"/>
      <c r="K466" s="858"/>
      <c r="L466" s="2411"/>
      <c r="M466" s="858"/>
      <c r="N466" s="858"/>
      <c r="O466" s="858"/>
      <c r="P466" s="2407">
        <v>0.94</v>
      </c>
      <c r="Q466" s="2407">
        <v>0.94</v>
      </c>
      <c r="R466" s="2406"/>
      <c r="S466" s="858"/>
      <c r="T466" s="858"/>
      <c r="U466" s="858"/>
      <c r="V466" s="2406"/>
      <c r="W466" s="2406"/>
      <c r="X466" s="2406"/>
      <c r="Y466" s="2406"/>
      <c r="Z466" s="2407">
        <v>0.94</v>
      </c>
      <c r="AA466" s="2407"/>
    </row>
    <row r="467" spans="1:27">
      <c r="A467" s="2405">
        <v>57</v>
      </c>
      <c r="B467" s="2406" t="s">
        <v>22362</v>
      </c>
      <c r="C467" s="2414" t="s">
        <v>22251</v>
      </c>
      <c r="D467" s="2414"/>
      <c r="E467" s="2407">
        <v>0.56000000000000005</v>
      </c>
      <c r="F467" s="2411"/>
      <c r="G467" s="2411"/>
      <c r="H467" s="2411"/>
      <c r="I467" s="858"/>
      <c r="J467" s="858"/>
      <c r="K467" s="858"/>
      <c r="L467" s="2411"/>
      <c r="M467" s="858"/>
      <c r="N467" s="858"/>
      <c r="O467" s="858"/>
      <c r="P467" s="2407">
        <v>0.56000000000000005</v>
      </c>
      <c r="Q467" s="2407">
        <v>0.56000000000000005</v>
      </c>
      <c r="R467" s="2406"/>
      <c r="S467" s="858"/>
      <c r="T467" s="858"/>
      <c r="U467" s="858"/>
      <c r="V467" s="2406"/>
      <c r="W467" s="2406"/>
      <c r="X467" s="2406"/>
      <c r="Y467" s="2406"/>
      <c r="Z467" s="2407">
        <v>0.56000000000000005</v>
      </c>
      <c r="AA467" s="2407"/>
    </row>
    <row r="468" spans="1:27">
      <c r="A468" s="2405">
        <v>58</v>
      </c>
      <c r="B468" s="2406" t="s">
        <v>22363</v>
      </c>
      <c r="C468" s="2414" t="s">
        <v>22251</v>
      </c>
      <c r="D468" s="2414"/>
      <c r="E468" s="2407">
        <v>0.39</v>
      </c>
      <c r="F468" s="2411"/>
      <c r="G468" s="2411"/>
      <c r="H468" s="2411"/>
      <c r="I468" s="858"/>
      <c r="J468" s="858"/>
      <c r="K468" s="858"/>
      <c r="L468" s="2411"/>
      <c r="M468" s="858"/>
      <c r="N468" s="858"/>
      <c r="O468" s="858"/>
      <c r="P468" s="2407">
        <v>0.39</v>
      </c>
      <c r="Q468" s="2407">
        <v>0.39</v>
      </c>
      <c r="R468" s="2406"/>
      <c r="S468" s="858"/>
      <c r="T468" s="858"/>
      <c r="U468" s="858"/>
      <c r="V468" s="2406"/>
      <c r="W468" s="2406"/>
      <c r="X468" s="2406"/>
      <c r="Y468" s="2406"/>
      <c r="Z468" s="2407">
        <v>0.39</v>
      </c>
      <c r="AA468" s="2407"/>
    </row>
    <row r="469" spans="1:27">
      <c r="A469" s="2405">
        <v>59</v>
      </c>
      <c r="B469" s="2406" t="s">
        <v>22364</v>
      </c>
      <c r="C469" s="2414" t="s">
        <v>22365</v>
      </c>
      <c r="D469" s="2414"/>
      <c r="E469" s="2407">
        <v>0.55100000000000005</v>
      </c>
      <c r="F469" s="2411"/>
      <c r="G469" s="2411"/>
      <c r="H469" s="2411"/>
      <c r="I469" s="858"/>
      <c r="J469" s="858"/>
      <c r="K469" s="858"/>
      <c r="L469" s="2411"/>
      <c r="M469" s="858"/>
      <c r="N469" s="858"/>
      <c r="O469" s="858"/>
      <c r="P469" s="2407">
        <v>0.55100000000000005</v>
      </c>
      <c r="Q469" s="2407">
        <v>0.55100000000000005</v>
      </c>
      <c r="R469" s="2406"/>
      <c r="S469" s="858"/>
      <c r="T469" s="858"/>
      <c r="U469" s="858"/>
      <c r="V469" s="2406"/>
      <c r="W469" s="2406"/>
      <c r="X469" s="2406"/>
      <c r="Y469" s="2406"/>
      <c r="Z469" s="2407">
        <v>0.55100000000000005</v>
      </c>
      <c r="AA469" s="2407"/>
    </row>
    <row r="470" spans="1:27">
      <c r="A470" s="2405">
        <v>60</v>
      </c>
      <c r="B470" s="2406" t="s">
        <v>22366</v>
      </c>
      <c r="C470" s="2414" t="s">
        <v>22367</v>
      </c>
      <c r="D470" s="2414"/>
      <c r="E470" s="2407">
        <v>0.44700000000000001</v>
      </c>
      <c r="F470" s="2410">
        <v>0.44700000000000001</v>
      </c>
      <c r="G470" s="2410">
        <v>0.44700000000000001</v>
      </c>
      <c r="H470" s="2411"/>
      <c r="I470" s="858"/>
      <c r="J470" s="858"/>
      <c r="K470" s="858"/>
      <c r="L470" s="2411"/>
      <c r="M470" s="858"/>
      <c r="N470" s="858"/>
      <c r="O470" s="858"/>
      <c r="P470" s="2411"/>
      <c r="Q470" s="2407">
        <v>0.44700000000000001</v>
      </c>
      <c r="R470" s="2406"/>
      <c r="S470" s="858"/>
      <c r="T470" s="858"/>
      <c r="U470" s="858"/>
      <c r="V470" s="2406"/>
      <c r="W470" s="2406"/>
      <c r="X470" s="2406"/>
      <c r="Y470" s="2407">
        <v>0.44700000000000001</v>
      </c>
      <c r="Z470" s="2406"/>
      <c r="AA470" s="2408"/>
    </row>
    <row r="471" spans="1:27">
      <c r="A471" s="2405">
        <v>61</v>
      </c>
      <c r="B471" s="2406" t="s">
        <v>15773</v>
      </c>
      <c r="C471" s="2414" t="s">
        <v>22368</v>
      </c>
      <c r="D471" s="2414" t="s">
        <v>22369</v>
      </c>
      <c r="E471" s="2407">
        <v>0.55700000000000005</v>
      </c>
      <c r="F471" s="2410">
        <v>0.55700000000000005</v>
      </c>
      <c r="G471" s="2410">
        <v>0.55700000000000005</v>
      </c>
      <c r="H471" s="2411"/>
      <c r="I471" s="858"/>
      <c r="J471" s="858"/>
      <c r="K471" s="858"/>
      <c r="L471" s="2411"/>
      <c r="M471" s="858"/>
      <c r="N471" s="858"/>
      <c r="O471" s="858"/>
      <c r="P471" s="2411"/>
      <c r="Q471" s="2407">
        <v>0.55700000000000005</v>
      </c>
      <c r="R471" s="2406"/>
      <c r="S471" s="858"/>
      <c r="T471" s="858"/>
      <c r="U471" s="858"/>
      <c r="V471" s="2406"/>
      <c r="W471" s="2406"/>
      <c r="X471" s="2406"/>
      <c r="Y471" s="2407">
        <v>0.55700000000000005</v>
      </c>
      <c r="Z471" s="2406"/>
      <c r="AA471" s="2408"/>
    </row>
    <row r="472" spans="1:27">
      <c r="A472" s="2405">
        <v>62</v>
      </c>
      <c r="B472" s="2406" t="s">
        <v>22370</v>
      </c>
      <c r="C472" s="2414" t="s">
        <v>22371</v>
      </c>
      <c r="D472" s="2414" t="s">
        <v>22372</v>
      </c>
      <c r="E472" s="2407">
        <v>0.16700000000000001</v>
      </c>
      <c r="F472" s="2410">
        <v>0.16700000000000001</v>
      </c>
      <c r="G472" s="2410">
        <v>0.16700000000000001</v>
      </c>
      <c r="H472" s="2411"/>
      <c r="I472" s="858"/>
      <c r="J472" s="858"/>
      <c r="K472" s="858"/>
      <c r="L472" s="2411"/>
      <c r="M472" s="858"/>
      <c r="N472" s="858"/>
      <c r="O472" s="858"/>
      <c r="P472" s="2411"/>
      <c r="Q472" s="2407"/>
      <c r="R472" s="2406"/>
      <c r="S472" s="858"/>
      <c r="T472" s="858"/>
      <c r="U472" s="858"/>
      <c r="V472" s="2406"/>
      <c r="W472" s="2406"/>
      <c r="X472" s="2406"/>
      <c r="Y472" s="2407">
        <v>0.16700000000000001</v>
      </c>
      <c r="Z472" s="2406"/>
      <c r="AA472" s="2407"/>
    </row>
    <row r="473" spans="1:27">
      <c r="A473" s="2405">
        <v>63</v>
      </c>
      <c r="B473" s="2406" t="s">
        <v>22373</v>
      </c>
      <c r="C473" s="2414" t="s">
        <v>22374</v>
      </c>
      <c r="D473" s="2414"/>
      <c r="E473" s="2407">
        <v>0.65</v>
      </c>
      <c r="F473" s="2408"/>
      <c r="G473" s="2408"/>
      <c r="H473" s="2408"/>
      <c r="I473" s="858"/>
      <c r="J473" s="858"/>
      <c r="K473" s="858"/>
      <c r="L473" s="2408"/>
      <c r="M473" s="858"/>
      <c r="N473" s="858"/>
      <c r="O473" s="858"/>
      <c r="P473" s="2408">
        <v>0.65</v>
      </c>
      <c r="Q473" s="2407">
        <v>0.65</v>
      </c>
      <c r="R473" s="2406"/>
      <c r="S473" s="858"/>
      <c r="T473" s="858"/>
      <c r="U473" s="858"/>
      <c r="V473" s="2406"/>
      <c r="W473" s="2406"/>
      <c r="X473" s="2406"/>
      <c r="Y473" s="2406"/>
      <c r="Z473" s="2406">
        <v>0.65</v>
      </c>
      <c r="AA473" s="2407"/>
    </row>
    <row r="474" spans="1:27">
      <c r="A474" s="2405">
        <v>64</v>
      </c>
      <c r="B474" s="2406" t="s">
        <v>22375</v>
      </c>
      <c r="C474" s="2414" t="s">
        <v>22376</v>
      </c>
      <c r="D474" s="2414" t="s">
        <v>22377</v>
      </c>
      <c r="E474" s="2407">
        <v>0.30199999999999999</v>
      </c>
      <c r="F474" s="2410">
        <v>0.30199999999999999</v>
      </c>
      <c r="G474" s="2410">
        <v>0.30199999999999999</v>
      </c>
      <c r="H474" s="2411"/>
      <c r="I474" s="858"/>
      <c r="J474" s="858"/>
      <c r="K474" s="858"/>
      <c r="L474" s="2411"/>
      <c r="M474" s="858"/>
      <c r="N474" s="858"/>
      <c r="O474" s="858"/>
      <c r="P474" s="2411"/>
      <c r="Q474" s="2407">
        <v>0.30199999999999999</v>
      </c>
      <c r="R474" s="2406"/>
      <c r="S474" s="858"/>
      <c r="T474" s="858"/>
      <c r="U474" s="858"/>
      <c r="V474" s="2406"/>
      <c r="W474" s="2406"/>
      <c r="X474" s="2406"/>
      <c r="Y474" s="2407">
        <v>0.30199999999999999</v>
      </c>
      <c r="Z474" s="2406"/>
      <c r="AA474" s="2408"/>
    </row>
    <row r="475" spans="1:27">
      <c r="A475" s="2405">
        <v>65</v>
      </c>
      <c r="B475" s="2406" t="s">
        <v>22378</v>
      </c>
      <c r="C475" s="2414" t="s">
        <v>22379</v>
      </c>
      <c r="D475" s="2414" t="s">
        <v>22380</v>
      </c>
      <c r="E475" s="2407">
        <v>0.69</v>
      </c>
      <c r="F475" s="2410">
        <v>0.69</v>
      </c>
      <c r="G475" s="2410">
        <v>0.69</v>
      </c>
      <c r="H475" s="2411"/>
      <c r="I475" s="858"/>
      <c r="J475" s="858"/>
      <c r="K475" s="858"/>
      <c r="L475" s="2411"/>
      <c r="M475" s="858"/>
      <c r="N475" s="858"/>
      <c r="O475" s="858"/>
      <c r="P475" s="2411"/>
      <c r="Q475" s="2407">
        <v>0.69</v>
      </c>
      <c r="R475" s="2406"/>
      <c r="S475" s="858"/>
      <c r="T475" s="858"/>
      <c r="U475" s="858"/>
      <c r="V475" s="2406"/>
      <c r="W475" s="2406"/>
      <c r="X475" s="2406"/>
      <c r="Y475" s="2407">
        <v>0.69</v>
      </c>
      <c r="Z475" s="2406"/>
      <c r="AA475" s="2408"/>
    </row>
    <row r="476" spans="1:27">
      <c r="A476" s="2405">
        <v>66</v>
      </c>
      <c r="B476" s="2406" t="s">
        <v>22381</v>
      </c>
      <c r="C476" s="2414" t="s">
        <v>22382</v>
      </c>
      <c r="D476" s="2414" t="s">
        <v>22383</v>
      </c>
      <c r="E476" s="2407">
        <v>0.187</v>
      </c>
      <c r="F476" s="2410">
        <v>0.187</v>
      </c>
      <c r="G476" s="2410">
        <v>0.187</v>
      </c>
      <c r="H476" s="2411"/>
      <c r="I476" s="858"/>
      <c r="J476" s="858"/>
      <c r="K476" s="858"/>
      <c r="L476" s="2411"/>
      <c r="M476" s="858"/>
      <c r="N476" s="858"/>
      <c r="O476" s="858"/>
      <c r="P476" s="2411"/>
      <c r="Q476" s="2407">
        <v>0.187</v>
      </c>
      <c r="R476" s="2406"/>
      <c r="S476" s="858"/>
      <c r="T476" s="858"/>
      <c r="U476" s="858"/>
      <c r="V476" s="2406"/>
      <c r="W476" s="2406"/>
      <c r="X476" s="2406"/>
      <c r="Y476" s="2407">
        <v>0.187</v>
      </c>
      <c r="Z476" s="2406"/>
      <c r="AA476" s="2408"/>
    </row>
    <row r="477" spans="1:27">
      <c r="A477" s="2405">
        <v>67</v>
      </c>
      <c r="B477" s="2406" t="s">
        <v>22384</v>
      </c>
      <c r="C477" s="2407"/>
      <c r="D477" s="2407"/>
      <c r="E477" s="2407"/>
      <c r="F477" s="2411"/>
      <c r="G477" s="2411"/>
      <c r="H477" s="2411"/>
      <c r="I477" s="858"/>
      <c r="J477" s="858"/>
      <c r="K477" s="858"/>
      <c r="L477" s="2411"/>
      <c r="M477" s="858"/>
      <c r="N477" s="858"/>
      <c r="O477" s="858"/>
      <c r="P477" s="2411"/>
      <c r="Q477" s="2407"/>
      <c r="R477" s="2406"/>
      <c r="S477" s="858"/>
      <c r="T477" s="858"/>
      <c r="U477" s="858"/>
      <c r="V477" s="2406"/>
      <c r="W477" s="2406"/>
      <c r="X477" s="2406"/>
      <c r="Y477" s="2406"/>
      <c r="Z477" s="2406"/>
      <c r="AA477" s="2407"/>
    </row>
    <row r="478" spans="1:27">
      <c r="A478" s="2405">
        <v>68</v>
      </c>
      <c r="B478" s="2406" t="s">
        <v>15761</v>
      </c>
      <c r="C478" s="2414" t="s">
        <v>22385</v>
      </c>
      <c r="D478" s="2414" t="s">
        <v>22386</v>
      </c>
      <c r="E478" s="2407">
        <v>0.77800000000000002</v>
      </c>
      <c r="F478" s="2410">
        <v>0.77800000000000002</v>
      </c>
      <c r="G478" s="2410">
        <v>0.77800000000000002</v>
      </c>
      <c r="H478" s="2411"/>
      <c r="I478" s="858"/>
      <c r="J478" s="858"/>
      <c r="K478" s="858"/>
      <c r="L478" s="2411"/>
      <c r="M478" s="858"/>
      <c r="N478" s="858"/>
      <c r="O478" s="858"/>
      <c r="P478" s="2411"/>
      <c r="Q478" s="2407">
        <v>0.77800000000000002</v>
      </c>
      <c r="R478" s="2406"/>
      <c r="S478" s="858"/>
      <c r="T478" s="858"/>
      <c r="U478" s="858"/>
      <c r="V478" s="2406"/>
      <c r="W478" s="2406"/>
      <c r="X478" s="2406">
        <v>0.77800000000000002</v>
      </c>
      <c r="Y478" s="2406"/>
      <c r="Z478" s="2406"/>
      <c r="AA478" s="2408"/>
    </row>
    <row r="479" spans="1:27">
      <c r="A479" s="2405">
        <v>69</v>
      </c>
      <c r="B479" s="2406" t="s">
        <v>15660</v>
      </c>
      <c r="C479" s="2414" t="s">
        <v>22387</v>
      </c>
      <c r="D479" s="2414" t="s">
        <v>22388</v>
      </c>
      <c r="E479" s="2407">
        <v>0.54100000000000004</v>
      </c>
      <c r="F479" s="2410">
        <v>0.54100000000000004</v>
      </c>
      <c r="G479" s="2410">
        <v>0.54100000000000004</v>
      </c>
      <c r="H479" s="2411"/>
      <c r="I479" s="858"/>
      <c r="J479" s="858"/>
      <c r="K479" s="858"/>
      <c r="L479" s="2411"/>
      <c r="M479" s="858"/>
      <c r="N479" s="858"/>
      <c r="O479" s="858"/>
      <c r="P479" s="2411"/>
      <c r="Q479" s="2407">
        <v>0.54100000000000004</v>
      </c>
      <c r="R479" s="2406"/>
      <c r="S479" s="858"/>
      <c r="T479" s="858"/>
      <c r="U479" s="858"/>
      <c r="V479" s="2406"/>
      <c r="W479" s="2406"/>
      <c r="X479" s="2406">
        <v>0.54100000000000004</v>
      </c>
      <c r="Y479" s="2406"/>
      <c r="Z479" s="2406"/>
      <c r="AA479" s="2408"/>
    </row>
    <row r="480" spans="1:27">
      <c r="A480" s="2405">
        <v>70</v>
      </c>
      <c r="B480" s="2406" t="s">
        <v>15622</v>
      </c>
      <c r="C480" s="2414" t="s">
        <v>22389</v>
      </c>
      <c r="D480" s="2414" t="s">
        <v>22390</v>
      </c>
      <c r="E480" s="2407">
        <v>1.073</v>
      </c>
      <c r="F480" s="2410">
        <v>1.073</v>
      </c>
      <c r="G480" s="2410">
        <v>1.073</v>
      </c>
      <c r="H480" s="2411"/>
      <c r="I480" s="858"/>
      <c r="J480" s="858"/>
      <c r="K480" s="858"/>
      <c r="L480" s="2411"/>
      <c r="M480" s="858"/>
      <c r="N480" s="858"/>
      <c r="O480" s="858"/>
      <c r="P480" s="2411"/>
      <c r="Q480" s="2407">
        <v>1.073</v>
      </c>
      <c r="R480" s="2406"/>
      <c r="S480" s="858"/>
      <c r="T480" s="858"/>
      <c r="U480" s="858"/>
      <c r="V480" s="2406"/>
      <c r="W480" s="2406"/>
      <c r="X480" s="2406"/>
      <c r="Y480" s="2407">
        <v>1.073</v>
      </c>
      <c r="Z480" s="2406"/>
      <c r="AA480" s="2408"/>
    </row>
    <row r="481" spans="1:27">
      <c r="A481" s="2405">
        <v>71</v>
      </c>
      <c r="B481" s="2406" t="s">
        <v>22391</v>
      </c>
      <c r="C481" s="2414" t="s">
        <v>22392</v>
      </c>
      <c r="D481" s="2414" t="s">
        <v>22393</v>
      </c>
      <c r="E481" s="2407">
        <v>0.16900000000000001</v>
      </c>
      <c r="F481" s="2410">
        <v>0.16900000000000001</v>
      </c>
      <c r="G481" s="2410">
        <v>0.16900000000000001</v>
      </c>
      <c r="H481" s="2411"/>
      <c r="I481" s="858"/>
      <c r="J481" s="858"/>
      <c r="K481" s="858"/>
      <c r="L481" s="2411"/>
      <c r="M481" s="858"/>
      <c r="N481" s="858"/>
      <c r="O481" s="858"/>
      <c r="P481" s="2411"/>
      <c r="Q481" s="2407">
        <v>0.16900000000000001</v>
      </c>
      <c r="R481" s="2406"/>
      <c r="S481" s="858"/>
      <c r="T481" s="858"/>
      <c r="U481" s="858"/>
      <c r="V481" s="2406"/>
      <c r="W481" s="2406"/>
      <c r="X481" s="2406"/>
      <c r="Y481" s="2407">
        <v>0.16900000000000001</v>
      </c>
      <c r="Z481" s="2406"/>
      <c r="AA481" s="2408"/>
    </row>
    <row r="482" spans="1:27">
      <c r="A482" s="2405">
        <v>72</v>
      </c>
      <c r="B482" s="2406" t="s">
        <v>22394</v>
      </c>
      <c r="C482" s="2414" t="s">
        <v>22395</v>
      </c>
      <c r="D482" s="2414"/>
      <c r="E482" s="2407">
        <v>0.22700000000000001</v>
      </c>
      <c r="F482" s="2410">
        <v>0.22700000000000001</v>
      </c>
      <c r="G482" s="2410">
        <v>0.22700000000000001</v>
      </c>
      <c r="H482" s="2411"/>
      <c r="I482" s="858"/>
      <c r="J482" s="858"/>
      <c r="K482" s="858"/>
      <c r="L482" s="2411"/>
      <c r="M482" s="858"/>
      <c r="N482" s="858"/>
      <c r="O482" s="858"/>
      <c r="P482" s="2411"/>
      <c r="Q482" s="2407">
        <v>0.22700000000000001</v>
      </c>
      <c r="R482" s="2406"/>
      <c r="S482" s="858"/>
      <c r="T482" s="858"/>
      <c r="U482" s="858"/>
      <c r="V482" s="2406"/>
      <c r="W482" s="2406"/>
      <c r="X482" s="2406"/>
      <c r="Y482" s="2407">
        <v>0.22700000000000001</v>
      </c>
      <c r="Z482" s="2406"/>
      <c r="AA482" s="2408"/>
    </row>
    <row r="483" spans="1:27">
      <c r="A483" s="2405">
        <v>73</v>
      </c>
      <c r="B483" s="2406" t="s">
        <v>22396</v>
      </c>
      <c r="C483" s="2414" t="s">
        <v>22397</v>
      </c>
      <c r="D483" s="2414" t="s">
        <v>22398</v>
      </c>
      <c r="E483" s="2407">
        <v>0.371</v>
      </c>
      <c r="F483" s="2410">
        <v>0.371</v>
      </c>
      <c r="G483" s="2410">
        <v>0.371</v>
      </c>
      <c r="H483" s="2411"/>
      <c r="I483" s="858"/>
      <c r="J483" s="858"/>
      <c r="K483" s="858"/>
      <c r="L483" s="2411"/>
      <c r="M483" s="858"/>
      <c r="N483" s="858"/>
      <c r="O483" s="858"/>
      <c r="P483" s="2411"/>
      <c r="Q483" s="2407">
        <v>0.371</v>
      </c>
      <c r="R483" s="2406"/>
      <c r="S483" s="858"/>
      <c r="T483" s="858"/>
      <c r="U483" s="858"/>
      <c r="V483" s="2406"/>
      <c r="W483" s="2406"/>
      <c r="X483" s="2853"/>
      <c r="Y483" s="2853"/>
      <c r="Z483" s="2853">
        <v>0.371</v>
      </c>
      <c r="AA483" s="2854"/>
    </row>
    <row r="484" spans="1:27">
      <c r="A484" s="2405">
        <v>74</v>
      </c>
      <c r="B484" s="2406" t="s">
        <v>22399</v>
      </c>
      <c r="C484" s="2414" t="s">
        <v>22400</v>
      </c>
      <c r="D484" s="2414"/>
      <c r="E484" s="2407">
        <v>0.7</v>
      </c>
      <c r="F484" s="2410">
        <v>0.7</v>
      </c>
      <c r="G484" s="2410">
        <v>0.7</v>
      </c>
      <c r="H484" s="2411"/>
      <c r="I484" s="858"/>
      <c r="J484" s="858"/>
      <c r="K484" s="858"/>
      <c r="L484" s="2411"/>
      <c r="M484" s="858"/>
      <c r="N484" s="858"/>
      <c r="O484" s="858"/>
      <c r="P484" s="2411"/>
      <c r="Q484" s="2407">
        <v>0.7</v>
      </c>
      <c r="R484" s="2406"/>
      <c r="S484" s="858"/>
      <c r="T484" s="858"/>
      <c r="U484" s="858"/>
      <c r="V484" s="2406"/>
      <c r="W484" s="2406"/>
      <c r="X484" s="2406"/>
      <c r="Y484" s="2407">
        <v>0.7</v>
      </c>
      <c r="Z484" s="2406"/>
      <c r="AA484" s="2408"/>
    </row>
    <row r="485" spans="1:27">
      <c r="A485" s="2405">
        <v>75</v>
      </c>
      <c r="B485" s="2406" t="s">
        <v>22401</v>
      </c>
      <c r="C485" s="2414" t="s">
        <v>22402</v>
      </c>
      <c r="D485" s="2414" t="s">
        <v>22403</v>
      </c>
      <c r="E485" s="2407">
        <v>0.26400000000000001</v>
      </c>
      <c r="F485" s="2410">
        <v>0.26400000000000001</v>
      </c>
      <c r="G485" s="2410">
        <v>0.26400000000000001</v>
      </c>
      <c r="H485" s="2411"/>
      <c r="I485" s="858"/>
      <c r="J485" s="858"/>
      <c r="K485" s="858"/>
      <c r="L485" s="2411"/>
      <c r="M485" s="858"/>
      <c r="N485" s="858"/>
      <c r="O485" s="858"/>
      <c r="P485" s="2411"/>
      <c r="Q485" s="2407">
        <v>0.26400000000000001</v>
      </c>
      <c r="R485" s="2406"/>
      <c r="S485" s="858"/>
      <c r="T485" s="858"/>
      <c r="U485" s="858"/>
      <c r="V485" s="2406"/>
      <c r="W485" s="2406"/>
      <c r="X485" s="2406"/>
      <c r="Y485" s="2407">
        <v>0.26400000000000001</v>
      </c>
      <c r="Z485" s="2406"/>
      <c r="AA485" s="2408"/>
    </row>
    <row r="486" spans="1:27">
      <c r="A486" s="2405">
        <v>76</v>
      </c>
      <c r="B486" s="2406" t="s">
        <v>22404</v>
      </c>
      <c r="C486" s="2414" t="s">
        <v>22405</v>
      </c>
      <c r="D486" s="2414" t="s">
        <v>22406</v>
      </c>
      <c r="E486" s="2407">
        <v>0.72399999999999998</v>
      </c>
      <c r="F486" s="2410">
        <v>0.72399999999999998</v>
      </c>
      <c r="G486" s="2410">
        <v>0.72399999999999998</v>
      </c>
      <c r="H486" s="2411"/>
      <c r="I486" s="858"/>
      <c r="J486" s="858"/>
      <c r="K486" s="858"/>
      <c r="L486" s="2411"/>
      <c r="M486" s="858"/>
      <c r="N486" s="858"/>
      <c r="O486" s="858"/>
      <c r="P486" s="2411"/>
      <c r="Q486" s="2407">
        <v>0.72399999999999998</v>
      </c>
      <c r="R486" s="2406"/>
      <c r="S486" s="858"/>
      <c r="T486" s="858"/>
      <c r="U486" s="858"/>
      <c r="V486" s="2406"/>
      <c r="W486" s="2406"/>
      <c r="X486" s="2406"/>
      <c r="Y486" s="2407">
        <v>0.72399999999999998</v>
      </c>
      <c r="Z486" s="2406"/>
      <c r="AA486" s="2408"/>
    </row>
    <row r="487" spans="1:27">
      <c r="A487" s="2405">
        <v>77</v>
      </c>
      <c r="B487" s="2406" t="s">
        <v>22407</v>
      </c>
      <c r="C487" s="2414" t="s">
        <v>22408</v>
      </c>
      <c r="D487" s="2414"/>
      <c r="E487" s="2407">
        <v>0.83</v>
      </c>
      <c r="F487" s="2411"/>
      <c r="G487" s="2411"/>
      <c r="H487" s="2411"/>
      <c r="I487" s="858"/>
      <c r="J487" s="858"/>
      <c r="K487" s="858"/>
      <c r="L487" s="2411"/>
      <c r="M487" s="858"/>
      <c r="N487" s="858"/>
      <c r="O487" s="858"/>
      <c r="P487" s="2407">
        <v>0.83</v>
      </c>
      <c r="Q487" s="2407">
        <v>0.83</v>
      </c>
      <c r="R487" s="2406"/>
      <c r="S487" s="858"/>
      <c r="T487" s="858"/>
      <c r="U487" s="858"/>
      <c r="V487" s="2406"/>
      <c r="W487" s="2406"/>
      <c r="X487" s="2406"/>
      <c r="Y487" s="2407">
        <v>0.83</v>
      </c>
      <c r="Z487" s="2406"/>
      <c r="AA487" s="2407"/>
    </row>
    <row r="488" spans="1:27">
      <c r="A488" s="2405">
        <v>78</v>
      </c>
      <c r="B488" s="2406" t="s">
        <v>22409</v>
      </c>
      <c r="C488" s="2414" t="s">
        <v>22410</v>
      </c>
      <c r="D488" s="2414" t="s">
        <v>22411</v>
      </c>
      <c r="E488" s="2407">
        <v>0.53</v>
      </c>
      <c r="F488" s="2411"/>
      <c r="G488" s="2411"/>
      <c r="H488" s="2411"/>
      <c r="I488" s="858"/>
      <c r="J488" s="858"/>
      <c r="K488" s="858"/>
      <c r="L488" s="2411"/>
      <c r="M488" s="858"/>
      <c r="N488" s="858"/>
      <c r="O488" s="858"/>
      <c r="P488" s="2407">
        <v>0.53</v>
      </c>
      <c r="Q488" s="2407">
        <v>0.53</v>
      </c>
      <c r="R488" s="2406"/>
      <c r="S488" s="858"/>
      <c r="T488" s="858"/>
      <c r="U488" s="858"/>
      <c r="V488" s="2406"/>
      <c r="W488" s="2406"/>
      <c r="X488" s="2406"/>
      <c r="Y488" s="2406"/>
      <c r="Z488" s="2407">
        <v>0.53</v>
      </c>
      <c r="AA488" s="2407"/>
    </row>
    <row r="489" spans="1:27">
      <c r="A489" s="2405">
        <v>79</v>
      </c>
      <c r="B489" s="2406" t="s">
        <v>22412</v>
      </c>
      <c r="C489" s="2414" t="s">
        <v>22410</v>
      </c>
      <c r="D489" s="2414"/>
      <c r="E489" s="2407">
        <v>0.28999999999999998</v>
      </c>
      <c r="F489" s="2411"/>
      <c r="G489" s="2411"/>
      <c r="H489" s="2411"/>
      <c r="I489" s="858"/>
      <c r="J489" s="858"/>
      <c r="K489" s="858"/>
      <c r="L489" s="2411"/>
      <c r="M489" s="858"/>
      <c r="N489" s="858"/>
      <c r="O489" s="858"/>
      <c r="P489" s="2407">
        <v>0.28999999999999998</v>
      </c>
      <c r="Q489" s="2407">
        <v>0.28999999999999998</v>
      </c>
      <c r="R489" s="2406"/>
      <c r="S489" s="858"/>
      <c r="T489" s="858"/>
      <c r="U489" s="858"/>
      <c r="V489" s="2406"/>
      <c r="W489" s="2406"/>
      <c r="X489" s="2406"/>
      <c r="Y489" s="2406"/>
      <c r="Z489" s="2407">
        <v>0.28999999999999998</v>
      </c>
      <c r="AA489" s="2407"/>
    </row>
    <row r="490" spans="1:27">
      <c r="A490" s="2405">
        <v>80</v>
      </c>
      <c r="B490" s="2406" t="s">
        <v>22413</v>
      </c>
      <c r="C490" s="2414" t="s">
        <v>22414</v>
      </c>
      <c r="D490" s="2414"/>
      <c r="E490" s="2407">
        <v>1</v>
      </c>
      <c r="F490" s="2411"/>
      <c r="G490" s="2411"/>
      <c r="H490" s="2411"/>
      <c r="I490" s="858"/>
      <c r="J490" s="858"/>
      <c r="K490" s="858"/>
      <c r="L490" s="2411"/>
      <c r="M490" s="858"/>
      <c r="N490" s="858"/>
      <c r="O490" s="858"/>
      <c r="P490" s="2407">
        <v>1</v>
      </c>
      <c r="Q490" s="2407">
        <v>1</v>
      </c>
      <c r="R490" s="2406"/>
      <c r="S490" s="858"/>
      <c r="T490" s="858"/>
      <c r="U490" s="858"/>
      <c r="V490" s="2406"/>
      <c r="W490" s="2406"/>
      <c r="X490" s="2406"/>
      <c r="Y490" s="2406"/>
      <c r="Z490" s="2407">
        <v>1</v>
      </c>
      <c r="AA490" s="2407"/>
    </row>
    <row r="491" spans="1:27">
      <c r="A491" s="2405">
        <v>81</v>
      </c>
      <c r="B491" s="2406" t="s">
        <v>22415</v>
      </c>
      <c r="C491" s="2414" t="s">
        <v>22416</v>
      </c>
      <c r="D491" s="2414" t="s">
        <v>22417</v>
      </c>
      <c r="E491" s="2407">
        <v>1.2509999999999999</v>
      </c>
      <c r="F491" s="2410">
        <v>1.2509999999999999</v>
      </c>
      <c r="G491" s="2410">
        <v>1.2509999999999999</v>
      </c>
      <c r="H491" s="2411"/>
      <c r="I491" s="858"/>
      <c r="J491" s="858"/>
      <c r="K491" s="858"/>
      <c r="L491" s="2411"/>
      <c r="M491" s="858"/>
      <c r="N491" s="858"/>
      <c r="O491" s="858"/>
      <c r="P491" s="2411"/>
      <c r="Q491" s="2407">
        <v>1.2509999999999999</v>
      </c>
      <c r="R491" s="2406"/>
      <c r="S491" s="858"/>
      <c r="T491" s="858"/>
      <c r="U491" s="858"/>
      <c r="V491" s="2406"/>
      <c r="W491" s="2406"/>
      <c r="X491" s="2406"/>
      <c r="Y491" s="2406"/>
      <c r="Z491" s="2407">
        <v>1.2509999999999999</v>
      </c>
      <c r="AA491" s="2408"/>
    </row>
    <row r="492" spans="1:27">
      <c r="A492" s="2405">
        <v>82</v>
      </c>
      <c r="B492" s="2406" t="s">
        <v>22418</v>
      </c>
      <c r="C492" s="2414" t="s">
        <v>22419</v>
      </c>
      <c r="D492" s="2414"/>
      <c r="E492" s="2407">
        <v>1.7410000000000001</v>
      </c>
      <c r="F492" s="2410">
        <v>1.7410000000000001</v>
      </c>
      <c r="G492" s="2410">
        <v>1.7410000000000001</v>
      </c>
      <c r="H492" s="2411"/>
      <c r="I492" s="858"/>
      <c r="J492" s="858"/>
      <c r="K492" s="858"/>
      <c r="L492" s="2411"/>
      <c r="M492" s="858"/>
      <c r="N492" s="858"/>
      <c r="O492" s="858"/>
      <c r="P492" s="2411"/>
      <c r="Q492" s="2407">
        <v>1.7410000000000001</v>
      </c>
      <c r="R492" s="2406"/>
      <c r="S492" s="858"/>
      <c r="T492" s="858"/>
      <c r="U492" s="858"/>
      <c r="V492" s="2406"/>
      <c r="W492" s="2406"/>
      <c r="X492" s="2406"/>
      <c r="Y492" s="2406">
        <v>1.7410000000000001</v>
      </c>
      <c r="Z492" s="2406"/>
      <c r="AA492" s="2408"/>
    </row>
    <row r="493" spans="1:27">
      <c r="A493" s="2405">
        <v>83</v>
      </c>
      <c r="B493" s="2406" t="s">
        <v>22420</v>
      </c>
      <c r="C493" s="2414" t="s">
        <v>22421</v>
      </c>
      <c r="D493" s="2414"/>
      <c r="E493" s="2407">
        <v>0.5</v>
      </c>
      <c r="F493" s="2410">
        <v>0.5</v>
      </c>
      <c r="G493" s="2411"/>
      <c r="H493" s="2411"/>
      <c r="I493" s="858"/>
      <c r="J493" s="858"/>
      <c r="K493" s="858"/>
      <c r="L493" s="2410">
        <v>0.5</v>
      </c>
      <c r="M493" s="858"/>
      <c r="N493" s="858"/>
      <c r="O493" s="858"/>
      <c r="P493" s="2411"/>
      <c r="Q493" s="2407">
        <v>0.5</v>
      </c>
      <c r="R493" s="2406"/>
      <c r="S493" s="858"/>
      <c r="T493" s="858"/>
      <c r="U493" s="858"/>
      <c r="V493" s="2406"/>
      <c r="W493" s="2406"/>
      <c r="X493" s="2406"/>
      <c r="Y493" s="2406">
        <v>0.5</v>
      </c>
      <c r="Z493" s="2406"/>
      <c r="AA493" s="2408"/>
    </row>
    <row r="494" spans="1:27">
      <c r="A494" s="2405">
        <v>84</v>
      </c>
      <c r="B494" s="2406" t="s">
        <v>22422</v>
      </c>
      <c r="C494" s="2414" t="s">
        <v>22423</v>
      </c>
      <c r="D494" s="2414"/>
      <c r="E494" s="2407">
        <v>1.25</v>
      </c>
      <c r="F494" s="2411"/>
      <c r="G494" s="2411"/>
      <c r="H494" s="2411"/>
      <c r="I494" s="858"/>
      <c r="J494" s="858"/>
      <c r="K494" s="858"/>
      <c r="L494" s="2411"/>
      <c r="M494" s="858"/>
      <c r="N494" s="858"/>
      <c r="O494" s="858"/>
      <c r="P494" s="2407">
        <v>1.25</v>
      </c>
      <c r="Q494" s="2407">
        <v>1.25</v>
      </c>
      <c r="R494" s="2406"/>
      <c r="S494" s="858"/>
      <c r="T494" s="858"/>
      <c r="U494" s="858"/>
      <c r="V494" s="2406"/>
      <c r="W494" s="2406"/>
      <c r="X494" s="2406"/>
      <c r="Y494" s="2406"/>
      <c r="Z494" s="2407">
        <v>1.25</v>
      </c>
      <c r="AA494" s="2407"/>
    </row>
    <row r="495" spans="1:27">
      <c r="A495" s="2405">
        <v>85</v>
      </c>
      <c r="B495" s="2406" t="s">
        <v>22424</v>
      </c>
      <c r="C495" s="2414" t="s">
        <v>22425</v>
      </c>
      <c r="D495" s="2414"/>
      <c r="E495" s="2407">
        <v>0.2</v>
      </c>
      <c r="F495" s="2411"/>
      <c r="G495" s="2411"/>
      <c r="H495" s="2411"/>
      <c r="I495" s="858"/>
      <c r="J495" s="858"/>
      <c r="K495" s="858"/>
      <c r="L495" s="2411"/>
      <c r="M495" s="858"/>
      <c r="N495" s="858"/>
      <c r="O495" s="858"/>
      <c r="P495" s="2407">
        <v>0.2</v>
      </c>
      <c r="Q495" s="2407">
        <v>0.2</v>
      </c>
      <c r="R495" s="2406"/>
      <c r="S495" s="858"/>
      <c r="T495" s="858"/>
      <c r="U495" s="858"/>
      <c r="V495" s="2406"/>
      <c r="W495" s="2406"/>
      <c r="X495" s="2406"/>
      <c r="Y495" s="2406"/>
      <c r="Z495" s="2407">
        <v>0.2</v>
      </c>
      <c r="AA495" s="2407"/>
    </row>
    <row r="496" spans="1:27">
      <c r="A496" s="2405">
        <v>86</v>
      </c>
      <c r="B496" s="2406" t="s">
        <v>22426</v>
      </c>
      <c r="C496" s="2414" t="s">
        <v>22427</v>
      </c>
      <c r="D496" s="2414"/>
      <c r="E496" s="2407">
        <v>0.67</v>
      </c>
      <c r="F496" s="2411"/>
      <c r="G496" s="2411"/>
      <c r="H496" s="2411"/>
      <c r="I496" s="858"/>
      <c r="J496" s="858"/>
      <c r="K496" s="858"/>
      <c r="L496" s="2411"/>
      <c r="M496" s="858"/>
      <c r="N496" s="858"/>
      <c r="O496" s="858"/>
      <c r="P496" s="2407">
        <v>0.67</v>
      </c>
      <c r="Q496" s="2407">
        <v>0.67</v>
      </c>
      <c r="R496" s="2406"/>
      <c r="S496" s="858"/>
      <c r="T496" s="858"/>
      <c r="U496" s="858"/>
      <c r="V496" s="2406"/>
      <c r="W496" s="2406"/>
      <c r="X496" s="2406"/>
      <c r="Y496" s="2406"/>
      <c r="Z496" s="2407">
        <v>0.67</v>
      </c>
      <c r="AA496" s="2407"/>
    </row>
    <row r="497" spans="1:27">
      <c r="A497" s="2405">
        <v>87</v>
      </c>
      <c r="B497" s="2406" t="s">
        <v>22428</v>
      </c>
      <c r="C497" s="2414" t="s">
        <v>22429</v>
      </c>
      <c r="D497" s="2414"/>
      <c r="E497" s="2407">
        <v>0.71</v>
      </c>
      <c r="F497" s="2411"/>
      <c r="G497" s="2411"/>
      <c r="H497" s="2411"/>
      <c r="I497" s="858"/>
      <c r="J497" s="858"/>
      <c r="K497" s="858"/>
      <c r="L497" s="2411"/>
      <c r="M497" s="858"/>
      <c r="N497" s="858"/>
      <c r="O497" s="858"/>
      <c r="P497" s="2407">
        <v>0.71</v>
      </c>
      <c r="Q497" s="2407">
        <v>0.71</v>
      </c>
      <c r="R497" s="2406"/>
      <c r="S497" s="858"/>
      <c r="T497" s="858"/>
      <c r="U497" s="858"/>
      <c r="V497" s="2406"/>
      <c r="W497" s="2406"/>
      <c r="X497" s="2406"/>
      <c r="Y497" s="2406"/>
      <c r="Z497" s="2407">
        <v>0.71</v>
      </c>
      <c r="AA497" s="2407"/>
    </row>
    <row r="498" spans="1:27">
      <c r="A498" s="2405">
        <v>88</v>
      </c>
      <c r="B498" s="2406" t="s">
        <v>22430</v>
      </c>
      <c r="C498" s="2414" t="s">
        <v>22431</v>
      </c>
      <c r="D498" s="2414"/>
      <c r="E498" s="2407">
        <v>0.87</v>
      </c>
      <c r="F498" s="2411"/>
      <c r="G498" s="2411"/>
      <c r="H498" s="2411"/>
      <c r="I498" s="858"/>
      <c r="J498" s="858"/>
      <c r="K498" s="858"/>
      <c r="L498" s="2411"/>
      <c r="M498" s="858"/>
      <c r="N498" s="858"/>
      <c r="O498" s="858"/>
      <c r="P498" s="2407">
        <v>0.87</v>
      </c>
      <c r="Q498" s="2407">
        <v>0.87</v>
      </c>
      <c r="R498" s="2406"/>
      <c r="S498" s="858"/>
      <c r="T498" s="858"/>
      <c r="U498" s="858"/>
      <c r="V498" s="2406"/>
      <c r="W498" s="2406"/>
      <c r="X498" s="2406"/>
      <c r="Y498" s="2406"/>
      <c r="Z498" s="2407">
        <v>0.87</v>
      </c>
      <c r="AA498" s="2407"/>
    </row>
    <row r="499" spans="1:27">
      <c r="A499" s="2405">
        <v>89</v>
      </c>
      <c r="B499" s="2406" t="s">
        <v>22432</v>
      </c>
      <c r="C499" s="2414" t="s">
        <v>22433</v>
      </c>
      <c r="D499" s="2414"/>
      <c r="E499" s="2407">
        <v>0.93</v>
      </c>
      <c r="F499" s="2411"/>
      <c r="G499" s="2411"/>
      <c r="H499" s="2411"/>
      <c r="I499" s="858"/>
      <c r="J499" s="858"/>
      <c r="K499" s="858"/>
      <c r="L499" s="2411"/>
      <c r="M499" s="858"/>
      <c r="N499" s="858"/>
      <c r="O499" s="858"/>
      <c r="P499" s="2407">
        <v>0.93</v>
      </c>
      <c r="Q499" s="2407">
        <v>0.93</v>
      </c>
      <c r="R499" s="2406"/>
      <c r="S499" s="858"/>
      <c r="T499" s="858"/>
      <c r="U499" s="858"/>
      <c r="V499" s="2406"/>
      <c r="W499" s="2406"/>
      <c r="X499" s="2406"/>
      <c r="Y499" s="2406"/>
      <c r="Z499" s="2407">
        <v>0.93</v>
      </c>
      <c r="AA499" s="2407"/>
    </row>
    <row r="500" spans="1:27">
      <c r="A500" s="2405">
        <v>90</v>
      </c>
      <c r="B500" s="2406" t="s">
        <v>22434</v>
      </c>
      <c r="C500" s="2414" t="s">
        <v>22435</v>
      </c>
      <c r="D500" s="2414"/>
      <c r="E500" s="2407">
        <v>0.74</v>
      </c>
      <c r="F500" s="2411"/>
      <c r="G500" s="2411"/>
      <c r="H500" s="2411"/>
      <c r="I500" s="858"/>
      <c r="J500" s="858"/>
      <c r="K500" s="858"/>
      <c r="L500" s="2411"/>
      <c r="M500" s="858"/>
      <c r="N500" s="858"/>
      <c r="O500" s="858"/>
      <c r="P500" s="2407">
        <v>0.74</v>
      </c>
      <c r="Q500" s="2407">
        <v>0.74</v>
      </c>
      <c r="R500" s="2406"/>
      <c r="S500" s="858"/>
      <c r="T500" s="858"/>
      <c r="U500" s="858"/>
      <c r="V500" s="2406"/>
      <c r="W500" s="2406"/>
      <c r="X500" s="2406"/>
      <c r="Y500" s="2406"/>
      <c r="Z500" s="2407">
        <v>0.74</v>
      </c>
      <c r="AA500" s="2407"/>
    </row>
    <row r="501" spans="1:27">
      <c r="A501" s="2405">
        <v>91</v>
      </c>
      <c r="B501" s="2406" t="s">
        <v>22436</v>
      </c>
      <c r="C501" s="2414" t="s">
        <v>22437</v>
      </c>
      <c r="D501" s="2414" t="s">
        <v>22438</v>
      </c>
      <c r="E501" s="2407">
        <v>1.28</v>
      </c>
      <c r="F501" s="2410">
        <v>1.28</v>
      </c>
      <c r="G501" s="2410">
        <v>1.28</v>
      </c>
      <c r="H501" s="2411"/>
      <c r="I501" s="858"/>
      <c r="J501" s="858"/>
      <c r="K501" s="858"/>
      <c r="L501" s="2411"/>
      <c r="M501" s="858"/>
      <c r="N501" s="858"/>
      <c r="O501" s="858"/>
      <c r="P501" s="2411"/>
      <c r="Q501" s="2407">
        <v>1.28</v>
      </c>
      <c r="R501" s="2406"/>
      <c r="S501" s="858"/>
      <c r="T501" s="858"/>
      <c r="U501" s="858"/>
      <c r="V501" s="2406"/>
      <c r="W501" s="2406"/>
      <c r="X501" s="2406"/>
      <c r="Y501" s="2406">
        <v>1.28</v>
      </c>
      <c r="Z501" s="2406"/>
      <c r="AA501" s="2408"/>
    </row>
    <row r="502" spans="1:27">
      <c r="A502" s="2405">
        <v>92</v>
      </c>
      <c r="B502" s="2406" t="s">
        <v>22439</v>
      </c>
      <c r="C502" s="2414" t="s">
        <v>22440</v>
      </c>
      <c r="D502" s="2414"/>
      <c r="E502" s="2407">
        <v>0.47</v>
      </c>
      <c r="F502" s="2411"/>
      <c r="G502" s="2411"/>
      <c r="H502" s="2411"/>
      <c r="I502" s="858"/>
      <c r="J502" s="858"/>
      <c r="K502" s="858"/>
      <c r="L502" s="2411"/>
      <c r="M502" s="858"/>
      <c r="N502" s="858"/>
      <c r="O502" s="858"/>
      <c r="P502" s="2410">
        <v>0.47</v>
      </c>
      <c r="Q502" s="2407">
        <v>0.47</v>
      </c>
      <c r="R502" s="2406"/>
      <c r="S502" s="858"/>
      <c r="T502" s="858"/>
      <c r="U502" s="858"/>
      <c r="V502" s="2406"/>
      <c r="W502" s="2406"/>
      <c r="X502" s="2406"/>
      <c r="Y502" s="2406"/>
      <c r="Z502" s="2406">
        <v>0.47</v>
      </c>
      <c r="AA502" s="2407"/>
    </row>
    <row r="503" spans="1:27">
      <c r="A503" s="2405">
        <v>93</v>
      </c>
      <c r="B503" s="2406" t="s">
        <v>22441</v>
      </c>
      <c r="C503" s="2414" t="s">
        <v>22442</v>
      </c>
      <c r="D503" s="2414"/>
      <c r="E503" s="2407">
        <v>0.61</v>
      </c>
      <c r="F503" s="2411"/>
      <c r="G503" s="2411"/>
      <c r="H503" s="2411"/>
      <c r="I503" s="858"/>
      <c r="J503" s="858"/>
      <c r="K503" s="858"/>
      <c r="L503" s="2411"/>
      <c r="M503" s="858"/>
      <c r="N503" s="858"/>
      <c r="O503" s="858"/>
      <c r="P503" s="2410">
        <v>0.61</v>
      </c>
      <c r="Q503" s="2407">
        <v>0.61</v>
      </c>
      <c r="R503" s="2406"/>
      <c r="S503" s="858"/>
      <c r="T503" s="858"/>
      <c r="U503" s="858"/>
      <c r="V503" s="2406"/>
      <c r="W503" s="2406"/>
      <c r="X503" s="2406"/>
      <c r="Y503" s="2406"/>
      <c r="Z503" s="2406">
        <v>0.61</v>
      </c>
      <c r="AA503" s="2407"/>
    </row>
    <row r="504" spans="1:27" ht="23.25" customHeight="1">
      <c r="A504" s="2416">
        <v>94</v>
      </c>
      <c r="B504" s="2417" t="s">
        <v>22443</v>
      </c>
      <c r="C504" s="2418"/>
      <c r="D504" s="2418"/>
      <c r="E504" s="2418">
        <f>SUM(E411:E503)</f>
        <v>62.034999999999989</v>
      </c>
      <c r="F504" s="2418">
        <f>SUM(F411:F503)</f>
        <v>30.226000000000003</v>
      </c>
      <c r="G504" s="2418">
        <f>SUM(G411:G503)</f>
        <v>27.026000000000003</v>
      </c>
      <c r="H504" s="2418">
        <f t="shared" ref="H504:O504" si="11">SUM(H411:H503)</f>
        <v>0</v>
      </c>
      <c r="I504" s="2418">
        <f t="shared" si="11"/>
        <v>0</v>
      </c>
      <c r="J504" s="2418">
        <f t="shared" si="11"/>
        <v>0</v>
      </c>
      <c r="K504" s="2418">
        <f t="shared" si="11"/>
        <v>0</v>
      </c>
      <c r="L504" s="2418">
        <f t="shared" si="11"/>
        <v>3.1999999999999997</v>
      </c>
      <c r="M504" s="2418">
        <f t="shared" si="11"/>
        <v>0</v>
      </c>
      <c r="N504" s="2418">
        <f t="shared" si="11"/>
        <v>0</v>
      </c>
      <c r="O504" s="2418">
        <f t="shared" si="11"/>
        <v>0</v>
      </c>
      <c r="P504" s="2418">
        <f>SUM(P411:P503)</f>
        <v>31.808999999999994</v>
      </c>
      <c r="Q504" s="2418">
        <f>SUM(Q411:Q503)</f>
        <v>57.944000000000003</v>
      </c>
      <c r="R504" s="2418">
        <f>SUM(R411:R503)</f>
        <v>0</v>
      </c>
      <c r="S504" s="2418">
        <f>SUM(S411:S503)</f>
        <v>0</v>
      </c>
      <c r="T504" s="2418">
        <f>SUM(T411:T503)</f>
        <v>0</v>
      </c>
      <c r="U504" s="2418">
        <f t="shared" ref="U504" si="12">SUM(U411:U503)</f>
        <v>0</v>
      </c>
      <c r="V504" s="2418">
        <f t="shared" ref="V504" si="13">SUM(V411:V503)</f>
        <v>0</v>
      </c>
      <c r="W504" s="2418">
        <f t="shared" ref="W504" si="14">SUM(W411:W503)</f>
        <v>0</v>
      </c>
      <c r="X504" s="2418">
        <f t="shared" ref="X504" si="15">SUM(X411:X503)</f>
        <v>3.4980000000000002</v>
      </c>
      <c r="Y504" s="2418">
        <f t="shared" ref="Y504" si="16">SUM(Y411:Y503)</f>
        <v>24.831000000000003</v>
      </c>
      <c r="Z504" s="2855">
        <f>SUM(Z411:Z503)</f>
        <v>33.706000000000003</v>
      </c>
      <c r="AA504" s="2855">
        <f t="shared" ref="AA504" si="17">SUM(AA411:AA503)</f>
        <v>0</v>
      </c>
    </row>
    <row r="505" spans="1:27" ht="29.25" customHeight="1">
      <c r="A505" s="1669"/>
      <c r="B505" s="2419" t="s">
        <v>22698</v>
      </c>
      <c r="C505" s="237"/>
      <c r="D505" s="829"/>
      <c r="E505" s="70"/>
      <c r="F505" s="70"/>
      <c r="G505" s="70"/>
      <c r="H505" s="70"/>
      <c r="I505" s="70"/>
      <c r="J505" s="70"/>
      <c r="K505" s="70"/>
      <c r="L505" s="70"/>
      <c r="M505" s="70"/>
      <c r="N505" s="70"/>
      <c r="O505" s="70"/>
      <c r="P505" s="70"/>
      <c r="Q505" s="70"/>
      <c r="R505" s="70"/>
      <c r="S505" s="70"/>
      <c r="T505" s="70"/>
      <c r="U505" s="70"/>
      <c r="V505" s="70"/>
      <c r="W505" s="70"/>
      <c r="X505" s="70"/>
      <c r="Y505" s="70"/>
      <c r="Z505" s="71"/>
    </row>
    <row r="506" spans="1:27">
      <c r="A506" s="120">
        <v>1</v>
      </c>
      <c r="B506" s="2428" t="s">
        <v>22550</v>
      </c>
      <c r="C506" s="2428" t="s">
        <v>22551</v>
      </c>
      <c r="D506" s="17"/>
      <c r="E506" s="17">
        <v>1.1000000000000001</v>
      </c>
      <c r="F506" s="17">
        <v>1.1000000000000001</v>
      </c>
      <c r="G506" s="17"/>
      <c r="H506" s="17"/>
      <c r="I506" s="17"/>
      <c r="J506" s="17"/>
      <c r="K506" s="17"/>
      <c r="L506" s="17">
        <v>1.1000000000000001</v>
      </c>
      <c r="M506" s="17"/>
      <c r="N506" s="17"/>
      <c r="O506" s="17"/>
      <c r="P506" s="17"/>
      <c r="Q506" s="17"/>
      <c r="R506" s="17">
        <v>4</v>
      </c>
      <c r="S506" s="17"/>
      <c r="T506" s="17"/>
      <c r="U506" s="17"/>
      <c r="V506" s="430"/>
      <c r="W506" s="430"/>
      <c r="X506" s="430"/>
      <c r="Y506" s="430">
        <v>1.1000000000000001</v>
      </c>
      <c r="Z506" s="430"/>
      <c r="AA506" s="860"/>
    </row>
    <row r="507" spans="1:27">
      <c r="A507" s="120">
        <v>2</v>
      </c>
      <c r="B507" s="2428" t="s">
        <v>22552</v>
      </c>
      <c r="C507" s="16" t="s">
        <v>22553</v>
      </c>
      <c r="D507" s="17"/>
      <c r="E507" s="17">
        <v>0.153</v>
      </c>
      <c r="F507" s="17"/>
      <c r="G507" s="17"/>
      <c r="H507" s="17"/>
      <c r="I507" s="17"/>
      <c r="J507" s="17"/>
      <c r="K507" s="17"/>
      <c r="L507" s="17"/>
      <c r="M507" s="17"/>
      <c r="N507" s="17"/>
      <c r="O507" s="17"/>
      <c r="P507" s="17">
        <v>0.153</v>
      </c>
      <c r="Q507" s="17">
        <v>0.153</v>
      </c>
      <c r="R507" s="17">
        <v>4</v>
      </c>
      <c r="S507" s="17"/>
      <c r="T507" s="17"/>
      <c r="U507" s="17"/>
      <c r="V507" s="17"/>
      <c r="W507" s="17"/>
      <c r="X507" s="17"/>
      <c r="Y507" s="17"/>
      <c r="Z507" s="17"/>
      <c r="AA507" s="17">
        <v>0.153</v>
      </c>
    </row>
    <row r="508" spans="1:27">
      <c r="A508" s="120">
        <v>3</v>
      </c>
      <c r="B508" s="2428" t="s">
        <v>9423</v>
      </c>
      <c r="C508" s="16" t="s">
        <v>22554</v>
      </c>
      <c r="D508" s="17"/>
      <c r="E508" s="17">
        <v>0.30299999999999999</v>
      </c>
      <c r="F508" s="17"/>
      <c r="G508" s="17"/>
      <c r="H508" s="17"/>
      <c r="I508" s="17"/>
      <c r="J508" s="17"/>
      <c r="K508" s="17"/>
      <c r="L508" s="17"/>
      <c r="M508" s="17"/>
      <c r="N508" s="17"/>
      <c r="O508" s="17"/>
      <c r="P508" s="17">
        <v>0.30299999999999999</v>
      </c>
      <c r="Q508" s="17">
        <v>0.30299999999999999</v>
      </c>
      <c r="R508" s="17">
        <v>4</v>
      </c>
      <c r="S508" s="17"/>
      <c r="T508" s="17"/>
      <c r="U508" s="17"/>
      <c r="V508" s="17"/>
      <c r="W508" s="17"/>
      <c r="X508" s="17"/>
      <c r="Y508" s="17"/>
      <c r="Z508" s="17"/>
      <c r="AA508" s="17">
        <v>0.30299999999999999</v>
      </c>
    </row>
    <row r="509" spans="1:27">
      <c r="A509" s="120">
        <v>4</v>
      </c>
      <c r="B509" s="2428" t="s">
        <v>22555</v>
      </c>
      <c r="C509" s="16" t="s">
        <v>22556</v>
      </c>
      <c r="D509" s="17"/>
      <c r="E509" s="17">
        <v>0.32800000000000001</v>
      </c>
      <c r="F509" s="17">
        <v>0.32800000000000001</v>
      </c>
      <c r="G509" s="17"/>
      <c r="H509" s="17"/>
      <c r="I509" s="17"/>
      <c r="J509" s="17"/>
      <c r="K509" s="17"/>
      <c r="L509" s="17">
        <v>0.32800000000000001</v>
      </c>
      <c r="M509" s="17"/>
      <c r="N509" s="17"/>
      <c r="O509" s="17"/>
      <c r="P509" s="17"/>
      <c r="Q509" s="17"/>
      <c r="R509" s="17">
        <v>4</v>
      </c>
      <c r="S509" s="17"/>
      <c r="T509" s="17"/>
      <c r="U509" s="17"/>
      <c r="V509" s="430"/>
      <c r="W509" s="430"/>
      <c r="X509" s="430"/>
      <c r="Y509" s="430">
        <v>0.32800000000000001</v>
      </c>
      <c r="Z509" s="430"/>
      <c r="AA509" s="860"/>
    </row>
    <row r="510" spans="1:27">
      <c r="A510" s="120">
        <v>5</v>
      </c>
      <c r="B510" s="2428" t="s">
        <v>9575</v>
      </c>
      <c r="C510" s="16" t="s">
        <v>22557</v>
      </c>
      <c r="D510" s="17"/>
      <c r="E510" s="17">
        <v>0.27500000000000002</v>
      </c>
      <c r="F510" s="17"/>
      <c r="G510" s="17"/>
      <c r="H510" s="17"/>
      <c r="I510" s="17"/>
      <c r="J510" s="17"/>
      <c r="K510" s="17"/>
      <c r="L510" s="17"/>
      <c r="M510" s="17"/>
      <c r="N510" s="17"/>
      <c r="O510" s="17"/>
      <c r="P510" s="17">
        <v>0.27500000000000002</v>
      </c>
      <c r="Q510" s="17">
        <v>0.27500000000000002</v>
      </c>
      <c r="R510" s="17">
        <v>4</v>
      </c>
      <c r="S510" s="17"/>
      <c r="T510" s="17"/>
      <c r="U510" s="17"/>
      <c r="V510" s="17"/>
      <c r="W510" s="17"/>
      <c r="X510" s="17"/>
      <c r="Y510" s="17"/>
      <c r="Z510" s="17"/>
      <c r="AA510" s="17">
        <v>0.27500000000000002</v>
      </c>
    </row>
    <row r="511" spans="1:27">
      <c r="A511" s="120">
        <v>6</v>
      </c>
      <c r="B511" s="2428" t="s">
        <v>6064</v>
      </c>
      <c r="C511" s="16" t="s">
        <v>22558</v>
      </c>
      <c r="D511" s="17"/>
      <c r="E511" s="17">
        <v>0.38</v>
      </c>
      <c r="F511" s="17"/>
      <c r="G511" s="17"/>
      <c r="H511" s="17"/>
      <c r="I511" s="17"/>
      <c r="J511" s="17"/>
      <c r="K511" s="17"/>
      <c r="L511" s="17"/>
      <c r="M511" s="17"/>
      <c r="N511" s="17"/>
      <c r="O511" s="17"/>
      <c r="P511" s="17">
        <v>0.38</v>
      </c>
      <c r="Q511" s="17">
        <v>0.38</v>
      </c>
      <c r="R511" s="17">
        <v>4</v>
      </c>
      <c r="S511" s="17"/>
      <c r="T511" s="17"/>
      <c r="U511" s="17"/>
      <c r="V511" s="17"/>
      <c r="W511" s="17"/>
      <c r="X511" s="17"/>
      <c r="Y511" s="17"/>
      <c r="Z511" s="17"/>
      <c r="AA511" s="17">
        <v>0.38</v>
      </c>
    </row>
    <row r="512" spans="1:27">
      <c r="A512" s="120">
        <v>7</v>
      </c>
      <c r="B512" s="2428" t="s">
        <v>22559</v>
      </c>
      <c r="C512" s="16" t="s">
        <v>22560</v>
      </c>
      <c r="D512" s="17"/>
      <c r="E512" s="17">
        <v>0.48699999999999999</v>
      </c>
      <c r="F512" s="17">
        <v>0.48699999999999999</v>
      </c>
      <c r="G512" s="17">
        <v>0.48699999999999999</v>
      </c>
      <c r="H512" s="17"/>
      <c r="I512" s="17"/>
      <c r="J512" s="17"/>
      <c r="K512" s="17"/>
      <c r="L512" s="17"/>
      <c r="M512" s="17"/>
      <c r="N512" s="17"/>
      <c r="O512" s="17"/>
      <c r="P512" s="17"/>
      <c r="Q512" s="17">
        <v>0.48699999999999999</v>
      </c>
      <c r="R512" s="17">
        <v>4</v>
      </c>
      <c r="S512" s="17"/>
      <c r="T512" s="17"/>
      <c r="U512" s="17"/>
      <c r="V512" s="17"/>
      <c r="W512" s="17"/>
      <c r="X512" s="17"/>
      <c r="Y512" s="17">
        <v>0.48699999999999999</v>
      </c>
      <c r="Z512" s="17"/>
      <c r="AA512" s="859"/>
    </row>
    <row r="513" spans="1:27">
      <c r="A513" s="120">
        <v>8</v>
      </c>
      <c r="B513" s="2428" t="s">
        <v>22561</v>
      </c>
      <c r="C513" s="16" t="s">
        <v>22562</v>
      </c>
      <c r="D513" s="17"/>
      <c r="E513" s="17">
        <v>0.59799999999999998</v>
      </c>
      <c r="F513" s="17"/>
      <c r="G513" s="17"/>
      <c r="H513" s="17"/>
      <c r="I513" s="17"/>
      <c r="J513" s="17"/>
      <c r="K513" s="17"/>
      <c r="L513" s="17"/>
      <c r="M513" s="17"/>
      <c r="N513" s="17"/>
      <c r="O513" s="17"/>
      <c r="P513" s="17">
        <v>0.59799999999999998</v>
      </c>
      <c r="Q513" s="17">
        <v>0.59799999999999998</v>
      </c>
      <c r="R513" s="17">
        <v>4</v>
      </c>
      <c r="S513" s="17"/>
      <c r="T513" s="17"/>
      <c r="U513" s="17"/>
      <c r="V513" s="17"/>
      <c r="W513" s="17"/>
      <c r="X513" s="17"/>
      <c r="Y513" s="17"/>
      <c r="Z513" s="17"/>
      <c r="AA513" s="17">
        <v>0.59799999999999998</v>
      </c>
    </row>
    <row r="514" spans="1:27">
      <c r="A514" s="120">
        <v>9</v>
      </c>
      <c r="B514" s="2428" t="s">
        <v>21610</v>
      </c>
      <c r="C514" s="16" t="s">
        <v>22563</v>
      </c>
      <c r="D514" s="17"/>
      <c r="E514" s="17">
        <v>0.16</v>
      </c>
      <c r="F514" s="17"/>
      <c r="G514" s="17"/>
      <c r="H514" s="17"/>
      <c r="I514" s="17"/>
      <c r="J514" s="17"/>
      <c r="K514" s="17"/>
      <c r="L514" s="17"/>
      <c r="M514" s="17"/>
      <c r="N514" s="17"/>
      <c r="O514" s="17"/>
      <c r="P514" s="17">
        <v>0.16</v>
      </c>
      <c r="Q514" s="17">
        <v>0.16</v>
      </c>
      <c r="R514" s="17">
        <v>4</v>
      </c>
      <c r="S514" s="17"/>
      <c r="T514" s="17"/>
      <c r="U514" s="17"/>
      <c r="V514" s="17"/>
      <c r="W514" s="17"/>
      <c r="X514" s="17"/>
      <c r="Y514" s="17"/>
      <c r="Z514" s="17"/>
      <c r="AA514" s="17">
        <v>0.16</v>
      </c>
    </row>
    <row r="515" spans="1:27">
      <c r="A515" s="120">
        <v>10</v>
      </c>
      <c r="B515" s="2428" t="s">
        <v>2989</v>
      </c>
      <c r="C515" s="16" t="s">
        <v>22564</v>
      </c>
      <c r="D515" s="17"/>
      <c r="E515" s="17">
        <v>0.159</v>
      </c>
      <c r="F515" s="17"/>
      <c r="G515" s="17"/>
      <c r="H515" s="17"/>
      <c r="I515" s="17"/>
      <c r="J515" s="17"/>
      <c r="K515" s="17"/>
      <c r="L515" s="17"/>
      <c r="M515" s="17"/>
      <c r="N515" s="17"/>
      <c r="O515" s="17"/>
      <c r="P515" s="17">
        <v>0.159</v>
      </c>
      <c r="Q515" s="17">
        <v>0.159</v>
      </c>
      <c r="R515" s="17">
        <v>4</v>
      </c>
      <c r="S515" s="17"/>
      <c r="T515" s="17"/>
      <c r="U515" s="17"/>
      <c r="V515" s="17"/>
      <c r="W515" s="17"/>
      <c r="X515" s="17"/>
      <c r="Y515" s="17"/>
      <c r="Z515" s="17"/>
      <c r="AA515" s="17">
        <v>0.159</v>
      </c>
    </row>
    <row r="516" spans="1:27">
      <c r="A516" s="120">
        <v>11</v>
      </c>
      <c r="B516" s="2428" t="s">
        <v>22565</v>
      </c>
      <c r="C516" s="16" t="s">
        <v>22566</v>
      </c>
      <c r="D516" s="17"/>
      <c r="E516" s="17">
        <v>0.14599999999999999</v>
      </c>
      <c r="F516" s="17"/>
      <c r="G516" s="17"/>
      <c r="H516" s="17"/>
      <c r="I516" s="17"/>
      <c r="J516" s="17"/>
      <c r="K516" s="17"/>
      <c r="L516" s="17"/>
      <c r="M516" s="17"/>
      <c r="N516" s="17"/>
      <c r="O516" s="17"/>
      <c r="P516" s="17">
        <v>0.14599999999999999</v>
      </c>
      <c r="Q516" s="17">
        <v>0.14599999999999999</v>
      </c>
      <c r="R516" s="17">
        <v>4</v>
      </c>
      <c r="S516" s="17"/>
      <c r="T516" s="17"/>
      <c r="U516" s="17"/>
      <c r="V516" s="17"/>
      <c r="W516" s="17"/>
      <c r="X516" s="17"/>
      <c r="Y516" s="17"/>
      <c r="Z516" s="17"/>
      <c r="AA516" s="17">
        <v>0.14599999999999999</v>
      </c>
    </row>
    <row r="517" spans="1:27">
      <c r="A517" s="120">
        <v>12</v>
      </c>
      <c r="B517" s="2428" t="s">
        <v>22567</v>
      </c>
      <c r="C517" s="16" t="s">
        <v>22568</v>
      </c>
      <c r="D517" s="17"/>
      <c r="E517" s="17">
        <v>0.186</v>
      </c>
      <c r="F517" s="17"/>
      <c r="G517" s="17"/>
      <c r="H517" s="17"/>
      <c r="I517" s="17"/>
      <c r="J517" s="17"/>
      <c r="K517" s="17"/>
      <c r="L517" s="17"/>
      <c r="M517" s="17"/>
      <c r="N517" s="17"/>
      <c r="O517" s="17"/>
      <c r="P517" s="17">
        <v>0.186</v>
      </c>
      <c r="Q517" s="17">
        <v>0.186</v>
      </c>
      <c r="R517" s="17">
        <v>4</v>
      </c>
      <c r="S517" s="17"/>
      <c r="T517" s="17"/>
      <c r="U517" s="17"/>
      <c r="V517" s="17"/>
      <c r="W517" s="17"/>
      <c r="X517" s="17"/>
      <c r="Y517" s="17"/>
      <c r="Z517" s="17"/>
      <c r="AA517" s="17">
        <v>0.186</v>
      </c>
    </row>
    <row r="518" spans="1:27">
      <c r="A518" s="120">
        <v>13</v>
      </c>
      <c r="B518" s="2428" t="s">
        <v>22569</v>
      </c>
      <c r="C518" s="16" t="s">
        <v>22570</v>
      </c>
      <c r="D518" s="17"/>
      <c r="E518" s="17">
        <v>0.19400000000000001</v>
      </c>
      <c r="F518" s="17"/>
      <c r="G518" s="17"/>
      <c r="H518" s="17"/>
      <c r="I518" s="17"/>
      <c r="J518" s="17"/>
      <c r="K518" s="17"/>
      <c r="L518" s="17"/>
      <c r="M518" s="17"/>
      <c r="N518" s="17"/>
      <c r="O518" s="17"/>
      <c r="P518" s="17">
        <v>0.19400000000000001</v>
      </c>
      <c r="Q518" s="17">
        <v>0.19400000000000001</v>
      </c>
      <c r="R518" s="17">
        <v>4</v>
      </c>
      <c r="S518" s="17"/>
      <c r="T518" s="17"/>
      <c r="U518" s="17"/>
      <c r="V518" s="17"/>
      <c r="W518" s="17"/>
      <c r="X518" s="17"/>
      <c r="Y518" s="17"/>
      <c r="Z518" s="17"/>
      <c r="AA518" s="17">
        <v>0.19400000000000001</v>
      </c>
    </row>
    <row r="519" spans="1:27">
      <c r="A519" s="120">
        <v>14</v>
      </c>
      <c r="B519" s="2428" t="s">
        <v>22571</v>
      </c>
      <c r="C519" s="16" t="s">
        <v>22572</v>
      </c>
      <c r="D519" s="17"/>
      <c r="E519" s="17">
        <v>0.254</v>
      </c>
      <c r="F519" s="17"/>
      <c r="G519" s="17"/>
      <c r="H519" s="17"/>
      <c r="I519" s="17"/>
      <c r="J519" s="17"/>
      <c r="K519" s="17"/>
      <c r="L519" s="17"/>
      <c r="M519" s="17"/>
      <c r="N519" s="17"/>
      <c r="O519" s="17"/>
      <c r="P519" s="17">
        <v>0.254</v>
      </c>
      <c r="Q519" s="17">
        <v>0.254</v>
      </c>
      <c r="R519" s="17">
        <v>4</v>
      </c>
      <c r="S519" s="17"/>
      <c r="T519" s="17"/>
      <c r="U519" s="17"/>
      <c r="V519" s="17"/>
      <c r="W519" s="17"/>
      <c r="X519" s="17"/>
      <c r="Y519" s="17"/>
      <c r="Z519" s="17"/>
      <c r="AA519" s="17">
        <v>0.254</v>
      </c>
    </row>
    <row r="520" spans="1:27">
      <c r="A520" s="120">
        <v>15</v>
      </c>
      <c r="B520" s="2428" t="s">
        <v>9501</v>
      </c>
      <c r="C520" s="16" t="s">
        <v>22573</v>
      </c>
      <c r="D520" s="17"/>
      <c r="E520" s="430">
        <v>0.375</v>
      </c>
      <c r="F520" s="430">
        <v>0.375</v>
      </c>
      <c r="G520" s="430"/>
      <c r="H520" s="430"/>
      <c r="I520" s="430"/>
      <c r="J520" s="430"/>
      <c r="K520" s="430"/>
      <c r="L520" s="2330">
        <v>0.375</v>
      </c>
      <c r="M520" s="430"/>
      <c r="N520" s="430"/>
      <c r="O520" s="430"/>
      <c r="P520" s="17"/>
      <c r="Q520" s="17"/>
      <c r="R520" s="17">
        <v>4</v>
      </c>
      <c r="S520" s="17"/>
      <c r="T520" s="17"/>
      <c r="U520" s="17"/>
      <c r="V520" s="430"/>
      <c r="W520" s="430"/>
      <c r="X520" s="430"/>
      <c r="Y520" s="430">
        <v>0.375</v>
      </c>
      <c r="Z520" s="430"/>
      <c r="AA520" s="860"/>
    </row>
    <row r="521" spans="1:27">
      <c r="A521" s="120">
        <v>16</v>
      </c>
      <c r="B521" s="2428" t="s">
        <v>22574</v>
      </c>
      <c r="C521" s="16" t="s">
        <v>22575</v>
      </c>
      <c r="D521" s="17"/>
      <c r="E521" s="17">
        <v>0.39300000000000002</v>
      </c>
      <c r="F521" s="17"/>
      <c r="G521" s="17"/>
      <c r="H521" s="17"/>
      <c r="I521" s="17"/>
      <c r="J521" s="17"/>
      <c r="K521" s="17"/>
      <c r="L521" s="17"/>
      <c r="M521" s="17"/>
      <c r="N521" s="17"/>
      <c r="O521" s="17"/>
      <c r="P521" s="17">
        <v>0.39300000000000002</v>
      </c>
      <c r="Q521" s="17">
        <v>0.39300000000000002</v>
      </c>
      <c r="R521" s="17">
        <v>4</v>
      </c>
      <c r="S521" s="17"/>
      <c r="T521" s="17"/>
      <c r="U521" s="17"/>
      <c r="V521" s="17"/>
      <c r="W521" s="17"/>
      <c r="X521" s="17"/>
      <c r="Y521" s="17"/>
      <c r="Z521" s="17"/>
      <c r="AA521" s="17">
        <v>0.39300000000000002</v>
      </c>
    </row>
    <row r="522" spans="1:27">
      <c r="A522" s="120">
        <v>17</v>
      </c>
      <c r="B522" s="2428" t="s">
        <v>22576</v>
      </c>
      <c r="C522" s="16" t="s">
        <v>22577</v>
      </c>
      <c r="D522" s="17"/>
      <c r="E522" s="17">
        <v>0.15</v>
      </c>
      <c r="F522" s="17"/>
      <c r="G522" s="17"/>
      <c r="H522" s="17"/>
      <c r="I522" s="17"/>
      <c r="J522" s="17"/>
      <c r="K522" s="17"/>
      <c r="L522" s="17"/>
      <c r="M522" s="17"/>
      <c r="N522" s="17"/>
      <c r="O522" s="17"/>
      <c r="P522" s="17">
        <v>0.15</v>
      </c>
      <c r="Q522" s="17">
        <v>0.15</v>
      </c>
      <c r="R522" s="17">
        <v>4</v>
      </c>
      <c r="S522" s="17"/>
      <c r="T522" s="17"/>
      <c r="U522" s="17"/>
      <c r="V522" s="17"/>
      <c r="W522" s="17"/>
      <c r="X522" s="17"/>
      <c r="Y522" s="17"/>
      <c r="Z522" s="17"/>
      <c r="AA522" s="17">
        <v>0.15</v>
      </c>
    </row>
    <row r="523" spans="1:27">
      <c r="A523" s="120">
        <v>18</v>
      </c>
      <c r="B523" s="2428" t="s">
        <v>22578</v>
      </c>
      <c r="C523" s="2428" t="s">
        <v>22579</v>
      </c>
      <c r="D523" s="17"/>
      <c r="E523" s="17">
        <v>0.24099999999999999</v>
      </c>
      <c r="F523" s="17">
        <v>0.1</v>
      </c>
      <c r="G523" s="17">
        <v>0.1</v>
      </c>
      <c r="H523" s="17"/>
      <c r="I523" s="17"/>
      <c r="J523" s="17"/>
      <c r="K523" s="17"/>
      <c r="L523" s="17"/>
      <c r="M523" s="17"/>
      <c r="N523" s="17"/>
      <c r="O523" s="17"/>
      <c r="P523" s="17">
        <v>0.14099999999999999</v>
      </c>
      <c r="Q523" s="17">
        <v>0.14099999999999999</v>
      </c>
      <c r="R523" s="17">
        <v>4</v>
      </c>
      <c r="S523" s="17"/>
      <c r="T523" s="17"/>
      <c r="U523" s="17"/>
      <c r="V523" s="17"/>
      <c r="W523" s="17"/>
      <c r="X523" s="17"/>
      <c r="Y523" s="17"/>
      <c r="Z523" s="17"/>
      <c r="AA523" s="17">
        <v>0.24099999999999999</v>
      </c>
    </row>
    <row r="524" spans="1:27">
      <c r="A524" s="120">
        <v>19</v>
      </c>
      <c r="B524" s="2428" t="s">
        <v>13102</v>
      </c>
      <c r="C524" s="16" t="s">
        <v>22580</v>
      </c>
      <c r="D524" s="17"/>
      <c r="E524" s="17">
        <v>0.35099999999999998</v>
      </c>
      <c r="F524" s="17">
        <v>0.35099999999999998</v>
      </c>
      <c r="G524" s="17"/>
      <c r="H524" s="17"/>
      <c r="I524" s="17"/>
      <c r="J524" s="17"/>
      <c r="K524" s="17"/>
      <c r="L524" s="17">
        <v>0.35099999999999998</v>
      </c>
      <c r="M524" s="17"/>
      <c r="N524" s="17"/>
      <c r="O524" s="17"/>
      <c r="P524" s="17"/>
      <c r="Q524" s="17">
        <v>0.35099999999999998</v>
      </c>
      <c r="R524" s="17">
        <v>4</v>
      </c>
      <c r="S524" s="17"/>
      <c r="T524" s="17"/>
      <c r="U524" s="17"/>
      <c r="V524" s="430"/>
      <c r="W524" s="430"/>
      <c r="X524" s="430"/>
      <c r="Y524" s="430">
        <v>0.35099999999999998</v>
      </c>
      <c r="Z524" s="430"/>
      <c r="AA524" s="860"/>
    </row>
    <row r="525" spans="1:27">
      <c r="A525" s="120">
        <v>20</v>
      </c>
      <c r="B525" s="2428" t="s">
        <v>22581</v>
      </c>
      <c r="C525" s="16" t="s">
        <v>22582</v>
      </c>
      <c r="D525" s="17"/>
      <c r="E525" s="17">
        <v>0.10299999999999999</v>
      </c>
      <c r="F525" s="17"/>
      <c r="G525" s="17"/>
      <c r="H525" s="17"/>
      <c r="I525" s="17"/>
      <c r="J525" s="17"/>
      <c r="K525" s="17"/>
      <c r="L525" s="17"/>
      <c r="M525" s="17"/>
      <c r="N525" s="17"/>
      <c r="O525" s="17"/>
      <c r="P525" s="17">
        <v>0.10299999999999999</v>
      </c>
      <c r="Q525" s="17">
        <v>0.10299999999999999</v>
      </c>
      <c r="R525" s="17">
        <v>4</v>
      </c>
      <c r="S525" s="17"/>
      <c r="T525" s="17"/>
      <c r="U525" s="17"/>
      <c r="V525" s="17"/>
      <c r="W525" s="17"/>
      <c r="X525" s="17"/>
      <c r="Y525" s="17"/>
      <c r="Z525" s="17"/>
      <c r="AA525" s="17">
        <v>0.10299999999999999</v>
      </c>
    </row>
    <row r="526" spans="1:27">
      <c r="A526" s="120">
        <v>21</v>
      </c>
      <c r="B526" s="2428" t="s">
        <v>22583</v>
      </c>
      <c r="C526" s="16" t="s">
        <v>22584</v>
      </c>
      <c r="D526" s="17"/>
      <c r="E526" s="17">
        <v>0.22800000000000001</v>
      </c>
      <c r="F526" s="17"/>
      <c r="G526" s="17"/>
      <c r="H526" s="17"/>
      <c r="I526" s="17"/>
      <c r="J526" s="17"/>
      <c r="K526" s="17"/>
      <c r="L526" s="17"/>
      <c r="M526" s="17"/>
      <c r="N526" s="17"/>
      <c r="O526" s="17"/>
      <c r="P526" s="17">
        <v>0.22800000000000001</v>
      </c>
      <c r="Q526" s="17">
        <v>0.22800000000000001</v>
      </c>
      <c r="R526" s="17">
        <v>4</v>
      </c>
      <c r="S526" s="17"/>
      <c r="T526" s="17"/>
      <c r="U526" s="17"/>
      <c r="V526" s="17"/>
      <c r="W526" s="17"/>
      <c r="X526" s="17"/>
      <c r="Y526" s="17"/>
      <c r="Z526" s="17"/>
      <c r="AA526" s="17">
        <v>0.22800000000000001</v>
      </c>
    </row>
    <row r="527" spans="1:27">
      <c r="A527" s="120">
        <v>22</v>
      </c>
      <c r="B527" s="2428" t="s">
        <v>22585</v>
      </c>
      <c r="C527" s="16" t="s">
        <v>22586</v>
      </c>
      <c r="D527" s="17"/>
      <c r="E527" s="17">
        <v>0.57499999999999996</v>
      </c>
      <c r="F527" s="17"/>
      <c r="G527" s="17"/>
      <c r="H527" s="17"/>
      <c r="I527" s="17"/>
      <c r="J527" s="17"/>
      <c r="K527" s="17"/>
      <c r="L527" s="17"/>
      <c r="M527" s="17"/>
      <c r="N527" s="17"/>
      <c r="O527" s="17"/>
      <c r="P527" s="17">
        <v>0.57499999999999996</v>
      </c>
      <c r="Q527" s="17">
        <v>0.57499999999999996</v>
      </c>
      <c r="R527" s="17">
        <v>4</v>
      </c>
      <c r="S527" s="17"/>
      <c r="T527" s="17"/>
      <c r="U527" s="17"/>
      <c r="V527" s="17"/>
      <c r="W527" s="17"/>
      <c r="X527" s="17"/>
      <c r="Y527" s="17"/>
      <c r="Z527" s="17"/>
      <c r="AA527" s="17">
        <v>0.57499999999999996</v>
      </c>
    </row>
    <row r="528" spans="1:27">
      <c r="A528" s="120">
        <v>23</v>
      </c>
      <c r="B528" s="2428" t="s">
        <v>1974</v>
      </c>
      <c r="C528" s="16" t="s">
        <v>22587</v>
      </c>
      <c r="D528" s="17"/>
      <c r="E528" s="17">
        <v>0.192</v>
      </c>
      <c r="F528" s="17"/>
      <c r="G528" s="17"/>
      <c r="H528" s="17"/>
      <c r="I528" s="17"/>
      <c r="J528" s="17"/>
      <c r="K528" s="17"/>
      <c r="L528" s="17"/>
      <c r="M528" s="17"/>
      <c r="N528" s="17"/>
      <c r="O528" s="17"/>
      <c r="P528" s="17">
        <v>0.192</v>
      </c>
      <c r="Q528" s="17">
        <v>0.192</v>
      </c>
      <c r="R528" s="17">
        <v>4</v>
      </c>
      <c r="S528" s="17"/>
      <c r="T528" s="17"/>
      <c r="U528" s="17"/>
      <c r="V528" s="17"/>
      <c r="W528" s="17"/>
      <c r="X528" s="17"/>
      <c r="Y528" s="17"/>
      <c r="Z528" s="17"/>
      <c r="AA528" s="17">
        <v>0.192</v>
      </c>
    </row>
    <row r="529" spans="1:27">
      <c r="A529" s="120">
        <v>24</v>
      </c>
      <c r="B529" s="2428" t="s">
        <v>9473</v>
      </c>
      <c r="C529" s="16" t="s">
        <v>22588</v>
      </c>
      <c r="D529" s="17"/>
      <c r="E529" s="17">
        <v>0.32</v>
      </c>
      <c r="F529" s="17"/>
      <c r="G529" s="17"/>
      <c r="H529" s="17"/>
      <c r="I529" s="17"/>
      <c r="J529" s="17"/>
      <c r="K529" s="17"/>
      <c r="L529" s="17"/>
      <c r="M529" s="17"/>
      <c r="N529" s="17"/>
      <c r="O529" s="17"/>
      <c r="P529" s="17">
        <v>0.32</v>
      </c>
      <c r="Q529" s="17">
        <v>0.32</v>
      </c>
      <c r="R529" s="17">
        <v>4</v>
      </c>
      <c r="S529" s="17"/>
      <c r="T529" s="17"/>
      <c r="U529" s="17"/>
      <c r="V529" s="17"/>
      <c r="W529" s="17"/>
      <c r="X529" s="17"/>
      <c r="Y529" s="17"/>
      <c r="Z529" s="17"/>
      <c r="AA529" s="17">
        <v>0.32</v>
      </c>
    </row>
    <row r="530" spans="1:27">
      <c r="A530" s="120">
        <v>25</v>
      </c>
      <c r="B530" s="2428" t="s">
        <v>22589</v>
      </c>
      <c r="C530" s="16" t="s">
        <v>22590</v>
      </c>
      <c r="D530" s="17"/>
      <c r="E530" s="17">
        <v>0.23</v>
      </c>
      <c r="F530" s="17"/>
      <c r="G530" s="17"/>
      <c r="H530" s="17"/>
      <c r="I530" s="17"/>
      <c r="J530" s="17"/>
      <c r="K530" s="17"/>
      <c r="L530" s="17"/>
      <c r="M530" s="17"/>
      <c r="N530" s="17"/>
      <c r="O530" s="17"/>
      <c r="P530" s="17">
        <v>0.23</v>
      </c>
      <c r="Q530" s="17">
        <v>0.23</v>
      </c>
      <c r="R530" s="17">
        <v>4</v>
      </c>
      <c r="S530" s="17"/>
      <c r="T530" s="17"/>
      <c r="U530" s="17"/>
      <c r="V530" s="17"/>
      <c r="W530" s="17"/>
      <c r="X530" s="17"/>
      <c r="Y530" s="17"/>
      <c r="Z530" s="17"/>
      <c r="AA530" s="17">
        <v>0.23</v>
      </c>
    </row>
    <row r="531" spans="1:27">
      <c r="A531" s="120">
        <v>26</v>
      </c>
      <c r="B531" s="2428" t="s">
        <v>22591</v>
      </c>
      <c r="C531" s="16" t="s">
        <v>22592</v>
      </c>
      <c r="D531" s="17"/>
      <c r="E531" s="17">
        <v>0.17</v>
      </c>
      <c r="F531" s="17"/>
      <c r="G531" s="17"/>
      <c r="H531" s="17"/>
      <c r="I531" s="17"/>
      <c r="J531" s="17"/>
      <c r="K531" s="17"/>
      <c r="L531" s="17"/>
      <c r="M531" s="17"/>
      <c r="N531" s="17"/>
      <c r="O531" s="17"/>
      <c r="P531" s="17">
        <v>0.17</v>
      </c>
      <c r="Q531" s="17">
        <v>0.17</v>
      </c>
      <c r="R531" s="17">
        <v>4</v>
      </c>
      <c r="S531" s="17"/>
      <c r="T531" s="17"/>
      <c r="U531" s="17"/>
      <c r="V531" s="17"/>
      <c r="W531" s="17"/>
      <c r="X531" s="17"/>
      <c r="Y531" s="17"/>
      <c r="Z531" s="17"/>
      <c r="AA531" s="17">
        <v>0.17</v>
      </c>
    </row>
    <row r="532" spans="1:27">
      <c r="A532" s="120">
        <v>27</v>
      </c>
      <c r="B532" s="2428" t="s">
        <v>22593</v>
      </c>
      <c r="C532" s="16" t="s">
        <v>22594</v>
      </c>
      <c r="D532" s="17"/>
      <c r="E532" s="17">
        <v>0.17</v>
      </c>
      <c r="F532" s="17"/>
      <c r="G532" s="17"/>
      <c r="H532" s="17"/>
      <c r="I532" s="17"/>
      <c r="J532" s="17"/>
      <c r="K532" s="17"/>
      <c r="L532" s="17"/>
      <c r="M532" s="17"/>
      <c r="N532" s="17"/>
      <c r="O532" s="17"/>
      <c r="P532" s="17">
        <v>0.17</v>
      </c>
      <c r="Q532" s="17">
        <v>0.17</v>
      </c>
      <c r="R532" s="17">
        <v>4</v>
      </c>
      <c r="S532" s="17"/>
      <c r="T532" s="17"/>
      <c r="U532" s="17"/>
      <c r="V532" s="17"/>
      <c r="W532" s="17"/>
      <c r="X532" s="17"/>
      <c r="Y532" s="17"/>
      <c r="Z532" s="17"/>
      <c r="AA532" s="17">
        <v>0.17</v>
      </c>
    </row>
    <row r="533" spans="1:27">
      <c r="A533" s="120">
        <v>28</v>
      </c>
      <c r="B533" s="2428" t="s">
        <v>22595</v>
      </c>
      <c r="C533" s="16" t="s">
        <v>22596</v>
      </c>
      <c r="D533" s="17"/>
      <c r="E533" s="17">
        <v>0.25</v>
      </c>
      <c r="F533" s="17"/>
      <c r="G533" s="17"/>
      <c r="H533" s="17"/>
      <c r="I533" s="17"/>
      <c r="J533" s="17"/>
      <c r="K533" s="17"/>
      <c r="L533" s="17"/>
      <c r="M533" s="17"/>
      <c r="N533" s="17"/>
      <c r="O533" s="17"/>
      <c r="P533" s="17">
        <v>0.25</v>
      </c>
      <c r="Q533" s="17">
        <v>0.25</v>
      </c>
      <c r="R533" s="17">
        <v>4</v>
      </c>
      <c r="S533" s="17"/>
      <c r="T533" s="17"/>
      <c r="U533" s="17"/>
      <c r="V533" s="17"/>
      <c r="W533" s="17"/>
      <c r="X533" s="17"/>
      <c r="Y533" s="17"/>
      <c r="Z533" s="17"/>
      <c r="AA533" s="17">
        <v>0.25</v>
      </c>
    </row>
    <row r="534" spans="1:27">
      <c r="A534" s="2422"/>
      <c r="B534" s="2429" t="s">
        <v>22597</v>
      </c>
      <c r="C534" s="16"/>
      <c r="D534" s="17"/>
      <c r="E534" s="17"/>
      <c r="F534" s="17"/>
      <c r="G534" s="17"/>
      <c r="H534" s="17"/>
      <c r="I534" s="17"/>
      <c r="J534" s="17"/>
      <c r="K534" s="17"/>
      <c r="L534" s="17"/>
      <c r="M534" s="17"/>
      <c r="N534" s="17"/>
      <c r="O534" s="17"/>
      <c r="P534" s="17"/>
      <c r="Q534" s="17"/>
      <c r="R534" s="17">
        <v>4</v>
      </c>
      <c r="S534" s="17"/>
      <c r="T534" s="17"/>
      <c r="U534" s="17"/>
      <c r="V534" s="17"/>
      <c r="W534" s="17"/>
      <c r="X534" s="17"/>
      <c r="Y534" s="17"/>
      <c r="Z534" s="17"/>
      <c r="AA534" s="859"/>
    </row>
    <row r="535" spans="1:27">
      <c r="A535" s="120">
        <v>29</v>
      </c>
      <c r="B535" s="2428" t="s">
        <v>155</v>
      </c>
      <c r="C535" s="16" t="s">
        <v>22598</v>
      </c>
      <c r="D535" s="17"/>
      <c r="E535" s="17">
        <v>0.155</v>
      </c>
      <c r="F535" s="17">
        <v>0.155</v>
      </c>
      <c r="G535" s="17">
        <v>0.12</v>
      </c>
      <c r="H535" s="17"/>
      <c r="I535" s="17"/>
      <c r="J535" s="17"/>
      <c r="K535" s="17"/>
      <c r="L535" s="17">
        <v>3.5000000000000003E-2</v>
      </c>
      <c r="M535" s="17"/>
      <c r="N535" s="17"/>
      <c r="O535" s="17"/>
      <c r="P535" s="17"/>
      <c r="Q535" s="17"/>
      <c r="R535" s="17">
        <v>4</v>
      </c>
      <c r="S535" s="17"/>
      <c r="T535" s="17"/>
      <c r="U535" s="17"/>
      <c r="V535" s="17"/>
      <c r="W535" s="17"/>
      <c r="X535" s="17"/>
      <c r="Y535" s="17">
        <v>0.155</v>
      </c>
      <c r="Z535" s="17"/>
      <c r="AA535" s="859"/>
    </row>
    <row r="536" spans="1:27">
      <c r="A536" s="120">
        <v>30</v>
      </c>
      <c r="B536" s="2428" t="s">
        <v>22599</v>
      </c>
      <c r="C536" s="16" t="s">
        <v>22600</v>
      </c>
      <c r="D536" s="17"/>
      <c r="E536" s="17">
        <v>0.183</v>
      </c>
      <c r="F536" s="2329">
        <v>0.183</v>
      </c>
      <c r="G536" s="17"/>
      <c r="H536" s="17"/>
      <c r="I536" s="17"/>
      <c r="J536" s="17"/>
      <c r="K536" s="17"/>
      <c r="L536" s="17">
        <v>0.183</v>
      </c>
      <c r="M536" s="17"/>
      <c r="N536" s="17"/>
      <c r="O536" s="17"/>
      <c r="P536" s="17"/>
      <c r="Q536" s="17"/>
      <c r="R536" s="17">
        <v>4</v>
      </c>
      <c r="S536" s="17"/>
      <c r="T536" s="17"/>
      <c r="U536" s="17"/>
      <c r="V536" s="430"/>
      <c r="W536" s="430"/>
      <c r="X536" s="430"/>
      <c r="Y536" s="17">
        <v>0.183</v>
      </c>
      <c r="Z536" s="430"/>
      <c r="AA536" s="860"/>
    </row>
    <row r="537" spans="1:27">
      <c r="A537" s="120">
        <v>31</v>
      </c>
      <c r="B537" s="2428" t="s">
        <v>12650</v>
      </c>
      <c r="C537" s="16" t="s">
        <v>22601</v>
      </c>
      <c r="D537" s="17"/>
      <c r="E537" s="17">
        <v>0.31900000000000001</v>
      </c>
      <c r="F537" s="17">
        <v>0.31900000000000001</v>
      </c>
      <c r="G537" s="17">
        <v>0.31900000000000001</v>
      </c>
      <c r="H537" s="17"/>
      <c r="I537" s="17"/>
      <c r="J537" s="17"/>
      <c r="K537" s="17"/>
      <c r="L537" s="17"/>
      <c r="M537" s="17"/>
      <c r="N537" s="17"/>
      <c r="O537" s="17"/>
      <c r="P537" s="17"/>
      <c r="Q537" s="17"/>
      <c r="R537" s="17">
        <v>4</v>
      </c>
      <c r="S537" s="17"/>
      <c r="T537" s="17"/>
      <c r="U537" s="17"/>
      <c r="V537" s="17"/>
      <c r="W537" s="17"/>
      <c r="X537" s="17"/>
      <c r="Y537" s="17">
        <v>0.31900000000000001</v>
      </c>
      <c r="Z537" s="17"/>
      <c r="AA537" s="859"/>
    </row>
    <row r="538" spans="1:27">
      <c r="A538" s="120">
        <v>32</v>
      </c>
      <c r="B538" s="2428" t="s">
        <v>227</v>
      </c>
      <c r="C538" s="16" t="s">
        <v>22602</v>
      </c>
      <c r="D538" s="17"/>
      <c r="E538" s="17">
        <v>0.33</v>
      </c>
      <c r="F538" s="17">
        <v>0.33</v>
      </c>
      <c r="G538" s="17">
        <v>0.33</v>
      </c>
      <c r="H538" s="17"/>
      <c r="I538" s="17"/>
      <c r="J538" s="17"/>
      <c r="K538" s="17"/>
      <c r="L538" s="17"/>
      <c r="M538" s="17"/>
      <c r="N538" s="17"/>
      <c r="O538" s="17"/>
      <c r="P538" s="17"/>
      <c r="Q538" s="17"/>
      <c r="R538" s="17">
        <v>4</v>
      </c>
      <c r="S538" s="17"/>
      <c r="T538" s="17"/>
      <c r="U538" s="17"/>
      <c r="V538" s="17"/>
      <c r="W538" s="17"/>
      <c r="X538" s="17"/>
      <c r="Y538" s="17">
        <v>0.33</v>
      </c>
      <c r="Z538" s="17"/>
      <c r="AA538" s="859"/>
    </row>
    <row r="539" spans="1:27">
      <c r="A539" s="120">
        <v>33</v>
      </c>
      <c r="B539" s="2428" t="s">
        <v>22603</v>
      </c>
      <c r="C539" s="16" t="s">
        <v>22604</v>
      </c>
      <c r="D539" s="17"/>
      <c r="E539" s="17">
        <v>0.624</v>
      </c>
      <c r="F539" s="17">
        <v>0.1</v>
      </c>
      <c r="G539" s="17">
        <v>0.1</v>
      </c>
      <c r="H539" s="17"/>
      <c r="I539" s="17"/>
      <c r="J539" s="17"/>
      <c r="K539" s="17"/>
      <c r="L539" s="17"/>
      <c r="M539" s="17"/>
      <c r="N539" s="17"/>
      <c r="O539" s="17"/>
      <c r="P539" s="17">
        <v>0.52400000000000002</v>
      </c>
      <c r="Q539" s="17">
        <v>0.52400000000000002</v>
      </c>
      <c r="R539" s="17">
        <v>4</v>
      </c>
      <c r="S539" s="17"/>
      <c r="T539" s="17"/>
      <c r="U539" s="17"/>
      <c r="V539" s="17"/>
      <c r="W539" s="17"/>
      <c r="X539" s="2856"/>
      <c r="Y539" s="2856" t="s">
        <v>46</v>
      </c>
      <c r="Z539" s="2856"/>
      <c r="AA539" s="2857" t="s">
        <v>48</v>
      </c>
    </row>
    <row r="540" spans="1:27">
      <c r="A540" s="120">
        <v>34</v>
      </c>
      <c r="B540" s="2428" t="s">
        <v>22605</v>
      </c>
      <c r="C540" s="16" t="s">
        <v>22606</v>
      </c>
      <c r="D540" s="17"/>
      <c r="E540" s="17">
        <v>0.35299999999999998</v>
      </c>
      <c r="F540" s="17">
        <v>0.35299999999999998</v>
      </c>
      <c r="G540" s="17">
        <v>0.35299999999999998</v>
      </c>
      <c r="H540" s="17"/>
      <c r="I540" s="17"/>
      <c r="J540" s="17"/>
      <c r="K540" s="17"/>
      <c r="L540" s="17"/>
      <c r="M540" s="17"/>
      <c r="N540" s="17"/>
      <c r="O540" s="17"/>
      <c r="P540" s="17"/>
      <c r="Q540" s="17"/>
      <c r="R540" s="17">
        <v>4</v>
      </c>
      <c r="S540" s="17"/>
      <c r="T540" s="17"/>
      <c r="U540" s="17"/>
      <c r="V540" s="17"/>
      <c r="W540" s="17"/>
      <c r="X540" s="17"/>
      <c r="Y540" s="17">
        <v>0.35299999999999998</v>
      </c>
      <c r="Z540" s="17"/>
      <c r="AA540" s="859"/>
    </row>
    <row r="541" spans="1:27">
      <c r="A541" s="120">
        <v>35</v>
      </c>
      <c r="B541" s="2428" t="s">
        <v>70</v>
      </c>
      <c r="C541" s="16" t="s">
        <v>22607</v>
      </c>
      <c r="D541" s="17"/>
      <c r="E541" s="17">
        <v>0.90500000000000003</v>
      </c>
      <c r="F541" s="17">
        <v>0.90500000000000003</v>
      </c>
      <c r="G541" s="17">
        <v>0.90500000000000003</v>
      </c>
      <c r="H541" s="17"/>
      <c r="I541" s="17"/>
      <c r="J541" s="17"/>
      <c r="K541" s="17"/>
      <c r="L541" s="17"/>
      <c r="M541" s="17"/>
      <c r="N541" s="17"/>
      <c r="O541" s="17"/>
      <c r="P541" s="17"/>
      <c r="Q541" s="17">
        <v>0.90500000000000003</v>
      </c>
      <c r="R541" s="17">
        <v>4</v>
      </c>
      <c r="S541" s="17"/>
      <c r="T541" s="17"/>
      <c r="U541" s="17"/>
      <c r="V541" s="17"/>
      <c r="W541" s="17"/>
      <c r="X541" s="17"/>
      <c r="Y541" s="17">
        <v>0.90500000000000003</v>
      </c>
      <c r="Z541" s="17"/>
      <c r="AA541" s="859"/>
    </row>
    <row r="542" spans="1:27">
      <c r="A542" s="120">
        <v>36</v>
      </c>
      <c r="B542" s="2428" t="s">
        <v>22608</v>
      </c>
      <c r="C542" s="16" t="s">
        <v>22609</v>
      </c>
      <c r="D542" s="17"/>
      <c r="E542" s="17">
        <v>0.14000000000000001</v>
      </c>
      <c r="F542" s="17"/>
      <c r="G542" s="17"/>
      <c r="H542" s="17"/>
      <c r="I542" s="17"/>
      <c r="J542" s="17"/>
      <c r="K542" s="17"/>
      <c r="L542" s="17"/>
      <c r="M542" s="17"/>
      <c r="N542" s="17"/>
      <c r="O542" s="17"/>
      <c r="P542" s="17">
        <v>0.14000000000000001</v>
      </c>
      <c r="Q542" s="17">
        <v>0.14000000000000001</v>
      </c>
      <c r="R542" s="17">
        <v>4</v>
      </c>
      <c r="S542" s="17"/>
      <c r="T542" s="17"/>
      <c r="U542" s="17"/>
      <c r="V542" s="17"/>
      <c r="W542" s="17"/>
      <c r="X542" s="17"/>
      <c r="Y542" s="17"/>
      <c r="Z542" s="17"/>
      <c r="AA542" s="17">
        <v>0.14000000000000001</v>
      </c>
    </row>
    <row r="543" spans="1:27">
      <c r="A543" s="120">
        <v>37</v>
      </c>
      <c r="B543" s="2428" t="s">
        <v>11374</v>
      </c>
      <c r="C543" s="16" t="s">
        <v>22610</v>
      </c>
      <c r="D543" s="17"/>
      <c r="E543" s="17">
        <v>1.486</v>
      </c>
      <c r="F543" s="17">
        <v>0.45</v>
      </c>
      <c r="G543" s="17"/>
      <c r="H543" s="17"/>
      <c r="I543" s="17"/>
      <c r="J543" s="17"/>
      <c r="K543" s="17"/>
      <c r="L543" s="17">
        <v>0.45</v>
      </c>
      <c r="M543" s="17"/>
      <c r="N543" s="17"/>
      <c r="O543" s="17"/>
      <c r="P543" s="17">
        <v>1.036</v>
      </c>
      <c r="Q543" s="17">
        <v>1.036</v>
      </c>
      <c r="R543" s="17">
        <v>4</v>
      </c>
      <c r="S543" s="17"/>
      <c r="T543" s="17"/>
      <c r="U543" s="17"/>
      <c r="V543" s="17"/>
      <c r="W543" s="17"/>
      <c r="X543" s="17"/>
      <c r="Y543" s="17"/>
      <c r="Z543" s="17"/>
      <c r="AA543" s="17">
        <v>1.486</v>
      </c>
    </row>
    <row r="544" spans="1:27">
      <c r="A544" s="120">
        <v>38</v>
      </c>
      <c r="B544" s="2428" t="s">
        <v>19484</v>
      </c>
      <c r="C544" s="16" t="s">
        <v>22611</v>
      </c>
      <c r="D544" s="17"/>
      <c r="E544" s="17">
        <v>0.317</v>
      </c>
      <c r="F544" s="17">
        <v>0.317</v>
      </c>
      <c r="G544" s="17"/>
      <c r="H544" s="17"/>
      <c r="I544" s="17"/>
      <c r="J544" s="17"/>
      <c r="K544" s="17"/>
      <c r="L544" s="17">
        <v>0.317</v>
      </c>
      <c r="M544" s="17"/>
      <c r="N544" s="17"/>
      <c r="O544" s="17"/>
      <c r="P544" s="17"/>
      <c r="Q544" s="17">
        <v>0.317</v>
      </c>
      <c r="R544" s="17">
        <v>4</v>
      </c>
      <c r="S544" s="17"/>
      <c r="T544" s="17"/>
      <c r="U544" s="17"/>
      <c r="V544" s="430"/>
      <c r="W544" s="430"/>
      <c r="X544" s="430"/>
      <c r="Y544" s="17">
        <v>0.317</v>
      </c>
      <c r="Z544" s="430"/>
      <c r="AA544" s="860"/>
    </row>
    <row r="545" spans="1:27">
      <c r="A545" s="120">
        <v>39</v>
      </c>
      <c r="B545" s="2428" t="s">
        <v>22612</v>
      </c>
      <c r="C545" s="16" t="s">
        <v>22613</v>
      </c>
      <c r="D545" s="17"/>
      <c r="E545" s="17">
        <v>0.40500000000000003</v>
      </c>
      <c r="F545" s="17">
        <v>0.40500000000000003</v>
      </c>
      <c r="G545" s="17"/>
      <c r="H545" s="17"/>
      <c r="I545" s="17"/>
      <c r="J545" s="17"/>
      <c r="K545" s="17"/>
      <c r="L545" s="17">
        <v>0.40500000000000003</v>
      </c>
      <c r="M545" s="17"/>
      <c r="N545" s="17"/>
      <c r="O545" s="17"/>
      <c r="P545" s="17"/>
      <c r="Q545" s="17">
        <v>0.40500000000000003</v>
      </c>
      <c r="R545" s="17">
        <v>4</v>
      </c>
      <c r="S545" s="17"/>
      <c r="T545" s="17"/>
      <c r="U545" s="17"/>
      <c r="V545" s="430"/>
      <c r="W545" s="430"/>
      <c r="X545" s="430"/>
      <c r="Y545" s="17">
        <v>0.40500000000000003</v>
      </c>
      <c r="Z545" s="430"/>
      <c r="AA545" s="860"/>
    </row>
    <row r="546" spans="1:27">
      <c r="A546" s="120">
        <v>40</v>
      </c>
      <c r="B546" s="2428" t="s">
        <v>22614</v>
      </c>
      <c r="C546" s="16" t="s">
        <v>22615</v>
      </c>
      <c r="D546" s="17"/>
      <c r="E546" s="17">
        <v>9.2999999999999999E-2</v>
      </c>
      <c r="F546" s="17"/>
      <c r="G546" s="17"/>
      <c r="H546" s="17"/>
      <c r="I546" s="17"/>
      <c r="J546" s="17"/>
      <c r="K546" s="17"/>
      <c r="L546" s="17"/>
      <c r="M546" s="17"/>
      <c r="N546" s="17"/>
      <c r="O546" s="17"/>
      <c r="P546" s="17">
        <v>9.2999999999999999E-2</v>
      </c>
      <c r="Q546" s="17">
        <v>9.2999999999999999E-2</v>
      </c>
      <c r="R546" s="17">
        <v>4</v>
      </c>
      <c r="S546" s="17"/>
      <c r="T546" s="17"/>
      <c r="U546" s="17"/>
      <c r="V546" s="17"/>
      <c r="W546" s="17"/>
      <c r="X546" s="17"/>
      <c r="Y546" s="17"/>
      <c r="Z546" s="17"/>
      <c r="AA546" s="17">
        <v>9.2999999999999999E-2</v>
      </c>
    </row>
    <row r="547" spans="1:27">
      <c r="A547" s="120">
        <v>41</v>
      </c>
      <c r="B547" s="2428" t="s">
        <v>22616</v>
      </c>
      <c r="C547" s="16" t="s">
        <v>22617</v>
      </c>
      <c r="D547" s="17"/>
      <c r="E547" s="17">
        <v>0.26</v>
      </c>
      <c r="F547" s="17"/>
      <c r="G547" s="17"/>
      <c r="H547" s="17"/>
      <c r="I547" s="17"/>
      <c r="J547" s="17"/>
      <c r="K547" s="17"/>
      <c r="L547" s="17"/>
      <c r="M547" s="17"/>
      <c r="N547" s="17"/>
      <c r="O547" s="17"/>
      <c r="P547" s="17">
        <v>0.26</v>
      </c>
      <c r="Q547" s="17">
        <v>0.26</v>
      </c>
      <c r="R547" s="17">
        <v>4</v>
      </c>
      <c r="S547" s="17"/>
      <c r="T547" s="17"/>
      <c r="U547" s="17"/>
      <c r="V547" s="17"/>
      <c r="W547" s="17"/>
      <c r="X547" s="17"/>
      <c r="Y547" s="17"/>
      <c r="Z547" s="17"/>
      <c r="AA547" s="17">
        <v>0.26</v>
      </c>
    </row>
    <row r="548" spans="1:27">
      <c r="A548" s="120">
        <v>42</v>
      </c>
      <c r="B548" s="2428" t="s">
        <v>19550</v>
      </c>
      <c r="C548" s="16" t="s">
        <v>22618</v>
      </c>
      <c r="D548" s="17"/>
      <c r="E548" s="17">
        <v>0.27900000000000003</v>
      </c>
      <c r="F548" s="17"/>
      <c r="G548" s="17"/>
      <c r="H548" s="17"/>
      <c r="I548" s="17"/>
      <c r="J548" s="17"/>
      <c r="K548" s="17"/>
      <c r="L548" s="17"/>
      <c r="M548" s="17"/>
      <c r="N548" s="17"/>
      <c r="O548" s="17"/>
      <c r="P548" s="17">
        <v>0.27900000000000003</v>
      </c>
      <c r="Q548" s="17">
        <v>0.27900000000000003</v>
      </c>
      <c r="R548" s="17">
        <v>4</v>
      </c>
      <c r="S548" s="17"/>
      <c r="T548" s="17"/>
      <c r="U548" s="17"/>
      <c r="V548" s="17"/>
      <c r="W548" s="17"/>
      <c r="X548" s="17"/>
      <c r="Y548" s="17"/>
      <c r="Z548" s="17"/>
      <c r="AA548" s="17">
        <v>0.27900000000000003</v>
      </c>
    </row>
    <row r="549" spans="1:27">
      <c r="A549" s="120">
        <v>43</v>
      </c>
      <c r="B549" s="2428" t="s">
        <v>19553</v>
      </c>
      <c r="C549" s="16" t="s">
        <v>22619</v>
      </c>
      <c r="D549" s="17"/>
      <c r="E549" s="17">
        <v>0.36899999999999999</v>
      </c>
      <c r="F549" s="17"/>
      <c r="G549" s="17"/>
      <c r="H549" s="17"/>
      <c r="I549" s="17"/>
      <c r="J549" s="17"/>
      <c r="K549" s="17"/>
      <c r="L549" s="17"/>
      <c r="M549" s="17"/>
      <c r="N549" s="17"/>
      <c r="O549" s="17"/>
      <c r="P549" s="17">
        <v>0.36899999999999999</v>
      </c>
      <c r="Q549" s="17">
        <v>0.36899999999999999</v>
      </c>
      <c r="R549" s="17">
        <v>4</v>
      </c>
      <c r="S549" s="17"/>
      <c r="T549" s="17"/>
      <c r="U549" s="17"/>
      <c r="V549" s="17"/>
      <c r="W549" s="17"/>
      <c r="X549" s="17"/>
      <c r="Y549" s="17"/>
      <c r="Z549" s="17"/>
      <c r="AA549" s="17">
        <v>0.36899999999999999</v>
      </c>
    </row>
    <row r="550" spans="1:27">
      <c r="A550" s="120">
        <v>44</v>
      </c>
      <c r="B550" s="2428" t="s">
        <v>22620</v>
      </c>
      <c r="C550" s="16" t="s">
        <v>22621</v>
      </c>
      <c r="D550" s="17"/>
      <c r="E550" s="17">
        <v>0.2</v>
      </c>
      <c r="F550" s="17"/>
      <c r="G550" s="17"/>
      <c r="H550" s="17"/>
      <c r="I550" s="17"/>
      <c r="J550" s="17"/>
      <c r="K550" s="17"/>
      <c r="L550" s="17"/>
      <c r="M550" s="17"/>
      <c r="N550" s="17"/>
      <c r="O550" s="17"/>
      <c r="P550" s="17">
        <v>0.2</v>
      </c>
      <c r="Q550" s="17">
        <v>0.2</v>
      </c>
      <c r="R550" s="17">
        <v>4</v>
      </c>
      <c r="S550" s="17"/>
      <c r="T550" s="17"/>
      <c r="U550" s="17"/>
      <c r="V550" s="17"/>
      <c r="W550" s="17"/>
      <c r="X550" s="17"/>
      <c r="Y550" s="17"/>
      <c r="Z550" s="17"/>
      <c r="AA550" s="17">
        <v>0.2</v>
      </c>
    </row>
    <row r="551" spans="1:27">
      <c r="A551" s="120">
        <v>45</v>
      </c>
      <c r="B551" s="2428" t="s">
        <v>22622</v>
      </c>
      <c r="C551" s="16" t="s">
        <v>22623</v>
      </c>
      <c r="D551" s="17"/>
      <c r="E551" s="17">
        <v>0.19800000000000001</v>
      </c>
      <c r="F551" s="17"/>
      <c r="G551" s="17"/>
      <c r="H551" s="17"/>
      <c r="I551" s="17"/>
      <c r="J551" s="17"/>
      <c r="K551" s="17"/>
      <c r="L551" s="17"/>
      <c r="M551" s="17"/>
      <c r="N551" s="17"/>
      <c r="O551" s="17"/>
      <c r="P551" s="17">
        <v>0.19800000000000001</v>
      </c>
      <c r="Q551" s="17">
        <v>0.19800000000000001</v>
      </c>
      <c r="R551" s="17">
        <v>4</v>
      </c>
      <c r="S551" s="17"/>
      <c r="T551" s="17"/>
      <c r="U551" s="17"/>
      <c r="V551" s="17"/>
      <c r="W551" s="17"/>
      <c r="X551" s="17"/>
      <c r="Y551" s="17"/>
      <c r="Z551" s="17"/>
      <c r="AA551" s="17">
        <v>0.19800000000000001</v>
      </c>
    </row>
    <row r="552" spans="1:27">
      <c r="A552" s="120">
        <v>46</v>
      </c>
      <c r="B552" s="2428" t="s">
        <v>22624</v>
      </c>
      <c r="C552" s="16" t="s">
        <v>22625</v>
      </c>
      <c r="D552" s="17"/>
      <c r="E552" s="17">
        <v>0.223</v>
      </c>
      <c r="F552" s="17"/>
      <c r="G552" s="17"/>
      <c r="H552" s="17"/>
      <c r="I552" s="17"/>
      <c r="J552" s="17"/>
      <c r="K552" s="17"/>
      <c r="L552" s="17"/>
      <c r="M552" s="17"/>
      <c r="N552" s="17"/>
      <c r="O552" s="17"/>
      <c r="P552" s="17">
        <v>0.223</v>
      </c>
      <c r="Q552" s="17">
        <v>0.223</v>
      </c>
      <c r="R552" s="17">
        <v>4</v>
      </c>
      <c r="S552" s="17"/>
      <c r="T552" s="17"/>
      <c r="U552" s="17"/>
      <c r="V552" s="17"/>
      <c r="W552" s="17"/>
      <c r="X552" s="17"/>
      <c r="Y552" s="17"/>
      <c r="Z552" s="17"/>
      <c r="AA552" s="17">
        <v>0.223</v>
      </c>
    </row>
    <row r="553" spans="1:27">
      <c r="A553" s="120">
        <v>47</v>
      </c>
      <c r="B553" s="2428" t="s">
        <v>22626</v>
      </c>
      <c r="C553" s="16" t="s">
        <v>22627</v>
      </c>
      <c r="D553" s="17"/>
      <c r="E553" s="17">
        <v>0.17799999999999999</v>
      </c>
      <c r="F553" s="17"/>
      <c r="G553" s="17"/>
      <c r="H553" s="17"/>
      <c r="I553" s="17"/>
      <c r="J553" s="17"/>
      <c r="K553" s="17"/>
      <c r="L553" s="17"/>
      <c r="M553" s="17"/>
      <c r="N553" s="17"/>
      <c r="O553" s="17"/>
      <c r="P553" s="17">
        <v>0.17799999999999999</v>
      </c>
      <c r="Q553" s="17">
        <v>0.17799999999999999</v>
      </c>
      <c r="R553" s="17">
        <v>4</v>
      </c>
      <c r="S553" s="17"/>
      <c r="T553" s="17"/>
      <c r="U553" s="17"/>
      <c r="V553" s="17"/>
      <c r="W553" s="17"/>
      <c r="X553" s="17"/>
      <c r="Y553" s="17"/>
      <c r="Z553" s="17"/>
      <c r="AA553" s="17">
        <v>0.17799999999999999</v>
      </c>
    </row>
    <row r="554" spans="1:27">
      <c r="A554" s="120">
        <v>48</v>
      </c>
      <c r="B554" s="2428" t="s">
        <v>1839</v>
      </c>
      <c r="C554" s="16" t="s">
        <v>22628</v>
      </c>
      <c r="D554" s="17"/>
      <c r="E554" s="17">
        <v>0.186</v>
      </c>
      <c r="F554" s="17"/>
      <c r="G554" s="17"/>
      <c r="H554" s="17"/>
      <c r="I554" s="17"/>
      <c r="J554" s="17"/>
      <c r="K554" s="17"/>
      <c r="L554" s="17"/>
      <c r="M554" s="17"/>
      <c r="N554" s="17"/>
      <c r="O554" s="17"/>
      <c r="P554" s="17">
        <v>0.186</v>
      </c>
      <c r="Q554" s="17">
        <v>0.186</v>
      </c>
      <c r="R554" s="17">
        <v>4</v>
      </c>
      <c r="S554" s="17"/>
      <c r="T554" s="17"/>
      <c r="U554" s="17"/>
      <c r="V554" s="17"/>
      <c r="W554" s="17"/>
      <c r="X554" s="17"/>
      <c r="Y554" s="17"/>
      <c r="Z554" s="17"/>
      <c r="AA554" s="17">
        <v>0.186</v>
      </c>
    </row>
    <row r="555" spans="1:27">
      <c r="A555" s="2422"/>
      <c r="B555" s="2429" t="s">
        <v>22629</v>
      </c>
      <c r="C555" s="16"/>
      <c r="D555" s="17"/>
      <c r="E555" s="17"/>
      <c r="F555" s="17"/>
      <c r="G555" s="17"/>
      <c r="H555" s="17"/>
      <c r="I555" s="17"/>
      <c r="J555" s="17"/>
      <c r="K555" s="17"/>
      <c r="L555" s="17"/>
      <c r="M555" s="17"/>
      <c r="N555" s="17"/>
      <c r="O555" s="17"/>
      <c r="P555" s="17"/>
      <c r="Q555" s="17"/>
      <c r="R555" s="17">
        <v>4</v>
      </c>
      <c r="S555" s="17"/>
      <c r="T555" s="17"/>
      <c r="U555" s="17"/>
      <c r="V555" s="17"/>
      <c r="W555" s="17"/>
      <c r="X555" s="17"/>
      <c r="Y555" s="17"/>
      <c r="Z555" s="17"/>
      <c r="AA555" s="859"/>
    </row>
    <row r="556" spans="1:27">
      <c r="A556" s="120">
        <v>41</v>
      </c>
      <c r="B556" s="2428" t="s">
        <v>22630</v>
      </c>
      <c r="C556" s="16" t="s">
        <v>22631</v>
      </c>
      <c r="D556" s="17"/>
      <c r="E556" s="17">
        <v>0.254</v>
      </c>
      <c r="F556" s="17">
        <v>0.254</v>
      </c>
      <c r="G556" s="17">
        <v>0.254</v>
      </c>
      <c r="H556" s="17"/>
      <c r="I556" s="17"/>
      <c r="J556" s="17"/>
      <c r="K556" s="17"/>
      <c r="L556" s="17"/>
      <c r="M556" s="17"/>
      <c r="N556" s="17"/>
      <c r="O556" s="17"/>
      <c r="P556" s="17"/>
      <c r="Q556" s="17">
        <v>0.254</v>
      </c>
      <c r="R556" s="17">
        <v>4</v>
      </c>
      <c r="S556" s="17"/>
      <c r="T556" s="17"/>
      <c r="U556" s="17"/>
      <c r="V556" s="17"/>
      <c r="W556" s="17"/>
      <c r="X556" s="17"/>
      <c r="Y556" s="17">
        <v>0.254</v>
      </c>
      <c r="Z556" s="17"/>
      <c r="AA556" s="859"/>
    </row>
    <row r="557" spans="1:27">
      <c r="A557" s="120">
        <v>42</v>
      </c>
      <c r="B557" s="2428" t="s">
        <v>22632</v>
      </c>
      <c r="C557" s="16" t="s">
        <v>22633</v>
      </c>
      <c r="D557" s="17"/>
      <c r="E557" s="17">
        <v>0.43</v>
      </c>
      <c r="F557" s="17"/>
      <c r="G557" s="17"/>
      <c r="H557" s="17"/>
      <c r="I557" s="17"/>
      <c r="J557" s="17"/>
      <c r="K557" s="17"/>
      <c r="L557" s="17"/>
      <c r="M557" s="17"/>
      <c r="N557" s="17"/>
      <c r="O557" s="17"/>
      <c r="P557" s="17">
        <v>0.43</v>
      </c>
      <c r="Q557" s="17">
        <v>0.43</v>
      </c>
      <c r="R557" s="17">
        <v>4</v>
      </c>
      <c r="S557" s="17"/>
      <c r="T557" s="17"/>
      <c r="U557" s="17"/>
      <c r="V557" s="17"/>
      <c r="W557" s="17"/>
      <c r="X557" s="17"/>
      <c r="Y557" s="17"/>
      <c r="Z557" s="17"/>
      <c r="AA557" s="17">
        <v>0.43</v>
      </c>
    </row>
    <row r="558" spans="1:27">
      <c r="A558" s="120">
        <v>43</v>
      </c>
      <c r="B558" s="2428" t="s">
        <v>22634</v>
      </c>
      <c r="C558" s="16" t="s">
        <v>22635</v>
      </c>
      <c r="D558" s="17"/>
      <c r="E558" s="17">
        <v>0.192</v>
      </c>
      <c r="F558" s="17"/>
      <c r="G558" s="17"/>
      <c r="H558" s="17"/>
      <c r="I558" s="17"/>
      <c r="J558" s="17"/>
      <c r="K558" s="17"/>
      <c r="L558" s="17"/>
      <c r="M558" s="17"/>
      <c r="N558" s="17"/>
      <c r="O558" s="17"/>
      <c r="P558" s="17">
        <v>0.192</v>
      </c>
      <c r="Q558" s="17">
        <v>0.192</v>
      </c>
      <c r="R558" s="17">
        <v>4</v>
      </c>
      <c r="S558" s="17"/>
      <c r="T558" s="17"/>
      <c r="U558" s="17"/>
      <c r="V558" s="17"/>
      <c r="W558" s="17"/>
      <c r="X558" s="17"/>
      <c r="Y558" s="17"/>
      <c r="Z558" s="17"/>
      <c r="AA558" s="17">
        <v>0.192</v>
      </c>
    </row>
    <row r="559" spans="1:27">
      <c r="A559" s="120">
        <v>44</v>
      </c>
      <c r="B559" s="2428" t="s">
        <v>22636</v>
      </c>
      <c r="C559" s="16" t="s">
        <v>22637</v>
      </c>
      <c r="D559" s="17"/>
      <c r="E559" s="17">
        <v>0.219</v>
      </c>
      <c r="F559" s="17"/>
      <c r="G559" s="17"/>
      <c r="H559" s="17"/>
      <c r="I559" s="17"/>
      <c r="J559" s="17"/>
      <c r="K559" s="17"/>
      <c r="L559" s="17"/>
      <c r="M559" s="17"/>
      <c r="N559" s="17"/>
      <c r="O559" s="17"/>
      <c r="P559" s="17">
        <v>0.219</v>
      </c>
      <c r="Q559" s="17">
        <v>0.219</v>
      </c>
      <c r="R559" s="17">
        <v>4</v>
      </c>
      <c r="S559" s="17"/>
      <c r="T559" s="17"/>
      <c r="U559" s="17"/>
      <c r="V559" s="17"/>
      <c r="W559" s="17"/>
      <c r="X559" s="17"/>
      <c r="Y559" s="17"/>
      <c r="Z559" s="17"/>
      <c r="AA559" s="17">
        <v>0.219</v>
      </c>
    </row>
    <row r="560" spans="1:27">
      <c r="A560" s="120">
        <v>45</v>
      </c>
      <c r="B560" s="2428" t="s">
        <v>22638</v>
      </c>
      <c r="C560" s="16" t="s">
        <v>22639</v>
      </c>
      <c r="D560" s="17"/>
      <c r="E560" s="17">
        <v>0.37</v>
      </c>
      <c r="F560" s="17"/>
      <c r="G560" s="17"/>
      <c r="H560" s="17"/>
      <c r="I560" s="17"/>
      <c r="J560" s="17"/>
      <c r="K560" s="17"/>
      <c r="L560" s="17"/>
      <c r="M560" s="17"/>
      <c r="N560" s="17"/>
      <c r="O560" s="17"/>
      <c r="P560" s="17">
        <v>0.37</v>
      </c>
      <c r="Q560" s="17">
        <v>0.37</v>
      </c>
      <c r="R560" s="17">
        <v>4</v>
      </c>
      <c r="S560" s="17"/>
      <c r="T560" s="17"/>
      <c r="U560" s="17"/>
      <c r="V560" s="17"/>
      <c r="W560" s="17"/>
      <c r="X560" s="17"/>
      <c r="Y560" s="17"/>
      <c r="Z560" s="17"/>
      <c r="AA560" s="17">
        <v>0.37</v>
      </c>
    </row>
    <row r="561" spans="1:27">
      <c r="A561" s="120">
        <v>46</v>
      </c>
      <c r="B561" s="2428" t="s">
        <v>22640</v>
      </c>
      <c r="C561" s="16" t="s">
        <v>22641</v>
      </c>
      <c r="D561" s="17"/>
      <c r="E561" s="17">
        <v>0.29899999999999999</v>
      </c>
      <c r="F561" s="17">
        <v>0.29899999999999999</v>
      </c>
      <c r="G561" s="17">
        <v>0.29899999999999999</v>
      </c>
      <c r="H561" s="17"/>
      <c r="I561" s="17"/>
      <c r="J561" s="17"/>
      <c r="K561" s="17"/>
      <c r="L561" s="17"/>
      <c r="M561" s="17"/>
      <c r="N561" s="17"/>
      <c r="O561" s="17"/>
      <c r="P561" s="17"/>
      <c r="Q561" s="17">
        <v>0.29899999999999999</v>
      </c>
      <c r="R561" s="17">
        <v>4</v>
      </c>
      <c r="S561" s="17"/>
      <c r="T561" s="17"/>
      <c r="U561" s="17"/>
      <c r="V561" s="17"/>
      <c r="W561" s="17"/>
      <c r="X561" s="17"/>
      <c r="Y561" s="17">
        <v>0.29899999999999999</v>
      </c>
      <c r="Z561" s="17"/>
      <c r="AA561" s="859"/>
    </row>
    <row r="562" spans="1:27">
      <c r="A562" s="120">
        <v>47</v>
      </c>
      <c r="B562" s="2428" t="s">
        <v>22642</v>
      </c>
      <c r="C562" s="16" t="s">
        <v>22643</v>
      </c>
      <c r="D562" s="17"/>
      <c r="E562" s="17">
        <v>0.26700000000000002</v>
      </c>
      <c r="F562" s="17"/>
      <c r="G562" s="17"/>
      <c r="H562" s="17"/>
      <c r="I562" s="17"/>
      <c r="J562" s="17"/>
      <c r="K562" s="17"/>
      <c r="L562" s="17"/>
      <c r="M562" s="17"/>
      <c r="N562" s="17"/>
      <c r="O562" s="17"/>
      <c r="P562" s="17">
        <v>0.26700000000000002</v>
      </c>
      <c r="Q562" s="17">
        <v>0.26700000000000002</v>
      </c>
      <c r="R562" s="17">
        <v>4</v>
      </c>
      <c r="S562" s="17"/>
      <c r="T562" s="17"/>
      <c r="U562" s="17"/>
      <c r="V562" s="17"/>
      <c r="W562" s="17"/>
      <c r="X562" s="17"/>
      <c r="Y562" s="17"/>
      <c r="Z562" s="17"/>
      <c r="AA562" s="17">
        <v>0.26700000000000002</v>
      </c>
    </row>
    <row r="563" spans="1:27">
      <c r="A563" s="120">
        <v>48</v>
      </c>
      <c r="B563" s="2428" t="s">
        <v>22644</v>
      </c>
      <c r="C563" s="16" t="s">
        <v>22645</v>
      </c>
      <c r="D563" s="17"/>
      <c r="E563" s="17">
        <v>0.17599999999999999</v>
      </c>
      <c r="F563" s="17"/>
      <c r="G563" s="17"/>
      <c r="H563" s="17"/>
      <c r="I563" s="17"/>
      <c r="J563" s="17"/>
      <c r="K563" s="17"/>
      <c r="L563" s="17"/>
      <c r="M563" s="17"/>
      <c r="N563" s="17"/>
      <c r="O563" s="17"/>
      <c r="P563" s="17">
        <v>0.17599999999999999</v>
      </c>
      <c r="Q563" s="17">
        <v>0.17599999999999999</v>
      </c>
      <c r="R563" s="17">
        <v>4</v>
      </c>
      <c r="S563" s="17"/>
      <c r="T563" s="17"/>
      <c r="U563" s="17"/>
      <c r="V563" s="17"/>
      <c r="W563" s="17"/>
      <c r="X563" s="17"/>
      <c r="Y563" s="17"/>
      <c r="Z563" s="17"/>
      <c r="AA563" s="17">
        <v>0.17599999999999999</v>
      </c>
    </row>
    <row r="564" spans="1:27">
      <c r="A564" s="120">
        <v>49</v>
      </c>
      <c r="B564" s="2428" t="s">
        <v>22646</v>
      </c>
      <c r="C564" s="16" t="s">
        <v>22647</v>
      </c>
      <c r="D564" s="17"/>
      <c r="E564" s="17">
        <v>0.1</v>
      </c>
      <c r="F564" s="17"/>
      <c r="G564" s="17"/>
      <c r="H564" s="17"/>
      <c r="I564" s="17"/>
      <c r="J564" s="17"/>
      <c r="K564" s="17"/>
      <c r="L564" s="17"/>
      <c r="M564" s="17"/>
      <c r="N564" s="17"/>
      <c r="O564" s="17"/>
      <c r="P564" s="17">
        <v>0.1</v>
      </c>
      <c r="Q564" s="17">
        <v>0.1</v>
      </c>
      <c r="R564" s="17">
        <v>4</v>
      </c>
      <c r="S564" s="17"/>
      <c r="T564" s="17"/>
      <c r="U564" s="17"/>
      <c r="V564" s="17"/>
      <c r="W564" s="17"/>
      <c r="X564" s="17"/>
      <c r="Y564" s="17"/>
      <c r="Z564" s="17"/>
      <c r="AA564" s="17">
        <v>0.1</v>
      </c>
    </row>
    <row r="565" spans="1:27">
      <c r="A565" s="120">
        <v>50</v>
      </c>
      <c r="B565" s="2428" t="s">
        <v>7123</v>
      </c>
      <c r="C565" s="16" t="s">
        <v>22648</v>
      </c>
      <c r="D565" s="17"/>
      <c r="E565" s="17">
        <v>0.13700000000000001</v>
      </c>
      <c r="F565" s="17"/>
      <c r="G565" s="17"/>
      <c r="H565" s="17"/>
      <c r="I565" s="17"/>
      <c r="J565" s="17"/>
      <c r="K565" s="17"/>
      <c r="L565" s="17"/>
      <c r="M565" s="17"/>
      <c r="N565" s="17"/>
      <c r="O565" s="17"/>
      <c r="P565" s="17">
        <v>0.13700000000000001</v>
      </c>
      <c r="Q565" s="17">
        <v>0.13700000000000001</v>
      </c>
      <c r="R565" s="17">
        <v>4</v>
      </c>
      <c r="S565" s="17"/>
      <c r="T565" s="17"/>
      <c r="U565" s="17"/>
      <c r="V565" s="17"/>
      <c r="W565" s="17"/>
      <c r="X565" s="17"/>
      <c r="Y565" s="17"/>
      <c r="Z565" s="17"/>
      <c r="AA565" s="17">
        <v>0.13700000000000001</v>
      </c>
    </row>
    <row r="566" spans="1:27">
      <c r="A566" s="120">
        <v>51</v>
      </c>
      <c r="B566" s="2428" t="s">
        <v>22649</v>
      </c>
      <c r="C566" s="16"/>
      <c r="D566" s="17"/>
      <c r="E566" s="17"/>
      <c r="F566" s="17"/>
      <c r="G566" s="17"/>
      <c r="H566" s="17"/>
      <c r="I566" s="17"/>
      <c r="J566" s="17"/>
      <c r="K566" s="17"/>
      <c r="L566" s="17"/>
      <c r="M566" s="17"/>
      <c r="N566" s="17"/>
      <c r="O566" s="17"/>
      <c r="P566" s="17"/>
      <c r="Q566" s="17"/>
      <c r="R566" s="17">
        <v>4</v>
      </c>
      <c r="S566" s="17"/>
      <c r="T566" s="17"/>
      <c r="U566" s="17"/>
      <c r="V566" s="17"/>
      <c r="W566" s="17"/>
      <c r="X566" s="17"/>
      <c r="Y566" s="17"/>
      <c r="Z566" s="17"/>
      <c r="AA566" s="859"/>
    </row>
    <row r="567" spans="1:27">
      <c r="A567" s="120">
        <v>52</v>
      </c>
      <c r="B567" s="2428" t="s">
        <v>19934</v>
      </c>
      <c r="C567" s="16" t="s">
        <v>22650</v>
      </c>
      <c r="D567" s="17"/>
      <c r="E567" s="17">
        <v>0.91200000000000003</v>
      </c>
      <c r="F567" s="17">
        <v>0.91200000000000003</v>
      </c>
      <c r="G567" s="17">
        <v>0.91200000000000003</v>
      </c>
      <c r="H567" s="17"/>
      <c r="I567" s="17"/>
      <c r="J567" s="17"/>
      <c r="K567" s="17"/>
      <c r="L567" s="17"/>
      <c r="M567" s="17"/>
      <c r="N567" s="17"/>
      <c r="O567" s="17"/>
      <c r="P567" s="17"/>
      <c r="Q567" s="17"/>
      <c r="R567" s="17">
        <v>4</v>
      </c>
      <c r="S567" s="17"/>
      <c r="T567" s="17"/>
      <c r="U567" s="17"/>
      <c r="V567" s="17"/>
      <c r="W567" s="17"/>
      <c r="X567" s="17"/>
      <c r="Y567" s="17">
        <v>0.91200000000000003</v>
      </c>
      <c r="Z567" s="17"/>
      <c r="AA567" s="859"/>
    </row>
    <row r="568" spans="1:27">
      <c r="A568" s="120">
        <v>53</v>
      </c>
      <c r="B568" s="2428" t="s">
        <v>19887</v>
      </c>
      <c r="C568" s="16" t="s">
        <v>22651</v>
      </c>
      <c r="D568" s="17"/>
      <c r="E568" s="17">
        <v>0.59899999999999998</v>
      </c>
      <c r="F568" s="17">
        <v>0.59899999999999998</v>
      </c>
      <c r="G568" s="17">
        <v>0.105</v>
      </c>
      <c r="H568" s="17"/>
      <c r="I568" s="17"/>
      <c r="J568" s="17"/>
      <c r="K568" s="17"/>
      <c r="L568" s="17">
        <v>0.49399999999999999</v>
      </c>
      <c r="M568" s="17"/>
      <c r="N568" s="17"/>
      <c r="O568" s="17"/>
      <c r="P568" s="17"/>
      <c r="Q568" s="17"/>
      <c r="R568" s="17">
        <v>4</v>
      </c>
      <c r="S568" s="17"/>
      <c r="T568" s="17"/>
      <c r="U568" s="17"/>
      <c r="V568" s="17"/>
      <c r="W568" s="17"/>
      <c r="X568" s="17"/>
      <c r="Y568" s="17">
        <v>0.59899999999999998</v>
      </c>
      <c r="Z568" s="17"/>
      <c r="AA568" s="859"/>
    </row>
    <row r="569" spans="1:27">
      <c r="A569" s="120">
        <v>54</v>
      </c>
      <c r="B569" s="2428" t="s">
        <v>22652</v>
      </c>
      <c r="C569" s="16" t="s">
        <v>22653</v>
      </c>
      <c r="D569" s="17"/>
      <c r="E569" s="17">
        <v>0.80500000000000005</v>
      </c>
      <c r="F569" s="17">
        <v>0.80500000000000005</v>
      </c>
      <c r="G569" s="17">
        <v>0.80500000000000005</v>
      </c>
      <c r="H569" s="17"/>
      <c r="I569" s="17"/>
      <c r="J569" s="17"/>
      <c r="K569" s="17"/>
      <c r="L569" s="17"/>
      <c r="M569" s="17"/>
      <c r="N569" s="17"/>
      <c r="O569" s="17"/>
      <c r="P569" s="17"/>
      <c r="Q569" s="17"/>
      <c r="R569" s="17">
        <v>4</v>
      </c>
      <c r="S569" s="17"/>
      <c r="T569" s="17"/>
      <c r="U569" s="17"/>
      <c r="V569" s="17"/>
      <c r="W569" s="17"/>
      <c r="X569" s="17"/>
      <c r="Y569" s="17">
        <v>0.80500000000000005</v>
      </c>
      <c r="Z569" s="17"/>
      <c r="AA569" s="859"/>
    </row>
    <row r="570" spans="1:27">
      <c r="A570" s="120">
        <v>55</v>
      </c>
      <c r="B570" s="2428" t="s">
        <v>7067</v>
      </c>
      <c r="C570" s="16" t="s">
        <v>22654</v>
      </c>
      <c r="D570" s="17"/>
      <c r="E570" s="17">
        <v>0.72299999999999998</v>
      </c>
      <c r="F570" s="17">
        <v>0.623</v>
      </c>
      <c r="G570" s="17">
        <v>6.5000000000000002E-2</v>
      </c>
      <c r="H570" s="17"/>
      <c r="I570" s="17"/>
      <c r="J570" s="17"/>
      <c r="K570" s="17"/>
      <c r="L570" s="17">
        <v>0.55800000000000005</v>
      </c>
      <c r="M570" s="17"/>
      <c r="N570" s="17"/>
      <c r="O570" s="17"/>
      <c r="P570" s="17">
        <v>0.1</v>
      </c>
      <c r="Q570" s="17">
        <v>0.1</v>
      </c>
      <c r="R570" s="17">
        <v>4</v>
      </c>
      <c r="S570" s="17"/>
      <c r="T570" s="17"/>
      <c r="U570" s="17"/>
      <c r="V570" s="17"/>
      <c r="W570" s="17"/>
      <c r="X570" s="2856"/>
      <c r="Y570" s="2856" t="s">
        <v>46</v>
      </c>
      <c r="Z570" s="2856"/>
      <c r="AA570" s="2857" t="s">
        <v>48</v>
      </c>
    </row>
    <row r="571" spans="1:27">
      <c r="A571" s="120">
        <v>56</v>
      </c>
      <c r="B571" s="2428" t="s">
        <v>22655</v>
      </c>
      <c r="C571" s="16" t="s">
        <v>22656</v>
      </c>
      <c r="D571" s="17"/>
      <c r="E571" s="17">
        <v>0.19900000000000001</v>
      </c>
      <c r="F571" s="17"/>
      <c r="G571" s="17"/>
      <c r="H571" s="17"/>
      <c r="I571" s="17"/>
      <c r="J571" s="17"/>
      <c r="K571" s="17"/>
      <c r="L571" s="17"/>
      <c r="M571" s="17"/>
      <c r="N571" s="17"/>
      <c r="O571" s="17"/>
      <c r="P571" s="17">
        <v>0.19900000000000001</v>
      </c>
      <c r="Q571" s="17">
        <v>0.19900000000000001</v>
      </c>
      <c r="R571" s="17">
        <v>4</v>
      </c>
      <c r="S571" s="17"/>
      <c r="T571" s="17"/>
      <c r="U571" s="17"/>
      <c r="V571" s="17"/>
      <c r="W571" s="17"/>
      <c r="X571" s="17"/>
      <c r="Y571" s="17"/>
      <c r="Z571" s="17"/>
      <c r="AA571" s="859">
        <v>0.19900000000000001</v>
      </c>
    </row>
    <row r="572" spans="1:27">
      <c r="A572" s="120">
        <v>57</v>
      </c>
      <c r="B572" s="2428" t="s">
        <v>22657</v>
      </c>
      <c r="C572" s="16" t="s">
        <v>22658</v>
      </c>
      <c r="D572" s="17"/>
      <c r="E572" s="17">
        <v>0.30099999999999999</v>
      </c>
      <c r="F572" s="17">
        <v>0.30099999999999999</v>
      </c>
      <c r="G572" s="17">
        <v>0.30099999999999999</v>
      </c>
      <c r="H572" s="17"/>
      <c r="I572" s="17"/>
      <c r="J572" s="17"/>
      <c r="K572" s="17"/>
      <c r="L572" s="17"/>
      <c r="M572" s="17"/>
      <c r="N572" s="17"/>
      <c r="O572" s="17"/>
      <c r="P572" s="17"/>
      <c r="Q572" s="17">
        <v>0.30099999999999999</v>
      </c>
      <c r="R572" s="17">
        <v>4</v>
      </c>
      <c r="S572" s="17"/>
      <c r="T572" s="17"/>
      <c r="U572" s="17"/>
      <c r="V572" s="17"/>
      <c r="W572" s="17"/>
      <c r="X572" s="17"/>
      <c r="Y572" s="17">
        <v>0.30099999999999999</v>
      </c>
      <c r="Z572" s="17"/>
      <c r="AA572" s="859"/>
    </row>
    <row r="573" spans="1:27">
      <c r="A573" s="120">
        <v>58</v>
      </c>
      <c r="B573" s="2428" t="s">
        <v>285</v>
      </c>
      <c r="C573" s="16" t="s">
        <v>22659</v>
      </c>
      <c r="D573" s="17"/>
      <c r="E573" s="17">
        <v>0.24399999999999999</v>
      </c>
      <c r="F573" s="17"/>
      <c r="G573" s="17"/>
      <c r="H573" s="17"/>
      <c r="I573" s="17"/>
      <c r="J573" s="17"/>
      <c r="K573" s="17"/>
      <c r="L573" s="17"/>
      <c r="M573" s="17"/>
      <c r="N573" s="17"/>
      <c r="O573" s="17"/>
      <c r="P573" s="17">
        <v>0.24399999999999999</v>
      </c>
      <c r="Q573" s="17">
        <v>0.24399999999999999</v>
      </c>
      <c r="R573" s="17">
        <v>4</v>
      </c>
      <c r="S573" s="17"/>
      <c r="T573" s="17"/>
      <c r="U573" s="17"/>
      <c r="V573" s="17"/>
      <c r="W573" s="17"/>
      <c r="X573" s="17"/>
      <c r="Y573" s="17"/>
      <c r="Z573" s="17"/>
      <c r="AA573" s="859">
        <v>0.24399999999999999</v>
      </c>
    </row>
    <row r="574" spans="1:27">
      <c r="A574" s="120">
        <v>59</v>
      </c>
      <c r="B574" s="2428" t="s">
        <v>22660</v>
      </c>
      <c r="C574" s="16" t="s">
        <v>22661</v>
      </c>
      <c r="D574" s="17"/>
      <c r="E574" s="17">
        <v>0.26400000000000001</v>
      </c>
      <c r="F574" s="17">
        <v>0.26400000000000001</v>
      </c>
      <c r="G574" s="17">
        <v>0.26400000000000001</v>
      </c>
      <c r="H574" s="17"/>
      <c r="I574" s="17"/>
      <c r="J574" s="17"/>
      <c r="K574" s="17"/>
      <c r="L574" s="17"/>
      <c r="M574" s="17"/>
      <c r="N574" s="17"/>
      <c r="O574" s="17"/>
      <c r="P574" s="17"/>
      <c r="Q574" s="17">
        <v>0.26400000000000001</v>
      </c>
      <c r="R574" s="17">
        <v>4</v>
      </c>
      <c r="S574" s="17"/>
      <c r="T574" s="17"/>
      <c r="U574" s="17"/>
      <c r="V574" s="17"/>
      <c r="W574" s="17"/>
      <c r="X574" s="17"/>
      <c r="Y574" s="17">
        <v>0.26400000000000001</v>
      </c>
      <c r="Z574" s="17"/>
      <c r="AA574" s="859"/>
    </row>
    <row r="575" spans="1:27">
      <c r="A575" s="120">
        <v>60</v>
      </c>
      <c r="B575" s="2428" t="s">
        <v>22662</v>
      </c>
      <c r="C575" s="16" t="s">
        <v>22663</v>
      </c>
      <c r="D575" s="2327"/>
      <c r="E575" s="2327">
        <v>0.192</v>
      </c>
      <c r="F575" s="2327"/>
      <c r="G575" s="2327"/>
      <c r="H575" s="2327"/>
      <c r="I575" s="2327"/>
      <c r="J575" s="2327"/>
      <c r="K575" s="2327"/>
      <c r="L575" s="2327"/>
      <c r="M575" s="2327"/>
      <c r="N575" s="2327"/>
      <c r="O575" s="2327"/>
      <c r="P575" s="2327">
        <v>0.192</v>
      </c>
      <c r="Q575" s="2327">
        <v>0.192</v>
      </c>
      <c r="R575" s="2327">
        <v>4</v>
      </c>
      <c r="S575" s="2327"/>
      <c r="T575" s="2327"/>
      <c r="U575" s="2327"/>
      <c r="V575" s="2327"/>
      <c r="W575" s="2327"/>
      <c r="X575" s="2327"/>
      <c r="Y575" s="2327"/>
      <c r="Z575" s="2327"/>
      <c r="AA575" s="2426">
        <v>0.192</v>
      </c>
    </row>
    <row r="576" spans="1:27">
      <c r="A576" s="2425"/>
      <c r="B576" s="2430" t="s">
        <v>22664</v>
      </c>
      <c r="C576" s="1200"/>
      <c r="D576" s="2244"/>
      <c r="E576" s="2266"/>
      <c r="F576" s="2266"/>
      <c r="G576" s="2266"/>
      <c r="H576" s="2266"/>
      <c r="I576" s="2266"/>
      <c r="J576" s="2266"/>
      <c r="K576" s="2266"/>
      <c r="L576" s="2266"/>
      <c r="M576" s="2266"/>
      <c r="N576" s="2266"/>
      <c r="O576" s="2266"/>
      <c r="P576" s="2266"/>
      <c r="Q576" s="2266"/>
      <c r="R576" s="2266">
        <v>4</v>
      </c>
      <c r="S576" s="2266"/>
      <c r="T576" s="2266"/>
      <c r="U576" s="2266"/>
      <c r="V576" s="2266"/>
      <c r="W576" s="2266"/>
      <c r="X576" s="2266"/>
      <c r="Y576" s="2266"/>
      <c r="Z576" s="2266"/>
      <c r="AA576" s="2427"/>
    </row>
    <row r="577" spans="1:27">
      <c r="A577" s="420">
        <v>61</v>
      </c>
      <c r="B577" s="2428" t="s">
        <v>22665</v>
      </c>
      <c r="C577" s="2428" t="s">
        <v>22666</v>
      </c>
      <c r="D577" s="2328"/>
      <c r="E577" s="2328">
        <v>1.1200000000000001</v>
      </c>
      <c r="F577" s="2328"/>
      <c r="G577" s="2328"/>
      <c r="H577" s="2328"/>
      <c r="I577" s="2328"/>
      <c r="J577" s="2328"/>
      <c r="K577" s="2328"/>
      <c r="L577" s="2328"/>
      <c r="M577" s="2328"/>
      <c r="N577" s="2328"/>
      <c r="O577" s="2328"/>
      <c r="P577" s="2431">
        <v>1.1200000000000001</v>
      </c>
      <c r="Q577" s="2431">
        <v>1.1200000000000001</v>
      </c>
      <c r="R577" s="2328">
        <v>4</v>
      </c>
      <c r="S577" s="2328"/>
      <c r="T577" s="2328"/>
      <c r="U577" s="2328"/>
      <c r="V577" s="2328"/>
      <c r="W577" s="2328"/>
      <c r="X577" s="2328"/>
      <c r="Y577" s="2328"/>
      <c r="Z577" s="2328"/>
      <c r="AA577" s="2420" t="s">
        <v>48</v>
      </c>
    </row>
    <row r="578" spans="1:27">
      <c r="A578" s="420">
        <v>62</v>
      </c>
      <c r="B578" s="2428" t="s">
        <v>7120</v>
      </c>
      <c r="C578" s="16" t="s">
        <v>22667</v>
      </c>
      <c r="D578" s="17"/>
      <c r="E578" s="17">
        <v>0.27500000000000002</v>
      </c>
      <c r="F578" s="17"/>
      <c r="G578" s="17"/>
      <c r="H578" s="17"/>
      <c r="I578" s="17"/>
      <c r="J578" s="17"/>
      <c r="K578" s="17"/>
      <c r="L578" s="17"/>
      <c r="M578" s="17"/>
      <c r="N578" s="17"/>
      <c r="O578" s="17"/>
      <c r="P578" s="17">
        <v>0.27500000000000002</v>
      </c>
      <c r="Q578" s="17">
        <v>0.27500000000000002</v>
      </c>
      <c r="R578" s="17">
        <v>4</v>
      </c>
      <c r="S578" s="17"/>
      <c r="T578" s="17"/>
      <c r="U578" s="17"/>
      <c r="V578" s="17"/>
      <c r="W578" s="17"/>
      <c r="X578" s="17"/>
      <c r="Y578" s="17"/>
      <c r="Z578" s="17"/>
      <c r="AA578" s="859" t="s">
        <v>48</v>
      </c>
    </row>
    <row r="579" spans="1:27">
      <c r="A579" s="420">
        <v>63</v>
      </c>
      <c r="B579" s="2428" t="s">
        <v>419</v>
      </c>
      <c r="C579" s="16" t="s">
        <v>22668</v>
      </c>
      <c r="D579" s="17"/>
      <c r="E579" s="17">
        <v>0.44</v>
      </c>
      <c r="F579" s="17">
        <v>0.44</v>
      </c>
      <c r="G579" s="17">
        <v>0.44</v>
      </c>
      <c r="H579" s="17"/>
      <c r="I579" s="17"/>
      <c r="J579" s="17"/>
      <c r="K579" s="17"/>
      <c r="L579" s="17"/>
      <c r="M579" s="17"/>
      <c r="N579" s="17"/>
      <c r="O579" s="17"/>
      <c r="P579" s="17"/>
      <c r="Q579" s="17">
        <v>0.44</v>
      </c>
      <c r="R579" s="17">
        <v>4</v>
      </c>
      <c r="S579" s="17"/>
      <c r="T579" s="17"/>
      <c r="U579" s="17"/>
      <c r="V579" s="17"/>
      <c r="W579" s="17"/>
      <c r="X579" s="17"/>
      <c r="Y579" s="17" t="s">
        <v>46</v>
      </c>
      <c r="Z579" s="17"/>
      <c r="AA579" s="859"/>
    </row>
    <row r="580" spans="1:27">
      <c r="A580" s="420">
        <v>64</v>
      </c>
      <c r="B580" s="2428" t="s">
        <v>22669</v>
      </c>
      <c r="C580" s="16" t="s">
        <v>22670</v>
      </c>
      <c r="D580" s="17"/>
      <c r="E580" s="17">
        <v>0.22500000000000001</v>
      </c>
      <c r="F580" s="17"/>
      <c r="G580" s="17"/>
      <c r="H580" s="17"/>
      <c r="I580" s="17"/>
      <c r="J580" s="17"/>
      <c r="K580" s="17"/>
      <c r="L580" s="17"/>
      <c r="M580" s="17"/>
      <c r="N580" s="17"/>
      <c r="O580" s="17"/>
      <c r="P580" s="17">
        <v>0.22500000000000001</v>
      </c>
      <c r="Q580" s="17">
        <v>0.22500000000000001</v>
      </c>
      <c r="R580" s="17">
        <v>4</v>
      </c>
      <c r="S580" s="17"/>
      <c r="T580" s="17"/>
      <c r="U580" s="17"/>
      <c r="V580" s="17"/>
      <c r="W580" s="17"/>
      <c r="X580" s="17"/>
      <c r="Y580" s="17"/>
      <c r="Z580" s="17"/>
      <c r="AA580" s="2569">
        <v>1.1200000000000001</v>
      </c>
    </row>
    <row r="581" spans="1:27">
      <c r="A581" s="420">
        <v>65</v>
      </c>
      <c r="B581" s="2428" t="s">
        <v>22671</v>
      </c>
      <c r="C581" s="16" t="s">
        <v>22672</v>
      </c>
      <c r="D581" s="17"/>
      <c r="E581" s="17">
        <v>0.19900000000000001</v>
      </c>
      <c r="F581" s="17"/>
      <c r="G581" s="17"/>
      <c r="H581" s="17"/>
      <c r="I581" s="17"/>
      <c r="J581" s="17"/>
      <c r="K581" s="17"/>
      <c r="L581" s="17"/>
      <c r="M581" s="17"/>
      <c r="N581" s="17"/>
      <c r="O581" s="17"/>
      <c r="P581" s="17">
        <v>0.19900000000000001</v>
      </c>
      <c r="Q581" s="17">
        <v>0.19900000000000001</v>
      </c>
      <c r="R581" s="17">
        <v>4</v>
      </c>
      <c r="S581" s="17"/>
      <c r="T581" s="17"/>
      <c r="U581" s="17"/>
      <c r="V581" s="17"/>
      <c r="W581" s="17"/>
      <c r="X581" s="17"/>
      <c r="Y581" s="17"/>
      <c r="Z581" s="17"/>
      <c r="AA581" s="17">
        <v>0.27500000000000002</v>
      </c>
    </row>
    <row r="582" spans="1:27">
      <c r="A582" s="420">
        <v>66</v>
      </c>
      <c r="B582" s="2428" t="s">
        <v>22673</v>
      </c>
      <c r="C582" s="16" t="s">
        <v>22674</v>
      </c>
      <c r="D582" s="17"/>
      <c r="E582" s="17">
        <v>0.61599999999999999</v>
      </c>
      <c r="F582" s="17">
        <v>0.61599999999999999</v>
      </c>
      <c r="G582" s="17">
        <v>0.61599999999999999</v>
      </c>
      <c r="H582" s="17"/>
      <c r="I582" s="17"/>
      <c r="J582" s="17"/>
      <c r="K582" s="17"/>
      <c r="L582" s="17"/>
      <c r="M582" s="17"/>
      <c r="N582" s="17"/>
      <c r="O582" s="17"/>
      <c r="P582" s="17"/>
      <c r="Q582" s="17"/>
      <c r="R582" s="17">
        <v>4</v>
      </c>
      <c r="S582" s="17"/>
      <c r="T582" s="17"/>
      <c r="U582" s="17"/>
      <c r="V582" s="17"/>
      <c r="W582" s="17"/>
      <c r="X582" s="17"/>
      <c r="Y582" s="17">
        <v>0.61599999999999999</v>
      </c>
      <c r="Z582" s="17"/>
      <c r="AA582" s="859"/>
    </row>
    <row r="583" spans="1:27">
      <c r="A583" s="3251">
        <v>67</v>
      </c>
      <c r="B583" s="2428" t="s">
        <v>22675</v>
      </c>
      <c r="C583" s="2428"/>
      <c r="D583" s="17"/>
      <c r="E583" s="17"/>
      <c r="F583" s="17"/>
      <c r="G583" s="17"/>
      <c r="H583" s="17"/>
      <c r="I583" s="17"/>
      <c r="J583" s="17"/>
      <c r="K583" s="17"/>
      <c r="L583" s="17"/>
      <c r="M583" s="17"/>
      <c r="N583" s="17"/>
      <c r="O583" s="17"/>
      <c r="P583" s="17"/>
      <c r="Q583" s="17"/>
      <c r="R583" s="17">
        <v>4</v>
      </c>
      <c r="S583" s="17"/>
      <c r="T583" s="17"/>
      <c r="U583" s="17"/>
      <c r="V583" s="17"/>
      <c r="W583" s="17"/>
      <c r="X583" s="17"/>
      <c r="Y583" s="17"/>
      <c r="Z583" s="17"/>
      <c r="AA583" s="859"/>
    </row>
    <row r="584" spans="1:27">
      <c r="A584" s="3251"/>
      <c r="B584" s="2428" t="s">
        <v>58</v>
      </c>
      <c r="C584" s="2428" t="s">
        <v>22676</v>
      </c>
      <c r="D584" s="17"/>
      <c r="E584" s="17">
        <v>0.21</v>
      </c>
      <c r="F584" s="17">
        <v>0.21</v>
      </c>
      <c r="G584" s="17"/>
      <c r="H584" s="17"/>
      <c r="I584" s="17"/>
      <c r="J584" s="17"/>
      <c r="K584" s="17"/>
      <c r="L584" s="17">
        <v>0.21</v>
      </c>
      <c r="M584" s="17"/>
      <c r="N584" s="17"/>
      <c r="O584" s="17"/>
      <c r="P584" s="17"/>
      <c r="Q584" s="17"/>
      <c r="R584" s="17">
        <v>4</v>
      </c>
      <c r="S584" s="17"/>
      <c r="T584" s="17"/>
      <c r="U584" s="17"/>
      <c r="V584" s="430"/>
      <c r="W584" s="430"/>
      <c r="X584" s="430"/>
      <c r="Y584" s="17">
        <v>0.21</v>
      </c>
      <c r="Z584" s="430"/>
      <c r="AA584" s="860"/>
    </row>
    <row r="585" spans="1:27">
      <c r="A585" s="420">
        <v>68</v>
      </c>
      <c r="B585" s="2428" t="s">
        <v>155</v>
      </c>
      <c r="C585" s="2428"/>
      <c r="D585" s="17"/>
      <c r="E585" s="17">
        <v>0.25</v>
      </c>
      <c r="F585" s="17">
        <v>0.25</v>
      </c>
      <c r="G585" s="17">
        <v>0.25</v>
      </c>
      <c r="H585" s="17"/>
      <c r="I585" s="17"/>
      <c r="J585" s="17"/>
      <c r="K585" s="17"/>
      <c r="L585" s="17"/>
      <c r="M585" s="17"/>
      <c r="N585" s="17"/>
      <c r="O585" s="17"/>
      <c r="P585" s="17"/>
      <c r="Q585" s="17"/>
      <c r="R585" s="17">
        <v>4</v>
      </c>
      <c r="S585" s="17"/>
      <c r="T585" s="17"/>
      <c r="U585" s="17"/>
      <c r="V585" s="17"/>
      <c r="W585" s="17"/>
      <c r="X585" s="17"/>
      <c r="Y585" s="17">
        <v>0.25</v>
      </c>
      <c r="Z585" s="17"/>
      <c r="AA585" s="859"/>
    </row>
    <row r="586" spans="1:27">
      <c r="A586" s="420">
        <v>69</v>
      </c>
      <c r="B586" s="2428" t="s">
        <v>400</v>
      </c>
      <c r="C586" s="2428"/>
      <c r="D586" s="17"/>
      <c r="E586" s="17">
        <v>0.32</v>
      </c>
      <c r="F586" s="17">
        <v>0.32</v>
      </c>
      <c r="G586" s="17">
        <v>0.154</v>
      </c>
      <c r="H586" s="17"/>
      <c r="I586" s="17"/>
      <c r="J586" s="17"/>
      <c r="K586" s="17"/>
      <c r="L586" s="17">
        <v>0.16600000000000001</v>
      </c>
      <c r="M586" s="17"/>
      <c r="N586" s="17"/>
      <c r="O586" s="17"/>
      <c r="P586" s="17"/>
      <c r="Q586" s="17">
        <v>0.16600000000000001</v>
      </c>
      <c r="R586" s="17">
        <v>4</v>
      </c>
      <c r="S586" s="17"/>
      <c r="T586" s="17"/>
      <c r="U586" s="17"/>
      <c r="V586" s="17"/>
      <c r="W586" s="17"/>
      <c r="X586" s="17"/>
      <c r="Y586" s="17">
        <v>0.32</v>
      </c>
      <c r="Z586" s="17"/>
      <c r="AA586" s="859"/>
    </row>
    <row r="587" spans="1:27">
      <c r="A587" s="420">
        <v>70</v>
      </c>
      <c r="B587" s="2428" t="s">
        <v>70</v>
      </c>
      <c r="C587" s="2428"/>
      <c r="D587" s="17"/>
      <c r="E587" s="17">
        <v>0.32</v>
      </c>
      <c r="F587" s="17">
        <v>0.32</v>
      </c>
      <c r="G587" s="17"/>
      <c r="H587" s="17"/>
      <c r="I587" s="17"/>
      <c r="J587" s="17"/>
      <c r="K587" s="17"/>
      <c r="L587" s="17">
        <v>0.32</v>
      </c>
      <c r="M587" s="17"/>
      <c r="N587" s="17"/>
      <c r="O587" s="17"/>
      <c r="P587" s="17"/>
      <c r="Q587" s="17">
        <v>0.32</v>
      </c>
      <c r="R587" s="17">
        <v>4</v>
      </c>
      <c r="S587" s="17"/>
      <c r="T587" s="17"/>
      <c r="U587" s="17"/>
      <c r="V587" s="430"/>
      <c r="W587" s="430"/>
      <c r="X587" s="430"/>
      <c r="Y587" s="17">
        <v>0.32</v>
      </c>
      <c r="Z587" s="430"/>
      <c r="AA587" s="860"/>
    </row>
    <row r="588" spans="1:27">
      <c r="A588" s="420">
        <v>71</v>
      </c>
      <c r="B588" s="2428" t="s">
        <v>22677</v>
      </c>
      <c r="C588" s="16" t="s">
        <v>22678</v>
      </c>
      <c r="D588" s="17"/>
      <c r="E588" s="17">
        <v>0.12</v>
      </c>
      <c r="F588" s="17"/>
      <c r="G588" s="17"/>
      <c r="H588" s="17"/>
      <c r="I588" s="17"/>
      <c r="J588" s="17"/>
      <c r="K588" s="17"/>
      <c r="L588" s="17"/>
      <c r="M588" s="17"/>
      <c r="N588" s="17"/>
      <c r="O588" s="17"/>
      <c r="P588" s="17">
        <v>0.12</v>
      </c>
      <c r="Q588" s="17">
        <v>0.12</v>
      </c>
      <c r="R588" s="17">
        <v>4</v>
      </c>
      <c r="S588" s="17"/>
      <c r="T588" s="17"/>
      <c r="U588" s="17"/>
      <c r="V588" s="17"/>
      <c r="W588" s="17"/>
      <c r="X588" s="17"/>
      <c r="Y588" s="17"/>
      <c r="Z588" s="17"/>
      <c r="AA588" s="17">
        <v>0.12</v>
      </c>
    </row>
    <row r="589" spans="1:27">
      <c r="A589" s="420">
        <v>72</v>
      </c>
      <c r="B589" s="2428" t="s">
        <v>22679</v>
      </c>
      <c r="C589" s="16" t="s">
        <v>22680</v>
      </c>
      <c r="D589" s="17"/>
      <c r="E589" s="17">
        <v>0.215</v>
      </c>
      <c r="F589" s="17"/>
      <c r="G589" s="17"/>
      <c r="H589" s="17"/>
      <c r="I589" s="17"/>
      <c r="J589" s="17"/>
      <c r="K589" s="17"/>
      <c r="L589" s="17"/>
      <c r="M589" s="17"/>
      <c r="N589" s="17"/>
      <c r="O589" s="17"/>
      <c r="P589" s="17">
        <v>0.215</v>
      </c>
      <c r="Q589" s="17">
        <v>0.215</v>
      </c>
      <c r="R589" s="17">
        <v>4</v>
      </c>
      <c r="S589" s="17"/>
      <c r="T589" s="17"/>
      <c r="U589" s="17"/>
      <c r="V589" s="17"/>
      <c r="W589" s="17"/>
      <c r="X589" s="17"/>
      <c r="Y589" s="17"/>
      <c r="Z589" s="17"/>
      <c r="AA589" s="17">
        <v>0.215</v>
      </c>
    </row>
    <row r="590" spans="1:27">
      <c r="A590" s="420">
        <v>73</v>
      </c>
      <c r="B590" s="2428" t="s">
        <v>22681</v>
      </c>
      <c r="C590" s="16" t="s">
        <v>22682</v>
      </c>
      <c r="D590" s="17"/>
      <c r="E590" s="17">
        <v>9.9000000000000005E-2</v>
      </c>
      <c r="F590" s="17"/>
      <c r="G590" s="17"/>
      <c r="H590" s="17"/>
      <c r="I590" s="17"/>
      <c r="J590" s="17"/>
      <c r="K590" s="17"/>
      <c r="L590" s="17"/>
      <c r="M590" s="17"/>
      <c r="N590" s="17"/>
      <c r="O590" s="17"/>
      <c r="P590" s="17">
        <v>9.9000000000000005E-2</v>
      </c>
      <c r="Q590" s="17">
        <v>9.9000000000000005E-2</v>
      </c>
      <c r="R590" s="17">
        <v>4</v>
      </c>
      <c r="S590" s="17"/>
      <c r="T590" s="17"/>
      <c r="U590" s="17"/>
      <c r="V590" s="17"/>
      <c r="W590" s="17"/>
      <c r="X590" s="17"/>
      <c r="Y590" s="17"/>
      <c r="Z590" s="17"/>
      <c r="AA590" s="17">
        <v>9.9000000000000005E-2</v>
      </c>
    </row>
    <row r="591" spans="1:27">
      <c r="A591" s="420">
        <v>74</v>
      </c>
      <c r="B591" s="2428" t="s">
        <v>22683</v>
      </c>
      <c r="C591" s="16" t="s">
        <v>22684</v>
      </c>
      <c r="D591" s="17"/>
      <c r="E591" s="17">
        <v>0.114</v>
      </c>
      <c r="F591" s="17"/>
      <c r="G591" s="17"/>
      <c r="H591" s="17"/>
      <c r="I591" s="17"/>
      <c r="J591" s="17"/>
      <c r="K591" s="17"/>
      <c r="L591" s="17"/>
      <c r="M591" s="17"/>
      <c r="N591" s="17"/>
      <c r="O591" s="17"/>
      <c r="P591" s="17">
        <v>0.114</v>
      </c>
      <c r="Q591" s="17">
        <v>0.114</v>
      </c>
      <c r="R591" s="17">
        <v>4</v>
      </c>
      <c r="S591" s="17"/>
      <c r="T591" s="17"/>
      <c r="U591" s="17"/>
      <c r="V591" s="17"/>
      <c r="W591" s="17"/>
      <c r="X591" s="17"/>
      <c r="Y591" s="17"/>
      <c r="Z591" s="17"/>
      <c r="AA591" s="17">
        <v>0.114</v>
      </c>
    </row>
    <row r="592" spans="1:27">
      <c r="A592" s="420">
        <v>75</v>
      </c>
      <c r="B592" s="2428" t="s">
        <v>7334</v>
      </c>
      <c r="C592" s="16" t="s">
        <v>22685</v>
      </c>
      <c r="D592" s="17"/>
      <c r="E592" s="17">
        <v>0.28699999999999998</v>
      </c>
      <c r="F592" s="17"/>
      <c r="G592" s="17"/>
      <c r="H592" s="17"/>
      <c r="I592" s="17"/>
      <c r="J592" s="17"/>
      <c r="K592" s="17"/>
      <c r="L592" s="17"/>
      <c r="M592" s="17"/>
      <c r="N592" s="17"/>
      <c r="O592" s="17"/>
      <c r="P592" s="17">
        <v>0.28699999999999998</v>
      </c>
      <c r="Q592" s="17">
        <v>0.28699999999999998</v>
      </c>
      <c r="R592" s="17">
        <v>4</v>
      </c>
      <c r="S592" s="17"/>
      <c r="T592" s="17"/>
      <c r="U592" s="17"/>
      <c r="V592" s="17"/>
      <c r="W592" s="17"/>
      <c r="X592" s="17"/>
      <c r="Y592" s="17"/>
      <c r="Z592" s="17"/>
      <c r="AA592" s="17">
        <v>0.28699999999999998</v>
      </c>
    </row>
    <row r="593" spans="1:27">
      <c r="A593" s="420">
        <v>76</v>
      </c>
      <c r="B593" s="2428" t="s">
        <v>22686</v>
      </c>
      <c r="C593" s="16" t="s">
        <v>22687</v>
      </c>
      <c r="D593" s="17"/>
      <c r="E593" s="17">
        <v>0.29799999999999999</v>
      </c>
      <c r="F593" s="17"/>
      <c r="G593" s="17"/>
      <c r="H593" s="17"/>
      <c r="I593" s="17"/>
      <c r="J593" s="17"/>
      <c r="K593" s="17"/>
      <c r="L593" s="17"/>
      <c r="M593" s="17"/>
      <c r="N593" s="17"/>
      <c r="O593" s="17"/>
      <c r="P593" s="17">
        <v>0.29799999999999999</v>
      </c>
      <c r="Q593" s="17">
        <v>0.29799999999999999</v>
      </c>
      <c r="R593" s="17">
        <v>4</v>
      </c>
      <c r="S593" s="17"/>
      <c r="T593" s="17"/>
      <c r="U593" s="17"/>
      <c r="V593" s="17"/>
      <c r="W593" s="17"/>
      <c r="X593" s="17"/>
      <c r="Y593" s="17"/>
      <c r="Z593" s="17"/>
      <c r="AA593" s="17">
        <v>0.29799999999999999</v>
      </c>
    </row>
    <row r="594" spans="1:27">
      <c r="A594" s="420">
        <v>77</v>
      </c>
      <c r="B594" s="2428" t="s">
        <v>22688</v>
      </c>
      <c r="C594" s="16" t="s">
        <v>22689</v>
      </c>
      <c r="D594" s="17"/>
      <c r="E594" s="17">
        <v>0.20399999999999999</v>
      </c>
      <c r="F594" s="17"/>
      <c r="G594" s="17"/>
      <c r="H594" s="17"/>
      <c r="I594" s="17"/>
      <c r="J594" s="17"/>
      <c r="K594" s="17"/>
      <c r="L594" s="17"/>
      <c r="M594" s="17"/>
      <c r="N594" s="17"/>
      <c r="O594" s="17"/>
      <c r="P594" s="17">
        <v>0.20399999999999999</v>
      </c>
      <c r="Q594" s="17">
        <v>0.20399999999999999</v>
      </c>
      <c r="R594" s="17">
        <v>4</v>
      </c>
      <c r="S594" s="17"/>
      <c r="T594" s="17"/>
      <c r="U594" s="17"/>
      <c r="V594" s="17"/>
      <c r="W594" s="17"/>
      <c r="X594" s="17"/>
      <c r="Y594" s="17"/>
      <c r="Z594" s="17"/>
      <c r="AA594" s="17">
        <v>0.20399999999999999</v>
      </c>
    </row>
    <row r="595" spans="1:27">
      <c r="A595" s="420">
        <v>78</v>
      </c>
      <c r="B595" s="2428" t="s">
        <v>22690</v>
      </c>
      <c r="C595" s="16" t="s">
        <v>22691</v>
      </c>
      <c r="D595" s="17"/>
      <c r="E595" s="17">
        <v>0.161</v>
      </c>
      <c r="F595" s="17"/>
      <c r="G595" s="17"/>
      <c r="H595" s="17"/>
      <c r="I595" s="17"/>
      <c r="J595" s="17"/>
      <c r="K595" s="17"/>
      <c r="L595" s="17"/>
      <c r="M595" s="17"/>
      <c r="N595" s="17"/>
      <c r="O595" s="17"/>
      <c r="P595" s="17">
        <v>0.161</v>
      </c>
      <c r="Q595" s="17">
        <v>0.161</v>
      </c>
      <c r="R595" s="17">
        <v>4</v>
      </c>
      <c r="S595" s="17"/>
      <c r="T595" s="17"/>
      <c r="U595" s="17"/>
      <c r="V595" s="17"/>
      <c r="W595" s="17"/>
      <c r="X595" s="17"/>
      <c r="Y595" s="17"/>
      <c r="Z595" s="17"/>
      <c r="AA595" s="17">
        <v>0.161</v>
      </c>
    </row>
    <row r="596" spans="1:27">
      <c r="A596" s="420">
        <v>79</v>
      </c>
      <c r="B596" s="2428" t="s">
        <v>22692</v>
      </c>
      <c r="C596" s="16" t="s">
        <v>22693</v>
      </c>
      <c r="D596" s="17"/>
      <c r="E596" s="17">
        <v>0.3</v>
      </c>
      <c r="F596" s="17"/>
      <c r="G596" s="17"/>
      <c r="H596" s="17"/>
      <c r="I596" s="17"/>
      <c r="J596" s="17"/>
      <c r="K596" s="17"/>
      <c r="L596" s="17"/>
      <c r="M596" s="17"/>
      <c r="N596" s="17"/>
      <c r="O596" s="17"/>
      <c r="P596" s="17">
        <v>0.3</v>
      </c>
      <c r="Q596" s="17">
        <v>0.3</v>
      </c>
      <c r="R596" s="17">
        <v>4</v>
      </c>
      <c r="S596" s="17"/>
      <c r="T596" s="17"/>
      <c r="U596" s="17"/>
      <c r="V596" s="17"/>
      <c r="W596" s="17"/>
      <c r="X596" s="17"/>
      <c r="Y596" s="17"/>
      <c r="Z596" s="17"/>
      <c r="AA596" s="17">
        <v>0.3</v>
      </c>
    </row>
    <row r="597" spans="1:27">
      <c r="A597" s="420">
        <v>80</v>
      </c>
      <c r="B597" s="2428" t="s">
        <v>22694</v>
      </c>
      <c r="C597" s="16" t="s">
        <v>22695</v>
      </c>
      <c r="D597" s="17"/>
      <c r="E597" s="17">
        <v>0.35899999999999999</v>
      </c>
      <c r="F597" s="17"/>
      <c r="G597" s="17"/>
      <c r="H597" s="17"/>
      <c r="I597" s="17"/>
      <c r="J597" s="17"/>
      <c r="K597" s="17"/>
      <c r="L597" s="17"/>
      <c r="M597" s="17"/>
      <c r="N597" s="17"/>
      <c r="O597" s="17"/>
      <c r="P597" s="17">
        <v>0.35899999999999999</v>
      </c>
      <c r="Q597" s="17">
        <v>0.35899999999999999</v>
      </c>
      <c r="R597" s="17">
        <v>4</v>
      </c>
      <c r="S597" s="17"/>
      <c r="T597" s="17"/>
      <c r="U597" s="17"/>
      <c r="V597" s="17"/>
      <c r="W597" s="17"/>
      <c r="X597" s="17"/>
      <c r="Y597" s="17"/>
      <c r="Z597" s="17"/>
      <c r="AA597" s="17">
        <v>0.35899999999999999</v>
      </c>
    </row>
    <row r="598" spans="1:27">
      <c r="A598" s="420">
        <v>81</v>
      </c>
      <c r="B598" s="2428" t="s">
        <v>22696</v>
      </c>
      <c r="C598" s="16" t="s">
        <v>22697</v>
      </c>
      <c r="D598" s="2327"/>
      <c r="E598" s="2327">
        <v>0.17699999999999999</v>
      </c>
      <c r="F598" s="2327"/>
      <c r="G598" s="2327"/>
      <c r="H598" s="2327"/>
      <c r="I598" s="2327"/>
      <c r="J598" s="2327"/>
      <c r="K598" s="2327"/>
      <c r="L598" s="2327"/>
      <c r="M598" s="2327"/>
      <c r="N598" s="2327"/>
      <c r="O598" s="2327"/>
      <c r="P598" s="2327">
        <v>0.17699999999999999</v>
      </c>
      <c r="Q598" s="2327">
        <v>0.17699999999999999</v>
      </c>
      <c r="R598" s="2327">
        <v>4</v>
      </c>
      <c r="S598" s="2327"/>
      <c r="T598" s="2327"/>
      <c r="U598" s="2327"/>
      <c r="V598" s="2327"/>
      <c r="W598" s="2327"/>
      <c r="X598" s="2327"/>
      <c r="Y598" s="2327"/>
      <c r="Z598" s="2327"/>
      <c r="AA598" s="2568">
        <v>0.17699999999999999</v>
      </c>
    </row>
    <row r="599" spans="1:27">
      <c r="A599" s="2424"/>
      <c r="B599" s="2432" t="s">
        <v>22444</v>
      </c>
      <c r="C599" s="1200"/>
      <c r="D599" s="2244"/>
      <c r="E599" s="2266"/>
      <c r="F599" s="2266"/>
      <c r="G599" s="2266"/>
      <c r="H599" s="2266"/>
      <c r="I599" s="2266"/>
      <c r="J599" s="2266"/>
      <c r="K599" s="2266"/>
      <c r="L599" s="2266"/>
      <c r="M599" s="2266"/>
      <c r="N599" s="2266"/>
      <c r="O599" s="2266"/>
      <c r="P599" s="2266"/>
      <c r="Q599" s="2266"/>
      <c r="R599" s="2266">
        <v>4</v>
      </c>
      <c r="S599" s="2266"/>
      <c r="T599" s="2266"/>
      <c r="U599" s="2266"/>
      <c r="V599" s="2266"/>
      <c r="W599" s="2266"/>
      <c r="X599" s="2266"/>
      <c r="Y599" s="2266"/>
      <c r="Z599" s="2266"/>
      <c r="AA599" s="2427"/>
    </row>
    <row r="600" spans="1:27">
      <c r="A600" s="28">
        <v>82</v>
      </c>
      <c r="B600" s="2428" t="s">
        <v>22445</v>
      </c>
      <c r="C600" s="16" t="s">
        <v>22446</v>
      </c>
      <c r="D600" s="2328"/>
      <c r="E600" s="2328">
        <v>0.11</v>
      </c>
      <c r="F600" s="2328"/>
      <c r="G600" s="2328"/>
      <c r="H600" s="2328"/>
      <c r="I600" s="2328"/>
      <c r="J600" s="2328"/>
      <c r="K600" s="2328"/>
      <c r="L600" s="2328"/>
      <c r="M600" s="2328"/>
      <c r="N600" s="2328"/>
      <c r="O600" s="2328"/>
      <c r="P600" s="2328">
        <v>0.11</v>
      </c>
      <c r="Q600" s="2328">
        <v>0.11</v>
      </c>
      <c r="R600" s="2328">
        <v>4</v>
      </c>
      <c r="S600" s="2328"/>
      <c r="T600" s="2328"/>
      <c r="U600" s="2328"/>
      <c r="V600" s="2328"/>
      <c r="W600" s="2328"/>
      <c r="X600" s="2328"/>
      <c r="Y600" s="2328"/>
      <c r="Z600" s="2328"/>
      <c r="AA600" s="2569">
        <v>0.11</v>
      </c>
    </row>
    <row r="601" spans="1:27">
      <c r="A601" s="420">
        <v>83</v>
      </c>
      <c r="B601" s="2428" t="s">
        <v>7118</v>
      </c>
      <c r="C601" s="16" t="s">
        <v>22447</v>
      </c>
      <c r="D601" s="17"/>
      <c r="E601" s="17">
        <v>1.2390000000000001</v>
      </c>
      <c r="F601" s="17"/>
      <c r="G601" s="17"/>
      <c r="H601" s="17"/>
      <c r="I601" s="17"/>
      <c r="J601" s="17"/>
      <c r="K601" s="17"/>
      <c r="L601" s="17"/>
      <c r="M601" s="17"/>
      <c r="N601" s="17"/>
      <c r="O601" s="17"/>
      <c r="P601" s="17">
        <v>1.2390000000000001</v>
      </c>
      <c r="Q601" s="17">
        <v>1.2390000000000001</v>
      </c>
      <c r="R601" s="17">
        <v>4</v>
      </c>
      <c r="S601" s="17"/>
      <c r="T601" s="17"/>
      <c r="U601" s="17"/>
      <c r="V601" s="17"/>
      <c r="W601" s="17"/>
      <c r="X601" s="17"/>
      <c r="Y601" s="17"/>
      <c r="Z601" s="17"/>
      <c r="AA601" s="17">
        <v>1.2390000000000001</v>
      </c>
    </row>
    <row r="602" spans="1:27">
      <c r="A602" s="28">
        <v>84</v>
      </c>
      <c r="B602" s="2428" t="s">
        <v>22448</v>
      </c>
      <c r="C602" s="16" t="s">
        <v>22449</v>
      </c>
      <c r="D602" s="17"/>
      <c r="E602" s="17">
        <v>0.54500000000000004</v>
      </c>
      <c r="F602" s="17"/>
      <c r="G602" s="17"/>
      <c r="H602" s="17"/>
      <c r="I602" s="17"/>
      <c r="J602" s="17"/>
      <c r="K602" s="17"/>
      <c r="L602" s="17"/>
      <c r="M602" s="17"/>
      <c r="N602" s="17"/>
      <c r="O602" s="17"/>
      <c r="P602" s="17">
        <v>0.54500000000000004</v>
      </c>
      <c r="Q602" s="17">
        <v>0.54500000000000004</v>
      </c>
      <c r="R602" s="17">
        <v>4</v>
      </c>
      <c r="S602" s="17"/>
      <c r="T602" s="17"/>
      <c r="U602" s="17"/>
      <c r="V602" s="17"/>
      <c r="W602" s="17"/>
      <c r="X602" s="17"/>
      <c r="Y602" s="17"/>
      <c r="Z602" s="17"/>
      <c r="AA602" s="17">
        <v>0.54500000000000004</v>
      </c>
    </row>
    <row r="603" spans="1:27">
      <c r="A603" s="420">
        <v>85</v>
      </c>
      <c r="B603" s="2428" t="s">
        <v>22450</v>
      </c>
      <c r="C603" s="16" t="s">
        <v>22451</v>
      </c>
      <c r="D603" s="17"/>
      <c r="E603" s="17"/>
      <c r="F603" s="17"/>
      <c r="G603" s="17"/>
      <c r="H603" s="17"/>
      <c r="I603" s="17"/>
      <c r="J603" s="17"/>
      <c r="K603" s="17"/>
      <c r="L603" s="17"/>
      <c r="M603" s="17"/>
      <c r="N603" s="17"/>
      <c r="O603" s="17"/>
      <c r="P603" s="17"/>
      <c r="Q603" s="17"/>
      <c r="R603" s="17">
        <v>4</v>
      </c>
      <c r="S603" s="17"/>
      <c r="T603" s="17"/>
      <c r="U603" s="17"/>
      <c r="V603" s="17"/>
      <c r="W603" s="17"/>
      <c r="X603" s="17"/>
      <c r="Y603" s="2856"/>
      <c r="Z603" s="2856"/>
      <c r="AA603" s="2857"/>
    </row>
    <row r="604" spans="1:27">
      <c r="A604" s="28">
        <v>86</v>
      </c>
      <c r="B604" s="2428" t="s">
        <v>22452</v>
      </c>
      <c r="C604" s="16" t="s">
        <v>22453</v>
      </c>
      <c r="D604" s="17"/>
      <c r="E604" s="17">
        <v>0.35799999999999998</v>
      </c>
      <c r="F604" s="17"/>
      <c r="G604" s="17"/>
      <c r="H604" s="17"/>
      <c r="I604" s="17"/>
      <c r="J604" s="17"/>
      <c r="K604" s="17"/>
      <c r="L604" s="17"/>
      <c r="M604" s="17"/>
      <c r="N604" s="17"/>
      <c r="O604" s="17"/>
      <c r="P604" s="17">
        <v>0.35799999999999998</v>
      </c>
      <c r="Q604" s="17">
        <v>0.35799999999999998</v>
      </c>
      <c r="R604" s="17">
        <v>4</v>
      </c>
      <c r="S604" s="17"/>
      <c r="T604" s="17"/>
      <c r="U604" s="17"/>
      <c r="V604" s="17"/>
      <c r="W604" s="17"/>
      <c r="X604" s="17"/>
      <c r="Y604" s="17"/>
      <c r="Z604" s="17"/>
      <c r="AA604" s="17">
        <v>0.35799999999999998</v>
      </c>
    </row>
    <row r="605" spans="1:27">
      <c r="A605" s="420">
        <v>87</v>
      </c>
      <c r="B605" s="2428" t="s">
        <v>22454</v>
      </c>
      <c r="C605" s="16" t="s">
        <v>22455</v>
      </c>
      <c r="D605" s="17"/>
      <c r="E605" s="17">
        <v>1.22</v>
      </c>
      <c r="F605" s="17"/>
      <c r="G605" s="17"/>
      <c r="H605" s="17"/>
      <c r="I605" s="17"/>
      <c r="J605" s="17"/>
      <c r="K605" s="17"/>
      <c r="L605" s="17"/>
      <c r="M605" s="17"/>
      <c r="N605" s="17"/>
      <c r="O605" s="17"/>
      <c r="P605" s="17">
        <v>1.22</v>
      </c>
      <c r="Q605" s="17">
        <v>1.22</v>
      </c>
      <c r="R605" s="17">
        <v>4</v>
      </c>
      <c r="S605" s="17"/>
      <c r="T605" s="17"/>
      <c r="U605" s="17"/>
      <c r="V605" s="17"/>
      <c r="W605" s="17"/>
      <c r="X605" s="17"/>
      <c r="Y605" s="17"/>
      <c r="Z605" s="17"/>
      <c r="AA605" s="17">
        <v>1.22</v>
      </c>
    </row>
    <row r="606" spans="1:27">
      <c r="A606" s="28">
        <v>88</v>
      </c>
      <c r="B606" s="2428" t="s">
        <v>22456</v>
      </c>
      <c r="C606" s="16" t="s">
        <v>22457</v>
      </c>
      <c r="D606" s="17"/>
      <c r="E606" s="17">
        <v>0.16800000000000001</v>
      </c>
      <c r="F606" s="17">
        <v>0.14699999999999999</v>
      </c>
      <c r="G606" s="17"/>
      <c r="H606" s="17"/>
      <c r="I606" s="17"/>
      <c r="J606" s="17"/>
      <c r="K606" s="17"/>
      <c r="L606" s="17">
        <v>0.14699999999999999</v>
      </c>
      <c r="M606" s="17"/>
      <c r="N606" s="17"/>
      <c r="O606" s="17"/>
      <c r="P606" s="17">
        <v>2.1000000000000001E-2</v>
      </c>
      <c r="Q606" s="17">
        <v>2.1000000000000001E-2</v>
      </c>
      <c r="R606" s="17">
        <v>4</v>
      </c>
      <c r="S606" s="17"/>
      <c r="T606" s="17"/>
      <c r="U606" s="17"/>
      <c r="V606" s="17"/>
      <c r="W606" s="17"/>
      <c r="X606" s="17"/>
      <c r="Y606" s="17"/>
      <c r="Z606" s="17"/>
      <c r="AA606" s="17">
        <v>0.16800000000000001</v>
      </c>
    </row>
    <row r="607" spans="1:27">
      <c r="A607" s="420">
        <v>89</v>
      </c>
      <c r="B607" s="2428" t="s">
        <v>22456</v>
      </c>
      <c r="C607" s="16" t="s">
        <v>22458</v>
      </c>
      <c r="D607" s="17"/>
      <c r="E607" s="17">
        <v>0.23799999999999999</v>
      </c>
      <c r="F607" s="17">
        <v>0.23799999999999999</v>
      </c>
      <c r="G607" s="17"/>
      <c r="H607" s="17"/>
      <c r="I607" s="17"/>
      <c r="J607" s="17"/>
      <c r="K607" s="17"/>
      <c r="L607" s="17">
        <v>0.23799999999999999</v>
      </c>
      <c r="M607" s="17"/>
      <c r="N607" s="17"/>
      <c r="O607" s="17"/>
      <c r="P607" s="17"/>
      <c r="Q607" s="17">
        <v>0.23799999999999999</v>
      </c>
      <c r="R607" s="17">
        <v>4</v>
      </c>
      <c r="S607" s="17"/>
      <c r="T607" s="17"/>
      <c r="U607" s="17"/>
      <c r="V607" s="430"/>
      <c r="W607" s="430"/>
      <c r="X607" s="430"/>
      <c r="Y607" s="430">
        <v>0.23799999999999999</v>
      </c>
      <c r="Z607" s="430"/>
      <c r="AA607" s="860"/>
    </row>
    <row r="608" spans="1:27">
      <c r="A608" s="28">
        <v>90</v>
      </c>
      <c r="B608" s="2428" t="s">
        <v>22459</v>
      </c>
      <c r="C608" s="16" t="s">
        <v>22460</v>
      </c>
      <c r="D608" s="17"/>
      <c r="E608" s="17">
        <v>0.26800000000000002</v>
      </c>
      <c r="F608" s="17">
        <v>0.15</v>
      </c>
      <c r="G608" s="17">
        <v>0.15</v>
      </c>
      <c r="H608" s="17"/>
      <c r="I608" s="17"/>
      <c r="J608" s="17"/>
      <c r="K608" s="17"/>
      <c r="L608" s="17"/>
      <c r="M608" s="17"/>
      <c r="N608" s="17"/>
      <c r="O608" s="17"/>
      <c r="P608" s="17">
        <v>0.11799999999999999</v>
      </c>
      <c r="Q608" s="17">
        <v>0.11799999999999999</v>
      </c>
      <c r="R608" s="17">
        <v>4</v>
      </c>
      <c r="S608" s="17"/>
      <c r="T608" s="17"/>
      <c r="U608" s="17"/>
      <c r="V608" s="430"/>
      <c r="W608" s="430"/>
      <c r="X608" s="430"/>
      <c r="Y608" s="2856" t="s">
        <v>46</v>
      </c>
      <c r="Z608" s="2856"/>
      <c r="AA608" s="2857" t="s">
        <v>48</v>
      </c>
    </row>
    <row r="609" spans="1:27">
      <c r="A609" s="28">
        <v>91</v>
      </c>
      <c r="B609" s="2428" t="s">
        <v>22461</v>
      </c>
      <c r="C609" s="16" t="s">
        <v>22462</v>
      </c>
      <c r="D609" s="17"/>
      <c r="E609" s="17">
        <v>0.29299999999999998</v>
      </c>
      <c r="F609" s="17"/>
      <c r="G609" s="17"/>
      <c r="H609" s="17"/>
      <c r="I609" s="17"/>
      <c r="J609" s="17"/>
      <c r="K609" s="17"/>
      <c r="L609" s="17"/>
      <c r="M609" s="17"/>
      <c r="N609" s="17"/>
      <c r="O609" s="17"/>
      <c r="P609" s="17">
        <v>0.29299999999999998</v>
      </c>
      <c r="Q609" s="17">
        <v>0.29299999999999998</v>
      </c>
      <c r="R609" s="17">
        <v>4</v>
      </c>
      <c r="S609" s="17"/>
      <c r="T609" s="17"/>
      <c r="U609" s="17"/>
      <c r="V609" s="430"/>
      <c r="W609" s="430"/>
      <c r="X609" s="430"/>
      <c r="Y609" s="430"/>
      <c r="Z609" s="430"/>
      <c r="AA609" s="860">
        <v>0.29299999999999998</v>
      </c>
    </row>
    <row r="610" spans="1:27">
      <c r="A610" s="420">
        <v>92</v>
      </c>
      <c r="B610" s="2428" t="s">
        <v>6064</v>
      </c>
      <c r="C610" s="16" t="s">
        <v>22463</v>
      </c>
      <c r="D610" s="17"/>
      <c r="E610" s="17">
        <v>0.40899999999999997</v>
      </c>
      <c r="F610" s="17"/>
      <c r="G610" s="17"/>
      <c r="H610" s="17"/>
      <c r="I610" s="17"/>
      <c r="J610" s="17"/>
      <c r="K610" s="17"/>
      <c r="L610" s="17"/>
      <c r="M610" s="17"/>
      <c r="N610" s="17"/>
      <c r="O610" s="17"/>
      <c r="P610" s="17">
        <v>0.40899999999999997</v>
      </c>
      <c r="Q610" s="17">
        <v>0.40899999999999997</v>
      </c>
      <c r="R610" s="17">
        <v>4</v>
      </c>
      <c r="S610" s="17"/>
      <c r="T610" s="17"/>
      <c r="U610" s="17"/>
      <c r="V610" s="430"/>
      <c r="W610" s="430"/>
      <c r="X610" s="430"/>
      <c r="Y610" s="430"/>
      <c r="Z610" s="430"/>
      <c r="AA610" s="860">
        <v>0.40899999999999997</v>
      </c>
    </row>
    <row r="611" spans="1:27">
      <c r="A611" s="28">
        <v>93</v>
      </c>
      <c r="B611" s="2428" t="s">
        <v>22464</v>
      </c>
      <c r="C611" s="16" t="s">
        <v>22465</v>
      </c>
      <c r="D611" s="17"/>
      <c r="E611" s="17">
        <v>0.54500000000000004</v>
      </c>
      <c r="F611" s="17">
        <v>0.54500000000000004</v>
      </c>
      <c r="G611" s="17"/>
      <c r="H611" s="17"/>
      <c r="I611" s="17"/>
      <c r="J611" s="17"/>
      <c r="K611" s="17"/>
      <c r="L611" s="17">
        <v>0.54500000000000004</v>
      </c>
      <c r="M611" s="17"/>
      <c r="N611" s="17"/>
      <c r="O611" s="17"/>
      <c r="P611" s="17"/>
      <c r="Q611" s="17">
        <v>0.54500000000000004</v>
      </c>
      <c r="R611" s="17">
        <v>4</v>
      </c>
      <c r="S611" s="17"/>
      <c r="T611" s="17"/>
      <c r="U611" s="17"/>
      <c r="V611" s="430"/>
      <c r="W611" s="430"/>
      <c r="X611" s="430"/>
      <c r="Y611" s="17">
        <v>0.54500000000000004</v>
      </c>
      <c r="Z611" s="430"/>
      <c r="AA611" s="860"/>
    </row>
    <row r="612" spans="1:27">
      <c r="A612" s="420">
        <v>94</v>
      </c>
      <c r="B612" s="2428" t="s">
        <v>22464</v>
      </c>
      <c r="C612" s="16" t="s">
        <v>22466</v>
      </c>
      <c r="D612" s="17"/>
      <c r="E612" s="17">
        <v>0.34200000000000003</v>
      </c>
      <c r="F612" s="17">
        <v>0.34200000000000003</v>
      </c>
      <c r="G612" s="17"/>
      <c r="H612" s="17"/>
      <c r="I612" s="17"/>
      <c r="J612" s="17"/>
      <c r="K612" s="17"/>
      <c r="L612" s="17">
        <v>0.34200000000000003</v>
      </c>
      <c r="M612" s="17"/>
      <c r="N612" s="17"/>
      <c r="O612" s="17"/>
      <c r="P612" s="17"/>
      <c r="Q612" s="17">
        <v>0.34200000000000003</v>
      </c>
      <c r="R612" s="17">
        <v>4</v>
      </c>
      <c r="S612" s="17"/>
      <c r="T612" s="17"/>
      <c r="U612" s="17"/>
      <c r="V612" s="430"/>
      <c r="W612" s="430"/>
      <c r="X612" s="430"/>
      <c r="Y612" s="17">
        <v>0.34200000000000003</v>
      </c>
      <c r="Z612" s="430"/>
      <c r="AA612" s="860"/>
    </row>
    <row r="613" spans="1:27">
      <c r="A613" s="28">
        <v>95</v>
      </c>
      <c r="B613" s="2428" t="s">
        <v>22467</v>
      </c>
      <c r="C613" s="16" t="s">
        <v>22468</v>
      </c>
      <c r="D613" s="17"/>
      <c r="E613" s="17">
        <v>0.443</v>
      </c>
      <c r="F613" s="17"/>
      <c r="G613" s="17"/>
      <c r="H613" s="17"/>
      <c r="I613" s="17"/>
      <c r="J613" s="17"/>
      <c r="K613" s="17"/>
      <c r="L613" s="17"/>
      <c r="M613" s="17"/>
      <c r="N613" s="17"/>
      <c r="O613" s="17"/>
      <c r="P613" s="17">
        <v>0.443</v>
      </c>
      <c r="Q613" s="17">
        <v>0.443</v>
      </c>
      <c r="R613" s="17">
        <v>4</v>
      </c>
      <c r="S613" s="17"/>
      <c r="T613" s="17"/>
      <c r="U613" s="17"/>
      <c r="V613" s="17"/>
      <c r="W613" s="17"/>
      <c r="X613" s="17"/>
      <c r="Y613" s="17"/>
      <c r="Z613" s="17"/>
      <c r="AA613" s="17">
        <v>0.443</v>
      </c>
    </row>
    <row r="614" spans="1:27">
      <c r="A614" s="420">
        <v>96</v>
      </c>
      <c r="B614" s="2428" t="s">
        <v>22469</v>
      </c>
      <c r="C614" s="16" t="s">
        <v>22470</v>
      </c>
      <c r="D614" s="17"/>
      <c r="E614" s="17">
        <v>0.11799999999999999</v>
      </c>
      <c r="F614" s="17"/>
      <c r="G614" s="17"/>
      <c r="H614" s="17"/>
      <c r="I614" s="17"/>
      <c r="J614" s="17"/>
      <c r="K614" s="17"/>
      <c r="L614" s="17"/>
      <c r="M614" s="17"/>
      <c r="N614" s="17"/>
      <c r="O614" s="17"/>
      <c r="P614" s="17">
        <v>0.11799999999999999</v>
      </c>
      <c r="Q614" s="17">
        <v>0.11799999999999999</v>
      </c>
      <c r="R614" s="17">
        <v>4</v>
      </c>
      <c r="S614" s="17"/>
      <c r="T614" s="17"/>
      <c r="U614" s="17"/>
      <c r="V614" s="17"/>
      <c r="W614" s="17"/>
      <c r="X614" s="17"/>
      <c r="Y614" s="17"/>
      <c r="Z614" s="17"/>
      <c r="AA614" s="17">
        <v>0.11799999999999999</v>
      </c>
    </row>
    <row r="615" spans="1:27">
      <c r="A615" s="28">
        <v>97</v>
      </c>
      <c r="B615" s="2428" t="s">
        <v>22469</v>
      </c>
      <c r="C615" s="16" t="s">
        <v>22471</v>
      </c>
      <c r="D615" s="17"/>
      <c r="E615" s="17">
        <v>0.12</v>
      </c>
      <c r="F615" s="17"/>
      <c r="G615" s="17"/>
      <c r="H615" s="17"/>
      <c r="I615" s="17"/>
      <c r="J615" s="17"/>
      <c r="K615" s="17"/>
      <c r="L615" s="17"/>
      <c r="M615" s="17"/>
      <c r="N615" s="17"/>
      <c r="O615" s="17"/>
      <c r="P615" s="17">
        <v>0.12</v>
      </c>
      <c r="Q615" s="17">
        <v>0.12</v>
      </c>
      <c r="R615" s="17">
        <v>4</v>
      </c>
      <c r="S615" s="17"/>
      <c r="T615" s="17"/>
      <c r="U615" s="17"/>
      <c r="V615" s="17"/>
      <c r="W615" s="17"/>
      <c r="X615" s="17"/>
      <c r="Y615" s="17"/>
      <c r="Z615" s="17"/>
      <c r="AA615" s="17">
        <v>0.12</v>
      </c>
    </row>
    <row r="616" spans="1:27">
      <c r="A616" s="420">
        <v>98</v>
      </c>
      <c r="B616" s="2428" t="s">
        <v>22472</v>
      </c>
      <c r="C616" s="16"/>
      <c r="D616" s="17"/>
      <c r="E616" s="17"/>
      <c r="F616" s="17"/>
      <c r="G616" s="17"/>
      <c r="H616" s="17"/>
      <c r="I616" s="17"/>
      <c r="J616" s="17"/>
      <c r="K616" s="17"/>
      <c r="L616" s="17"/>
      <c r="M616" s="17"/>
      <c r="N616" s="17"/>
      <c r="O616" s="17"/>
      <c r="P616" s="17"/>
      <c r="Q616" s="17"/>
      <c r="R616" s="17">
        <v>4</v>
      </c>
      <c r="S616" s="17"/>
      <c r="T616" s="17"/>
      <c r="U616" s="17"/>
      <c r="V616" s="17"/>
      <c r="W616" s="17"/>
      <c r="X616" s="17"/>
      <c r="Y616" s="17"/>
      <c r="Z616" s="17"/>
      <c r="AA616" s="17"/>
    </row>
    <row r="617" spans="1:27">
      <c r="A617" s="28">
        <v>99</v>
      </c>
      <c r="B617" s="2428" t="s">
        <v>302</v>
      </c>
      <c r="C617" s="16" t="s">
        <v>22473</v>
      </c>
      <c r="D617" s="17"/>
      <c r="E617" s="17">
        <v>0.16200000000000001</v>
      </c>
      <c r="F617" s="17"/>
      <c r="G617" s="17"/>
      <c r="H617" s="17"/>
      <c r="I617" s="17"/>
      <c r="J617" s="17"/>
      <c r="K617" s="17"/>
      <c r="L617" s="17"/>
      <c r="M617" s="17"/>
      <c r="N617" s="17"/>
      <c r="O617" s="17"/>
      <c r="P617" s="17">
        <v>0.16200000000000001</v>
      </c>
      <c r="Q617" s="17">
        <v>0.16200000000000001</v>
      </c>
      <c r="R617" s="17">
        <v>4</v>
      </c>
      <c r="S617" s="17"/>
      <c r="T617" s="17"/>
      <c r="U617" s="17"/>
      <c r="V617" s="17"/>
      <c r="W617" s="17"/>
      <c r="X617" s="17"/>
      <c r="Y617" s="17"/>
      <c r="Z617" s="17"/>
      <c r="AA617" s="17">
        <v>0.16200000000000001</v>
      </c>
    </row>
    <row r="618" spans="1:27">
      <c r="A618" s="28">
        <v>100</v>
      </c>
      <c r="B618" s="2428" t="s">
        <v>155</v>
      </c>
      <c r="C618" s="16"/>
      <c r="D618" s="17"/>
      <c r="E618" s="17">
        <v>0.45</v>
      </c>
      <c r="F618" s="17">
        <v>0.45</v>
      </c>
      <c r="G618" s="17"/>
      <c r="H618" s="17"/>
      <c r="I618" s="17"/>
      <c r="J618" s="17"/>
      <c r="K618" s="17"/>
      <c r="L618" s="17">
        <v>0.45</v>
      </c>
      <c r="M618" s="17"/>
      <c r="N618" s="17"/>
      <c r="O618" s="17"/>
      <c r="P618" s="17"/>
      <c r="Q618" s="17"/>
      <c r="R618" s="17">
        <v>4</v>
      </c>
      <c r="S618" s="17"/>
      <c r="T618" s="17"/>
      <c r="U618" s="17"/>
      <c r="V618" s="17"/>
      <c r="W618" s="17"/>
      <c r="X618" s="17"/>
      <c r="Y618" s="2856"/>
      <c r="Z618" s="2856"/>
      <c r="AA618" s="2857"/>
    </row>
    <row r="619" spans="1:27">
      <c r="A619" s="420">
        <v>101</v>
      </c>
      <c r="B619" s="2428" t="s">
        <v>22474</v>
      </c>
      <c r="C619" s="16" t="s">
        <v>22475</v>
      </c>
      <c r="D619" s="17"/>
      <c r="E619" s="17">
        <v>0.13900000000000001</v>
      </c>
      <c r="F619" s="17"/>
      <c r="G619" s="17"/>
      <c r="H619" s="17"/>
      <c r="I619" s="17"/>
      <c r="J619" s="17"/>
      <c r="K619" s="17"/>
      <c r="L619" s="17"/>
      <c r="M619" s="17"/>
      <c r="N619" s="17"/>
      <c r="O619" s="17"/>
      <c r="P619" s="17">
        <v>0.13900000000000001</v>
      </c>
      <c r="Q619" s="17">
        <v>0.13900000000000001</v>
      </c>
      <c r="R619" s="17">
        <v>4</v>
      </c>
      <c r="S619" s="17"/>
      <c r="T619" s="17"/>
      <c r="U619" s="17"/>
      <c r="V619" s="17"/>
      <c r="W619" s="17"/>
      <c r="X619" s="17"/>
      <c r="Y619" s="17"/>
      <c r="Z619" s="17"/>
      <c r="AA619" s="17">
        <v>0.13900000000000001</v>
      </c>
    </row>
    <row r="620" spans="1:27">
      <c r="A620" s="28">
        <v>102</v>
      </c>
      <c r="B620" s="2428" t="s">
        <v>22474</v>
      </c>
      <c r="C620" s="16" t="s">
        <v>22476</v>
      </c>
      <c r="D620" s="17"/>
      <c r="E620" s="17">
        <v>0.94</v>
      </c>
      <c r="F620" s="17"/>
      <c r="G620" s="17"/>
      <c r="H620" s="17"/>
      <c r="I620" s="17"/>
      <c r="J620" s="17"/>
      <c r="K620" s="17"/>
      <c r="L620" s="17"/>
      <c r="M620" s="17"/>
      <c r="N620" s="17"/>
      <c r="O620" s="17"/>
      <c r="P620" s="17">
        <v>0.94</v>
      </c>
      <c r="Q620" s="17">
        <v>0.94</v>
      </c>
      <c r="R620" s="17">
        <v>4</v>
      </c>
      <c r="S620" s="17"/>
      <c r="T620" s="17"/>
      <c r="U620" s="17"/>
      <c r="V620" s="17"/>
      <c r="W620" s="17"/>
      <c r="X620" s="17"/>
      <c r="Y620" s="17"/>
      <c r="Z620" s="17"/>
      <c r="AA620" s="17">
        <v>0.94</v>
      </c>
    </row>
    <row r="621" spans="1:27">
      <c r="A621" s="420">
        <v>103</v>
      </c>
      <c r="B621" s="2428" t="s">
        <v>22477</v>
      </c>
      <c r="C621" s="16" t="s">
        <v>22478</v>
      </c>
      <c r="D621" s="17"/>
      <c r="E621" s="17">
        <v>0.17</v>
      </c>
      <c r="F621" s="17">
        <v>0.17</v>
      </c>
      <c r="G621" s="17">
        <v>0.17</v>
      </c>
      <c r="H621" s="17"/>
      <c r="I621" s="17"/>
      <c r="J621" s="17"/>
      <c r="K621" s="17"/>
      <c r="L621" s="17"/>
      <c r="M621" s="17"/>
      <c r="N621" s="17"/>
      <c r="O621" s="17"/>
      <c r="P621" s="17"/>
      <c r="Q621" s="17"/>
      <c r="R621" s="17">
        <v>4</v>
      </c>
      <c r="S621" s="17"/>
      <c r="T621" s="17"/>
      <c r="U621" s="17"/>
      <c r="V621" s="17"/>
      <c r="W621" s="17"/>
      <c r="X621" s="17"/>
      <c r="Y621" s="17">
        <v>0.17</v>
      </c>
      <c r="Z621" s="17"/>
      <c r="AA621" s="859"/>
    </row>
    <row r="622" spans="1:27">
      <c r="A622" s="28">
        <v>104</v>
      </c>
      <c r="B622" s="2428" t="s">
        <v>22479</v>
      </c>
      <c r="C622" s="16" t="s">
        <v>22480</v>
      </c>
      <c r="D622" s="17"/>
      <c r="E622" s="17">
        <v>0.14699999999999999</v>
      </c>
      <c r="F622" s="17">
        <v>0.14699999999999999</v>
      </c>
      <c r="G622" s="17">
        <v>0.14699999999999999</v>
      </c>
      <c r="H622" s="17"/>
      <c r="I622" s="17"/>
      <c r="J622" s="17"/>
      <c r="K622" s="17"/>
      <c r="L622" s="17"/>
      <c r="M622" s="17"/>
      <c r="N622" s="17"/>
      <c r="O622" s="17"/>
      <c r="P622" s="17"/>
      <c r="Q622" s="17"/>
      <c r="R622" s="17">
        <v>4</v>
      </c>
      <c r="S622" s="17"/>
      <c r="T622" s="17"/>
      <c r="U622" s="17"/>
      <c r="V622" s="17"/>
      <c r="W622" s="17"/>
      <c r="X622" s="17"/>
      <c r="Y622" s="17">
        <v>0.14699999999999999</v>
      </c>
      <c r="Z622" s="17"/>
      <c r="AA622" s="859"/>
    </row>
    <row r="623" spans="1:27">
      <c r="A623" s="420">
        <v>105</v>
      </c>
      <c r="B623" s="2428" t="s">
        <v>22479</v>
      </c>
      <c r="C623" s="2428" t="s">
        <v>22481</v>
      </c>
      <c r="D623" s="17"/>
      <c r="E623" s="17">
        <v>0.50800000000000001</v>
      </c>
      <c r="F623" s="17">
        <v>0.50800000000000001</v>
      </c>
      <c r="G623" s="17">
        <v>0.50800000000000001</v>
      </c>
      <c r="H623" s="17"/>
      <c r="I623" s="17"/>
      <c r="J623" s="17"/>
      <c r="K623" s="17"/>
      <c r="L623" s="17"/>
      <c r="M623" s="17"/>
      <c r="N623" s="17"/>
      <c r="O623" s="17"/>
      <c r="P623" s="17"/>
      <c r="Q623" s="17"/>
      <c r="R623" s="17">
        <v>4</v>
      </c>
      <c r="S623" s="17"/>
      <c r="T623" s="17"/>
      <c r="U623" s="17"/>
      <c r="V623" s="17"/>
      <c r="W623" s="17"/>
      <c r="X623" s="17"/>
      <c r="Y623" s="17">
        <v>0.50800000000000001</v>
      </c>
      <c r="Z623" s="17"/>
      <c r="AA623" s="859"/>
    </row>
    <row r="624" spans="1:27">
      <c r="A624" s="28">
        <v>106</v>
      </c>
      <c r="B624" s="2428" t="s">
        <v>22482</v>
      </c>
      <c r="C624" s="2428"/>
      <c r="D624" s="17"/>
      <c r="E624" s="17"/>
      <c r="F624" s="17"/>
      <c r="G624" s="17"/>
      <c r="H624" s="17"/>
      <c r="I624" s="17"/>
      <c r="J624" s="17"/>
      <c r="K624" s="17"/>
      <c r="L624" s="17"/>
      <c r="M624" s="17"/>
      <c r="N624" s="17"/>
      <c r="O624" s="17"/>
      <c r="P624" s="17"/>
      <c r="Q624" s="17"/>
      <c r="R624" s="17">
        <v>4</v>
      </c>
      <c r="S624" s="17"/>
      <c r="T624" s="17"/>
      <c r="U624" s="17"/>
      <c r="V624" s="17"/>
      <c r="W624" s="17"/>
      <c r="X624" s="17"/>
      <c r="Y624" s="17"/>
      <c r="Z624" s="17"/>
      <c r="AA624" s="859"/>
    </row>
    <row r="625" spans="1:27">
      <c r="A625" s="420">
        <v>107</v>
      </c>
      <c r="B625" s="2428" t="s">
        <v>22483</v>
      </c>
      <c r="C625" s="2428"/>
      <c r="D625" s="17"/>
      <c r="E625" s="17">
        <v>0.4</v>
      </c>
      <c r="F625" s="17"/>
      <c r="G625" s="17"/>
      <c r="H625" s="17"/>
      <c r="I625" s="17"/>
      <c r="J625" s="17"/>
      <c r="K625" s="17"/>
      <c r="L625" s="17"/>
      <c r="M625" s="17"/>
      <c r="N625" s="17"/>
      <c r="O625" s="17"/>
      <c r="P625" s="17">
        <v>0.4</v>
      </c>
      <c r="Q625" s="17">
        <v>0.4</v>
      </c>
      <c r="R625" s="17">
        <v>4</v>
      </c>
      <c r="S625" s="17"/>
      <c r="T625" s="17"/>
      <c r="U625" s="17"/>
      <c r="V625" s="17"/>
      <c r="W625" s="17"/>
      <c r="X625" s="17"/>
      <c r="Y625" s="17"/>
      <c r="Z625" s="17"/>
      <c r="AA625" s="17">
        <v>0.4</v>
      </c>
    </row>
    <row r="626" spans="1:27">
      <c r="A626" s="28">
        <v>108</v>
      </c>
      <c r="B626" s="2428" t="s">
        <v>22484</v>
      </c>
      <c r="C626" s="2428"/>
      <c r="D626" s="17"/>
      <c r="E626" s="17">
        <v>0.7</v>
      </c>
      <c r="F626" s="17"/>
      <c r="G626" s="17"/>
      <c r="H626" s="17"/>
      <c r="I626" s="17"/>
      <c r="J626" s="17"/>
      <c r="K626" s="17"/>
      <c r="L626" s="17"/>
      <c r="M626" s="17"/>
      <c r="N626" s="17"/>
      <c r="O626" s="17"/>
      <c r="P626" s="17">
        <v>0.7</v>
      </c>
      <c r="Q626" s="17">
        <v>0.7</v>
      </c>
      <c r="R626" s="17">
        <v>4</v>
      </c>
      <c r="S626" s="17"/>
      <c r="T626" s="17"/>
      <c r="U626" s="17"/>
      <c r="V626" s="17"/>
      <c r="W626" s="17"/>
      <c r="X626" s="17"/>
      <c r="Y626" s="17"/>
      <c r="Z626" s="17"/>
      <c r="AA626" s="17">
        <v>0.7</v>
      </c>
    </row>
    <row r="627" spans="1:27">
      <c r="A627" s="28">
        <v>109</v>
      </c>
      <c r="B627" s="2428" t="s">
        <v>22485</v>
      </c>
      <c r="C627" s="16"/>
      <c r="D627" s="17"/>
      <c r="E627" s="17">
        <v>0.7</v>
      </c>
      <c r="F627" s="17"/>
      <c r="G627" s="17"/>
      <c r="H627" s="17"/>
      <c r="I627" s="17"/>
      <c r="J627" s="17"/>
      <c r="K627" s="17"/>
      <c r="L627" s="17"/>
      <c r="M627" s="17"/>
      <c r="N627" s="17"/>
      <c r="O627" s="17"/>
      <c r="P627" s="17">
        <v>0.7</v>
      </c>
      <c r="Q627" s="17">
        <v>0.7</v>
      </c>
      <c r="R627" s="17">
        <v>4</v>
      </c>
      <c r="S627" s="17"/>
      <c r="T627" s="17"/>
      <c r="U627" s="17"/>
      <c r="V627" s="17"/>
      <c r="W627" s="17"/>
      <c r="X627" s="17"/>
      <c r="Y627" s="17"/>
      <c r="Z627" s="17"/>
      <c r="AA627" s="17">
        <v>0.7</v>
      </c>
    </row>
    <row r="628" spans="1:27">
      <c r="A628" s="420">
        <v>110</v>
      </c>
      <c r="B628" s="2428" t="s">
        <v>22486</v>
      </c>
      <c r="C628" s="16" t="s">
        <v>22487</v>
      </c>
      <c r="D628" s="17"/>
      <c r="E628" s="17">
        <v>0.49</v>
      </c>
      <c r="F628" s="17">
        <v>0.49</v>
      </c>
      <c r="G628" s="17">
        <v>0.49</v>
      </c>
      <c r="H628" s="17"/>
      <c r="I628" s="17"/>
      <c r="J628" s="17"/>
      <c r="K628" s="17"/>
      <c r="L628" s="17"/>
      <c r="M628" s="17"/>
      <c r="N628" s="17"/>
      <c r="O628" s="17"/>
      <c r="P628" s="17"/>
      <c r="Q628" s="430">
        <v>0.49</v>
      </c>
      <c r="R628" s="17">
        <v>4</v>
      </c>
      <c r="S628" s="17"/>
      <c r="T628" s="17"/>
      <c r="U628" s="17"/>
      <c r="V628" s="17"/>
      <c r="W628" s="17"/>
      <c r="X628" s="17"/>
      <c r="Y628" s="17">
        <v>0.49</v>
      </c>
      <c r="Z628" s="17"/>
      <c r="AA628" s="859"/>
    </row>
    <row r="629" spans="1:27">
      <c r="A629" s="28">
        <v>111</v>
      </c>
      <c r="B629" s="2428" t="s">
        <v>22488</v>
      </c>
      <c r="C629" s="16" t="s">
        <v>22489</v>
      </c>
      <c r="D629" s="17"/>
      <c r="E629" s="17">
        <v>0.73099999999999998</v>
      </c>
      <c r="F629" s="17"/>
      <c r="G629" s="17"/>
      <c r="H629" s="17"/>
      <c r="I629" s="17"/>
      <c r="J629" s="17"/>
      <c r="K629" s="17"/>
      <c r="L629" s="17"/>
      <c r="M629" s="17"/>
      <c r="N629" s="17"/>
      <c r="O629" s="17"/>
      <c r="P629" s="17">
        <v>0.73099999999999998</v>
      </c>
      <c r="Q629" s="17">
        <v>0.73099999999999998</v>
      </c>
      <c r="R629" s="17">
        <v>4</v>
      </c>
      <c r="S629" s="17"/>
      <c r="T629" s="17"/>
      <c r="U629" s="17"/>
      <c r="V629" s="17"/>
      <c r="W629" s="17"/>
      <c r="X629" s="17"/>
      <c r="Y629" s="17"/>
      <c r="Z629" s="17"/>
      <c r="AA629" s="17">
        <v>0.73099999999999998</v>
      </c>
    </row>
    <row r="630" spans="1:27">
      <c r="A630" s="420">
        <v>112</v>
      </c>
      <c r="B630" s="2428" t="s">
        <v>22490</v>
      </c>
      <c r="C630" s="16" t="s">
        <v>22491</v>
      </c>
      <c r="D630" s="17"/>
      <c r="E630" s="17">
        <v>0.311</v>
      </c>
      <c r="F630" s="17"/>
      <c r="G630" s="17"/>
      <c r="H630" s="17"/>
      <c r="I630" s="17"/>
      <c r="J630" s="17"/>
      <c r="K630" s="17"/>
      <c r="L630" s="17"/>
      <c r="M630" s="17"/>
      <c r="N630" s="17"/>
      <c r="O630" s="17"/>
      <c r="P630" s="17">
        <v>0.311</v>
      </c>
      <c r="Q630" s="17">
        <v>0.311</v>
      </c>
      <c r="R630" s="17">
        <v>4</v>
      </c>
      <c r="S630" s="17"/>
      <c r="T630" s="17"/>
      <c r="U630" s="17"/>
      <c r="V630" s="17"/>
      <c r="W630" s="17"/>
      <c r="X630" s="17"/>
      <c r="Y630" s="17"/>
      <c r="Z630" s="17"/>
      <c r="AA630" s="17">
        <v>0.311</v>
      </c>
    </row>
    <row r="631" spans="1:27">
      <c r="A631" s="28">
        <v>113</v>
      </c>
      <c r="B631" s="2428" t="s">
        <v>22492</v>
      </c>
      <c r="C631" s="16" t="s">
        <v>22493</v>
      </c>
      <c r="D631" s="17"/>
      <c r="E631" s="17">
        <v>0.434</v>
      </c>
      <c r="F631" s="17"/>
      <c r="G631" s="17"/>
      <c r="H631" s="17"/>
      <c r="I631" s="17"/>
      <c r="J631" s="17"/>
      <c r="K631" s="17"/>
      <c r="L631" s="17"/>
      <c r="M631" s="17"/>
      <c r="N631" s="17"/>
      <c r="O631" s="17"/>
      <c r="P631" s="17">
        <v>0.434</v>
      </c>
      <c r="Q631" s="17">
        <v>0.434</v>
      </c>
      <c r="R631" s="17">
        <v>4</v>
      </c>
      <c r="S631" s="17"/>
      <c r="T631" s="17"/>
      <c r="U631" s="17"/>
      <c r="V631" s="17"/>
      <c r="W631" s="17"/>
      <c r="X631" s="17"/>
      <c r="Y631" s="17"/>
      <c r="Z631" s="17"/>
      <c r="AA631" s="17">
        <v>0.434</v>
      </c>
    </row>
    <row r="632" spans="1:27">
      <c r="A632" s="420">
        <v>114</v>
      </c>
      <c r="B632" s="2428" t="s">
        <v>22494</v>
      </c>
      <c r="C632" s="16" t="s">
        <v>22495</v>
      </c>
      <c r="D632" s="17"/>
      <c r="E632" s="17">
        <v>1.0109999999999999</v>
      </c>
      <c r="F632" s="17"/>
      <c r="G632" s="17"/>
      <c r="H632" s="17"/>
      <c r="I632" s="17"/>
      <c r="J632" s="17"/>
      <c r="K632" s="17"/>
      <c r="L632" s="17"/>
      <c r="M632" s="17"/>
      <c r="N632" s="17"/>
      <c r="O632" s="17"/>
      <c r="P632" s="17">
        <v>1.0109999999999999</v>
      </c>
      <c r="Q632" s="17">
        <v>1.0109999999999999</v>
      </c>
      <c r="R632" s="17">
        <v>4</v>
      </c>
      <c r="S632" s="17"/>
      <c r="T632" s="17"/>
      <c r="U632" s="17"/>
      <c r="V632" s="17"/>
      <c r="W632" s="17"/>
      <c r="X632" s="17"/>
      <c r="Y632" s="17"/>
      <c r="Z632" s="17"/>
      <c r="AA632" s="17">
        <v>1.0109999999999999</v>
      </c>
    </row>
    <row r="633" spans="1:27">
      <c r="A633" s="28">
        <v>115</v>
      </c>
      <c r="B633" s="2428" t="s">
        <v>9470</v>
      </c>
      <c r="C633" s="16" t="s">
        <v>22496</v>
      </c>
      <c r="D633" s="17"/>
      <c r="E633" s="17">
        <v>0.26700000000000002</v>
      </c>
      <c r="F633" s="17">
        <v>0.26700000000000002</v>
      </c>
      <c r="G633" s="17">
        <v>0.26700000000000002</v>
      </c>
      <c r="H633" s="17"/>
      <c r="I633" s="17"/>
      <c r="J633" s="17"/>
      <c r="K633" s="17"/>
      <c r="L633" s="17"/>
      <c r="M633" s="17"/>
      <c r="N633" s="17"/>
      <c r="O633" s="17"/>
      <c r="P633" s="17"/>
      <c r="Q633" s="17">
        <v>0.26700000000000002</v>
      </c>
      <c r="R633" s="17">
        <v>4</v>
      </c>
      <c r="S633" s="17"/>
      <c r="T633" s="17"/>
      <c r="U633" s="17"/>
      <c r="V633" s="17"/>
      <c r="W633" s="17"/>
      <c r="X633" s="17"/>
      <c r="Y633" s="17">
        <v>0.26700000000000002</v>
      </c>
      <c r="Z633" s="17"/>
      <c r="AA633" s="859"/>
    </row>
    <row r="634" spans="1:27">
      <c r="A634" s="420">
        <v>116</v>
      </c>
      <c r="B634" s="2428" t="s">
        <v>22497</v>
      </c>
      <c r="C634" s="16" t="s">
        <v>22498</v>
      </c>
      <c r="D634" s="17"/>
      <c r="E634" s="17">
        <v>0.33800000000000002</v>
      </c>
      <c r="F634" s="17"/>
      <c r="G634" s="17"/>
      <c r="H634" s="17"/>
      <c r="I634" s="17"/>
      <c r="J634" s="17"/>
      <c r="K634" s="17"/>
      <c r="L634" s="17"/>
      <c r="M634" s="17"/>
      <c r="N634" s="17"/>
      <c r="O634" s="17"/>
      <c r="P634" s="17">
        <v>0.33800000000000002</v>
      </c>
      <c r="Q634" s="17">
        <v>0.33800000000000002</v>
      </c>
      <c r="R634" s="17">
        <v>4</v>
      </c>
      <c r="S634" s="17"/>
      <c r="T634" s="17"/>
      <c r="U634" s="17"/>
      <c r="V634" s="17"/>
      <c r="W634" s="17"/>
      <c r="X634" s="17"/>
      <c r="Y634" s="17"/>
      <c r="Z634" s="17"/>
      <c r="AA634" s="859">
        <v>0.33800000000000002</v>
      </c>
    </row>
    <row r="635" spans="1:27">
      <c r="A635" s="28">
        <v>117</v>
      </c>
      <c r="B635" s="2428" t="s">
        <v>22499</v>
      </c>
      <c r="C635" s="16" t="s">
        <v>22500</v>
      </c>
      <c r="D635" s="17"/>
      <c r="E635" s="17">
        <v>0.25800000000000001</v>
      </c>
      <c r="F635" s="17">
        <v>0.2</v>
      </c>
      <c r="G635" s="17">
        <v>0.2</v>
      </c>
      <c r="H635" s="17"/>
      <c r="I635" s="17"/>
      <c r="J635" s="17"/>
      <c r="K635" s="17"/>
      <c r="L635" s="17"/>
      <c r="M635" s="17"/>
      <c r="N635" s="17"/>
      <c r="O635" s="17"/>
      <c r="P635" s="17">
        <v>5.8000000000000003E-2</v>
      </c>
      <c r="Q635" s="17">
        <v>5.8000000000000003E-2</v>
      </c>
      <c r="R635" s="17">
        <v>4</v>
      </c>
      <c r="S635" s="17"/>
      <c r="T635" s="17"/>
      <c r="U635" s="17"/>
      <c r="V635" s="17"/>
      <c r="W635" s="17"/>
      <c r="X635" s="2856"/>
      <c r="Y635" s="2856" t="s">
        <v>46</v>
      </c>
      <c r="Z635" s="2856"/>
      <c r="AA635" s="2857" t="s">
        <v>48</v>
      </c>
    </row>
    <row r="636" spans="1:27">
      <c r="A636" s="420">
        <v>118</v>
      </c>
      <c r="B636" s="2428" t="s">
        <v>22501</v>
      </c>
      <c r="C636" s="16" t="s">
        <v>22502</v>
      </c>
      <c r="D636" s="17"/>
      <c r="E636" s="17">
        <v>0.61399999999999999</v>
      </c>
      <c r="F636" s="17"/>
      <c r="G636" s="17"/>
      <c r="H636" s="17"/>
      <c r="I636" s="17"/>
      <c r="J636" s="17"/>
      <c r="K636" s="17"/>
      <c r="L636" s="17"/>
      <c r="M636" s="17"/>
      <c r="N636" s="17"/>
      <c r="O636" s="17"/>
      <c r="P636" s="17">
        <v>0.61399999999999999</v>
      </c>
      <c r="Q636" s="17">
        <v>0.61399999999999999</v>
      </c>
      <c r="R636" s="17">
        <v>4</v>
      </c>
      <c r="S636" s="17"/>
      <c r="T636" s="17"/>
      <c r="U636" s="17"/>
      <c r="V636" s="17"/>
      <c r="W636" s="17"/>
      <c r="X636" s="17"/>
      <c r="Y636" s="17"/>
      <c r="Z636" s="17"/>
      <c r="AA636" s="859">
        <v>0.61399999999999999</v>
      </c>
    </row>
    <row r="637" spans="1:27">
      <c r="A637" s="28">
        <v>119</v>
      </c>
      <c r="B637" s="2428" t="s">
        <v>22503</v>
      </c>
      <c r="C637" s="16" t="s">
        <v>22504</v>
      </c>
      <c r="D637" s="17"/>
      <c r="E637" s="17">
        <v>0.51</v>
      </c>
      <c r="F637" s="17">
        <v>0.51</v>
      </c>
      <c r="G637" s="17"/>
      <c r="H637" s="17"/>
      <c r="I637" s="17"/>
      <c r="J637" s="17"/>
      <c r="K637" s="17"/>
      <c r="L637" s="17">
        <v>0.51</v>
      </c>
      <c r="M637" s="17"/>
      <c r="N637" s="17"/>
      <c r="O637" s="17"/>
      <c r="P637" s="17"/>
      <c r="Q637" s="17">
        <v>0.51</v>
      </c>
      <c r="R637" s="17">
        <v>4</v>
      </c>
      <c r="S637" s="17"/>
      <c r="T637" s="17"/>
      <c r="U637" s="17"/>
      <c r="V637" s="430"/>
      <c r="W637" s="430"/>
      <c r="X637" s="430"/>
      <c r="Y637" s="17">
        <v>0.51</v>
      </c>
      <c r="Z637" s="430"/>
      <c r="AA637" s="860"/>
    </row>
    <row r="638" spans="1:27">
      <c r="A638" s="28">
        <v>120</v>
      </c>
      <c r="B638" s="2428" t="s">
        <v>22505</v>
      </c>
      <c r="C638" s="16" t="s">
        <v>22506</v>
      </c>
      <c r="D638" s="17"/>
      <c r="E638" s="17">
        <v>0.36699999999999999</v>
      </c>
      <c r="F638" s="17">
        <v>0.36699999999999999</v>
      </c>
      <c r="G638" s="17"/>
      <c r="H638" s="17"/>
      <c r="I638" s="17"/>
      <c r="J638" s="17"/>
      <c r="K638" s="17"/>
      <c r="L638" s="17">
        <v>0.36699999999999999</v>
      </c>
      <c r="M638" s="17"/>
      <c r="N638" s="17"/>
      <c r="O638" s="17"/>
      <c r="P638" s="17"/>
      <c r="Q638" s="2433">
        <v>0.36699999999999999</v>
      </c>
      <c r="R638" s="17">
        <v>4</v>
      </c>
      <c r="S638" s="17"/>
      <c r="T638" s="17"/>
      <c r="U638" s="17"/>
      <c r="V638" s="430"/>
      <c r="W638" s="430"/>
      <c r="X638" s="430"/>
      <c r="Y638" s="17">
        <v>0.36699999999999999</v>
      </c>
      <c r="Z638" s="430"/>
      <c r="AA638" s="860"/>
    </row>
    <row r="639" spans="1:27">
      <c r="A639" s="420">
        <v>121</v>
      </c>
      <c r="B639" s="2428" t="s">
        <v>9533</v>
      </c>
      <c r="C639" s="16" t="s">
        <v>22507</v>
      </c>
      <c r="D639" s="17"/>
      <c r="E639" s="17">
        <v>1.913</v>
      </c>
      <c r="F639" s="17">
        <v>1.1000000000000001</v>
      </c>
      <c r="G639" s="17">
        <v>1.1000000000000001</v>
      </c>
      <c r="H639" s="17"/>
      <c r="I639" s="17"/>
      <c r="J639" s="17"/>
      <c r="K639" s="17"/>
      <c r="L639" s="17"/>
      <c r="M639" s="17"/>
      <c r="N639" s="17"/>
      <c r="O639" s="17"/>
      <c r="P639" s="17">
        <v>0.81299999999999994</v>
      </c>
      <c r="Q639" s="17">
        <v>0.81299999999999994</v>
      </c>
      <c r="R639" s="17">
        <v>4</v>
      </c>
      <c r="S639" s="17"/>
      <c r="T639" s="17"/>
      <c r="U639" s="17"/>
      <c r="V639" s="430"/>
      <c r="W639" s="430"/>
      <c r="X639" s="2856"/>
      <c r="Y639" s="2856" t="s">
        <v>46</v>
      </c>
      <c r="Z639" s="2856"/>
      <c r="AA639" s="2857" t="s">
        <v>48</v>
      </c>
    </row>
    <row r="640" spans="1:27">
      <c r="A640" s="28">
        <v>122</v>
      </c>
      <c r="B640" s="16" t="s">
        <v>22508</v>
      </c>
      <c r="C640" s="16" t="s">
        <v>22509</v>
      </c>
      <c r="D640" s="17"/>
      <c r="E640" s="430">
        <v>0.9</v>
      </c>
      <c r="F640" s="17"/>
      <c r="G640" s="17"/>
      <c r="H640" s="17"/>
      <c r="I640" s="17"/>
      <c r="J640" s="17"/>
      <c r="K640" s="17"/>
      <c r="L640" s="17"/>
      <c r="M640" s="17"/>
      <c r="N640" s="17"/>
      <c r="O640" s="17"/>
      <c r="P640" s="17">
        <v>0.9</v>
      </c>
      <c r="Q640" s="17">
        <v>0.9</v>
      </c>
      <c r="R640" s="17">
        <v>4</v>
      </c>
      <c r="S640" s="17"/>
      <c r="T640" s="17"/>
      <c r="U640" s="17"/>
      <c r="V640" s="17"/>
      <c r="W640" s="17"/>
      <c r="X640" s="17"/>
      <c r="Y640" s="17"/>
      <c r="Z640" s="17"/>
      <c r="AA640" s="430">
        <v>0.9</v>
      </c>
    </row>
    <row r="641" spans="1:27">
      <c r="A641" s="420">
        <v>123</v>
      </c>
      <c r="B641" s="16" t="s">
        <v>22510</v>
      </c>
      <c r="C641" s="16" t="s">
        <v>22511</v>
      </c>
      <c r="D641" s="17"/>
      <c r="E641" s="430">
        <v>0.4</v>
      </c>
      <c r="F641" s="17"/>
      <c r="G641" s="17"/>
      <c r="H641" s="17"/>
      <c r="I641" s="17"/>
      <c r="J641" s="17"/>
      <c r="K641" s="17"/>
      <c r="L641" s="17"/>
      <c r="M641" s="17"/>
      <c r="N641" s="17"/>
      <c r="O641" s="17"/>
      <c r="P641" s="17">
        <v>0.4</v>
      </c>
      <c r="Q641" s="17">
        <v>0.4</v>
      </c>
      <c r="R641" s="17">
        <v>4</v>
      </c>
      <c r="S641" s="17"/>
      <c r="T641" s="17"/>
      <c r="U641" s="17"/>
      <c r="V641" s="17"/>
      <c r="W641" s="17"/>
      <c r="X641" s="17"/>
      <c r="Y641" s="17"/>
      <c r="Z641" s="17"/>
      <c r="AA641" s="430">
        <v>0.4</v>
      </c>
    </row>
    <row r="642" spans="1:27">
      <c r="A642" s="28">
        <v>124</v>
      </c>
      <c r="B642" s="2428" t="s">
        <v>22512</v>
      </c>
      <c r="C642" s="16" t="s">
        <v>22513</v>
      </c>
      <c r="D642" s="17"/>
      <c r="E642" s="17">
        <v>0.16300000000000001</v>
      </c>
      <c r="F642" s="17"/>
      <c r="G642" s="17"/>
      <c r="H642" s="17"/>
      <c r="I642" s="17"/>
      <c r="J642" s="17"/>
      <c r="K642" s="17"/>
      <c r="L642" s="17"/>
      <c r="M642" s="17"/>
      <c r="N642" s="17"/>
      <c r="O642" s="17"/>
      <c r="P642" s="17">
        <v>0.16300000000000001</v>
      </c>
      <c r="Q642" s="17">
        <v>0.16300000000000001</v>
      </c>
      <c r="R642" s="17">
        <v>4</v>
      </c>
      <c r="S642" s="17"/>
      <c r="T642" s="17"/>
      <c r="U642" s="17"/>
      <c r="V642" s="17"/>
      <c r="W642" s="17"/>
      <c r="X642" s="17"/>
      <c r="Y642" s="17"/>
      <c r="Z642" s="17"/>
      <c r="AA642" s="17">
        <v>0.16300000000000001</v>
      </c>
    </row>
    <row r="643" spans="1:27">
      <c r="A643" s="420">
        <v>125</v>
      </c>
      <c r="B643" s="2428" t="s">
        <v>22514</v>
      </c>
      <c r="C643" s="16" t="s">
        <v>22515</v>
      </c>
      <c r="D643" s="17"/>
      <c r="E643" s="17">
        <v>0.21099999999999999</v>
      </c>
      <c r="F643" s="430"/>
      <c r="G643" s="430"/>
      <c r="H643" s="430"/>
      <c r="I643" s="430"/>
      <c r="J643" s="430"/>
      <c r="K643" s="430"/>
      <c r="L643" s="2434"/>
      <c r="M643" s="430"/>
      <c r="N643" s="430"/>
      <c r="O643" s="430"/>
      <c r="P643" s="430">
        <v>0.21099999999999999</v>
      </c>
      <c r="Q643" s="430">
        <v>0.21099999999999999</v>
      </c>
      <c r="R643" s="17">
        <v>4</v>
      </c>
      <c r="S643" s="17"/>
      <c r="T643" s="17"/>
      <c r="U643" s="17"/>
      <c r="V643" s="17"/>
      <c r="W643" s="17"/>
      <c r="X643" s="17"/>
      <c r="Y643" s="17"/>
      <c r="Z643" s="17"/>
      <c r="AA643" s="17">
        <v>0.21099999999999999</v>
      </c>
    </row>
    <row r="644" spans="1:27">
      <c r="A644" s="28">
        <v>126</v>
      </c>
      <c r="B644" s="2428" t="s">
        <v>22516</v>
      </c>
      <c r="C644" s="16" t="s">
        <v>22517</v>
      </c>
      <c r="D644" s="17"/>
      <c r="E644" s="17">
        <v>0.42199999999999999</v>
      </c>
      <c r="F644" s="17"/>
      <c r="G644" s="17"/>
      <c r="H644" s="17"/>
      <c r="I644" s="17"/>
      <c r="J644" s="17"/>
      <c r="K644" s="17"/>
      <c r="L644" s="17"/>
      <c r="M644" s="17"/>
      <c r="N644" s="17"/>
      <c r="O644" s="17"/>
      <c r="P644" s="17">
        <v>0.42199999999999999</v>
      </c>
      <c r="Q644" s="17">
        <v>0.42199999999999999</v>
      </c>
      <c r="R644" s="17">
        <v>4</v>
      </c>
      <c r="S644" s="17"/>
      <c r="T644" s="17"/>
      <c r="U644" s="17"/>
      <c r="V644" s="17"/>
      <c r="W644" s="17"/>
      <c r="X644" s="17"/>
      <c r="Y644" s="17"/>
      <c r="Z644" s="17"/>
      <c r="AA644" s="17">
        <v>0.42199999999999999</v>
      </c>
    </row>
    <row r="645" spans="1:27">
      <c r="A645" s="420">
        <v>127</v>
      </c>
      <c r="B645" s="2428" t="s">
        <v>22518</v>
      </c>
      <c r="C645" s="16" t="s">
        <v>22519</v>
      </c>
      <c r="D645" s="17"/>
      <c r="E645" s="17">
        <v>0.35299999999999998</v>
      </c>
      <c r="F645" s="17"/>
      <c r="G645" s="17"/>
      <c r="H645" s="17"/>
      <c r="I645" s="17"/>
      <c r="J645" s="17"/>
      <c r="K645" s="17"/>
      <c r="L645" s="17"/>
      <c r="M645" s="17"/>
      <c r="N645" s="17"/>
      <c r="O645" s="17"/>
      <c r="P645" s="17">
        <v>0.35299999999999998</v>
      </c>
      <c r="Q645" s="17">
        <v>0.35299999999999998</v>
      </c>
      <c r="R645" s="17">
        <v>4</v>
      </c>
      <c r="S645" s="17"/>
      <c r="T645" s="17"/>
      <c r="U645" s="17"/>
      <c r="V645" s="17"/>
      <c r="W645" s="17"/>
      <c r="X645" s="17"/>
      <c r="Y645" s="17"/>
      <c r="Z645" s="17"/>
      <c r="AA645" s="17">
        <v>0.35299999999999998</v>
      </c>
    </row>
    <row r="646" spans="1:27">
      <c r="A646" s="28">
        <v>128</v>
      </c>
      <c r="B646" s="2428" t="s">
        <v>22520</v>
      </c>
      <c r="C646" s="16" t="s">
        <v>22521</v>
      </c>
      <c r="D646" s="17"/>
      <c r="E646" s="17">
        <v>0.83</v>
      </c>
      <c r="F646" s="17">
        <v>0.83</v>
      </c>
      <c r="G646" s="17"/>
      <c r="H646" s="17"/>
      <c r="I646" s="17"/>
      <c r="J646" s="17"/>
      <c r="K646" s="17"/>
      <c r="L646" s="17">
        <v>0.83</v>
      </c>
      <c r="M646" s="17"/>
      <c r="N646" s="17"/>
      <c r="O646" s="17"/>
      <c r="P646" s="17"/>
      <c r="Q646" s="17">
        <v>0.83</v>
      </c>
      <c r="R646" s="17">
        <v>4</v>
      </c>
      <c r="S646" s="17"/>
      <c r="T646" s="17"/>
      <c r="U646" s="17"/>
      <c r="V646" s="17"/>
      <c r="W646" s="17"/>
      <c r="X646" s="2856"/>
      <c r="Y646" s="2856"/>
      <c r="Z646" s="2856"/>
      <c r="AA646" s="2857"/>
    </row>
    <row r="647" spans="1:27">
      <c r="A647" s="28">
        <v>129</v>
      </c>
      <c r="B647" s="2428" t="s">
        <v>22522</v>
      </c>
      <c r="C647" s="16" t="s">
        <v>22523</v>
      </c>
      <c r="D647" s="17"/>
      <c r="E647" s="17">
        <v>0.439</v>
      </c>
      <c r="F647" s="17">
        <v>0.04</v>
      </c>
      <c r="G647" s="17"/>
      <c r="H647" s="17"/>
      <c r="I647" s="17"/>
      <c r="J647" s="17"/>
      <c r="K647" s="17"/>
      <c r="L647" s="17">
        <v>0.04</v>
      </c>
      <c r="M647" s="17"/>
      <c r="N647" s="17"/>
      <c r="O647" s="17"/>
      <c r="P647" s="17">
        <v>0.39900000000000002</v>
      </c>
      <c r="Q647" s="17">
        <v>0.39900000000000002</v>
      </c>
      <c r="R647" s="17">
        <v>4</v>
      </c>
      <c r="S647" s="17"/>
      <c r="T647" s="17"/>
      <c r="U647" s="17"/>
      <c r="V647" s="17"/>
      <c r="W647" s="17"/>
      <c r="X647" s="17"/>
      <c r="Y647" s="17"/>
      <c r="Z647" s="17"/>
      <c r="AA647" s="17">
        <v>0.439</v>
      </c>
    </row>
    <row r="648" spans="1:27">
      <c r="A648" s="420">
        <v>130</v>
      </c>
      <c r="B648" s="2428" t="s">
        <v>22524</v>
      </c>
      <c r="C648" s="16" t="s">
        <v>22525</v>
      </c>
      <c r="D648" s="17"/>
      <c r="E648" s="17">
        <v>0.95499999999999996</v>
      </c>
      <c r="F648" s="17"/>
      <c r="G648" s="17"/>
      <c r="H648" s="17"/>
      <c r="I648" s="17"/>
      <c r="J648" s="17"/>
      <c r="K648" s="17"/>
      <c r="L648" s="17"/>
      <c r="M648" s="17"/>
      <c r="N648" s="17"/>
      <c r="O648" s="17"/>
      <c r="P648" s="17">
        <v>0.95499999999999996</v>
      </c>
      <c r="Q648" s="17">
        <v>0.95499999999999996</v>
      </c>
      <c r="R648" s="17">
        <v>4</v>
      </c>
      <c r="S648" s="17"/>
      <c r="T648" s="17"/>
      <c r="U648" s="17"/>
      <c r="V648" s="17"/>
      <c r="W648" s="17"/>
      <c r="X648" s="17"/>
      <c r="Y648" s="17"/>
      <c r="Z648" s="17"/>
      <c r="AA648" s="17">
        <v>0.95499999999999996</v>
      </c>
    </row>
    <row r="649" spans="1:27">
      <c r="A649" s="28">
        <v>131</v>
      </c>
      <c r="B649" s="2428" t="s">
        <v>12991</v>
      </c>
      <c r="C649" s="16" t="s">
        <v>22526</v>
      </c>
      <c r="D649" s="17"/>
      <c r="E649" s="17">
        <v>0.57299999999999995</v>
      </c>
      <c r="F649" s="17">
        <v>0.57299999999999995</v>
      </c>
      <c r="G649" s="17"/>
      <c r="H649" s="17"/>
      <c r="I649" s="17"/>
      <c r="J649" s="17"/>
      <c r="K649" s="17"/>
      <c r="L649" s="17">
        <v>0.57299999999999995</v>
      </c>
      <c r="M649" s="17"/>
      <c r="N649" s="17"/>
      <c r="O649" s="17"/>
      <c r="P649" s="17"/>
      <c r="Q649" s="17"/>
      <c r="R649" s="17">
        <v>4</v>
      </c>
      <c r="S649" s="17"/>
      <c r="T649" s="17"/>
      <c r="U649" s="17"/>
      <c r="V649" s="430"/>
      <c r="W649" s="430"/>
      <c r="X649" s="2433"/>
      <c r="Y649" s="2433"/>
      <c r="Z649" s="2433"/>
      <c r="AA649" s="2423" t="s">
        <v>46</v>
      </c>
    </row>
    <row r="650" spans="1:27">
      <c r="A650" s="28">
        <v>132</v>
      </c>
      <c r="B650" s="2428" t="s">
        <v>22527</v>
      </c>
      <c r="C650" s="16" t="s">
        <v>22528</v>
      </c>
      <c r="D650" s="17"/>
      <c r="E650" s="17">
        <v>1.125</v>
      </c>
      <c r="F650" s="17"/>
      <c r="G650" s="17"/>
      <c r="H650" s="17"/>
      <c r="I650" s="17"/>
      <c r="J650" s="17"/>
      <c r="K650" s="17"/>
      <c r="L650" s="17"/>
      <c r="M650" s="17"/>
      <c r="N650" s="17"/>
      <c r="O650" s="17"/>
      <c r="P650" s="17">
        <v>1.125</v>
      </c>
      <c r="Q650" s="17">
        <v>1.125</v>
      </c>
      <c r="R650" s="17">
        <v>4</v>
      </c>
      <c r="S650" s="17"/>
      <c r="T650" s="17"/>
      <c r="U650" s="17"/>
      <c r="V650" s="17"/>
      <c r="W650" s="17"/>
      <c r="X650" s="17"/>
      <c r="Y650" s="17"/>
      <c r="Z650" s="17"/>
      <c r="AA650" s="17">
        <v>1.125</v>
      </c>
    </row>
    <row r="651" spans="1:27">
      <c r="A651" s="420">
        <v>133</v>
      </c>
      <c r="B651" s="2428" t="s">
        <v>22529</v>
      </c>
      <c r="C651" s="16" t="s">
        <v>22530</v>
      </c>
      <c r="D651" s="17"/>
      <c r="E651" s="17">
        <v>0.33</v>
      </c>
      <c r="F651" s="17"/>
      <c r="G651" s="17"/>
      <c r="H651" s="17"/>
      <c r="I651" s="17"/>
      <c r="J651" s="17"/>
      <c r="K651" s="17"/>
      <c r="L651" s="17"/>
      <c r="M651" s="17"/>
      <c r="N651" s="17"/>
      <c r="O651" s="17"/>
      <c r="P651" s="17">
        <v>0.33</v>
      </c>
      <c r="Q651" s="17">
        <v>0.33</v>
      </c>
      <c r="R651" s="17">
        <v>4</v>
      </c>
      <c r="S651" s="17"/>
      <c r="T651" s="17"/>
      <c r="U651" s="17"/>
      <c r="V651" s="17"/>
      <c r="W651" s="17"/>
      <c r="X651" s="17"/>
      <c r="Y651" s="17"/>
      <c r="Z651" s="17"/>
      <c r="AA651" s="17">
        <v>0.33</v>
      </c>
    </row>
    <row r="652" spans="1:27">
      <c r="A652" s="28">
        <v>134</v>
      </c>
      <c r="B652" s="2428" t="s">
        <v>22531</v>
      </c>
      <c r="C652" s="16" t="s">
        <v>22532</v>
      </c>
      <c r="D652" s="17"/>
      <c r="E652" s="17">
        <v>0.63</v>
      </c>
      <c r="F652" s="17">
        <v>0.2</v>
      </c>
      <c r="G652" s="17">
        <v>0.2</v>
      </c>
      <c r="H652" s="17"/>
      <c r="I652" s="17"/>
      <c r="J652" s="17"/>
      <c r="K652" s="17"/>
      <c r="L652" s="17"/>
      <c r="M652" s="17"/>
      <c r="N652" s="17"/>
      <c r="O652" s="17"/>
      <c r="P652" s="17">
        <v>0.43</v>
      </c>
      <c r="Q652" s="17">
        <v>0.43</v>
      </c>
      <c r="R652" s="17">
        <v>4</v>
      </c>
      <c r="S652" s="17"/>
      <c r="T652" s="17"/>
      <c r="U652" s="17"/>
      <c r="V652" s="17"/>
      <c r="W652" s="17"/>
      <c r="X652" s="17"/>
      <c r="Y652" s="17">
        <v>0.63</v>
      </c>
      <c r="Z652" s="17"/>
      <c r="AA652" s="859"/>
    </row>
    <row r="653" spans="1:27">
      <c r="A653" s="420">
        <v>135</v>
      </c>
      <c r="B653" s="2428" t="s">
        <v>22533</v>
      </c>
      <c r="C653" s="16" t="s">
        <v>22534</v>
      </c>
      <c r="D653" s="17"/>
      <c r="E653" s="17">
        <v>0.2</v>
      </c>
      <c r="F653" s="430"/>
      <c r="G653" s="430"/>
      <c r="H653" s="430"/>
      <c r="I653" s="430"/>
      <c r="J653" s="430"/>
      <c r="K653" s="430"/>
      <c r="L653" s="2434"/>
      <c r="M653" s="430"/>
      <c r="N653" s="430"/>
      <c r="O653" s="430"/>
      <c r="P653" s="17">
        <v>0.2</v>
      </c>
      <c r="Q653" s="17">
        <v>0.2</v>
      </c>
      <c r="R653" s="17">
        <v>4</v>
      </c>
      <c r="S653" s="17"/>
      <c r="T653" s="17"/>
      <c r="U653" s="17"/>
      <c r="V653" s="430"/>
      <c r="W653" s="430"/>
      <c r="X653" s="430"/>
      <c r="Y653" s="430"/>
      <c r="Z653" s="430"/>
      <c r="AA653" s="860">
        <v>0.2</v>
      </c>
    </row>
    <row r="654" spans="1:27">
      <c r="A654" s="28">
        <v>136</v>
      </c>
      <c r="B654" s="2428" t="s">
        <v>22535</v>
      </c>
      <c r="C654" s="16"/>
      <c r="D654" s="17"/>
      <c r="E654" s="17"/>
      <c r="F654" s="17"/>
      <c r="G654" s="17"/>
      <c r="H654" s="17"/>
      <c r="I654" s="17"/>
      <c r="J654" s="17"/>
      <c r="K654" s="17"/>
      <c r="L654" s="17"/>
      <c r="M654" s="17"/>
      <c r="N654" s="17"/>
      <c r="O654" s="17"/>
      <c r="P654" s="17"/>
      <c r="Q654" s="17"/>
      <c r="R654" s="17">
        <v>4</v>
      </c>
      <c r="S654" s="17"/>
      <c r="T654" s="17"/>
      <c r="U654" s="17"/>
      <c r="V654" s="430"/>
      <c r="W654" s="430"/>
      <c r="X654" s="430"/>
      <c r="Y654" s="430"/>
      <c r="Z654" s="430"/>
      <c r="AA654" s="860"/>
    </row>
    <row r="655" spans="1:27">
      <c r="A655" s="420">
        <v>137</v>
      </c>
      <c r="B655" s="2428" t="s">
        <v>3725</v>
      </c>
      <c r="C655" s="16" t="s">
        <v>22536</v>
      </c>
      <c r="D655" s="17"/>
      <c r="E655" s="17">
        <v>0.51</v>
      </c>
      <c r="F655" s="17">
        <v>0.51</v>
      </c>
      <c r="G655" s="17">
        <v>0.16700000000000001</v>
      </c>
      <c r="H655" s="17"/>
      <c r="I655" s="17"/>
      <c r="J655" s="17"/>
      <c r="K655" s="17"/>
      <c r="L655" s="17">
        <v>0.34300000000000003</v>
      </c>
      <c r="M655" s="17"/>
      <c r="N655" s="17"/>
      <c r="O655" s="17"/>
      <c r="P655" s="17"/>
      <c r="Q655" s="17">
        <v>0.34300000000000003</v>
      </c>
      <c r="R655" s="17">
        <v>4</v>
      </c>
      <c r="S655" s="17"/>
      <c r="T655" s="17"/>
      <c r="U655" s="17"/>
      <c r="V655" s="430"/>
      <c r="W655" s="430"/>
      <c r="X655" s="430"/>
      <c r="Y655" s="17">
        <v>0.51</v>
      </c>
      <c r="Z655" s="430"/>
      <c r="AA655" s="860"/>
    </row>
    <row r="656" spans="1:27">
      <c r="A656" s="28">
        <v>138</v>
      </c>
      <c r="B656" s="2428"/>
      <c r="C656" s="16" t="s">
        <v>22537</v>
      </c>
      <c r="D656" s="17"/>
      <c r="E656" s="17">
        <v>0.3</v>
      </c>
      <c r="F656" s="17">
        <v>0.3</v>
      </c>
      <c r="G656" s="17"/>
      <c r="H656" s="17"/>
      <c r="I656" s="17"/>
      <c r="J656" s="17"/>
      <c r="K656" s="17"/>
      <c r="L656" s="17">
        <v>0.3</v>
      </c>
      <c r="M656" s="17"/>
      <c r="N656" s="17"/>
      <c r="O656" s="17"/>
      <c r="P656" s="17"/>
      <c r="Q656" s="17">
        <v>0.3</v>
      </c>
      <c r="R656" s="17">
        <v>4</v>
      </c>
      <c r="S656" s="17"/>
      <c r="T656" s="17"/>
      <c r="U656" s="17"/>
      <c r="V656" s="430"/>
      <c r="W656" s="430"/>
      <c r="X656" s="430"/>
      <c r="Y656" s="17">
        <v>0.3</v>
      </c>
      <c r="Z656" s="430"/>
      <c r="AA656" s="860"/>
    </row>
    <row r="657" spans="1:27">
      <c r="A657" s="420">
        <v>139</v>
      </c>
      <c r="B657" s="2428"/>
      <c r="C657" s="16" t="s">
        <v>22538</v>
      </c>
      <c r="D657" s="17"/>
      <c r="E657" s="17">
        <v>0.45</v>
      </c>
      <c r="F657" s="17">
        <v>0.45</v>
      </c>
      <c r="G657" s="17"/>
      <c r="H657" s="17"/>
      <c r="I657" s="17"/>
      <c r="J657" s="17"/>
      <c r="K657" s="17"/>
      <c r="L657" s="17">
        <v>0.45</v>
      </c>
      <c r="M657" s="17"/>
      <c r="N657" s="17"/>
      <c r="O657" s="17"/>
      <c r="P657" s="17"/>
      <c r="Q657" s="17">
        <v>0.45</v>
      </c>
      <c r="R657" s="17">
        <v>4</v>
      </c>
      <c r="S657" s="17"/>
      <c r="T657" s="17"/>
      <c r="U657" s="17"/>
      <c r="V657" s="430"/>
      <c r="W657" s="430"/>
      <c r="X657" s="430"/>
      <c r="Y657" s="17">
        <v>0.45</v>
      </c>
      <c r="Z657" s="430"/>
      <c r="AA657" s="860"/>
    </row>
    <row r="658" spans="1:27">
      <c r="A658" s="28">
        <v>140</v>
      </c>
      <c r="B658" s="2428" t="s">
        <v>22539</v>
      </c>
      <c r="C658" s="16" t="s">
        <v>22540</v>
      </c>
      <c r="D658" s="17"/>
      <c r="E658" s="17">
        <v>0.2</v>
      </c>
      <c r="F658" s="17">
        <v>0.2</v>
      </c>
      <c r="G658" s="17"/>
      <c r="H658" s="17"/>
      <c r="I658" s="17"/>
      <c r="J658" s="17"/>
      <c r="K658" s="17"/>
      <c r="L658" s="17">
        <v>0.2</v>
      </c>
      <c r="M658" s="17"/>
      <c r="N658" s="17"/>
      <c r="O658" s="17"/>
      <c r="P658" s="17"/>
      <c r="Q658" s="430">
        <v>0.2</v>
      </c>
      <c r="R658" s="17">
        <v>4</v>
      </c>
      <c r="S658" s="17"/>
      <c r="T658" s="17"/>
      <c r="U658" s="17"/>
      <c r="V658" s="430"/>
      <c r="W658" s="430"/>
      <c r="X658" s="430"/>
      <c r="Y658" s="17">
        <v>0.2</v>
      </c>
      <c r="Z658" s="430"/>
      <c r="AA658" s="860"/>
    </row>
    <row r="659" spans="1:27">
      <c r="A659" s="28">
        <v>141</v>
      </c>
      <c r="B659" s="2428" t="s">
        <v>22539</v>
      </c>
      <c r="C659" s="16" t="s">
        <v>22541</v>
      </c>
      <c r="D659" s="17"/>
      <c r="E659" s="17"/>
      <c r="F659" s="17"/>
      <c r="G659" s="17"/>
      <c r="H659" s="17"/>
      <c r="I659" s="17"/>
      <c r="J659" s="17"/>
      <c r="K659" s="17"/>
      <c r="L659" s="17"/>
      <c r="M659" s="17"/>
      <c r="N659" s="17"/>
      <c r="O659" s="17"/>
      <c r="P659" s="17"/>
      <c r="Q659" s="17"/>
      <c r="R659" s="17">
        <v>4</v>
      </c>
      <c r="S659" s="17"/>
      <c r="T659" s="17"/>
      <c r="U659" s="17"/>
      <c r="V659" s="430"/>
      <c r="W659" s="430"/>
      <c r="X659" s="430"/>
      <c r="Y659" s="430"/>
      <c r="Z659" s="430"/>
      <c r="AA659" s="860"/>
    </row>
    <row r="660" spans="1:27">
      <c r="A660" s="420">
        <v>142</v>
      </c>
      <c r="B660" s="2428" t="s">
        <v>22542</v>
      </c>
      <c r="C660" s="16" t="s">
        <v>22543</v>
      </c>
      <c r="D660" s="17"/>
      <c r="E660" s="17">
        <v>0.71799999999999997</v>
      </c>
      <c r="F660" s="17">
        <v>0.71799999999999997</v>
      </c>
      <c r="G660" s="17">
        <v>0.71799999999999997</v>
      </c>
      <c r="H660" s="17"/>
      <c r="I660" s="17"/>
      <c r="J660" s="17"/>
      <c r="K660" s="17"/>
      <c r="L660" s="17"/>
      <c r="M660" s="17"/>
      <c r="N660" s="17"/>
      <c r="O660" s="17"/>
      <c r="P660" s="17"/>
      <c r="Q660" s="17"/>
      <c r="R660" s="17">
        <v>4</v>
      </c>
      <c r="S660" s="17"/>
      <c r="T660" s="17"/>
      <c r="U660" s="17"/>
      <c r="V660" s="430"/>
      <c r="W660" s="430"/>
      <c r="X660" s="430"/>
      <c r="Y660" s="17">
        <v>0.71799999999999997</v>
      </c>
      <c r="Z660" s="430"/>
      <c r="AA660" s="860"/>
    </row>
    <row r="661" spans="1:27">
      <c r="A661" s="28">
        <v>143</v>
      </c>
      <c r="B661" s="2428" t="s">
        <v>22544</v>
      </c>
      <c r="C661" s="16" t="s">
        <v>22545</v>
      </c>
      <c r="D661" s="17"/>
      <c r="E661" s="17">
        <v>0.28699999999999998</v>
      </c>
      <c r="F661" s="17">
        <v>0.28699999999999998</v>
      </c>
      <c r="G661" s="17">
        <v>0.28699999999999998</v>
      </c>
      <c r="H661" s="17"/>
      <c r="I661" s="17"/>
      <c r="J661" s="17"/>
      <c r="K661" s="17"/>
      <c r="L661" s="17"/>
      <c r="M661" s="17"/>
      <c r="N661" s="17"/>
      <c r="O661" s="17"/>
      <c r="P661" s="17"/>
      <c r="Q661" s="17">
        <v>0.28699999999999998</v>
      </c>
      <c r="R661" s="17">
        <v>4</v>
      </c>
      <c r="S661" s="17"/>
      <c r="T661" s="17"/>
      <c r="U661" s="17"/>
      <c r="V661" s="430"/>
      <c r="W661" s="430"/>
      <c r="X661" s="430"/>
      <c r="Y661" s="17">
        <v>0.28699999999999998</v>
      </c>
      <c r="Z661" s="430"/>
      <c r="AA661" s="860"/>
    </row>
    <row r="662" spans="1:27">
      <c r="A662" s="420">
        <v>144</v>
      </c>
      <c r="B662" s="2428" t="s">
        <v>22546</v>
      </c>
      <c r="C662" s="16" t="s">
        <v>22547</v>
      </c>
      <c r="D662" s="17"/>
      <c r="E662" s="17"/>
      <c r="F662" s="17"/>
      <c r="G662" s="17"/>
      <c r="H662" s="17"/>
      <c r="I662" s="17"/>
      <c r="J662" s="17"/>
      <c r="K662" s="17"/>
      <c r="L662" s="17"/>
      <c r="M662" s="17"/>
      <c r="N662" s="17"/>
      <c r="O662" s="17"/>
      <c r="P662" s="17"/>
      <c r="Q662" s="17"/>
      <c r="R662" s="17">
        <v>4</v>
      </c>
      <c r="S662" s="17"/>
      <c r="T662" s="17"/>
      <c r="U662" s="17"/>
      <c r="V662" s="17"/>
      <c r="W662" s="17"/>
      <c r="X662" s="2856"/>
      <c r="Y662" s="2856"/>
      <c r="Z662" s="2856"/>
      <c r="AA662" s="2857"/>
    </row>
    <row r="663" spans="1:27">
      <c r="A663" s="28">
        <v>145</v>
      </c>
      <c r="B663" s="2428" t="s">
        <v>22548</v>
      </c>
      <c r="C663" s="16" t="s">
        <v>22549</v>
      </c>
      <c r="D663" s="17"/>
      <c r="E663" s="17">
        <v>1.1399999999999999</v>
      </c>
      <c r="F663" s="17"/>
      <c r="G663" s="17"/>
      <c r="H663" s="17"/>
      <c r="I663" s="17"/>
      <c r="J663" s="17"/>
      <c r="K663" s="17"/>
      <c r="L663" s="17"/>
      <c r="M663" s="17"/>
      <c r="N663" s="17"/>
      <c r="O663" s="17"/>
      <c r="P663" s="17">
        <v>1.1399999999999999</v>
      </c>
      <c r="Q663" s="17">
        <v>1.1399999999999999</v>
      </c>
      <c r="R663" s="17">
        <v>4</v>
      </c>
      <c r="S663" s="17"/>
      <c r="T663" s="17"/>
      <c r="U663" s="17"/>
      <c r="V663" s="17"/>
      <c r="W663" s="17"/>
      <c r="X663" s="17"/>
      <c r="Y663" s="17"/>
      <c r="Z663" s="17"/>
      <c r="AA663" s="859">
        <v>1.1399999999999999</v>
      </c>
    </row>
    <row r="664" spans="1:27" s="937" customFormat="1" ht="25.5" customHeight="1">
      <c r="A664" s="2858"/>
      <c r="B664" s="1847" t="s">
        <v>23081</v>
      </c>
      <c r="C664" s="1847"/>
      <c r="D664" s="2006"/>
      <c r="E664" s="2006">
        <f>SUM(E506:E663)</f>
        <v>57.778000000000013</v>
      </c>
      <c r="F664" s="2006">
        <f>SUM(F506:F663)</f>
        <v>22.21</v>
      </c>
      <c r="G664" s="2006">
        <f>SUM(G506:G663)</f>
        <v>11.583</v>
      </c>
      <c r="H664" s="2006">
        <f t="shared" ref="H664:P664" si="18">SUM(H506:H663)</f>
        <v>0</v>
      </c>
      <c r="I664" s="2006">
        <f t="shared" si="18"/>
        <v>0</v>
      </c>
      <c r="J664" s="2006">
        <f t="shared" si="18"/>
        <v>0</v>
      </c>
      <c r="K664" s="2006">
        <f t="shared" si="18"/>
        <v>0</v>
      </c>
      <c r="L664" s="2006">
        <f t="shared" si="18"/>
        <v>10.626999999999999</v>
      </c>
      <c r="M664" s="2006">
        <f t="shared" si="18"/>
        <v>0</v>
      </c>
      <c r="N664" s="2006">
        <f t="shared" si="18"/>
        <v>0</v>
      </c>
      <c r="O664" s="2006">
        <f t="shared" si="18"/>
        <v>0</v>
      </c>
      <c r="P664" s="2006">
        <f t="shared" si="18"/>
        <v>35.567999999999998</v>
      </c>
      <c r="Q664" s="2006">
        <f>SUM(Q506:Q663)</f>
        <v>45.245999999999995</v>
      </c>
      <c r="R664" s="2006"/>
      <c r="S664" s="2006">
        <f t="shared" ref="S664:AA664" si="19">SUM(S506:S663)</f>
        <v>0</v>
      </c>
      <c r="T664" s="2006">
        <f t="shared" si="19"/>
        <v>0</v>
      </c>
      <c r="U664" s="2006">
        <f t="shared" si="19"/>
        <v>0</v>
      </c>
      <c r="V664" s="2006">
        <f t="shared" si="19"/>
        <v>0</v>
      </c>
      <c r="W664" s="2006">
        <f t="shared" si="19"/>
        <v>0</v>
      </c>
      <c r="X664" s="2006">
        <f t="shared" si="19"/>
        <v>0</v>
      </c>
      <c r="Y664" s="2574">
        <f t="shared" si="19"/>
        <v>17.437000000000001</v>
      </c>
      <c r="Z664" s="2574">
        <f t="shared" si="19"/>
        <v>0</v>
      </c>
      <c r="AA664" s="2574">
        <f t="shared" si="19"/>
        <v>33.838000000000001</v>
      </c>
    </row>
    <row r="665" spans="1:27" s="421" customFormat="1" ht="8.25" customHeight="1"/>
    <row r="666" spans="1:27" ht="15.75" customHeight="1">
      <c r="A666" s="3248" t="s">
        <v>23087</v>
      </c>
      <c r="B666" s="3249"/>
      <c r="C666" s="3249"/>
      <c r="D666" s="3249"/>
      <c r="E666" s="3249"/>
      <c r="F666" s="3249"/>
      <c r="G666" s="3249"/>
      <c r="H666" s="3249"/>
      <c r="I666" s="3249"/>
      <c r="J666" s="3249"/>
      <c r="K666" s="3249"/>
      <c r="L666" s="3249"/>
      <c r="M666" s="3249"/>
      <c r="N666" s="3249"/>
      <c r="O666" s="3249"/>
      <c r="P666" s="3249"/>
      <c r="Q666" s="3249"/>
      <c r="R666" s="3249"/>
      <c r="S666" s="3249"/>
      <c r="T666" s="3249"/>
      <c r="U666" s="3249"/>
      <c r="V666" s="3249"/>
      <c r="W666" s="3249"/>
      <c r="X666" s="3249"/>
      <c r="Y666" s="3249"/>
      <c r="Z666" s="3249"/>
      <c r="AA666" s="3250"/>
    </row>
    <row r="667" spans="1:27" s="1" customFormat="1" ht="33" customHeight="1">
      <c r="A667" s="1618"/>
      <c r="B667" s="2859" t="s">
        <v>23491</v>
      </c>
      <c r="C667" s="2510"/>
      <c r="D667" s="2345"/>
      <c r="E667" s="2344"/>
      <c r="F667" s="2344"/>
      <c r="G667" s="2344"/>
      <c r="H667" s="2344"/>
      <c r="I667" s="2344"/>
      <c r="J667" s="2344"/>
      <c r="K667" s="2344"/>
      <c r="L667" s="2344"/>
      <c r="M667" s="2344"/>
      <c r="N667" s="2344"/>
      <c r="O667" s="2344"/>
      <c r="P667" s="2344"/>
      <c r="Q667" s="2344"/>
      <c r="R667" s="2344"/>
      <c r="S667" s="2344"/>
      <c r="T667" s="2344"/>
      <c r="U667" s="2344"/>
      <c r="V667" s="2344"/>
      <c r="W667" s="2344"/>
      <c r="X667" s="2344"/>
      <c r="Y667" s="2344"/>
      <c r="Z667" s="2344"/>
      <c r="AA667" s="2346"/>
    </row>
    <row r="668" spans="1:27">
      <c r="A668" s="2564">
        <v>1</v>
      </c>
      <c r="B668" s="704" t="s">
        <v>23088</v>
      </c>
      <c r="C668" s="660" t="s">
        <v>23089</v>
      </c>
      <c r="D668" s="1672" t="s">
        <v>23090</v>
      </c>
      <c r="E668" s="2511">
        <f>SUM(G668:K668:O668)</f>
        <v>0.87</v>
      </c>
      <c r="F668" s="828">
        <f t="shared" ref="F668:F731" si="20">SUM(G668:K668)</f>
        <v>0.87</v>
      </c>
      <c r="G668" s="828"/>
      <c r="H668" s="828"/>
      <c r="I668" s="828"/>
      <c r="J668" s="828">
        <v>0.87</v>
      </c>
      <c r="K668" s="828"/>
      <c r="L668" s="2512"/>
      <c r="M668" s="828"/>
      <c r="N668" s="2512"/>
      <c r="O668" s="828"/>
      <c r="P668" s="828"/>
      <c r="Q668" s="2511">
        <v>0.87</v>
      </c>
      <c r="R668" s="828" t="s">
        <v>55</v>
      </c>
      <c r="S668" s="828"/>
      <c r="T668" s="828"/>
      <c r="U668" s="828"/>
      <c r="V668" s="828"/>
      <c r="W668" s="828"/>
      <c r="X668" s="828"/>
      <c r="Y668" s="828"/>
      <c r="Z668" s="828"/>
      <c r="AA668" s="828">
        <v>0.87</v>
      </c>
    </row>
    <row r="669" spans="1:27">
      <c r="A669" s="2564">
        <v>2</v>
      </c>
      <c r="B669" s="704" t="s">
        <v>23091</v>
      </c>
      <c r="C669" s="660" t="s">
        <v>23092</v>
      </c>
      <c r="D669" s="1672" t="s">
        <v>23093</v>
      </c>
      <c r="E669" s="2511">
        <f>SUM(G669:H669:O669)</f>
        <v>0.5</v>
      </c>
      <c r="F669" s="828">
        <f t="shared" si="20"/>
        <v>0.5</v>
      </c>
      <c r="G669" s="828">
        <v>0.26200000000000001</v>
      </c>
      <c r="H669" s="828"/>
      <c r="I669" s="828"/>
      <c r="J669" s="828">
        <v>0.23799999999999999</v>
      </c>
      <c r="K669" s="828"/>
      <c r="L669" s="2512"/>
      <c r="M669" s="828"/>
      <c r="N669" s="2512"/>
      <c r="O669" s="828"/>
      <c r="P669" s="828"/>
      <c r="Q669" s="2511">
        <v>0.5</v>
      </c>
      <c r="R669" s="828" t="s">
        <v>55</v>
      </c>
      <c r="S669" s="828"/>
      <c r="T669" s="828"/>
      <c r="U669" s="828"/>
      <c r="V669" s="828"/>
      <c r="W669" s="828"/>
      <c r="X669" s="828"/>
      <c r="Y669" s="828"/>
      <c r="Z669" s="828"/>
      <c r="AA669" s="828">
        <f t="shared" ref="AA669:AA678" si="21">E669</f>
        <v>0.5</v>
      </c>
    </row>
    <row r="670" spans="1:27">
      <c r="A670" s="2564">
        <v>3</v>
      </c>
      <c r="B670" s="704" t="s">
        <v>23094</v>
      </c>
      <c r="C670" s="660" t="s">
        <v>23095</v>
      </c>
      <c r="D670" s="1672" t="s">
        <v>23096</v>
      </c>
      <c r="E670" s="2511">
        <f>SUM(G670:H670:O670)</f>
        <v>0.47</v>
      </c>
      <c r="F670" s="828">
        <f t="shared" si="20"/>
        <v>0</v>
      </c>
      <c r="G670" s="828"/>
      <c r="H670" s="828"/>
      <c r="I670" s="828"/>
      <c r="J670" s="828"/>
      <c r="K670" s="828"/>
      <c r="L670" s="2512"/>
      <c r="M670" s="828"/>
      <c r="N670" s="2512"/>
      <c r="O670" s="828">
        <v>0.47</v>
      </c>
      <c r="P670" s="828"/>
      <c r="Q670" s="2511">
        <v>0.47</v>
      </c>
      <c r="R670" s="828" t="s">
        <v>55</v>
      </c>
      <c r="S670" s="828"/>
      <c r="T670" s="828"/>
      <c r="U670" s="828"/>
      <c r="V670" s="828"/>
      <c r="W670" s="828"/>
      <c r="X670" s="828"/>
      <c r="Y670" s="828"/>
      <c r="Z670" s="828"/>
      <c r="AA670" s="828">
        <f t="shared" si="21"/>
        <v>0.47</v>
      </c>
    </row>
    <row r="671" spans="1:27">
      <c r="A671" s="2564">
        <v>4</v>
      </c>
      <c r="B671" s="704" t="s">
        <v>23097</v>
      </c>
      <c r="C671" s="660" t="s">
        <v>23098</v>
      </c>
      <c r="D671" s="1672" t="s">
        <v>23099</v>
      </c>
      <c r="E671" s="2511">
        <f>SUM(G671:H671:O671)</f>
        <v>0.83799999999999997</v>
      </c>
      <c r="F671" s="828">
        <f t="shared" si="20"/>
        <v>0.83799999999999997</v>
      </c>
      <c r="G671" s="828"/>
      <c r="H671" s="828"/>
      <c r="I671" s="828"/>
      <c r="J671" s="828">
        <v>0.83799999999999997</v>
      </c>
      <c r="K671" s="828"/>
      <c r="L671" s="2512"/>
      <c r="M671" s="828"/>
      <c r="N671" s="2512"/>
      <c r="O671" s="828"/>
      <c r="P671" s="828"/>
      <c r="Q671" s="2511">
        <v>0.83799999999999997</v>
      </c>
      <c r="R671" s="828" t="s">
        <v>55</v>
      </c>
      <c r="S671" s="828"/>
      <c r="T671" s="828"/>
      <c r="U671" s="828"/>
      <c r="V671" s="828"/>
      <c r="W671" s="828"/>
      <c r="X671" s="828"/>
      <c r="Y671" s="828"/>
      <c r="Z671" s="828"/>
      <c r="AA671" s="828">
        <f t="shared" si="21"/>
        <v>0.83799999999999997</v>
      </c>
    </row>
    <row r="672" spans="1:27">
      <c r="A672" s="2564">
        <v>5</v>
      </c>
      <c r="B672" s="704" t="s">
        <v>23100</v>
      </c>
      <c r="C672" s="660" t="s">
        <v>23101</v>
      </c>
      <c r="D672" s="1672" t="s">
        <v>23102</v>
      </c>
      <c r="E672" s="2511">
        <f>SUM(G672:H672:O672)</f>
        <v>0.182</v>
      </c>
      <c r="F672" s="828">
        <f t="shared" si="20"/>
        <v>0</v>
      </c>
      <c r="G672" s="828"/>
      <c r="H672" s="828"/>
      <c r="I672" s="828"/>
      <c r="J672" s="828"/>
      <c r="K672" s="828"/>
      <c r="L672" s="2512"/>
      <c r="M672" s="828"/>
      <c r="N672" s="2512"/>
      <c r="O672" s="828">
        <v>0.182</v>
      </c>
      <c r="P672" s="828"/>
      <c r="Q672" s="2511">
        <v>0.182</v>
      </c>
      <c r="R672" s="828" t="s">
        <v>55</v>
      </c>
      <c r="S672" s="828"/>
      <c r="T672" s="828"/>
      <c r="U672" s="828"/>
      <c r="V672" s="828"/>
      <c r="W672" s="828"/>
      <c r="X672" s="828"/>
      <c r="Y672" s="828"/>
      <c r="Z672" s="828"/>
      <c r="AA672" s="828">
        <f t="shared" si="21"/>
        <v>0.182</v>
      </c>
    </row>
    <row r="673" spans="1:27">
      <c r="A673" s="2564">
        <v>6</v>
      </c>
      <c r="B673" s="704" t="s">
        <v>23103</v>
      </c>
      <c r="C673" s="660" t="s">
        <v>23104</v>
      </c>
      <c r="D673" s="1672" t="s">
        <v>23105</v>
      </c>
      <c r="E673" s="2511">
        <f>SUM(G673:H673:O673)</f>
        <v>0.17</v>
      </c>
      <c r="F673" s="828">
        <f t="shared" si="20"/>
        <v>0</v>
      </c>
      <c r="G673" s="828"/>
      <c r="H673" s="828"/>
      <c r="I673" s="828"/>
      <c r="J673" s="828"/>
      <c r="K673" s="828"/>
      <c r="L673" s="2512"/>
      <c r="M673" s="828"/>
      <c r="N673" s="2512"/>
      <c r="O673" s="828">
        <v>0.17</v>
      </c>
      <c r="P673" s="828"/>
      <c r="Q673" s="2511">
        <v>0.17</v>
      </c>
      <c r="R673" s="828" t="s">
        <v>55</v>
      </c>
      <c r="S673" s="828"/>
      <c r="T673" s="828"/>
      <c r="U673" s="828"/>
      <c r="V673" s="828"/>
      <c r="W673" s="828"/>
      <c r="X673" s="828"/>
      <c r="Y673" s="828"/>
      <c r="Z673" s="828"/>
      <c r="AA673" s="828">
        <f t="shared" si="21"/>
        <v>0.17</v>
      </c>
    </row>
    <row r="674" spans="1:27">
      <c r="A674" s="2564">
        <v>7</v>
      </c>
      <c r="B674" s="704" t="s">
        <v>23106</v>
      </c>
      <c r="C674" s="660" t="s">
        <v>23107</v>
      </c>
      <c r="D674" s="1672" t="s">
        <v>23108</v>
      </c>
      <c r="E674" s="2511">
        <f>SUM(G674:H674:O674)</f>
        <v>0.255</v>
      </c>
      <c r="F674" s="828">
        <f t="shared" si="20"/>
        <v>0</v>
      </c>
      <c r="G674" s="828"/>
      <c r="H674" s="828"/>
      <c r="I674" s="828"/>
      <c r="J674" s="828"/>
      <c r="K674" s="828"/>
      <c r="L674" s="2512"/>
      <c r="M674" s="828"/>
      <c r="N674" s="2512"/>
      <c r="O674" s="828">
        <v>0.255</v>
      </c>
      <c r="P674" s="828"/>
      <c r="Q674" s="2511">
        <v>0.255</v>
      </c>
      <c r="R674" s="828" t="s">
        <v>55</v>
      </c>
      <c r="S674" s="828"/>
      <c r="T674" s="828"/>
      <c r="U674" s="828"/>
      <c r="V674" s="828"/>
      <c r="W674" s="828"/>
      <c r="X674" s="828"/>
      <c r="Y674" s="828"/>
      <c r="Z674" s="828"/>
      <c r="AA674" s="828">
        <f t="shared" si="21"/>
        <v>0.255</v>
      </c>
    </row>
    <row r="675" spans="1:27">
      <c r="A675" s="2564">
        <v>8</v>
      </c>
      <c r="B675" s="704" t="s">
        <v>23109</v>
      </c>
      <c r="C675" s="660" t="s">
        <v>23110</v>
      </c>
      <c r="D675" s="1672" t="s">
        <v>23111</v>
      </c>
      <c r="E675" s="2511">
        <f>SUM(G675:H675:O675)</f>
        <v>0.44500000000000001</v>
      </c>
      <c r="F675" s="828">
        <f t="shared" si="20"/>
        <v>0.44500000000000001</v>
      </c>
      <c r="G675" s="828"/>
      <c r="H675" s="828"/>
      <c r="I675" s="828"/>
      <c r="J675" s="828">
        <v>0.44500000000000001</v>
      </c>
      <c r="K675" s="828"/>
      <c r="L675" s="2512"/>
      <c r="M675" s="828"/>
      <c r="N675" s="2512"/>
      <c r="O675" s="828"/>
      <c r="P675" s="828"/>
      <c r="Q675" s="2511">
        <v>0.44500000000000001</v>
      </c>
      <c r="R675" s="828" t="s">
        <v>55</v>
      </c>
      <c r="S675" s="828"/>
      <c r="T675" s="828"/>
      <c r="U675" s="828"/>
      <c r="V675" s="828"/>
      <c r="W675" s="828"/>
      <c r="X675" s="828"/>
      <c r="Y675" s="828"/>
      <c r="Z675" s="828"/>
      <c r="AA675" s="828">
        <f t="shared" si="21"/>
        <v>0.44500000000000001</v>
      </c>
    </row>
    <row r="676" spans="1:27">
      <c r="A676" s="2564">
        <v>9</v>
      </c>
      <c r="B676" s="704" t="s">
        <v>23112</v>
      </c>
      <c r="C676" s="660" t="s">
        <v>23113</v>
      </c>
      <c r="D676" s="1672" t="s">
        <v>23114</v>
      </c>
      <c r="E676" s="2511">
        <f>SUM(G676:H676:O676)</f>
        <v>0.41000000000000003</v>
      </c>
      <c r="F676" s="828">
        <f t="shared" si="20"/>
        <v>0.26400000000000001</v>
      </c>
      <c r="G676" s="828">
        <v>0.26400000000000001</v>
      </c>
      <c r="H676" s="828"/>
      <c r="I676" s="828"/>
      <c r="J676" s="828"/>
      <c r="K676" s="828"/>
      <c r="L676" s="2512"/>
      <c r="M676" s="828"/>
      <c r="N676" s="2512"/>
      <c r="O676" s="828">
        <v>0.14599999999999999</v>
      </c>
      <c r="P676" s="828"/>
      <c r="Q676" s="2511">
        <v>0.41</v>
      </c>
      <c r="R676" s="828" t="s">
        <v>55</v>
      </c>
      <c r="S676" s="828"/>
      <c r="T676" s="828"/>
      <c r="U676" s="828"/>
      <c r="V676" s="828"/>
      <c r="W676" s="828"/>
      <c r="X676" s="828"/>
      <c r="Y676" s="828"/>
      <c r="Z676" s="828"/>
      <c r="AA676" s="828">
        <f t="shared" si="21"/>
        <v>0.41000000000000003</v>
      </c>
    </row>
    <row r="677" spans="1:27">
      <c r="A677" s="2564">
        <v>10</v>
      </c>
      <c r="B677" s="704" t="s">
        <v>23115</v>
      </c>
      <c r="C677" s="660" t="s">
        <v>23116</v>
      </c>
      <c r="D677" s="1672" t="s">
        <v>23117</v>
      </c>
      <c r="E677" s="2511">
        <f>SUM(G677:H677:O677)</f>
        <v>0.5</v>
      </c>
      <c r="F677" s="828">
        <f t="shared" si="20"/>
        <v>0</v>
      </c>
      <c r="G677" s="828"/>
      <c r="H677" s="828"/>
      <c r="I677" s="828"/>
      <c r="J677" s="828"/>
      <c r="K677" s="828"/>
      <c r="L677" s="2512"/>
      <c r="M677" s="828"/>
      <c r="N677" s="2512"/>
      <c r="O677" s="828">
        <v>0.5</v>
      </c>
      <c r="P677" s="828"/>
      <c r="Q677" s="2511">
        <v>0.5</v>
      </c>
      <c r="R677" s="828" t="s">
        <v>55</v>
      </c>
      <c r="S677" s="828"/>
      <c r="T677" s="828"/>
      <c r="U677" s="828"/>
      <c r="V677" s="828"/>
      <c r="W677" s="828"/>
      <c r="X677" s="828"/>
      <c r="Y677" s="828"/>
      <c r="Z677" s="828"/>
      <c r="AA677" s="828">
        <f t="shared" si="21"/>
        <v>0.5</v>
      </c>
    </row>
    <row r="678" spans="1:27">
      <c r="A678" s="2564">
        <v>11</v>
      </c>
      <c r="B678" s="704" t="s">
        <v>23118</v>
      </c>
      <c r="C678" s="660" t="s">
        <v>23119</v>
      </c>
      <c r="D678" s="1672" t="s">
        <v>23120</v>
      </c>
      <c r="E678" s="2511">
        <f>SUM(G678:H678:O678)</f>
        <v>0.182</v>
      </c>
      <c r="F678" s="828">
        <f t="shared" si="20"/>
        <v>0</v>
      </c>
      <c r="G678" s="828"/>
      <c r="H678" s="828"/>
      <c r="I678" s="828"/>
      <c r="J678" s="828"/>
      <c r="K678" s="828"/>
      <c r="L678" s="2512"/>
      <c r="M678" s="828"/>
      <c r="N678" s="2512"/>
      <c r="O678" s="828">
        <v>0.182</v>
      </c>
      <c r="P678" s="828"/>
      <c r="Q678" s="2511">
        <v>0.182</v>
      </c>
      <c r="R678" s="828" t="s">
        <v>55</v>
      </c>
      <c r="S678" s="828"/>
      <c r="T678" s="828"/>
      <c r="U678" s="828"/>
      <c r="V678" s="828"/>
      <c r="W678" s="828"/>
      <c r="X678" s="828"/>
      <c r="Y678" s="828"/>
      <c r="Z678" s="828"/>
      <c r="AA678" s="828">
        <f t="shared" si="21"/>
        <v>0.182</v>
      </c>
    </row>
    <row r="679" spans="1:27">
      <c r="A679" s="2564">
        <v>12</v>
      </c>
      <c r="B679" s="704" t="s">
        <v>23121</v>
      </c>
      <c r="C679" s="660" t="s">
        <v>23122</v>
      </c>
      <c r="D679" s="1672" t="s">
        <v>23123</v>
      </c>
      <c r="E679" s="2511">
        <f>SUM(G679:H679:O679)</f>
        <v>0.28999999999999998</v>
      </c>
      <c r="F679" s="828">
        <f t="shared" si="20"/>
        <v>0.28999999999999998</v>
      </c>
      <c r="G679" s="828">
        <v>0.28999999999999998</v>
      </c>
      <c r="H679" s="828"/>
      <c r="I679" s="828"/>
      <c r="J679" s="828"/>
      <c r="K679" s="828"/>
      <c r="L679" s="2512"/>
      <c r="M679" s="828"/>
      <c r="N679" s="2512"/>
      <c r="O679" s="828"/>
      <c r="P679" s="828"/>
      <c r="Q679" s="2511">
        <v>0.13300000000000001</v>
      </c>
      <c r="R679" s="828" t="s">
        <v>55</v>
      </c>
      <c r="S679" s="828"/>
      <c r="T679" s="828"/>
      <c r="U679" s="828"/>
      <c r="V679" s="828"/>
      <c r="W679" s="828"/>
      <c r="X679" s="828"/>
      <c r="Y679" s="828"/>
      <c r="Z679" s="828">
        <f>E679</f>
        <v>0.28999999999999998</v>
      </c>
      <c r="AA679" s="828"/>
    </row>
    <row r="680" spans="1:27">
      <c r="A680" s="2564">
        <v>13</v>
      </c>
      <c r="B680" s="704" t="s">
        <v>23124</v>
      </c>
      <c r="C680" s="660" t="s">
        <v>23125</v>
      </c>
      <c r="D680" s="1672" t="s">
        <v>23126</v>
      </c>
      <c r="E680" s="2511">
        <f>SUM(G680:H680:O680)</f>
        <v>0.17499999999999999</v>
      </c>
      <c r="F680" s="828">
        <f t="shared" si="20"/>
        <v>0</v>
      </c>
      <c r="G680" s="828"/>
      <c r="H680" s="828"/>
      <c r="I680" s="828"/>
      <c r="J680" s="828"/>
      <c r="K680" s="828"/>
      <c r="L680" s="2512"/>
      <c r="M680" s="828"/>
      <c r="N680" s="2512"/>
      <c r="O680" s="828">
        <v>0.17499999999999999</v>
      </c>
      <c r="P680" s="828"/>
      <c r="Q680" s="2511">
        <v>0</v>
      </c>
      <c r="R680" s="828" t="s">
        <v>55</v>
      </c>
      <c r="S680" s="828"/>
      <c r="T680" s="828"/>
      <c r="U680" s="828"/>
      <c r="V680" s="828"/>
      <c r="W680" s="828"/>
      <c r="X680" s="828"/>
      <c r="Y680" s="828"/>
      <c r="Z680" s="828"/>
      <c r="AA680" s="828">
        <f>E680</f>
        <v>0.17499999999999999</v>
      </c>
    </row>
    <row r="681" spans="1:27">
      <c r="A681" s="2564">
        <v>14</v>
      </c>
      <c r="B681" s="704" t="s">
        <v>23127</v>
      </c>
      <c r="C681" s="660" t="s">
        <v>23128</v>
      </c>
      <c r="D681" s="1672" t="s">
        <v>23129</v>
      </c>
      <c r="E681" s="2511">
        <f>SUM(G681:H681:O681)</f>
        <v>0.4</v>
      </c>
      <c r="F681" s="828">
        <f t="shared" si="20"/>
        <v>0</v>
      </c>
      <c r="G681" s="828"/>
      <c r="H681" s="828"/>
      <c r="I681" s="828"/>
      <c r="J681" s="828"/>
      <c r="K681" s="828"/>
      <c r="L681" s="2512"/>
      <c r="M681" s="828"/>
      <c r="N681" s="2512"/>
      <c r="O681" s="828">
        <v>0.4</v>
      </c>
      <c r="P681" s="828"/>
      <c r="Q681" s="2511">
        <v>0.05</v>
      </c>
      <c r="R681" s="828" t="s">
        <v>55</v>
      </c>
      <c r="S681" s="828"/>
      <c r="T681" s="828"/>
      <c r="U681" s="828"/>
      <c r="V681" s="828"/>
      <c r="W681" s="828"/>
      <c r="X681" s="828"/>
      <c r="Y681" s="828"/>
      <c r="Z681" s="828"/>
      <c r="AA681" s="828">
        <f>E681</f>
        <v>0.4</v>
      </c>
    </row>
    <row r="682" spans="1:27">
      <c r="A682" s="2564">
        <v>15</v>
      </c>
      <c r="B682" s="704" t="s">
        <v>23130</v>
      </c>
      <c r="C682" s="660" t="s">
        <v>23131</v>
      </c>
      <c r="D682" s="1672" t="s">
        <v>23132</v>
      </c>
      <c r="E682" s="2511">
        <f>SUM(G682:H682:O682)</f>
        <v>1.0840000000000001</v>
      </c>
      <c r="F682" s="828">
        <f t="shared" si="20"/>
        <v>1.0840000000000001</v>
      </c>
      <c r="G682" s="828">
        <v>1.0840000000000001</v>
      </c>
      <c r="H682" s="828"/>
      <c r="I682" s="828"/>
      <c r="J682" s="828"/>
      <c r="K682" s="828"/>
      <c r="L682" s="2512"/>
      <c r="M682" s="828"/>
      <c r="N682" s="2512"/>
      <c r="O682" s="828"/>
      <c r="P682" s="828"/>
      <c r="Q682" s="2511">
        <v>0.86399999999999999</v>
      </c>
      <c r="R682" s="828" t="s">
        <v>55</v>
      </c>
      <c r="S682" s="828"/>
      <c r="T682" s="828"/>
      <c r="U682" s="828"/>
      <c r="V682" s="828">
        <f>E682</f>
        <v>1.0840000000000001</v>
      </c>
      <c r="W682" s="828"/>
      <c r="X682" s="828"/>
      <c r="Y682" s="828"/>
      <c r="Z682" s="828"/>
      <c r="AA682" s="828"/>
    </row>
    <row r="683" spans="1:27">
      <c r="A683" s="2564">
        <v>16</v>
      </c>
      <c r="B683" s="704" t="s">
        <v>23133</v>
      </c>
      <c r="C683" s="660" t="s">
        <v>23134</v>
      </c>
      <c r="D683" s="1672" t="s">
        <v>23135</v>
      </c>
      <c r="E683" s="2511">
        <f>SUM(G683:H683:O683)</f>
        <v>1.774</v>
      </c>
      <c r="F683" s="828">
        <f t="shared" si="20"/>
        <v>1.774</v>
      </c>
      <c r="G683" s="828">
        <v>1.774</v>
      </c>
      <c r="H683" s="828"/>
      <c r="I683" s="828"/>
      <c r="J683" s="828"/>
      <c r="K683" s="828"/>
      <c r="L683" s="2512"/>
      <c r="M683" s="828"/>
      <c r="N683" s="2512"/>
      <c r="O683" s="828"/>
      <c r="P683" s="828"/>
      <c r="Q683" s="2511">
        <v>1.774</v>
      </c>
      <c r="R683" s="828" t="s">
        <v>55</v>
      </c>
      <c r="S683" s="828"/>
      <c r="T683" s="828"/>
      <c r="U683" s="828"/>
      <c r="V683" s="828"/>
      <c r="W683" s="828"/>
      <c r="X683" s="828"/>
      <c r="Y683" s="828"/>
      <c r="Z683" s="828">
        <f>E683</f>
        <v>1.774</v>
      </c>
      <c r="AA683" s="828"/>
    </row>
    <row r="684" spans="1:27">
      <c r="A684" s="2564">
        <v>17</v>
      </c>
      <c r="B684" s="704" t="s">
        <v>23136</v>
      </c>
      <c r="C684" s="660" t="s">
        <v>23137</v>
      </c>
      <c r="D684" s="1672" t="s">
        <v>23138</v>
      </c>
      <c r="E684" s="2511">
        <f>SUM(G684:H684:O684)</f>
        <v>1.0740000000000001</v>
      </c>
      <c r="F684" s="828">
        <f t="shared" si="20"/>
        <v>1.0740000000000001</v>
      </c>
      <c r="G684" s="828">
        <v>1.0740000000000001</v>
      </c>
      <c r="H684" s="828"/>
      <c r="I684" s="828"/>
      <c r="J684" s="828"/>
      <c r="K684" s="828"/>
      <c r="L684" s="2512"/>
      <c r="M684" s="828"/>
      <c r="N684" s="2512"/>
      <c r="O684" s="828"/>
      <c r="P684" s="828"/>
      <c r="Q684" s="2511">
        <v>0.95399999999999996</v>
      </c>
      <c r="R684" s="828" t="s">
        <v>55</v>
      </c>
      <c r="S684" s="828"/>
      <c r="T684" s="828"/>
      <c r="U684" s="828"/>
      <c r="V684" s="828"/>
      <c r="W684" s="828"/>
      <c r="X684" s="828"/>
      <c r="Y684" s="828"/>
      <c r="Z684" s="828">
        <f>E684</f>
        <v>1.0740000000000001</v>
      </c>
      <c r="AA684" s="828"/>
    </row>
    <row r="685" spans="1:27">
      <c r="A685" s="2564">
        <v>18</v>
      </c>
      <c r="B685" s="704" t="s">
        <v>23139</v>
      </c>
      <c r="C685" s="660" t="s">
        <v>23140</v>
      </c>
      <c r="D685" s="1672" t="s">
        <v>23141</v>
      </c>
      <c r="E685" s="2511">
        <f>SUM(G685:H685:O685)</f>
        <v>0.111</v>
      </c>
      <c r="F685" s="828">
        <f t="shared" si="20"/>
        <v>0</v>
      </c>
      <c r="G685" s="828"/>
      <c r="H685" s="828"/>
      <c r="I685" s="828"/>
      <c r="J685" s="828"/>
      <c r="K685" s="828"/>
      <c r="L685" s="2512"/>
      <c r="M685" s="828"/>
      <c r="N685" s="2512"/>
      <c r="O685" s="828">
        <v>0.111</v>
      </c>
      <c r="P685" s="828"/>
      <c r="Q685" s="2511">
        <v>0.111</v>
      </c>
      <c r="R685" s="828" t="s">
        <v>55</v>
      </c>
      <c r="S685" s="828"/>
      <c r="T685" s="828"/>
      <c r="U685" s="828"/>
      <c r="V685" s="828"/>
      <c r="W685" s="828"/>
      <c r="X685" s="828"/>
      <c r="Y685" s="828"/>
      <c r="Z685" s="828">
        <f>E685</f>
        <v>0.111</v>
      </c>
      <c r="AA685" s="828"/>
    </row>
    <row r="686" spans="1:27">
      <c r="A686" s="2564">
        <v>19</v>
      </c>
      <c r="B686" s="704" t="s">
        <v>23142</v>
      </c>
      <c r="C686" s="660" t="s">
        <v>23143</v>
      </c>
      <c r="D686" s="1672" t="s">
        <v>23144</v>
      </c>
      <c r="E686" s="2511">
        <f>SUM(G686:H686:O686)</f>
        <v>0.38400000000000001</v>
      </c>
      <c r="F686" s="828">
        <f t="shared" si="20"/>
        <v>0.38400000000000001</v>
      </c>
      <c r="G686" s="828">
        <v>0.38400000000000001</v>
      </c>
      <c r="H686" s="828"/>
      <c r="I686" s="828"/>
      <c r="J686" s="828"/>
      <c r="K686" s="828"/>
      <c r="L686" s="2512"/>
      <c r="M686" s="828"/>
      <c r="N686" s="2512"/>
      <c r="O686" s="828"/>
      <c r="P686" s="828"/>
      <c r="Q686" s="2511">
        <v>0</v>
      </c>
      <c r="R686" s="828" t="s">
        <v>55</v>
      </c>
      <c r="S686" s="828"/>
      <c r="T686" s="828"/>
      <c r="U686" s="828"/>
      <c r="V686" s="828"/>
      <c r="W686" s="828"/>
      <c r="X686" s="828">
        <f>E686</f>
        <v>0.38400000000000001</v>
      </c>
      <c r="Y686" s="828"/>
      <c r="Z686" s="828"/>
      <c r="AA686" s="828"/>
    </row>
    <row r="687" spans="1:27">
      <c r="A687" s="2564">
        <v>20</v>
      </c>
      <c r="B687" s="704" t="s">
        <v>23145</v>
      </c>
      <c r="C687" s="660" t="s">
        <v>23146</v>
      </c>
      <c r="D687" s="1672" t="s">
        <v>23147</v>
      </c>
      <c r="E687" s="2511">
        <f>SUM(G687:H687:O687)</f>
        <v>0.27600000000000002</v>
      </c>
      <c r="F687" s="828">
        <f t="shared" si="20"/>
        <v>0</v>
      </c>
      <c r="G687" s="828"/>
      <c r="H687" s="828"/>
      <c r="I687" s="828"/>
      <c r="J687" s="828"/>
      <c r="K687" s="828"/>
      <c r="L687" s="2512"/>
      <c r="M687" s="828"/>
      <c r="N687" s="2512"/>
      <c r="O687" s="828">
        <v>0.27600000000000002</v>
      </c>
      <c r="P687" s="828"/>
      <c r="Q687" s="2511">
        <v>0.27600000000000002</v>
      </c>
      <c r="R687" s="828" t="s">
        <v>55</v>
      </c>
      <c r="S687" s="828"/>
      <c r="T687" s="828"/>
      <c r="U687" s="828"/>
      <c r="V687" s="828"/>
      <c r="W687" s="828"/>
      <c r="X687" s="828"/>
      <c r="Y687" s="828"/>
      <c r="Z687" s="828"/>
      <c r="AA687" s="828">
        <f>E687</f>
        <v>0.27600000000000002</v>
      </c>
    </row>
    <row r="688" spans="1:27">
      <c r="A688" s="2564">
        <v>21</v>
      </c>
      <c r="B688" s="704" t="s">
        <v>23148</v>
      </c>
      <c r="C688" s="660" t="s">
        <v>23149</v>
      </c>
      <c r="D688" s="1672" t="s">
        <v>23150</v>
      </c>
      <c r="E688" s="2511">
        <f>SUM(G688:H688:O688)</f>
        <v>3.0619999999999998</v>
      </c>
      <c r="F688" s="828">
        <f t="shared" si="20"/>
        <v>2.907</v>
      </c>
      <c r="G688" s="828">
        <v>1.331</v>
      </c>
      <c r="H688" s="828"/>
      <c r="I688" s="828"/>
      <c r="J688" s="828">
        <v>1.5760000000000001</v>
      </c>
      <c r="K688" s="828"/>
      <c r="L688" s="2512"/>
      <c r="M688" s="828"/>
      <c r="N688" s="2512"/>
      <c r="O688" s="828">
        <v>0.155</v>
      </c>
      <c r="P688" s="828"/>
      <c r="Q688" s="2511">
        <v>2.7869999999999999</v>
      </c>
      <c r="R688" s="828" t="s">
        <v>55</v>
      </c>
      <c r="S688" s="828"/>
      <c r="T688" s="828"/>
      <c r="U688" s="828"/>
      <c r="V688" s="828"/>
      <c r="W688" s="828"/>
      <c r="X688" s="828"/>
      <c r="Y688" s="828">
        <f>1.731</f>
        <v>1.7310000000000001</v>
      </c>
      <c r="Z688" s="828"/>
      <c r="AA688" s="828">
        <f>E688-Y688</f>
        <v>1.3309999999999997</v>
      </c>
    </row>
    <row r="689" spans="1:27" ht="51">
      <c r="A689" s="2564">
        <v>22</v>
      </c>
      <c r="B689" s="704" t="s">
        <v>23151</v>
      </c>
      <c r="C689" s="660" t="s">
        <v>23152</v>
      </c>
      <c r="D689" s="1672" t="s">
        <v>23153</v>
      </c>
      <c r="E689" s="2511">
        <f>SUM(G689:H689:O689)</f>
        <v>0.98799999999999999</v>
      </c>
      <c r="F689" s="828">
        <f t="shared" si="20"/>
        <v>0.98799999999999999</v>
      </c>
      <c r="G689" s="828">
        <v>0.98799999999999999</v>
      </c>
      <c r="H689" s="828"/>
      <c r="I689" s="828"/>
      <c r="J689" s="828"/>
      <c r="K689" s="828"/>
      <c r="L689" s="2512"/>
      <c r="M689" s="828"/>
      <c r="N689" s="2512"/>
      <c r="O689" s="828"/>
      <c r="P689" s="828"/>
      <c r="Q689" s="2511">
        <v>0.55700000000000005</v>
      </c>
      <c r="R689" s="828" t="s">
        <v>55</v>
      </c>
      <c r="S689" s="828"/>
      <c r="T689" s="828"/>
      <c r="U689" s="828"/>
      <c r="V689" s="828"/>
      <c r="W689" s="828"/>
      <c r="X689" s="828"/>
      <c r="Y689" s="828"/>
      <c r="Z689" s="828"/>
      <c r="AA689" s="828">
        <f>E689</f>
        <v>0.98799999999999999</v>
      </c>
    </row>
    <row r="690" spans="1:27">
      <c r="A690" s="2564">
        <v>23</v>
      </c>
      <c r="B690" s="704" t="s">
        <v>23154</v>
      </c>
      <c r="C690" s="660" t="s">
        <v>23155</v>
      </c>
      <c r="D690" s="1672" t="s">
        <v>23156</v>
      </c>
      <c r="E690" s="2511">
        <f>SUM(G690:H690:O690)</f>
        <v>0.15</v>
      </c>
      <c r="F690" s="828">
        <f t="shared" si="20"/>
        <v>0</v>
      </c>
      <c r="G690" s="828"/>
      <c r="H690" s="828"/>
      <c r="I690" s="828"/>
      <c r="J690" s="828"/>
      <c r="K690" s="828"/>
      <c r="L690" s="2512"/>
      <c r="M690" s="828"/>
      <c r="N690" s="2512"/>
      <c r="O690" s="828">
        <v>0.15</v>
      </c>
      <c r="P690" s="828"/>
      <c r="Q690" s="2511">
        <v>0.15</v>
      </c>
      <c r="R690" s="828" t="s">
        <v>55</v>
      </c>
      <c r="S690" s="828"/>
      <c r="T690" s="828"/>
      <c r="U690" s="828"/>
      <c r="V690" s="828"/>
      <c r="W690" s="828"/>
      <c r="X690" s="828"/>
      <c r="Y690" s="828"/>
      <c r="Z690" s="828"/>
      <c r="AA690" s="828">
        <f>E690</f>
        <v>0.15</v>
      </c>
    </row>
    <row r="691" spans="1:27">
      <c r="A691" s="2564">
        <v>24</v>
      </c>
      <c r="B691" s="704" t="s">
        <v>22341</v>
      </c>
      <c r="C691" s="660" t="s">
        <v>23157</v>
      </c>
      <c r="D691" s="1672" t="s">
        <v>23158</v>
      </c>
      <c r="E691" s="2511">
        <f>SUM(G691:H691:O691)</f>
        <v>1.28</v>
      </c>
      <c r="F691" s="828">
        <f t="shared" si="20"/>
        <v>1.28</v>
      </c>
      <c r="G691" s="828">
        <v>1.28</v>
      </c>
      <c r="H691" s="828"/>
      <c r="I691" s="828"/>
      <c r="J691" s="828"/>
      <c r="K691" s="828"/>
      <c r="L691" s="2512"/>
      <c r="M691" s="828"/>
      <c r="N691" s="2512"/>
      <c r="O691" s="828"/>
      <c r="P691" s="828"/>
      <c r="Q691" s="2511">
        <v>1.01</v>
      </c>
      <c r="R691" s="828" t="s">
        <v>55</v>
      </c>
      <c r="S691" s="828"/>
      <c r="T691" s="828"/>
      <c r="U691" s="828"/>
      <c r="V691" s="828"/>
      <c r="W691" s="828"/>
      <c r="X691" s="828"/>
      <c r="Y691" s="828"/>
      <c r="Z691" s="828">
        <f>E691</f>
        <v>1.28</v>
      </c>
      <c r="AA691" s="828"/>
    </row>
    <row r="692" spans="1:27">
      <c r="A692" s="2564">
        <v>25</v>
      </c>
      <c r="B692" s="704" t="s">
        <v>23159</v>
      </c>
      <c r="C692" s="660" t="s">
        <v>23160</v>
      </c>
      <c r="D692" s="1672" t="s">
        <v>23161</v>
      </c>
      <c r="E692" s="2511">
        <f>SUM(G692:H692:O692)</f>
        <v>0.35799999999999998</v>
      </c>
      <c r="F692" s="828">
        <f t="shared" si="20"/>
        <v>0</v>
      </c>
      <c r="G692" s="828"/>
      <c r="H692" s="828"/>
      <c r="I692" s="828"/>
      <c r="J692" s="828"/>
      <c r="K692" s="828"/>
      <c r="L692" s="2512"/>
      <c r="M692" s="828"/>
      <c r="N692" s="2512"/>
      <c r="O692" s="828">
        <v>0.35799999999999998</v>
      </c>
      <c r="P692" s="828"/>
      <c r="Q692" s="2511">
        <v>0</v>
      </c>
      <c r="R692" s="828" t="s">
        <v>55</v>
      </c>
      <c r="S692" s="828"/>
      <c r="T692" s="828"/>
      <c r="U692" s="828"/>
      <c r="V692" s="828"/>
      <c r="W692" s="828"/>
      <c r="X692" s="828"/>
      <c r="Y692" s="828"/>
      <c r="Z692" s="828"/>
      <c r="AA692" s="828">
        <f>E692</f>
        <v>0.35799999999999998</v>
      </c>
    </row>
    <row r="693" spans="1:27">
      <c r="A693" s="2564">
        <v>26</v>
      </c>
      <c r="B693" s="704" t="s">
        <v>23162</v>
      </c>
      <c r="C693" s="660" t="s">
        <v>23163</v>
      </c>
      <c r="D693" s="1672" t="s">
        <v>23164</v>
      </c>
      <c r="E693" s="2511">
        <f>SUM(G693:H693:O693)</f>
        <v>0.88800000000000001</v>
      </c>
      <c r="F693" s="828">
        <f t="shared" si="20"/>
        <v>0.88800000000000001</v>
      </c>
      <c r="G693" s="828"/>
      <c r="H693" s="828"/>
      <c r="I693" s="828"/>
      <c r="J693" s="828">
        <v>0.88800000000000001</v>
      </c>
      <c r="K693" s="828"/>
      <c r="L693" s="2512"/>
      <c r="M693" s="828"/>
      <c r="N693" s="2512"/>
      <c r="O693" s="828"/>
      <c r="P693" s="828"/>
      <c r="Q693" s="2511">
        <v>0.253</v>
      </c>
      <c r="R693" s="828" t="s">
        <v>55</v>
      </c>
      <c r="S693" s="828"/>
      <c r="T693" s="828"/>
      <c r="U693" s="828"/>
      <c r="V693" s="828"/>
      <c r="W693" s="828"/>
      <c r="X693" s="828"/>
      <c r="Y693" s="828"/>
      <c r="Z693" s="828"/>
      <c r="AA693" s="828">
        <f>E693</f>
        <v>0.88800000000000001</v>
      </c>
    </row>
    <row r="694" spans="1:27">
      <c r="A694" s="2564">
        <v>27</v>
      </c>
      <c r="B694" s="704" t="s">
        <v>23165</v>
      </c>
      <c r="C694" s="660" t="s">
        <v>23166</v>
      </c>
      <c r="D694" s="1672" t="s">
        <v>23167</v>
      </c>
      <c r="E694" s="2511">
        <f>SUM(G694:H694:O694)</f>
        <v>0.68199999999999994</v>
      </c>
      <c r="F694" s="828">
        <f t="shared" si="20"/>
        <v>0.68199999999999994</v>
      </c>
      <c r="G694" s="828">
        <v>0.505</v>
      </c>
      <c r="H694" s="828"/>
      <c r="I694" s="828"/>
      <c r="J694" s="828">
        <v>0.17699999999999999</v>
      </c>
      <c r="K694" s="828"/>
      <c r="L694" s="2512"/>
      <c r="M694" s="828"/>
      <c r="N694" s="2512"/>
      <c r="O694" s="828"/>
      <c r="P694" s="828"/>
      <c r="Q694" s="2511">
        <v>0.68200000000000005</v>
      </c>
      <c r="R694" s="828" t="s">
        <v>55</v>
      </c>
      <c r="S694" s="828"/>
      <c r="T694" s="828"/>
      <c r="U694" s="828"/>
      <c r="V694" s="828"/>
      <c r="W694" s="828"/>
      <c r="X694" s="828"/>
      <c r="Y694" s="828"/>
      <c r="Z694" s="828">
        <f>0.505</f>
        <v>0.505</v>
      </c>
      <c r="AA694" s="828">
        <f>E694-Z694</f>
        <v>0.17699999999999994</v>
      </c>
    </row>
    <row r="695" spans="1:27">
      <c r="A695" s="2564">
        <v>28</v>
      </c>
      <c r="B695" s="704" t="s">
        <v>19805</v>
      </c>
      <c r="C695" s="660" t="s">
        <v>23168</v>
      </c>
      <c r="D695" s="1672" t="s">
        <v>23169</v>
      </c>
      <c r="E695" s="2511">
        <f>SUM(G695:H695:O695)</f>
        <v>1.2129999999999999</v>
      </c>
      <c r="F695" s="828">
        <f t="shared" si="20"/>
        <v>1.2129999999999999</v>
      </c>
      <c r="G695" s="828">
        <v>0.19</v>
      </c>
      <c r="H695" s="828"/>
      <c r="I695" s="828"/>
      <c r="J695" s="828">
        <v>1.0229999999999999</v>
      </c>
      <c r="K695" s="828"/>
      <c r="L695" s="2512"/>
      <c r="M695" s="828"/>
      <c r="N695" s="2512"/>
      <c r="O695" s="828"/>
      <c r="P695" s="828"/>
      <c r="Q695" s="2511">
        <v>0.81699999999999995</v>
      </c>
      <c r="R695" s="828" t="s">
        <v>55</v>
      </c>
      <c r="S695" s="828"/>
      <c r="T695" s="828"/>
      <c r="U695" s="828"/>
      <c r="V695" s="828"/>
      <c r="W695" s="828"/>
      <c r="X695" s="828"/>
      <c r="Y695" s="828"/>
      <c r="Z695" s="828">
        <v>0.19</v>
      </c>
      <c r="AA695" s="828">
        <f>E695-Z695</f>
        <v>1.0229999999999999</v>
      </c>
    </row>
    <row r="696" spans="1:27">
      <c r="A696" s="2564">
        <v>29</v>
      </c>
      <c r="B696" s="704" t="s">
        <v>23170</v>
      </c>
      <c r="C696" s="660" t="s">
        <v>23171</v>
      </c>
      <c r="D696" s="1672" t="s">
        <v>23172</v>
      </c>
      <c r="E696" s="2511">
        <f>SUM(G696:H696:O696)</f>
        <v>0.18</v>
      </c>
      <c r="F696" s="828">
        <f t="shared" si="20"/>
        <v>0</v>
      </c>
      <c r="G696" s="828"/>
      <c r="H696" s="828"/>
      <c r="I696" s="828"/>
      <c r="J696" s="828"/>
      <c r="K696" s="828"/>
      <c r="L696" s="2512"/>
      <c r="M696" s="828"/>
      <c r="N696" s="2512"/>
      <c r="O696" s="828">
        <v>0.18</v>
      </c>
      <c r="P696" s="828"/>
      <c r="Q696" s="2511">
        <v>0.18</v>
      </c>
      <c r="R696" s="828" t="s">
        <v>55</v>
      </c>
      <c r="S696" s="828"/>
      <c r="T696" s="828"/>
      <c r="U696" s="828"/>
      <c r="V696" s="828"/>
      <c r="W696" s="828"/>
      <c r="X696" s="828"/>
      <c r="Y696" s="828"/>
      <c r="Z696" s="828"/>
      <c r="AA696" s="828">
        <f t="shared" ref="AA696:AA701" si="22">E696</f>
        <v>0.18</v>
      </c>
    </row>
    <row r="697" spans="1:27" ht="25.5">
      <c r="A697" s="2564">
        <v>30</v>
      </c>
      <c r="B697" s="704" t="s">
        <v>23173</v>
      </c>
      <c r="C697" s="660" t="s">
        <v>23174</v>
      </c>
      <c r="D697" s="1672" t="s">
        <v>23175</v>
      </c>
      <c r="E697" s="2511">
        <f>SUM(G697:H697:O697)</f>
        <v>6.8000000000000005E-2</v>
      </c>
      <c r="F697" s="828">
        <f t="shared" si="20"/>
        <v>6.8000000000000005E-2</v>
      </c>
      <c r="G697" s="828">
        <v>6.8000000000000005E-2</v>
      </c>
      <c r="H697" s="828"/>
      <c r="I697" s="828"/>
      <c r="J697" s="828"/>
      <c r="K697" s="828"/>
      <c r="L697" s="2512"/>
      <c r="M697" s="828"/>
      <c r="N697" s="2512"/>
      <c r="O697" s="828"/>
      <c r="P697" s="828"/>
      <c r="Q697" s="2511">
        <v>6.8000000000000005E-2</v>
      </c>
      <c r="R697" s="828" t="s">
        <v>55</v>
      </c>
      <c r="S697" s="828"/>
      <c r="T697" s="828"/>
      <c r="U697" s="828"/>
      <c r="V697" s="828"/>
      <c r="W697" s="828"/>
      <c r="X697" s="828"/>
      <c r="Y697" s="828"/>
      <c r="Z697" s="828"/>
      <c r="AA697" s="828">
        <f t="shared" si="22"/>
        <v>6.8000000000000005E-2</v>
      </c>
    </row>
    <row r="698" spans="1:27" ht="63.75">
      <c r="A698" s="2564">
        <v>31</v>
      </c>
      <c r="B698" s="704" t="s">
        <v>23176</v>
      </c>
      <c r="C698" s="660" t="s">
        <v>23177</v>
      </c>
      <c r="D698" s="1672" t="s">
        <v>23178</v>
      </c>
      <c r="E698" s="2511">
        <f>SUM(G698:H698:O698)</f>
        <v>0.32200000000000001</v>
      </c>
      <c r="F698" s="828">
        <f t="shared" si="20"/>
        <v>0.21299999999999999</v>
      </c>
      <c r="G698" s="828">
        <v>0.21299999999999999</v>
      </c>
      <c r="H698" s="828"/>
      <c r="I698" s="828"/>
      <c r="J698" s="828"/>
      <c r="K698" s="828"/>
      <c r="L698" s="2512"/>
      <c r="M698" s="828"/>
      <c r="N698" s="2512"/>
      <c r="O698" s="828">
        <v>0.109</v>
      </c>
      <c r="P698" s="828"/>
      <c r="Q698" s="2511">
        <v>0.32200000000000001</v>
      </c>
      <c r="R698" s="828" t="s">
        <v>55</v>
      </c>
      <c r="S698" s="828"/>
      <c r="T698" s="828"/>
      <c r="U698" s="828"/>
      <c r="V698" s="828"/>
      <c r="W698" s="828"/>
      <c r="X698" s="828"/>
      <c r="Y698" s="828"/>
      <c r="Z698" s="828"/>
      <c r="AA698" s="828">
        <f t="shared" si="22"/>
        <v>0.32200000000000001</v>
      </c>
    </row>
    <row r="699" spans="1:27" ht="25.5">
      <c r="A699" s="2564">
        <v>32</v>
      </c>
      <c r="B699" s="704" t="s">
        <v>23179</v>
      </c>
      <c r="C699" s="660" t="s">
        <v>23180</v>
      </c>
      <c r="D699" s="1672" t="s">
        <v>23181</v>
      </c>
      <c r="E699" s="2511">
        <f>SUM(G699:H699:O699)</f>
        <v>0.128</v>
      </c>
      <c r="F699" s="828">
        <f t="shared" si="20"/>
        <v>0</v>
      </c>
      <c r="G699" s="828"/>
      <c r="H699" s="828"/>
      <c r="I699" s="828"/>
      <c r="J699" s="828"/>
      <c r="K699" s="828"/>
      <c r="L699" s="2512"/>
      <c r="M699" s="828"/>
      <c r="N699" s="2512"/>
      <c r="O699" s="828">
        <v>0.128</v>
      </c>
      <c r="P699" s="828"/>
      <c r="Q699" s="2511">
        <v>0.128</v>
      </c>
      <c r="R699" s="828" t="s">
        <v>55</v>
      </c>
      <c r="S699" s="828"/>
      <c r="T699" s="828"/>
      <c r="U699" s="828"/>
      <c r="V699" s="828"/>
      <c r="W699" s="828"/>
      <c r="X699" s="828"/>
      <c r="Y699" s="828"/>
      <c r="Z699" s="828"/>
      <c r="AA699" s="828">
        <f t="shared" si="22"/>
        <v>0.128</v>
      </c>
    </row>
    <row r="700" spans="1:27" ht="51">
      <c r="A700" s="2564">
        <v>33</v>
      </c>
      <c r="B700" s="704" t="s">
        <v>23182</v>
      </c>
      <c r="C700" s="660" t="s">
        <v>23183</v>
      </c>
      <c r="D700" s="1672" t="s">
        <v>23184</v>
      </c>
      <c r="E700" s="2511">
        <f>SUM(G700:H700:O700)</f>
        <v>0.39400000000000002</v>
      </c>
      <c r="F700" s="828">
        <f t="shared" si="20"/>
        <v>0.39400000000000002</v>
      </c>
      <c r="G700" s="828">
        <v>0.39400000000000002</v>
      </c>
      <c r="H700" s="828"/>
      <c r="I700" s="828"/>
      <c r="J700" s="828"/>
      <c r="K700" s="828"/>
      <c r="L700" s="2512"/>
      <c r="M700" s="828"/>
      <c r="N700" s="2512"/>
      <c r="O700" s="828"/>
      <c r="P700" s="828"/>
      <c r="Q700" s="2511">
        <v>0.39400000000000002</v>
      </c>
      <c r="R700" s="828" t="s">
        <v>55</v>
      </c>
      <c r="S700" s="828"/>
      <c r="T700" s="828"/>
      <c r="U700" s="828"/>
      <c r="V700" s="828"/>
      <c r="W700" s="828"/>
      <c r="X700" s="828"/>
      <c r="Y700" s="828"/>
      <c r="Z700" s="828"/>
      <c r="AA700" s="828">
        <f t="shared" si="22"/>
        <v>0.39400000000000002</v>
      </c>
    </row>
    <row r="701" spans="1:27">
      <c r="A701" s="2564">
        <v>34</v>
      </c>
      <c r="B701" s="704" t="s">
        <v>23185</v>
      </c>
      <c r="C701" s="660" t="s">
        <v>23186</v>
      </c>
      <c r="D701" s="1672" t="s">
        <v>23187</v>
      </c>
      <c r="E701" s="2511">
        <f>SUM(G701:H701:O701)</f>
        <v>1.44</v>
      </c>
      <c r="F701" s="828">
        <f t="shared" si="20"/>
        <v>0</v>
      </c>
      <c r="G701" s="828"/>
      <c r="H701" s="828"/>
      <c r="I701" s="828"/>
      <c r="J701" s="828"/>
      <c r="K701" s="828"/>
      <c r="L701" s="2512"/>
      <c r="M701" s="828"/>
      <c r="N701" s="2512"/>
      <c r="O701" s="828">
        <v>1.44</v>
      </c>
      <c r="P701" s="828"/>
      <c r="Q701" s="2511">
        <v>1.44</v>
      </c>
      <c r="R701" s="828" t="s">
        <v>55</v>
      </c>
      <c r="S701" s="828"/>
      <c r="T701" s="828"/>
      <c r="U701" s="828"/>
      <c r="V701" s="828"/>
      <c r="W701" s="828"/>
      <c r="X701" s="828"/>
      <c r="Y701" s="828"/>
      <c r="Z701" s="828"/>
      <c r="AA701" s="828">
        <f t="shared" si="22"/>
        <v>1.44</v>
      </c>
    </row>
    <row r="702" spans="1:27">
      <c r="A702" s="2564">
        <v>35</v>
      </c>
      <c r="B702" s="704" t="s">
        <v>23188</v>
      </c>
      <c r="C702" s="660" t="s">
        <v>23189</v>
      </c>
      <c r="D702" s="1672" t="s">
        <v>23190</v>
      </c>
      <c r="E702" s="2511">
        <f>SUM(G702:H702:O702)</f>
        <v>0.52500000000000002</v>
      </c>
      <c r="F702" s="828">
        <f t="shared" si="20"/>
        <v>0.52500000000000002</v>
      </c>
      <c r="G702" s="828">
        <v>0.26</v>
      </c>
      <c r="H702" s="828"/>
      <c r="I702" s="828"/>
      <c r="J702" s="828">
        <v>0.26500000000000001</v>
      </c>
      <c r="K702" s="828"/>
      <c r="L702" s="2512"/>
      <c r="M702" s="828"/>
      <c r="N702" s="2512"/>
      <c r="O702" s="828"/>
      <c r="P702" s="828"/>
      <c r="Q702" s="2511">
        <v>0.52500000000000002</v>
      </c>
      <c r="R702" s="828" t="s">
        <v>55</v>
      </c>
      <c r="S702" s="828"/>
      <c r="T702" s="828"/>
      <c r="U702" s="828"/>
      <c r="V702" s="2513">
        <v>0.26</v>
      </c>
      <c r="W702" s="828"/>
      <c r="X702" s="828"/>
      <c r="Y702" s="828"/>
      <c r="Z702" s="828"/>
      <c r="AA702" s="2513">
        <f>E702-V702</f>
        <v>0.26500000000000001</v>
      </c>
    </row>
    <row r="703" spans="1:27">
      <c r="A703" s="2564">
        <v>36</v>
      </c>
      <c r="B703" s="704" t="s">
        <v>23191</v>
      </c>
      <c r="C703" s="660" t="s">
        <v>23192</v>
      </c>
      <c r="D703" s="1672" t="s">
        <v>23193</v>
      </c>
      <c r="E703" s="2511">
        <f>SUM(G703:H703:O703)</f>
        <v>1.103</v>
      </c>
      <c r="F703" s="828">
        <f t="shared" si="20"/>
        <v>1.103</v>
      </c>
      <c r="G703" s="828">
        <v>1.103</v>
      </c>
      <c r="H703" s="828"/>
      <c r="I703" s="828"/>
      <c r="J703" s="828"/>
      <c r="K703" s="828"/>
      <c r="L703" s="2512"/>
      <c r="M703" s="828"/>
      <c r="N703" s="2512"/>
      <c r="O703" s="828"/>
      <c r="P703" s="828"/>
      <c r="Q703" s="2511">
        <v>1.103</v>
      </c>
      <c r="R703" s="828" t="s">
        <v>55</v>
      </c>
      <c r="S703" s="828"/>
      <c r="T703" s="828"/>
      <c r="U703" s="828"/>
      <c r="V703" s="828"/>
      <c r="W703" s="828"/>
      <c r="X703" s="828"/>
      <c r="Y703" s="828"/>
      <c r="Z703" s="828">
        <f>E703</f>
        <v>1.103</v>
      </c>
      <c r="AA703" s="828"/>
    </row>
    <row r="704" spans="1:27">
      <c r="A704" s="2564">
        <v>37</v>
      </c>
      <c r="B704" s="704" t="s">
        <v>306</v>
      </c>
      <c r="C704" s="660" t="s">
        <v>23194</v>
      </c>
      <c r="D704" s="1672" t="s">
        <v>23195</v>
      </c>
      <c r="E704" s="2511">
        <f>SUM(G704:H704:O704)</f>
        <v>0.45700000000000002</v>
      </c>
      <c r="F704" s="828">
        <f t="shared" si="20"/>
        <v>0.45700000000000002</v>
      </c>
      <c r="G704" s="828">
        <v>0.45700000000000002</v>
      </c>
      <c r="H704" s="828"/>
      <c r="I704" s="828"/>
      <c r="J704" s="828"/>
      <c r="K704" s="828"/>
      <c r="L704" s="2512"/>
      <c r="M704" s="828"/>
      <c r="N704" s="2512"/>
      <c r="O704" s="828"/>
      <c r="P704" s="828"/>
      <c r="Q704" s="2511">
        <v>2.8000000000000001E-2</v>
      </c>
      <c r="R704" s="828" t="s">
        <v>55</v>
      </c>
      <c r="S704" s="828"/>
      <c r="T704" s="828"/>
      <c r="U704" s="828"/>
      <c r="V704" s="828"/>
      <c r="W704" s="828">
        <f>E704</f>
        <v>0.45700000000000002</v>
      </c>
      <c r="X704" s="828"/>
      <c r="Y704" s="828"/>
      <c r="Z704" s="828"/>
      <c r="AA704" s="828"/>
    </row>
    <row r="705" spans="1:27">
      <c r="A705" s="2564">
        <v>38</v>
      </c>
      <c r="B705" s="704" t="s">
        <v>23196</v>
      </c>
      <c r="C705" s="660" t="s">
        <v>23197</v>
      </c>
      <c r="D705" s="1672" t="s">
        <v>23198</v>
      </c>
      <c r="E705" s="2511">
        <f>SUM(G705:H705:O705)</f>
        <v>0.66</v>
      </c>
      <c r="F705" s="828">
        <f t="shared" si="20"/>
        <v>0.66</v>
      </c>
      <c r="G705" s="828">
        <v>0.66</v>
      </c>
      <c r="H705" s="828"/>
      <c r="I705" s="828"/>
      <c r="J705" s="828"/>
      <c r="K705" s="828"/>
      <c r="L705" s="2512"/>
      <c r="M705" s="828"/>
      <c r="N705" s="2512"/>
      <c r="O705" s="828"/>
      <c r="P705" s="828"/>
      <c r="Q705" s="2511">
        <v>0.40600000000000003</v>
      </c>
      <c r="R705" s="828" t="s">
        <v>55</v>
      </c>
      <c r="S705" s="828"/>
      <c r="T705" s="828"/>
      <c r="U705" s="828"/>
      <c r="V705" s="828"/>
      <c r="W705" s="828"/>
      <c r="X705" s="828"/>
      <c r="Y705" s="828"/>
      <c r="Z705" s="828">
        <f>E705</f>
        <v>0.66</v>
      </c>
      <c r="AA705" s="828"/>
    </row>
    <row r="706" spans="1:27">
      <c r="A706" s="2564">
        <v>39</v>
      </c>
      <c r="B706" s="704" t="s">
        <v>23199</v>
      </c>
      <c r="C706" s="660" t="s">
        <v>23200</v>
      </c>
      <c r="D706" s="1672" t="s">
        <v>23201</v>
      </c>
      <c r="E706" s="2511">
        <f>SUM(G706:H706:O706)</f>
        <v>1.0609999999999999</v>
      </c>
      <c r="F706" s="828">
        <f t="shared" si="20"/>
        <v>0.15</v>
      </c>
      <c r="G706" s="828"/>
      <c r="H706" s="828"/>
      <c r="I706" s="828"/>
      <c r="J706" s="828">
        <v>0.15</v>
      </c>
      <c r="K706" s="828"/>
      <c r="L706" s="2512"/>
      <c r="M706" s="828"/>
      <c r="N706" s="2512"/>
      <c r="O706" s="828">
        <v>0.91100000000000003</v>
      </c>
      <c r="P706" s="828"/>
      <c r="Q706" s="2511">
        <v>0.97099999999999997</v>
      </c>
      <c r="R706" s="828" t="s">
        <v>55</v>
      </c>
      <c r="S706" s="828"/>
      <c r="T706" s="828"/>
      <c r="U706" s="828"/>
      <c r="V706" s="828"/>
      <c r="W706" s="828"/>
      <c r="X706" s="828"/>
      <c r="Y706" s="828"/>
      <c r="Z706" s="828"/>
      <c r="AA706" s="828">
        <f>E706</f>
        <v>1.0609999999999999</v>
      </c>
    </row>
    <row r="707" spans="1:27">
      <c r="A707" s="2564">
        <v>40</v>
      </c>
      <c r="B707" s="704" t="s">
        <v>23202</v>
      </c>
      <c r="C707" s="660" t="s">
        <v>23203</v>
      </c>
      <c r="D707" s="1672" t="s">
        <v>23204</v>
      </c>
      <c r="E707" s="2511">
        <f>SUM(G707:H707:O707)</f>
        <v>0.9</v>
      </c>
      <c r="F707" s="828">
        <f t="shared" si="20"/>
        <v>0</v>
      </c>
      <c r="G707" s="828"/>
      <c r="H707" s="828"/>
      <c r="I707" s="828"/>
      <c r="J707" s="828"/>
      <c r="K707" s="828"/>
      <c r="L707" s="2512"/>
      <c r="M707" s="828"/>
      <c r="N707" s="2512"/>
      <c r="O707" s="828">
        <v>0.9</v>
      </c>
      <c r="P707" s="828"/>
      <c r="Q707" s="2511">
        <v>0.9</v>
      </c>
      <c r="R707" s="828" t="s">
        <v>55</v>
      </c>
      <c r="S707" s="828"/>
      <c r="T707" s="828"/>
      <c r="U707" s="828"/>
      <c r="V707" s="828"/>
      <c r="W707" s="828"/>
      <c r="X707" s="828"/>
      <c r="Y707" s="828"/>
      <c r="Z707" s="828"/>
      <c r="AA707" s="828">
        <f>E707</f>
        <v>0.9</v>
      </c>
    </row>
    <row r="708" spans="1:27">
      <c r="A708" s="2564">
        <v>41</v>
      </c>
      <c r="B708" s="704" t="s">
        <v>23205</v>
      </c>
      <c r="C708" s="660" t="s">
        <v>23206</v>
      </c>
      <c r="D708" s="1672" t="s">
        <v>23207</v>
      </c>
      <c r="E708" s="2511">
        <f>SUM(G708:H708:O708)</f>
        <v>1.327</v>
      </c>
      <c r="F708" s="828">
        <f t="shared" si="20"/>
        <v>1.327</v>
      </c>
      <c r="G708" s="828">
        <v>1.327</v>
      </c>
      <c r="H708" s="828"/>
      <c r="I708" s="828"/>
      <c r="J708" s="828"/>
      <c r="K708" s="828"/>
      <c r="L708" s="2512"/>
      <c r="M708" s="828"/>
      <c r="N708" s="2512"/>
      <c r="O708" s="828"/>
      <c r="P708" s="828"/>
      <c r="Q708" s="2511">
        <v>0</v>
      </c>
      <c r="R708" s="828" t="s">
        <v>55</v>
      </c>
      <c r="S708" s="828"/>
      <c r="T708" s="828"/>
      <c r="U708" s="828"/>
      <c r="V708" s="828">
        <f>E708</f>
        <v>1.327</v>
      </c>
      <c r="W708" s="828"/>
      <c r="X708" s="828"/>
      <c r="Y708" s="828"/>
      <c r="Z708" s="828"/>
      <c r="AA708" s="828"/>
    </row>
    <row r="709" spans="1:27">
      <c r="A709" s="2564">
        <v>42</v>
      </c>
      <c r="B709" s="704" t="s">
        <v>23208</v>
      </c>
      <c r="C709" s="660" t="s">
        <v>23209</v>
      </c>
      <c r="D709" s="1672" t="s">
        <v>23210</v>
      </c>
      <c r="E709" s="2511">
        <f>SUM(G709:H709:O709)</f>
        <v>0.254</v>
      </c>
      <c r="F709" s="828">
        <f t="shared" si="20"/>
        <v>0</v>
      </c>
      <c r="G709" s="828"/>
      <c r="H709" s="828"/>
      <c r="I709" s="828"/>
      <c r="J709" s="828"/>
      <c r="K709" s="828"/>
      <c r="L709" s="2512"/>
      <c r="M709" s="828"/>
      <c r="N709" s="2512"/>
      <c r="O709" s="828">
        <v>0.254</v>
      </c>
      <c r="P709" s="828"/>
      <c r="Q709" s="2511">
        <v>0.254</v>
      </c>
      <c r="R709" s="828" t="s">
        <v>55</v>
      </c>
      <c r="S709" s="828"/>
      <c r="T709" s="828"/>
      <c r="U709" s="828"/>
      <c r="V709" s="828"/>
      <c r="W709" s="828"/>
      <c r="X709" s="828"/>
      <c r="Y709" s="828"/>
      <c r="Z709" s="828"/>
      <c r="AA709" s="828">
        <f>E709</f>
        <v>0.254</v>
      </c>
    </row>
    <row r="710" spans="1:27" ht="25.5">
      <c r="A710" s="2564">
        <v>43</v>
      </c>
      <c r="B710" s="704" t="s">
        <v>23211</v>
      </c>
      <c r="C710" s="660" t="s">
        <v>23212</v>
      </c>
      <c r="D710" s="1672" t="s">
        <v>23213</v>
      </c>
      <c r="E710" s="2511">
        <f>SUM(G710:H710:O710)</f>
        <v>0.16600000000000001</v>
      </c>
      <c r="F710" s="828">
        <f t="shared" si="20"/>
        <v>0.16600000000000001</v>
      </c>
      <c r="G710" s="828">
        <v>0.16600000000000001</v>
      </c>
      <c r="H710" s="828"/>
      <c r="I710" s="828"/>
      <c r="J710" s="828"/>
      <c r="K710" s="828"/>
      <c r="L710" s="2512"/>
      <c r="M710" s="828"/>
      <c r="N710" s="2512"/>
      <c r="O710" s="828"/>
      <c r="P710" s="828"/>
      <c r="Q710" s="2511">
        <v>0.16600000000000001</v>
      </c>
      <c r="R710" s="828" t="s">
        <v>55</v>
      </c>
      <c r="S710" s="828"/>
      <c r="T710" s="828"/>
      <c r="U710" s="828"/>
      <c r="V710" s="828"/>
      <c r="W710" s="828"/>
      <c r="X710" s="828"/>
      <c r="Y710" s="828"/>
      <c r="Z710" s="828"/>
      <c r="AA710" s="828">
        <f>E710</f>
        <v>0.16600000000000001</v>
      </c>
    </row>
    <row r="711" spans="1:27">
      <c r="A711" s="2564">
        <v>44</v>
      </c>
      <c r="B711" s="704" t="s">
        <v>23214</v>
      </c>
      <c r="C711" s="660" t="s">
        <v>23215</v>
      </c>
      <c r="D711" s="1672" t="s">
        <v>23216</v>
      </c>
      <c r="E711" s="2511">
        <f>SUM(G711:H711:O711)</f>
        <v>0.996</v>
      </c>
      <c r="F711" s="828">
        <f t="shared" si="20"/>
        <v>0.996</v>
      </c>
      <c r="G711" s="828">
        <v>0.15</v>
      </c>
      <c r="H711" s="828"/>
      <c r="I711" s="828"/>
      <c r="J711" s="828">
        <v>0.84599999999999997</v>
      </c>
      <c r="K711" s="828"/>
      <c r="L711" s="2512"/>
      <c r="M711" s="828"/>
      <c r="N711" s="2512"/>
      <c r="O711" s="828"/>
      <c r="P711" s="828"/>
      <c r="Q711" s="2511">
        <v>0.41499999999999998</v>
      </c>
      <c r="R711" s="828" t="s">
        <v>55</v>
      </c>
      <c r="S711" s="828"/>
      <c r="T711" s="828"/>
      <c r="U711" s="828"/>
      <c r="V711" s="828"/>
      <c r="W711" s="828"/>
      <c r="X711" s="828"/>
      <c r="Y711" s="828"/>
      <c r="Z711" s="828"/>
      <c r="AA711" s="828">
        <f>E711</f>
        <v>0.996</v>
      </c>
    </row>
    <row r="712" spans="1:27">
      <c r="A712" s="2564">
        <v>45</v>
      </c>
      <c r="B712" s="704" t="s">
        <v>23217</v>
      </c>
      <c r="C712" s="660" t="s">
        <v>23218</v>
      </c>
      <c r="D712" s="1672" t="s">
        <v>23219</v>
      </c>
      <c r="E712" s="2511">
        <f>SUM(G712:H712:O712)</f>
        <v>0.33400000000000002</v>
      </c>
      <c r="F712" s="828">
        <f t="shared" si="20"/>
        <v>0.33400000000000002</v>
      </c>
      <c r="G712" s="828"/>
      <c r="H712" s="828"/>
      <c r="I712" s="828"/>
      <c r="J712" s="828">
        <v>0.33400000000000002</v>
      </c>
      <c r="K712" s="828"/>
      <c r="L712" s="2512"/>
      <c r="M712" s="828"/>
      <c r="N712" s="2512"/>
      <c r="O712" s="828"/>
      <c r="P712" s="828"/>
      <c r="Q712" s="2511">
        <v>0.33400000000000002</v>
      </c>
      <c r="R712" s="828" t="s">
        <v>55</v>
      </c>
      <c r="S712" s="828"/>
      <c r="T712" s="828"/>
      <c r="U712" s="828"/>
      <c r="V712" s="828"/>
      <c r="W712" s="828"/>
      <c r="X712" s="828"/>
      <c r="Y712" s="828"/>
      <c r="Z712" s="828"/>
      <c r="AA712" s="828">
        <f>E712</f>
        <v>0.33400000000000002</v>
      </c>
    </row>
    <row r="713" spans="1:27">
      <c r="A713" s="2564">
        <v>46</v>
      </c>
      <c r="B713" s="704" t="s">
        <v>23220</v>
      </c>
      <c r="C713" s="660" t="s">
        <v>23221</v>
      </c>
      <c r="D713" s="1672" t="s">
        <v>23222</v>
      </c>
      <c r="E713" s="2511">
        <v>0.28110000000000002</v>
      </c>
      <c r="F713" s="828">
        <f t="shared" si="20"/>
        <v>0</v>
      </c>
      <c r="G713" s="828"/>
      <c r="H713" s="828"/>
      <c r="I713" s="828"/>
      <c r="J713" s="828"/>
      <c r="K713" s="828"/>
      <c r="L713" s="2512"/>
      <c r="M713" s="828"/>
      <c r="N713" s="2512"/>
      <c r="O713" s="828">
        <v>0.28110000000000002</v>
      </c>
      <c r="P713" s="828"/>
      <c r="Q713" s="2511">
        <v>0.28100000000000003</v>
      </c>
      <c r="R713" s="828" t="s">
        <v>55</v>
      </c>
      <c r="S713" s="828"/>
      <c r="T713" s="828"/>
      <c r="U713" s="828"/>
      <c r="V713" s="828"/>
      <c r="W713" s="828"/>
      <c r="X713" s="828"/>
      <c r="Y713" s="828"/>
      <c r="Z713" s="828"/>
      <c r="AA713" s="828">
        <f>E713</f>
        <v>0.28110000000000002</v>
      </c>
    </row>
    <row r="714" spans="1:27">
      <c r="A714" s="2564">
        <v>47</v>
      </c>
      <c r="B714" s="704" t="s">
        <v>23223</v>
      </c>
      <c r="C714" s="660" t="s">
        <v>23224</v>
      </c>
      <c r="D714" s="1672" t="s">
        <v>23225</v>
      </c>
      <c r="E714" s="2511">
        <f>SUM(G714:H714:O714)</f>
        <v>1.5</v>
      </c>
      <c r="F714" s="828">
        <f t="shared" si="20"/>
        <v>1.5</v>
      </c>
      <c r="G714" s="828">
        <v>1.5</v>
      </c>
      <c r="H714" s="828"/>
      <c r="I714" s="828"/>
      <c r="J714" s="828"/>
      <c r="K714" s="828"/>
      <c r="L714" s="2512"/>
      <c r="M714" s="828"/>
      <c r="N714" s="2512"/>
      <c r="O714" s="828"/>
      <c r="P714" s="828"/>
      <c r="Q714" s="2511">
        <v>1.23</v>
      </c>
      <c r="R714" s="828" t="s">
        <v>55</v>
      </c>
      <c r="S714" s="828"/>
      <c r="T714" s="828"/>
      <c r="U714" s="828"/>
      <c r="V714" s="828"/>
      <c r="W714" s="828">
        <f>E714</f>
        <v>1.5</v>
      </c>
      <c r="X714" s="828"/>
      <c r="Y714" s="828"/>
      <c r="Z714" s="828"/>
      <c r="AA714" s="828"/>
    </row>
    <row r="715" spans="1:27">
      <c r="A715" s="2564">
        <v>48</v>
      </c>
      <c r="B715" s="704" t="s">
        <v>23226</v>
      </c>
      <c r="C715" s="660" t="s">
        <v>23227</v>
      </c>
      <c r="D715" s="1672" t="s">
        <v>23228</v>
      </c>
      <c r="E715" s="2511">
        <f>SUM(G715:H715:O715)</f>
        <v>1.3</v>
      </c>
      <c r="F715" s="828">
        <f t="shared" si="20"/>
        <v>1.3</v>
      </c>
      <c r="G715" s="828">
        <v>1.3</v>
      </c>
      <c r="H715" s="828"/>
      <c r="I715" s="828"/>
      <c r="J715" s="828"/>
      <c r="K715" s="828"/>
      <c r="L715" s="2512"/>
      <c r="M715" s="828"/>
      <c r="N715" s="2512"/>
      <c r="O715" s="828"/>
      <c r="P715" s="828"/>
      <c r="Q715" s="2511">
        <v>1.3</v>
      </c>
      <c r="R715" s="828" t="s">
        <v>55</v>
      </c>
      <c r="S715" s="828"/>
      <c r="T715" s="828"/>
      <c r="U715" s="828"/>
      <c r="V715" s="828"/>
      <c r="W715" s="828">
        <f>E715</f>
        <v>1.3</v>
      </c>
      <c r="X715" s="828"/>
      <c r="Y715" s="828"/>
      <c r="Z715" s="828"/>
      <c r="AA715" s="828"/>
    </row>
    <row r="716" spans="1:27">
      <c r="A716" s="2564">
        <v>49</v>
      </c>
      <c r="B716" s="704" t="s">
        <v>19782</v>
      </c>
      <c r="C716" s="660" t="s">
        <v>23229</v>
      </c>
      <c r="D716" s="1672" t="s">
        <v>23230</v>
      </c>
      <c r="E716" s="2511">
        <f>SUM(G716:H716:O716)</f>
        <v>2.2850000000000001</v>
      </c>
      <c r="F716" s="828">
        <f t="shared" si="20"/>
        <v>2.2850000000000001</v>
      </c>
      <c r="G716" s="828">
        <v>2.2850000000000001</v>
      </c>
      <c r="H716" s="828"/>
      <c r="I716" s="828"/>
      <c r="J716" s="828"/>
      <c r="K716" s="828"/>
      <c r="L716" s="2512"/>
      <c r="M716" s="828"/>
      <c r="N716" s="2512"/>
      <c r="O716" s="828"/>
      <c r="P716" s="828"/>
      <c r="Q716" s="2511">
        <v>2.2850000000000001</v>
      </c>
      <c r="R716" s="828" t="s">
        <v>55</v>
      </c>
      <c r="S716" s="828"/>
      <c r="T716" s="828"/>
      <c r="U716" s="828"/>
      <c r="V716" s="828"/>
      <c r="W716" s="828">
        <f>E716</f>
        <v>2.2850000000000001</v>
      </c>
      <c r="X716" s="828"/>
      <c r="Y716" s="828"/>
      <c r="Z716" s="828"/>
      <c r="AA716" s="828"/>
    </row>
    <row r="717" spans="1:27">
      <c r="A717" s="2564">
        <v>50</v>
      </c>
      <c r="B717" s="704" t="s">
        <v>23231</v>
      </c>
      <c r="C717" s="660" t="s">
        <v>23232</v>
      </c>
      <c r="D717" s="1672" t="s">
        <v>23233</v>
      </c>
      <c r="E717" s="2511">
        <f>SUM(G717:H717:O717)</f>
        <v>0.496</v>
      </c>
      <c r="F717" s="828">
        <f t="shared" si="20"/>
        <v>0</v>
      </c>
      <c r="G717" s="828"/>
      <c r="H717" s="828"/>
      <c r="I717" s="828"/>
      <c r="J717" s="828"/>
      <c r="K717" s="828"/>
      <c r="L717" s="2512"/>
      <c r="M717" s="828"/>
      <c r="N717" s="2512"/>
      <c r="O717" s="828">
        <v>0.496</v>
      </c>
      <c r="P717" s="828"/>
      <c r="Q717" s="2511">
        <v>0</v>
      </c>
      <c r="R717" s="828" t="s">
        <v>55</v>
      </c>
      <c r="S717" s="828"/>
      <c r="T717" s="828"/>
      <c r="U717" s="828"/>
      <c r="V717" s="828"/>
      <c r="W717" s="828"/>
      <c r="X717" s="828"/>
      <c r="Y717" s="828"/>
      <c r="Z717" s="828"/>
      <c r="AA717" s="828">
        <f>E717</f>
        <v>0.496</v>
      </c>
    </row>
    <row r="718" spans="1:27">
      <c r="A718" s="2564">
        <v>51</v>
      </c>
      <c r="B718" s="704" t="s">
        <v>23234</v>
      </c>
      <c r="C718" s="660" t="s">
        <v>23235</v>
      </c>
      <c r="D718" s="1672" t="s">
        <v>23236</v>
      </c>
      <c r="E718" s="2511">
        <f>SUM(G718:H718:O718)</f>
        <v>0.32300000000000001</v>
      </c>
      <c r="F718" s="828">
        <f t="shared" si="20"/>
        <v>0</v>
      </c>
      <c r="G718" s="828"/>
      <c r="H718" s="828"/>
      <c r="I718" s="828"/>
      <c r="J718" s="828"/>
      <c r="K718" s="828"/>
      <c r="L718" s="2512"/>
      <c r="M718" s="828"/>
      <c r="N718" s="2512"/>
      <c r="O718" s="828">
        <v>0.32300000000000001</v>
      </c>
      <c r="P718" s="828"/>
      <c r="Q718" s="2511">
        <v>0.32300000000000001</v>
      </c>
      <c r="R718" s="828" t="s">
        <v>55</v>
      </c>
      <c r="S718" s="828"/>
      <c r="T718" s="828"/>
      <c r="U718" s="828"/>
      <c r="V718" s="828"/>
      <c r="W718" s="828"/>
      <c r="X718" s="828"/>
      <c r="Y718" s="828"/>
      <c r="Z718" s="828"/>
      <c r="AA718" s="828">
        <f>E718</f>
        <v>0.32300000000000001</v>
      </c>
    </row>
    <row r="719" spans="1:27">
      <c r="A719" s="2564">
        <v>52</v>
      </c>
      <c r="B719" s="704" t="s">
        <v>19766</v>
      </c>
      <c r="C719" s="660" t="s">
        <v>23237</v>
      </c>
      <c r="D719" s="1672" t="s">
        <v>23238</v>
      </c>
      <c r="E719" s="2511">
        <f>SUM(G719:H719:O719)</f>
        <v>0.93500000000000005</v>
      </c>
      <c r="F719" s="828">
        <f t="shared" si="20"/>
        <v>0.93500000000000005</v>
      </c>
      <c r="G719" s="828"/>
      <c r="H719" s="828"/>
      <c r="I719" s="828"/>
      <c r="J719" s="828">
        <v>0.93500000000000005</v>
      </c>
      <c r="K719" s="828"/>
      <c r="L719" s="2512"/>
      <c r="M719" s="828"/>
      <c r="N719" s="2512"/>
      <c r="O719" s="828"/>
      <c r="P719" s="828"/>
      <c r="Q719" s="2511">
        <v>0</v>
      </c>
      <c r="R719" s="828" t="s">
        <v>55</v>
      </c>
      <c r="S719" s="828"/>
      <c r="T719" s="828"/>
      <c r="U719" s="828"/>
      <c r="V719" s="828"/>
      <c r="W719" s="828"/>
      <c r="X719" s="828"/>
      <c r="Y719" s="828"/>
      <c r="Z719" s="828"/>
      <c r="AA719" s="828">
        <f>E719</f>
        <v>0.93500000000000005</v>
      </c>
    </row>
    <row r="720" spans="1:27">
      <c r="A720" s="2564">
        <v>53</v>
      </c>
      <c r="B720" s="704" t="s">
        <v>23239</v>
      </c>
      <c r="C720" s="660" t="s">
        <v>23240</v>
      </c>
      <c r="D720" s="1672" t="s">
        <v>23241</v>
      </c>
      <c r="E720" s="2511">
        <f>SUM(G720:H720:O720)</f>
        <v>1.026</v>
      </c>
      <c r="F720" s="828">
        <f t="shared" si="20"/>
        <v>1.026</v>
      </c>
      <c r="G720" s="828">
        <v>1.026</v>
      </c>
      <c r="H720" s="828"/>
      <c r="I720" s="828"/>
      <c r="J720" s="828"/>
      <c r="K720" s="828"/>
      <c r="L720" s="2512"/>
      <c r="M720" s="828"/>
      <c r="N720" s="2512"/>
      <c r="O720" s="828"/>
      <c r="P720" s="828"/>
      <c r="Q720" s="2511">
        <v>1.026</v>
      </c>
      <c r="R720" s="828" t="s">
        <v>55</v>
      </c>
      <c r="S720" s="828"/>
      <c r="T720" s="828"/>
      <c r="U720" s="828"/>
      <c r="V720" s="828"/>
      <c r="W720" s="828"/>
      <c r="X720" s="828"/>
      <c r="Y720" s="828"/>
      <c r="Z720" s="828">
        <f>E720</f>
        <v>1.026</v>
      </c>
      <c r="AA720" s="828"/>
    </row>
    <row r="721" spans="1:27">
      <c r="A721" s="2564">
        <v>54</v>
      </c>
      <c r="B721" s="704" t="s">
        <v>23242</v>
      </c>
      <c r="C721" s="660" t="s">
        <v>23243</v>
      </c>
      <c r="D721" s="1672" t="s">
        <v>23244</v>
      </c>
      <c r="E721" s="2511">
        <f>SUM(G721:H721:O721)</f>
        <v>1.0680000000000001</v>
      </c>
      <c r="F721" s="828">
        <f t="shared" si="20"/>
        <v>0</v>
      </c>
      <c r="G721" s="828"/>
      <c r="H721" s="828"/>
      <c r="I721" s="828"/>
      <c r="J721" s="828"/>
      <c r="K721" s="828"/>
      <c r="L721" s="2512"/>
      <c r="M721" s="828"/>
      <c r="N721" s="2512"/>
      <c r="O721" s="828">
        <v>1.0680000000000001</v>
      </c>
      <c r="P721" s="828"/>
      <c r="Q721" s="2511">
        <v>1.0680000000000001</v>
      </c>
      <c r="R721" s="828" t="s">
        <v>55</v>
      </c>
      <c r="S721" s="828"/>
      <c r="T721" s="828"/>
      <c r="U721" s="828"/>
      <c r="V721" s="828"/>
      <c r="W721" s="828"/>
      <c r="X721" s="828"/>
      <c r="Y721" s="828"/>
      <c r="Z721" s="828"/>
      <c r="AA721" s="828">
        <f>E721</f>
        <v>1.0680000000000001</v>
      </c>
    </row>
    <row r="722" spans="1:27">
      <c r="A722" s="2564">
        <v>55</v>
      </c>
      <c r="B722" s="704" t="s">
        <v>23245</v>
      </c>
      <c r="C722" s="660" t="s">
        <v>23246</v>
      </c>
      <c r="D722" s="1672" t="s">
        <v>23247</v>
      </c>
      <c r="E722" s="2511">
        <f>SUM(G722:H722:O722)</f>
        <v>0.20799999999999999</v>
      </c>
      <c r="F722" s="828">
        <f t="shared" si="20"/>
        <v>0</v>
      </c>
      <c r="G722" s="828"/>
      <c r="H722" s="828"/>
      <c r="I722" s="828"/>
      <c r="J722" s="828"/>
      <c r="K722" s="828"/>
      <c r="L722" s="2512"/>
      <c r="M722" s="828"/>
      <c r="N722" s="2512"/>
      <c r="O722" s="828">
        <v>0.20799999999999999</v>
      </c>
      <c r="P722" s="828"/>
      <c r="Q722" s="2511">
        <v>0.20799999999999999</v>
      </c>
      <c r="R722" s="828" t="s">
        <v>55</v>
      </c>
      <c r="S722" s="828"/>
      <c r="T722" s="828"/>
      <c r="U722" s="828"/>
      <c r="V722" s="828"/>
      <c r="W722" s="828"/>
      <c r="X722" s="828"/>
      <c r="Y722" s="828"/>
      <c r="Z722" s="828"/>
      <c r="AA722" s="828">
        <f>E722</f>
        <v>0.20799999999999999</v>
      </c>
    </row>
    <row r="723" spans="1:27">
      <c r="A723" s="2564">
        <v>56</v>
      </c>
      <c r="B723" s="704" t="s">
        <v>23248</v>
      </c>
      <c r="C723" s="660" t="s">
        <v>23249</v>
      </c>
      <c r="D723" s="1672" t="s">
        <v>23250</v>
      </c>
      <c r="E723" s="2511">
        <f>SUM(G723:H723:O723)</f>
        <v>1.044</v>
      </c>
      <c r="F723" s="828">
        <f t="shared" si="20"/>
        <v>1.044</v>
      </c>
      <c r="G723" s="828">
        <v>1.044</v>
      </c>
      <c r="H723" s="828"/>
      <c r="I723" s="828"/>
      <c r="J723" s="828"/>
      <c r="K723" s="828"/>
      <c r="L723" s="2512"/>
      <c r="M723" s="828"/>
      <c r="N723" s="2512"/>
      <c r="O723" s="828"/>
      <c r="P723" s="828"/>
      <c r="Q723" s="2511">
        <v>0.54</v>
      </c>
      <c r="R723" s="828" t="s">
        <v>55</v>
      </c>
      <c r="S723" s="828"/>
      <c r="T723" s="828"/>
      <c r="U723" s="828"/>
      <c r="V723" s="828">
        <f>E723</f>
        <v>1.044</v>
      </c>
      <c r="W723" s="828"/>
      <c r="X723" s="828"/>
      <c r="Y723" s="828"/>
      <c r="Z723" s="828"/>
      <c r="AA723" s="828"/>
    </row>
    <row r="724" spans="1:27">
      <c r="A724" s="2564">
        <v>57</v>
      </c>
      <c r="B724" s="704" t="s">
        <v>23251</v>
      </c>
      <c r="C724" s="660" t="s">
        <v>23252</v>
      </c>
      <c r="D724" s="1672" t="s">
        <v>23253</v>
      </c>
      <c r="E724" s="2511">
        <f>SUM(G724:H724:O724)</f>
        <v>0.45700000000000002</v>
      </c>
      <c r="F724" s="828">
        <f t="shared" si="20"/>
        <v>0.45700000000000002</v>
      </c>
      <c r="G724" s="828">
        <v>0.123</v>
      </c>
      <c r="H724" s="828"/>
      <c r="I724" s="828"/>
      <c r="J724" s="828">
        <v>0.33400000000000002</v>
      </c>
      <c r="K724" s="828"/>
      <c r="L724" s="2512"/>
      <c r="M724" s="828"/>
      <c r="N724" s="2512"/>
      <c r="O724" s="828"/>
      <c r="P724" s="828"/>
      <c r="Q724" s="2511">
        <v>0.45700000000000002</v>
      </c>
      <c r="R724" s="828" t="s">
        <v>55</v>
      </c>
      <c r="S724" s="828"/>
      <c r="T724" s="828"/>
      <c r="U724" s="828"/>
      <c r="V724" s="828"/>
      <c r="W724" s="828"/>
      <c r="X724" s="828"/>
      <c r="Y724" s="828"/>
      <c r="Z724" s="828">
        <f>E724</f>
        <v>0.45700000000000002</v>
      </c>
      <c r="AA724" s="828"/>
    </row>
    <row r="725" spans="1:27">
      <c r="A725" s="2564">
        <v>58</v>
      </c>
      <c r="B725" s="704" t="s">
        <v>23254</v>
      </c>
      <c r="C725" s="660" t="s">
        <v>23255</v>
      </c>
      <c r="D725" s="1672" t="s">
        <v>23256</v>
      </c>
      <c r="E725" s="2511">
        <f>SUM(G725:H725:O725)</f>
        <v>2.1</v>
      </c>
      <c r="F725" s="828">
        <f t="shared" si="20"/>
        <v>2.1</v>
      </c>
      <c r="G725" s="828">
        <v>2.1</v>
      </c>
      <c r="H725" s="828"/>
      <c r="I725" s="828"/>
      <c r="J725" s="828"/>
      <c r="K725" s="828"/>
      <c r="L725" s="2512"/>
      <c r="M725" s="828"/>
      <c r="N725" s="2512"/>
      <c r="O725" s="828"/>
      <c r="P725" s="828"/>
      <c r="Q725" s="2511">
        <v>1.534</v>
      </c>
      <c r="R725" s="828" t="s">
        <v>55</v>
      </c>
      <c r="S725" s="828"/>
      <c r="T725" s="828"/>
      <c r="U725" s="828"/>
      <c r="V725" s="828">
        <f>E725</f>
        <v>2.1</v>
      </c>
      <c r="W725" s="828"/>
      <c r="X725" s="828"/>
      <c r="Y725" s="828"/>
      <c r="Z725" s="828"/>
      <c r="AA725" s="828"/>
    </row>
    <row r="726" spans="1:27">
      <c r="A726" s="2564">
        <v>59</v>
      </c>
      <c r="B726" s="704" t="s">
        <v>23257</v>
      </c>
      <c r="C726" s="660" t="s">
        <v>23258</v>
      </c>
      <c r="D726" s="1672" t="s">
        <v>23259</v>
      </c>
      <c r="E726" s="2511">
        <f>SUM(G726:H726:O726)</f>
        <v>0.23699999999999999</v>
      </c>
      <c r="F726" s="828">
        <f t="shared" si="20"/>
        <v>0</v>
      </c>
      <c r="G726" s="828"/>
      <c r="H726" s="828"/>
      <c r="I726" s="828"/>
      <c r="J726" s="828"/>
      <c r="K726" s="828"/>
      <c r="L726" s="2512"/>
      <c r="M726" s="828"/>
      <c r="N726" s="2512"/>
      <c r="O726" s="828">
        <v>0.23699999999999999</v>
      </c>
      <c r="P726" s="828"/>
      <c r="Q726" s="2511">
        <v>0.23699999999999999</v>
      </c>
      <c r="R726" s="828" t="s">
        <v>55</v>
      </c>
      <c r="S726" s="828"/>
      <c r="T726" s="828"/>
      <c r="U726" s="828"/>
      <c r="V726" s="828"/>
      <c r="W726" s="828"/>
      <c r="X726" s="828"/>
      <c r="Y726" s="828"/>
      <c r="Z726" s="828"/>
      <c r="AA726" s="828">
        <f>E726</f>
        <v>0.23699999999999999</v>
      </c>
    </row>
    <row r="727" spans="1:27">
      <c r="A727" s="2564">
        <v>60</v>
      </c>
      <c r="B727" s="704" t="s">
        <v>23260</v>
      </c>
      <c r="C727" s="660" t="s">
        <v>23261</v>
      </c>
      <c r="D727" s="1672" t="s">
        <v>23262</v>
      </c>
      <c r="E727" s="2511">
        <f>SUM(G727:H727:O727)</f>
        <v>3.49</v>
      </c>
      <c r="F727" s="828">
        <f t="shared" si="20"/>
        <v>3.49</v>
      </c>
      <c r="G727" s="828">
        <v>1.6040000000000001</v>
      </c>
      <c r="H727" s="828"/>
      <c r="I727" s="828"/>
      <c r="J727" s="828">
        <v>1.8859999999999999</v>
      </c>
      <c r="K727" s="828"/>
      <c r="L727" s="2512"/>
      <c r="M727" s="828"/>
      <c r="N727" s="2512"/>
      <c r="O727" s="828"/>
      <c r="P727" s="828"/>
      <c r="Q727" s="2511">
        <v>3.2</v>
      </c>
      <c r="R727" s="828" t="s">
        <v>55</v>
      </c>
      <c r="S727" s="828"/>
      <c r="T727" s="828"/>
      <c r="U727" s="828"/>
      <c r="V727" s="828"/>
      <c r="W727" s="828">
        <v>1.6040000000000001</v>
      </c>
      <c r="X727" s="828"/>
      <c r="Y727" s="828"/>
      <c r="Z727" s="828"/>
      <c r="AA727" s="828">
        <f>E727-W727</f>
        <v>1.8860000000000001</v>
      </c>
    </row>
    <row r="728" spans="1:27">
      <c r="A728" s="2564">
        <v>61</v>
      </c>
      <c r="B728" s="704" t="s">
        <v>23263</v>
      </c>
      <c r="C728" s="660" t="s">
        <v>23264</v>
      </c>
      <c r="D728" s="1672" t="s">
        <v>23265</v>
      </c>
      <c r="E728" s="2511">
        <f>SUM(G728:H728:O728)</f>
        <v>0.68</v>
      </c>
      <c r="F728" s="828">
        <f t="shared" si="20"/>
        <v>0</v>
      </c>
      <c r="G728" s="828"/>
      <c r="H728" s="828"/>
      <c r="I728" s="828"/>
      <c r="J728" s="828"/>
      <c r="K728" s="828"/>
      <c r="L728" s="2512"/>
      <c r="M728" s="828"/>
      <c r="N728" s="2512"/>
      <c r="O728" s="828">
        <v>0.68</v>
      </c>
      <c r="P728" s="828"/>
      <c r="Q728" s="2511">
        <v>0.68</v>
      </c>
      <c r="R728" s="828" t="s">
        <v>55</v>
      </c>
      <c r="S728" s="828"/>
      <c r="T728" s="828"/>
      <c r="U728" s="828"/>
      <c r="V728" s="828"/>
      <c r="W728" s="828"/>
      <c r="X728" s="828"/>
      <c r="Y728" s="828"/>
      <c r="Z728" s="828"/>
      <c r="AA728" s="828">
        <f>E728</f>
        <v>0.68</v>
      </c>
    </row>
    <row r="729" spans="1:27">
      <c r="A729" s="2564">
        <v>62</v>
      </c>
      <c r="B729" s="704" t="s">
        <v>23266</v>
      </c>
      <c r="C729" s="660" t="s">
        <v>23267</v>
      </c>
      <c r="D729" s="1672" t="s">
        <v>23268</v>
      </c>
      <c r="E729" s="2511">
        <f>SUM(G729:H729:O729)</f>
        <v>0.3</v>
      </c>
      <c r="F729" s="828">
        <f t="shared" si="20"/>
        <v>0.3</v>
      </c>
      <c r="G729" s="828">
        <v>0.3</v>
      </c>
      <c r="H729" s="828"/>
      <c r="I729" s="828"/>
      <c r="J729" s="828"/>
      <c r="K729" s="828"/>
      <c r="L729" s="2512"/>
      <c r="M729" s="828"/>
      <c r="N729" s="2512"/>
      <c r="O729" s="828"/>
      <c r="P729" s="828"/>
      <c r="Q729" s="2511">
        <v>0.3</v>
      </c>
      <c r="R729" s="828" t="s">
        <v>55</v>
      </c>
      <c r="S729" s="828"/>
      <c r="T729" s="828"/>
      <c r="U729" s="828"/>
      <c r="V729" s="828"/>
      <c r="W729" s="828"/>
      <c r="X729" s="828"/>
      <c r="Y729" s="828"/>
      <c r="Z729" s="828">
        <f>E729</f>
        <v>0.3</v>
      </c>
      <c r="AA729" s="828"/>
    </row>
    <row r="730" spans="1:27">
      <c r="A730" s="2564">
        <v>63</v>
      </c>
      <c r="B730" s="704" t="s">
        <v>23269</v>
      </c>
      <c r="C730" s="660" t="s">
        <v>23270</v>
      </c>
      <c r="D730" s="1672" t="s">
        <v>23271</v>
      </c>
      <c r="E730" s="2511">
        <f>SUM(G730:H730:O730)</f>
        <v>0.57899999999999996</v>
      </c>
      <c r="F730" s="828">
        <f t="shared" si="20"/>
        <v>0</v>
      </c>
      <c r="G730" s="828"/>
      <c r="H730" s="828"/>
      <c r="I730" s="828"/>
      <c r="J730" s="828"/>
      <c r="K730" s="828"/>
      <c r="L730" s="2512"/>
      <c r="M730" s="828"/>
      <c r="N730" s="2512"/>
      <c r="O730" s="828">
        <v>0.57899999999999996</v>
      </c>
      <c r="P730" s="828"/>
      <c r="Q730" s="2511">
        <v>0.57899999999999996</v>
      </c>
      <c r="R730" s="828" t="s">
        <v>55</v>
      </c>
      <c r="S730" s="828"/>
      <c r="T730" s="828"/>
      <c r="U730" s="828"/>
      <c r="V730" s="828"/>
      <c r="W730" s="828"/>
      <c r="X730" s="828"/>
      <c r="Y730" s="828"/>
      <c r="Z730" s="828"/>
      <c r="AA730" s="828">
        <f>E730</f>
        <v>0.57899999999999996</v>
      </c>
    </row>
    <row r="731" spans="1:27">
      <c r="A731" s="2564">
        <v>64</v>
      </c>
      <c r="B731" s="704" t="s">
        <v>23272</v>
      </c>
      <c r="C731" s="660" t="s">
        <v>23273</v>
      </c>
      <c r="D731" s="1672" t="s">
        <v>23274</v>
      </c>
      <c r="E731" s="2511">
        <f>SUM(G731:H731:O731)</f>
        <v>0.61</v>
      </c>
      <c r="F731" s="828">
        <f t="shared" si="20"/>
        <v>0.45200000000000001</v>
      </c>
      <c r="G731" s="828">
        <v>0.45200000000000001</v>
      </c>
      <c r="H731" s="828"/>
      <c r="I731" s="828"/>
      <c r="J731" s="828"/>
      <c r="K731" s="828"/>
      <c r="L731" s="2512"/>
      <c r="M731" s="828"/>
      <c r="N731" s="2512"/>
      <c r="O731" s="828">
        <v>0.158</v>
      </c>
      <c r="P731" s="828"/>
      <c r="Q731" s="2511">
        <v>0.61</v>
      </c>
      <c r="R731" s="828" t="s">
        <v>55</v>
      </c>
      <c r="S731" s="828"/>
      <c r="T731" s="828"/>
      <c r="U731" s="828"/>
      <c r="V731" s="828"/>
      <c r="W731" s="828"/>
      <c r="X731" s="828"/>
      <c r="Y731" s="828"/>
      <c r="Z731" s="828">
        <v>0.45200000000000001</v>
      </c>
      <c r="AA731" s="828">
        <f>E731-Z731</f>
        <v>0.15799999999999997</v>
      </c>
    </row>
    <row r="732" spans="1:27">
      <c r="A732" s="2564">
        <v>65</v>
      </c>
      <c r="B732" s="704" t="s">
        <v>23275</v>
      </c>
      <c r="C732" s="660" t="s">
        <v>23276</v>
      </c>
      <c r="D732" s="1672" t="s">
        <v>23277</v>
      </c>
      <c r="E732" s="2511">
        <f>SUM(G732:H732:O732)</f>
        <v>0.41799999999999998</v>
      </c>
      <c r="F732" s="828">
        <f t="shared" ref="F732:F795" si="23">SUM(G732:K732)</f>
        <v>0</v>
      </c>
      <c r="G732" s="828"/>
      <c r="H732" s="828"/>
      <c r="I732" s="828"/>
      <c r="J732" s="828"/>
      <c r="K732" s="828"/>
      <c r="L732" s="2512"/>
      <c r="M732" s="828"/>
      <c r="N732" s="2512"/>
      <c r="O732" s="828">
        <v>0.41799999999999998</v>
      </c>
      <c r="P732" s="828"/>
      <c r="Q732" s="2511">
        <v>0.33500000000000002</v>
      </c>
      <c r="R732" s="828" t="s">
        <v>55</v>
      </c>
      <c r="S732" s="828"/>
      <c r="T732" s="828"/>
      <c r="U732" s="828"/>
      <c r="V732" s="828"/>
      <c r="W732" s="828"/>
      <c r="X732" s="828"/>
      <c r="Y732" s="828"/>
      <c r="Z732" s="828"/>
      <c r="AA732" s="828">
        <f>E732</f>
        <v>0.41799999999999998</v>
      </c>
    </row>
    <row r="733" spans="1:27">
      <c r="A733" s="2564">
        <v>66</v>
      </c>
      <c r="B733" s="704" t="s">
        <v>23278</v>
      </c>
      <c r="C733" s="660" t="s">
        <v>23279</v>
      </c>
      <c r="D733" s="1672" t="s">
        <v>23280</v>
      </c>
      <c r="E733" s="2511">
        <f>SUM(G733:H733:O733)</f>
        <v>0.38</v>
      </c>
      <c r="F733" s="828">
        <f t="shared" si="23"/>
        <v>0.38</v>
      </c>
      <c r="G733" s="828">
        <v>0.38</v>
      </c>
      <c r="H733" s="828"/>
      <c r="I733" s="828"/>
      <c r="J733" s="828"/>
      <c r="K733" s="828"/>
      <c r="L733" s="2512"/>
      <c r="M733" s="828"/>
      <c r="N733" s="2512"/>
      <c r="O733" s="828"/>
      <c r="P733" s="828"/>
      <c r="Q733" s="2511">
        <v>0.38</v>
      </c>
      <c r="R733" s="828" t="s">
        <v>55</v>
      </c>
      <c r="S733" s="828"/>
      <c r="T733" s="828"/>
      <c r="U733" s="828"/>
      <c r="V733" s="828"/>
      <c r="W733" s="828"/>
      <c r="X733" s="828"/>
      <c r="Y733" s="828"/>
      <c r="Z733" s="828">
        <f>E733</f>
        <v>0.38</v>
      </c>
      <c r="AA733" s="828"/>
    </row>
    <row r="734" spans="1:27">
      <c r="A734" s="2564">
        <v>67</v>
      </c>
      <c r="B734" s="704" t="s">
        <v>23281</v>
      </c>
      <c r="C734" s="660" t="s">
        <v>23282</v>
      </c>
      <c r="D734" s="1672" t="s">
        <v>23283</v>
      </c>
      <c r="E734" s="2511">
        <f>SUM(G734:H734:O734)</f>
        <v>0.32100000000000001</v>
      </c>
      <c r="F734" s="828">
        <f t="shared" si="23"/>
        <v>0.32100000000000001</v>
      </c>
      <c r="G734" s="828">
        <v>0.32100000000000001</v>
      </c>
      <c r="H734" s="828"/>
      <c r="I734" s="828"/>
      <c r="J734" s="828"/>
      <c r="K734" s="828"/>
      <c r="L734" s="2512"/>
      <c r="M734" s="828"/>
      <c r="N734" s="2512"/>
      <c r="O734" s="828"/>
      <c r="P734" s="828"/>
      <c r="Q734" s="2511">
        <v>0.32100000000000001</v>
      </c>
      <c r="R734" s="828" t="s">
        <v>55</v>
      </c>
      <c r="S734" s="828"/>
      <c r="T734" s="828"/>
      <c r="U734" s="828"/>
      <c r="V734" s="828"/>
      <c r="W734" s="828"/>
      <c r="X734" s="828"/>
      <c r="Y734" s="828"/>
      <c r="Z734" s="828">
        <f>E734</f>
        <v>0.32100000000000001</v>
      </c>
      <c r="AA734" s="828"/>
    </row>
    <row r="735" spans="1:27">
      <c r="A735" s="2564">
        <v>68</v>
      </c>
      <c r="B735" s="704" t="s">
        <v>23284</v>
      </c>
      <c r="C735" s="660" t="s">
        <v>23285</v>
      </c>
      <c r="D735" s="1672" t="s">
        <v>23286</v>
      </c>
      <c r="E735" s="2511">
        <f>SUM(G735:H735:O735)</f>
        <v>1.5840000000000001</v>
      </c>
      <c r="F735" s="828">
        <f t="shared" si="23"/>
        <v>1.5840000000000001</v>
      </c>
      <c r="G735" s="828">
        <v>1.5840000000000001</v>
      </c>
      <c r="H735" s="828"/>
      <c r="I735" s="828"/>
      <c r="J735" s="828"/>
      <c r="K735" s="828"/>
      <c r="L735" s="2512"/>
      <c r="M735" s="828"/>
      <c r="N735" s="2512"/>
      <c r="O735" s="828"/>
      <c r="P735" s="828"/>
      <c r="Q735" s="2511">
        <v>1.347</v>
      </c>
      <c r="R735" s="828" t="s">
        <v>55</v>
      </c>
      <c r="S735" s="828"/>
      <c r="T735" s="828"/>
      <c r="U735" s="828"/>
      <c r="V735" s="828">
        <f>E735</f>
        <v>1.5840000000000001</v>
      </c>
      <c r="W735" s="828"/>
      <c r="X735" s="828"/>
      <c r="Y735" s="828"/>
      <c r="Z735" s="828"/>
      <c r="AA735" s="828"/>
    </row>
    <row r="736" spans="1:27">
      <c r="A736" s="2564">
        <v>69</v>
      </c>
      <c r="B736" s="704" t="s">
        <v>23287</v>
      </c>
      <c r="C736" s="660" t="s">
        <v>23288</v>
      </c>
      <c r="D736" s="1672" t="s">
        <v>23289</v>
      </c>
      <c r="E736" s="2511">
        <f>SUM(G736:H736:O736)</f>
        <v>0.372</v>
      </c>
      <c r="F736" s="828">
        <f t="shared" si="23"/>
        <v>0.372</v>
      </c>
      <c r="G736" s="828">
        <v>0.372</v>
      </c>
      <c r="H736" s="828"/>
      <c r="I736" s="828"/>
      <c r="J736" s="828"/>
      <c r="K736" s="828"/>
      <c r="L736" s="2512"/>
      <c r="M736" s="828"/>
      <c r="N736" s="2512"/>
      <c r="O736" s="828"/>
      <c r="P736" s="828"/>
      <c r="Q736" s="2511">
        <v>0.372</v>
      </c>
      <c r="R736" s="828" t="s">
        <v>55</v>
      </c>
      <c r="S736" s="828"/>
      <c r="T736" s="828"/>
      <c r="U736" s="828"/>
      <c r="V736" s="2514"/>
      <c r="W736" s="2514"/>
      <c r="X736" s="2514"/>
      <c r="Y736" s="2514"/>
      <c r="Z736" s="2514"/>
      <c r="AA736" s="828">
        <f>E736</f>
        <v>0.372</v>
      </c>
    </row>
    <row r="737" spans="1:27">
      <c r="A737" s="2564">
        <v>70</v>
      </c>
      <c r="B737" s="704" t="s">
        <v>23290</v>
      </c>
      <c r="C737" s="660" t="s">
        <v>23291</v>
      </c>
      <c r="D737" s="1672" t="s">
        <v>23292</v>
      </c>
      <c r="E737" s="2511">
        <f>SUM(G737:H737:O737)</f>
        <v>0.4</v>
      </c>
      <c r="F737" s="828">
        <f t="shared" si="23"/>
        <v>0</v>
      </c>
      <c r="G737" s="828"/>
      <c r="H737" s="828"/>
      <c r="I737" s="828"/>
      <c r="J737" s="828"/>
      <c r="K737" s="828"/>
      <c r="L737" s="2512"/>
      <c r="M737" s="828"/>
      <c r="N737" s="2512"/>
      <c r="O737" s="828">
        <v>0.4</v>
      </c>
      <c r="P737" s="828"/>
      <c r="Q737" s="2511">
        <v>0.02</v>
      </c>
      <c r="R737" s="828" t="s">
        <v>55</v>
      </c>
      <c r="S737" s="828"/>
      <c r="T737" s="828"/>
      <c r="U737" s="828"/>
      <c r="V737" s="2514"/>
      <c r="W737" s="2514"/>
      <c r="X737" s="2514"/>
      <c r="Y737" s="2514"/>
      <c r="Z737" s="2514"/>
      <c r="AA737" s="828">
        <f>E737</f>
        <v>0.4</v>
      </c>
    </row>
    <row r="738" spans="1:27">
      <c r="A738" s="2564">
        <v>71</v>
      </c>
      <c r="B738" s="704" t="s">
        <v>23293</v>
      </c>
      <c r="C738" s="660" t="s">
        <v>23294</v>
      </c>
      <c r="D738" s="1672" t="s">
        <v>23295</v>
      </c>
      <c r="E738" s="2511">
        <f>SUM(G738:H738:O738)</f>
        <v>0.54500000000000004</v>
      </c>
      <c r="F738" s="828">
        <f t="shared" si="23"/>
        <v>0.54500000000000004</v>
      </c>
      <c r="G738" s="828">
        <v>0.54500000000000004</v>
      </c>
      <c r="H738" s="828"/>
      <c r="I738" s="828"/>
      <c r="J738" s="828"/>
      <c r="K738" s="828"/>
      <c r="L738" s="2512"/>
      <c r="M738" s="828"/>
      <c r="N738" s="2512"/>
      <c r="O738" s="828"/>
      <c r="P738" s="828"/>
      <c r="Q738" s="2511">
        <v>0.54500000000000004</v>
      </c>
      <c r="R738" s="828" t="s">
        <v>55</v>
      </c>
      <c r="S738" s="828"/>
      <c r="T738" s="828"/>
      <c r="U738" s="828"/>
      <c r="V738" s="454"/>
      <c r="W738" s="454"/>
      <c r="X738" s="454"/>
      <c r="Y738" s="454"/>
      <c r="Z738" s="454">
        <f>E738</f>
        <v>0.54500000000000004</v>
      </c>
      <c r="AA738" s="828"/>
    </row>
    <row r="739" spans="1:27">
      <c r="A739" s="2564">
        <v>72</v>
      </c>
      <c r="B739" s="704" t="s">
        <v>23296</v>
      </c>
      <c r="C739" s="660" t="s">
        <v>23297</v>
      </c>
      <c r="D739" s="1672" t="s">
        <v>23298</v>
      </c>
      <c r="E739" s="2511">
        <f>SUM(G739:H739:O739)</f>
        <v>0.1</v>
      </c>
      <c r="F739" s="828">
        <f t="shared" si="23"/>
        <v>0</v>
      </c>
      <c r="G739" s="828"/>
      <c r="H739" s="828"/>
      <c r="I739" s="828"/>
      <c r="J739" s="828"/>
      <c r="K739" s="828"/>
      <c r="L739" s="2512"/>
      <c r="M739" s="828"/>
      <c r="N739" s="2512"/>
      <c r="O739" s="828">
        <v>0.1</v>
      </c>
      <c r="P739" s="828"/>
      <c r="Q739" s="2511">
        <v>0.1</v>
      </c>
      <c r="R739" s="828" t="s">
        <v>55</v>
      </c>
      <c r="S739" s="828"/>
      <c r="T739" s="828"/>
      <c r="U739" s="828"/>
      <c r="V739" s="454"/>
      <c r="W739" s="454"/>
      <c r="X739" s="454"/>
      <c r="Y739" s="454"/>
      <c r="Z739" s="454"/>
      <c r="AA739" s="828">
        <f>E739</f>
        <v>0.1</v>
      </c>
    </row>
    <row r="740" spans="1:27">
      <c r="A740" s="2564">
        <v>73</v>
      </c>
      <c r="B740" s="704" t="s">
        <v>23299</v>
      </c>
      <c r="C740" s="660" t="s">
        <v>23300</v>
      </c>
      <c r="D740" s="1672" t="s">
        <v>23301</v>
      </c>
      <c r="E740" s="2511">
        <f>SUM(G740:H740:O740)</f>
        <v>0.68100000000000005</v>
      </c>
      <c r="F740" s="828">
        <f t="shared" si="23"/>
        <v>0.68100000000000005</v>
      </c>
      <c r="G740" s="828">
        <v>0.68100000000000005</v>
      </c>
      <c r="H740" s="828"/>
      <c r="I740" s="828"/>
      <c r="J740" s="828"/>
      <c r="K740" s="828"/>
      <c r="L740" s="2512"/>
      <c r="M740" s="828"/>
      <c r="N740" s="2512"/>
      <c r="O740" s="828"/>
      <c r="P740" s="828"/>
      <c r="Q740" s="2511">
        <v>0.68100000000000005</v>
      </c>
      <c r="R740" s="828" t="s">
        <v>55</v>
      </c>
      <c r="S740" s="828"/>
      <c r="T740" s="828"/>
      <c r="U740" s="828"/>
      <c r="V740" s="454"/>
      <c r="W740" s="454"/>
      <c r="X740" s="454"/>
      <c r="Y740" s="454"/>
      <c r="Z740" s="454">
        <f>E740</f>
        <v>0.68100000000000005</v>
      </c>
      <c r="AA740" s="828"/>
    </row>
    <row r="741" spans="1:27" ht="38.25">
      <c r="A741" s="2564">
        <v>74</v>
      </c>
      <c r="B741" s="704" t="s">
        <v>23302</v>
      </c>
      <c r="C741" s="660" t="s">
        <v>23303</v>
      </c>
      <c r="D741" s="1672" t="s">
        <v>23304</v>
      </c>
      <c r="E741" s="2511">
        <f>SUM(G741:H741:O741)</f>
        <v>0.30199999999999999</v>
      </c>
      <c r="F741" s="828">
        <f t="shared" si="23"/>
        <v>0.30199999999999999</v>
      </c>
      <c r="G741" s="828">
        <v>0.30199999999999999</v>
      </c>
      <c r="H741" s="828"/>
      <c r="I741" s="828"/>
      <c r="J741" s="828"/>
      <c r="K741" s="828"/>
      <c r="L741" s="2512"/>
      <c r="M741" s="828"/>
      <c r="N741" s="2512"/>
      <c r="O741" s="828"/>
      <c r="P741" s="828"/>
      <c r="Q741" s="2511">
        <v>0.30199999999999999</v>
      </c>
      <c r="R741" s="828" t="s">
        <v>55</v>
      </c>
      <c r="S741" s="828"/>
      <c r="T741" s="828"/>
      <c r="U741" s="828"/>
      <c r="V741" s="454"/>
      <c r="W741" s="454"/>
      <c r="X741" s="454"/>
      <c r="Y741" s="454"/>
      <c r="Z741" s="454"/>
      <c r="AA741" s="828">
        <f>E741</f>
        <v>0.30199999999999999</v>
      </c>
    </row>
    <row r="742" spans="1:27">
      <c r="A742" s="2564">
        <v>75</v>
      </c>
      <c r="B742" s="704" t="s">
        <v>23305</v>
      </c>
      <c r="C742" s="660" t="s">
        <v>23306</v>
      </c>
      <c r="D742" s="1672" t="s">
        <v>23307</v>
      </c>
      <c r="E742" s="2511">
        <f>SUM(G742:H742:O742)</f>
        <v>0.26900000000000002</v>
      </c>
      <c r="F742" s="828">
        <f t="shared" si="23"/>
        <v>0.26900000000000002</v>
      </c>
      <c r="G742" s="828">
        <v>0.26900000000000002</v>
      </c>
      <c r="H742" s="828"/>
      <c r="I742" s="828"/>
      <c r="J742" s="828"/>
      <c r="K742" s="828"/>
      <c r="L742" s="2512"/>
      <c r="M742" s="828"/>
      <c r="N742" s="2512"/>
      <c r="O742" s="828"/>
      <c r="P742" s="828"/>
      <c r="Q742" s="2511">
        <v>0.26900000000000002</v>
      </c>
      <c r="R742" s="828" t="s">
        <v>55</v>
      </c>
      <c r="S742" s="828"/>
      <c r="T742" s="828"/>
      <c r="U742" s="828"/>
      <c r="V742" s="454">
        <f>E742</f>
        <v>0.26900000000000002</v>
      </c>
      <c r="W742" s="454"/>
      <c r="X742" s="454"/>
      <c r="Y742" s="454"/>
      <c r="Z742" s="454"/>
      <c r="AA742" s="828"/>
    </row>
    <row r="743" spans="1:27">
      <c r="A743" s="2564">
        <v>76</v>
      </c>
      <c r="B743" s="704" t="s">
        <v>19785</v>
      </c>
      <c r="C743" s="660" t="s">
        <v>23308</v>
      </c>
      <c r="D743" s="1672" t="s">
        <v>23309</v>
      </c>
      <c r="E743" s="2511">
        <f>SUM(G743:H743:O743)</f>
        <v>1.732</v>
      </c>
      <c r="F743" s="828">
        <f t="shared" si="23"/>
        <v>1.2909999999999999</v>
      </c>
      <c r="G743" s="828">
        <v>1.2909999999999999</v>
      </c>
      <c r="H743" s="828"/>
      <c r="I743" s="828"/>
      <c r="J743" s="828"/>
      <c r="K743" s="828"/>
      <c r="L743" s="2512"/>
      <c r="M743" s="828"/>
      <c r="N743" s="2512"/>
      <c r="O743" s="828">
        <v>0.441</v>
      </c>
      <c r="P743" s="828"/>
      <c r="Q743" s="2511">
        <v>0.193</v>
      </c>
      <c r="R743" s="828" t="s">
        <v>55</v>
      </c>
      <c r="S743" s="828"/>
      <c r="T743" s="828"/>
      <c r="U743" s="828"/>
      <c r="V743" s="454"/>
      <c r="W743" s="454"/>
      <c r="X743" s="454"/>
      <c r="Y743" s="454"/>
      <c r="Z743" s="454">
        <v>1.2909999999999999</v>
      </c>
      <c r="AA743" s="828">
        <f>E743-Z743</f>
        <v>0.44100000000000006</v>
      </c>
    </row>
    <row r="744" spans="1:27">
      <c r="A744" s="2564">
        <v>77</v>
      </c>
      <c r="B744" s="704" t="s">
        <v>23310</v>
      </c>
      <c r="C744" s="660" t="s">
        <v>23311</v>
      </c>
      <c r="D744" s="1672" t="s">
        <v>23312</v>
      </c>
      <c r="E744" s="2511">
        <f>SUM(G744:H744:O744)</f>
        <v>0.7</v>
      </c>
      <c r="F744" s="828">
        <f t="shared" si="23"/>
        <v>0.7</v>
      </c>
      <c r="G744" s="828">
        <v>0.7</v>
      </c>
      <c r="H744" s="828"/>
      <c r="I744" s="828"/>
      <c r="J744" s="828"/>
      <c r="K744" s="828"/>
      <c r="L744" s="2512"/>
      <c r="M744" s="828"/>
      <c r="N744" s="2512"/>
      <c r="O744" s="828"/>
      <c r="P744" s="828"/>
      <c r="Q744" s="2511">
        <v>0.7</v>
      </c>
      <c r="R744" s="828" t="s">
        <v>55</v>
      </c>
      <c r="S744" s="828"/>
      <c r="T744" s="828"/>
      <c r="U744" s="828"/>
      <c r="V744" s="454"/>
      <c r="W744" s="454"/>
      <c r="X744" s="454"/>
      <c r="Y744" s="454"/>
      <c r="Z744" s="454">
        <f>E744</f>
        <v>0.7</v>
      </c>
      <c r="AA744" s="828"/>
    </row>
    <row r="745" spans="1:27">
      <c r="A745" s="2564">
        <v>78</v>
      </c>
      <c r="B745" s="704" t="s">
        <v>23313</v>
      </c>
      <c r="C745" s="660" t="s">
        <v>23314</v>
      </c>
      <c r="D745" s="1672" t="s">
        <v>23315</v>
      </c>
      <c r="E745" s="2511">
        <f>SUM(G745:H745:O745)</f>
        <v>0.4</v>
      </c>
      <c r="F745" s="828">
        <f t="shared" si="23"/>
        <v>0</v>
      </c>
      <c r="G745" s="828"/>
      <c r="H745" s="828"/>
      <c r="I745" s="828"/>
      <c r="J745" s="828"/>
      <c r="K745" s="828"/>
      <c r="L745" s="2512"/>
      <c r="M745" s="828"/>
      <c r="N745" s="2512"/>
      <c r="O745" s="828">
        <v>0.4</v>
      </c>
      <c r="P745" s="828"/>
      <c r="Q745" s="2511">
        <v>0.4</v>
      </c>
      <c r="R745" s="828" t="s">
        <v>55</v>
      </c>
      <c r="S745" s="828"/>
      <c r="T745" s="828"/>
      <c r="U745" s="828"/>
      <c r="V745" s="454"/>
      <c r="W745" s="454"/>
      <c r="X745" s="454"/>
      <c r="Y745" s="454"/>
      <c r="Z745" s="454"/>
      <c r="AA745" s="828">
        <f>E745</f>
        <v>0.4</v>
      </c>
    </row>
    <row r="746" spans="1:27">
      <c r="A746" s="2564">
        <v>79</v>
      </c>
      <c r="B746" s="704" t="s">
        <v>23316</v>
      </c>
      <c r="C746" s="660" t="s">
        <v>23317</v>
      </c>
      <c r="D746" s="1672" t="s">
        <v>23318</v>
      </c>
      <c r="E746" s="2511">
        <f>SUM(G746:H746:O746)</f>
        <v>0.33300000000000002</v>
      </c>
      <c r="F746" s="828">
        <f t="shared" si="23"/>
        <v>0</v>
      </c>
      <c r="G746" s="828"/>
      <c r="H746" s="828"/>
      <c r="I746" s="828"/>
      <c r="J746" s="828"/>
      <c r="K746" s="828"/>
      <c r="L746" s="2512"/>
      <c r="M746" s="828"/>
      <c r="N746" s="2512"/>
      <c r="O746" s="828">
        <v>0.33300000000000002</v>
      </c>
      <c r="P746" s="828"/>
      <c r="Q746" s="2511">
        <v>0.33300000000000002</v>
      </c>
      <c r="R746" s="828" t="s">
        <v>55</v>
      </c>
      <c r="S746" s="828"/>
      <c r="T746" s="828"/>
      <c r="U746" s="828"/>
      <c r="V746" s="454"/>
      <c r="W746" s="454"/>
      <c r="X746" s="454"/>
      <c r="Y746" s="454"/>
      <c r="Z746" s="454"/>
      <c r="AA746" s="828">
        <f>E746</f>
        <v>0.33300000000000002</v>
      </c>
    </row>
    <row r="747" spans="1:27">
      <c r="A747" s="2564">
        <v>80</v>
      </c>
      <c r="B747" s="704" t="s">
        <v>19787</v>
      </c>
      <c r="C747" s="660" t="s">
        <v>23319</v>
      </c>
      <c r="D747" s="1672" t="s">
        <v>23320</v>
      </c>
      <c r="E747" s="2511">
        <f>SUM(G747:H747:O747)</f>
        <v>0.95399999999999996</v>
      </c>
      <c r="F747" s="828">
        <f t="shared" si="23"/>
        <v>0.95399999999999996</v>
      </c>
      <c r="G747" s="828">
        <v>0.95399999999999996</v>
      </c>
      <c r="H747" s="828"/>
      <c r="I747" s="828"/>
      <c r="J747" s="828"/>
      <c r="K747" s="828"/>
      <c r="L747" s="2512"/>
      <c r="M747" s="828"/>
      <c r="N747" s="2512"/>
      <c r="O747" s="828"/>
      <c r="P747" s="828"/>
      <c r="Q747" s="2511">
        <v>0</v>
      </c>
      <c r="R747" s="828" t="s">
        <v>55</v>
      </c>
      <c r="S747" s="828"/>
      <c r="T747" s="828"/>
      <c r="U747" s="828"/>
      <c r="V747" s="454"/>
      <c r="W747" s="454"/>
      <c r="X747" s="454"/>
      <c r="Y747" s="454"/>
      <c r="Z747" s="454">
        <f>E747</f>
        <v>0.95399999999999996</v>
      </c>
      <c r="AA747" s="828"/>
    </row>
    <row r="748" spans="1:27">
      <c r="A748" s="2564">
        <v>81</v>
      </c>
      <c r="B748" s="704" t="s">
        <v>23321</v>
      </c>
      <c r="C748" s="660" t="s">
        <v>23322</v>
      </c>
      <c r="D748" s="1672" t="s">
        <v>23323</v>
      </c>
      <c r="E748" s="2511">
        <f>SUM(G748:H748:O748)</f>
        <v>0.18099999999999999</v>
      </c>
      <c r="F748" s="828">
        <f t="shared" si="23"/>
        <v>0</v>
      </c>
      <c r="G748" s="828"/>
      <c r="H748" s="828"/>
      <c r="I748" s="828"/>
      <c r="J748" s="828"/>
      <c r="K748" s="828"/>
      <c r="L748" s="2512"/>
      <c r="M748" s="828"/>
      <c r="N748" s="2512"/>
      <c r="O748" s="828">
        <v>0.18099999999999999</v>
      </c>
      <c r="P748" s="828"/>
      <c r="Q748" s="2511">
        <v>0.18099999999999999</v>
      </c>
      <c r="R748" s="828" t="s">
        <v>55</v>
      </c>
      <c r="S748" s="828"/>
      <c r="T748" s="828"/>
      <c r="U748" s="828"/>
      <c r="V748" s="454"/>
      <c r="W748" s="454"/>
      <c r="X748" s="454"/>
      <c r="Y748" s="454"/>
      <c r="Z748" s="454"/>
      <c r="AA748" s="828">
        <f>E748</f>
        <v>0.18099999999999999</v>
      </c>
    </row>
    <row r="749" spans="1:27">
      <c r="A749" s="2564">
        <v>82</v>
      </c>
      <c r="B749" s="704" t="s">
        <v>23324</v>
      </c>
      <c r="C749" s="660" t="s">
        <v>23325</v>
      </c>
      <c r="D749" s="1672" t="s">
        <v>23326</v>
      </c>
      <c r="E749" s="2511">
        <f>SUM(G749:H749:O749)</f>
        <v>0.16500000000000001</v>
      </c>
      <c r="F749" s="828">
        <f t="shared" si="23"/>
        <v>0</v>
      </c>
      <c r="G749" s="828"/>
      <c r="H749" s="828"/>
      <c r="I749" s="828"/>
      <c r="J749" s="828"/>
      <c r="K749" s="828"/>
      <c r="L749" s="2512"/>
      <c r="M749" s="828"/>
      <c r="N749" s="2512"/>
      <c r="O749" s="828">
        <v>0.16500000000000001</v>
      </c>
      <c r="P749" s="828"/>
      <c r="Q749" s="2511">
        <v>0.16500000000000001</v>
      </c>
      <c r="R749" s="828" t="s">
        <v>55</v>
      </c>
      <c r="S749" s="828"/>
      <c r="T749" s="828"/>
      <c r="U749" s="828"/>
      <c r="V749" s="454"/>
      <c r="W749" s="454"/>
      <c r="X749" s="454"/>
      <c r="Y749" s="454"/>
      <c r="Z749" s="454">
        <f>E749</f>
        <v>0.16500000000000001</v>
      </c>
      <c r="AA749" s="828"/>
    </row>
    <row r="750" spans="1:27">
      <c r="A750" s="2564">
        <v>83</v>
      </c>
      <c r="B750" s="704" t="s">
        <v>19769</v>
      </c>
      <c r="C750" s="660" t="s">
        <v>23327</v>
      </c>
      <c r="D750" s="1672" t="s">
        <v>23328</v>
      </c>
      <c r="E750" s="2511">
        <f>SUM(G750:H750:O750)</f>
        <v>0.35</v>
      </c>
      <c r="F750" s="828">
        <f t="shared" si="23"/>
        <v>0.35</v>
      </c>
      <c r="G750" s="828">
        <v>0.35</v>
      </c>
      <c r="H750" s="828"/>
      <c r="I750" s="828"/>
      <c r="J750" s="828"/>
      <c r="K750" s="828"/>
      <c r="L750" s="2512"/>
      <c r="M750" s="828"/>
      <c r="N750" s="2512"/>
      <c r="O750" s="828"/>
      <c r="P750" s="828"/>
      <c r="Q750" s="2511">
        <v>0</v>
      </c>
      <c r="R750" s="828" t="s">
        <v>55</v>
      </c>
      <c r="S750" s="828"/>
      <c r="T750" s="828"/>
      <c r="U750" s="828"/>
      <c r="V750" s="454"/>
      <c r="W750" s="454"/>
      <c r="X750" s="454"/>
      <c r="Y750" s="454"/>
      <c r="Z750" s="454">
        <f>E750</f>
        <v>0.35</v>
      </c>
      <c r="AA750" s="828"/>
    </row>
    <row r="751" spans="1:27">
      <c r="A751" s="2564">
        <v>84</v>
      </c>
      <c r="B751" s="704" t="s">
        <v>15623</v>
      </c>
      <c r="C751" s="660" t="s">
        <v>23329</v>
      </c>
      <c r="D751" s="1672" t="s">
        <v>23330</v>
      </c>
      <c r="E751" s="2511">
        <f>SUM(G751:H751:O751)</f>
        <v>0.26600000000000001</v>
      </c>
      <c r="F751" s="828">
        <f t="shared" si="23"/>
        <v>0.26600000000000001</v>
      </c>
      <c r="G751" s="828">
        <v>0.26600000000000001</v>
      </c>
      <c r="H751" s="828"/>
      <c r="I751" s="828"/>
      <c r="J751" s="828"/>
      <c r="K751" s="828"/>
      <c r="L751" s="2512"/>
      <c r="M751" s="828"/>
      <c r="N751" s="2512"/>
      <c r="O751" s="828"/>
      <c r="P751" s="828"/>
      <c r="Q751" s="2511">
        <v>0.26600000000000001</v>
      </c>
      <c r="R751" s="828" t="s">
        <v>55</v>
      </c>
      <c r="S751" s="828"/>
      <c r="T751" s="828"/>
      <c r="U751" s="828"/>
      <c r="V751" s="454"/>
      <c r="W751" s="454"/>
      <c r="X751" s="454"/>
      <c r="Y751" s="454"/>
      <c r="Z751" s="454"/>
      <c r="AA751" s="828">
        <f>E751</f>
        <v>0.26600000000000001</v>
      </c>
    </row>
    <row r="752" spans="1:27">
      <c r="A752" s="2564">
        <v>85</v>
      </c>
      <c r="B752" s="704" t="s">
        <v>23331</v>
      </c>
      <c r="C752" s="660" t="s">
        <v>23332</v>
      </c>
      <c r="D752" s="1672" t="s">
        <v>23333</v>
      </c>
      <c r="E752" s="2511">
        <f>SUM(G752:H752:O752)</f>
        <v>0.48</v>
      </c>
      <c r="F752" s="828">
        <f t="shared" si="23"/>
        <v>0.48</v>
      </c>
      <c r="G752" s="828">
        <v>0.48</v>
      </c>
      <c r="H752" s="828"/>
      <c r="I752" s="828"/>
      <c r="J752" s="828"/>
      <c r="K752" s="828"/>
      <c r="L752" s="2512"/>
      <c r="M752" s="828"/>
      <c r="N752" s="2512"/>
      <c r="O752" s="828"/>
      <c r="P752" s="828"/>
      <c r="Q752" s="2511">
        <v>0</v>
      </c>
      <c r="R752" s="828" t="s">
        <v>55</v>
      </c>
      <c r="S752" s="828"/>
      <c r="T752" s="828"/>
      <c r="U752" s="828"/>
      <c r="V752" s="454"/>
      <c r="W752" s="454"/>
      <c r="X752" s="454"/>
      <c r="Y752" s="454"/>
      <c r="Z752" s="454">
        <f>E752</f>
        <v>0.48</v>
      </c>
      <c r="AA752" s="828"/>
    </row>
    <row r="753" spans="1:27">
      <c r="A753" s="2564">
        <v>86</v>
      </c>
      <c r="B753" s="704" t="s">
        <v>19771</v>
      </c>
      <c r="C753" s="660" t="s">
        <v>23334</v>
      </c>
      <c r="D753" s="1672" t="s">
        <v>23335</v>
      </c>
      <c r="E753" s="2511">
        <f>SUM(G753:H753:O753)</f>
        <v>2.242</v>
      </c>
      <c r="F753" s="828">
        <f t="shared" si="23"/>
        <v>1.948</v>
      </c>
      <c r="G753" s="828">
        <v>1.948</v>
      </c>
      <c r="H753" s="828"/>
      <c r="I753" s="828"/>
      <c r="J753" s="828"/>
      <c r="K753" s="828"/>
      <c r="L753" s="2512"/>
      <c r="M753" s="828"/>
      <c r="N753" s="2512"/>
      <c r="O753" s="828">
        <v>0.29399999999999998</v>
      </c>
      <c r="P753" s="828"/>
      <c r="Q753" s="2511">
        <v>2.0219999999999998</v>
      </c>
      <c r="R753" s="828" t="s">
        <v>55</v>
      </c>
      <c r="S753" s="828"/>
      <c r="T753" s="828"/>
      <c r="U753" s="828"/>
      <c r="V753" s="454">
        <v>1.948</v>
      </c>
      <c r="W753" s="454"/>
      <c r="X753" s="454"/>
      <c r="Y753" s="454"/>
      <c r="Z753" s="454"/>
      <c r="AA753" s="828">
        <f>E753-V753</f>
        <v>0.29400000000000004</v>
      </c>
    </row>
    <row r="754" spans="1:27">
      <c r="A754" s="2564">
        <v>87</v>
      </c>
      <c r="B754" s="704" t="s">
        <v>23336</v>
      </c>
      <c r="C754" s="660" t="s">
        <v>23337</v>
      </c>
      <c r="D754" s="1672" t="s">
        <v>23338</v>
      </c>
      <c r="E754" s="2511">
        <f>SUM(G754:H754:O754)</f>
        <v>0.94</v>
      </c>
      <c r="F754" s="828">
        <f t="shared" si="23"/>
        <v>0.94</v>
      </c>
      <c r="G754" s="828"/>
      <c r="H754" s="828"/>
      <c r="I754" s="828"/>
      <c r="J754" s="828">
        <v>0.94</v>
      </c>
      <c r="K754" s="828"/>
      <c r="L754" s="2512"/>
      <c r="M754" s="828"/>
      <c r="N754" s="2512"/>
      <c r="O754" s="828"/>
      <c r="P754" s="828"/>
      <c r="Q754" s="2511">
        <v>0.61599999999999999</v>
      </c>
      <c r="R754" s="828" t="s">
        <v>55</v>
      </c>
      <c r="S754" s="828"/>
      <c r="T754" s="828"/>
      <c r="U754" s="828"/>
      <c r="V754" s="454"/>
      <c r="W754" s="454"/>
      <c r="X754" s="454"/>
      <c r="Y754" s="454"/>
      <c r="Z754" s="454"/>
      <c r="AA754" s="828">
        <f>E754-V754</f>
        <v>0.94</v>
      </c>
    </row>
    <row r="755" spans="1:27">
      <c r="A755" s="2564">
        <v>88</v>
      </c>
      <c r="B755" s="704" t="s">
        <v>23339</v>
      </c>
      <c r="C755" s="660" t="s">
        <v>23340</v>
      </c>
      <c r="D755" s="1672" t="s">
        <v>23341</v>
      </c>
      <c r="E755" s="2511">
        <f>SUM(G755:H755:O755)</f>
        <v>0.311</v>
      </c>
      <c r="F755" s="828">
        <f t="shared" si="23"/>
        <v>0.311</v>
      </c>
      <c r="G755" s="828">
        <v>0.311</v>
      </c>
      <c r="H755" s="828"/>
      <c r="I755" s="828"/>
      <c r="J755" s="828"/>
      <c r="K755" s="828"/>
      <c r="L755" s="2512"/>
      <c r="M755" s="828"/>
      <c r="N755" s="2512"/>
      <c r="O755" s="828"/>
      <c r="P755" s="828"/>
      <c r="Q755" s="2511">
        <v>0.10100000000000001</v>
      </c>
      <c r="R755" s="828" t="s">
        <v>55</v>
      </c>
      <c r="S755" s="828"/>
      <c r="T755" s="828"/>
      <c r="U755" s="828"/>
      <c r="V755" s="454"/>
      <c r="W755" s="454"/>
      <c r="X755" s="454"/>
      <c r="Y755" s="454"/>
      <c r="Z755" s="454">
        <f>E755</f>
        <v>0.311</v>
      </c>
      <c r="AA755" s="828"/>
    </row>
    <row r="756" spans="1:27">
      <c r="A756" s="2564">
        <v>89</v>
      </c>
      <c r="B756" s="704" t="s">
        <v>23342</v>
      </c>
      <c r="C756" s="660" t="s">
        <v>23343</v>
      </c>
      <c r="D756" s="1672" t="s">
        <v>23344</v>
      </c>
      <c r="E756" s="2511">
        <f>SUM(G756:H756:O756)</f>
        <v>0.33200000000000002</v>
      </c>
      <c r="F756" s="828">
        <f t="shared" si="23"/>
        <v>0</v>
      </c>
      <c r="G756" s="828"/>
      <c r="H756" s="828"/>
      <c r="I756" s="828"/>
      <c r="J756" s="828"/>
      <c r="K756" s="828"/>
      <c r="L756" s="2512"/>
      <c r="M756" s="828"/>
      <c r="N756" s="2512"/>
      <c r="O756" s="828">
        <v>0.33200000000000002</v>
      </c>
      <c r="P756" s="828"/>
      <c r="Q756" s="2511">
        <v>0.33200000000000002</v>
      </c>
      <c r="R756" s="828" t="s">
        <v>55</v>
      </c>
      <c r="S756" s="828"/>
      <c r="T756" s="828"/>
      <c r="U756" s="828"/>
      <c r="V756" s="454"/>
      <c r="W756" s="454"/>
      <c r="X756" s="454"/>
      <c r="Y756" s="454"/>
      <c r="Z756" s="454"/>
      <c r="AA756" s="828">
        <f>E756-V756</f>
        <v>0.33200000000000002</v>
      </c>
    </row>
    <row r="757" spans="1:27">
      <c r="A757" s="2564">
        <v>90</v>
      </c>
      <c r="B757" s="704" t="s">
        <v>23345</v>
      </c>
      <c r="C757" s="660" t="s">
        <v>23346</v>
      </c>
      <c r="D757" s="1672" t="s">
        <v>23347</v>
      </c>
      <c r="E757" s="2511">
        <f>SUM(G757:H757:O757)</f>
        <v>0.5</v>
      </c>
      <c r="F757" s="828">
        <f t="shared" si="23"/>
        <v>0</v>
      </c>
      <c r="G757" s="828"/>
      <c r="H757" s="828"/>
      <c r="I757" s="828"/>
      <c r="J757" s="828"/>
      <c r="K757" s="828"/>
      <c r="L757" s="2512"/>
      <c r="M757" s="828"/>
      <c r="N757" s="2512"/>
      <c r="O757" s="828">
        <v>0.5</v>
      </c>
      <c r="P757" s="828"/>
      <c r="Q757" s="2511">
        <v>0.5</v>
      </c>
      <c r="R757" s="828" t="s">
        <v>55</v>
      </c>
      <c r="S757" s="828"/>
      <c r="T757" s="828"/>
      <c r="U757" s="828"/>
      <c r="V757" s="454"/>
      <c r="W757" s="454"/>
      <c r="X757" s="454"/>
      <c r="Y757" s="454"/>
      <c r="Z757" s="454"/>
      <c r="AA757" s="828">
        <f>E757-V757</f>
        <v>0.5</v>
      </c>
    </row>
    <row r="758" spans="1:27">
      <c r="A758" s="2564">
        <v>91</v>
      </c>
      <c r="B758" s="704" t="s">
        <v>23348</v>
      </c>
      <c r="C758" s="660" t="s">
        <v>23349</v>
      </c>
      <c r="D758" s="1672" t="s">
        <v>23350</v>
      </c>
      <c r="E758" s="2511">
        <f>SUM(G758:H758:O758)</f>
        <v>0.5</v>
      </c>
      <c r="F758" s="828">
        <f t="shared" si="23"/>
        <v>0</v>
      </c>
      <c r="G758" s="828"/>
      <c r="H758" s="828"/>
      <c r="I758" s="828"/>
      <c r="J758" s="828"/>
      <c r="K758" s="828"/>
      <c r="L758" s="2512"/>
      <c r="M758" s="828"/>
      <c r="N758" s="2512"/>
      <c r="O758" s="828">
        <v>0.5</v>
      </c>
      <c r="P758" s="828"/>
      <c r="Q758" s="2511">
        <v>0.5</v>
      </c>
      <c r="R758" s="828" t="s">
        <v>55</v>
      </c>
      <c r="S758" s="828"/>
      <c r="T758" s="828"/>
      <c r="U758" s="828"/>
      <c r="V758" s="454"/>
      <c r="W758" s="454"/>
      <c r="X758" s="454"/>
      <c r="Y758" s="454"/>
      <c r="Z758" s="454"/>
      <c r="AA758" s="828">
        <f>E758-V758</f>
        <v>0.5</v>
      </c>
    </row>
    <row r="759" spans="1:27">
      <c r="A759" s="2564">
        <v>92</v>
      </c>
      <c r="B759" s="704" t="s">
        <v>23351</v>
      </c>
      <c r="C759" s="660" t="s">
        <v>23352</v>
      </c>
      <c r="D759" s="1672" t="s">
        <v>23353</v>
      </c>
      <c r="E759" s="2511">
        <f>SUM(G759:H759:O759)</f>
        <v>0.62</v>
      </c>
      <c r="F759" s="828">
        <f t="shared" si="23"/>
        <v>0</v>
      </c>
      <c r="G759" s="828"/>
      <c r="H759" s="828"/>
      <c r="I759" s="828"/>
      <c r="J759" s="828"/>
      <c r="K759" s="828"/>
      <c r="L759" s="2512"/>
      <c r="M759" s="828"/>
      <c r="N759" s="2512"/>
      <c r="O759" s="828">
        <v>0.62</v>
      </c>
      <c r="P759" s="828"/>
      <c r="Q759" s="2511">
        <v>0.62</v>
      </c>
      <c r="R759" s="828" t="s">
        <v>55</v>
      </c>
      <c r="S759" s="828"/>
      <c r="T759" s="828"/>
      <c r="U759" s="828"/>
      <c r="V759" s="454"/>
      <c r="W759" s="454"/>
      <c r="X759" s="454"/>
      <c r="Y759" s="454"/>
      <c r="Z759" s="454"/>
      <c r="AA759" s="828">
        <f>E759-V759</f>
        <v>0.62</v>
      </c>
    </row>
    <row r="760" spans="1:27">
      <c r="A760" s="2564">
        <v>93</v>
      </c>
      <c r="B760" s="704" t="s">
        <v>23354</v>
      </c>
      <c r="C760" s="660" t="s">
        <v>23355</v>
      </c>
      <c r="D760" s="1672" t="s">
        <v>23356</v>
      </c>
      <c r="E760" s="2511">
        <f>SUM(G760:H760:O760)</f>
        <v>1.468</v>
      </c>
      <c r="F760" s="828">
        <f t="shared" si="23"/>
        <v>1.468</v>
      </c>
      <c r="G760" s="828">
        <v>1.468</v>
      </c>
      <c r="H760" s="828"/>
      <c r="I760" s="828"/>
      <c r="J760" s="828"/>
      <c r="K760" s="828"/>
      <c r="L760" s="2512"/>
      <c r="M760" s="828"/>
      <c r="N760" s="2512"/>
      <c r="O760" s="828"/>
      <c r="P760" s="828"/>
      <c r="Q760" s="2511">
        <v>1.468</v>
      </c>
      <c r="R760" s="828" t="s">
        <v>55</v>
      </c>
      <c r="S760" s="828"/>
      <c r="T760" s="828"/>
      <c r="U760" s="828"/>
      <c r="V760" s="454">
        <f>E760</f>
        <v>1.468</v>
      </c>
      <c r="W760" s="454"/>
      <c r="X760" s="454"/>
      <c r="Y760" s="454"/>
      <c r="Z760" s="454"/>
      <c r="AA760" s="828"/>
    </row>
    <row r="761" spans="1:27">
      <c r="A761" s="2564">
        <v>94</v>
      </c>
      <c r="B761" s="704" t="s">
        <v>23357</v>
      </c>
      <c r="C761" s="660" t="s">
        <v>23358</v>
      </c>
      <c r="D761" s="1672" t="s">
        <v>23359</v>
      </c>
      <c r="E761" s="2511">
        <f>SUM(G761:H761:O761)</f>
        <v>0.16</v>
      </c>
      <c r="F761" s="828">
        <f t="shared" si="23"/>
        <v>0.16</v>
      </c>
      <c r="G761" s="828">
        <v>0.16</v>
      </c>
      <c r="H761" s="828"/>
      <c r="I761" s="828"/>
      <c r="J761" s="828"/>
      <c r="K761" s="828"/>
      <c r="L761" s="2512"/>
      <c r="M761" s="828"/>
      <c r="N761" s="2512"/>
      <c r="O761" s="828"/>
      <c r="P761" s="828"/>
      <c r="Q761" s="2511">
        <v>0.16</v>
      </c>
      <c r="R761" s="828" t="s">
        <v>55</v>
      </c>
      <c r="S761" s="828"/>
      <c r="T761" s="828"/>
      <c r="U761" s="828"/>
      <c r="V761" s="454"/>
      <c r="W761" s="454"/>
      <c r="X761" s="454"/>
      <c r="Y761" s="454"/>
      <c r="Z761" s="454"/>
      <c r="AA761" s="828">
        <f>E761-V761</f>
        <v>0.16</v>
      </c>
    </row>
    <row r="762" spans="1:27">
      <c r="A762" s="2564">
        <v>95</v>
      </c>
      <c r="B762" s="704" t="s">
        <v>23360</v>
      </c>
      <c r="C762" s="660" t="s">
        <v>23361</v>
      </c>
      <c r="D762" s="1672" t="s">
        <v>23362</v>
      </c>
      <c r="E762" s="2511">
        <f>SUM(G762:H762:O762)</f>
        <v>1.8</v>
      </c>
      <c r="F762" s="828">
        <f t="shared" si="23"/>
        <v>1.8</v>
      </c>
      <c r="G762" s="828">
        <v>1.8</v>
      </c>
      <c r="H762" s="828"/>
      <c r="I762" s="828"/>
      <c r="J762" s="828"/>
      <c r="K762" s="828"/>
      <c r="L762" s="2512"/>
      <c r="M762" s="828"/>
      <c r="N762" s="2512"/>
      <c r="O762" s="828"/>
      <c r="P762" s="828"/>
      <c r="Q762" s="2511">
        <v>0.74099999999999999</v>
      </c>
      <c r="R762" s="828" t="s">
        <v>55</v>
      </c>
      <c r="S762" s="828"/>
      <c r="T762" s="828"/>
      <c r="U762" s="828"/>
      <c r="V762" s="454">
        <f>E762</f>
        <v>1.8</v>
      </c>
      <c r="W762" s="454"/>
      <c r="X762" s="454"/>
      <c r="Y762" s="454"/>
      <c r="Z762" s="454"/>
      <c r="AA762" s="828"/>
    </row>
    <row r="763" spans="1:27">
      <c r="A763" s="2564">
        <v>96</v>
      </c>
      <c r="B763" s="704" t="s">
        <v>23363</v>
      </c>
      <c r="C763" s="660" t="s">
        <v>23364</v>
      </c>
      <c r="D763" s="1672" t="s">
        <v>23365</v>
      </c>
      <c r="E763" s="2511">
        <f>SUM(G763:H763:O763)</f>
        <v>2.6</v>
      </c>
      <c r="F763" s="828">
        <f t="shared" si="23"/>
        <v>2.6</v>
      </c>
      <c r="G763" s="828">
        <v>2.6</v>
      </c>
      <c r="H763" s="828"/>
      <c r="I763" s="828"/>
      <c r="J763" s="828"/>
      <c r="K763" s="828"/>
      <c r="L763" s="2512"/>
      <c r="M763" s="828"/>
      <c r="N763" s="2512"/>
      <c r="O763" s="828"/>
      <c r="P763" s="828"/>
      <c r="Q763" s="2511">
        <v>0.60899999999999999</v>
      </c>
      <c r="R763" s="828" t="s">
        <v>55</v>
      </c>
      <c r="S763" s="828"/>
      <c r="T763" s="828"/>
      <c r="U763" s="828"/>
      <c r="V763" s="454">
        <f>E763</f>
        <v>2.6</v>
      </c>
      <c r="W763" s="454"/>
      <c r="X763" s="454"/>
      <c r="Y763" s="454"/>
      <c r="Z763" s="454"/>
      <c r="AA763" s="828"/>
    </row>
    <row r="764" spans="1:27">
      <c r="A764" s="2564">
        <v>97</v>
      </c>
      <c r="B764" s="704" t="s">
        <v>23366</v>
      </c>
      <c r="C764" s="660" t="s">
        <v>23367</v>
      </c>
      <c r="D764" s="1672" t="s">
        <v>23368</v>
      </c>
      <c r="E764" s="2511">
        <f>SUM(G764:H764:O764)</f>
        <v>0.318</v>
      </c>
      <c r="F764" s="828">
        <f t="shared" si="23"/>
        <v>0</v>
      </c>
      <c r="G764" s="828"/>
      <c r="H764" s="828"/>
      <c r="I764" s="828"/>
      <c r="J764" s="828"/>
      <c r="K764" s="828"/>
      <c r="L764" s="2512"/>
      <c r="M764" s="828"/>
      <c r="N764" s="2512"/>
      <c r="O764" s="828">
        <v>0.318</v>
      </c>
      <c r="P764" s="828"/>
      <c r="Q764" s="2511">
        <v>0.318</v>
      </c>
      <c r="R764" s="828" t="s">
        <v>55</v>
      </c>
      <c r="S764" s="828"/>
      <c r="T764" s="828"/>
      <c r="U764" s="828"/>
      <c r="V764" s="454"/>
      <c r="W764" s="454"/>
      <c r="X764" s="454"/>
      <c r="Y764" s="454"/>
      <c r="Z764" s="454"/>
      <c r="AA764" s="828">
        <f>E764-V764</f>
        <v>0.318</v>
      </c>
    </row>
    <row r="765" spans="1:27">
      <c r="A765" s="2564">
        <v>98</v>
      </c>
      <c r="B765" s="704" t="s">
        <v>23369</v>
      </c>
      <c r="C765" s="660" t="s">
        <v>23370</v>
      </c>
      <c r="D765" s="1672" t="s">
        <v>23371</v>
      </c>
      <c r="E765" s="2511">
        <f>SUM(G765:H765:O765)</f>
        <v>0.28100000000000003</v>
      </c>
      <c r="F765" s="828">
        <f t="shared" si="23"/>
        <v>0</v>
      </c>
      <c r="G765" s="828"/>
      <c r="H765" s="828"/>
      <c r="I765" s="828"/>
      <c r="J765" s="828"/>
      <c r="K765" s="828"/>
      <c r="L765" s="2512"/>
      <c r="M765" s="828"/>
      <c r="N765" s="2512"/>
      <c r="O765" s="828">
        <v>0.28100000000000003</v>
      </c>
      <c r="P765" s="828"/>
      <c r="Q765" s="2511">
        <v>0.28100000000000003</v>
      </c>
      <c r="R765" s="828" t="s">
        <v>55</v>
      </c>
      <c r="S765" s="828"/>
      <c r="T765" s="828"/>
      <c r="U765" s="828"/>
      <c r="V765" s="454"/>
      <c r="W765" s="454"/>
      <c r="X765" s="454"/>
      <c r="Y765" s="454"/>
      <c r="Z765" s="454"/>
      <c r="AA765" s="828">
        <f>E765-V765</f>
        <v>0.28100000000000003</v>
      </c>
    </row>
    <row r="766" spans="1:27">
      <c r="A766" s="2564">
        <v>99</v>
      </c>
      <c r="B766" s="704" t="s">
        <v>23372</v>
      </c>
      <c r="C766" s="660" t="s">
        <v>23373</v>
      </c>
      <c r="D766" s="1672" t="s">
        <v>23374</v>
      </c>
      <c r="E766" s="2511">
        <f>SUM(G766:H766:O766)</f>
        <v>1.391</v>
      </c>
      <c r="F766" s="828">
        <f t="shared" si="23"/>
        <v>1.391</v>
      </c>
      <c r="G766" s="828">
        <v>0.997</v>
      </c>
      <c r="H766" s="828"/>
      <c r="I766" s="828"/>
      <c r="J766" s="828">
        <v>0.39400000000000002</v>
      </c>
      <c r="K766" s="828"/>
      <c r="L766" s="2512"/>
      <c r="M766" s="828"/>
      <c r="N766" s="2512"/>
      <c r="O766" s="828"/>
      <c r="P766" s="828"/>
      <c r="Q766" s="2511">
        <v>0.55100000000000005</v>
      </c>
      <c r="R766" s="828" t="s">
        <v>55</v>
      </c>
      <c r="S766" s="828"/>
      <c r="T766" s="828"/>
      <c r="U766" s="828"/>
      <c r="V766" s="454"/>
      <c r="W766" s="454"/>
      <c r="X766" s="454"/>
      <c r="Y766" s="454"/>
      <c r="Z766" s="454">
        <v>0.997</v>
      </c>
      <c r="AA766" s="828">
        <f>E766-V766-Z766</f>
        <v>0.39400000000000002</v>
      </c>
    </row>
    <row r="767" spans="1:27">
      <c r="A767" s="2564">
        <v>100</v>
      </c>
      <c r="B767" s="704" t="s">
        <v>15625</v>
      </c>
      <c r="C767" s="660" t="s">
        <v>23375</v>
      </c>
      <c r="D767" s="1672" t="s">
        <v>23376</v>
      </c>
      <c r="E767" s="2511">
        <f>SUM(G767:H767:O767)</f>
        <v>0.71599999999999997</v>
      </c>
      <c r="F767" s="828">
        <f t="shared" si="23"/>
        <v>0.71599999999999997</v>
      </c>
      <c r="G767" s="828">
        <v>0.71599999999999997</v>
      </c>
      <c r="H767" s="828"/>
      <c r="I767" s="828"/>
      <c r="J767" s="828"/>
      <c r="K767" s="828"/>
      <c r="L767" s="2512"/>
      <c r="M767" s="828"/>
      <c r="N767" s="2512"/>
      <c r="O767" s="828"/>
      <c r="P767" s="828"/>
      <c r="Q767" s="2511">
        <v>0.20899999999999999</v>
      </c>
      <c r="R767" s="828" t="s">
        <v>55</v>
      </c>
      <c r="S767" s="828"/>
      <c r="T767" s="828"/>
      <c r="U767" s="828"/>
      <c r="V767" s="454"/>
      <c r="W767" s="454">
        <f>E767</f>
        <v>0.71599999999999997</v>
      </c>
      <c r="X767" s="454"/>
      <c r="Y767" s="454"/>
      <c r="Z767" s="454"/>
      <c r="AA767" s="828"/>
    </row>
    <row r="768" spans="1:27">
      <c r="A768" s="2564">
        <v>101</v>
      </c>
      <c r="B768" s="704" t="s">
        <v>23377</v>
      </c>
      <c r="C768" s="660" t="s">
        <v>23378</v>
      </c>
      <c r="D768" s="1672" t="s">
        <v>23379</v>
      </c>
      <c r="E768" s="2511">
        <f>SUM(G768:H768:O768)</f>
        <v>0.3</v>
      </c>
      <c r="F768" s="828">
        <f t="shared" si="23"/>
        <v>0</v>
      </c>
      <c r="G768" s="828"/>
      <c r="H768" s="828"/>
      <c r="I768" s="828"/>
      <c r="J768" s="828"/>
      <c r="K768" s="828"/>
      <c r="L768" s="2512"/>
      <c r="M768" s="828"/>
      <c r="N768" s="2512"/>
      <c r="O768" s="828">
        <v>0.3</v>
      </c>
      <c r="P768" s="828"/>
      <c r="Q768" s="2511">
        <v>0.3</v>
      </c>
      <c r="R768" s="828" t="s">
        <v>55</v>
      </c>
      <c r="S768" s="828"/>
      <c r="T768" s="828"/>
      <c r="U768" s="828"/>
      <c r="V768" s="454"/>
      <c r="W768" s="454"/>
      <c r="X768" s="454"/>
      <c r="Y768" s="454"/>
      <c r="Z768" s="454"/>
      <c r="AA768" s="828">
        <f>E768-V768-Z768</f>
        <v>0.3</v>
      </c>
    </row>
    <row r="769" spans="1:27">
      <c r="A769" s="2564">
        <v>102</v>
      </c>
      <c r="B769" s="704" t="s">
        <v>23380</v>
      </c>
      <c r="C769" s="660" t="s">
        <v>23381</v>
      </c>
      <c r="D769" s="1672" t="s">
        <v>23382</v>
      </c>
      <c r="E769" s="2511">
        <f>SUM(G769:H769:O769)</f>
        <v>0.41</v>
      </c>
      <c r="F769" s="828">
        <f t="shared" si="23"/>
        <v>0</v>
      </c>
      <c r="G769" s="828"/>
      <c r="H769" s="828"/>
      <c r="I769" s="828"/>
      <c r="J769" s="828"/>
      <c r="K769" s="828"/>
      <c r="L769" s="2512"/>
      <c r="M769" s="828"/>
      <c r="N769" s="2512"/>
      <c r="O769" s="828">
        <v>0.41</v>
      </c>
      <c r="P769" s="828"/>
      <c r="Q769" s="2511">
        <v>0.41</v>
      </c>
      <c r="R769" s="828" t="s">
        <v>55</v>
      </c>
      <c r="S769" s="828"/>
      <c r="T769" s="828"/>
      <c r="U769" s="828"/>
      <c r="V769" s="454"/>
      <c r="W769" s="454"/>
      <c r="X769" s="454"/>
      <c r="Y769" s="454"/>
      <c r="Z769" s="454"/>
      <c r="AA769" s="828">
        <f>E769-V769-Z769</f>
        <v>0.41</v>
      </c>
    </row>
    <row r="770" spans="1:27" ht="25.5">
      <c r="A770" s="2564">
        <v>103</v>
      </c>
      <c r="B770" s="704" t="s">
        <v>23383</v>
      </c>
      <c r="C770" s="660" t="s">
        <v>23384</v>
      </c>
      <c r="D770" s="1672" t="s">
        <v>23385</v>
      </c>
      <c r="E770" s="2511">
        <f>SUM(G770:H770:O770)</f>
        <v>0.14399999999999999</v>
      </c>
      <c r="F770" s="828">
        <f t="shared" si="23"/>
        <v>0.14399999999999999</v>
      </c>
      <c r="G770" s="828">
        <v>0.14399999999999999</v>
      </c>
      <c r="H770" s="828"/>
      <c r="I770" s="828"/>
      <c r="J770" s="828"/>
      <c r="K770" s="828"/>
      <c r="L770" s="2512"/>
      <c r="M770" s="828"/>
      <c r="N770" s="2512"/>
      <c r="O770" s="828"/>
      <c r="P770" s="828"/>
      <c r="Q770" s="2511">
        <v>0</v>
      </c>
      <c r="R770" s="828" t="s">
        <v>55</v>
      </c>
      <c r="S770" s="828"/>
      <c r="T770" s="828"/>
      <c r="U770" s="828"/>
      <c r="V770" s="454"/>
      <c r="W770" s="454"/>
      <c r="X770" s="454"/>
      <c r="Y770" s="454"/>
      <c r="Z770" s="454"/>
      <c r="AA770" s="828">
        <f>E770-V770-Z770</f>
        <v>0.14399999999999999</v>
      </c>
    </row>
    <row r="771" spans="1:27">
      <c r="A771" s="2564">
        <v>104</v>
      </c>
      <c r="B771" s="704" t="s">
        <v>22352</v>
      </c>
      <c r="C771" s="660" t="s">
        <v>23386</v>
      </c>
      <c r="D771" s="1672" t="s">
        <v>23387</v>
      </c>
      <c r="E771" s="2511">
        <f>SUM(G771:H771:O771)</f>
        <v>0.25</v>
      </c>
      <c r="F771" s="828">
        <f t="shared" si="23"/>
        <v>0.25</v>
      </c>
      <c r="G771" s="828">
        <v>0.25</v>
      </c>
      <c r="H771" s="828"/>
      <c r="I771" s="828"/>
      <c r="J771" s="828"/>
      <c r="K771" s="828"/>
      <c r="L771" s="2512"/>
      <c r="M771" s="828"/>
      <c r="N771" s="2512"/>
      <c r="O771" s="828"/>
      <c r="P771" s="828"/>
      <c r="Q771" s="2511">
        <v>0</v>
      </c>
      <c r="R771" s="828" t="s">
        <v>55</v>
      </c>
      <c r="S771" s="828"/>
      <c r="T771" s="828"/>
      <c r="U771" s="828"/>
      <c r="V771" s="454"/>
      <c r="W771" s="454"/>
      <c r="X771" s="454"/>
      <c r="Y771" s="454"/>
      <c r="Z771" s="454">
        <f>E771</f>
        <v>0.25</v>
      </c>
      <c r="AA771" s="828"/>
    </row>
    <row r="772" spans="1:27">
      <c r="A772" s="2564">
        <v>105</v>
      </c>
      <c r="B772" s="704" t="s">
        <v>23388</v>
      </c>
      <c r="C772" s="660" t="s">
        <v>23389</v>
      </c>
      <c r="D772" s="1672" t="s">
        <v>23390</v>
      </c>
      <c r="E772" s="2511">
        <f>SUM(G772:H772:O772)</f>
        <v>0.88</v>
      </c>
      <c r="F772" s="828">
        <f t="shared" si="23"/>
        <v>0.88</v>
      </c>
      <c r="G772" s="828">
        <v>0.88</v>
      </c>
      <c r="H772" s="828"/>
      <c r="I772" s="828"/>
      <c r="J772" s="828"/>
      <c r="K772" s="828"/>
      <c r="L772" s="2512"/>
      <c r="M772" s="828"/>
      <c r="N772" s="2512"/>
      <c r="O772" s="828"/>
      <c r="P772" s="828"/>
      <c r="Q772" s="2511">
        <v>0.80800000000000005</v>
      </c>
      <c r="R772" s="828" t="s">
        <v>55</v>
      </c>
      <c r="S772" s="828"/>
      <c r="T772" s="828"/>
      <c r="U772" s="828"/>
      <c r="V772" s="454"/>
      <c r="W772" s="454"/>
      <c r="X772" s="454"/>
      <c r="Y772" s="454"/>
      <c r="Z772" s="454">
        <f>E772</f>
        <v>0.88</v>
      </c>
      <c r="AA772" s="828"/>
    </row>
    <row r="773" spans="1:27">
      <c r="A773" s="2564">
        <v>106</v>
      </c>
      <c r="B773" s="704" t="s">
        <v>23391</v>
      </c>
      <c r="C773" s="660" t="s">
        <v>23392</v>
      </c>
      <c r="D773" s="1672" t="s">
        <v>23393</v>
      </c>
      <c r="E773" s="2511">
        <f>SUM(G773:H773:O773)</f>
        <v>0.27</v>
      </c>
      <c r="F773" s="828">
        <f t="shared" si="23"/>
        <v>0</v>
      </c>
      <c r="G773" s="828"/>
      <c r="H773" s="828"/>
      <c r="I773" s="828"/>
      <c r="J773" s="828"/>
      <c r="K773" s="828"/>
      <c r="L773" s="2512"/>
      <c r="M773" s="828"/>
      <c r="N773" s="2512"/>
      <c r="O773" s="828">
        <v>0.27</v>
      </c>
      <c r="P773" s="828"/>
      <c r="Q773" s="2511">
        <v>0</v>
      </c>
      <c r="R773" s="828" t="s">
        <v>55</v>
      </c>
      <c r="S773" s="828"/>
      <c r="T773" s="828"/>
      <c r="U773" s="828"/>
      <c r="V773" s="454"/>
      <c r="W773" s="454"/>
      <c r="X773" s="454"/>
      <c r="Y773" s="454"/>
      <c r="Z773" s="454"/>
      <c r="AA773" s="828">
        <f>E773-V773-Z773</f>
        <v>0.27</v>
      </c>
    </row>
    <row r="774" spans="1:27">
      <c r="A774" s="2564">
        <v>107</v>
      </c>
      <c r="B774" s="704" t="s">
        <v>23394</v>
      </c>
      <c r="C774" s="660" t="s">
        <v>23395</v>
      </c>
      <c r="D774" s="1672" t="s">
        <v>23396</v>
      </c>
      <c r="E774" s="2511">
        <f>SUM(G774:H774:O774)</f>
        <v>0.32479999999999998</v>
      </c>
      <c r="F774" s="828">
        <f t="shared" si="23"/>
        <v>0</v>
      </c>
      <c r="G774" s="828"/>
      <c r="H774" s="828"/>
      <c r="I774" s="828"/>
      <c r="J774" s="828"/>
      <c r="K774" s="828"/>
      <c r="L774" s="2512"/>
      <c r="M774" s="828"/>
      <c r="N774" s="2512"/>
      <c r="O774" s="828">
        <v>0.32479999999999998</v>
      </c>
      <c r="P774" s="828"/>
      <c r="Q774" s="2511">
        <v>0.32479999999999998</v>
      </c>
      <c r="R774" s="828" t="s">
        <v>55</v>
      </c>
      <c r="S774" s="828"/>
      <c r="T774" s="828"/>
      <c r="U774" s="828"/>
      <c r="V774" s="454"/>
      <c r="W774" s="454"/>
      <c r="X774" s="454"/>
      <c r="Y774" s="454"/>
      <c r="Z774" s="454"/>
      <c r="AA774" s="828">
        <f>E774-V774-Z774</f>
        <v>0.32479999999999998</v>
      </c>
    </row>
    <row r="775" spans="1:27">
      <c r="A775" s="2564">
        <v>108</v>
      </c>
      <c r="B775" s="704" t="s">
        <v>23397</v>
      </c>
      <c r="C775" s="660" t="s">
        <v>23398</v>
      </c>
      <c r="D775" s="1672" t="s">
        <v>23399</v>
      </c>
      <c r="E775" s="2511">
        <f>SUM(G775:H775:O775)</f>
        <v>0.47599999999999998</v>
      </c>
      <c r="F775" s="828">
        <f t="shared" si="23"/>
        <v>0.47599999999999998</v>
      </c>
      <c r="G775" s="828">
        <v>0.47599999999999998</v>
      </c>
      <c r="H775" s="828"/>
      <c r="I775" s="828"/>
      <c r="J775" s="828"/>
      <c r="K775" s="828"/>
      <c r="L775" s="2512"/>
      <c r="M775" s="828"/>
      <c r="N775" s="2512"/>
      <c r="O775" s="828"/>
      <c r="P775" s="828"/>
      <c r="Q775" s="2511">
        <v>0.47599999999999998</v>
      </c>
      <c r="R775" s="828" t="s">
        <v>55</v>
      </c>
      <c r="S775" s="828"/>
      <c r="T775" s="828"/>
      <c r="U775" s="828"/>
      <c r="V775" s="454"/>
      <c r="W775" s="454"/>
      <c r="X775" s="454"/>
      <c r="Y775" s="454"/>
      <c r="Z775" s="454">
        <f>E775</f>
        <v>0.47599999999999998</v>
      </c>
      <c r="AA775" s="828"/>
    </row>
    <row r="776" spans="1:27">
      <c r="A776" s="2564">
        <v>109</v>
      </c>
      <c r="B776" s="704" t="s">
        <v>15762</v>
      </c>
      <c r="C776" s="660" t="s">
        <v>23400</v>
      </c>
      <c r="D776" s="1672" t="s">
        <v>23401</v>
      </c>
      <c r="E776" s="2511">
        <f>SUM(G776:H776:O776)</f>
        <v>0.48199999999999998</v>
      </c>
      <c r="F776" s="828">
        <f t="shared" si="23"/>
        <v>0</v>
      </c>
      <c r="G776" s="828"/>
      <c r="H776" s="828"/>
      <c r="I776" s="828"/>
      <c r="J776" s="828"/>
      <c r="K776" s="828"/>
      <c r="L776" s="2512"/>
      <c r="M776" s="828"/>
      <c r="N776" s="2512"/>
      <c r="O776" s="828">
        <v>0.48199999999999998</v>
      </c>
      <c r="P776" s="828"/>
      <c r="Q776" s="2511">
        <v>0</v>
      </c>
      <c r="R776" s="828" t="s">
        <v>55</v>
      </c>
      <c r="S776" s="828"/>
      <c r="T776" s="828"/>
      <c r="U776" s="828"/>
      <c r="V776" s="454"/>
      <c r="W776" s="454"/>
      <c r="X776" s="454"/>
      <c r="Y776" s="454"/>
      <c r="Z776" s="454"/>
      <c r="AA776" s="828">
        <f>E776-V776-Z776</f>
        <v>0.48199999999999998</v>
      </c>
    </row>
    <row r="777" spans="1:27">
      <c r="A777" s="2564">
        <v>110</v>
      </c>
      <c r="B777" s="704" t="s">
        <v>23402</v>
      </c>
      <c r="C777" s="660" t="s">
        <v>23403</v>
      </c>
      <c r="D777" s="1672" t="s">
        <v>23404</v>
      </c>
      <c r="E777" s="2511">
        <f>SUM(G777:H777:O777)</f>
        <v>1.1000000000000001</v>
      </c>
      <c r="F777" s="828">
        <f t="shared" si="23"/>
        <v>1.1000000000000001</v>
      </c>
      <c r="G777" s="828">
        <v>1.1000000000000001</v>
      </c>
      <c r="H777" s="828"/>
      <c r="I777" s="828"/>
      <c r="J777" s="828"/>
      <c r="K777" s="828"/>
      <c r="L777" s="2512"/>
      <c r="M777" s="828"/>
      <c r="N777" s="2512"/>
      <c r="O777" s="828"/>
      <c r="P777" s="828"/>
      <c r="Q777" s="2511">
        <v>1.0049999999999999</v>
      </c>
      <c r="R777" s="828" t="s">
        <v>55</v>
      </c>
      <c r="S777" s="828"/>
      <c r="T777" s="828"/>
      <c r="U777" s="828"/>
      <c r="V777" s="454"/>
      <c r="W777" s="454"/>
      <c r="X777" s="454"/>
      <c r="Y777" s="454"/>
      <c r="Z777" s="454">
        <f>E777</f>
        <v>1.1000000000000001</v>
      </c>
      <c r="AA777" s="828"/>
    </row>
    <row r="778" spans="1:27">
      <c r="A778" s="2564">
        <v>111</v>
      </c>
      <c r="B778" s="704" t="s">
        <v>23405</v>
      </c>
      <c r="C778" s="660" t="s">
        <v>23406</v>
      </c>
      <c r="D778" s="1672" t="s">
        <v>23407</v>
      </c>
      <c r="E778" s="2511">
        <f>SUM(G778:H778:O778)</f>
        <v>0.51500000000000001</v>
      </c>
      <c r="F778" s="828">
        <f t="shared" si="23"/>
        <v>0.51500000000000001</v>
      </c>
      <c r="G778" s="828">
        <v>0.51500000000000001</v>
      </c>
      <c r="H778" s="828"/>
      <c r="I778" s="828"/>
      <c r="J778" s="828"/>
      <c r="K778" s="828"/>
      <c r="L778" s="2512"/>
      <c r="M778" s="828"/>
      <c r="N778" s="2512"/>
      <c r="O778" s="828"/>
      <c r="P778" s="828"/>
      <c r="Q778" s="2511">
        <v>0.51500000000000001</v>
      </c>
      <c r="R778" s="828" t="s">
        <v>55</v>
      </c>
      <c r="S778" s="828"/>
      <c r="T778" s="828"/>
      <c r="U778" s="828"/>
      <c r="V778" s="454"/>
      <c r="W778" s="454"/>
      <c r="X778" s="454"/>
      <c r="Y778" s="454"/>
      <c r="Z778" s="454">
        <v>0.29499999999999998</v>
      </c>
      <c r="AA778" s="828">
        <f>E778-V778-Z778</f>
        <v>0.22000000000000003</v>
      </c>
    </row>
    <row r="779" spans="1:27">
      <c r="A779" s="2564">
        <v>112</v>
      </c>
      <c r="B779" s="704" t="s">
        <v>23408</v>
      </c>
      <c r="C779" s="660" t="s">
        <v>23409</v>
      </c>
      <c r="D779" s="1672" t="s">
        <v>23410</v>
      </c>
      <c r="E779" s="2511">
        <f>SUM(G779:H779:O779)</f>
        <v>0.3</v>
      </c>
      <c r="F779" s="828">
        <f t="shared" si="23"/>
        <v>0</v>
      </c>
      <c r="G779" s="828"/>
      <c r="H779" s="828"/>
      <c r="I779" s="828"/>
      <c r="J779" s="828"/>
      <c r="K779" s="828"/>
      <c r="L779" s="2512"/>
      <c r="M779" s="828"/>
      <c r="N779" s="2512"/>
      <c r="O779" s="828">
        <v>0.3</v>
      </c>
      <c r="P779" s="828"/>
      <c r="Q779" s="2511">
        <v>0.3</v>
      </c>
      <c r="R779" s="828" t="s">
        <v>55</v>
      </c>
      <c r="S779" s="828"/>
      <c r="T779" s="828"/>
      <c r="U779" s="828"/>
      <c r="V779" s="454"/>
      <c r="W779" s="454"/>
      <c r="X779" s="454"/>
      <c r="Y779" s="454"/>
      <c r="Z779" s="454">
        <f>E779</f>
        <v>0.3</v>
      </c>
      <c r="AA779" s="828"/>
    </row>
    <row r="780" spans="1:27">
      <c r="A780" s="2564">
        <v>113</v>
      </c>
      <c r="B780" s="704" t="s">
        <v>23411</v>
      </c>
      <c r="C780" s="660" t="s">
        <v>23412</v>
      </c>
      <c r="D780" s="1672" t="s">
        <v>23413</v>
      </c>
      <c r="E780" s="2511">
        <f>SUM(G780:H780:O780)</f>
        <v>0.69199999999999995</v>
      </c>
      <c r="F780" s="828">
        <f t="shared" si="23"/>
        <v>0.69199999999999995</v>
      </c>
      <c r="G780" s="828"/>
      <c r="H780" s="828"/>
      <c r="I780" s="828"/>
      <c r="J780" s="828">
        <v>0.69199999999999995</v>
      </c>
      <c r="K780" s="828"/>
      <c r="L780" s="2512"/>
      <c r="M780" s="828"/>
      <c r="N780" s="2512"/>
      <c r="O780" s="828"/>
      <c r="P780" s="828"/>
      <c r="Q780" s="2511">
        <v>0.317</v>
      </c>
      <c r="R780" s="828" t="s">
        <v>55</v>
      </c>
      <c r="S780" s="828"/>
      <c r="T780" s="828"/>
      <c r="U780" s="828"/>
      <c r="V780" s="454"/>
      <c r="W780" s="454"/>
      <c r="X780" s="454"/>
      <c r="Y780" s="454"/>
      <c r="Z780" s="454"/>
      <c r="AA780" s="828">
        <f>E780-V780-Z780</f>
        <v>0.69199999999999995</v>
      </c>
    </row>
    <row r="781" spans="1:27">
      <c r="A781" s="2564">
        <v>114</v>
      </c>
      <c r="B781" s="704" t="s">
        <v>23414</v>
      </c>
      <c r="C781" s="660" t="s">
        <v>23415</v>
      </c>
      <c r="D781" s="1672" t="s">
        <v>23416</v>
      </c>
      <c r="E781" s="2511">
        <f>SUM(G781:H781:O781)</f>
        <v>0.435</v>
      </c>
      <c r="F781" s="828">
        <f t="shared" si="23"/>
        <v>0.435</v>
      </c>
      <c r="G781" s="828">
        <v>0.435</v>
      </c>
      <c r="H781" s="828"/>
      <c r="I781" s="828"/>
      <c r="J781" s="828"/>
      <c r="K781" s="828"/>
      <c r="L781" s="2512"/>
      <c r="M781" s="828"/>
      <c r="N781" s="2512"/>
      <c r="O781" s="828"/>
      <c r="P781" s="828"/>
      <c r="Q781" s="2511">
        <v>0.435</v>
      </c>
      <c r="R781" s="828" t="s">
        <v>55</v>
      </c>
      <c r="S781" s="828"/>
      <c r="T781" s="828"/>
      <c r="U781" s="828"/>
      <c r="V781" s="454">
        <f>E781</f>
        <v>0.435</v>
      </c>
      <c r="W781" s="454"/>
      <c r="X781" s="454"/>
      <c r="Y781" s="454"/>
      <c r="Z781" s="454"/>
      <c r="AA781" s="828"/>
    </row>
    <row r="782" spans="1:27">
      <c r="A782" s="2564">
        <v>115</v>
      </c>
      <c r="B782" s="704" t="s">
        <v>19803</v>
      </c>
      <c r="C782" s="660" t="s">
        <v>23417</v>
      </c>
      <c r="D782" s="1672" t="s">
        <v>23418</v>
      </c>
      <c r="E782" s="2511">
        <f>SUM(G782:H782:O782)</f>
        <v>1.2090000000000001</v>
      </c>
      <c r="F782" s="828">
        <f t="shared" si="23"/>
        <v>0.20899999999999999</v>
      </c>
      <c r="G782" s="828"/>
      <c r="H782" s="828"/>
      <c r="I782" s="828"/>
      <c r="J782" s="828">
        <v>0.20899999999999999</v>
      </c>
      <c r="K782" s="828"/>
      <c r="L782" s="2512"/>
      <c r="M782" s="828"/>
      <c r="N782" s="2512"/>
      <c r="O782" s="828">
        <v>1</v>
      </c>
      <c r="P782" s="828"/>
      <c r="Q782" s="2511">
        <v>0.74199999999999999</v>
      </c>
      <c r="R782" s="828" t="s">
        <v>55</v>
      </c>
      <c r="S782" s="828"/>
      <c r="T782" s="828"/>
      <c r="U782" s="828"/>
      <c r="V782" s="454"/>
      <c r="W782" s="454"/>
      <c r="X782" s="454"/>
      <c r="Y782" s="454"/>
      <c r="Z782" s="454">
        <v>0.20899999999999999</v>
      </c>
      <c r="AA782" s="828">
        <f>E782-V782-Z782</f>
        <v>1</v>
      </c>
    </row>
    <row r="783" spans="1:27">
      <c r="A783" s="2564">
        <v>116</v>
      </c>
      <c r="B783" s="704" t="s">
        <v>23419</v>
      </c>
      <c r="C783" s="660" t="s">
        <v>23420</v>
      </c>
      <c r="D783" s="1672" t="s">
        <v>23421</v>
      </c>
      <c r="E783" s="2511">
        <f>SUM(G783:H783:O783)</f>
        <v>0.4</v>
      </c>
      <c r="F783" s="828">
        <f t="shared" si="23"/>
        <v>0.4</v>
      </c>
      <c r="G783" s="828">
        <v>0.4</v>
      </c>
      <c r="H783" s="828"/>
      <c r="I783" s="828"/>
      <c r="J783" s="828"/>
      <c r="K783" s="828"/>
      <c r="L783" s="2512"/>
      <c r="M783" s="828"/>
      <c r="N783" s="2512"/>
      <c r="O783" s="828"/>
      <c r="P783" s="828"/>
      <c r="Q783" s="2511">
        <v>0.4</v>
      </c>
      <c r="R783" s="828" t="s">
        <v>55</v>
      </c>
      <c r="S783" s="828"/>
      <c r="T783" s="828"/>
      <c r="U783" s="828"/>
      <c r="V783" s="454"/>
      <c r="W783" s="454"/>
      <c r="X783" s="454"/>
      <c r="Y783" s="454"/>
      <c r="Z783" s="454">
        <f>E783</f>
        <v>0.4</v>
      </c>
      <c r="AA783" s="828"/>
    </row>
    <row r="784" spans="1:27">
      <c r="A784" s="2564">
        <v>117</v>
      </c>
      <c r="B784" s="704" t="s">
        <v>23422</v>
      </c>
      <c r="C784" s="660" t="s">
        <v>23423</v>
      </c>
      <c r="D784" s="1672" t="s">
        <v>23424</v>
      </c>
      <c r="E784" s="2511">
        <f>SUM(G784:H784:O784)</f>
        <v>0.61</v>
      </c>
      <c r="F784" s="828">
        <f t="shared" si="23"/>
        <v>0.22</v>
      </c>
      <c r="G784" s="828"/>
      <c r="H784" s="828"/>
      <c r="I784" s="828"/>
      <c r="J784" s="828">
        <v>0.22</v>
      </c>
      <c r="K784" s="828"/>
      <c r="L784" s="2512"/>
      <c r="M784" s="828"/>
      <c r="N784" s="2512"/>
      <c r="O784" s="828">
        <v>0.39</v>
      </c>
      <c r="P784" s="828"/>
      <c r="Q784" s="2511">
        <v>0.61</v>
      </c>
      <c r="R784" s="828" t="s">
        <v>55</v>
      </c>
      <c r="S784" s="828"/>
      <c r="T784" s="828"/>
      <c r="U784" s="828"/>
      <c r="V784" s="454"/>
      <c r="W784" s="454"/>
      <c r="X784" s="454"/>
      <c r="Y784" s="454"/>
      <c r="Z784" s="454"/>
      <c r="AA784" s="828">
        <f>E784-V784-Z784</f>
        <v>0.61</v>
      </c>
    </row>
    <row r="785" spans="1:27">
      <c r="A785" s="2564">
        <v>118</v>
      </c>
      <c r="B785" s="704" t="s">
        <v>23425</v>
      </c>
      <c r="C785" s="660" t="s">
        <v>23426</v>
      </c>
      <c r="D785" s="1672" t="s">
        <v>23427</v>
      </c>
      <c r="E785" s="2511">
        <f>SUM(G785:H785:O785)</f>
        <v>0.89200000000000002</v>
      </c>
      <c r="F785" s="828">
        <f t="shared" si="23"/>
        <v>0.89200000000000002</v>
      </c>
      <c r="G785" s="828"/>
      <c r="H785" s="828"/>
      <c r="I785" s="828"/>
      <c r="J785" s="828">
        <v>0.89200000000000002</v>
      </c>
      <c r="K785" s="828"/>
      <c r="L785" s="2512"/>
      <c r="M785" s="828"/>
      <c r="N785" s="2512"/>
      <c r="O785" s="828"/>
      <c r="P785" s="828"/>
      <c r="Q785" s="2511">
        <v>0.89200000000000002</v>
      </c>
      <c r="R785" s="828" t="s">
        <v>55</v>
      </c>
      <c r="S785" s="828"/>
      <c r="T785" s="828"/>
      <c r="U785" s="828"/>
      <c r="V785" s="454"/>
      <c r="W785" s="454"/>
      <c r="X785" s="454"/>
      <c r="Y785" s="454"/>
      <c r="Z785" s="454"/>
      <c r="AA785" s="828">
        <f>E785-V785-Z785</f>
        <v>0.89200000000000002</v>
      </c>
    </row>
    <row r="786" spans="1:27">
      <c r="A786" s="2564">
        <v>119</v>
      </c>
      <c r="B786" s="704" t="s">
        <v>23428</v>
      </c>
      <c r="C786" s="660" t="s">
        <v>23429</v>
      </c>
      <c r="D786" s="1672" t="s">
        <v>23430</v>
      </c>
      <c r="E786" s="2511">
        <f>SUM(G786:H786:O786)</f>
        <v>2.5449999999999999</v>
      </c>
      <c r="F786" s="828">
        <f t="shared" si="23"/>
        <v>1.5760000000000001</v>
      </c>
      <c r="G786" s="828">
        <v>1.5760000000000001</v>
      </c>
      <c r="H786" s="828"/>
      <c r="I786" s="828"/>
      <c r="J786" s="828"/>
      <c r="K786" s="828"/>
      <c r="L786" s="2512"/>
      <c r="M786" s="828"/>
      <c r="N786" s="2512"/>
      <c r="O786" s="828">
        <v>0.96899999999999997</v>
      </c>
      <c r="P786" s="828"/>
      <c r="Q786" s="2511">
        <v>2.11</v>
      </c>
      <c r="R786" s="828" t="s">
        <v>55</v>
      </c>
      <c r="S786" s="828"/>
      <c r="T786" s="828"/>
      <c r="U786" s="828"/>
      <c r="V786" s="454"/>
      <c r="W786" s="454"/>
      <c r="X786" s="454"/>
      <c r="Y786" s="454"/>
      <c r="Z786" s="454"/>
      <c r="AA786" s="828">
        <f>E786-V786-Z786</f>
        <v>2.5449999999999999</v>
      </c>
    </row>
    <row r="787" spans="1:27">
      <c r="A787" s="2564">
        <v>120</v>
      </c>
      <c r="B787" s="704" t="s">
        <v>23431</v>
      </c>
      <c r="C787" s="660" t="s">
        <v>23432</v>
      </c>
      <c r="D787" s="1672" t="s">
        <v>23433</v>
      </c>
      <c r="E787" s="2511">
        <f>SUM(G787:H787:O787)</f>
        <v>0.73199999999999998</v>
      </c>
      <c r="F787" s="828">
        <f t="shared" si="23"/>
        <v>0.73199999999999998</v>
      </c>
      <c r="G787" s="828"/>
      <c r="H787" s="828"/>
      <c r="I787" s="828"/>
      <c r="J787" s="828">
        <v>0.73199999999999998</v>
      </c>
      <c r="K787" s="828"/>
      <c r="L787" s="2512"/>
      <c r="M787" s="828"/>
      <c r="N787" s="2512"/>
      <c r="O787" s="828"/>
      <c r="P787" s="828"/>
      <c r="Q787" s="2511">
        <v>0.73199999999999998</v>
      </c>
      <c r="R787" s="828" t="s">
        <v>55</v>
      </c>
      <c r="S787" s="828"/>
      <c r="T787" s="828"/>
      <c r="U787" s="828"/>
      <c r="V787" s="454"/>
      <c r="W787" s="454"/>
      <c r="X787" s="454"/>
      <c r="Y787" s="454"/>
      <c r="Z787" s="454"/>
      <c r="AA787" s="828">
        <f>E787-V787-Z787</f>
        <v>0.73199999999999998</v>
      </c>
    </row>
    <row r="788" spans="1:27">
      <c r="A788" s="2564">
        <v>121</v>
      </c>
      <c r="B788" s="704" t="s">
        <v>15760</v>
      </c>
      <c r="C788" s="660" t="s">
        <v>23434</v>
      </c>
      <c r="D788" s="1672" t="s">
        <v>23435</v>
      </c>
      <c r="E788" s="2511">
        <f>SUM(G788:H788:O788)</f>
        <v>0.95399999999999996</v>
      </c>
      <c r="F788" s="828">
        <f t="shared" si="23"/>
        <v>0</v>
      </c>
      <c r="G788" s="828"/>
      <c r="H788" s="828"/>
      <c r="I788" s="828"/>
      <c r="J788" s="828"/>
      <c r="K788" s="828"/>
      <c r="L788" s="2512"/>
      <c r="M788" s="828"/>
      <c r="N788" s="2512"/>
      <c r="O788" s="828">
        <v>0.95399999999999996</v>
      </c>
      <c r="P788" s="828"/>
      <c r="Q788" s="2511">
        <v>0.156</v>
      </c>
      <c r="R788" s="828" t="s">
        <v>55</v>
      </c>
      <c r="S788" s="828"/>
      <c r="T788" s="828"/>
      <c r="U788" s="828"/>
      <c r="V788" s="454"/>
      <c r="W788" s="454"/>
      <c r="X788" s="454"/>
      <c r="Y788" s="454"/>
      <c r="Z788" s="454"/>
      <c r="AA788" s="828">
        <f>E788-V788-Z788</f>
        <v>0.95399999999999996</v>
      </c>
    </row>
    <row r="789" spans="1:27">
      <c r="A789" s="2564">
        <v>122</v>
      </c>
      <c r="B789" s="704" t="s">
        <v>19834</v>
      </c>
      <c r="C789" s="660" t="s">
        <v>23436</v>
      </c>
      <c r="D789" s="1672" t="s">
        <v>23437</v>
      </c>
      <c r="E789" s="2511">
        <f>SUM(G789:H789:O789)</f>
        <v>1.0980000000000001</v>
      </c>
      <c r="F789" s="828">
        <f t="shared" si="23"/>
        <v>1.0980000000000001</v>
      </c>
      <c r="G789" s="828">
        <v>1.0980000000000001</v>
      </c>
      <c r="H789" s="828"/>
      <c r="I789" s="828"/>
      <c r="J789" s="828"/>
      <c r="K789" s="828"/>
      <c r="L789" s="2512"/>
      <c r="M789" s="828"/>
      <c r="N789" s="2512"/>
      <c r="O789" s="828"/>
      <c r="P789" s="828"/>
      <c r="Q789" s="2511">
        <v>0</v>
      </c>
      <c r="R789" s="828" t="s">
        <v>55</v>
      </c>
      <c r="S789" s="828"/>
      <c r="T789" s="828"/>
      <c r="U789" s="828"/>
      <c r="V789" s="454">
        <f>E789</f>
        <v>1.0980000000000001</v>
      </c>
      <c r="W789" s="454"/>
      <c r="X789" s="454"/>
      <c r="Y789" s="454"/>
      <c r="Z789" s="454"/>
      <c r="AA789" s="828"/>
    </row>
    <row r="790" spans="1:27">
      <c r="A790" s="2564">
        <v>123</v>
      </c>
      <c r="B790" s="704" t="s">
        <v>23438</v>
      </c>
      <c r="C790" s="660" t="s">
        <v>23439</v>
      </c>
      <c r="D790" s="1672" t="s">
        <v>23440</v>
      </c>
      <c r="E790" s="2511">
        <f>SUM(G790:H790:O790)</f>
        <v>0.115</v>
      </c>
      <c r="F790" s="828">
        <f t="shared" si="23"/>
        <v>0.115</v>
      </c>
      <c r="G790" s="828"/>
      <c r="H790" s="828"/>
      <c r="I790" s="828"/>
      <c r="J790" s="828">
        <v>0.115</v>
      </c>
      <c r="K790" s="828"/>
      <c r="L790" s="2512"/>
      <c r="M790" s="828"/>
      <c r="N790" s="2512"/>
      <c r="O790" s="828"/>
      <c r="P790" s="828"/>
      <c r="Q790" s="2511">
        <v>0.115</v>
      </c>
      <c r="R790" s="828" t="s">
        <v>55</v>
      </c>
      <c r="S790" s="828"/>
      <c r="T790" s="828"/>
      <c r="U790" s="828"/>
      <c r="V790" s="454"/>
      <c r="W790" s="454"/>
      <c r="X790" s="454"/>
      <c r="Y790" s="454"/>
      <c r="Z790" s="454"/>
      <c r="AA790" s="828">
        <f>E790-V790-Z790</f>
        <v>0.115</v>
      </c>
    </row>
    <row r="791" spans="1:27">
      <c r="A791" s="2564">
        <v>124</v>
      </c>
      <c r="B791" s="704" t="s">
        <v>23441</v>
      </c>
      <c r="C791" s="660" t="s">
        <v>23442</v>
      </c>
      <c r="D791" s="1672" t="s">
        <v>23443</v>
      </c>
      <c r="E791" s="2511">
        <f>SUM(G791:H791:O791)</f>
        <v>1.5069999999999999</v>
      </c>
      <c r="F791" s="828">
        <f t="shared" si="23"/>
        <v>1.5069999999999999</v>
      </c>
      <c r="G791" s="828">
        <v>1.5069999999999999</v>
      </c>
      <c r="H791" s="828"/>
      <c r="I791" s="828"/>
      <c r="J791" s="828"/>
      <c r="K791" s="828"/>
      <c r="L791" s="2512"/>
      <c r="M791" s="828"/>
      <c r="N791" s="2512"/>
      <c r="O791" s="828"/>
      <c r="P791" s="828"/>
      <c r="Q791" s="2511">
        <v>0.05</v>
      </c>
      <c r="R791" s="828" t="s">
        <v>55</v>
      </c>
      <c r="S791" s="828"/>
      <c r="T791" s="828"/>
      <c r="U791" s="828"/>
      <c r="V791" s="454">
        <f>E791</f>
        <v>1.5069999999999999</v>
      </c>
      <c r="W791" s="454"/>
      <c r="X791" s="454"/>
      <c r="Y791" s="454"/>
      <c r="Z791" s="454"/>
      <c r="AA791" s="828"/>
    </row>
    <row r="792" spans="1:27">
      <c r="A792" s="2564">
        <v>125</v>
      </c>
      <c r="B792" s="704" t="s">
        <v>23444</v>
      </c>
      <c r="C792" s="660" t="s">
        <v>23445</v>
      </c>
      <c r="D792" s="1672" t="s">
        <v>23446</v>
      </c>
      <c r="E792" s="2511">
        <f>SUM(G792:H792:O792)</f>
        <v>1.6140000000000001</v>
      </c>
      <c r="F792" s="828">
        <f t="shared" si="23"/>
        <v>1.6140000000000001</v>
      </c>
      <c r="G792" s="828">
        <v>1.6140000000000001</v>
      </c>
      <c r="H792" s="828"/>
      <c r="I792" s="828"/>
      <c r="J792" s="828"/>
      <c r="K792" s="828"/>
      <c r="L792" s="2512"/>
      <c r="M792" s="828"/>
      <c r="N792" s="2512"/>
      <c r="O792" s="828"/>
      <c r="P792" s="828"/>
      <c r="Q792" s="2511">
        <v>1.6140000000000001</v>
      </c>
      <c r="R792" s="828" t="s">
        <v>55</v>
      </c>
      <c r="S792" s="828"/>
      <c r="T792" s="828"/>
      <c r="U792" s="828"/>
      <c r="V792" s="454">
        <f>E792</f>
        <v>1.6140000000000001</v>
      </c>
      <c r="W792" s="454"/>
      <c r="X792" s="454"/>
      <c r="Y792" s="454"/>
      <c r="Z792" s="454"/>
      <c r="AA792" s="828"/>
    </row>
    <row r="793" spans="1:27">
      <c r="A793" s="2564">
        <v>126</v>
      </c>
      <c r="B793" s="704" t="s">
        <v>227</v>
      </c>
      <c r="C793" s="660" t="s">
        <v>23447</v>
      </c>
      <c r="D793" s="1672" t="s">
        <v>23448</v>
      </c>
      <c r="E793" s="2511">
        <f>SUM(G793:H793:O793)</f>
        <v>0.27</v>
      </c>
      <c r="F793" s="828">
        <f t="shared" si="23"/>
        <v>0</v>
      </c>
      <c r="G793" s="828"/>
      <c r="H793" s="828"/>
      <c r="I793" s="828"/>
      <c r="J793" s="828"/>
      <c r="K793" s="828"/>
      <c r="L793" s="2512"/>
      <c r="M793" s="828"/>
      <c r="N793" s="2512"/>
      <c r="O793" s="828">
        <v>0.27</v>
      </c>
      <c r="P793" s="828"/>
      <c r="Q793" s="2511">
        <v>0.27</v>
      </c>
      <c r="R793" s="828" t="s">
        <v>55</v>
      </c>
      <c r="S793" s="828"/>
      <c r="T793" s="828"/>
      <c r="U793" s="828"/>
      <c r="V793" s="454"/>
      <c r="W793" s="454"/>
      <c r="X793" s="454"/>
      <c r="Y793" s="454"/>
      <c r="Z793" s="454"/>
      <c r="AA793" s="828">
        <f t="shared" ref="AA793:AA807" si="24">E793-V793-Z793</f>
        <v>0.27</v>
      </c>
    </row>
    <row r="794" spans="1:27" ht="38.25">
      <c r="A794" s="2564">
        <v>127</v>
      </c>
      <c r="B794" s="704" t="s">
        <v>23449</v>
      </c>
      <c r="C794" s="660" t="s">
        <v>23450</v>
      </c>
      <c r="D794" s="1672" t="s">
        <v>23451</v>
      </c>
      <c r="E794" s="2511">
        <f>SUM(G794:H794:O794)</f>
        <v>7.5999999999999998E-2</v>
      </c>
      <c r="F794" s="828">
        <f t="shared" si="23"/>
        <v>7.5999999999999998E-2</v>
      </c>
      <c r="G794" s="828">
        <v>7.5999999999999998E-2</v>
      </c>
      <c r="H794" s="828"/>
      <c r="I794" s="828"/>
      <c r="J794" s="828"/>
      <c r="K794" s="828"/>
      <c r="L794" s="2512"/>
      <c r="M794" s="828"/>
      <c r="N794" s="2512"/>
      <c r="O794" s="828"/>
      <c r="P794" s="828"/>
      <c r="Q794" s="2511">
        <v>7.5999999999999998E-2</v>
      </c>
      <c r="R794" s="828" t="s">
        <v>55</v>
      </c>
      <c r="S794" s="828"/>
      <c r="T794" s="828"/>
      <c r="U794" s="828"/>
      <c r="V794" s="454"/>
      <c r="W794" s="454"/>
      <c r="X794" s="454"/>
      <c r="Y794" s="454"/>
      <c r="Z794" s="454"/>
      <c r="AA794" s="828">
        <f t="shared" si="24"/>
        <v>7.5999999999999998E-2</v>
      </c>
    </row>
    <row r="795" spans="1:27" ht="38.25">
      <c r="A795" s="2564">
        <v>128</v>
      </c>
      <c r="B795" s="704" t="s">
        <v>23452</v>
      </c>
      <c r="C795" s="660" t="s">
        <v>23453</v>
      </c>
      <c r="D795" s="1672" t="s">
        <v>23454</v>
      </c>
      <c r="E795" s="2511">
        <f>SUM(G795:H795:O795)</f>
        <v>0.152</v>
      </c>
      <c r="F795" s="828">
        <f t="shared" si="23"/>
        <v>0.152</v>
      </c>
      <c r="G795" s="828">
        <v>0.152</v>
      </c>
      <c r="H795" s="828"/>
      <c r="I795" s="828"/>
      <c r="J795" s="828"/>
      <c r="K795" s="828"/>
      <c r="L795" s="2512"/>
      <c r="M795" s="828"/>
      <c r="N795" s="2512"/>
      <c r="O795" s="828"/>
      <c r="P795" s="828"/>
      <c r="Q795" s="2511">
        <v>0.152</v>
      </c>
      <c r="R795" s="828" t="s">
        <v>55</v>
      </c>
      <c r="S795" s="828"/>
      <c r="T795" s="828"/>
      <c r="U795" s="828"/>
      <c r="V795" s="454"/>
      <c r="W795" s="454"/>
      <c r="X795" s="454"/>
      <c r="Y795" s="454"/>
      <c r="Z795" s="454"/>
      <c r="AA795" s="828">
        <f t="shared" si="24"/>
        <v>0.152</v>
      </c>
    </row>
    <row r="796" spans="1:27" ht="25.5">
      <c r="A796" s="2564">
        <v>129</v>
      </c>
      <c r="B796" s="704" t="s">
        <v>23455</v>
      </c>
      <c r="C796" s="660" t="s">
        <v>23456</v>
      </c>
      <c r="D796" s="1672" t="s">
        <v>23457</v>
      </c>
      <c r="E796" s="2511">
        <f>SUM(G796:H796:O796)</f>
        <v>0.96199999999999997</v>
      </c>
      <c r="F796" s="828">
        <f t="shared" ref="F796:F807" si="25">SUM(G796:K796)</f>
        <v>0.96199999999999997</v>
      </c>
      <c r="G796" s="828">
        <v>0.96199999999999997</v>
      </c>
      <c r="H796" s="828"/>
      <c r="I796" s="828"/>
      <c r="J796" s="828"/>
      <c r="K796" s="828"/>
      <c r="L796" s="2512"/>
      <c r="M796" s="828"/>
      <c r="N796" s="2512"/>
      <c r="O796" s="828"/>
      <c r="P796" s="828"/>
      <c r="Q796" s="2511">
        <v>0.16500000000000001</v>
      </c>
      <c r="R796" s="828" t="s">
        <v>55</v>
      </c>
      <c r="S796" s="828"/>
      <c r="T796" s="828"/>
      <c r="U796" s="828"/>
      <c r="V796" s="454"/>
      <c r="W796" s="454"/>
      <c r="X796" s="454"/>
      <c r="Y796" s="454"/>
      <c r="Z796" s="454"/>
      <c r="AA796" s="828">
        <f t="shared" si="24"/>
        <v>0.96199999999999997</v>
      </c>
    </row>
    <row r="797" spans="1:27" ht="51">
      <c r="A797" s="2564">
        <v>130</v>
      </c>
      <c r="B797" s="704" t="s">
        <v>23458</v>
      </c>
      <c r="C797" s="660" t="s">
        <v>23459</v>
      </c>
      <c r="D797" s="1672" t="s">
        <v>23460</v>
      </c>
      <c r="E797" s="2511">
        <f>SUM(G797:H797:O797)</f>
        <v>0.09</v>
      </c>
      <c r="F797" s="828">
        <f t="shared" si="25"/>
        <v>0.09</v>
      </c>
      <c r="G797" s="828">
        <v>0.09</v>
      </c>
      <c r="H797" s="828"/>
      <c r="I797" s="828"/>
      <c r="J797" s="828"/>
      <c r="K797" s="828"/>
      <c r="L797" s="2512"/>
      <c r="M797" s="828"/>
      <c r="N797" s="2512"/>
      <c r="O797" s="828"/>
      <c r="P797" s="828"/>
      <c r="Q797" s="2511">
        <v>0.09</v>
      </c>
      <c r="R797" s="828" t="s">
        <v>55</v>
      </c>
      <c r="S797" s="828"/>
      <c r="T797" s="828"/>
      <c r="U797" s="828"/>
      <c r="V797" s="454"/>
      <c r="W797" s="454"/>
      <c r="X797" s="454"/>
      <c r="Y797" s="454"/>
      <c r="Z797" s="454"/>
      <c r="AA797" s="828">
        <f t="shared" si="24"/>
        <v>0.09</v>
      </c>
    </row>
    <row r="798" spans="1:27" ht="51">
      <c r="A798" s="2564">
        <v>131</v>
      </c>
      <c r="B798" s="704" t="s">
        <v>23461</v>
      </c>
      <c r="C798" s="660" t="s">
        <v>23462</v>
      </c>
      <c r="D798" s="1672" t="s">
        <v>23463</v>
      </c>
      <c r="E798" s="2511">
        <f>SUM(G798:H798:O798)</f>
        <v>0.49</v>
      </c>
      <c r="F798" s="828">
        <f t="shared" si="25"/>
        <v>0.49</v>
      </c>
      <c r="G798" s="828">
        <v>0.49</v>
      </c>
      <c r="H798" s="828"/>
      <c r="I798" s="828"/>
      <c r="J798" s="828"/>
      <c r="K798" s="828"/>
      <c r="L798" s="2512"/>
      <c r="M798" s="828"/>
      <c r="N798" s="2512"/>
      <c r="O798" s="828"/>
      <c r="P798" s="828"/>
      <c r="Q798" s="2511">
        <v>0.49</v>
      </c>
      <c r="R798" s="828" t="s">
        <v>55</v>
      </c>
      <c r="S798" s="828"/>
      <c r="T798" s="828"/>
      <c r="U798" s="828"/>
      <c r="V798" s="454"/>
      <c r="W798" s="454"/>
      <c r="X798" s="454"/>
      <c r="Y798" s="454"/>
      <c r="Z798" s="454"/>
      <c r="AA798" s="828">
        <f t="shared" si="24"/>
        <v>0.49</v>
      </c>
    </row>
    <row r="799" spans="1:27" ht="63.75">
      <c r="A799" s="2564">
        <v>132</v>
      </c>
      <c r="B799" s="704" t="s">
        <v>23464</v>
      </c>
      <c r="C799" s="660" t="s">
        <v>23465</v>
      </c>
      <c r="D799" s="1672" t="s">
        <v>23466</v>
      </c>
      <c r="E799" s="2511">
        <f>SUM(G799:H799:O799)</f>
        <v>8.5000000000000006E-2</v>
      </c>
      <c r="F799" s="828">
        <f t="shared" si="25"/>
        <v>0</v>
      </c>
      <c r="G799" s="828"/>
      <c r="H799" s="828"/>
      <c r="I799" s="828"/>
      <c r="J799" s="828"/>
      <c r="K799" s="828"/>
      <c r="L799" s="2512"/>
      <c r="M799" s="828"/>
      <c r="N799" s="2512"/>
      <c r="O799" s="828">
        <v>8.5000000000000006E-2</v>
      </c>
      <c r="P799" s="828"/>
      <c r="Q799" s="2511">
        <v>8.5000000000000006E-2</v>
      </c>
      <c r="R799" s="828" t="s">
        <v>55</v>
      </c>
      <c r="S799" s="828"/>
      <c r="T799" s="828"/>
      <c r="U799" s="828"/>
      <c r="V799" s="454"/>
      <c r="W799" s="454"/>
      <c r="X799" s="454"/>
      <c r="Y799" s="454"/>
      <c r="Z799" s="454"/>
      <c r="AA799" s="828">
        <f t="shared" si="24"/>
        <v>8.5000000000000006E-2</v>
      </c>
    </row>
    <row r="800" spans="1:27" ht="38.25">
      <c r="A800" s="2564">
        <v>133</v>
      </c>
      <c r="B800" s="704" t="s">
        <v>23467</v>
      </c>
      <c r="C800" s="660" t="s">
        <v>23468</v>
      </c>
      <c r="D800" s="1672" t="s">
        <v>23469</v>
      </c>
      <c r="E800" s="2511">
        <f>SUM(G800:H800:O800)</f>
        <v>0.57999999999999996</v>
      </c>
      <c r="F800" s="828">
        <f t="shared" si="25"/>
        <v>0</v>
      </c>
      <c r="G800" s="828"/>
      <c r="H800" s="828"/>
      <c r="I800" s="828"/>
      <c r="J800" s="828"/>
      <c r="K800" s="828"/>
      <c r="L800" s="2512"/>
      <c r="M800" s="828"/>
      <c r="N800" s="2512"/>
      <c r="O800" s="828">
        <v>0.57999999999999996</v>
      </c>
      <c r="P800" s="828"/>
      <c r="Q800" s="2511">
        <v>0.57999999999999996</v>
      </c>
      <c r="R800" s="828" t="s">
        <v>55</v>
      </c>
      <c r="S800" s="828"/>
      <c r="T800" s="828"/>
      <c r="U800" s="828"/>
      <c r="V800" s="454"/>
      <c r="W800" s="454"/>
      <c r="X800" s="454"/>
      <c r="Y800" s="454"/>
      <c r="Z800" s="454"/>
      <c r="AA800" s="828">
        <f t="shared" si="24"/>
        <v>0.57999999999999996</v>
      </c>
    </row>
    <row r="801" spans="1:27" ht="38.25">
      <c r="A801" s="2564">
        <v>134</v>
      </c>
      <c r="B801" s="704" t="s">
        <v>23470</v>
      </c>
      <c r="C801" s="660" t="s">
        <v>23471</v>
      </c>
      <c r="D801" s="1672" t="s">
        <v>23472</v>
      </c>
      <c r="E801" s="2511">
        <f>SUM(G801:H801:O801)</f>
        <v>0.153</v>
      </c>
      <c r="F801" s="828">
        <f t="shared" si="25"/>
        <v>0</v>
      </c>
      <c r="G801" s="828"/>
      <c r="H801" s="828"/>
      <c r="I801" s="828"/>
      <c r="J801" s="828"/>
      <c r="K801" s="828"/>
      <c r="L801" s="2512"/>
      <c r="M801" s="828"/>
      <c r="N801" s="2512"/>
      <c r="O801" s="828">
        <v>0.153</v>
      </c>
      <c r="P801" s="828"/>
      <c r="Q801" s="2511">
        <v>0</v>
      </c>
      <c r="R801" s="828" t="s">
        <v>55</v>
      </c>
      <c r="S801" s="828"/>
      <c r="T801" s="828"/>
      <c r="U801" s="828"/>
      <c r="V801" s="454"/>
      <c r="W801" s="454"/>
      <c r="X801" s="454"/>
      <c r="Y801" s="454"/>
      <c r="Z801" s="454"/>
      <c r="AA801" s="828">
        <f t="shared" si="24"/>
        <v>0.153</v>
      </c>
    </row>
    <row r="802" spans="1:27" ht="38.25">
      <c r="A802" s="2564">
        <v>135</v>
      </c>
      <c r="B802" s="704" t="s">
        <v>23473</v>
      </c>
      <c r="C802" s="660" t="s">
        <v>23474</v>
      </c>
      <c r="D802" s="1672" t="s">
        <v>23475</v>
      </c>
      <c r="E802" s="2511">
        <f>SUM(G802:H802:O802)</f>
        <v>0.14899999999999999</v>
      </c>
      <c r="F802" s="828">
        <f t="shared" si="25"/>
        <v>0</v>
      </c>
      <c r="G802" s="828"/>
      <c r="H802" s="828"/>
      <c r="I802" s="828"/>
      <c r="J802" s="828"/>
      <c r="K802" s="828"/>
      <c r="L802" s="2512"/>
      <c r="M802" s="828"/>
      <c r="N802" s="2512"/>
      <c r="O802" s="828">
        <v>0.14899999999999999</v>
      </c>
      <c r="P802" s="828"/>
      <c r="Q802" s="2511">
        <v>0.14899999999999999</v>
      </c>
      <c r="R802" s="828" t="s">
        <v>55</v>
      </c>
      <c r="S802" s="828"/>
      <c r="T802" s="828"/>
      <c r="U802" s="828"/>
      <c r="V802" s="454"/>
      <c r="W802" s="454"/>
      <c r="X802" s="454"/>
      <c r="Y802" s="454"/>
      <c r="Z802" s="454"/>
      <c r="AA802" s="828">
        <f t="shared" si="24"/>
        <v>0.14899999999999999</v>
      </c>
    </row>
    <row r="803" spans="1:27" ht="38.25">
      <c r="A803" s="2564">
        <v>136</v>
      </c>
      <c r="B803" s="704" t="s">
        <v>23476</v>
      </c>
      <c r="C803" s="660" t="s">
        <v>23477</v>
      </c>
      <c r="D803" s="1672" t="s">
        <v>23478</v>
      </c>
      <c r="E803" s="2511">
        <f>SUM(G803:H803:O803)</f>
        <v>0.15</v>
      </c>
      <c r="F803" s="828">
        <f t="shared" si="25"/>
        <v>0</v>
      </c>
      <c r="G803" s="828"/>
      <c r="H803" s="828"/>
      <c r="I803" s="828"/>
      <c r="J803" s="828"/>
      <c r="K803" s="828"/>
      <c r="L803" s="2512"/>
      <c r="M803" s="828"/>
      <c r="N803" s="2512"/>
      <c r="O803" s="828">
        <v>0.15</v>
      </c>
      <c r="P803" s="828"/>
      <c r="Q803" s="2511">
        <v>0.15</v>
      </c>
      <c r="R803" s="828" t="s">
        <v>55</v>
      </c>
      <c r="S803" s="828"/>
      <c r="T803" s="828"/>
      <c r="U803" s="828"/>
      <c r="V803" s="454"/>
      <c r="W803" s="454"/>
      <c r="X803" s="454"/>
      <c r="Y803" s="454"/>
      <c r="Z803" s="454"/>
      <c r="AA803" s="828">
        <f t="shared" si="24"/>
        <v>0.15</v>
      </c>
    </row>
    <row r="804" spans="1:27" ht="38.25">
      <c r="A804" s="2564">
        <v>137</v>
      </c>
      <c r="B804" s="704" t="s">
        <v>23479</v>
      </c>
      <c r="C804" s="660" t="s">
        <v>23480</v>
      </c>
      <c r="D804" s="1672" t="s">
        <v>23481</v>
      </c>
      <c r="E804" s="2511">
        <f>SUM(G804:H804:O804)</f>
        <v>8.5000000000000006E-2</v>
      </c>
      <c r="F804" s="828">
        <f t="shared" si="25"/>
        <v>0</v>
      </c>
      <c r="G804" s="828"/>
      <c r="H804" s="828"/>
      <c r="I804" s="828"/>
      <c r="J804" s="828"/>
      <c r="K804" s="828"/>
      <c r="L804" s="2512"/>
      <c r="M804" s="828"/>
      <c r="N804" s="2512"/>
      <c r="O804" s="828">
        <v>8.5000000000000006E-2</v>
      </c>
      <c r="P804" s="828"/>
      <c r="Q804" s="2511">
        <v>8.5000000000000006E-2</v>
      </c>
      <c r="R804" s="828" t="s">
        <v>55</v>
      </c>
      <c r="S804" s="828"/>
      <c r="T804" s="828"/>
      <c r="U804" s="828"/>
      <c r="V804" s="454"/>
      <c r="W804" s="454"/>
      <c r="X804" s="454"/>
      <c r="Y804" s="454"/>
      <c r="Z804" s="454"/>
      <c r="AA804" s="828">
        <f t="shared" si="24"/>
        <v>8.5000000000000006E-2</v>
      </c>
    </row>
    <row r="805" spans="1:27" ht="38.25">
      <c r="A805" s="2564">
        <v>138</v>
      </c>
      <c r="B805" s="704" t="s">
        <v>23482</v>
      </c>
      <c r="C805" s="660" t="s">
        <v>23483</v>
      </c>
      <c r="D805" s="1672" t="s">
        <v>23484</v>
      </c>
      <c r="E805" s="2511">
        <f>SUM(G805:H805:O805)</f>
        <v>0.15</v>
      </c>
      <c r="F805" s="828">
        <f t="shared" si="25"/>
        <v>0</v>
      </c>
      <c r="G805" s="828"/>
      <c r="H805" s="828"/>
      <c r="I805" s="828"/>
      <c r="J805" s="828"/>
      <c r="K805" s="828"/>
      <c r="L805" s="2512"/>
      <c r="M805" s="828"/>
      <c r="N805" s="2512"/>
      <c r="O805" s="828">
        <v>0.15</v>
      </c>
      <c r="P805" s="828"/>
      <c r="Q805" s="2511">
        <v>0.15</v>
      </c>
      <c r="R805" s="828" t="s">
        <v>55</v>
      </c>
      <c r="S805" s="828"/>
      <c r="T805" s="828"/>
      <c r="U805" s="828"/>
      <c r="V805" s="454"/>
      <c r="W805" s="454"/>
      <c r="X805" s="454"/>
      <c r="Y805" s="454"/>
      <c r="Z805" s="454"/>
      <c r="AA805" s="828">
        <f t="shared" si="24"/>
        <v>0.15</v>
      </c>
    </row>
    <row r="806" spans="1:27" ht="38.25">
      <c r="A806" s="2564">
        <v>139</v>
      </c>
      <c r="B806" s="704" t="s">
        <v>23485</v>
      </c>
      <c r="C806" s="660" t="s">
        <v>23486</v>
      </c>
      <c r="D806" s="1672" t="s">
        <v>23487</v>
      </c>
      <c r="E806" s="2511">
        <f>SUM(G806:H806:O806)</f>
        <v>0.13700000000000001</v>
      </c>
      <c r="F806" s="828">
        <f t="shared" si="25"/>
        <v>0</v>
      </c>
      <c r="G806" s="828"/>
      <c r="H806" s="828"/>
      <c r="I806" s="828"/>
      <c r="J806" s="828"/>
      <c r="K806" s="828"/>
      <c r="L806" s="2512"/>
      <c r="M806" s="828"/>
      <c r="N806" s="2512"/>
      <c r="O806" s="828">
        <v>0.13700000000000001</v>
      </c>
      <c r="P806" s="828"/>
      <c r="Q806" s="2511">
        <v>0</v>
      </c>
      <c r="R806" s="828" t="s">
        <v>55</v>
      </c>
      <c r="S806" s="828"/>
      <c r="T806" s="828"/>
      <c r="U806" s="828"/>
      <c r="V806" s="454"/>
      <c r="W806" s="454"/>
      <c r="X806" s="454"/>
      <c r="Y806" s="454"/>
      <c r="Z806" s="454"/>
      <c r="AA806" s="828">
        <f t="shared" si="24"/>
        <v>0.13700000000000001</v>
      </c>
    </row>
    <row r="807" spans="1:27" ht="25.5">
      <c r="A807" s="2860">
        <v>140</v>
      </c>
      <c r="B807" s="704" t="s">
        <v>23488</v>
      </c>
      <c r="C807" s="660" t="s">
        <v>23489</v>
      </c>
      <c r="D807" s="1672" t="s">
        <v>23490</v>
      </c>
      <c r="E807" s="2511">
        <f>SUM(G807:H807:O807)</f>
        <v>0.498</v>
      </c>
      <c r="F807" s="828">
        <f t="shared" si="25"/>
        <v>0.498</v>
      </c>
      <c r="G807" s="828"/>
      <c r="H807" s="828"/>
      <c r="I807" s="828"/>
      <c r="J807" s="828">
        <v>0.498</v>
      </c>
      <c r="K807" s="828"/>
      <c r="L807" s="2512"/>
      <c r="M807" s="828"/>
      <c r="N807" s="2512"/>
      <c r="O807" s="828"/>
      <c r="P807" s="828"/>
      <c r="Q807" s="2511">
        <v>0</v>
      </c>
      <c r="R807" s="828" t="s">
        <v>55</v>
      </c>
      <c r="S807" s="828"/>
      <c r="T807" s="828"/>
      <c r="U807" s="828"/>
      <c r="V807" s="454"/>
      <c r="W807" s="454"/>
      <c r="X807" s="454"/>
      <c r="Y807" s="454"/>
      <c r="Z807" s="454"/>
      <c r="AA807" s="828">
        <f t="shared" si="24"/>
        <v>0.498</v>
      </c>
    </row>
    <row r="808" spans="1:27" s="933" customFormat="1" ht="27.75" customHeight="1">
      <c r="A808" s="2861"/>
      <c r="B808" s="2862" t="s">
        <v>23492</v>
      </c>
      <c r="C808" s="2863"/>
      <c r="D808" s="2864"/>
      <c r="E808" s="2865">
        <f t="shared" ref="E808:S808" si="26">SUM(E668:E807)</f>
        <v>95.638899999999964</v>
      </c>
      <c r="F808" s="2865">
        <f t="shared" si="26"/>
        <v>71.714999999999989</v>
      </c>
      <c r="G808" s="2865">
        <f t="shared" si="26"/>
        <v>56.218000000000011</v>
      </c>
      <c r="H808" s="2865">
        <f t="shared" si="26"/>
        <v>0</v>
      </c>
      <c r="I808" s="2865">
        <f t="shared" si="26"/>
        <v>0</v>
      </c>
      <c r="J808" s="2865">
        <f t="shared" si="26"/>
        <v>15.496999999999996</v>
      </c>
      <c r="K808" s="2865">
        <f t="shared" si="26"/>
        <v>0</v>
      </c>
      <c r="L808" s="2865">
        <f t="shared" si="26"/>
        <v>0</v>
      </c>
      <c r="M808" s="2865">
        <f t="shared" si="26"/>
        <v>0</v>
      </c>
      <c r="N808" s="2865">
        <f t="shared" si="26"/>
        <v>0</v>
      </c>
      <c r="O808" s="2865">
        <f t="shared" si="26"/>
        <v>23.9239</v>
      </c>
      <c r="P808" s="2865">
        <f t="shared" si="26"/>
        <v>0</v>
      </c>
      <c r="Q808" s="2865">
        <f t="shared" si="26"/>
        <v>69.423799999999986</v>
      </c>
      <c r="R808" s="2865">
        <f t="shared" si="26"/>
        <v>0</v>
      </c>
      <c r="S808" s="2865">
        <f t="shared" si="26"/>
        <v>0</v>
      </c>
      <c r="T808" s="2866"/>
      <c r="U808" s="2866"/>
      <c r="V808" s="2595">
        <f>SUM(V668:V806)</f>
        <v>20.138000000000005</v>
      </c>
      <c r="W808" s="2595">
        <f>SUM(W668:W806)</f>
        <v>7.8620000000000001</v>
      </c>
      <c r="X808" s="2595">
        <f>SUM(X668:X806)</f>
        <v>0.38400000000000001</v>
      </c>
      <c r="Y808" s="2595">
        <f>SUM(Y668:Y806)</f>
        <v>1.7310000000000001</v>
      </c>
      <c r="Z808" s="2595">
        <f>SUM(Z668:Z806)</f>
        <v>20.307000000000002</v>
      </c>
      <c r="AA808" s="2595">
        <f>SUM(AA668:AA807)</f>
        <v>45.216900000000003</v>
      </c>
    </row>
    <row r="809" spans="1:27" s="421" customFormat="1" ht="27.75" customHeight="1">
      <c r="A809" s="65"/>
      <c r="B809" s="2848" t="s">
        <v>23680</v>
      </c>
      <c r="C809" s="2344"/>
      <c r="D809" s="2344"/>
      <c r="E809" s="2344"/>
      <c r="F809" s="2344"/>
      <c r="G809" s="2344"/>
      <c r="H809" s="2344"/>
      <c r="I809" s="2344"/>
      <c r="J809" s="2515"/>
      <c r="K809" s="2344"/>
      <c r="L809" s="2344"/>
      <c r="M809" s="2344"/>
      <c r="N809" s="2344"/>
      <c r="O809" s="2344"/>
      <c r="P809" s="2344"/>
      <c r="Q809" s="2515"/>
      <c r="R809" s="2344"/>
      <c r="S809" s="2344"/>
      <c r="T809" s="2344"/>
      <c r="U809" s="2344"/>
      <c r="V809" s="2344"/>
      <c r="W809" s="2344"/>
      <c r="X809" s="2344"/>
      <c r="Y809" s="2344"/>
      <c r="Z809" s="2344"/>
      <c r="AA809" s="2346"/>
    </row>
    <row r="810" spans="1:27">
      <c r="A810" s="2867">
        <v>1</v>
      </c>
      <c r="B810" s="2518" t="s">
        <v>23493</v>
      </c>
      <c r="C810" s="2519" t="s">
        <v>23494</v>
      </c>
      <c r="D810" s="1319"/>
      <c r="E810" s="2520">
        <v>14.425000000000001</v>
      </c>
      <c r="F810" s="2520">
        <f>+G810+L810</f>
        <v>4.1900000000000004</v>
      </c>
      <c r="G810" s="2520">
        <v>4.1900000000000004</v>
      </c>
      <c r="H810" s="1319">
        <v>0</v>
      </c>
      <c r="I810" s="2520">
        <v>0</v>
      </c>
      <c r="J810" s="431">
        <v>0</v>
      </c>
      <c r="K810" s="2520">
        <v>0</v>
      </c>
      <c r="L810" s="1319">
        <v>0</v>
      </c>
      <c r="M810" s="2520">
        <v>0</v>
      </c>
      <c r="N810" s="1319">
        <v>0</v>
      </c>
      <c r="O810" s="2520">
        <v>2.5</v>
      </c>
      <c r="P810" s="2520">
        <v>7.7350000000000003</v>
      </c>
      <c r="Q810" s="2521">
        <v>13.685</v>
      </c>
      <c r="R810" s="2871" t="s">
        <v>4865</v>
      </c>
      <c r="S810" s="1319"/>
      <c r="T810" s="1319"/>
      <c r="U810" s="1319"/>
      <c r="V810" s="2522"/>
      <c r="W810" s="2522"/>
      <c r="X810" s="2522"/>
      <c r="Y810" s="2523">
        <v>14.425000000000001</v>
      </c>
      <c r="Z810" s="2522"/>
      <c r="AA810" s="2421"/>
    </row>
    <row r="811" spans="1:27">
      <c r="A811" s="121">
        <v>2</v>
      </c>
      <c r="B811" s="2524" t="s">
        <v>23495</v>
      </c>
      <c r="C811" s="233" t="s">
        <v>23496</v>
      </c>
      <c r="D811" s="858"/>
      <c r="E811" s="1574">
        <v>2.0350000000000001</v>
      </c>
      <c r="F811" s="1574">
        <f t="shared" ref="F811:F827" si="27">+G811+L811</f>
        <v>0.9</v>
      </c>
      <c r="G811" s="1574">
        <v>0.9</v>
      </c>
      <c r="H811" s="858">
        <v>0</v>
      </c>
      <c r="I811" s="1574">
        <v>0</v>
      </c>
      <c r="J811" s="704">
        <v>0</v>
      </c>
      <c r="K811" s="1574">
        <v>0</v>
      </c>
      <c r="L811" s="858">
        <v>0</v>
      </c>
      <c r="M811" s="1574">
        <v>0</v>
      </c>
      <c r="N811" s="858">
        <v>0</v>
      </c>
      <c r="O811" s="1574">
        <v>0</v>
      </c>
      <c r="P811" s="1574">
        <v>1.135</v>
      </c>
      <c r="Q811" s="2525">
        <v>2.0350000000000001</v>
      </c>
      <c r="R811" s="2869" t="s">
        <v>607</v>
      </c>
      <c r="S811" s="858"/>
      <c r="T811" s="858"/>
      <c r="U811" s="858"/>
      <c r="V811" s="1240"/>
      <c r="W811" s="1240"/>
      <c r="X811" s="1240"/>
      <c r="Y811" s="1240"/>
      <c r="Z811" s="233">
        <v>2.0350000000000001</v>
      </c>
      <c r="AA811" s="859"/>
    </row>
    <row r="812" spans="1:27">
      <c r="A812" s="121">
        <v>3</v>
      </c>
      <c r="B812" s="2524" t="s">
        <v>23497</v>
      </c>
      <c r="C812" s="233" t="s">
        <v>23498</v>
      </c>
      <c r="D812" s="858"/>
      <c r="E812" s="1574">
        <v>3.141</v>
      </c>
      <c r="F812" s="1574">
        <f t="shared" si="27"/>
        <v>0</v>
      </c>
      <c r="G812" s="1574">
        <v>0</v>
      </c>
      <c r="H812" s="858">
        <v>0</v>
      </c>
      <c r="I812" s="1574">
        <v>0</v>
      </c>
      <c r="J812" s="704">
        <v>0</v>
      </c>
      <c r="K812" s="1574">
        <v>0</v>
      </c>
      <c r="L812" s="858">
        <v>0</v>
      </c>
      <c r="M812" s="1574">
        <v>0</v>
      </c>
      <c r="N812" s="858">
        <v>0</v>
      </c>
      <c r="O812" s="1574">
        <v>0</v>
      </c>
      <c r="P812" s="1574">
        <v>3.141</v>
      </c>
      <c r="Q812" s="2525">
        <v>3.141</v>
      </c>
      <c r="R812" s="2869" t="s">
        <v>607</v>
      </c>
      <c r="S812" s="858"/>
      <c r="T812" s="858"/>
      <c r="U812" s="858"/>
      <c r="V812" s="1240"/>
      <c r="W812" s="1240"/>
      <c r="X812" s="1240"/>
      <c r="Y812" s="1240"/>
      <c r="Z812" s="1240"/>
      <c r="AA812" s="1574">
        <v>3.141</v>
      </c>
    </row>
    <row r="813" spans="1:27">
      <c r="A813" s="2867">
        <v>4</v>
      </c>
      <c r="B813" s="2524" t="s">
        <v>23499</v>
      </c>
      <c r="C813" s="233" t="s">
        <v>23500</v>
      </c>
      <c r="D813" s="858"/>
      <c r="E813" s="1574">
        <v>3.6059999999999999</v>
      </c>
      <c r="F813" s="1574">
        <f t="shared" si="27"/>
        <v>0</v>
      </c>
      <c r="G813" s="1574">
        <v>0</v>
      </c>
      <c r="H813" s="858">
        <v>0</v>
      </c>
      <c r="I813" s="1574">
        <v>0</v>
      </c>
      <c r="J813" s="704">
        <v>0</v>
      </c>
      <c r="K813" s="1574">
        <v>0</v>
      </c>
      <c r="L813" s="858">
        <v>0</v>
      </c>
      <c r="M813" s="1574">
        <v>0</v>
      </c>
      <c r="N813" s="858">
        <v>0</v>
      </c>
      <c r="O813" s="1574">
        <v>0</v>
      </c>
      <c r="P813" s="1574">
        <v>3.6059999999999999</v>
      </c>
      <c r="Q813" s="2525">
        <v>3.6059999999999999</v>
      </c>
      <c r="R813" s="2869" t="s">
        <v>607</v>
      </c>
      <c r="S813" s="858"/>
      <c r="T813" s="858"/>
      <c r="U813" s="858"/>
      <c r="V813" s="1240"/>
      <c r="W813" s="1240"/>
      <c r="X813" s="1240"/>
      <c r="Y813" s="1240"/>
      <c r="Z813" s="1240"/>
      <c r="AA813" s="1574">
        <v>3.6059999999999999</v>
      </c>
    </row>
    <row r="814" spans="1:27">
      <c r="A814" s="121">
        <v>5</v>
      </c>
      <c r="B814" s="2524" t="s">
        <v>23501</v>
      </c>
      <c r="C814" s="233" t="s">
        <v>23502</v>
      </c>
      <c r="D814" s="858"/>
      <c r="E814" s="1574">
        <v>2.1389999999999998</v>
      </c>
      <c r="F814" s="1574">
        <f t="shared" si="27"/>
        <v>0</v>
      </c>
      <c r="G814" s="1574">
        <v>0</v>
      </c>
      <c r="H814" s="858">
        <v>0</v>
      </c>
      <c r="I814" s="2526">
        <v>0</v>
      </c>
      <c r="J814" s="704">
        <v>0</v>
      </c>
      <c r="K814" s="1574">
        <v>0</v>
      </c>
      <c r="L814" s="858">
        <v>0</v>
      </c>
      <c r="M814" s="1574">
        <v>0</v>
      </c>
      <c r="N814" s="858">
        <v>0</v>
      </c>
      <c r="O814" s="2526">
        <v>0.53</v>
      </c>
      <c r="P814" s="1574">
        <v>1.609</v>
      </c>
      <c r="Q814" s="2525">
        <v>2.1389999999999998</v>
      </c>
      <c r="R814" s="2869" t="s">
        <v>607</v>
      </c>
      <c r="S814" s="858"/>
      <c r="T814" s="858"/>
      <c r="U814" s="858"/>
      <c r="V814" s="1240"/>
      <c r="W814" s="1240"/>
      <c r="X814" s="1240"/>
      <c r="Y814" s="1240"/>
      <c r="Z814" s="1240"/>
      <c r="AA814" s="1574">
        <v>2.1389999999999998</v>
      </c>
    </row>
    <row r="815" spans="1:27">
      <c r="A815" s="121">
        <v>6</v>
      </c>
      <c r="B815" s="2524" t="s">
        <v>23503</v>
      </c>
      <c r="C815" s="233" t="s">
        <v>23504</v>
      </c>
      <c r="D815" s="858"/>
      <c r="E815" s="1574">
        <v>0.78600000000000003</v>
      </c>
      <c r="F815" s="1574">
        <f t="shared" si="27"/>
        <v>0</v>
      </c>
      <c r="G815" s="1574">
        <v>0</v>
      </c>
      <c r="H815" s="858">
        <v>0</v>
      </c>
      <c r="I815" s="1574">
        <v>0</v>
      </c>
      <c r="J815" s="704">
        <v>0</v>
      </c>
      <c r="K815" s="1574">
        <v>0</v>
      </c>
      <c r="L815" s="858">
        <v>0</v>
      </c>
      <c r="M815" s="1574">
        <v>0</v>
      </c>
      <c r="N815" s="858">
        <v>0</v>
      </c>
      <c r="O815" s="1574">
        <v>0</v>
      </c>
      <c r="P815" s="1574">
        <v>0.78600000000000003</v>
      </c>
      <c r="Q815" s="2525">
        <v>0.78600000000000003</v>
      </c>
      <c r="R815" s="2869" t="s">
        <v>607</v>
      </c>
      <c r="S815" s="858"/>
      <c r="T815" s="858"/>
      <c r="U815" s="858"/>
      <c r="V815" s="1240"/>
      <c r="W815" s="1240"/>
      <c r="X815" s="1240"/>
      <c r="Y815" s="1240"/>
      <c r="Z815" s="1240"/>
      <c r="AA815" s="1574">
        <v>0.78600000000000003</v>
      </c>
    </row>
    <row r="816" spans="1:27">
      <c r="A816" s="2867">
        <v>7</v>
      </c>
      <c r="B816" s="2524" t="s">
        <v>23505</v>
      </c>
      <c r="C816" s="233" t="s">
        <v>23506</v>
      </c>
      <c r="D816" s="858"/>
      <c r="E816" s="1574">
        <v>1.929</v>
      </c>
      <c r="F816" s="1574">
        <f t="shared" si="27"/>
        <v>0</v>
      </c>
      <c r="G816" s="1574">
        <v>0</v>
      </c>
      <c r="H816" s="858">
        <v>0</v>
      </c>
      <c r="I816" s="1574">
        <v>0</v>
      </c>
      <c r="J816" s="704">
        <v>0</v>
      </c>
      <c r="K816" s="1574">
        <v>0</v>
      </c>
      <c r="L816" s="858">
        <v>0</v>
      </c>
      <c r="M816" s="1574">
        <v>0</v>
      </c>
      <c r="N816" s="858">
        <v>0</v>
      </c>
      <c r="O816" s="1574">
        <v>0</v>
      </c>
      <c r="P816" s="1574">
        <v>1.929</v>
      </c>
      <c r="Q816" s="2525">
        <v>1.929</v>
      </c>
      <c r="R816" s="2869" t="s">
        <v>607</v>
      </c>
      <c r="S816" s="858"/>
      <c r="T816" s="858"/>
      <c r="U816" s="858"/>
      <c r="V816" s="1240"/>
      <c r="W816" s="1240"/>
      <c r="X816" s="1240"/>
      <c r="Y816" s="1240"/>
      <c r="Z816" s="1240"/>
      <c r="AA816" s="1574">
        <v>1.929</v>
      </c>
    </row>
    <row r="817" spans="1:27">
      <c r="A817" s="121">
        <v>8</v>
      </c>
      <c r="B817" s="2524" t="s">
        <v>23507</v>
      </c>
      <c r="C817" s="233" t="s">
        <v>23508</v>
      </c>
      <c r="D817" s="858"/>
      <c r="E817" s="1574">
        <v>4.7640000000000002</v>
      </c>
      <c r="F817" s="1574">
        <f t="shared" si="27"/>
        <v>0.26</v>
      </c>
      <c r="G817" s="2526">
        <v>0</v>
      </c>
      <c r="H817" s="858">
        <v>0</v>
      </c>
      <c r="I817" s="2526">
        <v>0</v>
      </c>
      <c r="J817" s="704">
        <v>0</v>
      </c>
      <c r="K817" s="1574">
        <v>0</v>
      </c>
      <c r="L817" s="858">
        <v>0.26</v>
      </c>
      <c r="M817" s="1574">
        <v>0</v>
      </c>
      <c r="N817" s="858">
        <v>0</v>
      </c>
      <c r="O817" s="2526">
        <v>0</v>
      </c>
      <c r="P817" s="1574">
        <v>4.5039999999999996</v>
      </c>
      <c r="Q817" s="2527">
        <v>4.5039999999999996</v>
      </c>
      <c r="R817" s="2869" t="s">
        <v>607</v>
      </c>
      <c r="S817" s="858"/>
      <c r="T817" s="858"/>
      <c r="U817" s="858"/>
      <c r="V817" s="1240"/>
      <c r="W817" s="1240"/>
      <c r="X817" s="1240"/>
      <c r="Y817" s="1240"/>
      <c r="Z817" s="1574">
        <v>4.7640000000000002</v>
      </c>
      <c r="AA817" s="859"/>
    </row>
    <row r="818" spans="1:27">
      <c r="A818" s="121">
        <v>9</v>
      </c>
      <c r="B818" s="2524" t="s">
        <v>23509</v>
      </c>
      <c r="C818" s="233" t="s">
        <v>23510</v>
      </c>
      <c r="D818" s="858"/>
      <c r="E818" s="1574">
        <v>2.6819999999999999</v>
      </c>
      <c r="F818" s="1574">
        <f t="shared" si="27"/>
        <v>0</v>
      </c>
      <c r="G818" s="2526">
        <v>0</v>
      </c>
      <c r="H818" s="858">
        <v>0</v>
      </c>
      <c r="I818" s="2526">
        <v>0</v>
      </c>
      <c r="J818" s="704">
        <v>0</v>
      </c>
      <c r="K818" s="1574">
        <v>0</v>
      </c>
      <c r="L818" s="858">
        <v>0</v>
      </c>
      <c r="M818" s="1574">
        <v>0</v>
      </c>
      <c r="N818" s="858">
        <v>0</v>
      </c>
      <c r="O818" s="2526">
        <v>0</v>
      </c>
      <c r="P818" s="1574">
        <v>2.6819999999999999</v>
      </c>
      <c r="Q818" s="2525">
        <v>2.6819999999999999</v>
      </c>
      <c r="R818" s="2869" t="s">
        <v>607</v>
      </c>
      <c r="S818" s="858"/>
      <c r="T818" s="858"/>
      <c r="U818" s="858"/>
      <c r="V818" s="1240"/>
      <c r="W818" s="1240"/>
      <c r="X818" s="1240"/>
      <c r="Y818" s="1240"/>
      <c r="Z818" s="1574">
        <v>2.6819999999999999</v>
      </c>
      <c r="AA818" s="859"/>
    </row>
    <row r="819" spans="1:27">
      <c r="A819" s="2867">
        <v>10</v>
      </c>
      <c r="B819" s="2524" t="s">
        <v>15752</v>
      </c>
      <c r="C819" s="233" t="s">
        <v>23511</v>
      </c>
      <c r="D819" s="858"/>
      <c r="E819" s="1574">
        <v>2.16</v>
      </c>
      <c r="F819" s="1574">
        <f t="shared" si="27"/>
        <v>0</v>
      </c>
      <c r="G819" s="2526">
        <v>0</v>
      </c>
      <c r="H819" s="858">
        <v>0</v>
      </c>
      <c r="I819" s="2526">
        <v>0</v>
      </c>
      <c r="J819" s="704">
        <v>0</v>
      </c>
      <c r="K819" s="1574">
        <v>0</v>
      </c>
      <c r="L819" s="858">
        <v>0</v>
      </c>
      <c r="M819" s="1574">
        <v>0</v>
      </c>
      <c r="N819" s="858">
        <v>0</v>
      </c>
      <c r="O819" s="2526">
        <v>0</v>
      </c>
      <c r="P819" s="1574">
        <v>2.16</v>
      </c>
      <c r="Q819" s="2525">
        <v>2.16</v>
      </c>
      <c r="R819" s="2869" t="s">
        <v>607</v>
      </c>
      <c r="S819" s="858"/>
      <c r="T819" s="858"/>
      <c r="U819" s="858"/>
      <c r="V819" s="1240"/>
      <c r="W819" s="1240"/>
      <c r="X819" s="1240"/>
      <c r="Y819" s="1240"/>
      <c r="Z819" s="1574">
        <v>2.16</v>
      </c>
      <c r="AA819" s="859"/>
    </row>
    <row r="820" spans="1:27">
      <c r="A820" s="121">
        <v>11</v>
      </c>
      <c r="B820" s="2524" t="s">
        <v>23512</v>
      </c>
      <c r="C820" s="233" t="s">
        <v>23513</v>
      </c>
      <c r="D820" s="858"/>
      <c r="E820" s="1574">
        <v>2.863</v>
      </c>
      <c r="F820" s="1574">
        <f t="shared" si="27"/>
        <v>0.75</v>
      </c>
      <c r="G820" s="2526">
        <v>0</v>
      </c>
      <c r="H820" s="858">
        <v>0</v>
      </c>
      <c r="I820" s="2526">
        <v>0</v>
      </c>
      <c r="J820" s="704">
        <v>0</v>
      </c>
      <c r="K820" s="1574">
        <v>0</v>
      </c>
      <c r="L820" s="858">
        <v>0.75</v>
      </c>
      <c r="M820" s="1574">
        <v>0</v>
      </c>
      <c r="N820" s="858">
        <v>0</v>
      </c>
      <c r="O820" s="2526">
        <v>0</v>
      </c>
      <c r="P820" s="1574">
        <v>2.113</v>
      </c>
      <c r="Q820" s="2527">
        <v>2.113</v>
      </c>
      <c r="R820" s="2869" t="s">
        <v>607</v>
      </c>
      <c r="S820" s="858"/>
      <c r="T820" s="858"/>
      <c r="U820" s="858"/>
      <c r="V820" s="1240"/>
      <c r="W820" s="1240"/>
      <c r="X820" s="1240"/>
      <c r="Y820" s="1240"/>
      <c r="Z820" s="1574">
        <v>2.863</v>
      </c>
      <c r="AA820" s="859"/>
    </row>
    <row r="821" spans="1:27">
      <c r="A821" s="121">
        <v>12</v>
      </c>
      <c r="B821" s="2524" t="s">
        <v>23514</v>
      </c>
      <c r="C821" s="233" t="s">
        <v>23515</v>
      </c>
      <c r="D821" s="858"/>
      <c r="E821" s="1574">
        <v>4.3259999999999996</v>
      </c>
      <c r="F821" s="1574">
        <f t="shared" si="27"/>
        <v>1.5</v>
      </c>
      <c r="G821" s="1574">
        <v>1.5</v>
      </c>
      <c r="H821" s="858">
        <v>0</v>
      </c>
      <c r="I821" s="1574">
        <v>0</v>
      </c>
      <c r="J821" s="704">
        <v>0</v>
      </c>
      <c r="K821" s="1574">
        <v>0</v>
      </c>
      <c r="L821" s="858">
        <v>0</v>
      </c>
      <c r="M821" s="1574">
        <v>0</v>
      </c>
      <c r="N821" s="858">
        <v>0</v>
      </c>
      <c r="O821" s="1574">
        <v>0</v>
      </c>
      <c r="P821" s="1574">
        <v>2.8260000000000001</v>
      </c>
      <c r="Q821" s="2525">
        <v>4.3259999999999996</v>
      </c>
      <c r="R821" s="2869" t="s">
        <v>4865</v>
      </c>
      <c r="S821" s="858"/>
      <c r="T821" s="858"/>
      <c r="U821" s="858"/>
      <c r="V821" s="1240"/>
      <c r="W821" s="1240"/>
      <c r="X821" s="1240"/>
      <c r="Y821" s="233">
        <v>4.3259999999999996</v>
      </c>
      <c r="Z821" s="1240"/>
      <c r="AA821" s="859"/>
    </row>
    <row r="822" spans="1:27">
      <c r="A822" s="2867">
        <v>13</v>
      </c>
      <c r="B822" s="1576" t="s">
        <v>23516</v>
      </c>
      <c r="C822" s="233" t="s">
        <v>23517</v>
      </c>
      <c r="D822" s="858"/>
      <c r="E822" s="1574">
        <v>6.383</v>
      </c>
      <c r="F822" s="1574">
        <f t="shared" si="27"/>
        <v>2</v>
      </c>
      <c r="G822" s="1574">
        <v>2</v>
      </c>
      <c r="H822" s="858">
        <v>0</v>
      </c>
      <c r="I822" s="1574">
        <v>0</v>
      </c>
      <c r="J822" s="704">
        <v>0</v>
      </c>
      <c r="K822" s="1574">
        <v>0</v>
      </c>
      <c r="L822" s="858">
        <v>0</v>
      </c>
      <c r="M822" s="1574">
        <v>0</v>
      </c>
      <c r="N822" s="858">
        <v>0</v>
      </c>
      <c r="O822" s="1574">
        <v>0</v>
      </c>
      <c r="P822" s="1574">
        <v>4.383</v>
      </c>
      <c r="Q822" s="2525">
        <v>6.383</v>
      </c>
      <c r="R822" s="2869" t="s">
        <v>4865</v>
      </c>
      <c r="S822" s="858"/>
      <c r="T822" s="858"/>
      <c r="U822" s="858"/>
      <c r="V822" s="1240"/>
      <c r="W822" s="1240"/>
      <c r="X822" s="1240"/>
      <c r="Y822" s="1240"/>
      <c r="Z822" s="1574">
        <v>6.383</v>
      </c>
      <c r="AA822" s="859"/>
    </row>
    <row r="823" spans="1:27">
      <c r="A823" s="121">
        <v>14</v>
      </c>
      <c r="B823" s="1576" t="s">
        <v>23518</v>
      </c>
      <c r="C823" s="233" t="s">
        <v>23519</v>
      </c>
      <c r="D823" s="858"/>
      <c r="E823" s="2528">
        <v>4.6559999999999997</v>
      </c>
      <c r="F823" s="1574">
        <f t="shared" si="27"/>
        <v>1.5</v>
      </c>
      <c r="G823" s="1574">
        <v>1.5</v>
      </c>
      <c r="H823" s="858">
        <v>0</v>
      </c>
      <c r="I823" s="1574">
        <v>0</v>
      </c>
      <c r="J823" s="704">
        <v>0</v>
      </c>
      <c r="K823" s="1574">
        <v>0</v>
      </c>
      <c r="L823" s="858">
        <v>0</v>
      </c>
      <c r="M823" s="1574">
        <v>0</v>
      </c>
      <c r="N823" s="858">
        <v>0</v>
      </c>
      <c r="O823" s="1574">
        <v>0</v>
      </c>
      <c r="P823" s="2528">
        <v>3.1560000000000001</v>
      </c>
      <c r="Q823" s="2525">
        <v>4.6559999999999997</v>
      </c>
      <c r="R823" s="2869" t="s">
        <v>607</v>
      </c>
      <c r="S823" s="858"/>
      <c r="T823" s="858"/>
      <c r="U823" s="858"/>
      <c r="V823" s="1240"/>
      <c r="W823" s="1240"/>
      <c r="X823" s="1240"/>
      <c r="Y823" s="1240"/>
      <c r="Z823" s="2528">
        <v>4.6559999999999997</v>
      </c>
      <c r="AA823" s="859"/>
    </row>
    <row r="824" spans="1:27">
      <c r="A824" s="121">
        <v>15</v>
      </c>
      <c r="B824" s="1576" t="s">
        <v>23520</v>
      </c>
      <c r="C824" s="233" t="s">
        <v>23521</v>
      </c>
      <c r="D824" s="858"/>
      <c r="E824" s="1574">
        <v>0.626</v>
      </c>
      <c r="F824" s="1574">
        <f t="shared" si="27"/>
        <v>0</v>
      </c>
      <c r="G824" s="1574">
        <v>0</v>
      </c>
      <c r="H824" s="858">
        <v>0</v>
      </c>
      <c r="I824" s="1574">
        <v>0</v>
      </c>
      <c r="J824" s="704">
        <v>0</v>
      </c>
      <c r="K824" s="1574">
        <v>0</v>
      </c>
      <c r="L824" s="858">
        <v>0</v>
      </c>
      <c r="M824" s="1574">
        <v>0</v>
      </c>
      <c r="N824" s="858">
        <v>0</v>
      </c>
      <c r="O824" s="1574">
        <v>0</v>
      </c>
      <c r="P824" s="1574">
        <v>0.626</v>
      </c>
      <c r="Q824" s="2525">
        <v>0.626</v>
      </c>
      <c r="R824" s="2869" t="s">
        <v>607</v>
      </c>
      <c r="S824" s="858"/>
      <c r="T824" s="858"/>
      <c r="U824" s="858"/>
      <c r="V824" s="1240"/>
      <c r="W824" s="1240"/>
      <c r="X824" s="1240"/>
      <c r="Y824" s="1240"/>
      <c r="Z824" s="1240"/>
      <c r="AA824" s="233">
        <v>0.626</v>
      </c>
    </row>
    <row r="825" spans="1:27">
      <c r="A825" s="2867">
        <v>16</v>
      </c>
      <c r="B825" s="1576" t="s">
        <v>23522</v>
      </c>
      <c r="C825" s="233" t="s">
        <v>23523</v>
      </c>
      <c r="D825" s="858"/>
      <c r="E825" s="2528">
        <v>2.8610000000000002</v>
      </c>
      <c r="F825" s="1574">
        <f t="shared" si="27"/>
        <v>1.5</v>
      </c>
      <c r="G825" s="1574">
        <v>1.5</v>
      </c>
      <c r="H825" s="858">
        <v>0</v>
      </c>
      <c r="I825" s="1574">
        <v>0</v>
      </c>
      <c r="J825" s="704">
        <v>0</v>
      </c>
      <c r="K825" s="1574">
        <v>0</v>
      </c>
      <c r="L825" s="858">
        <v>0</v>
      </c>
      <c r="M825" s="1574">
        <v>0</v>
      </c>
      <c r="N825" s="858">
        <v>0</v>
      </c>
      <c r="O825" s="1574">
        <v>0</v>
      </c>
      <c r="P825" s="2528">
        <v>1.361</v>
      </c>
      <c r="Q825" s="2525">
        <v>2.8610000000000002</v>
      </c>
      <c r="R825" s="2869" t="s">
        <v>4865</v>
      </c>
      <c r="S825" s="858"/>
      <c r="T825" s="858"/>
      <c r="U825" s="858"/>
      <c r="V825" s="1240"/>
      <c r="W825" s="1240"/>
      <c r="X825" s="1240"/>
      <c r="Y825" s="1240"/>
      <c r="Z825" s="2528">
        <v>2.8610000000000002</v>
      </c>
      <c r="AA825" s="859"/>
    </row>
    <row r="826" spans="1:27">
      <c r="A826" s="121">
        <v>17</v>
      </c>
      <c r="B826" s="1576" t="s">
        <v>23524</v>
      </c>
      <c r="C826" s="233" t="s">
        <v>23525</v>
      </c>
      <c r="D826" s="858"/>
      <c r="E826" s="1574">
        <v>3.6030000000000002</v>
      </c>
      <c r="F826" s="1574">
        <f t="shared" si="27"/>
        <v>3</v>
      </c>
      <c r="G826" s="1574">
        <v>3</v>
      </c>
      <c r="H826" s="858">
        <v>0</v>
      </c>
      <c r="I826" s="1574">
        <v>0</v>
      </c>
      <c r="J826" s="704">
        <v>0</v>
      </c>
      <c r="K826" s="2526">
        <v>0</v>
      </c>
      <c r="L826" s="858">
        <v>0</v>
      </c>
      <c r="M826" s="1574">
        <v>0</v>
      </c>
      <c r="N826" s="858">
        <v>0</v>
      </c>
      <c r="O826" s="1574">
        <v>0.1</v>
      </c>
      <c r="P826" s="1574">
        <v>0.503</v>
      </c>
      <c r="Q826" s="2525">
        <v>3.6030000000000002</v>
      </c>
      <c r="R826" s="2869" t="s">
        <v>4865</v>
      </c>
      <c r="S826" s="858"/>
      <c r="T826" s="858"/>
      <c r="U826" s="858"/>
      <c r="V826" s="1240"/>
      <c r="W826" s="1240"/>
      <c r="X826" s="1240"/>
      <c r="Y826" s="1240"/>
      <c r="Z826" s="1574">
        <v>3.6030000000000002</v>
      </c>
      <c r="AA826" s="859"/>
    </row>
    <row r="827" spans="1:27">
      <c r="A827" s="121">
        <v>18</v>
      </c>
      <c r="B827" s="1576" t="s">
        <v>23526</v>
      </c>
      <c r="C827" s="233" t="s">
        <v>23527</v>
      </c>
      <c r="D827" s="858"/>
      <c r="E827" s="1574">
        <v>2.2130000000000001</v>
      </c>
      <c r="F827" s="1574">
        <f t="shared" si="27"/>
        <v>0</v>
      </c>
      <c r="G827" s="1574">
        <v>0</v>
      </c>
      <c r="H827" s="858">
        <v>0</v>
      </c>
      <c r="I827" s="1574">
        <v>0</v>
      </c>
      <c r="J827" s="704">
        <v>0</v>
      </c>
      <c r="K827" s="2526">
        <v>0</v>
      </c>
      <c r="L827" s="858">
        <v>0</v>
      </c>
      <c r="M827" s="1574">
        <v>0</v>
      </c>
      <c r="N827" s="858">
        <v>0</v>
      </c>
      <c r="O827" s="1574">
        <v>0.1</v>
      </c>
      <c r="P827" s="1574">
        <v>2.113</v>
      </c>
      <c r="Q827" s="2525">
        <v>2.2130000000000001</v>
      </c>
      <c r="R827" s="2869" t="s">
        <v>607</v>
      </c>
      <c r="S827" s="858"/>
      <c r="T827" s="858"/>
      <c r="U827" s="858"/>
      <c r="V827" s="1240"/>
      <c r="W827" s="1240"/>
      <c r="X827" s="1240"/>
      <c r="Y827" s="1240"/>
      <c r="Z827" s="1240"/>
      <c r="AA827" s="232">
        <v>2.2130000000000001</v>
      </c>
    </row>
    <row r="828" spans="1:27">
      <c r="A828" s="2867">
        <v>19</v>
      </c>
      <c r="B828" s="2529" t="s">
        <v>23528</v>
      </c>
      <c r="C828" s="2529"/>
      <c r="D828" s="858"/>
      <c r="E828" s="2868">
        <f>SUM(E810:E827)</f>
        <v>65.197999999999993</v>
      </c>
      <c r="F828" s="2530">
        <f>SUM(F810:F827)</f>
        <v>15.600000000000001</v>
      </c>
      <c r="G828" s="2530">
        <f>SUM(G810:G827)</f>
        <v>14.59</v>
      </c>
      <c r="H828" s="2530">
        <f t="shared" ref="H828:L828" si="28">SUM(H810:H827)</f>
        <v>0</v>
      </c>
      <c r="I828" s="2530">
        <f t="shared" si="28"/>
        <v>0</v>
      </c>
      <c r="J828" s="2530">
        <f t="shared" si="28"/>
        <v>0</v>
      </c>
      <c r="K828" s="2530">
        <f t="shared" si="28"/>
        <v>0</v>
      </c>
      <c r="L828" s="2530">
        <f t="shared" si="28"/>
        <v>1.01</v>
      </c>
      <c r="M828" s="2530">
        <f>SUM(M810:M827)</f>
        <v>0</v>
      </c>
      <c r="N828" s="2530">
        <f>SUM(N810:N827)</f>
        <v>0</v>
      </c>
      <c r="O828" s="2530">
        <f>SUM(O810:O827)</f>
        <v>3.2300000000000004</v>
      </c>
      <c r="P828" s="2530">
        <f t="shared" ref="P828" si="29">SUM(P810:P827)</f>
        <v>46.367999999999995</v>
      </c>
      <c r="Q828" s="2530">
        <f t="shared" ref="Q828" si="30">SUM(Q810:Q827)</f>
        <v>63.448</v>
      </c>
      <c r="R828" s="1353"/>
      <c r="S828" s="858"/>
      <c r="T828" s="858"/>
      <c r="U828" s="858"/>
      <c r="V828" s="233"/>
      <c r="W828" s="233"/>
      <c r="X828" s="233"/>
      <c r="Y828" s="233">
        <f>SUM(Y810:Y827)</f>
        <v>18.751000000000001</v>
      </c>
      <c r="Z828" s="233">
        <f t="shared" ref="Z828:AA828" si="31">SUM(Z810:Z827)</f>
        <v>32.006999999999998</v>
      </c>
      <c r="AA828" s="233">
        <f t="shared" si="31"/>
        <v>14.439999999999998</v>
      </c>
    </row>
    <row r="829" spans="1:27">
      <c r="A829" s="121"/>
      <c r="B829" s="1574"/>
      <c r="C829" s="1574"/>
      <c r="D829" s="858"/>
      <c r="E829" s="2526"/>
      <c r="F829" s="2526"/>
      <c r="G829" s="2526">
        <v>0</v>
      </c>
      <c r="H829" s="2526">
        <v>0</v>
      </c>
      <c r="I829" s="2526">
        <v>0</v>
      </c>
      <c r="J829" s="704">
        <v>0</v>
      </c>
      <c r="K829" s="2526">
        <v>0</v>
      </c>
      <c r="L829" s="2526">
        <v>0</v>
      </c>
      <c r="M829" s="2526">
        <v>0</v>
      </c>
      <c r="N829" s="2526">
        <v>0</v>
      </c>
      <c r="O829" s="2526">
        <v>0</v>
      </c>
      <c r="P829" s="2526">
        <v>0</v>
      </c>
      <c r="Q829" s="2516"/>
      <c r="R829" s="1353"/>
      <c r="S829" s="858"/>
      <c r="T829" s="858"/>
      <c r="U829" s="858"/>
      <c r="V829" s="233"/>
      <c r="W829" s="233"/>
      <c r="X829" s="233"/>
      <c r="Y829" s="233"/>
      <c r="Z829" s="233"/>
      <c r="AA829" s="2414"/>
    </row>
    <row r="830" spans="1:27">
      <c r="A830" s="121">
        <v>20</v>
      </c>
      <c r="B830" s="1576" t="s">
        <v>23529</v>
      </c>
      <c r="C830" s="233" t="s">
        <v>23530</v>
      </c>
      <c r="D830" s="858"/>
      <c r="E830" s="1574">
        <v>3.2949999999999999</v>
      </c>
      <c r="F830" s="1574">
        <f>+G830+L830</f>
        <v>1.43</v>
      </c>
      <c r="G830" s="1574">
        <v>1.43</v>
      </c>
      <c r="H830" s="858">
        <v>0</v>
      </c>
      <c r="I830" s="2530">
        <v>0</v>
      </c>
      <c r="J830" s="2531">
        <v>0</v>
      </c>
      <c r="K830" s="2530">
        <v>0</v>
      </c>
      <c r="L830" s="858">
        <v>0</v>
      </c>
      <c r="M830" s="1574">
        <v>0</v>
      </c>
      <c r="N830" s="858">
        <v>0</v>
      </c>
      <c r="O830" s="2530">
        <v>0</v>
      </c>
      <c r="P830" s="1574">
        <v>1.865</v>
      </c>
      <c r="Q830" s="2527">
        <v>1.865</v>
      </c>
      <c r="R830" s="2869" t="s">
        <v>4865</v>
      </c>
      <c r="S830" s="858"/>
      <c r="T830" s="858"/>
      <c r="U830" s="858"/>
      <c r="V830" s="1240"/>
      <c r="W830" s="1240"/>
      <c r="X830" s="1240"/>
      <c r="Y830" s="232">
        <v>3.2949999999999999</v>
      </c>
      <c r="Z830" s="1240"/>
      <c r="AA830" s="859"/>
    </row>
    <row r="831" spans="1:27">
      <c r="A831" s="2867">
        <v>21</v>
      </c>
      <c r="B831" s="1576" t="s">
        <v>23531</v>
      </c>
      <c r="C831" s="233" t="s">
        <v>23532</v>
      </c>
      <c r="D831" s="858"/>
      <c r="E831" s="1574">
        <v>5.2469999999999999</v>
      </c>
      <c r="F831" s="1574">
        <f t="shared" ref="F831:F859" si="32">+G831+L831</f>
        <v>0.89600000000000002</v>
      </c>
      <c r="G831" s="2526">
        <v>0.89600000000000002</v>
      </c>
      <c r="H831" s="858">
        <v>0</v>
      </c>
      <c r="I831" s="2532">
        <v>0</v>
      </c>
      <c r="J831" s="2531">
        <v>0</v>
      </c>
      <c r="K831" s="2530">
        <v>0</v>
      </c>
      <c r="L831" s="858">
        <v>0</v>
      </c>
      <c r="M831" s="1574">
        <v>0</v>
      </c>
      <c r="N831" s="858">
        <v>0</v>
      </c>
      <c r="O831" s="2532">
        <v>0</v>
      </c>
      <c r="P831" s="1574">
        <v>4.351</v>
      </c>
      <c r="Q831" s="2527">
        <v>5.2469999999999999</v>
      </c>
      <c r="R831" s="2869" t="s">
        <v>4865</v>
      </c>
      <c r="S831" s="858"/>
      <c r="T831" s="858"/>
      <c r="U831" s="858"/>
      <c r="V831" s="1240"/>
      <c r="W831" s="1240"/>
      <c r="X831" s="1240"/>
      <c r="Y831" s="1240"/>
      <c r="Z831" s="1574">
        <v>5.2469999999999999</v>
      </c>
      <c r="AA831" s="859"/>
    </row>
    <row r="832" spans="1:27">
      <c r="A832" s="121">
        <v>22</v>
      </c>
      <c r="B832" s="1576" t="s">
        <v>23533</v>
      </c>
      <c r="C832" s="233" t="s">
        <v>23534</v>
      </c>
      <c r="D832" s="858"/>
      <c r="E832" s="1574">
        <v>2.415</v>
      </c>
      <c r="F832" s="1574">
        <f t="shared" si="32"/>
        <v>0</v>
      </c>
      <c r="G832" s="1574">
        <v>0</v>
      </c>
      <c r="H832" s="858">
        <v>0</v>
      </c>
      <c r="I832" s="1574">
        <v>0</v>
      </c>
      <c r="J832" s="704">
        <v>0</v>
      </c>
      <c r="K832" s="1574">
        <v>0</v>
      </c>
      <c r="L832" s="858">
        <v>0</v>
      </c>
      <c r="M832" s="1574">
        <v>0</v>
      </c>
      <c r="N832" s="858">
        <v>0</v>
      </c>
      <c r="O832" s="1574">
        <v>0</v>
      </c>
      <c r="P832" s="1574">
        <v>2.415</v>
      </c>
      <c r="Q832" s="2527">
        <v>2.415</v>
      </c>
      <c r="R832" s="2869" t="s">
        <v>607</v>
      </c>
      <c r="S832" s="858"/>
      <c r="T832" s="858"/>
      <c r="U832" s="858"/>
      <c r="V832" s="1240"/>
      <c r="W832" s="1240"/>
      <c r="X832" s="1240"/>
      <c r="Y832" s="1240"/>
      <c r="Z832" s="1574">
        <v>2.415</v>
      </c>
      <c r="AA832" s="859"/>
    </row>
    <row r="833" spans="1:27">
      <c r="A833" s="2867">
        <v>23</v>
      </c>
      <c r="B833" s="1576" t="s">
        <v>23535</v>
      </c>
      <c r="C833" s="233" t="s">
        <v>23536</v>
      </c>
      <c r="D833" s="858"/>
      <c r="E833" s="1574">
        <v>2.6320000000000001</v>
      </c>
      <c r="F833" s="1574">
        <f t="shared" si="32"/>
        <v>1.6</v>
      </c>
      <c r="G833" s="1574">
        <v>1.6</v>
      </c>
      <c r="H833" s="858">
        <v>0</v>
      </c>
      <c r="I833" s="1574">
        <v>0</v>
      </c>
      <c r="J833" s="704">
        <v>0</v>
      </c>
      <c r="K833" s="1574">
        <v>0</v>
      </c>
      <c r="L833" s="858">
        <v>0</v>
      </c>
      <c r="M833" s="1574">
        <v>0</v>
      </c>
      <c r="N833" s="858">
        <v>0</v>
      </c>
      <c r="O833" s="1574">
        <v>0.2</v>
      </c>
      <c r="P833" s="1574">
        <v>0.83199999999999996</v>
      </c>
      <c r="Q833" s="2527">
        <v>2.6320000000000001</v>
      </c>
      <c r="R833" s="2869" t="s">
        <v>4865</v>
      </c>
      <c r="S833" s="858"/>
      <c r="T833" s="858"/>
      <c r="U833" s="858"/>
      <c r="V833" s="1240"/>
      <c r="W833" s="1240"/>
      <c r="X833" s="1240"/>
      <c r="Y833" s="1240"/>
      <c r="Z833" s="1240"/>
      <c r="AA833" s="1574">
        <v>2.6320000000000001</v>
      </c>
    </row>
    <row r="834" spans="1:27">
      <c r="A834" s="121">
        <v>24</v>
      </c>
      <c r="B834" s="1576" t="s">
        <v>23537</v>
      </c>
      <c r="C834" s="233" t="s">
        <v>23538</v>
      </c>
      <c r="D834" s="858"/>
      <c r="E834" s="1574">
        <v>2.581</v>
      </c>
      <c r="F834" s="1574">
        <f t="shared" si="32"/>
        <v>0</v>
      </c>
      <c r="G834" s="1574">
        <v>0</v>
      </c>
      <c r="H834" s="858">
        <v>0</v>
      </c>
      <c r="I834" s="1574">
        <v>0</v>
      </c>
      <c r="J834" s="704">
        <v>0</v>
      </c>
      <c r="K834" s="1574">
        <v>0</v>
      </c>
      <c r="L834" s="858">
        <v>0</v>
      </c>
      <c r="M834" s="1574">
        <v>0</v>
      </c>
      <c r="N834" s="858">
        <v>0</v>
      </c>
      <c r="O834" s="1574">
        <v>0</v>
      </c>
      <c r="P834" s="1574">
        <v>2.581</v>
      </c>
      <c r="Q834" s="2527">
        <v>2.581</v>
      </c>
      <c r="R834" s="2869" t="s">
        <v>607</v>
      </c>
      <c r="S834" s="858"/>
      <c r="T834" s="858"/>
      <c r="U834" s="858"/>
      <c r="V834" s="1240"/>
      <c r="W834" s="1240"/>
      <c r="X834" s="1240"/>
      <c r="Y834" s="1240"/>
      <c r="Z834" s="1240"/>
      <c r="AA834" s="1574">
        <v>2.581</v>
      </c>
    </row>
    <row r="835" spans="1:27">
      <c r="A835" s="2867">
        <v>25</v>
      </c>
      <c r="B835" s="1576" t="s">
        <v>23539</v>
      </c>
      <c r="C835" s="233" t="s">
        <v>23540</v>
      </c>
      <c r="D835" s="858"/>
      <c r="E835" s="1574">
        <v>2.0499999999999998</v>
      </c>
      <c r="F835" s="1574">
        <f t="shared" si="32"/>
        <v>0</v>
      </c>
      <c r="G835" s="1574">
        <v>0</v>
      </c>
      <c r="H835" s="858">
        <v>0</v>
      </c>
      <c r="I835" s="1574">
        <v>0</v>
      </c>
      <c r="J835" s="704">
        <v>0</v>
      </c>
      <c r="K835" s="1574">
        <v>0</v>
      </c>
      <c r="L835" s="858">
        <v>0</v>
      </c>
      <c r="M835" s="1574">
        <v>0</v>
      </c>
      <c r="N835" s="858">
        <v>0</v>
      </c>
      <c r="O835" s="1574">
        <v>0</v>
      </c>
      <c r="P835" s="1574">
        <v>2.0499999999999998</v>
      </c>
      <c r="Q835" s="2527">
        <v>2.0499999999999998</v>
      </c>
      <c r="R835" s="2869" t="s">
        <v>607</v>
      </c>
      <c r="S835" s="858"/>
      <c r="T835" s="858"/>
      <c r="U835" s="858"/>
      <c r="V835" s="1240"/>
      <c r="W835" s="1240"/>
      <c r="X835" s="1240"/>
      <c r="Y835" s="233">
        <v>2.0499999999999998</v>
      </c>
      <c r="Z835" s="1240"/>
      <c r="AA835" s="859"/>
    </row>
    <row r="836" spans="1:27">
      <c r="A836" s="121">
        <v>26</v>
      </c>
      <c r="B836" s="1576" t="s">
        <v>23541</v>
      </c>
      <c r="C836" s="233" t="s">
        <v>23542</v>
      </c>
      <c r="D836" s="858"/>
      <c r="E836" s="1574">
        <v>2.036</v>
      </c>
      <c r="F836" s="1574">
        <f t="shared" si="32"/>
        <v>0</v>
      </c>
      <c r="G836" s="1574">
        <v>0</v>
      </c>
      <c r="H836" s="858">
        <v>0</v>
      </c>
      <c r="I836" s="1574">
        <v>0</v>
      </c>
      <c r="J836" s="704">
        <v>0</v>
      </c>
      <c r="K836" s="1574">
        <v>0</v>
      </c>
      <c r="L836" s="858">
        <v>0</v>
      </c>
      <c r="M836" s="1574">
        <v>0</v>
      </c>
      <c r="N836" s="858">
        <v>0</v>
      </c>
      <c r="O836" s="1574">
        <v>0</v>
      </c>
      <c r="P836" s="1574">
        <v>2.036</v>
      </c>
      <c r="Q836" s="2527">
        <v>2.036</v>
      </c>
      <c r="R836" s="2869" t="s">
        <v>607</v>
      </c>
      <c r="S836" s="858"/>
      <c r="T836" s="858"/>
      <c r="U836" s="858"/>
      <c r="V836" s="1240"/>
      <c r="W836" s="1240"/>
      <c r="X836" s="1240"/>
      <c r="Y836" s="1240"/>
      <c r="Z836" s="1240"/>
      <c r="AA836" s="1574">
        <v>2.036</v>
      </c>
    </row>
    <row r="837" spans="1:27">
      <c r="A837" s="2867">
        <v>27</v>
      </c>
      <c r="B837" s="1576" t="s">
        <v>23543</v>
      </c>
      <c r="C837" s="233" t="s">
        <v>23544</v>
      </c>
      <c r="D837" s="858"/>
      <c r="E837" s="1574">
        <v>1.03</v>
      </c>
      <c r="F837" s="1574">
        <f t="shared" si="32"/>
        <v>0</v>
      </c>
      <c r="G837" s="1574">
        <v>0</v>
      </c>
      <c r="H837" s="858">
        <v>0</v>
      </c>
      <c r="I837" s="1574">
        <v>0</v>
      </c>
      <c r="J837" s="704">
        <v>0</v>
      </c>
      <c r="K837" s="1574">
        <v>0</v>
      </c>
      <c r="L837" s="858">
        <v>0</v>
      </c>
      <c r="M837" s="1574">
        <v>0</v>
      </c>
      <c r="N837" s="858">
        <v>0</v>
      </c>
      <c r="O837" s="1574">
        <v>0</v>
      </c>
      <c r="P837" s="1574">
        <v>1.03</v>
      </c>
      <c r="Q837" s="2527">
        <v>1.03</v>
      </c>
      <c r="R837" s="2869" t="s">
        <v>607</v>
      </c>
      <c r="S837" s="858"/>
      <c r="T837" s="858"/>
      <c r="U837" s="858"/>
      <c r="V837" s="1240"/>
      <c r="W837" s="1240"/>
      <c r="X837" s="1240"/>
      <c r="Y837" s="1240"/>
      <c r="Z837" s="1240"/>
      <c r="AA837" s="1574">
        <v>1.03</v>
      </c>
    </row>
    <row r="838" spans="1:27">
      <c r="A838" s="121">
        <v>28</v>
      </c>
      <c r="B838" s="1576" t="s">
        <v>23545</v>
      </c>
      <c r="C838" s="233" t="s">
        <v>23546</v>
      </c>
      <c r="D838" s="858"/>
      <c r="E838" s="1574">
        <v>1.43</v>
      </c>
      <c r="F838" s="1574">
        <f t="shared" si="32"/>
        <v>0</v>
      </c>
      <c r="G838" s="1574">
        <v>0</v>
      </c>
      <c r="H838" s="858">
        <v>0</v>
      </c>
      <c r="I838" s="1574">
        <v>0</v>
      </c>
      <c r="J838" s="704">
        <v>0</v>
      </c>
      <c r="K838" s="1574">
        <v>0</v>
      </c>
      <c r="L838" s="858">
        <v>0</v>
      </c>
      <c r="M838" s="1574">
        <v>0</v>
      </c>
      <c r="N838" s="858">
        <v>0</v>
      </c>
      <c r="O838" s="1574">
        <v>0</v>
      </c>
      <c r="P838" s="1574">
        <v>1.43</v>
      </c>
      <c r="Q838" s="2527">
        <v>1.43</v>
      </c>
      <c r="R838" s="2869" t="s">
        <v>607</v>
      </c>
      <c r="S838" s="858"/>
      <c r="T838" s="858"/>
      <c r="U838" s="858"/>
      <c r="V838" s="1240"/>
      <c r="W838" s="1240"/>
      <c r="X838" s="1240"/>
      <c r="Y838" s="1240"/>
      <c r="Z838" s="1240"/>
      <c r="AA838" s="1574">
        <v>1.43</v>
      </c>
    </row>
    <row r="839" spans="1:27">
      <c r="A839" s="2867">
        <v>29</v>
      </c>
      <c r="B839" s="1576" t="s">
        <v>23547</v>
      </c>
      <c r="C839" s="233" t="s">
        <v>23548</v>
      </c>
      <c r="D839" s="858"/>
      <c r="E839" s="1574">
        <v>1.2709999999999999</v>
      </c>
      <c r="F839" s="1574">
        <f t="shared" si="32"/>
        <v>0</v>
      </c>
      <c r="G839" s="1574">
        <v>0</v>
      </c>
      <c r="H839" s="858">
        <v>0</v>
      </c>
      <c r="I839" s="1574">
        <v>0</v>
      </c>
      <c r="J839" s="704">
        <v>0</v>
      </c>
      <c r="K839" s="1574">
        <v>0</v>
      </c>
      <c r="L839" s="858">
        <v>0</v>
      </c>
      <c r="M839" s="1574">
        <v>0</v>
      </c>
      <c r="N839" s="858">
        <v>0</v>
      </c>
      <c r="O839" s="1574">
        <v>0</v>
      </c>
      <c r="P839" s="1574">
        <v>1.2709999999999999</v>
      </c>
      <c r="Q839" s="2527">
        <v>1.2709999999999999</v>
      </c>
      <c r="R839" s="2869" t="s">
        <v>607</v>
      </c>
      <c r="S839" s="858"/>
      <c r="T839" s="858"/>
      <c r="U839" s="858"/>
      <c r="V839" s="1240"/>
      <c r="W839" s="1240"/>
      <c r="X839" s="1240"/>
      <c r="Y839" s="1240"/>
      <c r="Z839" s="1240"/>
      <c r="AA839" s="1574">
        <v>1.2709999999999999</v>
      </c>
    </row>
    <row r="840" spans="1:27">
      <c r="A840" s="121">
        <v>30</v>
      </c>
      <c r="B840" s="1576" t="s">
        <v>23549</v>
      </c>
      <c r="C840" s="233" t="s">
        <v>23550</v>
      </c>
      <c r="D840" s="858"/>
      <c r="E840" s="1574">
        <v>0.46500000000000002</v>
      </c>
      <c r="F840" s="1574">
        <f t="shared" si="32"/>
        <v>0</v>
      </c>
      <c r="G840" s="1574">
        <v>0</v>
      </c>
      <c r="H840" s="858">
        <v>0</v>
      </c>
      <c r="I840" s="1574">
        <v>0</v>
      </c>
      <c r="J840" s="704">
        <v>0</v>
      </c>
      <c r="K840" s="1574">
        <v>0</v>
      </c>
      <c r="L840" s="858">
        <v>0</v>
      </c>
      <c r="M840" s="1574">
        <v>0</v>
      </c>
      <c r="N840" s="858">
        <v>0</v>
      </c>
      <c r="O840" s="1574">
        <v>0</v>
      </c>
      <c r="P840" s="1574">
        <v>0.46500000000000002</v>
      </c>
      <c r="Q840" s="2527">
        <v>0.46500000000000002</v>
      </c>
      <c r="R840" s="2869" t="s">
        <v>607</v>
      </c>
      <c r="S840" s="858"/>
      <c r="T840" s="858"/>
      <c r="U840" s="858"/>
      <c r="V840" s="1240"/>
      <c r="W840" s="1240"/>
      <c r="X840" s="1240"/>
      <c r="Y840" s="1240"/>
      <c r="Z840" s="1240"/>
      <c r="AA840" s="1574">
        <v>0.46500000000000002</v>
      </c>
    </row>
    <row r="841" spans="1:27">
      <c r="A841" s="2867">
        <v>31</v>
      </c>
      <c r="B841" s="1576" t="s">
        <v>23551</v>
      </c>
      <c r="C841" s="233" t="s">
        <v>23552</v>
      </c>
      <c r="D841" s="858"/>
      <c r="E841" s="1574">
        <v>0.33300000000000002</v>
      </c>
      <c r="F841" s="1574">
        <f t="shared" si="32"/>
        <v>0</v>
      </c>
      <c r="G841" s="1574">
        <v>0</v>
      </c>
      <c r="H841" s="858">
        <v>0</v>
      </c>
      <c r="I841" s="1574">
        <v>0</v>
      </c>
      <c r="J841" s="704">
        <v>0</v>
      </c>
      <c r="K841" s="1574">
        <v>0</v>
      </c>
      <c r="L841" s="858">
        <v>0</v>
      </c>
      <c r="M841" s="1574">
        <v>0</v>
      </c>
      <c r="N841" s="858">
        <v>0</v>
      </c>
      <c r="O841" s="1574">
        <v>0</v>
      </c>
      <c r="P841" s="1574">
        <v>0.33300000000000002</v>
      </c>
      <c r="Q841" s="2527">
        <v>0.33300000000000002</v>
      </c>
      <c r="R841" s="2869" t="s">
        <v>607</v>
      </c>
      <c r="S841" s="858"/>
      <c r="T841" s="858"/>
      <c r="U841" s="858"/>
      <c r="V841" s="1240"/>
      <c r="W841" s="1240"/>
      <c r="X841" s="1240"/>
      <c r="Y841" s="1240"/>
      <c r="Z841" s="1240"/>
      <c r="AA841" s="1574">
        <v>0.33300000000000002</v>
      </c>
    </row>
    <row r="842" spans="1:27">
      <c r="A842" s="121">
        <v>32</v>
      </c>
      <c r="B842" s="1576" t="s">
        <v>23553</v>
      </c>
      <c r="C842" s="233" t="s">
        <v>23554</v>
      </c>
      <c r="D842" s="858"/>
      <c r="E842" s="1574">
        <v>1.946</v>
      </c>
      <c r="F842" s="1574">
        <f t="shared" si="32"/>
        <v>1.946</v>
      </c>
      <c r="G842" s="1574">
        <v>1</v>
      </c>
      <c r="H842" s="858">
        <v>0</v>
      </c>
      <c r="I842" s="1574">
        <v>0</v>
      </c>
      <c r="J842" s="704">
        <v>0</v>
      </c>
      <c r="K842" s="1574">
        <v>0</v>
      </c>
      <c r="L842" s="858">
        <v>0.94599999999999995</v>
      </c>
      <c r="M842" s="1574">
        <v>0</v>
      </c>
      <c r="N842" s="858">
        <v>0</v>
      </c>
      <c r="O842" s="1574">
        <v>0</v>
      </c>
      <c r="P842" s="1574">
        <v>0</v>
      </c>
      <c r="Q842" s="2527">
        <v>1.946</v>
      </c>
      <c r="R842" s="2869" t="s">
        <v>4865</v>
      </c>
      <c r="S842" s="858"/>
      <c r="T842" s="858"/>
      <c r="U842" s="858"/>
      <c r="V842" s="1240"/>
      <c r="W842" s="1240"/>
      <c r="X842" s="1240"/>
      <c r="Y842" s="1574">
        <v>1.946</v>
      </c>
      <c r="Z842" s="1240"/>
      <c r="AA842" s="859"/>
    </row>
    <row r="843" spans="1:27">
      <c r="A843" s="2867">
        <v>33</v>
      </c>
      <c r="B843" s="1576" t="s">
        <v>23555</v>
      </c>
      <c r="C843" s="233" t="s">
        <v>23556</v>
      </c>
      <c r="D843" s="858"/>
      <c r="E843" s="1574">
        <v>2.8490000000000002</v>
      </c>
      <c r="F843" s="1574">
        <f t="shared" si="32"/>
        <v>1.2</v>
      </c>
      <c r="G843" s="1574">
        <v>1.2</v>
      </c>
      <c r="H843" s="858">
        <v>0</v>
      </c>
      <c r="I843" s="2530">
        <v>0</v>
      </c>
      <c r="J843" s="2531">
        <v>0</v>
      </c>
      <c r="K843" s="2530">
        <v>0</v>
      </c>
      <c r="L843" s="858">
        <v>0</v>
      </c>
      <c r="M843" s="1574">
        <v>0</v>
      </c>
      <c r="N843" s="858">
        <v>0</v>
      </c>
      <c r="O843" s="2530">
        <v>0</v>
      </c>
      <c r="P843" s="1574">
        <v>1.649</v>
      </c>
      <c r="Q843" s="2527">
        <v>2.7290000000000001</v>
      </c>
      <c r="R843" s="2869" t="s">
        <v>4865</v>
      </c>
      <c r="S843" s="858"/>
      <c r="T843" s="858"/>
      <c r="U843" s="858"/>
      <c r="V843" s="1240"/>
      <c r="W843" s="1240"/>
      <c r="X843" s="1240"/>
      <c r="Y843" s="1574">
        <v>2.8490000000000002</v>
      </c>
      <c r="Z843" s="1240"/>
      <c r="AA843" s="859"/>
    </row>
    <row r="844" spans="1:27">
      <c r="A844" s="121">
        <v>34</v>
      </c>
      <c r="B844" s="1576" t="s">
        <v>23557</v>
      </c>
      <c r="C844" s="233" t="s">
        <v>23558</v>
      </c>
      <c r="D844" s="858"/>
      <c r="E844" s="1574">
        <v>0.54</v>
      </c>
      <c r="F844" s="1574">
        <f t="shared" si="32"/>
        <v>0</v>
      </c>
      <c r="G844" s="1574">
        <v>0</v>
      </c>
      <c r="H844" s="858">
        <v>0</v>
      </c>
      <c r="I844" s="1574">
        <v>0</v>
      </c>
      <c r="J844" s="704">
        <v>0</v>
      </c>
      <c r="K844" s="1574">
        <v>0</v>
      </c>
      <c r="L844" s="858">
        <v>0</v>
      </c>
      <c r="M844" s="1574">
        <v>0</v>
      </c>
      <c r="N844" s="858">
        <v>0</v>
      </c>
      <c r="O844" s="1574">
        <v>0</v>
      </c>
      <c r="P844" s="1574">
        <v>0.54</v>
      </c>
      <c r="Q844" s="2527">
        <v>0.54</v>
      </c>
      <c r="R844" s="2869" t="s">
        <v>607</v>
      </c>
      <c r="S844" s="858"/>
      <c r="T844" s="858"/>
      <c r="U844" s="858"/>
      <c r="V844" s="1240"/>
      <c r="W844" s="1240"/>
      <c r="X844" s="1240"/>
      <c r="Y844" s="1240"/>
      <c r="Z844" s="1240"/>
      <c r="AA844" s="1574">
        <v>0.54</v>
      </c>
    </row>
    <row r="845" spans="1:27">
      <c r="A845" s="2867">
        <v>35</v>
      </c>
      <c r="B845" s="1576" t="s">
        <v>23559</v>
      </c>
      <c r="C845" s="233" t="s">
        <v>23560</v>
      </c>
      <c r="D845" s="858"/>
      <c r="E845" s="1574">
        <v>0.24399999999999999</v>
      </c>
      <c r="F845" s="1574">
        <f t="shared" si="32"/>
        <v>0</v>
      </c>
      <c r="G845" s="1574">
        <v>0</v>
      </c>
      <c r="H845" s="858">
        <v>0</v>
      </c>
      <c r="I845" s="1574">
        <v>0</v>
      </c>
      <c r="J845" s="704">
        <v>0</v>
      </c>
      <c r="K845" s="1574">
        <v>0</v>
      </c>
      <c r="L845" s="858">
        <v>0</v>
      </c>
      <c r="M845" s="1574">
        <v>0</v>
      </c>
      <c r="N845" s="858">
        <v>0</v>
      </c>
      <c r="O845" s="1574">
        <v>0</v>
      </c>
      <c r="P845" s="1574">
        <v>0.24399999999999999</v>
      </c>
      <c r="Q845" s="2527">
        <v>0.24399999999999999</v>
      </c>
      <c r="R845" s="2869" t="s">
        <v>607</v>
      </c>
      <c r="S845" s="858"/>
      <c r="T845" s="858"/>
      <c r="U845" s="858"/>
      <c r="V845" s="1240"/>
      <c r="W845" s="1240"/>
      <c r="X845" s="1240"/>
      <c r="Y845" s="1240"/>
      <c r="Z845" s="1240"/>
      <c r="AA845" s="1574">
        <v>0.24399999999999999</v>
      </c>
    </row>
    <row r="846" spans="1:27">
      <c r="A846" s="121">
        <v>36</v>
      </c>
      <c r="B846" s="1576" t="s">
        <v>23561</v>
      </c>
      <c r="C846" s="233" t="s">
        <v>23562</v>
      </c>
      <c r="D846" s="858"/>
      <c r="E846" s="1574">
        <v>1.448</v>
      </c>
      <c r="F846" s="1574">
        <f t="shared" si="32"/>
        <v>0</v>
      </c>
      <c r="G846" s="1574">
        <v>0</v>
      </c>
      <c r="H846" s="858">
        <v>0</v>
      </c>
      <c r="I846" s="1574">
        <v>0</v>
      </c>
      <c r="J846" s="704">
        <v>0</v>
      </c>
      <c r="K846" s="1574">
        <v>0</v>
      </c>
      <c r="L846" s="858">
        <v>0</v>
      </c>
      <c r="M846" s="1574">
        <v>0</v>
      </c>
      <c r="N846" s="858">
        <v>0</v>
      </c>
      <c r="O846" s="1574">
        <v>0</v>
      </c>
      <c r="P846" s="1574">
        <v>1.448</v>
      </c>
      <c r="Q846" s="2527">
        <v>1.448</v>
      </c>
      <c r="R846" s="2869" t="s">
        <v>607</v>
      </c>
      <c r="S846" s="858"/>
      <c r="T846" s="858"/>
      <c r="U846" s="858"/>
      <c r="V846" s="1240"/>
      <c r="W846" s="1240"/>
      <c r="X846" s="1240"/>
      <c r="Y846" s="1240"/>
      <c r="Z846" s="1240"/>
      <c r="AA846" s="1574">
        <v>1.448</v>
      </c>
    </row>
    <row r="847" spans="1:27">
      <c r="A847" s="2867">
        <v>37</v>
      </c>
      <c r="B847" s="1576" t="s">
        <v>23563</v>
      </c>
      <c r="C847" s="233" t="s">
        <v>23564</v>
      </c>
      <c r="D847" s="858"/>
      <c r="E847" s="1574">
        <v>1.1359999999999999</v>
      </c>
      <c r="F847" s="1574">
        <f t="shared" si="32"/>
        <v>0.7</v>
      </c>
      <c r="G847" s="1574">
        <v>0</v>
      </c>
      <c r="H847" s="858">
        <v>0</v>
      </c>
      <c r="I847" s="1574">
        <v>0</v>
      </c>
      <c r="J847" s="704">
        <v>0</v>
      </c>
      <c r="K847" s="1574">
        <v>0</v>
      </c>
      <c r="L847" s="858">
        <v>0.7</v>
      </c>
      <c r="M847" s="1574">
        <v>0</v>
      </c>
      <c r="N847" s="858">
        <v>0</v>
      </c>
      <c r="O847" s="1574">
        <v>0</v>
      </c>
      <c r="P847" s="1574">
        <v>0.436</v>
      </c>
      <c r="Q847" s="2527">
        <v>0.436</v>
      </c>
      <c r="R847" s="2869" t="s">
        <v>4865</v>
      </c>
      <c r="S847" s="858"/>
      <c r="T847" s="858"/>
      <c r="U847" s="858"/>
      <c r="V847" s="1240"/>
      <c r="W847" s="1240"/>
      <c r="X847" s="1240"/>
      <c r="Y847" s="1240"/>
      <c r="Z847" s="1574">
        <v>1.1359999999999999</v>
      </c>
      <c r="AA847" s="859"/>
    </row>
    <row r="848" spans="1:27">
      <c r="A848" s="121">
        <v>38</v>
      </c>
      <c r="B848" s="1576" t="s">
        <v>23565</v>
      </c>
      <c r="C848" s="233" t="s">
        <v>23566</v>
      </c>
      <c r="D848" s="858"/>
      <c r="E848" s="1574">
        <v>1.4890000000000001</v>
      </c>
      <c r="F848" s="1574">
        <f t="shared" si="32"/>
        <v>0</v>
      </c>
      <c r="G848" s="1574">
        <v>0</v>
      </c>
      <c r="H848" s="858">
        <v>0</v>
      </c>
      <c r="I848" s="1574">
        <v>0</v>
      </c>
      <c r="J848" s="704">
        <v>0</v>
      </c>
      <c r="K848" s="1574">
        <v>0</v>
      </c>
      <c r="L848" s="858">
        <v>0</v>
      </c>
      <c r="M848" s="1574">
        <v>0</v>
      </c>
      <c r="N848" s="858">
        <v>0</v>
      </c>
      <c r="O848" s="1574">
        <v>0</v>
      </c>
      <c r="P848" s="1574">
        <v>1.4890000000000001</v>
      </c>
      <c r="Q848" s="2527">
        <v>1.4890000000000001</v>
      </c>
      <c r="R848" s="2869" t="s">
        <v>4865</v>
      </c>
      <c r="S848" s="858"/>
      <c r="T848" s="858"/>
      <c r="U848" s="858"/>
      <c r="V848" s="1240"/>
      <c r="W848" s="1240"/>
      <c r="X848" s="1240"/>
      <c r="Y848" s="1240"/>
      <c r="Z848" s="1574">
        <v>1.4890000000000001</v>
      </c>
      <c r="AA848" s="859"/>
    </row>
    <row r="849" spans="1:27">
      <c r="A849" s="2867">
        <v>39</v>
      </c>
      <c r="B849" s="1576" t="s">
        <v>23567</v>
      </c>
      <c r="C849" s="233" t="s">
        <v>23568</v>
      </c>
      <c r="D849" s="858"/>
      <c r="E849" s="1574">
        <v>1.589</v>
      </c>
      <c r="F849" s="1574">
        <f t="shared" si="32"/>
        <v>0.7</v>
      </c>
      <c r="G849" s="1574">
        <v>0</v>
      </c>
      <c r="H849" s="858">
        <v>0</v>
      </c>
      <c r="I849" s="1574">
        <v>0</v>
      </c>
      <c r="J849" s="704">
        <v>0</v>
      </c>
      <c r="K849" s="1574">
        <v>0</v>
      </c>
      <c r="L849" s="858">
        <v>0.7</v>
      </c>
      <c r="M849" s="1574">
        <v>0</v>
      </c>
      <c r="N849" s="858">
        <v>0</v>
      </c>
      <c r="O849" s="1574">
        <v>0</v>
      </c>
      <c r="P849" s="1574">
        <v>0.88900000000000001</v>
      </c>
      <c r="Q849" s="2527">
        <v>0.88900000000000001</v>
      </c>
      <c r="R849" s="2869" t="s">
        <v>4865</v>
      </c>
      <c r="S849" s="858"/>
      <c r="T849" s="858"/>
      <c r="U849" s="858"/>
      <c r="V849" s="1240"/>
      <c r="W849" s="1240"/>
      <c r="X849" s="1240"/>
      <c r="Y849" s="1240"/>
      <c r="Z849" s="1574">
        <v>1.589</v>
      </c>
      <c r="AA849" s="859"/>
    </row>
    <row r="850" spans="1:27">
      <c r="A850" s="121">
        <v>40</v>
      </c>
      <c r="B850" s="1576" t="s">
        <v>23569</v>
      </c>
      <c r="C850" s="233" t="s">
        <v>23534</v>
      </c>
      <c r="D850" s="858"/>
      <c r="E850" s="1574">
        <v>2.415</v>
      </c>
      <c r="F850" s="1574">
        <f t="shared" si="32"/>
        <v>0.5</v>
      </c>
      <c r="G850" s="1574">
        <v>0.5</v>
      </c>
      <c r="H850" s="858">
        <v>0</v>
      </c>
      <c r="I850" s="2530">
        <v>0</v>
      </c>
      <c r="J850" s="2531">
        <v>0</v>
      </c>
      <c r="K850" s="2530">
        <v>0</v>
      </c>
      <c r="L850" s="858">
        <v>0</v>
      </c>
      <c r="M850" s="1574">
        <v>0</v>
      </c>
      <c r="N850" s="858">
        <v>0</v>
      </c>
      <c r="O850" s="2530">
        <v>0</v>
      </c>
      <c r="P850" s="1574">
        <v>1.915</v>
      </c>
      <c r="Q850" s="2527">
        <v>2.2400000000000002</v>
      </c>
      <c r="R850" s="2869" t="s">
        <v>4865</v>
      </c>
      <c r="S850" s="858"/>
      <c r="T850" s="858"/>
      <c r="U850" s="858"/>
      <c r="V850" s="1240"/>
      <c r="W850" s="1240"/>
      <c r="X850" s="1240"/>
      <c r="Y850" s="233">
        <v>2.415</v>
      </c>
      <c r="Z850" s="1240"/>
      <c r="AA850" s="859"/>
    </row>
    <row r="851" spans="1:27">
      <c r="A851" s="2867">
        <v>41</v>
      </c>
      <c r="B851" s="1576" t="s">
        <v>23570</v>
      </c>
      <c r="C851" s="233" t="s">
        <v>23571</v>
      </c>
      <c r="D851" s="858"/>
      <c r="E851" s="1574">
        <v>1.27</v>
      </c>
      <c r="F851" s="1574">
        <f t="shared" si="32"/>
        <v>0</v>
      </c>
      <c r="G851" s="1574">
        <v>0</v>
      </c>
      <c r="H851" s="858">
        <v>0</v>
      </c>
      <c r="I851" s="1574">
        <v>0</v>
      </c>
      <c r="J851" s="704">
        <v>0</v>
      </c>
      <c r="K851" s="1574">
        <v>0</v>
      </c>
      <c r="L851" s="858">
        <v>0</v>
      </c>
      <c r="M851" s="1574">
        <v>0</v>
      </c>
      <c r="N851" s="858">
        <v>0</v>
      </c>
      <c r="O851" s="1574">
        <v>0</v>
      </c>
      <c r="P851" s="1574">
        <v>1.27</v>
      </c>
      <c r="Q851" s="2527">
        <v>1.27</v>
      </c>
      <c r="R851" s="2869" t="s">
        <v>607</v>
      </c>
      <c r="S851" s="858"/>
      <c r="T851" s="858"/>
      <c r="U851" s="858"/>
      <c r="V851" s="1240"/>
      <c r="W851" s="1240"/>
      <c r="X851" s="1240"/>
      <c r="Y851" s="1240"/>
      <c r="Z851" s="233">
        <v>1.27</v>
      </c>
      <c r="AA851" s="859"/>
    </row>
    <row r="852" spans="1:27">
      <c r="A852" s="121">
        <v>42</v>
      </c>
      <c r="B852" s="1576" t="s">
        <v>23572</v>
      </c>
      <c r="C852" s="233" t="s">
        <v>23573</v>
      </c>
      <c r="D852" s="858"/>
      <c r="E852" s="1574">
        <v>0.96799999999999997</v>
      </c>
      <c r="F852" s="1574">
        <f t="shared" si="32"/>
        <v>0</v>
      </c>
      <c r="G852" s="1574">
        <v>0</v>
      </c>
      <c r="H852" s="858">
        <v>0</v>
      </c>
      <c r="I852" s="1574">
        <v>0</v>
      </c>
      <c r="J852" s="704">
        <v>0</v>
      </c>
      <c r="K852" s="1574">
        <v>0</v>
      </c>
      <c r="L852" s="858">
        <v>0</v>
      </c>
      <c r="M852" s="1574">
        <v>0</v>
      </c>
      <c r="N852" s="858">
        <v>0</v>
      </c>
      <c r="O852" s="1574">
        <v>0</v>
      </c>
      <c r="P852" s="1574">
        <v>0.96799999999999997</v>
      </c>
      <c r="Q852" s="2527">
        <v>0.96799999999999997</v>
      </c>
      <c r="R852" s="2869" t="s">
        <v>607</v>
      </c>
      <c r="S852" s="858"/>
      <c r="T852" s="858"/>
      <c r="U852" s="858"/>
      <c r="V852" s="1240"/>
      <c r="W852" s="1240"/>
      <c r="X852" s="1240"/>
      <c r="Y852" s="1240"/>
      <c r="Z852" s="1240"/>
      <c r="AA852" s="1574">
        <v>0.96799999999999997</v>
      </c>
    </row>
    <row r="853" spans="1:27">
      <c r="A853" s="121">
        <v>43</v>
      </c>
      <c r="B853" s="1576" t="s">
        <v>23574</v>
      </c>
      <c r="C853" s="233" t="s">
        <v>23575</v>
      </c>
      <c r="D853" s="858"/>
      <c r="E853" s="1574">
        <v>1.0680000000000001</v>
      </c>
      <c r="F853" s="1574">
        <f t="shared" si="32"/>
        <v>0</v>
      </c>
      <c r="G853" s="1574">
        <v>0</v>
      </c>
      <c r="H853" s="858">
        <v>0</v>
      </c>
      <c r="I853" s="1574">
        <v>0</v>
      </c>
      <c r="J853" s="704">
        <v>0</v>
      </c>
      <c r="K853" s="1574">
        <v>0</v>
      </c>
      <c r="L853" s="858">
        <v>0</v>
      </c>
      <c r="M853" s="1574">
        <v>0</v>
      </c>
      <c r="N853" s="858">
        <v>0</v>
      </c>
      <c r="O853" s="1574">
        <v>0</v>
      </c>
      <c r="P853" s="1574">
        <v>1.0680000000000001</v>
      </c>
      <c r="Q853" s="2527">
        <v>1.0680000000000001</v>
      </c>
      <c r="R853" s="2869" t="s">
        <v>607</v>
      </c>
      <c r="S853" s="858"/>
      <c r="T853" s="858"/>
      <c r="U853" s="858"/>
      <c r="V853" s="1240"/>
      <c r="W853" s="1240"/>
      <c r="X853" s="1240"/>
      <c r="Y853" s="1240"/>
      <c r="Z853" s="1240"/>
      <c r="AA853" s="1574">
        <v>1.0680000000000001</v>
      </c>
    </row>
    <row r="854" spans="1:27">
      <c r="A854" s="2867">
        <v>44</v>
      </c>
      <c r="B854" s="1576" t="s">
        <v>23576</v>
      </c>
      <c r="C854" s="233" t="s">
        <v>23577</v>
      </c>
      <c r="D854" s="858"/>
      <c r="E854" s="1574">
        <v>0.46200000000000002</v>
      </c>
      <c r="F854" s="1574">
        <f t="shared" si="32"/>
        <v>0</v>
      </c>
      <c r="G854" s="1574">
        <v>0</v>
      </c>
      <c r="H854" s="858">
        <v>0</v>
      </c>
      <c r="I854" s="1574">
        <v>0</v>
      </c>
      <c r="J854" s="704">
        <v>0</v>
      </c>
      <c r="K854" s="1574">
        <v>0</v>
      </c>
      <c r="L854" s="858">
        <v>0</v>
      </c>
      <c r="M854" s="1574">
        <v>0</v>
      </c>
      <c r="N854" s="858">
        <v>0</v>
      </c>
      <c r="O854" s="1574">
        <v>0</v>
      </c>
      <c r="P854" s="1574">
        <v>0.46200000000000002</v>
      </c>
      <c r="Q854" s="2527">
        <v>0.46200000000000002</v>
      </c>
      <c r="R854" s="2869" t="s">
        <v>607</v>
      </c>
      <c r="S854" s="858"/>
      <c r="T854" s="858"/>
      <c r="U854" s="858"/>
      <c r="V854" s="1240"/>
      <c r="W854" s="1240"/>
      <c r="X854" s="1240"/>
      <c r="Y854" s="1240"/>
      <c r="Z854" s="233">
        <v>0.46200000000000002</v>
      </c>
      <c r="AA854" s="859"/>
    </row>
    <row r="855" spans="1:27">
      <c r="A855" s="121">
        <v>45</v>
      </c>
      <c r="B855" s="1576" t="s">
        <v>23578</v>
      </c>
      <c r="C855" s="233" t="s">
        <v>23579</v>
      </c>
      <c r="D855" s="858"/>
      <c r="E855" s="1574">
        <v>2.8380000000000001</v>
      </c>
      <c r="F855" s="1574">
        <f t="shared" si="32"/>
        <v>0</v>
      </c>
      <c r="G855" s="1574">
        <v>0</v>
      </c>
      <c r="H855" s="858">
        <v>0</v>
      </c>
      <c r="I855" s="1574">
        <v>0</v>
      </c>
      <c r="J855" s="704">
        <v>0</v>
      </c>
      <c r="K855" s="1574">
        <v>0</v>
      </c>
      <c r="L855" s="858">
        <v>0</v>
      </c>
      <c r="M855" s="1574">
        <v>0</v>
      </c>
      <c r="N855" s="858">
        <v>0</v>
      </c>
      <c r="O855" s="1574">
        <v>0</v>
      </c>
      <c r="P855" s="1574">
        <v>2.8380000000000001</v>
      </c>
      <c r="Q855" s="2527">
        <v>2.8380000000000001</v>
      </c>
      <c r="R855" s="2869" t="s">
        <v>607</v>
      </c>
      <c r="S855" s="858"/>
      <c r="T855" s="858"/>
      <c r="U855" s="858"/>
      <c r="V855" s="1240"/>
      <c r="W855" s="1240"/>
      <c r="X855" s="1240"/>
      <c r="Y855" s="1240"/>
      <c r="Z855" s="1240"/>
      <c r="AA855" s="233">
        <v>2.8380000000000001</v>
      </c>
    </row>
    <row r="856" spans="1:27">
      <c r="A856" s="2867">
        <v>46</v>
      </c>
      <c r="B856" s="1576" t="s">
        <v>23580</v>
      </c>
      <c r="C856" s="233" t="s">
        <v>23558</v>
      </c>
      <c r="D856" s="858"/>
      <c r="E856" s="1574">
        <v>2.5499999999999998</v>
      </c>
      <c r="F856" s="1574">
        <f t="shared" si="32"/>
        <v>0</v>
      </c>
      <c r="G856" s="1574">
        <v>0</v>
      </c>
      <c r="H856" s="858">
        <v>0</v>
      </c>
      <c r="I856" s="1574">
        <v>0</v>
      </c>
      <c r="J856" s="704">
        <v>0</v>
      </c>
      <c r="K856" s="1574">
        <v>0</v>
      </c>
      <c r="L856" s="858">
        <v>0</v>
      </c>
      <c r="M856" s="1574">
        <v>0</v>
      </c>
      <c r="N856" s="858">
        <v>0</v>
      </c>
      <c r="O856" s="1574">
        <v>0</v>
      </c>
      <c r="P856" s="1574">
        <v>2.5499999999999998</v>
      </c>
      <c r="Q856" s="2527">
        <v>2.5499999999999998</v>
      </c>
      <c r="R856" s="2869" t="s">
        <v>607</v>
      </c>
      <c r="S856" s="858"/>
      <c r="T856" s="858"/>
      <c r="U856" s="858"/>
      <c r="V856" s="1240"/>
      <c r="W856" s="1240"/>
      <c r="X856" s="1240"/>
      <c r="Y856" s="1240"/>
      <c r="Z856" s="233">
        <v>2.5499999999999998</v>
      </c>
      <c r="AA856" s="859"/>
    </row>
    <row r="857" spans="1:27">
      <c r="A857" s="121">
        <v>47</v>
      </c>
      <c r="B857" s="1576" t="s">
        <v>23581</v>
      </c>
      <c r="C857" s="233" t="s">
        <v>23582</v>
      </c>
      <c r="D857" s="858"/>
      <c r="E857" s="1574">
        <v>1.3979999999999999</v>
      </c>
      <c r="F857" s="1574">
        <f t="shared" si="32"/>
        <v>0</v>
      </c>
      <c r="G857" s="1574">
        <v>0</v>
      </c>
      <c r="H857" s="858">
        <v>0</v>
      </c>
      <c r="I857" s="1574">
        <v>0</v>
      </c>
      <c r="J857" s="704">
        <v>0</v>
      </c>
      <c r="K857" s="1574">
        <v>0</v>
      </c>
      <c r="L857" s="858">
        <v>0</v>
      </c>
      <c r="M857" s="1574">
        <v>0</v>
      </c>
      <c r="N857" s="858">
        <v>0</v>
      </c>
      <c r="O857" s="1574">
        <v>0</v>
      </c>
      <c r="P857" s="1574">
        <v>1.3979999999999999</v>
      </c>
      <c r="Q857" s="2527">
        <v>1.3979999999999999</v>
      </c>
      <c r="R857" s="2869" t="s">
        <v>607</v>
      </c>
      <c r="S857" s="858"/>
      <c r="T857" s="858"/>
      <c r="U857" s="858"/>
      <c r="V857" s="1240"/>
      <c r="W857" s="1240"/>
      <c r="X857" s="1240"/>
      <c r="Y857" s="1240"/>
      <c r="Z857" s="1240"/>
      <c r="AA857" s="1574">
        <v>1.3979999999999999</v>
      </c>
    </row>
    <row r="858" spans="1:27">
      <c r="A858" s="2867">
        <v>48</v>
      </c>
      <c r="B858" s="1576" t="s">
        <v>23583</v>
      </c>
      <c r="C858" s="233" t="s">
        <v>23584</v>
      </c>
      <c r="D858" s="858"/>
      <c r="E858" s="1574">
        <v>1.9930000000000001</v>
      </c>
      <c r="F858" s="1574">
        <f t="shared" si="32"/>
        <v>0</v>
      </c>
      <c r="G858" s="1574">
        <v>0</v>
      </c>
      <c r="H858" s="858">
        <v>0</v>
      </c>
      <c r="I858" s="1574">
        <v>0</v>
      </c>
      <c r="J858" s="704">
        <v>0</v>
      </c>
      <c r="K858" s="1574">
        <v>0</v>
      </c>
      <c r="L858" s="858">
        <v>0</v>
      </c>
      <c r="M858" s="1574">
        <v>0</v>
      </c>
      <c r="N858" s="858">
        <v>0</v>
      </c>
      <c r="O858" s="1574">
        <v>0</v>
      </c>
      <c r="P858" s="1574">
        <v>1.9930000000000001</v>
      </c>
      <c r="Q858" s="2527">
        <v>1.9930000000000001</v>
      </c>
      <c r="R858" s="2869" t="s">
        <v>607</v>
      </c>
      <c r="S858" s="858"/>
      <c r="T858" s="858"/>
      <c r="U858" s="858"/>
      <c r="V858" s="1240"/>
      <c r="W858" s="1240"/>
      <c r="X858" s="1240"/>
      <c r="Y858" s="1240"/>
      <c r="Z858" s="1240"/>
      <c r="AA858" s="1574">
        <v>1.9930000000000001</v>
      </c>
    </row>
    <row r="859" spans="1:27">
      <c r="A859" s="121">
        <v>49</v>
      </c>
      <c r="B859" s="1576" t="s">
        <v>23585</v>
      </c>
      <c r="C859" s="233" t="s">
        <v>23586</v>
      </c>
      <c r="D859" s="858"/>
      <c r="E859" s="1574">
        <v>4.1189999999999998</v>
      </c>
      <c r="F859" s="1574">
        <f t="shared" si="32"/>
        <v>0</v>
      </c>
      <c r="G859" s="1574">
        <v>0</v>
      </c>
      <c r="H859" s="858">
        <v>0</v>
      </c>
      <c r="I859" s="1574">
        <v>0</v>
      </c>
      <c r="J859" s="704">
        <v>0</v>
      </c>
      <c r="K859" s="1574">
        <v>0</v>
      </c>
      <c r="L859" s="858">
        <v>0</v>
      </c>
      <c r="M859" s="1574">
        <v>0</v>
      </c>
      <c r="N859" s="858">
        <v>0</v>
      </c>
      <c r="O859" s="1574">
        <v>0</v>
      </c>
      <c r="P859" s="1574">
        <v>4.1189999999999998</v>
      </c>
      <c r="Q859" s="2527">
        <v>4.1189999999999998</v>
      </c>
      <c r="R859" s="2869" t="s">
        <v>607</v>
      </c>
      <c r="S859" s="858"/>
      <c r="T859" s="858"/>
      <c r="U859" s="858"/>
      <c r="V859" s="1240"/>
      <c r="W859" s="1240"/>
      <c r="X859" s="1240"/>
      <c r="Y859" s="1240"/>
      <c r="Z859" s="1240"/>
      <c r="AA859" s="1574">
        <v>4.1189999999999998</v>
      </c>
    </row>
    <row r="860" spans="1:27">
      <c r="A860" s="121"/>
      <c r="B860" s="2529" t="s">
        <v>23528</v>
      </c>
      <c r="C860" s="1576"/>
      <c r="D860" s="858"/>
      <c r="E860" s="2868">
        <f t="shared" ref="E860:Q860" si="33">SUM(E830:E859)</f>
        <v>55.107000000000006</v>
      </c>
      <c r="F860" s="2530">
        <f t="shared" si="33"/>
        <v>8.9719999999999995</v>
      </c>
      <c r="G860" s="2530">
        <f t="shared" si="33"/>
        <v>6.6260000000000003</v>
      </c>
      <c r="H860" s="2530">
        <f t="shared" si="33"/>
        <v>0</v>
      </c>
      <c r="I860" s="2530">
        <f t="shared" si="33"/>
        <v>0</v>
      </c>
      <c r="J860" s="2530">
        <f t="shared" si="33"/>
        <v>0</v>
      </c>
      <c r="K860" s="2530">
        <f t="shared" si="33"/>
        <v>0</v>
      </c>
      <c r="L860" s="2530">
        <f t="shared" si="33"/>
        <v>2.3460000000000001</v>
      </c>
      <c r="M860" s="2530">
        <f t="shared" si="33"/>
        <v>0</v>
      </c>
      <c r="N860" s="2530">
        <f t="shared" si="33"/>
        <v>0</v>
      </c>
      <c r="O860" s="2530">
        <f t="shared" si="33"/>
        <v>0.2</v>
      </c>
      <c r="P860" s="2530">
        <f t="shared" si="33"/>
        <v>45.935000000000009</v>
      </c>
      <c r="Q860" s="2530">
        <f t="shared" si="33"/>
        <v>51.982000000000006</v>
      </c>
      <c r="R860" s="1353"/>
      <c r="S860" s="858"/>
      <c r="T860" s="858"/>
      <c r="U860" s="858"/>
      <c r="V860" s="233"/>
      <c r="W860" s="233"/>
      <c r="X860" s="233"/>
      <c r="Y860" s="233">
        <f>SUM(Y830:Y859)</f>
        <v>12.555</v>
      </c>
      <c r="Z860" s="233">
        <f t="shared" ref="Z860:AA860" si="34">SUM(Z830:Z859)</f>
        <v>16.158000000000001</v>
      </c>
      <c r="AA860" s="233">
        <f t="shared" si="34"/>
        <v>26.394000000000002</v>
      </c>
    </row>
    <row r="861" spans="1:27">
      <c r="A861" s="2867"/>
      <c r="B861" s="1574"/>
      <c r="C861" s="1574"/>
      <c r="D861" s="858"/>
      <c r="E861" s="1574"/>
      <c r="F861" s="1574"/>
      <c r="G861" s="1574">
        <v>0</v>
      </c>
      <c r="H861" s="1574">
        <v>0</v>
      </c>
      <c r="I861" s="1574">
        <v>0</v>
      </c>
      <c r="J861" s="704">
        <v>0</v>
      </c>
      <c r="K861" s="1574">
        <v>0</v>
      </c>
      <c r="L861" s="1574">
        <v>0</v>
      </c>
      <c r="M861" s="1574">
        <v>0</v>
      </c>
      <c r="N861" s="1574">
        <v>0</v>
      </c>
      <c r="O861" s="1574">
        <v>0</v>
      </c>
      <c r="P861" s="1574">
        <v>0</v>
      </c>
      <c r="Q861" s="2516"/>
      <c r="R861" s="1353"/>
      <c r="S861" s="858"/>
      <c r="T861" s="858"/>
      <c r="U861" s="858"/>
      <c r="V861" s="233"/>
      <c r="W861" s="233"/>
      <c r="X861" s="233"/>
      <c r="Y861" s="233"/>
      <c r="Z861" s="233"/>
      <c r="AA861" s="1648"/>
    </row>
    <row r="862" spans="1:27">
      <c r="A862" s="121">
        <v>50</v>
      </c>
      <c r="B862" s="1576" t="s">
        <v>23587</v>
      </c>
      <c r="C862" s="233" t="s">
        <v>23588</v>
      </c>
      <c r="D862" s="858"/>
      <c r="E862" s="1574">
        <v>10.8</v>
      </c>
      <c r="F862" s="1574">
        <f t="shared" ref="F862:F874" si="35">+G862+L862</f>
        <v>7.1999999999999993</v>
      </c>
      <c r="G862" s="1574">
        <v>3.8</v>
      </c>
      <c r="H862" s="858">
        <v>0</v>
      </c>
      <c r="I862" s="1574">
        <v>0</v>
      </c>
      <c r="J862" s="704">
        <v>0</v>
      </c>
      <c r="K862" s="1574">
        <v>0</v>
      </c>
      <c r="L862" s="858">
        <v>3.4</v>
      </c>
      <c r="M862" s="1574">
        <v>0</v>
      </c>
      <c r="N862" s="858">
        <v>0</v>
      </c>
      <c r="O862" s="1574">
        <v>0</v>
      </c>
      <c r="P862" s="1574">
        <v>3.6</v>
      </c>
      <c r="Q862" s="2527">
        <v>10.8</v>
      </c>
      <c r="R862" s="2869" t="s">
        <v>4865</v>
      </c>
      <c r="S862" s="858"/>
      <c r="T862" s="858"/>
      <c r="U862" s="858"/>
      <c r="V862" s="1240"/>
      <c r="W862" s="1240"/>
      <c r="X862" s="1240"/>
      <c r="Y862" s="233">
        <v>10.8</v>
      </c>
      <c r="Z862" s="1240"/>
      <c r="AA862" s="859"/>
    </row>
    <row r="863" spans="1:27">
      <c r="A863" s="121">
        <v>51</v>
      </c>
      <c r="B863" s="1576" t="s">
        <v>23589</v>
      </c>
      <c r="C863" s="233" t="s">
        <v>23590</v>
      </c>
      <c r="D863" s="858"/>
      <c r="E863" s="1574">
        <v>3</v>
      </c>
      <c r="F863" s="1574">
        <f t="shared" si="35"/>
        <v>0</v>
      </c>
      <c r="G863" s="1574">
        <v>0</v>
      </c>
      <c r="H863" s="858">
        <v>0</v>
      </c>
      <c r="I863" s="1574">
        <v>0</v>
      </c>
      <c r="J863" s="704">
        <v>0</v>
      </c>
      <c r="K863" s="1574">
        <v>0</v>
      </c>
      <c r="L863" s="858">
        <v>0</v>
      </c>
      <c r="M863" s="1574">
        <v>0</v>
      </c>
      <c r="N863" s="858">
        <v>0</v>
      </c>
      <c r="O863" s="1574">
        <v>0</v>
      </c>
      <c r="P863" s="1574">
        <v>3</v>
      </c>
      <c r="Q863" s="2527">
        <v>3</v>
      </c>
      <c r="R863" s="2869" t="s">
        <v>607</v>
      </c>
      <c r="S863" s="858"/>
      <c r="T863" s="858"/>
      <c r="U863" s="858"/>
      <c r="V863" s="1240"/>
      <c r="W863" s="1240"/>
      <c r="X863" s="1240"/>
      <c r="Y863" s="1240"/>
      <c r="Z863" s="233">
        <v>3</v>
      </c>
      <c r="AA863" s="859"/>
    </row>
    <row r="864" spans="1:27">
      <c r="A864" s="121">
        <v>52</v>
      </c>
      <c r="B864" s="1576" t="s">
        <v>23591</v>
      </c>
      <c r="C864" s="233" t="s">
        <v>23592</v>
      </c>
      <c r="D864" s="858"/>
      <c r="E864" s="1574">
        <v>1.972</v>
      </c>
      <c r="F864" s="1574">
        <f t="shared" si="35"/>
        <v>0</v>
      </c>
      <c r="G864" s="1574">
        <v>0</v>
      </c>
      <c r="H864" s="858">
        <v>0</v>
      </c>
      <c r="I864" s="1574">
        <v>0</v>
      </c>
      <c r="J864" s="704">
        <v>0</v>
      </c>
      <c r="K864" s="1574">
        <v>0</v>
      </c>
      <c r="L864" s="858">
        <v>0</v>
      </c>
      <c r="M864" s="1574">
        <v>0</v>
      </c>
      <c r="N864" s="858">
        <v>0</v>
      </c>
      <c r="O864" s="1574">
        <v>0</v>
      </c>
      <c r="P864" s="1574">
        <v>1.972</v>
      </c>
      <c r="Q864" s="2527">
        <v>1.972</v>
      </c>
      <c r="R864" s="2869" t="s">
        <v>4865</v>
      </c>
      <c r="S864" s="858"/>
      <c r="T864" s="858"/>
      <c r="U864" s="858"/>
      <c r="V864" s="1240"/>
      <c r="W864" s="1240"/>
      <c r="X864" s="1240"/>
      <c r="Y864" s="233">
        <v>1.972</v>
      </c>
      <c r="Z864" s="1240"/>
      <c r="AA864" s="859"/>
    </row>
    <row r="865" spans="1:27">
      <c r="A865" s="121">
        <v>53</v>
      </c>
      <c r="B865" s="1576" t="s">
        <v>23593</v>
      </c>
      <c r="C865" s="233" t="s">
        <v>23594</v>
      </c>
      <c r="D865" s="858"/>
      <c r="E865" s="1574">
        <v>1.633</v>
      </c>
      <c r="F865" s="1574">
        <f t="shared" si="35"/>
        <v>0</v>
      </c>
      <c r="G865" s="1574">
        <v>0</v>
      </c>
      <c r="H865" s="858">
        <v>0</v>
      </c>
      <c r="I865" s="1574">
        <v>0</v>
      </c>
      <c r="J865" s="704">
        <v>0</v>
      </c>
      <c r="K865" s="1574">
        <v>0</v>
      </c>
      <c r="L865" s="858">
        <v>0</v>
      </c>
      <c r="M865" s="1574">
        <v>0</v>
      </c>
      <c r="N865" s="858">
        <v>0</v>
      </c>
      <c r="O865" s="1574">
        <v>0</v>
      </c>
      <c r="P865" s="1574">
        <v>1.633</v>
      </c>
      <c r="Q865" s="2527">
        <v>1.633</v>
      </c>
      <c r="R865" s="2869" t="s">
        <v>607</v>
      </c>
      <c r="S865" s="858"/>
      <c r="T865" s="858"/>
      <c r="U865" s="858"/>
      <c r="V865" s="1240"/>
      <c r="W865" s="1240"/>
      <c r="X865" s="1240"/>
      <c r="Y865" s="1240"/>
      <c r="Z865" s="1240"/>
      <c r="AA865" s="1574">
        <v>1.633</v>
      </c>
    </row>
    <row r="866" spans="1:27">
      <c r="A866" s="121">
        <v>54</v>
      </c>
      <c r="B866" s="1576" t="s">
        <v>23595</v>
      </c>
      <c r="C866" s="233" t="s">
        <v>23596</v>
      </c>
      <c r="D866" s="858"/>
      <c r="E866" s="1574">
        <v>1.052</v>
      </c>
      <c r="F866" s="1574">
        <f t="shared" si="35"/>
        <v>0</v>
      </c>
      <c r="G866" s="1574">
        <v>0</v>
      </c>
      <c r="H866" s="858">
        <v>0</v>
      </c>
      <c r="I866" s="1574">
        <v>0</v>
      </c>
      <c r="J866" s="704">
        <v>0</v>
      </c>
      <c r="K866" s="1574">
        <v>0</v>
      </c>
      <c r="L866" s="858">
        <v>0</v>
      </c>
      <c r="M866" s="1574">
        <v>0</v>
      </c>
      <c r="N866" s="858">
        <v>0</v>
      </c>
      <c r="O866" s="1574">
        <v>0</v>
      </c>
      <c r="P866" s="1574">
        <v>1.052</v>
      </c>
      <c r="Q866" s="2527">
        <v>1.052</v>
      </c>
      <c r="R866" s="2869" t="s">
        <v>607</v>
      </c>
      <c r="S866" s="858"/>
      <c r="T866" s="858"/>
      <c r="U866" s="858"/>
      <c r="V866" s="1240"/>
      <c r="W866" s="1240"/>
      <c r="X866" s="1240"/>
      <c r="Y866" s="1240"/>
      <c r="Z866" s="1240"/>
      <c r="AA866" s="1574">
        <v>1.052</v>
      </c>
    </row>
    <row r="867" spans="1:27">
      <c r="A867" s="121">
        <v>55</v>
      </c>
      <c r="B867" s="1576" t="s">
        <v>23597</v>
      </c>
      <c r="C867" s="233" t="s">
        <v>23598</v>
      </c>
      <c r="D867" s="858"/>
      <c r="E867" s="2533">
        <v>3.57</v>
      </c>
      <c r="F867" s="2533">
        <f t="shared" si="35"/>
        <v>1.5</v>
      </c>
      <c r="G867" s="2533">
        <v>1.5</v>
      </c>
      <c r="H867" s="2517">
        <v>0</v>
      </c>
      <c r="I867" s="2533">
        <v>0</v>
      </c>
      <c r="J867" s="2534">
        <v>0</v>
      </c>
      <c r="K867" s="2533">
        <v>0</v>
      </c>
      <c r="L867" s="2517">
        <v>0</v>
      </c>
      <c r="M867" s="2533">
        <v>0</v>
      </c>
      <c r="N867" s="2517">
        <v>0</v>
      </c>
      <c r="O867" s="2533">
        <v>0</v>
      </c>
      <c r="P867" s="2533">
        <v>2.0699999999999998</v>
      </c>
      <c r="Q867" s="2527">
        <v>3.45</v>
      </c>
      <c r="R867" s="2869" t="s">
        <v>4865</v>
      </c>
      <c r="S867" s="858"/>
      <c r="T867" s="858"/>
      <c r="U867" s="858"/>
      <c r="V867" s="1240"/>
      <c r="W867" s="1240"/>
      <c r="X867" s="1240"/>
      <c r="Y867" s="1240"/>
      <c r="Z867" s="2533">
        <v>3.57</v>
      </c>
      <c r="AA867" s="859"/>
    </row>
    <row r="868" spans="1:27">
      <c r="A868" s="121">
        <v>56</v>
      </c>
      <c r="B868" s="1576" t="s">
        <v>23599</v>
      </c>
      <c r="C868" s="233" t="s">
        <v>23600</v>
      </c>
      <c r="D868" s="858"/>
      <c r="E868" s="1574">
        <v>2.57</v>
      </c>
      <c r="F868" s="1574">
        <f t="shared" si="35"/>
        <v>0</v>
      </c>
      <c r="G868" s="1574">
        <v>0</v>
      </c>
      <c r="H868" s="858">
        <v>0</v>
      </c>
      <c r="I868" s="1574">
        <v>0</v>
      </c>
      <c r="J868" s="704">
        <v>0</v>
      </c>
      <c r="K868" s="1574">
        <v>0</v>
      </c>
      <c r="L868" s="858">
        <v>0</v>
      </c>
      <c r="M868" s="1574">
        <v>0</v>
      </c>
      <c r="N868" s="858">
        <v>0</v>
      </c>
      <c r="O868" s="1574">
        <v>0</v>
      </c>
      <c r="P868" s="1574">
        <v>2.57</v>
      </c>
      <c r="Q868" s="2527">
        <v>2.57</v>
      </c>
      <c r="R868" s="2869" t="s">
        <v>607</v>
      </c>
      <c r="S868" s="858"/>
      <c r="T868" s="858"/>
      <c r="U868" s="858"/>
      <c r="V868" s="1240"/>
      <c r="W868" s="1240"/>
      <c r="X868" s="1240"/>
      <c r="Y868" s="1240"/>
      <c r="Z868" s="1574">
        <v>2.57</v>
      </c>
      <c r="AA868" s="859"/>
    </row>
    <row r="869" spans="1:27">
      <c r="A869" s="121">
        <v>57</v>
      </c>
      <c r="B869" s="1576" t="s">
        <v>23601</v>
      </c>
      <c r="C869" s="233" t="s">
        <v>23602</v>
      </c>
      <c r="D869" s="858"/>
      <c r="E869" s="1574">
        <v>0.94199999999999995</v>
      </c>
      <c r="F869" s="1574">
        <f t="shared" si="35"/>
        <v>0</v>
      </c>
      <c r="G869" s="1574">
        <v>0</v>
      </c>
      <c r="H869" s="858">
        <v>0</v>
      </c>
      <c r="I869" s="1574">
        <v>0</v>
      </c>
      <c r="J869" s="704">
        <v>0</v>
      </c>
      <c r="K869" s="1574">
        <v>0</v>
      </c>
      <c r="L869" s="858">
        <v>0</v>
      </c>
      <c r="M869" s="1574">
        <v>0</v>
      </c>
      <c r="N869" s="858">
        <v>0</v>
      </c>
      <c r="O869" s="1574">
        <v>0</v>
      </c>
      <c r="P869" s="1574">
        <v>0.94199999999999995</v>
      </c>
      <c r="Q869" s="2527">
        <v>0.94199999999999995</v>
      </c>
      <c r="R869" s="2869" t="s">
        <v>607</v>
      </c>
      <c r="S869" s="858"/>
      <c r="T869" s="858"/>
      <c r="U869" s="858"/>
      <c r="V869" s="1240"/>
      <c r="W869" s="1240"/>
      <c r="X869" s="1240"/>
      <c r="Y869" s="1240"/>
      <c r="Z869" s="1574">
        <v>0.94199999999999995</v>
      </c>
      <c r="AA869" s="859"/>
    </row>
    <row r="870" spans="1:27">
      <c r="A870" s="121">
        <v>58</v>
      </c>
      <c r="B870" s="1576" t="s">
        <v>23603</v>
      </c>
      <c r="C870" s="233" t="s">
        <v>23604</v>
      </c>
      <c r="D870" s="858"/>
      <c r="E870" s="1574">
        <v>1.92</v>
      </c>
      <c r="F870" s="1574">
        <f t="shared" si="35"/>
        <v>0</v>
      </c>
      <c r="G870" s="1574">
        <v>0</v>
      </c>
      <c r="H870" s="858">
        <v>0</v>
      </c>
      <c r="I870" s="1574">
        <v>0</v>
      </c>
      <c r="J870" s="704">
        <v>0</v>
      </c>
      <c r="K870" s="1574">
        <v>0</v>
      </c>
      <c r="L870" s="858">
        <v>0</v>
      </c>
      <c r="M870" s="1574">
        <v>0</v>
      </c>
      <c r="N870" s="858">
        <v>0</v>
      </c>
      <c r="O870" s="1574">
        <v>0</v>
      </c>
      <c r="P870" s="1574">
        <v>1.92</v>
      </c>
      <c r="Q870" s="2527">
        <v>1.92</v>
      </c>
      <c r="R870" s="2869" t="s">
        <v>607</v>
      </c>
      <c r="S870" s="858"/>
      <c r="T870" s="858"/>
      <c r="U870" s="858"/>
      <c r="V870" s="1240"/>
      <c r="W870" s="1240"/>
      <c r="X870" s="1240"/>
      <c r="Y870" s="1240"/>
      <c r="Z870" s="1240"/>
      <c r="AA870" s="1574">
        <v>1.92</v>
      </c>
    </row>
    <row r="871" spans="1:27">
      <c r="A871" s="121">
        <v>59</v>
      </c>
      <c r="B871" s="1576" t="s">
        <v>23605</v>
      </c>
      <c r="C871" s="233" t="s">
        <v>23606</v>
      </c>
      <c r="D871" s="858"/>
      <c r="E871" s="1574">
        <v>1.0960000000000001</v>
      </c>
      <c r="F871" s="1574">
        <f t="shared" si="35"/>
        <v>0</v>
      </c>
      <c r="G871" s="1574">
        <v>0</v>
      </c>
      <c r="H871" s="858">
        <v>0</v>
      </c>
      <c r="I871" s="1574">
        <v>0</v>
      </c>
      <c r="J871" s="704">
        <v>0</v>
      </c>
      <c r="K871" s="1574">
        <v>0</v>
      </c>
      <c r="L871" s="858">
        <v>0</v>
      </c>
      <c r="M871" s="1574">
        <v>0</v>
      </c>
      <c r="N871" s="858">
        <v>0</v>
      </c>
      <c r="O871" s="1574">
        <v>0</v>
      </c>
      <c r="P871" s="1574">
        <v>1.0960000000000001</v>
      </c>
      <c r="Q871" s="2527">
        <v>1.0960000000000001</v>
      </c>
      <c r="R871" s="2869" t="s">
        <v>607</v>
      </c>
      <c r="S871" s="858"/>
      <c r="T871" s="858"/>
      <c r="U871" s="858"/>
      <c r="V871" s="1240"/>
      <c r="W871" s="1240"/>
      <c r="X871" s="1240"/>
      <c r="Y871" s="1240"/>
      <c r="Z871" s="1240"/>
      <c r="AA871" s="1574">
        <v>1.0960000000000001</v>
      </c>
    </row>
    <row r="872" spans="1:27">
      <c r="A872" s="121">
        <v>60</v>
      </c>
      <c r="B872" s="1576" t="s">
        <v>23607</v>
      </c>
      <c r="C872" s="233" t="s">
        <v>23608</v>
      </c>
      <c r="D872" s="858"/>
      <c r="E872" s="1574">
        <v>1.1379999999999999</v>
      </c>
      <c r="F872" s="1574">
        <f t="shared" si="35"/>
        <v>0</v>
      </c>
      <c r="G872" s="1574">
        <v>0</v>
      </c>
      <c r="H872" s="858">
        <v>0</v>
      </c>
      <c r="I872" s="1574">
        <v>0</v>
      </c>
      <c r="J872" s="704">
        <v>0</v>
      </c>
      <c r="K872" s="1574">
        <v>0</v>
      </c>
      <c r="L872" s="858">
        <v>0</v>
      </c>
      <c r="M872" s="1574">
        <v>0</v>
      </c>
      <c r="N872" s="858">
        <v>0</v>
      </c>
      <c r="O872" s="1574">
        <v>0</v>
      </c>
      <c r="P872" s="1574">
        <v>1.1379999999999999</v>
      </c>
      <c r="Q872" s="2527">
        <v>1.1379999999999999</v>
      </c>
      <c r="R872" s="2869" t="s">
        <v>607</v>
      </c>
      <c r="S872" s="858"/>
      <c r="T872" s="858"/>
      <c r="U872" s="858"/>
      <c r="V872" s="1240"/>
      <c r="W872" s="1240"/>
      <c r="X872" s="1240"/>
      <c r="Y872" s="1240"/>
      <c r="Z872" s="1240"/>
      <c r="AA872" s="1574">
        <v>1.1379999999999999</v>
      </c>
    </row>
    <row r="873" spans="1:27">
      <c r="A873" s="121">
        <v>61</v>
      </c>
      <c r="B873" s="1576" t="s">
        <v>23609</v>
      </c>
      <c r="C873" s="233" t="s">
        <v>23610</v>
      </c>
      <c r="D873" s="858"/>
      <c r="E873" s="1574">
        <v>0.78300000000000003</v>
      </c>
      <c r="F873" s="1574">
        <f t="shared" si="35"/>
        <v>0</v>
      </c>
      <c r="G873" s="1574">
        <v>0</v>
      </c>
      <c r="H873" s="858">
        <v>0</v>
      </c>
      <c r="I873" s="1574">
        <v>0</v>
      </c>
      <c r="J873" s="704">
        <v>0</v>
      </c>
      <c r="K873" s="1574">
        <v>0</v>
      </c>
      <c r="L873" s="858">
        <v>0</v>
      </c>
      <c r="M873" s="1574">
        <v>0</v>
      </c>
      <c r="N873" s="858">
        <v>0</v>
      </c>
      <c r="O873" s="1574">
        <v>0</v>
      </c>
      <c r="P873" s="1574">
        <v>0.78300000000000003</v>
      </c>
      <c r="Q873" s="2527">
        <v>0.78300000000000003</v>
      </c>
      <c r="R873" s="2869" t="s">
        <v>607</v>
      </c>
      <c r="S873" s="858"/>
      <c r="T873" s="858"/>
      <c r="U873" s="858"/>
      <c r="V873" s="1240"/>
      <c r="W873" s="1240"/>
      <c r="X873" s="1240"/>
      <c r="Y873" s="1240"/>
      <c r="Z873" s="1240"/>
      <c r="AA873" s="1574">
        <v>0.78300000000000003</v>
      </c>
    </row>
    <row r="874" spans="1:27">
      <c r="A874" s="121">
        <v>62</v>
      </c>
      <c r="B874" s="1576" t="s">
        <v>23611</v>
      </c>
      <c r="C874" s="233" t="s">
        <v>23612</v>
      </c>
      <c r="D874" s="858"/>
      <c r="E874" s="1574">
        <v>1.5980000000000001</v>
      </c>
      <c r="F874" s="1574">
        <f t="shared" si="35"/>
        <v>0</v>
      </c>
      <c r="G874" s="1574">
        <v>0</v>
      </c>
      <c r="H874" s="858">
        <v>0</v>
      </c>
      <c r="I874" s="1574">
        <v>0</v>
      </c>
      <c r="J874" s="704">
        <v>0</v>
      </c>
      <c r="K874" s="1574">
        <v>0</v>
      </c>
      <c r="L874" s="858">
        <v>0</v>
      </c>
      <c r="M874" s="1574">
        <v>0</v>
      </c>
      <c r="N874" s="858">
        <v>0</v>
      </c>
      <c r="O874" s="1574">
        <v>0</v>
      </c>
      <c r="P874" s="1574">
        <v>1.5980000000000001</v>
      </c>
      <c r="Q874" s="2527">
        <v>1.5980000000000001</v>
      </c>
      <c r="R874" s="2869" t="s">
        <v>607</v>
      </c>
      <c r="S874" s="858"/>
      <c r="T874" s="858"/>
      <c r="U874" s="858"/>
      <c r="V874" s="1240"/>
      <c r="W874" s="1240"/>
      <c r="X874" s="1240"/>
      <c r="Y874" s="1240"/>
      <c r="Z874" s="1240"/>
      <c r="AA874" s="1574">
        <v>1.5980000000000001</v>
      </c>
    </row>
    <row r="875" spans="1:27">
      <c r="A875" s="121"/>
      <c r="B875" s="2529" t="s">
        <v>23528</v>
      </c>
      <c r="C875" s="1576"/>
      <c r="D875" s="858"/>
      <c r="E875" s="2868">
        <f>SUM(E862:E874)</f>
        <v>32.074000000000005</v>
      </c>
      <c r="F875" s="2530">
        <f>SUM(F862:F874)</f>
        <v>8.6999999999999993</v>
      </c>
      <c r="G875" s="2530">
        <f>SUM(G862:G874)</f>
        <v>5.3</v>
      </c>
      <c r="H875" s="2530">
        <f t="shared" ref="H875:L875" si="36">SUM(H862:H874)</f>
        <v>0</v>
      </c>
      <c r="I875" s="2530">
        <f t="shared" si="36"/>
        <v>0</v>
      </c>
      <c r="J875" s="2530">
        <f t="shared" si="36"/>
        <v>0</v>
      </c>
      <c r="K875" s="2530">
        <f t="shared" si="36"/>
        <v>0</v>
      </c>
      <c r="L875" s="2530">
        <f t="shared" si="36"/>
        <v>3.4</v>
      </c>
      <c r="M875" s="2530">
        <f>SUM(M862:M874)</f>
        <v>0</v>
      </c>
      <c r="N875" s="2530">
        <f>SUM(N862:N874)</f>
        <v>0</v>
      </c>
      <c r="O875" s="2530">
        <f>SUM(O862:O874)</f>
        <v>0</v>
      </c>
      <c r="P875" s="2530">
        <f>SUM(P862:P874)</f>
        <v>23.374000000000002</v>
      </c>
      <c r="Q875" s="2530">
        <f>SUM(Q862:Q874)</f>
        <v>31.954000000000001</v>
      </c>
      <c r="R875" s="1353"/>
      <c r="S875" s="858"/>
      <c r="T875" s="858"/>
      <c r="U875" s="858"/>
      <c r="V875" s="233"/>
      <c r="W875" s="233"/>
      <c r="X875" s="233"/>
      <c r="Y875" s="233">
        <f>SUM(Y862:Y874)</f>
        <v>12.772</v>
      </c>
      <c r="Z875" s="233">
        <f t="shared" ref="Z875:AA875" si="37">SUM(Z862:Z874)</f>
        <v>10.082000000000001</v>
      </c>
      <c r="AA875" s="233">
        <f t="shared" si="37"/>
        <v>9.2200000000000006</v>
      </c>
    </row>
    <row r="876" spans="1:27">
      <c r="A876" s="2867"/>
      <c r="B876" s="1574"/>
      <c r="C876" s="1574"/>
      <c r="D876" s="858"/>
      <c r="E876" s="1574"/>
      <c r="F876" s="1574"/>
      <c r="G876" s="1574">
        <v>0</v>
      </c>
      <c r="H876" s="1574">
        <v>0</v>
      </c>
      <c r="I876" s="1574">
        <v>0</v>
      </c>
      <c r="J876" s="704">
        <v>0</v>
      </c>
      <c r="K876" s="1574">
        <v>0</v>
      </c>
      <c r="L876" s="1574">
        <v>0</v>
      </c>
      <c r="M876" s="1574">
        <v>0</v>
      </c>
      <c r="N876" s="1574">
        <v>0</v>
      </c>
      <c r="O876" s="1574">
        <v>0</v>
      </c>
      <c r="P876" s="1574">
        <v>0</v>
      </c>
      <c r="Q876" s="2516"/>
      <c r="R876" s="1353"/>
      <c r="S876" s="858"/>
      <c r="T876" s="858"/>
      <c r="U876" s="858"/>
      <c r="V876" s="233"/>
      <c r="W876" s="233"/>
      <c r="X876" s="233"/>
      <c r="Y876" s="233"/>
      <c r="Z876" s="233"/>
      <c r="AA876" s="2414"/>
    </row>
    <row r="877" spans="1:27">
      <c r="A877" s="121">
        <v>63</v>
      </c>
      <c r="B877" s="1576" t="s">
        <v>23613</v>
      </c>
      <c r="C877" s="233" t="s">
        <v>23614</v>
      </c>
      <c r="D877" s="858"/>
      <c r="E877" s="1574">
        <v>8.7170000000000005</v>
      </c>
      <c r="F877" s="1574">
        <f t="shared" ref="F877:F912" si="38">+G877+L877</f>
        <v>2.6999999999999997</v>
      </c>
      <c r="G877" s="1574">
        <v>2.2999999999999998</v>
      </c>
      <c r="H877" s="858">
        <v>0</v>
      </c>
      <c r="I877" s="1574">
        <v>0</v>
      </c>
      <c r="J877" s="704">
        <v>0</v>
      </c>
      <c r="K877" s="1574">
        <v>0</v>
      </c>
      <c r="L877" s="858">
        <v>0.4</v>
      </c>
      <c r="M877" s="1574">
        <v>0</v>
      </c>
      <c r="N877" s="858">
        <v>0</v>
      </c>
      <c r="O877" s="1574">
        <v>0.4</v>
      </c>
      <c r="P877" s="1574">
        <v>5.617</v>
      </c>
      <c r="Q877" s="2535">
        <v>7.9169999999999998</v>
      </c>
      <c r="R877" s="2869" t="s">
        <v>4865</v>
      </c>
      <c r="S877" s="858"/>
      <c r="T877" s="858"/>
      <c r="U877" s="858"/>
      <c r="V877" s="1240"/>
      <c r="W877" s="1240"/>
      <c r="X877" s="1240"/>
      <c r="Y877" s="1574">
        <v>8.7170000000000005</v>
      </c>
      <c r="Z877" s="1240"/>
      <c r="AA877" s="859"/>
    </row>
    <row r="878" spans="1:27">
      <c r="A878" s="121">
        <v>64</v>
      </c>
      <c r="B878" s="1576" t="s">
        <v>23615</v>
      </c>
      <c r="C878" s="233" t="s">
        <v>23616</v>
      </c>
      <c r="D878" s="858"/>
      <c r="E878" s="1574">
        <v>2.89</v>
      </c>
      <c r="F878" s="1574">
        <f t="shared" si="38"/>
        <v>1.8</v>
      </c>
      <c r="G878" s="1574">
        <v>1.8</v>
      </c>
      <c r="H878" s="858">
        <v>0</v>
      </c>
      <c r="I878" s="1574">
        <v>0</v>
      </c>
      <c r="J878" s="704">
        <v>0</v>
      </c>
      <c r="K878" s="1574">
        <v>0</v>
      </c>
      <c r="L878" s="858">
        <v>0</v>
      </c>
      <c r="M878" s="1574">
        <v>0</v>
      </c>
      <c r="N878" s="858">
        <v>0</v>
      </c>
      <c r="O878" s="1574">
        <v>0</v>
      </c>
      <c r="P878" s="1574">
        <v>1.0900000000000001</v>
      </c>
      <c r="Q878" s="2527">
        <v>2.89</v>
      </c>
      <c r="R878" s="2869" t="s">
        <v>4865</v>
      </c>
      <c r="S878" s="858"/>
      <c r="T878" s="858"/>
      <c r="U878" s="858"/>
      <c r="V878" s="1240"/>
      <c r="W878" s="1240"/>
      <c r="X878" s="1240"/>
      <c r="Y878" s="1574">
        <v>2.89</v>
      </c>
      <c r="Z878" s="1240"/>
      <c r="AA878" s="859"/>
    </row>
    <row r="879" spans="1:27">
      <c r="A879" s="121">
        <v>65</v>
      </c>
      <c r="B879" s="1576" t="s">
        <v>23617</v>
      </c>
      <c r="C879" s="233" t="s">
        <v>23558</v>
      </c>
      <c r="D879" s="858"/>
      <c r="E879" s="1574">
        <v>3.38</v>
      </c>
      <c r="F879" s="1574">
        <f t="shared" si="38"/>
        <v>0</v>
      </c>
      <c r="G879" s="1574">
        <v>0</v>
      </c>
      <c r="H879" s="858">
        <v>0</v>
      </c>
      <c r="I879" s="1574">
        <v>0</v>
      </c>
      <c r="J879" s="704">
        <v>0</v>
      </c>
      <c r="K879" s="1574">
        <v>0</v>
      </c>
      <c r="L879" s="858">
        <v>0</v>
      </c>
      <c r="M879" s="1574">
        <v>0</v>
      </c>
      <c r="N879" s="858">
        <v>0</v>
      </c>
      <c r="O879" s="1574">
        <v>0</v>
      </c>
      <c r="P879" s="1574">
        <v>3.38</v>
      </c>
      <c r="Q879" s="2527">
        <v>3.38</v>
      </c>
      <c r="R879" s="2869" t="s">
        <v>607</v>
      </c>
      <c r="S879" s="858"/>
      <c r="T879" s="858"/>
      <c r="U879" s="858"/>
      <c r="V879" s="1240"/>
      <c r="W879" s="1240"/>
      <c r="X879" s="1240"/>
      <c r="Y879" s="1574">
        <v>3.38</v>
      </c>
      <c r="Z879" s="1240"/>
      <c r="AA879" s="859"/>
    </row>
    <row r="880" spans="1:27">
      <c r="A880" s="121">
        <v>66</v>
      </c>
      <c r="B880" s="1576" t="s">
        <v>23618</v>
      </c>
      <c r="C880" s="233" t="s">
        <v>23619</v>
      </c>
      <c r="D880" s="858"/>
      <c r="E880" s="1574">
        <v>2.8050000000000002</v>
      </c>
      <c r="F880" s="1574">
        <f t="shared" si="38"/>
        <v>0</v>
      </c>
      <c r="G880" s="1574">
        <v>0</v>
      </c>
      <c r="H880" s="858">
        <v>0</v>
      </c>
      <c r="I880" s="1574">
        <v>0</v>
      </c>
      <c r="J880" s="704">
        <v>0</v>
      </c>
      <c r="K880" s="1574">
        <v>0</v>
      </c>
      <c r="L880" s="858">
        <v>0</v>
      </c>
      <c r="M880" s="1574">
        <v>0</v>
      </c>
      <c r="N880" s="858">
        <v>0</v>
      </c>
      <c r="O880" s="1574">
        <v>0</v>
      </c>
      <c r="P880" s="1574">
        <v>2.8050000000000002</v>
      </c>
      <c r="Q880" s="2527">
        <v>2.8050000000000002</v>
      </c>
      <c r="R880" s="2869" t="s">
        <v>607</v>
      </c>
      <c r="S880" s="858"/>
      <c r="T880" s="858"/>
      <c r="U880" s="858"/>
      <c r="V880" s="1240"/>
      <c r="W880" s="1240"/>
      <c r="X880" s="1240"/>
      <c r="Y880" s="1240"/>
      <c r="Z880" s="1240"/>
      <c r="AA880" s="1574">
        <v>2.8050000000000002</v>
      </c>
    </row>
    <row r="881" spans="1:27">
      <c r="A881" s="121">
        <v>67</v>
      </c>
      <c r="B881" s="1576" t="s">
        <v>23620</v>
      </c>
      <c r="C881" s="233" t="s">
        <v>23621</v>
      </c>
      <c r="D881" s="858"/>
      <c r="E881" s="1574">
        <v>0.98699999999999999</v>
      </c>
      <c r="F881" s="1574">
        <f t="shared" si="38"/>
        <v>0</v>
      </c>
      <c r="G881" s="1574">
        <v>0</v>
      </c>
      <c r="H881" s="858">
        <v>0</v>
      </c>
      <c r="I881" s="1574">
        <v>0</v>
      </c>
      <c r="J881" s="704">
        <v>0</v>
      </c>
      <c r="K881" s="1574">
        <v>0</v>
      </c>
      <c r="L881" s="858">
        <v>0</v>
      </c>
      <c r="M881" s="1574">
        <v>0</v>
      </c>
      <c r="N881" s="858">
        <v>0</v>
      </c>
      <c r="O881" s="1574">
        <v>0</v>
      </c>
      <c r="P881" s="1574">
        <v>0.98699999999999999</v>
      </c>
      <c r="Q881" s="2527">
        <v>0.98699999999999999</v>
      </c>
      <c r="R881" s="2869" t="s">
        <v>607</v>
      </c>
      <c r="S881" s="858"/>
      <c r="T881" s="858"/>
      <c r="U881" s="858"/>
      <c r="V881" s="1240"/>
      <c r="W881" s="1240"/>
      <c r="X881" s="1240"/>
      <c r="Y881" s="1240"/>
      <c r="Z881" s="1240"/>
      <c r="AA881" s="1574">
        <v>0.98699999999999999</v>
      </c>
    </row>
    <row r="882" spans="1:27">
      <c r="A882" s="121">
        <v>68</v>
      </c>
      <c r="B882" s="1576" t="s">
        <v>23622</v>
      </c>
      <c r="C882" s="233" t="s">
        <v>23623</v>
      </c>
      <c r="D882" s="858"/>
      <c r="E882" s="1574">
        <v>3.0609999999999999</v>
      </c>
      <c r="F882" s="1574">
        <f t="shared" si="38"/>
        <v>0.81499999999999995</v>
      </c>
      <c r="G882" s="2526">
        <v>0</v>
      </c>
      <c r="H882" s="858">
        <v>0</v>
      </c>
      <c r="I882" s="1574">
        <v>0</v>
      </c>
      <c r="J882" s="704">
        <v>0</v>
      </c>
      <c r="K882" s="1574">
        <v>0</v>
      </c>
      <c r="L882" s="858">
        <v>0.81499999999999995</v>
      </c>
      <c r="M882" s="1574">
        <v>0</v>
      </c>
      <c r="N882" s="858">
        <v>0</v>
      </c>
      <c r="O882" s="1574">
        <v>0</v>
      </c>
      <c r="P882" s="1574">
        <v>2.246</v>
      </c>
      <c r="Q882" s="2527">
        <f>E882-F882</f>
        <v>2.246</v>
      </c>
      <c r="R882" s="2869" t="s">
        <v>4865</v>
      </c>
      <c r="S882" s="858"/>
      <c r="T882" s="858"/>
      <c r="U882" s="858"/>
      <c r="V882" s="1240"/>
      <c r="W882" s="1240"/>
      <c r="X882" s="1240"/>
      <c r="Y882" s="1240"/>
      <c r="Z882" s="233">
        <v>3.0609999999999999</v>
      </c>
      <c r="AA882" s="859"/>
    </row>
    <row r="883" spans="1:27">
      <c r="A883" s="121">
        <v>69</v>
      </c>
      <c r="B883" s="1576" t="s">
        <v>23624</v>
      </c>
      <c r="C883" s="233" t="s">
        <v>23544</v>
      </c>
      <c r="D883" s="858"/>
      <c r="E883" s="1574">
        <v>2.37</v>
      </c>
      <c r="F883" s="1574">
        <f t="shared" si="38"/>
        <v>0</v>
      </c>
      <c r="G883" s="1574">
        <v>0</v>
      </c>
      <c r="H883" s="858">
        <v>0</v>
      </c>
      <c r="I883" s="1574">
        <v>0</v>
      </c>
      <c r="J883" s="704">
        <v>0</v>
      </c>
      <c r="K883" s="1574">
        <v>0</v>
      </c>
      <c r="L883" s="858">
        <v>0</v>
      </c>
      <c r="M883" s="1574">
        <v>0</v>
      </c>
      <c r="N883" s="858">
        <v>0</v>
      </c>
      <c r="O883" s="1574">
        <v>0.19</v>
      </c>
      <c r="P883" s="1574">
        <v>2.1800000000000002</v>
      </c>
      <c r="Q883" s="2535">
        <v>2.1800000000000002</v>
      </c>
      <c r="R883" s="2869" t="s">
        <v>4865</v>
      </c>
      <c r="S883" s="858"/>
      <c r="T883" s="858"/>
      <c r="U883" s="858"/>
      <c r="V883" s="1240"/>
      <c r="W883" s="1240"/>
      <c r="X883" s="1240"/>
      <c r="Y883" s="1574">
        <v>2.37</v>
      </c>
      <c r="Z883" s="1240"/>
      <c r="AA883" s="859"/>
    </row>
    <row r="884" spans="1:27">
      <c r="A884" s="121">
        <v>70</v>
      </c>
      <c r="B884" s="1576" t="s">
        <v>23625</v>
      </c>
      <c r="C884" s="233" t="s">
        <v>23626</v>
      </c>
      <c r="D884" s="858"/>
      <c r="E884" s="1574">
        <v>3.58</v>
      </c>
      <c r="F884" s="1574">
        <f t="shared" si="38"/>
        <v>3.5</v>
      </c>
      <c r="G884" s="1574">
        <v>3.5</v>
      </c>
      <c r="H884" s="858">
        <v>0</v>
      </c>
      <c r="I884" s="2530">
        <v>0</v>
      </c>
      <c r="J884" s="2531">
        <v>0</v>
      </c>
      <c r="K884" s="2530">
        <v>0</v>
      </c>
      <c r="L884" s="858">
        <v>0</v>
      </c>
      <c r="M884" s="1574">
        <v>0</v>
      </c>
      <c r="N884" s="858">
        <v>0</v>
      </c>
      <c r="O884" s="2530">
        <v>0</v>
      </c>
      <c r="P884" s="1574">
        <v>0.08</v>
      </c>
      <c r="Q884" s="2527">
        <v>3.18</v>
      </c>
      <c r="R884" s="2869" t="s">
        <v>4865</v>
      </c>
      <c r="S884" s="858"/>
      <c r="T884" s="858"/>
      <c r="U884" s="858"/>
      <c r="V884" s="1240"/>
      <c r="W884" s="1240"/>
      <c r="X884" s="1240"/>
      <c r="Y884" s="1574">
        <v>3.58</v>
      </c>
      <c r="Z884" s="1240"/>
      <c r="AA884" s="859"/>
    </row>
    <row r="885" spans="1:27">
      <c r="A885" s="121">
        <v>71</v>
      </c>
      <c r="B885" s="1576" t="s">
        <v>23627</v>
      </c>
      <c r="C885" s="233" t="s">
        <v>23628</v>
      </c>
      <c r="D885" s="858"/>
      <c r="E885" s="1574">
        <v>1.393</v>
      </c>
      <c r="F885" s="1574">
        <f t="shared" si="38"/>
        <v>0</v>
      </c>
      <c r="G885" s="1574">
        <v>0</v>
      </c>
      <c r="H885" s="858">
        <v>0</v>
      </c>
      <c r="I885" s="1574">
        <v>0</v>
      </c>
      <c r="J885" s="704">
        <v>0</v>
      </c>
      <c r="K885" s="1574">
        <v>0</v>
      </c>
      <c r="L885" s="858">
        <v>0</v>
      </c>
      <c r="M885" s="1574">
        <v>0</v>
      </c>
      <c r="N885" s="858">
        <v>0</v>
      </c>
      <c r="O885" s="1574">
        <v>0</v>
      </c>
      <c r="P885" s="1574">
        <v>1.393</v>
      </c>
      <c r="Q885" s="2527">
        <v>1.393</v>
      </c>
      <c r="R885" s="2869" t="s">
        <v>607</v>
      </c>
      <c r="S885" s="858"/>
      <c r="T885" s="858"/>
      <c r="U885" s="858"/>
      <c r="V885" s="1240"/>
      <c r="W885" s="1240"/>
      <c r="X885" s="1240"/>
      <c r="Y885" s="1574">
        <v>1.393</v>
      </c>
      <c r="Z885" s="1240"/>
      <c r="AA885" s="859"/>
    </row>
    <row r="886" spans="1:27">
      <c r="A886" s="121">
        <v>72</v>
      </c>
      <c r="B886" s="1576" t="s">
        <v>23629</v>
      </c>
      <c r="C886" s="233" t="s">
        <v>23630</v>
      </c>
      <c r="D886" s="858"/>
      <c r="E886" s="1574">
        <v>1.4039999999999999</v>
      </c>
      <c r="F886" s="1574">
        <f t="shared" si="38"/>
        <v>0</v>
      </c>
      <c r="G886" s="1574">
        <v>0</v>
      </c>
      <c r="H886" s="858">
        <v>0</v>
      </c>
      <c r="I886" s="1574">
        <v>0</v>
      </c>
      <c r="J886" s="704">
        <v>0</v>
      </c>
      <c r="K886" s="1574">
        <v>0</v>
      </c>
      <c r="L886" s="858">
        <v>0</v>
      </c>
      <c r="M886" s="1574">
        <v>0</v>
      </c>
      <c r="N886" s="858">
        <v>0</v>
      </c>
      <c r="O886" s="1574">
        <v>0</v>
      </c>
      <c r="P886" s="1574">
        <v>1.4039999999999999</v>
      </c>
      <c r="Q886" s="2527">
        <v>1.4039999999999999</v>
      </c>
      <c r="R886" s="2869" t="s">
        <v>607</v>
      </c>
      <c r="S886" s="858"/>
      <c r="T886" s="858"/>
      <c r="U886" s="858"/>
      <c r="V886" s="1240"/>
      <c r="W886" s="1240"/>
      <c r="X886" s="1240"/>
      <c r="Y886" s="1240"/>
      <c r="Z886" s="1240"/>
      <c r="AA886" s="1574">
        <v>1.4039999999999999</v>
      </c>
    </row>
    <row r="887" spans="1:27">
      <c r="A887" s="121">
        <v>73</v>
      </c>
      <c r="B887" s="1576" t="s">
        <v>23631</v>
      </c>
      <c r="C887" s="233" t="s">
        <v>23632</v>
      </c>
      <c r="D887" s="858"/>
      <c r="E887" s="1574">
        <v>0.50700000000000001</v>
      </c>
      <c r="F887" s="1574">
        <f t="shared" si="38"/>
        <v>0</v>
      </c>
      <c r="G887" s="1574">
        <v>0</v>
      </c>
      <c r="H887" s="858">
        <v>0</v>
      </c>
      <c r="I887" s="1574">
        <v>0</v>
      </c>
      <c r="J887" s="704">
        <v>0</v>
      </c>
      <c r="K887" s="1574">
        <v>0</v>
      </c>
      <c r="L887" s="858">
        <v>0</v>
      </c>
      <c r="M887" s="1574">
        <v>0</v>
      </c>
      <c r="N887" s="858">
        <v>0</v>
      </c>
      <c r="O887" s="1574">
        <v>0</v>
      </c>
      <c r="P887" s="1574">
        <v>0.50700000000000001</v>
      </c>
      <c r="Q887" s="2527">
        <v>0.50700000000000001</v>
      </c>
      <c r="R887" s="2869" t="s">
        <v>607</v>
      </c>
      <c r="S887" s="858"/>
      <c r="T887" s="858"/>
      <c r="U887" s="858"/>
      <c r="V887" s="1240"/>
      <c r="W887" s="1240"/>
      <c r="X887" s="1240"/>
      <c r="Y887" s="1240"/>
      <c r="Z887" s="1240"/>
      <c r="AA887" s="1574">
        <v>0.50700000000000001</v>
      </c>
    </row>
    <row r="888" spans="1:27">
      <c r="A888" s="121">
        <v>74</v>
      </c>
      <c r="B888" s="1576" t="s">
        <v>23633</v>
      </c>
      <c r="C888" s="233" t="s">
        <v>23634</v>
      </c>
      <c r="D888" s="858"/>
      <c r="E888" s="1574">
        <v>1.61</v>
      </c>
      <c r="F888" s="1574">
        <f t="shared" si="38"/>
        <v>0.5</v>
      </c>
      <c r="G888" s="1574">
        <v>0.5</v>
      </c>
      <c r="H888" s="858">
        <v>0</v>
      </c>
      <c r="I888" s="1574">
        <v>0</v>
      </c>
      <c r="J888" s="704">
        <v>0</v>
      </c>
      <c r="K888" s="1574">
        <v>0</v>
      </c>
      <c r="L888" s="858">
        <v>0</v>
      </c>
      <c r="M888" s="1574">
        <v>0</v>
      </c>
      <c r="N888" s="858">
        <v>0</v>
      </c>
      <c r="O888" s="1574">
        <v>0</v>
      </c>
      <c r="P888" s="1574">
        <v>1.1100000000000001</v>
      </c>
      <c r="Q888" s="2527">
        <v>1.61</v>
      </c>
      <c r="R888" s="2869" t="s">
        <v>4865</v>
      </c>
      <c r="S888" s="858"/>
      <c r="T888" s="858"/>
      <c r="U888" s="858"/>
      <c r="V888" s="1240"/>
      <c r="W888" s="1240"/>
      <c r="X888" s="1240"/>
      <c r="Y888" s="1240"/>
      <c r="Z888" s="1574">
        <v>1.61</v>
      </c>
      <c r="AA888" s="859"/>
    </row>
    <row r="889" spans="1:27">
      <c r="A889" s="121">
        <v>75</v>
      </c>
      <c r="B889" s="1576" t="s">
        <v>23635</v>
      </c>
      <c r="C889" s="233" t="s">
        <v>23636</v>
      </c>
      <c r="D889" s="858"/>
      <c r="E889" s="1574">
        <v>2.4430000000000001</v>
      </c>
      <c r="F889" s="1574">
        <f t="shared" si="38"/>
        <v>0.7</v>
      </c>
      <c r="G889" s="1574">
        <v>0.7</v>
      </c>
      <c r="H889" s="858">
        <v>0</v>
      </c>
      <c r="I889" s="1574">
        <v>0</v>
      </c>
      <c r="J889" s="704">
        <v>0</v>
      </c>
      <c r="K889" s="1574">
        <v>0</v>
      </c>
      <c r="L889" s="858">
        <v>0</v>
      </c>
      <c r="M889" s="1574">
        <v>0</v>
      </c>
      <c r="N889" s="858">
        <v>0</v>
      </c>
      <c r="O889" s="1574">
        <v>0</v>
      </c>
      <c r="P889" s="1574">
        <v>1.7430000000000001</v>
      </c>
      <c r="Q889" s="2527">
        <v>2.4430000000000001</v>
      </c>
      <c r="R889" s="2870" t="s">
        <v>607</v>
      </c>
      <c r="S889" s="858"/>
      <c r="T889" s="858"/>
      <c r="U889" s="858"/>
      <c r="V889" s="1240"/>
      <c r="W889" s="1240"/>
      <c r="X889" s="1240"/>
      <c r="Y889" s="1240"/>
      <c r="Z889" s="1574">
        <v>2.4430000000000001</v>
      </c>
      <c r="AA889" s="859"/>
    </row>
    <row r="890" spans="1:27">
      <c r="A890" s="121">
        <v>76</v>
      </c>
      <c r="B890" s="1576" t="s">
        <v>23637</v>
      </c>
      <c r="C890" s="233" t="s">
        <v>23638</v>
      </c>
      <c r="D890" s="858"/>
      <c r="E890" s="1574">
        <v>1.028</v>
      </c>
      <c r="F890" s="1574">
        <f t="shared" si="38"/>
        <v>0</v>
      </c>
      <c r="G890" s="1574">
        <v>0</v>
      </c>
      <c r="H890" s="858">
        <v>0</v>
      </c>
      <c r="I890" s="1574">
        <v>0</v>
      </c>
      <c r="J890" s="704">
        <v>0</v>
      </c>
      <c r="K890" s="1574">
        <v>0</v>
      </c>
      <c r="L890" s="858">
        <v>0</v>
      </c>
      <c r="M890" s="1574">
        <v>0</v>
      </c>
      <c r="N890" s="858">
        <v>0</v>
      </c>
      <c r="O890" s="1574">
        <v>0</v>
      </c>
      <c r="P890" s="1574">
        <v>1.028</v>
      </c>
      <c r="Q890" s="2527">
        <v>1.028</v>
      </c>
      <c r="R890" s="2870" t="s">
        <v>607</v>
      </c>
      <c r="S890" s="858"/>
      <c r="T890" s="858"/>
      <c r="U890" s="858"/>
      <c r="V890" s="1240"/>
      <c r="W890" s="1240"/>
      <c r="X890" s="1240"/>
      <c r="Y890" s="1240"/>
      <c r="Z890" s="1240"/>
      <c r="AA890" s="233">
        <v>1.028</v>
      </c>
    </row>
    <row r="891" spans="1:27">
      <c r="A891" s="121">
        <v>77</v>
      </c>
      <c r="B891" s="1576" t="s">
        <v>23639</v>
      </c>
      <c r="C891" s="233" t="s">
        <v>23640</v>
      </c>
      <c r="D891" s="858"/>
      <c r="E891" s="1574">
        <v>1.335</v>
      </c>
      <c r="F891" s="1574">
        <f t="shared" si="38"/>
        <v>1.335</v>
      </c>
      <c r="G891" s="1574">
        <v>1.335</v>
      </c>
      <c r="H891" s="858">
        <v>0</v>
      </c>
      <c r="I891" s="1574">
        <v>0</v>
      </c>
      <c r="J891" s="704">
        <v>0</v>
      </c>
      <c r="K891" s="1574">
        <v>0</v>
      </c>
      <c r="L891" s="858">
        <v>0</v>
      </c>
      <c r="M891" s="1574">
        <v>0</v>
      </c>
      <c r="N891" s="858">
        <v>0</v>
      </c>
      <c r="O891" s="1574">
        <v>0</v>
      </c>
      <c r="P891" s="1574">
        <v>0</v>
      </c>
      <c r="Q891" s="2527">
        <v>1.335</v>
      </c>
      <c r="R891" s="2869" t="s">
        <v>4865</v>
      </c>
      <c r="S891" s="858"/>
      <c r="T891" s="858"/>
      <c r="U891" s="858"/>
      <c r="V891" s="1240"/>
      <c r="W891" s="1240"/>
      <c r="X891" s="1240"/>
      <c r="Y891" s="1240"/>
      <c r="Z891" s="233">
        <v>1.335</v>
      </c>
      <c r="AA891" s="859"/>
    </row>
    <row r="892" spans="1:27">
      <c r="A892" s="121">
        <v>78</v>
      </c>
      <c r="B892" s="1576" t="s">
        <v>23641</v>
      </c>
      <c r="C892" s="233" t="s">
        <v>23642</v>
      </c>
      <c r="D892" s="858"/>
      <c r="E892" s="1574">
        <v>0.46400000000000002</v>
      </c>
      <c r="F892" s="1574">
        <f t="shared" si="38"/>
        <v>0.46400000000000002</v>
      </c>
      <c r="G892" s="1574">
        <v>0.46400000000000002</v>
      </c>
      <c r="H892" s="858">
        <v>0</v>
      </c>
      <c r="I892" s="1574">
        <v>0</v>
      </c>
      <c r="J892" s="704">
        <v>0</v>
      </c>
      <c r="K892" s="1574">
        <v>0</v>
      </c>
      <c r="L892" s="858">
        <v>0</v>
      </c>
      <c r="M892" s="1574">
        <v>0</v>
      </c>
      <c r="N892" s="858">
        <v>0</v>
      </c>
      <c r="O892" s="1574">
        <v>0</v>
      </c>
      <c r="P892" s="1574">
        <v>0</v>
      </c>
      <c r="Q892" s="2527">
        <v>0.46400000000000002</v>
      </c>
      <c r="R892" s="2869" t="s">
        <v>607</v>
      </c>
      <c r="S892" s="858"/>
      <c r="T892" s="858"/>
      <c r="U892" s="858"/>
      <c r="V892" s="1240"/>
      <c r="W892" s="1240"/>
      <c r="X892" s="1240"/>
      <c r="Y892" s="1240"/>
      <c r="Z892" s="1240"/>
      <c r="AA892" s="1574">
        <v>0.46400000000000002</v>
      </c>
    </row>
    <row r="893" spans="1:27">
      <c r="A893" s="121">
        <v>79</v>
      </c>
      <c r="B893" s="1576" t="s">
        <v>23643</v>
      </c>
      <c r="C893" s="233" t="s">
        <v>23644</v>
      </c>
      <c r="D893" s="858"/>
      <c r="E893" s="1574">
        <v>1.877</v>
      </c>
      <c r="F893" s="1574">
        <f t="shared" si="38"/>
        <v>0</v>
      </c>
      <c r="G893" s="1574">
        <v>0</v>
      </c>
      <c r="H893" s="858">
        <v>0</v>
      </c>
      <c r="I893" s="1574">
        <v>0</v>
      </c>
      <c r="J893" s="704">
        <v>0</v>
      </c>
      <c r="K893" s="1574">
        <v>0</v>
      </c>
      <c r="L893" s="858">
        <v>0</v>
      </c>
      <c r="M893" s="1574">
        <v>0</v>
      </c>
      <c r="N893" s="858">
        <v>0</v>
      </c>
      <c r="O893" s="1574">
        <v>0</v>
      </c>
      <c r="P893" s="1574">
        <v>1.877</v>
      </c>
      <c r="Q893" s="2527">
        <v>1.877</v>
      </c>
      <c r="R893" s="2869" t="s">
        <v>607</v>
      </c>
      <c r="S893" s="858"/>
      <c r="T893" s="858"/>
      <c r="U893" s="858"/>
      <c r="V893" s="1240"/>
      <c r="W893" s="1240"/>
      <c r="X893" s="1240"/>
      <c r="Y893" s="1240"/>
      <c r="Z893" s="1240"/>
      <c r="AA893" s="1574">
        <v>1.877</v>
      </c>
    </row>
    <row r="894" spans="1:27">
      <c r="A894" s="121">
        <v>80</v>
      </c>
      <c r="B894" s="1576" t="s">
        <v>23645</v>
      </c>
      <c r="C894" s="233" t="s">
        <v>23646</v>
      </c>
      <c r="D894" s="858"/>
      <c r="E894" s="1574">
        <v>1.1759999999999999</v>
      </c>
      <c r="F894" s="1574">
        <f t="shared" si="38"/>
        <v>0</v>
      </c>
      <c r="G894" s="1574">
        <v>0</v>
      </c>
      <c r="H894" s="858">
        <v>0</v>
      </c>
      <c r="I894" s="1574">
        <v>0</v>
      </c>
      <c r="J894" s="704">
        <v>0</v>
      </c>
      <c r="K894" s="1574">
        <v>0</v>
      </c>
      <c r="L894" s="858">
        <v>0</v>
      </c>
      <c r="M894" s="1574">
        <v>0</v>
      </c>
      <c r="N894" s="858">
        <v>0</v>
      </c>
      <c r="O894" s="1574">
        <v>0</v>
      </c>
      <c r="P894" s="1574">
        <v>1.1759999999999999</v>
      </c>
      <c r="Q894" s="2527">
        <v>1.1759999999999999</v>
      </c>
      <c r="R894" s="2869" t="s">
        <v>607</v>
      </c>
      <c r="S894" s="858"/>
      <c r="T894" s="858"/>
      <c r="U894" s="858"/>
      <c r="V894" s="1240"/>
      <c r="W894" s="1240"/>
      <c r="X894" s="1240"/>
      <c r="Y894" s="1240"/>
      <c r="Z894" s="1240"/>
      <c r="AA894" s="1574">
        <v>1.1759999999999999</v>
      </c>
    </row>
    <row r="895" spans="1:27">
      <c r="A895" s="121">
        <v>81</v>
      </c>
      <c r="B895" s="1576" t="s">
        <v>23647</v>
      </c>
      <c r="C895" s="233" t="s">
        <v>23648</v>
      </c>
      <c r="D895" s="858"/>
      <c r="E895" s="1574">
        <v>1.0900000000000001</v>
      </c>
      <c r="F895" s="1574">
        <f t="shared" si="38"/>
        <v>1.0900000000000001</v>
      </c>
      <c r="G895" s="1574">
        <v>1.0900000000000001</v>
      </c>
      <c r="H895" s="858">
        <v>0</v>
      </c>
      <c r="I895" s="1574">
        <v>0</v>
      </c>
      <c r="J895" s="704">
        <v>0</v>
      </c>
      <c r="K895" s="1574">
        <v>0</v>
      </c>
      <c r="L895" s="858">
        <v>0</v>
      </c>
      <c r="M895" s="1574">
        <v>0</v>
      </c>
      <c r="N895" s="858">
        <v>0</v>
      </c>
      <c r="O895" s="1574">
        <v>0</v>
      </c>
      <c r="P895" s="1574">
        <v>0</v>
      </c>
      <c r="Q895" s="2527">
        <v>1.0900000000000001</v>
      </c>
      <c r="R895" s="2869" t="s">
        <v>607</v>
      </c>
      <c r="S895" s="858"/>
      <c r="T895" s="858"/>
      <c r="U895" s="858"/>
      <c r="V895" s="1240"/>
      <c r="W895" s="1240"/>
      <c r="X895" s="1240"/>
      <c r="Y895" s="1240"/>
      <c r="Z895" s="1240"/>
      <c r="AA895" s="1574">
        <v>1.0900000000000001</v>
      </c>
    </row>
    <row r="896" spans="1:27">
      <c r="A896" s="121">
        <v>82</v>
      </c>
      <c r="B896" s="1576" t="s">
        <v>23649</v>
      </c>
      <c r="C896" s="233" t="s">
        <v>23650</v>
      </c>
      <c r="D896" s="858"/>
      <c r="E896" s="1574">
        <v>0.998</v>
      </c>
      <c r="F896" s="1574">
        <f t="shared" si="38"/>
        <v>0</v>
      </c>
      <c r="G896" s="1574">
        <v>0</v>
      </c>
      <c r="H896" s="858">
        <v>0</v>
      </c>
      <c r="I896" s="1574">
        <v>0</v>
      </c>
      <c r="J896" s="704">
        <v>0</v>
      </c>
      <c r="K896" s="1574">
        <v>0</v>
      </c>
      <c r="L896" s="858">
        <v>0</v>
      </c>
      <c r="M896" s="1574">
        <v>0</v>
      </c>
      <c r="N896" s="858">
        <v>0</v>
      </c>
      <c r="O896" s="1574">
        <v>0</v>
      </c>
      <c r="P896" s="1574">
        <v>0.998</v>
      </c>
      <c r="Q896" s="2527">
        <v>0.998</v>
      </c>
      <c r="R896" s="2869" t="s">
        <v>607</v>
      </c>
      <c r="S896" s="858"/>
      <c r="T896" s="858"/>
      <c r="U896" s="858"/>
      <c r="V896" s="1240"/>
      <c r="W896" s="1240"/>
      <c r="X896" s="1240"/>
      <c r="Y896" s="1240"/>
      <c r="Z896" s="1240"/>
      <c r="AA896" s="1574">
        <v>0.998</v>
      </c>
    </row>
    <row r="897" spans="1:27">
      <c r="A897" s="121">
        <v>83</v>
      </c>
      <c r="B897" s="1576" t="s">
        <v>23651</v>
      </c>
      <c r="C897" s="233" t="s">
        <v>23652</v>
      </c>
      <c r="D897" s="858"/>
      <c r="E897" s="1574">
        <v>1.3069999999999999</v>
      </c>
      <c r="F897" s="1574">
        <f t="shared" si="38"/>
        <v>0</v>
      </c>
      <c r="G897" s="1574">
        <v>0</v>
      </c>
      <c r="H897" s="858">
        <v>0</v>
      </c>
      <c r="I897" s="1574">
        <v>0</v>
      </c>
      <c r="J897" s="704">
        <v>0</v>
      </c>
      <c r="K897" s="1574">
        <v>0</v>
      </c>
      <c r="L897" s="858">
        <v>0</v>
      </c>
      <c r="M897" s="1574">
        <v>0</v>
      </c>
      <c r="N897" s="858">
        <v>0</v>
      </c>
      <c r="O897" s="1574">
        <v>0</v>
      </c>
      <c r="P897" s="1574">
        <v>1.3069999999999999</v>
      </c>
      <c r="Q897" s="2527">
        <v>1.3069999999999999</v>
      </c>
      <c r="R897" s="2869" t="s">
        <v>607</v>
      </c>
      <c r="S897" s="858"/>
      <c r="T897" s="858"/>
      <c r="U897" s="858"/>
      <c r="V897" s="1240"/>
      <c r="W897" s="1240"/>
      <c r="X897" s="1240"/>
      <c r="Y897" s="1240"/>
      <c r="Z897" s="1240"/>
      <c r="AA897" s="1574">
        <v>1.3069999999999999</v>
      </c>
    </row>
    <row r="898" spans="1:27">
      <c r="A898" s="121">
        <v>84</v>
      </c>
      <c r="B898" s="1576" t="s">
        <v>23653</v>
      </c>
      <c r="C898" s="233" t="s">
        <v>23654</v>
      </c>
      <c r="D898" s="858"/>
      <c r="E898" s="1574">
        <v>12.821</v>
      </c>
      <c r="F898" s="1574">
        <f t="shared" si="38"/>
        <v>1.8</v>
      </c>
      <c r="G898" s="1574">
        <v>1.8</v>
      </c>
      <c r="H898" s="858">
        <v>0</v>
      </c>
      <c r="I898" s="1574">
        <v>0</v>
      </c>
      <c r="J898" s="704">
        <v>0</v>
      </c>
      <c r="K898" s="1574">
        <v>0</v>
      </c>
      <c r="L898" s="858">
        <v>0</v>
      </c>
      <c r="M898" s="1574">
        <v>0</v>
      </c>
      <c r="N898" s="858">
        <v>0</v>
      </c>
      <c r="O898" s="1574">
        <v>0</v>
      </c>
      <c r="P898" s="1574">
        <v>11.021000000000001</v>
      </c>
      <c r="Q898" s="2527">
        <v>12.821</v>
      </c>
      <c r="R898" s="2869" t="s">
        <v>4865</v>
      </c>
      <c r="S898" s="858"/>
      <c r="T898" s="858"/>
      <c r="U898" s="858"/>
      <c r="V898" s="1240"/>
      <c r="W898" s="1240"/>
      <c r="X898" s="1240"/>
      <c r="Y898" s="233">
        <v>12.821</v>
      </c>
      <c r="Z898" s="1240"/>
      <c r="AA898" s="859"/>
    </row>
    <row r="899" spans="1:27">
      <c r="A899" s="121">
        <v>85</v>
      </c>
      <c r="B899" s="1576" t="s">
        <v>23655</v>
      </c>
      <c r="C899" s="233" t="s">
        <v>23656</v>
      </c>
      <c r="D899" s="858"/>
      <c r="E899" s="1574">
        <v>0.63900000000000001</v>
      </c>
      <c r="F899" s="1574">
        <f t="shared" si="38"/>
        <v>0</v>
      </c>
      <c r="G899" s="1574">
        <v>0</v>
      </c>
      <c r="H899" s="858">
        <v>0</v>
      </c>
      <c r="I899" s="1574">
        <v>0</v>
      </c>
      <c r="J899" s="704">
        <v>0</v>
      </c>
      <c r="K899" s="1574">
        <v>0</v>
      </c>
      <c r="L899" s="858">
        <v>0</v>
      </c>
      <c r="M899" s="1574">
        <v>0</v>
      </c>
      <c r="N899" s="858">
        <v>0</v>
      </c>
      <c r="O899" s="1574">
        <v>0</v>
      </c>
      <c r="P899" s="1574">
        <v>0.63900000000000001</v>
      </c>
      <c r="Q899" s="2527">
        <v>0.63900000000000001</v>
      </c>
      <c r="R899" s="2869" t="s">
        <v>607</v>
      </c>
      <c r="S899" s="858"/>
      <c r="T899" s="858"/>
      <c r="U899" s="858"/>
      <c r="V899" s="1240"/>
      <c r="W899" s="1240"/>
      <c r="X899" s="1240"/>
      <c r="Y899" s="1240"/>
      <c r="Z899" s="1240"/>
      <c r="AA899" s="233">
        <v>0.63900000000000001</v>
      </c>
    </row>
    <row r="900" spans="1:27">
      <c r="A900" s="121">
        <v>86</v>
      </c>
      <c r="B900" s="1576" t="s">
        <v>23657</v>
      </c>
      <c r="C900" s="233" t="s">
        <v>23658</v>
      </c>
      <c r="D900" s="858"/>
      <c r="E900" s="1574">
        <v>0.89500000000000002</v>
      </c>
      <c r="F900" s="1574">
        <f t="shared" si="38"/>
        <v>0.6</v>
      </c>
      <c r="G900" s="1574">
        <v>0.6</v>
      </c>
      <c r="H900" s="858">
        <v>0</v>
      </c>
      <c r="I900" s="1574">
        <v>0</v>
      </c>
      <c r="J900" s="704">
        <v>0</v>
      </c>
      <c r="K900" s="1574">
        <v>0</v>
      </c>
      <c r="L900" s="858">
        <v>0</v>
      </c>
      <c r="M900" s="1574">
        <v>0</v>
      </c>
      <c r="N900" s="858">
        <v>0</v>
      </c>
      <c r="O900" s="1574">
        <v>0</v>
      </c>
      <c r="P900" s="1574">
        <v>0.29499999999999998</v>
      </c>
      <c r="Q900" s="2527">
        <v>0.89500000000000002</v>
      </c>
      <c r="R900" s="2869" t="s">
        <v>4865</v>
      </c>
      <c r="S900" s="858"/>
      <c r="T900" s="858"/>
      <c r="U900" s="858"/>
      <c r="V900" s="1240"/>
      <c r="W900" s="1240"/>
      <c r="X900" s="1240"/>
      <c r="Y900" s="1574">
        <v>0.89500000000000002</v>
      </c>
      <c r="Z900" s="1240"/>
      <c r="AA900" s="859"/>
    </row>
    <row r="901" spans="1:27">
      <c r="A901" s="121">
        <v>87</v>
      </c>
      <c r="B901" s="1576" t="s">
        <v>23659</v>
      </c>
      <c r="C901" s="233" t="s">
        <v>23660</v>
      </c>
      <c r="D901" s="858"/>
      <c r="E901" s="1574">
        <v>1.81</v>
      </c>
      <c r="F901" s="1574">
        <f t="shared" si="38"/>
        <v>0.7</v>
      </c>
      <c r="G901" s="1574">
        <v>0.7</v>
      </c>
      <c r="H901" s="858">
        <v>0</v>
      </c>
      <c r="I901" s="1574">
        <v>0</v>
      </c>
      <c r="J901" s="704">
        <v>0</v>
      </c>
      <c r="K901" s="1574">
        <v>0</v>
      </c>
      <c r="L901" s="858">
        <v>0</v>
      </c>
      <c r="M901" s="1574">
        <v>0</v>
      </c>
      <c r="N901" s="858">
        <v>0</v>
      </c>
      <c r="O901" s="1574">
        <v>0</v>
      </c>
      <c r="P901" s="1574">
        <v>1.1100000000000001</v>
      </c>
      <c r="Q901" s="2527">
        <v>1.81</v>
      </c>
      <c r="R901" s="2869" t="s">
        <v>4865</v>
      </c>
      <c r="S901" s="858"/>
      <c r="T901" s="858"/>
      <c r="U901" s="858"/>
      <c r="V901" s="1240"/>
      <c r="W901" s="1240"/>
      <c r="X901" s="1240"/>
      <c r="Y901" s="1574">
        <v>1.81</v>
      </c>
      <c r="Z901" s="1240"/>
      <c r="AA901" s="859"/>
    </row>
    <row r="902" spans="1:27">
      <c r="A902" s="121">
        <v>88</v>
      </c>
      <c r="B902" s="1576" t="s">
        <v>23661</v>
      </c>
      <c r="C902" s="233" t="s">
        <v>23662</v>
      </c>
      <c r="D902" s="858"/>
      <c r="E902" s="1574">
        <v>2.3069999999999999</v>
      </c>
      <c r="F902" s="1574">
        <f t="shared" si="38"/>
        <v>0</v>
      </c>
      <c r="G902" s="1574">
        <v>0</v>
      </c>
      <c r="H902" s="858">
        <v>0</v>
      </c>
      <c r="I902" s="2526">
        <v>0</v>
      </c>
      <c r="J902" s="704">
        <v>0</v>
      </c>
      <c r="K902" s="1574">
        <v>0</v>
      </c>
      <c r="L902" s="858">
        <v>0</v>
      </c>
      <c r="M902" s="1574">
        <v>0</v>
      </c>
      <c r="N902" s="858">
        <v>0</v>
      </c>
      <c r="O902" s="2526">
        <v>0.57099999999999995</v>
      </c>
      <c r="P902" s="1574">
        <v>1.736</v>
      </c>
      <c r="Q902" s="2527">
        <v>2.3069999999999999</v>
      </c>
      <c r="R902" s="2869" t="s">
        <v>607</v>
      </c>
      <c r="S902" s="858"/>
      <c r="T902" s="858"/>
      <c r="U902" s="858"/>
      <c r="V902" s="1240"/>
      <c r="W902" s="1240"/>
      <c r="X902" s="1240"/>
      <c r="Y902" s="1240"/>
      <c r="Z902" s="233">
        <v>2.3069999999999999</v>
      </c>
      <c r="AA902" s="859"/>
    </row>
    <row r="903" spans="1:27">
      <c r="A903" s="121">
        <v>89</v>
      </c>
      <c r="B903" s="1576" t="s">
        <v>23663</v>
      </c>
      <c r="C903" s="233" t="s">
        <v>23664</v>
      </c>
      <c r="D903" s="858"/>
      <c r="E903" s="1574">
        <v>1.994</v>
      </c>
      <c r="F903" s="1574">
        <f t="shared" si="38"/>
        <v>0</v>
      </c>
      <c r="G903" s="1574">
        <v>0</v>
      </c>
      <c r="H903" s="858">
        <v>0</v>
      </c>
      <c r="I903" s="1574">
        <v>0</v>
      </c>
      <c r="J903" s="704">
        <v>0</v>
      </c>
      <c r="K903" s="1574">
        <v>0</v>
      </c>
      <c r="L903" s="858">
        <v>0</v>
      </c>
      <c r="M903" s="1574">
        <v>0</v>
      </c>
      <c r="N903" s="858">
        <v>0</v>
      </c>
      <c r="O903" s="1574">
        <v>0</v>
      </c>
      <c r="P903" s="1574">
        <v>1.994</v>
      </c>
      <c r="Q903" s="2527">
        <v>1.994</v>
      </c>
      <c r="R903" s="2869" t="s">
        <v>607</v>
      </c>
      <c r="S903" s="858"/>
      <c r="T903" s="858"/>
      <c r="U903" s="858"/>
      <c r="V903" s="1240"/>
      <c r="W903" s="1240"/>
      <c r="X903" s="1240"/>
      <c r="Y903" s="1240"/>
      <c r="Z903" s="1240"/>
      <c r="AA903" s="1574">
        <v>1.994</v>
      </c>
    </row>
    <row r="904" spans="1:27">
      <c r="A904" s="121">
        <v>90</v>
      </c>
      <c r="B904" s="1576" t="s">
        <v>23665</v>
      </c>
      <c r="C904" s="233" t="s">
        <v>23666</v>
      </c>
      <c r="D904" s="858"/>
      <c r="E904" s="1574">
        <v>0.48699999999999999</v>
      </c>
      <c r="F904" s="1574">
        <f t="shared" si="38"/>
        <v>0</v>
      </c>
      <c r="G904" s="1574">
        <v>0</v>
      </c>
      <c r="H904" s="858">
        <v>0</v>
      </c>
      <c r="I904" s="1574">
        <v>0</v>
      </c>
      <c r="J904" s="704">
        <v>0</v>
      </c>
      <c r="K904" s="1574">
        <v>0</v>
      </c>
      <c r="L904" s="858">
        <v>0</v>
      </c>
      <c r="M904" s="1574">
        <v>0</v>
      </c>
      <c r="N904" s="858">
        <v>0</v>
      </c>
      <c r="O904" s="1574">
        <v>0</v>
      </c>
      <c r="P904" s="1574">
        <v>0.48699999999999999</v>
      </c>
      <c r="Q904" s="2527">
        <v>0.48699999999999999</v>
      </c>
      <c r="R904" s="2869" t="s">
        <v>607</v>
      </c>
      <c r="S904" s="858"/>
      <c r="T904" s="858"/>
      <c r="U904" s="858"/>
      <c r="V904" s="1240"/>
      <c r="W904" s="1240"/>
      <c r="X904" s="1240"/>
      <c r="Y904" s="1240"/>
      <c r="Z904" s="1240"/>
      <c r="AA904" s="1574">
        <v>0.48699999999999999</v>
      </c>
    </row>
    <row r="905" spans="1:27">
      <c r="A905" s="121">
        <v>91</v>
      </c>
      <c r="B905" s="1576" t="s">
        <v>23667</v>
      </c>
      <c r="C905" s="233" t="s">
        <v>23668</v>
      </c>
      <c r="D905" s="858"/>
      <c r="E905" s="1574">
        <v>1.5780000000000001</v>
      </c>
      <c r="F905" s="1574">
        <f t="shared" si="38"/>
        <v>0</v>
      </c>
      <c r="G905" s="1574">
        <v>0</v>
      </c>
      <c r="H905" s="858">
        <v>0</v>
      </c>
      <c r="I905" s="1574">
        <v>0</v>
      </c>
      <c r="J905" s="704">
        <v>0</v>
      </c>
      <c r="K905" s="1574">
        <v>0</v>
      </c>
      <c r="L905" s="858">
        <v>0</v>
      </c>
      <c r="M905" s="1574">
        <v>0</v>
      </c>
      <c r="N905" s="858">
        <v>0</v>
      </c>
      <c r="O905" s="1574">
        <v>0</v>
      </c>
      <c r="P905" s="1574">
        <v>1.5780000000000001</v>
      </c>
      <c r="Q905" s="2527">
        <v>1.5780000000000001</v>
      </c>
      <c r="R905" s="2869" t="s">
        <v>607</v>
      </c>
      <c r="S905" s="858"/>
      <c r="T905" s="858"/>
      <c r="U905" s="858"/>
      <c r="V905" s="1240"/>
      <c r="W905" s="1240"/>
      <c r="X905" s="1240"/>
      <c r="Y905" s="1240"/>
      <c r="Z905" s="1240"/>
      <c r="AA905" s="1574">
        <v>1.5780000000000001</v>
      </c>
    </row>
    <row r="906" spans="1:27">
      <c r="A906" s="121">
        <v>92</v>
      </c>
      <c r="B906" s="1576" t="s">
        <v>23669</v>
      </c>
      <c r="C906" s="233" t="s">
        <v>23670</v>
      </c>
      <c r="D906" s="858"/>
      <c r="E906" s="1574">
        <v>2.431</v>
      </c>
      <c r="F906" s="1574">
        <f t="shared" si="38"/>
        <v>0</v>
      </c>
      <c r="G906" s="1574">
        <v>0</v>
      </c>
      <c r="H906" s="858">
        <v>0</v>
      </c>
      <c r="I906" s="1574">
        <v>0</v>
      </c>
      <c r="J906" s="704">
        <v>0</v>
      </c>
      <c r="K906" s="1574">
        <v>0</v>
      </c>
      <c r="L906" s="858">
        <v>0</v>
      </c>
      <c r="M906" s="1574">
        <v>0</v>
      </c>
      <c r="N906" s="858">
        <v>0</v>
      </c>
      <c r="O906" s="1574">
        <v>0</v>
      </c>
      <c r="P906" s="1574">
        <v>2.431</v>
      </c>
      <c r="Q906" s="2527">
        <v>2.431</v>
      </c>
      <c r="R906" s="2869" t="s">
        <v>607</v>
      </c>
      <c r="S906" s="858"/>
      <c r="T906" s="858"/>
      <c r="U906" s="858"/>
      <c r="V906" s="1240"/>
      <c r="W906" s="1240"/>
      <c r="X906" s="1240"/>
      <c r="Y906" s="1240"/>
      <c r="Z906" s="1240"/>
      <c r="AA906" s="1574">
        <v>2.431</v>
      </c>
    </row>
    <row r="907" spans="1:27">
      <c r="A907" s="121">
        <v>93</v>
      </c>
      <c r="B907" s="1576" t="s">
        <v>23671</v>
      </c>
      <c r="C907" s="233" t="s">
        <v>23672</v>
      </c>
      <c r="D907" s="858"/>
      <c r="E907" s="1574">
        <v>0.98099999999999998</v>
      </c>
      <c r="F907" s="1574">
        <f t="shared" si="38"/>
        <v>0</v>
      </c>
      <c r="G907" s="1574">
        <v>0</v>
      </c>
      <c r="H907" s="858">
        <v>0</v>
      </c>
      <c r="I907" s="1574">
        <v>0</v>
      </c>
      <c r="J907" s="704">
        <v>0</v>
      </c>
      <c r="K907" s="1574">
        <v>0</v>
      </c>
      <c r="L907" s="858">
        <v>0</v>
      </c>
      <c r="M907" s="1574">
        <v>0</v>
      </c>
      <c r="N907" s="858">
        <v>0</v>
      </c>
      <c r="O907" s="1574">
        <v>0</v>
      </c>
      <c r="P907" s="1574">
        <v>0.98099999999999998</v>
      </c>
      <c r="Q907" s="2527">
        <v>0.98099999999999998</v>
      </c>
      <c r="R907" s="2869" t="s">
        <v>607</v>
      </c>
      <c r="S907" s="858"/>
      <c r="T907" s="858"/>
      <c r="U907" s="858"/>
      <c r="V907" s="1240"/>
      <c r="W907" s="1240"/>
      <c r="X907" s="1240"/>
      <c r="Y907" s="1240"/>
      <c r="Z907" s="1240"/>
      <c r="AA907" s="1574">
        <v>0.98099999999999998</v>
      </c>
    </row>
    <row r="908" spans="1:27">
      <c r="A908" s="121">
        <v>94</v>
      </c>
      <c r="B908" s="1576" t="s">
        <v>23673</v>
      </c>
      <c r="C908" s="233" t="s">
        <v>23674</v>
      </c>
      <c r="D908" s="858"/>
      <c r="E908" s="1574">
        <v>1.1299999999999999</v>
      </c>
      <c r="F908" s="1574">
        <f t="shared" si="38"/>
        <v>0</v>
      </c>
      <c r="G908" s="1574">
        <v>0</v>
      </c>
      <c r="H908" s="858">
        <v>0</v>
      </c>
      <c r="I908" s="1574">
        <v>0</v>
      </c>
      <c r="J908" s="704">
        <v>0</v>
      </c>
      <c r="K908" s="1574">
        <v>0</v>
      </c>
      <c r="L908" s="858">
        <v>0</v>
      </c>
      <c r="M908" s="1574">
        <v>0</v>
      </c>
      <c r="N908" s="858">
        <v>0</v>
      </c>
      <c r="O908" s="1574">
        <v>0</v>
      </c>
      <c r="P908" s="1574">
        <v>1.1299999999999999</v>
      </c>
      <c r="Q908" s="2527">
        <v>1.1299999999999999</v>
      </c>
      <c r="R908" s="2869" t="s">
        <v>607</v>
      </c>
      <c r="S908" s="858"/>
      <c r="T908" s="858"/>
      <c r="U908" s="858"/>
      <c r="V908" s="1240"/>
      <c r="W908" s="1240"/>
      <c r="X908" s="1240"/>
      <c r="Y908" s="1240"/>
      <c r="Z908" s="1240"/>
      <c r="AA908" s="1574">
        <v>1.1299999999999999</v>
      </c>
    </row>
    <row r="909" spans="1:27">
      <c r="A909" s="121">
        <v>95</v>
      </c>
      <c r="B909" s="1576" t="s">
        <v>23675</v>
      </c>
      <c r="C909" s="233" t="s">
        <v>23558</v>
      </c>
      <c r="D909" s="858"/>
      <c r="E909" s="1574">
        <v>0.1</v>
      </c>
      <c r="F909" s="1574">
        <f t="shared" si="38"/>
        <v>0</v>
      </c>
      <c r="G909" s="1574">
        <v>0</v>
      </c>
      <c r="H909" s="858">
        <v>0</v>
      </c>
      <c r="I909" s="1574">
        <v>0</v>
      </c>
      <c r="J909" s="704">
        <v>0</v>
      </c>
      <c r="K909" s="1574">
        <v>0</v>
      </c>
      <c r="L909" s="858">
        <v>0</v>
      </c>
      <c r="M909" s="1574">
        <v>0</v>
      </c>
      <c r="N909" s="858">
        <v>0</v>
      </c>
      <c r="O909" s="1574">
        <v>0</v>
      </c>
      <c r="P909" s="1574">
        <v>0.1</v>
      </c>
      <c r="Q909" s="2527">
        <v>0.1</v>
      </c>
      <c r="R909" s="2869" t="s">
        <v>607</v>
      </c>
      <c r="S909" s="858"/>
      <c r="T909" s="858"/>
      <c r="U909" s="858"/>
      <c r="V909" s="1240"/>
      <c r="W909" s="1240"/>
      <c r="X909" s="1240"/>
      <c r="Y909" s="1240"/>
      <c r="Z909" s="1240"/>
      <c r="AA909" s="1574">
        <v>0.1</v>
      </c>
    </row>
    <row r="910" spans="1:27">
      <c r="A910" s="121">
        <v>96</v>
      </c>
      <c r="B910" s="1576" t="s">
        <v>23676</v>
      </c>
      <c r="C910" s="233" t="s">
        <v>23558</v>
      </c>
      <c r="D910" s="858"/>
      <c r="E910" s="1574">
        <v>0</v>
      </c>
      <c r="F910" s="1574">
        <f t="shared" si="38"/>
        <v>0</v>
      </c>
      <c r="G910" s="1574">
        <v>0</v>
      </c>
      <c r="H910" s="858">
        <v>0</v>
      </c>
      <c r="I910" s="1574">
        <v>0</v>
      </c>
      <c r="J910" s="704">
        <v>0</v>
      </c>
      <c r="K910" s="1574">
        <v>0</v>
      </c>
      <c r="L910" s="858">
        <v>0</v>
      </c>
      <c r="M910" s="1574">
        <v>0</v>
      </c>
      <c r="N910" s="858">
        <v>0</v>
      </c>
      <c r="O910" s="1574">
        <v>0</v>
      </c>
      <c r="P910" s="1574"/>
      <c r="Q910" s="2536"/>
      <c r="R910" s="2869" t="s">
        <v>607</v>
      </c>
      <c r="S910" s="858"/>
      <c r="T910" s="858"/>
      <c r="U910" s="858"/>
      <c r="V910" s="2537"/>
      <c r="W910" s="2537"/>
      <c r="X910" s="2537"/>
      <c r="Y910" s="2875"/>
      <c r="Z910" s="2876"/>
      <c r="AA910" s="679">
        <v>0</v>
      </c>
    </row>
    <row r="911" spans="1:27">
      <c r="A911" s="121">
        <v>97</v>
      </c>
      <c r="B911" s="1576" t="s">
        <v>23677</v>
      </c>
      <c r="C911" s="233" t="s">
        <v>23678</v>
      </c>
      <c r="D911" s="858"/>
      <c r="E911" s="1574">
        <v>0.83099999999999996</v>
      </c>
      <c r="F911" s="1574">
        <f t="shared" si="38"/>
        <v>0</v>
      </c>
      <c r="G911" s="1574">
        <v>0</v>
      </c>
      <c r="H911" s="858">
        <v>0</v>
      </c>
      <c r="I911" s="1574">
        <v>0</v>
      </c>
      <c r="J911" s="704">
        <v>0</v>
      </c>
      <c r="K911" s="1574">
        <v>0</v>
      </c>
      <c r="L911" s="858">
        <v>0</v>
      </c>
      <c r="M911" s="1574">
        <v>0</v>
      </c>
      <c r="N911" s="858">
        <v>0</v>
      </c>
      <c r="O911" s="1574">
        <v>0</v>
      </c>
      <c r="P911" s="1574">
        <v>0.83099999999999996</v>
      </c>
      <c r="Q911" s="2535">
        <v>0.83099999999999996</v>
      </c>
      <c r="R911" s="2869" t="s">
        <v>607</v>
      </c>
      <c r="S911" s="858"/>
      <c r="T911" s="858"/>
      <c r="U911" s="858"/>
      <c r="V911" s="2537"/>
      <c r="W911" s="2537"/>
      <c r="X911" s="2537"/>
      <c r="Y911" s="2537"/>
      <c r="Z911" s="20">
        <v>0.83099999999999996</v>
      </c>
      <c r="AA911" s="2537"/>
    </row>
    <row r="912" spans="1:27">
      <c r="A912" s="121">
        <v>98</v>
      </c>
      <c r="B912" s="1576" t="s">
        <v>23679</v>
      </c>
      <c r="C912" s="233" t="s">
        <v>23558</v>
      </c>
      <c r="D912" s="858"/>
      <c r="E912" s="1574"/>
      <c r="F912" s="1574">
        <f t="shared" si="38"/>
        <v>0</v>
      </c>
      <c r="G912" s="1574"/>
      <c r="H912" s="858"/>
      <c r="I912" s="1574"/>
      <c r="J912" s="704"/>
      <c r="K912" s="1574"/>
      <c r="L912" s="858"/>
      <c r="M912" s="1574"/>
      <c r="N912" s="858"/>
      <c r="O912" s="1574"/>
      <c r="P912" s="1574"/>
      <c r="Q912" s="2536"/>
      <c r="R912" s="2869" t="s">
        <v>607</v>
      </c>
      <c r="S912" s="858"/>
      <c r="T912" s="858"/>
      <c r="U912" s="858"/>
      <c r="V912" s="2537"/>
      <c r="W912" s="2537"/>
      <c r="X912" s="2537"/>
      <c r="Y912" s="2537"/>
      <c r="Z912" s="2537"/>
      <c r="AA912" s="2537"/>
    </row>
    <row r="913" spans="1:27">
      <c r="A913" s="121"/>
      <c r="B913" s="2529" t="s">
        <v>23528</v>
      </c>
      <c r="C913" s="1576"/>
      <c r="D913" s="858"/>
      <c r="E913" s="2868">
        <f>SUM(E877:E912)</f>
        <v>72.426000000000002</v>
      </c>
      <c r="F913" s="2530">
        <f>SUM(F877:F912)</f>
        <v>16.003999999999998</v>
      </c>
      <c r="G913" s="2530">
        <f>SUM(G877:G912)</f>
        <v>14.788999999999998</v>
      </c>
      <c r="H913" s="2530">
        <f t="shared" ref="H913:L913" si="39">SUM(H877:H912)</f>
        <v>0</v>
      </c>
      <c r="I913" s="2530">
        <f t="shared" si="39"/>
        <v>0</v>
      </c>
      <c r="J913" s="2530">
        <f t="shared" si="39"/>
        <v>0</v>
      </c>
      <c r="K913" s="2530">
        <f t="shared" si="39"/>
        <v>0</v>
      </c>
      <c r="L913" s="2530">
        <f t="shared" si="39"/>
        <v>1.2149999999999999</v>
      </c>
      <c r="M913" s="2530">
        <f>SUM(M877:M912)</f>
        <v>0</v>
      </c>
      <c r="N913" s="2530">
        <f>SUM(N877:N912)</f>
        <v>0</v>
      </c>
      <c r="O913" s="2530">
        <f>SUM(O877:O912)</f>
        <v>1.161</v>
      </c>
      <c r="P913" s="2530">
        <f t="shared" ref="P913" si="40">SUM(P877:P912)</f>
        <v>55.26100000000001</v>
      </c>
      <c r="Q913" s="2530">
        <f>SUM(Q877:Q912)</f>
        <v>70.221000000000004</v>
      </c>
      <c r="R913" s="858"/>
      <c r="S913" s="858"/>
      <c r="T913" s="858"/>
      <c r="U913" s="858"/>
      <c r="V913" s="858"/>
      <c r="W913" s="858"/>
      <c r="X913" s="858"/>
      <c r="Y913" s="858">
        <f>SUM(Y877:Y912)</f>
        <v>37.856000000000009</v>
      </c>
      <c r="Z913" s="858">
        <f t="shared" ref="Z913:AA913" si="41">SUM(Z877:Z912)</f>
        <v>11.587000000000002</v>
      </c>
      <c r="AA913" s="858">
        <f t="shared" si="41"/>
        <v>22.983000000000001</v>
      </c>
    </row>
    <row r="914" spans="1:27" s="421" customFormat="1" ht="30" customHeight="1">
      <c r="A914" s="2538"/>
      <c r="B914" s="2872" t="s">
        <v>23681</v>
      </c>
      <c r="C914" s="2873"/>
      <c r="D914" s="2874"/>
      <c r="E914" s="2689">
        <f>E913+E875+E860+E828</f>
        <v>224.80500000000001</v>
      </c>
      <c r="F914" s="2689">
        <f>F913+F875+F860+F828</f>
        <v>49.275999999999996</v>
      </c>
      <c r="G914" s="2689">
        <f>G913+G875+G860+G828</f>
        <v>41.305</v>
      </c>
      <c r="H914" s="2689">
        <f t="shared" ref="H914:AA914" si="42">H913+H875+H860+H828</f>
        <v>0</v>
      </c>
      <c r="I914" s="2689">
        <f t="shared" si="42"/>
        <v>0</v>
      </c>
      <c r="J914" s="2689">
        <f t="shared" si="42"/>
        <v>0</v>
      </c>
      <c r="K914" s="2689">
        <f t="shared" si="42"/>
        <v>0</v>
      </c>
      <c r="L914" s="2689">
        <f t="shared" si="42"/>
        <v>7.9710000000000001</v>
      </c>
      <c r="M914" s="2689">
        <f t="shared" si="42"/>
        <v>0</v>
      </c>
      <c r="N914" s="2689">
        <f t="shared" si="42"/>
        <v>0</v>
      </c>
      <c r="O914" s="2689">
        <f t="shared" si="42"/>
        <v>4.5910000000000002</v>
      </c>
      <c r="P914" s="2689">
        <f t="shared" si="42"/>
        <v>170.93800000000002</v>
      </c>
      <c r="Q914" s="2689">
        <f t="shared" si="42"/>
        <v>217.60500000000002</v>
      </c>
      <c r="R914" s="2689">
        <f t="shared" si="42"/>
        <v>0</v>
      </c>
      <c r="S914" s="2689">
        <f t="shared" si="42"/>
        <v>0</v>
      </c>
      <c r="T914" s="2689">
        <f t="shared" si="42"/>
        <v>0</v>
      </c>
      <c r="U914" s="2689">
        <f t="shared" si="42"/>
        <v>0</v>
      </c>
      <c r="V914" s="2689">
        <f t="shared" si="42"/>
        <v>0</v>
      </c>
      <c r="W914" s="2689">
        <f t="shared" si="42"/>
        <v>0</v>
      </c>
      <c r="X914" s="2689">
        <f t="shared" si="42"/>
        <v>0</v>
      </c>
      <c r="Y914" s="2689">
        <f t="shared" si="42"/>
        <v>81.934000000000012</v>
      </c>
      <c r="Z914" s="2689">
        <f t="shared" si="42"/>
        <v>69.834000000000003</v>
      </c>
      <c r="AA914" s="2689">
        <f t="shared" si="42"/>
        <v>73.037000000000006</v>
      </c>
    </row>
    <row r="915" spans="1:27" s="421" customFormat="1" ht="21" customHeight="1">
      <c r="A915" s="1618"/>
      <c r="B915" s="2541" t="s">
        <v>23800</v>
      </c>
      <c r="C915" s="2345"/>
      <c r="D915" s="2345"/>
      <c r="E915" s="2344"/>
      <c r="F915" s="2344"/>
      <c r="G915" s="2344"/>
      <c r="H915" s="2344"/>
      <c r="I915" s="2344"/>
      <c r="J915" s="2344"/>
      <c r="K915" s="2344"/>
      <c r="L915" s="2344"/>
      <c r="M915" s="2344"/>
      <c r="N915" s="2344"/>
      <c r="O915" s="2344"/>
      <c r="P915" s="2344"/>
      <c r="Q915" s="2344"/>
      <c r="R915" s="2344"/>
      <c r="S915" s="2344"/>
      <c r="T915" s="2344"/>
      <c r="U915" s="2344"/>
      <c r="V915" s="2344"/>
      <c r="W915" s="2344"/>
      <c r="X915" s="2344"/>
      <c r="Y915" s="2344"/>
      <c r="Z915" s="2344"/>
      <c r="AA915" s="2346"/>
    </row>
    <row r="916" spans="1:27">
      <c r="A916" s="1561"/>
      <c r="B916" s="2542" t="s">
        <v>23682</v>
      </c>
      <c r="C916" s="1574"/>
      <c r="D916" s="1574"/>
      <c r="E916" s="2543"/>
      <c r="F916" s="2543"/>
      <c r="G916" s="2544"/>
      <c r="H916" s="2544"/>
      <c r="I916" s="43"/>
      <c r="J916" s="43"/>
      <c r="K916" s="43"/>
      <c r="L916" s="2544"/>
      <c r="M916" s="43"/>
      <c r="N916" s="43"/>
      <c r="O916" s="43"/>
      <c r="P916" s="2544"/>
      <c r="Q916" s="2544"/>
      <c r="R916" s="2544"/>
      <c r="S916" s="2544"/>
      <c r="T916" s="2544"/>
      <c r="U916" s="2545"/>
      <c r="V916" s="43"/>
      <c r="W916" s="43"/>
      <c r="X916" s="43"/>
      <c r="Y916" s="43"/>
      <c r="Z916" s="43"/>
      <c r="AA916" s="43"/>
    </row>
    <row r="917" spans="1:27">
      <c r="A917" s="2564"/>
      <c r="B917" s="2066" t="s">
        <v>23683</v>
      </c>
      <c r="C917" s="2331"/>
      <c r="D917" s="2331"/>
      <c r="E917" s="2544"/>
      <c r="F917" s="2544"/>
      <c r="G917" s="2544"/>
      <c r="H917" s="2544"/>
      <c r="I917" s="43"/>
      <c r="J917" s="43"/>
      <c r="K917" s="43"/>
      <c r="L917" s="2544"/>
      <c r="M917" s="43"/>
      <c r="N917" s="43"/>
      <c r="O917" s="43"/>
      <c r="P917" s="2544"/>
      <c r="Q917" s="2544"/>
      <c r="R917" s="454" t="s">
        <v>23684</v>
      </c>
      <c r="S917" s="454"/>
      <c r="T917" s="454"/>
      <c r="U917" s="43"/>
      <c r="V917" s="43"/>
      <c r="W917" s="43"/>
      <c r="X917" s="454"/>
      <c r="Y917" s="43"/>
      <c r="Z917" s="43"/>
      <c r="AA917" s="43"/>
    </row>
    <row r="918" spans="1:27">
      <c r="A918" s="2564">
        <v>1</v>
      </c>
      <c r="B918" s="2073" t="s">
        <v>23685</v>
      </c>
      <c r="C918" s="2331" t="s">
        <v>23686</v>
      </c>
      <c r="D918" s="592" t="s">
        <v>22741</v>
      </c>
      <c r="E918" s="442">
        <v>0.497</v>
      </c>
      <c r="F918" s="442">
        <v>0.497</v>
      </c>
      <c r="G918" s="442">
        <v>0.497</v>
      </c>
      <c r="H918" s="442"/>
      <c r="I918" s="43"/>
      <c r="J918" s="43"/>
      <c r="K918" s="43"/>
      <c r="L918" s="442"/>
      <c r="M918" s="43"/>
      <c r="N918" s="43"/>
      <c r="O918" s="43"/>
      <c r="P918" s="442"/>
      <c r="Q918" s="442">
        <v>0.497</v>
      </c>
      <c r="R918" s="454" t="s">
        <v>23684</v>
      </c>
      <c r="S918" s="2513"/>
      <c r="T918" s="454"/>
      <c r="U918" s="43"/>
      <c r="V918" s="43"/>
      <c r="W918" s="43"/>
      <c r="X918" s="442">
        <v>0.497</v>
      </c>
      <c r="Y918" s="43"/>
      <c r="Z918" s="43"/>
      <c r="AA918" s="43"/>
    </row>
    <row r="919" spans="1:27">
      <c r="A919" s="2564">
        <v>2</v>
      </c>
      <c r="B919" s="2073" t="s">
        <v>12724</v>
      </c>
      <c r="C919" s="2331" t="s">
        <v>23687</v>
      </c>
      <c r="D919" s="592" t="s">
        <v>22741</v>
      </c>
      <c r="E919" s="442">
        <v>0.68300000000000005</v>
      </c>
      <c r="F919" s="442">
        <v>0.68300000000000005</v>
      </c>
      <c r="G919" s="442">
        <v>0.68300000000000005</v>
      </c>
      <c r="H919" s="442"/>
      <c r="I919" s="43"/>
      <c r="J919" s="43"/>
      <c r="K919" s="43"/>
      <c r="L919" s="442"/>
      <c r="M919" s="43"/>
      <c r="N919" s="43"/>
      <c r="O919" s="43"/>
      <c r="P919" s="442"/>
      <c r="Q919" s="2513">
        <v>0.42799999999999999</v>
      </c>
      <c r="R919" s="454" t="s">
        <v>23684</v>
      </c>
      <c r="S919" s="2513"/>
      <c r="T919" s="454"/>
      <c r="U919" s="43"/>
      <c r="V919" s="43"/>
      <c r="W919" s="43"/>
      <c r="X919" s="442">
        <v>0.68300000000000005</v>
      </c>
      <c r="Y919" s="43"/>
      <c r="Z919" s="43"/>
      <c r="AA919" s="43"/>
    </row>
    <row r="920" spans="1:27">
      <c r="A920" s="2564">
        <v>3</v>
      </c>
      <c r="B920" s="2073" t="s">
        <v>23688</v>
      </c>
      <c r="C920" s="2331" t="s">
        <v>23689</v>
      </c>
      <c r="D920" s="592" t="s">
        <v>22741</v>
      </c>
      <c r="E920" s="442">
        <v>0.441</v>
      </c>
      <c r="F920" s="442">
        <v>0.441</v>
      </c>
      <c r="G920" s="442">
        <v>0.316</v>
      </c>
      <c r="H920" s="442"/>
      <c r="I920" s="43"/>
      <c r="J920" s="43"/>
      <c r="K920" s="43"/>
      <c r="L920" s="442">
        <v>0.125</v>
      </c>
      <c r="M920" s="43"/>
      <c r="N920" s="43"/>
      <c r="O920" s="43"/>
      <c r="P920" s="442"/>
      <c r="Q920" s="442">
        <v>0.316</v>
      </c>
      <c r="R920" s="454" t="s">
        <v>23684</v>
      </c>
      <c r="S920" s="2513"/>
      <c r="T920" s="454"/>
      <c r="U920" s="43"/>
      <c r="V920" s="43"/>
      <c r="W920" s="43"/>
      <c r="X920" s="442">
        <v>0.441</v>
      </c>
      <c r="Y920" s="43"/>
      <c r="Z920" s="43"/>
      <c r="AA920" s="43"/>
    </row>
    <row r="921" spans="1:27">
      <c r="A921" s="2564">
        <v>4</v>
      </c>
      <c r="B921" s="2073" t="s">
        <v>291</v>
      </c>
      <c r="C921" s="2331" t="s">
        <v>23690</v>
      </c>
      <c r="D921" s="592" t="s">
        <v>22741</v>
      </c>
      <c r="E921" s="442">
        <v>0.22700000000000001</v>
      </c>
      <c r="F921" s="442">
        <v>0.22700000000000001</v>
      </c>
      <c r="G921" s="442">
        <v>0.22700000000000001</v>
      </c>
      <c r="H921" s="442"/>
      <c r="I921" s="43"/>
      <c r="J921" s="43"/>
      <c r="K921" s="43"/>
      <c r="L921" s="442"/>
      <c r="M921" s="43"/>
      <c r="N921" s="43"/>
      <c r="O921" s="43"/>
      <c r="P921" s="442"/>
      <c r="Q921" s="442"/>
      <c r="R921" s="454" t="s">
        <v>23684</v>
      </c>
      <c r="S921" s="2513"/>
      <c r="T921" s="454"/>
      <c r="U921" s="43"/>
      <c r="V921" s="43"/>
      <c r="W921" s="43"/>
      <c r="X921" s="442">
        <v>0.22700000000000001</v>
      </c>
      <c r="Y921" s="43"/>
      <c r="Z921" s="43"/>
      <c r="AA921" s="43"/>
    </row>
    <row r="922" spans="1:27">
      <c r="A922" s="2564">
        <v>5</v>
      </c>
      <c r="B922" s="2073" t="s">
        <v>16067</v>
      </c>
      <c r="C922" s="2331" t="s">
        <v>23691</v>
      </c>
      <c r="D922" s="592" t="s">
        <v>22741</v>
      </c>
      <c r="E922" s="442">
        <v>0.4</v>
      </c>
      <c r="F922" s="442">
        <v>0.4</v>
      </c>
      <c r="G922" s="442">
        <v>0.4</v>
      </c>
      <c r="H922" s="442"/>
      <c r="I922" s="43"/>
      <c r="J922" s="43"/>
      <c r="K922" s="43"/>
      <c r="L922" s="442"/>
      <c r="M922" s="43"/>
      <c r="N922" s="43"/>
      <c r="O922" s="43"/>
      <c r="P922" s="442"/>
      <c r="Q922" s="442"/>
      <c r="R922" s="454" t="s">
        <v>23684</v>
      </c>
      <c r="S922" s="2513"/>
      <c r="T922" s="454"/>
      <c r="U922" s="43"/>
      <c r="V922" s="43"/>
      <c r="W922" s="43"/>
      <c r="X922" s="442">
        <v>0.4</v>
      </c>
      <c r="Y922" s="43"/>
      <c r="Z922" s="43"/>
      <c r="AA922" s="43"/>
    </row>
    <row r="923" spans="1:27">
      <c r="A923" s="2564">
        <v>6</v>
      </c>
      <c r="B923" s="2073" t="s">
        <v>458</v>
      </c>
      <c r="C923" s="2331" t="s">
        <v>23692</v>
      </c>
      <c r="D923" s="592" t="s">
        <v>22741</v>
      </c>
      <c r="E923" s="442">
        <v>0.498</v>
      </c>
      <c r="F923" s="442">
        <v>0.498</v>
      </c>
      <c r="G923" s="442">
        <v>0.498</v>
      </c>
      <c r="H923" s="442"/>
      <c r="I923" s="43"/>
      <c r="J923" s="43"/>
      <c r="K923" s="43"/>
      <c r="L923" s="442"/>
      <c r="M923" s="43"/>
      <c r="N923" s="43"/>
      <c r="O923" s="43"/>
      <c r="P923" s="442"/>
      <c r="Q923" s="442">
        <v>0.498</v>
      </c>
      <c r="R923" s="454" t="s">
        <v>23684</v>
      </c>
      <c r="S923" s="2513"/>
      <c r="T923" s="454"/>
      <c r="U923" s="43"/>
      <c r="V923" s="43"/>
      <c r="W923" s="43"/>
      <c r="X923" s="442">
        <v>0.498</v>
      </c>
      <c r="Y923" s="43"/>
      <c r="Z923" s="43"/>
      <c r="AA923" s="43"/>
    </row>
    <row r="924" spans="1:27">
      <c r="A924" s="2564">
        <v>7</v>
      </c>
      <c r="B924" s="2073" t="s">
        <v>23693</v>
      </c>
      <c r="C924" s="2331" t="s">
        <v>23694</v>
      </c>
      <c r="D924" s="592" t="s">
        <v>22741</v>
      </c>
      <c r="E924" s="442">
        <v>1.3029999999999999</v>
      </c>
      <c r="F924" s="442">
        <v>1.3029999999999999</v>
      </c>
      <c r="G924" s="442">
        <v>1.3029999999999999</v>
      </c>
      <c r="H924" s="442"/>
      <c r="I924" s="43"/>
      <c r="J924" s="43"/>
      <c r="K924" s="43"/>
      <c r="L924" s="442"/>
      <c r="M924" s="43"/>
      <c r="N924" s="43"/>
      <c r="O924" s="43"/>
      <c r="P924" s="442"/>
      <c r="Q924" s="442">
        <v>1.3029999999999999</v>
      </c>
      <c r="R924" s="454" t="s">
        <v>23684</v>
      </c>
      <c r="S924" s="2513"/>
      <c r="T924" s="454">
        <v>1</v>
      </c>
      <c r="U924" s="43"/>
      <c r="V924" s="43"/>
      <c r="W924" s="43"/>
      <c r="X924" s="442">
        <v>1.3029999999999999</v>
      </c>
      <c r="Y924" s="43"/>
      <c r="Z924" s="43"/>
      <c r="AA924" s="43"/>
    </row>
    <row r="925" spans="1:27">
      <c r="A925" s="2564">
        <v>8</v>
      </c>
      <c r="B925" s="2073" t="s">
        <v>119</v>
      </c>
      <c r="C925" s="2331" t="s">
        <v>23695</v>
      </c>
      <c r="D925" s="592" t="s">
        <v>22741</v>
      </c>
      <c r="E925" s="442">
        <v>0.39800000000000002</v>
      </c>
      <c r="F925" s="442">
        <v>0.27500000000000002</v>
      </c>
      <c r="G925" s="442">
        <v>0.27500000000000002</v>
      </c>
      <c r="H925" s="442"/>
      <c r="I925" s="43"/>
      <c r="J925" s="43"/>
      <c r="K925" s="43"/>
      <c r="L925" s="442"/>
      <c r="M925" s="43"/>
      <c r="N925" s="43"/>
      <c r="O925" s="43"/>
      <c r="P925" s="442">
        <v>0.123</v>
      </c>
      <c r="Q925" s="442">
        <v>0.123</v>
      </c>
      <c r="R925" s="454" t="s">
        <v>23684</v>
      </c>
      <c r="S925" s="2513"/>
      <c r="T925" s="454"/>
      <c r="U925" s="43"/>
      <c r="V925" s="43"/>
      <c r="W925" s="43"/>
      <c r="X925" s="442">
        <v>0.39800000000000002</v>
      </c>
      <c r="Y925" s="43"/>
      <c r="Z925" s="43"/>
      <c r="AA925" s="43"/>
    </row>
    <row r="926" spans="1:27">
      <c r="A926" s="2564">
        <v>9</v>
      </c>
      <c r="B926" s="2073" t="s">
        <v>23696</v>
      </c>
      <c r="C926" s="2331" t="s">
        <v>22703</v>
      </c>
      <c r="D926" s="592" t="s">
        <v>22741</v>
      </c>
      <c r="E926" s="442">
        <v>10.331</v>
      </c>
      <c r="F926" s="442"/>
      <c r="G926" s="442"/>
      <c r="H926" s="442"/>
      <c r="I926" s="43"/>
      <c r="J926" s="43"/>
      <c r="K926" s="43"/>
      <c r="L926" s="442"/>
      <c r="M926" s="43"/>
      <c r="N926" s="43"/>
      <c r="O926" s="43"/>
      <c r="P926" s="442">
        <v>10.331</v>
      </c>
      <c r="Q926" s="442">
        <v>10.331</v>
      </c>
      <c r="R926" s="454" t="s">
        <v>23697</v>
      </c>
      <c r="S926" s="2513"/>
      <c r="T926" s="454"/>
      <c r="U926" s="43"/>
      <c r="V926" s="43"/>
      <c r="W926" s="43"/>
      <c r="X926" s="454" t="s">
        <v>3725</v>
      </c>
      <c r="Y926" s="43">
        <v>10.331</v>
      </c>
      <c r="Z926" s="43"/>
      <c r="AA926" s="43"/>
    </row>
    <row r="927" spans="1:27" ht="12.75" customHeight="1">
      <c r="A927" s="2564"/>
      <c r="B927" s="2073" t="s">
        <v>23698</v>
      </c>
      <c r="C927" s="2331" t="s">
        <v>23699</v>
      </c>
      <c r="D927" s="592" t="s">
        <v>23700</v>
      </c>
      <c r="E927" s="442"/>
      <c r="F927" s="442"/>
      <c r="G927" s="442"/>
      <c r="H927" s="442"/>
      <c r="I927" s="43"/>
      <c r="J927" s="43"/>
      <c r="K927" s="43"/>
      <c r="L927" s="442"/>
      <c r="M927" s="43"/>
      <c r="N927" s="43"/>
      <c r="O927" s="43"/>
      <c r="P927" s="442"/>
      <c r="Q927" s="442"/>
      <c r="R927" s="828"/>
      <c r="S927" s="2513"/>
      <c r="T927" s="828"/>
      <c r="U927" s="43"/>
      <c r="V927" s="43"/>
      <c r="W927" s="43"/>
      <c r="X927" s="43"/>
      <c r="Y927" s="43"/>
      <c r="Z927" s="43"/>
      <c r="AA927" s="43"/>
    </row>
    <row r="928" spans="1:27">
      <c r="A928" s="2564">
        <v>10</v>
      </c>
      <c r="B928" s="2073" t="s">
        <v>23701</v>
      </c>
      <c r="C928" s="2331" t="s">
        <v>22703</v>
      </c>
      <c r="D928" s="592" t="s">
        <v>22741</v>
      </c>
      <c r="E928" s="442">
        <v>0.42099999999999999</v>
      </c>
      <c r="F928" s="442"/>
      <c r="G928" s="442"/>
      <c r="H928" s="442"/>
      <c r="I928" s="43"/>
      <c r="J928" s="43"/>
      <c r="K928" s="43"/>
      <c r="L928" s="442"/>
      <c r="M928" s="43"/>
      <c r="N928" s="43"/>
      <c r="O928" s="43"/>
      <c r="P928" s="442">
        <v>0.42099999999999999</v>
      </c>
      <c r="Q928" s="442">
        <v>0.42099999999999999</v>
      </c>
      <c r="R928" s="454" t="s">
        <v>23702</v>
      </c>
      <c r="S928" s="2513"/>
      <c r="T928" s="454"/>
      <c r="U928" s="43"/>
      <c r="V928" s="43"/>
      <c r="W928" s="43"/>
      <c r="X928" s="454" t="s">
        <v>3725</v>
      </c>
      <c r="Y928" s="43"/>
      <c r="Z928" s="442">
        <v>0.42099999999999999</v>
      </c>
      <c r="AA928" s="43"/>
    </row>
    <row r="929" spans="1:27">
      <c r="A929" s="2564">
        <v>11</v>
      </c>
      <c r="B929" s="2073" t="s">
        <v>23703</v>
      </c>
      <c r="C929" s="2331" t="s">
        <v>23704</v>
      </c>
      <c r="D929" s="592" t="s">
        <v>22741</v>
      </c>
      <c r="E929" s="442">
        <v>0.48499999999999999</v>
      </c>
      <c r="F929" s="442"/>
      <c r="G929" s="442"/>
      <c r="H929" s="442"/>
      <c r="I929" s="43"/>
      <c r="J929" s="43"/>
      <c r="K929" s="43"/>
      <c r="L929" s="442"/>
      <c r="M929" s="43"/>
      <c r="N929" s="43"/>
      <c r="O929" s="43"/>
      <c r="P929" s="442">
        <v>0.48499999999999999</v>
      </c>
      <c r="Q929" s="442"/>
      <c r="R929" s="454" t="s">
        <v>23702</v>
      </c>
      <c r="S929" s="2513"/>
      <c r="T929" s="454"/>
      <c r="U929" s="43"/>
      <c r="V929" s="43"/>
      <c r="W929" s="43"/>
      <c r="X929" s="454" t="s">
        <v>3725</v>
      </c>
      <c r="Y929" s="43"/>
      <c r="Z929" s="442">
        <v>0.48499999999999999</v>
      </c>
      <c r="AA929" s="43"/>
    </row>
    <row r="930" spans="1:27">
      <c r="A930" s="2564">
        <v>12</v>
      </c>
      <c r="B930" s="2073" t="s">
        <v>23703</v>
      </c>
      <c r="C930" s="2331" t="s">
        <v>22703</v>
      </c>
      <c r="D930" s="592" t="s">
        <v>22741</v>
      </c>
      <c r="E930" s="442">
        <v>1.0449999999999999</v>
      </c>
      <c r="F930" s="442"/>
      <c r="G930" s="442"/>
      <c r="H930" s="442"/>
      <c r="I930" s="43"/>
      <c r="J930" s="43"/>
      <c r="K930" s="43"/>
      <c r="L930" s="442"/>
      <c r="M930" s="43"/>
      <c r="N930" s="43"/>
      <c r="O930" s="43"/>
      <c r="P930" s="442">
        <v>1.0449999999999999</v>
      </c>
      <c r="Q930" s="442">
        <v>1.0449999999999999</v>
      </c>
      <c r="R930" s="828" t="s">
        <v>607</v>
      </c>
      <c r="S930" s="2513"/>
      <c r="T930" s="828"/>
      <c r="U930" s="43"/>
      <c r="V930" s="43"/>
      <c r="W930" s="43"/>
      <c r="X930" s="2884" t="s">
        <v>3725</v>
      </c>
      <c r="Y930" s="2885"/>
      <c r="Z930" s="2885"/>
      <c r="AA930" s="2885"/>
    </row>
    <row r="931" spans="1:27">
      <c r="A931" s="2564">
        <v>13</v>
      </c>
      <c r="B931" s="2073" t="s">
        <v>23705</v>
      </c>
      <c r="C931" s="2331" t="s">
        <v>23706</v>
      </c>
      <c r="D931" s="592" t="s">
        <v>22741</v>
      </c>
      <c r="E931" s="442">
        <v>0.36099999999999999</v>
      </c>
      <c r="F931" s="442"/>
      <c r="G931" s="442"/>
      <c r="H931" s="442"/>
      <c r="I931" s="43"/>
      <c r="J931" s="43"/>
      <c r="K931" s="43"/>
      <c r="L931" s="442"/>
      <c r="M931" s="43"/>
      <c r="N931" s="43"/>
      <c r="O931" s="43"/>
      <c r="P931" s="442">
        <v>0.36099999999999999</v>
      </c>
      <c r="Q931" s="442">
        <v>0.36099999999999999</v>
      </c>
      <c r="R931" s="454" t="s">
        <v>23697</v>
      </c>
      <c r="S931" s="2513"/>
      <c r="T931" s="454"/>
      <c r="U931" s="43"/>
      <c r="V931" s="43"/>
      <c r="W931" s="43"/>
      <c r="X931" s="454" t="s">
        <v>3725</v>
      </c>
      <c r="Y931" s="442">
        <v>0.36099999999999999</v>
      </c>
      <c r="Z931" s="43"/>
      <c r="AA931" s="43"/>
    </row>
    <row r="932" spans="1:27">
      <c r="A932" s="2564">
        <v>14</v>
      </c>
      <c r="B932" s="2073" t="s">
        <v>23707</v>
      </c>
      <c r="C932" s="2331" t="s">
        <v>23708</v>
      </c>
      <c r="D932" s="592" t="s">
        <v>22741</v>
      </c>
      <c r="E932" s="442">
        <v>0.42499999999999999</v>
      </c>
      <c r="F932" s="442"/>
      <c r="G932" s="442"/>
      <c r="H932" s="442"/>
      <c r="I932" s="43"/>
      <c r="J932" s="43"/>
      <c r="K932" s="43"/>
      <c r="L932" s="442"/>
      <c r="M932" s="43"/>
      <c r="N932" s="43"/>
      <c r="O932" s="43"/>
      <c r="P932" s="442">
        <v>0.42499999999999999</v>
      </c>
      <c r="Q932" s="442">
        <v>0.42499999999999999</v>
      </c>
      <c r="R932" s="454" t="s">
        <v>23697</v>
      </c>
      <c r="S932" s="2513"/>
      <c r="T932" s="454"/>
      <c r="U932" s="43"/>
      <c r="V932" s="43"/>
      <c r="W932" s="43"/>
      <c r="X932" s="454" t="s">
        <v>3725</v>
      </c>
      <c r="Y932" s="442">
        <v>0.42499999999999999</v>
      </c>
      <c r="Z932" s="43"/>
      <c r="AA932" s="43"/>
    </row>
    <row r="933" spans="1:27">
      <c r="A933" s="2564">
        <v>15</v>
      </c>
      <c r="B933" s="2073" t="s">
        <v>23707</v>
      </c>
      <c r="C933" s="2331" t="s">
        <v>22703</v>
      </c>
      <c r="D933" s="592" t="s">
        <v>22741</v>
      </c>
      <c r="E933" s="442">
        <v>3.464</v>
      </c>
      <c r="F933" s="442"/>
      <c r="G933" s="442"/>
      <c r="H933" s="442"/>
      <c r="I933" s="43"/>
      <c r="J933" s="43"/>
      <c r="K933" s="43"/>
      <c r="L933" s="442"/>
      <c r="M933" s="43"/>
      <c r="N933" s="43"/>
      <c r="O933" s="43"/>
      <c r="P933" s="442">
        <v>3.464</v>
      </c>
      <c r="Q933" s="442">
        <v>3.464</v>
      </c>
      <c r="R933" s="454" t="s">
        <v>607</v>
      </c>
      <c r="S933" s="2513"/>
      <c r="T933" s="454"/>
      <c r="U933" s="43"/>
      <c r="V933" s="43"/>
      <c r="W933" s="43"/>
      <c r="X933" s="2885" t="s">
        <v>3725</v>
      </c>
      <c r="Y933" s="2885" t="s">
        <v>3725</v>
      </c>
      <c r="Z933" s="2885"/>
      <c r="AA933" s="2885"/>
    </row>
    <row r="934" spans="1:27">
      <c r="A934" s="2564">
        <v>16</v>
      </c>
      <c r="B934" s="2073" t="s">
        <v>23709</v>
      </c>
      <c r="C934" s="2331" t="s">
        <v>23710</v>
      </c>
      <c r="D934" s="592" t="s">
        <v>22741</v>
      </c>
      <c r="E934" s="2513">
        <v>0.85499999999999998</v>
      </c>
      <c r="F934" s="2513">
        <v>0.48699999999999999</v>
      </c>
      <c r="G934" s="2513">
        <v>0.11899999999999999</v>
      </c>
      <c r="H934" s="2513"/>
      <c r="I934" s="43"/>
      <c r="J934" s="43"/>
      <c r="K934" s="43"/>
      <c r="L934" s="2513">
        <v>0.36799999999999999</v>
      </c>
      <c r="M934" s="43"/>
      <c r="N934" s="43"/>
      <c r="O934" s="43"/>
      <c r="P934" s="2513">
        <v>0.36799999999999999</v>
      </c>
      <c r="Q934" s="442">
        <v>0.85499999999999998</v>
      </c>
      <c r="R934" s="828" t="s">
        <v>23697</v>
      </c>
      <c r="S934" s="2513"/>
      <c r="T934" s="828"/>
      <c r="U934" s="43"/>
      <c r="V934" s="43"/>
      <c r="W934" s="43"/>
      <c r="X934" s="828" t="s">
        <v>3725</v>
      </c>
      <c r="Y934" s="43">
        <v>0.85499999999999998</v>
      </c>
      <c r="Z934" s="43"/>
      <c r="AA934" s="43"/>
    </row>
    <row r="935" spans="1:27">
      <c r="A935" s="2564">
        <v>17</v>
      </c>
      <c r="B935" s="2073" t="s">
        <v>23709</v>
      </c>
      <c r="C935" s="2331" t="s">
        <v>22703</v>
      </c>
      <c r="D935" s="592" t="s">
        <v>22741</v>
      </c>
      <c r="E935" s="442">
        <v>1.5349999999999999</v>
      </c>
      <c r="F935" s="442"/>
      <c r="G935" s="442"/>
      <c r="H935" s="442"/>
      <c r="I935" s="43"/>
      <c r="J935" s="43"/>
      <c r="K935" s="43"/>
      <c r="L935" s="442"/>
      <c r="M935" s="43"/>
      <c r="N935" s="43"/>
      <c r="O935" s="43"/>
      <c r="P935" s="442">
        <v>1.5349999999999999</v>
      </c>
      <c r="Q935" s="442">
        <v>1.5349999999999999</v>
      </c>
      <c r="R935" s="454" t="s">
        <v>607</v>
      </c>
      <c r="S935" s="2513"/>
      <c r="T935" s="454"/>
      <c r="U935" s="43"/>
      <c r="V935" s="43"/>
      <c r="W935" s="43"/>
      <c r="X935" s="2885" t="s">
        <v>3725</v>
      </c>
      <c r="Y935" s="2885" t="s">
        <v>3725</v>
      </c>
      <c r="Z935" s="2885"/>
      <c r="AA935" s="2885"/>
    </row>
    <row r="936" spans="1:27">
      <c r="A936" s="2564">
        <v>18</v>
      </c>
      <c r="B936" s="2073" t="s">
        <v>23711</v>
      </c>
      <c r="C936" s="2331" t="s">
        <v>23712</v>
      </c>
      <c r="D936" s="592" t="s">
        <v>22741</v>
      </c>
      <c r="E936" s="442">
        <v>0.54500000000000004</v>
      </c>
      <c r="F936" s="442">
        <v>0.28000000000000003</v>
      </c>
      <c r="G936" s="442">
        <v>0.28000000000000003</v>
      </c>
      <c r="H936" s="442"/>
      <c r="I936" s="43"/>
      <c r="J936" s="43"/>
      <c r="K936" s="43"/>
      <c r="L936" s="442"/>
      <c r="M936" s="43"/>
      <c r="N936" s="43"/>
      <c r="O936" s="43"/>
      <c r="P936" s="442">
        <v>0.26500000000000001</v>
      </c>
      <c r="Q936" s="442">
        <v>0.54500000000000004</v>
      </c>
      <c r="R936" s="828" t="s">
        <v>23713</v>
      </c>
      <c r="S936" s="2513"/>
      <c r="T936" s="828"/>
      <c r="U936" s="43"/>
      <c r="V936" s="43"/>
      <c r="W936" s="43"/>
      <c r="X936" s="828" t="s">
        <v>3725</v>
      </c>
      <c r="Y936" s="454">
        <v>0.54500000000000004</v>
      </c>
      <c r="Z936" s="43"/>
      <c r="AA936" s="43"/>
    </row>
    <row r="937" spans="1:27">
      <c r="A937" s="2564">
        <v>19</v>
      </c>
      <c r="B937" s="2073" t="s">
        <v>23714</v>
      </c>
      <c r="C937" s="2331" t="s">
        <v>22703</v>
      </c>
      <c r="D937" s="592" t="s">
        <v>22741</v>
      </c>
      <c r="E937" s="442">
        <v>1.915</v>
      </c>
      <c r="F937" s="442"/>
      <c r="G937" s="442"/>
      <c r="H937" s="442"/>
      <c r="I937" s="43"/>
      <c r="J937" s="43"/>
      <c r="K937" s="43"/>
      <c r="L937" s="442"/>
      <c r="M937" s="43"/>
      <c r="N937" s="43"/>
      <c r="O937" s="43"/>
      <c r="P937" s="442">
        <v>1.915</v>
      </c>
      <c r="Q937" s="442">
        <v>1.915</v>
      </c>
      <c r="R937" s="454" t="s">
        <v>3725</v>
      </c>
      <c r="S937" s="2513"/>
      <c r="T937" s="454"/>
      <c r="U937" s="43"/>
      <c r="V937" s="43"/>
      <c r="W937" s="43"/>
      <c r="X937" s="2885"/>
      <c r="Y937" s="2885" t="s">
        <v>3725</v>
      </c>
      <c r="Z937" s="2885"/>
      <c r="AA937" s="2885"/>
    </row>
    <row r="938" spans="1:27">
      <c r="A938" s="2564">
        <v>20</v>
      </c>
      <c r="B938" s="2073" t="s">
        <v>16209</v>
      </c>
      <c r="C938" s="2331" t="s">
        <v>23715</v>
      </c>
      <c r="D938" s="592" t="s">
        <v>22741</v>
      </c>
      <c r="E938" s="442">
        <v>0.57899999999999996</v>
      </c>
      <c r="F938" s="442"/>
      <c r="G938" s="442"/>
      <c r="H938" s="442"/>
      <c r="I938" s="43"/>
      <c r="J938" s="43"/>
      <c r="K938" s="43"/>
      <c r="L938" s="442"/>
      <c r="M938" s="43"/>
      <c r="N938" s="43"/>
      <c r="O938" s="43"/>
      <c r="P938" s="442">
        <v>0.57899999999999996</v>
      </c>
      <c r="Q938" s="442">
        <v>0.57899999999999996</v>
      </c>
      <c r="R938" s="828" t="s">
        <v>23697</v>
      </c>
      <c r="S938" s="2513"/>
      <c r="T938" s="828">
        <v>1</v>
      </c>
      <c r="U938" s="43"/>
      <c r="V938" s="43"/>
      <c r="W938" s="43"/>
      <c r="X938" s="828" t="s">
        <v>3725</v>
      </c>
      <c r="Y938" s="454">
        <v>0.57899999999999996</v>
      </c>
      <c r="Z938" s="43"/>
      <c r="AA938" s="43"/>
    </row>
    <row r="939" spans="1:27">
      <c r="A939" s="2564">
        <v>21</v>
      </c>
      <c r="B939" s="2073" t="s">
        <v>16209</v>
      </c>
      <c r="C939" s="2331" t="s">
        <v>22703</v>
      </c>
      <c r="D939" s="592" t="s">
        <v>22741</v>
      </c>
      <c r="E939" s="442">
        <v>0.81100000000000005</v>
      </c>
      <c r="F939" s="442"/>
      <c r="G939" s="442"/>
      <c r="H939" s="442"/>
      <c r="I939" s="43"/>
      <c r="J939" s="43"/>
      <c r="K939" s="43"/>
      <c r="L939" s="442"/>
      <c r="M939" s="43"/>
      <c r="N939" s="43"/>
      <c r="O939" s="43"/>
      <c r="P939" s="442">
        <v>0.81100000000000005</v>
      </c>
      <c r="Q939" s="442">
        <v>0.81100000000000005</v>
      </c>
      <c r="R939" s="828" t="s">
        <v>607</v>
      </c>
      <c r="S939" s="2513"/>
      <c r="T939" s="828"/>
      <c r="U939" s="43"/>
      <c r="V939" s="43"/>
      <c r="W939" s="43"/>
      <c r="X939" s="2884" t="s">
        <v>3725</v>
      </c>
      <c r="Y939" s="2885"/>
      <c r="Z939" s="2885"/>
      <c r="AA939" s="2885"/>
    </row>
    <row r="940" spans="1:27">
      <c r="A940" s="2564">
        <v>22</v>
      </c>
      <c r="B940" s="2073" t="s">
        <v>23716</v>
      </c>
      <c r="C940" s="2331" t="s">
        <v>22703</v>
      </c>
      <c r="D940" s="592" t="s">
        <v>22741</v>
      </c>
      <c r="E940" s="442">
        <v>0.188</v>
      </c>
      <c r="F940" s="442"/>
      <c r="G940" s="442"/>
      <c r="H940" s="442"/>
      <c r="I940" s="43"/>
      <c r="J940" s="43"/>
      <c r="K940" s="43"/>
      <c r="L940" s="442"/>
      <c r="M940" s="43"/>
      <c r="N940" s="43"/>
      <c r="O940" s="43"/>
      <c r="P940" s="442">
        <v>0.188</v>
      </c>
      <c r="Q940" s="442">
        <v>0.188</v>
      </c>
      <c r="R940" s="828" t="s">
        <v>607</v>
      </c>
      <c r="S940" s="2513"/>
      <c r="T940" s="828"/>
      <c r="U940" s="43"/>
      <c r="V940" s="43"/>
      <c r="W940" s="43"/>
      <c r="X940" s="2884" t="s">
        <v>3725</v>
      </c>
      <c r="Y940" s="2885"/>
      <c r="Z940" s="2885"/>
      <c r="AA940" s="2885"/>
    </row>
    <row r="941" spans="1:27">
      <c r="A941" s="2564">
        <v>23</v>
      </c>
      <c r="B941" s="2073" t="s">
        <v>23717</v>
      </c>
      <c r="C941" s="2331" t="s">
        <v>23718</v>
      </c>
      <c r="D941" s="592" t="s">
        <v>22741</v>
      </c>
      <c r="E941" s="442">
        <v>0.315</v>
      </c>
      <c r="F941" s="442"/>
      <c r="G941" s="442"/>
      <c r="H941" s="442"/>
      <c r="I941" s="43"/>
      <c r="J941" s="43"/>
      <c r="K941" s="43"/>
      <c r="L941" s="442"/>
      <c r="M941" s="43"/>
      <c r="N941" s="43"/>
      <c r="O941" s="43"/>
      <c r="P941" s="442">
        <v>0.315</v>
      </c>
      <c r="Q941" s="442">
        <v>0.315</v>
      </c>
      <c r="R941" s="454" t="s">
        <v>23719</v>
      </c>
      <c r="S941" s="2513"/>
      <c r="T941" s="454"/>
      <c r="U941" s="43"/>
      <c r="V941" s="43"/>
      <c r="W941" s="43"/>
      <c r="X941" s="454" t="s">
        <v>3725</v>
      </c>
      <c r="Y941" s="43"/>
      <c r="Z941" s="43"/>
      <c r="AA941" s="454">
        <v>0.315</v>
      </c>
    </row>
    <row r="942" spans="1:27">
      <c r="A942" s="2564">
        <v>24</v>
      </c>
      <c r="B942" s="2073" t="s">
        <v>23720</v>
      </c>
      <c r="C942" s="2331" t="s">
        <v>22703</v>
      </c>
      <c r="D942" s="592" t="s">
        <v>22741</v>
      </c>
      <c r="E942" s="442">
        <v>0.48499999999999999</v>
      </c>
      <c r="F942" s="442"/>
      <c r="G942" s="442"/>
      <c r="H942" s="442"/>
      <c r="I942" s="43"/>
      <c r="J942" s="43"/>
      <c r="K942" s="43"/>
      <c r="L942" s="442"/>
      <c r="M942" s="43"/>
      <c r="N942" s="43"/>
      <c r="O942" s="43"/>
      <c r="P942" s="442">
        <v>0.48499999999999999</v>
      </c>
      <c r="Q942" s="442">
        <v>0.48499999999999999</v>
      </c>
      <c r="R942" s="828" t="s">
        <v>607</v>
      </c>
      <c r="S942" s="2513"/>
      <c r="T942" s="828"/>
      <c r="U942" s="43"/>
      <c r="V942" s="43"/>
      <c r="W942" s="43"/>
      <c r="X942" s="2884" t="s">
        <v>3725</v>
      </c>
      <c r="Y942" s="2885"/>
      <c r="Z942" s="2885"/>
      <c r="AA942" s="2885"/>
    </row>
    <row r="943" spans="1:27">
      <c r="A943" s="2564">
        <v>25</v>
      </c>
      <c r="B943" s="2073" t="s">
        <v>23721</v>
      </c>
      <c r="C943" s="2331" t="s">
        <v>23722</v>
      </c>
      <c r="D943" s="592" t="s">
        <v>22741</v>
      </c>
      <c r="E943" s="442">
        <v>0.496</v>
      </c>
      <c r="F943" s="442"/>
      <c r="G943" s="442"/>
      <c r="H943" s="442"/>
      <c r="I943" s="43"/>
      <c r="J943" s="43"/>
      <c r="K943" s="43"/>
      <c r="L943" s="442"/>
      <c r="M943" s="43"/>
      <c r="N943" s="43"/>
      <c r="O943" s="43"/>
      <c r="P943" s="442">
        <v>0.496</v>
      </c>
      <c r="Q943" s="442">
        <v>0.496</v>
      </c>
      <c r="R943" s="454" t="s">
        <v>23702</v>
      </c>
      <c r="S943" s="2513"/>
      <c r="T943" s="454"/>
      <c r="U943" s="43"/>
      <c r="V943" s="43"/>
      <c r="W943" s="43"/>
      <c r="X943" s="454" t="s">
        <v>3725</v>
      </c>
      <c r="Y943" s="43"/>
      <c r="Z943" s="454">
        <v>0.496</v>
      </c>
      <c r="AA943" s="43"/>
    </row>
    <row r="944" spans="1:27">
      <c r="A944" s="2564">
        <v>26</v>
      </c>
      <c r="B944" s="2073" t="s">
        <v>23721</v>
      </c>
      <c r="C944" s="2331" t="s">
        <v>22703</v>
      </c>
      <c r="D944" s="592" t="s">
        <v>22741</v>
      </c>
      <c r="E944" s="442">
        <v>0.99399999999999999</v>
      </c>
      <c r="F944" s="442"/>
      <c r="G944" s="442"/>
      <c r="H944" s="442"/>
      <c r="I944" s="43"/>
      <c r="J944" s="43"/>
      <c r="K944" s="43"/>
      <c r="L944" s="442"/>
      <c r="M944" s="43"/>
      <c r="N944" s="43"/>
      <c r="O944" s="43"/>
      <c r="P944" s="442">
        <v>0.99399999999999999</v>
      </c>
      <c r="Q944" s="442">
        <v>0.99399999999999999</v>
      </c>
      <c r="R944" s="828" t="s">
        <v>607</v>
      </c>
      <c r="S944" s="2513"/>
      <c r="T944" s="828"/>
      <c r="U944" s="43"/>
      <c r="V944" s="43"/>
      <c r="W944" s="43"/>
      <c r="X944" s="2884" t="s">
        <v>3725</v>
      </c>
      <c r="Y944" s="2885"/>
      <c r="Z944" s="2885"/>
      <c r="AA944" s="2885"/>
    </row>
    <row r="945" spans="1:27">
      <c r="A945" s="2564">
        <v>27</v>
      </c>
      <c r="B945" s="2073" t="s">
        <v>23723</v>
      </c>
      <c r="C945" s="2331" t="s">
        <v>23724</v>
      </c>
      <c r="D945" s="592" t="s">
        <v>22741</v>
      </c>
      <c r="E945" s="442">
        <v>0.252</v>
      </c>
      <c r="F945" s="442"/>
      <c r="G945" s="442"/>
      <c r="H945" s="442"/>
      <c r="I945" s="43"/>
      <c r="J945" s="43"/>
      <c r="K945" s="43"/>
      <c r="L945" s="442"/>
      <c r="M945" s="43"/>
      <c r="N945" s="43"/>
      <c r="O945" s="43"/>
      <c r="P945" s="442">
        <v>0.252</v>
      </c>
      <c r="Q945" s="442">
        <v>0.252</v>
      </c>
      <c r="R945" s="828" t="s">
        <v>607</v>
      </c>
      <c r="S945" s="2513"/>
      <c r="T945" s="828"/>
      <c r="U945" s="43"/>
      <c r="V945" s="43"/>
      <c r="W945" s="43"/>
      <c r="X945" s="2884" t="s">
        <v>3725</v>
      </c>
      <c r="Y945" s="2885"/>
      <c r="Z945" s="2885"/>
      <c r="AA945" s="2885"/>
    </row>
    <row r="946" spans="1:27">
      <c r="A946" s="2564">
        <v>28</v>
      </c>
      <c r="B946" s="2073" t="s">
        <v>23723</v>
      </c>
      <c r="C946" s="2331" t="s">
        <v>22703</v>
      </c>
      <c r="D946" s="592" t="s">
        <v>22741</v>
      </c>
      <c r="E946" s="442">
        <v>0.14799999999999999</v>
      </c>
      <c r="F946" s="442"/>
      <c r="G946" s="442"/>
      <c r="H946" s="442"/>
      <c r="I946" s="43"/>
      <c r="J946" s="43"/>
      <c r="K946" s="43"/>
      <c r="L946" s="442"/>
      <c r="M946" s="43"/>
      <c r="N946" s="43"/>
      <c r="O946" s="43"/>
      <c r="P946" s="442">
        <v>0.14799999999999999</v>
      </c>
      <c r="Q946" s="442">
        <v>0.14799999999999999</v>
      </c>
      <c r="R946" s="828" t="s">
        <v>607</v>
      </c>
      <c r="S946" s="2513"/>
      <c r="T946" s="828"/>
      <c r="U946" s="43"/>
      <c r="V946" s="43"/>
      <c r="W946" s="43"/>
      <c r="X946" s="2884" t="s">
        <v>4355</v>
      </c>
      <c r="Y946" s="2885"/>
      <c r="Z946" s="2885"/>
      <c r="AA946" s="2885"/>
    </row>
    <row r="947" spans="1:27">
      <c r="A947" s="2564">
        <v>29</v>
      </c>
      <c r="B947" s="2073" t="s">
        <v>23725</v>
      </c>
      <c r="C947" s="2331" t="s">
        <v>22703</v>
      </c>
      <c r="D947" s="592" t="s">
        <v>22741</v>
      </c>
      <c r="E947" s="442">
        <v>2.0339999999999998</v>
      </c>
      <c r="F947" s="442"/>
      <c r="G947" s="442"/>
      <c r="H947" s="442"/>
      <c r="I947" s="43"/>
      <c r="J947" s="43"/>
      <c r="K947" s="43"/>
      <c r="L947" s="442"/>
      <c r="M947" s="43"/>
      <c r="N947" s="43"/>
      <c r="O947" s="43"/>
      <c r="P947" s="442">
        <v>2.0339999999999998</v>
      </c>
      <c r="Q947" s="442">
        <v>2.0339999999999998</v>
      </c>
      <c r="R947" s="828" t="s">
        <v>607</v>
      </c>
      <c r="S947" s="2513"/>
      <c r="T947" s="828"/>
      <c r="U947" s="43"/>
      <c r="V947" s="43"/>
      <c r="W947" s="43"/>
      <c r="X947" s="2884" t="s">
        <v>3725</v>
      </c>
      <c r="Y947" s="2885"/>
      <c r="Z947" s="2885"/>
      <c r="AA947" s="2885"/>
    </row>
    <row r="948" spans="1:27">
      <c r="A948" s="2564">
        <v>30</v>
      </c>
      <c r="B948" s="2073" t="s">
        <v>23726</v>
      </c>
      <c r="C948" s="2331" t="s">
        <v>23727</v>
      </c>
      <c r="D948" s="592" t="s">
        <v>22741</v>
      </c>
      <c r="E948" s="442">
        <v>0.32800000000000001</v>
      </c>
      <c r="F948" s="442">
        <v>0.32800000000000001</v>
      </c>
      <c r="G948" s="442">
        <v>0.32800000000000001</v>
      </c>
      <c r="H948" s="442"/>
      <c r="I948" s="43"/>
      <c r="J948" s="43"/>
      <c r="K948" s="43"/>
      <c r="L948" s="442"/>
      <c r="M948" s="43"/>
      <c r="N948" s="43"/>
      <c r="O948" s="43"/>
      <c r="P948" s="442"/>
      <c r="Q948" s="442">
        <v>0.32800000000000001</v>
      </c>
      <c r="R948" s="454" t="s">
        <v>23702</v>
      </c>
      <c r="S948" s="2513"/>
      <c r="T948" s="454"/>
      <c r="U948" s="43"/>
      <c r="V948" s="43"/>
      <c r="W948" s="43"/>
      <c r="X948" s="454" t="s">
        <v>3725</v>
      </c>
      <c r="Y948" s="43"/>
      <c r="Z948" s="454">
        <v>0.32800000000000001</v>
      </c>
      <c r="AA948" s="454" t="s">
        <v>3725</v>
      </c>
    </row>
    <row r="949" spans="1:27">
      <c r="A949" s="2564">
        <v>31</v>
      </c>
      <c r="B949" s="2073" t="s">
        <v>23726</v>
      </c>
      <c r="C949" s="2331" t="s">
        <v>22703</v>
      </c>
      <c r="D949" s="592" t="s">
        <v>22741</v>
      </c>
      <c r="E949" s="442">
        <v>0.47199999999999998</v>
      </c>
      <c r="F949" s="442"/>
      <c r="G949" s="442"/>
      <c r="H949" s="442"/>
      <c r="I949" s="43"/>
      <c r="J949" s="43"/>
      <c r="K949" s="43"/>
      <c r="L949" s="442"/>
      <c r="M949" s="43"/>
      <c r="N949" s="43"/>
      <c r="O949" s="43"/>
      <c r="P949" s="442">
        <v>0.47199999999999998</v>
      </c>
      <c r="Q949" s="442">
        <v>0.47199999999999998</v>
      </c>
      <c r="R949" s="828" t="s">
        <v>607</v>
      </c>
      <c r="S949" s="2513"/>
      <c r="T949" s="828"/>
      <c r="U949" s="43"/>
      <c r="V949" s="43"/>
      <c r="W949" s="43"/>
      <c r="X949" s="2884" t="s">
        <v>3725</v>
      </c>
      <c r="Y949" s="2885"/>
      <c r="Z949" s="2885"/>
      <c r="AA949" s="2885"/>
    </row>
    <row r="950" spans="1:27">
      <c r="A950" s="2564">
        <v>32</v>
      </c>
      <c r="B950" s="2073" t="s">
        <v>23728</v>
      </c>
      <c r="C950" s="2331"/>
      <c r="D950" s="592" t="s">
        <v>22741</v>
      </c>
      <c r="E950" s="442"/>
      <c r="F950" s="442"/>
      <c r="G950" s="442"/>
      <c r="H950" s="442"/>
      <c r="I950" s="43"/>
      <c r="J950" s="43"/>
      <c r="K950" s="43"/>
      <c r="L950" s="442"/>
      <c r="M950" s="43"/>
      <c r="N950" s="43"/>
      <c r="O950" s="43"/>
      <c r="P950" s="442"/>
      <c r="Q950" s="442"/>
      <c r="R950" s="828" t="s">
        <v>607</v>
      </c>
      <c r="S950" s="2513"/>
      <c r="T950" s="828"/>
      <c r="U950" s="43"/>
      <c r="V950" s="43"/>
      <c r="W950" s="43"/>
      <c r="X950" s="2884" t="s">
        <v>3725</v>
      </c>
      <c r="Y950" s="2885"/>
      <c r="Z950" s="2885"/>
      <c r="AA950" s="2885"/>
    </row>
    <row r="951" spans="1:27">
      <c r="A951" s="2564">
        <v>33</v>
      </c>
      <c r="B951" s="2073" t="s">
        <v>23729</v>
      </c>
      <c r="C951" s="2331" t="s">
        <v>23730</v>
      </c>
      <c r="D951" s="592" t="s">
        <v>22741</v>
      </c>
      <c r="E951" s="442">
        <v>0.53200000000000003</v>
      </c>
      <c r="F951" s="442"/>
      <c r="G951" s="442"/>
      <c r="H951" s="442"/>
      <c r="I951" s="43"/>
      <c r="J951" s="43"/>
      <c r="K951" s="43"/>
      <c r="L951" s="442"/>
      <c r="M951" s="43"/>
      <c r="N951" s="43"/>
      <c r="O951" s="43"/>
      <c r="P951" s="442">
        <v>0.53200000000000003</v>
      </c>
      <c r="Q951" s="442">
        <v>0.53200000000000003</v>
      </c>
      <c r="R951" s="828" t="s">
        <v>23697</v>
      </c>
      <c r="S951" s="2513"/>
      <c r="T951" s="828"/>
      <c r="U951" s="43"/>
      <c r="V951" s="43"/>
      <c r="W951" s="43"/>
      <c r="X951" s="43"/>
      <c r="Y951" s="828">
        <v>0.53200000000000003</v>
      </c>
      <c r="Z951" s="43"/>
      <c r="AA951" s="43"/>
    </row>
    <row r="952" spans="1:27">
      <c r="A952" s="2564">
        <v>34</v>
      </c>
      <c r="B952" s="2073" t="s">
        <v>23729</v>
      </c>
      <c r="C952" s="2331" t="s">
        <v>22703</v>
      </c>
      <c r="D952" s="592" t="s">
        <v>22741</v>
      </c>
      <c r="E952" s="442">
        <v>1.1779999999999999</v>
      </c>
      <c r="F952" s="442"/>
      <c r="G952" s="442"/>
      <c r="H952" s="442"/>
      <c r="I952" s="43"/>
      <c r="J952" s="43"/>
      <c r="K952" s="43"/>
      <c r="L952" s="442"/>
      <c r="M952" s="43"/>
      <c r="N952" s="43"/>
      <c r="O952" s="43"/>
      <c r="P952" s="442">
        <v>1.1779999999999999</v>
      </c>
      <c r="Q952" s="442">
        <v>1.1779999999999999</v>
      </c>
      <c r="R952" s="828" t="s">
        <v>607</v>
      </c>
      <c r="S952" s="2513"/>
      <c r="T952" s="828"/>
      <c r="U952" s="43"/>
      <c r="V952" s="43"/>
      <c r="W952" s="43"/>
      <c r="X952" s="2885"/>
      <c r="Y952" s="2884" t="s">
        <v>3725</v>
      </c>
      <c r="Z952" s="2885"/>
      <c r="AA952" s="2885"/>
    </row>
    <row r="953" spans="1:27">
      <c r="A953" s="2564">
        <v>35</v>
      </c>
      <c r="B953" s="2073" t="s">
        <v>23731</v>
      </c>
      <c r="C953" s="2331" t="s">
        <v>22703</v>
      </c>
      <c r="D953" s="592" t="s">
        <v>22741</v>
      </c>
      <c r="E953" s="442">
        <v>0.2</v>
      </c>
      <c r="F953" s="442">
        <v>0.2</v>
      </c>
      <c r="G953" s="442">
        <v>0.2</v>
      </c>
      <c r="H953" s="442"/>
      <c r="I953" s="43"/>
      <c r="J953" s="43"/>
      <c r="K953" s="43"/>
      <c r="L953" s="442"/>
      <c r="M953" s="43"/>
      <c r="N953" s="43"/>
      <c r="O953" s="43"/>
      <c r="P953" s="442"/>
      <c r="Q953" s="442">
        <v>0.2</v>
      </c>
      <c r="R953" s="828" t="s">
        <v>607</v>
      </c>
      <c r="S953" s="2513"/>
      <c r="T953" s="828"/>
      <c r="U953" s="43"/>
      <c r="V953" s="43"/>
      <c r="W953" s="43"/>
      <c r="X953" s="2885"/>
      <c r="Y953" s="2885"/>
      <c r="Z953" s="2885"/>
      <c r="AA953" s="2885"/>
    </row>
    <row r="954" spans="1:27">
      <c r="A954" s="2564">
        <v>36</v>
      </c>
      <c r="B954" s="2073" t="s">
        <v>23732</v>
      </c>
      <c r="C954" s="2331" t="s">
        <v>23733</v>
      </c>
      <c r="D954" s="592" t="s">
        <v>22741</v>
      </c>
      <c r="E954" s="442">
        <v>1.04</v>
      </c>
      <c r="F954" s="442">
        <v>1.04</v>
      </c>
      <c r="G954" s="442">
        <v>1.04</v>
      </c>
      <c r="H954" s="442"/>
      <c r="I954" s="43"/>
      <c r="J954" s="43"/>
      <c r="K954" s="43"/>
      <c r="L954" s="442"/>
      <c r="M954" s="43"/>
      <c r="N954" s="43"/>
      <c r="O954" s="43"/>
      <c r="P954" s="442"/>
      <c r="Q954" s="442">
        <v>0.24</v>
      </c>
      <c r="R954" s="454" t="s">
        <v>23684</v>
      </c>
      <c r="S954" s="2513"/>
      <c r="T954" s="454"/>
      <c r="U954" s="43"/>
      <c r="V954" s="43"/>
      <c r="W954" s="43"/>
      <c r="X954" s="442">
        <v>1.04</v>
      </c>
      <c r="Y954" s="43"/>
      <c r="Z954" s="43"/>
      <c r="AA954" s="43"/>
    </row>
    <row r="955" spans="1:27">
      <c r="A955" s="2564">
        <v>37</v>
      </c>
      <c r="B955" s="2073" t="s">
        <v>23734</v>
      </c>
      <c r="C955" s="2331" t="s">
        <v>23735</v>
      </c>
      <c r="D955" s="592" t="s">
        <v>22741</v>
      </c>
      <c r="E955" s="442">
        <v>0.879</v>
      </c>
      <c r="F955" s="442">
        <v>0.69599999999999995</v>
      </c>
      <c r="G955" s="442">
        <v>0.69599999999999995</v>
      </c>
      <c r="H955" s="442"/>
      <c r="I955" s="43"/>
      <c r="J955" s="43"/>
      <c r="K955" s="43"/>
      <c r="L955" s="442"/>
      <c r="M955" s="43"/>
      <c r="N955" s="43"/>
      <c r="O955" s="43"/>
      <c r="P955" s="442">
        <v>0.183</v>
      </c>
      <c r="Q955" s="442">
        <v>0.879</v>
      </c>
      <c r="R955" s="454" t="s">
        <v>23684</v>
      </c>
      <c r="S955" s="2513"/>
      <c r="T955" s="454"/>
      <c r="U955" s="43"/>
      <c r="V955" s="43"/>
      <c r="W955" s="43"/>
      <c r="X955" s="442">
        <v>0.879</v>
      </c>
      <c r="Y955" s="43"/>
      <c r="Z955" s="43"/>
      <c r="AA955" s="43"/>
    </row>
    <row r="956" spans="1:27">
      <c r="A956" s="2564">
        <v>38</v>
      </c>
      <c r="B956" s="2073" t="s">
        <v>23736</v>
      </c>
      <c r="C956" s="2331" t="s">
        <v>22703</v>
      </c>
      <c r="D956" s="592" t="s">
        <v>22741</v>
      </c>
      <c r="E956" s="442">
        <v>1.9710000000000001</v>
      </c>
      <c r="F956" s="442"/>
      <c r="G956" s="442"/>
      <c r="H956" s="442"/>
      <c r="I956" s="43"/>
      <c r="J956" s="43"/>
      <c r="K956" s="43"/>
      <c r="L956" s="442"/>
      <c r="M956" s="43"/>
      <c r="N956" s="43"/>
      <c r="O956" s="43"/>
      <c r="P956" s="442">
        <v>1.9710000000000001</v>
      </c>
      <c r="Q956" s="442">
        <v>1.9710000000000001</v>
      </c>
      <c r="R956" s="828" t="s">
        <v>607</v>
      </c>
      <c r="S956" s="2513"/>
      <c r="T956" s="828"/>
      <c r="U956" s="43"/>
      <c r="V956" s="43"/>
      <c r="W956" s="43"/>
      <c r="X956" s="2885"/>
      <c r="Y956" s="2885"/>
      <c r="Z956" s="2885"/>
      <c r="AA956" s="2885"/>
    </row>
    <row r="957" spans="1:27">
      <c r="A957" s="2564">
        <v>39</v>
      </c>
      <c r="B957" s="2073" t="s">
        <v>23737</v>
      </c>
      <c r="C957" s="2331" t="s">
        <v>23738</v>
      </c>
      <c r="D957" s="592" t="s">
        <v>22741</v>
      </c>
      <c r="E957" s="442">
        <v>0.55000000000000004</v>
      </c>
      <c r="F957" s="442">
        <v>0.55000000000000004</v>
      </c>
      <c r="G957" s="442">
        <v>0.55000000000000004</v>
      </c>
      <c r="H957" s="442"/>
      <c r="I957" s="43"/>
      <c r="J957" s="43"/>
      <c r="K957" s="43"/>
      <c r="L957" s="442"/>
      <c r="M957" s="43"/>
      <c r="N957" s="43"/>
      <c r="O957" s="43"/>
      <c r="P957" s="442"/>
      <c r="Q957" s="442">
        <v>0.55000000000000004</v>
      </c>
      <c r="R957" s="454" t="s">
        <v>23702</v>
      </c>
      <c r="S957" s="2513"/>
      <c r="T957" s="454"/>
      <c r="U957" s="43"/>
      <c r="V957" s="43"/>
      <c r="W957" s="43"/>
      <c r="X957" s="43"/>
      <c r="Y957" s="43"/>
      <c r="Z957" s="454">
        <v>0.55000000000000004</v>
      </c>
      <c r="AA957" s="454" t="s">
        <v>3725</v>
      </c>
    </row>
    <row r="958" spans="1:27">
      <c r="A958" s="2564">
        <v>40</v>
      </c>
      <c r="B958" s="2073" t="s">
        <v>23737</v>
      </c>
      <c r="C958" s="2331" t="s">
        <v>22703</v>
      </c>
      <c r="D958" s="592" t="s">
        <v>22741</v>
      </c>
      <c r="E958" s="442">
        <v>1.07</v>
      </c>
      <c r="F958" s="442"/>
      <c r="G958" s="442"/>
      <c r="H958" s="442"/>
      <c r="I958" s="43"/>
      <c r="J958" s="43"/>
      <c r="K958" s="43"/>
      <c r="L958" s="442"/>
      <c r="M958" s="43"/>
      <c r="N958" s="43"/>
      <c r="O958" s="43"/>
      <c r="P958" s="442">
        <v>1.07</v>
      </c>
      <c r="Q958" s="442">
        <v>1.07</v>
      </c>
      <c r="R958" s="828" t="s">
        <v>607</v>
      </c>
      <c r="S958" s="2513"/>
      <c r="T958" s="828"/>
      <c r="U958" s="43"/>
      <c r="V958" s="43"/>
      <c r="W958" s="43"/>
      <c r="X958" s="2885"/>
      <c r="Y958" s="2885"/>
      <c r="Z958" s="2885"/>
      <c r="AA958" s="2885"/>
    </row>
    <row r="959" spans="1:27">
      <c r="A959" s="2564">
        <v>41</v>
      </c>
      <c r="B959" s="2073" t="s">
        <v>23739</v>
      </c>
      <c r="C959" s="2331" t="s">
        <v>23740</v>
      </c>
      <c r="D959" s="592" t="s">
        <v>22741</v>
      </c>
      <c r="E959" s="442">
        <v>0.17599999999999999</v>
      </c>
      <c r="F959" s="442"/>
      <c r="G959" s="442"/>
      <c r="H959" s="442"/>
      <c r="I959" s="43"/>
      <c r="J959" s="43"/>
      <c r="K959" s="43"/>
      <c r="L959" s="442"/>
      <c r="M959" s="43"/>
      <c r="N959" s="43"/>
      <c r="O959" s="43"/>
      <c r="P959" s="442">
        <v>0.17599999999999999</v>
      </c>
      <c r="Q959" s="442">
        <v>0.17599999999999999</v>
      </c>
      <c r="R959" s="454" t="s">
        <v>23697</v>
      </c>
      <c r="S959" s="2513"/>
      <c r="T959" s="454"/>
      <c r="U959" s="43"/>
      <c r="V959" s="43"/>
      <c r="W959" s="43"/>
      <c r="X959" s="43"/>
      <c r="Y959" s="454">
        <v>0.17599999999999999</v>
      </c>
      <c r="Z959" s="43"/>
      <c r="AA959" s="43"/>
    </row>
    <row r="960" spans="1:27">
      <c r="A960" s="2564">
        <v>42</v>
      </c>
      <c r="B960" s="2073" t="s">
        <v>23739</v>
      </c>
      <c r="C960" s="2331" t="s">
        <v>22703</v>
      </c>
      <c r="D960" s="592" t="s">
        <v>22741</v>
      </c>
      <c r="E960" s="442">
        <v>1.3939999999999999</v>
      </c>
      <c r="F960" s="442"/>
      <c r="G960" s="442"/>
      <c r="H960" s="442"/>
      <c r="I960" s="43"/>
      <c r="J960" s="43"/>
      <c r="K960" s="43"/>
      <c r="L960" s="442"/>
      <c r="M960" s="43"/>
      <c r="N960" s="43"/>
      <c r="O960" s="43"/>
      <c r="P960" s="442">
        <v>1.3939999999999999</v>
      </c>
      <c r="Q960" s="442">
        <v>1.3939999999999999</v>
      </c>
      <c r="R960" s="828" t="s">
        <v>607</v>
      </c>
      <c r="S960" s="2513"/>
      <c r="T960" s="828"/>
      <c r="U960" s="43"/>
      <c r="V960" s="43"/>
      <c r="W960" s="43"/>
      <c r="X960" s="2885"/>
      <c r="Y960" s="2885"/>
      <c r="Z960" s="2885"/>
      <c r="AA960" s="2885"/>
    </row>
    <row r="961" spans="1:27">
      <c r="A961" s="2564">
        <v>43</v>
      </c>
      <c r="B961" s="2073" t="s">
        <v>23741</v>
      </c>
      <c r="C961" s="2331" t="s">
        <v>23742</v>
      </c>
      <c r="D961" s="592" t="s">
        <v>22741</v>
      </c>
      <c r="E961" s="442">
        <v>0.151</v>
      </c>
      <c r="F961" s="442">
        <v>0.151</v>
      </c>
      <c r="G961" s="442">
        <v>0.151</v>
      </c>
      <c r="H961" s="442"/>
      <c r="I961" s="43"/>
      <c r="J961" s="43"/>
      <c r="K961" s="43"/>
      <c r="L961" s="442"/>
      <c r="M961" s="43"/>
      <c r="N961" s="43"/>
      <c r="O961" s="43"/>
      <c r="P961" s="442"/>
      <c r="Q961" s="442">
        <v>0.151</v>
      </c>
      <c r="R961" s="454" t="s">
        <v>23702</v>
      </c>
      <c r="S961" s="2513"/>
      <c r="T961" s="454"/>
      <c r="U961" s="43"/>
      <c r="V961" s="43"/>
      <c r="W961" s="43"/>
      <c r="X961" s="43"/>
      <c r="Y961" s="43"/>
      <c r="Z961" s="454">
        <v>0.151</v>
      </c>
      <c r="AA961" s="454" t="s">
        <v>3725</v>
      </c>
    </row>
    <row r="962" spans="1:27">
      <c r="A962" s="2564">
        <v>44</v>
      </c>
      <c r="B962" s="2073" t="s">
        <v>23741</v>
      </c>
      <c r="C962" s="2331" t="s">
        <v>22703</v>
      </c>
      <c r="D962" s="592" t="s">
        <v>22741</v>
      </c>
      <c r="E962" s="442">
        <v>0.71899999999999997</v>
      </c>
      <c r="F962" s="442"/>
      <c r="G962" s="442"/>
      <c r="H962" s="442"/>
      <c r="I962" s="43"/>
      <c r="J962" s="43"/>
      <c r="K962" s="43"/>
      <c r="L962" s="442"/>
      <c r="M962" s="43"/>
      <c r="N962" s="43"/>
      <c r="O962" s="43"/>
      <c r="P962" s="442">
        <v>0.71899999999999997</v>
      </c>
      <c r="Q962" s="442">
        <v>0.71899999999999997</v>
      </c>
      <c r="R962" s="828" t="s">
        <v>607</v>
      </c>
      <c r="S962" s="2513"/>
      <c r="T962" s="828"/>
      <c r="U962" s="43"/>
      <c r="V962" s="43"/>
      <c r="W962" s="43"/>
      <c r="X962" s="2885"/>
      <c r="Y962" s="2885"/>
      <c r="Z962" s="2885"/>
      <c r="AA962" s="2885"/>
    </row>
    <row r="963" spans="1:27">
      <c r="A963" s="2564">
        <v>45</v>
      </c>
      <c r="B963" s="2073" t="s">
        <v>6022</v>
      </c>
      <c r="C963" s="2331" t="s">
        <v>23743</v>
      </c>
      <c r="D963" s="592" t="s">
        <v>22741</v>
      </c>
      <c r="E963" s="442">
        <v>0.48399999999999999</v>
      </c>
      <c r="F963" s="442">
        <v>0.48399999999999999</v>
      </c>
      <c r="G963" s="442">
        <v>0.48399999999999999</v>
      </c>
      <c r="H963" s="442"/>
      <c r="I963" s="43"/>
      <c r="J963" s="43"/>
      <c r="K963" s="43"/>
      <c r="L963" s="442"/>
      <c r="M963" s="43"/>
      <c r="N963" s="43"/>
      <c r="O963" s="43"/>
      <c r="P963" s="442"/>
      <c r="Q963" s="442">
        <v>0.48399999999999999</v>
      </c>
      <c r="R963" s="454" t="s">
        <v>23702</v>
      </c>
      <c r="S963" s="2513"/>
      <c r="T963" s="454"/>
      <c r="U963" s="43"/>
      <c r="V963" s="43"/>
      <c r="W963" s="43"/>
      <c r="X963" s="43"/>
      <c r="Y963" s="43"/>
      <c r="Z963" s="454">
        <v>0.48399999999999999</v>
      </c>
      <c r="AA963" s="454" t="s">
        <v>3725</v>
      </c>
    </row>
    <row r="964" spans="1:27">
      <c r="A964" s="2564">
        <v>46</v>
      </c>
      <c r="B964" s="2073" t="s">
        <v>6022</v>
      </c>
      <c r="C964" s="2331" t="s">
        <v>22703</v>
      </c>
      <c r="D964" s="592" t="s">
        <v>22741</v>
      </c>
      <c r="E964" s="442">
        <v>1.1859999999999999</v>
      </c>
      <c r="F964" s="442"/>
      <c r="G964" s="442"/>
      <c r="H964" s="442"/>
      <c r="I964" s="43"/>
      <c r="J964" s="43"/>
      <c r="K964" s="43"/>
      <c r="L964" s="442"/>
      <c r="M964" s="43"/>
      <c r="N964" s="43"/>
      <c r="O964" s="43"/>
      <c r="P964" s="442">
        <v>1.1859999999999999</v>
      </c>
      <c r="Q964" s="442">
        <v>1.1859999999999999</v>
      </c>
      <c r="R964" s="828" t="s">
        <v>607</v>
      </c>
      <c r="S964" s="2513"/>
      <c r="T964" s="828"/>
      <c r="U964" s="43"/>
      <c r="V964" s="43"/>
      <c r="W964" s="43"/>
      <c r="X964" s="2885"/>
      <c r="Y964" s="2885"/>
      <c r="Z964" s="2885"/>
      <c r="AA964" s="2885"/>
    </row>
    <row r="965" spans="1:27">
      <c r="A965" s="2564">
        <v>47</v>
      </c>
      <c r="B965" s="2073" t="s">
        <v>23744</v>
      </c>
      <c r="C965" s="2331" t="s">
        <v>23745</v>
      </c>
      <c r="D965" s="592" t="s">
        <v>22741</v>
      </c>
      <c r="E965" s="442">
        <v>0.126</v>
      </c>
      <c r="F965" s="442"/>
      <c r="G965" s="442"/>
      <c r="H965" s="442"/>
      <c r="I965" s="43"/>
      <c r="J965" s="43"/>
      <c r="K965" s="43"/>
      <c r="L965" s="442"/>
      <c r="M965" s="43"/>
      <c r="N965" s="43"/>
      <c r="O965" s="43"/>
      <c r="P965" s="442">
        <v>0.126</v>
      </c>
      <c r="Q965" s="442">
        <v>0.126</v>
      </c>
      <c r="R965" s="454" t="s">
        <v>23702</v>
      </c>
      <c r="S965" s="2513"/>
      <c r="T965" s="454"/>
      <c r="U965" s="43"/>
      <c r="V965" s="43"/>
      <c r="W965" s="43"/>
      <c r="X965" s="2885"/>
      <c r="Y965" s="2885"/>
      <c r="Z965" s="2885" t="s">
        <v>3725</v>
      </c>
      <c r="AA965" s="2885" t="s">
        <v>3725</v>
      </c>
    </row>
    <row r="966" spans="1:27">
      <c r="A966" s="2564">
        <v>48</v>
      </c>
      <c r="B966" s="2073" t="s">
        <v>23744</v>
      </c>
      <c r="C966" s="2331" t="s">
        <v>22703</v>
      </c>
      <c r="D966" s="592" t="s">
        <v>22741</v>
      </c>
      <c r="E966" s="442">
        <v>0.58399999999999996</v>
      </c>
      <c r="F966" s="442"/>
      <c r="G966" s="442"/>
      <c r="H966" s="442"/>
      <c r="I966" s="43"/>
      <c r="J966" s="43"/>
      <c r="K966" s="43"/>
      <c r="L966" s="442"/>
      <c r="M966" s="43"/>
      <c r="N966" s="43"/>
      <c r="O966" s="43"/>
      <c r="P966" s="442">
        <v>0.58399999999999996</v>
      </c>
      <c r="Q966" s="442">
        <v>0.58399999999999996</v>
      </c>
      <c r="R966" s="828" t="s">
        <v>607</v>
      </c>
      <c r="S966" s="2513"/>
      <c r="T966" s="828"/>
      <c r="U966" s="43"/>
      <c r="V966" s="43"/>
      <c r="W966" s="43"/>
      <c r="X966" s="2885"/>
      <c r="Y966" s="2885"/>
      <c r="Z966" s="2885"/>
      <c r="AA966" s="2885"/>
    </row>
    <row r="967" spans="1:27">
      <c r="A967" s="2564">
        <v>49</v>
      </c>
      <c r="B967" s="2073" t="s">
        <v>23746</v>
      </c>
      <c r="C967" s="2331" t="s">
        <v>23747</v>
      </c>
      <c r="D967" s="592" t="s">
        <v>22741</v>
      </c>
      <c r="E967" s="442">
        <v>0.65200000000000002</v>
      </c>
      <c r="F967" s="442">
        <v>0.65200000000000002</v>
      </c>
      <c r="G967" s="442">
        <v>0.65200000000000002</v>
      </c>
      <c r="H967" s="442"/>
      <c r="I967" s="43"/>
      <c r="J967" s="43"/>
      <c r="K967" s="43"/>
      <c r="L967" s="442"/>
      <c r="M967" s="43"/>
      <c r="N967" s="43"/>
      <c r="O967" s="43"/>
      <c r="P967" s="442"/>
      <c r="Q967" s="442">
        <v>0.65200000000000002</v>
      </c>
      <c r="R967" s="828" t="s">
        <v>23748</v>
      </c>
      <c r="S967" s="2513"/>
      <c r="T967" s="828"/>
      <c r="U967" s="43"/>
      <c r="V967" s="43"/>
      <c r="W967" s="43"/>
      <c r="X967" s="43"/>
      <c r="Y967" s="43"/>
      <c r="Z967" s="442">
        <v>0.65200000000000002</v>
      </c>
      <c r="AA967" s="43"/>
    </row>
    <row r="968" spans="1:27">
      <c r="A968" s="2564">
        <v>50</v>
      </c>
      <c r="B968" s="2073" t="s">
        <v>23749</v>
      </c>
      <c r="C968" s="2331" t="s">
        <v>23750</v>
      </c>
      <c r="D968" s="592" t="s">
        <v>22741</v>
      </c>
      <c r="E968" s="442">
        <v>0.35299999999999998</v>
      </c>
      <c r="F968" s="442">
        <v>0.35299999999999998</v>
      </c>
      <c r="G968" s="442">
        <v>0.35299999999999998</v>
      </c>
      <c r="H968" s="442"/>
      <c r="I968" s="43"/>
      <c r="J968" s="43"/>
      <c r="K968" s="43"/>
      <c r="L968" s="442"/>
      <c r="M968" s="43"/>
      <c r="N968" s="43"/>
      <c r="O968" s="43"/>
      <c r="P968" s="442"/>
      <c r="Q968" s="442">
        <v>0.35299999999999998</v>
      </c>
      <c r="R968" s="828" t="s">
        <v>23748</v>
      </c>
      <c r="S968" s="2513"/>
      <c r="T968" s="828"/>
      <c r="U968" s="43"/>
      <c r="V968" s="43"/>
      <c r="W968" s="43"/>
      <c r="X968" s="43"/>
      <c r="Y968" s="43"/>
      <c r="Z968" s="442">
        <v>0.35299999999999998</v>
      </c>
      <c r="AA968" s="43"/>
    </row>
    <row r="969" spans="1:27">
      <c r="A969" s="2564">
        <v>51</v>
      </c>
      <c r="B969" s="2073" t="s">
        <v>23749</v>
      </c>
      <c r="C969" s="2331" t="s">
        <v>22703</v>
      </c>
      <c r="D969" s="592" t="s">
        <v>22741</v>
      </c>
      <c r="E969" s="442">
        <v>0.52700000000000002</v>
      </c>
      <c r="F969" s="442"/>
      <c r="G969" s="442"/>
      <c r="H969" s="442"/>
      <c r="I969" s="43"/>
      <c r="J969" s="43"/>
      <c r="K969" s="43"/>
      <c r="L969" s="442"/>
      <c r="M969" s="43"/>
      <c r="N969" s="43"/>
      <c r="O969" s="43"/>
      <c r="P969" s="442">
        <v>0.52700000000000002</v>
      </c>
      <c r="Q969" s="442">
        <v>0.52700000000000002</v>
      </c>
      <c r="R969" s="828" t="s">
        <v>607</v>
      </c>
      <c r="S969" s="2513"/>
      <c r="T969" s="828"/>
      <c r="U969" s="43"/>
      <c r="V969" s="43"/>
      <c r="W969" s="43"/>
      <c r="X969" s="2885"/>
      <c r="Y969" s="2885"/>
      <c r="Z969" s="2885"/>
      <c r="AA969" s="2885"/>
    </row>
    <row r="970" spans="1:27">
      <c r="A970" s="2564">
        <v>52</v>
      </c>
      <c r="B970" s="2073" t="s">
        <v>6936</v>
      </c>
      <c r="C970" s="2331" t="s">
        <v>23751</v>
      </c>
      <c r="D970" s="592" t="s">
        <v>22741</v>
      </c>
      <c r="E970" s="442">
        <v>0.35299999999999998</v>
      </c>
      <c r="F970" s="442">
        <v>0.35299999999999998</v>
      </c>
      <c r="G970" s="442">
        <v>0.35299999999999998</v>
      </c>
      <c r="H970" s="442"/>
      <c r="I970" s="43"/>
      <c r="J970" s="43"/>
      <c r="K970" s="43"/>
      <c r="L970" s="442"/>
      <c r="M970" s="43"/>
      <c r="N970" s="43"/>
      <c r="O970" s="43"/>
      <c r="P970" s="442"/>
      <c r="Q970" s="442">
        <v>0.35299999999999998</v>
      </c>
      <c r="R970" s="454" t="s">
        <v>23702</v>
      </c>
      <c r="S970" s="2513"/>
      <c r="T970" s="454"/>
      <c r="U970" s="43"/>
      <c r="V970" s="43"/>
      <c r="W970" s="43"/>
      <c r="X970" s="43"/>
      <c r="Y970" s="43"/>
      <c r="Z970" s="442">
        <v>0.35299999999999998</v>
      </c>
      <c r="AA970" s="454" t="s">
        <v>3725</v>
      </c>
    </row>
    <row r="971" spans="1:27">
      <c r="A971" s="2564">
        <v>53</v>
      </c>
      <c r="B971" s="2073" t="s">
        <v>23752</v>
      </c>
      <c r="C971" s="2331" t="s">
        <v>23753</v>
      </c>
      <c r="D971" s="592" t="s">
        <v>22741</v>
      </c>
      <c r="E971" s="442">
        <v>0.64400000000000002</v>
      </c>
      <c r="F971" s="442">
        <v>0.64400000000000002</v>
      </c>
      <c r="G971" s="442">
        <v>0.64400000000000002</v>
      </c>
      <c r="H971" s="442"/>
      <c r="I971" s="43"/>
      <c r="J971" s="43"/>
      <c r="K971" s="43"/>
      <c r="L971" s="442"/>
      <c r="M971" s="43"/>
      <c r="N971" s="43"/>
      <c r="O971" s="43"/>
      <c r="P971" s="442"/>
      <c r="Q971" s="442">
        <v>0.64400000000000002</v>
      </c>
      <c r="R971" s="454" t="s">
        <v>23702</v>
      </c>
      <c r="S971" s="2513"/>
      <c r="T971" s="454"/>
      <c r="U971" s="43"/>
      <c r="V971" s="43"/>
      <c r="W971" s="43"/>
      <c r="X971" s="43"/>
      <c r="Y971" s="43"/>
      <c r="Z971" s="442">
        <v>0.64400000000000002</v>
      </c>
      <c r="AA971" s="454" t="s">
        <v>3725</v>
      </c>
    </row>
    <row r="972" spans="1:27">
      <c r="A972" s="2564">
        <v>54</v>
      </c>
      <c r="B972" s="2073" t="s">
        <v>23754</v>
      </c>
      <c r="C972" s="2331" t="s">
        <v>22703</v>
      </c>
      <c r="D972" s="592" t="s">
        <v>22741</v>
      </c>
      <c r="E972" s="442">
        <v>1.2729999999999999</v>
      </c>
      <c r="F972" s="442"/>
      <c r="G972" s="442"/>
      <c r="H972" s="442"/>
      <c r="I972" s="43"/>
      <c r="J972" s="43"/>
      <c r="K972" s="43"/>
      <c r="L972" s="442"/>
      <c r="M972" s="43"/>
      <c r="N972" s="43"/>
      <c r="O972" s="43"/>
      <c r="P972" s="442">
        <v>1.2729999999999999</v>
      </c>
      <c r="Q972" s="442">
        <v>1.2729999999999999</v>
      </c>
      <c r="R972" s="828" t="s">
        <v>607</v>
      </c>
      <c r="S972" s="2513"/>
      <c r="T972" s="828"/>
      <c r="U972" s="43"/>
      <c r="V972" s="43"/>
      <c r="W972" s="43"/>
      <c r="X972" s="2885"/>
      <c r="Y972" s="2885"/>
      <c r="Z972" s="2885"/>
      <c r="AA972" s="2885"/>
    </row>
    <row r="973" spans="1:27">
      <c r="A973" s="2564">
        <v>55</v>
      </c>
      <c r="B973" s="2073" t="s">
        <v>23754</v>
      </c>
      <c r="C973" s="2331" t="s">
        <v>23742</v>
      </c>
      <c r="D973" s="592" t="s">
        <v>22741</v>
      </c>
      <c r="E973" s="442">
        <v>0.80700000000000005</v>
      </c>
      <c r="F973" s="442">
        <v>0.80700000000000005</v>
      </c>
      <c r="G973" s="442">
        <v>0.80700000000000005</v>
      </c>
      <c r="H973" s="442"/>
      <c r="I973" s="43"/>
      <c r="J973" s="43"/>
      <c r="K973" s="43"/>
      <c r="L973" s="442"/>
      <c r="M973" s="43"/>
      <c r="N973" s="43"/>
      <c r="O973" s="43"/>
      <c r="P973" s="442"/>
      <c r="Q973" s="442">
        <v>0.80700000000000005</v>
      </c>
      <c r="R973" s="454" t="s">
        <v>23702</v>
      </c>
      <c r="S973" s="2513"/>
      <c r="T973" s="454"/>
      <c r="U973" s="43"/>
      <c r="V973" s="43"/>
      <c r="W973" s="43"/>
      <c r="X973" s="43"/>
      <c r="Y973" s="43"/>
      <c r="Z973" s="454">
        <v>0.80700000000000005</v>
      </c>
      <c r="AA973" s="43"/>
    </row>
    <row r="974" spans="1:27">
      <c r="A974" s="2564">
        <v>55</v>
      </c>
      <c r="B974" s="2073" t="s">
        <v>23755</v>
      </c>
      <c r="C974" s="2331" t="s">
        <v>22703</v>
      </c>
      <c r="D974" s="592" t="s">
        <v>22741</v>
      </c>
      <c r="E974" s="442">
        <v>1.97</v>
      </c>
      <c r="F974" s="442"/>
      <c r="G974" s="442"/>
      <c r="H974" s="442"/>
      <c r="I974" s="43"/>
      <c r="J974" s="43"/>
      <c r="K974" s="43"/>
      <c r="L974" s="442"/>
      <c r="M974" s="43"/>
      <c r="N974" s="43"/>
      <c r="O974" s="43"/>
      <c r="P974" s="442">
        <v>1.97</v>
      </c>
      <c r="Q974" s="442">
        <v>1.97</v>
      </c>
      <c r="R974" s="828" t="s">
        <v>607</v>
      </c>
      <c r="S974" s="2513"/>
      <c r="T974" s="828"/>
      <c r="U974" s="43"/>
      <c r="V974" s="43"/>
      <c r="W974" s="43"/>
      <c r="X974" s="2885"/>
      <c r="Y974" s="2885"/>
      <c r="Z974" s="2885"/>
      <c r="AA974" s="2885"/>
    </row>
    <row r="975" spans="1:27">
      <c r="A975" s="2564" t="s">
        <v>3725</v>
      </c>
      <c r="B975" s="2073" t="s">
        <v>23756</v>
      </c>
      <c r="C975" s="2331" t="s">
        <v>23757</v>
      </c>
      <c r="D975" s="592" t="s">
        <v>22741</v>
      </c>
      <c r="E975" s="442">
        <v>0.84499999999999997</v>
      </c>
      <c r="F975" s="442"/>
      <c r="G975" s="442"/>
      <c r="H975" s="442"/>
      <c r="I975" s="43"/>
      <c r="J975" s="43"/>
      <c r="K975" s="43"/>
      <c r="L975" s="442"/>
      <c r="M975" s="43"/>
      <c r="N975" s="43"/>
      <c r="O975" s="43"/>
      <c r="P975" s="442">
        <v>0.84499999999999997</v>
      </c>
      <c r="Q975" s="442">
        <v>0.84499999999999997</v>
      </c>
      <c r="R975" s="454" t="s">
        <v>23697</v>
      </c>
      <c r="S975" s="2513"/>
      <c r="T975" s="454"/>
      <c r="U975" s="43"/>
      <c r="V975" s="43"/>
      <c r="W975" s="43"/>
      <c r="X975" s="43"/>
      <c r="Y975" s="454">
        <v>0.84499999999999997</v>
      </c>
      <c r="Z975" s="43"/>
      <c r="AA975" s="43"/>
    </row>
    <row r="976" spans="1:27">
      <c r="A976" s="2564">
        <v>57</v>
      </c>
      <c r="B976" s="2073" t="s">
        <v>23756</v>
      </c>
      <c r="C976" s="2331" t="s">
        <v>22703</v>
      </c>
      <c r="D976" s="592" t="s">
        <v>22741</v>
      </c>
      <c r="E976" s="442">
        <v>3.105</v>
      </c>
      <c r="F976" s="442"/>
      <c r="G976" s="442"/>
      <c r="H976" s="442"/>
      <c r="I976" s="43"/>
      <c r="J976" s="43"/>
      <c r="K976" s="43"/>
      <c r="L976" s="442"/>
      <c r="M976" s="43"/>
      <c r="N976" s="43"/>
      <c r="O976" s="43"/>
      <c r="P976" s="442">
        <v>3.105</v>
      </c>
      <c r="Q976" s="442">
        <v>3.105</v>
      </c>
      <c r="R976" s="828" t="s">
        <v>607</v>
      </c>
      <c r="S976" s="2513"/>
      <c r="T976" s="828"/>
      <c r="U976" s="43"/>
      <c r="V976" s="43"/>
      <c r="W976" s="43"/>
      <c r="X976" s="2885"/>
      <c r="Y976" s="2885"/>
      <c r="Z976" s="2885"/>
      <c r="AA976" s="2885"/>
    </row>
    <row r="977" spans="1:27">
      <c r="A977" s="2564">
        <v>58</v>
      </c>
      <c r="B977" s="2073" t="s">
        <v>23758</v>
      </c>
      <c r="C977" s="2331" t="s">
        <v>23759</v>
      </c>
      <c r="D977" s="592" t="s">
        <v>22741</v>
      </c>
      <c r="E977" s="442">
        <v>0.56999999999999995</v>
      </c>
      <c r="F977" s="442"/>
      <c r="G977" s="442"/>
      <c r="H977" s="442"/>
      <c r="I977" s="43"/>
      <c r="J977" s="43"/>
      <c r="K977" s="43"/>
      <c r="L977" s="442"/>
      <c r="M977" s="43"/>
      <c r="N977" s="43"/>
      <c r="O977" s="43"/>
      <c r="P977" s="442">
        <v>0.56999999999999995</v>
      </c>
      <c r="Q977" s="442">
        <v>0.56999999999999995</v>
      </c>
      <c r="R977" s="454" t="s">
        <v>23702</v>
      </c>
      <c r="S977" s="2513"/>
      <c r="T977" s="454"/>
      <c r="U977" s="43"/>
      <c r="V977" s="43"/>
      <c r="W977" s="43"/>
      <c r="X977" s="43"/>
      <c r="Y977" s="43"/>
      <c r="Z977" s="43">
        <v>0.56999999999999995</v>
      </c>
      <c r="AA977" s="454" t="s">
        <v>3725</v>
      </c>
    </row>
    <row r="978" spans="1:27">
      <c r="A978" s="2564">
        <v>59</v>
      </c>
      <c r="B978" s="2073" t="s">
        <v>23760</v>
      </c>
      <c r="C978" s="2331" t="s">
        <v>22703</v>
      </c>
      <c r="D978" s="592" t="s">
        <v>22741</v>
      </c>
      <c r="E978" s="442">
        <v>0.56000000000000005</v>
      </c>
      <c r="F978" s="442"/>
      <c r="G978" s="442"/>
      <c r="H978" s="442"/>
      <c r="I978" s="43"/>
      <c r="J978" s="43"/>
      <c r="K978" s="43"/>
      <c r="L978" s="442"/>
      <c r="M978" s="43"/>
      <c r="N978" s="43"/>
      <c r="O978" s="43"/>
      <c r="P978" s="442">
        <v>0.56000000000000005</v>
      </c>
      <c r="Q978" s="442">
        <v>0.56000000000000005</v>
      </c>
      <c r="R978" s="828" t="s">
        <v>23761</v>
      </c>
      <c r="S978" s="2513"/>
      <c r="T978" s="828"/>
      <c r="U978" s="43"/>
      <c r="V978" s="43"/>
      <c r="W978" s="43"/>
      <c r="X978" s="2885"/>
      <c r="Y978" s="2885"/>
      <c r="Z978" s="2885"/>
      <c r="AA978" s="2885"/>
    </row>
    <row r="979" spans="1:27">
      <c r="A979" s="2564"/>
      <c r="B979" s="2073" t="s">
        <v>23762</v>
      </c>
      <c r="C979" s="592"/>
      <c r="D979" s="592"/>
      <c r="E979" s="2882">
        <f>SUM(E918:E978)</f>
        <v>56.83000000000002</v>
      </c>
      <c r="F979" s="2547">
        <f>SUM(F918:F978)</f>
        <v>11.349</v>
      </c>
      <c r="G979" s="2547">
        <f>SUM(G918:G978)</f>
        <v>10.856</v>
      </c>
      <c r="H979" s="2547">
        <f t="shared" ref="H979:L979" si="43">SUM(H918:H978)</f>
        <v>0</v>
      </c>
      <c r="I979" s="2547">
        <f t="shared" si="43"/>
        <v>0</v>
      </c>
      <c r="J979" s="2547">
        <f t="shared" si="43"/>
        <v>0</v>
      </c>
      <c r="K979" s="2547">
        <f t="shared" si="43"/>
        <v>0</v>
      </c>
      <c r="L979" s="2547">
        <f t="shared" si="43"/>
        <v>0.49299999999999999</v>
      </c>
      <c r="M979" s="2547">
        <f>SUM(M918:M978)</f>
        <v>0</v>
      </c>
      <c r="N979" s="2547">
        <f>SUM(N918:N978)</f>
        <v>0</v>
      </c>
      <c r="O979" s="2547">
        <f>SUM(O918:O978)</f>
        <v>0</v>
      </c>
      <c r="P979" s="2547">
        <f t="shared" ref="P979" si="44">SUM(P918:P978)</f>
        <v>45.480999999999995</v>
      </c>
      <c r="Q979" s="2547">
        <f>SUM(Q918:Q978)</f>
        <v>54.263000000000012</v>
      </c>
      <c r="R979" s="2548"/>
      <c r="S979" s="2549"/>
      <c r="T979" s="2549">
        <v>2</v>
      </c>
      <c r="U979" s="63"/>
      <c r="V979" s="63"/>
      <c r="W979" s="63"/>
      <c r="X979" s="2886"/>
      <c r="Y979" s="2886"/>
      <c r="Z979" s="2886"/>
      <c r="AA979" s="2886"/>
    </row>
    <row r="980" spans="1:27">
      <c r="A980" s="2564"/>
      <c r="B980" s="2066" t="s">
        <v>23763</v>
      </c>
      <c r="C980" s="834"/>
      <c r="D980" s="835"/>
      <c r="E980" s="1701"/>
      <c r="F980" s="1701"/>
      <c r="G980" s="1701"/>
      <c r="H980" s="1701"/>
      <c r="I980" s="1701"/>
      <c r="J980" s="1701"/>
      <c r="K980" s="1701"/>
      <c r="L980" s="1701"/>
      <c r="M980" s="1701"/>
      <c r="N980" s="1701"/>
      <c r="O980" s="1701"/>
      <c r="P980" s="1701"/>
      <c r="Q980" s="1701"/>
      <c r="R980" s="2552"/>
      <c r="S980" s="2553"/>
      <c r="T980" s="2553"/>
      <c r="U980" s="1701"/>
      <c r="V980" s="1701"/>
      <c r="W980" s="1701"/>
      <c r="X980" s="1701"/>
      <c r="Y980" s="2554"/>
      <c r="Z980" s="1701"/>
      <c r="AA980" s="2555"/>
    </row>
    <row r="981" spans="1:27">
      <c r="A981" s="2564">
        <v>60</v>
      </c>
      <c r="B981" s="2073" t="s">
        <v>23764</v>
      </c>
      <c r="C981" s="919" t="s">
        <v>22703</v>
      </c>
      <c r="D981" s="588" t="s">
        <v>22741</v>
      </c>
      <c r="E981" s="2550">
        <v>0.28399999999999997</v>
      </c>
      <c r="F981" s="2550">
        <v>0.28399999999999997</v>
      </c>
      <c r="G981" s="2550">
        <v>0.28399999999999997</v>
      </c>
      <c r="H981" s="2550"/>
      <c r="I981" s="45"/>
      <c r="J981" s="45"/>
      <c r="K981" s="45"/>
      <c r="L981" s="2550"/>
      <c r="M981" s="45"/>
      <c r="N981" s="45"/>
      <c r="O981" s="45"/>
      <c r="P981" s="2550"/>
      <c r="Q981" s="2550">
        <v>0.28399999999999997</v>
      </c>
      <c r="R981" s="2551" t="s">
        <v>23697</v>
      </c>
      <c r="S981" s="2551"/>
      <c r="T981" s="2551"/>
      <c r="U981" s="45"/>
      <c r="V981" s="45"/>
      <c r="W981" s="45"/>
      <c r="X981" s="45"/>
      <c r="Y981" s="2551">
        <v>0.28399999999999997</v>
      </c>
      <c r="Z981" s="45"/>
      <c r="AA981" s="45"/>
    </row>
    <row r="982" spans="1:27">
      <c r="A982" s="2564">
        <v>61</v>
      </c>
      <c r="B982" s="2073" t="s">
        <v>23764</v>
      </c>
      <c r="C982" s="2331" t="s">
        <v>22703</v>
      </c>
      <c r="D982" s="592" t="s">
        <v>22741</v>
      </c>
      <c r="E982" s="442">
        <v>4.3159999999999998</v>
      </c>
      <c r="F982" s="442"/>
      <c r="G982" s="442"/>
      <c r="H982" s="442"/>
      <c r="I982" s="43"/>
      <c r="J982" s="43"/>
      <c r="K982" s="43"/>
      <c r="L982" s="442"/>
      <c r="M982" s="43"/>
      <c r="N982" s="43"/>
      <c r="O982" s="43"/>
      <c r="P982" s="442">
        <v>4.3159999999999998</v>
      </c>
      <c r="Q982" s="442">
        <v>4.3159999999999998</v>
      </c>
      <c r="R982" s="828" t="s">
        <v>607</v>
      </c>
      <c r="S982" s="828"/>
      <c r="T982" s="828"/>
      <c r="U982" s="43"/>
      <c r="V982" s="43"/>
      <c r="W982" s="43"/>
      <c r="X982" s="2885"/>
      <c r="Y982" s="2885"/>
      <c r="Z982" s="2885"/>
      <c r="AA982" s="2885"/>
    </row>
    <row r="983" spans="1:27">
      <c r="A983" s="2564">
        <v>62</v>
      </c>
      <c r="B983" s="2073" t="s">
        <v>23765</v>
      </c>
      <c r="C983" s="2331" t="s">
        <v>22703</v>
      </c>
      <c r="D983" s="592" t="s">
        <v>22741</v>
      </c>
      <c r="E983" s="442">
        <v>0.41299999999999998</v>
      </c>
      <c r="F983" s="442"/>
      <c r="G983" s="442"/>
      <c r="H983" s="442"/>
      <c r="I983" s="43"/>
      <c r="J983" s="43"/>
      <c r="K983" s="43"/>
      <c r="L983" s="442"/>
      <c r="M983" s="43"/>
      <c r="N983" s="43"/>
      <c r="O983" s="43"/>
      <c r="P983" s="442">
        <v>0.41299999999999998</v>
      </c>
      <c r="Q983" s="442">
        <v>0.41299999999999998</v>
      </c>
      <c r="R983" s="454" t="s">
        <v>23702</v>
      </c>
      <c r="S983" s="454"/>
      <c r="T983" s="454"/>
      <c r="U983" s="43"/>
      <c r="V983" s="43"/>
      <c r="W983" s="43"/>
      <c r="X983" s="43"/>
      <c r="Y983" s="43"/>
      <c r="Z983" s="43">
        <v>0.41299999999999998</v>
      </c>
      <c r="AA983" s="454" t="s">
        <v>3725</v>
      </c>
    </row>
    <row r="984" spans="1:27">
      <c r="A984" s="2564">
        <v>63</v>
      </c>
      <c r="B984" s="2073" t="s">
        <v>23765</v>
      </c>
      <c r="C984" s="2331" t="s">
        <v>22703</v>
      </c>
      <c r="D984" s="592" t="s">
        <v>22741</v>
      </c>
      <c r="E984" s="442">
        <v>0.627</v>
      </c>
      <c r="F984" s="442"/>
      <c r="G984" s="442"/>
      <c r="H984" s="442"/>
      <c r="I984" s="43"/>
      <c r="J984" s="43"/>
      <c r="K984" s="43"/>
      <c r="L984" s="442"/>
      <c r="M984" s="43"/>
      <c r="N984" s="43"/>
      <c r="O984" s="43"/>
      <c r="P984" s="442">
        <v>0.627</v>
      </c>
      <c r="Q984" s="442">
        <v>0.627</v>
      </c>
      <c r="R984" s="828" t="s">
        <v>607</v>
      </c>
      <c r="S984" s="828"/>
      <c r="T984" s="828"/>
      <c r="U984" s="43"/>
      <c r="V984" s="43"/>
      <c r="W984" s="43"/>
      <c r="X984" s="2885"/>
      <c r="Y984" s="2885"/>
      <c r="Z984" s="2885"/>
      <c r="AA984" s="2885"/>
    </row>
    <row r="985" spans="1:27">
      <c r="A985" s="2564">
        <v>64</v>
      </c>
      <c r="B985" s="2073" t="s">
        <v>23766</v>
      </c>
      <c r="C985" s="2331" t="s">
        <v>23767</v>
      </c>
      <c r="D985" s="592" t="s">
        <v>22741</v>
      </c>
      <c r="E985" s="442">
        <v>0.41</v>
      </c>
      <c r="F985" s="442"/>
      <c r="G985" s="442"/>
      <c r="H985" s="442"/>
      <c r="I985" s="43"/>
      <c r="J985" s="43"/>
      <c r="K985" s="43"/>
      <c r="L985" s="442"/>
      <c r="M985" s="43"/>
      <c r="N985" s="43"/>
      <c r="O985" s="43"/>
      <c r="P985" s="442">
        <v>0.41</v>
      </c>
      <c r="Q985" s="442">
        <v>0.41</v>
      </c>
      <c r="R985" s="454" t="s">
        <v>23719</v>
      </c>
      <c r="S985" s="454"/>
      <c r="T985" s="454"/>
      <c r="U985" s="43"/>
      <c r="V985" s="43"/>
      <c r="W985" s="43"/>
      <c r="X985" s="43"/>
      <c r="Y985" s="43"/>
      <c r="Z985" s="43"/>
      <c r="AA985" s="454">
        <v>0.41</v>
      </c>
    </row>
    <row r="986" spans="1:27">
      <c r="A986" s="2564">
        <v>65</v>
      </c>
      <c r="B986" s="2073" t="s">
        <v>23768</v>
      </c>
      <c r="C986" s="2331" t="s">
        <v>22703</v>
      </c>
      <c r="D986" s="592" t="s">
        <v>22741</v>
      </c>
      <c r="E986" s="442">
        <v>1.157</v>
      </c>
      <c r="F986" s="442"/>
      <c r="G986" s="442"/>
      <c r="H986" s="442"/>
      <c r="I986" s="43"/>
      <c r="J986" s="43"/>
      <c r="K986" s="43"/>
      <c r="L986" s="442"/>
      <c r="M986" s="43"/>
      <c r="N986" s="43"/>
      <c r="O986" s="43"/>
      <c r="P986" s="442">
        <v>1.157</v>
      </c>
      <c r="Q986" s="442">
        <v>1.157</v>
      </c>
      <c r="R986" s="828" t="s">
        <v>607</v>
      </c>
      <c r="S986" s="828"/>
      <c r="T986" s="828"/>
      <c r="U986" s="43"/>
      <c r="V986" s="43"/>
      <c r="W986" s="43"/>
      <c r="X986" s="2885"/>
      <c r="Y986" s="2885"/>
      <c r="Z986" s="2885"/>
      <c r="AA986" s="2885"/>
    </row>
    <row r="987" spans="1:27">
      <c r="A987" s="2564">
        <v>66</v>
      </c>
      <c r="B987" s="2073" t="s">
        <v>23768</v>
      </c>
      <c r="C987" s="2331" t="s">
        <v>22703</v>
      </c>
      <c r="D987" s="592" t="s">
        <v>22741</v>
      </c>
      <c r="E987" s="442">
        <v>0.91300000000000003</v>
      </c>
      <c r="F987" s="442"/>
      <c r="G987" s="442"/>
      <c r="H987" s="442"/>
      <c r="I987" s="43"/>
      <c r="J987" s="43"/>
      <c r="K987" s="43"/>
      <c r="L987" s="442"/>
      <c r="M987" s="43"/>
      <c r="N987" s="43"/>
      <c r="O987" s="43"/>
      <c r="P987" s="442">
        <v>0.91300000000000003</v>
      </c>
      <c r="Q987" s="442">
        <v>0.91300000000000003</v>
      </c>
      <c r="R987" s="828" t="s">
        <v>23702</v>
      </c>
      <c r="S987" s="828"/>
      <c r="T987" s="828"/>
      <c r="U987" s="43"/>
      <c r="V987" s="43"/>
      <c r="W987" s="43"/>
      <c r="X987" s="43"/>
      <c r="Y987" s="43"/>
      <c r="Z987" s="442">
        <v>0.91300000000000003</v>
      </c>
      <c r="AA987" s="43"/>
    </row>
    <row r="988" spans="1:27">
      <c r="A988" s="2564">
        <v>67</v>
      </c>
      <c r="B988" s="2073" t="s">
        <v>23769</v>
      </c>
      <c r="C988" s="2331" t="s">
        <v>22703</v>
      </c>
      <c r="D988" s="592" t="s">
        <v>22741</v>
      </c>
      <c r="E988" s="442">
        <v>2.3759999999999999</v>
      </c>
      <c r="F988" s="442">
        <v>2.3759999999999999</v>
      </c>
      <c r="G988" s="442">
        <v>2.3759999999999999</v>
      </c>
      <c r="H988" s="442"/>
      <c r="I988" s="43"/>
      <c r="J988" s="43"/>
      <c r="K988" s="43"/>
      <c r="L988" s="442"/>
      <c r="M988" s="43"/>
      <c r="N988" s="43"/>
      <c r="O988" s="43"/>
      <c r="P988" s="442"/>
      <c r="Q988" s="442">
        <v>2.3759999999999999</v>
      </c>
      <c r="R988" s="454" t="s">
        <v>23702</v>
      </c>
      <c r="S988" s="454"/>
      <c r="T988" s="454"/>
      <c r="U988" s="43"/>
      <c r="V988" s="43"/>
      <c r="W988" s="43"/>
      <c r="X988" s="43"/>
      <c r="Y988" s="43"/>
      <c r="Z988" s="442">
        <v>2.3759999999999999</v>
      </c>
      <c r="AA988" s="43"/>
    </row>
    <row r="989" spans="1:27">
      <c r="A989" s="2564">
        <v>68</v>
      </c>
      <c r="B989" s="2073" t="s">
        <v>23769</v>
      </c>
      <c r="C989" s="2331" t="s">
        <v>22703</v>
      </c>
      <c r="D989" s="592" t="s">
        <v>22741</v>
      </c>
      <c r="E989" s="442">
        <v>1.484</v>
      </c>
      <c r="F989" s="442"/>
      <c r="G989" s="442"/>
      <c r="H989" s="442"/>
      <c r="I989" s="43"/>
      <c r="J989" s="43"/>
      <c r="K989" s="43"/>
      <c r="L989" s="442"/>
      <c r="M989" s="43"/>
      <c r="N989" s="43"/>
      <c r="O989" s="43"/>
      <c r="P989" s="442">
        <v>1.484</v>
      </c>
      <c r="Q989" s="442">
        <v>1.484</v>
      </c>
      <c r="R989" s="454" t="s">
        <v>23702</v>
      </c>
      <c r="S989" s="454"/>
      <c r="T989" s="454"/>
      <c r="U989" s="43"/>
      <c r="V989" s="43"/>
      <c r="W989" s="43"/>
      <c r="X989" s="43"/>
      <c r="Y989" s="43"/>
      <c r="Z989" s="442">
        <v>1.484</v>
      </c>
      <c r="AA989" s="43"/>
    </row>
    <row r="990" spans="1:27">
      <c r="A990" s="2564">
        <v>69</v>
      </c>
      <c r="B990" s="2073" t="s">
        <v>9387</v>
      </c>
      <c r="C990" s="2331" t="s">
        <v>23770</v>
      </c>
      <c r="D990" s="592" t="s">
        <v>22741</v>
      </c>
      <c r="E990" s="442">
        <v>0.36499999999999999</v>
      </c>
      <c r="F990" s="442"/>
      <c r="G990" s="442"/>
      <c r="H990" s="442"/>
      <c r="I990" s="43"/>
      <c r="J990" s="43"/>
      <c r="K990" s="43"/>
      <c r="L990" s="442"/>
      <c r="M990" s="43"/>
      <c r="N990" s="43"/>
      <c r="O990" s="43"/>
      <c r="P990" s="442">
        <v>0.36499999999999999</v>
      </c>
      <c r="Q990" s="442">
        <v>0.36499999999999999</v>
      </c>
      <c r="R990" s="828" t="s">
        <v>23697</v>
      </c>
      <c r="S990" s="828"/>
      <c r="T990" s="828"/>
      <c r="U990" s="43"/>
      <c r="V990" s="43"/>
      <c r="W990" s="43"/>
      <c r="X990" s="43"/>
      <c r="Y990" s="454">
        <v>0.36499999999999999</v>
      </c>
      <c r="Z990" s="43"/>
      <c r="AA990" s="43"/>
    </row>
    <row r="991" spans="1:27">
      <c r="A991" s="2564">
        <v>70</v>
      </c>
      <c r="B991" s="2073" t="s">
        <v>6037</v>
      </c>
      <c r="C991" s="2331" t="s">
        <v>22703</v>
      </c>
      <c r="D991" s="592" t="s">
        <v>22741</v>
      </c>
      <c r="E991" s="442">
        <v>1.4470000000000001</v>
      </c>
      <c r="F991" s="442"/>
      <c r="G991" s="442"/>
      <c r="H991" s="442"/>
      <c r="I991" s="43"/>
      <c r="J991" s="43"/>
      <c r="K991" s="43"/>
      <c r="L991" s="442"/>
      <c r="M991" s="43"/>
      <c r="N991" s="43"/>
      <c r="O991" s="43"/>
      <c r="P991" s="442">
        <v>1.4470000000000001</v>
      </c>
      <c r="Q991" s="442">
        <v>1.4470000000000001</v>
      </c>
      <c r="R991" s="454" t="s">
        <v>23702</v>
      </c>
      <c r="S991" s="454"/>
      <c r="T991" s="454"/>
      <c r="U991" s="43"/>
      <c r="V991" s="43"/>
      <c r="W991" s="43"/>
      <c r="X991" s="43"/>
      <c r="Y991" s="43"/>
      <c r="Z991" s="442">
        <v>1.4470000000000001</v>
      </c>
      <c r="AA991" s="454" t="s">
        <v>3725</v>
      </c>
    </row>
    <row r="992" spans="1:27">
      <c r="A992" s="2564">
        <v>71</v>
      </c>
      <c r="B992" s="2073" t="s">
        <v>6037</v>
      </c>
      <c r="C992" s="2331" t="s">
        <v>22703</v>
      </c>
      <c r="D992" s="592" t="s">
        <v>22741</v>
      </c>
      <c r="E992" s="442">
        <v>1.7030000000000001</v>
      </c>
      <c r="F992" s="442"/>
      <c r="G992" s="442"/>
      <c r="H992" s="442"/>
      <c r="I992" s="43"/>
      <c r="J992" s="43"/>
      <c r="K992" s="43"/>
      <c r="L992" s="442"/>
      <c r="M992" s="43"/>
      <c r="N992" s="43"/>
      <c r="O992" s="43"/>
      <c r="P992" s="442">
        <v>1.7030000000000001</v>
      </c>
      <c r="Q992" s="442">
        <v>1.7030000000000001</v>
      </c>
      <c r="R992" s="454" t="s">
        <v>23702</v>
      </c>
      <c r="S992" s="454"/>
      <c r="T992" s="454"/>
      <c r="U992" s="43"/>
      <c r="V992" s="43"/>
      <c r="W992" s="43"/>
      <c r="X992" s="43"/>
      <c r="Y992" s="43"/>
      <c r="Z992" s="442">
        <v>1.7030000000000001</v>
      </c>
      <c r="AA992" s="454" t="s">
        <v>3725</v>
      </c>
    </row>
    <row r="993" spans="1:27">
      <c r="A993" s="2564">
        <v>72</v>
      </c>
      <c r="B993" s="2073" t="s">
        <v>23771</v>
      </c>
      <c r="C993" s="2331" t="s">
        <v>22703</v>
      </c>
      <c r="D993" s="592" t="s">
        <v>22741</v>
      </c>
      <c r="E993" s="442">
        <v>0.86499999999999999</v>
      </c>
      <c r="F993" s="442">
        <v>0.6</v>
      </c>
      <c r="G993" s="442"/>
      <c r="H993" s="442"/>
      <c r="I993" s="43"/>
      <c r="J993" s="43"/>
      <c r="K993" s="43"/>
      <c r="L993" s="442">
        <v>0.6</v>
      </c>
      <c r="M993" s="43"/>
      <c r="N993" s="43"/>
      <c r="O993" s="43"/>
      <c r="P993" s="442">
        <v>0.26500000000000001</v>
      </c>
      <c r="Q993" s="442">
        <v>0.26500000000000001</v>
      </c>
      <c r="R993" s="454" t="s">
        <v>23702</v>
      </c>
      <c r="S993" s="454"/>
      <c r="T993" s="454"/>
      <c r="U993" s="43"/>
      <c r="V993" s="43"/>
      <c r="W993" s="43"/>
      <c r="X993" s="43"/>
      <c r="Y993" s="43"/>
      <c r="Z993" s="442">
        <v>0.86499999999999999</v>
      </c>
      <c r="AA993" s="454" t="s">
        <v>3725</v>
      </c>
    </row>
    <row r="994" spans="1:27">
      <c r="A994" s="2564">
        <v>73</v>
      </c>
      <c r="B994" s="2073" t="s">
        <v>23771</v>
      </c>
      <c r="C994" s="2331" t="s">
        <v>22703</v>
      </c>
      <c r="D994" s="592" t="s">
        <v>22741</v>
      </c>
      <c r="E994" s="442">
        <v>1.905</v>
      </c>
      <c r="F994" s="442"/>
      <c r="G994" s="442"/>
      <c r="H994" s="442"/>
      <c r="I994" s="43"/>
      <c r="J994" s="43"/>
      <c r="K994" s="43"/>
      <c r="L994" s="442"/>
      <c r="M994" s="43"/>
      <c r="N994" s="43"/>
      <c r="O994" s="43"/>
      <c r="P994" s="442">
        <v>1.905</v>
      </c>
      <c r="Q994" s="442">
        <v>1.905</v>
      </c>
      <c r="R994" s="828" t="s">
        <v>607</v>
      </c>
      <c r="S994" s="828"/>
      <c r="T994" s="828"/>
      <c r="U994" s="43"/>
      <c r="V994" s="43"/>
      <c r="W994" s="43"/>
      <c r="X994" s="43"/>
      <c r="Y994" s="43"/>
      <c r="Z994" s="43"/>
      <c r="AA994" s="454"/>
    </row>
    <row r="995" spans="1:27">
      <c r="A995" s="2564">
        <v>74</v>
      </c>
      <c r="B995" s="2073" t="s">
        <v>23772</v>
      </c>
      <c r="C995" s="2331" t="s">
        <v>23773</v>
      </c>
      <c r="D995" s="592"/>
      <c r="E995" s="442"/>
      <c r="F995" s="442"/>
      <c r="G995" s="442"/>
      <c r="H995" s="442"/>
      <c r="I995" s="43"/>
      <c r="J995" s="43"/>
      <c r="K995" s="43"/>
      <c r="L995" s="442"/>
      <c r="M995" s="43"/>
      <c r="N995" s="43"/>
      <c r="O995" s="43"/>
      <c r="P995" s="442"/>
      <c r="Q995" s="442"/>
      <c r="R995" s="828" t="s">
        <v>607</v>
      </c>
      <c r="S995" s="828"/>
      <c r="T995" s="828"/>
      <c r="U995" s="43"/>
      <c r="V995" s="43"/>
      <c r="W995" s="43"/>
      <c r="X995" s="2885"/>
      <c r="Y995" s="2885"/>
      <c r="Z995" s="2885"/>
      <c r="AA995" s="2885"/>
    </row>
    <row r="996" spans="1:27">
      <c r="A996" s="2564">
        <v>75</v>
      </c>
      <c r="B996" s="2073" t="s">
        <v>19530</v>
      </c>
      <c r="C996" s="2331" t="s">
        <v>23774</v>
      </c>
      <c r="D996" s="592" t="s">
        <v>22741</v>
      </c>
      <c r="E996" s="442">
        <v>0.75</v>
      </c>
      <c r="F996" s="442"/>
      <c r="G996" s="442"/>
      <c r="H996" s="442"/>
      <c r="I996" s="43"/>
      <c r="J996" s="43"/>
      <c r="K996" s="43"/>
      <c r="L996" s="442"/>
      <c r="M996" s="43"/>
      <c r="N996" s="43"/>
      <c r="O996" s="43"/>
      <c r="P996" s="442">
        <v>0.75</v>
      </c>
      <c r="Q996" s="442">
        <v>0.75</v>
      </c>
      <c r="R996" s="828" t="s">
        <v>23702</v>
      </c>
      <c r="S996" s="828"/>
      <c r="T996" s="828"/>
      <c r="U996" s="43"/>
      <c r="V996" s="43"/>
      <c r="W996" s="43"/>
      <c r="X996" s="43"/>
      <c r="Y996" s="43"/>
      <c r="Z996" s="43">
        <v>0.75</v>
      </c>
      <c r="AA996" s="454" t="s">
        <v>3725</v>
      </c>
    </row>
    <row r="997" spans="1:27">
      <c r="A997" s="2564">
        <v>76</v>
      </c>
      <c r="B997" s="2073" t="s">
        <v>23775</v>
      </c>
      <c r="C997" s="2331" t="s">
        <v>22703</v>
      </c>
      <c r="D997" s="592" t="s">
        <v>22741</v>
      </c>
      <c r="E997" s="442">
        <v>1.532</v>
      </c>
      <c r="F997" s="442"/>
      <c r="G997" s="442"/>
      <c r="H997" s="442"/>
      <c r="I997" s="43"/>
      <c r="J997" s="43"/>
      <c r="K997" s="43"/>
      <c r="L997" s="442"/>
      <c r="M997" s="43"/>
      <c r="N997" s="43"/>
      <c r="O997" s="43"/>
      <c r="P997" s="442">
        <v>1.532</v>
      </c>
      <c r="Q997" s="442">
        <v>1.532</v>
      </c>
      <c r="R997" s="828" t="s">
        <v>607</v>
      </c>
      <c r="S997" s="828"/>
      <c r="T997" s="828"/>
      <c r="U997" s="43"/>
      <c r="V997" s="43"/>
      <c r="W997" s="43"/>
      <c r="X997" s="2885"/>
      <c r="Y997" s="2885"/>
      <c r="Z997" s="2885"/>
      <c r="AA997" s="2885"/>
    </row>
    <row r="998" spans="1:27">
      <c r="A998" s="2564">
        <v>77</v>
      </c>
      <c r="B998" s="2073" t="s">
        <v>23776</v>
      </c>
      <c r="C998" s="2331" t="s">
        <v>22703</v>
      </c>
      <c r="D998" s="592" t="s">
        <v>22741</v>
      </c>
      <c r="E998" s="442">
        <v>0.80800000000000005</v>
      </c>
      <c r="F998" s="442"/>
      <c r="G998" s="442"/>
      <c r="H998" s="442"/>
      <c r="I998" s="43"/>
      <c r="J998" s="43"/>
      <c r="K998" s="43"/>
      <c r="L998" s="442"/>
      <c r="M998" s="43"/>
      <c r="N998" s="43"/>
      <c r="O998" s="43"/>
      <c r="P998" s="442">
        <v>0.80800000000000005</v>
      </c>
      <c r="Q998" s="442">
        <v>0.80800000000000005</v>
      </c>
      <c r="R998" s="454" t="s">
        <v>23702</v>
      </c>
      <c r="S998" s="454"/>
      <c r="T998" s="454"/>
      <c r="U998" s="43"/>
      <c r="V998" s="43"/>
      <c r="W998" s="43"/>
      <c r="X998" s="43"/>
      <c r="Y998" s="43"/>
      <c r="Z998" s="454">
        <v>0.80800000000000005</v>
      </c>
      <c r="AA998" s="43"/>
    </row>
    <row r="999" spans="1:27">
      <c r="A999" s="2564">
        <v>78</v>
      </c>
      <c r="B999" s="2073" t="s">
        <v>23777</v>
      </c>
      <c r="C999" s="2331" t="s">
        <v>22703</v>
      </c>
      <c r="D999" s="592" t="s">
        <v>22741</v>
      </c>
      <c r="E999" s="442">
        <v>0.76</v>
      </c>
      <c r="F999" s="442"/>
      <c r="G999" s="442"/>
      <c r="H999" s="442"/>
      <c r="I999" s="43"/>
      <c r="J999" s="43"/>
      <c r="K999" s="43"/>
      <c r="L999" s="442"/>
      <c r="M999" s="43"/>
      <c r="N999" s="43"/>
      <c r="O999" s="43"/>
      <c r="P999" s="442">
        <v>0.76</v>
      </c>
      <c r="Q999" s="442">
        <v>0.76</v>
      </c>
      <c r="R999" s="828" t="s">
        <v>607</v>
      </c>
      <c r="S999" s="828"/>
      <c r="T999" s="828"/>
      <c r="U999" s="43"/>
      <c r="V999" s="43"/>
      <c r="W999" s="43"/>
      <c r="X999" s="2885"/>
      <c r="Y999" s="2885"/>
      <c r="Z999" s="2885"/>
      <c r="AA999" s="2885"/>
    </row>
    <row r="1000" spans="1:27">
      <c r="A1000" s="2564">
        <v>79</v>
      </c>
      <c r="B1000" s="2073" t="s">
        <v>23778</v>
      </c>
      <c r="C1000" s="2331" t="s">
        <v>22703</v>
      </c>
      <c r="D1000" s="592" t="s">
        <v>22741</v>
      </c>
      <c r="E1000" s="442">
        <v>0.69499999999999995</v>
      </c>
      <c r="F1000" s="442">
        <v>0.69499999999999995</v>
      </c>
      <c r="G1000" s="442"/>
      <c r="H1000" s="442"/>
      <c r="I1000" s="43"/>
      <c r="J1000" s="43"/>
      <c r="K1000" s="43"/>
      <c r="L1000" s="442">
        <v>0.69499999999999995</v>
      </c>
      <c r="M1000" s="43"/>
      <c r="N1000" s="43"/>
      <c r="O1000" s="43"/>
      <c r="P1000" s="442"/>
      <c r="Q1000" s="442"/>
      <c r="R1000" s="454" t="s">
        <v>23702</v>
      </c>
      <c r="S1000" s="454"/>
      <c r="T1000" s="454"/>
      <c r="U1000" s="43"/>
      <c r="V1000" s="43"/>
      <c r="W1000" s="43"/>
      <c r="X1000" s="43"/>
      <c r="Y1000" s="43"/>
      <c r="Z1000" s="454">
        <v>0.68500000000000005</v>
      </c>
      <c r="AA1000" s="43"/>
    </row>
    <row r="1001" spans="1:27">
      <c r="A1001" s="2564">
        <v>80</v>
      </c>
      <c r="B1001" s="2073" t="s">
        <v>23778</v>
      </c>
      <c r="C1001" s="2331" t="s">
        <v>22703</v>
      </c>
      <c r="D1001" s="592" t="s">
        <v>22741</v>
      </c>
      <c r="E1001" s="442">
        <v>0.80500000000000005</v>
      </c>
      <c r="F1001" s="442"/>
      <c r="G1001" s="442"/>
      <c r="H1001" s="442"/>
      <c r="I1001" s="43"/>
      <c r="J1001" s="43"/>
      <c r="K1001" s="43"/>
      <c r="L1001" s="442"/>
      <c r="M1001" s="43"/>
      <c r="N1001" s="43"/>
      <c r="O1001" s="43"/>
      <c r="P1001" s="442">
        <v>0.80500000000000005</v>
      </c>
      <c r="Q1001" s="442">
        <v>0.80500000000000005</v>
      </c>
      <c r="R1001" s="828" t="s">
        <v>607</v>
      </c>
      <c r="S1001" s="828"/>
      <c r="T1001" s="828"/>
      <c r="U1001" s="43"/>
      <c r="V1001" s="43"/>
      <c r="W1001" s="43"/>
      <c r="X1001" s="2885"/>
      <c r="Y1001" s="2885"/>
      <c r="Z1001" s="2885"/>
      <c r="AA1001" s="2885"/>
    </row>
    <row r="1002" spans="1:27">
      <c r="A1002" s="2564">
        <v>81</v>
      </c>
      <c r="B1002" s="2073" t="s">
        <v>23779</v>
      </c>
      <c r="C1002" s="2331" t="s">
        <v>23780</v>
      </c>
      <c r="D1002" s="592" t="s">
        <v>22741</v>
      </c>
      <c r="E1002" s="442">
        <v>0.63500000000000001</v>
      </c>
      <c r="F1002" s="442"/>
      <c r="G1002" s="442"/>
      <c r="H1002" s="442"/>
      <c r="I1002" s="43"/>
      <c r="J1002" s="43"/>
      <c r="K1002" s="43"/>
      <c r="L1002" s="442"/>
      <c r="M1002" s="43"/>
      <c r="N1002" s="43"/>
      <c r="O1002" s="43"/>
      <c r="P1002" s="442">
        <v>0.63500000000000001</v>
      </c>
      <c r="Q1002" s="442">
        <v>0.63500000000000001</v>
      </c>
      <c r="R1002" s="454" t="s">
        <v>23719</v>
      </c>
      <c r="S1002" s="454"/>
      <c r="T1002" s="454"/>
      <c r="U1002" s="43"/>
      <c r="V1002" s="43"/>
      <c r="W1002" s="43"/>
      <c r="X1002" s="43"/>
      <c r="Y1002" s="43"/>
      <c r="Z1002" s="43" t="s">
        <v>3725</v>
      </c>
      <c r="AA1002" s="454">
        <v>0.63500000000000001</v>
      </c>
    </row>
    <row r="1003" spans="1:27">
      <c r="A1003" s="2564">
        <v>82</v>
      </c>
      <c r="B1003" s="2073" t="s">
        <v>23779</v>
      </c>
      <c r="C1003" s="2331" t="s">
        <v>22703</v>
      </c>
      <c r="D1003" s="592" t="s">
        <v>22741</v>
      </c>
      <c r="E1003" s="442">
        <v>1.2150000000000001</v>
      </c>
      <c r="F1003" s="442"/>
      <c r="G1003" s="442"/>
      <c r="H1003" s="442"/>
      <c r="I1003" s="43"/>
      <c r="J1003" s="43"/>
      <c r="K1003" s="43"/>
      <c r="L1003" s="442"/>
      <c r="M1003" s="43"/>
      <c r="N1003" s="43"/>
      <c r="O1003" s="43"/>
      <c r="P1003" s="442">
        <v>1.2150000000000001</v>
      </c>
      <c r="Q1003" s="442">
        <v>1.2150000000000001</v>
      </c>
      <c r="R1003" s="828" t="s">
        <v>607</v>
      </c>
      <c r="S1003" s="828"/>
      <c r="T1003" s="828"/>
      <c r="U1003" s="43"/>
      <c r="V1003" s="43"/>
      <c r="W1003" s="43"/>
      <c r="X1003" s="2885"/>
      <c r="Y1003" s="2885"/>
      <c r="Z1003" s="2885"/>
      <c r="AA1003" s="2885"/>
    </row>
    <row r="1004" spans="1:27">
      <c r="A1004" s="2564">
        <v>83</v>
      </c>
      <c r="B1004" s="2073" t="s">
        <v>11036</v>
      </c>
      <c r="C1004" s="2331" t="s">
        <v>23781</v>
      </c>
      <c r="D1004" s="592" t="s">
        <v>22741</v>
      </c>
      <c r="E1004" s="442">
        <v>1.66</v>
      </c>
      <c r="F1004" s="442">
        <v>0.61</v>
      </c>
      <c r="G1004" s="442"/>
      <c r="H1004" s="442"/>
      <c r="I1004" s="43"/>
      <c r="J1004" s="43"/>
      <c r="K1004" s="43"/>
      <c r="L1004" s="442">
        <v>0.61</v>
      </c>
      <c r="M1004" s="43"/>
      <c r="N1004" s="43"/>
      <c r="O1004" s="43"/>
      <c r="P1004" s="442">
        <v>1.05</v>
      </c>
      <c r="Q1004" s="442">
        <v>1.05</v>
      </c>
      <c r="R1004" s="454" t="s">
        <v>23697</v>
      </c>
      <c r="S1004" s="454"/>
      <c r="T1004" s="454"/>
      <c r="U1004" s="43"/>
      <c r="V1004" s="43"/>
      <c r="W1004" s="43"/>
      <c r="X1004" s="43"/>
      <c r="Y1004" s="454">
        <v>1.66</v>
      </c>
      <c r="Z1004" s="43"/>
      <c r="AA1004" s="43"/>
    </row>
    <row r="1005" spans="1:27">
      <c r="A1005" s="2564">
        <v>84</v>
      </c>
      <c r="B1005" s="2073" t="s">
        <v>3025</v>
      </c>
      <c r="C1005" s="2331" t="s">
        <v>22703</v>
      </c>
      <c r="D1005" s="592" t="s">
        <v>22741</v>
      </c>
      <c r="E1005" s="442">
        <v>1.37</v>
      </c>
      <c r="F1005" s="442"/>
      <c r="G1005" s="442"/>
      <c r="H1005" s="442"/>
      <c r="I1005" s="43"/>
      <c r="J1005" s="43"/>
      <c r="K1005" s="43"/>
      <c r="L1005" s="442"/>
      <c r="M1005" s="43"/>
      <c r="N1005" s="43"/>
      <c r="O1005" s="43"/>
      <c r="P1005" s="442">
        <v>1.37</v>
      </c>
      <c r="Q1005" s="442">
        <v>1.37</v>
      </c>
      <c r="R1005" s="828" t="s">
        <v>607</v>
      </c>
      <c r="S1005" s="828"/>
      <c r="T1005" s="828"/>
      <c r="U1005" s="43"/>
      <c r="V1005" s="43"/>
      <c r="W1005" s="43"/>
      <c r="X1005" s="2885"/>
      <c r="Y1005" s="2885"/>
      <c r="Z1005" s="2885"/>
      <c r="AA1005" s="2885"/>
    </row>
    <row r="1006" spans="1:27">
      <c r="A1006" s="2564">
        <v>85</v>
      </c>
      <c r="B1006" s="2073" t="s">
        <v>23782</v>
      </c>
      <c r="C1006" s="2331" t="s">
        <v>23783</v>
      </c>
      <c r="D1006" s="592" t="s">
        <v>22741</v>
      </c>
      <c r="E1006" s="442">
        <v>0.73099999999999998</v>
      </c>
      <c r="F1006" s="442"/>
      <c r="G1006" s="442"/>
      <c r="H1006" s="442"/>
      <c r="I1006" s="43"/>
      <c r="J1006" s="43"/>
      <c r="K1006" s="43"/>
      <c r="L1006" s="442"/>
      <c r="M1006" s="43"/>
      <c r="N1006" s="43"/>
      <c r="O1006" s="43"/>
      <c r="P1006" s="442">
        <v>0.73099999999999998</v>
      </c>
      <c r="Q1006" s="442">
        <v>0.73099999999999998</v>
      </c>
      <c r="R1006" s="454" t="s">
        <v>23702</v>
      </c>
      <c r="S1006" s="454"/>
      <c r="T1006" s="454"/>
      <c r="U1006" s="43"/>
      <c r="V1006" s="43"/>
      <c r="W1006" s="43"/>
      <c r="X1006" s="43"/>
      <c r="Y1006" s="43"/>
      <c r="Z1006" s="454">
        <v>0.73099999999999998</v>
      </c>
      <c r="AA1006" s="43"/>
    </row>
    <row r="1007" spans="1:27">
      <c r="A1007" s="2564">
        <v>86</v>
      </c>
      <c r="B1007" s="2073" t="s">
        <v>23784</v>
      </c>
      <c r="C1007" s="2331" t="s">
        <v>22703</v>
      </c>
      <c r="D1007" s="592" t="s">
        <v>22741</v>
      </c>
      <c r="E1007" s="442">
        <v>0.749</v>
      </c>
      <c r="F1007" s="442"/>
      <c r="G1007" s="442"/>
      <c r="H1007" s="442"/>
      <c r="I1007" s="43"/>
      <c r="J1007" s="43"/>
      <c r="K1007" s="43"/>
      <c r="L1007" s="442"/>
      <c r="M1007" s="43"/>
      <c r="N1007" s="43"/>
      <c r="O1007" s="43"/>
      <c r="P1007" s="442">
        <v>0.749</v>
      </c>
      <c r="Q1007" s="442">
        <v>0.749</v>
      </c>
      <c r="R1007" s="828" t="s">
        <v>23785</v>
      </c>
      <c r="S1007" s="828"/>
      <c r="T1007" s="828"/>
      <c r="U1007" s="43"/>
      <c r="V1007" s="43"/>
      <c r="W1007" s="43"/>
      <c r="X1007" s="2885"/>
      <c r="Y1007" s="2885"/>
      <c r="Z1007" s="2885"/>
      <c r="AA1007" s="2885"/>
    </row>
    <row r="1008" spans="1:27">
      <c r="A1008" s="2564">
        <v>87</v>
      </c>
      <c r="B1008" s="2073" t="s">
        <v>23786</v>
      </c>
      <c r="C1008" s="2331" t="s">
        <v>23787</v>
      </c>
      <c r="D1008" s="592" t="s">
        <v>22741</v>
      </c>
      <c r="E1008" s="442">
        <v>0.443</v>
      </c>
      <c r="F1008" s="442"/>
      <c r="G1008" s="442"/>
      <c r="H1008" s="442"/>
      <c r="I1008" s="43"/>
      <c r="J1008" s="43"/>
      <c r="K1008" s="43"/>
      <c r="L1008" s="442"/>
      <c r="M1008" s="43"/>
      <c r="N1008" s="43"/>
      <c r="O1008" s="43"/>
      <c r="P1008" s="442">
        <v>0.443</v>
      </c>
      <c r="Q1008" s="442">
        <v>0.443</v>
      </c>
      <c r="R1008" s="454" t="s">
        <v>23697</v>
      </c>
      <c r="S1008" s="454"/>
      <c r="T1008" s="454"/>
      <c r="U1008" s="43"/>
      <c r="V1008" s="43"/>
      <c r="W1008" s="43"/>
      <c r="X1008" s="43"/>
      <c r="Y1008" s="454">
        <v>0.443</v>
      </c>
      <c r="Z1008" s="43"/>
      <c r="AA1008" s="43"/>
    </row>
    <row r="1009" spans="1:27">
      <c r="A1009" s="2564">
        <v>88</v>
      </c>
      <c r="B1009" s="2073" t="s">
        <v>23786</v>
      </c>
      <c r="C1009" s="2331" t="s">
        <v>22703</v>
      </c>
      <c r="D1009" s="592" t="s">
        <v>22741</v>
      </c>
      <c r="E1009" s="442">
        <v>0.17</v>
      </c>
      <c r="F1009" s="442"/>
      <c r="G1009" s="442"/>
      <c r="H1009" s="442"/>
      <c r="I1009" s="43"/>
      <c r="J1009" s="43"/>
      <c r="K1009" s="43"/>
      <c r="L1009" s="442"/>
      <c r="M1009" s="43"/>
      <c r="N1009" s="43"/>
      <c r="O1009" s="43"/>
      <c r="P1009" s="442">
        <v>0.17</v>
      </c>
      <c r="Q1009" s="442">
        <v>0.17</v>
      </c>
      <c r="R1009" s="828" t="s">
        <v>607</v>
      </c>
      <c r="S1009" s="828"/>
      <c r="T1009" s="828"/>
      <c r="U1009" s="43"/>
      <c r="V1009" s="43"/>
      <c r="W1009" s="43"/>
      <c r="X1009" s="2885"/>
      <c r="Y1009" s="2885"/>
      <c r="Z1009" s="2885"/>
      <c r="AA1009" s="2885"/>
    </row>
    <row r="1010" spans="1:27">
      <c r="A1010" s="2564">
        <v>89</v>
      </c>
      <c r="B1010" s="2073" t="s">
        <v>23788</v>
      </c>
      <c r="C1010" s="2331" t="s">
        <v>23789</v>
      </c>
      <c r="D1010" s="592" t="s">
        <v>22741</v>
      </c>
      <c r="E1010" s="442">
        <v>0.504</v>
      </c>
      <c r="F1010" s="442"/>
      <c r="G1010" s="442"/>
      <c r="H1010" s="442"/>
      <c r="I1010" s="43"/>
      <c r="J1010" s="43"/>
      <c r="K1010" s="43"/>
      <c r="L1010" s="442"/>
      <c r="M1010" s="43"/>
      <c r="N1010" s="43"/>
      <c r="O1010" s="43"/>
      <c r="P1010" s="442">
        <v>0.504</v>
      </c>
      <c r="Q1010" s="442">
        <v>0.504</v>
      </c>
      <c r="R1010" s="454" t="s">
        <v>23702</v>
      </c>
      <c r="S1010" s="454"/>
      <c r="T1010" s="454"/>
      <c r="U1010" s="43"/>
      <c r="V1010" s="43"/>
      <c r="W1010" s="43"/>
      <c r="X1010" s="43"/>
      <c r="Y1010" s="43"/>
      <c r="Z1010" s="454">
        <v>0.504</v>
      </c>
      <c r="AA1010" s="43"/>
    </row>
    <row r="1011" spans="1:27">
      <c r="A1011" s="2564">
        <v>90</v>
      </c>
      <c r="B1011" s="2073" t="s">
        <v>23790</v>
      </c>
      <c r="C1011" s="2331" t="s">
        <v>22703</v>
      </c>
      <c r="D1011" s="592" t="s">
        <v>22741</v>
      </c>
      <c r="E1011" s="442">
        <v>0.79600000000000004</v>
      </c>
      <c r="F1011" s="442"/>
      <c r="G1011" s="442"/>
      <c r="H1011" s="442"/>
      <c r="I1011" s="43"/>
      <c r="J1011" s="43"/>
      <c r="K1011" s="43"/>
      <c r="L1011" s="442"/>
      <c r="M1011" s="43"/>
      <c r="N1011" s="43"/>
      <c r="O1011" s="43"/>
      <c r="P1011" s="442">
        <v>0.79600000000000004</v>
      </c>
      <c r="Q1011" s="442">
        <v>0.79600000000000004</v>
      </c>
      <c r="R1011" s="828" t="s">
        <v>607</v>
      </c>
      <c r="S1011" s="828"/>
      <c r="T1011" s="828"/>
      <c r="U1011" s="43"/>
      <c r="V1011" s="43"/>
      <c r="W1011" s="43"/>
      <c r="X1011" s="2885"/>
      <c r="Y1011" s="2885"/>
      <c r="Z1011" s="2885"/>
      <c r="AA1011" s="2885"/>
    </row>
    <row r="1012" spans="1:27">
      <c r="A1012" s="2564">
        <v>91</v>
      </c>
      <c r="B1012" s="2073" t="s">
        <v>3043</v>
      </c>
      <c r="C1012" s="2331" t="s">
        <v>23791</v>
      </c>
      <c r="D1012" s="592" t="s">
        <v>22741</v>
      </c>
      <c r="E1012" s="442">
        <v>0.56200000000000006</v>
      </c>
      <c r="F1012" s="442"/>
      <c r="G1012" s="442"/>
      <c r="H1012" s="442"/>
      <c r="I1012" s="43"/>
      <c r="J1012" s="43"/>
      <c r="K1012" s="43"/>
      <c r="L1012" s="442"/>
      <c r="M1012" s="43"/>
      <c r="N1012" s="43"/>
      <c r="O1012" s="43"/>
      <c r="P1012" s="442">
        <v>0.56200000000000006</v>
      </c>
      <c r="Q1012" s="442">
        <v>0.56200000000000006</v>
      </c>
      <c r="R1012" s="828" t="s">
        <v>607</v>
      </c>
      <c r="S1012" s="828"/>
      <c r="T1012" s="828"/>
      <c r="U1012" s="43"/>
      <c r="V1012" s="43"/>
      <c r="W1012" s="43"/>
      <c r="X1012" s="2885"/>
      <c r="Y1012" s="2885"/>
      <c r="Z1012" s="2885"/>
      <c r="AA1012" s="2885"/>
    </row>
    <row r="1013" spans="1:27">
      <c r="A1013" s="2564">
        <v>92</v>
      </c>
      <c r="B1013" s="2073" t="s">
        <v>3043</v>
      </c>
      <c r="C1013" s="2331" t="s">
        <v>22703</v>
      </c>
      <c r="D1013" s="592" t="s">
        <v>22741</v>
      </c>
      <c r="E1013" s="442">
        <v>0.128</v>
      </c>
      <c r="F1013" s="442"/>
      <c r="G1013" s="442"/>
      <c r="H1013" s="442"/>
      <c r="I1013" s="43"/>
      <c r="J1013" s="43"/>
      <c r="K1013" s="43"/>
      <c r="L1013" s="442"/>
      <c r="M1013" s="43"/>
      <c r="N1013" s="43"/>
      <c r="O1013" s="43"/>
      <c r="P1013" s="442">
        <v>0.128</v>
      </c>
      <c r="Q1013" s="442">
        <v>0.128</v>
      </c>
      <c r="R1013" s="828" t="s">
        <v>607</v>
      </c>
      <c r="S1013" s="828"/>
      <c r="T1013" s="828"/>
      <c r="U1013" s="43"/>
      <c r="V1013" s="43"/>
      <c r="W1013" s="43"/>
      <c r="X1013" s="2885"/>
      <c r="Y1013" s="2885"/>
      <c r="Z1013" s="2885"/>
      <c r="AA1013" s="2885"/>
    </row>
    <row r="1014" spans="1:27">
      <c r="A1014" s="2564">
        <v>93</v>
      </c>
      <c r="B1014" s="2073" t="s">
        <v>23792</v>
      </c>
      <c r="C1014" s="2331" t="s">
        <v>23793</v>
      </c>
      <c r="D1014" s="592" t="s">
        <v>22741</v>
      </c>
      <c r="E1014" s="442">
        <v>0.65800000000000003</v>
      </c>
      <c r="F1014" s="442"/>
      <c r="G1014" s="442"/>
      <c r="H1014" s="442"/>
      <c r="I1014" s="43"/>
      <c r="J1014" s="43"/>
      <c r="K1014" s="43"/>
      <c r="L1014" s="442"/>
      <c r="M1014" s="43"/>
      <c r="N1014" s="43"/>
      <c r="O1014" s="43"/>
      <c r="P1014" s="442">
        <v>0.65800000000000003</v>
      </c>
      <c r="Q1014" s="442">
        <v>0.65800000000000003</v>
      </c>
      <c r="R1014" s="454" t="s">
        <v>23697</v>
      </c>
      <c r="S1014" s="454"/>
      <c r="T1014" s="454"/>
      <c r="U1014" s="43"/>
      <c r="V1014" s="43"/>
      <c r="W1014" s="43"/>
      <c r="X1014" s="43"/>
      <c r="Y1014" s="454">
        <v>0.65800000000000003</v>
      </c>
      <c r="Z1014" s="43"/>
      <c r="AA1014" s="43"/>
    </row>
    <row r="1015" spans="1:27">
      <c r="A1015" s="2564">
        <v>94</v>
      </c>
      <c r="B1015" s="2073" t="s">
        <v>23792</v>
      </c>
      <c r="C1015" s="2331" t="s">
        <v>22703</v>
      </c>
      <c r="D1015" s="592" t="s">
        <v>22741</v>
      </c>
      <c r="E1015" s="442">
        <v>0.30199999999999999</v>
      </c>
      <c r="F1015" s="442"/>
      <c r="G1015" s="442"/>
      <c r="H1015" s="442"/>
      <c r="I1015" s="43"/>
      <c r="J1015" s="43"/>
      <c r="K1015" s="43"/>
      <c r="L1015" s="442"/>
      <c r="M1015" s="43"/>
      <c r="N1015" s="43"/>
      <c r="O1015" s="43"/>
      <c r="P1015" s="442">
        <v>0.30199999999999999</v>
      </c>
      <c r="Q1015" s="442">
        <v>0.30199999999999999</v>
      </c>
      <c r="R1015" s="828" t="s">
        <v>607</v>
      </c>
      <c r="S1015" s="828"/>
      <c r="T1015" s="828"/>
      <c r="U1015" s="43"/>
      <c r="V1015" s="43"/>
      <c r="W1015" s="43"/>
      <c r="X1015" s="2885"/>
      <c r="Y1015" s="2885"/>
      <c r="Z1015" s="2885"/>
      <c r="AA1015" s="2885"/>
    </row>
    <row r="1016" spans="1:27">
      <c r="A1016" s="2564">
        <v>95</v>
      </c>
      <c r="B1016" s="2073" t="s">
        <v>23794</v>
      </c>
      <c r="C1016" s="2331" t="s">
        <v>23795</v>
      </c>
      <c r="D1016" s="592" t="s">
        <v>22741</v>
      </c>
      <c r="E1016" s="442">
        <v>0.66800000000000004</v>
      </c>
      <c r="F1016" s="442">
        <v>0.66800000000000004</v>
      </c>
      <c r="G1016" s="442">
        <v>0.66800000000000004</v>
      </c>
      <c r="H1016" s="442"/>
      <c r="I1016" s="43"/>
      <c r="J1016" s="43"/>
      <c r="K1016" s="43"/>
      <c r="L1016" s="442"/>
      <c r="M1016" s="43"/>
      <c r="N1016" s="43"/>
      <c r="O1016" s="43"/>
      <c r="P1016" s="442"/>
      <c r="Q1016" s="442"/>
      <c r="R1016" s="454" t="s">
        <v>23684</v>
      </c>
      <c r="S1016" s="454"/>
      <c r="T1016" s="454"/>
      <c r="U1016" s="43"/>
      <c r="V1016" s="43"/>
      <c r="W1016" s="43"/>
      <c r="X1016" s="454">
        <v>0.66800000000000004</v>
      </c>
      <c r="Y1016" s="43"/>
      <c r="Z1016" s="43"/>
      <c r="AA1016" s="43"/>
    </row>
    <row r="1017" spans="1:27">
      <c r="A1017" s="2564">
        <v>96</v>
      </c>
      <c r="B1017" s="2073" t="s">
        <v>23794</v>
      </c>
      <c r="C1017" s="2331" t="s">
        <v>22703</v>
      </c>
      <c r="D1017" s="592" t="s">
        <v>22741</v>
      </c>
      <c r="E1017" s="442">
        <v>0.70199999999999996</v>
      </c>
      <c r="F1017" s="442">
        <v>0.70199999999999996</v>
      </c>
      <c r="G1017" s="442">
        <v>0.70199999999999996</v>
      </c>
      <c r="H1017" s="442"/>
      <c r="I1017" s="43"/>
      <c r="J1017" s="43"/>
      <c r="K1017" s="43"/>
      <c r="L1017" s="442"/>
      <c r="M1017" s="43"/>
      <c r="N1017" s="43"/>
      <c r="O1017" s="43"/>
      <c r="P1017" s="442"/>
      <c r="Q1017" s="442">
        <v>0.70199999999999996</v>
      </c>
      <c r="R1017" s="828" t="s">
        <v>607</v>
      </c>
      <c r="S1017" s="828"/>
      <c r="T1017" s="828"/>
      <c r="U1017" s="43"/>
      <c r="V1017" s="43"/>
      <c r="W1017" s="43"/>
      <c r="X1017" s="2885"/>
      <c r="Y1017" s="2885"/>
      <c r="Z1017" s="2885"/>
      <c r="AA1017" s="2885"/>
    </row>
    <row r="1018" spans="1:27">
      <c r="A1018" s="2564">
        <v>97</v>
      </c>
      <c r="B1018" s="2073" t="s">
        <v>8094</v>
      </c>
      <c r="C1018" s="2331" t="s">
        <v>23796</v>
      </c>
      <c r="D1018" s="592" t="s">
        <v>22741</v>
      </c>
      <c r="E1018" s="442">
        <v>0.89300000000000002</v>
      </c>
      <c r="F1018" s="442"/>
      <c r="G1018" s="442"/>
      <c r="H1018" s="442"/>
      <c r="I1018" s="43"/>
      <c r="J1018" s="43"/>
      <c r="K1018" s="43"/>
      <c r="L1018" s="442"/>
      <c r="M1018" s="43"/>
      <c r="N1018" s="43"/>
      <c r="O1018" s="43"/>
      <c r="P1018" s="442">
        <v>0.89300000000000002</v>
      </c>
      <c r="Q1018" s="442">
        <v>0.89300000000000002</v>
      </c>
      <c r="R1018" s="454" t="s">
        <v>23702</v>
      </c>
      <c r="S1018" s="454"/>
      <c r="T1018" s="454"/>
      <c r="U1018" s="43"/>
      <c r="V1018" s="43"/>
      <c r="W1018" s="43"/>
      <c r="X1018" s="43"/>
      <c r="Y1018" s="43"/>
      <c r="Z1018" s="454">
        <v>0.89300000000000002</v>
      </c>
      <c r="AA1018" s="43"/>
    </row>
    <row r="1019" spans="1:27">
      <c r="A1019" s="2564">
        <v>98</v>
      </c>
      <c r="B1019" s="2073" t="s">
        <v>8094</v>
      </c>
      <c r="C1019" s="2331" t="s">
        <v>22703</v>
      </c>
      <c r="D1019" s="592" t="s">
        <v>22741</v>
      </c>
      <c r="E1019" s="442">
        <v>0.67700000000000005</v>
      </c>
      <c r="F1019" s="442"/>
      <c r="G1019" s="442"/>
      <c r="H1019" s="442"/>
      <c r="I1019" s="43"/>
      <c r="J1019" s="43"/>
      <c r="K1019" s="43"/>
      <c r="L1019" s="442"/>
      <c r="M1019" s="43"/>
      <c r="N1019" s="43"/>
      <c r="O1019" s="43"/>
      <c r="P1019" s="442">
        <v>0.67700000000000005</v>
      </c>
      <c r="Q1019" s="442">
        <v>0.67700000000000005</v>
      </c>
      <c r="R1019" s="2546" t="s">
        <v>607</v>
      </c>
      <c r="S1019" s="2546"/>
      <c r="T1019" s="2546"/>
      <c r="U1019" s="43"/>
      <c r="V1019" s="43"/>
      <c r="W1019" s="43"/>
      <c r="X1019" s="2885"/>
      <c r="Y1019" s="2885"/>
      <c r="Z1019" s="2885"/>
      <c r="AA1019" s="2885"/>
    </row>
    <row r="1020" spans="1:27">
      <c r="A1020" s="2564">
        <v>99</v>
      </c>
      <c r="B1020" s="2073" t="s">
        <v>23797</v>
      </c>
      <c r="C1020" s="2331" t="s">
        <v>23798</v>
      </c>
      <c r="D1020" s="592" t="s">
        <v>22741</v>
      </c>
      <c r="E1020" s="442">
        <v>0.42</v>
      </c>
      <c r="F1020" s="442"/>
      <c r="G1020" s="442"/>
      <c r="H1020" s="442"/>
      <c r="I1020" s="43"/>
      <c r="J1020" s="43"/>
      <c r="K1020" s="43"/>
      <c r="L1020" s="442"/>
      <c r="M1020" s="43"/>
      <c r="N1020" s="43"/>
      <c r="O1020" s="43"/>
      <c r="P1020" s="442">
        <v>0.42</v>
      </c>
      <c r="Q1020" s="442">
        <v>0.42</v>
      </c>
      <c r="R1020" s="2546" t="s">
        <v>607</v>
      </c>
      <c r="S1020" s="2546"/>
      <c r="T1020" s="2546"/>
      <c r="U1020" s="43"/>
      <c r="V1020" s="43"/>
      <c r="W1020" s="43"/>
      <c r="X1020" s="2885"/>
      <c r="Y1020" s="2885"/>
      <c r="Z1020" s="2885"/>
      <c r="AA1020" s="2885"/>
    </row>
    <row r="1021" spans="1:27">
      <c r="A1021" s="2564">
        <v>100</v>
      </c>
      <c r="B1021" s="2073" t="s">
        <v>23797</v>
      </c>
      <c r="C1021" s="2331" t="s">
        <v>22703</v>
      </c>
      <c r="D1021" s="592" t="s">
        <v>22741</v>
      </c>
      <c r="E1021" s="442">
        <v>0.57999999999999996</v>
      </c>
      <c r="F1021" s="442"/>
      <c r="G1021" s="442"/>
      <c r="H1021" s="442"/>
      <c r="I1021" s="43"/>
      <c r="J1021" s="43"/>
      <c r="K1021" s="43"/>
      <c r="L1021" s="442"/>
      <c r="M1021" s="43"/>
      <c r="N1021" s="43"/>
      <c r="O1021" s="43"/>
      <c r="P1021" s="442">
        <v>0.57999999999999996</v>
      </c>
      <c r="Q1021" s="442">
        <v>0.57999999999999996</v>
      </c>
      <c r="R1021" s="2546" t="s">
        <v>607</v>
      </c>
      <c r="S1021" s="2546"/>
      <c r="T1021" s="2546"/>
      <c r="U1021" s="43"/>
      <c r="V1021" s="43"/>
      <c r="W1021" s="43"/>
      <c r="X1021" s="2885"/>
      <c r="Y1021" s="2885"/>
      <c r="Z1021" s="2885"/>
      <c r="AA1021" s="2885"/>
    </row>
    <row r="1022" spans="1:27" s="2559" customFormat="1" ht="20.25" customHeight="1">
      <c r="A1022" s="510"/>
      <c r="B1022" s="2539" t="s">
        <v>23799</v>
      </c>
      <c r="C1022" s="497"/>
      <c r="D1022" s="503"/>
      <c r="E1022" s="2883">
        <f>SUM(E981:E1021)</f>
        <v>37.478000000000002</v>
      </c>
      <c r="F1022" s="2556">
        <f t="shared" ref="F1022:R1022" si="45">SUM(F981:F1021)</f>
        <v>5.9349999999999996</v>
      </c>
      <c r="G1022" s="2556">
        <f t="shared" si="45"/>
        <v>4.0299999999999994</v>
      </c>
      <c r="H1022" s="2556">
        <f t="shared" si="45"/>
        <v>0</v>
      </c>
      <c r="I1022" s="2556">
        <f t="shared" si="45"/>
        <v>0</v>
      </c>
      <c r="J1022" s="2556">
        <f t="shared" si="45"/>
        <v>0</v>
      </c>
      <c r="K1022" s="2556">
        <f t="shared" si="45"/>
        <v>0</v>
      </c>
      <c r="L1022" s="2556">
        <f t="shared" si="45"/>
        <v>1.9049999999999998</v>
      </c>
      <c r="M1022" s="2556">
        <f t="shared" si="45"/>
        <v>0</v>
      </c>
      <c r="N1022" s="2556">
        <f t="shared" si="45"/>
        <v>0</v>
      </c>
      <c r="O1022" s="2556">
        <f t="shared" si="45"/>
        <v>0</v>
      </c>
      <c r="P1022" s="2556">
        <f t="shared" si="45"/>
        <v>31.54300000000001</v>
      </c>
      <c r="Q1022" s="2556">
        <f t="shared" si="45"/>
        <v>34.905000000000008</v>
      </c>
      <c r="R1022" s="2556">
        <f t="shared" si="45"/>
        <v>0</v>
      </c>
      <c r="S1022" s="2557"/>
      <c r="T1022" s="2557"/>
      <c r="U1022" s="2558"/>
      <c r="V1022" s="2558"/>
      <c r="W1022" s="2558"/>
      <c r="X1022" s="2558"/>
      <c r="Y1022" s="2558"/>
      <c r="Z1022" s="2558"/>
      <c r="AA1022" s="2558"/>
    </row>
    <row r="1023" spans="1:27" s="2560" customFormat="1" ht="27" customHeight="1">
      <c r="A1023" s="2540"/>
      <c r="B1023" s="2877" t="s">
        <v>23801</v>
      </c>
      <c r="C1023" s="2878"/>
      <c r="D1023" s="2878"/>
      <c r="E1023" s="2879">
        <f>E1022+E979</f>
        <v>94.308000000000021</v>
      </c>
      <c r="F1023" s="2879">
        <f>F1022+F979</f>
        <v>17.283999999999999</v>
      </c>
      <c r="G1023" s="2879">
        <f>G1022+G979</f>
        <v>14.885999999999999</v>
      </c>
      <c r="H1023" s="2879">
        <f t="shared" ref="H1023:R1023" si="46">H1022+H979</f>
        <v>0</v>
      </c>
      <c r="I1023" s="2879">
        <f t="shared" si="46"/>
        <v>0</v>
      </c>
      <c r="J1023" s="2879">
        <f t="shared" si="46"/>
        <v>0</v>
      </c>
      <c r="K1023" s="2879">
        <f t="shared" si="46"/>
        <v>0</v>
      </c>
      <c r="L1023" s="2879">
        <f t="shared" si="46"/>
        <v>2.3979999999999997</v>
      </c>
      <c r="M1023" s="2879">
        <f t="shared" si="46"/>
        <v>0</v>
      </c>
      <c r="N1023" s="2879">
        <f t="shared" si="46"/>
        <v>0</v>
      </c>
      <c r="O1023" s="2879">
        <f t="shared" si="46"/>
        <v>0</v>
      </c>
      <c r="P1023" s="2879">
        <f t="shared" si="46"/>
        <v>77.024000000000001</v>
      </c>
      <c r="Q1023" s="2879">
        <f t="shared" si="46"/>
        <v>89.168000000000021</v>
      </c>
      <c r="R1023" s="2879">
        <f t="shared" si="46"/>
        <v>0</v>
      </c>
      <c r="S1023" s="2880"/>
      <c r="T1023" s="2880"/>
      <c r="U1023" s="2881"/>
      <c r="V1023" s="2881"/>
      <c r="W1023" s="2881"/>
      <c r="X1023" s="2887"/>
      <c r="Y1023" s="2887"/>
      <c r="Z1023" s="2887"/>
      <c r="AA1023" s="2887"/>
    </row>
  </sheetData>
  <mergeCells count="22">
    <mergeCell ref="A3:AA3"/>
    <mergeCell ref="A4:AA4"/>
    <mergeCell ref="N5:P5"/>
    <mergeCell ref="A6:A9"/>
    <mergeCell ref="B6:B9"/>
    <mergeCell ref="C6:C9"/>
    <mergeCell ref="D6:D9"/>
    <mergeCell ref="E6:Q6"/>
    <mergeCell ref="R6:R9"/>
    <mergeCell ref="S6:U8"/>
    <mergeCell ref="V6:AA8"/>
    <mergeCell ref="E7:E9"/>
    <mergeCell ref="F7:F9"/>
    <mergeCell ref="G7:P7"/>
    <mergeCell ref="Q7:Q9"/>
    <mergeCell ref="G8:J8"/>
    <mergeCell ref="K8:N8"/>
    <mergeCell ref="A666:AA666"/>
    <mergeCell ref="A583:A584"/>
    <mergeCell ref="A11:AA11"/>
    <mergeCell ref="A10:AA10"/>
    <mergeCell ref="A228:AA228"/>
  </mergeCells>
  <pageMargins left="0.7" right="0.7" top="0.75" bottom="0.75" header="0.3" footer="0.3"/>
  <ignoredErrors>
    <ignoredError sqref="G860 H860:P860 G875:P875 E913:Q913"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1325"/>
  <sheetViews>
    <sheetView zoomScale="68" zoomScaleNormal="68" workbookViewId="0">
      <pane ySplit="4" topLeftCell="A113" activePane="bottomLeft" state="frozen"/>
      <selection pane="bottomLeft" activeCell="B127" sqref="B127"/>
    </sheetView>
  </sheetViews>
  <sheetFormatPr defaultRowHeight="15"/>
  <cols>
    <col min="1" max="1" width="7" style="230" customWidth="1"/>
    <col min="2" max="2" width="37.85546875" customWidth="1"/>
    <col min="3" max="3" width="22.85546875" style="854" hidden="1" customWidth="1"/>
    <col min="4" max="4" width="16" hidden="1" customWidth="1"/>
    <col min="5" max="13" width="9.140625" customWidth="1"/>
    <col min="14" max="14" width="11.140625" customWidth="1"/>
    <col min="15" max="17" width="9.140625" customWidth="1"/>
    <col min="18" max="18" width="9.140625" style="230"/>
    <col min="19" max="24" width="9.140625" customWidth="1"/>
    <col min="28" max="28" width="61" customWidth="1"/>
    <col min="29" max="29" width="9.140625" style="352" customWidth="1"/>
    <col min="30" max="31" width="9.140625" style="352"/>
  </cols>
  <sheetData>
    <row r="1" spans="1:32">
      <c r="A1" s="3079" t="s">
        <v>16</v>
      </c>
      <c r="B1" s="3079" t="s">
        <v>17</v>
      </c>
      <c r="C1" s="3262" t="s">
        <v>18</v>
      </c>
      <c r="D1" s="3079" t="s">
        <v>19</v>
      </c>
      <c r="E1" s="3082" t="s">
        <v>20</v>
      </c>
      <c r="F1" s="3083"/>
      <c r="G1" s="3083"/>
      <c r="H1" s="3083"/>
      <c r="I1" s="3083"/>
      <c r="J1" s="3083"/>
      <c r="K1" s="3083"/>
      <c r="L1" s="3083"/>
      <c r="M1" s="3083"/>
      <c r="N1" s="3083"/>
      <c r="O1" s="3083"/>
      <c r="P1" s="3083"/>
      <c r="Q1" s="3084"/>
      <c r="R1" s="3079" t="s">
        <v>21</v>
      </c>
      <c r="S1" s="3055" t="s">
        <v>22</v>
      </c>
      <c r="T1" s="3066"/>
      <c r="U1" s="3067"/>
      <c r="V1" s="3055" t="s">
        <v>23</v>
      </c>
      <c r="W1" s="3066"/>
      <c r="X1" s="3066"/>
      <c r="Y1" s="3066"/>
      <c r="Z1" s="3066"/>
      <c r="AA1" s="3067"/>
    </row>
    <row r="2" spans="1:32">
      <c r="A2" s="3080"/>
      <c r="B2" s="3080"/>
      <c r="C2" s="3263"/>
      <c r="D2" s="3080"/>
      <c r="E2" s="3071" t="s">
        <v>24</v>
      </c>
      <c r="F2" s="3071" t="s">
        <v>25</v>
      </c>
      <c r="G2" s="3072" t="s">
        <v>26</v>
      </c>
      <c r="H2" s="3073"/>
      <c r="I2" s="3073"/>
      <c r="J2" s="3073"/>
      <c r="K2" s="3073"/>
      <c r="L2" s="3073"/>
      <c r="M2" s="3073"/>
      <c r="N2" s="3073"/>
      <c r="O2" s="3073"/>
      <c r="P2" s="3074"/>
      <c r="Q2" s="3079" t="s">
        <v>27</v>
      </c>
      <c r="R2" s="3080"/>
      <c r="S2" s="3091"/>
      <c r="T2" s="3092"/>
      <c r="U2" s="3093"/>
      <c r="V2" s="3091"/>
      <c r="W2" s="3092"/>
      <c r="X2" s="3092"/>
      <c r="Y2" s="3092"/>
      <c r="Z2" s="3092"/>
      <c r="AA2" s="3093"/>
    </row>
    <row r="3" spans="1:32">
      <c r="A3" s="3080"/>
      <c r="B3" s="3080"/>
      <c r="C3" s="3263"/>
      <c r="D3" s="3080"/>
      <c r="E3" s="3071"/>
      <c r="F3" s="3072"/>
      <c r="G3" s="3072" t="s">
        <v>28</v>
      </c>
      <c r="H3" s="3073"/>
      <c r="I3" s="3073"/>
      <c r="J3" s="3074"/>
      <c r="K3" s="3072" t="s">
        <v>29</v>
      </c>
      <c r="L3" s="3073"/>
      <c r="M3" s="3073"/>
      <c r="N3" s="3073"/>
      <c r="O3" s="6"/>
      <c r="P3" s="7"/>
      <c r="Q3" s="3080"/>
      <c r="R3" s="3080"/>
      <c r="S3" s="3068"/>
      <c r="T3" s="3069"/>
      <c r="U3" s="3070"/>
      <c r="V3" s="3068"/>
      <c r="W3" s="3069"/>
      <c r="X3" s="3069"/>
      <c r="Y3" s="3069"/>
      <c r="Z3" s="3069"/>
      <c r="AA3" s="3070"/>
    </row>
    <row r="4" spans="1:32" ht="67.5">
      <c r="A4" s="3081"/>
      <c r="B4" s="3081"/>
      <c r="C4" s="3264"/>
      <c r="D4" s="3081"/>
      <c r="E4" s="3071"/>
      <c r="F4" s="3071"/>
      <c r="G4" s="8" t="s">
        <v>30</v>
      </c>
      <c r="H4" s="8" t="s">
        <v>31</v>
      </c>
      <c r="I4" s="9" t="s">
        <v>32</v>
      </c>
      <c r="J4" s="9" t="s">
        <v>33</v>
      </c>
      <c r="K4" s="9" t="s">
        <v>34</v>
      </c>
      <c r="L4" s="9" t="s">
        <v>35</v>
      </c>
      <c r="M4" s="10" t="s">
        <v>36</v>
      </c>
      <c r="N4" s="9" t="s">
        <v>37</v>
      </c>
      <c r="O4" s="9" t="s">
        <v>38</v>
      </c>
      <c r="P4" s="9" t="s">
        <v>39</v>
      </c>
      <c r="Q4" s="3081"/>
      <c r="R4" s="3081"/>
      <c r="S4" s="8" t="s">
        <v>40</v>
      </c>
      <c r="T4" s="8" t="s">
        <v>41</v>
      </c>
      <c r="U4" s="8" t="s">
        <v>42</v>
      </c>
      <c r="V4" s="13" t="s">
        <v>43</v>
      </c>
      <c r="W4" s="13" t="s">
        <v>44</v>
      </c>
      <c r="X4" s="13" t="s">
        <v>45</v>
      </c>
      <c r="Y4" s="13" t="s">
        <v>46</v>
      </c>
      <c r="Z4" s="13" t="s">
        <v>47</v>
      </c>
      <c r="AA4" s="13" t="s">
        <v>48</v>
      </c>
    </row>
    <row r="5" spans="1:32" ht="36" customHeight="1">
      <c r="A5" s="2228"/>
      <c r="B5" s="3113" t="s">
        <v>49</v>
      </c>
      <c r="C5" s="3113"/>
      <c r="D5" s="3113"/>
      <c r="E5" s="3113"/>
      <c r="F5" s="3113"/>
      <c r="G5" s="3113"/>
      <c r="H5" s="3113"/>
      <c r="I5" s="3113"/>
      <c r="J5" s="3113"/>
      <c r="K5" s="3113"/>
      <c r="L5" s="3113"/>
      <c r="M5" s="3113"/>
      <c r="N5" s="3113"/>
      <c r="O5" s="3113"/>
      <c r="P5" s="3113"/>
      <c r="Q5" s="3113"/>
      <c r="R5" s="3113"/>
      <c r="S5" s="3113"/>
      <c r="T5" s="3113"/>
      <c r="U5" s="3113"/>
      <c r="V5" s="3113"/>
      <c r="W5" s="3113"/>
      <c r="X5" s="3113"/>
      <c r="Y5" s="3113"/>
      <c r="Z5" s="3113"/>
      <c r="AA5" s="3114"/>
    </row>
    <row r="6" spans="1:32" s="343" customFormat="1" ht="27.75" customHeight="1">
      <c r="A6" s="298"/>
      <c r="B6" s="2890" t="s">
        <v>3185</v>
      </c>
      <c r="C6" s="362"/>
      <c r="D6" s="384"/>
      <c r="E6" s="384"/>
      <c r="F6" s="384"/>
      <c r="G6" s="384"/>
      <c r="H6" s="384"/>
      <c r="I6" s="384"/>
      <c r="J6" s="384"/>
      <c r="K6" s="384"/>
      <c r="L6" s="384"/>
      <c r="M6" s="384"/>
      <c r="N6" s="384"/>
      <c r="O6" s="384"/>
      <c r="P6" s="384"/>
      <c r="Q6" s="384"/>
      <c r="R6" s="384"/>
      <c r="S6" s="384"/>
      <c r="T6" s="384"/>
      <c r="U6" s="384"/>
      <c r="V6" s="384"/>
      <c r="W6" s="384"/>
      <c r="X6" s="384"/>
      <c r="Y6" s="384"/>
      <c r="Z6" s="384"/>
      <c r="AA6" s="384"/>
      <c r="AB6" s="295"/>
      <c r="AC6" s="385"/>
      <c r="AD6" s="385"/>
      <c r="AE6" s="385"/>
    </row>
    <row r="7" spans="1:32" ht="28.5" customHeight="1">
      <c r="A7" s="298">
        <v>1</v>
      </c>
      <c r="B7" s="254" t="s">
        <v>3189</v>
      </c>
      <c r="C7" s="245" t="s">
        <v>3190</v>
      </c>
      <c r="D7" s="255" t="s">
        <v>3191</v>
      </c>
      <c r="E7" s="255">
        <v>1.2110000000000001</v>
      </c>
      <c r="F7" s="256">
        <v>0.63</v>
      </c>
      <c r="G7" s="256"/>
      <c r="H7" s="256"/>
      <c r="I7" s="256"/>
      <c r="J7" s="256"/>
      <c r="K7" s="256">
        <v>0.63</v>
      </c>
      <c r="L7" s="256"/>
      <c r="M7" s="256"/>
      <c r="N7" s="256"/>
      <c r="O7" s="256"/>
      <c r="P7" s="255">
        <f>E7-K7</f>
        <v>0.58100000000000007</v>
      </c>
      <c r="Q7" s="255">
        <f>E7-K7</f>
        <v>0.58100000000000007</v>
      </c>
      <c r="R7" s="255" t="s">
        <v>3192</v>
      </c>
      <c r="S7" s="255"/>
      <c r="T7" s="255"/>
      <c r="U7" s="255"/>
      <c r="V7" s="255"/>
      <c r="W7" s="255"/>
      <c r="X7" s="255"/>
      <c r="Y7" s="255"/>
      <c r="Z7" s="255">
        <v>1.2110000000000001</v>
      </c>
      <c r="AA7" s="257"/>
      <c r="AB7" s="282" t="s">
        <v>3193</v>
      </c>
      <c r="AC7" s="350"/>
      <c r="AD7" s="246"/>
      <c r="AE7" s="246"/>
      <c r="AF7" s="246"/>
    </row>
    <row r="8" spans="1:32" ht="19.5" customHeight="1">
      <c r="A8" s="298">
        <v>2</v>
      </c>
      <c r="B8" s="242" t="s">
        <v>3195</v>
      </c>
      <c r="C8" s="245" t="s">
        <v>3196</v>
      </c>
      <c r="D8" s="243"/>
      <c r="E8" s="243">
        <v>0.09</v>
      </c>
      <c r="F8" s="243">
        <v>0.09</v>
      </c>
      <c r="G8" s="244"/>
      <c r="H8" s="244"/>
      <c r="I8" s="244"/>
      <c r="J8" s="244"/>
      <c r="K8" s="244">
        <v>0.09</v>
      </c>
      <c r="L8" s="244"/>
      <c r="M8" s="244"/>
      <c r="N8" s="244"/>
      <c r="O8" s="244"/>
      <c r="P8" s="253"/>
      <c r="Q8" s="243">
        <v>0.09</v>
      </c>
      <c r="R8" s="243" t="s">
        <v>3192</v>
      </c>
      <c r="S8" s="243"/>
      <c r="T8" s="243"/>
      <c r="U8" s="243"/>
      <c r="V8" s="243"/>
      <c r="W8" s="243"/>
      <c r="X8" s="243"/>
      <c r="Y8" s="243"/>
      <c r="Z8" s="243">
        <v>0.09</v>
      </c>
      <c r="AA8" s="258"/>
      <c r="AB8" s="259" t="s">
        <v>3197</v>
      </c>
      <c r="AC8" s="350"/>
      <c r="AD8" s="246"/>
      <c r="AE8" s="246"/>
      <c r="AF8" s="246"/>
    </row>
    <row r="9" spans="1:32" s="377" customFormat="1" ht="22.5" customHeight="1">
      <c r="A9" s="386">
        <v>3</v>
      </c>
      <c r="B9" s="374" t="s">
        <v>3199</v>
      </c>
      <c r="C9" s="373" t="s">
        <v>3200</v>
      </c>
      <c r="D9" s="373" t="s">
        <v>3201</v>
      </c>
      <c r="E9" s="373">
        <v>0.44</v>
      </c>
      <c r="F9" s="373"/>
      <c r="G9" s="373"/>
      <c r="H9" s="373"/>
      <c r="I9" s="373"/>
      <c r="J9" s="373"/>
      <c r="K9" s="373"/>
      <c r="L9" s="373"/>
      <c r="M9" s="373"/>
      <c r="N9" s="373"/>
      <c r="O9" s="373"/>
      <c r="P9" s="373">
        <v>0.44</v>
      </c>
      <c r="Q9" s="373">
        <v>0.44</v>
      </c>
      <c r="R9" s="373" t="s">
        <v>3192</v>
      </c>
      <c r="S9" s="373"/>
      <c r="T9" s="373"/>
      <c r="U9" s="373"/>
      <c r="V9" s="373"/>
      <c r="W9" s="373"/>
      <c r="X9" s="373"/>
      <c r="Y9" s="373"/>
      <c r="Z9" s="373"/>
      <c r="AA9" s="375">
        <v>0.44</v>
      </c>
      <c r="AB9" s="376" t="s">
        <v>3803</v>
      </c>
      <c r="AC9" s="3280" t="s">
        <v>3804</v>
      </c>
      <c r="AD9" s="3281"/>
      <c r="AE9" s="3281"/>
      <c r="AF9" s="367"/>
    </row>
    <row r="10" spans="1:32" ht="21" customHeight="1">
      <c r="A10" s="298">
        <v>4</v>
      </c>
      <c r="B10" s="242" t="s">
        <v>3202</v>
      </c>
      <c r="C10" s="245" t="s">
        <v>3203</v>
      </c>
      <c r="D10" s="243"/>
      <c r="E10" s="243">
        <v>0.11</v>
      </c>
      <c r="F10" s="243"/>
      <c r="G10" s="253"/>
      <c r="H10" s="253"/>
      <c r="I10" s="253"/>
      <c r="J10" s="253"/>
      <c r="K10" s="253"/>
      <c r="L10" s="253"/>
      <c r="M10" s="253"/>
      <c r="N10" s="253"/>
      <c r="O10" s="253"/>
      <c r="P10" s="243">
        <v>0.11</v>
      </c>
      <c r="Q10" s="243">
        <v>0.11</v>
      </c>
      <c r="R10" s="243" t="s">
        <v>3192</v>
      </c>
      <c r="S10" s="243"/>
      <c r="T10" s="243"/>
      <c r="U10" s="243"/>
      <c r="V10" s="243"/>
      <c r="W10" s="243"/>
      <c r="X10" s="243"/>
      <c r="Y10" s="243"/>
      <c r="Z10" s="243"/>
      <c r="AA10" s="258">
        <v>0.11</v>
      </c>
      <c r="AB10" s="259" t="s">
        <v>3197</v>
      </c>
      <c r="AC10" s="350"/>
      <c r="AD10" s="246"/>
      <c r="AE10" s="246"/>
      <c r="AF10" s="246"/>
    </row>
    <row r="11" spans="1:32" ht="30">
      <c r="A11" s="387">
        <v>5</v>
      </c>
      <c r="B11" s="254" t="s">
        <v>3204</v>
      </c>
      <c r="C11" s="245" t="s">
        <v>3205</v>
      </c>
      <c r="D11" s="255" t="s">
        <v>3206</v>
      </c>
      <c r="E11" s="255">
        <v>0.4</v>
      </c>
      <c r="F11" s="255">
        <v>0.4</v>
      </c>
      <c r="G11" s="260"/>
      <c r="H11" s="260"/>
      <c r="I11" s="260"/>
      <c r="J11" s="260"/>
      <c r="K11" s="260">
        <v>0.4</v>
      </c>
      <c r="L11" s="260"/>
      <c r="M11" s="260"/>
      <c r="N11" s="260"/>
      <c r="O11" s="260"/>
      <c r="P11" s="255"/>
      <c r="Q11" s="255"/>
      <c r="R11" s="255" t="s">
        <v>3192</v>
      </c>
      <c r="S11" s="255"/>
      <c r="T11" s="255"/>
      <c r="U11" s="255"/>
      <c r="V11" s="255"/>
      <c r="W11" s="255"/>
      <c r="X11" s="255"/>
      <c r="Y11" s="261"/>
      <c r="Z11" s="261">
        <v>0.4</v>
      </c>
      <c r="AA11" s="257"/>
      <c r="AB11" s="259" t="s">
        <v>3207</v>
      </c>
      <c r="AC11" s="3267" t="s">
        <v>3208</v>
      </c>
      <c r="AD11" s="3268"/>
      <c r="AE11" s="3268"/>
      <c r="AF11" s="246"/>
    </row>
    <row r="12" spans="1:32" ht="25.5">
      <c r="A12" s="298">
        <v>6</v>
      </c>
      <c r="B12" s="242" t="s">
        <v>3209</v>
      </c>
      <c r="C12" s="245" t="s">
        <v>3210</v>
      </c>
      <c r="D12" s="243"/>
      <c r="E12" s="243">
        <v>0.15</v>
      </c>
      <c r="F12" s="243"/>
      <c r="G12" s="253"/>
      <c r="H12" s="253"/>
      <c r="I12" s="253"/>
      <c r="J12" s="253"/>
      <c r="K12" s="253"/>
      <c r="L12" s="253"/>
      <c r="M12" s="253"/>
      <c r="N12" s="253"/>
      <c r="O12" s="253"/>
      <c r="P12" s="243">
        <v>0.15</v>
      </c>
      <c r="Q12" s="243">
        <v>0.15</v>
      </c>
      <c r="R12" s="243" t="s">
        <v>3192</v>
      </c>
      <c r="S12" s="243"/>
      <c r="T12" s="243"/>
      <c r="U12" s="243"/>
      <c r="V12" s="243"/>
      <c r="W12" s="243"/>
      <c r="X12" s="243"/>
      <c r="Y12" s="243"/>
      <c r="Z12" s="243"/>
      <c r="AA12" s="258">
        <v>0.15</v>
      </c>
      <c r="AB12" s="259" t="s">
        <v>3197</v>
      </c>
      <c r="AC12" s="350"/>
      <c r="AD12" s="246"/>
      <c r="AE12" s="246"/>
      <c r="AF12" s="246"/>
    </row>
    <row r="13" spans="1:32" ht="25.5">
      <c r="A13" s="298">
        <v>7</v>
      </c>
      <c r="B13" s="242" t="s">
        <v>3211</v>
      </c>
      <c r="C13" s="245" t="s">
        <v>3212</v>
      </c>
      <c r="D13" s="243"/>
      <c r="E13" s="243">
        <v>0.15</v>
      </c>
      <c r="F13" s="243"/>
      <c r="G13" s="253"/>
      <c r="H13" s="253"/>
      <c r="I13" s="253"/>
      <c r="J13" s="253"/>
      <c r="K13" s="253"/>
      <c r="L13" s="253"/>
      <c r="M13" s="253"/>
      <c r="N13" s="253"/>
      <c r="O13" s="253"/>
      <c r="P13" s="243">
        <v>0.15</v>
      </c>
      <c r="Q13" s="243">
        <v>0.15</v>
      </c>
      <c r="R13" s="243" t="s">
        <v>3192</v>
      </c>
      <c r="S13" s="243"/>
      <c r="T13" s="243"/>
      <c r="U13" s="243"/>
      <c r="V13" s="243"/>
      <c r="W13" s="243"/>
      <c r="X13" s="243"/>
      <c r="Y13" s="243"/>
      <c r="Z13" s="243"/>
      <c r="AA13" s="258">
        <v>0.15</v>
      </c>
      <c r="AB13" s="259" t="s">
        <v>3197</v>
      </c>
      <c r="AC13" s="350"/>
      <c r="AD13" s="246"/>
      <c r="AE13" s="246"/>
      <c r="AF13" s="246"/>
    </row>
    <row r="14" spans="1:32" ht="19.5" customHeight="1">
      <c r="A14" s="298">
        <v>8</v>
      </c>
      <c r="B14" s="242" t="s">
        <v>3213</v>
      </c>
      <c r="C14" s="245" t="s">
        <v>3214</v>
      </c>
      <c r="D14" s="243"/>
      <c r="E14" s="243">
        <v>0.18</v>
      </c>
      <c r="F14" s="243">
        <v>0.18</v>
      </c>
      <c r="G14" s="244">
        <v>0.18</v>
      </c>
      <c r="H14" s="244"/>
      <c r="I14" s="244"/>
      <c r="J14" s="244"/>
      <c r="K14" s="244"/>
      <c r="L14" s="244"/>
      <c r="M14" s="244"/>
      <c r="N14" s="244"/>
      <c r="O14" s="244"/>
      <c r="P14" s="253"/>
      <c r="Q14" s="243">
        <v>0.18</v>
      </c>
      <c r="R14" s="243" t="s">
        <v>3215</v>
      </c>
      <c r="S14" s="243"/>
      <c r="T14" s="243"/>
      <c r="U14" s="243"/>
      <c r="V14" s="243"/>
      <c r="W14" s="243"/>
      <c r="X14" s="243"/>
      <c r="Y14" s="243">
        <v>0.18</v>
      </c>
      <c r="Z14" s="243"/>
      <c r="AA14" s="258"/>
      <c r="AB14" s="259" t="s">
        <v>3216</v>
      </c>
      <c r="AC14" s="350"/>
      <c r="AD14" s="246"/>
      <c r="AE14" s="246"/>
      <c r="AF14" s="246"/>
    </row>
    <row r="15" spans="1:32" ht="25.5">
      <c r="A15" s="298">
        <v>9</v>
      </c>
      <c r="B15" s="242" t="s">
        <v>3217</v>
      </c>
      <c r="C15" s="245" t="s">
        <v>3218</v>
      </c>
      <c r="D15" s="243"/>
      <c r="E15" s="243">
        <v>0.18</v>
      </c>
      <c r="F15" s="243"/>
      <c r="G15" s="253"/>
      <c r="H15" s="253"/>
      <c r="I15" s="253"/>
      <c r="J15" s="253"/>
      <c r="K15" s="253"/>
      <c r="L15" s="253"/>
      <c r="M15" s="253"/>
      <c r="N15" s="253"/>
      <c r="O15" s="253"/>
      <c r="P15" s="243">
        <v>0.18</v>
      </c>
      <c r="Q15" s="243">
        <v>0.18</v>
      </c>
      <c r="R15" s="243" t="s">
        <v>3192</v>
      </c>
      <c r="S15" s="243"/>
      <c r="T15" s="243"/>
      <c r="U15" s="243"/>
      <c r="V15" s="243"/>
      <c r="W15" s="243"/>
      <c r="X15" s="243"/>
      <c r="Y15" s="243"/>
      <c r="Z15" s="243"/>
      <c r="AA15" s="258">
        <v>0.18</v>
      </c>
      <c r="AB15" s="259" t="s">
        <v>3197</v>
      </c>
      <c r="AC15" s="350"/>
      <c r="AD15" s="246"/>
      <c r="AE15" s="246"/>
      <c r="AF15" s="246"/>
    </row>
    <row r="16" spans="1:32" ht="17.25" customHeight="1">
      <c r="A16" s="298">
        <v>10</v>
      </c>
      <c r="B16" s="242" t="s">
        <v>3219</v>
      </c>
      <c r="C16" s="245" t="s">
        <v>3220</v>
      </c>
      <c r="D16" s="243"/>
      <c r="E16" s="243">
        <v>0.18</v>
      </c>
      <c r="F16" s="243">
        <v>0.18</v>
      </c>
      <c r="G16" s="253"/>
      <c r="H16" s="253"/>
      <c r="I16" s="253"/>
      <c r="J16" s="253"/>
      <c r="K16" s="253">
        <v>0.18</v>
      </c>
      <c r="L16" s="253"/>
      <c r="M16" s="253"/>
      <c r="N16" s="253"/>
      <c r="O16" s="253"/>
      <c r="P16" s="243"/>
      <c r="Q16" s="243"/>
      <c r="R16" s="243" t="s">
        <v>3192</v>
      </c>
      <c r="S16" s="243"/>
      <c r="T16" s="243"/>
      <c r="U16" s="243"/>
      <c r="V16" s="243"/>
      <c r="W16" s="243"/>
      <c r="X16" s="243"/>
      <c r="Y16" s="261"/>
      <c r="Z16" s="261">
        <v>0.18</v>
      </c>
      <c r="AA16" s="258"/>
      <c r="AB16" s="259" t="s">
        <v>3197</v>
      </c>
      <c r="AC16" s="3267" t="s">
        <v>3208</v>
      </c>
      <c r="AD16" s="3268"/>
      <c r="AE16" s="3268"/>
      <c r="AF16" s="246"/>
    </row>
    <row r="17" spans="1:32" ht="25.5">
      <c r="A17" s="298">
        <v>11</v>
      </c>
      <c r="B17" s="242" t="s">
        <v>3221</v>
      </c>
      <c r="C17" s="245" t="s">
        <v>3222</v>
      </c>
      <c r="D17" s="243"/>
      <c r="E17" s="243">
        <v>0.2</v>
      </c>
      <c r="F17" s="243">
        <v>0.2</v>
      </c>
      <c r="G17" s="244">
        <v>0.2</v>
      </c>
      <c r="H17" s="244"/>
      <c r="I17" s="244"/>
      <c r="J17" s="244"/>
      <c r="K17" s="244"/>
      <c r="L17" s="244"/>
      <c r="M17" s="244"/>
      <c r="N17" s="244"/>
      <c r="O17" s="244"/>
      <c r="P17" s="253"/>
      <c r="Q17" s="243">
        <v>0.2</v>
      </c>
      <c r="R17" s="243" t="s">
        <v>3215</v>
      </c>
      <c r="S17" s="243"/>
      <c r="T17" s="243"/>
      <c r="U17" s="243"/>
      <c r="V17" s="243"/>
      <c r="W17" s="243"/>
      <c r="X17" s="243"/>
      <c r="Y17" s="243">
        <v>0.2</v>
      </c>
      <c r="Z17" s="243"/>
      <c r="AA17" s="258"/>
      <c r="AB17" s="259" t="s">
        <v>3216</v>
      </c>
      <c r="AC17" s="350"/>
      <c r="AD17" s="246"/>
      <c r="AE17" s="246"/>
      <c r="AF17" s="246"/>
    </row>
    <row r="18" spans="1:32" ht="25.5" customHeight="1">
      <c r="A18" s="298">
        <v>12</v>
      </c>
      <c r="B18" s="254" t="s">
        <v>3223</v>
      </c>
      <c r="C18" s="245" t="s">
        <v>3224</v>
      </c>
      <c r="D18" s="255" t="s">
        <v>3225</v>
      </c>
      <c r="E18" s="255">
        <v>0.21299999999999999</v>
      </c>
      <c r="F18" s="255">
        <v>0.21299999999999999</v>
      </c>
      <c r="G18" s="256">
        <v>0.21299999999999999</v>
      </c>
      <c r="H18" s="260"/>
      <c r="I18" s="260"/>
      <c r="J18" s="260"/>
      <c r="K18" s="260"/>
      <c r="L18" s="260"/>
      <c r="M18" s="260"/>
      <c r="N18" s="260"/>
      <c r="O18" s="260"/>
      <c r="P18" s="255"/>
      <c r="Q18" s="255">
        <v>0</v>
      </c>
      <c r="R18" s="255" t="s">
        <v>3215</v>
      </c>
      <c r="S18" s="255"/>
      <c r="T18" s="255"/>
      <c r="U18" s="255"/>
      <c r="V18" s="255"/>
      <c r="W18" s="255"/>
      <c r="X18" s="255"/>
      <c r="Y18" s="255">
        <v>0.21299999999999999</v>
      </c>
      <c r="Z18" s="255"/>
      <c r="AA18" s="255"/>
      <c r="AB18" s="282" t="s">
        <v>3226</v>
      </c>
      <c r="AC18" s="350"/>
      <c r="AD18" s="246"/>
      <c r="AE18" s="246"/>
      <c r="AF18" s="246"/>
    </row>
    <row r="19" spans="1:32" ht="25.5">
      <c r="A19" s="298">
        <v>13</v>
      </c>
      <c r="B19" s="242" t="s">
        <v>3227</v>
      </c>
      <c r="C19" s="245" t="s">
        <v>3228</v>
      </c>
      <c r="D19" s="243"/>
      <c r="E19" s="243">
        <v>0.25</v>
      </c>
      <c r="F19" s="243"/>
      <c r="G19" s="253"/>
      <c r="H19" s="253"/>
      <c r="I19" s="253"/>
      <c r="J19" s="253"/>
      <c r="K19" s="253"/>
      <c r="L19" s="253"/>
      <c r="M19" s="253"/>
      <c r="N19" s="253"/>
      <c r="O19" s="253"/>
      <c r="P19" s="243">
        <v>0.25</v>
      </c>
      <c r="Q19" s="243">
        <v>0.25</v>
      </c>
      <c r="R19" s="243" t="s">
        <v>3192</v>
      </c>
      <c r="S19" s="243"/>
      <c r="T19" s="243"/>
      <c r="U19" s="243"/>
      <c r="V19" s="243"/>
      <c r="W19" s="243"/>
      <c r="X19" s="243"/>
      <c r="Y19" s="243"/>
      <c r="Z19" s="243"/>
      <c r="AA19" s="258">
        <v>0.25</v>
      </c>
      <c r="AB19" s="259" t="s">
        <v>3197</v>
      </c>
      <c r="AC19" s="350"/>
      <c r="AD19" s="246"/>
      <c r="AE19" s="246"/>
      <c r="AF19" s="246"/>
    </row>
    <row r="20" spans="1:32" ht="25.5">
      <c r="A20" s="298">
        <v>14</v>
      </c>
      <c r="B20" s="242" t="s">
        <v>3229</v>
      </c>
      <c r="C20" s="245" t="s">
        <v>3230</v>
      </c>
      <c r="D20" s="243"/>
      <c r="E20" s="243">
        <v>0.28000000000000003</v>
      </c>
      <c r="F20" s="243"/>
      <c r="G20" s="253"/>
      <c r="H20" s="253"/>
      <c r="I20" s="253"/>
      <c r="J20" s="253"/>
      <c r="K20" s="253"/>
      <c r="L20" s="253"/>
      <c r="M20" s="253"/>
      <c r="N20" s="253"/>
      <c r="O20" s="253"/>
      <c r="P20" s="243">
        <v>0.28000000000000003</v>
      </c>
      <c r="Q20" s="243">
        <v>0.28000000000000003</v>
      </c>
      <c r="R20" s="243" t="s">
        <v>3192</v>
      </c>
      <c r="S20" s="243"/>
      <c r="T20" s="243"/>
      <c r="U20" s="243"/>
      <c r="V20" s="243"/>
      <c r="W20" s="243"/>
      <c r="X20" s="243"/>
      <c r="Y20" s="243"/>
      <c r="Z20" s="243"/>
      <c r="AA20" s="258">
        <v>0.28000000000000003</v>
      </c>
      <c r="AB20" s="259" t="s">
        <v>3197</v>
      </c>
      <c r="AC20" s="350"/>
      <c r="AD20" s="246"/>
      <c r="AE20" s="246"/>
      <c r="AF20" s="246"/>
    </row>
    <row r="21" spans="1:32" ht="25.5">
      <c r="A21" s="298">
        <v>15</v>
      </c>
      <c r="B21" s="242" t="s">
        <v>3231</v>
      </c>
      <c r="C21" s="245" t="s">
        <v>3232</v>
      </c>
      <c r="D21" s="243"/>
      <c r="E21" s="243">
        <v>0.2</v>
      </c>
      <c r="F21" s="243"/>
      <c r="G21" s="253"/>
      <c r="H21" s="253"/>
      <c r="I21" s="253"/>
      <c r="J21" s="253"/>
      <c r="K21" s="253"/>
      <c r="L21" s="253"/>
      <c r="M21" s="253"/>
      <c r="N21" s="253"/>
      <c r="O21" s="253"/>
      <c r="P21" s="243">
        <v>0.2</v>
      </c>
      <c r="Q21" s="243">
        <v>0.2</v>
      </c>
      <c r="R21" s="243" t="s">
        <v>3192</v>
      </c>
      <c r="S21" s="243"/>
      <c r="T21" s="243"/>
      <c r="U21" s="243"/>
      <c r="V21" s="243"/>
      <c r="W21" s="243"/>
      <c r="X21" s="243"/>
      <c r="Y21" s="243"/>
      <c r="Z21" s="243"/>
      <c r="AA21" s="258">
        <v>0.2</v>
      </c>
      <c r="AB21" s="259" t="s">
        <v>3197</v>
      </c>
      <c r="AC21" s="350"/>
      <c r="AD21" s="246"/>
      <c r="AE21" s="246"/>
      <c r="AF21" s="246"/>
    </row>
    <row r="22" spans="1:32" ht="25.5">
      <c r="A22" s="298">
        <v>16</v>
      </c>
      <c r="B22" s="242" t="s">
        <v>3233</v>
      </c>
      <c r="C22" s="245" t="s">
        <v>3234</v>
      </c>
      <c r="D22" s="243"/>
      <c r="E22" s="243">
        <v>0.35</v>
      </c>
      <c r="F22" s="243">
        <v>0.35</v>
      </c>
      <c r="G22" s="244">
        <v>0.35</v>
      </c>
      <c r="H22" s="244"/>
      <c r="I22" s="244"/>
      <c r="J22" s="244"/>
      <c r="K22" s="244"/>
      <c r="L22" s="244"/>
      <c r="M22" s="244"/>
      <c r="N22" s="244"/>
      <c r="O22" s="244"/>
      <c r="P22" s="253"/>
      <c r="Q22" s="243">
        <v>0</v>
      </c>
      <c r="R22" s="243" t="s">
        <v>3215</v>
      </c>
      <c r="S22" s="243"/>
      <c r="T22" s="243"/>
      <c r="U22" s="243"/>
      <c r="V22" s="243"/>
      <c r="W22" s="243"/>
      <c r="X22" s="243"/>
      <c r="Y22" s="243">
        <v>0.35</v>
      </c>
      <c r="Z22" s="243"/>
      <c r="AA22" s="258"/>
      <c r="AB22" s="259" t="s">
        <v>3216</v>
      </c>
      <c r="AC22" s="350"/>
      <c r="AD22" s="246"/>
      <c r="AE22" s="246"/>
      <c r="AF22" s="246"/>
    </row>
    <row r="23" spans="1:32" s="383" customFormat="1" ht="29.25" customHeight="1">
      <c r="A23" s="388">
        <v>17</v>
      </c>
      <c r="B23" s="379" t="s">
        <v>3235</v>
      </c>
      <c r="C23" s="378" t="s">
        <v>3236</v>
      </c>
      <c r="D23" s="378" t="s">
        <v>3237</v>
      </c>
      <c r="E23" s="378">
        <v>0.38</v>
      </c>
      <c r="F23" s="378">
        <v>0.38</v>
      </c>
      <c r="G23" s="378"/>
      <c r="H23" s="378"/>
      <c r="I23" s="378"/>
      <c r="J23" s="378"/>
      <c r="K23" s="378">
        <v>0.38</v>
      </c>
      <c r="L23" s="378"/>
      <c r="M23" s="378"/>
      <c r="N23" s="378"/>
      <c r="O23" s="378"/>
      <c r="P23" s="378"/>
      <c r="Q23" s="378">
        <v>0</v>
      </c>
      <c r="R23" s="378" t="s">
        <v>3238</v>
      </c>
      <c r="S23" s="378">
        <v>1</v>
      </c>
      <c r="T23" s="378"/>
      <c r="U23" s="378"/>
      <c r="V23" s="378"/>
      <c r="W23" s="378"/>
      <c r="X23" s="378"/>
      <c r="Y23" s="378"/>
      <c r="Z23" s="378"/>
      <c r="AA23" s="380">
        <v>0.38</v>
      </c>
      <c r="AB23" s="381" t="s">
        <v>3239</v>
      </c>
      <c r="AC23" s="3277" t="s">
        <v>3805</v>
      </c>
      <c r="AD23" s="3278"/>
      <c r="AE23" s="3278"/>
      <c r="AF23" s="382"/>
    </row>
    <row r="24" spans="1:32">
      <c r="A24" s="298">
        <v>18</v>
      </c>
      <c r="B24" s="242" t="s">
        <v>3240</v>
      </c>
      <c r="C24" s="245" t="s">
        <v>3241</v>
      </c>
      <c r="D24" s="243"/>
      <c r="E24" s="243">
        <v>0.35</v>
      </c>
      <c r="F24" s="243"/>
      <c r="G24" s="253"/>
      <c r="H24" s="253"/>
      <c r="I24" s="253"/>
      <c r="J24" s="253"/>
      <c r="K24" s="253"/>
      <c r="L24" s="253"/>
      <c r="M24" s="253"/>
      <c r="N24" s="253"/>
      <c r="O24" s="253"/>
      <c r="P24" s="243">
        <v>0.35</v>
      </c>
      <c r="Q24" s="243">
        <v>0.35</v>
      </c>
      <c r="R24" s="243" t="s">
        <v>3192</v>
      </c>
      <c r="S24" s="243"/>
      <c r="T24" s="243"/>
      <c r="U24" s="243"/>
      <c r="V24" s="243"/>
      <c r="W24" s="243"/>
      <c r="X24" s="243"/>
      <c r="Y24" s="243"/>
      <c r="Z24" s="243">
        <v>0.35</v>
      </c>
      <c r="AA24" s="258"/>
      <c r="AB24" s="259" t="s">
        <v>3197</v>
      </c>
      <c r="AC24" s="350"/>
      <c r="AD24" s="246"/>
      <c r="AE24" s="246"/>
      <c r="AF24" s="246"/>
    </row>
    <row r="25" spans="1:32" ht="16.5" customHeight="1">
      <c r="A25" s="298">
        <v>19</v>
      </c>
      <c r="B25" s="254" t="s">
        <v>3242</v>
      </c>
      <c r="C25" s="245" t="s">
        <v>3243</v>
      </c>
      <c r="D25" s="255" t="s">
        <v>3244</v>
      </c>
      <c r="E25" s="255">
        <v>0.7</v>
      </c>
      <c r="F25" s="255">
        <v>0.7</v>
      </c>
      <c r="G25" s="260"/>
      <c r="H25" s="260"/>
      <c r="I25" s="260"/>
      <c r="J25" s="260"/>
      <c r="K25" s="260">
        <v>0.7</v>
      </c>
      <c r="L25" s="260"/>
      <c r="M25" s="260"/>
      <c r="N25" s="260"/>
      <c r="O25" s="260"/>
      <c r="P25" s="255"/>
      <c r="Q25" s="255"/>
      <c r="R25" s="255" t="s">
        <v>3192</v>
      </c>
      <c r="S25" s="255"/>
      <c r="T25" s="255"/>
      <c r="U25" s="255"/>
      <c r="V25" s="255"/>
      <c r="W25" s="255"/>
      <c r="X25" s="255"/>
      <c r="Y25" s="261"/>
      <c r="Z25" s="261">
        <v>0.7</v>
      </c>
      <c r="AA25" s="257"/>
      <c r="AB25" s="262" t="s">
        <v>3245</v>
      </c>
      <c r="AC25" s="3267" t="s">
        <v>3208</v>
      </c>
      <c r="AD25" s="3268"/>
      <c r="AE25" s="3268"/>
      <c r="AF25" s="246"/>
    </row>
    <row r="26" spans="1:32">
      <c r="A26" s="298">
        <v>20</v>
      </c>
      <c r="B26" s="242" t="s">
        <v>3246</v>
      </c>
      <c r="C26" s="245" t="s">
        <v>3247</v>
      </c>
      <c r="D26" s="243"/>
      <c r="E26" s="243">
        <v>0.36</v>
      </c>
      <c r="F26" s="243"/>
      <c r="G26" s="253"/>
      <c r="H26" s="253"/>
      <c r="I26" s="253"/>
      <c r="J26" s="253"/>
      <c r="K26" s="253"/>
      <c r="L26" s="253"/>
      <c r="M26" s="253"/>
      <c r="N26" s="253"/>
      <c r="O26" s="253"/>
      <c r="P26" s="243">
        <v>0.36</v>
      </c>
      <c r="Q26" s="243">
        <v>0.36</v>
      </c>
      <c r="R26" s="243" t="s">
        <v>3192</v>
      </c>
      <c r="S26" s="243"/>
      <c r="T26" s="243"/>
      <c r="U26" s="243"/>
      <c r="V26" s="243"/>
      <c r="W26" s="243"/>
      <c r="X26" s="244"/>
      <c r="Y26" s="244"/>
      <c r="Z26" s="244"/>
      <c r="AA26" s="263">
        <v>0.36</v>
      </c>
      <c r="AB26" s="259" t="s">
        <v>3197</v>
      </c>
      <c r="AC26" s="350"/>
      <c r="AD26" s="246"/>
      <c r="AE26" s="246"/>
      <c r="AF26" s="246"/>
    </row>
    <row r="27" spans="1:32">
      <c r="A27" s="298">
        <v>21</v>
      </c>
      <c r="B27" s="242" t="s">
        <v>3248</v>
      </c>
      <c r="C27" s="245" t="s">
        <v>3249</v>
      </c>
      <c r="D27" s="243"/>
      <c r="E27" s="243">
        <v>0.3</v>
      </c>
      <c r="F27" s="243"/>
      <c r="G27" s="253"/>
      <c r="H27" s="253"/>
      <c r="I27" s="253"/>
      <c r="J27" s="253"/>
      <c r="K27" s="253"/>
      <c r="L27" s="253"/>
      <c r="M27" s="253"/>
      <c r="N27" s="253"/>
      <c r="O27" s="253"/>
      <c r="P27" s="243">
        <v>0.3</v>
      </c>
      <c r="Q27" s="243">
        <v>0.3</v>
      </c>
      <c r="R27" s="243" t="s">
        <v>3192</v>
      </c>
      <c r="S27" s="243"/>
      <c r="T27" s="243"/>
      <c r="U27" s="243"/>
      <c r="V27" s="243"/>
      <c r="W27" s="243"/>
      <c r="X27" s="243"/>
      <c r="Y27" s="243"/>
      <c r="Z27" s="243"/>
      <c r="AA27" s="258">
        <v>0.3</v>
      </c>
      <c r="AB27" s="259" t="s">
        <v>3197</v>
      </c>
      <c r="AC27" s="350"/>
      <c r="AD27" s="246"/>
      <c r="AE27" s="246"/>
      <c r="AF27" s="246"/>
    </row>
    <row r="28" spans="1:32" ht="25.5">
      <c r="A28" s="298">
        <v>22</v>
      </c>
      <c r="B28" s="242" t="s">
        <v>3250</v>
      </c>
      <c r="C28" s="245" t="s">
        <v>3251</v>
      </c>
      <c r="D28" s="243"/>
      <c r="E28" s="243">
        <v>0.3</v>
      </c>
      <c r="F28" s="243"/>
      <c r="G28" s="253"/>
      <c r="H28" s="253"/>
      <c r="I28" s="253"/>
      <c r="J28" s="253"/>
      <c r="K28" s="253"/>
      <c r="L28" s="253"/>
      <c r="M28" s="253"/>
      <c r="N28" s="253"/>
      <c r="O28" s="253"/>
      <c r="P28" s="243">
        <v>0.3</v>
      </c>
      <c r="Q28" s="243">
        <v>0.3</v>
      </c>
      <c r="R28" s="243" t="s">
        <v>3192</v>
      </c>
      <c r="S28" s="243"/>
      <c r="T28" s="243"/>
      <c r="U28" s="243"/>
      <c r="V28" s="243"/>
      <c r="W28" s="243"/>
      <c r="X28" s="243"/>
      <c r="Y28" s="243"/>
      <c r="Z28" s="243"/>
      <c r="AA28" s="258">
        <v>0.3</v>
      </c>
      <c r="AB28" s="259" t="s">
        <v>3197</v>
      </c>
      <c r="AC28" s="350"/>
      <c r="AD28" s="246"/>
      <c r="AE28" s="246"/>
      <c r="AF28" s="246"/>
    </row>
    <row r="29" spans="1:32" ht="25.5">
      <c r="A29" s="298">
        <v>23</v>
      </c>
      <c r="B29" s="242" t="s">
        <v>3252</v>
      </c>
      <c r="C29" s="245" t="s">
        <v>3253</v>
      </c>
      <c r="D29" s="243"/>
      <c r="E29" s="243">
        <v>0.3</v>
      </c>
      <c r="F29" s="243"/>
      <c r="G29" s="253"/>
      <c r="H29" s="253"/>
      <c r="I29" s="253"/>
      <c r="J29" s="253"/>
      <c r="K29" s="253"/>
      <c r="L29" s="253"/>
      <c r="M29" s="253"/>
      <c r="N29" s="253"/>
      <c r="O29" s="253"/>
      <c r="P29" s="243">
        <v>0.3</v>
      </c>
      <c r="Q29" s="243">
        <v>0.3</v>
      </c>
      <c r="R29" s="243" t="s">
        <v>3192</v>
      </c>
      <c r="S29" s="243"/>
      <c r="T29" s="243"/>
      <c r="U29" s="243"/>
      <c r="V29" s="243"/>
      <c r="W29" s="243"/>
      <c r="X29" s="243"/>
      <c r="Y29" s="243"/>
      <c r="Z29" s="243"/>
      <c r="AA29" s="258">
        <v>0.3</v>
      </c>
      <c r="AB29" s="259" t="s">
        <v>3197</v>
      </c>
      <c r="AC29" s="350"/>
      <c r="AD29" s="350"/>
      <c r="AE29" s="246"/>
      <c r="AF29" s="246"/>
    </row>
    <row r="30" spans="1:32" ht="25.5">
      <c r="A30" s="298">
        <v>24</v>
      </c>
      <c r="B30" s="242" t="s">
        <v>3254</v>
      </c>
      <c r="C30" s="245" t="s">
        <v>3255</v>
      </c>
      <c r="D30" s="243"/>
      <c r="E30" s="243">
        <v>0.3</v>
      </c>
      <c r="F30" s="243"/>
      <c r="G30" s="253"/>
      <c r="H30" s="253"/>
      <c r="I30" s="253"/>
      <c r="J30" s="253"/>
      <c r="K30" s="253"/>
      <c r="L30" s="253"/>
      <c r="M30" s="253"/>
      <c r="N30" s="253"/>
      <c r="O30" s="253"/>
      <c r="P30" s="243">
        <v>0.3</v>
      </c>
      <c r="Q30" s="243">
        <v>0.3</v>
      </c>
      <c r="R30" s="243" t="s">
        <v>3192</v>
      </c>
      <c r="S30" s="243"/>
      <c r="T30" s="243"/>
      <c r="U30" s="243"/>
      <c r="V30" s="243"/>
      <c r="W30" s="243"/>
      <c r="X30" s="243"/>
      <c r="Y30" s="243"/>
      <c r="Z30" s="243"/>
      <c r="AA30" s="258">
        <v>0.3</v>
      </c>
      <c r="AB30" s="259" t="s">
        <v>3197</v>
      </c>
      <c r="AC30" s="350"/>
      <c r="AD30" s="350"/>
      <c r="AE30" s="246"/>
      <c r="AF30" s="246"/>
    </row>
    <row r="31" spans="1:32">
      <c r="A31" s="298">
        <v>25</v>
      </c>
      <c r="B31" s="242" t="s">
        <v>3256</v>
      </c>
      <c r="C31" s="245" t="s">
        <v>3257</v>
      </c>
      <c r="D31" s="243"/>
      <c r="E31" s="243">
        <v>0.45</v>
      </c>
      <c r="F31" s="243"/>
      <c r="G31" s="253"/>
      <c r="H31" s="253"/>
      <c r="I31" s="253"/>
      <c r="J31" s="253"/>
      <c r="K31" s="253"/>
      <c r="L31" s="253"/>
      <c r="M31" s="253"/>
      <c r="N31" s="253"/>
      <c r="O31" s="253"/>
      <c r="P31" s="243">
        <v>0.45</v>
      </c>
      <c r="Q31" s="243">
        <v>0.45</v>
      </c>
      <c r="R31" s="243" t="s">
        <v>3192</v>
      </c>
      <c r="S31" s="243"/>
      <c r="T31" s="243"/>
      <c r="U31" s="243"/>
      <c r="V31" s="243"/>
      <c r="W31" s="243"/>
      <c r="X31" s="243"/>
      <c r="Y31" s="243"/>
      <c r="Z31" s="243"/>
      <c r="AA31" s="258">
        <v>0.45</v>
      </c>
      <c r="AB31" s="259" t="s">
        <v>3197</v>
      </c>
      <c r="AC31" s="350"/>
      <c r="AD31" s="350"/>
      <c r="AE31" s="246"/>
      <c r="AF31" s="246"/>
    </row>
    <row r="32" spans="1:32">
      <c r="A32" s="298">
        <v>26</v>
      </c>
      <c r="B32" s="242" t="s">
        <v>3258</v>
      </c>
      <c r="C32" s="245" t="s">
        <v>3259</v>
      </c>
      <c r="D32" s="243"/>
      <c r="E32" s="243">
        <v>0.45</v>
      </c>
      <c r="F32" s="243"/>
      <c r="G32" s="253"/>
      <c r="H32" s="253"/>
      <c r="I32" s="253"/>
      <c r="J32" s="253"/>
      <c r="K32" s="253"/>
      <c r="L32" s="253"/>
      <c r="M32" s="253"/>
      <c r="N32" s="253"/>
      <c r="O32" s="253"/>
      <c r="P32" s="243">
        <v>0.45</v>
      </c>
      <c r="Q32" s="243">
        <v>0.45</v>
      </c>
      <c r="R32" s="243" t="s">
        <v>3192</v>
      </c>
      <c r="S32" s="243"/>
      <c r="T32" s="243"/>
      <c r="U32" s="243"/>
      <c r="V32" s="243"/>
      <c r="W32" s="243"/>
      <c r="X32" s="243"/>
      <c r="Y32" s="243"/>
      <c r="Z32" s="243"/>
      <c r="AA32" s="258">
        <v>0.45</v>
      </c>
      <c r="AB32" s="259" t="s">
        <v>3197</v>
      </c>
      <c r="AC32" s="350"/>
      <c r="AD32" s="350"/>
      <c r="AE32" s="246"/>
      <c r="AF32" s="246"/>
    </row>
    <row r="33" spans="1:32" ht="25.5">
      <c r="A33" s="298">
        <v>27</v>
      </c>
      <c r="B33" s="242" t="s">
        <v>3260</v>
      </c>
      <c r="C33" s="245" t="s">
        <v>3261</v>
      </c>
      <c r="D33" s="243"/>
      <c r="E33" s="243">
        <v>0.48</v>
      </c>
      <c r="F33" s="243"/>
      <c r="G33" s="244"/>
      <c r="H33" s="244"/>
      <c r="I33" s="244"/>
      <c r="J33" s="244"/>
      <c r="K33" s="244"/>
      <c r="L33" s="244"/>
      <c r="M33" s="244"/>
      <c r="N33" s="244"/>
      <c r="O33" s="244"/>
      <c r="P33" s="253">
        <v>0.48</v>
      </c>
      <c r="Q33" s="243">
        <v>0.48</v>
      </c>
      <c r="R33" s="243" t="s">
        <v>3192</v>
      </c>
      <c r="S33" s="243"/>
      <c r="T33" s="243"/>
      <c r="U33" s="243"/>
      <c r="V33" s="243"/>
      <c r="W33" s="243"/>
      <c r="X33" s="243"/>
      <c r="Y33" s="243"/>
      <c r="Z33" s="243"/>
      <c r="AA33" s="258">
        <v>0.48</v>
      </c>
      <c r="AB33" s="3"/>
      <c r="AC33" s="350"/>
      <c r="AD33" s="350"/>
      <c r="AE33" s="246"/>
      <c r="AF33" s="246"/>
    </row>
    <row r="34" spans="1:32">
      <c r="A34" s="298">
        <v>28</v>
      </c>
      <c r="B34" s="242" t="s">
        <v>3262</v>
      </c>
      <c r="C34" s="245" t="s">
        <v>3263</v>
      </c>
      <c r="D34" s="243"/>
      <c r="E34" s="243">
        <v>0.4</v>
      </c>
      <c r="F34" s="243"/>
      <c r="G34" s="253"/>
      <c r="H34" s="253"/>
      <c r="I34" s="253"/>
      <c r="J34" s="253"/>
      <c r="K34" s="253"/>
      <c r="L34" s="253"/>
      <c r="M34" s="253"/>
      <c r="N34" s="253"/>
      <c r="O34" s="253"/>
      <c r="P34" s="243">
        <v>0.4</v>
      </c>
      <c r="Q34" s="243">
        <v>0.4</v>
      </c>
      <c r="R34" s="243" t="s">
        <v>3192</v>
      </c>
      <c r="S34" s="243"/>
      <c r="T34" s="243"/>
      <c r="U34" s="243"/>
      <c r="V34" s="243"/>
      <c r="W34" s="243"/>
      <c r="X34" s="243"/>
      <c r="Y34" s="243"/>
      <c r="Z34" s="243"/>
      <c r="AA34" s="258">
        <v>0.4</v>
      </c>
      <c r="AB34" s="259" t="s">
        <v>3197</v>
      </c>
      <c r="AC34" s="350"/>
      <c r="AD34" s="350"/>
      <c r="AE34" s="246"/>
      <c r="AF34" s="246"/>
    </row>
    <row r="35" spans="1:32">
      <c r="A35" s="298">
        <v>29</v>
      </c>
      <c r="B35" s="242" t="s">
        <v>3264</v>
      </c>
      <c r="C35" s="245" t="s">
        <v>3265</v>
      </c>
      <c r="D35" s="243"/>
      <c r="E35" s="243">
        <v>0.4</v>
      </c>
      <c r="F35" s="243"/>
      <c r="G35" s="253"/>
      <c r="H35" s="253"/>
      <c r="I35" s="253"/>
      <c r="J35" s="253"/>
      <c r="K35" s="253"/>
      <c r="L35" s="253"/>
      <c r="M35" s="253"/>
      <c r="N35" s="253"/>
      <c r="O35" s="253"/>
      <c r="P35" s="243">
        <v>0.4</v>
      </c>
      <c r="Q35" s="243">
        <v>0.4</v>
      </c>
      <c r="R35" s="243" t="s">
        <v>3192</v>
      </c>
      <c r="S35" s="243"/>
      <c r="T35" s="243"/>
      <c r="U35" s="243"/>
      <c r="V35" s="243"/>
      <c r="W35" s="243"/>
      <c r="X35" s="243"/>
      <c r="Y35" s="243"/>
      <c r="Z35" s="243"/>
      <c r="AA35" s="258">
        <v>0.4</v>
      </c>
      <c r="AB35" s="259" t="s">
        <v>3197</v>
      </c>
      <c r="AC35" s="350"/>
      <c r="AD35" s="350"/>
      <c r="AE35" s="246"/>
      <c r="AF35" s="246"/>
    </row>
    <row r="36" spans="1:32">
      <c r="A36" s="298">
        <v>30</v>
      </c>
      <c r="B36" s="242" t="s">
        <v>3266</v>
      </c>
      <c r="C36" s="245" t="s">
        <v>3267</v>
      </c>
      <c r="D36" s="243"/>
      <c r="E36" s="243">
        <v>0.4</v>
      </c>
      <c r="F36" s="243"/>
      <c r="G36" s="253"/>
      <c r="H36" s="253"/>
      <c r="I36" s="253"/>
      <c r="J36" s="253"/>
      <c r="K36" s="253"/>
      <c r="L36" s="253"/>
      <c r="M36" s="253"/>
      <c r="N36" s="253"/>
      <c r="O36" s="253"/>
      <c r="P36" s="243">
        <v>0.4</v>
      </c>
      <c r="Q36" s="243">
        <v>0.4</v>
      </c>
      <c r="R36" s="243" t="s">
        <v>3192</v>
      </c>
      <c r="S36" s="243"/>
      <c r="T36" s="243"/>
      <c r="U36" s="243"/>
      <c r="V36" s="243"/>
      <c r="W36" s="243"/>
      <c r="X36" s="243"/>
      <c r="Y36" s="243"/>
      <c r="Z36" s="243"/>
      <c r="AA36" s="258">
        <v>0.4</v>
      </c>
      <c r="AB36" s="259" t="s">
        <v>3197</v>
      </c>
      <c r="AC36" s="350"/>
      <c r="AD36" s="350"/>
      <c r="AE36" s="246"/>
      <c r="AF36" s="246"/>
    </row>
    <row r="37" spans="1:32">
      <c r="A37" s="298">
        <v>31</v>
      </c>
      <c r="B37" s="242" t="s">
        <v>3268</v>
      </c>
      <c r="C37" s="245" t="s">
        <v>3269</v>
      </c>
      <c r="D37" s="243"/>
      <c r="E37" s="243">
        <v>0.4</v>
      </c>
      <c r="F37" s="243"/>
      <c r="G37" s="253"/>
      <c r="H37" s="253"/>
      <c r="I37" s="253"/>
      <c r="J37" s="253"/>
      <c r="K37" s="253"/>
      <c r="L37" s="253"/>
      <c r="M37" s="253"/>
      <c r="N37" s="253"/>
      <c r="O37" s="253"/>
      <c r="P37" s="243">
        <v>0.4</v>
      </c>
      <c r="Q37" s="243">
        <v>0.4</v>
      </c>
      <c r="R37" s="243" t="s">
        <v>3192</v>
      </c>
      <c r="S37" s="243"/>
      <c r="T37" s="243"/>
      <c r="U37" s="243"/>
      <c r="V37" s="243"/>
      <c r="W37" s="243"/>
      <c r="X37" s="243"/>
      <c r="Y37" s="243"/>
      <c r="Z37" s="243"/>
      <c r="AA37" s="258">
        <v>0.4</v>
      </c>
      <c r="AB37" s="259" t="s">
        <v>3197</v>
      </c>
      <c r="AC37" s="350"/>
      <c r="AD37" s="350"/>
      <c r="AE37" s="246"/>
      <c r="AF37" s="246"/>
    </row>
    <row r="38" spans="1:32">
      <c r="A38" s="298">
        <v>32</v>
      </c>
      <c r="B38" s="242" t="s">
        <v>3270</v>
      </c>
      <c r="C38" s="245" t="s">
        <v>3271</v>
      </c>
      <c r="D38" s="243"/>
      <c r="E38" s="243">
        <v>0.4</v>
      </c>
      <c r="F38" s="243"/>
      <c r="G38" s="253"/>
      <c r="H38" s="253"/>
      <c r="I38" s="253"/>
      <c r="J38" s="253"/>
      <c r="K38" s="253"/>
      <c r="L38" s="253"/>
      <c r="M38" s="253"/>
      <c r="N38" s="253"/>
      <c r="O38" s="253"/>
      <c r="P38" s="243">
        <v>0.4</v>
      </c>
      <c r="Q38" s="243">
        <v>0.4</v>
      </c>
      <c r="R38" s="243" t="s">
        <v>3192</v>
      </c>
      <c r="S38" s="243"/>
      <c r="T38" s="243"/>
      <c r="U38" s="243"/>
      <c r="V38" s="243"/>
      <c r="W38" s="243"/>
      <c r="X38" s="243"/>
      <c r="Y38" s="243"/>
      <c r="Z38" s="243"/>
      <c r="AA38" s="258">
        <v>0.4</v>
      </c>
      <c r="AB38" s="259" t="s">
        <v>3197</v>
      </c>
      <c r="AC38" s="350"/>
      <c r="AD38" s="350"/>
      <c r="AE38" s="246"/>
      <c r="AF38" s="246"/>
    </row>
    <row r="39" spans="1:32">
      <c r="A39" s="298">
        <v>33</v>
      </c>
      <c r="B39" s="242" t="s">
        <v>3272</v>
      </c>
      <c r="C39" s="245" t="s">
        <v>3273</v>
      </c>
      <c r="D39" s="243"/>
      <c r="E39" s="243">
        <v>0.53</v>
      </c>
      <c r="F39" s="243"/>
      <c r="G39" s="253"/>
      <c r="H39" s="253"/>
      <c r="I39" s="253"/>
      <c r="J39" s="253"/>
      <c r="K39" s="253"/>
      <c r="L39" s="253"/>
      <c r="M39" s="253"/>
      <c r="N39" s="253"/>
      <c r="O39" s="253"/>
      <c r="P39" s="243">
        <v>0.53</v>
      </c>
      <c r="Q39" s="243">
        <v>0.53</v>
      </c>
      <c r="R39" s="243" t="s">
        <v>3192</v>
      </c>
      <c r="S39" s="243"/>
      <c r="T39" s="243"/>
      <c r="U39" s="243"/>
      <c r="V39" s="243"/>
      <c r="W39" s="243"/>
      <c r="X39" s="243"/>
      <c r="Y39" s="243"/>
      <c r="Z39" s="243"/>
      <c r="AA39" s="258">
        <v>0.53</v>
      </c>
      <c r="AB39" s="259" t="s">
        <v>3197</v>
      </c>
      <c r="AC39" s="350"/>
      <c r="AD39" s="350"/>
      <c r="AE39" s="246"/>
      <c r="AF39" s="246"/>
    </row>
    <row r="40" spans="1:32" ht="17.25" customHeight="1">
      <c r="A40" s="387">
        <v>34</v>
      </c>
      <c r="B40" s="254" t="s">
        <v>3274</v>
      </c>
      <c r="C40" s="245" t="s">
        <v>3275</v>
      </c>
      <c r="D40" s="255" t="s">
        <v>3276</v>
      </c>
      <c r="E40" s="255">
        <v>0.8</v>
      </c>
      <c r="F40" s="255"/>
      <c r="G40" s="260"/>
      <c r="H40" s="260"/>
      <c r="I40" s="260"/>
      <c r="J40" s="260"/>
      <c r="K40" s="260"/>
      <c r="L40" s="260"/>
      <c r="M40" s="260"/>
      <c r="N40" s="260"/>
      <c r="O40" s="260"/>
      <c r="P40" s="255">
        <v>0.8</v>
      </c>
      <c r="Q40" s="255">
        <v>0.8</v>
      </c>
      <c r="R40" s="255" t="s">
        <v>3192</v>
      </c>
      <c r="S40" s="255"/>
      <c r="T40" s="255"/>
      <c r="U40" s="255"/>
      <c r="V40" s="255"/>
      <c r="W40" s="255"/>
      <c r="X40" s="255"/>
      <c r="Y40" s="255"/>
      <c r="Z40" s="255"/>
      <c r="AA40" s="257">
        <v>0.8</v>
      </c>
      <c r="AB40" s="262" t="s">
        <v>3277</v>
      </c>
      <c r="AC40" s="350"/>
      <c r="AD40" s="350"/>
      <c r="AE40" s="246"/>
      <c r="AF40" s="246"/>
    </row>
    <row r="41" spans="1:32">
      <c r="A41" s="298">
        <v>35</v>
      </c>
      <c r="B41" s="242" t="s">
        <v>3278</v>
      </c>
      <c r="C41" s="245" t="s">
        <v>3279</v>
      </c>
      <c r="D41" s="243"/>
      <c r="E41" s="243">
        <v>0.5</v>
      </c>
      <c r="F41" s="243"/>
      <c r="G41" s="253"/>
      <c r="H41" s="253"/>
      <c r="I41" s="253"/>
      <c r="J41" s="253"/>
      <c r="K41" s="253"/>
      <c r="L41" s="253"/>
      <c r="M41" s="253"/>
      <c r="N41" s="253"/>
      <c r="O41" s="253"/>
      <c r="P41" s="243">
        <v>0.5</v>
      </c>
      <c r="Q41" s="243">
        <v>0.5</v>
      </c>
      <c r="R41" s="243" t="s">
        <v>3192</v>
      </c>
      <c r="S41" s="243"/>
      <c r="T41" s="243"/>
      <c r="U41" s="243"/>
      <c r="V41" s="243"/>
      <c r="W41" s="243"/>
      <c r="X41" s="243"/>
      <c r="Y41" s="243"/>
      <c r="Z41" s="243"/>
      <c r="AA41" s="258">
        <v>0.5</v>
      </c>
      <c r="AB41" s="259" t="s">
        <v>3197</v>
      </c>
      <c r="AC41" s="350"/>
      <c r="AD41" s="350"/>
      <c r="AE41" s="246"/>
      <c r="AF41" s="246"/>
    </row>
    <row r="42" spans="1:32">
      <c r="A42" s="298">
        <v>36</v>
      </c>
      <c r="B42" s="242" t="s">
        <v>3280</v>
      </c>
      <c r="C42" s="245" t="s">
        <v>3281</v>
      </c>
      <c r="D42" s="243"/>
      <c r="E42" s="243">
        <v>0.5</v>
      </c>
      <c r="F42" s="243"/>
      <c r="G42" s="253"/>
      <c r="H42" s="253"/>
      <c r="I42" s="253"/>
      <c r="J42" s="253"/>
      <c r="K42" s="253"/>
      <c r="L42" s="253"/>
      <c r="M42" s="253"/>
      <c r="N42" s="253"/>
      <c r="O42" s="253"/>
      <c r="P42" s="243">
        <v>0.5</v>
      </c>
      <c r="Q42" s="243">
        <v>0.5</v>
      </c>
      <c r="R42" s="243" t="s">
        <v>3192</v>
      </c>
      <c r="S42" s="243"/>
      <c r="T42" s="243"/>
      <c r="U42" s="243"/>
      <c r="V42" s="243"/>
      <c r="W42" s="243"/>
      <c r="X42" s="243"/>
      <c r="Y42" s="243"/>
      <c r="Z42" s="243"/>
      <c r="AA42" s="258">
        <v>0.5</v>
      </c>
      <c r="AB42" s="259" t="s">
        <v>3197</v>
      </c>
      <c r="AC42" s="350"/>
      <c r="AD42" s="350"/>
      <c r="AE42" s="246"/>
      <c r="AF42" s="246"/>
    </row>
    <row r="43" spans="1:32">
      <c r="A43" s="298">
        <v>37</v>
      </c>
      <c r="B43" s="242" t="s">
        <v>3282</v>
      </c>
      <c r="C43" s="245" t="s">
        <v>3283</v>
      </c>
      <c r="D43" s="243"/>
      <c r="E43" s="243">
        <v>0.5</v>
      </c>
      <c r="F43" s="243"/>
      <c r="G43" s="253"/>
      <c r="H43" s="253"/>
      <c r="I43" s="253"/>
      <c r="J43" s="253"/>
      <c r="K43" s="253"/>
      <c r="L43" s="253"/>
      <c r="M43" s="253"/>
      <c r="N43" s="253"/>
      <c r="O43" s="253"/>
      <c r="P43" s="243">
        <v>0.5</v>
      </c>
      <c r="Q43" s="243">
        <v>0.5</v>
      </c>
      <c r="R43" s="243" t="s">
        <v>3192</v>
      </c>
      <c r="S43" s="243"/>
      <c r="T43" s="243"/>
      <c r="U43" s="243"/>
      <c r="V43" s="243"/>
      <c r="W43" s="243"/>
      <c r="X43" s="243"/>
      <c r="Y43" s="243"/>
      <c r="Z43" s="243"/>
      <c r="AA43" s="258">
        <v>0.5</v>
      </c>
      <c r="AB43" s="259" t="s">
        <v>3197</v>
      </c>
      <c r="AC43" s="350"/>
      <c r="AD43" s="350"/>
      <c r="AE43" s="246"/>
      <c r="AF43" s="246"/>
    </row>
    <row r="44" spans="1:32">
      <c r="A44" s="298">
        <v>38</v>
      </c>
      <c r="B44" s="242" t="s">
        <v>3284</v>
      </c>
      <c r="C44" s="245" t="s">
        <v>3285</v>
      </c>
      <c r="D44" s="243"/>
      <c r="E44" s="243">
        <v>0.62</v>
      </c>
      <c r="F44" s="243"/>
      <c r="G44" s="253"/>
      <c r="H44" s="253"/>
      <c r="I44" s="253"/>
      <c r="J44" s="253"/>
      <c r="K44" s="253"/>
      <c r="L44" s="253"/>
      <c r="M44" s="253"/>
      <c r="N44" s="253"/>
      <c r="O44" s="253"/>
      <c r="P44" s="243">
        <v>0.62</v>
      </c>
      <c r="Q44" s="243">
        <v>0.62</v>
      </c>
      <c r="R44" s="243" t="s">
        <v>3192</v>
      </c>
      <c r="S44" s="243"/>
      <c r="T44" s="243"/>
      <c r="U44" s="243"/>
      <c r="V44" s="243"/>
      <c r="W44" s="243"/>
      <c r="X44" s="243"/>
      <c r="Y44" s="243"/>
      <c r="Z44" s="243"/>
      <c r="AA44" s="258">
        <v>0.62</v>
      </c>
      <c r="AB44" s="259" t="s">
        <v>3197</v>
      </c>
      <c r="AC44" s="350"/>
      <c r="AD44" s="350"/>
      <c r="AE44" s="246"/>
      <c r="AF44" s="246"/>
    </row>
    <row r="45" spans="1:32">
      <c r="A45" s="298">
        <v>39</v>
      </c>
      <c r="B45" s="242" t="s">
        <v>3286</v>
      </c>
      <c r="C45" s="245" t="s">
        <v>3287</v>
      </c>
      <c r="D45" s="243"/>
      <c r="E45" s="243">
        <v>0.62</v>
      </c>
      <c r="F45" s="243"/>
      <c r="G45" s="253"/>
      <c r="H45" s="253"/>
      <c r="I45" s="253"/>
      <c r="J45" s="253"/>
      <c r="K45" s="253"/>
      <c r="L45" s="253"/>
      <c r="M45" s="253"/>
      <c r="N45" s="253"/>
      <c r="O45" s="253"/>
      <c r="P45" s="243">
        <v>0.62</v>
      </c>
      <c r="Q45" s="243">
        <v>0.62</v>
      </c>
      <c r="R45" s="243" t="s">
        <v>3192</v>
      </c>
      <c r="S45" s="243"/>
      <c r="T45" s="243"/>
      <c r="U45" s="243"/>
      <c r="V45" s="243"/>
      <c r="W45" s="243"/>
      <c r="X45" s="243"/>
      <c r="Y45" s="243"/>
      <c r="Z45" s="243"/>
      <c r="AA45" s="258">
        <v>0.62</v>
      </c>
      <c r="AB45" s="259" t="s">
        <v>3197</v>
      </c>
      <c r="AC45" s="350"/>
      <c r="AD45" s="350"/>
      <c r="AE45" s="246"/>
      <c r="AF45" s="246"/>
    </row>
    <row r="46" spans="1:32" ht="30">
      <c r="A46" s="298">
        <v>40</v>
      </c>
      <c r="B46" s="254" t="s">
        <v>3288</v>
      </c>
      <c r="C46" s="245" t="s">
        <v>3289</v>
      </c>
      <c r="D46" s="255" t="s">
        <v>3290</v>
      </c>
      <c r="E46" s="255">
        <v>0.66600000000000004</v>
      </c>
      <c r="F46" s="255"/>
      <c r="G46" s="260"/>
      <c r="H46" s="260"/>
      <c r="I46" s="260"/>
      <c r="J46" s="260"/>
      <c r="K46" s="260"/>
      <c r="L46" s="260"/>
      <c r="M46" s="260"/>
      <c r="N46" s="260"/>
      <c r="O46" s="260"/>
      <c r="P46" s="255">
        <v>0.66600000000000004</v>
      </c>
      <c r="Q46" s="255">
        <v>0.66600000000000004</v>
      </c>
      <c r="R46" s="255" t="s">
        <v>3192</v>
      </c>
      <c r="S46" s="255"/>
      <c r="T46" s="255"/>
      <c r="U46" s="255"/>
      <c r="V46" s="255"/>
      <c r="W46" s="255"/>
      <c r="X46" s="255"/>
      <c r="Y46" s="255"/>
      <c r="Z46" s="255"/>
      <c r="AA46" s="255">
        <v>0.66600000000000004</v>
      </c>
      <c r="AB46" s="282" t="s">
        <v>3291</v>
      </c>
      <c r="AC46" s="350"/>
      <c r="AD46" s="350"/>
      <c r="AE46" s="246"/>
      <c r="AF46" s="246"/>
    </row>
    <row r="47" spans="1:32" ht="25.5">
      <c r="A47" s="298">
        <v>41</v>
      </c>
      <c r="B47" s="242" t="s">
        <v>3292</v>
      </c>
      <c r="C47" s="245" t="s">
        <v>3293</v>
      </c>
      <c r="D47" s="243"/>
      <c r="E47" s="243">
        <v>0.65</v>
      </c>
      <c r="F47" s="243"/>
      <c r="G47" s="253"/>
      <c r="H47" s="253"/>
      <c r="I47" s="253"/>
      <c r="J47" s="253"/>
      <c r="K47" s="253"/>
      <c r="L47" s="253"/>
      <c r="M47" s="253"/>
      <c r="N47" s="253"/>
      <c r="O47" s="253"/>
      <c r="P47" s="243">
        <v>0.65</v>
      </c>
      <c r="Q47" s="243">
        <v>0.65</v>
      </c>
      <c r="R47" s="243" t="s">
        <v>3192</v>
      </c>
      <c r="S47" s="243"/>
      <c r="T47" s="243"/>
      <c r="U47" s="243"/>
      <c r="V47" s="243"/>
      <c r="W47" s="243"/>
      <c r="X47" s="243"/>
      <c r="Y47" s="243"/>
      <c r="Z47" s="243"/>
      <c r="AA47" s="258">
        <v>0.65</v>
      </c>
      <c r="AB47" s="259" t="s">
        <v>3197</v>
      </c>
      <c r="AC47" s="350"/>
      <c r="AD47" s="350"/>
      <c r="AE47" s="246"/>
      <c r="AF47" s="246"/>
    </row>
    <row r="48" spans="1:32" ht="25.5">
      <c r="A48" s="298">
        <v>42</v>
      </c>
      <c r="B48" s="242" t="s">
        <v>3294</v>
      </c>
      <c r="C48" s="245" t="s">
        <v>3295</v>
      </c>
      <c r="D48" s="243"/>
      <c r="E48" s="243">
        <v>0.67</v>
      </c>
      <c r="F48" s="243"/>
      <c r="G48" s="253"/>
      <c r="H48" s="253"/>
      <c r="I48" s="253"/>
      <c r="J48" s="253"/>
      <c r="K48" s="253"/>
      <c r="L48" s="253"/>
      <c r="M48" s="253"/>
      <c r="N48" s="253"/>
      <c r="O48" s="253"/>
      <c r="P48" s="243">
        <v>0.67</v>
      </c>
      <c r="Q48" s="243">
        <v>0.67</v>
      </c>
      <c r="R48" s="243" t="s">
        <v>3192</v>
      </c>
      <c r="S48" s="243"/>
      <c r="T48" s="243"/>
      <c r="U48" s="243"/>
      <c r="V48" s="243"/>
      <c r="W48" s="243"/>
      <c r="X48" s="243"/>
      <c r="Y48" s="243"/>
      <c r="Z48" s="243"/>
      <c r="AA48" s="258">
        <v>0.67</v>
      </c>
      <c r="AB48" s="259" t="s">
        <v>3197</v>
      </c>
      <c r="AC48" s="350"/>
      <c r="AD48" s="350"/>
      <c r="AE48" s="246"/>
      <c r="AF48" s="246"/>
    </row>
    <row r="49" spans="1:32">
      <c r="A49" s="298">
        <v>43</v>
      </c>
      <c r="B49" s="242" t="s">
        <v>3296</v>
      </c>
      <c r="C49" s="245" t="s">
        <v>3297</v>
      </c>
      <c r="D49" s="243"/>
      <c r="E49" s="243">
        <v>0.67</v>
      </c>
      <c r="F49" s="243"/>
      <c r="G49" s="253"/>
      <c r="H49" s="253"/>
      <c r="I49" s="253"/>
      <c r="J49" s="253"/>
      <c r="K49" s="253"/>
      <c r="L49" s="253"/>
      <c r="M49" s="253"/>
      <c r="N49" s="253"/>
      <c r="O49" s="253"/>
      <c r="P49" s="243">
        <v>0.67</v>
      </c>
      <c r="Q49" s="243">
        <v>0.67</v>
      </c>
      <c r="R49" s="243" t="s">
        <v>3192</v>
      </c>
      <c r="S49" s="243"/>
      <c r="T49" s="243"/>
      <c r="U49" s="243"/>
      <c r="V49" s="243"/>
      <c r="W49" s="243"/>
      <c r="X49" s="243"/>
      <c r="Y49" s="243"/>
      <c r="Z49" s="243"/>
      <c r="AA49" s="258">
        <v>0.67</v>
      </c>
      <c r="AB49" s="259" t="s">
        <v>3197</v>
      </c>
      <c r="AC49" s="350"/>
      <c r="AD49" s="350"/>
      <c r="AE49" s="246"/>
      <c r="AF49" s="246"/>
    </row>
    <row r="50" spans="1:32" ht="25.5">
      <c r="A50" s="298">
        <v>44</v>
      </c>
      <c r="B50" s="242" t="s">
        <v>3298</v>
      </c>
      <c r="C50" s="245" t="s">
        <v>3299</v>
      </c>
      <c r="D50" s="243"/>
      <c r="E50" s="243">
        <v>0.6</v>
      </c>
      <c r="F50" s="243"/>
      <c r="G50" s="244"/>
      <c r="H50" s="244"/>
      <c r="I50" s="244"/>
      <c r="J50" s="244"/>
      <c r="K50" s="244"/>
      <c r="L50" s="244"/>
      <c r="M50" s="244"/>
      <c r="N50" s="244"/>
      <c r="O50" s="244"/>
      <c r="P50" s="243">
        <v>0.6</v>
      </c>
      <c r="Q50" s="243">
        <v>0.6</v>
      </c>
      <c r="R50" s="243" t="s">
        <v>3192</v>
      </c>
      <c r="S50" s="243"/>
      <c r="T50" s="243"/>
      <c r="U50" s="243"/>
      <c r="V50" s="243"/>
      <c r="W50" s="243"/>
      <c r="X50" s="243"/>
      <c r="Y50" s="243"/>
      <c r="Z50" s="243"/>
      <c r="AA50" s="258">
        <v>0.6</v>
      </c>
      <c r="AB50" s="259" t="s">
        <v>3197</v>
      </c>
      <c r="AC50" s="350"/>
      <c r="AD50" s="350"/>
      <c r="AE50" s="246"/>
      <c r="AF50" s="246"/>
    </row>
    <row r="51" spans="1:32">
      <c r="A51" s="298">
        <v>45</v>
      </c>
      <c r="B51" s="242" t="s">
        <v>3300</v>
      </c>
      <c r="C51" s="245" t="s">
        <v>3301</v>
      </c>
      <c r="D51" s="243"/>
      <c r="E51" s="243">
        <v>0.6</v>
      </c>
      <c r="F51" s="243"/>
      <c r="G51" s="244"/>
      <c r="H51" s="244"/>
      <c r="I51" s="244"/>
      <c r="J51" s="244"/>
      <c r="K51" s="244"/>
      <c r="L51" s="244"/>
      <c r="M51" s="244"/>
      <c r="N51" s="244"/>
      <c r="O51" s="244"/>
      <c r="P51" s="243">
        <v>0.6</v>
      </c>
      <c r="Q51" s="243">
        <v>0.6</v>
      </c>
      <c r="R51" s="243" t="s">
        <v>3192</v>
      </c>
      <c r="S51" s="243"/>
      <c r="T51" s="243"/>
      <c r="U51" s="243"/>
      <c r="V51" s="243"/>
      <c r="W51" s="243"/>
      <c r="X51" s="243"/>
      <c r="Y51" s="243"/>
      <c r="Z51" s="243"/>
      <c r="AA51" s="258">
        <v>0.6</v>
      </c>
      <c r="AB51" s="259" t="s">
        <v>3197</v>
      </c>
      <c r="AC51" s="350"/>
      <c r="AD51" s="350"/>
      <c r="AE51" s="246"/>
      <c r="AF51" s="246"/>
    </row>
    <row r="52" spans="1:32">
      <c r="A52" s="298">
        <v>46</v>
      </c>
      <c r="B52" s="254" t="s">
        <v>3302</v>
      </c>
      <c r="C52" s="245" t="s">
        <v>3303</v>
      </c>
      <c r="D52" s="255" t="s">
        <v>3304</v>
      </c>
      <c r="E52" s="255">
        <v>1.4</v>
      </c>
      <c r="F52" s="255"/>
      <c r="G52" s="256"/>
      <c r="H52" s="256"/>
      <c r="I52" s="256"/>
      <c r="J52" s="256"/>
      <c r="K52" s="256"/>
      <c r="L52" s="256"/>
      <c r="M52" s="256"/>
      <c r="N52" s="256"/>
      <c r="O52" s="256"/>
      <c r="P52" s="260">
        <v>1.4</v>
      </c>
      <c r="Q52" s="255">
        <v>1.4</v>
      </c>
      <c r="R52" s="255" t="s">
        <v>3192</v>
      </c>
      <c r="S52" s="255"/>
      <c r="T52" s="255"/>
      <c r="U52" s="255"/>
      <c r="V52" s="255"/>
      <c r="W52" s="255"/>
      <c r="X52" s="255"/>
      <c r="Y52" s="255"/>
      <c r="Z52" s="255">
        <v>1.4</v>
      </c>
      <c r="AA52" s="258"/>
      <c r="AB52" s="262" t="s">
        <v>3245</v>
      </c>
      <c r="AC52" s="350"/>
      <c r="AD52" s="350"/>
      <c r="AE52" s="246"/>
      <c r="AF52" s="246"/>
    </row>
    <row r="53" spans="1:32">
      <c r="A53" s="298">
        <v>47</v>
      </c>
      <c r="B53" s="242" t="s">
        <v>3305</v>
      </c>
      <c r="C53" s="245" t="s">
        <v>3306</v>
      </c>
      <c r="D53" s="243"/>
      <c r="E53" s="243">
        <v>0.83</v>
      </c>
      <c r="F53" s="243"/>
      <c r="G53" s="244"/>
      <c r="H53" s="244"/>
      <c r="I53" s="244"/>
      <c r="J53" s="244"/>
      <c r="K53" s="244"/>
      <c r="L53" s="244"/>
      <c r="M53" s="244"/>
      <c r="N53" s="244"/>
      <c r="O53" s="244"/>
      <c r="P53" s="243">
        <v>0.83</v>
      </c>
      <c r="Q53" s="243">
        <v>0.83</v>
      </c>
      <c r="R53" s="243" t="s">
        <v>3192</v>
      </c>
      <c r="S53" s="243"/>
      <c r="T53" s="243"/>
      <c r="U53" s="243"/>
      <c r="V53" s="243"/>
      <c r="W53" s="243"/>
      <c r="X53" s="243"/>
      <c r="Y53" s="243"/>
      <c r="Z53" s="243"/>
      <c r="AA53" s="258">
        <v>0.83</v>
      </c>
      <c r="AB53" s="259" t="s">
        <v>3197</v>
      </c>
      <c r="AC53" s="350"/>
      <c r="AD53" s="350"/>
      <c r="AE53" s="246"/>
      <c r="AF53" s="246"/>
    </row>
    <row r="54" spans="1:32">
      <c r="A54" s="298">
        <v>48</v>
      </c>
      <c r="B54" s="242" t="s">
        <v>3307</v>
      </c>
      <c r="C54" s="245" t="s">
        <v>3308</v>
      </c>
      <c r="D54" s="243"/>
      <c r="E54" s="243">
        <v>0.85</v>
      </c>
      <c r="F54" s="243"/>
      <c r="G54" s="244"/>
      <c r="H54" s="244"/>
      <c r="I54" s="244"/>
      <c r="J54" s="244"/>
      <c r="K54" s="244"/>
      <c r="L54" s="244"/>
      <c r="M54" s="244"/>
      <c r="N54" s="244"/>
      <c r="O54" s="244"/>
      <c r="P54" s="243">
        <v>0.85</v>
      </c>
      <c r="Q54" s="243">
        <v>0.85</v>
      </c>
      <c r="R54" s="243" t="s">
        <v>3192</v>
      </c>
      <c r="S54" s="243"/>
      <c r="T54" s="243"/>
      <c r="U54" s="243"/>
      <c r="V54" s="243"/>
      <c r="W54" s="243"/>
      <c r="X54" s="243"/>
      <c r="Y54" s="243"/>
      <c r="Z54" s="243"/>
      <c r="AA54" s="258">
        <v>0.85</v>
      </c>
      <c r="AB54" s="259" t="s">
        <v>3197</v>
      </c>
      <c r="AC54" s="350"/>
      <c r="AD54" s="350"/>
      <c r="AE54" s="246"/>
      <c r="AF54" s="246"/>
    </row>
    <row r="55" spans="1:32" ht="25.5">
      <c r="A55" s="298">
        <v>49</v>
      </c>
      <c r="B55" s="242" t="s">
        <v>3309</v>
      </c>
      <c r="C55" s="245" t="s">
        <v>3310</v>
      </c>
      <c r="D55" s="243"/>
      <c r="E55" s="264">
        <v>0.95</v>
      </c>
      <c r="F55" s="243"/>
      <c r="G55" s="244"/>
      <c r="H55" s="244"/>
      <c r="I55" s="244"/>
      <c r="J55" s="244"/>
      <c r="K55" s="244"/>
      <c r="L55" s="244"/>
      <c r="M55" s="244"/>
      <c r="N55" s="244"/>
      <c r="O55" s="244"/>
      <c r="P55" s="243">
        <v>0.95</v>
      </c>
      <c r="Q55" s="243">
        <v>0.95</v>
      </c>
      <c r="R55" s="243" t="s">
        <v>3192</v>
      </c>
      <c r="S55" s="243"/>
      <c r="T55" s="243"/>
      <c r="U55" s="243"/>
      <c r="V55" s="243"/>
      <c r="W55" s="243"/>
      <c r="X55" s="243"/>
      <c r="Y55" s="243"/>
      <c r="Z55" s="243"/>
      <c r="AA55" s="258">
        <v>0.95</v>
      </c>
      <c r="AB55" s="259" t="s">
        <v>3197</v>
      </c>
      <c r="AC55" s="350"/>
      <c r="AD55" s="350"/>
      <c r="AE55" s="246"/>
      <c r="AF55" s="246"/>
    </row>
    <row r="56" spans="1:32" ht="25.5">
      <c r="A56" s="298">
        <v>50</v>
      </c>
      <c r="B56" s="242" t="s">
        <v>3311</v>
      </c>
      <c r="C56" s="245" t="s">
        <v>3312</v>
      </c>
      <c r="D56" s="243"/>
      <c r="E56" s="243">
        <v>0.96</v>
      </c>
      <c r="F56" s="243"/>
      <c r="G56" s="244"/>
      <c r="H56" s="244"/>
      <c r="I56" s="244"/>
      <c r="J56" s="244"/>
      <c r="K56" s="244"/>
      <c r="L56" s="244"/>
      <c r="M56" s="244"/>
      <c r="N56" s="244"/>
      <c r="O56" s="244"/>
      <c r="P56" s="243">
        <v>0.96</v>
      </c>
      <c r="Q56" s="243">
        <v>0.96</v>
      </c>
      <c r="R56" s="243" t="s">
        <v>3192</v>
      </c>
      <c r="S56" s="243"/>
      <c r="T56" s="243"/>
      <c r="U56" s="243"/>
      <c r="V56" s="243"/>
      <c r="W56" s="243"/>
      <c r="X56" s="243"/>
      <c r="Y56" s="243"/>
      <c r="Z56" s="243"/>
      <c r="AA56" s="258">
        <v>0.96</v>
      </c>
      <c r="AB56" s="259" t="s">
        <v>3197</v>
      </c>
      <c r="AC56" s="350"/>
      <c r="AD56" s="350"/>
      <c r="AE56" s="246"/>
      <c r="AF56" s="246"/>
    </row>
    <row r="57" spans="1:32">
      <c r="A57" s="298">
        <v>51</v>
      </c>
      <c r="B57" s="254" t="s">
        <v>3313</v>
      </c>
      <c r="C57" s="245" t="s">
        <v>3314</v>
      </c>
      <c r="D57" s="255"/>
      <c r="E57" s="255">
        <v>0.85299999999999998</v>
      </c>
      <c r="F57" s="255"/>
      <c r="G57" s="256"/>
      <c r="H57" s="256"/>
      <c r="I57" s="256"/>
      <c r="J57" s="256"/>
      <c r="K57" s="256"/>
      <c r="L57" s="256"/>
      <c r="M57" s="256"/>
      <c r="N57" s="256"/>
      <c r="O57" s="256"/>
      <c r="P57" s="255">
        <v>0.85299999999999998</v>
      </c>
      <c r="Q57" s="255">
        <v>0</v>
      </c>
      <c r="R57" s="255" t="s">
        <v>3192</v>
      </c>
      <c r="S57" s="255"/>
      <c r="T57" s="255"/>
      <c r="U57" s="255"/>
      <c r="V57" s="255"/>
      <c r="W57" s="255"/>
      <c r="X57" s="255"/>
      <c r="Y57" s="255"/>
      <c r="Z57" s="255"/>
      <c r="AA57" s="255">
        <v>0.85299999999999998</v>
      </c>
      <c r="AB57" s="312" t="s">
        <v>3315</v>
      </c>
      <c r="AC57" s="350"/>
      <c r="AD57" s="350"/>
      <c r="AE57" s="246"/>
      <c r="AF57" s="246"/>
    </row>
    <row r="58" spans="1:32" ht="25.5">
      <c r="A58" s="298">
        <v>52</v>
      </c>
      <c r="B58" s="242" t="s">
        <v>3316</v>
      </c>
      <c r="C58" s="245" t="s">
        <v>3317</v>
      </c>
      <c r="D58" s="243"/>
      <c r="E58" s="243">
        <v>1.1000000000000001</v>
      </c>
      <c r="F58" s="243"/>
      <c r="G58" s="244"/>
      <c r="H58" s="244"/>
      <c r="I58" s="244"/>
      <c r="J58" s="244"/>
      <c r="K58" s="244"/>
      <c r="L58" s="244"/>
      <c r="M58" s="244"/>
      <c r="N58" s="244"/>
      <c r="O58" s="244"/>
      <c r="P58" s="243">
        <v>1.1000000000000001</v>
      </c>
      <c r="Q58" s="243">
        <v>1.1000000000000001</v>
      </c>
      <c r="R58" s="243" t="s">
        <v>3192</v>
      </c>
      <c r="S58" s="243"/>
      <c r="T58" s="243"/>
      <c r="U58" s="243"/>
      <c r="V58" s="243"/>
      <c r="W58" s="243"/>
      <c r="X58" s="243"/>
      <c r="Y58" s="243"/>
      <c r="Z58" s="243"/>
      <c r="AA58" s="258">
        <v>1.1000000000000001</v>
      </c>
      <c r="AB58" s="259" t="s">
        <v>3197</v>
      </c>
      <c r="AC58" s="350"/>
      <c r="AD58" s="350"/>
      <c r="AE58" s="246"/>
      <c r="AF58" s="246"/>
    </row>
    <row r="59" spans="1:32">
      <c r="A59" s="298">
        <v>53</v>
      </c>
      <c r="B59" s="242" t="s">
        <v>3318</v>
      </c>
      <c r="C59" s="245" t="s">
        <v>3319</v>
      </c>
      <c r="D59" s="243"/>
      <c r="E59" s="243">
        <v>1.1000000000000001</v>
      </c>
      <c r="F59" s="243"/>
      <c r="G59" s="244"/>
      <c r="H59" s="244"/>
      <c r="I59" s="244"/>
      <c r="J59" s="244"/>
      <c r="K59" s="244"/>
      <c r="L59" s="244"/>
      <c r="M59" s="244"/>
      <c r="N59" s="244"/>
      <c r="O59" s="244"/>
      <c r="P59" s="243">
        <v>1.1000000000000001</v>
      </c>
      <c r="Q59" s="243">
        <v>1.1000000000000001</v>
      </c>
      <c r="R59" s="243" t="s">
        <v>3192</v>
      </c>
      <c r="S59" s="243"/>
      <c r="T59" s="243"/>
      <c r="U59" s="243"/>
      <c r="V59" s="243"/>
      <c r="W59" s="243"/>
      <c r="X59" s="243"/>
      <c r="Y59" s="243"/>
      <c r="Z59" s="243"/>
      <c r="AA59" s="258">
        <v>1.1000000000000001</v>
      </c>
      <c r="AB59" s="259" t="s">
        <v>3197</v>
      </c>
      <c r="AC59" s="350"/>
      <c r="AD59" s="350"/>
      <c r="AE59" s="246"/>
      <c r="AF59" s="246"/>
    </row>
    <row r="60" spans="1:32">
      <c r="A60" s="298">
        <v>54</v>
      </c>
      <c r="B60" s="242" t="s">
        <v>3320</v>
      </c>
      <c r="C60" s="245" t="s">
        <v>3321</v>
      </c>
      <c r="D60" s="243"/>
      <c r="E60" s="243">
        <v>1.1000000000000001</v>
      </c>
      <c r="F60" s="243"/>
      <c r="G60" s="244"/>
      <c r="H60" s="244"/>
      <c r="I60" s="244"/>
      <c r="J60" s="244"/>
      <c r="K60" s="244"/>
      <c r="L60" s="244"/>
      <c r="M60" s="244"/>
      <c r="N60" s="244"/>
      <c r="O60" s="244"/>
      <c r="P60" s="243">
        <v>1.1000000000000001</v>
      </c>
      <c r="Q60" s="243">
        <v>1.1000000000000001</v>
      </c>
      <c r="R60" s="243" t="s">
        <v>3192</v>
      </c>
      <c r="S60" s="243"/>
      <c r="T60" s="243"/>
      <c r="U60" s="243"/>
      <c r="V60" s="243"/>
      <c r="W60" s="243"/>
      <c r="X60" s="243"/>
      <c r="Y60" s="243"/>
      <c r="Z60" s="243"/>
      <c r="AA60" s="258">
        <v>1.1000000000000001</v>
      </c>
      <c r="AB60" s="259" t="s">
        <v>3197</v>
      </c>
      <c r="AC60" s="350"/>
      <c r="AD60" s="350"/>
      <c r="AE60" s="246"/>
      <c r="AF60" s="246"/>
    </row>
    <row r="61" spans="1:32">
      <c r="A61" s="298">
        <v>55</v>
      </c>
      <c r="B61" s="242" t="s">
        <v>3322</v>
      </c>
      <c r="C61" s="245" t="s">
        <v>3323</v>
      </c>
      <c r="D61" s="243"/>
      <c r="E61" s="243">
        <v>1.24</v>
      </c>
      <c r="F61" s="243"/>
      <c r="G61" s="244"/>
      <c r="H61" s="244"/>
      <c r="I61" s="244"/>
      <c r="J61" s="244"/>
      <c r="K61" s="244"/>
      <c r="L61" s="244"/>
      <c r="M61" s="244"/>
      <c r="N61" s="244"/>
      <c r="O61" s="244"/>
      <c r="P61" s="243">
        <v>1.24</v>
      </c>
      <c r="Q61" s="243">
        <v>1.24</v>
      </c>
      <c r="R61" s="243" t="s">
        <v>3192</v>
      </c>
      <c r="S61" s="243"/>
      <c r="T61" s="243"/>
      <c r="U61" s="243"/>
      <c r="V61" s="243"/>
      <c r="W61" s="243"/>
      <c r="X61" s="243"/>
      <c r="Y61" s="243"/>
      <c r="Z61" s="243"/>
      <c r="AA61" s="258">
        <v>1.24</v>
      </c>
      <c r="AB61" s="259" t="s">
        <v>3197</v>
      </c>
      <c r="AC61" s="350"/>
      <c r="AD61" s="246"/>
      <c r="AE61" s="246"/>
      <c r="AF61" s="246"/>
    </row>
    <row r="62" spans="1:32">
      <c r="A62" s="298">
        <v>56</v>
      </c>
      <c r="B62" s="242" t="s">
        <v>3324</v>
      </c>
      <c r="C62" s="245" t="s">
        <v>3325</v>
      </c>
      <c r="D62" s="243"/>
      <c r="E62" s="243">
        <v>1.26</v>
      </c>
      <c r="F62" s="243"/>
      <c r="G62" s="244"/>
      <c r="H62" s="244"/>
      <c r="I62" s="244"/>
      <c r="J62" s="244"/>
      <c r="K62" s="244"/>
      <c r="L62" s="244"/>
      <c r="M62" s="244"/>
      <c r="N62" s="244"/>
      <c r="O62" s="244"/>
      <c r="P62" s="243">
        <v>1.26</v>
      </c>
      <c r="Q62" s="243">
        <v>1.26</v>
      </c>
      <c r="R62" s="243" t="s">
        <v>3192</v>
      </c>
      <c r="S62" s="243"/>
      <c r="T62" s="243"/>
      <c r="U62" s="243"/>
      <c r="V62" s="243"/>
      <c r="W62" s="243"/>
      <c r="X62" s="243"/>
      <c r="Y62" s="243"/>
      <c r="Z62" s="243"/>
      <c r="AA62" s="258">
        <v>1.26</v>
      </c>
      <c r="AB62" s="259" t="s">
        <v>3197</v>
      </c>
      <c r="AC62" s="350"/>
      <c r="AD62" s="246"/>
      <c r="AE62" s="246"/>
      <c r="AF62" s="246"/>
    </row>
    <row r="63" spans="1:32" s="343" customFormat="1" ht="25.5">
      <c r="A63" s="298">
        <v>57</v>
      </c>
      <c r="B63" s="372" t="s">
        <v>3326</v>
      </c>
      <c r="C63" s="245" t="s">
        <v>3327</v>
      </c>
      <c r="D63" s="245"/>
      <c r="E63" s="245">
        <v>1.2</v>
      </c>
      <c r="F63" s="363">
        <v>0.15</v>
      </c>
      <c r="G63" s="365"/>
      <c r="H63" s="245"/>
      <c r="I63" s="245"/>
      <c r="J63" s="245"/>
      <c r="K63" s="373">
        <v>0.15</v>
      </c>
      <c r="L63" s="365"/>
      <c r="M63" s="365"/>
      <c r="N63" s="365"/>
      <c r="O63" s="365"/>
      <c r="P63" s="365">
        <f>1.2-0.15</f>
        <v>1.05</v>
      </c>
      <c r="Q63" s="373">
        <v>1.05</v>
      </c>
      <c r="R63" s="245" t="s">
        <v>3192</v>
      </c>
      <c r="S63" s="245"/>
      <c r="T63" s="245"/>
      <c r="U63" s="245"/>
      <c r="V63" s="245"/>
      <c r="W63" s="245"/>
      <c r="X63" s="245"/>
      <c r="Y63" s="373"/>
      <c r="Z63" s="373"/>
      <c r="AA63" s="362">
        <v>1.2</v>
      </c>
      <c r="AB63" s="324" t="s">
        <v>3197</v>
      </c>
      <c r="AC63" s="3271" t="s">
        <v>3328</v>
      </c>
      <c r="AD63" s="3272"/>
      <c r="AE63" s="3272"/>
      <c r="AF63" s="361"/>
    </row>
    <row r="64" spans="1:32" ht="21" customHeight="1">
      <c r="A64" s="298">
        <v>58</v>
      </c>
      <c r="B64" s="254" t="s">
        <v>3329</v>
      </c>
      <c r="C64" s="245" t="s">
        <v>3330</v>
      </c>
      <c r="D64" s="255" t="s">
        <v>3331</v>
      </c>
      <c r="E64" s="255">
        <v>1.117</v>
      </c>
      <c r="F64" s="255">
        <v>0.7</v>
      </c>
      <c r="G64" s="256"/>
      <c r="H64" s="256"/>
      <c r="I64" s="256"/>
      <c r="J64" s="256"/>
      <c r="K64" s="256">
        <v>0.7</v>
      </c>
      <c r="L64" s="256"/>
      <c r="M64" s="256"/>
      <c r="N64" s="256"/>
      <c r="O64" s="256"/>
      <c r="P64" s="255">
        <f>1.117-0.7</f>
        <v>0.41700000000000004</v>
      </c>
      <c r="Q64" s="255">
        <v>0</v>
      </c>
      <c r="R64" s="255" t="s">
        <v>3192</v>
      </c>
      <c r="S64" s="255"/>
      <c r="T64" s="255"/>
      <c r="U64" s="255"/>
      <c r="V64" s="255"/>
      <c r="W64" s="255"/>
      <c r="X64" s="255"/>
      <c r="Y64" s="261"/>
      <c r="Z64" s="255"/>
      <c r="AA64" s="255">
        <v>1.117</v>
      </c>
      <c r="AB64" s="282" t="s">
        <v>3332</v>
      </c>
      <c r="AC64" s="3273" t="s">
        <v>3208</v>
      </c>
      <c r="AD64" s="3274"/>
      <c r="AE64" s="3274"/>
      <c r="AF64" s="246"/>
    </row>
    <row r="65" spans="1:32">
      <c r="A65" s="298">
        <v>59</v>
      </c>
      <c r="B65" s="242" t="s">
        <v>3333</v>
      </c>
      <c r="C65" s="245" t="s">
        <v>3334</v>
      </c>
      <c r="D65" s="243"/>
      <c r="E65" s="243">
        <v>1.2</v>
      </c>
      <c r="F65" s="243"/>
      <c r="G65" s="244"/>
      <c r="H65" s="244"/>
      <c r="I65" s="244"/>
      <c r="J65" s="244"/>
      <c r="K65" s="244"/>
      <c r="L65" s="244"/>
      <c r="M65" s="244"/>
      <c r="N65" s="244"/>
      <c r="O65" s="244"/>
      <c r="P65" s="243">
        <v>1.2</v>
      </c>
      <c r="Q65" s="243">
        <v>1.2</v>
      </c>
      <c r="R65" s="243" t="s">
        <v>3192</v>
      </c>
      <c r="S65" s="243"/>
      <c r="T65" s="243"/>
      <c r="U65" s="243"/>
      <c r="V65" s="243"/>
      <c r="W65" s="243"/>
      <c r="X65" s="243"/>
      <c r="Y65" s="243"/>
      <c r="Z65" s="243"/>
      <c r="AA65" s="258">
        <v>1.2</v>
      </c>
      <c r="AB65" s="259" t="s">
        <v>3197</v>
      </c>
      <c r="AC65" s="350"/>
      <c r="AD65" s="246"/>
      <c r="AE65" s="246"/>
      <c r="AF65" s="246"/>
    </row>
    <row r="66" spans="1:32">
      <c r="A66" s="298">
        <v>60</v>
      </c>
      <c r="B66" s="242" t="s">
        <v>3335</v>
      </c>
      <c r="C66" s="245" t="s">
        <v>3336</v>
      </c>
      <c r="D66" s="243"/>
      <c r="E66" s="243">
        <v>1.45</v>
      </c>
      <c r="F66" s="243"/>
      <c r="G66" s="244"/>
      <c r="H66" s="244"/>
      <c r="I66" s="244"/>
      <c r="J66" s="244"/>
      <c r="K66" s="244"/>
      <c r="L66" s="244"/>
      <c r="M66" s="244"/>
      <c r="N66" s="244"/>
      <c r="O66" s="244"/>
      <c r="P66" s="243">
        <v>1.45</v>
      </c>
      <c r="Q66" s="243">
        <v>1.45</v>
      </c>
      <c r="R66" s="243" t="s">
        <v>3192</v>
      </c>
      <c r="S66" s="243"/>
      <c r="T66" s="243"/>
      <c r="U66" s="243"/>
      <c r="V66" s="243"/>
      <c r="W66" s="243"/>
      <c r="X66" s="243"/>
      <c r="Y66" s="243"/>
      <c r="Z66" s="243"/>
      <c r="AA66" s="258">
        <v>1.45</v>
      </c>
      <c r="AB66" s="259" t="s">
        <v>3197</v>
      </c>
      <c r="AC66" s="350"/>
      <c r="AD66" s="246"/>
      <c r="AE66" s="246"/>
      <c r="AF66" s="246"/>
    </row>
    <row r="67" spans="1:32">
      <c r="A67" s="298">
        <v>61</v>
      </c>
      <c r="B67" s="242" t="s">
        <v>3337</v>
      </c>
      <c r="C67" s="245" t="s">
        <v>3338</v>
      </c>
      <c r="D67" s="243"/>
      <c r="E67" s="243">
        <v>1.7</v>
      </c>
      <c r="F67" s="243"/>
      <c r="G67" s="244"/>
      <c r="H67" s="244"/>
      <c r="I67" s="244"/>
      <c r="J67" s="244"/>
      <c r="K67" s="244"/>
      <c r="L67" s="244"/>
      <c r="M67" s="244"/>
      <c r="N67" s="244"/>
      <c r="O67" s="244"/>
      <c r="P67" s="243">
        <v>1.7</v>
      </c>
      <c r="Q67" s="243">
        <v>1.7</v>
      </c>
      <c r="R67" s="243" t="s">
        <v>3192</v>
      </c>
      <c r="S67" s="243"/>
      <c r="T67" s="243"/>
      <c r="U67" s="243"/>
      <c r="V67" s="243"/>
      <c r="W67" s="243"/>
      <c r="X67" s="243"/>
      <c r="Y67" s="243"/>
      <c r="Z67" s="243"/>
      <c r="AA67" s="258">
        <v>1.7</v>
      </c>
      <c r="AB67" s="259" t="s">
        <v>3197</v>
      </c>
      <c r="AC67" s="350"/>
      <c r="AD67" s="246"/>
      <c r="AE67" s="246"/>
      <c r="AF67" s="246"/>
    </row>
    <row r="68" spans="1:32" ht="25.5">
      <c r="A68" s="298">
        <v>62</v>
      </c>
      <c r="B68" s="242" t="s">
        <v>3339</v>
      </c>
      <c r="C68" s="245" t="s">
        <v>3340</v>
      </c>
      <c r="D68" s="243"/>
      <c r="E68" s="243">
        <v>2.08</v>
      </c>
      <c r="F68" s="243"/>
      <c r="G68" s="244"/>
      <c r="H68" s="244"/>
      <c r="I68" s="244"/>
      <c r="J68" s="244"/>
      <c r="K68" s="244"/>
      <c r="L68" s="244"/>
      <c r="M68" s="244"/>
      <c r="N68" s="244"/>
      <c r="O68" s="244"/>
      <c r="P68" s="243">
        <v>2.08</v>
      </c>
      <c r="Q68" s="243">
        <v>2.08</v>
      </c>
      <c r="R68" s="243" t="s">
        <v>3192</v>
      </c>
      <c r="S68" s="243"/>
      <c r="T68" s="243"/>
      <c r="U68" s="243"/>
      <c r="V68" s="243"/>
      <c r="W68" s="243"/>
      <c r="X68" s="243"/>
      <c r="Y68" s="243"/>
      <c r="Z68" s="243"/>
      <c r="AA68" s="258">
        <v>2.08</v>
      </c>
      <c r="AB68" s="259" t="s">
        <v>3197</v>
      </c>
      <c r="AC68" s="350"/>
      <c r="AD68" s="246"/>
      <c r="AE68" s="246"/>
      <c r="AF68" s="246"/>
    </row>
    <row r="69" spans="1:32">
      <c r="A69" s="298">
        <v>63</v>
      </c>
      <c r="B69" s="242" t="s">
        <v>3341</v>
      </c>
      <c r="C69" s="245" t="s">
        <v>3342</v>
      </c>
      <c r="D69" s="243"/>
      <c r="E69" s="243">
        <v>2</v>
      </c>
      <c r="F69" s="243"/>
      <c r="G69" s="244"/>
      <c r="H69" s="244"/>
      <c r="I69" s="244"/>
      <c r="J69" s="244"/>
      <c r="K69" s="244"/>
      <c r="L69" s="244"/>
      <c r="M69" s="244"/>
      <c r="N69" s="244"/>
      <c r="O69" s="244"/>
      <c r="P69" s="253">
        <v>2</v>
      </c>
      <c r="Q69" s="243">
        <v>2</v>
      </c>
      <c r="R69" s="243" t="s">
        <v>3192</v>
      </c>
      <c r="S69" s="243"/>
      <c r="T69" s="243"/>
      <c r="U69" s="243"/>
      <c r="V69" s="243"/>
      <c r="W69" s="243"/>
      <c r="X69" s="243"/>
      <c r="Y69" s="243"/>
      <c r="Z69" s="243"/>
      <c r="AA69" s="258">
        <v>2</v>
      </c>
      <c r="AB69" s="259" t="s">
        <v>3197</v>
      </c>
      <c r="AC69" s="350"/>
      <c r="AD69" s="246"/>
      <c r="AE69" s="246"/>
      <c r="AF69" s="246"/>
    </row>
    <row r="70" spans="1:32">
      <c r="A70" s="298">
        <v>64</v>
      </c>
      <c r="B70" s="254" t="s">
        <v>3343</v>
      </c>
      <c r="C70" s="245" t="s">
        <v>3344</v>
      </c>
      <c r="D70" s="255" t="s">
        <v>3345</v>
      </c>
      <c r="E70" s="255">
        <v>2.883</v>
      </c>
      <c r="F70" s="255">
        <v>2.883</v>
      </c>
      <c r="G70" s="255">
        <v>2.883</v>
      </c>
      <c r="H70" s="256"/>
      <c r="I70" s="256"/>
      <c r="J70" s="256"/>
      <c r="K70" s="256"/>
      <c r="L70" s="256"/>
      <c r="M70" s="256"/>
      <c r="N70" s="256"/>
      <c r="O70" s="256"/>
      <c r="P70" s="260"/>
      <c r="Q70" s="255">
        <v>0</v>
      </c>
      <c r="R70" s="255" t="s">
        <v>3215</v>
      </c>
      <c r="S70" s="255"/>
      <c r="T70" s="255"/>
      <c r="U70" s="255"/>
      <c r="V70" s="255"/>
      <c r="W70" s="255"/>
      <c r="X70" s="255"/>
      <c r="Y70" s="255">
        <f>E70</f>
        <v>2.883</v>
      </c>
      <c r="Z70" s="243"/>
      <c r="AA70" s="258"/>
      <c r="AB70" s="282" t="s">
        <v>3346</v>
      </c>
      <c r="AC70" s="350"/>
      <c r="AD70" s="246"/>
      <c r="AE70" s="246"/>
      <c r="AF70" s="246"/>
    </row>
    <row r="71" spans="1:32" ht="17.25" customHeight="1">
      <c r="A71" s="298">
        <v>65</v>
      </c>
      <c r="B71" s="242" t="s">
        <v>3347</v>
      </c>
      <c r="C71" s="245" t="s">
        <v>3348</v>
      </c>
      <c r="D71" s="243"/>
      <c r="E71" s="243">
        <v>2.6</v>
      </c>
      <c r="F71" s="243">
        <v>2.6</v>
      </c>
      <c r="G71" s="244"/>
      <c r="H71" s="244"/>
      <c r="I71" s="244"/>
      <c r="J71" s="244"/>
      <c r="K71" s="244">
        <v>2.6</v>
      </c>
      <c r="L71" s="244"/>
      <c r="M71" s="244"/>
      <c r="N71" s="244"/>
      <c r="O71" s="244"/>
      <c r="P71" s="253"/>
      <c r="Q71" s="243">
        <v>0</v>
      </c>
      <c r="R71" s="243" t="s">
        <v>3192</v>
      </c>
      <c r="S71" s="243"/>
      <c r="T71" s="243"/>
      <c r="U71" s="243"/>
      <c r="V71" s="243"/>
      <c r="W71" s="243"/>
      <c r="X71" s="243"/>
      <c r="Y71" s="243"/>
      <c r="Z71" s="261">
        <v>2.6</v>
      </c>
      <c r="AA71" s="258"/>
      <c r="AB71" s="259" t="s">
        <v>3349</v>
      </c>
      <c r="AC71" s="350"/>
      <c r="AD71" s="246"/>
      <c r="AE71" s="246"/>
      <c r="AF71" s="246"/>
    </row>
    <row r="72" spans="1:32" ht="25.5">
      <c r="A72" s="298">
        <v>66</v>
      </c>
      <c r="B72" s="242" t="s">
        <v>3350</v>
      </c>
      <c r="C72" s="245" t="s">
        <v>3351</v>
      </c>
      <c r="D72" s="243"/>
      <c r="E72" s="243">
        <v>3</v>
      </c>
      <c r="F72" s="243">
        <v>3</v>
      </c>
      <c r="G72" s="244">
        <v>3</v>
      </c>
      <c r="H72" s="244"/>
      <c r="I72" s="244"/>
      <c r="J72" s="244"/>
      <c r="K72" s="244"/>
      <c r="L72" s="244"/>
      <c r="M72" s="244"/>
      <c r="N72" s="244"/>
      <c r="O72" s="244"/>
      <c r="P72" s="253"/>
      <c r="Q72" s="243">
        <v>3</v>
      </c>
      <c r="R72" s="243" t="s">
        <v>3192</v>
      </c>
      <c r="S72" s="243"/>
      <c r="T72" s="243"/>
      <c r="U72" s="243"/>
      <c r="V72" s="243"/>
      <c r="W72" s="243"/>
      <c r="X72" s="243"/>
      <c r="Y72" s="243"/>
      <c r="Z72" s="243">
        <v>3</v>
      </c>
      <c r="AA72" s="258"/>
      <c r="AB72" s="259" t="s">
        <v>3216</v>
      </c>
      <c r="AC72" s="350"/>
      <c r="AD72" s="246"/>
      <c r="AE72" s="246"/>
      <c r="AF72" s="246"/>
    </row>
    <row r="73" spans="1:32" ht="25.5">
      <c r="A73" s="298">
        <v>67</v>
      </c>
      <c r="B73" s="242" t="s">
        <v>3352</v>
      </c>
      <c r="C73" s="245" t="s">
        <v>3353</v>
      </c>
      <c r="D73" s="243"/>
      <c r="E73" s="243">
        <v>5.8</v>
      </c>
      <c r="F73" s="243"/>
      <c r="G73" s="244"/>
      <c r="H73" s="244"/>
      <c r="I73" s="244"/>
      <c r="J73" s="244"/>
      <c r="K73" s="244"/>
      <c r="L73" s="244"/>
      <c r="M73" s="244"/>
      <c r="N73" s="244"/>
      <c r="O73" s="244"/>
      <c r="P73" s="253">
        <v>5.8</v>
      </c>
      <c r="Q73" s="243">
        <v>5.8</v>
      </c>
      <c r="R73" s="243" t="s">
        <v>3238</v>
      </c>
      <c r="S73" s="243"/>
      <c r="T73" s="243"/>
      <c r="U73" s="243"/>
      <c r="V73" s="243"/>
      <c r="W73" s="243"/>
      <c r="X73" s="243"/>
      <c r="Y73" s="243"/>
      <c r="Z73" s="243"/>
      <c r="AA73" s="258">
        <v>5.8</v>
      </c>
      <c r="AB73" s="259" t="s">
        <v>3197</v>
      </c>
      <c r="AC73" s="350"/>
      <c r="AD73" s="246"/>
      <c r="AE73" s="246"/>
      <c r="AF73" s="246"/>
    </row>
    <row r="74" spans="1:32" s="343" customFormat="1" ht="18.75" customHeight="1">
      <c r="A74" s="298">
        <v>68</v>
      </c>
      <c r="B74" s="372" t="s">
        <v>3354</v>
      </c>
      <c r="C74" s="245" t="s">
        <v>3355</v>
      </c>
      <c r="D74" s="245"/>
      <c r="E74" s="245">
        <v>0.57999999999999996</v>
      </c>
      <c r="F74" s="245">
        <v>0.57999999999999996</v>
      </c>
      <c r="G74" s="365">
        <v>0.57999999999999996</v>
      </c>
      <c r="H74" s="245"/>
      <c r="I74" s="245"/>
      <c r="J74" s="245"/>
      <c r="K74" s="245"/>
      <c r="L74" s="245"/>
      <c r="M74" s="245"/>
      <c r="N74" s="245"/>
      <c r="O74" s="245"/>
      <c r="P74" s="245"/>
      <c r="Q74" s="373">
        <v>0</v>
      </c>
      <c r="R74" s="245" t="s">
        <v>3192</v>
      </c>
      <c r="S74" s="245"/>
      <c r="T74" s="245"/>
      <c r="U74" s="245"/>
      <c r="V74" s="245"/>
      <c r="W74" s="245"/>
      <c r="X74" s="245"/>
      <c r="Y74" s="373">
        <v>0.57999999999999996</v>
      </c>
      <c r="Z74" s="245"/>
      <c r="AA74" s="362"/>
      <c r="AB74" s="389" t="s">
        <v>3356</v>
      </c>
      <c r="AC74" s="390" t="s">
        <v>3328</v>
      </c>
      <c r="AD74" s="361"/>
      <c r="AE74" s="361"/>
      <c r="AF74" s="361"/>
    </row>
    <row r="75" spans="1:32" ht="25.5">
      <c r="A75" s="298">
        <v>69</v>
      </c>
      <c r="B75" s="242" t="s">
        <v>3357</v>
      </c>
      <c r="C75" s="245" t="s">
        <v>3358</v>
      </c>
      <c r="D75" s="243"/>
      <c r="E75" s="243">
        <v>2</v>
      </c>
      <c r="F75" s="244"/>
      <c r="G75" s="244"/>
      <c r="H75" s="244"/>
      <c r="I75" s="244"/>
      <c r="J75" s="244"/>
      <c r="K75" s="244"/>
      <c r="L75" s="244"/>
      <c r="M75" s="244"/>
      <c r="N75" s="244"/>
      <c r="O75" s="244"/>
      <c r="P75" s="244">
        <v>2</v>
      </c>
      <c r="Q75" s="244">
        <v>2</v>
      </c>
      <c r="R75" s="243" t="s">
        <v>3238</v>
      </c>
      <c r="S75" s="243"/>
      <c r="T75" s="243"/>
      <c r="U75" s="243"/>
      <c r="V75" s="243"/>
      <c r="W75" s="243"/>
      <c r="X75" s="243"/>
      <c r="Y75" s="243"/>
      <c r="Z75" s="243"/>
      <c r="AA75" s="258">
        <v>2</v>
      </c>
      <c r="AB75" s="344" t="s">
        <v>3359</v>
      </c>
      <c r="AC75" s="350"/>
      <c r="AD75" s="246"/>
      <c r="AE75" s="246"/>
      <c r="AF75" s="246"/>
    </row>
    <row r="76" spans="1:32" ht="25.5">
      <c r="A76" s="298">
        <v>70</v>
      </c>
      <c r="B76" s="242" t="s">
        <v>3360</v>
      </c>
      <c r="C76" s="245" t="s">
        <v>3361</v>
      </c>
      <c r="D76" s="243"/>
      <c r="E76" s="243">
        <v>1</v>
      </c>
      <c r="F76" s="244">
        <v>1</v>
      </c>
      <c r="G76" s="244">
        <v>1</v>
      </c>
      <c r="H76" s="244"/>
      <c r="I76" s="244"/>
      <c r="J76" s="244"/>
      <c r="K76" s="244"/>
      <c r="L76" s="244"/>
      <c r="M76" s="244"/>
      <c r="N76" s="244"/>
      <c r="O76" s="244"/>
      <c r="P76" s="244"/>
      <c r="Q76" s="244">
        <v>0</v>
      </c>
      <c r="R76" s="243" t="s">
        <v>3362</v>
      </c>
      <c r="S76" s="243"/>
      <c r="T76" s="243"/>
      <c r="U76" s="243"/>
      <c r="V76" s="243"/>
      <c r="W76" s="243"/>
      <c r="X76" s="243">
        <v>1</v>
      </c>
      <c r="Y76" s="243"/>
      <c r="Z76" s="243"/>
      <c r="AA76" s="258"/>
      <c r="AB76" s="344" t="s">
        <v>3363</v>
      </c>
      <c r="AC76" s="350"/>
      <c r="AD76" s="246"/>
      <c r="AE76" s="246"/>
      <c r="AF76" s="246"/>
    </row>
    <row r="77" spans="1:32" s="383" customFormat="1" ht="19.5" customHeight="1">
      <c r="A77" s="388">
        <v>71</v>
      </c>
      <c r="B77" s="379" t="s">
        <v>3364</v>
      </c>
      <c r="C77" s="378" t="s">
        <v>3365</v>
      </c>
      <c r="D77" s="378" t="s">
        <v>3366</v>
      </c>
      <c r="E77" s="378">
        <v>2.0499999999999998</v>
      </c>
      <c r="F77" s="378">
        <v>2.0499999999999998</v>
      </c>
      <c r="G77" s="391">
        <v>2.0499999999999998</v>
      </c>
      <c r="H77" s="378"/>
      <c r="I77" s="378"/>
      <c r="J77" s="378"/>
      <c r="K77" s="378"/>
      <c r="L77" s="378"/>
      <c r="M77" s="378"/>
      <c r="N77" s="378"/>
      <c r="O77" s="378"/>
      <c r="P77" s="378"/>
      <c r="Q77" s="378">
        <v>2.0499999999999998</v>
      </c>
      <c r="R77" s="378" t="s">
        <v>3362</v>
      </c>
      <c r="S77" s="378"/>
      <c r="T77" s="378"/>
      <c r="U77" s="378"/>
      <c r="V77" s="378"/>
      <c r="W77" s="378"/>
      <c r="X77" s="378">
        <v>2.0499999999999998</v>
      </c>
      <c r="Y77" s="378"/>
      <c r="Z77" s="378"/>
      <c r="AA77" s="380"/>
      <c r="AB77" s="392" t="s">
        <v>3367</v>
      </c>
      <c r="AC77" s="3275" t="s">
        <v>3368</v>
      </c>
      <c r="AD77" s="3276"/>
      <c r="AE77" s="3276"/>
      <c r="AF77" s="382"/>
    </row>
    <row r="78" spans="1:32" ht="25.5">
      <c r="A78" s="298">
        <v>72</v>
      </c>
      <c r="B78" s="265" t="s">
        <v>3369</v>
      </c>
      <c r="C78" s="245" t="s">
        <v>3370</v>
      </c>
      <c r="D78" s="266"/>
      <c r="E78" s="266">
        <v>0.21</v>
      </c>
      <c r="F78" s="267"/>
      <c r="G78" s="267"/>
      <c r="H78" s="267"/>
      <c r="I78" s="267"/>
      <c r="J78" s="267"/>
      <c r="K78" s="267"/>
      <c r="L78" s="267"/>
      <c r="M78" s="267"/>
      <c r="N78" s="267"/>
      <c r="O78" s="267"/>
      <c r="P78" s="267">
        <v>0.21</v>
      </c>
      <c r="Q78" s="267">
        <v>0.21</v>
      </c>
      <c r="R78" s="266" t="s">
        <v>3192</v>
      </c>
      <c r="S78" s="266"/>
      <c r="T78" s="266"/>
      <c r="U78" s="266"/>
      <c r="V78" s="266"/>
      <c r="W78" s="266"/>
      <c r="X78" s="266"/>
      <c r="Y78" s="266"/>
      <c r="Z78" s="266"/>
      <c r="AA78" s="268">
        <v>0.21</v>
      </c>
      <c r="AB78" s="282" t="s">
        <v>3371</v>
      </c>
      <c r="AC78" s="350"/>
      <c r="AD78" s="246"/>
      <c r="AE78" s="246"/>
      <c r="AF78" s="246"/>
    </row>
    <row r="79" spans="1:32" ht="38.25">
      <c r="A79" s="298">
        <v>73</v>
      </c>
      <c r="B79" s="265" t="s">
        <v>3372</v>
      </c>
      <c r="C79" s="245" t="s">
        <v>3373</v>
      </c>
      <c r="D79" s="266">
        <v>0</v>
      </c>
      <c r="E79" s="266">
        <v>4.5</v>
      </c>
      <c r="F79" s="267"/>
      <c r="G79" s="267"/>
      <c r="H79" s="267"/>
      <c r="I79" s="267"/>
      <c r="J79" s="267"/>
      <c r="K79" s="267"/>
      <c r="L79" s="267"/>
      <c r="M79" s="267"/>
      <c r="N79" s="267"/>
      <c r="O79" s="267"/>
      <c r="P79" s="267">
        <v>4.5</v>
      </c>
      <c r="Q79" s="267">
        <v>4.5</v>
      </c>
      <c r="R79" s="266" t="s">
        <v>3192</v>
      </c>
      <c r="S79" s="266"/>
      <c r="T79" s="266"/>
      <c r="U79" s="266"/>
      <c r="V79" s="266"/>
      <c r="W79" s="266"/>
      <c r="X79" s="266"/>
      <c r="Y79" s="266"/>
      <c r="Z79" s="266"/>
      <c r="AA79" s="268">
        <v>4.5</v>
      </c>
      <c r="AB79" s="282" t="s">
        <v>3374</v>
      </c>
      <c r="AC79" s="350"/>
      <c r="AD79" s="246"/>
      <c r="AE79" s="246"/>
      <c r="AF79" s="246"/>
    </row>
    <row r="80" spans="1:32" ht="18" customHeight="1">
      <c r="A80" s="298">
        <v>74</v>
      </c>
      <c r="B80" s="269" t="s">
        <v>3375</v>
      </c>
      <c r="C80" s="412" t="s">
        <v>3376</v>
      </c>
      <c r="D80" s="270">
        <v>0</v>
      </c>
      <c r="E80" s="270">
        <v>1.0620000000000001</v>
      </c>
      <c r="F80" s="271">
        <v>1.0620000000000001</v>
      </c>
      <c r="G80" s="271">
        <v>1.0620000000000001</v>
      </c>
      <c r="H80" s="271"/>
      <c r="I80" s="271"/>
      <c r="J80" s="271"/>
      <c r="K80" s="271"/>
      <c r="L80" s="271"/>
      <c r="M80" s="271"/>
      <c r="N80" s="271"/>
      <c r="O80" s="271"/>
      <c r="P80" s="271"/>
      <c r="Q80" s="271">
        <v>1.0620000000000001</v>
      </c>
      <c r="R80" s="270" t="s">
        <v>3215</v>
      </c>
      <c r="S80" s="270"/>
      <c r="T80" s="270"/>
      <c r="U80" s="270"/>
      <c r="V80" s="270"/>
      <c r="W80" s="270"/>
      <c r="X80" s="270"/>
      <c r="Y80" s="270">
        <v>1.0620000000000001</v>
      </c>
      <c r="Z80" s="270"/>
      <c r="AA80" s="272"/>
      <c r="AB80" s="345" t="s">
        <v>3377</v>
      </c>
      <c r="AC80" s="355" t="s">
        <v>3378</v>
      </c>
      <c r="AD80" s="246"/>
      <c r="AE80" s="246"/>
      <c r="AF80" s="246"/>
    </row>
    <row r="81" spans="1:32" s="383" customFormat="1" ht="30" customHeight="1">
      <c r="A81" s="388">
        <v>75</v>
      </c>
      <c r="B81" s="379" t="s">
        <v>3379</v>
      </c>
      <c r="C81" s="411" t="s">
        <v>3376</v>
      </c>
      <c r="D81" s="393">
        <v>0</v>
      </c>
      <c r="E81" s="393">
        <v>0.2</v>
      </c>
      <c r="F81" s="393">
        <v>0.2</v>
      </c>
      <c r="G81" s="393"/>
      <c r="H81" s="393"/>
      <c r="I81" s="393"/>
      <c r="J81" s="393"/>
      <c r="K81" s="393">
        <v>0.2</v>
      </c>
      <c r="L81" s="393"/>
      <c r="M81" s="393"/>
      <c r="N81" s="393"/>
      <c r="O81" s="393"/>
      <c r="P81" s="393"/>
      <c r="Q81" s="393">
        <v>0.2</v>
      </c>
      <c r="R81" s="393" t="s">
        <v>3192</v>
      </c>
      <c r="S81" s="393"/>
      <c r="T81" s="393"/>
      <c r="U81" s="393"/>
      <c r="V81" s="393"/>
      <c r="W81" s="393"/>
      <c r="X81" s="393"/>
      <c r="Y81" s="393"/>
      <c r="Z81" s="393">
        <v>0.2</v>
      </c>
      <c r="AA81" s="394"/>
      <c r="AB81" s="395" t="s">
        <v>3380</v>
      </c>
      <c r="AC81" s="3277" t="s">
        <v>3381</v>
      </c>
      <c r="AD81" s="3278"/>
      <c r="AE81" s="3278"/>
      <c r="AF81" s="382"/>
    </row>
    <row r="82" spans="1:32" s="383" customFormat="1" ht="17.25" customHeight="1">
      <c r="A82" s="388">
        <v>76</v>
      </c>
      <c r="B82" s="396" t="s">
        <v>3382</v>
      </c>
      <c r="C82" s="411" t="s">
        <v>3376</v>
      </c>
      <c r="D82" s="393">
        <v>0</v>
      </c>
      <c r="E82" s="393">
        <v>0.45</v>
      </c>
      <c r="F82" s="393">
        <v>0.15</v>
      </c>
      <c r="G82" s="393">
        <v>0.15</v>
      </c>
      <c r="H82" s="393"/>
      <c r="I82" s="393"/>
      <c r="J82" s="393"/>
      <c r="K82" s="393"/>
      <c r="L82" s="393"/>
      <c r="M82" s="393"/>
      <c r="N82" s="393"/>
      <c r="O82" s="393"/>
      <c r="P82" s="393">
        <v>0.3</v>
      </c>
      <c r="Q82" s="393">
        <v>0.3</v>
      </c>
      <c r="R82" s="393" t="s">
        <v>3192</v>
      </c>
      <c r="S82" s="393"/>
      <c r="T82" s="393"/>
      <c r="U82" s="393"/>
      <c r="V82" s="393"/>
      <c r="W82" s="393"/>
      <c r="X82" s="393"/>
      <c r="Y82" s="393"/>
      <c r="Z82" s="393">
        <v>0.45</v>
      </c>
      <c r="AA82" s="394"/>
      <c r="AB82" s="395" t="s">
        <v>3383</v>
      </c>
      <c r="AC82" s="3277" t="s">
        <v>3381</v>
      </c>
      <c r="AD82" s="3279"/>
      <c r="AE82" s="3279"/>
      <c r="AF82" s="382"/>
    </row>
    <row r="83" spans="1:32" ht="21" customHeight="1">
      <c r="A83" s="2897">
        <v>76</v>
      </c>
      <c r="B83" s="2893" t="s">
        <v>3384</v>
      </c>
      <c r="C83" s="2894"/>
      <c r="D83" s="2895"/>
      <c r="E83" s="2896">
        <f>SUM(E7:E82)</f>
        <v>67.605000000000018</v>
      </c>
      <c r="F83" s="2895">
        <f>SUM(F7:F82)</f>
        <v>17.697999999999997</v>
      </c>
      <c r="G83" s="2895">
        <f>SUM(G7:G82)</f>
        <v>11.667999999999999</v>
      </c>
      <c r="H83" s="2895">
        <f>SUM(H7:H82)</f>
        <v>0</v>
      </c>
      <c r="I83" s="2895"/>
      <c r="J83" s="2895"/>
      <c r="K83" s="2895">
        <f>SUM(K7:K82)</f>
        <v>6.03</v>
      </c>
      <c r="L83" s="2895"/>
      <c r="M83" s="2895"/>
      <c r="N83" s="2895"/>
      <c r="O83" s="2895"/>
      <c r="P83" s="2895">
        <f>SUM(P7:P82)</f>
        <v>49.907000000000004</v>
      </c>
      <c r="Q83" s="2895">
        <f>SUM(Q7:Q82)</f>
        <v>55.418999999999997</v>
      </c>
      <c r="R83" s="2895"/>
      <c r="S83" s="2895"/>
      <c r="T83" s="2895"/>
      <c r="U83" s="2895"/>
      <c r="V83" s="2895">
        <f t="shared" ref="V83:AA83" si="0">SUM(V7:V82)</f>
        <v>0</v>
      </c>
      <c r="W83" s="2895">
        <f t="shared" si="0"/>
        <v>0</v>
      </c>
      <c r="X83" s="2895">
        <f t="shared" si="0"/>
        <v>3.05</v>
      </c>
      <c r="Y83" s="2895">
        <f t="shared" si="0"/>
        <v>5.468</v>
      </c>
      <c r="Z83" s="2895">
        <f t="shared" si="0"/>
        <v>10.580999999999998</v>
      </c>
      <c r="AA83" s="2895">
        <f t="shared" si="0"/>
        <v>48.506</v>
      </c>
      <c r="AB83" s="299"/>
      <c r="AC83" s="273">
        <f>F83+P83</f>
        <v>67.605000000000004</v>
      </c>
      <c r="AD83" s="246"/>
      <c r="AE83" s="246"/>
      <c r="AF83" s="246"/>
    </row>
    <row r="84" spans="1:32" s="343" customFormat="1" ht="26.25" customHeight="1">
      <c r="A84" s="89"/>
      <c r="B84" s="2890" t="s">
        <v>3186</v>
      </c>
      <c r="C84" s="2891"/>
      <c r="D84" s="2892"/>
      <c r="E84" s="2892"/>
      <c r="F84" s="2892"/>
      <c r="G84" s="2892"/>
      <c r="H84" s="2892"/>
      <c r="I84" s="2892"/>
      <c r="J84" s="2892"/>
      <c r="K84" s="2892"/>
      <c r="L84" s="2892"/>
      <c r="M84" s="2892"/>
      <c r="N84" s="2892"/>
      <c r="O84" s="2892"/>
      <c r="P84" s="2892"/>
      <c r="Q84" s="2892"/>
      <c r="R84" s="2892"/>
      <c r="S84" s="2892"/>
      <c r="T84" s="2892"/>
      <c r="U84" s="2892"/>
      <c r="V84" s="2892"/>
      <c r="W84" s="2892"/>
      <c r="X84" s="2892"/>
      <c r="Y84" s="2892"/>
      <c r="Z84" s="2892"/>
      <c r="AA84" s="2892"/>
      <c r="AB84" s="324"/>
      <c r="AC84" s="361"/>
      <c r="AD84" s="361"/>
      <c r="AE84" s="361"/>
      <c r="AF84" s="361"/>
    </row>
    <row r="85" spans="1:32">
      <c r="A85" s="297">
        <v>1</v>
      </c>
      <c r="B85" s="242" t="s">
        <v>3385</v>
      </c>
      <c r="C85" s="245" t="s">
        <v>3386</v>
      </c>
      <c r="D85" s="243"/>
      <c r="E85" s="243">
        <v>2.2000000000000002</v>
      </c>
      <c r="F85" s="244">
        <v>2.2000000000000002</v>
      </c>
      <c r="G85" s="274"/>
      <c r="H85" s="274"/>
      <c r="I85" s="274"/>
      <c r="J85" s="274"/>
      <c r="K85" s="274">
        <v>2.2000000000000002</v>
      </c>
      <c r="L85" s="274"/>
      <c r="M85" s="274"/>
      <c r="N85" s="274"/>
      <c r="O85" s="274"/>
      <c r="P85" s="274"/>
      <c r="Q85" s="244">
        <v>0</v>
      </c>
      <c r="R85" s="243" t="s">
        <v>3192</v>
      </c>
      <c r="S85" s="243"/>
      <c r="T85" s="243"/>
      <c r="U85" s="243"/>
      <c r="V85" s="243"/>
      <c r="W85" s="243"/>
      <c r="X85" s="243"/>
      <c r="Y85" s="243"/>
      <c r="Z85" s="243"/>
      <c r="AA85" s="258">
        <v>2.2000000000000002</v>
      </c>
      <c r="AB85" s="3" t="s">
        <v>3387</v>
      </c>
      <c r="AC85" s="350"/>
      <c r="AD85" s="246"/>
      <c r="AE85" s="246"/>
      <c r="AF85" s="246"/>
    </row>
    <row r="86" spans="1:32" ht="25.5">
      <c r="A86" s="297">
        <v>2</v>
      </c>
      <c r="B86" s="242" t="s">
        <v>3388</v>
      </c>
      <c r="C86" s="245" t="s">
        <v>3389</v>
      </c>
      <c r="D86" s="243"/>
      <c r="E86" s="243">
        <v>0.2</v>
      </c>
      <c r="F86" s="244">
        <v>0.2</v>
      </c>
      <c r="G86" s="275">
        <v>0.2</v>
      </c>
      <c r="H86" s="275"/>
      <c r="I86" s="275"/>
      <c r="J86" s="275"/>
      <c r="K86" s="275"/>
      <c r="L86" s="275"/>
      <c r="M86" s="275"/>
      <c r="N86" s="275"/>
      <c r="O86" s="275"/>
      <c r="P86" s="275"/>
      <c r="Q86" s="244">
        <v>0.2</v>
      </c>
      <c r="R86" s="243" t="s">
        <v>3215</v>
      </c>
      <c r="S86" s="243"/>
      <c r="T86" s="243"/>
      <c r="U86" s="243"/>
      <c r="V86" s="243"/>
      <c r="W86" s="243"/>
      <c r="X86" s="243"/>
      <c r="Y86" s="243">
        <v>0.2</v>
      </c>
      <c r="Z86" s="243"/>
      <c r="AA86" s="258"/>
      <c r="AB86" s="259" t="s">
        <v>3216</v>
      </c>
      <c r="AC86" s="350"/>
      <c r="AD86" s="246"/>
      <c r="AE86" s="246"/>
      <c r="AF86" s="246"/>
    </row>
    <row r="87" spans="1:32">
      <c r="A87" s="297">
        <v>3</v>
      </c>
      <c r="B87" s="242" t="s">
        <v>3390</v>
      </c>
      <c r="C87" s="245" t="s">
        <v>3391</v>
      </c>
      <c r="D87" s="243"/>
      <c r="E87" s="243">
        <v>0.3</v>
      </c>
      <c r="F87" s="244"/>
      <c r="G87" s="275"/>
      <c r="H87" s="275"/>
      <c r="I87" s="275"/>
      <c r="J87" s="275"/>
      <c r="K87" s="275"/>
      <c r="L87" s="275"/>
      <c r="M87" s="275"/>
      <c r="N87" s="275"/>
      <c r="O87" s="275"/>
      <c r="P87" s="275">
        <v>0.3</v>
      </c>
      <c r="Q87" s="244">
        <v>0.3</v>
      </c>
      <c r="R87" s="243" t="s">
        <v>3192</v>
      </c>
      <c r="S87" s="243"/>
      <c r="T87" s="243"/>
      <c r="U87" s="243"/>
      <c r="V87" s="243"/>
      <c r="W87" s="243"/>
      <c r="X87" s="243"/>
      <c r="Y87" s="243"/>
      <c r="Z87" s="243"/>
      <c r="AA87" s="258">
        <v>0.3</v>
      </c>
      <c r="AB87" s="259" t="s">
        <v>3197</v>
      </c>
      <c r="AC87" s="350"/>
      <c r="AD87" s="246"/>
      <c r="AE87" s="246"/>
      <c r="AF87" s="246"/>
    </row>
    <row r="88" spans="1:32" ht="25.5">
      <c r="A88" s="297">
        <v>4</v>
      </c>
      <c r="B88" s="242" t="s">
        <v>3392</v>
      </c>
      <c r="C88" s="245" t="s">
        <v>3393</v>
      </c>
      <c r="D88" s="243"/>
      <c r="E88" s="243">
        <v>0.4</v>
      </c>
      <c r="F88" s="244">
        <v>0.4</v>
      </c>
      <c r="G88" s="275">
        <v>0.4</v>
      </c>
      <c r="H88" s="275"/>
      <c r="I88" s="275"/>
      <c r="J88" s="275"/>
      <c r="K88" s="275"/>
      <c r="L88" s="275"/>
      <c r="M88" s="275"/>
      <c r="N88" s="275"/>
      <c r="O88" s="275"/>
      <c r="P88" s="275"/>
      <c r="Q88" s="244">
        <v>0.4</v>
      </c>
      <c r="R88" s="243" t="s">
        <v>3215</v>
      </c>
      <c r="S88" s="243"/>
      <c r="T88" s="243"/>
      <c r="U88" s="243"/>
      <c r="V88" s="243"/>
      <c r="W88" s="243"/>
      <c r="X88" s="243"/>
      <c r="Y88" s="243">
        <v>0.4</v>
      </c>
      <c r="Z88" s="243"/>
      <c r="AA88" s="258"/>
      <c r="AB88" s="259" t="s">
        <v>3197</v>
      </c>
      <c r="AC88" s="350"/>
      <c r="AD88" s="246"/>
      <c r="AE88" s="246"/>
      <c r="AF88" s="246"/>
    </row>
    <row r="89" spans="1:32">
      <c r="A89" s="297">
        <v>5</v>
      </c>
      <c r="B89" s="242" t="s">
        <v>3394</v>
      </c>
      <c r="C89" s="245" t="s">
        <v>3395</v>
      </c>
      <c r="D89" s="243"/>
      <c r="E89" s="243">
        <v>0.52</v>
      </c>
      <c r="F89" s="244"/>
      <c r="G89" s="275"/>
      <c r="H89" s="275"/>
      <c r="I89" s="275"/>
      <c r="J89" s="275"/>
      <c r="K89" s="275"/>
      <c r="L89" s="275"/>
      <c r="M89" s="275"/>
      <c r="N89" s="275"/>
      <c r="O89" s="275"/>
      <c r="P89" s="244">
        <v>0.52</v>
      </c>
      <c r="Q89" s="244">
        <v>0.52</v>
      </c>
      <c r="R89" s="243" t="s">
        <v>3192</v>
      </c>
      <c r="S89" s="243"/>
      <c r="T89" s="243"/>
      <c r="U89" s="243"/>
      <c r="V89" s="243"/>
      <c r="W89" s="243"/>
      <c r="X89" s="243"/>
      <c r="Y89" s="243"/>
      <c r="Z89" s="243"/>
      <c r="AA89" s="258">
        <v>0.52</v>
      </c>
      <c r="AB89" s="259" t="s">
        <v>3197</v>
      </c>
      <c r="AC89" s="350"/>
      <c r="AD89" s="246"/>
      <c r="AE89" s="246"/>
      <c r="AF89" s="246"/>
    </row>
    <row r="90" spans="1:32">
      <c r="A90" s="297">
        <v>6</v>
      </c>
      <c r="B90" s="242" t="s">
        <v>3396</v>
      </c>
      <c r="C90" s="245" t="s">
        <v>3397</v>
      </c>
      <c r="D90" s="243"/>
      <c r="E90" s="243">
        <v>0.54</v>
      </c>
      <c r="F90" s="244"/>
      <c r="G90" s="275"/>
      <c r="H90" s="275"/>
      <c r="I90" s="275"/>
      <c r="J90" s="275"/>
      <c r="K90" s="275"/>
      <c r="L90" s="275"/>
      <c r="M90" s="275"/>
      <c r="N90" s="275"/>
      <c r="O90" s="275"/>
      <c r="P90" s="244">
        <v>0.54</v>
      </c>
      <c r="Q90" s="244">
        <v>0.54</v>
      </c>
      <c r="R90" s="243" t="s">
        <v>3192</v>
      </c>
      <c r="S90" s="243"/>
      <c r="T90" s="243"/>
      <c r="U90" s="243"/>
      <c r="V90" s="243"/>
      <c r="W90" s="243"/>
      <c r="X90" s="243"/>
      <c r="Y90" s="243"/>
      <c r="Z90" s="243"/>
      <c r="AA90" s="258">
        <v>0.54</v>
      </c>
      <c r="AB90" s="259" t="s">
        <v>3197</v>
      </c>
      <c r="AC90" s="350"/>
      <c r="AD90" s="246"/>
      <c r="AE90" s="246"/>
      <c r="AF90" s="246"/>
    </row>
    <row r="91" spans="1:32">
      <c r="A91" s="297">
        <v>7</v>
      </c>
      <c r="B91" s="242" t="s">
        <v>3398</v>
      </c>
      <c r="C91" s="245" t="s">
        <v>3399</v>
      </c>
      <c r="D91" s="243"/>
      <c r="E91" s="243">
        <v>0.5</v>
      </c>
      <c r="F91" s="244"/>
      <c r="G91" s="275"/>
      <c r="H91" s="275"/>
      <c r="I91" s="275"/>
      <c r="J91" s="275"/>
      <c r="K91" s="275"/>
      <c r="L91" s="275"/>
      <c r="M91" s="275"/>
      <c r="N91" s="275"/>
      <c r="O91" s="275"/>
      <c r="P91" s="244">
        <v>0.5</v>
      </c>
      <c r="Q91" s="244">
        <v>0.5</v>
      </c>
      <c r="R91" s="243" t="s">
        <v>3192</v>
      </c>
      <c r="S91" s="243"/>
      <c r="T91" s="243"/>
      <c r="U91" s="243"/>
      <c r="V91" s="243"/>
      <c r="W91" s="243"/>
      <c r="X91" s="243"/>
      <c r="Y91" s="243"/>
      <c r="Z91" s="243"/>
      <c r="AA91" s="258">
        <v>0.5</v>
      </c>
      <c r="AB91" s="259" t="s">
        <v>3197</v>
      </c>
      <c r="AC91" s="350"/>
      <c r="AD91" s="246"/>
      <c r="AE91" s="246"/>
      <c r="AF91" s="246"/>
    </row>
    <row r="92" spans="1:32" ht="25.5">
      <c r="A92" s="297">
        <v>8</v>
      </c>
      <c r="B92" s="242" t="s">
        <v>3400</v>
      </c>
      <c r="C92" s="245" t="s">
        <v>3401</v>
      </c>
      <c r="D92" s="243"/>
      <c r="E92" s="243">
        <v>0.5</v>
      </c>
      <c r="F92" s="244"/>
      <c r="G92" s="275"/>
      <c r="H92" s="275"/>
      <c r="I92" s="275"/>
      <c r="J92" s="275"/>
      <c r="K92" s="275"/>
      <c r="L92" s="275"/>
      <c r="M92" s="275"/>
      <c r="N92" s="275"/>
      <c r="O92" s="275"/>
      <c r="P92" s="244">
        <v>0.5</v>
      </c>
      <c r="Q92" s="244">
        <v>0.5</v>
      </c>
      <c r="R92" s="243" t="s">
        <v>3192</v>
      </c>
      <c r="S92" s="243"/>
      <c r="T92" s="243"/>
      <c r="U92" s="243"/>
      <c r="V92" s="243"/>
      <c r="W92" s="243"/>
      <c r="X92" s="243"/>
      <c r="Y92" s="243"/>
      <c r="Z92" s="243"/>
      <c r="AA92" s="258">
        <v>0.5</v>
      </c>
      <c r="AB92" s="259" t="s">
        <v>3197</v>
      </c>
      <c r="AC92" s="350"/>
      <c r="AD92" s="246"/>
      <c r="AE92" s="246"/>
      <c r="AF92" s="246"/>
    </row>
    <row r="93" spans="1:32">
      <c r="A93" s="297">
        <v>9</v>
      </c>
      <c r="B93" s="242" t="s">
        <v>3402</v>
      </c>
      <c r="C93" s="245" t="s">
        <v>3403</v>
      </c>
      <c r="D93" s="243"/>
      <c r="E93" s="243">
        <v>0.5</v>
      </c>
      <c r="F93" s="244"/>
      <c r="G93" s="275"/>
      <c r="H93" s="275"/>
      <c r="I93" s="275"/>
      <c r="J93" s="275"/>
      <c r="K93" s="275"/>
      <c r="L93" s="275"/>
      <c r="M93" s="275"/>
      <c r="N93" s="275"/>
      <c r="O93" s="275"/>
      <c r="P93" s="244">
        <v>0.5</v>
      </c>
      <c r="Q93" s="244">
        <v>0.5</v>
      </c>
      <c r="R93" s="243" t="s">
        <v>3192</v>
      </c>
      <c r="S93" s="243"/>
      <c r="T93" s="243"/>
      <c r="U93" s="243"/>
      <c r="V93" s="243"/>
      <c r="W93" s="243"/>
      <c r="X93" s="243"/>
      <c r="Y93" s="243"/>
      <c r="Z93" s="243"/>
      <c r="AA93" s="258">
        <v>0.5</v>
      </c>
      <c r="AB93" s="259" t="s">
        <v>3197</v>
      </c>
      <c r="AC93" s="350"/>
      <c r="AD93" s="246"/>
      <c r="AE93" s="246"/>
      <c r="AF93" s="246"/>
    </row>
    <row r="94" spans="1:32" ht="25.5">
      <c r="A94" s="297">
        <v>10</v>
      </c>
      <c r="B94" s="242" t="s">
        <v>3404</v>
      </c>
      <c r="C94" s="245" t="s">
        <v>3405</v>
      </c>
      <c r="D94" s="243"/>
      <c r="E94" s="243">
        <v>0.6</v>
      </c>
      <c r="F94" s="244">
        <v>0.6</v>
      </c>
      <c r="G94" s="275">
        <v>0.6</v>
      </c>
      <c r="H94" s="275"/>
      <c r="I94" s="275"/>
      <c r="J94" s="275"/>
      <c r="K94" s="275"/>
      <c r="L94" s="275"/>
      <c r="M94" s="275"/>
      <c r="N94" s="275"/>
      <c r="O94" s="275"/>
      <c r="P94" s="275"/>
      <c r="Q94" s="244">
        <v>0.6</v>
      </c>
      <c r="R94" s="243" t="s">
        <v>3215</v>
      </c>
      <c r="S94" s="243"/>
      <c r="T94" s="243"/>
      <c r="U94" s="243"/>
      <c r="V94" s="243"/>
      <c r="W94" s="243"/>
      <c r="X94" s="243"/>
      <c r="Y94" s="243">
        <v>0.6</v>
      </c>
      <c r="Z94" s="243"/>
      <c r="AA94" s="258"/>
      <c r="AB94" s="259" t="s">
        <v>3216</v>
      </c>
      <c r="AC94" s="350"/>
      <c r="AD94" s="246"/>
      <c r="AE94" s="246"/>
      <c r="AF94" s="246"/>
    </row>
    <row r="95" spans="1:32" ht="19.5" customHeight="1">
      <c r="A95" s="297">
        <v>11</v>
      </c>
      <c r="B95" s="254" t="s">
        <v>3406</v>
      </c>
      <c r="C95" s="245" t="s">
        <v>3407</v>
      </c>
      <c r="D95" s="255"/>
      <c r="E95" s="255">
        <v>0.62</v>
      </c>
      <c r="F95" s="256"/>
      <c r="G95" s="256"/>
      <c r="H95" s="256"/>
      <c r="I95" s="256"/>
      <c r="J95" s="256"/>
      <c r="K95" s="256"/>
      <c r="L95" s="256"/>
      <c r="M95" s="256"/>
      <c r="N95" s="256"/>
      <c r="O95" s="256"/>
      <c r="P95" s="256">
        <v>0.62</v>
      </c>
      <c r="Q95" s="256">
        <v>0.62</v>
      </c>
      <c r="R95" s="255" t="s">
        <v>3238</v>
      </c>
      <c r="S95" s="255"/>
      <c r="T95" s="255"/>
      <c r="U95" s="255"/>
      <c r="V95" s="255"/>
      <c r="W95" s="255"/>
      <c r="X95" s="255"/>
      <c r="Y95" s="255"/>
      <c r="Z95" s="255"/>
      <c r="AA95" s="257">
        <v>0.62</v>
      </c>
      <c r="AB95" s="276" t="s">
        <v>3408</v>
      </c>
      <c r="AC95" s="3265" t="s">
        <v>3409</v>
      </c>
      <c r="AD95" s="3266"/>
      <c r="AE95" s="3266"/>
      <c r="AF95" s="246"/>
    </row>
    <row r="96" spans="1:32">
      <c r="A96" s="297">
        <v>12</v>
      </c>
      <c r="B96" s="242" t="s">
        <v>3410</v>
      </c>
      <c r="C96" s="245" t="s">
        <v>3411</v>
      </c>
      <c r="D96" s="243"/>
      <c r="E96" s="243">
        <v>0.72</v>
      </c>
      <c r="F96" s="253"/>
      <c r="G96" s="91"/>
      <c r="H96" s="91"/>
      <c r="I96" s="91"/>
      <c r="J96" s="91"/>
      <c r="K96" s="91"/>
      <c r="L96" s="91"/>
      <c r="M96" s="91"/>
      <c r="N96" s="91"/>
      <c r="O96" s="91"/>
      <c r="P96" s="243">
        <v>0.72</v>
      </c>
      <c r="Q96" s="243">
        <v>0.72</v>
      </c>
      <c r="R96" s="243" t="s">
        <v>3238</v>
      </c>
      <c r="S96" s="243"/>
      <c r="T96" s="243"/>
      <c r="U96" s="243"/>
      <c r="V96" s="243"/>
      <c r="W96" s="243"/>
      <c r="X96" s="243"/>
      <c r="Y96" s="243"/>
      <c r="Z96" s="243"/>
      <c r="AA96" s="258">
        <v>0.72</v>
      </c>
      <c r="AB96" s="259" t="s">
        <v>3197</v>
      </c>
      <c r="AC96" s="350"/>
      <c r="AD96" s="246"/>
      <c r="AE96" s="246"/>
      <c r="AF96" s="246"/>
    </row>
    <row r="97" spans="1:32" ht="16.5" customHeight="1">
      <c r="A97" s="297">
        <v>13</v>
      </c>
      <c r="B97" s="242" t="s">
        <v>3412</v>
      </c>
      <c r="C97" s="245" t="s">
        <v>3413</v>
      </c>
      <c r="D97" s="243"/>
      <c r="E97" s="243">
        <v>0.86</v>
      </c>
      <c r="F97" s="253">
        <v>0.86</v>
      </c>
      <c r="G97" s="91"/>
      <c r="H97" s="91"/>
      <c r="I97" s="91"/>
      <c r="J97" s="91"/>
      <c r="K97" s="91">
        <v>0.86</v>
      </c>
      <c r="L97" s="91"/>
      <c r="M97" s="91"/>
      <c r="N97" s="91"/>
      <c r="O97" s="91"/>
      <c r="P97" s="243"/>
      <c r="Q97" s="277">
        <v>0</v>
      </c>
      <c r="R97" s="243" t="s">
        <v>3238</v>
      </c>
      <c r="S97" s="243"/>
      <c r="T97" s="243"/>
      <c r="U97" s="243"/>
      <c r="V97" s="243"/>
      <c r="W97" s="243"/>
      <c r="X97" s="243"/>
      <c r="Y97" s="261"/>
      <c r="Z97" s="261">
        <v>0.86</v>
      </c>
      <c r="AA97" s="258"/>
      <c r="AB97" s="278" t="s">
        <v>3414</v>
      </c>
      <c r="AC97" s="3267" t="s">
        <v>3208</v>
      </c>
      <c r="AD97" s="3268"/>
      <c r="AE97" s="3268"/>
      <c r="AF97" s="246"/>
    </row>
    <row r="98" spans="1:32" s="383" customFormat="1" ht="30" customHeight="1">
      <c r="A98" s="388">
        <v>14</v>
      </c>
      <c r="B98" s="379" t="s">
        <v>3415</v>
      </c>
      <c r="C98" s="378" t="s">
        <v>3416</v>
      </c>
      <c r="D98" s="378" t="s">
        <v>3417</v>
      </c>
      <c r="E98" s="378">
        <v>0.96899999999999997</v>
      </c>
      <c r="F98" s="378">
        <v>0.96899999999999997</v>
      </c>
      <c r="G98" s="378"/>
      <c r="H98" s="378"/>
      <c r="I98" s="378"/>
      <c r="J98" s="378"/>
      <c r="K98" s="378">
        <v>0.96899999999999997</v>
      </c>
      <c r="L98" s="378"/>
      <c r="M98" s="378"/>
      <c r="N98" s="378"/>
      <c r="O98" s="378"/>
      <c r="P98" s="378"/>
      <c r="Q98" s="378">
        <v>0</v>
      </c>
      <c r="R98" s="378" t="s">
        <v>3238</v>
      </c>
      <c r="S98" s="378"/>
      <c r="T98" s="378"/>
      <c r="U98" s="378"/>
      <c r="V98" s="378"/>
      <c r="W98" s="378"/>
      <c r="X98" s="378"/>
      <c r="Y98" s="378"/>
      <c r="Z98" s="378">
        <v>0.96899999999999997</v>
      </c>
      <c r="AA98" s="378"/>
      <c r="AB98" s="429" t="s">
        <v>3418</v>
      </c>
      <c r="AC98" s="425" t="s">
        <v>3328</v>
      </c>
      <c r="AD98" s="382"/>
      <c r="AE98" s="382"/>
      <c r="AF98" s="382"/>
    </row>
    <row r="99" spans="1:32">
      <c r="A99" s="297">
        <v>15</v>
      </c>
      <c r="B99" s="242" t="s">
        <v>3419</v>
      </c>
      <c r="C99" s="245" t="s">
        <v>3420</v>
      </c>
      <c r="D99" s="243"/>
      <c r="E99" s="243">
        <v>0.91</v>
      </c>
      <c r="F99" s="253"/>
      <c r="G99" s="91"/>
      <c r="H99" s="91"/>
      <c r="I99" s="91"/>
      <c r="J99" s="91"/>
      <c r="K99" s="91"/>
      <c r="L99" s="91"/>
      <c r="M99" s="91"/>
      <c r="N99" s="91"/>
      <c r="O99" s="91"/>
      <c r="P99" s="243">
        <v>0.91</v>
      </c>
      <c r="Q99" s="243">
        <v>0.91</v>
      </c>
      <c r="R99" s="243" t="s">
        <v>3238</v>
      </c>
      <c r="S99" s="243"/>
      <c r="T99" s="243"/>
      <c r="U99" s="243"/>
      <c r="V99" s="243"/>
      <c r="W99" s="243"/>
      <c r="X99" s="243"/>
      <c r="Y99" s="243"/>
      <c r="Z99" s="243"/>
      <c r="AA99" s="258">
        <v>0.91</v>
      </c>
      <c r="AB99" s="259" t="s">
        <v>3197</v>
      </c>
      <c r="AC99" s="350"/>
      <c r="AD99" s="246"/>
      <c r="AE99" s="246"/>
      <c r="AF99" s="246"/>
    </row>
    <row r="100" spans="1:32">
      <c r="A100" s="297">
        <v>16</v>
      </c>
      <c r="B100" s="242" t="s">
        <v>3421</v>
      </c>
      <c r="C100" s="245" t="s">
        <v>3422</v>
      </c>
      <c r="D100" s="243"/>
      <c r="E100" s="243">
        <v>0.93</v>
      </c>
      <c r="F100" s="253"/>
      <c r="G100" s="91"/>
      <c r="H100" s="91"/>
      <c r="I100" s="91"/>
      <c r="J100" s="91"/>
      <c r="K100" s="91"/>
      <c r="L100" s="91"/>
      <c r="M100" s="91"/>
      <c r="N100" s="91"/>
      <c r="O100" s="91"/>
      <c r="P100" s="243">
        <v>0.93</v>
      </c>
      <c r="Q100" s="243">
        <v>0.93</v>
      </c>
      <c r="R100" s="243" t="s">
        <v>3238</v>
      </c>
      <c r="S100" s="243"/>
      <c r="T100" s="243"/>
      <c r="U100" s="243"/>
      <c r="V100" s="243"/>
      <c r="W100" s="243"/>
      <c r="X100" s="243"/>
      <c r="Y100" s="243"/>
      <c r="Z100" s="243"/>
      <c r="AA100" s="258">
        <v>0.93</v>
      </c>
      <c r="AB100" s="259" t="s">
        <v>3197</v>
      </c>
      <c r="AC100" s="350"/>
      <c r="AD100" s="246"/>
      <c r="AE100" s="246"/>
      <c r="AF100" s="246"/>
    </row>
    <row r="101" spans="1:32">
      <c r="A101" s="297">
        <v>17</v>
      </c>
      <c r="B101" s="242" t="s">
        <v>3423</v>
      </c>
      <c r="C101" s="245" t="s">
        <v>3424</v>
      </c>
      <c r="D101" s="243"/>
      <c r="E101" s="243">
        <v>1</v>
      </c>
      <c r="F101" s="253"/>
      <c r="G101" s="91"/>
      <c r="H101" s="91"/>
      <c r="I101" s="91"/>
      <c r="J101" s="91"/>
      <c r="K101" s="91"/>
      <c r="L101" s="91"/>
      <c r="M101" s="91"/>
      <c r="N101" s="91"/>
      <c r="O101" s="91"/>
      <c r="P101" s="243">
        <v>1</v>
      </c>
      <c r="Q101" s="243">
        <v>1</v>
      </c>
      <c r="R101" s="243" t="s">
        <v>3238</v>
      </c>
      <c r="S101" s="243"/>
      <c r="T101" s="243"/>
      <c r="U101" s="243"/>
      <c r="V101" s="243"/>
      <c r="W101" s="243"/>
      <c r="X101" s="243"/>
      <c r="Y101" s="243"/>
      <c r="Z101" s="243"/>
      <c r="AA101" s="258">
        <v>1</v>
      </c>
      <c r="AB101" s="259" t="s">
        <v>3197</v>
      </c>
      <c r="AC101" s="350"/>
      <c r="AD101" s="246"/>
      <c r="AE101" s="246"/>
      <c r="AF101" s="246"/>
    </row>
    <row r="102" spans="1:32" ht="25.5">
      <c r="A102" s="297">
        <v>18</v>
      </c>
      <c r="B102" s="242" t="s">
        <v>3425</v>
      </c>
      <c r="C102" s="245" t="s">
        <v>3426</v>
      </c>
      <c r="D102" s="243"/>
      <c r="E102" s="243">
        <v>1.1599999999999999</v>
      </c>
      <c r="F102" s="253"/>
      <c r="G102" s="91"/>
      <c r="H102" s="91"/>
      <c r="I102" s="91"/>
      <c r="J102" s="91"/>
      <c r="K102" s="91"/>
      <c r="L102" s="91"/>
      <c r="M102" s="91"/>
      <c r="N102" s="91"/>
      <c r="O102" s="91"/>
      <c r="P102" s="243">
        <v>1.1599999999999999</v>
      </c>
      <c r="Q102" s="243">
        <v>1.1599999999999999</v>
      </c>
      <c r="R102" s="243" t="s">
        <v>3238</v>
      </c>
      <c r="S102" s="243"/>
      <c r="T102" s="243"/>
      <c r="U102" s="243"/>
      <c r="V102" s="243"/>
      <c r="W102" s="243"/>
      <c r="X102" s="243"/>
      <c r="Y102" s="243"/>
      <c r="Z102" s="243"/>
      <c r="AA102" s="258">
        <v>1.1599999999999999</v>
      </c>
      <c r="AB102" s="259" t="s">
        <v>3197</v>
      </c>
      <c r="AC102" s="350"/>
      <c r="AD102" s="246"/>
      <c r="AE102" s="246"/>
      <c r="AF102" s="246"/>
    </row>
    <row r="103" spans="1:32" ht="25.5">
      <c r="A103" s="297">
        <v>19</v>
      </c>
      <c r="B103" s="242" t="s">
        <v>3427</v>
      </c>
      <c r="C103" s="245" t="s">
        <v>3428</v>
      </c>
      <c r="D103" s="243"/>
      <c r="E103" s="244">
        <v>1.5</v>
      </c>
      <c r="F103" s="244">
        <v>1.5</v>
      </c>
      <c r="G103" s="275">
        <v>1.4</v>
      </c>
      <c r="H103" s="275"/>
      <c r="I103" s="275"/>
      <c r="J103" s="275"/>
      <c r="K103" s="275">
        <v>0.1</v>
      </c>
      <c r="L103" s="275"/>
      <c r="M103" s="275"/>
      <c r="N103" s="275"/>
      <c r="O103" s="275"/>
      <c r="P103" s="275"/>
      <c r="Q103" s="244"/>
      <c r="R103" s="243" t="s">
        <v>3192</v>
      </c>
      <c r="S103" s="243"/>
      <c r="T103" s="243"/>
      <c r="U103" s="243"/>
      <c r="V103" s="243"/>
      <c r="W103" s="243"/>
      <c r="X103" s="243"/>
      <c r="Y103" s="261"/>
      <c r="Z103" s="243">
        <v>1.5</v>
      </c>
      <c r="AA103" s="258"/>
      <c r="AB103" s="259" t="s">
        <v>3197</v>
      </c>
      <c r="AC103" s="3267" t="s">
        <v>3208</v>
      </c>
      <c r="AD103" s="3268"/>
      <c r="AE103" s="3268"/>
      <c r="AF103" s="246"/>
    </row>
    <row r="104" spans="1:32">
      <c r="A104" s="297">
        <v>20</v>
      </c>
      <c r="B104" s="242" t="s">
        <v>3429</v>
      </c>
      <c r="C104" s="245" t="s">
        <v>3430</v>
      </c>
      <c r="D104" s="243"/>
      <c r="E104" s="244">
        <v>1.5</v>
      </c>
      <c r="F104" s="244"/>
      <c r="G104" s="275"/>
      <c r="H104" s="275"/>
      <c r="I104" s="275"/>
      <c r="J104" s="275"/>
      <c r="K104" s="275"/>
      <c r="L104" s="275"/>
      <c r="M104" s="275"/>
      <c r="N104" s="275"/>
      <c r="O104" s="275"/>
      <c r="P104" s="244">
        <v>1.5</v>
      </c>
      <c r="Q104" s="244">
        <v>1.5</v>
      </c>
      <c r="R104" s="243" t="s">
        <v>3238</v>
      </c>
      <c r="S104" s="243"/>
      <c r="T104" s="243"/>
      <c r="U104" s="243"/>
      <c r="V104" s="243"/>
      <c r="W104" s="243"/>
      <c r="X104" s="243"/>
      <c r="Y104" s="243"/>
      <c r="Z104" s="243"/>
      <c r="AA104" s="258">
        <v>1.5</v>
      </c>
      <c r="AB104" s="259" t="s">
        <v>3197</v>
      </c>
      <c r="AC104" s="350"/>
      <c r="AD104" s="246"/>
      <c r="AE104" s="246"/>
      <c r="AF104" s="246"/>
    </row>
    <row r="105" spans="1:32" ht="19.5" customHeight="1">
      <c r="A105" s="297">
        <v>21</v>
      </c>
      <c r="B105" s="279" t="s">
        <v>3431</v>
      </c>
      <c r="C105" s="245" t="s">
        <v>3432</v>
      </c>
      <c r="D105" s="255" t="s">
        <v>3433</v>
      </c>
      <c r="E105" s="256">
        <v>1.069</v>
      </c>
      <c r="F105" s="256"/>
      <c r="G105" s="256"/>
      <c r="H105" s="256"/>
      <c r="I105" s="256"/>
      <c r="J105" s="256"/>
      <c r="K105" s="256"/>
      <c r="L105" s="256"/>
      <c r="M105" s="256"/>
      <c r="N105" s="256"/>
      <c r="O105" s="256"/>
      <c r="P105" s="256">
        <v>1.069</v>
      </c>
      <c r="Q105" s="256">
        <v>1.069</v>
      </c>
      <c r="R105" s="255" t="s">
        <v>3238</v>
      </c>
      <c r="S105" s="255"/>
      <c r="T105" s="255"/>
      <c r="U105" s="255"/>
      <c r="V105" s="255"/>
      <c r="W105" s="255"/>
      <c r="X105" s="255"/>
      <c r="Y105" s="255"/>
      <c r="Z105" s="255"/>
      <c r="AA105" s="256">
        <v>1.069</v>
      </c>
      <c r="AB105" s="282" t="s">
        <v>3434</v>
      </c>
      <c r="AC105" s="3269" t="s">
        <v>3435</v>
      </c>
      <c r="AD105" s="3270"/>
      <c r="AE105" s="3270"/>
      <c r="AF105" s="246"/>
    </row>
    <row r="106" spans="1:32" ht="22.5" customHeight="1">
      <c r="A106" s="297">
        <v>22</v>
      </c>
      <c r="B106" s="254" t="s">
        <v>3436</v>
      </c>
      <c r="C106" s="245" t="s">
        <v>3437</v>
      </c>
      <c r="D106" s="255" t="s">
        <v>3438</v>
      </c>
      <c r="E106" s="256">
        <v>2.1110000000000002</v>
      </c>
      <c r="F106" s="256">
        <v>2.1110000000000002</v>
      </c>
      <c r="G106" s="256">
        <v>2.1110000000000002</v>
      </c>
      <c r="H106" s="256"/>
      <c r="I106" s="256"/>
      <c r="J106" s="256"/>
      <c r="K106" s="256"/>
      <c r="L106" s="256"/>
      <c r="M106" s="256"/>
      <c r="N106" s="256"/>
      <c r="O106" s="256"/>
      <c r="P106" s="256"/>
      <c r="Q106" s="256">
        <v>0</v>
      </c>
      <c r="R106" s="255" t="s">
        <v>3215</v>
      </c>
      <c r="S106" s="255"/>
      <c r="T106" s="255"/>
      <c r="U106" s="255"/>
      <c r="V106" s="255"/>
      <c r="W106" s="255"/>
      <c r="X106" s="255"/>
      <c r="Y106" s="256">
        <v>2.1110000000000002</v>
      </c>
      <c r="Z106" s="255"/>
      <c r="AA106" s="257"/>
      <c r="AB106" s="282" t="s">
        <v>3439</v>
      </c>
      <c r="AC106" s="3269" t="s">
        <v>3435</v>
      </c>
      <c r="AD106" s="3270"/>
      <c r="AE106" s="3270"/>
      <c r="AF106" s="246"/>
    </row>
    <row r="107" spans="1:32">
      <c r="A107" s="297">
        <v>23</v>
      </c>
      <c r="B107" s="242" t="s">
        <v>3440</v>
      </c>
      <c r="C107" s="245" t="s">
        <v>3441</v>
      </c>
      <c r="D107" s="243"/>
      <c r="E107" s="244">
        <v>2</v>
      </c>
      <c r="F107" s="244"/>
      <c r="G107" s="275"/>
      <c r="H107" s="275"/>
      <c r="I107" s="275"/>
      <c r="J107" s="275"/>
      <c r="K107" s="275"/>
      <c r="L107" s="275"/>
      <c r="M107" s="275"/>
      <c r="N107" s="275"/>
      <c r="O107" s="275"/>
      <c r="P107" s="275">
        <v>2</v>
      </c>
      <c r="Q107" s="244">
        <v>2</v>
      </c>
      <c r="R107" s="243" t="s">
        <v>3192</v>
      </c>
      <c r="S107" s="243"/>
      <c r="T107" s="243"/>
      <c r="U107" s="243"/>
      <c r="V107" s="243"/>
      <c r="W107" s="243"/>
      <c r="X107" s="243"/>
      <c r="Y107" s="243"/>
      <c r="Z107" s="243">
        <v>2</v>
      </c>
      <c r="AA107" s="258"/>
      <c r="AB107" s="259" t="s">
        <v>3197</v>
      </c>
      <c r="AC107" s="350"/>
      <c r="AD107" s="246"/>
      <c r="AE107" s="246"/>
      <c r="AF107" s="246"/>
    </row>
    <row r="108" spans="1:32">
      <c r="A108" s="297">
        <v>24</v>
      </c>
      <c r="B108" s="242" t="s">
        <v>3442</v>
      </c>
      <c r="C108" s="245" t="s">
        <v>3443</v>
      </c>
      <c r="D108" s="280" t="s">
        <v>3444</v>
      </c>
      <c r="E108" s="244">
        <v>2</v>
      </c>
      <c r="F108" s="244"/>
      <c r="G108" s="275"/>
      <c r="H108" s="275"/>
      <c r="I108" s="275"/>
      <c r="J108" s="275"/>
      <c r="K108" s="275"/>
      <c r="L108" s="275"/>
      <c r="M108" s="275"/>
      <c r="N108" s="275"/>
      <c r="O108" s="275"/>
      <c r="P108" s="275">
        <v>2</v>
      </c>
      <c r="Q108" s="244">
        <v>2</v>
      </c>
      <c r="R108" s="243" t="s">
        <v>3238</v>
      </c>
      <c r="S108" s="243"/>
      <c r="T108" s="243"/>
      <c r="U108" s="243"/>
      <c r="V108" s="243"/>
      <c r="W108" s="243"/>
      <c r="X108" s="243"/>
      <c r="Y108" s="243"/>
      <c r="Z108" s="243"/>
      <c r="AA108" s="258">
        <v>2</v>
      </c>
      <c r="AB108" s="259" t="s">
        <v>3197</v>
      </c>
      <c r="AC108" s="350"/>
      <c r="AD108" s="246"/>
      <c r="AE108" s="246"/>
      <c r="AF108" s="246"/>
    </row>
    <row r="109" spans="1:32" ht="25.5">
      <c r="A109" s="297">
        <v>25</v>
      </c>
      <c r="B109" s="242" t="s">
        <v>3445</v>
      </c>
      <c r="C109" s="245" t="s">
        <v>3446</v>
      </c>
      <c r="D109" s="243"/>
      <c r="E109" s="244">
        <v>2.5</v>
      </c>
      <c r="F109" s="244">
        <v>2.5</v>
      </c>
      <c r="G109" s="275">
        <v>2.5</v>
      </c>
      <c r="H109" s="275"/>
      <c r="I109" s="275"/>
      <c r="J109" s="275"/>
      <c r="K109" s="275"/>
      <c r="L109" s="275"/>
      <c r="M109" s="275"/>
      <c r="N109" s="275"/>
      <c r="O109" s="275"/>
      <c r="P109" s="275"/>
      <c r="Q109" s="244">
        <v>2.5</v>
      </c>
      <c r="R109" s="243" t="s">
        <v>3215</v>
      </c>
      <c r="S109" s="243"/>
      <c r="T109" s="243"/>
      <c r="U109" s="243"/>
      <c r="V109" s="243"/>
      <c r="W109" s="243"/>
      <c r="X109" s="243"/>
      <c r="Y109" s="243">
        <v>2.5</v>
      </c>
      <c r="Z109" s="243"/>
      <c r="AA109" s="258"/>
      <c r="AB109" s="259" t="s">
        <v>3216</v>
      </c>
      <c r="AC109" s="350"/>
      <c r="AD109" s="246"/>
      <c r="AE109" s="246"/>
      <c r="AF109" s="246"/>
    </row>
    <row r="110" spans="1:32" ht="18" customHeight="1">
      <c r="A110" s="297">
        <v>26</v>
      </c>
      <c r="B110" s="279" t="s">
        <v>3447</v>
      </c>
      <c r="C110" s="245" t="s">
        <v>3448</v>
      </c>
      <c r="D110" s="256" t="s">
        <v>3449</v>
      </c>
      <c r="E110" s="256">
        <v>2.903</v>
      </c>
      <c r="F110" s="256">
        <v>2.903</v>
      </c>
      <c r="G110" s="256"/>
      <c r="H110" s="256"/>
      <c r="I110" s="256"/>
      <c r="J110" s="256"/>
      <c r="K110" s="256">
        <v>2.903</v>
      </c>
      <c r="L110" s="256"/>
      <c r="M110" s="256"/>
      <c r="N110" s="256"/>
      <c r="O110" s="256"/>
      <c r="P110" s="62"/>
      <c r="Q110" s="256">
        <v>2.903</v>
      </c>
      <c r="R110" s="256" t="s">
        <v>3192</v>
      </c>
      <c r="S110" s="256"/>
      <c r="T110" s="256"/>
      <c r="U110" s="256"/>
      <c r="V110" s="256"/>
      <c r="W110" s="256"/>
      <c r="X110" s="256"/>
      <c r="Y110" s="256"/>
      <c r="Z110" s="256">
        <v>2.903</v>
      </c>
      <c r="AA110" s="256"/>
      <c r="AB110" s="262" t="s">
        <v>3450</v>
      </c>
      <c r="AC110" s="350"/>
      <c r="AD110" s="246"/>
      <c r="AE110" s="246"/>
      <c r="AF110" s="246"/>
    </row>
    <row r="111" spans="1:32" ht="26.25" customHeight="1">
      <c r="A111" s="298">
        <v>27</v>
      </c>
      <c r="B111" s="265" t="s">
        <v>3451</v>
      </c>
      <c r="C111" s="245" t="s">
        <v>3452</v>
      </c>
      <c r="D111" s="266" t="s">
        <v>3453</v>
      </c>
      <c r="E111" s="266">
        <v>1.2430000000000001</v>
      </c>
      <c r="F111" s="267">
        <v>1.2430000000000001</v>
      </c>
      <c r="G111" s="267">
        <v>1.2430000000000001</v>
      </c>
      <c r="H111" s="267"/>
      <c r="I111" s="267"/>
      <c r="J111" s="267"/>
      <c r="K111" s="267"/>
      <c r="L111" s="281"/>
      <c r="M111" s="281"/>
      <c r="N111" s="281"/>
      <c r="O111" s="281"/>
      <c r="P111" s="346"/>
      <c r="Q111" s="267">
        <v>1.2430000000000001</v>
      </c>
      <c r="R111" s="266" t="s">
        <v>3215</v>
      </c>
      <c r="S111" s="266"/>
      <c r="T111" s="266"/>
      <c r="U111" s="266"/>
      <c r="V111" s="266"/>
      <c r="W111" s="266"/>
      <c r="X111" s="266"/>
      <c r="Y111" s="268">
        <v>1.2430000000000001</v>
      </c>
      <c r="Z111" s="266"/>
      <c r="AA111" s="346"/>
      <c r="AB111" s="282" t="s">
        <v>3454</v>
      </c>
      <c r="AC111" s="3269" t="s">
        <v>3409</v>
      </c>
      <c r="AD111" s="3270"/>
      <c r="AE111" s="3270"/>
      <c r="AF111" s="246"/>
    </row>
    <row r="112" spans="1:32" s="383" customFormat="1" ht="38.25">
      <c r="A112" s="388">
        <v>28</v>
      </c>
      <c r="B112" s="396" t="s">
        <v>3455</v>
      </c>
      <c r="C112" s="378" t="s">
        <v>3456</v>
      </c>
      <c r="D112" s="393"/>
      <c r="E112" s="393">
        <v>3.4</v>
      </c>
      <c r="F112" s="393">
        <v>3.4</v>
      </c>
      <c r="G112" s="393">
        <v>3.4</v>
      </c>
      <c r="H112" s="393"/>
      <c r="I112" s="393"/>
      <c r="J112" s="393"/>
      <c r="K112" s="393"/>
      <c r="L112" s="393"/>
      <c r="M112" s="393"/>
      <c r="N112" s="393"/>
      <c r="O112" s="393"/>
      <c r="P112" s="393"/>
      <c r="Q112" s="393"/>
      <c r="R112" s="393" t="s">
        <v>3215</v>
      </c>
      <c r="S112" s="393"/>
      <c r="T112" s="393"/>
      <c r="U112" s="393"/>
      <c r="V112" s="393"/>
      <c r="W112" s="393"/>
      <c r="X112" s="393"/>
      <c r="Y112" s="393">
        <v>3.4</v>
      </c>
      <c r="Z112" s="393"/>
      <c r="AA112" s="394"/>
      <c r="AB112" s="381" t="s">
        <v>3457</v>
      </c>
      <c r="AC112" s="3282" t="s">
        <v>3458</v>
      </c>
      <c r="AD112" s="3283"/>
      <c r="AE112" s="3283"/>
      <c r="AF112" s="382"/>
    </row>
    <row r="113" spans="1:32">
      <c r="A113" s="401">
        <v>29</v>
      </c>
      <c r="B113" s="283" t="s">
        <v>3459</v>
      </c>
      <c r="C113" s="245" t="s">
        <v>3376</v>
      </c>
      <c r="D113" s="284">
        <v>0</v>
      </c>
      <c r="E113" s="284">
        <v>1</v>
      </c>
      <c r="F113" s="285"/>
      <c r="G113" s="285"/>
      <c r="H113" s="285"/>
      <c r="I113" s="285"/>
      <c r="J113" s="285"/>
      <c r="K113" s="285"/>
      <c r="L113" s="285"/>
      <c r="M113" s="285"/>
      <c r="N113" s="285"/>
      <c r="O113" s="285"/>
      <c r="P113" s="347">
        <v>1</v>
      </c>
      <c r="Q113" s="285">
        <v>1</v>
      </c>
      <c r="R113" s="285" t="s">
        <v>3192</v>
      </c>
      <c r="S113" s="285"/>
      <c r="T113" s="285"/>
      <c r="U113" s="285"/>
      <c r="V113" s="284"/>
      <c r="W113" s="284"/>
      <c r="X113" s="284"/>
      <c r="Y113" s="286"/>
      <c r="Z113" s="284"/>
      <c r="AA113" s="347">
        <v>1</v>
      </c>
      <c r="AB113" s="287" t="s">
        <v>3460</v>
      </c>
      <c r="AC113" s="3287" t="s">
        <v>3461</v>
      </c>
      <c r="AD113" s="246"/>
      <c r="AE113" s="246"/>
      <c r="AF113" s="246"/>
    </row>
    <row r="114" spans="1:32">
      <c r="A114" s="401">
        <v>30</v>
      </c>
      <c r="B114" s="283" t="s">
        <v>3462</v>
      </c>
      <c r="C114" s="245" t="s">
        <v>3376</v>
      </c>
      <c r="D114" s="284">
        <v>0</v>
      </c>
      <c r="E114" s="284">
        <v>1.85</v>
      </c>
      <c r="F114" s="284">
        <v>1.85</v>
      </c>
      <c r="G114" s="284">
        <v>1.85</v>
      </c>
      <c r="H114" s="285"/>
      <c r="I114" s="285"/>
      <c r="J114" s="285"/>
      <c r="K114" s="285"/>
      <c r="L114" s="285"/>
      <c r="M114" s="285"/>
      <c r="N114" s="285"/>
      <c r="O114" s="285"/>
      <c r="P114" s="348"/>
      <c r="Q114" s="285">
        <v>1.85</v>
      </c>
      <c r="R114" s="285" t="s">
        <v>3215</v>
      </c>
      <c r="S114" s="285"/>
      <c r="T114" s="285"/>
      <c r="U114" s="285"/>
      <c r="V114" s="284"/>
      <c r="W114" s="284"/>
      <c r="X114" s="284"/>
      <c r="Y114" s="284">
        <v>1.85</v>
      </c>
      <c r="Z114" s="284"/>
      <c r="AA114" s="348"/>
      <c r="AB114" s="287" t="s">
        <v>3463</v>
      </c>
      <c r="AC114" s="3287"/>
      <c r="AD114" s="246"/>
      <c r="AE114" s="246"/>
      <c r="AF114" s="246"/>
    </row>
    <row r="115" spans="1:32">
      <c r="A115" s="401">
        <v>31</v>
      </c>
      <c r="B115" s="288" t="s">
        <v>3464</v>
      </c>
      <c r="C115" s="245" t="s">
        <v>3376</v>
      </c>
      <c r="D115" s="285">
        <v>0</v>
      </c>
      <c r="E115" s="285">
        <v>2.5</v>
      </c>
      <c r="F115" s="285">
        <v>2.5</v>
      </c>
      <c r="G115" s="285">
        <v>2.5</v>
      </c>
      <c r="H115" s="285"/>
      <c r="I115" s="285"/>
      <c r="J115" s="285"/>
      <c r="K115" s="285"/>
      <c r="L115" s="285"/>
      <c r="M115" s="285"/>
      <c r="N115" s="285"/>
      <c r="O115" s="285"/>
      <c r="P115" s="289"/>
      <c r="Q115" s="285">
        <v>2.5</v>
      </c>
      <c r="R115" s="285" t="s">
        <v>3215</v>
      </c>
      <c r="S115" s="285"/>
      <c r="T115" s="285"/>
      <c r="U115" s="285"/>
      <c r="V115" s="285"/>
      <c r="W115" s="285"/>
      <c r="X115" s="285"/>
      <c r="Y115" s="285">
        <v>2.5</v>
      </c>
      <c r="Z115" s="285"/>
      <c r="AA115" s="289"/>
      <c r="AB115" s="287" t="s">
        <v>3463</v>
      </c>
      <c r="AC115" s="3287"/>
      <c r="AD115" s="350"/>
      <c r="AE115" s="246"/>
      <c r="AF115" s="246"/>
    </row>
    <row r="116" spans="1:32">
      <c r="A116" s="401">
        <v>32</v>
      </c>
      <c r="B116" s="288" t="s">
        <v>3465</v>
      </c>
      <c r="C116" s="245" t="s">
        <v>3376</v>
      </c>
      <c r="D116" s="285">
        <v>0</v>
      </c>
      <c r="E116" s="285">
        <v>0.68</v>
      </c>
      <c r="F116" s="285"/>
      <c r="G116" s="285"/>
      <c r="H116" s="285"/>
      <c r="I116" s="285"/>
      <c r="J116" s="285"/>
      <c r="K116" s="285"/>
      <c r="L116" s="285"/>
      <c r="M116" s="285"/>
      <c r="N116" s="285"/>
      <c r="O116" s="285"/>
      <c r="P116" s="285">
        <v>0.68</v>
      </c>
      <c r="Q116" s="285">
        <v>0.68</v>
      </c>
      <c r="R116" s="285" t="s">
        <v>3192</v>
      </c>
      <c r="S116" s="285"/>
      <c r="T116" s="285"/>
      <c r="U116" s="285"/>
      <c r="V116" s="285"/>
      <c r="W116" s="285"/>
      <c r="X116" s="285"/>
      <c r="Y116" s="285"/>
      <c r="Z116" s="285"/>
      <c r="AA116" s="290">
        <v>0.68</v>
      </c>
      <c r="AB116" s="287" t="s">
        <v>3466</v>
      </c>
      <c r="AC116" s="3287"/>
      <c r="AD116" s="350"/>
      <c r="AE116" s="246"/>
      <c r="AF116" s="246"/>
    </row>
    <row r="117" spans="1:32" s="383" customFormat="1" ht="45" customHeight="1">
      <c r="A117" s="388">
        <v>33</v>
      </c>
      <c r="B117" s="413" t="s">
        <v>3467</v>
      </c>
      <c r="C117" s="378" t="s">
        <v>3376</v>
      </c>
      <c r="D117" s="393">
        <v>0</v>
      </c>
      <c r="E117" s="393">
        <v>0.55000000000000004</v>
      </c>
      <c r="F117" s="393">
        <v>0.55000000000000004</v>
      </c>
      <c r="G117" s="393">
        <v>0.55000000000000004</v>
      </c>
      <c r="H117" s="393"/>
      <c r="I117" s="393"/>
      <c r="J117" s="393"/>
      <c r="K117" s="393"/>
      <c r="L117" s="393"/>
      <c r="M117" s="393"/>
      <c r="N117" s="393"/>
      <c r="O117" s="393"/>
      <c r="P117" s="393"/>
      <c r="Q117" s="393">
        <v>0.55000000000000004</v>
      </c>
      <c r="R117" s="393" t="s">
        <v>3215</v>
      </c>
      <c r="S117" s="393"/>
      <c r="T117" s="393"/>
      <c r="U117" s="393"/>
      <c r="V117" s="393"/>
      <c r="W117" s="393"/>
      <c r="X117" s="393"/>
      <c r="Y117" s="393">
        <v>0.55000000000000004</v>
      </c>
      <c r="Z117" s="393"/>
      <c r="AA117" s="394"/>
      <c r="AB117" s="395"/>
      <c r="AC117" s="3275" t="s">
        <v>3468</v>
      </c>
      <c r="AD117" s="3284"/>
      <c r="AE117" s="3284"/>
      <c r="AF117" s="382"/>
    </row>
    <row r="118" spans="1:32" ht="27.75" customHeight="1">
      <c r="A118" s="2897">
        <v>33</v>
      </c>
      <c r="B118" s="2893" t="s">
        <v>3384</v>
      </c>
      <c r="C118" s="2898"/>
      <c r="D118" s="2899"/>
      <c r="E118" s="2895">
        <f t="shared" ref="E118:Q118" si="1">SUM(E85:E117)</f>
        <v>40.234999999999992</v>
      </c>
      <c r="F118" s="2895">
        <f t="shared" si="1"/>
        <v>23.786000000000005</v>
      </c>
      <c r="G118" s="2895">
        <f t="shared" si="1"/>
        <v>16.754000000000001</v>
      </c>
      <c r="H118" s="2895">
        <f t="shared" si="1"/>
        <v>0</v>
      </c>
      <c r="I118" s="2895"/>
      <c r="J118" s="2895"/>
      <c r="K118" s="2895">
        <f t="shared" si="1"/>
        <v>7.032</v>
      </c>
      <c r="L118" s="2895"/>
      <c r="M118" s="2895"/>
      <c r="N118" s="2895"/>
      <c r="O118" s="2895"/>
      <c r="P118" s="2895">
        <f t="shared" si="1"/>
        <v>16.448999999999998</v>
      </c>
      <c r="Q118" s="2895">
        <f t="shared" si="1"/>
        <v>29.194999999999997</v>
      </c>
      <c r="R118" s="2895"/>
      <c r="S118" s="2895"/>
      <c r="T118" s="2895"/>
      <c r="U118" s="2895"/>
      <c r="V118" s="2895">
        <f t="shared" ref="V118:AA118" si="2">SUM(V85:V117)</f>
        <v>0</v>
      </c>
      <c r="W118" s="2895">
        <f t="shared" si="2"/>
        <v>0</v>
      </c>
      <c r="X118" s="2895">
        <f t="shared" si="2"/>
        <v>0</v>
      </c>
      <c r="Y118" s="2895">
        <f t="shared" si="2"/>
        <v>15.354000000000001</v>
      </c>
      <c r="Z118" s="2895">
        <f t="shared" si="2"/>
        <v>8.2319999999999993</v>
      </c>
      <c r="AA118" s="2895">
        <f t="shared" si="2"/>
        <v>16.649000000000001</v>
      </c>
      <c r="AB118" s="324"/>
      <c r="AC118" s="291"/>
      <c r="AD118" s="246"/>
      <c r="AE118" s="246"/>
      <c r="AF118" s="246"/>
    </row>
    <row r="119" spans="1:32" s="343" customFormat="1" ht="24.75" customHeight="1">
      <c r="A119" s="89"/>
      <c r="B119" s="2890" t="s">
        <v>3187</v>
      </c>
      <c r="C119" s="245"/>
      <c r="D119" s="364"/>
      <c r="E119" s="364"/>
      <c r="F119" s="400"/>
      <c r="G119" s="400"/>
      <c r="H119" s="400"/>
      <c r="I119" s="400"/>
      <c r="J119" s="400"/>
      <c r="K119" s="400"/>
      <c r="L119" s="400"/>
      <c r="M119" s="400"/>
      <c r="N119" s="400"/>
      <c r="O119" s="400"/>
      <c r="P119" s="400"/>
      <c r="Q119" s="400"/>
      <c r="R119" s="400"/>
      <c r="S119" s="400"/>
      <c r="T119" s="400"/>
      <c r="U119" s="400"/>
      <c r="V119" s="400"/>
      <c r="W119" s="400"/>
      <c r="X119" s="400"/>
      <c r="Y119" s="400"/>
      <c r="Z119" s="400"/>
      <c r="AA119" s="400"/>
      <c r="AB119" s="324"/>
      <c r="AC119" s="361"/>
      <c r="AD119" s="361"/>
      <c r="AE119" s="361"/>
      <c r="AF119" s="361"/>
    </row>
    <row r="120" spans="1:32">
      <c r="A120" s="297">
        <v>1</v>
      </c>
      <c r="B120" s="242" t="s">
        <v>3469</v>
      </c>
      <c r="C120" s="245" t="s">
        <v>3470</v>
      </c>
      <c r="D120" s="243"/>
      <c r="E120" s="292">
        <v>1.97</v>
      </c>
      <c r="F120" s="292">
        <v>1.97</v>
      </c>
      <c r="G120" s="274">
        <v>1.97</v>
      </c>
      <c r="H120" s="274"/>
      <c r="I120" s="274"/>
      <c r="J120" s="274"/>
      <c r="K120" s="274"/>
      <c r="L120" s="274"/>
      <c r="M120" s="274"/>
      <c r="N120" s="274"/>
      <c r="O120" s="274"/>
      <c r="P120" s="274"/>
      <c r="Q120" s="292">
        <v>1.97</v>
      </c>
      <c r="R120" s="293" t="s">
        <v>3192</v>
      </c>
      <c r="S120" s="293"/>
      <c r="T120" s="293"/>
      <c r="U120" s="293"/>
      <c r="V120" s="293"/>
      <c r="W120" s="293"/>
      <c r="X120" s="293"/>
      <c r="Y120" s="293"/>
      <c r="Z120" s="293">
        <v>1.97</v>
      </c>
      <c r="AA120" s="294"/>
      <c r="AB120" s="324" t="s">
        <v>3471</v>
      </c>
      <c r="AC120" s="350"/>
      <c r="AD120" s="246"/>
      <c r="AE120" s="246"/>
      <c r="AF120" s="246"/>
    </row>
    <row r="121" spans="1:32">
      <c r="A121" s="297">
        <v>2</v>
      </c>
      <c r="B121" s="242" t="s">
        <v>3472</v>
      </c>
      <c r="C121" s="245" t="s">
        <v>3473</v>
      </c>
      <c r="D121" s="243"/>
      <c r="E121" s="244">
        <v>1.2</v>
      </c>
      <c r="F121" s="244">
        <v>1.2</v>
      </c>
      <c r="G121" s="275">
        <v>1.2</v>
      </c>
      <c r="H121" s="275"/>
      <c r="I121" s="275"/>
      <c r="J121" s="275"/>
      <c r="K121" s="275"/>
      <c r="L121" s="275"/>
      <c r="M121" s="275"/>
      <c r="N121" s="275"/>
      <c r="O121" s="275"/>
      <c r="P121" s="275"/>
      <c r="Q121" s="244">
        <v>1.2</v>
      </c>
      <c r="R121" s="243" t="s">
        <v>3362</v>
      </c>
      <c r="S121" s="243"/>
      <c r="T121" s="243"/>
      <c r="U121" s="243"/>
      <c r="V121" s="243"/>
      <c r="W121" s="243"/>
      <c r="X121" s="243">
        <v>1.2</v>
      </c>
      <c r="Y121" s="243"/>
      <c r="Z121" s="243"/>
      <c r="AA121" s="258"/>
      <c r="AB121" s="259" t="s">
        <v>3474</v>
      </c>
      <c r="AC121" s="350"/>
      <c r="AD121" s="246"/>
      <c r="AE121" s="246"/>
      <c r="AF121" s="246"/>
    </row>
    <row r="122" spans="1:32">
      <c r="A122" s="297">
        <v>4</v>
      </c>
      <c r="B122" s="242" t="s">
        <v>3475</v>
      </c>
      <c r="C122" s="245" t="s">
        <v>3476</v>
      </c>
      <c r="D122" s="243"/>
      <c r="E122" s="244">
        <v>0.16</v>
      </c>
      <c r="F122" s="244"/>
      <c r="G122" s="275"/>
      <c r="H122" s="275"/>
      <c r="I122" s="275"/>
      <c r="J122" s="275"/>
      <c r="K122" s="275"/>
      <c r="L122" s="275"/>
      <c r="M122" s="275"/>
      <c r="N122" s="275"/>
      <c r="O122" s="275"/>
      <c r="P122" s="244">
        <v>0.16</v>
      </c>
      <c r="Q122" s="244">
        <v>0.16</v>
      </c>
      <c r="R122" s="243" t="s">
        <v>3192</v>
      </c>
      <c r="S122" s="243"/>
      <c r="T122" s="243"/>
      <c r="U122" s="243"/>
      <c r="V122" s="243"/>
      <c r="W122" s="243"/>
      <c r="X122" s="243"/>
      <c r="Y122" s="243"/>
      <c r="Z122" s="243"/>
      <c r="AA122" s="258">
        <v>0.16</v>
      </c>
      <c r="AB122" s="259" t="s">
        <v>3197</v>
      </c>
      <c r="AC122" s="350"/>
      <c r="AD122" s="246"/>
      <c r="AE122" s="246"/>
      <c r="AF122" s="246"/>
    </row>
    <row r="123" spans="1:32" ht="15.75" customHeight="1">
      <c r="A123" s="297">
        <v>5</v>
      </c>
      <c r="B123" s="242" t="s">
        <v>3477</v>
      </c>
      <c r="C123" s="245" t="s">
        <v>3478</v>
      </c>
      <c r="D123" s="243"/>
      <c r="E123" s="244">
        <v>0.25</v>
      </c>
      <c r="F123" s="244"/>
      <c r="G123" s="244"/>
      <c r="H123" s="244"/>
      <c r="I123" s="244"/>
      <c r="J123" s="244"/>
      <c r="K123" s="244"/>
      <c r="L123" s="244"/>
      <c r="M123" s="244"/>
      <c r="N123" s="244"/>
      <c r="O123" s="244"/>
      <c r="P123" s="244">
        <v>0.25</v>
      </c>
      <c r="Q123" s="244">
        <v>0</v>
      </c>
      <c r="R123" s="243" t="s">
        <v>3192</v>
      </c>
      <c r="S123" s="243"/>
      <c r="T123" s="243"/>
      <c r="U123" s="243"/>
      <c r="V123" s="243"/>
      <c r="W123" s="243"/>
      <c r="X123" s="243"/>
      <c r="Y123" s="243"/>
      <c r="Z123" s="243"/>
      <c r="AA123" s="258">
        <v>0.25</v>
      </c>
      <c r="AB123" s="296" t="s">
        <v>3479</v>
      </c>
      <c r="AC123" s="3285" t="s">
        <v>3480</v>
      </c>
      <c r="AD123" s="3286"/>
      <c r="AE123" s="3286"/>
      <c r="AF123" s="246"/>
    </row>
    <row r="124" spans="1:32" s="343" customFormat="1">
      <c r="A124" s="297">
        <v>6</v>
      </c>
      <c r="B124" s="372" t="s">
        <v>3481</v>
      </c>
      <c r="C124" s="245" t="s">
        <v>3482</v>
      </c>
      <c r="D124" s="245"/>
      <c r="E124" s="245">
        <v>0.28000000000000003</v>
      </c>
      <c r="F124" s="245"/>
      <c r="G124" s="89"/>
      <c r="H124" s="89"/>
      <c r="I124" s="89"/>
      <c r="J124" s="89"/>
      <c r="K124" s="89"/>
      <c r="L124" s="89"/>
      <c r="M124" s="89"/>
      <c r="N124" s="89"/>
      <c r="O124" s="89"/>
      <c r="P124" s="245">
        <v>0.28000000000000003</v>
      </c>
      <c r="Q124" s="245">
        <v>0</v>
      </c>
      <c r="R124" s="245" t="s">
        <v>3192</v>
      </c>
      <c r="S124" s="245"/>
      <c r="T124" s="245"/>
      <c r="U124" s="245"/>
      <c r="V124" s="245"/>
      <c r="W124" s="245"/>
      <c r="X124" s="245"/>
      <c r="Y124" s="245"/>
      <c r="Z124" s="245"/>
      <c r="AA124" s="362">
        <v>0.28000000000000003</v>
      </c>
      <c r="AB124" s="324" t="s">
        <v>3197</v>
      </c>
      <c r="AC124" s="354"/>
      <c r="AD124" s="361"/>
      <c r="AE124" s="361"/>
      <c r="AF124" s="361"/>
    </row>
    <row r="125" spans="1:32">
      <c r="A125" s="297">
        <v>7</v>
      </c>
      <c r="B125" s="242" t="s">
        <v>3483</v>
      </c>
      <c r="C125" s="245" t="s">
        <v>3484</v>
      </c>
      <c r="D125" s="243"/>
      <c r="E125" s="244">
        <v>0.35</v>
      </c>
      <c r="F125" s="244"/>
      <c r="G125" s="275"/>
      <c r="H125" s="275"/>
      <c r="I125" s="275"/>
      <c r="J125" s="275"/>
      <c r="K125" s="275"/>
      <c r="L125" s="275"/>
      <c r="M125" s="275"/>
      <c r="N125" s="275"/>
      <c r="O125" s="275"/>
      <c r="P125" s="275">
        <v>0.35</v>
      </c>
      <c r="Q125" s="244">
        <v>0</v>
      </c>
      <c r="R125" s="243" t="s">
        <v>3192</v>
      </c>
      <c r="S125" s="243"/>
      <c r="T125" s="243"/>
      <c r="U125" s="243"/>
      <c r="V125" s="243"/>
      <c r="W125" s="243"/>
      <c r="X125" s="243"/>
      <c r="Y125" s="243"/>
      <c r="Z125" s="243">
        <v>0.35</v>
      </c>
      <c r="AA125" s="258"/>
      <c r="AB125" s="259" t="s">
        <v>3197</v>
      </c>
      <c r="AC125" s="350"/>
      <c r="AD125" s="246"/>
      <c r="AE125" s="246"/>
      <c r="AF125" s="246"/>
    </row>
    <row r="126" spans="1:32">
      <c r="A126" s="297">
        <v>8</v>
      </c>
      <c r="B126" s="242" t="s">
        <v>3485</v>
      </c>
      <c r="C126" s="245" t="s">
        <v>3486</v>
      </c>
      <c r="D126" s="243"/>
      <c r="E126" s="244">
        <v>0.35</v>
      </c>
      <c r="F126" s="244"/>
      <c r="G126" s="275"/>
      <c r="H126" s="275"/>
      <c r="I126" s="275"/>
      <c r="J126" s="275"/>
      <c r="K126" s="275"/>
      <c r="L126" s="275"/>
      <c r="M126" s="275"/>
      <c r="N126" s="275"/>
      <c r="O126" s="275"/>
      <c r="P126" s="244">
        <v>0.35</v>
      </c>
      <c r="Q126" s="244">
        <v>0.35</v>
      </c>
      <c r="R126" s="243" t="s">
        <v>3192</v>
      </c>
      <c r="S126" s="243"/>
      <c r="T126" s="243"/>
      <c r="U126" s="243"/>
      <c r="V126" s="243"/>
      <c r="W126" s="243"/>
      <c r="X126" s="243"/>
      <c r="Y126" s="243"/>
      <c r="Z126" s="243"/>
      <c r="AA126" s="258">
        <v>0.35</v>
      </c>
      <c r="AB126" s="259" t="s">
        <v>3197</v>
      </c>
      <c r="AC126" s="350"/>
      <c r="AD126" s="246"/>
      <c r="AE126" s="246"/>
      <c r="AF126" s="246"/>
    </row>
    <row r="127" spans="1:32" ht="29.25" customHeight="1">
      <c r="A127" s="297">
        <v>9</v>
      </c>
      <c r="B127" s="242" t="s">
        <v>3487</v>
      </c>
      <c r="C127" s="245" t="s">
        <v>3488</v>
      </c>
      <c r="D127" s="243"/>
      <c r="E127" s="244">
        <v>0.36</v>
      </c>
      <c r="F127" s="244"/>
      <c r="G127" s="275"/>
      <c r="H127" s="275"/>
      <c r="I127" s="275"/>
      <c r="J127" s="275"/>
      <c r="K127" s="275"/>
      <c r="L127" s="275"/>
      <c r="M127" s="275"/>
      <c r="N127" s="275"/>
      <c r="O127" s="275"/>
      <c r="P127" s="244">
        <v>0.36</v>
      </c>
      <c r="Q127" s="244">
        <v>0.36</v>
      </c>
      <c r="R127" s="243" t="s">
        <v>3192</v>
      </c>
      <c r="S127" s="243"/>
      <c r="T127" s="243"/>
      <c r="U127" s="243"/>
      <c r="V127" s="243"/>
      <c r="W127" s="243"/>
      <c r="X127" s="243"/>
      <c r="Y127" s="243"/>
      <c r="Z127" s="243"/>
      <c r="AA127" s="258">
        <v>0.36</v>
      </c>
      <c r="AB127" s="259" t="s">
        <v>3197</v>
      </c>
      <c r="AC127" s="350"/>
      <c r="AD127" s="246"/>
      <c r="AE127" s="246"/>
      <c r="AF127" s="246"/>
    </row>
    <row r="128" spans="1:32" ht="29.25" customHeight="1">
      <c r="A128" s="297">
        <v>10</v>
      </c>
      <c r="B128" s="242" t="s">
        <v>3489</v>
      </c>
      <c r="C128" s="245" t="s">
        <v>3490</v>
      </c>
      <c r="D128" s="243"/>
      <c r="E128" s="243">
        <v>0.5</v>
      </c>
      <c r="F128" s="253"/>
      <c r="G128" s="91"/>
      <c r="H128" s="91"/>
      <c r="I128" s="91"/>
      <c r="J128" s="91"/>
      <c r="K128" s="91"/>
      <c r="L128" s="91"/>
      <c r="M128" s="91"/>
      <c r="N128" s="91"/>
      <c r="O128" s="91"/>
      <c r="P128" s="243">
        <v>0.5</v>
      </c>
      <c r="Q128" s="243">
        <v>0</v>
      </c>
      <c r="R128" s="243" t="s">
        <v>3192</v>
      </c>
      <c r="S128" s="243"/>
      <c r="T128" s="243"/>
      <c r="U128" s="243"/>
      <c r="V128" s="243"/>
      <c r="W128" s="243"/>
      <c r="X128" s="243"/>
      <c r="Y128" s="243"/>
      <c r="Z128" s="243"/>
      <c r="AA128" s="258">
        <v>0.5</v>
      </c>
      <c r="AB128" s="259" t="s">
        <v>3197</v>
      </c>
      <c r="AC128" s="350"/>
      <c r="AD128" s="246"/>
      <c r="AE128" s="246"/>
      <c r="AF128" s="246"/>
    </row>
    <row r="129" spans="1:32" ht="38.25">
      <c r="A129" s="297">
        <v>11</v>
      </c>
      <c r="B129" s="242" t="s">
        <v>3491</v>
      </c>
      <c r="C129" s="245" t="s">
        <v>3492</v>
      </c>
      <c r="D129" s="243"/>
      <c r="E129" s="243">
        <v>0.5</v>
      </c>
      <c r="F129" s="253"/>
      <c r="G129" s="91"/>
      <c r="H129" s="91"/>
      <c r="I129" s="91"/>
      <c r="J129" s="91"/>
      <c r="K129" s="91"/>
      <c r="L129" s="91"/>
      <c r="M129" s="91"/>
      <c r="N129" s="91"/>
      <c r="O129" s="91"/>
      <c r="P129" s="243">
        <v>0.5</v>
      </c>
      <c r="Q129" s="243">
        <v>0.5</v>
      </c>
      <c r="R129" s="243" t="s">
        <v>3192</v>
      </c>
      <c r="S129" s="243"/>
      <c r="T129" s="243"/>
      <c r="U129" s="243"/>
      <c r="V129" s="243"/>
      <c r="W129" s="243"/>
      <c r="X129" s="243"/>
      <c r="Y129" s="243"/>
      <c r="Z129" s="243"/>
      <c r="AA129" s="258">
        <v>0.5</v>
      </c>
      <c r="AB129" s="259" t="s">
        <v>3197</v>
      </c>
      <c r="AC129" s="356"/>
      <c r="AD129" s="246"/>
      <c r="AE129" s="246"/>
      <c r="AF129" s="246"/>
    </row>
    <row r="130" spans="1:32">
      <c r="A130" s="297">
        <v>12</v>
      </c>
      <c r="B130" s="242" t="s">
        <v>3493</v>
      </c>
      <c r="C130" s="245" t="s">
        <v>3494</v>
      </c>
      <c r="D130" s="243"/>
      <c r="E130" s="243">
        <v>0.53</v>
      </c>
      <c r="F130" s="253"/>
      <c r="G130" s="91"/>
      <c r="H130" s="91"/>
      <c r="I130" s="91"/>
      <c r="J130" s="91"/>
      <c r="K130" s="91"/>
      <c r="L130" s="91"/>
      <c r="M130" s="91"/>
      <c r="N130" s="91"/>
      <c r="O130" s="91"/>
      <c r="P130" s="243">
        <v>0.53</v>
      </c>
      <c r="Q130" s="243">
        <v>0.53</v>
      </c>
      <c r="R130" s="243" t="s">
        <v>3192</v>
      </c>
      <c r="S130" s="243"/>
      <c r="T130" s="243"/>
      <c r="U130" s="243"/>
      <c r="V130" s="243"/>
      <c r="W130" s="243"/>
      <c r="X130" s="243"/>
      <c r="Y130" s="243"/>
      <c r="Z130" s="243"/>
      <c r="AA130" s="258">
        <v>0.53</v>
      </c>
      <c r="AB130" s="259" t="s">
        <v>3197</v>
      </c>
      <c r="AC130" s="350"/>
      <c r="AD130" s="246"/>
      <c r="AE130" s="246"/>
      <c r="AF130" s="246"/>
    </row>
    <row r="131" spans="1:32" s="343" customFormat="1" ht="15.75" customHeight="1">
      <c r="A131" s="297">
        <v>13</v>
      </c>
      <c r="B131" s="314" t="s">
        <v>3495</v>
      </c>
      <c r="C131" s="245" t="s">
        <v>3496</v>
      </c>
      <c r="D131" s="426" t="s">
        <v>3276</v>
      </c>
      <c r="E131" s="315">
        <v>0.51200000000000001</v>
      </c>
      <c r="F131" s="315">
        <v>0.51200000000000001</v>
      </c>
      <c r="G131" s="245"/>
      <c r="H131" s="245"/>
      <c r="I131" s="245"/>
      <c r="J131" s="245"/>
      <c r="K131" s="245">
        <v>0.51200000000000001</v>
      </c>
      <c r="L131" s="245"/>
      <c r="M131" s="245"/>
      <c r="N131" s="245"/>
      <c r="O131" s="245"/>
      <c r="P131" s="245"/>
      <c r="Q131" s="245"/>
      <c r="R131" s="315" t="s">
        <v>3192</v>
      </c>
      <c r="S131" s="315"/>
      <c r="T131" s="315"/>
      <c r="U131" s="315"/>
      <c r="V131" s="315"/>
      <c r="W131" s="315"/>
      <c r="X131" s="315"/>
      <c r="Y131" s="373"/>
      <c r="Z131" s="373">
        <v>0.51200000000000001</v>
      </c>
      <c r="AA131" s="315"/>
      <c r="AB131" s="318" t="s">
        <v>3497</v>
      </c>
      <c r="AC131" s="3271" t="s">
        <v>3498</v>
      </c>
      <c r="AD131" s="3272"/>
      <c r="AE131" s="3272"/>
      <c r="AF131" s="361"/>
    </row>
    <row r="132" spans="1:32">
      <c r="A132" s="297">
        <v>14</v>
      </c>
      <c r="B132" s="242" t="s">
        <v>3499</v>
      </c>
      <c r="C132" s="245" t="s">
        <v>3500</v>
      </c>
      <c r="D132" s="243"/>
      <c r="E132" s="243">
        <v>0.6</v>
      </c>
      <c r="F132" s="244"/>
      <c r="G132" s="275"/>
      <c r="H132" s="275"/>
      <c r="I132" s="275"/>
      <c r="J132" s="275"/>
      <c r="K132" s="275"/>
      <c r="L132" s="275"/>
      <c r="M132" s="275"/>
      <c r="N132" s="275"/>
      <c r="O132" s="275"/>
      <c r="P132" s="244">
        <v>0.6</v>
      </c>
      <c r="Q132" s="244">
        <v>0.6</v>
      </c>
      <c r="R132" s="243" t="s">
        <v>3192</v>
      </c>
      <c r="S132" s="243"/>
      <c r="T132" s="243"/>
      <c r="U132" s="243"/>
      <c r="V132" s="243"/>
      <c r="W132" s="243"/>
      <c r="X132" s="243"/>
      <c r="Y132" s="243"/>
      <c r="Z132" s="243"/>
      <c r="AA132" s="258">
        <v>0.6</v>
      </c>
      <c r="AB132" s="259" t="s">
        <v>3197</v>
      </c>
      <c r="AC132" s="350"/>
      <c r="AD132" s="246"/>
      <c r="AE132" s="246"/>
      <c r="AF132" s="246"/>
    </row>
    <row r="133" spans="1:32">
      <c r="A133" s="297">
        <v>15</v>
      </c>
      <c r="B133" s="242" t="s">
        <v>3501</v>
      </c>
      <c r="C133" s="245" t="s">
        <v>3502</v>
      </c>
      <c r="D133" s="243"/>
      <c r="E133" s="243">
        <v>0.62</v>
      </c>
      <c r="F133" s="244">
        <v>0.62</v>
      </c>
      <c r="G133" s="275"/>
      <c r="H133" s="275">
        <v>0.62</v>
      </c>
      <c r="I133" s="275"/>
      <c r="J133" s="275"/>
      <c r="K133" s="275"/>
      <c r="L133" s="275"/>
      <c r="M133" s="275"/>
      <c r="N133" s="275"/>
      <c r="O133" s="275"/>
      <c r="P133" s="275"/>
      <c r="Q133" s="244">
        <v>0.62</v>
      </c>
      <c r="R133" s="243" t="s">
        <v>3192</v>
      </c>
      <c r="S133" s="243"/>
      <c r="T133" s="243"/>
      <c r="U133" s="243"/>
      <c r="V133" s="243"/>
      <c r="W133" s="243"/>
      <c r="X133" s="243"/>
      <c r="Y133" s="243"/>
      <c r="Z133" s="243">
        <v>0.62</v>
      </c>
      <c r="AA133" s="258"/>
      <c r="AB133" s="259" t="s">
        <v>3216</v>
      </c>
      <c r="AC133" s="350"/>
      <c r="AD133" s="246"/>
      <c r="AE133" s="246"/>
      <c r="AF133" s="246"/>
    </row>
    <row r="134" spans="1:32" ht="25.5">
      <c r="A134" s="297">
        <v>17</v>
      </c>
      <c r="B134" s="279" t="s">
        <v>3503</v>
      </c>
      <c r="C134" s="245" t="s">
        <v>3504</v>
      </c>
      <c r="D134" s="255" t="s">
        <v>3304</v>
      </c>
      <c r="E134" s="255">
        <v>0.48399999999999999</v>
      </c>
      <c r="F134" s="256"/>
      <c r="G134" s="256"/>
      <c r="H134" s="256"/>
      <c r="I134" s="256"/>
      <c r="J134" s="256"/>
      <c r="K134" s="256"/>
      <c r="L134" s="256"/>
      <c r="M134" s="256"/>
      <c r="N134" s="256"/>
      <c r="O134" s="256"/>
      <c r="P134" s="255">
        <v>0.48399999999999999</v>
      </c>
      <c r="Q134" s="255">
        <v>0.48399999999999999</v>
      </c>
      <c r="R134" s="255" t="s">
        <v>3192</v>
      </c>
      <c r="S134" s="255"/>
      <c r="T134" s="255"/>
      <c r="U134" s="255"/>
      <c r="V134" s="255"/>
      <c r="W134" s="255"/>
      <c r="X134" s="255"/>
      <c r="Y134" s="255"/>
      <c r="Z134" s="255"/>
      <c r="AA134" s="255">
        <v>0.48399999999999999</v>
      </c>
      <c r="AB134" s="300" t="s">
        <v>3505</v>
      </c>
      <c r="AC134" s="350"/>
      <c r="AD134" s="246"/>
      <c r="AE134" s="246"/>
      <c r="AF134" s="246"/>
    </row>
    <row r="135" spans="1:32">
      <c r="A135" s="297">
        <v>18</v>
      </c>
      <c r="B135" s="242" t="s">
        <v>3506</v>
      </c>
      <c r="C135" s="245" t="s">
        <v>3507</v>
      </c>
      <c r="D135" s="243"/>
      <c r="E135" s="243">
        <v>0.75</v>
      </c>
      <c r="F135" s="244"/>
      <c r="G135" s="275"/>
      <c r="H135" s="275"/>
      <c r="I135" s="275"/>
      <c r="J135" s="275"/>
      <c r="K135" s="275"/>
      <c r="L135" s="275"/>
      <c r="M135" s="275"/>
      <c r="N135" s="275"/>
      <c r="O135" s="275"/>
      <c r="P135" s="244">
        <v>0.75</v>
      </c>
      <c r="Q135" s="244">
        <v>0.75</v>
      </c>
      <c r="R135" s="243" t="s">
        <v>3192</v>
      </c>
      <c r="S135" s="243"/>
      <c r="T135" s="243"/>
      <c r="U135" s="243"/>
      <c r="V135" s="243"/>
      <c r="W135" s="243"/>
      <c r="X135" s="243"/>
      <c r="Y135" s="243"/>
      <c r="Z135" s="243"/>
      <c r="AA135" s="258">
        <v>0.75</v>
      </c>
      <c r="AB135" s="300" t="s">
        <v>3508</v>
      </c>
      <c r="AC135" s="350"/>
      <c r="AD135" s="246"/>
      <c r="AE135" s="246"/>
      <c r="AF135" s="246"/>
    </row>
    <row r="136" spans="1:32">
      <c r="A136" s="297">
        <v>19</v>
      </c>
      <c r="B136" s="242" t="s">
        <v>3509</v>
      </c>
      <c r="C136" s="245" t="s">
        <v>3510</v>
      </c>
      <c r="D136" s="243"/>
      <c r="E136" s="243">
        <v>0.7</v>
      </c>
      <c r="F136" s="244"/>
      <c r="G136" s="275"/>
      <c r="H136" s="275"/>
      <c r="I136" s="275"/>
      <c r="J136" s="275"/>
      <c r="K136" s="275"/>
      <c r="L136" s="275"/>
      <c r="M136" s="275"/>
      <c r="N136" s="275"/>
      <c r="O136" s="275"/>
      <c r="P136" s="244">
        <v>0.7</v>
      </c>
      <c r="Q136" s="244">
        <v>0.7</v>
      </c>
      <c r="R136" s="243" t="s">
        <v>3192</v>
      </c>
      <c r="S136" s="243"/>
      <c r="T136" s="243"/>
      <c r="U136" s="243"/>
      <c r="V136" s="243"/>
      <c r="W136" s="243"/>
      <c r="X136" s="243"/>
      <c r="Y136" s="243"/>
      <c r="Z136" s="243"/>
      <c r="AA136" s="258">
        <v>0.7</v>
      </c>
      <c r="AB136" s="259" t="s">
        <v>3197</v>
      </c>
      <c r="AC136" s="350"/>
      <c r="AD136" s="246"/>
      <c r="AE136" s="246"/>
      <c r="AF136" s="246"/>
    </row>
    <row r="137" spans="1:32">
      <c r="A137" s="297">
        <v>20</v>
      </c>
      <c r="B137" s="242" t="s">
        <v>3511</v>
      </c>
      <c r="C137" s="245" t="s">
        <v>3512</v>
      </c>
      <c r="D137" s="243"/>
      <c r="E137" s="243">
        <v>0.85</v>
      </c>
      <c r="F137" s="244"/>
      <c r="G137" s="275"/>
      <c r="H137" s="275"/>
      <c r="I137" s="275"/>
      <c r="J137" s="275"/>
      <c r="K137" s="275"/>
      <c r="L137" s="275"/>
      <c r="M137" s="275"/>
      <c r="N137" s="275"/>
      <c r="O137" s="275"/>
      <c r="P137" s="244">
        <v>0.85</v>
      </c>
      <c r="Q137" s="244">
        <v>0.85</v>
      </c>
      <c r="R137" s="243" t="s">
        <v>3192</v>
      </c>
      <c r="S137" s="243"/>
      <c r="T137" s="243"/>
      <c r="U137" s="243"/>
      <c r="V137" s="243"/>
      <c r="W137" s="243"/>
      <c r="X137" s="243"/>
      <c r="Y137" s="243"/>
      <c r="Z137" s="243"/>
      <c r="AA137" s="258">
        <v>0.85</v>
      </c>
      <c r="AB137" s="259" t="s">
        <v>3197</v>
      </c>
      <c r="AC137" s="350"/>
      <c r="AD137" s="246"/>
      <c r="AE137" s="246"/>
      <c r="AF137" s="246"/>
    </row>
    <row r="138" spans="1:32">
      <c r="A138" s="297">
        <v>21</v>
      </c>
      <c r="B138" s="242" t="s">
        <v>3513</v>
      </c>
      <c r="C138" s="245" t="s">
        <v>3514</v>
      </c>
      <c r="D138" s="243"/>
      <c r="E138" s="243">
        <v>0.85</v>
      </c>
      <c r="F138" s="244"/>
      <c r="G138" s="275"/>
      <c r="H138" s="275"/>
      <c r="I138" s="275"/>
      <c r="J138" s="275"/>
      <c r="K138" s="275"/>
      <c r="L138" s="275"/>
      <c r="M138" s="275"/>
      <c r="N138" s="275"/>
      <c r="O138" s="275"/>
      <c r="P138" s="244">
        <v>0.85</v>
      </c>
      <c r="Q138" s="244">
        <v>0.85</v>
      </c>
      <c r="R138" s="243" t="s">
        <v>3192</v>
      </c>
      <c r="S138" s="243"/>
      <c r="T138" s="243"/>
      <c r="U138" s="243"/>
      <c r="V138" s="243"/>
      <c r="W138" s="243"/>
      <c r="X138" s="243"/>
      <c r="Y138" s="243"/>
      <c r="Z138" s="243"/>
      <c r="AA138" s="258">
        <v>0.85</v>
      </c>
      <c r="AB138" s="259" t="s">
        <v>3197</v>
      </c>
      <c r="AC138" s="350"/>
      <c r="AD138" s="246"/>
      <c r="AE138" s="246"/>
      <c r="AF138" s="246"/>
    </row>
    <row r="139" spans="1:32" ht="38.25">
      <c r="A139" s="297">
        <v>22</v>
      </c>
      <c r="B139" s="254" t="s">
        <v>3515</v>
      </c>
      <c r="C139" s="245" t="s">
        <v>3516</v>
      </c>
      <c r="D139" s="255" t="s">
        <v>3517</v>
      </c>
      <c r="E139" s="255">
        <v>0.9</v>
      </c>
      <c r="F139" s="256"/>
      <c r="G139" s="256"/>
      <c r="H139" s="256"/>
      <c r="I139" s="256"/>
      <c r="J139" s="256"/>
      <c r="K139" s="256"/>
      <c r="L139" s="256"/>
      <c r="M139" s="256"/>
      <c r="N139" s="256"/>
      <c r="O139" s="256"/>
      <c r="P139" s="256">
        <v>0.9</v>
      </c>
      <c r="Q139" s="256">
        <v>0.9</v>
      </c>
      <c r="R139" s="255" t="s">
        <v>3192</v>
      </c>
      <c r="S139" s="255"/>
      <c r="T139" s="255"/>
      <c r="U139" s="255"/>
      <c r="V139" s="255"/>
      <c r="W139" s="255"/>
      <c r="X139" s="255"/>
      <c r="Y139" s="255"/>
      <c r="Z139" s="255"/>
      <c r="AA139" s="257">
        <v>0.9</v>
      </c>
      <c r="AB139" s="262" t="s">
        <v>3518</v>
      </c>
      <c r="AC139" s="350"/>
      <c r="AD139" s="246"/>
      <c r="AE139" s="246"/>
      <c r="AF139" s="246"/>
    </row>
    <row r="140" spans="1:32">
      <c r="A140" s="297">
        <v>23</v>
      </c>
      <c r="B140" s="242" t="s">
        <v>3519</v>
      </c>
      <c r="C140" s="245" t="s">
        <v>3520</v>
      </c>
      <c r="D140" s="243"/>
      <c r="E140" s="243">
        <v>1</v>
      </c>
      <c r="F140" s="244"/>
      <c r="G140" s="275"/>
      <c r="H140" s="275"/>
      <c r="I140" s="275"/>
      <c r="J140" s="275"/>
      <c r="K140" s="275"/>
      <c r="L140" s="275"/>
      <c r="M140" s="275"/>
      <c r="N140" s="275"/>
      <c r="O140" s="275"/>
      <c r="P140" s="244">
        <v>1</v>
      </c>
      <c r="Q140" s="244">
        <v>1</v>
      </c>
      <c r="R140" s="243" t="s">
        <v>3192</v>
      </c>
      <c r="S140" s="243"/>
      <c r="T140" s="243"/>
      <c r="U140" s="243"/>
      <c r="V140" s="243"/>
      <c r="W140" s="243"/>
      <c r="X140" s="243"/>
      <c r="Y140" s="243"/>
      <c r="Z140" s="243"/>
      <c r="AA140" s="258">
        <v>1</v>
      </c>
      <c r="AB140" s="259" t="s">
        <v>3197</v>
      </c>
      <c r="AC140" s="350"/>
      <c r="AD140" s="246"/>
      <c r="AE140" s="246"/>
      <c r="AF140" s="246"/>
    </row>
    <row r="141" spans="1:32">
      <c r="A141" s="297">
        <v>24</v>
      </c>
      <c r="B141" s="242" t="s">
        <v>3521</v>
      </c>
      <c r="C141" s="245" t="s">
        <v>3522</v>
      </c>
      <c r="D141" s="243"/>
      <c r="E141" s="243">
        <v>1.05</v>
      </c>
      <c r="F141" s="244"/>
      <c r="G141" s="275"/>
      <c r="H141" s="275"/>
      <c r="I141" s="275"/>
      <c r="J141" s="275"/>
      <c r="K141" s="275"/>
      <c r="L141" s="275"/>
      <c r="M141" s="275"/>
      <c r="N141" s="275"/>
      <c r="O141" s="275"/>
      <c r="P141" s="244">
        <v>1.05</v>
      </c>
      <c r="Q141" s="244">
        <v>1.05</v>
      </c>
      <c r="R141" s="243" t="s">
        <v>3192</v>
      </c>
      <c r="S141" s="243"/>
      <c r="T141" s="243"/>
      <c r="U141" s="243"/>
      <c r="V141" s="243"/>
      <c r="W141" s="243"/>
      <c r="X141" s="243"/>
      <c r="Y141" s="243"/>
      <c r="Z141" s="243"/>
      <c r="AA141" s="258">
        <v>1.05</v>
      </c>
      <c r="AB141" s="259" t="s">
        <v>3197</v>
      </c>
      <c r="AC141" s="350"/>
      <c r="AD141" s="246"/>
      <c r="AE141" s="246"/>
      <c r="AF141" s="246"/>
    </row>
    <row r="142" spans="1:32" ht="25.5">
      <c r="A142" s="297">
        <v>25</v>
      </c>
      <c r="B142" s="242" t="s">
        <v>3523</v>
      </c>
      <c r="C142" s="245" t="s">
        <v>3524</v>
      </c>
      <c r="D142" s="243"/>
      <c r="E142" s="243">
        <v>1.1000000000000001</v>
      </c>
      <c r="F142" s="244"/>
      <c r="G142" s="275"/>
      <c r="H142" s="275"/>
      <c r="I142" s="275"/>
      <c r="J142" s="275"/>
      <c r="K142" s="275"/>
      <c r="L142" s="275"/>
      <c r="M142" s="275"/>
      <c r="N142" s="275"/>
      <c r="O142" s="275"/>
      <c r="P142" s="244">
        <v>1.1000000000000001</v>
      </c>
      <c r="Q142" s="244">
        <v>1.1000000000000001</v>
      </c>
      <c r="R142" s="243" t="s">
        <v>3192</v>
      </c>
      <c r="S142" s="243"/>
      <c r="T142" s="243"/>
      <c r="U142" s="243"/>
      <c r="V142" s="243"/>
      <c r="W142" s="243"/>
      <c r="X142" s="243"/>
      <c r="Y142" s="243"/>
      <c r="Z142" s="243">
        <v>1.1000000000000001</v>
      </c>
      <c r="AA142" s="258"/>
      <c r="AB142" s="259" t="s">
        <v>3197</v>
      </c>
      <c r="AC142" s="350"/>
      <c r="AD142" s="350"/>
      <c r="AE142" s="246"/>
      <c r="AF142" s="246"/>
    </row>
    <row r="143" spans="1:32">
      <c r="A143" s="297">
        <v>26</v>
      </c>
      <c r="B143" s="242" t="s">
        <v>3525</v>
      </c>
      <c r="C143" s="245" t="s">
        <v>3526</v>
      </c>
      <c r="D143" s="243"/>
      <c r="E143" s="243">
        <v>1.1499999999999999</v>
      </c>
      <c r="F143" s="253"/>
      <c r="G143" s="91"/>
      <c r="H143" s="91"/>
      <c r="I143" s="91"/>
      <c r="J143" s="91"/>
      <c r="K143" s="91"/>
      <c r="L143" s="91"/>
      <c r="M143" s="91"/>
      <c r="N143" s="91"/>
      <c r="O143" s="91"/>
      <c r="P143" s="243">
        <v>1.1499999999999999</v>
      </c>
      <c r="Q143" s="243">
        <v>1.1499999999999999</v>
      </c>
      <c r="R143" s="243" t="s">
        <v>3192</v>
      </c>
      <c r="S143" s="243"/>
      <c r="T143" s="243"/>
      <c r="U143" s="243"/>
      <c r="V143" s="243"/>
      <c r="W143" s="243"/>
      <c r="X143" s="243"/>
      <c r="Y143" s="243"/>
      <c r="Z143" s="243"/>
      <c r="AA143" s="258">
        <v>1.1499999999999999</v>
      </c>
      <c r="AB143" s="259" t="s">
        <v>3197</v>
      </c>
      <c r="AC143" s="350"/>
      <c r="AD143" s="350"/>
      <c r="AE143" s="246"/>
      <c r="AF143" s="246"/>
    </row>
    <row r="144" spans="1:32">
      <c r="A144" s="297">
        <v>27</v>
      </c>
      <c r="B144" s="242" t="s">
        <v>3527</v>
      </c>
      <c r="C144" s="245" t="s">
        <v>3528</v>
      </c>
      <c r="D144" s="243"/>
      <c r="E144" s="243">
        <v>1.1499999999999999</v>
      </c>
      <c r="F144" s="253"/>
      <c r="G144" s="91"/>
      <c r="H144" s="91"/>
      <c r="I144" s="91"/>
      <c r="J144" s="91"/>
      <c r="K144" s="91"/>
      <c r="L144" s="91"/>
      <c r="M144" s="91"/>
      <c r="N144" s="91"/>
      <c r="O144" s="91"/>
      <c r="P144" s="243">
        <v>1.1499999999999999</v>
      </c>
      <c r="Q144" s="243">
        <v>1.1499999999999999</v>
      </c>
      <c r="R144" s="243" t="s">
        <v>3192</v>
      </c>
      <c r="S144" s="243"/>
      <c r="T144" s="243"/>
      <c r="U144" s="243"/>
      <c r="V144" s="243"/>
      <c r="W144" s="243"/>
      <c r="X144" s="243"/>
      <c r="Y144" s="243"/>
      <c r="Z144" s="243"/>
      <c r="AA144" s="258">
        <v>1.1499999999999999</v>
      </c>
      <c r="AB144" s="259" t="s">
        <v>3197</v>
      </c>
      <c r="AC144" s="350"/>
      <c r="AD144" s="350"/>
      <c r="AE144" s="246"/>
      <c r="AF144" s="246"/>
    </row>
    <row r="145" spans="1:32">
      <c r="A145" s="297">
        <v>28</v>
      </c>
      <c r="B145" s="242" t="s">
        <v>3529</v>
      </c>
      <c r="C145" s="245" t="s">
        <v>3530</v>
      </c>
      <c r="D145" s="243"/>
      <c r="E145" s="244">
        <v>1.2</v>
      </c>
      <c r="F145" s="244"/>
      <c r="G145" s="275"/>
      <c r="H145" s="275"/>
      <c r="I145" s="275"/>
      <c r="J145" s="275"/>
      <c r="K145" s="275"/>
      <c r="L145" s="275"/>
      <c r="M145" s="275"/>
      <c r="N145" s="275"/>
      <c r="O145" s="275"/>
      <c r="P145" s="244">
        <v>1.2</v>
      </c>
      <c r="Q145" s="243">
        <v>1.2</v>
      </c>
      <c r="R145" s="243" t="s">
        <v>3192</v>
      </c>
      <c r="S145" s="243"/>
      <c r="T145" s="243"/>
      <c r="U145" s="243"/>
      <c r="V145" s="243"/>
      <c r="W145" s="243"/>
      <c r="X145" s="243"/>
      <c r="Y145" s="243"/>
      <c r="Z145" s="243"/>
      <c r="AA145" s="258">
        <v>1.2</v>
      </c>
      <c r="AB145" s="259" t="s">
        <v>3197</v>
      </c>
      <c r="AC145" s="350"/>
      <c r="AD145" s="350"/>
      <c r="AE145" s="246"/>
      <c r="AF145" s="246"/>
    </row>
    <row r="146" spans="1:32">
      <c r="A146" s="297">
        <v>29</v>
      </c>
      <c r="B146" s="242" t="s">
        <v>3531</v>
      </c>
      <c r="C146" s="245" t="s">
        <v>3532</v>
      </c>
      <c r="D146" s="243"/>
      <c r="E146" s="244">
        <v>1.2</v>
      </c>
      <c r="F146" s="244"/>
      <c r="G146" s="275"/>
      <c r="H146" s="275"/>
      <c r="I146" s="275"/>
      <c r="J146" s="275"/>
      <c r="K146" s="275"/>
      <c r="L146" s="275"/>
      <c r="M146" s="275"/>
      <c r="N146" s="275"/>
      <c r="O146" s="275"/>
      <c r="P146" s="244">
        <v>1.2</v>
      </c>
      <c r="Q146" s="243">
        <v>1.2</v>
      </c>
      <c r="R146" s="243" t="s">
        <v>3192</v>
      </c>
      <c r="S146" s="243"/>
      <c r="T146" s="243"/>
      <c r="U146" s="243"/>
      <c r="V146" s="243"/>
      <c r="W146" s="243"/>
      <c r="X146" s="243"/>
      <c r="Y146" s="243"/>
      <c r="Z146" s="243"/>
      <c r="AA146" s="258">
        <v>1.2</v>
      </c>
      <c r="AB146" s="259" t="s">
        <v>3197</v>
      </c>
      <c r="AC146" s="350"/>
      <c r="AD146" s="350"/>
      <c r="AE146" s="246"/>
      <c r="AF146" s="246"/>
    </row>
    <row r="147" spans="1:32">
      <c r="A147" s="297">
        <v>30</v>
      </c>
      <c r="B147" s="242" t="s">
        <v>3533</v>
      </c>
      <c r="C147" s="245" t="s">
        <v>3534</v>
      </c>
      <c r="D147" s="243"/>
      <c r="E147" s="244">
        <v>1.3</v>
      </c>
      <c r="F147" s="244"/>
      <c r="G147" s="275"/>
      <c r="H147" s="275"/>
      <c r="I147" s="275"/>
      <c r="J147" s="275"/>
      <c r="K147" s="275"/>
      <c r="L147" s="275"/>
      <c r="M147" s="275"/>
      <c r="N147" s="275"/>
      <c r="O147" s="275"/>
      <c r="P147" s="275">
        <v>1.3</v>
      </c>
      <c r="Q147" s="243">
        <v>1.3</v>
      </c>
      <c r="R147" s="243" t="s">
        <v>3192</v>
      </c>
      <c r="S147" s="243"/>
      <c r="T147" s="243"/>
      <c r="U147" s="243"/>
      <c r="V147" s="243"/>
      <c r="W147" s="243"/>
      <c r="X147" s="243"/>
      <c r="Y147" s="243"/>
      <c r="Z147" s="243">
        <v>1.3</v>
      </c>
      <c r="AA147" s="258"/>
      <c r="AB147" s="259" t="s">
        <v>3197</v>
      </c>
      <c r="AC147" s="350"/>
      <c r="AD147" s="350"/>
      <c r="AE147" s="246"/>
      <c r="AF147" s="246"/>
    </row>
    <row r="148" spans="1:32">
      <c r="A148" s="297">
        <v>31</v>
      </c>
      <c r="B148" s="242" t="s">
        <v>3535</v>
      </c>
      <c r="C148" s="245" t="s">
        <v>3536</v>
      </c>
      <c r="D148" s="243"/>
      <c r="E148" s="244">
        <v>1.35</v>
      </c>
      <c r="F148" s="244">
        <v>1.35</v>
      </c>
      <c r="G148" s="275">
        <v>1.35</v>
      </c>
      <c r="H148" s="275"/>
      <c r="I148" s="275"/>
      <c r="J148" s="275"/>
      <c r="K148" s="275"/>
      <c r="L148" s="275"/>
      <c r="M148" s="275"/>
      <c r="N148" s="275"/>
      <c r="O148" s="275"/>
      <c r="P148" s="275"/>
      <c r="Q148" s="243">
        <v>1.35</v>
      </c>
      <c r="R148" s="243" t="s">
        <v>3192</v>
      </c>
      <c r="S148" s="243"/>
      <c r="T148" s="243"/>
      <c r="U148" s="243"/>
      <c r="V148" s="243"/>
      <c r="W148" s="243"/>
      <c r="X148" s="243"/>
      <c r="Y148" s="243"/>
      <c r="Z148" s="243">
        <v>1.35</v>
      </c>
      <c r="AA148" s="258"/>
      <c r="AB148" s="259" t="s">
        <v>3216</v>
      </c>
      <c r="AC148" s="350"/>
      <c r="AD148" s="350"/>
      <c r="AE148" s="246"/>
      <c r="AF148" s="246"/>
    </row>
    <row r="149" spans="1:32">
      <c r="A149" s="297">
        <v>32</v>
      </c>
      <c r="B149" s="242" t="s">
        <v>3537</v>
      </c>
      <c r="C149" s="245" t="s">
        <v>3538</v>
      </c>
      <c r="D149" s="243"/>
      <c r="E149" s="244">
        <v>1.35</v>
      </c>
      <c r="F149" s="244">
        <v>1.35</v>
      </c>
      <c r="G149" s="275"/>
      <c r="H149" s="275"/>
      <c r="I149" s="275"/>
      <c r="J149" s="275"/>
      <c r="K149" s="275">
        <v>1.35</v>
      </c>
      <c r="L149" s="275"/>
      <c r="M149" s="275"/>
      <c r="N149" s="275"/>
      <c r="O149" s="275"/>
      <c r="P149" s="244"/>
      <c r="Q149" s="243">
        <v>1.35</v>
      </c>
      <c r="R149" s="243" t="s">
        <v>3238</v>
      </c>
      <c r="S149" s="243"/>
      <c r="T149" s="243"/>
      <c r="U149" s="243"/>
      <c r="V149" s="243"/>
      <c r="W149" s="243"/>
      <c r="X149" s="243"/>
      <c r="Y149" s="243"/>
      <c r="Z149" s="243"/>
      <c r="AA149" s="258">
        <v>1.35</v>
      </c>
      <c r="AB149" s="259" t="s">
        <v>3197</v>
      </c>
      <c r="AC149" s="350"/>
      <c r="AD149" s="350"/>
      <c r="AE149" s="246"/>
      <c r="AF149" s="246"/>
    </row>
    <row r="150" spans="1:32">
      <c r="A150" s="297">
        <v>33</v>
      </c>
      <c r="B150" s="242" t="s">
        <v>3539</v>
      </c>
      <c r="C150" s="245" t="s">
        <v>3540</v>
      </c>
      <c r="D150" s="243"/>
      <c r="E150" s="244">
        <v>1.4</v>
      </c>
      <c r="F150" s="244"/>
      <c r="G150" s="275"/>
      <c r="H150" s="275"/>
      <c r="I150" s="275"/>
      <c r="J150" s="275"/>
      <c r="K150" s="275"/>
      <c r="L150" s="275"/>
      <c r="M150" s="275"/>
      <c r="N150" s="275"/>
      <c r="O150" s="275"/>
      <c r="P150" s="244">
        <v>1.4</v>
      </c>
      <c r="Q150" s="243">
        <v>1.4</v>
      </c>
      <c r="R150" s="243" t="s">
        <v>3238</v>
      </c>
      <c r="S150" s="243"/>
      <c r="T150" s="243"/>
      <c r="U150" s="243"/>
      <c r="V150" s="243"/>
      <c r="W150" s="243"/>
      <c r="X150" s="243"/>
      <c r="Y150" s="243"/>
      <c r="Z150" s="243"/>
      <c r="AA150" s="258">
        <v>1.4</v>
      </c>
      <c r="AB150" s="259" t="s">
        <v>3197</v>
      </c>
      <c r="AC150" s="350"/>
      <c r="AD150" s="350"/>
      <c r="AE150" s="246"/>
      <c r="AF150" s="246"/>
    </row>
    <row r="151" spans="1:32">
      <c r="A151" s="297">
        <v>34</v>
      </c>
      <c r="B151" s="242" t="s">
        <v>3541</v>
      </c>
      <c r="C151" s="245" t="s">
        <v>3542</v>
      </c>
      <c r="D151" s="243"/>
      <c r="E151" s="244">
        <v>1.75</v>
      </c>
      <c r="F151" s="244">
        <v>1.75</v>
      </c>
      <c r="G151" s="275"/>
      <c r="H151" s="275"/>
      <c r="I151" s="275"/>
      <c r="J151" s="275"/>
      <c r="K151" s="275">
        <v>1.75</v>
      </c>
      <c r="L151" s="275"/>
      <c r="M151" s="275"/>
      <c r="N151" s="275"/>
      <c r="O151" s="275"/>
      <c r="P151" s="275"/>
      <c r="Q151" s="243">
        <v>1.75</v>
      </c>
      <c r="R151" s="243" t="s">
        <v>3215</v>
      </c>
      <c r="S151" s="243"/>
      <c r="T151" s="243"/>
      <c r="U151" s="243"/>
      <c r="V151" s="243"/>
      <c r="W151" s="243"/>
      <c r="X151" s="243"/>
      <c r="Y151" s="243">
        <v>1.75</v>
      </c>
      <c r="Z151" s="243"/>
      <c r="AA151" s="258"/>
      <c r="AB151" s="259" t="s">
        <v>3216</v>
      </c>
      <c r="AC151" s="350"/>
      <c r="AD151" s="350"/>
      <c r="AE151" s="246"/>
      <c r="AF151" s="246"/>
    </row>
    <row r="152" spans="1:32" ht="18" customHeight="1">
      <c r="A152" s="297">
        <v>35</v>
      </c>
      <c r="B152" s="242" t="s">
        <v>3543</v>
      </c>
      <c r="C152" s="245" t="s">
        <v>3544</v>
      </c>
      <c r="D152" s="243"/>
      <c r="E152" s="244">
        <v>1.7</v>
      </c>
      <c r="F152" s="244"/>
      <c r="G152" s="275"/>
      <c r="H152" s="275"/>
      <c r="I152" s="275"/>
      <c r="J152" s="275"/>
      <c r="K152" s="275"/>
      <c r="L152" s="275"/>
      <c r="M152" s="275"/>
      <c r="N152" s="275"/>
      <c r="O152" s="275"/>
      <c r="P152" s="244">
        <v>1.7</v>
      </c>
      <c r="Q152" s="243">
        <v>0</v>
      </c>
      <c r="R152" s="243" t="s">
        <v>3238</v>
      </c>
      <c r="S152" s="243"/>
      <c r="T152" s="243"/>
      <c r="U152" s="243"/>
      <c r="V152" s="243"/>
      <c r="W152" s="243"/>
      <c r="X152" s="243"/>
      <c r="Y152" s="243"/>
      <c r="Z152" s="243"/>
      <c r="AA152" s="258">
        <v>1.7</v>
      </c>
      <c r="AB152" s="259" t="s">
        <v>3545</v>
      </c>
      <c r="AC152" s="350"/>
      <c r="AD152" s="350"/>
      <c r="AE152" s="246"/>
      <c r="AF152" s="246"/>
    </row>
    <row r="153" spans="1:32">
      <c r="A153" s="297">
        <v>36</v>
      </c>
      <c r="B153" s="242" t="s">
        <v>3546</v>
      </c>
      <c r="C153" s="245" t="s">
        <v>3547</v>
      </c>
      <c r="D153" s="243"/>
      <c r="E153" s="244">
        <v>1.8</v>
      </c>
      <c r="F153" s="244"/>
      <c r="G153" s="275"/>
      <c r="H153" s="275"/>
      <c r="I153" s="275"/>
      <c r="J153" s="275"/>
      <c r="K153" s="275"/>
      <c r="L153" s="275"/>
      <c r="M153" s="275"/>
      <c r="N153" s="275"/>
      <c r="O153" s="275"/>
      <c r="P153" s="244">
        <v>1.8</v>
      </c>
      <c r="Q153" s="243">
        <v>1.8</v>
      </c>
      <c r="R153" s="243" t="s">
        <v>3238</v>
      </c>
      <c r="S153" s="243"/>
      <c r="T153" s="243"/>
      <c r="U153" s="243"/>
      <c r="V153" s="243"/>
      <c r="W153" s="243"/>
      <c r="X153" s="243"/>
      <c r="Y153" s="243"/>
      <c r="Z153" s="243"/>
      <c r="AA153" s="258">
        <v>1.8</v>
      </c>
      <c r="AB153" s="259" t="s">
        <v>3197</v>
      </c>
      <c r="AC153" s="350"/>
      <c r="AD153" s="350"/>
      <c r="AE153" s="246"/>
      <c r="AF153" s="246"/>
    </row>
    <row r="154" spans="1:32" s="383" customFormat="1" ht="18" customHeight="1">
      <c r="A154" s="388">
        <v>37</v>
      </c>
      <c r="B154" s="379" t="s">
        <v>3548</v>
      </c>
      <c r="C154" s="378" t="s">
        <v>3549</v>
      </c>
      <c r="D154" s="378"/>
      <c r="E154" s="378">
        <v>2</v>
      </c>
      <c r="F154" s="378">
        <v>0.3</v>
      </c>
      <c r="G154" s="378"/>
      <c r="H154" s="378"/>
      <c r="I154" s="378"/>
      <c r="J154" s="378"/>
      <c r="K154" s="378">
        <v>0.3</v>
      </c>
      <c r="L154" s="378"/>
      <c r="M154" s="378"/>
      <c r="N154" s="378"/>
      <c r="O154" s="378"/>
      <c r="P154" s="378">
        <v>1.7</v>
      </c>
      <c r="Q154" s="378">
        <f>2-0.3</f>
        <v>1.7</v>
      </c>
      <c r="R154" s="378" t="s">
        <v>3238</v>
      </c>
      <c r="S154" s="378"/>
      <c r="T154" s="378"/>
      <c r="U154" s="378"/>
      <c r="V154" s="378"/>
      <c r="W154" s="378"/>
      <c r="X154" s="378"/>
      <c r="Y154" s="378"/>
      <c r="Z154" s="378"/>
      <c r="AA154" s="380">
        <v>2</v>
      </c>
      <c r="AB154" s="381" t="s">
        <v>3806</v>
      </c>
      <c r="AC154" s="425" t="s">
        <v>3328</v>
      </c>
      <c r="AD154" s="382"/>
      <c r="AE154" s="382"/>
      <c r="AF154" s="382"/>
    </row>
    <row r="155" spans="1:32" ht="38.25">
      <c r="A155" s="297">
        <v>38</v>
      </c>
      <c r="B155" s="242" t="s">
        <v>3550</v>
      </c>
      <c r="C155" s="245" t="s">
        <v>3551</v>
      </c>
      <c r="D155" s="243"/>
      <c r="E155" s="244">
        <v>2.0499999999999998</v>
      </c>
      <c r="F155" s="244"/>
      <c r="G155" s="275"/>
      <c r="H155" s="275"/>
      <c r="I155" s="275"/>
      <c r="J155" s="275"/>
      <c r="K155" s="275"/>
      <c r="L155" s="275"/>
      <c r="M155" s="275"/>
      <c r="N155" s="275"/>
      <c r="O155" s="275"/>
      <c r="P155" s="244">
        <v>2.0499999999999998</v>
      </c>
      <c r="Q155" s="243">
        <v>2.0499999999999998</v>
      </c>
      <c r="R155" s="243" t="s">
        <v>3238</v>
      </c>
      <c r="S155" s="243"/>
      <c r="T155" s="243"/>
      <c r="U155" s="243"/>
      <c r="V155" s="243"/>
      <c r="W155" s="243"/>
      <c r="X155" s="243"/>
      <c r="Y155" s="243"/>
      <c r="Z155" s="243"/>
      <c r="AA155" s="258">
        <v>2.0499999999999998</v>
      </c>
      <c r="AB155" s="259" t="s">
        <v>3197</v>
      </c>
      <c r="AC155" s="350"/>
      <c r="AD155" s="350"/>
      <c r="AE155" s="246"/>
      <c r="AF155" s="246"/>
    </row>
    <row r="156" spans="1:32">
      <c r="A156" s="297">
        <v>39</v>
      </c>
      <c r="B156" s="242" t="s">
        <v>3552</v>
      </c>
      <c r="C156" s="245" t="s">
        <v>3553</v>
      </c>
      <c r="D156" s="243"/>
      <c r="E156" s="244">
        <v>2</v>
      </c>
      <c r="F156" s="244"/>
      <c r="G156" s="275"/>
      <c r="H156" s="275"/>
      <c r="I156" s="275"/>
      <c r="J156" s="275"/>
      <c r="K156" s="275"/>
      <c r="L156" s="275"/>
      <c r="M156" s="275"/>
      <c r="N156" s="275"/>
      <c r="O156" s="275"/>
      <c r="P156" s="244">
        <v>2</v>
      </c>
      <c r="Q156" s="243">
        <v>2</v>
      </c>
      <c r="R156" s="243" t="s">
        <v>3238</v>
      </c>
      <c r="S156" s="243"/>
      <c r="T156" s="243"/>
      <c r="U156" s="243"/>
      <c r="V156" s="243"/>
      <c r="W156" s="243"/>
      <c r="X156" s="243"/>
      <c r="Y156" s="243"/>
      <c r="Z156" s="243"/>
      <c r="AA156" s="258">
        <v>2</v>
      </c>
      <c r="AB156" s="259" t="s">
        <v>3197</v>
      </c>
      <c r="AC156" s="350"/>
      <c r="AD156" s="350"/>
      <c r="AE156" s="246"/>
      <c r="AF156" s="246"/>
    </row>
    <row r="157" spans="1:32" ht="38.25">
      <c r="A157" s="297">
        <v>40</v>
      </c>
      <c r="B157" s="242" t="s">
        <v>3554</v>
      </c>
      <c r="C157" s="245" t="s">
        <v>3555</v>
      </c>
      <c r="D157" s="243"/>
      <c r="E157" s="244">
        <v>2.15</v>
      </c>
      <c r="F157" s="244"/>
      <c r="G157" s="275"/>
      <c r="H157" s="275"/>
      <c r="I157" s="275"/>
      <c r="J157" s="275"/>
      <c r="K157" s="275"/>
      <c r="L157" s="275"/>
      <c r="M157" s="275"/>
      <c r="N157" s="275"/>
      <c r="O157" s="275"/>
      <c r="P157" s="244">
        <v>2.15</v>
      </c>
      <c r="Q157" s="243">
        <v>2.15</v>
      </c>
      <c r="R157" s="243" t="s">
        <v>3238</v>
      </c>
      <c r="S157" s="243"/>
      <c r="T157" s="243"/>
      <c r="U157" s="243"/>
      <c r="V157" s="243"/>
      <c r="W157" s="243"/>
      <c r="X157" s="243"/>
      <c r="Y157" s="243"/>
      <c r="Z157" s="243"/>
      <c r="AA157" s="258">
        <v>2.15</v>
      </c>
      <c r="AB157" s="259" t="s">
        <v>3197</v>
      </c>
      <c r="AC157" s="350"/>
      <c r="AD157" s="350"/>
      <c r="AE157" s="246"/>
      <c r="AF157" s="246"/>
    </row>
    <row r="158" spans="1:32" ht="25.5">
      <c r="A158" s="297">
        <v>41</v>
      </c>
      <c r="B158" s="254" t="s">
        <v>3556</v>
      </c>
      <c r="C158" s="245" t="s">
        <v>3557</v>
      </c>
      <c r="D158" s="255" t="s">
        <v>3558</v>
      </c>
      <c r="E158" s="256">
        <v>3.0270000000000001</v>
      </c>
      <c r="F158" s="256">
        <v>3.0270000000000001</v>
      </c>
      <c r="G158" s="256"/>
      <c r="H158" s="256"/>
      <c r="I158" s="256"/>
      <c r="J158" s="256"/>
      <c r="K158" s="256">
        <v>3.0270000000000001</v>
      </c>
      <c r="L158" s="256"/>
      <c r="M158" s="256"/>
      <c r="N158" s="256"/>
      <c r="O158" s="256"/>
      <c r="P158" s="256"/>
      <c r="Q158" s="301">
        <v>0</v>
      </c>
      <c r="R158" s="255" t="s">
        <v>3192</v>
      </c>
      <c r="S158" s="255"/>
      <c r="T158" s="255"/>
      <c r="U158" s="255"/>
      <c r="V158" s="255"/>
      <c r="W158" s="255"/>
      <c r="X158" s="255"/>
      <c r="Y158" s="255"/>
      <c r="Z158" s="255"/>
      <c r="AA158" s="256">
        <v>3.0270000000000001</v>
      </c>
      <c r="AB158" s="282" t="s">
        <v>3559</v>
      </c>
      <c r="AC158" s="350"/>
      <c r="AD158" s="246"/>
      <c r="AE158" s="246"/>
      <c r="AF158" s="246"/>
    </row>
    <row r="159" spans="1:32" ht="18" customHeight="1">
      <c r="A159" s="297">
        <v>42</v>
      </c>
      <c r="B159" s="242" t="s">
        <v>3560</v>
      </c>
      <c r="C159" s="245" t="s">
        <v>3561</v>
      </c>
      <c r="D159" s="243"/>
      <c r="E159" s="244">
        <v>2.8</v>
      </c>
      <c r="F159" s="244">
        <v>2.8</v>
      </c>
      <c r="G159" s="275"/>
      <c r="H159" s="275"/>
      <c r="I159" s="275"/>
      <c r="J159" s="275"/>
      <c r="K159" s="275">
        <v>2.8</v>
      </c>
      <c r="L159" s="275"/>
      <c r="M159" s="275"/>
      <c r="N159" s="275"/>
      <c r="O159" s="275"/>
      <c r="P159" s="244"/>
      <c r="Q159" s="243">
        <v>0</v>
      </c>
      <c r="R159" s="243" t="s">
        <v>3238</v>
      </c>
      <c r="S159" s="243"/>
      <c r="T159" s="243"/>
      <c r="U159" s="243"/>
      <c r="V159" s="243"/>
      <c r="W159" s="243"/>
      <c r="X159" s="243"/>
      <c r="Y159" s="243"/>
      <c r="Z159" s="243"/>
      <c r="AA159" s="258">
        <v>2.8</v>
      </c>
      <c r="AB159" s="259" t="s">
        <v>3562</v>
      </c>
      <c r="AC159" s="350"/>
      <c r="AD159" s="246"/>
      <c r="AE159" s="246"/>
      <c r="AF159" s="246"/>
    </row>
    <row r="160" spans="1:32" ht="16.5" customHeight="1">
      <c r="A160" s="402">
        <v>43</v>
      </c>
      <c r="B160" s="302" t="s">
        <v>3563</v>
      </c>
      <c r="C160" s="245" t="s">
        <v>3564</v>
      </c>
      <c r="D160" s="303" t="s">
        <v>3565</v>
      </c>
      <c r="E160" s="304">
        <v>2.39</v>
      </c>
      <c r="F160" s="304">
        <v>2.39</v>
      </c>
      <c r="G160" s="304">
        <v>2.39</v>
      </c>
      <c r="H160" s="304"/>
      <c r="I160" s="304"/>
      <c r="J160" s="304"/>
      <c r="K160" s="304"/>
      <c r="L160" s="304"/>
      <c r="M160" s="304"/>
      <c r="N160" s="304"/>
      <c r="O160" s="304"/>
      <c r="P160" s="304"/>
      <c r="Q160" s="304">
        <v>2.39</v>
      </c>
      <c r="R160" s="303" t="s">
        <v>3362</v>
      </c>
      <c r="S160" s="303"/>
      <c r="T160" s="303"/>
      <c r="U160" s="303"/>
      <c r="V160" s="303"/>
      <c r="W160" s="303"/>
      <c r="X160" s="304">
        <v>2.39</v>
      </c>
      <c r="Y160" s="303"/>
      <c r="Z160" s="303"/>
      <c r="AA160" s="305"/>
      <c r="AB160" s="306" t="s">
        <v>3566</v>
      </c>
      <c r="AC160" s="3288" t="s">
        <v>3567</v>
      </c>
      <c r="AD160" s="3289"/>
      <c r="AE160" s="3289"/>
      <c r="AF160" s="246"/>
    </row>
    <row r="161" spans="1:32">
      <c r="A161" s="297">
        <v>45</v>
      </c>
      <c r="B161" s="372" t="s">
        <v>3568</v>
      </c>
      <c r="C161" s="245" t="s">
        <v>3569</v>
      </c>
      <c r="D161" s="243"/>
      <c r="E161" s="244">
        <v>1.8</v>
      </c>
      <c r="F161" s="244">
        <v>1.8</v>
      </c>
      <c r="G161" s="275">
        <v>1.8</v>
      </c>
      <c r="H161" s="275"/>
      <c r="I161" s="275"/>
      <c r="J161" s="275"/>
      <c r="K161" s="275"/>
      <c r="L161" s="275"/>
      <c r="M161" s="275"/>
      <c r="N161" s="275"/>
      <c r="O161" s="275"/>
      <c r="P161" s="275"/>
      <c r="Q161" s="243">
        <v>1.8</v>
      </c>
      <c r="R161" s="243" t="s">
        <v>3192</v>
      </c>
      <c r="S161" s="243"/>
      <c r="T161" s="243"/>
      <c r="U161" s="243"/>
      <c r="V161" s="243"/>
      <c r="W161" s="243"/>
      <c r="X161" s="243"/>
      <c r="Y161" s="243"/>
      <c r="Z161" s="243">
        <v>1.8</v>
      </c>
      <c r="AA161" s="258"/>
      <c r="AB161" s="349" t="s">
        <v>3471</v>
      </c>
      <c r="AC161" s="350"/>
      <c r="AD161" s="246"/>
      <c r="AE161" s="246"/>
      <c r="AF161" s="246"/>
    </row>
    <row r="162" spans="1:32" ht="25.5">
      <c r="A162" s="297">
        <v>46</v>
      </c>
      <c r="B162" s="242" t="s">
        <v>3570</v>
      </c>
      <c r="C162" s="245" t="s">
        <v>3571</v>
      </c>
      <c r="D162" s="243"/>
      <c r="E162" s="244">
        <v>0.1</v>
      </c>
      <c r="F162" s="244"/>
      <c r="G162" s="275"/>
      <c r="H162" s="275"/>
      <c r="I162" s="275"/>
      <c r="J162" s="275"/>
      <c r="K162" s="275"/>
      <c r="L162" s="275"/>
      <c r="M162" s="275"/>
      <c r="N162" s="275"/>
      <c r="O162" s="275"/>
      <c r="P162" s="244">
        <v>0.1</v>
      </c>
      <c r="Q162" s="243">
        <v>0.1</v>
      </c>
      <c r="R162" s="243" t="s">
        <v>3238</v>
      </c>
      <c r="S162" s="243"/>
      <c r="T162" s="243"/>
      <c r="U162" s="243"/>
      <c r="V162" s="243"/>
      <c r="W162" s="243"/>
      <c r="X162" s="243"/>
      <c r="Y162" s="243"/>
      <c r="Z162" s="243"/>
      <c r="AA162" s="258">
        <v>0.1</v>
      </c>
      <c r="AB162" s="259" t="s">
        <v>3197</v>
      </c>
      <c r="AC162" s="350"/>
      <c r="AD162" s="246"/>
      <c r="AE162" s="246"/>
      <c r="AF162" s="246"/>
    </row>
    <row r="163" spans="1:32">
      <c r="A163" s="297">
        <v>47</v>
      </c>
      <c r="B163" s="242" t="s">
        <v>3572</v>
      </c>
      <c r="C163" s="245" t="s">
        <v>3573</v>
      </c>
      <c r="D163" s="243"/>
      <c r="E163" s="243">
        <v>2.15</v>
      </c>
      <c r="F163" s="253"/>
      <c r="G163" s="91"/>
      <c r="H163" s="91"/>
      <c r="I163" s="91"/>
      <c r="J163" s="91"/>
      <c r="K163" s="91"/>
      <c r="L163" s="91"/>
      <c r="M163" s="91"/>
      <c r="N163" s="91"/>
      <c r="O163" s="91"/>
      <c r="P163" s="243">
        <v>2.15</v>
      </c>
      <c r="Q163" s="243">
        <v>2.15</v>
      </c>
      <c r="R163" s="243" t="s">
        <v>3215</v>
      </c>
      <c r="S163" s="243"/>
      <c r="T163" s="243"/>
      <c r="U163" s="243"/>
      <c r="V163" s="243"/>
      <c r="W163" s="243"/>
      <c r="X163" s="243"/>
      <c r="Y163" s="243">
        <v>2.15</v>
      </c>
      <c r="Z163" s="243"/>
      <c r="AA163" s="258"/>
      <c r="AB163" s="3" t="s">
        <v>3574</v>
      </c>
      <c r="AC163" s="350"/>
      <c r="AD163" s="246"/>
      <c r="AE163" s="246"/>
      <c r="AF163" s="246"/>
    </row>
    <row r="164" spans="1:32" ht="31.5" customHeight="1">
      <c r="A164" s="403">
        <v>48</v>
      </c>
      <c r="B164" s="307" t="s">
        <v>3575</v>
      </c>
      <c r="C164" s="245" t="s">
        <v>3576</v>
      </c>
      <c r="D164" s="308" t="s">
        <v>3577</v>
      </c>
      <c r="E164" s="309">
        <v>1.4990000000000001</v>
      </c>
      <c r="F164" s="309">
        <v>1.4990000000000001</v>
      </c>
      <c r="G164" s="309">
        <v>1.4990000000000001</v>
      </c>
      <c r="H164" s="309"/>
      <c r="I164" s="309"/>
      <c r="J164" s="309"/>
      <c r="K164" s="309"/>
      <c r="L164" s="309"/>
      <c r="M164" s="309"/>
      <c r="N164" s="309"/>
      <c r="O164" s="309"/>
      <c r="P164" s="309"/>
      <c r="Q164" s="308">
        <v>1.4990000000000001</v>
      </c>
      <c r="R164" s="308" t="s">
        <v>3215</v>
      </c>
      <c r="S164" s="308"/>
      <c r="T164" s="308"/>
      <c r="U164" s="308"/>
      <c r="V164" s="308"/>
      <c r="W164" s="308"/>
      <c r="X164" s="309">
        <v>1.4990000000000001</v>
      </c>
      <c r="Y164" s="308"/>
      <c r="Z164" s="308"/>
      <c r="AA164" s="310"/>
      <c r="AB164" s="311" t="s">
        <v>3578</v>
      </c>
      <c r="AC164" s="3288" t="s">
        <v>3567</v>
      </c>
      <c r="AD164" s="3289"/>
      <c r="AE164" s="3289"/>
      <c r="AF164" s="246"/>
    </row>
    <row r="165" spans="1:32" ht="25.5">
      <c r="A165" s="387">
        <v>49</v>
      </c>
      <c r="B165" s="254" t="s">
        <v>3579</v>
      </c>
      <c r="C165" s="245" t="s">
        <v>3580</v>
      </c>
      <c r="D165" s="255" t="s">
        <v>3581</v>
      </c>
      <c r="E165" s="256">
        <v>0.32</v>
      </c>
      <c r="F165" s="256">
        <v>0.16</v>
      </c>
      <c r="G165" s="256">
        <v>0.16</v>
      </c>
      <c r="H165" s="256"/>
      <c r="I165" s="256"/>
      <c r="J165" s="256"/>
      <c r="K165" s="256"/>
      <c r="L165" s="256"/>
      <c r="M165" s="256"/>
      <c r="N165" s="256"/>
      <c r="O165" s="256"/>
      <c r="P165" s="256">
        <f>0.32-0.16</f>
        <v>0.16</v>
      </c>
      <c r="Q165" s="256">
        <f>0.32-0.16</f>
        <v>0.16</v>
      </c>
      <c r="R165" s="255" t="s">
        <v>3192</v>
      </c>
      <c r="S165" s="255"/>
      <c r="T165" s="255"/>
      <c r="U165" s="255"/>
      <c r="V165" s="255"/>
      <c r="W165" s="255"/>
      <c r="X165" s="256"/>
      <c r="Y165" s="255"/>
      <c r="Z165" s="255"/>
      <c r="AA165" s="257">
        <v>0.32</v>
      </c>
      <c r="AB165" s="312" t="s">
        <v>3582</v>
      </c>
      <c r="AC165" s="3267" t="s">
        <v>3208</v>
      </c>
      <c r="AD165" s="3268"/>
      <c r="AE165" s="3268"/>
      <c r="AF165" s="246"/>
    </row>
    <row r="166" spans="1:32" s="343" customFormat="1" ht="23.25" customHeight="1">
      <c r="A166" s="2365">
        <f>49-3</f>
        <v>46</v>
      </c>
      <c r="B166" s="2893" t="s">
        <v>3384</v>
      </c>
      <c r="C166" s="2894"/>
      <c r="D166" s="2895"/>
      <c r="E166" s="2900">
        <f>SUM(E120:E165)</f>
        <v>53.501999999999988</v>
      </c>
      <c r="F166" s="2900">
        <f>SUM(F120:F165)</f>
        <v>20.728000000000002</v>
      </c>
      <c r="G166" s="2900">
        <f>SUM(G120:G165)</f>
        <v>10.369000000000002</v>
      </c>
      <c r="H166" s="2900">
        <f>SUM(H120:H165)</f>
        <v>0.62</v>
      </c>
      <c r="I166" s="2900"/>
      <c r="J166" s="2900"/>
      <c r="K166" s="2900">
        <f>SUM(K120:K165)</f>
        <v>9.7390000000000008</v>
      </c>
      <c r="L166" s="2900"/>
      <c r="M166" s="2900"/>
      <c r="N166" s="2900"/>
      <c r="O166" s="2900"/>
      <c r="P166" s="2900">
        <f>SUM(P120:P165)</f>
        <v>32.773999999999994</v>
      </c>
      <c r="Q166" s="2900">
        <f>SUM(Q120:Q165)</f>
        <v>43.622999999999998</v>
      </c>
      <c r="R166" s="2900">
        <f>SUM(R120:R165)</f>
        <v>0</v>
      </c>
      <c r="S166" s="2900"/>
      <c r="T166" s="2900"/>
      <c r="U166" s="2900"/>
      <c r="V166" s="2900">
        <f t="shared" ref="V166:AA166" si="3">SUM(V120:V165)</f>
        <v>0</v>
      </c>
      <c r="W166" s="2900">
        <f t="shared" si="3"/>
        <v>0</v>
      </c>
      <c r="X166" s="2900">
        <f t="shared" si="3"/>
        <v>5.0890000000000004</v>
      </c>
      <c r="Y166" s="2900">
        <f t="shared" si="3"/>
        <v>3.9</v>
      </c>
      <c r="Z166" s="2900">
        <f t="shared" si="3"/>
        <v>9.0020000000000007</v>
      </c>
      <c r="AA166" s="2900">
        <f t="shared" si="3"/>
        <v>35.510999999999996</v>
      </c>
      <c r="AB166" s="418"/>
      <c r="AC166" s="419">
        <f>F166+P166</f>
        <v>53.501999999999995</v>
      </c>
      <c r="AD166" s="361"/>
      <c r="AE166" s="361"/>
      <c r="AF166" s="361"/>
    </row>
    <row r="167" spans="1:32" s="343" customFormat="1" ht="24" customHeight="1">
      <c r="A167" s="2901"/>
      <c r="B167" s="2890" t="s">
        <v>1045</v>
      </c>
      <c r="C167" s="2891"/>
      <c r="D167" s="2892"/>
      <c r="E167" s="2892"/>
      <c r="F167" s="2892"/>
      <c r="G167" s="2892"/>
      <c r="H167" s="2892"/>
      <c r="I167" s="2892"/>
      <c r="J167" s="2892"/>
      <c r="K167" s="2892"/>
      <c r="L167" s="2892"/>
      <c r="M167" s="2892"/>
      <c r="N167" s="2892"/>
      <c r="O167" s="2892"/>
      <c r="P167" s="2892"/>
      <c r="Q167" s="2892"/>
      <c r="R167" s="2892"/>
      <c r="S167" s="2892"/>
      <c r="T167" s="2892"/>
      <c r="U167" s="2892"/>
      <c r="V167" s="2892"/>
      <c r="W167" s="2892"/>
      <c r="X167" s="2892"/>
      <c r="Y167" s="2892"/>
      <c r="Z167" s="2892"/>
      <c r="AA167" s="2892"/>
      <c r="AB167" s="324"/>
      <c r="AC167" s="361"/>
      <c r="AD167" s="361"/>
      <c r="AE167" s="361"/>
      <c r="AF167" s="361"/>
    </row>
    <row r="168" spans="1:32" ht="25.5">
      <c r="A168" s="297">
        <v>1</v>
      </c>
      <c r="B168" s="242" t="s">
        <v>3583</v>
      </c>
      <c r="C168" s="245" t="s">
        <v>3584</v>
      </c>
      <c r="D168" s="243"/>
      <c r="E168" s="243">
        <v>2.5</v>
      </c>
      <c r="F168" s="244">
        <v>2.5</v>
      </c>
      <c r="G168" s="274"/>
      <c r="H168" s="274"/>
      <c r="I168" s="274"/>
      <c r="J168" s="274"/>
      <c r="K168" s="274">
        <v>2.5</v>
      </c>
      <c r="L168" s="274"/>
      <c r="M168" s="274"/>
      <c r="N168" s="274"/>
      <c r="O168" s="274"/>
      <c r="P168" s="274"/>
      <c r="Q168" s="243">
        <v>0</v>
      </c>
      <c r="R168" s="243" t="s">
        <v>3238</v>
      </c>
      <c r="S168" s="243"/>
      <c r="T168" s="243"/>
      <c r="U168" s="243"/>
      <c r="V168" s="243"/>
      <c r="W168" s="243"/>
      <c r="X168" s="243"/>
      <c r="Y168" s="243"/>
      <c r="Z168" s="243"/>
      <c r="AA168" s="258">
        <v>2.5</v>
      </c>
      <c r="AB168" s="3" t="s">
        <v>3387</v>
      </c>
      <c r="AC168" s="350"/>
      <c r="AD168" s="246"/>
      <c r="AE168" s="246"/>
      <c r="AF168" s="246"/>
    </row>
    <row r="169" spans="1:32">
      <c r="A169" s="297">
        <v>2</v>
      </c>
      <c r="B169" s="242" t="s">
        <v>3585</v>
      </c>
      <c r="C169" s="245" t="s">
        <v>3586</v>
      </c>
      <c r="D169" s="243"/>
      <c r="E169" s="243">
        <v>0.1</v>
      </c>
      <c r="F169" s="244"/>
      <c r="G169" s="275"/>
      <c r="H169" s="275"/>
      <c r="I169" s="275"/>
      <c r="J169" s="275"/>
      <c r="K169" s="275"/>
      <c r="L169" s="275"/>
      <c r="M169" s="275"/>
      <c r="N169" s="275"/>
      <c r="O169" s="275"/>
      <c r="P169" s="244">
        <v>0.1</v>
      </c>
      <c r="Q169" s="243">
        <v>0.1</v>
      </c>
      <c r="R169" s="243" t="s">
        <v>3238</v>
      </c>
      <c r="S169" s="243"/>
      <c r="T169" s="243"/>
      <c r="U169" s="243"/>
      <c r="V169" s="243"/>
      <c r="W169" s="243"/>
      <c r="X169" s="243"/>
      <c r="Y169" s="243"/>
      <c r="Z169" s="243"/>
      <c r="AA169" s="258">
        <v>0.1</v>
      </c>
      <c r="AB169" s="259" t="s">
        <v>3197</v>
      </c>
      <c r="AC169" s="350"/>
      <c r="AD169" s="246"/>
      <c r="AE169" s="246"/>
      <c r="AF169" s="246"/>
    </row>
    <row r="170" spans="1:32" ht="25.5">
      <c r="A170" s="297">
        <v>3</v>
      </c>
      <c r="B170" s="242" t="s">
        <v>3587</v>
      </c>
      <c r="C170" s="245" t="s">
        <v>3588</v>
      </c>
      <c r="D170" s="243"/>
      <c r="E170" s="243">
        <v>0.25</v>
      </c>
      <c r="F170" s="244"/>
      <c r="G170" s="275"/>
      <c r="H170" s="275"/>
      <c r="I170" s="275"/>
      <c r="J170" s="275"/>
      <c r="K170" s="275"/>
      <c r="L170" s="275"/>
      <c r="M170" s="275"/>
      <c r="N170" s="275"/>
      <c r="O170" s="275"/>
      <c r="P170" s="244">
        <v>0.25</v>
      </c>
      <c r="Q170" s="243">
        <v>0.25</v>
      </c>
      <c r="R170" s="243" t="s">
        <v>3238</v>
      </c>
      <c r="S170" s="243"/>
      <c r="T170" s="243"/>
      <c r="U170" s="243"/>
      <c r="V170" s="243"/>
      <c r="W170" s="243"/>
      <c r="X170" s="243"/>
      <c r="Y170" s="243"/>
      <c r="Z170" s="243"/>
      <c r="AA170" s="258">
        <v>0.25</v>
      </c>
      <c r="AB170" s="259" t="s">
        <v>3197</v>
      </c>
      <c r="AC170" s="350"/>
      <c r="AD170" s="246"/>
      <c r="AE170" s="246"/>
      <c r="AF170" s="246"/>
    </row>
    <row r="171" spans="1:32" ht="25.5">
      <c r="A171" s="297">
        <v>4</v>
      </c>
      <c r="B171" s="242" t="s">
        <v>3589</v>
      </c>
      <c r="C171" s="245" t="s">
        <v>3590</v>
      </c>
      <c r="D171" s="243"/>
      <c r="E171" s="243">
        <v>0.5</v>
      </c>
      <c r="F171" s="244">
        <v>0.5</v>
      </c>
      <c r="G171" s="275">
        <v>0.5</v>
      </c>
      <c r="H171" s="275"/>
      <c r="I171" s="275"/>
      <c r="J171" s="275"/>
      <c r="K171" s="275"/>
      <c r="L171" s="275"/>
      <c r="M171" s="275"/>
      <c r="N171" s="275"/>
      <c r="O171" s="275"/>
      <c r="P171" s="275"/>
      <c r="Q171" s="243">
        <v>0.5</v>
      </c>
      <c r="R171" s="243" t="s">
        <v>3362</v>
      </c>
      <c r="S171" s="243"/>
      <c r="T171" s="243"/>
      <c r="U171" s="243"/>
      <c r="V171" s="243"/>
      <c r="W171" s="243"/>
      <c r="X171" s="243">
        <v>0.5</v>
      </c>
      <c r="Y171" s="243"/>
      <c r="Z171" s="243"/>
      <c r="AA171" s="258"/>
      <c r="AB171" s="259" t="s">
        <v>3216</v>
      </c>
      <c r="AC171" s="350"/>
      <c r="AD171" s="246"/>
      <c r="AE171" s="246"/>
      <c r="AF171" s="246"/>
    </row>
    <row r="172" spans="1:32" ht="25.5">
      <c r="A172" s="297">
        <v>5</v>
      </c>
      <c r="B172" s="242" t="s">
        <v>3591</v>
      </c>
      <c r="C172" s="245" t="s">
        <v>3592</v>
      </c>
      <c r="D172" s="243"/>
      <c r="E172" s="243">
        <v>0.5</v>
      </c>
      <c r="F172" s="244"/>
      <c r="G172" s="275"/>
      <c r="H172" s="275"/>
      <c r="I172" s="275"/>
      <c r="J172" s="275"/>
      <c r="K172" s="275"/>
      <c r="L172" s="275"/>
      <c r="M172" s="275"/>
      <c r="N172" s="275"/>
      <c r="O172" s="275"/>
      <c r="P172" s="244">
        <v>0.5</v>
      </c>
      <c r="Q172" s="243">
        <v>0.5</v>
      </c>
      <c r="R172" s="243" t="s">
        <v>3238</v>
      </c>
      <c r="S172" s="243"/>
      <c r="T172" s="243"/>
      <c r="U172" s="243"/>
      <c r="V172" s="243"/>
      <c r="W172" s="243"/>
      <c r="X172" s="243"/>
      <c r="Y172" s="243"/>
      <c r="Z172" s="243"/>
      <c r="AA172" s="258">
        <v>0.5</v>
      </c>
      <c r="AB172" s="259" t="s">
        <v>3197</v>
      </c>
      <c r="AC172" s="350"/>
      <c r="AD172" s="246"/>
      <c r="AE172" s="246"/>
      <c r="AF172" s="246"/>
    </row>
    <row r="173" spans="1:32">
      <c r="A173" s="297">
        <v>6</v>
      </c>
      <c r="B173" s="242" t="s">
        <v>3593</v>
      </c>
      <c r="C173" s="245" t="s">
        <v>3594</v>
      </c>
      <c r="D173" s="243"/>
      <c r="E173" s="243">
        <v>0.5</v>
      </c>
      <c r="F173" s="244"/>
      <c r="G173" s="275"/>
      <c r="H173" s="275"/>
      <c r="I173" s="275"/>
      <c r="J173" s="275"/>
      <c r="K173" s="275"/>
      <c r="L173" s="275"/>
      <c r="M173" s="275"/>
      <c r="N173" s="275"/>
      <c r="O173" s="275"/>
      <c r="P173" s="244">
        <v>0.5</v>
      </c>
      <c r="Q173" s="243">
        <v>0.5</v>
      </c>
      <c r="R173" s="243" t="s">
        <v>3238</v>
      </c>
      <c r="S173" s="243"/>
      <c r="T173" s="243"/>
      <c r="U173" s="243"/>
      <c r="V173" s="243"/>
      <c r="W173" s="243"/>
      <c r="X173" s="243"/>
      <c r="Y173" s="243"/>
      <c r="Z173" s="243"/>
      <c r="AA173" s="258">
        <v>0.5</v>
      </c>
      <c r="AB173" s="259" t="s">
        <v>3197</v>
      </c>
      <c r="AC173" s="350"/>
      <c r="AD173" s="246"/>
      <c r="AE173" s="246"/>
      <c r="AF173" s="246"/>
    </row>
    <row r="174" spans="1:32" ht="25.5">
      <c r="A174" s="297">
        <v>7</v>
      </c>
      <c r="B174" s="242" t="s">
        <v>3595</v>
      </c>
      <c r="C174" s="245" t="s">
        <v>3596</v>
      </c>
      <c r="D174" s="243"/>
      <c r="E174" s="243">
        <v>0.8</v>
      </c>
      <c r="F174" s="244"/>
      <c r="G174" s="275"/>
      <c r="H174" s="275"/>
      <c r="I174" s="275"/>
      <c r="J174" s="275"/>
      <c r="K174" s="275"/>
      <c r="L174" s="275"/>
      <c r="M174" s="275"/>
      <c r="N174" s="275"/>
      <c r="O174" s="275"/>
      <c r="P174" s="244">
        <v>0.8</v>
      </c>
      <c r="Q174" s="243">
        <v>0.8</v>
      </c>
      <c r="R174" s="243" t="s">
        <v>3238</v>
      </c>
      <c r="S174" s="243"/>
      <c r="T174" s="243"/>
      <c r="U174" s="243"/>
      <c r="V174" s="243"/>
      <c r="W174" s="243"/>
      <c r="X174" s="243"/>
      <c r="Y174" s="243"/>
      <c r="Z174" s="243"/>
      <c r="AA174" s="258">
        <v>0.8</v>
      </c>
      <c r="AB174" s="259" t="s">
        <v>3197</v>
      </c>
      <c r="AC174" s="350"/>
      <c r="AD174" s="246"/>
      <c r="AE174" s="246"/>
      <c r="AF174" s="246"/>
    </row>
    <row r="175" spans="1:32">
      <c r="A175" s="297">
        <v>8</v>
      </c>
      <c r="B175" s="242" t="s">
        <v>3597</v>
      </c>
      <c r="C175" s="245" t="s">
        <v>3598</v>
      </c>
      <c r="D175" s="243"/>
      <c r="E175" s="243">
        <v>0.8</v>
      </c>
      <c r="F175" s="244"/>
      <c r="G175" s="275"/>
      <c r="H175" s="275"/>
      <c r="I175" s="275"/>
      <c r="J175" s="275"/>
      <c r="K175" s="275"/>
      <c r="L175" s="275"/>
      <c r="M175" s="275"/>
      <c r="N175" s="275"/>
      <c r="O175" s="275"/>
      <c r="P175" s="244">
        <v>0.8</v>
      </c>
      <c r="Q175" s="243">
        <v>0.8</v>
      </c>
      <c r="R175" s="243" t="s">
        <v>3238</v>
      </c>
      <c r="S175" s="243"/>
      <c r="T175" s="243"/>
      <c r="U175" s="243"/>
      <c r="V175" s="243"/>
      <c r="W175" s="243"/>
      <c r="X175" s="243"/>
      <c r="Y175" s="243"/>
      <c r="Z175" s="243"/>
      <c r="AA175" s="258">
        <v>0.8</v>
      </c>
      <c r="AB175" s="259" t="s">
        <v>3197</v>
      </c>
      <c r="AC175" s="350"/>
      <c r="AD175" s="246"/>
      <c r="AE175" s="246"/>
      <c r="AF175" s="246"/>
    </row>
    <row r="176" spans="1:32">
      <c r="A176" s="297">
        <v>9</v>
      </c>
      <c r="B176" s="242" t="s">
        <v>3599</v>
      </c>
      <c r="C176" s="245" t="s">
        <v>3600</v>
      </c>
      <c r="D176" s="243"/>
      <c r="E176" s="243">
        <v>0.85</v>
      </c>
      <c r="F176" s="244">
        <v>0.85</v>
      </c>
      <c r="G176" s="275">
        <v>0.85</v>
      </c>
      <c r="H176" s="275"/>
      <c r="I176" s="275"/>
      <c r="J176" s="275"/>
      <c r="K176" s="275"/>
      <c r="L176" s="275"/>
      <c r="M176" s="275"/>
      <c r="N176" s="275"/>
      <c r="O176" s="275"/>
      <c r="P176" s="275"/>
      <c r="Q176" s="243">
        <v>0</v>
      </c>
      <c r="R176" s="243" t="s">
        <v>3192</v>
      </c>
      <c r="S176" s="243"/>
      <c r="T176" s="243"/>
      <c r="U176" s="243"/>
      <c r="V176" s="243"/>
      <c r="W176" s="243"/>
      <c r="X176" s="243"/>
      <c r="Y176" s="243"/>
      <c r="Z176" s="243">
        <v>0.85</v>
      </c>
      <c r="AA176" s="258"/>
      <c r="AB176" s="259" t="s">
        <v>3216</v>
      </c>
      <c r="AC176" s="350"/>
      <c r="AD176" s="246"/>
      <c r="AE176" s="246"/>
      <c r="AF176" s="246"/>
    </row>
    <row r="177" spans="1:32" s="383" customFormat="1" ht="17.25" customHeight="1">
      <c r="A177" s="388">
        <v>10</v>
      </c>
      <c r="B177" s="379" t="s">
        <v>3601</v>
      </c>
      <c r="C177" s="378" t="s">
        <v>3602</v>
      </c>
      <c r="D177" s="378"/>
      <c r="E177" s="378">
        <v>1</v>
      </c>
      <c r="F177" s="378">
        <v>0.5</v>
      </c>
      <c r="G177" s="378"/>
      <c r="H177" s="378"/>
      <c r="I177" s="378"/>
      <c r="J177" s="378"/>
      <c r="K177" s="378">
        <v>0.5</v>
      </c>
      <c r="L177" s="378"/>
      <c r="M177" s="378"/>
      <c r="N177" s="378"/>
      <c r="O177" s="378"/>
      <c r="P177" s="378">
        <v>0.5</v>
      </c>
      <c r="Q177" s="378">
        <v>0.5</v>
      </c>
      <c r="R177" s="378" t="s">
        <v>3238</v>
      </c>
      <c r="S177" s="378"/>
      <c r="T177" s="378"/>
      <c r="U177" s="378"/>
      <c r="V177" s="378"/>
      <c r="W177" s="378"/>
      <c r="X177" s="378"/>
      <c r="Y177" s="378"/>
      <c r="Z177" s="378"/>
      <c r="AA177" s="380">
        <v>1</v>
      </c>
      <c r="AB177" s="381" t="s">
        <v>3807</v>
      </c>
      <c r="AC177" s="425" t="s">
        <v>3328</v>
      </c>
      <c r="AD177" s="382"/>
      <c r="AE177" s="382"/>
      <c r="AF177" s="382"/>
    </row>
    <row r="178" spans="1:32">
      <c r="A178" s="297">
        <v>11</v>
      </c>
      <c r="B178" s="242" t="s">
        <v>3603</v>
      </c>
      <c r="C178" s="245" t="s">
        <v>3604</v>
      </c>
      <c r="D178" s="243"/>
      <c r="E178" s="243">
        <v>1</v>
      </c>
      <c r="F178" s="244"/>
      <c r="G178" s="275"/>
      <c r="H178" s="275"/>
      <c r="I178" s="275"/>
      <c r="J178" s="275"/>
      <c r="K178" s="275"/>
      <c r="L178" s="275"/>
      <c r="M178" s="275"/>
      <c r="N178" s="275"/>
      <c r="O178" s="275"/>
      <c r="P178" s="244">
        <v>1</v>
      </c>
      <c r="Q178" s="243">
        <v>1</v>
      </c>
      <c r="R178" s="243" t="s">
        <v>3238</v>
      </c>
      <c r="S178" s="243"/>
      <c r="T178" s="243"/>
      <c r="U178" s="243"/>
      <c r="V178" s="243"/>
      <c r="W178" s="243"/>
      <c r="X178" s="243"/>
      <c r="Y178" s="243"/>
      <c r="Z178" s="243"/>
      <c r="AA178" s="258">
        <v>1</v>
      </c>
      <c r="AB178" s="259" t="s">
        <v>3197</v>
      </c>
      <c r="AC178" s="350"/>
      <c r="AD178" s="246"/>
      <c r="AE178" s="246"/>
      <c r="AF178" s="246"/>
    </row>
    <row r="179" spans="1:32">
      <c r="A179" s="297">
        <v>12</v>
      </c>
      <c r="B179" s="242" t="s">
        <v>3605</v>
      </c>
      <c r="C179" s="245" t="s">
        <v>3606</v>
      </c>
      <c r="D179" s="243"/>
      <c r="E179" s="243">
        <v>1</v>
      </c>
      <c r="F179" s="244">
        <v>1</v>
      </c>
      <c r="G179" s="275">
        <v>1</v>
      </c>
      <c r="H179" s="275"/>
      <c r="I179" s="275"/>
      <c r="J179" s="275"/>
      <c r="K179" s="275"/>
      <c r="L179" s="275"/>
      <c r="M179" s="275"/>
      <c r="N179" s="275"/>
      <c r="O179" s="275"/>
      <c r="P179" s="275"/>
      <c r="Q179" s="243">
        <v>1</v>
      </c>
      <c r="R179" s="243" t="s">
        <v>3192</v>
      </c>
      <c r="S179" s="243"/>
      <c r="T179" s="243"/>
      <c r="U179" s="243"/>
      <c r="V179" s="243"/>
      <c r="W179" s="243"/>
      <c r="X179" s="243"/>
      <c r="Y179" s="243"/>
      <c r="Z179" s="243">
        <v>1</v>
      </c>
      <c r="AA179" s="258"/>
      <c r="AB179" s="259" t="s">
        <v>3216</v>
      </c>
      <c r="AC179" s="350"/>
      <c r="AD179" s="246"/>
      <c r="AE179" s="246"/>
      <c r="AF179" s="246"/>
    </row>
    <row r="180" spans="1:32">
      <c r="A180" s="297">
        <v>13</v>
      </c>
      <c r="B180" s="242" t="s">
        <v>3607</v>
      </c>
      <c r="C180" s="245" t="s">
        <v>3608</v>
      </c>
      <c r="D180" s="243"/>
      <c r="E180" s="243">
        <v>1</v>
      </c>
      <c r="F180" s="244"/>
      <c r="G180" s="275"/>
      <c r="H180" s="275"/>
      <c r="I180" s="275"/>
      <c r="J180" s="275"/>
      <c r="K180" s="275"/>
      <c r="L180" s="275"/>
      <c r="M180" s="275"/>
      <c r="N180" s="275"/>
      <c r="O180" s="275"/>
      <c r="P180" s="244">
        <v>1</v>
      </c>
      <c r="Q180" s="243">
        <v>1</v>
      </c>
      <c r="R180" s="243" t="s">
        <v>3238</v>
      </c>
      <c r="S180" s="243"/>
      <c r="T180" s="243"/>
      <c r="U180" s="243"/>
      <c r="V180" s="243"/>
      <c r="W180" s="243"/>
      <c r="X180" s="243"/>
      <c r="Y180" s="243"/>
      <c r="Z180" s="243"/>
      <c r="AA180" s="258">
        <v>1</v>
      </c>
      <c r="AB180" s="259" t="s">
        <v>3197</v>
      </c>
      <c r="AC180" s="350"/>
      <c r="AD180" s="246"/>
      <c r="AE180" s="246"/>
      <c r="AF180" s="246"/>
    </row>
    <row r="181" spans="1:32" ht="14.25" customHeight="1">
      <c r="A181" s="297">
        <v>14</v>
      </c>
      <c r="B181" s="254" t="s">
        <v>3609</v>
      </c>
      <c r="C181" s="245" t="s">
        <v>3610</v>
      </c>
      <c r="D181" s="255" t="s">
        <v>3611</v>
      </c>
      <c r="E181" s="255">
        <v>1.4830000000000001</v>
      </c>
      <c r="F181" s="256"/>
      <c r="G181" s="256"/>
      <c r="H181" s="256"/>
      <c r="I181" s="256"/>
      <c r="J181" s="256"/>
      <c r="K181" s="256"/>
      <c r="L181" s="256"/>
      <c r="M181" s="256"/>
      <c r="N181" s="256"/>
      <c r="O181" s="256"/>
      <c r="P181" s="255">
        <v>1.4830000000000001</v>
      </c>
      <c r="Q181" s="255">
        <v>0</v>
      </c>
      <c r="R181" s="255" t="s">
        <v>3238</v>
      </c>
      <c r="S181" s="255"/>
      <c r="T181" s="255"/>
      <c r="U181" s="255"/>
      <c r="V181" s="255"/>
      <c r="W181" s="255"/>
      <c r="X181" s="255"/>
      <c r="Y181" s="246"/>
      <c r="Z181" s="255"/>
      <c r="AA181" s="313">
        <v>1.4830000000000001</v>
      </c>
      <c r="AB181" s="282" t="s">
        <v>3612</v>
      </c>
      <c r="AC181" s="3290" t="s">
        <v>3613</v>
      </c>
      <c r="AD181" s="3291"/>
      <c r="AE181" s="3291"/>
      <c r="AF181" s="246"/>
    </row>
    <row r="182" spans="1:32">
      <c r="A182" s="297">
        <v>15</v>
      </c>
      <c r="B182" s="242" t="s">
        <v>3614</v>
      </c>
      <c r="C182" s="245" t="s">
        <v>3615</v>
      </c>
      <c r="D182" s="243"/>
      <c r="E182" s="243">
        <v>1.4</v>
      </c>
      <c r="F182" s="244"/>
      <c r="G182" s="275"/>
      <c r="H182" s="275"/>
      <c r="I182" s="275"/>
      <c r="J182" s="275"/>
      <c r="K182" s="275"/>
      <c r="L182" s="275"/>
      <c r="M182" s="275"/>
      <c r="N182" s="275"/>
      <c r="O182" s="275"/>
      <c r="P182" s="244">
        <v>1.4</v>
      </c>
      <c r="Q182" s="243">
        <v>1.4</v>
      </c>
      <c r="R182" s="243" t="s">
        <v>3238</v>
      </c>
      <c r="S182" s="243"/>
      <c r="T182" s="243"/>
      <c r="U182" s="243"/>
      <c r="V182" s="243"/>
      <c r="W182" s="243"/>
      <c r="X182" s="243"/>
      <c r="Y182" s="243"/>
      <c r="Z182" s="243"/>
      <c r="AA182" s="258">
        <v>1.4</v>
      </c>
      <c r="AB182" s="259" t="s">
        <v>3197</v>
      </c>
      <c r="AC182" s="350"/>
      <c r="AD182" s="246"/>
      <c r="AE182" s="246"/>
      <c r="AF182" s="246"/>
    </row>
    <row r="183" spans="1:32">
      <c r="A183" s="297">
        <v>16</v>
      </c>
      <c r="B183" s="242" t="s">
        <v>3616</v>
      </c>
      <c r="C183" s="245" t="s">
        <v>3617</v>
      </c>
      <c r="D183" s="243"/>
      <c r="E183" s="243">
        <v>1.4</v>
      </c>
      <c r="F183" s="244"/>
      <c r="G183" s="275"/>
      <c r="H183" s="275"/>
      <c r="I183" s="275"/>
      <c r="J183" s="275"/>
      <c r="K183" s="275"/>
      <c r="L183" s="275"/>
      <c r="M183" s="275"/>
      <c r="N183" s="275"/>
      <c r="O183" s="275"/>
      <c r="P183" s="244">
        <v>1.4</v>
      </c>
      <c r="Q183" s="243">
        <v>1.4</v>
      </c>
      <c r="R183" s="243" t="s">
        <v>3238</v>
      </c>
      <c r="S183" s="243"/>
      <c r="T183" s="243"/>
      <c r="U183" s="243"/>
      <c r="V183" s="243"/>
      <c r="W183" s="243"/>
      <c r="X183" s="243"/>
      <c r="Y183" s="243"/>
      <c r="Z183" s="243"/>
      <c r="AA183" s="258">
        <v>1.4</v>
      </c>
      <c r="AB183" s="259" t="s">
        <v>3197</v>
      </c>
      <c r="AC183" s="350"/>
      <c r="AD183" s="246"/>
      <c r="AE183" s="246"/>
      <c r="AF183" s="246"/>
    </row>
    <row r="184" spans="1:32" ht="25.5">
      <c r="A184" s="297">
        <v>17</v>
      </c>
      <c r="B184" s="242" t="s">
        <v>3618</v>
      </c>
      <c r="C184" s="245" t="s">
        <v>3619</v>
      </c>
      <c r="D184" s="243"/>
      <c r="E184" s="243">
        <v>1.5</v>
      </c>
      <c r="F184" s="244"/>
      <c r="G184" s="275"/>
      <c r="H184" s="275"/>
      <c r="I184" s="275"/>
      <c r="J184" s="275"/>
      <c r="K184" s="275"/>
      <c r="L184" s="275"/>
      <c r="M184" s="275"/>
      <c r="N184" s="275"/>
      <c r="O184" s="275"/>
      <c r="P184" s="244">
        <v>1.5</v>
      </c>
      <c r="Q184" s="243">
        <v>1.5</v>
      </c>
      <c r="R184" s="243" t="s">
        <v>3238</v>
      </c>
      <c r="S184" s="243"/>
      <c r="T184" s="243"/>
      <c r="U184" s="243"/>
      <c r="V184" s="243"/>
      <c r="W184" s="243"/>
      <c r="X184" s="243"/>
      <c r="Y184" s="243"/>
      <c r="Z184" s="243"/>
      <c r="AA184" s="258">
        <v>1.5</v>
      </c>
      <c r="AB184" s="259" t="s">
        <v>3197</v>
      </c>
      <c r="AC184" s="350"/>
      <c r="AD184" s="246"/>
      <c r="AE184" s="246"/>
      <c r="AF184" s="246"/>
    </row>
    <row r="185" spans="1:32">
      <c r="A185" s="297">
        <v>18</v>
      </c>
      <c r="B185" s="242" t="s">
        <v>3620</v>
      </c>
      <c r="C185" s="245" t="s">
        <v>3621</v>
      </c>
      <c r="D185" s="243"/>
      <c r="E185" s="243">
        <v>1.5</v>
      </c>
      <c r="F185" s="244"/>
      <c r="G185" s="274"/>
      <c r="H185" s="274"/>
      <c r="I185" s="274"/>
      <c r="J185" s="274"/>
      <c r="K185" s="274"/>
      <c r="L185" s="274"/>
      <c r="M185" s="274"/>
      <c r="N185" s="274"/>
      <c r="O185" s="274"/>
      <c r="P185" s="244">
        <v>1.5</v>
      </c>
      <c r="Q185" s="243">
        <v>1.5</v>
      </c>
      <c r="R185" s="243" t="s">
        <v>3238</v>
      </c>
      <c r="S185" s="243"/>
      <c r="T185" s="243"/>
      <c r="U185" s="243"/>
      <c r="V185" s="243"/>
      <c r="W185" s="243"/>
      <c r="X185" s="243"/>
      <c r="Y185" s="243"/>
      <c r="Z185" s="243"/>
      <c r="AA185" s="258">
        <v>1.5</v>
      </c>
      <c r="AB185" s="259" t="s">
        <v>3197</v>
      </c>
      <c r="AC185" s="350"/>
      <c r="AD185" s="246"/>
      <c r="AE185" s="246"/>
      <c r="AF185" s="246"/>
    </row>
    <row r="186" spans="1:32">
      <c r="A186" s="297">
        <v>19</v>
      </c>
      <c r="B186" s="242" t="s">
        <v>3622</v>
      </c>
      <c r="C186" s="245" t="s">
        <v>3623</v>
      </c>
      <c r="D186" s="243"/>
      <c r="E186" s="243">
        <v>1.5</v>
      </c>
      <c r="F186" s="244">
        <v>1.5</v>
      </c>
      <c r="G186" s="275">
        <v>1.5</v>
      </c>
      <c r="H186" s="275"/>
      <c r="I186" s="275"/>
      <c r="J186" s="275"/>
      <c r="K186" s="275"/>
      <c r="L186" s="275"/>
      <c r="M186" s="275"/>
      <c r="N186" s="275"/>
      <c r="O186" s="275"/>
      <c r="P186" s="275"/>
      <c r="Q186" s="243">
        <v>1.5</v>
      </c>
      <c r="R186" s="243" t="s">
        <v>3215</v>
      </c>
      <c r="S186" s="243"/>
      <c r="T186" s="243"/>
      <c r="U186" s="243"/>
      <c r="V186" s="243"/>
      <c r="W186" s="243"/>
      <c r="X186" s="243"/>
      <c r="Y186" s="243">
        <v>1.5</v>
      </c>
      <c r="Z186" s="243"/>
      <c r="AA186" s="258"/>
      <c r="AB186" s="259" t="s">
        <v>3197</v>
      </c>
      <c r="AC186" s="350"/>
      <c r="AD186" s="246"/>
      <c r="AE186" s="246"/>
      <c r="AF186" s="246"/>
    </row>
    <row r="187" spans="1:32">
      <c r="A187" s="297">
        <v>20</v>
      </c>
      <c r="B187" s="242" t="s">
        <v>3624</v>
      </c>
      <c r="C187" s="245" t="s">
        <v>3625</v>
      </c>
      <c r="D187" s="243"/>
      <c r="E187" s="243">
        <v>1.69</v>
      </c>
      <c r="F187" s="244">
        <v>1.69</v>
      </c>
      <c r="G187" s="275">
        <v>1.69</v>
      </c>
      <c r="H187" s="275"/>
      <c r="I187" s="275"/>
      <c r="J187" s="275"/>
      <c r="K187" s="275"/>
      <c r="L187" s="275"/>
      <c r="M187" s="275"/>
      <c r="N187" s="275"/>
      <c r="O187" s="275"/>
      <c r="P187" s="275"/>
      <c r="Q187" s="243">
        <v>1.69</v>
      </c>
      <c r="R187" s="243" t="s">
        <v>3192</v>
      </c>
      <c r="S187" s="243"/>
      <c r="T187" s="243"/>
      <c r="U187" s="243"/>
      <c r="V187" s="243"/>
      <c r="W187" s="243"/>
      <c r="X187" s="243"/>
      <c r="Y187" s="243"/>
      <c r="Z187" s="243">
        <v>1.69</v>
      </c>
      <c r="AA187" s="258"/>
      <c r="AB187" s="259" t="s">
        <v>3197</v>
      </c>
      <c r="AC187" s="350"/>
      <c r="AD187" s="246"/>
      <c r="AE187" s="246"/>
      <c r="AF187" s="246"/>
    </row>
    <row r="188" spans="1:32">
      <c r="A188" s="297">
        <v>21</v>
      </c>
      <c r="B188" s="242" t="s">
        <v>3626</v>
      </c>
      <c r="C188" s="245" t="s">
        <v>3627</v>
      </c>
      <c r="D188" s="243"/>
      <c r="E188" s="243">
        <v>1.76</v>
      </c>
      <c r="F188" s="244"/>
      <c r="G188" s="275"/>
      <c r="H188" s="275"/>
      <c r="I188" s="275"/>
      <c r="J188" s="275"/>
      <c r="K188" s="275"/>
      <c r="L188" s="275"/>
      <c r="M188" s="275"/>
      <c r="N188" s="275"/>
      <c r="O188" s="275"/>
      <c r="P188" s="244">
        <v>1.76</v>
      </c>
      <c r="Q188" s="243">
        <v>1.76</v>
      </c>
      <c r="R188" s="243" t="s">
        <v>3238</v>
      </c>
      <c r="S188" s="243"/>
      <c r="T188" s="243"/>
      <c r="U188" s="243"/>
      <c r="V188" s="243"/>
      <c r="W188" s="243"/>
      <c r="X188" s="243"/>
      <c r="Y188" s="243"/>
      <c r="Z188" s="243"/>
      <c r="AA188" s="258">
        <v>1.76</v>
      </c>
      <c r="AB188" s="259" t="s">
        <v>3197</v>
      </c>
      <c r="AC188" s="350"/>
      <c r="AD188" s="246"/>
      <c r="AE188" s="246"/>
      <c r="AF188" s="246"/>
    </row>
    <row r="189" spans="1:32">
      <c r="A189" s="297">
        <v>22</v>
      </c>
      <c r="B189" s="242" t="s">
        <v>3628</v>
      </c>
      <c r="C189" s="245" t="s">
        <v>3629</v>
      </c>
      <c r="D189" s="243"/>
      <c r="E189" s="243">
        <v>1.8</v>
      </c>
      <c r="F189" s="244">
        <v>0.3</v>
      </c>
      <c r="G189" s="275"/>
      <c r="H189" s="275"/>
      <c r="I189" s="275"/>
      <c r="J189" s="275"/>
      <c r="K189" s="275">
        <v>0.3</v>
      </c>
      <c r="L189" s="275"/>
      <c r="M189" s="275"/>
      <c r="N189" s="275"/>
      <c r="O189" s="275"/>
      <c r="P189" s="244">
        <v>1.5</v>
      </c>
      <c r="Q189" s="243">
        <v>1.5</v>
      </c>
      <c r="R189" s="243" t="s">
        <v>3238</v>
      </c>
      <c r="S189" s="243"/>
      <c r="T189" s="243"/>
      <c r="U189" s="243"/>
      <c r="V189" s="243"/>
      <c r="W189" s="243"/>
      <c r="X189" s="243"/>
      <c r="Y189" s="243"/>
      <c r="Z189" s="243"/>
      <c r="AA189" s="258">
        <v>1.8</v>
      </c>
      <c r="AB189" s="259" t="s">
        <v>3197</v>
      </c>
      <c r="AC189" s="350"/>
      <c r="AD189" s="246"/>
      <c r="AE189" s="246"/>
      <c r="AF189" s="246"/>
    </row>
    <row r="190" spans="1:32" ht="17.25" customHeight="1">
      <c r="A190" s="387">
        <v>23</v>
      </c>
      <c r="B190" s="254" t="s">
        <v>3630</v>
      </c>
      <c r="C190" s="245" t="s">
        <v>3631</v>
      </c>
      <c r="D190" s="256" t="s">
        <v>3632</v>
      </c>
      <c r="E190" s="255">
        <v>0.8</v>
      </c>
      <c r="F190" s="256"/>
      <c r="G190" s="256"/>
      <c r="H190" s="256"/>
      <c r="I190" s="256"/>
      <c r="J190" s="256"/>
      <c r="K190" s="256"/>
      <c r="L190" s="256"/>
      <c r="M190" s="256"/>
      <c r="N190" s="256"/>
      <c r="O190" s="256"/>
      <c r="P190" s="256">
        <v>0.8</v>
      </c>
      <c r="Q190" s="255">
        <v>0.8</v>
      </c>
      <c r="R190" s="255" t="s">
        <v>3238</v>
      </c>
      <c r="S190" s="255"/>
      <c r="T190" s="255"/>
      <c r="U190" s="255"/>
      <c r="V190" s="255"/>
      <c r="W190" s="255"/>
      <c r="X190" s="255"/>
      <c r="Y190" s="255"/>
      <c r="Z190" s="255"/>
      <c r="AA190" s="257">
        <v>0.8</v>
      </c>
      <c r="AB190" s="262" t="s">
        <v>3633</v>
      </c>
      <c r="AC190" s="3285" t="s">
        <v>3613</v>
      </c>
      <c r="AD190" s="3286"/>
      <c r="AE190" s="3286"/>
      <c r="AF190" s="246"/>
    </row>
    <row r="191" spans="1:32">
      <c r="A191" s="297">
        <v>24</v>
      </c>
      <c r="B191" s="242" t="s">
        <v>3634</v>
      </c>
      <c r="C191" s="245" t="s">
        <v>3635</v>
      </c>
      <c r="D191" s="243"/>
      <c r="E191" s="243">
        <v>2</v>
      </c>
      <c r="F191" s="244"/>
      <c r="G191" s="275"/>
      <c r="H191" s="275"/>
      <c r="I191" s="275"/>
      <c r="J191" s="275"/>
      <c r="K191" s="275"/>
      <c r="L191" s="275"/>
      <c r="M191" s="275"/>
      <c r="N191" s="275"/>
      <c r="O191" s="275"/>
      <c r="P191" s="244">
        <v>2</v>
      </c>
      <c r="Q191" s="243">
        <v>2</v>
      </c>
      <c r="R191" s="243" t="s">
        <v>3238</v>
      </c>
      <c r="S191" s="243"/>
      <c r="T191" s="243"/>
      <c r="U191" s="243"/>
      <c r="V191" s="243"/>
      <c r="W191" s="243"/>
      <c r="X191" s="243"/>
      <c r="Y191" s="243"/>
      <c r="Z191" s="243"/>
      <c r="AA191" s="258">
        <v>2</v>
      </c>
      <c r="AB191" s="259" t="s">
        <v>3197</v>
      </c>
      <c r="AC191" s="350"/>
      <c r="AD191" s="246"/>
      <c r="AE191" s="246"/>
      <c r="AF191" s="246"/>
    </row>
    <row r="192" spans="1:32">
      <c r="A192" s="297">
        <v>25</v>
      </c>
      <c r="B192" s="242" t="s">
        <v>3636</v>
      </c>
      <c r="C192" s="245" t="s">
        <v>3637</v>
      </c>
      <c r="D192" s="243"/>
      <c r="E192" s="243">
        <v>2</v>
      </c>
      <c r="F192" s="244"/>
      <c r="G192" s="275"/>
      <c r="H192" s="275"/>
      <c r="I192" s="275"/>
      <c r="J192" s="275"/>
      <c r="K192" s="275"/>
      <c r="L192" s="275"/>
      <c r="M192" s="275"/>
      <c r="N192" s="275"/>
      <c r="O192" s="275"/>
      <c r="P192" s="244">
        <v>2</v>
      </c>
      <c r="Q192" s="243">
        <v>2</v>
      </c>
      <c r="R192" s="243" t="s">
        <v>3238</v>
      </c>
      <c r="S192" s="243"/>
      <c r="T192" s="243"/>
      <c r="U192" s="243"/>
      <c r="V192" s="243"/>
      <c r="W192" s="243"/>
      <c r="X192" s="243"/>
      <c r="Y192" s="243"/>
      <c r="Z192" s="243"/>
      <c r="AA192" s="258">
        <v>2</v>
      </c>
      <c r="AB192" s="259" t="s">
        <v>3197</v>
      </c>
      <c r="AC192" s="350"/>
      <c r="AD192" s="246"/>
      <c r="AE192" s="246"/>
      <c r="AF192" s="246"/>
    </row>
    <row r="193" spans="1:32">
      <c r="A193" s="297">
        <v>26</v>
      </c>
      <c r="B193" s="242" t="s">
        <v>3638</v>
      </c>
      <c r="C193" s="245" t="s">
        <v>3639</v>
      </c>
      <c r="D193" s="243"/>
      <c r="E193" s="243">
        <v>2</v>
      </c>
      <c r="F193" s="244"/>
      <c r="G193" s="275"/>
      <c r="H193" s="275"/>
      <c r="I193" s="275"/>
      <c r="J193" s="275"/>
      <c r="K193" s="275"/>
      <c r="L193" s="275"/>
      <c r="M193" s="275"/>
      <c r="N193" s="275"/>
      <c r="O193" s="275"/>
      <c r="P193" s="244">
        <v>2</v>
      </c>
      <c r="Q193" s="243">
        <v>2</v>
      </c>
      <c r="R193" s="243" t="s">
        <v>3238</v>
      </c>
      <c r="S193" s="243"/>
      <c r="T193" s="243"/>
      <c r="U193" s="243"/>
      <c r="V193" s="243"/>
      <c r="W193" s="243"/>
      <c r="X193" s="243"/>
      <c r="Y193" s="243"/>
      <c r="Z193" s="243"/>
      <c r="AA193" s="258">
        <v>2</v>
      </c>
      <c r="AB193" s="259" t="s">
        <v>3197</v>
      </c>
      <c r="AC193" s="350"/>
      <c r="AD193" s="246"/>
      <c r="AE193" s="246"/>
      <c r="AF193" s="246"/>
    </row>
    <row r="194" spans="1:32">
      <c r="A194" s="297">
        <v>27</v>
      </c>
      <c r="B194" s="242" t="s">
        <v>3640</v>
      </c>
      <c r="C194" s="245" t="s">
        <v>3641</v>
      </c>
      <c r="D194" s="243"/>
      <c r="E194" s="243">
        <v>2</v>
      </c>
      <c r="F194" s="244"/>
      <c r="G194" s="275"/>
      <c r="H194" s="275"/>
      <c r="I194" s="275"/>
      <c r="J194" s="275"/>
      <c r="K194" s="275"/>
      <c r="L194" s="275"/>
      <c r="M194" s="275"/>
      <c r="N194" s="275"/>
      <c r="O194" s="275"/>
      <c r="P194" s="244">
        <v>2</v>
      </c>
      <c r="Q194" s="243">
        <v>2</v>
      </c>
      <c r="R194" s="243" t="s">
        <v>3238</v>
      </c>
      <c r="S194" s="243"/>
      <c r="T194" s="243"/>
      <c r="U194" s="243"/>
      <c r="V194" s="243"/>
      <c r="W194" s="243"/>
      <c r="X194" s="243"/>
      <c r="Y194" s="243"/>
      <c r="Z194" s="243"/>
      <c r="AA194" s="258">
        <v>2</v>
      </c>
      <c r="AB194" s="259" t="s">
        <v>3197</v>
      </c>
      <c r="AC194" s="350"/>
      <c r="AD194" s="246"/>
      <c r="AE194" s="246"/>
      <c r="AF194" s="246"/>
    </row>
    <row r="195" spans="1:32">
      <c r="A195" s="297">
        <v>28</v>
      </c>
      <c r="B195" s="242" t="s">
        <v>3642</v>
      </c>
      <c r="C195" s="245" t="s">
        <v>3643</v>
      </c>
      <c r="D195" s="243"/>
      <c r="E195" s="243">
        <v>2.9</v>
      </c>
      <c r="F195" s="244"/>
      <c r="G195" s="275"/>
      <c r="H195" s="275"/>
      <c r="I195" s="275"/>
      <c r="J195" s="275"/>
      <c r="K195" s="275"/>
      <c r="L195" s="275"/>
      <c r="M195" s="275"/>
      <c r="N195" s="275"/>
      <c r="O195" s="275"/>
      <c r="P195" s="244">
        <v>2.9</v>
      </c>
      <c r="Q195" s="243">
        <v>2.9</v>
      </c>
      <c r="R195" s="243" t="s">
        <v>3238</v>
      </c>
      <c r="S195" s="243"/>
      <c r="T195" s="243"/>
      <c r="U195" s="243"/>
      <c r="V195" s="243"/>
      <c r="W195" s="243"/>
      <c r="X195" s="243"/>
      <c r="Y195" s="243"/>
      <c r="Z195" s="243"/>
      <c r="AA195" s="258">
        <v>2.9</v>
      </c>
      <c r="AB195" s="259" t="s">
        <v>3197</v>
      </c>
      <c r="AC195" s="350"/>
      <c r="AD195" s="246"/>
      <c r="AE195" s="246"/>
      <c r="AF195" s="246"/>
    </row>
    <row r="196" spans="1:32">
      <c r="A196" s="297">
        <v>29</v>
      </c>
      <c r="B196" s="242" t="s">
        <v>3644</v>
      </c>
      <c r="C196" s="245" t="s">
        <v>3645</v>
      </c>
      <c r="D196" s="243"/>
      <c r="E196" s="243">
        <v>3.73</v>
      </c>
      <c r="F196" s="244"/>
      <c r="G196" s="275"/>
      <c r="H196" s="275"/>
      <c r="I196" s="275"/>
      <c r="J196" s="275"/>
      <c r="K196" s="275"/>
      <c r="L196" s="275"/>
      <c r="M196" s="275"/>
      <c r="N196" s="275"/>
      <c r="O196" s="275"/>
      <c r="P196" s="244">
        <v>3.73</v>
      </c>
      <c r="Q196" s="243">
        <v>3.73</v>
      </c>
      <c r="R196" s="243" t="s">
        <v>3238</v>
      </c>
      <c r="S196" s="243"/>
      <c r="T196" s="243"/>
      <c r="U196" s="243"/>
      <c r="V196" s="243"/>
      <c r="W196" s="243"/>
      <c r="X196" s="243"/>
      <c r="Y196" s="243"/>
      <c r="Z196" s="243"/>
      <c r="AA196" s="258">
        <v>3.73</v>
      </c>
      <c r="AB196" s="259" t="s">
        <v>3197</v>
      </c>
      <c r="AC196" s="350"/>
      <c r="AD196" s="246"/>
      <c r="AE196" s="246"/>
      <c r="AF196" s="246"/>
    </row>
    <row r="197" spans="1:32" ht="14.25" customHeight="1">
      <c r="A197" s="387">
        <v>30</v>
      </c>
      <c r="B197" s="314" t="s">
        <v>3646</v>
      </c>
      <c r="C197" s="245" t="s">
        <v>3647</v>
      </c>
      <c r="D197" s="315" t="s">
        <v>3648</v>
      </c>
      <c r="E197" s="316">
        <v>3.8639999999999999</v>
      </c>
      <c r="F197" s="316"/>
      <c r="G197" s="316"/>
      <c r="H197" s="316"/>
      <c r="I197" s="316"/>
      <c r="J197" s="316"/>
      <c r="K197" s="316"/>
      <c r="L197" s="316"/>
      <c r="M197" s="316"/>
      <c r="N197" s="316"/>
      <c r="O197" s="316"/>
      <c r="P197" s="316">
        <v>3.8639999999999999</v>
      </c>
      <c r="Q197" s="316">
        <v>3.8639999999999999</v>
      </c>
      <c r="R197" s="316" t="s">
        <v>3238</v>
      </c>
      <c r="S197" s="316"/>
      <c r="T197" s="316"/>
      <c r="U197" s="316"/>
      <c r="V197" s="316"/>
      <c r="W197" s="316"/>
      <c r="X197" s="316"/>
      <c r="Y197" s="316"/>
      <c r="Z197" s="316"/>
      <c r="AA197" s="317">
        <v>3.8639999999999999</v>
      </c>
      <c r="AB197" s="318" t="s">
        <v>3649</v>
      </c>
      <c r="AC197" s="357"/>
      <c r="AD197" s="346"/>
      <c r="AE197" s="246"/>
      <c r="AF197" s="246"/>
    </row>
    <row r="198" spans="1:32">
      <c r="A198" s="297">
        <v>31</v>
      </c>
      <c r="B198" s="242" t="s">
        <v>3650</v>
      </c>
      <c r="C198" s="245" t="s">
        <v>3651</v>
      </c>
      <c r="D198" s="243"/>
      <c r="E198" s="243">
        <v>4.87</v>
      </c>
      <c r="F198" s="244"/>
      <c r="G198" s="275"/>
      <c r="H198" s="275"/>
      <c r="I198" s="275"/>
      <c r="J198" s="275"/>
      <c r="K198" s="275"/>
      <c r="L198" s="275"/>
      <c r="M198" s="275"/>
      <c r="N198" s="275"/>
      <c r="O198" s="275"/>
      <c r="P198" s="244">
        <v>4.87</v>
      </c>
      <c r="Q198" s="243">
        <v>4.87</v>
      </c>
      <c r="R198" s="243" t="s">
        <v>3238</v>
      </c>
      <c r="S198" s="243"/>
      <c r="T198" s="243"/>
      <c r="U198" s="243"/>
      <c r="V198" s="243"/>
      <c r="W198" s="243"/>
      <c r="X198" s="243"/>
      <c r="Y198" s="243"/>
      <c r="Z198" s="243"/>
      <c r="AA198" s="258">
        <v>4.87</v>
      </c>
      <c r="AB198" s="259" t="s">
        <v>3197</v>
      </c>
      <c r="AC198" s="350"/>
      <c r="AD198" s="246"/>
      <c r="AE198" s="246"/>
      <c r="AF198" s="246"/>
    </row>
    <row r="199" spans="1:32" ht="16.5" customHeight="1">
      <c r="A199" s="297">
        <v>32</v>
      </c>
      <c r="B199" s="242" t="s">
        <v>3652</v>
      </c>
      <c r="C199" s="245" t="s">
        <v>3653</v>
      </c>
      <c r="D199" s="319"/>
      <c r="E199" s="243">
        <v>5</v>
      </c>
      <c r="F199" s="244">
        <v>0.3</v>
      </c>
      <c r="G199" s="275"/>
      <c r="H199" s="275"/>
      <c r="I199" s="275"/>
      <c r="J199" s="275"/>
      <c r="K199" s="275">
        <v>0.3</v>
      </c>
      <c r="L199" s="275"/>
      <c r="M199" s="275"/>
      <c r="N199" s="275"/>
      <c r="O199" s="275"/>
      <c r="P199" s="244">
        <f>5-0.3</f>
        <v>4.7</v>
      </c>
      <c r="Q199" s="243">
        <v>4.7</v>
      </c>
      <c r="R199" s="243" t="s">
        <v>3238</v>
      </c>
      <c r="S199" s="243"/>
      <c r="T199" s="243"/>
      <c r="U199" s="243"/>
      <c r="V199" s="243"/>
      <c r="W199" s="243"/>
      <c r="X199" s="243"/>
      <c r="Y199" s="243"/>
      <c r="Z199" s="243"/>
      <c r="AA199" s="258">
        <v>5</v>
      </c>
      <c r="AB199" s="259" t="s">
        <v>3197</v>
      </c>
      <c r="AC199" s="3267" t="s">
        <v>3208</v>
      </c>
      <c r="AD199" s="3268"/>
      <c r="AE199" s="3268"/>
      <c r="AF199" s="246"/>
    </row>
    <row r="200" spans="1:32" ht="25.5">
      <c r="A200" s="297">
        <v>33</v>
      </c>
      <c r="B200" s="242" t="s">
        <v>3654</v>
      </c>
      <c r="C200" s="245" t="s">
        <v>3655</v>
      </c>
      <c r="D200" s="243"/>
      <c r="E200" s="243">
        <v>1.8</v>
      </c>
      <c r="F200" s="244">
        <v>1.8</v>
      </c>
      <c r="G200" s="275">
        <v>1.8</v>
      </c>
      <c r="H200" s="275"/>
      <c r="I200" s="275"/>
      <c r="J200" s="275"/>
      <c r="K200" s="275"/>
      <c r="L200" s="275"/>
      <c r="M200" s="275"/>
      <c r="N200" s="275"/>
      <c r="O200" s="275"/>
      <c r="P200" s="275"/>
      <c r="Q200" s="243">
        <v>1.8</v>
      </c>
      <c r="R200" s="243" t="s">
        <v>3215</v>
      </c>
      <c r="S200" s="243"/>
      <c r="T200" s="243"/>
      <c r="U200" s="243"/>
      <c r="V200" s="243"/>
      <c r="W200" s="243"/>
      <c r="X200" s="243"/>
      <c r="Y200" s="243">
        <v>1.8</v>
      </c>
      <c r="Z200" s="243"/>
      <c r="AA200" s="258"/>
      <c r="AB200" s="259" t="s">
        <v>3197</v>
      </c>
      <c r="AC200" s="350"/>
      <c r="AD200" s="246"/>
      <c r="AE200" s="246"/>
      <c r="AF200" s="246"/>
    </row>
    <row r="201" spans="1:32" ht="19.5" customHeight="1">
      <c r="A201" s="387">
        <v>34</v>
      </c>
      <c r="B201" s="254" t="s">
        <v>3656</v>
      </c>
      <c r="C201" s="245" t="s">
        <v>3657</v>
      </c>
      <c r="D201" s="255" t="s">
        <v>3658</v>
      </c>
      <c r="E201" s="255">
        <v>1.389</v>
      </c>
      <c r="F201" s="255">
        <v>1.389</v>
      </c>
      <c r="G201" s="255">
        <v>1.389</v>
      </c>
      <c r="H201" s="256"/>
      <c r="I201" s="256"/>
      <c r="J201" s="256"/>
      <c r="K201" s="256"/>
      <c r="L201" s="256"/>
      <c r="M201" s="256"/>
      <c r="N201" s="256"/>
      <c r="O201" s="256"/>
      <c r="P201" s="256"/>
      <c r="Q201" s="255">
        <v>0</v>
      </c>
      <c r="R201" s="255" t="s">
        <v>3362</v>
      </c>
      <c r="S201" s="255"/>
      <c r="T201" s="255"/>
      <c r="U201" s="255"/>
      <c r="V201" s="255"/>
      <c r="W201" s="255"/>
      <c r="X201" s="255">
        <v>1.389</v>
      </c>
      <c r="Y201" s="255"/>
      <c r="Z201" s="255"/>
      <c r="AA201" s="257"/>
      <c r="AB201" s="262" t="s">
        <v>3659</v>
      </c>
      <c r="AC201" s="3285" t="s">
        <v>3480</v>
      </c>
      <c r="AD201" s="3286"/>
      <c r="AE201" s="3286"/>
      <c r="AF201" s="3286"/>
    </row>
    <row r="202" spans="1:32" s="383" customFormat="1" ht="15" customHeight="1">
      <c r="A202" s="388">
        <v>35</v>
      </c>
      <c r="B202" s="379" t="s">
        <v>3660</v>
      </c>
      <c r="C202" s="378" t="s">
        <v>3661</v>
      </c>
      <c r="D202" s="378"/>
      <c r="E202" s="378">
        <v>1.5</v>
      </c>
      <c r="F202" s="378">
        <v>1.5</v>
      </c>
      <c r="G202" s="378">
        <v>1.5</v>
      </c>
      <c r="H202" s="378"/>
      <c r="I202" s="378"/>
      <c r="J202" s="378"/>
      <c r="K202" s="378"/>
      <c r="L202" s="378"/>
      <c r="M202" s="378"/>
      <c r="N202" s="378"/>
      <c r="O202" s="378"/>
      <c r="P202" s="378"/>
      <c r="Q202" s="378">
        <v>0</v>
      </c>
      <c r="R202" s="378" t="s">
        <v>3215</v>
      </c>
      <c r="S202" s="378"/>
      <c r="T202" s="378"/>
      <c r="U202" s="378"/>
      <c r="V202" s="378"/>
      <c r="W202" s="378"/>
      <c r="X202" s="378"/>
      <c r="Y202" s="378">
        <v>1.5</v>
      </c>
      <c r="Z202" s="378"/>
      <c r="AA202" s="380"/>
      <c r="AB202" s="381" t="s">
        <v>3806</v>
      </c>
      <c r="AC202" s="425" t="s">
        <v>3328</v>
      </c>
      <c r="AD202" s="382"/>
      <c r="AE202" s="382"/>
      <c r="AF202" s="382"/>
    </row>
    <row r="203" spans="1:32" s="343" customFormat="1" ht="24" customHeight="1">
      <c r="A203" s="2363">
        <v>35</v>
      </c>
      <c r="B203" s="2903" t="s">
        <v>3384</v>
      </c>
      <c r="C203" s="2898"/>
      <c r="D203" s="2904"/>
      <c r="E203" s="2894">
        <f>SUM(E168:E202)</f>
        <v>58.685999999999993</v>
      </c>
      <c r="F203" s="2894">
        <f>SUM(F168:F202)</f>
        <v>13.829000000000001</v>
      </c>
      <c r="G203" s="2894">
        <f>SUM(G168:G202)</f>
        <v>10.228999999999999</v>
      </c>
      <c r="H203" s="2894">
        <f>SUM(H168:H202)</f>
        <v>0</v>
      </c>
      <c r="I203" s="2894"/>
      <c r="J203" s="2894"/>
      <c r="K203" s="2894">
        <f>SUM(K168:K202)</f>
        <v>3.5999999999999996</v>
      </c>
      <c r="L203" s="2894"/>
      <c r="M203" s="2894"/>
      <c r="N203" s="2894"/>
      <c r="O203" s="2894"/>
      <c r="P203" s="2894">
        <f>SUM(P168:P202)</f>
        <v>44.856999999999999</v>
      </c>
      <c r="Q203" s="2894">
        <f>SUM(Q168:Q202)</f>
        <v>49.86399999999999</v>
      </c>
      <c r="R203" s="2894">
        <f>SUM(R168:R202)</f>
        <v>0</v>
      </c>
      <c r="S203" s="2894"/>
      <c r="T203" s="2894"/>
      <c r="U203" s="2894"/>
      <c r="V203" s="2894">
        <f t="shared" ref="V203:AA203" si="4">SUM(V168:V202)</f>
        <v>0</v>
      </c>
      <c r="W203" s="2894">
        <f t="shared" si="4"/>
        <v>0</v>
      </c>
      <c r="X203" s="2894">
        <f t="shared" si="4"/>
        <v>1.889</v>
      </c>
      <c r="Y203" s="2894">
        <f t="shared" si="4"/>
        <v>4.8</v>
      </c>
      <c r="Z203" s="2894">
        <f t="shared" si="4"/>
        <v>3.54</v>
      </c>
      <c r="AA203" s="2894">
        <f t="shared" si="4"/>
        <v>48.456999999999994</v>
      </c>
      <c r="AB203" s="324"/>
      <c r="AC203" s="358"/>
      <c r="AD203" s="361"/>
      <c r="AE203" s="361"/>
      <c r="AF203" s="361"/>
    </row>
    <row r="204" spans="1:32" s="343" customFormat="1" ht="25.5" customHeight="1">
      <c r="A204" s="245"/>
      <c r="B204" s="2890" t="s">
        <v>3188</v>
      </c>
      <c r="C204" s="497"/>
      <c r="D204" s="2902"/>
      <c r="E204" s="2891"/>
      <c r="F204" s="2902"/>
      <c r="G204" s="2902"/>
      <c r="H204" s="2902"/>
      <c r="I204" s="2902"/>
      <c r="J204" s="2902"/>
      <c r="K204" s="2902"/>
      <c r="L204" s="2902"/>
      <c r="M204" s="2902"/>
      <c r="N204" s="2902"/>
      <c r="O204" s="2902"/>
      <c r="P204" s="2902"/>
      <c r="Q204" s="2902"/>
      <c r="R204" s="2902"/>
      <c r="S204" s="2902"/>
      <c r="T204" s="2902"/>
      <c r="U204" s="2902"/>
      <c r="V204" s="2902"/>
      <c r="W204" s="2902"/>
      <c r="X204" s="2902"/>
      <c r="Y204" s="2902"/>
      <c r="Z204" s="2902"/>
      <c r="AA204" s="2902"/>
      <c r="AB204" s="324"/>
      <c r="AC204" s="361"/>
      <c r="AD204" s="361"/>
      <c r="AE204" s="361"/>
      <c r="AF204" s="361"/>
    </row>
    <row r="205" spans="1:32">
      <c r="A205" s="298">
        <v>1</v>
      </c>
      <c r="B205" s="254" t="s">
        <v>3662</v>
      </c>
      <c r="C205" s="245" t="s">
        <v>3663</v>
      </c>
      <c r="D205" s="255" t="s">
        <v>3345</v>
      </c>
      <c r="E205" s="320">
        <v>1.579</v>
      </c>
      <c r="F205" s="321">
        <v>1.579</v>
      </c>
      <c r="G205" s="321"/>
      <c r="H205" s="321"/>
      <c r="I205" s="321"/>
      <c r="J205" s="321"/>
      <c r="K205" s="321">
        <v>1.579</v>
      </c>
      <c r="L205" s="321"/>
      <c r="M205" s="321"/>
      <c r="N205" s="321"/>
      <c r="O205" s="321"/>
      <c r="P205" s="321"/>
      <c r="Q205" s="321">
        <v>0</v>
      </c>
      <c r="R205" s="320" t="s">
        <v>3238</v>
      </c>
      <c r="S205" s="320"/>
      <c r="T205" s="320"/>
      <c r="U205" s="320"/>
      <c r="V205" s="320"/>
      <c r="W205" s="320"/>
      <c r="X205" s="320"/>
      <c r="Y205" s="320"/>
      <c r="Z205" s="322">
        <v>1.579</v>
      </c>
      <c r="AA205" s="323"/>
      <c r="AB205" s="312" t="s">
        <v>3664</v>
      </c>
      <c r="AC205" s="350"/>
      <c r="AD205" s="350"/>
      <c r="AE205" s="246"/>
      <c r="AF205" s="246"/>
    </row>
    <row r="206" spans="1:32" ht="25.5">
      <c r="A206" s="298">
        <v>2</v>
      </c>
      <c r="B206" s="242" t="s">
        <v>3665</v>
      </c>
      <c r="C206" s="245" t="s">
        <v>3666</v>
      </c>
      <c r="D206" s="243"/>
      <c r="E206" s="243">
        <v>0.2</v>
      </c>
      <c r="F206" s="244"/>
      <c r="G206" s="244"/>
      <c r="H206" s="244"/>
      <c r="I206" s="244"/>
      <c r="J206" s="244"/>
      <c r="K206" s="244"/>
      <c r="L206" s="244"/>
      <c r="M206" s="244"/>
      <c r="N206" s="244"/>
      <c r="O206" s="244"/>
      <c r="P206" s="244">
        <v>0.2</v>
      </c>
      <c r="Q206" s="244">
        <v>0.2</v>
      </c>
      <c r="R206" s="243" t="s">
        <v>3192</v>
      </c>
      <c r="S206" s="243"/>
      <c r="T206" s="243"/>
      <c r="U206" s="243"/>
      <c r="V206" s="243"/>
      <c r="W206" s="243"/>
      <c r="X206" s="243"/>
      <c r="Y206" s="243"/>
      <c r="Z206" s="243"/>
      <c r="AA206" s="258">
        <v>0.2</v>
      </c>
      <c r="AB206" s="259" t="s">
        <v>3197</v>
      </c>
      <c r="AC206" s="350"/>
      <c r="AD206" s="350"/>
      <c r="AE206" s="246"/>
      <c r="AF206" s="246"/>
    </row>
    <row r="207" spans="1:32">
      <c r="A207" s="298">
        <v>3</v>
      </c>
      <c r="B207" s="242" t="s">
        <v>3667</v>
      </c>
      <c r="C207" s="245" t="s">
        <v>3668</v>
      </c>
      <c r="D207" s="243"/>
      <c r="E207" s="243">
        <v>0.5</v>
      </c>
      <c r="F207" s="244"/>
      <c r="G207" s="244"/>
      <c r="H207" s="244"/>
      <c r="I207" s="244"/>
      <c r="J207" s="244"/>
      <c r="K207" s="244"/>
      <c r="L207" s="244"/>
      <c r="M207" s="244"/>
      <c r="N207" s="244"/>
      <c r="O207" s="244"/>
      <c r="P207" s="244">
        <v>0.5</v>
      </c>
      <c r="Q207" s="244">
        <v>0.5</v>
      </c>
      <c r="R207" s="243" t="s">
        <v>3192</v>
      </c>
      <c r="S207" s="243"/>
      <c r="T207" s="243"/>
      <c r="U207" s="243"/>
      <c r="V207" s="243"/>
      <c r="W207" s="243"/>
      <c r="X207" s="243"/>
      <c r="Y207" s="243"/>
      <c r="Z207" s="243">
        <v>0.5</v>
      </c>
      <c r="AA207" s="258"/>
      <c r="AB207" s="259" t="s">
        <v>3197</v>
      </c>
      <c r="AC207" s="350"/>
      <c r="AD207" s="350"/>
      <c r="AE207" s="246"/>
      <c r="AF207" s="246"/>
    </row>
    <row r="208" spans="1:32">
      <c r="A208" s="298">
        <v>4</v>
      </c>
      <c r="B208" s="242" t="s">
        <v>3669</v>
      </c>
      <c r="C208" s="245" t="s">
        <v>3670</v>
      </c>
      <c r="D208" s="243"/>
      <c r="E208" s="243">
        <v>0.5</v>
      </c>
      <c r="F208" s="244">
        <v>0.5</v>
      </c>
      <c r="G208" s="244">
        <v>0.5</v>
      </c>
      <c r="H208" s="244"/>
      <c r="I208" s="244"/>
      <c r="J208" s="244"/>
      <c r="K208" s="244"/>
      <c r="L208" s="244"/>
      <c r="M208" s="244"/>
      <c r="N208" s="244"/>
      <c r="O208" s="244"/>
      <c r="P208" s="244"/>
      <c r="Q208" s="244">
        <v>0.5</v>
      </c>
      <c r="R208" s="243" t="s">
        <v>3215</v>
      </c>
      <c r="S208" s="243"/>
      <c r="T208" s="243"/>
      <c r="U208" s="243"/>
      <c r="V208" s="243"/>
      <c r="W208" s="243"/>
      <c r="X208" s="243"/>
      <c r="Y208" s="243">
        <v>0.5</v>
      </c>
      <c r="Z208" s="243"/>
      <c r="AA208" s="258"/>
      <c r="AB208" s="259" t="s">
        <v>3216</v>
      </c>
      <c r="AC208" s="350"/>
      <c r="AD208" s="350"/>
      <c r="AE208" s="246"/>
      <c r="AF208" s="246"/>
    </row>
    <row r="209" spans="1:32" ht="25.5">
      <c r="A209" s="298">
        <v>5</v>
      </c>
      <c r="B209" s="242" t="s">
        <v>3671</v>
      </c>
      <c r="C209" s="245" t="s">
        <v>3672</v>
      </c>
      <c r="D209" s="243"/>
      <c r="E209" s="243">
        <v>0.7</v>
      </c>
      <c r="F209" s="244"/>
      <c r="G209" s="244"/>
      <c r="H209" s="244"/>
      <c r="I209" s="244"/>
      <c r="J209" s="244"/>
      <c r="K209" s="244"/>
      <c r="L209" s="244"/>
      <c r="M209" s="244"/>
      <c r="N209" s="244"/>
      <c r="O209" s="244"/>
      <c r="P209" s="244">
        <v>0.7</v>
      </c>
      <c r="Q209" s="244">
        <v>0.7</v>
      </c>
      <c r="R209" s="243" t="s">
        <v>3192</v>
      </c>
      <c r="S209" s="243"/>
      <c r="T209" s="243"/>
      <c r="U209" s="243"/>
      <c r="V209" s="243"/>
      <c r="W209" s="243"/>
      <c r="X209" s="243"/>
      <c r="Y209" s="243"/>
      <c r="Z209" s="243">
        <v>0.7</v>
      </c>
      <c r="AA209" s="258"/>
      <c r="AB209" s="259" t="s">
        <v>3197</v>
      </c>
      <c r="AC209" s="350"/>
      <c r="AD209" s="350"/>
      <c r="AE209" s="246"/>
      <c r="AF209" s="246"/>
    </row>
    <row r="210" spans="1:32">
      <c r="A210" s="298">
        <v>6</v>
      </c>
      <c r="B210" s="242" t="s">
        <v>3673</v>
      </c>
      <c r="C210" s="245" t="s">
        <v>3674</v>
      </c>
      <c r="D210" s="243"/>
      <c r="E210" s="243">
        <v>0.8</v>
      </c>
      <c r="F210" s="244"/>
      <c r="G210" s="244"/>
      <c r="H210" s="244"/>
      <c r="I210" s="244"/>
      <c r="J210" s="244"/>
      <c r="K210" s="244"/>
      <c r="L210" s="244"/>
      <c r="M210" s="244"/>
      <c r="N210" s="244"/>
      <c r="O210" s="244"/>
      <c r="P210" s="244">
        <v>0.8</v>
      </c>
      <c r="Q210" s="244">
        <v>0.8</v>
      </c>
      <c r="R210" s="243" t="s">
        <v>3238</v>
      </c>
      <c r="S210" s="243"/>
      <c r="T210" s="243"/>
      <c r="U210" s="243"/>
      <c r="V210" s="243"/>
      <c r="W210" s="243"/>
      <c r="X210" s="243"/>
      <c r="Y210" s="243"/>
      <c r="Z210" s="243"/>
      <c r="AA210" s="258">
        <v>0.8</v>
      </c>
      <c r="AB210" s="259" t="s">
        <v>3197</v>
      </c>
      <c r="AC210" s="350"/>
      <c r="AD210" s="350"/>
      <c r="AE210" s="246"/>
      <c r="AF210" s="246"/>
    </row>
    <row r="211" spans="1:32" ht="25.5">
      <c r="A211" s="298">
        <v>7</v>
      </c>
      <c r="B211" s="242" t="s">
        <v>3675</v>
      </c>
      <c r="C211" s="245" t="s">
        <v>3676</v>
      </c>
      <c r="D211" s="243"/>
      <c r="E211" s="243">
        <v>1.1000000000000001</v>
      </c>
      <c r="F211" s="244"/>
      <c r="G211" s="244"/>
      <c r="H211" s="244"/>
      <c r="I211" s="244"/>
      <c r="J211" s="244"/>
      <c r="K211" s="244"/>
      <c r="L211" s="244"/>
      <c r="M211" s="244"/>
      <c r="N211" s="244"/>
      <c r="O211" s="244"/>
      <c r="P211" s="244">
        <v>1.1000000000000001</v>
      </c>
      <c r="Q211" s="244">
        <v>1.1000000000000001</v>
      </c>
      <c r="R211" s="243" t="s">
        <v>3238</v>
      </c>
      <c r="S211" s="243"/>
      <c r="T211" s="243"/>
      <c r="U211" s="243"/>
      <c r="V211" s="243"/>
      <c r="W211" s="243"/>
      <c r="X211" s="243"/>
      <c r="Y211" s="243"/>
      <c r="Z211" s="243"/>
      <c r="AA211" s="258">
        <v>1.1000000000000001</v>
      </c>
      <c r="AB211" s="259" t="s">
        <v>3197</v>
      </c>
      <c r="AC211" s="350"/>
      <c r="AD211" s="350"/>
      <c r="AE211" s="246"/>
      <c r="AF211" s="246"/>
    </row>
    <row r="212" spans="1:32" ht="25.5">
      <c r="A212" s="298">
        <v>8</v>
      </c>
      <c r="B212" s="242" t="s">
        <v>3677</v>
      </c>
      <c r="C212" s="245" t="s">
        <v>3678</v>
      </c>
      <c r="D212" s="243"/>
      <c r="E212" s="243">
        <v>1.3</v>
      </c>
      <c r="F212" s="244"/>
      <c r="G212" s="244"/>
      <c r="H212" s="244"/>
      <c r="I212" s="244"/>
      <c r="J212" s="244"/>
      <c r="K212" s="244"/>
      <c r="L212" s="244"/>
      <c r="M212" s="244"/>
      <c r="N212" s="244"/>
      <c r="O212" s="244"/>
      <c r="P212" s="244">
        <v>1.3</v>
      </c>
      <c r="Q212" s="244">
        <v>1.3</v>
      </c>
      <c r="R212" s="243" t="s">
        <v>3238</v>
      </c>
      <c r="S212" s="243"/>
      <c r="T212" s="243"/>
      <c r="U212" s="243"/>
      <c r="V212" s="243"/>
      <c r="W212" s="243"/>
      <c r="X212" s="243"/>
      <c r="Y212" s="243"/>
      <c r="Z212" s="243"/>
      <c r="AA212" s="258">
        <v>1.3</v>
      </c>
      <c r="AB212" s="259" t="s">
        <v>3197</v>
      </c>
      <c r="AC212" s="350"/>
      <c r="AD212" s="350"/>
      <c r="AE212" s="246"/>
      <c r="AF212" s="246"/>
    </row>
    <row r="213" spans="1:32">
      <c r="A213" s="298">
        <v>9</v>
      </c>
      <c r="B213" s="242" t="s">
        <v>3679</v>
      </c>
      <c r="C213" s="245" t="s">
        <v>3680</v>
      </c>
      <c r="D213" s="243"/>
      <c r="E213" s="243">
        <v>1.5</v>
      </c>
      <c r="F213" s="244"/>
      <c r="G213" s="244"/>
      <c r="H213" s="244"/>
      <c r="I213" s="244"/>
      <c r="J213" s="244"/>
      <c r="K213" s="244"/>
      <c r="L213" s="244"/>
      <c r="M213" s="244"/>
      <c r="N213" s="244"/>
      <c r="O213" s="244"/>
      <c r="P213" s="244">
        <v>1.5</v>
      </c>
      <c r="Q213" s="244">
        <v>1.5</v>
      </c>
      <c r="R213" s="243" t="s">
        <v>3192</v>
      </c>
      <c r="S213" s="243"/>
      <c r="T213" s="243"/>
      <c r="U213" s="243"/>
      <c r="V213" s="243"/>
      <c r="W213" s="243"/>
      <c r="X213" s="243"/>
      <c r="Y213" s="243"/>
      <c r="Z213" s="243">
        <v>1.5</v>
      </c>
      <c r="AA213" s="258"/>
      <c r="AB213" s="259" t="s">
        <v>3216</v>
      </c>
      <c r="AC213" s="350"/>
      <c r="AD213" s="350"/>
      <c r="AE213" s="246"/>
      <c r="AF213" s="246"/>
    </row>
    <row r="214" spans="1:32">
      <c r="A214" s="298">
        <v>10</v>
      </c>
      <c r="B214" s="242" t="s">
        <v>3681</v>
      </c>
      <c r="C214" s="245" t="s">
        <v>3682</v>
      </c>
      <c r="D214" s="243"/>
      <c r="E214" s="243">
        <v>1.5</v>
      </c>
      <c r="F214" s="244"/>
      <c r="G214" s="244"/>
      <c r="H214" s="244"/>
      <c r="I214" s="244"/>
      <c r="J214" s="244"/>
      <c r="K214" s="244"/>
      <c r="L214" s="244"/>
      <c r="M214" s="244"/>
      <c r="N214" s="244"/>
      <c r="O214" s="244"/>
      <c r="P214" s="244">
        <v>1.5</v>
      </c>
      <c r="Q214" s="244">
        <v>1.5</v>
      </c>
      <c r="R214" s="243" t="s">
        <v>3238</v>
      </c>
      <c r="S214" s="243"/>
      <c r="T214" s="243"/>
      <c r="U214" s="243"/>
      <c r="V214" s="243"/>
      <c r="W214" s="243"/>
      <c r="X214" s="243"/>
      <c r="Y214" s="243"/>
      <c r="Z214" s="243"/>
      <c r="AA214" s="258">
        <v>1.5</v>
      </c>
      <c r="AB214" s="259" t="s">
        <v>3197</v>
      </c>
      <c r="AC214" s="350"/>
      <c r="AD214" s="350"/>
      <c r="AE214" s="246"/>
      <c r="AF214" s="246"/>
    </row>
    <row r="215" spans="1:32" ht="18" customHeight="1">
      <c r="A215" s="298">
        <v>11</v>
      </c>
      <c r="B215" s="254" t="s">
        <v>3683</v>
      </c>
      <c r="C215" s="245" t="s">
        <v>3684</v>
      </c>
      <c r="D215" s="255" t="s">
        <v>3685</v>
      </c>
      <c r="E215" s="255">
        <v>1.4430000000000001</v>
      </c>
      <c r="F215" s="256">
        <f>G215+K215</f>
        <v>1.4430000000000001</v>
      </c>
      <c r="G215" s="256">
        <v>0.9</v>
      </c>
      <c r="H215" s="256"/>
      <c r="I215" s="256"/>
      <c r="J215" s="256"/>
      <c r="K215" s="256">
        <f>1.443-0.9</f>
        <v>0.54300000000000004</v>
      </c>
      <c r="L215" s="256"/>
      <c r="M215" s="256"/>
      <c r="N215" s="256"/>
      <c r="O215" s="256"/>
      <c r="P215" s="256"/>
      <c r="Q215" s="256"/>
      <c r="R215" s="255" t="s">
        <v>3238</v>
      </c>
      <c r="S215" s="255"/>
      <c r="T215" s="255"/>
      <c r="U215" s="255"/>
      <c r="V215" s="255"/>
      <c r="W215" s="255"/>
      <c r="X215" s="255"/>
      <c r="Y215" s="350"/>
      <c r="Z215" s="261">
        <v>1.4430000000000001</v>
      </c>
      <c r="AA215" s="257"/>
      <c r="AB215" s="282" t="s">
        <v>3686</v>
      </c>
      <c r="AC215" s="3267" t="s">
        <v>3208</v>
      </c>
      <c r="AD215" s="3268"/>
      <c r="AE215" s="3268"/>
      <c r="AF215" s="246"/>
    </row>
    <row r="216" spans="1:32" s="343" customFormat="1" ht="27" customHeight="1">
      <c r="A216" s="298">
        <v>12</v>
      </c>
      <c r="B216" s="372" t="s">
        <v>3687</v>
      </c>
      <c r="C216" s="245" t="s">
        <v>3688</v>
      </c>
      <c r="D216" s="245"/>
      <c r="E216" s="245">
        <v>10</v>
      </c>
      <c r="F216" s="245">
        <v>2.6</v>
      </c>
      <c r="G216" s="245"/>
      <c r="H216" s="245"/>
      <c r="I216" s="245"/>
      <c r="J216" s="245"/>
      <c r="K216" s="245">
        <v>2.6</v>
      </c>
      <c r="L216" s="245"/>
      <c r="M216" s="245"/>
      <c r="N216" s="245"/>
      <c r="O216" s="245"/>
      <c r="P216" s="245">
        <v>7.4</v>
      </c>
      <c r="Q216" s="245">
        <f>10-2.6</f>
        <v>7.4</v>
      </c>
      <c r="R216" s="245" t="s">
        <v>3238</v>
      </c>
      <c r="S216" s="245"/>
      <c r="T216" s="245"/>
      <c r="U216" s="245"/>
      <c r="V216" s="245"/>
      <c r="W216" s="245"/>
      <c r="X216" s="245"/>
      <c r="Y216" s="245"/>
      <c r="Z216" s="245"/>
      <c r="AA216" s="362">
        <v>10</v>
      </c>
      <c r="AB216" s="324" t="s">
        <v>3197</v>
      </c>
      <c r="AC216" s="390" t="s">
        <v>3328</v>
      </c>
      <c r="AD216" s="361"/>
      <c r="AE216" s="361"/>
      <c r="AF216" s="361"/>
    </row>
    <row r="217" spans="1:32">
      <c r="A217" s="298">
        <v>13</v>
      </c>
      <c r="B217" s="242" t="s">
        <v>3689</v>
      </c>
      <c r="C217" s="245" t="s">
        <v>3690</v>
      </c>
      <c r="D217" s="243"/>
      <c r="E217" s="243">
        <v>2</v>
      </c>
      <c r="F217" s="244"/>
      <c r="G217" s="244"/>
      <c r="H217" s="244"/>
      <c r="I217" s="244"/>
      <c r="J217" s="244"/>
      <c r="K217" s="244"/>
      <c r="L217" s="244"/>
      <c r="M217" s="244"/>
      <c r="N217" s="244"/>
      <c r="O217" s="244"/>
      <c r="P217" s="244">
        <v>2</v>
      </c>
      <c r="Q217" s="244">
        <v>2</v>
      </c>
      <c r="R217" s="243" t="s">
        <v>3238</v>
      </c>
      <c r="S217" s="243"/>
      <c r="T217" s="243"/>
      <c r="U217" s="243"/>
      <c r="V217" s="243"/>
      <c r="W217" s="243"/>
      <c r="X217" s="243"/>
      <c r="Y217" s="243"/>
      <c r="Z217" s="243"/>
      <c r="AA217" s="258">
        <v>2</v>
      </c>
      <c r="AB217" s="259" t="s">
        <v>3197</v>
      </c>
      <c r="AC217" s="350"/>
      <c r="AD217" s="350"/>
      <c r="AE217" s="246"/>
      <c r="AF217" s="246"/>
    </row>
    <row r="218" spans="1:32" ht="25.5">
      <c r="A218" s="298">
        <v>14</v>
      </c>
      <c r="B218" s="242" t="s">
        <v>3691</v>
      </c>
      <c r="C218" s="245" t="s">
        <v>3692</v>
      </c>
      <c r="D218" s="243"/>
      <c r="E218" s="243">
        <v>2</v>
      </c>
      <c r="F218" s="244"/>
      <c r="G218" s="244"/>
      <c r="H218" s="244"/>
      <c r="I218" s="244"/>
      <c r="J218" s="244"/>
      <c r="K218" s="244"/>
      <c r="L218" s="244"/>
      <c r="M218" s="244"/>
      <c r="N218" s="244"/>
      <c r="O218" s="244"/>
      <c r="P218" s="244">
        <v>2</v>
      </c>
      <c r="Q218" s="244">
        <v>2</v>
      </c>
      <c r="R218" s="243" t="s">
        <v>3192</v>
      </c>
      <c r="S218" s="243"/>
      <c r="T218" s="243"/>
      <c r="U218" s="243"/>
      <c r="V218" s="243"/>
      <c r="W218" s="243"/>
      <c r="X218" s="243"/>
      <c r="Y218" s="243"/>
      <c r="Z218" s="243">
        <v>2</v>
      </c>
      <c r="AA218" s="258"/>
      <c r="AB218" s="259" t="s">
        <v>3216</v>
      </c>
      <c r="AC218" s="350"/>
      <c r="AD218" s="350"/>
      <c r="AE218" s="246"/>
      <c r="AF218" s="246"/>
    </row>
    <row r="219" spans="1:32">
      <c r="A219" s="298">
        <v>15</v>
      </c>
      <c r="B219" s="242" t="s">
        <v>3693</v>
      </c>
      <c r="C219" s="245" t="s">
        <v>3694</v>
      </c>
      <c r="D219" s="243"/>
      <c r="E219" s="243">
        <v>2.5</v>
      </c>
      <c r="F219" s="244"/>
      <c r="G219" s="244"/>
      <c r="H219" s="244"/>
      <c r="I219" s="244"/>
      <c r="J219" s="244"/>
      <c r="K219" s="244"/>
      <c r="L219" s="244"/>
      <c r="M219" s="244"/>
      <c r="N219" s="244"/>
      <c r="O219" s="244"/>
      <c r="P219" s="244">
        <v>2.5</v>
      </c>
      <c r="Q219" s="244">
        <v>2.5</v>
      </c>
      <c r="R219" s="243" t="s">
        <v>3238</v>
      </c>
      <c r="S219" s="243"/>
      <c r="T219" s="243"/>
      <c r="U219" s="243"/>
      <c r="V219" s="243"/>
      <c r="W219" s="243"/>
      <c r="X219" s="243"/>
      <c r="Y219" s="243"/>
      <c r="Z219" s="243"/>
      <c r="AA219" s="258">
        <v>2.5</v>
      </c>
      <c r="AB219" s="259" t="s">
        <v>3197</v>
      </c>
      <c r="AC219" s="350"/>
      <c r="AD219" s="246"/>
      <c r="AE219" s="246"/>
      <c r="AF219" s="246"/>
    </row>
    <row r="220" spans="1:32">
      <c r="A220" s="298">
        <v>16</v>
      </c>
      <c r="B220" s="242" t="s">
        <v>3695</v>
      </c>
      <c r="C220" s="245" t="s">
        <v>3696</v>
      </c>
      <c r="D220" s="243"/>
      <c r="E220" s="243">
        <v>2.5</v>
      </c>
      <c r="F220" s="244"/>
      <c r="G220" s="244"/>
      <c r="H220" s="244"/>
      <c r="I220" s="244"/>
      <c r="J220" s="244"/>
      <c r="K220" s="244"/>
      <c r="L220" s="244"/>
      <c r="M220" s="244"/>
      <c r="N220" s="244"/>
      <c r="O220" s="244"/>
      <c r="P220" s="244">
        <v>2.5</v>
      </c>
      <c r="Q220" s="244">
        <v>2.5</v>
      </c>
      <c r="R220" s="243" t="s">
        <v>3238</v>
      </c>
      <c r="S220" s="243"/>
      <c r="T220" s="243"/>
      <c r="U220" s="243"/>
      <c r="V220" s="243"/>
      <c r="W220" s="243"/>
      <c r="X220" s="243"/>
      <c r="Y220" s="243"/>
      <c r="Z220" s="243"/>
      <c r="AA220" s="258">
        <v>2.5</v>
      </c>
      <c r="AB220" s="259" t="s">
        <v>3197</v>
      </c>
      <c r="AC220" s="350"/>
      <c r="AD220" s="246"/>
      <c r="AE220" s="246"/>
      <c r="AF220" s="246"/>
    </row>
    <row r="221" spans="1:32" ht="25.5">
      <c r="A221" s="298">
        <v>17</v>
      </c>
      <c r="B221" s="242" t="s">
        <v>3697</v>
      </c>
      <c r="C221" s="245" t="s">
        <v>3698</v>
      </c>
      <c r="D221" s="243"/>
      <c r="E221" s="243">
        <v>1.2</v>
      </c>
      <c r="F221" s="244">
        <v>1.2</v>
      </c>
      <c r="G221" s="244">
        <v>1.2</v>
      </c>
      <c r="H221" s="244"/>
      <c r="I221" s="244"/>
      <c r="J221" s="244"/>
      <c r="K221" s="244"/>
      <c r="L221" s="244"/>
      <c r="M221" s="244"/>
      <c r="N221" s="244"/>
      <c r="O221" s="244"/>
      <c r="P221" s="244"/>
      <c r="Q221" s="244">
        <v>0</v>
      </c>
      <c r="R221" s="243" t="s">
        <v>3192</v>
      </c>
      <c r="S221" s="243"/>
      <c r="T221" s="243"/>
      <c r="U221" s="243"/>
      <c r="V221" s="243"/>
      <c r="W221" s="243"/>
      <c r="X221" s="243"/>
      <c r="Y221" s="243"/>
      <c r="Z221" s="243">
        <v>1.2</v>
      </c>
      <c r="AA221" s="258"/>
      <c r="AB221" s="349" t="s">
        <v>3471</v>
      </c>
      <c r="AC221" s="350"/>
      <c r="AD221" s="246"/>
      <c r="AE221" s="246"/>
      <c r="AF221" s="246"/>
    </row>
    <row r="222" spans="1:32" ht="25.5">
      <c r="A222" s="298">
        <v>18</v>
      </c>
      <c r="B222" s="242" t="s">
        <v>3699</v>
      </c>
      <c r="C222" s="245" t="s">
        <v>3700</v>
      </c>
      <c r="D222" s="243"/>
      <c r="E222" s="243">
        <v>0.4</v>
      </c>
      <c r="F222" s="244">
        <v>0.4</v>
      </c>
      <c r="G222" s="244">
        <v>0.4</v>
      </c>
      <c r="H222" s="244"/>
      <c r="I222" s="244"/>
      <c r="J222" s="244"/>
      <c r="K222" s="244"/>
      <c r="L222" s="244"/>
      <c r="M222" s="244"/>
      <c r="N222" s="244"/>
      <c r="O222" s="244"/>
      <c r="P222" s="244"/>
      <c r="Q222" s="244">
        <v>0</v>
      </c>
      <c r="R222" s="243" t="s">
        <v>3192</v>
      </c>
      <c r="S222" s="243"/>
      <c r="T222" s="243"/>
      <c r="U222" s="243"/>
      <c r="V222" s="243"/>
      <c r="W222" s="243"/>
      <c r="X222" s="243"/>
      <c r="Y222" s="243"/>
      <c r="Z222" s="243">
        <v>0.4</v>
      </c>
      <c r="AA222" s="258"/>
      <c r="AB222" s="324" t="s">
        <v>3471</v>
      </c>
      <c r="AC222" s="350"/>
      <c r="AD222" s="246"/>
      <c r="AE222" s="246"/>
      <c r="AF222" s="246"/>
    </row>
    <row r="223" spans="1:32" ht="25.5">
      <c r="A223" s="298">
        <v>19</v>
      </c>
      <c r="B223" s="242" t="s">
        <v>3701</v>
      </c>
      <c r="C223" s="245" t="s">
        <v>3702</v>
      </c>
      <c r="D223" s="243"/>
      <c r="E223" s="243">
        <v>0.4</v>
      </c>
      <c r="F223" s="244">
        <v>0.4</v>
      </c>
      <c r="G223" s="244"/>
      <c r="H223" s="244">
        <v>0.4</v>
      </c>
      <c r="I223" s="244"/>
      <c r="J223" s="244"/>
      <c r="K223" s="244"/>
      <c r="L223" s="244"/>
      <c r="M223" s="244"/>
      <c r="N223" s="244"/>
      <c r="O223" s="244"/>
      <c r="P223" s="244"/>
      <c r="Q223" s="244">
        <v>0</v>
      </c>
      <c r="R223" s="243" t="s">
        <v>3192</v>
      </c>
      <c r="S223" s="243"/>
      <c r="T223" s="243"/>
      <c r="U223" s="243"/>
      <c r="V223" s="243"/>
      <c r="W223" s="243"/>
      <c r="X223" s="243"/>
      <c r="Y223" s="243"/>
      <c r="Z223" s="243">
        <v>0.4</v>
      </c>
      <c r="AA223" s="258"/>
      <c r="AB223" s="324" t="s">
        <v>3471</v>
      </c>
      <c r="AC223" s="350"/>
      <c r="AD223" s="246"/>
      <c r="AE223" s="246"/>
      <c r="AF223" s="246"/>
    </row>
    <row r="224" spans="1:32" ht="25.5">
      <c r="A224" s="298">
        <v>20</v>
      </c>
      <c r="B224" s="242" t="s">
        <v>3703</v>
      </c>
      <c r="C224" s="245" t="s">
        <v>3704</v>
      </c>
      <c r="D224" s="243"/>
      <c r="E224" s="243">
        <v>0.3</v>
      </c>
      <c r="F224" s="244">
        <v>0.3</v>
      </c>
      <c r="G224" s="244"/>
      <c r="H224" s="244">
        <v>0.3</v>
      </c>
      <c r="I224" s="244"/>
      <c r="J224" s="244"/>
      <c r="K224" s="244"/>
      <c r="L224" s="244"/>
      <c r="M224" s="244"/>
      <c r="N224" s="244"/>
      <c r="O224" s="244"/>
      <c r="P224" s="244"/>
      <c r="Q224" s="244">
        <v>0</v>
      </c>
      <c r="R224" s="243" t="s">
        <v>3192</v>
      </c>
      <c r="S224" s="243"/>
      <c r="T224" s="243"/>
      <c r="U224" s="243"/>
      <c r="V224" s="243"/>
      <c r="W224" s="243"/>
      <c r="X224" s="243"/>
      <c r="Y224" s="243"/>
      <c r="Z224" s="243">
        <v>0.3</v>
      </c>
      <c r="AA224" s="258"/>
      <c r="AB224" s="324" t="s">
        <v>3471</v>
      </c>
      <c r="AC224" s="350"/>
      <c r="AD224" s="246"/>
      <c r="AE224" s="246"/>
      <c r="AF224" s="246"/>
    </row>
    <row r="225" spans="1:32" ht="38.25">
      <c r="A225" s="298">
        <v>21</v>
      </c>
      <c r="B225" s="242" t="s">
        <v>3705</v>
      </c>
      <c r="C225" s="245" t="s">
        <v>3706</v>
      </c>
      <c r="D225" s="243"/>
      <c r="E225" s="243">
        <v>0.3</v>
      </c>
      <c r="F225" s="244">
        <v>0.3</v>
      </c>
      <c r="G225" s="244"/>
      <c r="H225" s="244">
        <v>0.3</v>
      </c>
      <c r="I225" s="244"/>
      <c r="J225" s="244"/>
      <c r="K225" s="244"/>
      <c r="L225" s="244"/>
      <c r="M225" s="244"/>
      <c r="N225" s="244"/>
      <c r="O225" s="244"/>
      <c r="P225" s="244"/>
      <c r="Q225" s="244">
        <v>0</v>
      </c>
      <c r="R225" s="243" t="s">
        <v>3192</v>
      </c>
      <c r="S225" s="243"/>
      <c r="T225" s="243"/>
      <c r="U225" s="243"/>
      <c r="V225" s="243"/>
      <c r="W225" s="243"/>
      <c r="X225" s="243"/>
      <c r="Y225" s="243"/>
      <c r="Z225" s="243">
        <v>0.3</v>
      </c>
      <c r="AA225" s="258"/>
      <c r="AB225" s="324" t="s">
        <v>3471</v>
      </c>
      <c r="AC225" s="350"/>
      <c r="AD225" s="246"/>
      <c r="AE225" s="246"/>
      <c r="AF225" s="246"/>
    </row>
    <row r="226" spans="1:32">
      <c r="A226" s="298">
        <v>22</v>
      </c>
      <c r="B226" s="242" t="s">
        <v>3707</v>
      </c>
      <c r="C226" s="245" t="s">
        <v>3708</v>
      </c>
      <c r="D226" s="243"/>
      <c r="E226" s="243">
        <v>1.2</v>
      </c>
      <c r="F226" s="244"/>
      <c r="G226" s="244"/>
      <c r="H226" s="244"/>
      <c r="I226" s="244"/>
      <c r="J226" s="244"/>
      <c r="K226" s="244"/>
      <c r="L226" s="244"/>
      <c r="M226" s="244"/>
      <c r="N226" s="244"/>
      <c r="O226" s="244"/>
      <c r="P226" s="244">
        <v>1.2</v>
      </c>
      <c r="Q226" s="244">
        <v>1.2</v>
      </c>
      <c r="R226" s="243" t="s">
        <v>3238</v>
      </c>
      <c r="S226" s="243"/>
      <c r="T226" s="243"/>
      <c r="U226" s="243"/>
      <c r="V226" s="243"/>
      <c r="W226" s="243"/>
      <c r="X226" s="243"/>
      <c r="Y226" s="243"/>
      <c r="Z226" s="243"/>
      <c r="AA226" s="258">
        <v>1.2</v>
      </c>
      <c r="AB226" s="324" t="s">
        <v>3197</v>
      </c>
      <c r="AC226" s="350"/>
      <c r="AD226" s="246"/>
      <c r="AE226" s="246"/>
      <c r="AF226" s="246"/>
    </row>
    <row r="227" spans="1:32" ht="25.5">
      <c r="A227" s="298">
        <v>23</v>
      </c>
      <c r="B227" s="242" t="s">
        <v>3709</v>
      </c>
      <c r="C227" s="245" t="s">
        <v>3710</v>
      </c>
      <c r="D227" s="243"/>
      <c r="E227" s="244">
        <v>0.6</v>
      </c>
      <c r="F227" s="244">
        <v>0.6</v>
      </c>
      <c r="G227" s="244"/>
      <c r="H227" s="244">
        <v>0.6</v>
      </c>
      <c r="I227" s="244"/>
      <c r="J227" s="244"/>
      <c r="K227" s="244"/>
      <c r="L227" s="244"/>
      <c r="M227" s="244"/>
      <c r="N227" s="244"/>
      <c r="O227" s="244"/>
      <c r="P227" s="244"/>
      <c r="Q227" s="244">
        <v>0</v>
      </c>
      <c r="R227" s="243" t="s">
        <v>3192</v>
      </c>
      <c r="S227" s="243"/>
      <c r="T227" s="243"/>
      <c r="U227" s="243"/>
      <c r="V227" s="243"/>
      <c r="W227" s="243"/>
      <c r="X227" s="243"/>
      <c r="Y227" s="243"/>
      <c r="Z227" s="243">
        <v>0.6</v>
      </c>
      <c r="AA227" s="258"/>
      <c r="AB227" s="324" t="s">
        <v>3471</v>
      </c>
      <c r="AC227" s="350"/>
      <c r="AD227" s="246"/>
      <c r="AE227" s="246"/>
      <c r="AF227" s="246"/>
    </row>
    <row r="228" spans="1:32" ht="15" customHeight="1">
      <c r="A228" s="387">
        <v>24</v>
      </c>
      <c r="B228" s="254" t="s">
        <v>3711</v>
      </c>
      <c r="C228" s="245" t="s">
        <v>3712</v>
      </c>
      <c r="D228" s="325" t="s">
        <v>3713</v>
      </c>
      <c r="E228" s="256">
        <v>0.92</v>
      </c>
      <c r="F228" s="256"/>
      <c r="G228" s="256"/>
      <c r="H228" s="256"/>
      <c r="I228" s="256"/>
      <c r="J228" s="256"/>
      <c r="K228" s="256"/>
      <c r="L228" s="256"/>
      <c r="M228" s="256"/>
      <c r="N228" s="256"/>
      <c r="O228" s="256"/>
      <c r="P228" s="256">
        <v>0.92</v>
      </c>
      <c r="Q228" s="256">
        <v>0.92</v>
      </c>
      <c r="R228" s="255"/>
      <c r="S228" s="255"/>
      <c r="T228" s="255"/>
      <c r="U228" s="255"/>
      <c r="V228" s="255"/>
      <c r="W228" s="255"/>
      <c r="X228" s="255"/>
      <c r="Y228" s="255"/>
      <c r="Z228" s="255"/>
      <c r="AA228" s="257">
        <v>0.92</v>
      </c>
      <c r="AB228" s="282" t="s">
        <v>3714</v>
      </c>
      <c r="AC228" s="350"/>
      <c r="AD228" s="246"/>
      <c r="AE228" s="246"/>
      <c r="AF228" s="246"/>
    </row>
    <row r="229" spans="1:32" ht="17.25" customHeight="1">
      <c r="A229" s="402">
        <v>25</v>
      </c>
      <c r="B229" s="302" t="s">
        <v>3715</v>
      </c>
      <c r="C229" s="245" t="s">
        <v>3716</v>
      </c>
      <c r="D229" s="326">
        <v>0</v>
      </c>
      <c r="E229" s="304">
        <v>1.5</v>
      </c>
      <c r="F229" s="304"/>
      <c r="G229" s="304"/>
      <c r="H229" s="304"/>
      <c r="I229" s="304"/>
      <c r="J229" s="304"/>
      <c r="K229" s="304"/>
      <c r="L229" s="304"/>
      <c r="M229" s="304"/>
      <c r="N229" s="304"/>
      <c r="O229" s="304"/>
      <c r="P229" s="304">
        <v>1.5</v>
      </c>
      <c r="Q229" s="304">
        <v>1.5</v>
      </c>
      <c r="R229" s="303"/>
      <c r="S229" s="303"/>
      <c r="T229" s="303"/>
      <c r="U229" s="303"/>
      <c r="V229" s="303"/>
      <c r="W229" s="303"/>
      <c r="X229" s="303"/>
      <c r="Y229" s="303"/>
      <c r="Z229" s="303"/>
      <c r="AA229" s="305">
        <v>1.5</v>
      </c>
      <c r="AB229" s="327" t="s">
        <v>3717</v>
      </c>
      <c r="AC229" s="3292" t="s">
        <v>3718</v>
      </c>
      <c r="AD229" s="3293"/>
      <c r="AE229" s="3293"/>
      <c r="AF229" s="246"/>
    </row>
    <row r="230" spans="1:32" ht="24" customHeight="1">
      <c r="A230" s="2363">
        <v>25</v>
      </c>
      <c r="B230" s="2903" t="s">
        <v>3384</v>
      </c>
      <c r="C230" s="2898"/>
      <c r="D230" s="2904"/>
      <c r="E230" s="2898">
        <f>SUM(E205:E229)</f>
        <v>36.942</v>
      </c>
      <c r="F230" s="2898">
        <f>SUM(F205:F229)</f>
        <v>9.322000000000001</v>
      </c>
      <c r="G230" s="2898">
        <f>SUM(G205:G229)</f>
        <v>2.9999999999999996</v>
      </c>
      <c r="H230" s="2898">
        <f>SUM(H205:H229)</f>
        <v>1.6</v>
      </c>
      <c r="I230" s="2898"/>
      <c r="J230" s="2898"/>
      <c r="K230" s="2898">
        <f>SUM(K205:K229)</f>
        <v>4.7219999999999995</v>
      </c>
      <c r="L230" s="2898"/>
      <c r="M230" s="2898"/>
      <c r="N230" s="2898"/>
      <c r="O230" s="2898"/>
      <c r="P230" s="2898">
        <f>SUM(P205:P229)</f>
        <v>27.62</v>
      </c>
      <c r="Q230" s="2898">
        <f>SUM(Q205:Q229)</f>
        <v>28.12</v>
      </c>
      <c r="R230" s="2898">
        <f>SUM(R205:R229)</f>
        <v>0</v>
      </c>
      <c r="S230" s="2898"/>
      <c r="T230" s="2898"/>
      <c r="U230" s="2898"/>
      <c r="V230" s="2898">
        <f t="shared" ref="V230:AA230" si="5">SUM(V205:V229)</f>
        <v>0</v>
      </c>
      <c r="W230" s="2898">
        <f t="shared" si="5"/>
        <v>0</v>
      </c>
      <c r="X230" s="2898">
        <f t="shared" si="5"/>
        <v>0</v>
      </c>
      <c r="Y230" s="2898">
        <f t="shared" si="5"/>
        <v>0.5</v>
      </c>
      <c r="Z230" s="2898">
        <f t="shared" si="5"/>
        <v>10.922000000000001</v>
      </c>
      <c r="AA230" s="2898">
        <f t="shared" si="5"/>
        <v>25.52</v>
      </c>
      <c r="AB230" s="324"/>
      <c r="AC230" s="358">
        <f>F230+P230</f>
        <v>36.942</v>
      </c>
      <c r="AD230" s="246"/>
      <c r="AE230" s="246"/>
      <c r="AF230" s="246"/>
    </row>
    <row r="231" spans="1:32" s="343" customFormat="1" ht="24" customHeight="1">
      <c r="A231" s="245"/>
      <c r="B231" s="2890" t="s">
        <v>3194</v>
      </c>
      <c r="C231" s="497"/>
      <c r="D231" s="2905"/>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2891"/>
      <c r="AB231" s="324"/>
      <c r="AC231" s="361"/>
      <c r="AD231" s="361"/>
      <c r="AE231" s="361"/>
      <c r="AF231" s="361"/>
    </row>
    <row r="232" spans="1:32">
      <c r="A232" s="298">
        <v>1</v>
      </c>
      <c r="B232" s="254" t="s">
        <v>3719</v>
      </c>
      <c r="C232" s="245"/>
      <c r="D232" s="255" t="s">
        <v>3720</v>
      </c>
      <c r="E232" s="256">
        <v>0.23899999999999999</v>
      </c>
      <c r="F232" s="256"/>
      <c r="G232" s="256"/>
      <c r="H232" s="256"/>
      <c r="I232" s="256"/>
      <c r="J232" s="256"/>
      <c r="K232" s="256"/>
      <c r="L232" s="256"/>
      <c r="M232" s="256"/>
      <c r="N232" s="256"/>
      <c r="O232" s="256"/>
      <c r="P232" s="256">
        <v>0.23899999999999999</v>
      </c>
      <c r="Q232" s="256">
        <v>0</v>
      </c>
      <c r="R232" s="255" t="s">
        <v>3238</v>
      </c>
      <c r="S232" s="255"/>
      <c r="T232" s="255"/>
      <c r="U232" s="255"/>
      <c r="V232" s="255"/>
      <c r="W232" s="255"/>
      <c r="X232" s="255"/>
      <c r="Y232" s="255"/>
      <c r="Z232" s="255"/>
      <c r="AA232" s="256">
        <v>0.23899999999999999</v>
      </c>
      <c r="AB232" s="282" t="s">
        <v>3721</v>
      </c>
      <c r="AC232" s="350"/>
      <c r="AD232" s="246"/>
      <c r="AE232" s="246"/>
      <c r="AF232" s="246"/>
    </row>
    <row r="233" spans="1:32">
      <c r="A233" s="298">
        <v>2</v>
      </c>
      <c r="B233" s="242" t="s">
        <v>3722</v>
      </c>
      <c r="C233" s="245"/>
      <c r="D233" s="243"/>
      <c r="E233" s="244">
        <v>0.4</v>
      </c>
      <c r="F233" s="244"/>
      <c r="G233" s="244"/>
      <c r="H233" s="244"/>
      <c r="I233" s="244"/>
      <c r="J233" s="244"/>
      <c r="K233" s="244"/>
      <c r="L233" s="244"/>
      <c r="M233" s="244"/>
      <c r="N233" s="244"/>
      <c r="O233" s="244"/>
      <c r="P233" s="244">
        <v>0.4</v>
      </c>
      <c r="Q233" s="328">
        <v>0.4</v>
      </c>
      <c r="R233" s="243" t="s">
        <v>3238</v>
      </c>
      <c r="S233" s="243"/>
      <c r="T233" s="243"/>
      <c r="U233" s="243"/>
      <c r="V233" s="243"/>
      <c r="W233" s="243"/>
      <c r="X233" s="243"/>
      <c r="Y233" s="243"/>
      <c r="Z233" s="243"/>
      <c r="AA233" s="258">
        <v>0.4</v>
      </c>
      <c r="AB233" s="259" t="s">
        <v>3197</v>
      </c>
      <c r="AC233" s="350"/>
      <c r="AD233" s="246"/>
      <c r="AE233" s="246"/>
      <c r="AF233" s="246"/>
    </row>
    <row r="234" spans="1:32" ht="25.5">
      <c r="A234" s="298">
        <v>3</v>
      </c>
      <c r="B234" s="242" t="s">
        <v>3723</v>
      </c>
      <c r="C234" s="245"/>
      <c r="D234" s="243"/>
      <c r="E234" s="244">
        <v>0.5</v>
      </c>
      <c r="F234" s="244">
        <v>0.5</v>
      </c>
      <c r="G234" s="244">
        <v>0.5</v>
      </c>
      <c r="H234" s="244"/>
      <c r="I234" s="244"/>
      <c r="J234" s="244"/>
      <c r="K234" s="244"/>
      <c r="L234" s="244"/>
      <c r="M234" s="244"/>
      <c r="N234" s="244"/>
      <c r="O234" s="244"/>
      <c r="P234" s="244"/>
      <c r="Q234" s="244">
        <v>0.5</v>
      </c>
      <c r="R234" s="243" t="s">
        <v>3192</v>
      </c>
      <c r="S234" s="243"/>
      <c r="T234" s="243"/>
      <c r="U234" s="243"/>
      <c r="V234" s="243"/>
      <c r="W234" s="243"/>
      <c r="X234" s="243"/>
      <c r="Y234" s="243"/>
      <c r="Z234" s="243">
        <v>0.5</v>
      </c>
      <c r="AA234" s="258"/>
      <c r="AB234" s="349" t="s">
        <v>3471</v>
      </c>
      <c r="AC234" s="350"/>
      <c r="AD234" s="246"/>
      <c r="AE234" s="246"/>
      <c r="AF234" s="246"/>
    </row>
    <row r="235" spans="1:32">
      <c r="A235" s="298">
        <v>4</v>
      </c>
      <c r="B235" s="242" t="s">
        <v>3724</v>
      </c>
      <c r="C235" s="245"/>
      <c r="D235" s="243" t="s">
        <v>3725</v>
      </c>
      <c r="E235" s="244">
        <v>0.5</v>
      </c>
      <c r="F235" s="244">
        <v>0.5</v>
      </c>
      <c r="G235" s="244">
        <v>0.5</v>
      </c>
      <c r="H235" s="244"/>
      <c r="I235" s="244"/>
      <c r="J235" s="244"/>
      <c r="K235" s="244"/>
      <c r="L235" s="244"/>
      <c r="M235" s="244"/>
      <c r="N235" s="244"/>
      <c r="O235" s="244"/>
      <c r="P235" s="244"/>
      <c r="Q235" s="244">
        <v>0.5</v>
      </c>
      <c r="R235" s="243" t="s">
        <v>3215</v>
      </c>
      <c r="S235" s="243"/>
      <c r="T235" s="243"/>
      <c r="U235" s="243"/>
      <c r="V235" s="243"/>
      <c r="W235" s="243"/>
      <c r="X235" s="243"/>
      <c r="Y235" s="243">
        <v>0.5</v>
      </c>
      <c r="Z235" s="243"/>
      <c r="AA235" s="258"/>
      <c r="AB235" s="259" t="s">
        <v>3726</v>
      </c>
      <c r="AC235" s="350"/>
      <c r="AD235" s="246"/>
      <c r="AE235" s="246"/>
      <c r="AF235" s="246"/>
    </row>
    <row r="236" spans="1:32">
      <c r="A236" s="298">
        <v>5</v>
      </c>
      <c r="B236" s="242" t="s">
        <v>3727</v>
      </c>
      <c r="C236" s="245"/>
      <c r="D236" s="243"/>
      <c r="E236" s="244">
        <v>0.6</v>
      </c>
      <c r="F236" s="244"/>
      <c r="G236" s="244"/>
      <c r="H236" s="244"/>
      <c r="I236" s="244"/>
      <c r="J236" s="244"/>
      <c r="K236" s="244"/>
      <c r="L236" s="244"/>
      <c r="M236" s="244"/>
      <c r="N236" s="244"/>
      <c r="O236" s="244"/>
      <c r="P236" s="244">
        <v>0.6</v>
      </c>
      <c r="Q236" s="244">
        <v>0.6</v>
      </c>
      <c r="R236" s="243" t="s">
        <v>3238</v>
      </c>
      <c r="S236" s="243"/>
      <c r="T236" s="243"/>
      <c r="U236" s="243"/>
      <c r="V236" s="243"/>
      <c r="W236" s="243"/>
      <c r="X236" s="243"/>
      <c r="Y236" s="243"/>
      <c r="Z236" s="243"/>
      <c r="AA236" s="258">
        <v>0.6</v>
      </c>
      <c r="AB236" s="259" t="s">
        <v>3197</v>
      </c>
      <c r="AC236" s="350"/>
      <c r="AD236" s="246"/>
      <c r="AE236" s="246"/>
      <c r="AF236" s="246"/>
    </row>
    <row r="237" spans="1:32">
      <c r="A237" s="298">
        <v>6</v>
      </c>
      <c r="B237" s="242" t="s">
        <v>3728</v>
      </c>
      <c r="C237" s="245"/>
      <c r="D237" s="243"/>
      <c r="E237" s="244">
        <v>0.6</v>
      </c>
      <c r="F237" s="244">
        <v>0.6</v>
      </c>
      <c r="G237" s="244">
        <v>0.6</v>
      </c>
      <c r="H237" s="244"/>
      <c r="I237" s="244"/>
      <c r="J237" s="244"/>
      <c r="K237" s="244"/>
      <c r="L237" s="244"/>
      <c r="M237" s="244"/>
      <c r="N237" s="244"/>
      <c r="O237" s="244"/>
      <c r="P237" s="244"/>
      <c r="Q237" s="244">
        <v>0.6</v>
      </c>
      <c r="R237" s="243" t="s">
        <v>3215</v>
      </c>
      <c r="S237" s="243"/>
      <c r="T237" s="243"/>
      <c r="U237" s="243"/>
      <c r="V237" s="243"/>
      <c r="W237" s="243"/>
      <c r="X237" s="243"/>
      <c r="Y237" s="243">
        <v>0.6</v>
      </c>
      <c r="Z237" s="243"/>
      <c r="AA237" s="258"/>
      <c r="AB237" s="259" t="s">
        <v>3729</v>
      </c>
      <c r="AC237" s="350"/>
      <c r="AD237" s="246"/>
      <c r="AE237" s="246"/>
      <c r="AF237" s="246"/>
    </row>
    <row r="238" spans="1:32" ht="29.25" customHeight="1">
      <c r="A238" s="298">
        <v>7</v>
      </c>
      <c r="B238" s="279" t="s">
        <v>3730</v>
      </c>
      <c r="C238" s="245"/>
      <c r="D238" s="256" t="s">
        <v>3731</v>
      </c>
      <c r="E238" s="256">
        <v>0.34499999999999997</v>
      </c>
      <c r="F238" s="329">
        <f>H238+K238</f>
        <v>0.34499999999999997</v>
      </c>
      <c r="G238" s="256"/>
      <c r="H238" s="329">
        <f>0.345-0.25</f>
        <v>9.4999999999999973E-2</v>
      </c>
      <c r="I238" s="329"/>
      <c r="J238" s="329"/>
      <c r="K238" s="256">
        <v>0.25</v>
      </c>
      <c r="L238" s="256"/>
      <c r="M238" s="256"/>
      <c r="N238" s="256"/>
      <c r="O238" s="256"/>
      <c r="P238" s="256"/>
      <c r="Q238" s="256"/>
      <c r="R238" s="256" t="s">
        <v>3238</v>
      </c>
      <c r="S238" s="256"/>
      <c r="T238" s="256"/>
      <c r="U238" s="256"/>
      <c r="V238" s="256"/>
      <c r="W238" s="256"/>
      <c r="X238" s="256"/>
      <c r="Y238" s="350"/>
      <c r="Z238" s="330">
        <v>0.34499999999999997</v>
      </c>
      <c r="AA238" s="256"/>
      <c r="AB238" s="262" t="s">
        <v>3732</v>
      </c>
      <c r="AC238" s="3294" t="s">
        <v>3733</v>
      </c>
      <c r="AD238" s="3295"/>
      <c r="AE238" s="3295"/>
      <c r="AF238" s="246"/>
    </row>
    <row r="239" spans="1:32" ht="38.25">
      <c r="A239" s="298">
        <v>8</v>
      </c>
      <c r="B239" s="242" t="s">
        <v>3734</v>
      </c>
      <c r="C239" s="245"/>
      <c r="D239" s="243"/>
      <c r="E239" s="244">
        <v>1.2</v>
      </c>
      <c r="F239" s="244"/>
      <c r="G239" s="244"/>
      <c r="H239" s="244"/>
      <c r="I239" s="244"/>
      <c r="J239" s="244"/>
      <c r="K239" s="244"/>
      <c r="L239" s="244"/>
      <c r="M239" s="244"/>
      <c r="N239" s="244"/>
      <c r="O239" s="244"/>
      <c r="P239" s="244">
        <v>1.2</v>
      </c>
      <c r="Q239" s="244">
        <v>1.2</v>
      </c>
      <c r="R239" s="243" t="s">
        <v>3238</v>
      </c>
      <c r="S239" s="243"/>
      <c r="T239" s="243"/>
      <c r="U239" s="243"/>
      <c r="V239" s="243"/>
      <c r="W239" s="243"/>
      <c r="X239" s="243"/>
      <c r="Y239" s="243"/>
      <c r="Z239" s="243"/>
      <c r="AA239" s="258">
        <v>1.2</v>
      </c>
      <c r="AB239" s="259" t="s">
        <v>3197</v>
      </c>
      <c r="AC239" s="350"/>
      <c r="AD239" s="246"/>
      <c r="AE239" s="246"/>
      <c r="AF239" s="246"/>
    </row>
    <row r="240" spans="1:32" ht="25.5">
      <c r="A240" s="298">
        <v>9</v>
      </c>
      <c r="B240" s="242" t="s">
        <v>3735</v>
      </c>
      <c r="C240" s="245"/>
      <c r="D240" s="243"/>
      <c r="E240" s="244">
        <v>1.5</v>
      </c>
      <c r="F240" s="244"/>
      <c r="G240" s="244"/>
      <c r="H240" s="244"/>
      <c r="I240" s="244"/>
      <c r="J240" s="244"/>
      <c r="K240" s="244"/>
      <c r="L240" s="244"/>
      <c r="M240" s="244"/>
      <c r="N240" s="244"/>
      <c r="O240" s="244"/>
      <c r="P240" s="244">
        <v>1.5</v>
      </c>
      <c r="Q240" s="244">
        <v>0</v>
      </c>
      <c r="R240" s="243" t="s">
        <v>3238</v>
      </c>
      <c r="S240" s="243"/>
      <c r="T240" s="243"/>
      <c r="U240" s="243"/>
      <c r="V240" s="243"/>
      <c r="W240" s="243"/>
      <c r="X240" s="243"/>
      <c r="Y240" s="243"/>
      <c r="Z240" s="243"/>
      <c r="AA240" s="258">
        <v>1.5</v>
      </c>
      <c r="AB240" s="331" t="s">
        <v>3729</v>
      </c>
      <c r="AC240" s="350"/>
      <c r="AD240" s="246"/>
      <c r="AE240" s="246"/>
      <c r="AF240" s="246"/>
    </row>
    <row r="241" spans="1:32" ht="25.5">
      <c r="A241" s="298">
        <v>10</v>
      </c>
      <c r="B241" s="254" t="s">
        <v>3736</v>
      </c>
      <c r="C241" s="245"/>
      <c r="D241" s="255" t="s">
        <v>3366</v>
      </c>
      <c r="E241" s="256">
        <v>1.0940000000000001</v>
      </c>
      <c r="F241" s="256"/>
      <c r="G241" s="256"/>
      <c r="H241" s="256"/>
      <c r="I241" s="256"/>
      <c r="J241" s="256"/>
      <c r="K241" s="256"/>
      <c r="L241" s="256"/>
      <c r="M241" s="256"/>
      <c r="N241" s="256"/>
      <c r="O241" s="256"/>
      <c r="P241" s="256">
        <v>1.0940000000000001</v>
      </c>
      <c r="Q241" s="256">
        <v>1.0940000000000001</v>
      </c>
      <c r="R241" s="255" t="s">
        <v>3238</v>
      </c>
      <c r="S241" s="255"/>
      <c r="T241" s="255"/>
      <c r="U241" s="255"/>
      <c r="V241" s="255"/>
      <c r="W241" s="255"/>
      <c r="X241" s="255"/>
      <c r="Y241" s="255"/>
      <c r="Z241" s="255"/>
      <c r="AA241" s="257">
        <v>1.0940000000000001</v>
      </c>
      <c r="AB241" s="332" t="s">
        <v>3737</v>
      </c>
      <c r="AC241" s="350"/>
      <c r="AD241" s="246"/>
      <c r="AE241" s="246"/>
      <c r="AF241" s="246"/>
    </row>
    <row r="242" spans="1:32" ht="25.5">
      <c r="A242" s="298">
        <v>11</v>
      </c>
      <c r="B242" s="254" t="s">
        <v>3738</v>
      </c>
      <c r="C242" s="369"/>
      <c r="D242" s="255" t="s">
        <v>3366</v>
      </c>
      <c r="E242" s="255">
        <v>0.98199999999999998</v>
      </c>
      <c r="F242" s="256">
        <v>0.98199999999999998</v>
      </c>
      <c r="G242" s="256"/>
      <c r="H242" s="256"/>
      <c r="I242" s="256"/>
      <c r="J242" s="256"/>
      <c r="K242" s="255">
        <v>0.98199999999999998</v>
      </c>
      <c r="L242" s="255"/>
      <c r="M242" s="255"/>
      <c r="N242" s="255"/>
      <c r="O242" s="255"/>
      <c r="P242" s="256"/>
      <c r="Q242" s="255">
        <v>0.98199999999999998</v>
      </c>
      <c r="R242" s="255" t="s">
        <v>3192</v>
      </c>
      <c r="S242" s="255"/>
      <c r="T242" s="255"/>
      <c r="U242" s="255"/>
      <c r="V242" s="255"/>
      <c r="W242" s="255"/>
      <c r="X242" s="255"/>
      <c r="Y242" s="255"/>
      <c r="Z242" s="255"/>
      <c r="AA242" s="255">
        <v>0.98199999999999998</v>
      </c>
      <c r="AB242" s="282" t="s">
        <v>3739</v>
      </c>
      <c r="AC242" s="350"/>
      <c r="AD242" s="246"/>
      <c r="AE242" s="246"/>
      <c r="AF242" s="246"/>
    </row>
    <row r="243" spans="1:32" s="343" customFormat="1" ht="24" customHeight="1">
      <c r="A243" s="2363">
        <v>11</v>
      </c>
      <c r="B243" s="2903" t="s">
        <v>3384</v>
      </c>
      <c r="C243" s="2898"/>
      <c r="D243" s="2904"/>
      <c r="E243" s="2898">
        <f>SUM(E232:E242)</f>
        <v>7.9600000000000009</v>
      </c>
      <c r="F243" s="2898">
        <f t="shared" ref="F243:AA243" si="6">SUM(F232:F242)</f>
        <v>2.927</v>
      </c>
      <c r="G243" s="2898">
        <f t="shared" si="6"/>
        <v>1.6</v>
      </c>
      <c r="H243" s="2898">
        <f t="shared" si="6"/>
        <v>9.4999999999999973E-2</v>
      </c>
      <c r="I243" s="2898"/>
      <c r="J243" s="2898"/>
      <c r="K243" s="2898">
        <f t="shared" si="6"/>
        <v>1.232</v>
      </c>
      <c r="L243" s="2898"/>
      <c r="M243" s="2898"/>
      <c r="N243" s="2898"/>
      <c r="O243" s="2898"/>
      <c r="P243" s="2898">
        <f t="shared" si="6"/>
        <v>5.0330000000000004</v>
      </c>
      <c r="Q243" s="2898">
        <f t="shared" si="6"/>
        <v>5.8760000000000003</v>
      </c>
      <c r="R243" s="2898">
        <f t="shared" si="6"/>
        <v>0</v>
      </c>
      <c r="S243" s="2898"/>
      <c r="T243" s="2898"/>
      <c r="U243" s="2898"/>
      <c r="V243" s="2898">
        <f t="shared" si="6"/>
        <v>0</v>
      </c>
      <c r="W243" s="2898">
        <f t="shared" si="6"/>
        <v>0</v>
      </c>
      <c r="X243" s="2898">
        <f t="shared" si="6"/>
        <v>0</v>
      </c>
      <c r="Y243" s="2898">
        <f t="shared" si="6"/>
        <v>1.1000000000000001</v>
      </c>
      <c r="Z243" s="2898">
        <f t="shared" si="6"/>
        <v>0.84499999999999997</v>
      </c>
      <c r="AA243" s="2898">
        <f t="shared" si="6"/>
        <v>6.0150000000000006</v>
      </c>
      <c r="AB243" s="417"/>
      <c r="AC243" s="358"/>
      <c r="AD243" s="361"/>
      <c r="AE243" s="361"/>
      <c r="AF243" s="361"/>
    </row>
    <row r="244" spans="1:32" s="343" customFormat="1" ht="29.25" customHeight="1">
      <c r="A244" s="245"/>
      <c r="B244" s="2890" t="s">
        <v>3198</v>
      </c>
      <c r="C244" s="497"/>
      <c r="D244" s="2905"/>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c r="AA244" s="2891"/>
      <c r="AB244" s="416"/>
      <c r="AC244" s="361"/>
      <c r="AD244" s="361"/>
      <c r="AE244" s="361"/>
      <c r="AF244" s="361"/>
    </row>
    <row r="245" spans="1:32" ht="25.5">
      <c r="A245" s="298">
        <v>1</v>
      </c>
      <c r="B245" s="242" t="s">
        <v>3740</v>
      </c>
      <c r="C245" s="245"/>
      <c r="D245" s="243"/>
      <c r="E245" s="244">
        <v>1.6</v>
      </c>
      <c r="F245" s="244">
        <v>1.6</v>
      </c>
      <c r="G245" s="244">
        <v>1.6</v>
      </c>
      <c r="H245" s="244"/>
      <c r="I245" s="244"/>
      <c r="J245" s="244"/>
      <c r="K245" s="244"/>
      <c r="L245" s="244"/>
      <c r="M245" s="244"/>
      <c r="N245" s="244"/>
      <c r="O245" s="244"/>
      <c r="P245" s="244"/>
      <c r="Q245" s="244">
        <v>1.6</v>
      </c>
      <c r="R245" s="243" t="s">
        <v>3238</v>
      </c>
      <c r="S245" s="243"/>
      <c r="T245" s="243"/>
      <c r="U245" s="243"/>
      <c r="V245" s="243"/>
      <c r="W245" s="243"/>
      <c r="X245" s="243"/>
      <c r="Y245" s="243"/>
      <c r="Z245" s="243"/>
      <c r="AA245" s="258">
        <v>1.6</v>
      </c>
      <c r="AB245" s="349" t="s">
        <v>3471</v>
      </c>
      <c r="AC245" s="350"/>
      <c r="AD245" s="246"/>
      <c r="AE245" s="246"/>
      <c r="AF245" s="246"/>
    </row>
    <row r="246" spans="1:32" ht="25.5">
      <c r="A246" s="298">
        <v>2</v>
      </c>
      <c r="B246" s="242" t="s">
        <v>3741</v>
      </c>
      <c r="C246" s="245"/>
      <c r="D246" s="243"/>
      <c r="E246" s="244">
        <v>0.05</v>
      </c>
      <c r="F246" s="244"/>
      <c r="G246" s="244"/>
      <c r="H246" s="244"/>
      <c r="I246" s="244"/>
      <c r="J246" s="244"/>
      <c r="K246" s="244"/>
      <c r="L246" s="244"/>
      <c r="M246" s="244"/>
      <c r="N246" s="244"/>
      <c r="O246" s="244"/>
      <c r="P246" s="244">
        <v>0.05</v>
      </c>
      <c r="Q246" s="244">
        <v>0.05</v>
      </c>
      <c r="R246" s="243" t="s">
        <v>3238</v>
      </c>
      <c r="S246" s="243"/>
      <c r="T246" s="243"/>
      <c r="U246" s="243"/>
      <c r="V246" s="243"/>
      <c r="W246" s="243"/>
      <c r="X246" s="243"/>
      <c r="Y246" s="243"/>
      <c r="Z246" s="243"/>
      <c r="AA246" s="258">
        <v>0.05</v>
      </c>
      <c r="AB246" s="259" t="s">
        <v>3197</v>
      </c>
      <c r="AC246" s="350"/>
      <c r="AD246" s="246"/>
      <c r="AE246" s="246"/>
      <c r="AF246" s="246"/>
    </row>
    <row r="247" spans="1:32" ht="25.5">
      <c r="A247" s="298">
        <v>3</v>
      </c>
      <c r="B247" s="242" t="s">
        <v>3742</v>
      </c>
      <c r="C247" s="245"/>
      <c r="D247" s="243"/>
      <c r="E247" s="243">
        <v>0.05</v>
      </c>
      <c r="F247" s="253"/>
      <c r="G247" s="253"/>
      <c r="H247" s="253"/>
      <c r="I247" s="253"/>
      <c r="J247" s="253"/>
      <c r="K247" s="253"/>
      <c r="L247" s="253"/>
      <c r="M247" s="253"/>
      <c r="N247" s="253"/>
      <c r="O247" s="253"/>
      <c r="P247" s="243">
        <v>0.05</v>
      </c>
      <c r="Q247" s="243">
        <v>0.05</v>
      </c>
      <c r="R247" s="243" t="s">
        <v>3238</v>
      </c>
      <c r="S247" s="243"/>
      <c r="T247" s="243"/>
      <c r="U247" s="243"/>
      <c r="V247" s="243"/>
      <c r="W247" s="243"/>
      <c r="X247" s="243"/>
      <c r="Y247" s="243"/>
      <c r="Z247" s="243"/>
      <c r="AA247" s="258">
        <v>0.05</v>
      </c>
      <c r="AB247" s="259" t="s">
        <v>3197</v>
      </c>
      <c r="AC247" s="350"/>
      <c r="AD247" s="246"/>
      <c r="AE247" s="246"/>
      <c r="AF247" s="246"/>
    </row>
    <row r="248" spans="1:32" ht="25.5">
      <c r="A248" s="298">
        <v>4</v>
      </c>
      <c r="B248" s="242" t="s">
        <v>3743</v>
      </c>
      <c r="C248" s="245"/>
      <c r="D248" s="243"/>
      <c r="E248" s="243">
        <v>0.08</v>
      </c>
      <c r="F248" s="253"/>
      <c r="G248" s="253"/>
      <c r="H248" s="253"/>
      <c r="I248" s="253"/>
      <c r="J248" s="253"/>
      <c r="K248" s="253"/>
      <c r="L248" s="253"/>
      <c r="M248" s="253"/>
      <c r="N248" s="253"/>
      <c r="O248" s="253"/>
      <c r="P248" s="243">
        <v>0.08</v>
      </c>
      <c r="Q248" s="243">
        <v>0.08</v>
      </c>
      <c r="R248" s="243" t="s">
        <v>3238</v>
      </c>
      <c r="S248" s="243"/>
      <c r="T248" s="243"/>
      <c r="U248" s="243"/>
      <c r="V248" s="243"/>
      <c r="W248" s="243"/>
      <c r="X248" s="243"/>
      <c r="Y248" s="243"/>
      <c r="Z248" s="243"/>
      <c r="AA248" s="258">
        <v>0.08</v>
      </c>
      <c r="AB248" s="259" t="s">
        <v>3197</v>
      </c>
      <c r="AC248" s="350"/>
      <c r="AD248" s="246"/>
      <c r="AE248" s="246"/>
      <c r="AF248" s="246"/>
    </row>
    <row r="249" spans="1:32" ht="25.5">
      <c r="A249" s="298">
        <v>5</v>
      </c>
      <c r="B249" s="242" t="s">
        <v>3744</v>
      </c>
      <c r="C249" s="245"/>
      <c r="D249" s="243"/>
      <c r="E249" s="243">
        <v>0.1</v>
      </c>
      <c r="F249" s="253"/>
      <c r="G249" s="253"/>
      <c r="H249" s="253"/>
      <c r="I249" s="253"/>
      <c r="J249" s="253"/>
      <c r="K249" s="253"/>
      <c r="L249" s="253"/>
      <c r="M249" s="253"/>
      <c r="N249" s="253"/>
      <c r="O249" s="253"/>
      <c r="P249" s="243">
        <v>0.1</v>
      </c>
      <c r="Q249" s="243">
        <v>0.1</v>
      </c>
      <c r="R249" s="243" t="s">
        <v>3238</v>
      </c>
      <c r="S249" s="243"/>
      <c r="T249" s="243"/>
      <c r="U249" s="243"/>
      <c r="V249" s="243"/>
      <c r="W249" s="243"/>
      <c r="X249" s="243"/>
      <c r="Y249" s="243"/>
      <c r="Z249" s="243"/>
      <c r="AA249" s="258">
        <v>0.1</v>
      </c>
      <c r="AB249" s="259" t="s">
        <v>3197</v>
      </c>
      <c r="AC249" s="350"/>
      <c r="AD249" s="246"/>
      <c r="AE249" s="246"/>
      <c r="AF249" s="246"/>
    </row>
    <row r="250" spans="1:32" ht="25.5">
      <c r="A250" s="298">
        <v>6</v>
      </c>
      <c r="B250" s="242" t="s">
        <v>3745</v>
      </c>
      <c r="C250" s="245"/>
      <c r="D250" s="243"/>
      <c r="E250" s="243">
        <v>0.2</v>
      </c>
      <c r="F250" s="253"/>
      <c r="G250" s="253"/>
      <c r="H250" s="253"/>
      <c r="I250" s="253"/>
      <c r="J250" s="253"/>
      <c r="K250" s="253"/>
      <c r="L250" s="253"/>
      <c r="M250" s="253"/>
      <c r="N250" s="253"/>
      <c r="O250" s="253"/>
      <c r="P250" s="243">
        <v>0.2</v>
      </c>
      <c r="Q250" s="243">
        <v>0.2</v>
      </c>
      <c r="R250" s="243" t="s">
        <v>3238</v>
      </c>
      <c r="S250" s="243"/>
      <c r="T250" s="243"/>
      <c r="U250" s="243"/>
      <c r="V250" s="243"/>
      <c r="W250" s="243"/>
      <c r="X250" s="243"/>
      <c r="Y250" s="243"/>
      <c r="Z250" s="243"/>
      <c r="AA250" s="258">
        <v>0.2</v>
      </c>
      <c r="AB250" s="259" t="s">
        <v>3197</v>
      </c>
      <c r="AC250" s="350"/>
      <c r="AD250" s="246"/>
      <c r="AE250" s="246"/>
      <c r="AF250" s="246"/>
    </row>
    <row r="251" spans="1:32" ht="25.5">
      <c r="A251" s="298">
        <v>7</v>
      </c>
      <c r="B251" s="242" t="s">
        <v>3746</v>
      </c>
      <c r="C251" s="245"/>
      <c r="D251" s="243"/>
      <c r="E251" s="243">
        <v>0.3</v>
      </c>
      <c r="F251" s="253"/>
      <c r="G251" s="253"/>
      <c r="H251" s="253"/>
      <c r="I251" s="253"/>
      <c r="J251" s="253"/>
      <c r="K251" s="253"/>
      <c r="L251" s="253"/>
      <c r="M251" s="253"/>
      <c r="N251" s="253"/>
      <c r="O251" s="253"/>
      <c r="P251" s="243">
        <v>0.3</v>
      </c>
      <c r="Q251" s="243">
        <v>0.3</v>
      </c>
      <c r="R251" s="243" t="s">
        <v>3238</v>
      </c>
      <c r="S251" s="243"/>
      <c r="T251" s="243"/>
      <c r="U251" s="243"/>
      <c r="V251" s="243"/>
      <c r="W251" s="243"/>
      <c r="X251" s="243"/>
      <c r="Y251" s="243"/>
      <c r="Z251" s="243"/>
      <c r="AA251" s="258">
        <v>0.3</v>
      </c>
      <c r="AB251" s="259" t="s">
        <v>3197</v>
      </c>
      <c r="AC251" s="350"/>
      <c r="AD251" s="350"/>
      <c r="AE251" s="246"/>
      <c r="AF251" s="246"/>
    </row>
    <row r="252" spans="1:32" ht="25.5">
      <c r="A252" s="298">
        <v>8</v>
      </c>
      <c r="B252" s="242" t="s">
        <v>3747</v>
      </c>
      <c r="C252" s="245"/>
      <c r="D252" s="243"/>
      <c r="E252" s="243">
        <v>0.3</v>
      </c>
      <c r="F252" s="253"/>
      <c r="G252" s="253"/>
      <c r="H252" s="253"/>
      <c r="I252" s="253"/>
      <c r="J252" s="253"/>
      <c r="K252" s="253"/>
      <c r="L252" s="253"/>
      <c r="M252" s="253"/>
      <c r="N252" s="253"/>
      <c r="O252" s="253"/>
      <c r="P252" s="243">
        <v>0.3</v>
      </c>
      <c r="Q252" s="243">
        <v>0.3</v>
      </c>
      <c r="R252" s="243" t="s">
        <v>3238</v>
      </c>
      <c r="S252" s="243"/>
      <c r="T252" s="243"/>
      <c r="U252" s="243"/>
      <c r="V252" s="243"/>
      <c r="W252" s="243"/>
      <c r="X252" s="243"/>
      <c r="Y252" s="243"/>
      <c r="Z252" s="243"/>
      <c r="AA252" s="258">
        <v>0.3</v>
      </c>
      <c r="AB252" s="259" t="s">
        <v>3197</v>
      </c>
      <c r="AC252" s="350"/>
      <c r="AD252" s="350"/>
      <c r="AE252" s="246"/>
      <c r="AF252" s="246"/>
    </row>
    <row r="253" spans="1:32" ht="25.5">
      <c r="A253" s="298">
        <v>9</v>
      </c>
      <c r="B253" s="242" t="s">
        <v>3748</v>
      </c>
      <c r="C253" s="245"/>
      <c r="D253" s="243"/>
      <c r="E253" s="243">
        <v>0.5</v>
      </c>
      <c r="F253" s="253"/>
      <c r="G253" s="253"/>
      <c r="H253" s="253"/>
      <c r="I253" s="253"/>
      <c r="J253" s="253"/>
      <c r="K253" s="253"/>
      <c r="L253" s="253"/>
      <c r="M253" s="253"/>
      <c r="N253" s="253"/>
      <c r="O253" s="253"/>
      <c r="P253" s="243">
        <v>0.5</v>
      </c>
      <c r="Q253" s="243">
        <v>0.5</v>
      </c>
      <c r="R253" s="243" t="s">
        <v>3238</v>
      </c>
      <c r="S253" s="243"/>
      <c r="T253" s="243"/>
      <c r="U253" s="243"/>
      <c r="V253" s="243"/>
      <c r="W253" s="243"/>
      <c r="X253" s="243"/>
      <c r="Y253" s="243"/>
      <c r="Z253" s="243"/>
      <c r="AA253" s="258">
        <v>0.5</v>
      </c>
      <c r="AB253" s="259" t="s">
        <v>3197</v>
      </c>
      <c r="AC253" s="350"/>
      <c r="AD253" s="350"/>
      <c r="AE253" s="246"/>
      <c r="AF253" s="246"/>
    </row>
    <row r="254" spans="1:32">
      <c r="A254" s="298">
        <v>10</v>
      </c>
      <c r="B254" s="242" t="s">
        <v>3749</v>
      </c>
      <c r="C254" s="245"/>
      <c r="D254" s="243"/>
      <c r="E254" s="243">
        <v>0.5</v>
      </c>
      <c r="F254" s="253"/>
      <c r="G254" s="253"/>
      <c r="H254" s="253"/>
      <c r="I254" s="253"/>
      <c r="J254" s="253"/>
      <c r="K254" s="253"/>
      <c r="L254" s="253"/>
      <c r="M254" s="253"/>
      <c r="N254" s="253"/>
      <c r="O254" s="253"/>
      <c r="P254" s="243">
        <v>0.5</v>
      </c>
      <c r="Q254" s="243">
        <v>0.5</v>
      </c>
      <c r="R254" s="243" t="s">
        <v>3238</v>
      </c>
      <c r="S254" s="243"/>
      <c r="T254" s="243"/>
      <c r="U254" s="243"/>
      <c r="V254" s="243"/>
      <c r="W254" s="243"/>
      <c r="X254" s="243"/>
      <c r="Y254" s="243"/>
      <c r="Z254" s="243"/>
      <c r="AA254" s="258">
        <v>0.5</v>
      </c>
      <c r="AB254" s="259" t="s">
        <v>3197</v>
      </c>
      <c r="AC254" s="350"/>
      <c r="AD254" s="350"/>
      <c r="AE254" s="246"/>
      <c r="AF254" s="246"/>
    </row>
    <row r="255" spans="1:32">
      <c r="A255" s="298">
        <v>11</v>
      </c>
      <c r="B255" s="242" t="s">
        <v>3750</v>
      </c>
      <c r="C255" s="245"/>
      <c r="D255" s="243"/>
      <c r="E255" s="243">
        <v>0.5</v>
      </c>
      <c r="F255" s="253"/>
      <c r="G255" s="253"/>
      <c r="H255" s="253"/>
      <c r="I255" s="253"/>
      <c r="J255" s="253"/>
      <c r="K255" s="253"/>
      <c r="L255" s="253"/>
      <c r="M255" s="253"/>
      <c r="N255" s="253"/>
      <c r="O255" s="253"/>
      <c r="P255" s="243">
        <v>0.5</v>
      </c>
      <c r="Q255" s="243">
        <v>0.5</v>
      </c>
      <c r="R255" s="243" t="s">
        <v>3238</v>
      </c>
      <c r="S255" s="243"/>
      <c r="T255" s="243"/>
      <c r="U255" s="243"/>
      <c r="V255" s="243"/>
      <c r="W255" s="243"/>
      <c r="X255" s="243"/>
      <c r="Y255" s="243"/>
      <c r="Z255" s="243"/>
      <c r="AA255" s="258">
        <v>0.5</v>
      </c>
      <c r="AB255" s="259" t="s">
        <v>3197</v>
      </c>
      <c r="AC255" s="350"/>
      <c r="AD255" s="350"/>
      <c r="AE255" s="246"/>
      <c r="AF255" s="246"/>
    </row>
    <row r="256" spans="1:32" s="343" customFormat="1" ht="27" customHeight="1">
      <c r="A256" s="298">
        <v>12</v>
      </c>
      <c r="B256" s="372" t="s">
        <v>3751</v>
      </c>
      <c r="C256" s="245"/>
      <c r="D256" s="245" t="s">
        <v>3752</v>
      </c>
      <c r="E256" s="245">
        <v>0.216</v>
      </c>
      <c r="F256" s="245">
        <v>0.216</v>
      </c>
      <c r="G256" s="245"/>
      <c r="H256" s="245"/>
      <c r="I256" s="245"/>
      <c r="J256" s="245"/>
      <c r="K256" s="245">
        <v>0.216</v>
      </c>
      <c r="L256" s="245"/>
      <c r="M256" s="245"/>
      <c r="N256" s="245"/>
      <c r="O256" s="245"/>
      <c r="P256" s="245"/>
      <c r="Q256" s="245"/>
      <c r="R256" s="245" t="s">
        <v>3238</v>
      </c>
      <c r="S256" s="245"/>
      <c r="T256" s="245"/>
      <c r="U256" s="245"/>
      <c r="V256" s="245"/>
      <c r="W256" s="245"/>
      <c r="X256" s="245"/>
      <c r="Y256" s="370"/>
      <c r="Z256" s="245">
        <v>0.216</v>
      </c>
      <c r="AA256" s="362"/>
      <c r="AB256" s="424" t="s">
        <v>3753</v>
      </c>
      <c r="AC256" s="390" t="s">
        <v>3328</v>
      </c>
      <c r="AD256" s="361"/>
      <c r="AE256" s="361"/>
      <c r="AF256" s="361"/>
    </row>
    <row r="257" spans="1:32" ht="25.5">
      <c r="A257" s="298">
        <v>13</v>
      </c>
      <c r="B257" s="242" t="s">
        <v>3754</v>
      </c>
      <c r="C257" s="245"/>
      <c r="D257" s="243"/>
      <c r="E257" s="243">
        <v>0.6</v>
      </c>
      <c r="F257" s="244"/>
      <c r="G257" s="244"/>
      <c r="H257" s="244"/>
      <c r="I257" s="244"/>
      <c r="J257" s="244"/>
      <c r="K257" s="244"/>
      <c r="L257" s="244"/>
      <c r="M257" s="244"/>
      <c r="N257" s="244"/>
      <c r="O257" s="244"/>
      <c r="P257" s="244">
        <v>0.6</v>
      </c>
      <c r="Q257" s="243">
        <v>0.6</v>
      </c>
      <c r="R257" s="243" t="s">
        <v>3238</v>
      </c>
      <c r="S257" s="243"/>
      <c r="T257" s="243"/>
      <c r="U257" s="243"/>
      <c r="V257" s="243"/>
      <c r="W257" s="243"/>
      <c r="X257" s="243"/>
      <c r="Y257" s="243"/>
      <c r="Z257" s="243"/>
      <c r="AA257" s="258">
        <v>0.6</v>
      </c>
      <c r="AB257" s="259" t="s">
        <v>3197</v>
      </c>
      <c r="AC257" s="350"/>
      <c r="AD257" s="350"/>
      <c r="AE257" s="246"/>
      <c r="AF257" s="246"/>
    </row>
    <row r="258" spans="1:32" ht="25.5">
      <c r="A258" s="298">
        <v>14</v>
      </c>
      <c r="B258" s="242" t="s">
        <v>3755</v>
      </c>
      <c r="C258" s="245"/>
      <c r="D258" s="243"/>
      <c r="E258" s="243">
        <v>0.72</v>
      </c>
      <c r="F258" s="244">
        <v>0.1</v>
      </c>
      <c r="G258" s="244">
        <v>0.1</v>
      </c>
      <c r="H258" s="244"/>
      <c r="I258" s="244"/>
      <c r="J258" s="244"/>
      <c r="K258" s="244"/>
      <c r="L258" s="244"/>
      <c r="M258" s="244"/>
      <c r="N258" s="244"/>
      <c r="O258" s="244"/>
      <c r="P258" s="244">
        <v>0.62</v>
      </c>
      <c r="Q258" s="243">
        <v>0.72</v>
      </c>
      <c r="R258" s="243" t="s">
        <v>3725</v>
      </c>
      <c r="S258" s="243"/>
      <c r="T258" s="243"/>
      <c r="U258" s="243"/>
      <c r="V258" s="243"/>
      <c r="W258" s="243"/>
      <c r="X258" s="243"/>
      <c r="Y258" s="243"/>
      <c r="Z258" s="243"/>
      <c r="AA258" s="258">
        <v>0.72</v>
      </c>
      <c r="AB258" s="333" t="s">
        <v>3756</v>
      </c>
      <c r="AC258" s="350"/>
      <c r="AD258" s="350"/>
      <c r="AE258" s="246"/>
      <c r="AF258" s="246"/>
    </row>
    <row r="259" spans="1:32">
      <c r="A259" s="298">
        <v>15</v>
      </c>
      <c r="B259" s="242" t="s">
        <v>3757</v>
      </c>
      <c r="C259" s="245"/>
      <c r="D259" s="243"/>
      <c r="E259" s="243">
        <v>0.8</v>
      </c>
      <c r="F259" s="244"/>
      <c r="G259" s="244"/>
      <c r="H259" s="244"/>
      <c r="I259" s="244"/>
      <c r="J259" s="244"/>
      <c r="K259" s="244"/>
      <c r="L259" s="244"/>
      <c r="M259" s="244"/>
      <c r="N259" s="244"/>
      <c r="O259" s="244"/>
      <c r="P259" s="244">
        <v>0.8</v>
      </c>
      <c r="Q259" s="243">
        <v>0.8</v>
      </c>
      <c r="R259" s="243" t="s">
        <v>3238</v>
      </c>
      <c r="S259" s="243"/>
      <c r="T259" s="243"/>
      <c r="U259" s="243"/>
      <c r="V259" s="243"/>
      <c r="W259" s="243"/>
      <c r="X259" s="243"/>
      <c r="Y259" s="243"/>
      <c r="Z259" s="243"/>
      <c r="AA259" s="258">
        <v>0.8</v>
      </c>
      <c r="AB259" s="259" t="s">
        <v>3197</v>
      </c>
      <c r="AC259" s="350"/>
      <c r="AD259" s="350"/>
      <c r="AE259" s="246"/>
      <c r="AF259" s="246"/>
    </row>
    <row r="260" spans="1:32" ht="25.5">
      <c r="A260" s="298">
        <v>16</v>
      </c>
      <c r="B260" s="242" t="s">
        <v>3758</v>
      </c>
      <c r="C260" s="245"/>
      <c r="D260" s="243"/>
      <c r="E260" s="243">
        <v>0.8</v>
      </c>
      <c r="F260" s="244"/>
      <c r="G260" s="244"/>
      <c r="H260" s="244"/>
      <c r="I260" s="244"/>
      <c r="J260" s="244"/>
      <c r="K260" s="244"/>
      <c r="L260" s="244"/>
      <c r="M260" s="244"/>
      <c r="N260" s="244"/>
      <c r="O260" s="244"/>
      <c r="P260" s="244">
        <v>0.8</v>
      </c>
      <c r="Q260" s="243">
        <v>0.8</v>
      </c>
      <c r="R260" s="243" t="s">
        <v>3238</v>
      </c>
      <c r="S260" s="243"/>
      <c r="T260" s="243"/>
      <c r="U260" s="243"/>
      <c r="V260" s="243"/>
      <c r="W260" s="243"/>
      <c r="X260" s="243"/>
      <c r="Y260" s="243"/>
      <c r="Z260" s="243"/>
      <c r="AA260" s="258">
        <v>0.8</v>
      </c>
      <c r="AB260" s="259" t="s">
        <v>3197</v>
      </c>
      <c r="AC260" s="350"/>
      <c r="AD260" s="350"/>
      <c r="AE260" s="246"/>
      <c r="AF260" s="246"/>
    </row>
    <row r="261" spans="1:32" ht="30">
      <c r="A261" s="298">
        <v>17</v>
      </c>
      <c r="B261" s="254" t="s">
        <v>3759</v>
      </c>
      <c r="C261" s="245"/>
      <c r="D261" s="255" t="s">
        <v>3760</v>
      </c>
      <c r="E261" s="255">
        <v>1.5</v>
      </c>
      <c r="F261" s="256"/>
      <c r="G261" s="256"/>
      <c r="H261" s="256"/>
      <c r="I261" s="256"/>
      <c r="J261" s="256"/>
      <c r="K261" s="256"/>
      <c r="L261" s="256"/>
      <c r="M261" s="256"/>
      <c r="N261" s="256"/>
      <c r="O261" s="256"/>
      <c r="P261" s="256">
        <v>1.5</v>
      </c>
      <c r="Q261" s="255">
        <v>1.5</v>
      </c>
      <c r="R261" s="255" t="s">
        <v>3238</v>
      </c>
      <c r="S261" s="255"/>
      <c r="T261" s="255"/>
      <c r="U261" s="255"/>
      <c r="V261" s="255"/>
      <c r="W261" s="255"/>
      <c r="X261" s="255"/>
      <c r="Y261" s="255"/>
      <c r="Z261" s="255"/>
      <c r="AA261" s="257">
        <v>1.5</v>
      </c>
      <c r="AB261" s="262" t="s">
        <v>3761</v>
      </c>
      <c r="AC261" s="350"/>
      <c r="AD261" s="350"/>
      <c r="AE261" s="246"/>
      <c r="AF261" s="246"/>
    </row>
    <row r="262" spans="1:32" ht="25.5">
      <c r="A262" s="298">
        <v>18</v>
      </c>
      <c r="B262" s="254" t="s">
        <v>3762</v>
      </c>
      <c r="C262" s="245"/>
      <c r="D262" s="255" t="s">
        <v>3760</v>
      </c>
      <c r="E262" s="255">
        <v>0.75800000000000001</v>
      </c>
      <c r="F262" s="256"/>
      <c r="G262" s="256"/>
      <c r="H262" s="256"/>
      <c r="I262" s="256"/>
      <c r="J262" s="256"/>
      <c r="K262" s="256"/>
      <c r="L262" s="256"/>
      <c r="M262" s="256"/>
      <c r="N262" s="256"/>
      <c r="O262" s="256"/>
      <c r="P262" s="255">
        <v>0.75800000000000001</v>
      </c>
      <c r="Q262" s="255">
        <v>0.75800000000000001</v>
      </c>
      <c r="R262" s="255" t="s">
        <v>3238</v>
      </c>
      <c r="S262" s="255"/>
      <c r="T262" s="255"/>
      <c r="U262" s="255"/>
      <c r="V262" s="255"/>
      <c r="W262" s="255"/>
      <c r="X262" s="255"/>
      <c r="Y262" s="255"/>
      <c r="Z262" s="255"/>
      <c r="AA262" s="255">
        <v>0.75800000000000001</v>
      </c>
      <c r="AB262" s="312" t="s">
        <v>3763</v>
      </c>
      <c r="AC262" s="350"/>
      <c r="AD262" s="350"/>
      <c r="AE262" s="246"/>
      <c r="AF262" s="246"/>
    </row>
    <row r="263" spans="1:32" ht="25.5">
      <c r="A263" s="298">
        <v>19</v>
      </c>
      <c r="B263" s="242" t="s">
        <v>3764</v>
      </c>
      <c r="C263" s="245"/>
      <c r="D263" s="243"/>
      <c r="E263" s="243">
        <v>1</v>
      </c>
      <c r="F263" s="244"/>
      <c r="G263" s="244"/>
      <c r="H263" s="244"/>
      <c r="I263" s="244"/>
      <c r="J263" s="244"/>
      <c r="K263" s="244"/>
      <c r="L263" s="244"/>
      <c r="M263" s="244"/>
      <c r="N263" s="244"/>
      <c r="O263" s="244"/>
      <c r="P263" s="244">
        <v>1</v>
      </c>
      <c r="Q263" s="243">
        <v>1</v>
      </c>
      <c r="R263" s="243" t="s">
        <v>3238</v>
      </c>
      <c r="S263" s="243"/>
      <c r="T263" s="243"/>
      <c r="U263" s="243"/>
      <c r="V263" s="243"/>
      <c r="W263" s="243"/>
      <c r="X263" s="243"/>
      <c r="Y263" s="243"/>
      <c r="Z263" s="243"/>
      <c r="AA263" s="258">
        <v>1</v>
      </c>
      <c r="AB263" s="259" t="s">
        <v>3197</v>
      </c>
      <c r="AC263" s="350"/>
      <c r="AD263" s="350"/>
      <c r="AE263" s="246"/>
      <c r="AF263" s="246"/>
    </row>
    <row r="264" spans="1:32" ht="25.5">
      <c r="A264" s="298">
        <v>20</v>
      </c>
      <c r="B264" s="242" t="s">
        <v>3765</v>
      </c>
      <c r="C264" s="245"/>
      <c r="D264" s="243"/>
      <c r="E264" s="243">
        <v>1</v>
      </c>
      <c r="F264" s="244"/>
      <c r="G264" s="244"/>
      <c r="H264" s="244"/>
      <c r="I264" s="244"/>
      <c r="J264" s="244"/>
      <c r="K264" s="244"/>
      <c r="L264" s="244"/>
      <c r="M264" s="244"/>
      <c r="N264" s="244"/>
      <c r="O264" s="244"/>
      <c r="P264" s="244">
        <v>1</v>
      </c>
      <c r="Q264" s="243">
        <v>1</v>
      </c>
      <c r="R264" s="243" t="s">
        <v>3238</v>
      </c>
      <c r="S264" s="243"/>
      <c r="T264" s="243"/>
      <c r="U264" s="243"/>
      <c r="V264" s="243"/>
      <c r="W264" s="243"/>
      <c r="X264" s="243"/>
      <c r="Y264" s="243"/>
      <c r="Z264" s="243"/>
      <c r="AA264" s="258">
        <v>1</v>
      </c>
      <c r="AB264" s="259" t="s">
        <v>3197</v>
      </c>
      <c r="AC264" s="350"/>
      <c r="AD264" s="350"/>
      <c r="AE264" s="246"/>
      <c r="AF264" s="246"/>
    </row>
    <row r="265" spans="1:32">
      <c r="A265" s="298">
        <v>21</v>
      </c>
      <c r="B265" s="242" t="s">
        <v>3766</v>
      </c>
      <c r="C265" s="245"/>
      <c r="D265" s="243"/>
      <c r="E265" s="243">
        <v>1</v>
      </c>
      <c r="F265" s="244"/>
      <c r="G265" s="244"/>
      <c r="H265" s="244"/>
      <c r="I265" s="244"/>
      <c r="J265" s="244"/>
      <c r="K265" s="244"/>
      <c r="L265" s="244"/>
      <c r="M265" s="244"/>
      <c r="N265" s="244"/>
      <c r="O265" s="244"/>
      <c r="P265" s="244">
        <v>1</v>
      </c>
      <c r="Q265" s="243">
        <v>1</v>
      </c>
      <c r="R265" s="243" t="s">
        <v>3238</v>
      </c>
      <c r="S265" s="243"/>
      <c r="T265" s="243"/>
      <c r="U265" s="243"/>
      <c r="V265" s="243"/>
      <c r="W265" s="243"/>
      <c r="X265" s="243"/>
      <c r="Y265" s="243"/>
      <c r="Z265" s="243"/>
      <c r="AA265" s="258">
        <v>1</v>
      </c>
      <c r="AB265" s="259" t="s">
        <v>3197</v>
      </c>
      <c r="AC265" s="350"/>
      <c r="AD265" s="350"/>
      <c r="AE265" s="246"/>
      <c r="AF265" s="246"/>
    </row>
    <row r="266" spans="1:32" ht="25.5">
      <c r="A266" s="298">
        <v>22</v>
      </c>
      <c r="B266" s="242" t="s">
        <v>3767</v>
      </c>
      <c r="C266" s="245"/>
      <c r="D266" s="243"/>
      <c r="E266" s="243">
        <v>1</v>
      </c>
      <c r="F266" s="244"/>
      <c r="G266" s="244"/>
      <c r="H266" s="244"/>
      <c r="I266" s="244"/>
      <c r="J266" s="244"/>
      <c r="K266" s="244"/>
      <c r="L266" s="244"/>
      <c r="M266" s="244"/>
      <c r="N266" s="244"/>
      <c r="O266" s="244"/>
      <c r="P266" s="244">
        <v>1</v>
      </c>
      <c r="Q266" s="243">
        <v>1</v>
      </c>
      <c r="R266" s="243" t="s">
        <v>3238</v>
      </c>
      <c r="S266" s="243"/>
      <c r="T266" s="243"/>
      <c r="U266" s="243"/>
      <c r="V266" s="243"/>
      <c r="W266" s="243"/>
      <c r="X266" s="243"/>
      <c r="Y266" s="243"/>
      <c r="Z266" s="243"/>
      <c r="AA266" s="258">
        <v>1</v>
      </c>
      <c r="AB266" s="259" t="s">
        <v>3197</v>
      </c>
      <c r="AC266" s="350"/>
      <c r="AD266" s="350"/>
      <c r="AE266" s="246"/>
      <c r="AF266" s="246"/>
    </row>
    <row r="267" spans="1:32">
      <c r="A267" s="298">
        <v>23</v>
      </c>
      <c r="B267" s="242" t="s">
        <v>3768</v>
      </c>
      <c r="C267" s="245"/>
      <c r="D267" s="243"/>
      <c r="E267" s="243">
        <v>1.3</v>
      </c>
      <c r="F267" s="244">
        <v>1.3</v>
      </c>
      <c r="G267" s="244">
        <v>1.3</v>
      </c>
      <c r="H267" s="244"/>
      <c r="I267" s="244"/>
      <c r="J267" s="244"/>
      <c r="K267" s="244"/>
      <c r="L267" s="244"/>
      <c r="M267" s="244"/>
      <c r="N267" s="244"/>
      <c r="O267" s="244"/>
      <c r="P267" s="244"/>
      <c r="Q267" s="243">
        <v>1.3</v>
      </c>
      <c r="R267" s="243" t="s">
        <v>3192</v>
      </c>
      <c r="S267" s="243"/>
      <c r="T267" s="243"/>
      <c r="U267" s="243"/>
      <c r="V267" s="243"/>
      <c r="W267" s="243"/>
      <c r="X267" s="243"/>
      <c r="Y267" s="243"/>
      <c r="Z267" s="243">
        <v>1.3</v>
      </c>
      <c r="AA267" s="258"/>
      <c r="AB267" s="259" t="s">
        <v>3197</v>
      </c>
      <c r="AC267" s="350"/>
      <c r="AD267" s="350"/>
      <c r="AE267" s="246"/>
      <c r="AF267" s="246"/>
    </row>
    <row r="268" spans="1:32" ht="25.5">
      <c r="A268" s="298">
        <v>24</v>
      </c>
      <c r="B268" s="242" t="s">
        <v>3769</v>
      </c>
      <c r="C268" s="245"/>
      <c r="D268" s="243"/>
      <c r="E268" s="243">
        <v>1.3</v>
      </c>
      <c r="F268" s="244"/>
      <c r="G268" s="244"/>
      <c r="H268" s="244"/>
      <c r="I268" s="244"/>
      <c r="J268" s="244"/>
      <c r="K268" s="244"/>
      <c r="L268" s="244"/>
      <c r="M268" s="244"/>
      <c r="N268" s="244"/>
      <c r="O268" s="244"/>
      <c r="P268" s="244">
        <v>1.3</v>
      </c>
      <c r="Q268" s="243">
        <v>1.3</v>
      </c>
      <c r="R268" s="243" t="s">
        <v>3238</v>
      </c>
      <c r="S268" s="243"/>
      <c r="T268" s="243"/>
      <c r="U268" s="243"/>
      <c r="V268" s="243"/>
      <c r="W268" s="243"/>
      <c r="X268" s="243"/>
      <c r="Y268" s="243"/>
      <c r="Z268" s="243"/>
      <c r="AA268" s="258">
        <v>1.3</v>
      </c>
      <c r="AB268" s="259" t="s">
        <v>3216</v>
      </c>
      <c r="AC268" s="350"/>
      <c r="AD268" s="350"/>
      <c r="AE268" s="246"/>
      <c r="AF268" s="246"/>
    </row>
    <row r="269" spans="1:32" ht="25.5">
      <c r="A269" s="298">
        <v>25</v>
      </c>
      <c r="B269" s="242" t="s">
        <v>3770</v>
      </c>
      <c r="C269" s="245"/>
      <c r="D269" s="243"/>
      <c r="E269" s="243">
        <v>1.5</v>
      </c>
      <c r="F269" s="244"/>
      <c r="G269" s="244"/>
      <c r="H269" s="244"/>
      <c r="I269" s="244"/>
      <c r="J269" s="244"/>
      <c r="K269" s="244"/>
      <c r="L269" s="244"/>
      <c r="M269" s="244"/>
      <c r="N269" s="244"/>
      <c r="O269" s="244"/>
      <c r="P269" s="244">
        <v>1.5</v>
      </c>
      <c r="Q269" s="243">
        <v>1.5</v>
      </c>
      <c r="R269" s="243" t="s">
        <v>3192</v>
      </c>
      <c r="S269" s="243"/>
      <c r="T269" s="243"/>
      <c r="U269" s="243"/>
      <c r="V269" s="243"/>
      <c r="W269" s="243"/>
      <c r="X269" s="243"/>
      <c r="Y269" s="243"/>
      <c r="Z269" s="243">
        <v>1.5</v>
      </c>
      <c r="AA269" s="258"/>
      <c r="AB269" s="259" t="s">
        <v>3197</v>
      </c>
      <c r="AC269" s="350"/>
      <c r="AD269" s="350"/>
      <c r="AE269" s="246"/>
      <c r="AF269" s="246"/>
    </row>
    <row r="270" spans="1:32" ht="25.5">
      <c r="A270" s="298">
        <v>26</v>
      </c>
      <c r="B270" s="242" t="s">
        <v>3771</v>
      </c>
      <c r="C270" s="245"/>
      <c r="D270" s="243"/>
      <c r="E270" s="243">
        <v>1.5</v>
      </c>
      <c r="F270" s="244"/>
      <c r="G270" s="244"/>
      <c r="H270" s="244"/>
      <c r="I270" s="244"/>
      <c r="J270" s="244"/>
      <c r="K270" s="244"/>
      <c r="L270" s="244"/>
      <c r="M270" s="244"/>
      <c r="N270" s="244"/>
      <c r="O270" s="244"/>
      <c r="P270" s="244">
        <v>1.5</v>
      </c>
      <c r="Q270" s="243">
        <v>1.5</v>
      </c>
      <c r="R270" s="243" t="s">
        <v>3192</v>
      </c>
      <c r="S270" s="243"/>
      <c r="T270" s="243"/>
      <c r="U270" s="243"/>
      <c r="V270" s="243"/>
      <c r="W270" s="243"/>
      <c r="X270" s="243"/>
      <c r="Y270" s="243"/>
      <c r="Z270" s="243">
        <v>1.5</v>
      </c>
      <c r="AA270" s="258"/>
      <c r="AB270" s="259" t="s">
        <v>3216</v>
      </c>
      <c r="AC270" s="350"/>
      <c r="AD270" s="350"/>
      <c r="AE270" s="246"/>
      <c r="AF270" s="246"/>
    </row>
    <row r="271" spans="1:32">
      <c r="A271" s="298">
        <v>27</v>
      </c>
      <c r="B271" s="242" t="s">
        <v>3772</v>
      </c>
      <c r="C271" s="245"/>
      <c r="D271" s="243"/>
      <c r="E271" s="243">
        <v>1.76</v>
      </c>
      <c r="F271" s="244"/>
      <c r="G271" s="244"/>
      <c r="H271" s="244"/>
      <c r="I271" s="244"/>
      <c r="J271" s="244"/>
      <c r="K271" s="244"/>
      <c r="L271" s="244"/>
      <c r="M271" s="244"/>
      <c r="N271" s="244"/>
      <c r="O271" s="244"/>
      <c r="P271" s="244">
        <v>1.76</v>
      </c>
      <c r="Q271" s="243">
        <v>1.76</v>
      </c>
      <c r="R271" s="243" t="s">
        <v>3238</v>
      </c>
      <c r="S271" s="243"/>
      <c r="T271" s="243"/>
      <c r="U271" s="243"/>
      <c r="V271" s="243"/>
      <c r="W271" s="243"/>
      <c r="X271" s="243"/>
      <c r="Y271" s="243"/>
      <c r="Z271" s="243"/>
      <c r="AA271" s="258">
        <v>1.76</v>
      </c>
      <c r="AB271" s="3" t="s">
        <v>3773</v>
      </c>
      <c r="AC271" s="350"/>
      <c r="AD271" s="350"/>
      <c r="AE271" s="246"/>
      <c r="AF271" s="246"/>
    </row>
    <row r="272" spans="1:32" ht="25.5">
      <c r="A272" s="298">
        <v>28</v>
      </c>
      <c r="B272" s="242" t="s">
        <v>3774</v>
      </c>
      <c r="C272" s="245"/>
      <c r="D272" s="243"/>
      <c r="E272" s="243">
        <v>2</v>
      </c>
      <c r="F272" s="244"/>
      <c r="G272" s="244"/>
      <c r="H272" s="244"/>
      <c r="I272" s="244"/>
      <c r="J272" s="244"/>
      <c r="K272" s="244"/>
      <c r="L272" s="244"/>
      <c r="M272" s="244"/>
      <c r="N272" s="244"/>
      <c r="O272" s="244"/>
      <c r="P272" s="244">
        <v>2</v>
      </c>
      <c r="Q272" s="243">
        <v>2</v>
      </c>
      <c r="R272" s="243" t="s">
        <v>3238</v>
      </c>
      <c r="S272" s="243"/>
      <c r="T272" s="243"/>
      <c r="U272" s="243"/>
      <c r="V272" s="243"/>
      <c r="W272" s="243"/>
      <c r="X272" s="243"/>
      <c r="Y272" s="243"/>
      <c r="Z272" s="243"/>
      <c r="AA272" s="258">
        <v>2</v>
      </c>
      <c r="AB272" s="259" t="s">
        <v>3197</v>
      </c>
      <c r="AC272" s="350"/>
      <c r="AD272" s="350"/>
      <c r="AE272" s="246"/>
      <c r="AF272" s="246"/>
    </row>
    <row r="273" spans="1:32">
      <c r="A273" s="298">
        <v>29</v>
      </c>
      <c r="B273" s="242" t="s">
        <v>3775</v>
      </c>
      <c r="C273" s="245"/>
      <c r="D273" s="243"/>
      <c r="E273" s="243">
        <v>2</v>
      </c>
      <c r="F273" s="244"/>
      <c r="G273" s="244"/>
      <c r="H273" s="244"/>
      <c r="I273" s="244"/>
      <c r="J273" s="244"/>
      <c r="K273" s="244"/>
      <c r="L273" s="244"/>
      <c r="M273" s="244"/>
      <c r="N273" s="244"/>
      <c r="O273" s="244"/>
      <c r="P273" s="244">
        <v>2</v>
      </c>
      <c r="Q273" s="243">
        <v>2</v>
      </c>
      <c r="R273" s="243" t="s">
        <v>3238</v>
      </c>
      <c r="S273" s="243"/>
      <c r="T273" s="243"/>
      <c r="U273" s="243"/>
      <c r="V273" s="243"/>
      <c r="W273" s="243"/>
      <c r="X273" s="243"/>
      <c r="Y273" s="243"/>
      <c r="Z273" s="243"/>
      <c r="AA273" s="258">
        <v>2</v>
      </c>
      <c r="AB273" s="259" t="s">
        <v>3197</v>
      </c>
      <c r="AC273" s="350"/>
      <c r="AD273" s="350"/>
      <c r="AE273" s="246"/>
      <c r="AF273" s="246"/>
    </row>
    <row r="274" spans="1:32">
      <c r="A274" s="298">
        <v>30</v>
      </c>
      <c r="B274" s="254" t="s">
        <v>3776</v>
      </c>
      <c r="C274" s="245"/>
      <c r="D274" s="255" t="s">
        <v>3345</v>
      </c>
      <c r="E274" s="255">
        <v>2.617</v>
      </c>
      <c r="F274" s="256">
        <v>2.617</v>
      </c>
      <c r="G274" s="256"/>
      <c r="H274" s="256"/>
      <c r="I274" s="256"/>
      <c r="J274" s="256"/>
      <c r="K274" s="256">
        <v>2.617</v>
      </c>
      <c r="L274" s="256"/>
      <c r="M274" s="256"/>
      <c r="N274" s="256"/>
      <c r="O274" s="256"/>
      <c r="P274" s="255"/>
      <c r="Q274" s="255">
        <v>0</v>
      </c>
      <c r="R274" s="255" t="s">
        <v>3238</v>
      </c>
      <c r="S274" s="255"/>
      <c r="T274" s="255"/>
      <c r="U274" s="255"/>
      <c r="V274" s="255"/>
      <c r="W274" s="255"/>
      <c r="X274" s="255"/>
      <c r="Y274" s="255"/>
      <c r="Z274" s="255"/>
      <c r="AA274" s="255">
        <v>2.617</v>
      </c>
      <c r="AB274" s="282" t="s">
        <v>3777</v>
      </c>
      <c r="AC274" s="350"/>
      <c r="AD274" s="350"/>
      <c r="AE274" s="246"/>
      <c r="AF274" s="246"/>
    </row>
    <row r="275" spans="1:32" ht="25.5">
      <c r="A275" s="298">
        <v>31</v>
      </c>
      <c r="B275" s="242" t="s">
        <v>3778</v>
      </c>
      <c r="C275" s="245"/>
      <c r="D275" s="243"/>
      <c r="E275" s="243">
        <v>2.5</v>
      </c>
      <c r="F275" s="244"/>
      <c r="G275" s="244"/>
      <c r="H275" s="244"/>
      <c r="I275" s="244"/>
      <c r="J275" s="244"/>
      <c r="K275" s="244"/>
      <c r="L275" s="244"/>
      <c r="M275" s="244"/>
      <c r="N275" s="244"/>
      <c r="O275" s="244"/>
      <c r="P275" s="244">
        <v>2.5</v>
      </c>
      <c r="Q275" s="243">
        <v>2.5</v>
      </c>
      <c r="R275" s="243" t="s">
        <v>3238</v>
      </c>
      <c r="S275" s="243"/>
      <c r="T275" s="243"/>
      <c r="U275" s="243"/>
      <c r="V275" s="243"/>
      <c r="W275" s="243"/>
      <c r="X275" s="243"/>
      <c r="Y275" s="243"/>
      <c r="Z275" s="243"/>
      <c r="AA275" s="258">
        <v>2.5</v>
      </c>
      <c r="AB275" s="259" t="s">
        <v>3197</v>
      </c>
      <c r="AC275" s="350"/>
      <c r="AD275" s="350"/>
      <c r="AE275" s="246"/>
      <c r="AF275" s="246"/>
    </row>
    <row r="276" spans="1:32" s="343" customFormat="1" ht="27.75" customHeight="1">
      <c r="A276" s="298">
        <v>32</v>
      </c>
      <c r="B276" s="314" t="s">
        <v>3779</v>
      </c>
      <c r="C276" s="366" t="s">
        <v>3780</v>
      </c>
      <c r="D276" s="245" t="s">
        <v>3781</v>
      </c>
      <c r="E276" s="316">
        <v>1.9870000000000001</v>
      </c>
      <c r="F276" s="368">
        <v>1.9870000000000001</v>
      </c>
      <c r="G276" s="422">
        <f>E276-K276</f>
        <v>0.81700000000000017</v>
      </c>
      <c r="H276" s="422"/>
      <c r="I276" s="422"/>
      <c r="J276" s="422"/>
      <c r="K276" s="422">
        <v>1.17</v>
      </c>
      <c r="L276" s="422"/>
      <c r="M276" s="422"/>
      <c r="N276" s="422"/>
      <c r="O276" s="422"/>
      <c r="P276" s="316"/>
      <c r="Q276" s="316"/>
      <c r="R276" s="315" t="s">
        <v>3238</v>
      </c>
      <c r="S276" s="316"/>
      <c r="T276" s="316"/>
      <c r="U276" s="316"/>
      <c r="V276" s="316"/>
      <c r="W276" s="316"/>
      <c r="X276" s="316"/>
      <c r="Y276" s="361"/>
      <c r="Z276" s="423">
        <v>1.9870000000000001</v>
      </c>
      <c r="AA276" s="317"/>
      <c r="AB276" s="318" t="s">
        <v>3782</v>
      </c>
      <c r="AC276" s="390" t="s">
        <v>3328</v>
      </c>
      <c r="AD276" s="361"/>
      <c r="AE276" s="361"/>
      <c r="AF276" s="361"/>
    </row>
    <row r="277" spans="1:32" ht="25.5">
      <c r="A277" s="298">
        <v>33</v>
      </c>
      <c r="B277" s="242" t="s">
        <v>3783</v>
      </c>
      <c r="C277" s="245"/>
      <c r="D277" s="243"/>
      <c r="E277" s="243">
        <v>3</v>
      </c>
      <c r="F277" s="244"/>
      <c r="G277" s="244"/>
      <c r="H277" s="244"/>
      <c r="I277" s="244"/>
      <c r="J277" s="244"/>
      <c r="K277" s="244"/>
      <c r="L277" s="244"/>
      <c r="M277" s="244"/>
      <c r="N277" s="244"/>
      <c r="O277" s="244"/>
      <c r="P277" s="244">
        <v>3</v>
      </c>
      <c r="Q277" s="243">
        <v>3</v>
      </c>
      <c r="R277" s="243" t="s">
        <v>3238</v>
      </c>
      <c r="S277" s="243"/>
      <c r="T277" s="243"/>
      <c r="U277" s="243"/>
      <c r="V277" s="243"/>
      <c r="W277" s="243"/>
      <c r="X277" s="243"/>
      <c r="Y277" s="243"/>
      <c r="Z277" s="243"/>
      <c r="AA277" s="258">
        <v>3</v>
      </c>
      <c r="AB277" s="259" t="s">
        <v>3197</v>
      </c>
      <c r="AC277" s="350"/>
      <c r="AD277" s="350"/>
      <c r="AE277" s="246"/>
      <c r="AF277" s="246"/>
    </row>
    <row r="278" spans="1:32" ht="25.5">
      <c r="A278" s="298">
        <v>34</v>
      </c>
      <c r="B278" s="242" t="s">
        <v>3784</v>
      </c>
      <c r="C278" s="245"/>
      <c r="D278" s="243"/>
      <c r="E278" s="243">
        <v>3</v>
      </c>
      <c r="F278" s="253"/>
      <c r="G278" s="253"/>
      <c r="H278" s="253"/>
      <c r="I278" s="253"/>
      <c r="J278" s="253"/>
      <c r="K278" s="253"/>
      <c r="L278" s="253"/>
      <c r="M278" s="253"/>
      <c r="N278" s="253"/>
      <c r="O278" s="253"/>
      <c r="P278" s="243">
        <v>3</v>
      </c>
      <c r="Q278" s="243">
        <v>3</v>
      </c>
      <c r="R278" s="243" t="s">
        <v>3238</v>
      </c>
      <c r="S278" s="243"/>
      <c r="T278" s="243"/>
      <c r="U278" s="243"/>
      <c r="V278" s="243"/>
      <c r="W278" s="243"/>
      <c r="X278" s="243"/>
      <c r="Y278" s="243"/>
      <c r="Z278" s="243"/>
      <c r="AA278" s="258">
        <v>3</v>
      </c>
      <c r="AB278" s="259" t="s">
        <v>3197</v>
      </c>
      <c r="AC278" s="350"/>
      <c r="AD278" s="350"/>
      <c r="AE278" s="246"/>
      <c r="AF278" s="246"/>
    </row>
    <row r="279" spans="1:32" ht="25.5">
      <c r="A279" s="298">
        <v>35</v>
      </c>
      <c r="B279" s="242" t="s">
        <v>3785</v>
      </c>
      <c r="C279" s="245"/>
      <c r="D279" s="243"/>
      <c r="E279" s="243">
        <v>3</v>
      </c>
      <c r="F279" s="253"/>
      <c r="G279" s="253"/>
      <c r="H279" s="253"/>
      <c r="I279" s="253"/>
      <c r="J279" s="253"/>
      <c r="K279" s="253"/>
      <c r="L279" s="253"/>
      <c r="M279" s="253"/>
      <c r="N279" s="253"/>
      <c r="O279" s="253"/>
      <c r="P279" s="243">
        <v>3</v>
      </c>
      <c r="Q279" s="243">
        <v>3</v>
      </c>
      <c r="R279" s="243" t="s">
        <v>3238</v>
      </c>
      <c r="S279" s="243"/>
      <c r="T279" s="243"/>
      <c r="U279" s="243"/>
      <c r="V279" s="243"/>
      <c r="W279" s="243"/>
      <c r="X279" s="243"/>
      <c r="Y279" s="243"/>
      <c r="Z279" s="243"/>
      <c r="AA279" s="258">
        <v>3</v>
      </c>
      <c r="AB279" s="259" t="s">
        <v>3197</v>
      </c>
      <c r="AC279" s="350"/>
      <c r="AD279" s="350"/>
      <c r="AE279" s="246"/>
      <c r="AF279" s="246"/>
    </row>
    <row r="280" spans="1:32">
      <c r="A280" s="298">
        <v>36</v>
      </c>
      <c r="B280" s="242" t="s">
        <v>3786</v>
      </c>
      <c r="C280" s="245"/>
      <c r="D280" s="243"/>
      <c r="E280" s="243">
        <v>3.5</v>
      </c>
      <c r="F280" s="253"/>
      <c r="G280" s="253"/>
      <c r="H280" s="253"/>
      <c r="I280" s="253"/>
      <c r="J280" s="253"/>
      <c r="K280" s="253"/>
      <c r="L280" s="253"/>
      <c r="M280" s="253"/>
      <c r="N280" s="253"/>
      <c r="O280" s="253"/>
      <c r="P280" s="243">
        <v>3.5</v>
      </c>
      <c r="Q280" s="243">
        <v>3.5</v>
      </c>
      <c r="R280" s="243" t="s">
        <v>3238</v>
      </c>
      <c r="S280" s="243"/>
      <c r="T280" s="243"/>
      <c r="U280" s="243"/>
      <c r="V280" s="243"/>
      <c r="W280" s="243"/>
      <c r="X280" s="243"/>
      <c r="Y280" s="243"/>
      <c r="Z280" s="243"/>
      <c r="AA280" s="258">
        <v>3.5</v>
      </c>
      <c r="AB280" s="259" t="s">
        <v>3197</v>
      </c>
      <c r="AC280" s="350"/>
      <c r="AD280" s="350"/>
      <c r="AE280" s="246"/>
      <c r="AF280" s="246"/>
    </row>
    <row r="281" spans="1:32" ht="25.5">
      <c r="A281" s="298">
        <v>37</v>
      </c>
      <c r="B281" s="242" t="s">
        <v>3787</v>
      </c>
      <c r="C281" s="245"/>
      <c r="D281" s="243"/>
      <c r="E281" s="243">
        <v>4</v>
      </c>
      <c r="F281" s="253"/>
      <c r="G281" s="253"/>
      <c r="H281" s="253"/>
      <c r="I281" s="253"/>
      <c r="J281" s="253"/>
      <c r="K281" s="253"/>
      <c r="L281" s="253"/>
      <c r="M281" s="253"/>
      <c r="N281" s="253"/>
      <c r="O281" s="253"/>
      <c r="P281" s="243">
        <v>4</v>
      </c>
      <c r="Q281" s="243">
        <v>4</v>
      </c>
      <c r="R281" s="243" t="s">
        <v>3238</v>
      </c>
      <c r="S281" s="243"/>
      <c r="T281" s="243"/>
      <c r="U281" s="243"/>
      <c r="V281" s="243"/>
      <c r="W281" s="243"/>
      <c r="X281" s="243"/>
      <c r="Y281" s="243"/>
      <c r="Z281" s="243"/>
      <c r="AA281" s="258">
        <v>4</v>
      </c>
      <c r="AB281" s="259" t="s">
        <v>3197</v>
      </c>
      <c r="AC281" s="350"/>
      <c r="AD281" s="350"/>
      <c r="AE281" s="246"/>
      <c r="AF281" s="246"/>
    </row>
    <row r="282" spans="1:32" ht="25.5">
      <c r="A282" s="298">
        <v>38</v>
      </c>
      <c r="B282" s="242" t="s">
        <v>3788</v>
      </c>
      <c r="C282" s="245"/>
      <c r="D282" s="243"/>
      <c r="E282" s="243">
        <v>5</v>
      </c>
      <c r="F282" s="244"/>
      <c r="G282" s="244"/>
      <c r="H282" s="244"/>
      <c r="I282" s="244"/>
      <c r="J282" s="244"/>
      <c r="K282" s="244"/>
      <c r="L282" s="244"/>
      <c r="M282" s="244"/>
      <c r="N282" s="244"/>
      <c r="O282" s="244"/>
      <c r="P282" s="244">
        <v>5</v>
      </c>
      <c r="Q282" s="243">
        <v>5</v>
      </c>
      <c r="R282" s="243" t="s">
        <v>3238</v>
      </c>
      <c r="S282" s="243"/>
      <c r="T282" s="243"/>
      <c r="U282" s="243"/>
      <c r="V282" s="243"/>
      <c r="W282" s="243"/>
      <c r="X282" s="243"/>
      <c r="Y282" s="243"/>
      <c r="Z282" s="243"/>
      <c r="AA282" s="258">
        <v>5</v>
      </c>
      <c r="AB282" s="259" t="s">
        <v>3197</v>
      </c>
      <c r="AC282" s="350"/>
      <c r="AD282" s="350"/>
      <c r="AE282" s="246"/>
      <c r="AF282" s="246"/>
    </row>
    <row r="283" spans="1:32" ht="30">
      <c r="A283" s="387">
        <v>39</v>
      </c>
      <c r="B283" s="254" t="s">
        <v>3789</v>
      </c>
      <c r="C283" s="245"/>
      <c r="D283" s="255" t="s">
        <v>3790</v>
      </c>
      <c r="E283" s="255">
        <v>2.0920000000000001</v>
      </c>
      <c r="F283" s="256">
        <v>1</v>
      </c>
      <c r="G283" s="256">
        <v>1</v>
      </c>
      <c r="H283" s="256"/>
      <c r="I283" s="256"/>
      <c r="J283" s="256"/>
      <c r="K283" s="256"/>
      <c r="L283" s="256"/>
      <c r="M283" s="256"/>
      <c r="N283" s="256"/>
      <c r="O283" s="256"/>
      <c r="P283" s="256">
        <v>1.0920000000000001</v>
      </c>
      <c r="Q283" s="255">
        <f>2.092-1</f>
        <v>1.0920000000000001</v>
      </c>
      <c r="R283" s="255" t="s">
        <v>3362</v>
      </c>
      <c r="S283" s="255"/>
      <c r="T283" s="255"/>
      <c r="U283" s="255"/>
      <c r="V283" s="255"/>
      <c r="W283" s="255"/>
      <c r="X283" s="246"/>
      <c r="Y283" s="334">
        <v>2.0920000000000001</v>
      </c>
      <c r="Z283" s="255"/>
      <c r="AA283" s="257"/>
      <c r="AB283" s="262" t="s">
        <v>3791</v>
      </c>
      <c r="AC283" s="3267" t="s">
        <v>3208</v>
      </c>
      <c r="AD283" s="3268"/>
      <c r="AE283" s="3268"/>
      <c r="AF283" s="246"/>
    </row>
    <row r="284" spans="1:32" ht="25.5">
      <c r="A284" s="298">
        <v>40</v>
      </c>
      <c r="B284" s="242" t="s">
        <v>3792</v>
      </c>
      <c r="C284" s="245"/>
      <c r="D284" s="243"/>
      <c r="E284" s="243">
        <v>6</v>
      </c>
      <c r="F284" s="244"/>
      <c r="G284" s="244"/>
      <c r="H284" s="244"/>
      <c r="I284" s="244"/>
      <c r="J284" s="244"/>
      <c r="K284" s="244"/>
      <c r="L284" s="244"/>
      <c r="M284" s="244"/>
      <c r="N284" s="244"/>
      <c r="O284" s="244"/>
      <c r="P284" s="244">
        <v>6</v>
      </c>
      <c r="Q284" s="243">
        <v>6</v>
      </c>
      <c r="R284" s="243" t="s">
        <v>3238</v>
      </c>
      <c r="S284" s="243"/>
      <c r="T284" s="243"/>
      <c r="U284" s="243"/>
      <c r="V284" s="243"/>
      <c r="W284" s="243"/>
      <c r="X284" s="243"/>
      <c r="Y284" s="243"/>
      <c r="Z284" s="243"/>
      <c r="AA284" s="258">
        <v>6</v>
      </c>
      <c r="AB284" s="259" t="s">
        <v>3197</v>
      </c>
      <c r="AC284" s="350"/>
      <c r="AD284" s="246"/>
      <c r="AE284" s="246"/>
      <c r="AF284" s="246"/>
    </row>
    <row r="285" spans="1:32" ht="25.5">
      <c r="A285" s="298">
        <v>41</v>
      </c>
      <c r="B285" s="242" t="s">
        <v>3793</v>
      </c>
      <c r="C285" s="245"/>
      <c r="D285" s="243"/>
      <c r="E285" s="243">
        <v>1.5</v>
      </c>
      <c r="F285" s="244"/>
      <c r="G285" s="244"/>
      <c r="H285" s="244"/>
      <c r="I285" s="244"/>
      <c r="J285" s="244"/>
      <c r="K285" s="244"/>
      <c r="L285" s="244"/>
      <c r="M285" s="244"/>
      <c r="N285" s="244"/>
      <c r="O285" s="244"/>
      <c r="P285" s="244">
        <v>1.5</v>
      </c>
      <c r="Q285" s="243">
        <v>1.5</v>
      </c>
      <c r="R285" s="243" t="s">
        <v>3238</v>
      </c>
      <c r="S285" s="243"/>
      <c r="T285" s="243"/>
      <c r="U285" s="243"/>
      <c r="V285" s="243"/>
      <c r="W285" s="243"/>
      <c r="X285" s="243"/>
      <c r="Y285" s="243"/>
      <c r="Z285" s="243"/>
      <c r="AA285" s="258">
        <v>1.5</v>
      </c>
      <c r="AB285" s="259" t="s">
        <v>3197</v>
      </c>
      <c r="AC285" s="350"/>
      <c r="AD285" s="246"/>
      <c r="AE285" s="246"/>
      <c r="AF285" s="246"/>
    </row>
    <row r="286" spans="1:32" ht="25.5">
      <c r="A286" s="298">
        <v>42</v>
      </c>
      <c r="B286" s="242" t="s">
        <v>3794</v>
      </c>
      <c r="C286" s="245"/>
      <c r="D286" s="243"/>
      <c r="E286" s="243">
        <v>0.3</v>
      </c>
      <c r="F286" s="244"/>
      <c r="G286" s="244"/>
      <c r="H286" s="244"/>
      <c r="I286" s="244"/>
      <c r="J286" s="244"/>
      <c r="K286" s="244"/>
      <c r="L286" s="244"/>
      <c r="M286" s="244"/>
      <c r="N286" s="244"/>
      <c r="O286" s="244"/>
      <c r="P286" s="244">
        <v>0.3</v>
      </c>
      <c r="Q286" s="243">
        <v>0.3</v>
      </c>
      <c r="R286" s="243" t="s">
        <v>3238</v>
      </c>
      <c r="S286" s="243"/>
      <c r="T286" s="243"/>
      <c r="U286" s="243"/>
      <c r="V286" s="243"/>
      <c r="W286" s="243"/>
      <c r="X286" s="243"/>
      <c r="Y286" s="243"/>
      <c r="Z286" s="243"/>
      <c r="AA286" s="258">
        <v>0.3</v>
      </c>
      <c r="AB286" s="259" t="s">
        <v>3197</v>
      </c>
      <c r="AC286" s="350"/>
      <c r="AD286" s="246"/>
      <c r="AE286" s="246"/>
      <c r="AF286" s="246"/>
    </row>
    <row r="287" spans="1:32" ht="17.25" customHeight="1">
      <c r="A287" s="403">
        <v>43</v>
      </c>
      <c r="B287" s="307" t="s">
        <v>3795</v>
      </c>
      <c r="C287" s="245"/>
      <c r="D287" s="308" t="s">
        <v>3796</v>
      </c>
      <c r="E287" s="308">
        <v>1.171</v>
      </c>
      <c r="F287" s="335"/>
      <c r="G287" s="336"/>
      <c r="H287" s="337"/>
      <c r="I287" s="337"/>
      <c r="J287" s="337"/>
      <c r="K287" s="338"/>
      <c r="L287" s="338"/>
      <c r="M287" s="338"/>
      <c r="N287" s="338"/>
      <c r="O287" s="338"/>
      <c r="P287" s="308">
        <v>1.171</v>
      </c>
      <c r="Q287" s="308">
        <v>1.171</v>
      </c>
      <c r="R287" s="308" t="s">
        <v>3192</v>
      </c>
      <c r="S287" s="308"/>
      <c r="T287" s="308"/>
      <c r="U287" s="308"/>
      <c r="V287" s="308"/>
      <c r="W287" s="308"/>
      <c r="X287" s="308"/>
      <c r="Y287" s="308"/>
      <c r="Z287" s="308">
        <v>1.171</v>
      </c>
      <c r="AA287" s="310"/>
      <c r="AB287" s="339" t="s">
        <v>3797</v>
      </c>
      <c r="AC287" s="3288" t="s">
        <v>3798</v>
      </c>
      <c r="AD287" s="3289"/>
      <c r="AE287" s="3289"/>
      <c r="AF287" s="246"/>
    </row>
    <row r="288" spans="1:32">
      <c r="A288" s="298">
        <v>44</v>
      </c>
      <c r="B288" s="242" t="s">
        <v>3799</v>
      </c>
      <c r="C288" s="245"/>
      <c r="D288" s="243"/>
      <c r="E288" s="243">
        <v>1.2</v>
      </c>
      <c r="F288" s="244">
        <v>1.2</v>
      </c>
      <c r="G288" s="244"/>
      <c r="H288" s="244"/>
      <c r="I288" s="244"/>
      <c r="J288" s="244"/>
      <c r="K288" s="244">
        <v>1.2</v>
      </c>
      <c r="L288" s="244"/>
      <c r="M288" s="244"/>
      <c r="N288" s="244"/>
      <c r="O288" s="244"/>
      <c r="P288" s="244"/>
      <c r="Q288" s="244">
        <v>0</v>
      </c>
      <c r="R288" s="243" t="s">
        <v>3238</v>
      </c>
      <c r="S288" s="243"/>
      <c r="T288" s="243"/>
      <c r="U288" s="243"/>
      <c r="V288" s="243"/>
      <c r="W288" s="243"/>
      <c r="X288" s="243"/>
      <c r="Y288" s="243"/>
      <c r="Z288" s="243"/>
      <c r="AA288" s="258">
        <v>1.2</v>
      </c>
      <c r="AB288" s="259" t="s">
        <v>3800</v>
      </c>
      <c r="AC288" s="350"/>
      <c r="AD288" s="246"/>
      <c r="AE288" s="246"/>
      <c r="AF288" s="246"/>
    </row>
    <row r="289" spans="1:32" ht="18.75" customHeight="1">
      <c r="A289" s="405">
        <v>45</v>
      </c>
      <c r="B289" s="340" t="s">
        <v>3801</v>
      </c>
      <c r="C289" s="368">
        <v>0</v>
      </c>
      <c r="D289" s="341"/>
      <c r="E289" s="351">
        <v>2.8</v>
      </c>
      <c r="F289" s="351"/>
      <c r="G289" s="351"/>
      <c r="H289" s="351"/>
      <c r="I289" s="351"/>
      <c r="J289" s="351"/>
      <c r="K289" s="351"/>
      <c r="L289" s="351"/>
      <c r="M289" s="351"/>
      <c r="N289" s="351"/>
      <c r="O289" s="351"/>
      <c r="P289" s="351">
        <v>2.8</v>
      </c>
      <c r="Q289" s="351">
        <v>2.8</v>
      </c>
      <c r="R289" s="244" t="s">
        <v>3238</v>
      </c>
      <c r="S289" s="244"/>
      <c r="T289" s="244"/>
      <c r="U289" s="244"/>
      <c r="V289" s="351"/>
      <c r="W289" s="351"/>
      <c r="X289" s="351"/>
      <c r="Y289" s="351"/>
      <c r="Z289" s="351"/>
      <c r="AA289" s="351">
        <v>2.8</v>
      </c>
      <c r="AB289" s="342" t="s">
        <v>3802</v>
      </c>
      <c r="AC289" s="359" t="s">
        <v>3718</v>
      </c>
      <c r="AD289" s="246"/>
      <c r="AE289" s="246"/>
      <c r="AF289" s="246"/>
    </row>
    <row r="290" spans="1:32" ht="24" customHeight="1">
      <c r="A290" s="2363">
        <v>45</v>
      </c>
      <c r="B290" s="2672" t="s">
        <v>3384</v>
      </c>
      <c r="C290" s="2675"/>
      <c r="D290" s="2906"/>
      <c r="E290" s="2907">
        <f>SUM(E245:E289)</f>
        <v>68.600999999999999</v>
      </c>
      <c r="F290" s="2907">
        <f t="shared" ref="F290:Q290" si="7">SUM(F245:F289)</f>
        <v>10.02</v>
      </c>
      <c r="G290" s="2907">
        <f t="shared" si="7"/>
        <v>4.8170000000000002</v>
      </c>
      <c r="H290" s="2907">
        <f t="shared" si="7"/>
        <v>0</v>
      </c>
      <c r="I290" s="2907"/>
      <c r="J290" s="2907"/>
      <c r="K290" s="2907">
        <f t="shared" si="7"/>
        <v>5.2030000000000003</v>
      </c>
      <c r="L290" s="2907"/>
      <c r="M290" s="2907"/>
      <c r="N290" s="2907"/>
      <c r="O290" s="2907"/>
      <c r="P290" s="2907">
        <f t="shared" si="7"/>
        <v>58.580999999999996</v>
      </c>
      <c r="Q290" s="2907">
        <f t="shared" si="7"/>
        <v>61.580999999999996</v>
      </c>
      <c r="R290" s="2907">
        <f>SUM(R245:R288)</f>
        <v>0</v>
      </c>
      <c r="S290" s="2907"/>
      <c r="T290" s="2907"/>
      <c r="U290" s="2907"/>
      <c r="V290" s="2907">
        <f t="shared" ref="V290:AA290" si="8">SUM(V245:V289)</f>
        <v>0</v>
      </c>
      <c r="W290" s="2907">
        <f t="shared" si="8"/>
        <v>0</v>
      </c>
      <c r="X290" s="2907">
        <f t="shared" si="8"/>
        <v>0</v>
      </c>
      <c r="Y290" s="2907">
        <f t="shared" si="8"/>
        <v>2.0920000000000001</v>
      </c>
      <c r="Z290" s="2907">
        <f t="shared" si="8"/>
        <v>7.6740000000000004</v>
      </c>
      <c r="AA290" s="2907">
        <f t="shared" si="8"/>
        <v>58.834999999999994</v>
      </c>
      <c r="AB290" s="414"/>
      <c r="AC290" s="360"/>
      <c r="AD290" s="246"/>
      <c r="AE290" s="246"/>
      <c r="AF290" s="246"/>
    </row>
    <row r="291" spans="1:32" ht="34.5" customHeight="1">
      <c r="A291" s="2365">
        <f>A83+A118+A166+A203+A230+A243+A290</f>
        <v>271</v>
      </c>
      <c r="B291" s="407" t="s">
        <v>5319</v>
      </c>
      <c r="C291" s="408"/>
      <c r="D291" s="409"/>
      <c r="E291" s="410">
        <f>E290+E243+E230+E203+E166+E118+E83</f>
        <v>333.53100000000001</v>
      </c>
      <c r="F291" s="410">
        <f t="shared" ref="F291:AB291" si="9">F290+F243+F230+F203+F166+F118+F83</f>
        <v>98.31</v>
      </c>
      <c r="G291" s="410">
        <f t="shared" si="9"/>
        <v>58.437000000000005</v>
      </c>
      <c r="H291" s="410">
        <f t="shared" si="9"/>
        <v>2.3149999999999999</v>
      </c>
      <c r="I291" s="410">
        <f t="shared" si="9"/>
        <v>0</v>
      </c>
      <c r="J291" s="410">
        <f t="shared" si="9"/>
        <v>0</v>
      </c>
      <c r="K291" s="410">
        <f t="shared" si="9"/>
        <v>37.558</v>
      </c>
      <c r="L291" s="410">
        <f t="shared" si="9"/>
        <v>0</v>
      </c>
      <c r="M291" s="410">
        <f t="shared" si="9"/>
        <v>0</v>
      </c>
      <c r="N291" s="410">
        <f t="shared" si="9"/>
        <v>0</v>
      </c>
      <c r="O291" s="410">
        <f t="shared" si="9"/>
        <v>0</v>
      </c>
      <c r="P291" s="410">
        <f t="shared" si="9"/>
        <v>235.22100000000003</v>
      </c>
      <c r="Q291" s="410">
        <f t="shared" si="9"/>
        <v>273.67799999999994</v>
      </c>
      <c r="R291" s="410">
        <f t="shared" si="9"/>
        <v>0</v>
      </c>
      <c r="S291" s="410">
        <f t="shared" si="9"/>
        <v>0</v>
      </c>
      <c r="T291" s="410">
        <f t="shared" si="9"/>
        <v>0</v>
      </c>
      <c r="U291" s="410">
        <f t="shared" si="9"/>
        <v>0</v>
      </c>
      <c r="V291" s="410">
        <f t="shared" si="9"/>
        <v>0</v>
      </c>
      <c r="W291" s="410">
        <f t="shared" si="9"/>
        <v>0</v>
      </c>
      <c r="X291" s="410">
        <f t="shared" si="9"/>
        <v>10.028</v>
      </c>
      <c r="Y291" s="410">
        <f t="shared" si="9"/>
        <v>33.213999999999999</v>
      </c>
      <c r="Z291" s="410">
        <f t="shared" si="9"/>
        <v>50.795999999999999</v>
      </c>
      <c r="AA291" s="410">
        <f t="shared" si="9"/>
        <v>239.49299999999999</v>
      </c>
      <c r="AB291" s="415">
        <f t="shared" si="9"/>
        <v>0</v>
      </c>
      <c r="AC291" s="350"/>
      <c r="AD291" s="246"/>
      <c r="AE291" s="246"/>
      <c r="AF291" s="246"/>
    </row>
    <row r="292" spans="1:32" ht="36" customHeight="1">
      <c r="A292" s="2600"/>
      <c r="B292" s="3113" t="s">
        <v>50</v>
      </c>
      <c r="C292" s="3113"/>
      <c r="D292" s="3113"/>
      <c r="E292" s="3113"/>
      <c r="F292" s="3113"/>
      <c r="G292" s="3113"/>
      <c r="H292" s="3113"/>
      <c r="I292" s="3113"/>
      <c r="J292" s="3113"/>
      <c r="K292" s="3113"/>
      <c r="L292" s="3113"/>
      <c r="M292" s="3113"/>
      <c r="N292" s="3113"/>
      <c r="O292" s="3113"/>
      <c r="P292" s="3113"/>
      <c r="Q292" s="3113"/>
      <c r="R292" s="3113"/>
      <c r="S292" s="3113"/>
      <c r="T292" s="3113"/>
      <c r="U292" s="3113"/>
      <c r="V292" s="3113"/>
      <c r="W292" s="3113"/>
      <c r="X292" s="3113"/>
      <c r="Y292" s="3113"/>
      <c r="Z292" s="3113"/>
      <c r="AA292" s="3114"/>
      <c r="AB292" s="1"/>
      <c r="AC292" s="353"/>
    </row>
    <row r="293" spans="1:32" ht="19.5" customHeight="1">
      <c r="A293" s="239"/>
      <c r="B293" s="112" t="s">
        <v>1045</v>
      </c>
      <c r="C293" s="853"/>
      <c r="D293" s="69"/>
      <c r="E293" s="70"/>
      <c r="F293" s="70"/>
      <c r="G293" s="70"/>
      <c r="H293" s="70"/>
      <c r="I293" s="70"/>
      <c r="J293" s="70"/>
      <c r="K293" s="70"/>
      <c r="L293" s="70"/>
      <c r="M293" s="70"/>
      <c r="N293" s="70"/>
      <c r="O293" s="70"/>
      <c r="P293" s="70"/>
      <c r="Q293" s="70"/>
      <c r="R293" s="829"/>
      <c r="S293" s="70"/>
      <c r="T293" s="70"/>
      <c r="U293" s="70"/>
      <c r="V293" s="70"/>
      <c r="W293" s="70"/>
      <c r="X293" s="70"/>
      <c r="Y293" s="70"/>
      <c r="Z293" s="70"/>
      <c r="AA293" s="71"/>
      <c r="AB293" s="1"/>
      <c r="AC293" s="353"/>
    </row>
    <row r="294" spans="1:32">
      <c r="A294" s="77">
        <v>1</v>
      </c>
      <c r="B294" s="67" t="s">
        <v>1046</v>
      </c>
      <c r="C294" s="371"/>
      <c r="D294" s="68"/>
      <c r="E294" s="72">
        <v>0.3</v>
      </c>
      <c r="F294" s="74"/>
      <c r="G294" s="74"/>
      <c r="H294" s="76"/>
      <c r="I294" s="76"/>
      <c r="J294" s="76"/>
      <c r="K294" s="76"/>
      <c r="L294" s="74"/>
      <c r="M294" s="76"/>
      <c r="N294" s="76"/>
      <c r="O294" s="76"/>
      <c r="P294" s="74">
        <v>0.3</v>
      </c>
      <c r="Q294" s="72">
        <v>0.3</v>
      </c>
      <c r="R294" s="1665"/>
      <c r="S294" s="76"/>
      <c r="T294" s="76"/>
      <c r="U294" s="76"/>
      <c r="V294" s="43"/>
      <c r="W294" s="43"/>
      <c r="X294" s="72"/>
      <c r="Y294" s="72"/>
      <c r="Z294" s="72"/>
      <c r="AA294" s="72">
        <v>0.3</v>
      </c>
      <c r="AB294" s="1"/>
      <c r="AC294" s="353"/>
    </row>
    <row r="295" spans="1:32">
      <c r="A295" s="77">
        <v>2</v>
      </c>
      <c r="B295" s="67" t="s">
        <v>722</v>
      </c>
      <c r="C295" s="371"/>
      <c r="D295" s="68"/>
      <c r="E295" s="72">
        <v>0.1</v>
      </c>
      <c r="F295" s="72"/>
      <c r="G295" s="72"/>
      <c r="H295" s="43"/>
      <c r="I295" s="43"/>
      <c r="J295" s="43"/>
      <c r="K295" s="43"/>
      <c r="L295" s="72"/>
      <c r="M295" s="43"/>
      <c r="N295" s="43"/>
      <c r="O295" s="43"/>
      <c r="P295" s="72">
        <v>0.1</v>
      </c>
      <c r="Q295" s="72">
        <v>0.1</v>
      </c>
      <c r="R295" s="1665"/>
      <c r="S295" s="76"/>
      <c r="T295" s="76"/>
      <c r="U295" s="76"/>
      <c r="V295" s="43"/>
      <c r="W295" s="43"/>
      <c r="X295" s="72"/>
      <c r="Y295" s="72"/>
      <c r="Z295" s="73"/>
      <c r="AA295" s="72">
        <v>0.1</v>
      </c>
      <c r="AB295" s="1"/>
      <c r="AC295" s="353"/>
    </row>
    <row r="296" spans="1:32">
      <c r="A296" s="77">
        <v>3</v>
      </c>
      <c r="B296" s="67" t="s">
        <v>1047</v>
      </c>
      <c r="C296" s="371"/>
      <c r="D296" s="68"/>
      <c r="E296" s="72">
        <v>0.5</v>
      </c>
      <c r="F296" s="72"/>
      <c r="G296" s="72"/>
      <c r="H296" s="43"/>
      <c r="I296" s="43"/>
      <c r="J296" s="43"/>
      <c r="K296" s="43"/>
      <c r="L296" s="72"/>
      <c r="M296" s="43"/>
      <c r="N296" s="43"/>
      <c r="O296" s="43"/>
      <c r="P296" s="72">
        <v>0.5</v>
      </c>
      <c r="Q296" s="72">
        <v>0.5</v>
      </c>
      <c r="R296" s="1665"/>
      <c r="S296" s="76"/>
      <c r="T296" s="76"/>
      <c r="U296" s="76"/>
      <c r="V296" s="43"/>
      <c r="W296" s="43"/>
      <c r="X296" s="72"/>
      <c r="Y296" s="72"/>
      <c r="Z296" s="72"/>
      <c r="AA296" s="72">
        <v>0.5</v>
      </c>
      <c r="AB296" s="1"/>
      <c r="AC296" s="353"/>
    </row>
    <row r="297" spans="1:32">
      <c r="A297" s="77">
        <v>4</v>
      </c>
      <c r="B297" s="67" t="s">
        <v>1048</v>
      </c>
      <c r="C297" s="371"/>
      <c r="D297" s="68"/>
      <c r="E297" s="72">
        <v>1.2</v>
      </c>
      <c r="F297" s="72"/>
      <c r="G297" s="72"/>
      <c r="H297" s="43"/>
      <c r="I297" s="43"/>
      <c r="J297" s="43"/>
      <c r="K297" s="43"/>
      <c r="L297" s="72"/>
      <c r="M297" s="43"/>
      <c r="N297" s="43"/>
      <c r="O297" s="43"/>
      <c r="P297" s="72">
        <v>1.2</v>
      </c>
      <c r="Q297" s="72">
        <v>0.5</v>
      </c>
      <c r="R297" s="1665"/>
      <c r="S297" s="76"/>
      <c r="T297" s="76"/>
      <c r="U297" s="76"/>
      <c r="V297" s="43"/>
      <c r="W297" s="43"/>
      <c r="X297" s="72"/>
      <c r="Y297" s="72"/>
      <c r="Z297" s="72"/>
      <c r="AA297" s="72">
        <v>1.2</v>
      </c>
      <c r="AB297" s="1"/>
      <c r="AC297" s="353"/>
    </row>
    <row r="298" spans="1:32">
      <c r="A298" s="77">
        <v>5</v>
      </c>
      <c r="B298" s="67" t="s">
        <v>1049</v>
      </c>
      <c r="C298" s="371"/>
      <c r="D298" s="68"/>
      <c r="E298" s="72">
        <v>0.5</v>
      </c>
      <c r="F298" s="72"/>
      <c r="G298" s="72"/>
      <c r="H298" s="43"/>
      <c r="I298" s="43"/>
      <c r="J298" s="43"/>
      <c r="K298" s="43"/>
      <c r="L298" s="72"/>
      <c r="M298" s="43"/>
      <c r="N298" s="43"/>
      <c r="O298" s="43"/>
      <c r="P298" s="72">
        <v>0.5</v>
      </c>
      <c r="Q298" s="72">
        <v>0.5</v>
      </c>
      <c r="R298" s="1665"/>
      <c r="S298" s="76"/>
      <c r="T298" s="76"/>
      <c r="U298" s="76"/>
      <c r="V298" s="43"/>
      <c r="W298" s="43"/>
      <c r="X298" s="72"/>
      <c r="Y298" s="73"/>
      <c r="Z298" s="72"/>
      <c r="AA298" s="73">
        <v>0.5</v>
      </c>
      <c r="AB298" s="1"/>
      <c r="AC298" s="353"/>
    </row>
    <row r="299" spans="1:32">
      <c r="A299" s="77">
        <v>6</v>
      </c>
      <c r="B299" s="67" t="s">
        <v>1050</v>
      </c>
      <c r="C299" s="371"/>
      <c r="D299" s="68"/>
      <c r="E299" s="72">
        <v>0.8</v>
      </c>
      <c r="F299" s="72"/>
      <c r="G299" s="72"/>
      <c r="H299" s="43"/>
      <c r="I299" s="43"/>
      <c r="J299" s="43"/>
      <c r="K299" s="43"/>
      <c r="L299" s="72"/>
      <c r="M299" s="43"/>
      <c r="N299" s="43"/>
      <c r="O299" s="43"/>
      <c r="P299" s="72">
        <v>0.8</v>
      </c>
      <c r="Q299" s="72">
        <v>0.8</v>
      </c>
      <c r="R299" s="1665"/>
      <c r="S299" s="76"/>
      <c r="T299" s="76"/>
      <c r="U299" s="76"/>
      <c r="V299" s="43"/>
      <c r="W299" s="43"/>
      <c r="X299" s="72"/>
      <c r="Y299" s="73"/>
      <c r="Z299" s="72"/>
      <c r="AA299" s="73">
        <v>0.8</v>
      </c>
    </row>
    <row r="300" spans="1:32">
      <c r="A300" s="77">
        <v>7</v>
      </c>
      <c r="B300" s="67" t="s">
        <v>1051</v>
      </c>
      <c r="C300" s="371"/>
      <c r="D300" s="68"/>
      <c r="E300" s="72">
        <v>0.8</v>
      </c>
      <c r="F300" s="72"/>
      <c r="G300" s="72"/>
      <c r="H300" s="43"/>
      <c r="I300" s="43"/>
      <c r="J300" s="43"/>
      <c r="K300" s="43"/>
      <c r="L300" s="72"/>
      <c r="M300" s="43"/>
      <c r="N300" s="43"/>
      <c r="O300" s="43"/>
      <c r="P300" s="72">
        <v>0.8</v>
      </c>
      <c r="Q300" s="72">
        <v>0.8</v>
      </c>
      <c r="R300" s="1665"/>
      <c r="S300" s="76"/>
      <c r="T300" s="76"/>
      <c r="U300" s="76"/>
      <c r="V300" s="43"/>
      <c r="W300" s="43"/>
      <c r="X300" s="72"/>
      <c r="Y300" s="73"/>
      <c r="Z300" s="72"/>
      <c r="AA300" s="73">
        <v>0.8</v>
      </c>
    </row>
    <row r="301" spans="1:32">
      <c r="A301" s="77">
        <v>8</v>
      </c>
      <c r="B301" s="67" t="s">
        <v>1052</v>
      </c>
      <c r="C301" s="371"/>
      <c r="D301" s="68"/>
      <c r="E301" s="72">
        <v>0.8</v>
      </c>
      <c r="F301" s="72"/>
      <c r="G301" s="72"/>
      <c r="H301" s="43"/>
      <c r="I301" s="76"/>
      <c r="J301" s="43"/>
      <c r="K301" s="43"/>
      <c r="L301" s="72"/>
      <c r="M301" s="43"/>
      <c r="N301" s="43"/>
      <c r="O301" s="43"/>
      <c r="P301" s="72">
        <v>0.8</v>
      </c>
      <c r="Q301" s="72">
        <v>0.8</v>
      </c>
      <c r="R301" s="1665"/>
      <c r="S301" s="76"/>
      <c r="T301" s="76"/>
      <c r="U301" s="76"/>
      <c r="V301" s="43"/>
      <c r="W301" s="43"/>
      <c r="X301" s="72"/>
      <c r="Y301" s="73"/>
      <c r="Z301" s="72"/>
      <c r="AA301" s="73">
        <v>0.8</v>
      </c>
    </row>
    <row r="302" spans="1:32">
      <c r="A302" s="77">
        <v>9</v>
      </c>
      <c r="B302" s="67" t="s">
        <v>1053</v>
      </c>
      <c r="C302" s="371"/>
      <c r="D302" s="68"/>
      <c r="E302" s="72">
        <v>0.5</v>
      </c>
      <c r="F302" s="72"/>
      <c r="G302" s="72"/>
      <c r="H302" s="43"/>
      <c r="I302" s="43"/>
      <c r="J302" s="43"/>
      <c r="K302" s="43"/>
      <c r="L302" s="72"/>
      <c r="M302" s="43"/>
      <c r="N302" s="43"/>
      <c r="O302" s="43"/>
      <c r="P302" s="72">
        <v>0.5</v>
      </c>
      <c r="Q302" s="72">
        <v>0.5</v>
      </c>
      <c r="R302" s="1665"/>
      <c r="S302" s="76"/>
      <c r="T302" s="76"/>
      <c r="U302" s="76"/>
      <c r="V302" s="43"/>
      <c r="W302" s="43"/>
      <c r="X302" s="72"/>
      <c r="Y302" s="73"/>
      <c r="Z302" s="72"/>
      <c r="AA302" s="73">
        <v>0.5</v>
      </c>
    </row>
    <row r="303" spans="1:32">
      <c r="A303" s="77">
        <v>10</v>
      </c>
      <c r="B303" s="67" t="s">
        <v>1054</v>
      </c>
      <c r="C303" s="371"/>
      <c r="D303" s="68"/>
      <c r="E303" s="72">
        <v>2</v>
      </c>
      <c r="F303" s="72">
        <v>2</v>
      </c>
      <c r="G303" s="72">
        <v>2</v>
      </c>
      <c r="H303" s="43"/>
      <c r="I303" s="43"/>
      <c r="J303" s="43"/>
      <c r="K303" s="43"/>
      <c r="L303" s="72"/>
      <c r="M303" s="43"/>
      <c r="N303" s="43"/>
      <c r="O303" s="43"/>
      <c r="P303" s="72"/>
      <c r="Q303" s="72"/>
      <c r="R303" s="1665"/>
      <c r="S303" s="76"/>
      <c r="T303" s="76"/>
      <c r="U303" s="76"/>
      <c r="V303" s="43"/>
      <c r="W303" s="43"/>
      <c r="X303" s="72"/>
      <c r="Y303" s="73"/>
      <c r="Z303" s="72">
        <v>2</v>
      </c>
      <c r="AA303" s="73"/>
    </row>
    <row r="304" spans="1:32">
      <c r="A304" s="77">
        <v>11</v>
      </c>
      <c r="B304" s="67" t="s">
        <v>1055</v>
      </c>
      <c r="C304" s="371"/>
      <c r="D304" s="68"/>
      <c r="E304" s="72">
        <v>2</v>
      </c>
      <c r="F304" s="72">
        <v>2</v>
      </c>
      <c r="G304" s="72">
        <v>2</v>
      </c>
      <c r="H304" s="43"/>
      <c r="I304" s="43"/>
      <c r="J304" s="43"/>
      <c r="K304" s="43"/>
      <c r="L304" s="72"/>
      <c r="M304" s="43"/>
      <c r="N304" s="43"/>
      <c r="O304" s="43"/>
      <c r="P304" s="72"/>
      <c r="Q304" s="72"/>
      <c r="R304" s="1665"/>
      <c r="S304" s="76"/>
      <c r="T304" s="76"/>
      <c r="U304" s="76"/>
      <c r="V304" s="43"/>
      <c r="W304" s="43"/>
      <c r="X304" s="72"/>
      <c r="Y304" s="73"/>
      <c r="Z304" s="72">
        <v>2</v>
      </c>
      <c r="AA304" s="73"/>
    </row>
    <row r="305" spans="1:27">
      <c r="A305" s="77">
        <v>12</v>
      </c>
      <c r="B305" s="67" t="s">
        <v>1056</v>
      </c>
      <c r="C305" s="371"/>
      <c r="D305" s="68"/>
      <c r="E305" s="72">
        <v>2</v>
      </c>
      <c r="F305" s="72">
        <v>2</v>
      </c>
      <c r="G305" s="72">
        <v>2</v>
      </c>
      <c r="H305" s="43"/>
      <c r="I305" s="43"/>
      <c r="J305" s="43"/>
      <c r="K305" s="43"/>
      <c r="L305" s="72"/>
      <c r="M305" s="43"/>
      <c r="N305" s="43"/>
      <c r="O305" s="43"/>
      <c r="P305" s="72"/>
      <c r="Q305" s="72"/>
      <c r="R305" s="1665"/>
      <c r="S305" s="76"/>
      <c r="T305" s="76"/>
      <c r="U305" s="76"/>
      <c r="V305" s="43"/>
      <c r="W305" s="43"/>
      <c r="X305" s="72"/>
      <c r="Y305" s="73"/>
      <c r="Z305" s="72">
        <v>2</v>
      </c>
      <c r="AA305" s="73"/>
    </row>
    <row r="306" spans="1:27">
      <c r="A306" s="77">
        <v>13</v>
      </c>
      <c r="B306" s="67" t="s">
        <v>1057</v>
      </c>
      <c r="C306" s="371"/>
      <c r="D306" s="68"/>
      <c r="E306" s="72">
        <v>0.8</v>
      </c>
      <c r="F306" s="72">
        <v>0.8</v>
      </c>
      <c r="G306" s="72"/>
      <c r="H306" s="43"/>
      <c r="I306" s="43"/>
      <c r="J306" s="43"/>
      <c r="K306" s="43"/>
      <c r="L306" s="72">
        <v>0.8</v>
      </c>
      <c r="M306" s="43"/>
      <c r="N306" s="43"/>
      <c r="O306" s="43"/>
      <c r="P306" s="72"/>
      <c r="Q306" s="72"/>
      <c r="R306" s="1665"/>
      <c r="S306" s="76"/>
      <c r="T306" s="76"/>
      <c r="U306" s="76"/>
      <c r="V306" s="43"/>
      <c r="W306" s="43"/>
      <c r="X306" s="72"/>
      <c r="Y306" s="73"/>
      <c r="Z306" s="72"/>
      <c r="AA306" s="73">
        <v>0.8</v>
      </c>
    </row>
    <row r="307" spans="1:27">
      <c r="A307" s="77">
        <v>14</v>
      </c>
      <c r="B307" s="67" t="s">
        <v>1058</v>
      </c>
      <c r="C307" s="371"/>
      <c r="D307" s="68"/>
      <c r="E307" s="72">
        <v>2</v>
      </c>
      <c r="F307" s="72">
        <v>2</v>
      </c>
      <c r="G307" s="72">
        <v>2</v>
      </c>
      <c r="H307" s="43"/>
      <c r="I307" s="43"/>
      <c r="J307" s="43"/>
      <c r="K307" s="43"/>
      <c r="L307" s="72"/>
      <c r="M307" s="43"/>
      <c r="N307" s="43"/>
      <c r="O307" s="43"/>
      <c r="P307" s="72"/>
      <c r="Q307" s="72"/>
      <c r="R307" s="1665"/>
      <c r="S307" s="76"/>
      <c r="T307" s="76"/>
      <c r="U307" s="76"/>
      <c r="V307" s="43"/>
      <c r="W307" s="43"/>
      <c r="X307" s="72"/>
      <c r="Y307" s="73"/>
      <c r="Z307" s="72">
        <v>2</v>
      </c>
      <c r="AA307" s="73"/>
    </row>
    <row r="308" spans="1:27">
      <c r="A308" s="77">
        <v>15</v>
      </c>
      <c r="B308" s="67" t="s">
        <v>1059</v>
      </c>
      <c r="C308" s="371"/>
      <c r="D308" s="68"/>
      <c r="E308" s="72">
        <v>0.5</v>
      </c>
      <c r="F308" s="72">
        <v>0.5</v>
      </c>
      <c r="G308" s="72"/>
      <c r="H308" s="43"/>
      <c r="I308" s="43"/>
      <c r="J308" s="43"/>
      <c r="K308" s="43"/>
      <c r="L308" s="72">
        <v>0.5</v>
      </c>
      <c r="M308" s="43"/>
      <c r="N308" s="43"/>
      <c r="O308" s="43"/>
      <c r="P308" s="72"/>
      <c r="Q308" s="72"/>
      <c r="R308" s="1665"/>
      <c r="S308" s="76"/>
      <c r="T308" s="76"/>
      <c r="U308" s="76"/>
      <c r="V308" s="43"/>
      <c r="W308" s="43"/>
      <c r="X308" s="72"/>
      <c r="Y308" s="73"/>
      <c r="Z308" s="72"/>
      <c r="AA308" s="73">
        <v>0.5</v>
      </c>
    </row>
    <row r="309" spans="1:27">
      <c r="A309" s="77">
        <v>16</v>
      </c>
      <c r="B309" s="67" t="s">
        <v>1060</v>
      </c>
      <c r="C309" s="371"/>
      <c r="D309" s="68"/>
      <c r="E309" s="72">
        <v>2</v>
      </c>
      <c r="F309" s="72"/>
      <c r="G309" s="72"/>
      <c r="H309" s="43"/>
      <c r="I309" s="43"/>
      <c r="J309" s="43"/>
      <c r="K309" s="43"/>
      <c r="L309" s="72"/>
      <c r="M309" s="43"/>
      <c r="N309" s="43"/>
      <c r="O309" s="43"/>
      <c r="P309" s="72">
        <v>2</v>
      </c>
      <c r="Q309" s="72">
        <v>2</v>
      </c>
      <c r="R309" s="1665"/>
      <c r="S309" s="76"/>
      <c r="T309" s="76"/>
      <c r="U309" s="76"/>
      <c r="V309" s="43"/>
      <c r="W309" s="43"/>
      <c r="X309" s="72"/>
      <c r="Y309" s="73"/>
      <c r="Z309" s="72"/>
      <c r="AA309" s="73">
        <v>2</v>
      </c>
    </row>
    <row r="310" spans="1:27">
      <c r="A310" s="77">
        <v>19</v>
      </c>
      <c r="B310" s="67" t="s">
        <v>1061</v>
      </c>
      <c r="C310" s="371"/>
      <c r="D310" s="68"/>
      <c r="E310" s="72">
        <v>2.5</v>
      </c>
      <c r="F310" s="72">
        <v>2.5</v>
      </c>
      <c r="G310" s="72">
        <v>2.5</v>
      </c>
      <c r="H310" s="43"/>
      <c r="I310" s="43"/>
      <c r="J310" s="43"/>
      <c r="K310" s="43"/>
      <c r="L310" s="72"/>
      <c r="M310" s="43"/>
      <c r="N310" s="43"/>
      <c r="O310" s="43"/>
      <c r="P310" s="72"/>
      <c r="Q310" s="72"/>
      <c r="R310" s="1665"/>
      <c r="S310" s="76"/>
      <c r="T310" s="76"/>
      <c r="U310" s="76"/>
      <c r="V310" s="43"/>
      <c r="W310" s="43"/>
      <c r="X310" s="72"/>
      <c r="Y310" s="73"/>
      <c r="Z310" s="72">
        <v>2.5</v>
      </c>
      <c r="AA310" s="73"/>
    </row>
    <row r="311" spans="1:27">
      <c r="A311" s="77">
        <v>20</v>
      </c>
      <c r="B311" s="67" t="s">
        <v>1062</v>
      </c>
      <c r="C311" s="371"/>
      <c r="D311" s="68"/>
      <c r="E311" s="72">
        <v>0.9</v>
      </c>
      <c r="F311" s="72">
        <v>0.9</v>
      </c>
      <c r="G311" s="72">
        <v>0.9</v>
      </c>
      <c r="H311" s="43"/>
      <c r="I311" s="43"/>
      <c r="J311" s="43"/>
      <c r="K311" s="43"/>
      <c r="L311" s="72"/>
      <c r="M311" s="43"/>
      <c r="N311" s="43"/>
      <c r="O311" s="43"/>
      <c r="P311" s="72"/>
      <c r="Q311" s="72"/>
      <c r="R311" s="1665"/>
      <c r="S311" s="76"/>
      <c r="T311" s="76"/>
      <c r="U311" s="76"/>
      <c r="V311" s="43"/>
      <c r="W311" s="43"/>
      <c r="X311" s="72"/>
      <c r="Y311" s="73"/>
      <c r="Z311" s="72">
        <v>0.9</v>
      </c>
      <c r="AA311" s="73"/>
    </row>
    <row r="312" spans="1:27">
      <c r="A312" s="77">
        <v>21</v>
      </c>
      <c r="B312" s="67" t="s">
        <v>1063</v>
      </c>
      <c r="C312" s="371"/>
      <c r="D312" s="68"/>
      <c r="E312" s="72">
        <v>0.2</v>
      </c>
      <c r="F312" s="72"/>
      <c r="G312" s="72"/>
      <c r="H312" s="43"/>
      <c r="I312" s="43"/>
      <c r="J312" s="43"/>
      <c r="K312" s="43"/>
      <c r="L312" s="72"/>
      <c r="M312" s="43"/>
      <c r="N312" s="43"/>
      <c r="O312" s="43"/>
      <c r="P312" s="72">
        <v>0.2</v>
      </c>
      <c r="Q312" s="72">
        <v>0.2</v>
      </c>
      <c r="R312" s="1665"/>
      <c r="S312" s="76"/>
      <c r="T312" s="76"/>
      <c r="U312" s="76"/>
      <c r="V312" s="43"/>
      <c r="W312" s="43"/>
      <c r="X312" s="72"/>
      <c r="Y312" s="73"/>
      <c r="Z312" s="72"/>
      <c r="AA312" s="73">
        <v>0.2</v>
      </c>
    </row>
    <row r="313" spans="1:27">
      <c r="A313" s="77">
        <v>22</v>
      </c>
      <c r="B313" s="67" t="s">
        <v>1064</v>
      </c>
      <c r="C313" s="371"/>
      <c r="D313" s="68"/>
      <c r="E313" s="72">
        <v>0.3</v>
      </c>
      <c r="F313" s="72"/>
      <c r="G313" s="72"/>
      <c r="H313" s="43"/>
      <c r="I313" s="43"/>
      <c r="J313" s="43"/>
      <c r="K313" s="43"/>
      <c r="L313" s="72"/>
      <c r="M313" s="43"/>
      <c r="N313" s="43"/>
      <c r="O313" s="43"/>
      <c r="P313" s="72">
        <v>0.3</v>
      </c>
      <c r="Q313" s="72">
        <v>0.3</v>
      </c>
      <c r="R313" s="1665"/>
      <c r="S313" s="76"/>
      <c r="T313" s="76"/>
      <c r="U313" s="76"/>
      <c r="V313" s="43"/>
      <c r="W313" s="43"/>
      <c r="X313" s="72"/>
      <c r="Y313" s="73"/>
      <c r="Z313" s="72"/>
      <c r="AA313" s="73">
        <v>0.3</v>
      </c>
    </row>
    <row r="314" spans="1:27">
      <c r="A314" s="77">
        <v>23</v>
      </c>
      <c r="B314" s="67" t="s">
        <v>1065</v>
      </c>
      <c r="C314" s="371"/>
      <c r="D314" s="68"/>
      <c r="E314" s="72">
        <v>2.5</v>
      </c>
      <c r="F314" s="72">
        <v>2.5</v>
      </c>
      <c r="G314" s="72">
        <v>2.5</v>
      </c>
      <c r="H314" s="43"/>
      <c r="I314" s="43"/>
      <c r="J314" s="43"/>
      <c r="K314" s="43"/>
      <c r="L314" s="72"/>
      <c r="M314" s="43"/>
      <c r="N314" s="43"/>
      <c r="O314" s="43"/>
      <c r="P314" s="72"/>
      <c r="Q314" s="72">
        <v>2.5</v>
      </c>
      <c r="R314" s="1665"/>
      <c r="S314" s="76"/>
      <c r="T314" s="76"/>
      <c r="U314" s="76"/>
      <c r="V314" s="43"/>
      <c r="W314" s="43"/>
      <c r="X314" s="72"/>
      <c r="Y314" s="73"/>
      <c r="Z314" s="72">
        <v>2.5</v>
      </c>
      <c r="AA314" s="73"/>
    </row>
    <row r="315" spans="1:27">
      <c r="A315" s="77">
        <v>24</v>
      </c>
      <c r="B315" s="67" t="s">
        <v>1066</v>
      </c>
      <c r="C315" s="371"/>
      <c r="D315" s="68"/>
      <c r="E315" s="72">
        <v>0.3</v>
      </c>
      <c r="F315" s="72"/>
      <c r="G315" s="72"/>
      <c r="H315" s="43"/>
      <c r="I315" s="43"/>
      <c r="J315" s="43"/>
      <c r="K315" s="43"/>
      <c r="L315" s="72"/>
      <c r="M315" s="43"/>
      <c r="N315" s="43"/>
      <c r="O315" s="43"/>
      <c r="P315" s="72">
        <v>0.3</v>
      </c>
      <c r="Q315" s="72">
        <v>0.3</v>
      </c>
      <c r="R315" s="1665"/>
      <c r="S315" s="76"/>
      <c r="T315" s="76"/>
      <c r="U315" s="76"/>
      <c r="V315" s="43"/>
      <c r="W315" s="43"/>
      <c r="X315" s="72"/>
      <c r="Y315" s="73"/>
      <c r="Z315" s="72"/>
      <c r="AA315" s="73">
        <v>0.3</v>
      </c>
    </row>
    <row r="316" spans="1:27">
      <c r="A316" s="77">
        <v>25</v>
      </c>
      <c r="B316" s="67" t="s">
        <v>1067</v>
      </c>
      <c r="C316" s="371"/>
      <c r="D316" s="68"/>
      <c r="E316" s="72">
        <v>0.3</v>
      </c>
      <c r="F316" s="72"/>
      <c r="G316" s="72"/>
      <c r="H316" s="43"/>
      <c r="I316" s="43"/>
      <c r="J316" s="43"/>
      <c r="K316" s="43"/>
      <c r="L316" s="72"/>
      <c r="M316" s="43"/>
      <c r="N316" s="43"/>
      <c r="O316" s="43"/>
      <c r="P316" s="72">
        <v>0.3</v>
      </c>
      <c r="Q316" s="72">
        <v>0.3</v>
      </c>
      <c r="R316" s="1665"/>
      <c r="S316" s="76"/>
      <c r="T316" s="76"/>
      <c r="U316" s="76"/>
      <c r="V316" s="43"/>
      <c r="W316" s="43"/>
      <c r="X316" s="72"/>
      <c r="Y316" s="73"/>
      <c r="Z316" s="72"/>
      <c r="AA316" s="73">
        <v>0.3</v>
      </c>
    </row>
    <row r="317" spans="1:27">
      <c r="A317" s="77">
        <v>26</v>
      </c>
      <c r="B317" s="67" t="s">
        <v>1068</v>
      </c>
      <c r="C317" s="371"/>
      <c r="D317" s="68"/>
      <c r="E317" s="72">
        <v>0.8</v>
      </c>
      <c r="F317" s="72"/>
      <c r="G317" s="72"/>
      <c r="H317" s="43"/>
      <c r="I317" s="43"/>
      <c r="J317" s="43"/>
      <c r="K317" s="43"/>
      <c r="L317" s="72"/>
      <c r="M317" s="43"/>
      <c r="N317" s="43"/>
      <c r="O317" s="43"/>
      <c r="P317" s="72">
        <v>0.8</v>
      </c>
      <c r="Q317" s="72">
        <v>0.8</v>
      </c>
      <c r="R317" s="1665"/>
      <c r="S317" s="76"/>
      <c r="T317" s="76"/>
      <c r="U317" s="76"/>
      <c r="V317" s="43"/>
      <c r="W317" s="43"/>
      <c r="X317" s="72"/>
      <c r="Y317" s="73"/>
      <c r="Z317" s="72"/>
      <c r="AA317" s="73">
        <v>0.8</v>
      </c>
    </row>
    <row r="318" spans="1:27">
      <c r="A318" s="77">
        <v>27</v>
      </c>
      <c r="B318" s="67" t="s">
        <v>1069</v>
      </c>
      <c r="C318" s="371"/>
      <c r="D318" s="68"/>
      <c r="E318" s="72">
        <v>0.7</v>
      </c>
      <c r="F318" s="72"/>
      <c r="G318" s="72"/>
      <c r="H318" s="43"/>
      <c r="I318" s="43"/>
      <c r="J318" s="43"/>
      <c r="K318" s="43"/>
      <c r="L318" s="72"/>
      <c r="M318" s="43"/>
      <c r="N318" s="43"/>
      <c r="O318" s="43"/>
      <c r="P318" s="72">
        <v>0.7</v>
      </c>
      <c r="Q318" s="72">
        <v>0.7</v>
      </c>
      <c r="R318" s="1665"/>
      <c r="S318" s="76"/>
      <c r="T318" s="76"/>
      <c r="U318" s="76"/>
      <c r="V318" s="43"/>
      <c r="W318" s="43"/>
      <c r="X318" s="72"/>
      <c r="Y318" s="73"/>
      <c r="Z318" s="72"/>
      <c r="AA318" s="73">
        <v>0.7</v>
      </c>
    </row>
    <row r="319" spans="1:27">
      <c r="A319" s="77">
        <v>28</v>
      </c>
      <c r="B319" s="67" t="s">
        <v>1070</v>
      </c>
      <c r="C319" s="371"/>
      <c r="D319" s="68"/>
      <c r="E319" s="72">
        <v>0.4</v>
      </c>
      <c r="F319" s="72"/>
      <c r="G319" s="72"/>
      <c r="H319" s="43"/>
      <c r="I319" s="43"/>
      <c r="J319" s="43"/>
      <c r="K319" s="43"/>
      <c r="L319" s="72"/>
      <c r="M319" s="43"/>
      <c r="N319" s="43"/>
      <c r="O319" s="43"/>
      <c r="P319" s="72">
        <v>0.4</v>
      </c>
      <c r="Q319" s="72">
        <v>0.4</v>
      </c>
      <c r="R319" s="1665"/>
      <c r="S319" s="76"/>
      <c r="T319" s="76"/>
      <c r="U319" s="76"/>
      <c r="V319" s="43"/>
      <c r="W319" s="43"/>
      <c r="X319" s="72"/>
      <c r="Y319" s="73"/>
      <c r="Z319" s="72"/>
      <c r="AA319" s="73">
        <v>0.4</v>
      </c>
    </row>
    <row r="320" spans="1:27">
      <c r="A320" s="77">
        <v>29</v>
      </c>
      <c r="B320" s="67" t="s">
        <v>1071</v>
      </c>
      <c r="C320" s="371"/>
      <c r="D320" s="68"/>
      <c r="E320" s="72">
        <v>0.3</v>
      </c>
      <c r="F320" s="72"/>
      <c r="G320" s="72"/>
      <c r="H320" s="43"/>
      <c r="I320" s="43"/>
      <c r="J320" s="43"/>
      <c r="K320" s="43"/>
      <c r="L320" s="72"/>
      <c r="M320" s="43"/>
      <c r="N320" s="43"/>
      <c r="O320" s="43"/>
      <c r="P320" s="72">
        <v>0.3</v>
      </c>
      <c r="Q320" s="72">
        <v>0.3</v>
      </c>
      <c r="R320" s="1665"/>
      <c r="S320" s="76"/>
      <c r="T320" s="76"/>
      <c r="U320" s="76"/>
      <c r="V320" s="43"/>
      <c r="W320" s="43"/>
      <c r="X320" s="72"/>
      <c r="Y320" s="73"/>
      <c r="Z320" s="72"/>
      <c r="AA320" s="73">
        <v>0.3</v>
      </c>
    </row>
    <row r="321" spans="1:27">
      <c r="A321" s="77">
        <v>30</v>
      </c>
      <c r="B321" s="67" t="s">
        <v>1072</v>
      </c>
      <c r="C321" s="371"/>
      <c r="D321" s="68"/>
      <c r="E321" s="72">
        <v>1.2</v>
      </c>
      <c r="F321" s="72"/>
      <c r="G321" s="72"/>
      <c r="H321" s="43"/>
      <c r="I321" s="43"/>
      <c r="J321" s="43"/>
      <c r="K321" s="43"/>
      <c r="L321" s="72"/>
      <c r="M321" s="43"/>
      <c r="N321" s="43"/>
      <c r="O321" s="43"/>
      <c r="P321" s="72">
        <v>1.2</v>
      </c>
      <c r="Q321" s="72">
        <v>1.2</v>
      </c>
      <c r="R321" s="1665"/>
      <c r="S321" s="76"/>
      <c r="T321" s="76"/>
      <c r="U321" s="76"/>
      <c r="V321" s="43"/>
      <c r="W321" s="43"/>
      <c r="X321" s="72"/>
      <c r="Y321" s="73"/>
      <c r="Z321" s="72"/>
      <c r="AA321" s="73">
        <v>1.2</v>
      </c>
    </row>
    <row r="322" spans="1:27">
      <c r="A322" s="77">
        <v>31</v>
      </c>
      <c r="B322" s="67" t="s">
        <v>1073</v>
      </c>
      <c r="C322" s="371"/>
      <c r="D322" s="68"/>
      <c r="E322" s="72">
        <v>1</v>
      </c>
      <c r="F322" s="72"/>
      <c r="G322" s="72"/>
      <c r="H322" s="43"/>
      <c r="I322" s="43"/>
      <c r="J322" s="43"/>
      <c r="K322" s="43"/>
      <c r="L322" s="72"/>
      <c r="M322" s="43"/>
      <c r="N322" s="43"/>
      <c r="O322" s="43"/>
      <c r="P322" s="72">
        <v>1</v>
      </c>
      <c r="Q322" s="72">
        <v>0.5</v>
      </c>
      <c r="R322" s="1665"/>
      <c r="S322" s="76"/>
      <c r="T322" s="76"/>
      <c r="U322" s="76"/>
      <c r="V322" s="43"/>
      <c r="W322" s="43"/>
      <c r="X322" s="72"/>
      <c r="Y322" s="73"/>
      <c r="Z322" s="72"/>
      <c r="AA322" s="73">
        <v>1</v>
      </c>
    </row>
    <row r="323" spans="1:27">
      <c r="A323" s="77">
        <v>32</v>
      </c>
      <c r="B323" s="67" t="s">
        <v>1074</v>
      </c>
      <c r="C323" s="371"/>
      <c r="D323" s="68"/>
      <c r="E323" s="72">
        <v>0.6</v>
      </c>
      <c r="F323" s="72"/>
      <c r="G323" s="72"/>
      <c r="H323" s="43"/>
      <c r="I323" s="43"/>
      <c r="J323" s="43"/>
      <c r="K323" s="43"/>
      <c r="L323" s="72"/>
      <c r="M323" s="43"/>
      <c r="N323" s="43"/>
      <c r="O323" s="43"/>
      <c r="P323" s="72">
        <v>0.6</v>
      </c>
      <c r="Q323" s="72">
        <v>0.6</v>
      </c>
      <c r="R323" s="1665"/>
      <c r="S323" s="76"/>
      <c r="T323" s="76"/>
      <c r="U323" s="76"/>
      <c r="V323" s="43"/>
      <c r="W323" s="43"/>
      <c r="X323" s="72"/>
      <c r="Y323" s="73"/>
      <c r="Z323" s="72"/>
      <c r="AA323" s="73">
        <v>0.6</v>
      </c>
    </row>
    <row r="324" spans="1:27">
      <c r="A324" s="77">
        <v>33</v>
      </c>
      <c r="B324" s="67" t="s">
        <v>1075</v>
      </c>
      <c r="C324" s="371"/>
      <c r="D324" s="68"/>
      <c r="E324" s="72">
        <v>0.5</v>
      </c>
      <c r="F324" s="72"/>
      <c r="G324" s="72"/>
      <c r="H324" s="43"/>
      <c r="I324" s="43"/>
      <c r="J324" s="43"/>
      <c r="K324" s="43"/>
      <c r="L324" s="72"/>
      <c r="M324" s="43"/>
      <c r="N324" s="43"/>
      <c r="O324" s="43"/>
      <c r="P324" s="72">
        <v>0.5</v>
      </c>
      <c r="Q324" s="72">
        <v>0.5</v>
      </c>
      <c r="R324" s="1665"/>
      <c r="S324" s="76"/>
      <c r="T324" s="76"/>
      <c r="U324" s="76"/>
      <c r="V324" s="43"/>
      <c r="W324" s="43"/>
      <c r="X324" s="72"/>
      <c r="Y324" s="73"/>
      <c r="Z324" s="72"/>
      <c r="AA324" s="73">
        <v>0.5</v>
      </c>
    </row>
    <row r="325" spans="1:27">
      <c r="A325" s="77">
        <v>34</v>
      </c>
      <c r="B325" s="67" t="s">
        <v>1076</v>
      </c>
      <c r="C325" s="371"/>
      <c r="D325" s="68"/>
      <c r="E325" s="72">
        <v>1</v>
      </c>
      <c r="F325" s="72"/>
      <c r="G325" s="72"/>
      <c r="H325" s="43"/>
      <c r="I325" s="43"/>
      <c r="J325" s="43"/>
      <c r="K325" s="43"/>
      <c r="L325" s="72"/>
      <c r="M325" s="43"/>
      <c r="N325" s="43"/>
      <c r="O325" s="43"/>
      <c r="P325" s="72">
        <v>1</v>
      </c>
      <c r="Q325" s="72">
        <v>1</v>
      </c>
      <c r="R325" s="1665"/>
      <c r="S325" s="76"/>
      <c r="T325" s="76"/>
      <c r="U325" s="76"/>
      <c r="V325" s="43"/>
      <c r="W325" s="43"/>
      <c r="X325" s="72"/>
      <c r="Y325" s="73"/>
      <c r="Z325" s="72"/>
      <c r="AA325" s="73">
        <v>1</v>
      </c>
    </row>
    <row r="326" spans="1:27">
      <c r="A326" s="77">
        <v>35</v>
      </c>
      <c r="B326" s="67" t="s">
        <v>1077</v>
      </c>
      <c r="C326" s="371"/>
      <c r="D326" s="68"/>
      <c r="E326" s="72">
        <v>0.2</v>
      </c>
      <c r="F326" s="72"/>
      <c r="G326" s="72"/>
      <c r="H326" s="43"/>
      <c r="I326" s="43"/>
      <c r="J326" s="43"/>
      <c r="K326" s="43"/>
      <c r="L326" s="72"/>
      <c r="M326" s="43"/>
      <c r="N326" s="43"/>
      <c r="O326" s="43"/>
      <c r="P326" s="72">
        <v>0.2</v>
      </c>
      <c r="Q326" s="72">
        <v>0.2</v>
      </c>
      <c r="R326" s="1665"/>
      <c r="S326" s="76"/>
      <c r="T326" s="76"/>
      <c r="U326" s="76"/>
      <c r="V326" s="43"/>
      <c r="W326" s="43"/>
      <c r="X326" s="72"/>
      <c r="Y326" s="73"/>
      <c r="Z326" s="72"/>
      <c r="AA326" s="73">
        <v>0.2</v>
      </c>
    </row>
    <row r="327" spans="1:27">
      <c r="A327" s="77">
        <v>36</v>
      </c>
      <c r="B327" s="67" t="s">
        <v>1078</v>
      </c>
      <c r="C327" s="371"/>
      <c r="D327" s="68"/>
      <c r="E327" s="72">
        <v>0.2</v>
      </c>
      <c r="F327" s="72"/>
      <c r="G327" s="72"/>
      <c r="H327" s="43"/>
      <c r="I327" s="43"/>
      <c r="J327" s="43"/>
      <c r="K327" s="43"/>
      <c r="L327" s="72"/>
      <c r="M327" s="43"/>
      <c r="N327" s="43"/>
      <c r="O327" s="43"/>
      <c r="P327" s="72">
        <v>0.2</v>
      </c>
      <c r="Q327" s="72">
        <v>0.2</v>
      </c>
      <c r="R327" s="1665"/>
      <c r="S327" s="76"/>
      <c r="T327" s="76"/>
      <c r="U327" s="76"/>
      <c r="V327" s="43"/>
      <c r="W327" s="43"/>
      <c r="X327" s="72"/>
      <c r="Y327" s="73"/>
      <c r="Z327" s="72"/>
      <c r="AA327" s="73">
        <v>0.2</v>
      </c>
    </row>
    <row r="328" spans="1:27">
      <c r="A328" s="77">
        <v>37</v>
      </c>
      <c r="B328" s="67" t="s">
        <v>1079</v>
      </c>
      <c r="C328" s="371"/>
      <c r="D328" s="68"/>
      <c r="E328" s="72">
        <v>0.2</v>
      </c>
      <c r="F328" s="72"/>
      <c r="G328" s="72"/>
      <c r="H328" s="43"/>
      <c r="I328" s="43"/>
      <c r="J328" s="43"/>
      <c r="K328" s="43"/>
      <c r="L328" s="72"/>
      <c r="M328" s="43"/>
      <c r="N328" s="43"/>
      <c r="O328" s="43"/>
      <c r="P328" s="72">
        <v>0.2</v>
      </c>
      <c r="Q328" s="72">
        <v>0.2</v>
      </c>
      <c r="R328" s="1665"/>
      <c r="S328" s="76"/>
      <c r="T328" s="76"/>
      <c r="U328" s="76"/>
      <c r="V328" s="43"/>
      <c r="W328" s="43"/>
      <c r="X328" s="72"/>
      <c r="Y328" s="73"/>
      <c r="Z328" s="72"/>
      <c r="AA328" s="73">
        <v>0.2</v>
      </c>
    </row>
    <row r="329" spans="1:27">
      <c r="A329" s="77">
        <v>38</v>
      </c>
      <c r="B329" s="67" t="s">
        <v>1080</v>
      </c>
      <c r="C329" s="371"/>
      <c r="D329" s="68"/>
      <c r="E329" s="72">
        <v>0.3</v>
      </c>
      <c r="F329" s="72"/>
      <c r="G329" s="72"/>
      <c r="H329" s="43"/>
      <c r="I329" s="43"/>
      <c r="J329" s="43"/>
      <c r="K329" s="43"/>
      <c r="L329" s="72"/>
      <c r="M329" s="43"/>
      <c r="N329" s="43"/>
      <c r="O329" s="43"/>
      <c r="P329" s="72">
        <v>0.3</v>
      </c>
      <c r="Q329" s="72">
        <v>0.3</v>
      </c>
      <c r="R329" s="1665"/>
      <c r="S329" s="76"/>
      <c r="T329" s="76"/>
      <c r="U329" s="76"/>
      <c r="V329" s="43"/>
      <c r="W329" s="43"/>
      <c r="X329" s="72"/>
      <c r="Y329" s="73"/>
      <c r="Z329" s="72"/>
      <c r="AA329" s="73">
        <v>0.3</v>
      </c>
    </row>
    <row r="330" spans="1:27">
      <c r="A330" s="77">
        <v>39</v>
      </c>
      <c r="B330" s="67" t="s">
        <v>1081</v>
      </c>
      <c r="C330" s="371"/>
      <c r="D330" s="68"/>
      <c r="E330" s="72">
        <v>0.4</v>
      </c>
      <c r="F330" s="72"/>
      <c r="G330" s="72"/>
      <c r="H330" s="43"/>
      <c r="I330" s="43"/>
      <c r="J330" s="43"/>
      <c r="K330" s="43"/>
      <c r="L330" s="72"/>
      <c r="M330" s="43"/>
      <c r="N330" s="43"/>
      <c r="O330" s="43"/>
      <c r="P330" s="72">
        <v>0.4</v>
      </c>
      <c r="Q330" s="72">
        <v>0.4</v>
      </c>
      <c r="R330" s="1665"/>
      <c r="S330" s="76"/>
      <c r="T330" s="76"/>
      <c r="U330" s="76"/>
      <c r="V330" s="43"/>
      <c r="W330" s="43"/>
      <c r="X330" s="72"/>
      <c r="Y330" s="73"/>
      <c r="Z330" s="72"/>
      <c r="AA330" s="73">
        <v>0.4</v>
      </c>
    </row>
    <row r="331" spans="1:27">
      <c r="A331" s="77">
        <v>40</v>
      </c>
      <c r="B331" s="67" t="s">
        <v>1082</v>
      </c>
      <c r="C331" s="371"/>
      <c r="D331" s="68"/>
      <c r="E331" s="72">
        <v>0.7</v>
      </c>
      <c r="F331" s="72"/>
      <c r="G331" s="72"/>
      <c r="H331" s="43"/>
      <c r="I331" s="43"/>
      <c r="J331" s="43"/>
      <c r="K331" s="43"/>
      <c r="L331" s="72"/>
      <c r="M331" s="43"/>
      <c r="N331" s="43"/>
      <c r="O331" s="43"/>
      <c r="P331" s="72">
        <v>0.7</v>
      </c>
      <c r="Q331" s="72">
        <v>0.7</v>
      </c>
      <c r="R331" s="1665"/>
      <c r="S331" s="76"/>
      <c r="T331" s="76"/>
      <c r="U331" s="76"/>
      <c r="V331" s="43"/>
      <c r="W331" s="43"/>
      <c r="X331" s="72"/>
      <c r="Y331" s="73"/>
      <c r="Z331" s="72"/>
      <c r="AA331" s="73">
        <v>0.7</v>
      </c>
    </row>
    <row r="332" spans="1:27">
      <c r="A332" s="77">
        <v>41</v>
      </c>
      <c r="B332" s="67" t="s">
        <v>1083</v>
      </c>
      <c r="C332" s="371"/>
      <c r="D332" s="68"/>
      <c r="E332" s="72">
        <v>0.5</v>
      </c>
      <c r="F332" s="72"/>
      <c r="G332" s="72"/>
      <c r="H332" s="43"/>
      <c r="I332" s="43"/>
      <c r="J332" s="43"/>
      <c r="K332" s="43"/>
      <c r="L332" s="72"/>
      <c r="M332" s="43"/>
      <c r="N332" s="43"/>
      <c r="O332" s="43"/>
      <c r="P332" s="72">
        <v>0.5</v>
      </c>
      <c r="Q332" s="72">
        <v>0.5</v>
      </c>
      <c r="R332" s="1665"/>
      <c r="S332" s="76"/>
      <c r="T332" s="76"/>
      <c r="U332" s="76"/>
      <c r="V332" s="43"/>
      <c r="W332" s="43"/>
      <c r="X332" s="72"/>
      <c r="Y332" s="73"/>
      <c r="Z332" s="72"/>
      <c r="AA332" s="73">
        <v>0.5</v>
      </c>
    </row>
    <row r="333" spans="1:27">
      <c r="A333" s="77">
        <v>42</v>
      </c>
      <c r="B333" s="67" t="s">
        <v>1084</v>
      </c>
      <c r="C333" s="371"/>
      <c r="D333" s="68"/>
      <c r="E333" s="72">
        <v>0.8</v>
      </c>
      <c r="F333" s="72"/>
      <c r="G333" s="72"/>
      <c r="H333" s="43"/>
      <c r="I333" s="43"/>
      <c r="J333" s="43"/>
      <c r="K333" s="43"/>
      <c r="L333" s="72"/>
      <c r="M333" s="43"/>
      <c r="N333" s="43"/>
      <c r="O333" s="43"/>
      <c r="P333" s="72">
        <v>0.8</v>
      </c>
      <c r="Q333" s="72">
        <v>0.8</v>
      </c>
      <c r="R333" s="1665"/>
      <c r="S333" s="76"/>
      <c r="T333" s="76"/>
      <c r="U333" s="76"/>
      <c r="V333" s="43"/>
      <c r="W333" s="43"/>
      <c r="X333" s="72"/>
      <c r="Y333" s="73"/>
      <c r="Z333" s="72"/>
      <c r="AA333" s="73">
        <v>0.8</v>
      </c>
    </row>
    <row r="334" spans="1:27">
      <c r="A334" s="77">
        <v>43</v>
      </c>
      <c r="B334" s="67" t="s">
        <v>1085</v>
      </c>
      <c r="C334" s="371"/>
      <c r="D334" s="68"/>
      <c r="E334" s="72">
        <v>0.5</v>
      </c>
      <c r="F334" s="72"/>
      <c r="G334" s="72"/>
      <c r="H334" s="43"/>
      <c r="I334" s="43"/>
      <c r="J334" s="43"/>
      <c r="K334" s="43"/>
      <c r="L334" s="72"/>
      <c r="M334" s="43"/>
      <c r="N334" s="43"/>
      <c r="O334" s="43"/>
      <c r="P334" s="72">
        <v>0.5</v>
      </c>
      <c r="Q334" s="72">
        <v>0.5</v>
      </c>
      <c r="R334" s="1665"/>
      <c r="S334" s="76"/>
      <c r="T334" s="76"/>
      <c r="U334" s="76"/>
      <c r="V334" s="43"/>
      <c r="W334" s="43"/>
      <c r="X334" s="72"/>
      <c r="Y334" s="73"/>
      <c r="Z334" s="72"/>
      <c r="AA334" s="73">
        <v>0.5</v>
      </c>
    </row>
    <row r="335" spans="1:27">
      <c r="A335" s="77">
        <v>44</v>
      </c>
      <c r="B335" s="67" t="s">
        <v>1086</v>
      </c>
      <c r="C335" s="371"/>
      <c r="D335" s="68"/>
      <c r="E335" s="72">
        <v>0.3</v>
      </c>
      <c r="F335" s="72"/>
      <c r="G335" s="72"/>
      <c r="H335" s="43"/>
      <c r="I335" s="43"/>
      <c r="J335" s="43"/>
      <c r="K335" s="43"/>
      <c r="L335" s="72"/>
      <c r="M335" s="43"/>
      <c r="N335" s="43"/>
      <c r="O335" s="43"/>
      <c r="P335" s="72">
        <v>0.3</v>
      </c>
      <c r="Q335" s="72">
        <v>0.3</v>
      </c>
      <c r="R335" s="1665"/>
      <c r="S335" s="76"/>
      <c r="T335" s="76"/>
      <c r="U335" s="76"/>
      <c r="V335" s="43"/>
      <c r="W335" s="43"/>
      <c r="X335" s="72"/>
      <c r="Y335" s="73"/>
      <c r="Z335" s="72"/>
      <c r="AA335" s="73">
        <v>0.3</v>
      </c>
    </row>
    <row r="336" spans="1:27">
      <c r="A336" s="77">
        <v>45</v>
      </c>
      <c r="B336" s="67" t="s">
        <v>1087</v>
      </c>
      <c r="C336" s="371"/>
      <c r="D336" s="68"/>
      <c r="E336" s="72">
        <v>0.3</v>
      </c>
      <c r="F336" s="72"/>
      <c r="G336" s="72"/>
      <c r="H336" s="43"/>
      <c r="I336" s="43"/>
      <c r="J336" s="43"/>
      <c r="K336" s="43"/>
      <c r="L336" s="72"/>
      <c r="M336" s="43"/>
      <c r="N336" s="43"/>
      <c r="O336" s="43"/>
      <c r="P336" s="72">
        <v>0.3</v>
      </c>
      <c r="Q336" s="72">
        <v>0.3</v>
      </c>
      <c r="R336" s="1665"/>
      <c r="S336" s="76"/>
      <c r="T336" s="76"/>
      <c r="U336" s="76"/>
      <c r="V336" s="43"/>
      <c r="W336" s="43"/>
      <c r="X336" s="72"/>
      <c r="Y336" s="73"/>
      <c r="Z336" s="72"/>
      <c r="AA336" s="73">
        <v>0.3</v>
      </c>
    </row>
    <row r="337" spans="1:27">
      <c r="A337" s="77">
        <v>46</v>
      </c>
      <c r="B337" s="67" t="s">
        <v>1088</v>
      </c>
      <c r="C337" s="371"/>
      <c r="D337" s="68"/>
      <c r="E337" s="72">
        <v>0.3</v>
      </c>
      <c r="F337" s="72"/>
      <c r="G337" s="72"/>
      <c r="H337" s="43"/>
      <c r="I337" s="43"/>
      <c r="J337" s="43"/>
      <c r="K337" s="43"/>
      <c r="L337" s="72"/>
      <c r="M337" s="43"/>
      <c r="N337" s="43"/>
      <c r="O337" s="43"/>
      <c r="P337" s="72">
        <v>0.3</v>
      </c>
      <c r="Q337" s="72">
        <v>0.3</v>
      </c>
      <c r="R337" s="1665"/>
      <c r="S337" s="76"/>
      <c r="T337" s="76"/>
      <c r="U337" s="76"/>
      <c r="V337" s="43"/>
      <c r="W337" s="43"/>
      <c r="X337" s="72"/>
      <c r="Y337" s="73"/>
      <c r="Z337" s="72"/>
      <c r="AA337" s="73">
        <v>0.3</v>
      </c>
    </row>
    <row r="338" spans="1:27">
      <c r="A338" s="77">
        <v>47</v>
      </c>
      <c r="B338" s="67" t="s">
        <v>1089</v>
      </c>
      <c r="C338" s="371"/>
      <c r="D338" s="68"/>
      <c r="E338" s="72">
        <v>0.5</v>
      </c>
      <c r="F338" s="72"/>
      <c r="G338" s="72"/>
      <c r="H338" s="43"/>
      <c r="I338" s="43"/>
      <c r="J338" s="43"/>
      <c r="K338" s="43"/>
      <c r="L338" s="72"/>
      <c r="M338" s="43"/>
      <c r="N338" s="43"/>
      <c r="O338" s="43"/>
      <c r="P338" s="72">
        <v>0.5</v>
      </c>
      <c r="Q338" s="72">
        <v>0.5</v>
      </c>
      <c r="R338" s="1665"/>
      <c r="S338" s="76"/>
      <c r="T338" s="76"/>
      <c r="U338" s="76"/>
      <c r="V338" s="43"/>
      <c r="W338" s="43"/>
      <c r="X338" s="72"/>
      <c r="Y338" s="73"/>
      <c r="Z338" s="72"/>
      <c r="AA338" s="73">
        <v>0.5</v>
      </c>
    </row>
    <row r="339" spans="1:27">
      <c r="A339" s="77">
        <v>48</v>
      </c>
      <c r="B339" s="67" t="s">
        <v>1090</v>
      </c>
      <c r="C339" s="371"/>
      <c r="D339" s="68"/>
      <c r="E339" s="72">
        <v>1</v>
      </c>
      <c r="F339" s="72"/>
      <c r="G339" s="72"/>
      <c r="H339" s="43"/>
      <c r="I339" s="43"/>
      <c r="J339" s="43"/>
      <c r="K339" s="43"/>
      <c r="L339" s="72"/>
      <c r="M339" s="43"/>
      <c r="N339" s="43"/>
      <c r="O339" s="43"/>
      <c r="P339" s="72">
        <v>1</v>
      </c>
      <c r="Q339" s="72">
        <v>1</v>
      </c>
      <c r="R339" s="1665"/>
      <c r="S339" s="76"/>
      <c r="T339" s="76"/>
      <c r="U339" s="76"/>
      <c r="V339" s="43"/>
      <c r="W339" s="43"/>
      <c r="X339" s="72"/>
      <c r="Y339" s="73"/>
      <c r="Z339" s="72"/>
      <c r="AA339" s="73">
        <v>1</v>
      </c>
    </row>
    <row r="340" spans="1:27">
      <c r="A340" s="77">
        <v>49</v>
      </c>
      <c r="B340" s="67" t="s">
        <v>1091</v>
      </c>
      <c r="C340" s="371"/>
      <c r="D340" s="68"/>
      <c r="E340" s="72">
        <v>0.6</v>
      </c>
      <c r="F340" s="72"/>
      <c r="G340" s="72"/>
      <c r="H340" s="43"/>
      <c r="I340" s="43"/>
      <c r="J340" s="43"/>
      <c r="K340" s="43"/>
      <c r="L340" s="72"/>
      <c r="M340" s="43"/>
      <c r="N340" s="43"/>
      <c r="O340" s="43"/>
      <c r="P340" s="72">
        <v>0.6</v>
      </c>
      <c r="Q340" s="72">
        <v>0.6</v>
      </c>
      <c r="R340" s="1665"/>
      <c r="S340" s="76"/>
      <c r="T340" s="76"/>
      <c r="U340" s="76"/>
      <c r="V340" s="43"/>
      <c r="W340" s="43"/>
      <c r="X340" s="72"/>
      <c r="Y340" s="73"/>
      <c r="Z340" s="72"/>
      <c r="AA340" s="73">
        <v>0.6</v>
      </c>
    </row>
    <row r="341" spans="1:27">
      <c r="A341" s="77">
        <v>50</v>
      </c>
      <c r="B341" s="67" t="s">
        <v>1092</v>
      </c>
      <c r="C341" s="371"/>
      <c r="D341" s="68"/>
      <c r="E341" s="72">
        <v>1</v>
      </c>
      <c r="F341" s="72"/>
      <c r="G341" s="72"/>
      <c r="H341" s="43"/>
      <c r="I341" s="43"/>
      <c r="J341" s="43"/>
      <c r="K341" s="43"/>
      <c r="L341" s="72"/>
      <c r="M341" s="43"/>
      <c r="N341" s="43"/>
      <c r="O341" s="43"/>
      <c r="P341" s="72">
        <v>1</v>
      </c>
      <c r="Q341" s="72">
        <v>1</v>
      </c>
      <c r="R341" s="1665"/>
      <c r="S341" s="76"/>
      <c r="T341" s="76"/>
      <c r="U341" s="76"/>
      <c r="V341" s="43"/>
      <c r="W341" s="43"/>
      <c r="X341" s="72"/>
      <c r="Y341" s="73"/>
      <c r="Z341" s="72"/>
      <c r="AA341" s="73">
        <v>1</v>
      </c>
    </row>
    <row r="342" spans="1:27">
      <c r="A342" s="77">
        <v>51</v>
      </c>
      <c r="B342" s="67" t="s">
        <v>1093</v>
      </c>
      <c r="C342" s="371"/>
      <c r="D342" s="68"/>
      <c r="E342" s="72">
        <v>0.8</v>
      </c>
      <c r="F342" s="72"/>
      <c r="G342" s="72"/>
      <c r="H342" s="43"/>
      <c r="I342" s="43"/>
      <c r="J342" s="43"/>
      <c r="K342" s="43"/>
      <c r="L342" s="72"/>
      <c r="M342" s="43"/>
      <c r="N342" s="43"/>
      <c r="O342" s="43"/>
      <c r="P342" s="72">
        <v>0.8</v>
      </c>
      <c r="Q342" s="72">
        <v>0.8</v>
      </c>
      <c r="R342" s="1665"/>
      <c r="S342" s="76"/>
      <c r="T342" s="76"/>
      <c r="U342" s="76"/>
      <c r="V342" s="43"/>
      <c r="W342" s="43"/>
      <c r="X342" s="72"/>
      <c r="Y342" s="73"/>
      <c r="Z342" s="72"/>
      <c r="AA342" s="73">
        <v>0.8</v>
      </c>
    </row>
    <row r="343" spans="1:27">
      <c r="A343" s="77">
        <v>52</v>
      </c>
      <c r="B343" s="67" t="s">
        <v>1094</v>
      </c>
      <c r="C343" s="371"/>
      <c r="D343" s="68"/>
      <c r="E343" s="72">
        <v>1</v>
      </c>
      <c r="F343" s="72"/>
      <c r="G343" s="72"/>
      <c r="H343" s="43"/>
      <c r="I343" s="43"/>
      <c r="J343" s="43"/>
      <c r="K343" s="43"/>
      <c r="L343" s="72"/>
      <c r="M343" s="43"/>
      <c r="N343" s="43"/>
      <c r="O343" s="43"/>
      <c r="P343" s="72">
        <v>1</v>
      </c>
      <c r="Q343" s="72">
        <v>1</v>
      </c>
      <c r="R343" s="1665"/>
      <c r="S343" s="76"/>
      <c r="T343" s="76"/>
      <c r="U343" s="76"/>
      <c r="V343" s="43"/>
      <c r="W343" s="43"/>
      <c r="X343" s="72"/>
      <c r="Y343" s="73"/>
      <c r="Z343" s="72"/>
      <c r="AA343" s="73">
        <v>1</v>
      </c>
    </row>
    <row r="344" spans="1:27">
      <c r="A344" s="77">
        <v>53</v>
      </c>
      <c r="B344" s="67" t="s">
        <v>1095</v>
      </c>
      <c r="C344" s="371"/>
      <c r="D344" s="68"/>
      <c r="E344" s="72">
        <v>0.8</v>
      </c>
      <c r="F344" s="72"/>
      <c r="G344" s="72"/>
      <c r="H344" s="43"/>
      <c r="I344" s="43"/>
      <c r="J344" s="43"/>
      <c r="K344" s="43"/>
      <c r="L344" s="72"/>
      <c r="M344" s="43"/>
      <c r="N344" s="43"/>
      <c r="O344" s="43"/>
      <c r="P344" s="72">
        <v>0.8</v>
      </c>
      <c r="Q344" s="72">
        <v>0.8</v>
      </c>
      <c r="R344" s="1665"/>
      <c r="S344" s="76"/>
      <c r="T344" s="76"/>
      <c r="U344" s="76"/>
      <c r="V344" s="43"/>
      <c r="W344" s="43"/>
      <c r="X344" s="72"/>
      <c r="Y344" s="73"/>
      <c r="Z344" s="72"/>
      <c r="AA344" s="73">
        <v>0.8</v>
      </c>
    </row>
    <row r="345" spans="1:27">
      <c r="A345" s="77">
        <v>54</v>
      </c>
      <c r="B345" s="67" t="s">
        <v>1096</v>
      </c>
      <c r="C345" s="371"/>
      <c r="D345" s="68"/>
      <c r="E345" s="72">
        <v>0.7</v>
      </c>
      <c r="F345" s="72"/>
      <c r="G345" s="72"/>
      <c r="H345" s="43"/>
      <c r="I345" s="43"/>
      <c r="J345" s="43"/>
      <c r="K345" s="43"/>
      <c r="L345" s="72"/>
      <c r="M345" s="43"/>
      <c r="N345" s="43"/>
      <c r="O345" s="43"/>
      <c r="P345" s="72">
        <v>0.7</v>
      </c>
      <c r="Q345" s="72">
        <v>0.7</v>
      </c>
      <c r="R345" s="1665"/>
      <c r="S345" s="76"/>
      <c r="T345" s="76"/>
      <c r="U345" s="76"/>
      <c r="V345" s="43"/>
      <c r="W345" s="43"/>
      <c r="X345" s="72"/>
      <c r="Y345" s="73"/>
      <c r="Z345" s="72"/>
      <c r="AA345" s="73">
        <v>0.7</v>
      </c>
    </row>
    <row r="346" spans="1:27">
      <c r="A346" s="77">
        <v>55</v>
      </c>
      <c r="B346" s="67" t="s">
        <v>1097</v>
      </c>
      <c r="C346" s="371"/>
      <c r="D346" s="68"/>
      <c r="E346" s="72">
        <v>0.5</v>
      </c>
      <c r="F346" s="72"/>
      <c r="G346" s="72"/>
      <c r="H346" s="43"/>
      <c r="I346" s="43"/>
      <c r="J346" s="43"/>
      <c r="K346" s="43"/>
      <c r="L346" s="72"/>
      <c r="M346" s="43"/>
      <c r="N346" s="43"/>
      <c r="O346" s="43"/>
      <c r="P346" s="72">
        <v>0.5</v>
      </c>
      <c r="Q346" s="72">
        <v>0.5</v>
      </c>
      <c r="R346" s="1665"/>
      <c r="S346" s="76"/>
      <c r="T346" s="76"/>
      <c r="U346" s="76"/>
      <c r="V346" s="43"/>
      <c r="W346" s="43"/>
      <c r="X346" s="72"/>
      <c r="Y346" s="73"/>
      <c r="Z346" s="72"/>
      <c r="AA346" s="73">
        <v>0.5</v>
      </c>
    </row>
    <row r="347" spans="1:27">
      <c r="A347" s="77">
        <v>56</v>
      </c>
      <c r="B347" s="67" t="s">
        <v>1098</v>
      </c>
      <c r="C347" s="371"/>
      <c r="D347" s="68"/>
      <c r="E347" s="72">
        <v>0.3</v>
      </c>
      <c r="F347" s="72"/>
      <c r="G347" s="72"/>
      <c r="H347" s="43"/>
      <c r="I347" s="43"/>
      <c r="J347" s="43"/>
      <c r="K347" s="43"/>
      <c r="L347" s="72"/>
      <c r="M347" s="43"/>
      <c r="N347" s="43"/>
      <c r="O347" s="43"/>
      <c r="P347" s="72">
        <v>0.3</v>
      </c>
      <c r="Q347" s="72">
        <v>0.3</v>
      </c>
      <c r="R347" s="1665"/>
      <c r="S347" s="76"/>
      <c r="T347" s="76"/>
      <c r="U347" s="76"/>
      <c r="V347" s="43"/>
      <c r="W347" s="43"/>
      <c r="X347" s="72"/>
      <c r="Y347" s="73"/>
      <c r="Z347" s="72"/>
      <c r="AA347" s="73">
        <v>0.3</v>
      </c>
    </row>
    <row r="348" spans="1:27">
      <c r="A348" s="77">
        <v>57</v>
      </c>
      <c r="B348" s="67" t="s">
        <v>1099</v>
      </c>
      <c r="C348" s="371"/>
      <c r="D348" s="68"/>
      <c r="E348" s="72">
        <v>0.6</v>
      </c>
      <c r="F348" s="72"/>
      <c r="G348" s="72"/>
      <c r="H348" s="43"/>
      <c r="I348" s="43"/>
      <c r="J348" s="43"/>
      <c r="K348" s="43"/>
      <c r="L348" s="72"/>
      <c r="M348" s="43"/>
      <c r="N348" s="43"/>
      <c r="O348" s="43"/>
      <c r="P348" s="72">
        <v>0.6</v>
      </c>
      <c r="Q348" s="72">
        <v>0.6</v>
      </c>
      <c r="R348" s="1665"/>
      <c r="S348" s="76"/>
      <c r="T348" s="76"/>
      <c r="U348" s="76"/>
      <c r="V348" s="43"/>
      <c r="W348" s="43"/>
      <c r="X348" s="72"/>
      <c r="Y348" s="73"/>
      <c r="Z348" s="72"/>
      <c r="AA348" s="73">
        <v>0.6</v>
      </c>
    </row>
    <row r="349" spans="1:27">
      <c r="A349" s="77">
        <v>58</v>
      </c>
      <c r="B349" s="67" t="s">
        <v>1100</v>
      </c>
      <c r="C349" s="371"/>
      <c r="D349" s="68"/>
      <c r="E349" s="72">
        <v>4.2</v>
      </c>
      <c r="F349" s="72"/>
      <c r="G349" s="72"/>
      <c r="H349" s="43"/>
      <c r="I349" s="43"/>
      <c r="J349" s="43"/>
      <c r="K349" s="43"/>
      <c r="L349" s="72"/>
      <c r="M349" s="43"/>
      <c r="N349" s="43"/>
      <c r="O349" s="43"/>
      <c r="P349" s="72">
        <v>4.2</v>
      </c>
      <c r="Q349" s="72">
        <v>4.2</v>
      </c>
      <c r="R349" s="1665"/>
      <c r="S349" s="76"/>
      <c r="T349" s="76"/>
      <c r="U349" s="76"/>
      <c r="V349" s="43"/>
      <c r="W349" s="43"/>
      <c r="X349" s="72"/>
      <c r="Y349" s="73"/>
      <c r="Z349" s="72"/>
      <c r="AA349" s="73">
        <v>4.2</v>
      </c>
    </row>
    <row r="350" spans="1:27">
      <c r="A350" s="77">
        <v>59</v>
      </c>
      <c r="B350" s="67" t="s">
        <v>1101</v>
      </c>
      <c r="C350" s="371"/>
      <c r="D350" s="68"/>
      <c r="E350" s="72">
        <v>2.2000000000000002</v>
      </c>
      <c r="F350" s="72"/>
      <c r="G350" s="72"/>
      <c r="H350" s="43"/>
      <c r="I350" s="43"/>
      <c r="J350" s="43"/>
      <c r="K350" s="43"/>
      <c r="L350" s="72"/>
      <c r="M350" s="43"/>
      <c r="N350" s="43"/>
      <c r="O350" s="43"/>
      <c r="P350" s="72">
        <v>2.2000000000000002</v>
      </c>
      <c r="Q350" s="72">
        <v>2.2000000000000002</v>
      </c>
      <c r="R350" s="1665"/>
      <c r="S350" s="76"/>
      <c r="T350" s="76"/>
      <c r="U350" s="76"/>
      <c r="V350" s="43"/>
      <c r="W350" s="43"/>
      <c r="X350" s="72"/>
      <c r="Y350" s="73"/>
      <c r="Z350" s="72"/>
      <c r="AA350" s="73">
        <v>2.2000000000000002</v>
      </c>
    </row>
    <row r="351" spans="1:27">
      <c r="A351" s="77">
        <v>60</v>
      </c>
      <c r="B351" s="67" t="s">
        <v>1102</v>
      </c>
      <c r="C351" s="371"/>
      <c r="D351" s="68"/>
      <c r="E351" s="72">
        <v>0.6</v>
      </c>
      <c r="F351" s="72"/>
      <c r="G351" s="72"/>
      <c r="H351" s="43"/>
      <c r="I351" s="43"/>
      <c r="J351" s="43"/>
      <c r="K351" s="43"/>
      <c r="L351" s="72"/>
      <c r="M351" s="43"/>
      <c r="N351" s="43"/>
      <c r="O351" s="43"/>
      <c r="P351" s="72">
        <v>0.6</v>
      </c>
      <c r="Q351" s="72">
        <v>0.6</v>
      </c>
      <c r="R351" s="1665"/>
      <c r="S351" s="76"/>
      <c r="T351" s="76"/>
      <c r="U351" s="76"/>
      <c r="V351" s="43"/>
      <c r="W351" s="43"/>
      <c r="X351" s="72"/>
      <c r="Y351" s="73"/>
      <c r="Z351" s="72"/>
      <c r="AA351" s="73">
        <v>0.6</v>
      </c>
    </row>
    <row r="352" spans="1:27">
      <c r="A352" s="77">
        <v>61</v>
      </c>
      <c r="B352" s="67" t="s">
        <v>1103</v>
      </c>
      <c r="C352" s="371"/>
      <c r="D352" s="68"/>
      <c r="E352" s="72">
        <v>1</v>
      </c>
      <c r="F352" s="72">
        <v>1</v>
      </c>
      <c r="G352" s="72"/>
      <c r="H352" s="43"/>
      <c r="I352" s="43"/>
      <c r="J352" s="43"/>
      <c r="K352" s="43"/>
      <c r="L352" s="72">
        <v>1</v>
      </c>
      <c r="M352" s="43"/>
      <c r="N352" s="43"/>
      <c r="O352" s="43"/>
      <c r="P352" s="72"/>
      <c r="Q352" s="72"/>
      <c r="R352" s="1665"/>
      <c r="S352" s="76"/>
      <c r="T352" s="76"/>
      <c r="U352" s="76"/>
      <c r="V352" s="43"/>
      <c r="W352" s="43"/>
      <c r="X352" s="72"/>
      <c r="Y352" s="73"/>
      <c r="Z352" s="72"/>
      <c r="AA352" s="73">
        <v>1</v>
      </c>
    </row>
    <row r="353" spans="1:27">
      <c r="A353" s="77">
        <v>62</v>
      </c>
      <c r="B353" s="67" t="s">
        <v>1104</v>
      </c>
      <c r="C353" s="371"/>
      <c r="D353" s="68"/>
      <c r="E353" s="72">
        <v>1.3</v>
      </c>
      <c r="F353" s="72">
        <v>1.3</v>
      </c>
      <c r="G353" s="72">
        <v>1.3</v>
      </c>
      <c r="H353" s="43"/>
      <c r="I353" s="43"/>
      <c r="J353" s="43"/>
      <c r="K353" s="43"/>
      <c r="L353" s="72"/>
      <c r="M353" s="43"/>
      <c r="N353" s="43"/>
      <c r="O353" s="43"/>
      <c r="P353" s="72"/>
      <c r="Q353" s="72">
        <v>1.3</v>
      </c>
      <c r="R353" s="1665"/>
      <c r="S353" s="76"/>
      <c r="T353" s="76"/>
      <c r="U353" s="76"/>
      <c r="V353" s="43"/>
      <c r="W353" s="43"/>
      <c r="X353" s="72"/>
      <c r="Y353" s="73"/>
      <c r="Z353" s="72">
        <v>1.3</v>
      </c>
      <c r="AA353" s="73"/>
    </row>
    <row r="354" spans="1:27">
      <c r="A354" s="77">
        <v>63</v>
      </c>
      <c r="B354" s="67" t="s">
        <v>1105</v>
      </c>
      <c r="C354" s="371"/>
      <c r="D354" s="68"/>
      <c r="E354" s="72">
        <v>0.7</v>
      </c>
      <c r="F354" s="72"/>
      <c r="G354" s="72"/>
      <c r="H354" s="43"/>
      <c r="I354" s="43"/>
      <c r="J354" s="43"/>
      <c r="K354" s="43"/>
      <c r="L354" s="72"/>
      <c r="M354" s="43"/>
      <c r="N354" s="43"/>
      <c r="O354" s="43"/>
      <c r="P354" s="72">
        <v>0.7</v>
      </c>
      <c r="Q354" s="72">
        <v>0.7</v>
      </c>
      <c r="R354" s="1665"/>
      <c r="S354" s="76"/>
      <c r="T354" s="76"/>
      <c r="U354" s="76"/>
      <c r="V354" s="43"/>
      <c r="W354" s="43"/>
      <c r="X354" s="72"/>
      <c r="Y354" s="73"/>
      <c r="Z354" s="72"/>
      <c r="AA354" s="73">
        <v>0.7</v>
      </c>
    </row>
    <row r="355" spans="1:27">
      <c r="A355" s="77">
        <v>64</v>
      </c>
      <c r="B355" s="67" t="s">
        <v>1106</v>
      </c>
      <c r="C355" s="371"/>
      <c r="D355" s="68"/>
      <c r="E355" s="72">
        <v>0.5</v>
      </c>
      <c r="F355" s="72"/>
      <c r="G355" s="72"/>
      <c r="H355" s="43"/>
      <c r="I355" s="43"/>
      <c r="J355" s="43"/>
      <c r="K355" s="43"/>
      <c r="L355" s="72"/>
      <c r="M355" s="43"/>
      <c r="N355" s="43"/>
      <c r="O355" s="43"/>
      <c r="P355" s="72">
        <v>0.5</v>
      </c>
      <c r="Q355" s="72">
        <v>0.5</v>
      </c>
      <c r="R355" s="1665"/>
      <c r="S355" s="76"/>
      <c r="T355" s="76"/>
      <c r="U355" s="76"/>
      <c r="V355" s="43"/>
      <c r="W355" s="43"/>
      <c r="X355" s="72"/>
      <c r="Y355" s="73"/>
      <c r="Z355" s="72"/>
      <c r="AA355" s="73">
        <v>0.5</v>
      </c>
    </row>
    <row r="356" spans="1:27">
      <c r="A356" s="77">
        <v>65</v>
      </c>
      <c r="B356" s="67" t="s">
        <v>1107</v>
      </c>
      <c r="C356" s="371"/>
      <c r="D356" s="68"/>
      <c r="E356" s="72">
        <v>0.4</v>
      </c>
      <c r="F356" s="72"/>
      <c r="G356" s="72"/>
      <c r="H356" s="43"/>
      <c r="I356" s="43"/>
      <c r="J356" s="43"/>
      <c r="K356" s="43"/>
      <c r="L356" s="72"/>
      <c r="M356" s="43"/>
      <c r="N356" s="43"/>
      <c r="O356" s="43"/>
      <c r="P356" s="72">
        <v>0.4</v>
      </c>
      <c r="Q356" s="72">
        <v>0.4</v>
      </c>
      <c r="R356" s="1665"/>
      <c r="S356" s="76"/>
      <c r="T356" s="76"/>
      <c r="U356" s="76"/>
      <c r="V356" s="43"/>
      <c r="W356" s="43"/>
      <c r="X356" s="72"/>
      <c r="Y356" s="73"/>
      <c r="Z356" s="72"/>
      <c r="AA356" s="73">
        <v>0.4</v>
      </c>
    </row>
    <row r="357" spans="1:27">
      <c r="A357" s="77">
        <v>66</v>
      </c>
      <c r="B357" s="67" t="s">
        <v>1108</v>
      </c>
      <c r="C357" s="371"/>
      <c r="D357" s="68"/>
      <c r="E357" s="72">
        <v>2.5</v>
      </c>
      <c r="F357" s="72">
        <v>2.5</v>
      </c>
      <c r="G357" s="72">
        <v>2.5</v>
      </c>
      <c r="H357" s="43"/>
      <c r="I357" s="43"/>
      <c r="J357" s="43"/>
      <c r="K357" s="43"/>
      <c r="L357" s="72"/>
      <c r="M357" s="43"/>
      <c r="N357" s="43"/>
      <c r="O357" s="43"/>
      <c r="P357" s="72"/>
      <c r="Q357" s="72">
        <v>2.5</v>
      </c>
      <c r="R357" s="1665"/>
      <c r="S357" s="76"/>
      <c r="T357" s="76"/>
      <c r="U357" s="76"/>
      <c r="V357" s="43"/>
      <c r="W357" s="43"/>
      <c r="X357" s="72"/>
      <c r="Y357" s="73"/>
      <c r="Z357" s="72">
        <v>2.5</v>
      </c>
      <c r="AA357" s="73"/>
    </row>
    <row r="358" spans="1:27">
      <c r="A358" s="77">
        <v>67</v>
      </c>
      <c r="B358" s="67" t="s">
        <v>1109</v>
      </c>
      <c r="C358" s="371"/>
      <c r="D358" s="68"/>
      <c r="E358" s="72">
        <v>0.5</v>
      </c>
      <c r="F358" s="72"/>
      <c r="G358" s="72"/>
      <c r="H358" s="43"/>
      <c r="I358" s="43"/>
      <c r="J358" s="43"/>
      <c r="K358" s="43"/>
      <c r="L358" s="72"/>
      <c r="M358" s="43"/>
      <c r="N358" s="43"/>
      <c r="O358" s="43"/>
      <c r="P358" s="72">
        <v>0.5</v>
      </c>
      <c r="Q358" s="72">
        <v>0.5</v>
      </c>
      <c r="R358" s="1665"/>
      <c r="S358" s="76"/>
      <c r="T358" s="76"/>
      <c r="U358" s="76"/>
      <c r="V358" s="43"/>
      <c r="W358" s="43"/>
      <c r="X358" s="72"/>
      <c r="Y358" s="73"/>
      <c r="Z358" s="72"/>
      <c r="AA358" s="73">
        <v>0.5</v>
      </c>
    </row>
    <row r="359" spans="1:27">
      <c r="A359" s="77">
        <v>68</v>
      </c>
      <c r="B359" s="67" t="s">
        <v>1110</v>
      </c>
      <c r="C359" s="371"/>
      <c r="D359" s="68"/>
      <c r="E359" s="72">
        <v>0.7</v>
      </c>
      <c r="F359" s="72">
        <v>0.7</v>
      </c>
      <c r="G359" s="72">
        <v>0.7</v>
      </c>
      <c r="H359" s="43"/>
      <c r="I359" s="43"/>
      <c r="J359" s="43"/>
      <c r="K359" s="43"/>
      <c r="L359" s="72"/>
      <c r="M359" s="43"/>
      <c r="N359" s="43"/>
      <c r="O359" s="43"/>
      <c r="P359" s="72"/>
      <c r="Q359" s="72"/>
      <c r="R359" s="1665"/>
      <c r="S359" s="76"/>
      <c r="T359" s="76"/>
      <c r="U359" s="76"/>
      <c r="V359" s="43"/>
      <c r="W359" s="43"/>
      <c r="X359" s="72"/>
      <c r="Y359" s="73"/>
      <c r="Z359" s="72">
        <v>0.7</v>
      </c>
      <c r="AA359" s="73"/>
    </row>
    <row r="360" spans="1:27">
      <c r="A360" s="77">
        <v>69</v>
      </c>
      <c r="B360" s="67" t="s">
        <v>1111</v>
      </c>
      <c r="C360" s="371"/>
      <c r="D360" s="68"/>
      <c r="E360" s="72">
        <v>0.5</v>
      </c>
      <c r="F360" s="72"/>
      <c r="G360" s="72"/>
      <c r="H360" s="43"/>
      <c r="I360" s="43"/>
      <c r="J360" s="43"/>
      <c r="K360" s="43"/>
      <c r="L360" s="72"/>
      <c r="M360" s="43"/>
      <c r="N360" s="43"/>
      <c r="O360" s="43"/>
      <c r="P360" s="72">
        <v>0.5</v>
      </c>
      <c r="Q360" s="72">
        <v>0.5</v>
      </c>
      <c r="R360" s="1665"/>
      <c r="S360" s="76"/>
      <c r="T360" s="76"/>
      <c r="U360" s="76"/>
      <c r="V360" s="43"/>
      <c r="W360" s="43"/>
      <c r="X360" s="72"/>
      <c r="Y360" s="73"/>
      <c r="Z360" s="72"/>
      <c r="AA360" s="73">
        <v>0.5</v>
      </c>
    </row>
    <row r="361" spans="1:27">
      <c r="A361" s="77">
        <v>70</v>
      </c>
      <c r="B361" s="67" t="s">
        <v>1112</v>
      </c>
      <c r="C361" s="371"/>
      <c r="D361" s="68"/>
      <c r="E361" s="72">
        <v>0.5</v>
      </c>
      <c r="F361" s="72">
        <v>0.5</v>
      </c>
      <c r="G361" s="72"/>
      <c r="H361" s="43"/>
      <c r="I361" s="43"/>
      <c r="J361" s="43"/>
      <c r="K361" s="43"/>
      <c r="L361" s="72">
        <v>0.5</v>
      </c>
      <c r="M361" s="43"/>
      <c r="N361" s="43"/>
      <c r="O361" s="43"/>
      <c r="P361" s="72"/>
      <c r="Q361" s="72"/>
      <c r="R361" s="1665"/>
      <c r="S361" s="76"/>
      <c r="T361" s="76"/>
      <c r="U361" s="76"/>
      <c r="V361" s="43"/>
      <c r="W361" s="43"/>
      <c r="X361" s="72"/>
      <c r="Y361" s="73"/>
      <c r="Z361" s="72"/>
      <c r="AA361" s="73">
        <v>0.5</v>
      </c>
    </row>
    <row r="362" spans="1:27">
      <c r="A362" s="77">
        <v>71</v>
      </c>
      <c r="B362" s="67" t="s">
        <v>1113</v>
      </c>
      <c r="C362" s="371"/>
      <c r="D362" s="68"/>
      <c r="E362" s="72">
        <v>0.3</v>
      </c>
      <c r="F362" s="72"/>
      <c r="G362" s="72"/>
      <c r="H362" s="43"/>
      <c r="I362" s="43"/>
      <c r="J362" s="43"/>
      <c r="K362" s="43"/>
      <c r="L362" s="72"/>
      <c r="M362" s="43"/>
      <c r="N362" s="43"/>
      <c r="O362" s="43"/>
      <c r="P362" s="72">
        <v>0.3</v>
      </c>
      <c r="Q362" s="72">
        <v>0.3</v>
      </c>
      <c r="R362" s="1665"/>
      <c r="S362" s="76"/>
      <c r="T362" s="76"/>
      <c r="U362" s="76"/>
      <c r="V362" s="43"/>
      <c r="W362" s="43"/>
      <c r="X362" s="72"/>
      <c r="Y362" s="73"/>
      <c r="Z362" s="72"/>
      <c r="AA362" s="73">
        <v>0.3</v>
      </c>
    </row>
    <row r="363" spans="1:27">
      <c r="A363" s="77">
        <v>72</v>
      </c>
      <c r="B363" s="67" t="s">
        <v>1114</v>
      </c>
      <c r="C363" s="371"/>
      <c r="D363" s="68"/>
      <c r="E363" s="72">
        <v>0.5</v>
      </c>
      <c r="F363" s="72"/>
      <c r="G363" s="72"/>
      <c r="H363" s="43"/>
      <c r="I363" s="43"/>
      <c r="J363" s="43"/>
      <c r="K363" s="43"/>
      <c r="L363" s="72"/>
      <c r="M363" s="43"/>
      <c r="N363" s="43"/>
      <c r="O363" s="43"/>
      <c r="P363" s="72">
        <v>0.5</v>
      </c>
      <c r="Q363" s="72">
        <v>0.5</v>
      </c>
      <c r="R363" s="1665"/>
      <c r="S363" s="76"/>
      <c r="T363" s="76"/>
      <c r="U363" s="76"/>
      <c r="V363" s="43"/>
      <c r="W363" s="43"/>
      <c r="X363" s="72"/>
      <c r="Y363" s="73"/>
      <c r="Z363" s="72"/>
      <c r="AA363" s="73">
        <v>0.5</v>
      </c>
    </row>
    <row r="364" spans="1:27">
      <c r="A364" s="77">
        <v>73</v>
      </c>
      <c r="B364" s="67" t="s">
        <v>1115</v>
      </c>
      <c r="C364" s="371"/>
      <c r="D364" s="68"/>
      <c r="E364" s="72">
        <v>0.1</v>
      </c>
      <c r="F364" s="72"/>
      <c r="G364" s="72"/>
      <c r="H364" s="43"/>
      <c r="I364" s="43"/>
      <c r="J364" s="43"/>
      <c r="K364" s="43"/>
      <c r="L364" s="72"/>
      <c r="M364" s="43"/>
      <c r="N364" s="43"/>
      <c r="O364" s="43"/>
      <c r="P364" s="72">
        <v>0.1</v>
      </c>
      <c r="Q364" s="72">
        <v>0.1</v>
      </c>
      <c r="R364" s="1665"/>
      <c r="S364" s="76"/>
      <c r="T364" s="76"/>
      <c r="U364" s="76"/>
      <c r="V364" s="43"/>
      <c r="W364" s="43"/>
      <c r="X364" s="72"/>
      <c r="Y364" s="73"/>
      <c r="Z364" s="72"/>
      <c r="AA364" s="73">
        <v>0.1</v>
      </c>
    </row>
    <row r="365" spans="1:27">
      <c r="A365" s="77">
        <v>74</v>
      </c>
      <c r="B365" s="67" t="s">
        <v>729</v>
      </c>
      <c r="C365" s="371"/>
      <c r="D365" s="68"/>
      <c r="E365" s="72">
        <v>0.2</v>
      </c>
      <c r="F365" s="72"/>
      <c r="G365" s="72"/>
      <c r="H365" s="43"/>
      <c r="I365" s="43"/>
      <c r="J365" s="43"/>
      <c r="K365" s="43"/>
      <c r="L365" s="72"/>
      <c r="M365" s="43"/>
      <c r="N365" s="43"/>
      <c r="O365" s="43"/>
      <c r="P365" s="72">
        <v>0.2</v>
      </c>
      <c r="Q365" s="72">
        <v>0.2</v>
      </c>
      <c r="R365" s="1665"/>
      <c r="S365" s="76"/>
      <c r="T365" s="76"/>
      <c r="U365" s="76"/>
      <c r="V365" s="43"/>
      <c r="W365" s="43"/>
      <c r="X365" s="72"/>
      <c r="Y365" s="73"/>
      <c r="Z365" s="72"/>
      <c r="AA365" s="73">
        <v>0.2</v>
      </c>
    </row>
    <row r="366" spans="1:27">
      <c r="A366" s="77">
        <v>75</v>
      </c>
      <c r="B366" s="67" t="s">
        <v>1116</v>
      </c>
      <c r="C366" s="371"/>
      <c r="D366" s="68"/>
      <c r="E366" s="72">
        <v>0.2</v>
      </c>
      <c r="F366" s="72"/>
      <c r="G366" s="72"/>
      <c r="H366" s="43"/>
      <c r="I366" s="43"/>
      <c r="J366" s="43"/>
      <c r="K366" s="43"/>
      <c r="L366" s="72"/>
      <c r="M366" s="43"/>
      <c r="N366" s="43"/>
      <c r="O366" s="43"/>
      <c r="P366" s="72">
        <v>0.2</v>
      </c>
      <c r="Q366" s="72">
        <v>0.2</v>
      </c>
      <c r="R366" s="1665"/>
      <c r="S366" s="76"/>
      <c r="T366" s="76"/>
      <c r="U366" s="76"/>
      <c r="V366" s="43"/>
      <c r="W366" s="43"/>
      <c r="X366" s="72"/>
      <c r="Y366" s="73"/>
      <c r="Z366" s="72"/>
      <c r="AA366" s="73">
        <v>0.2</v>
      </c>
    </row>
    <row r="367" spans="1:27">
      <c r="A367" s="77">
        <v>76</v>
      </c>
      <c r="B367" s="67" t="s">
        <v>1117</v>
      </c>
      <c r="C367" s="371"/>
      <c r="D367" s="68"/>
      <c r="E367" s="72">
        <v>0.2</v>
      </c>
      <c r="F367" s="72"/>
      <c r="G367" s="72"/>
      <c r="H367" s="43"/>
      <c r="I367" s="43"/>
      <c r="J367" s="43"/>
      <c r="K367" s="43"/>
      <c r="L367" s="72"/>
      <c r="M367" s="43"/>
      <c r="N367" s="43"/>
      <c r="O367" s="43"/>
      <c r="P367" s="72">
        <v>0.2</v>
      </c>
      <c r="Q367" s="72">
        <v>0.2</v>
      </c>
      <c r="R367" s="1665"/>
      <c r="S367" s="76"/>
      <c r="T367" s="76"/>
      <c r="U367" s="76"/>
      <c r="V367" s="43"/>
      <c r="W367" s="43"/>
      <c r="X367" s="72"/>
      <c r="Y367" s="73"/>
      <c r="Z367" s="72"/>
      <c r="AA367" s="73">
        <v>0.2</v>
      </c>
    </row>
    <row r="368" spans="1:27">
      <c r="A368" s="77">
        <v>77</v>
      </c>
      <c r="B368" s="67" t="s">
        <v>1118</v>
      </c>
      <c r="C368" s="371"/>
      <c r="D368" s="68"/>
      <c r="E368" s="72">
        <v>0.3</v>
      </c>
      <c r="F368" s="72"/>
      <c r="G368" s="72"/>
      <c r="H368" s="43"/>
      <c r="I368" s="43"/>
      <c r="J368" s="43"/>
      <c r="K368" s="43"/>
      <c r="L368" s="72"/>
      <c r="M368" s="43"/>
      <c r="N368" s="43"/>
      <c r="O368" s="43"/>
      <c r="P368" s="72">
        <v>0.3</v>
      </c>
      <c r="Q368" s="72">
        <v>0.3</v>
      </c>
      <c r="R368" s="1665"/>
      <c r="S368" s="76"/>
      <c r="T368" s="76"/>
      <c r="U368" s="76"/>
      <c r="V368" s="43"/>
      <c r="W368" s="43"/>
      <c r="X368" s="72"/>
      <c r="Y368" s="73"/>
      <c r="Z368" s="72"/>
      <c r="AA368" s="73">
        <v>0.3</v>
      </c>
    </row>
    <row r="369" spans="1:27">
      <c r="A369" s="77">
        <v>78</v>
      </c>
      <c r="B369" s="67" t="s">
        <v>740</v>
      </c>
      <c r="C369" s="371"/>
      <c r="D369" s="68"/>
      <c r="E369" s="72">
        <v>0.2</v>
      </c>
      <c r="F369" s="72"/>
      <c r="G369" s="72"/>
      <c r="H369" s="43"/>
      <c r="I369" s="43"/>
      <c r="J369" s="43"/>
      <c r="K369" s="43"/>
      <c r="L369" s="72"/>
      <c r="M369" s="43"/>
      <c r="N369" s="43"/>
      <c r="O369" s="43"/>
      <c r="P369" s="72">
        <v>0.2</v>
      </c>
      <c r="Q369" s="72">
        <v>0.2</v>
      </c>
      <c r="R369" s="1665"/>
      <c r="S369" s="76"/>
      <c r="T369" s="76"/>
      <c r="U369" s="76"/>
      <c r="V369" s="43"/>
      <c r="W369" s="43"/>
      <c r="X369" s="72"/>
      <c r="Y369" s="73"/>
      <c r="Z369" s="72"/>
      <c r="AA369" s="73">
        <v>0.2</v>
      </c>
    </row>
    <row r="370" spans="1:27">
      <c r="A370" s="77">
        <v>79</v>
      </c>
      <c r="B370" s="67" t="s">
        <v>1119</v>
      </c>
      <c r="C370" s="371"/>
      <c r="D370" s="68"/>
      <c r="E370" s="72">
        <v>0.1</v>
      </c>
      <c r="F370" s="72"/>
      <c r="G370" s="72"/>
      <c r="H370" s="43"/>
      <c r="I370" s="43"/>
      <c r="J370" s="43"/>
      <c r="K370" s="43"/>
      <c r="L370" s="72"/>
      <c r="M370" s="43"/>
      <c r="N370" s="43"/>
      <c r="O370" s="43"/>
      <c r="P370" s="72">
        <v>0.1</v>
      </c>
      <c r="Q370" s="72">
        <v>0.1</v>
      </c>
      <c r="R370" s="1665"/>
      <c r="S370" s="76"/>
      <c r="T370" s="76"/>
      <c r="U370" s="76"/>
      <c r="V370" s="43"/>
      <c r="W370" s="43"/>
      <c r="X370" s="72"/>
      <c r="Y370" s="73"/>
      <c r="Z370" s="72"/>
      <c r="AA370" s="73">
        <v>0.1</v>
      </c>
    </row>
    <row r="371" spans="1:27">
      <c r="A371" s="77">
        <v>80</v>
      </c>
      <c r="B371" s="67" t="s">
        <v>1120</v>
      </c>
      <c r="C371" s="371"/>
      <c r="D371" s="68"/>
      <c r="E371" s="72">
        <v>0.2</v>
      </c>
      <c r="F371" s="72"/>
      <c r="G371" s="72"/>
      <c r="H371" s="43"/>
      <c r="I371" s="43"/>
      <c r="J371" s="43"/>
      <c r="K371" s="43"/>
      <c r="L371" s="72"/>
      <c r="M371" s="43"/>
      <c r="N371" s="43"/>
      <c r="O371" s="43"/>
      <c r="P371" s="72">
        <v>0.2</v>
      </c>
      <c r="Q371" s="72">
        <v>0.2</v>
      </c>
      <c r="R371" s="1665"/>
      <c r="S371" s="76"/>
      <c r="T371" s="76"/>
      <c r="U371" s="76"/>
      <c r="V371" s="43"/>
      <c r="W371" s="43"/>
      <c r="X371" s="72"/>
      <c r="Y371" s="73"/>
      <c r="Z371" s="72"/>
      <c r="AA371" s="73">
        <v>0.2</v>
      </c>
    </row>
    <row r="372" spans="1:27">
      <c r="A372" s="77">
        <v>81</v>
      </c>
      <c r="B372" s="67" t="s">
        <v>1121</v>
      </c>
      <c r="C372" s="371"/>
      <c r="D372" s="68"/>
      <c r="E372" s="72">
        <v>0.2</v>
      </c>
      <c r="F372" s="72"/>
      <c r="G372" s="72"/>
      <c r="H372" s="43"/>
      <c r="I372" s="43"/>
      <c r="J372" s="43"/>
      <c r="K372" s="43"/>
      <c r="L372" s="72"/>
      <c r="M372" s="43"/>
      <c r="N372" s="43"/>
      <c r="O372" s="43"/>
      <c r="P372" s="72">
        <v>0.2</v>
      </c>
      <c r="Q372" s="72">
        <v>0.2</v>
      </c>
      <c r="R372" s="1665"/>
      <c r="S372" s="76"/>
      <c r="T372" s="76"/>
      <c r="U372" s="76"/>
      <c r="V372" s="43"/>
      <c r="W372" s="43"/>
      <c r="X372" s="72"/>
      <c r="Y372" s="73"/>
      <c r="Z372" s="72"/>
      <c r="AA372" s="73">
        <v>0.2</v>
      </c>
    </row>
    <row r="373" spans="1:27">
      <c r="A373" s="77">
        <v>82</v>
      </c>
      <c r="B373" s="67" t="s">
        <v>1122</v>
      </c>
      <c r="C373" s="371"/>
      <c r="D373" s="68"/>
      <c r="E373" s="72">
        <v>0.2</v>
      </c>
      <c r="F373" s="72"/>
      <c r="G373" s="72"/>
      <c r="H373" s="43"/>
      <c r="I373" s="43"/>
      <c r="J373" s="43"/>
      <c r="K373" s="43"/>
      <c r="L373" s="72"/>
      <c r="M373" s="43"/>
      <c r="N373" s="43"/>
      <c r="O373" s="43"/>
      <c r="P373" s="72">
        <v>0.2</v>
      </c>
      <c r="Q373" s="72">
        <v>0.2</v>
      </c>
      <c r="R373" s="1665"/>
      <c r="S373" s="76"/>
      <c r="T373" s="76"/>
      <c r="U373" s="76"/>
      <c r="V373" s="43"/>
      <c r="W373" s="43"/>
      <c r="X373" s="72"/>
      <c r="Y373" s="73"/>
      <c r="Z373" s="72"/>
      <c r="AA373" s="73">
        <v>0.2</v>
      </c>
    </row>
    <row r="374" spans="1:27">
      <c r="A374" s="78">
        <v>83</v>
      </c>
      <c r="B374" s="67" t="s">
        <v>1123</v>
      </c>
      <c r="C374" s="371"/>
      <c r="D374" s="68"/>
      <c r="E374" s="72">
        <v>0.5</v>
      </c>
      <c r="F374" s="72"/>
      <c r="G374" s="72"/>
      <c r="H374" s="43"/>
      <c r="I374" s="43"/>
      <c r="J374" s="43"/>
      <c r="K374" s="43"/>
      <c r="L374" s="72"/>
      <c r="M374" s="43"/>
      <c r="N374" s="43"/>
      <c r="O374" s="43"/>
      <c r="P374" s="72">
        <v>0.5</v>
      </c>
      <c r="Q374" s="72">
        <v>0.5</v>
      </c>
      <c r="R374" s="1665"/>
      <c r="S374" s="76"/>
      <c r="T374" s="76"/>
      <c r="U374" s="76"/>
      <c r="V374" s="43"/>
      <c r="W374" s="43"/>
      <c r="X374" s="72"/>
      <c r="Y374" s="72"/>
      <c r="Z374" s="72"/>
      <c r="AA374" s="72">
        <v>0.5</v>
      </c>
    </row>
    <row r="375" spans="1:27">
      <c r="A375" s="78">
        <v>84</v>
      </c>
      <c r="B375" s="67" t="s">
        <v>1124</v>
      </c>
      <c r="C375" s="371"/>
      <c r="D375" s="68"/>
      <c r="E375" s="72">
        <v>0.3</v>
      </c>
      <c r="F375" s="72"/>
      <c r="G375" s="72"/>
      <c r="H375" s="43"/>
      <c r="I375" s="43"/>
      <c r="J375" s="43"/>
      <c r="K375" s="43"/>
      <c r="L375" s="72"/>
      <c r="M375" s="43"/>
      <c r="N375" s="43"/>
      <c r="O375" s="43"/>
      <c r="P375" s="72">
        <v>0.3</v>
      </c>
      <c r="Q375" s="72">
        <v>0.3</v>
      </c>
      <c r="R375" s="1665"/>
      <c r="S375" s="76"/>
      <c r="T375" s="76"/>
      <c r="U375" s="76"/>
      <c r="V375" s="43"/>
      <c r="W375" s="43"/>
      <c r="X375" s="72"/>
      <c r="Y375" s="72"/>
      <c r="Z375" s="72"/>
      <c r="AA375" s="72">
        <v>0.3</v>
      </c>
    </row>
    <row r="376" spans="1:27">
      <c r="A376" s="78">
        <v>85</v>
      </c>
      <c r="B376" s="67" t="s">
        <v>1125</v>
      </c>
      <c r="C376" s="371"/>
      <c r="D376" s="68"/>
      <c r="E376" s="72">
        <v>0.4</v>
      </c>
      <c r="F376" s="72"/>
      <c r="G376" s="72"/>
      <c r="H376" s="43"/>
      <c r="I376" s="43"/>
      <c r="J376" s="43"/>
      <c r="K376" s="43"/>
      <c r="L376" s="72"/>
      <c r="M376" s="43"/>
      <c r="N376" s="43"/>
      <c r="O376" s="43"/>
      <c r="P376" s="72">
        <v>0.4</v>
      </c>
      <c r="Q376" s="72">
        <v>0.4</v>
      </c>
      <c r="R376" s="1665"/>
      <c r="S376" s="76"/>
      <c r="T376" s="76"/>
      <c r="U376" s="76"/>
      <c r="V376" s="43"/>
      <c r="W376" s="43"/>
      <c r="X376" s="72"/>
      <c r="Y376" s="72"/>
      <c r="Z376" s="72"/>
      <c r="AA376" s="72">
        <v>0.4</v>
      </c>
    </row>
    <row r="377" spans="1:27">
      <c r="A377" s="78">
        <v>86</v>
      </c>
      <c r="B377" s="67" t="s">
        <v>1126</v>
      </c>
      <c r="C377" s="371"/>
      <c r="D377" s="68"/>
      <c r="E377" s="72">
        <v>0.5</v>
      </c>
      <c r="F377" s="72"/>
      <c r="G377" s="72"/>
      <c r="H377" s="43"/>
      <c r="I377" s="43"/>
      <c r="J377" s="43"/>
      <c r="K377" s="43"/>
      <c r="L377" s="72"/>
      <c r="M377" s="43"/>
      <c r="N377" s="43"/>
      <c r="O377" s="43"/>
      <c r="P377" s="72">
        <v>0.5</v>
      </c>
      <c r="Q377" s="72">
        <v>0.5</v>
      </c>
      <c r="R377" s="1665"/>
      <c r="S377" s="76"/>
      <c r="T377" s="76"/>
      <c r="U377" s="76"/>
      <c r="V377" s="43"/>
      <c r="W377" s="43"/>
      <c r="X377" s="72"/>
      <c r="Y377" s="72"/>
      <c r="Z377" s="72"/>
      <c r="AA377" s="72">
        <v>0.5</v>
      </c>
    </row>
    <row r="378" spans="1:27">
      <c r="A378" s="78">
        <v>87</v>
      </c>
      <c r="B378" s="67" t="s">
        <v>1127</v>
      </c>
      <c r="C378" s="371"/>
      <c r="D378" s="68"/>
      <c r="E378" s="72">
        <v>0.5</v>
      </c>
      <c r="F378" s="72"/>
      <c r="G378" s="72"/>
      <c r="H378" s="43"/>
      <c r="I378" s="43"/>
      <c r="J378" s="43"/>
      <c r="K378" s="43"/>
      <c r="L378" s="72"/>
      <c r="M378" s="43"/>
      <c r="N378" s="43"/>
      <c r="O378" s="43"/>
      <c r="P378" s="72">
        <v>0.5</v>
      </c>
      <c r="Q378" s="72">
        <v>0.5</v>
      </c>
      <c r="R378" s="1665"/>
      <c r="S378" s="76"/>
      <c r="T378" s="76"/>
      <c r="U378" s="76"/>
      <c r="V378" s="43"/>
      <c r="W378" s="43"/>
      <c r="X378" s="72"/>
      <c r="Y378" s="72"/>
      <c r="Z378" s="72"/>
      <c r="AA378" s="72">
        <v>0.5</v>
      </c>
    </row>
    <row r="379" spans="1:27">
      <c r="A379" s="78">
        <v>88</v>
      </c>
      <c r="B379" s="67" t="s">
        <v>1128</v>
      </c>
      <c r="C379" s="371"/>
      <c r="D379" s="68"/>
      <c r="E379" s="72">
        <v>0.2</v>
      </c>
      <c r="F379" s="72"/>
      <c r="G379" s="72"/>
      <c r="H379" s="43"/>
      <c r="I379" s="43"/>
      <c r="J379" s="43"/>
      <c r="K379" s="43"/>
      <c r="L379" s="72"/>
      <c r="M379" s="43"/>
      <c r="N379" s="43"/>
      <c r="O379" s="43"/>
      <c r="P379" s="72">
        <v>0.2</v>
      </c>
      <c r="Q379" s="72">
        <v>0.2</v>
      </c>
      <c r="R379" s="1665"/>
      <c r="S379" s="76"/>
      <c r="T379" s="76"/>
      <c r="U379" s="76"/>
      <c r="V379" s="43"/>
      <c r="W379" s="43"/>
      <c r="X379" s="72"/>
      <c r="Y379" s="72"/>
      <c r="Z379" s="72"/>
      <c r="AA379" s="72">
        <v>0.2</v>
      </c>
    </row>
    <row r="380" spans="1:27">
      <c r="A380" s="78">
        <v>89</v>
      </c>
      <c r="B380" s="67" t="s">
        <v>1129</v>
      </c>
      <c r="C380" s="371"/>
      <c r="D380" s="68"/>
      <c r="E380" s="72">
        <v>0.5</v>
      </c>
      <c r="F380" s="72"/>
      <c r="G380" s="72"/>
      <c r="H380" s="43"/>
      <c r="I380" s="43"/>
      <c r="J380" s="43"/>
      <c r="K380" s="43"/>
      <c r="L380" s="72"/>
      <c r="M380" s="43"/>
      <c r="N380" s="43"/>
      <c r="O380" s="43"/>
      <c r="P380" s="72">
        <v>0.5</v>
      </c>
      <c r="Q380" s="72">
        <v>0.5</v>
      </c>
      <c r="R380" s="1665"/>
      <c r="S380" s="76"/>
      <c r="T380" s="76"/>
      <c r="U380" s="76"/>
      <c r="V380" s="43"/>
      <c r="W380" s="43"/>
      <c r="X380" s="72"/>
      <c r="Y380" s="72"/>
      <c r="Z380" s="72"/>
      <c r="AA380" s="72">
        <v>0.5</v>
      </c>
    </row>
    <row r="381" spans="1:27">
      <c r="A381" s="78">
        <v>90</v>
      </c>
      <c r="B381" s="67" t="s">
        <v>1130</v>
      </c>
      <c r="C381" s="371"/>
      <c r="D381" s="68"/>
      <c r="E381" s="72">
        <v>0.2</v>
      </c>
      <c r="F381" s="72"/>
      <c r="G381" s="72"/>
      <c r="H381" s="43"/>
      <c r="I381" s="43"/>
      <c r="J381" s="43"/>
      <c r="K381" s="43"/>
      <c r="L381" s="72"/>
      <c r="M381" s="43"/>
      <c r="N381" s="43"/>
      <c r="O381" s="43"/>
      <c r="P381" s="72">
        <v>0.2</v>
      </c>
      <c r="Q381" s="72">
        <v>0.2</v>
      </c>
      <c r="R381" s="1665"/>
      <c r="S381" s="76"/>
      <c r="T381" s="76"/>
      <c r="U381" s="76"/>
      <c r="V381" s="43"/>
      <c r="W381" s="43"/>
      <c r="X381" s="72"/>
      <c r="Y381" s="72"/>
      <c r="Z381" s="72"/>
      <c r="AA381" s="72">
        <v>0.2</v>
      </c>
    </row>
    <row r="382" spans="1:27">
      <c r="A382" s="78">
        <v>91</v>
      </c>
      <c r="B382" s="67" t="s">
        <v>1131</v>
      </c>
      <c r="C382" s="371"/>
      <c r="D382" s="68"/>
      <c r="E382" s="72">
        <v>0.5</v>
      </c>
      <c r="F382" s="72"/>
      <c r="G382" s="72"/>
      <c r="H382" s="43"/>
      <c r="I382" s="43"/>
      <c r="J382" s="43"/>
      <c r="K382" s="43"/>
      <c r="L382" s="72"/>
      <c r="M382" s="43"/>
      <c r="N382" s="43"/>
      <c r="O382" s="43"/>
      <c r="P382" s="72">
        <v>0.5</v>
      </c>
      <c r="Q382" s="72">
        <v>0.5</v>
      </c>
      <c r="R382" s="1665"/>
      <c r="S382" s="76"/>
      <c r="T382" s="76"/>
      <c r="U382" s="76"/>
      <c r="V382" s="43"/>
      <c r="W382" s="43"/>
      <c r="X382" s="72"/>
      <c r="Y382" s="72"/>
      <c r="Z382" s="72"/>
      <c r="AA382" s="72">
        <v>0.5</v>
      </c>
    </row>
    <row r="383" spans="1:27">
      <c r="A383" s="78">
        <v>92</v>
      </c>
      <c r="B383" s="67" t="s">
        <v>1132</v>
      </c>
      <c r="C383" s="371"/>
      <c r="D383" s="68"/>
      <c r="E383" s="72">
        <v>0.8</v>
      </c>
      <c r="F383" s="72"/>
      <c r="G383" s="72"/>
      <c r="H383" s="43"/>
      <c r="I383" s="43"/>
      <c r="J383" s="43"/>
      <c r="K383" s="43"/>
      <c r="L383" s="72"/>
      <c r="M383" s="43"/>
      <c r="N383" s="43"/>
      <c r="O383" s="43"/>
      <c r="P383" s="72">
        <v>0.8</v>
      </c>
      <c r="Q383" s="72">
        <v>0.8</v>
      </c>
      <c r="R383" s="1665"/>
      <c r="S383" s="76"/>
      <c r="T383" s="76"/>
      <c r="U383" s="76"/>
      <c r="V383" s="43"/>
      <c r="W383" s="43"/>
      <c r="X383" s="72"/>
      <c r="Y383" s="72"/>
      <c r="Z383" s="72"/>
      <c r="AA383" s="72">
        <v>0.8</v>
      </c>
    </row>
    <row r="384" spans="1:27">
      <c r="A384" s="78">
        <v>93</v>
      </c>
      <c r="B384" s="67" t="s">
        <v>1133</v>
      </c>
      <c r="C384" s="371"/>
      <c r="D384" s="68"/>
      <c r="E384" s="72">
        <v>0.1</v>
      </c>
      <c r="F384" s="72"/>
      <c r="G384" s="72"/>
      <c r="H384" s="43"/>
      <c r="I384" s="43"/>
      <c r="J384" s="43"/>
      <c r="K384" s="43"/>
      <c r="L384" s="72"/>
      <c r="M384" s="43"/>
      <c r="N384" s="43"/>
      <c r="O384" s="43"/>
      <c r="P384" s="72">
        <v>0.1</v>
      </c>
      <c r="Q384" s="72">
        <v>0.1</v>
      </c>
      <c r="R384" s="1665"/>
      <c r="S384" s="76"/>
      <c r="T384" s="76"/>
      <c r="U384" s="76"/>
      <c r="V384" s="43"/>
      <c r="W384" s="43"/>
      <c r="X384" s="72"/>
      <c r="Y384" s="72"/>
      <c r="Z384" s="72"/>
      <c r="AA384" s="72">
        <v>0.1</v>
      </c>
    </row>
    <row r="385" spans="1:27">
      <c r="A385" s="78">
        <v>94</v>
      </c>
      <c r="B385" s="67" t="s">
        <v>1134</v>
      </c>
      <c r="C385" s="371"/>
      <c r="D385" s="68"/>
      <c r="E385" s="72">
        <v>0.2</v>
      </c>
      <c r="F385" s="72"/>
      <c r="G385" s="72"/>
      <c r="H385" s="43"/>
      <c r="I385" s="43"/>
      <c r="J385" s="43"/>
      <c r="K385" s="43"/>
      <c r="L385" s="72"/>
      <c r="M385" s="43"/>
      <c r="N385" s="43"/>
      <c r="O385" s="43"/>
      <c r="P385" s="72">
        <v>0.2</v>
      </c>
      <c r="Q385" s="72">
        <v>0.2</v>
      </c>
      <c r="R385" s="1665"/>
      <c r="S385" s="76"/>
      <c r="T385" s="76"/>
      <c r="U385" s="76"/>
      <c r="V385" s="43"/>
      <c r="W385" s="43"/>
      <c r="X385" s="72"/>
      <c r="Y385" s="72"/>
      <c r="Z385" s="72"/>
      <c r="AA385" s="72">
        <v>0.2</v>
      </c>
    </row>
    <row r="386" spans="1:27">
      <c r="A386" s="78">
        <v>95</v>
      </c>
      <c r="B386" s="67" t="s">
        <v>1135</v>
      </c>
      <c r="C386" s="371"/>
      <c r="D386" s="68"/>
      <c r="E386" s="72">
        <v>0.4</v>
      </c>
      <c r="F386" s="72">
        <v>0.4</v>
      </c>
      <c r="G386" s="72"/>
      <c r="H386" s="43"/>
      <c r="I386" s="43"/>
      <c r="J386" s="43"/>
      <c r="K386" s="43"/>
      <c r="L386" s="72">
        <v>0.4</v>
      </c>
      <c r="M386" s="43"/>
      <c r="N386" s="43"/>
      <c r="O386" s="43"/>
      <c r="P386" s="72"/>
      <c r="Q386" s="72"/>
      <c r="R386" s="1665"/>
      <c r="S386" s="76"/>
      <c r="T386" s="76"/>
      <c r="U386" s="76"/>
      <c r="V386" s="43"/>
      <c r="W386" s="43"/>
      <c r="X386" s="72"/>
      <c r="Y386" s="72"/>
      <c r="Z386" s="72"/>
      <c r="AA386" s="72">
        <v>0.4</v>
      </c>
    </row>
    <row r="387" spans="1:27">
      <c r="A387" s="78">
        <v>96</v>
      </c>
      <c r="B387" s="67" t="s">
        <v>1136</v>
      </c>
      <c r="C387" s="371"/>
      <c r="D387" s="68"/>
      <c r="E387" s="72">
        <v>0.6</v>
      </c>
      <c r="F387" s="72">
        <v>0.6</v>
      </c>
      <c r="G387" s="72">
        <v>0.6</v>
      </c>
      <c r="H387" s="43"/>
      <c r="I387" s="43"/>
      <c r="J387" s="43"/>
      <c r="K387" s="43"/>
      <c r="L387" s="72"/>
      <c r="M387" s="43"/>
      <c r="N387" s="43"/>
      <c r="O387" s="43"/>
      <c r="P387" s="72"/>
      <c r="Q387" s="72"/>
      <c r="R387" s="1665"/>
      <c r="S387" s="76"/>
      <c r="T387" s="76"/>
      <c r="U387" s="76"/>
      <c r="V387" s="43"/>
      <c r="W387" s="43"/>
      <c r="X387" s="72"/>
      <c r="Y387" s="72"/>
      <c r="Z387" s="72">
        <v>0.6</v>
      </c>
      <c r="AA387" s="72"/>
    </row>
    <row r="388" spans="1:27">
      <c r="A388" s="78">
        <v>97</v>
      </c>
      <c r="B388" s="67" t="s">
        <v>1137</v>
      </c>
      <c r="C388" s="371"/>
      <c r="D388" s="68"/>
      <c r="E388" s="72">
        <v>0.8</v>
      </c>
      <c r="F388" s="72">
        <v>0.8</v>
      </c>
      <c r="G388" s="72">
        <v>0.8</v>
      </c>
      <c r="H388" s="43"/>
      <c r="I388" s="43"/>
      <c r="J388" s="43"/>
      <c r="K388" s="43"/>
      <c r="L388" s="72"/>
      <c r="M388" s="43"/>
      <c r="N388" s="43"/>
      <c r="O388" s="43"/>
      <c r="P388" s="72"/>
      <c r="Q388" s="72"/>
      <c r="R388" s="1665"/>
      <c r="S388" s="76"/>
      <c r="T388" s="76"/>
      <c r="U388" s="76"/>
      <c r="V388" s="43"/>
      <c r="W388" s="43"/>
      <c r="X388" s="72"/>
      <c r="Y388" s="72"/>
      <c r="Z388" s="72">
        <v>0.8</v>
      </c>
      <c r="AA388" s="72"/>
    </row>
    <row r="389" spans="1:27">
      <c r="A389" s="78">
        <v>98</v>
      </c>
      <c r="B389" s="67" t="s">
        <v>1138</v>
      </c>
      <c r="C389" s="371"/>
      <c r="D389" s="68"/>
      <c r="E389" s="72">
        <v>0.3</v>
      </c>
      <c r="F389" s="72">
        <v>0.3</v>
      </c>
      <c r="G389" s="72">
        <v>0.3</v>
      </c>
      <c r="H389" s="43"/>
      <c r="I389" s="43"/>
      <c r="J389" s="43"/>
      <c r="K389" s="43"/>
      <c r="L389" s="72"/>
      <c r="M389" s="43"/>
      <c r="N389" s="43"/>
      <c r="O389" s="43"/>
      <c r="P389" s="72"/>
      <c r="Q389" s="72"/>
      <c r="R389" s="1665"/>
      <c r="S389" s="76"/>
      <c r="T389" s="76"/>
      <c r="U389" s="76"/>
      <c r="V389" s="43"/>
      <c r="W389" s="43"/>
      <c r="X389" s="72"/>
      <c r="Y389" s="72"/>
      <c r="Z389" s="72">
        <v>0.3</v>
      </c>
      <c r="AA389" s="72"/>
    </row>
    <row r="390" spans="1:27">
      <c r="A390" s="78">
        <v>99</v>
      </c>
      <c r="B390" s="67" t="s">
        <v>1139</v>
      </c>
      <c r="C390" s="371"/>
      <c r="D390" s="68"/>
      <c r="E390" s="72">
        <v>0.5</v>
      </c>
      <c r="F390" s="72">
        <v>0.5</v>
      </c>
      <c r="G390" s="72"/>
      <c r="H390" s="43"/>
      <c r="I390" s="43"/>
      <c r="J390" s="43"/>
      <c r="K390" s="43"/>
      <c r="L390" s="72">
        <v>0.5</v>
      </c>
      <c r="M390" s="43"/>
      <c r="N390" s="43"/>
      <c r="O390" s="43"/>
      <c r="P390" s="72"/>
      <c r="Q390" s="72">
        <v>0.5</v>
      </c>
      <c r="R390" s="1665"/>
      <c r="S390" s="76"/>
      <c r="T390" s="76"/>
      <c r="U390" s="76"/>
      <c r="V390" s="43"/>
      <c r="W390" s="43"/>
      <c r="X390" s="72"/>
      <c r="Y390" s="72"/>
      <c r="Z390" s="72"/>
      <c r="AA390" s="72">
        <v>0.5</v>
      </c>
    </row>
    <row r="391" spans="1:27">
      <c r="A391" s="78">
        <v>100</v>
      </c>
      <c r="B391" s="67" t="s">
        <v>1140</v>
      </c>
      <c r="C391" s="371"/>
      <c r="D391" s="68"/>
      <c r="E391" s="72">
        <v>0.6</v>
      </c>
      <c r="F391" s="72"/>
      <c r="G391" s="72"/>
      <c r="H391" s="43"/>
      <c r="I391" s="43"/>
      <c r="J391" s="43"/>
      <c r="K391" s="43"/>
      <c r="L391" s="72"/>
      <c r="M391" s="43"/>
      <c r="N391" s="43"/>
      <c r="O391" s="43"/>
      <c r="P391" s="72">
        <v>0.6</v>
      </c>
      <c r="Q391" s="72">
        <v>0.6</v>
      </c>
      <c r="R391" s="1665"/>
      <c r="S391" s="76"/>
      <c r="T391" s="76"/>
      <c r="U391" s="76"/>
      <c r="V391" s="43"/>
      <c r="W391" s="43"/>
      <c r="X391" s="72"/>
      <c r="Y391" s="72"/>
      <c r="Z391" s="72"/>
      <c r="AA391" s="72">
        <v>0.6</v>
      </c>
    </row>
    <row r="392" spans="1:27">
      <c r="A392" s="78">
        <v>101</v>
      </c>
      <c r="B392" s="67" t="s">
        <v>1141</v>
      </c>
      <c r="C392" s="371"/>
      <c r="D392" s="68"/>
      <c r="E392" s="72">
        <v>0.5</v>
      </c>
      <c r="F392" s="72"/>
      <c r="G392" s="72"/>
      <c r="H392" s="43"/>
      <c r="I392" s="43"/>
      <c r="J392" s="43"/>
      <c r="K392" s="43"/>
      <c r="L392" s="72"/>
      <c r="M392" s="43"/>
      <c r="N392" s="43"/>
      <c r="O392" s="43"/>
      <c r="P392" s="72">
        <v>0.5</v>
      </c>
      <c r="Q392" s="72">
        <v>0.5</v>
      </c>
      <c r="R392" s="1665"/>
      <c r="S392" s="76"/>
      <c r="T392" s="76"/>
      <c r="U392" s="76"/>
      <c r="V392" s="43"/>
      <c r="W392" s="43"/>
      <c r="X392" s="72"/>
      <c r="Y392" s="72"/>
      <c r="Z392" s="72"/>
      <c r="AA392" s="72">
        <v>0.5</v>
      </c>
    </row>
    <row r="393" spans="1:27">
      <c r="A393" s="78">
        <v>102</v>
      </c>
      <c r="B393" s="67" t="s">
        <v>1142</v>
      </c>
      <c r="C393" s="371"/>
      <c r="D393" s="68"/>
      <c r="E393" s="72">
        <v>1.1000000000000001</v>
      </c>
      <c r="F393" s="72"/>
      <c r="G393" s="72"/>
      <c r="H393" s="43"/>
      <c r="I393" s="43"/>
      <c r="J393" s="43"/>
      <c r="K393" s="43"/>
      <c r="L393" s="72"/>
      <c r="M393" s="43"/>
      <c r="N393" s="43"/>
      <c r="O393" s="43"/>
      <c r="P393" s="72">
        <v>1.1000000000000001</v>
      </c>
      <c r="Q393" s="72">
        <v>1.1000000000000001</v>
      </c>
      <c r="R393" s="1665"/>
      <c r="S393" s="76"/>
      <c r="T393" s="76"/>
      <c r="U393" s="76"/>
      <c r="V393" s="43"/>
      <c r="W393" s="43"/>
      <c r="X393" s="72"/>
      <c r="Y393" s="72"/>
      <c r="Z393" s="72"/>
      <c r="AA393" s="72">
        <v>1.1000000000000001</v>
      </c>
    </row>
    <row r="394" spans="1:27">
      <c r="A394" s="78">
        <v>103</v>
      </c>
      <c r="B394" s="67" t="s">
        <v>1143</v>
      </c>
      <c r="C394" s="371"/>
      <c r="D394" s="68"/>
      <c r="E394" s="72">
        <v>0.1</v>
      </c>
      <c r="F394" s="72"/>
      <c r="G394" s="72"/>
      <c r="H394" s="43"/>
      <c r="I394" s="43"/>
      <c r="J394" s="43"/>
      <c r="K394" s="43"/>
      <c r="L394" s="72"/>
      <c r="M394" s="43"/>
      <c r="N394" s="43"/>
      <c r="O394" s="43"/>
      <c r="P394" s="72">
        <v>0.1</v>
      </c>
      <c r="Q394" s="72">
        <v>0.1</v>
      </c>
      <c r="R394" s="1665"/>
      <c r="S394" s="76"/>
      <c r="T394" s="76"/>
      <c r="U394" s="76"/>
      <c r="V394" s="43"/>
      <c r="W394" s="43"/>
      <c r="X394" s="72"/>
      <c r="Y394" s="72"/>
      <c r="Z394" s="72"/>
      <c r="AA394" s="72">
        <v>0.1</v>
      </c>
    </row>
    <row r="395" spans="1:27">
      <c r="A395" s="78">
        <v>104</v>
      </c>
      <c r="B395" s="67" t="s">
        <v>1144</v>
      </c>
      <c r="C395" s="371"/>
      <c r="D395" s="68"/>
      <c r="E395" s="72">
        <v>0.4</v>
      </c>
      <c r="F395" s="72"/>
      <c r="G395" s="72"/>
      <c r="H395" s="43"/>
      <c r="I395" s="43"/>
      <c r="J395" s="43"/>
      <c r="K395" s="43"/>
      <c r="L395" s="72"/>
      <c r="M395" s="43"/>
      <c r="N395" s="43"/>
      <c r="O395" s="43"/>
      <c r="P395" s="72">
        <v>0.4</v>
      </c>
      <c r="Q395" s="72">
        <v>0.4</v>
      </c>
      <c r="R395" s="1665"/>
      <c r="S395" s="76"/>
      <c r="T395" s="76"/>
      <c r="U395" s="76"/>
      <c r="V395" s="43"/>
      <c r="W395" s="43"/>
      <c r="X395" s="72"/>
      <c r="Y395" s="72"/>
      <c r="Z395" s="72"/>
      <c r="AA395" s="72">
        <v>0.4</v>
      </c>
    </row>
    <row r="396" spans="1:27">
      <c r="A396" s="78">
        <v>105</v>
      </c>
      <c r="B396" s="67" t="s">
        <v>1145</v>
      </c>
      <c r="C396" s="371"/>
      <c r="D396" s="68"/>
      <c r="E396" s="72">
        <v>0.7</v>
      </c>
      <c r="F396" s="72">
        <v>0.7</v>
      </c>
      <c r="G396" s="72">
        <v>0.7</v>
      </c>
      <c r="H396" s="43"/>
      <c r="I396" s="43"/>
      <c r="J396" s="43"/>
      <c r="K396" s="43"/>
      <c r="L396" s="72"/>
      <c r="M396" s="43"/>
      <c r="N396" s="43"/>
      <c r="O396" s="43"/>
      <c r="P396" s="72"/>
      <c r="Q396" s="72"/>
      <c r="R396" s="1665"/>
      <c r="S396" s="76"/>
      <c r="T396" s="76"/>
      <c r="U396" s="76"/>
      <c r="V396" s="43"/>
      <c r="W396" s="43"/>
      <c r="X396" s="72"/>
      <c r="Y396" s="72"/>
      <c r="Z396" s="72">
        <v>0.7</v>
      </c>
      <c r="AA396" s="72"/>
    </row>
    <row r="397" spans="1:27">
      <c r="A397" s="78">
        <v>106</v>
      </c>
      <c r="B397" s="67" t="s">
        <v>1146</v>
      </c>
      <c r="C397" s="371"/>
      <c r="D397" s="68"/>
      <c r="E397" s="72">
        <v>0.2</v>
      </c>
      <c r="F397" s="72">
        <v>0.2</v>
      </c>
      <c r="G397" s="72">
        <v>0.2</v>
      </c>
      <c r="H397" s="43"/>
      <c r="I397" s="43"/>
      <c r="J397" s="43"/>
      <c r="K397" s="43"/>
      <c r="L397" s="72"/>
      <c r="M397" s="43"/>
      <c r="N397" s="43"/>
      <c r="O397" s="43"/>
      <c r="P397" s="72"/>
      <c r="Q397" s="72"/>
      <c r="R397" s="1665"/>
      <c r="S397" s="76"/>
      <c r="T397" s="76"/>
      <c r="U397" s="76"/>
      <c r="V397" s="43"/>
      <c r="W397" s="43"/>
      <c r="X397" s="72"/>
      <c r="Y397" s="72"/>
      <c r="Z397" s="72">
        <v>0.2</v>
      </c>
      <c r="AA397" s="72"/>
    </row>
    <row r="398" spans="1:27">
      <c r="A398" s="78">
        <v>107</v>
      </c>
      <c r="B398" s="67" t="s">
        <v>1147</v>
      </c>
      <c r="C398" s="371"/>
      <c r="D398" s="68"/>
      <c r="E398" s="72">
        <v>0.4</v>
      </c>
      <c r="F398" s="72">
        <v>0.4</v>
      </c>
      <c r="G398" s="72">
        <v>0.4</v>
      </c>
      <c r="H398" s="43"/>
      <c r="I398" s="43"/>
      <c r="J398" s="43"/>
      <c r="K398" s="43"/>
      <c r="L398" s="72"/>
      <c r="M398" s="43"/>
      <c r="N398" s="43"/>
      <c r="O398" s="43"/>
      <c r="P398" s="72"/>
      <c r="Q398" s="72"/>
      <c r="R398" s="1665"/>
      <c r="S398" s="76"/>
      <c r="T398" s="76"/>
      <c r="U398" s="76"/>
      <c r="V398" s="43"/>
      <c r="W398" s="43"/>
      <c r="X398" s="72"/>
      <c r="Y398" s="72"/>
      <c r="Z398" s="72">
        <v>0.4</v>
      </c>
      <c r="AA398" s="72"/>
    </row>
    <row r="399" spans="1:27">
      <c r="A399" s="78">
        <v>108</v>
      </c>
      <c r="B399" s="67" t="s">
        <v>1148</v>
      </c>
      <c r="C399" s="371"/>
      <c r="D399" s="68"/>
      <c r="E399" s="72">
        <v>1.2</v>
      </c>
      <c r="F399" s="72">
        <v>1.2</v>
      </c>
      <c r="G399" s="72">
        <v>1.2</v>
      </c>
      <c r="H399" s="43"/>
      <c r="I399" s="43"/>
      <c r="J399" s="43"/>
      <c r="K399" s="43"/>
      <c r="L399" s="72"/>
      <c r="M399" s="43"/>
      <c r="N399" s="43"/>
      <c r="O399" s="43"/>
      <c r="P399" s="72"/>
      <c r="Q399" s="72"/>
      <c r="R399" s="1665"/>
      <c r="S399" s="76"/>
      <c r="T399" s="76"/>
      <c r="U399" s="76"/>
      <c r="V399" s="43"/>
      <c r="W399" s="43"/>
      <c r="X399" s="72"/>
      <c r="Y399" s="72"/>
      <c r="Z399" s="72">
        <v>1.2</v>
      </c>
      <c r="AA399" s="72"/>
    </row>
    <row r="400" spans="1:27">
      <c r="A400" s="78">
        <v>109</v>
      </c>
      <c r="B400" s="67" t="s">
        <v>1149</v>
      </c>
      <c r="C400" s="371"/>
      <c r="D400" s="68"/>
      <c r="E400" s="72">
        <v>0.8</v>
      </c>
      <c r="F400" s="72">
        <v>0.8</v>
      </c>
      <c r="G400" s="72">
        <v>0.8</v>
      </c>
      <c r="H400" s="43"/>
      <c r="I400" s="43"/>
      <c r="J400" s="43"/>
      <c r="K400" s="43"/>
      <c r="L400" s="72"/>
      <c r="M400" s="43"/>
      <c r="N400" s="43"/>
      <c r="O400" s="43"/>
      <c r="P400" s="72"/>
      <c r="Q400" s="72"/>
      <c r="R400" s="1665"/>
      <c r="S400" s="76"/>
      <c r="T400" s="76"/>
      <c r="U400" s="76"/>
      <c r="V400" s="43"/>
      <c r="W400" s="43"/>
      <c r="X400" s="72"/>
      <c r="Y400" s="72"/>
      <c r="Z400" s="72">
        <v>0.8</v>
      </c>
      <c r="AA400" s="72"/>
    </row>
    <row r="401" spans="1:27">
      <c r="A401" s="78">
        <v>110</v>
      </c>
      <c r="B401" s="67" t="s">
        <v>1150</v>
      </c>
      <c r="C401" s="371"/>
      <c r="D401" s="68"/>
      <c r="E401" s="72">
        <v>1</v>
      </c>
      <c r="F401" s="72">
        <v>1</v>
      </c>
      <c r="G401" s="72">
        <v>1</v>
      </c>
      <c r="H401" s="43"/>
      <c r="I401" s="43"/>
      <c r="J401" s="43"/>
      <c r="K401" s="43"/>
      <c r="L401" s="72"/>
      <c r="M401" s="43"/>
      <c r="N401" s="43"/>
      <c r="O401" s="43"/>
      <c r="P401" s="72"/>
      <c r="Q401" s="72"/>
      <c r="R401" s="1665"/>
      <c r="S401" s="76"/>
      <c r="T401" s="76"/>
      <c r="U401" s="76"/>
      <c r="V401" s="43"/>
      <c r="W401" s="43"/>
      <c r="X401" s="72"/>
      <c r="Y401" s="72"/>
      <c r="Z401" s="72">
        <v>1</v>
      </c>
      <c r="AA401" s="72"/>
    </row>
    <row r="402" spans="1:27">
      <c r="A402" s="78">
        <v>111</v>
      </c>
      <c r="B402" s="67" t="s">
        <v>1151</v>
      </c>
      <c r="C402" s="371"/>
      <c r="D402" s="68"/>
      <c r="E402" s="72">
        <v>0.4</v>
      </c>
      <c r="F402" s="72"/>
      <c r="G402" s="72"/>
      <c r="H402" s="43"/>
      <c r="I402" s="43"/>
      <c r="J402" s="43"/>
      <c r="K402" s="43"/>
      <c r="L402" s="72"/>
      <c r="M402" s="43"/>
      <c r="N402" s="43"/>
      <c r="O402" s="43"/>
      <c r="P402" s="72">
        <v>0.4</v>
      </c>
      <c r="Q402" s="72">
        <v>0.4</v>
      </c>
      <c r="R402" s="1665"/>
      <c r="S402" s="76"/>
      <c r="T402" s="76"/>
      <c r="U402" s="76"/>
      <c r="V402" s="43"/>
      <c r="W402" s="43"/>
      <c r="X402" s="72"/>
      <c r="Y402" s="72"/>
      <c r="Z402" s="72"/>
      <c r="AA402" s="72">
        <v>0.4</v>
      </c>
    </row>
    <row r="403" spans="1:27">
      <c r="A403" s="78">
        <v>112</v>
      </c>
      <c r="B403" s="67" t="s">
        <v>1152</v>
      </c>
      <c r="C403" s="371"/>
      <c r="D403" s="68"/>
      <c r="E403" s="72">
        <v>0.1</v>
      </c>
      <c r="F403" s="72"/>
      <c r="G403" s="72"/>
      <c r="H403" s="43"/>
      <c r="I403" s="43"/>
      <c r="J403" s="43"/>
      <c r="K403" s="43"/>
      <c r="L403" s="72"/>
      <c r="M403" s="43"/>
      <c r="N403" s="43"/>
      <c r="O403" s="43"/>
      <c r="P403" s="72">
        <v>0.1</v>
      </c>
      <c r="Q403" s="72">
        <v>0.1</v>
      </c>
      <c r="R403" s="1665"/>
      <c r="S403" s="76"/>
      <c r="T403" s="76"/>
      <c r="U403" s="76"/>
      <c r="V403" s="43"/>
      <c r="W403" s="43"/>
      <c r="X403" s="72"/>
      <c r="Y403" s="72"/>
      <c r="Z403" s="72"/>
      <c r="AA403" s="72">
        <v>0.1</v>
      </c>
    </row>
    <row r="404" spans="1:27">
      <c r="A404" s="78">
        <v>113</v>
      </c>
      <c r="B404" s="67" t="s">
        <v>1153</v>
      </c>
      <c r="C404" s="371"/>
      <c r="D404" s="68"/>
      <c r="E404" s="72">
        <v>0.1</v>
      </c>
      <c r="F404" s="72"/>
      <c r="G404" s="72"/>
      <c r="H404" s="43"/>
      <c r="I404" s="43"/>
      <c r="J404" s="43"/>
      <c r="K404" s="43"/>
      <c r="L404" s="72"/>
      <c r="M404" s="43"/>
      <c r="N404" s="43"/>
      <c r="O404" s="43"/>
      <c r="P404" s="72">
        <v>0.1</v>
      </c>
      <c r="Q404" s="72">
        <v>0.1</v>
      </c>
      <c r="R404" s="1665"/>
      <c r="S404" s="76"/>
      <c r="T404" s="76"/>
      <c r="U404" s="76"/>
      <c r="V404" s="43"/>
      <c r="W404" s="43"/>
      <c r="X404" s="72"/>
      <c r="Y404" s="72"/>
      <c r="Z404" s="72"/>
      <c r="AA404" s="72">
        <v>0.1</v>
      </c>
    </row>
    <row r="405" spans="1:27">
      <c r="A405" s="78">
        <v>114</v>
      </c>
      <c r="B405" s="67" t="s">
        <v>1154</v>
      </c>
      <c r="C405" s="371"/>
      <c r="D405" s="68"/>
      <c r="E405" s="72">
        <v>0.1</v>
      </c>
      <c r="F405" s="72"/>
      <c r="G405" s="72"/>
      <c r="H405" s="43"/>
      <c r="I405" s="43"/>
      <c r="J405" s="43"/>
      <c r="K405" s="43"/>
      <c r="L405" s="72"/>
      <c r="M405" s="43"/>
      <c r="N405" s="43"/>
      <c r="O405" s="43"/>
      <c r="P405" s="72">
        <v>0.1</v>
      </c>
      <c r="Q405" s="72">
        <v>0.1</v>
      </c>
      <c r="R405" s="1665"/>
      <c r="S405" s="76"/>
      <c r="T405" s="76"/>
      <c r="U405" s="76"/>
      <c r="V405" s="43"/>
      <c r="W405" s="43"/>
      <c r="X405" s="72"/>
      <c r="Y405" s="72"/>
      <c r="Z405" s="72"/>
      <c r="AA405" s="72">
        <v>0.1</v>
      </c>
    </row>
    <row r="406" spans="1:27">
      <c r="A406" s="78">
        <v>115</v>
      </c>
      <c r="B406" s="67" t="s">
        <v>1155</v>
      </c>
      <c r="C406" s="371"/>
      <c r="D406" s="68"/>
      <c r="E406" s="72">
        <v>0.2</v>
      </c>
      <c r="F406" s="72"/>
      <c r="G406" s="72"/>
      <c r="H406" s="43"/>
      <c r="I406" s="43"/>
      <c r="J406" s="43"/>
      <c r="K406" s="43"/>
      <c r="L406" s="72"/>
      <c r="M406" s="43"/>
      <c r="N406" s="43"/>
      <c r="O406" s="43"/>
      <c r="P406" s="72">
        <v>0.2</v>
      </c>
      <c r="Q406" s="72">
        <v>0.2</v>
      </c>
      <c r="R406" s="1665"/>
      <c r="S406" s="76"/>
      <c r="T406" s="76"/>
      <c r="U406" s="76"/>
      <c r="V406" s="43"/>
      <c r="W406" s="43"/>
      <c r="X406" s="72"/>
      <c r="Y406" s="72"/>
      <c r="Z406" s="72"/>
      <c r="AA406" s="72">
        <v>0.2</v>
      </c>
    </row>
    <row r="407" spans="1:27">
      <c r="A407" s="78">
        <v>116</v>
      </c>
      <c r="B407" s="67" t="s">
        <v>1156</v>
      </c>
      <c r="C407" s="371"/>
      <c r="D407" s="68"/>
      <c r="E407" s="72">
        <v>0.6</v>
      </c>
      <c r="F407" s="72"/>
      <c r="G407" s="72"/>
      <c r="H407" s="43"/>
      <c r="I407" s="43"/>
      <c r="J407" s="43"/>
      <c r="K407" s="43"/>
      <c r="L407" s="72"/>
      <c r="M407" s="43"/>
      <c r="N407" s="43"/>
      <c r="O407" s="43"/>
      <c r="P407" s="72">
        <v>0.6</v>
      </c>
      <c r="Q407" s="72">
        <v>0.6</v>
      </c>
      <c r="R407" s="1665"/>
      <c r="S407" s="76"/>
      <c r="T407" s="76"/>
      <c r="U407" s="76"/>
      <c r="V407" s="43"/>
      <c r="W407" s="43"/>
      <c r="X407" s="72"/>
      <c r="Y407" s="72"/>
      <c r="Z407" s="72"/>
      <c r="AA407" s="72">
        <v>0.6</v>
      </c>
    </row>
    <row r="408" spans="1:27">
      <c r="A408" s="78">
        <v>117</v>
      </c>
      <c r="B408" s="67" t="s">
        <v>1157</v>
      </c>
      <c r="C408" s="371"/>
      <c r="D408" s="68"/>
      <c r="E408" s="72">
        <v>0.4</v>
      </c>
      <c r="F408" s="72"/>
      <c r="G408" s="72"/>
      <c r="H408" s="43"/>
      <c r="I408" s="43"/>
      <c r="J408" s="43"/>
      <c r="K408" s="43"/>
      <c r="L408" s="72"/>
      <c r="M408" s="43"/>
      <c r="N408" s="43"/>
      <c r="O408" s="43"/>
      <c r="P408" s="72">
        <v>0.4</v>
      </c>
      <c r="Q408" s="72">
        <v>0.4</v>
      </c>
      <c r="R408" s="1665"/>
      <c r="S408" s="76"/>
      <c r="T408" s="76"/>
      <c r="U408" s="76"/>
      <c r="V408" s="43"/>
      <c r="W408" s="43"/>
      <c r="X408" s="72"/>
      <c r="Y408" s="72"/>
      <c r="Z408" s="72"/>
      <c r="AA408" s="72">
        <v>0.4</v>
      </c>
    </row>
    <row r="409" spans="1:27">
      <c r="A409" s="78">
        <v>118</v>
      </c>
      <c r="B409" s="67" t="s">
        <v>1048</v>
      </c>
      <c r="C409" s="371"/>
      <c r="D409" s="68"/>
      <c r="E409" s="72">
        <v>0.3</v>
      </c>
      <c r="F409" s="72"/>
      <c r="G409" s="72"/>
      <c r="H409" s="43"/>
      <c r="I409" s="43"/>
      <c r="J409" s="43"/>
      <c r="K409" s="43"/>
      <c r="L409" s="72"/>
      <c r="M409" s="43"/>
      <c r="N409" s="43"/>
      <c r="O409" s="43"/>
      <c r="P409" s="72">
        <v>0.3</v>
      </c>
      <c r="Q409" s="72">
        <v>0.3</v>
      </c>
      <c r="R409" s="1665"/>
      <c r="S409" s="76"/>
      <c r="T409" s="76"/>
      <c r="U409" s="76"/>
      <c r="V409" s="43"/>
      <c r="W409" s="43"/>
      <c r="X409" s="72"/>
      <c r="Y409" s="72"/>
      <c r="Z409" s="72"/>
      <c r="AA409" s="72">
        <v>0.3</v>
      </c>
    </row>
    <row r="410" spans="1:27">
      <c r="A410" s="78">
        <v>119</v>
      </c>
      <c r="B410" s="67" t="s">
        <v>1158</v>
      </c>
      <c r="C410" s="371"/>
      <c r="D410" s="68"/>
      <c r="E410" s="72"/>
      <c r="F410" s="72"/>
      <c r="G410" s="72"/>
      <c r="H410" s="43"/>
      <c r="I410" s="43"/>
      <c r="J410" s="43"/>
      <c r="K410" s="43"/>
      <c r="L410" s="72"/>
      <c r="M410" s="43"/>
      <c r="N410" s="43"/>
      <c r="O410" s="43"/>
      <c r="P410" s="72"/>
      <c r="Q410" s="72"/>
      <c r="R410" s="1665"/>
      <c r="S410" s="76"/>
      <c r="T410" s="76"/>
      <c r="U410" s="76"/>
      <c r="V410" s="43"/>
      <c r="W410" s="43"/>
      <c r="X410" s="72"/>
      <c r="Y410" s="72"/>
      <c r="Z410" s="72"/>
      <c r="AA410" s="72"/>
    </row>
    <row r="411" spans="1:27">
      <c r="A411" s="78"/>
      <c r="B411" s="67" t="s">
        <v>1159</v>
      </c>
      <c r="C411" s="371"/>
      <c r="D411" s="68"/>
      <c r="E411" s="72">
        <v>0.6</v>
      </c>
      <c r="F411" s="72">
        <v>0.6</v>
      </c>
      <c r="G411" s="72">
        <v>0.6</v>
      </c>
      <c r="H411" s="43"/>
      <c r="I411" s="43"/>
      <c r="J411" s="43"/>
      <c r="K411" s="43"/>
      <c r="L411" s="72"/>
      <c r="M411" s="43"/>
      <c r="N411" s="43"/>
      <c r="O411" s="43"/>
      <c r="P411" s="72"/>
      <c r="Q411" s="72"/>
      <c r="R411" s="1665"/>
      <c r="S411" s="76"/>
      <c r="T411" s="76"/>
      <c r="U411" s="76"/>
      <c r="V411" s="43"/>
      <c r="W411" s="43"/>
      <c r="X411" s="72"/>
      <c r="Y411" s="72"/>
      <c r="Z411" s="72">
        <v>0.6</v>
      </c>
      <c r="AA411" s="72"/>
    </row>
    <row r="412" spans="1:27">
      <c r="A412" s="78">
        <v>120</v>
      </c>
      <c r="B412" s="67" t="s">
        <v>1160</v>
      </c>
      <c r="C412" s="371"/>
      <c r="D412" s="68"/>
      <c r="E412" s="72">
        <v>0.4</v>
      </c>
      <c r="F412" s="72">
        <v>0.4</v>
      </c>
      <c r="G412" s="72">
        <v>0.4</v>
      </c>
      <c r="H412" s="43"/>
      <c r="I412" s="43"/>
      <c r="J412" s="43"/>
      <c r="K412" s="43"/>
      <c r="L412" s="72"/>
      <c r="M412" s="43"/>
      <c r="N412" s="43"/>
      <c r="O412" s="43"/>
      <c r="P412" s="72"/>
      <c r="Q412" s="72"/>
      <c r="R412" s="1665"/>
      <c r="S412" s="76"/>
      <c r="T412" s="76"/>
      <c r="U412" s="76"/>
      <c r="V412" s="43"/>
      <c r="W412" s="43"/>
      <c r="X412" s="72"/>
      <c r="Y412" s="72"/>
      <c r="Z412" s="72">
        <v>0.4</v>
      </c>
      <c r="AA412" s="72"/>
    </row>
    <row r="413" spans="1:27">
      <c r="A413" s="78">
        <v>121</v>
      </c>
      <c r="B413" s="67" t="s">
        <v>1161</v>
      </c>
      <c r="C413" s="371"/>
      <c r="D413" s="68"/>
      <c r="E413" s="72">
        <v>0.4</v>
      </c>
      <c r="F413" s="72"/>
      <c r="G413" s="72"/>
      <c r="H413" s="43"/>
      <c r="I413" s="43"/>
      <c r="J413" s="43"/>
      <c r="K413" s="43"/>
      <c r="L413" s="72"/>
      <c r="M413" s="43"/>
      <c r="N413" s="43"/>
      <c r="O413" s="43"/>
      <c r="P413" s="72">
        <v>0.4</v>
      </c>
      <c r="Q413" s="72">
        <v>0.4</v>
      </c>
      <c r="R413" s="1665"/>
      <c r="S413" s="76"/>
      <c r="T413" s="76"/>
      <c r="U413" s="76"/>
      <c r="V413" s="43"/>
      <c r="W413" s="43"/>
      <c r="X413" s="72"/>
      <c r="Y413" s="72"/>
      <c r="Z413" s="72"/>
      <c r="AA413" s="72">
        <v>0.4</v>
      </c>
    </row>
    <row r="414" spans="1:27">
      <c r="A414" s="78">
        <v>122</v>
      </c>
      <c r="B414" s="67" t="s">
        <v>1162</v>
      </c>
      <c r="C414" s="371"/>
      <c r="D414" s="68"/>
      <c r="E414" s="72">
        <v>0.6</v>
      </c>
      <c r="F414" s="72">
        <v>0.6</v>
      </c>
      <c r="G414" s="72">
        <v>0.6</v>
      </c>
      <c r="H414" s="43"/>
      <c r="I414" s="43"/>
      <c r="J414" s="43"/>
      <c r="K414" s="43"/>
      <c r="L414" s="72"/>
      <c r="M414" s="43"/>
      <c r="N414" s="43"/>
      <c r="O414" s="43"/>
      <c r="P414" s="72"/>
      <c r="Q414" s="72"/>
      <c r="R414" s="1665"/>
      <c r="S414" s="76"/>
      <c r="T414" s="76"/>
      <c r="U414" s="76"/>
      <c r="V414" s="43"/>
      <c r="W414" s="43"/>
      <c r="X414" s="72"/>
      <c r="Y414" s="72"/>
      <c r="Z414" s="72">
        <v>0.6</v>
      </c>
      <c r="AA414" s="72"/>
    </row>
    <row r="415" spans="1:27">
      <c r="A415" s="78">
        <v>123</v>
      </c>
      <c r="B415" s="67" t="s">
        <v>1163</v>
      </c>
      <c r="C415" s="371"/>
      <c r="D415" s="68"/>
      <c r="E415" s="72">
        <v>0.4</v>
      </c>
      <c r="F415" s="72">
        <v>0.4</v>
      </c>
      <c r="G415" s="72"/>
      <c r="H415" s="43"/>
      <c r="I415" s="43"/>
      <c r="J415" s="43"/>
      <c r="K415" s="43"/>
      <c r="L415" s="72">
        <v>0.4</v>
      </c>
      <c r="M415" s="43"/>
      <c r="N415" s="43"/>
      <c r="O415" s="43"/>
      <c r="P415" s="72"/>
      <c r="Q415" s="72"/>
      <c r="R415" s="1665"/>
      <c r="S415" s="76"/>
      <c r="T415" s="76"/>
      <c r="U415" s="76"/>
      <c r="V415" s="43"/>
      <c r="W415" s="43"/>
      <c r="X415" s="72"/>
      <c r="Y415" s="72"/>
      <c r="Z415" s="72"/>
      <c r="AA415" s="72">
        <v>0.4</v>
      </c>
    </row>
    <row r="416" spans="1:27">
      <c r="A416" s="78">
        <v>124</v>
      </c>
      <c r="B416" s="67" t="s">
        <v>1164</v>
      </c>
      <c r="C416" s="371"/>
      <c r="D416" s="68"/>
      <c r="E416" s="72">
        <v>0.3</v>
      </c>
      <c r="F416" s="72">
        <v>0.3</v>
      </c>
      <c r="G416" s="72">
        <v>0.3</v>
      </c>
      <c r="H416" s="43"/>
      <c r="I416" s="43"/>
      <c r="J416" s="43"/>
      <c r="K416" s="43"/>
      <c r="L416" s="72"/>
      <c r="M416" s="43"/>
      <c r="N416" s="43"/>
      <c r="O416" s="43"/>
      <c r="P416" s="72"/>
      <c r="Q416" s="72"/>
      <c r="R416" s="1665"/>
      <c r="S416" s="76"/>
      <c r="T416" s="76"/>
      <c r="U416" s="76"/>
      <c r="V416" s="43"/>
      <c r="W416" s="43"/>
      <c r="X416" s="72"/>
      <c r="Y416" s="72"/>
      <c r="Z416" s="72">
        <v>0.3</v>
      </c>
      <c r="AA416" s="72"/>
    </row>
    <row r="417" spans="1:27">
      <c r="A417" s="78">
        <v>125</v>
      </c>
      <c r="B417" s="67" t="s">
        <v>1165</v>
      </c>
      <c r="C417" s="371"/>
      <c r="D417" s="68"/>
      <c r="E417" s="72">
        <v>0.3</v>
      </c>
      <c r="F417" s="72"/>
      <c r="G417" s="72"/>
      <c r="H417" s="43"/>
      <c r="I417" s="43"/>
      <c r="J417" s="43"/>
      <c r="K417" s="43"/>
      <c r="L417" s="72"/>
      <c r="M417" s="43"/>
      <c r="N417" s="43"/>
      <c r="O417" s="43"/>
      <c r="P417" s="72">
        <v>0.3</v>
      </c>
      <c r="Q417" s="72">
        <v>0.3</v>
      </c>
      <c r="R417" s="1665"/>
      <c r="S417" s="76"/>
      <c r="T417" s="76"/>
      <c r="U417" s="76"/>
      <c r="V417" s="43"/>
      <c r="W417" s="43"/>
      <c r="X417" s="72"/>
      <c r="Y417" s="72"/>
      <c r="Z417" s="72"/>
      <c r="AA417" s="72">
        <v>0.3</v>
      </c>
    </row>
    <row r="418" spans="1:27">
      <c r="A418" s="78">
        <v>126</v>
      </c>
      <c r="B418" s="67" t="s">
        <v>1166</v>
      </c>
      <c r="C418" s="371"/>
      <c r="D418" s="68"/>
      <c r="E418" s="72">
        <v>0.3</v>
      </c>
      <c r="F418" s="72">
        <v>0.3</v>
      </c>
      <c r="G418" s="72">
        <v>0.3</v>
      </c>
      <c r="H418" s="43"/>
      <c r="I418" s="43"/>
      <c r="J418" s="43"/>
      <c r="K418" s="43"/>
      <c r="L418" s="72"/>
      <c r="M418" s="43"/>
      <c r="N418" s="43"/>
      <c r="O418" s="43"/>
      <c r="P418" s="72"/>
      <c r="Q418" s="72"/>
      <c r="R418" s="1665"/>
      <c r="S418" s="76"/>
      <c r="T418" s="76"/>
      <c r="U418" s="76"/>
      <c r="V418" s="43"/>
      <c r="W418" s="43"/>
      <c r="X418" s="72"/>
      <c r="Y418" s="72"/>
      <c r="Z418" s="72">
        <v>0.3</v>
      </c>
      <c r="AA418" s="72"/>
    </row>
    <row r="419" spans="1:27">
      <c r="A419" s="78">
        <v>127</v>
      </c>
      <c r="B419" s="67" t="s">
        <v>1167</v>
      </c>
      <c r="C419" s="371"/>
      <c r="D419" s="68"/>
      <c r="E419" s="72">
        <v>1</v>
      </c>
      <c r="F419" s="72"/>
      <c r="G419" s="72"/>
      <c r="H419" s="43"/>
      <c r="I419" s="43"/>
      <c r="J419" s="43"/>
      <c r="K419" s="43"/>
      <c r="L419" s="72"/>
      <c r="M419" s="43"/>
      <c r="N419" s="43"/>
      <c r="O419" s="43"/>
      <c r="P419" s="72">
        <v>1</v>
      </c>
      <c r="Q419" s="72">
        <v>1</v>
      </c>
      <c r="R419" s="1665"/>
      <c r="S419" s="76"/>
      <c r="T419" s="76"/>
      <c r="U419" s="76"/>
      <c r="V419" s="43"/>
      <c r="W419" s="43"/>
      <c r="X419" s="72"/>
      <c r="Y419" s="72"/>
      <c r="Z419" s="72"/>
      <c r="AA419" s="72">
        <v>1</v>
      </c>
    </row>
    <row r="420" spans="1:27">
      <c r="A420" s="78">
        <v>128</v>
      </c>
      <c r="B420" s="67" t="s">
        <v>1168</v>
      </c>
      <c r="C420" s="371"/>
      <c r="D420" s="68"/>
      <c r="E420" s="72">
        <v>0.4</v>
      </c>
      <c r="F420" s="72">
        <v>0.4</v>
      </c>
      <c r="G420" s="72">
        <v>0.4</v>
      </c>
      <c r="H420" s="43"/>
      <c r="I420" s="43"/>
      <c r="J420" s="43"/>
      <c r="K420" s="43"/>
      <c r="L420" s="72"/>
      <c r="M420" s="43"/>
      <c r="N420" s="43"/>
      <c r="O420" s="43"/>
      <c r="P420" s="72"/>
      <c r="Q420" s="72"/>
      <c r="R420" s="1665"/>
      <c r="S420" s="76"/>
      <c r="T420" s="76"/>
      <c r="U420" s="76"/>
      <c r="V420" s="43"/>
      <c r="W420" s="43"/>
      <c r="X420" s="72"/>
      <c r="Y420" s="72"/>
      <c r="Z420" s="72">
        <v>0.4</v>
      </c>
      <c r="AA420" s="72"/>
    </row>
    <row r="421" spans="1:27">
      <c r="A421" s="78">
        <v>129</v>
      </c>
      <c r="B421" s="67" t="s">
        <v>1169</v>
      </c>
      <c r="C421" s="371"/>
      <c r="D421" s="68"/>
      <c r="E421" s="72">
        <v>0.6</v>
      </c>
      <c r="F421" s="72">
        <v>0.6</v>
      </c>
      <c r="G421" s="72">
        <v>0.6</v>
      </c>
      <c r="H421" s="43"/>
      <c r="I421" s="43"/>
      <c r="J421" s="43"/>
      <c r="K421" s="43"/>
      <c r="L421" s="72"/>
      <c r="M421" s="43"/>
      <c r="N421" s="43"/>
      <c r="O421" s="43"/>
      <c r="P421" s="72"/>
      <c r="Q421" s="72">
        <v>0.6</v>
      </c>
      <c r="R421" s="1665"/>
      <c r="S421" s="76"/>
      <c r="T421" s="76"/>
      <c r="U421" s="76"/>
      <c r="V421" s="43"/>
      <c r="W421" s="43"/>
      <c r="X421" s="72"/>
      <c r="Y421" s="72"/>
      <c r="Z421" s="72">
        <v>0.6</v>
      </c>
      <c r="AA421" s="72"/>
    </row>
    <row r="422" spans="1:27">
      <c r="A422" s="78">
        <v>130</v>
      </c>
      <c r="B422" s="67" t="s">
        <v>1170</v>
      </c>
      <c r="C422" s="371"/>
      <c r="D422" s="68"/>
      <c r="E422" s="72">
        <v>0.6</v>
      </c>
      <c r="F422" s="72">
        <v>0.6</v>
      </c>
      <c r="G422" s="72">
        <v>0.6</v>
      </c>
      <c r="H422" s="43"/>
      <c r="I422" s="43"/>
      <c r="J422" s="43"/>
      <c r="K422" s="43"/>
      <c r="L422" s="72"/>
      <c r="M422" s="43"/>
      <c r="N422" s="43"/>
      <c r="O422" s="43"/>
      <c r="P422" s="72"/>
      <c r="Q422" s="72"/>
      <c r="R422" s="1665"/>
      <c r="S422" s="76"/>
      <c r="T422" s="76"/>
      <c r="U422" s="76"/>
      <c r="V422" s="43"/>
      <c r="W422" s="43"/>
      <c r="X422" s="72"/>
      <c r="Y422" s="72"/>
      <c r="Z422" s="72">
        <v>0.6</v>
      </c>
      <c r="AA422" s="72"/>
    </row>
    <row r="423" spans="1:27">
      <c r="A423" s="78">
        <v>131</v>
      </c>
      <c r="B423" s="67" t="s">
        <v>1171</v>
      </c>
      <c r="C423" s="371"/>
      <c r="D423" s="68"/>
      <c r="E423" s="72">
        <v>0.2</v>
      </c>
      <c r="F423" s="72"/>
      <c r="G423" s="72"/>
      <c r="H423" s="43"/>
      <c r="I423" s="43"/>
      <c r="J423" s="43"/>
      <c r="K423" s="43"/>
      <c r="L423" s="72"/>
      <c r="M423" s="43"/>
      <c r="N423" s="43"/>
      <c r="O423" s="43"/>
      <c r="P423" s="72">
        <v>0.2</v>
      </c>
      <c r="Q423" s="72">
        <v>0.2</v>
      </c>
      <c r="R423" s="1665"/>
      <c r="S423" s="76"/>
      <c r="T423" s="76"/>
      <c r="U423" s="76"/>
      <c r="V423" s="43"/>
      <c r="W423" s="43"/>
      <c r="X423" s="72"/>
      <c r="Y423" s="72"/>
      <c r="Z423" s="72"/>
      <c r="AA423" s="72">
        <v>0.2</v>
      </c>
    </row>
    <row r="424" spans="1:27">
      <c r="A424" s="78">
        <v>132</v>
      </c>
      <c r="B424" s="67" t="s">
        <v>1172</v>
      </c>
      <c r="C424" s="371"/>
      <c r="D424" s="68"/>
      <c r="E424" s="72">
        <v>0.3</v>
      </c>
      <c r="F424" s="72"/>
      <c r="G424" s="72"/>
      <c r="H424" s="43"/>
      <c r="I424" s="43"/>
      <c r="J424" s="43"/>
      <c r="K424" s="43"/>
      <c r="L424" s="72"/>
      <c r="M424" s="43"/>
      <c r="N424" s="43"/>
      <c r="O424" s="43"/>
      <c r="P424" s="72">
        <v>0.3</v>
      </c>
      <c r="Q424" s="72">
        <v>0.3</v>
      </c>
      <c r="R424" s="1665"/>
      <c r="S424" s="76"/>
      <c r="T424" s="76"/>
      <c r="U424" s="76"/>
      <c r="V424" s="43"/>
      <c r="W424" s="43"/>
      <c r="X424" s="72"/>
      <c r="Y424" s="72"/>
      <c r="Z424" s="72"/>
      <c r="AA424" s="72">
        <v>0.3</v>
      </c>
    </row>
    <row r="425" spans="1:27">
      <c r="A425" s="78">
        <v>133</v>
      </c>
      <c r="B425" s="67" t="s">
        <v>1173</v>
      </c>
      <c r="C425" s="371"/>
      <c r="D425" s="68"/>
      <c r="E425" s="72">
        <v>1</v>
      </c>
      <c r="F425" s="72"/>
      <c r="G425" s="72"/>
      <c r="H425" s="43"/>
      <c r="I425" s="43"/>
      <c r="J425" s="43"/>
      <c r="K425" s="43"/>
      <c r="L425" s="72"/>
      <c r="M425" s="43"/>
      <c r="N425" s="43"/>
      <c r="O425" s="43"/>
      <c r="P425" s="72">
        <v>1</v>
      </c>
      <c r="Q425" s="72">
        <v>1</v>
      </c>
      <c r="R425" s="1665"/>
      <c r="S425" s="76"/>
      <c r="T425" s="76"/>
      <c r="U425" s="76"/>
      <c r="V425" s="43"/>
      <c r="W425" s="43"/>
      <c r="X425" s="72"/>
      <c r="Y425" s="72"/>
      <c r="Z425" s="72"/>
      <c r="AA425" s="72">
        <v>1</v>
      </c>
    </row>
    <row r="426" spans="1:27">
      <c r="A426" s="78">
        <v>134</v>
      </c>
      <c r="B426" s="67" t="s">
        <v>1174</v>
      </c>
      <c r="C426" s="371"/>
      <c r="D426" s="68"/>
      <c r="E426" s="72">
        <v>0.4</v>
      </c>
      <c r="F426" s="72"/>
      <c r="G426" s="72"/>
      <c r="H426" s="43"/>
      <c r="I426" s="43"/>
      <c r="J426" s="43"/>
      <c r="K426" s="43"/>
      <c r="L426" s="72"/>
      <c r="M426" s="43"/>
      <c r="N426" s="43"/>
      <c r="O426" s="43"/>
      <c r="P426" s="72">
        <v>0.4</v>
      </c>
      <c r="Q426" s="72">
        <v>0.4</v>
      </c>
      <c r="R426" s="1665"/>
      <c r="S426" s="76"/>
      <c r="T426" s="76"/>
      <c r="U426" s="76"/>
      <c r="V426" s="43"/>
      <c r="W426" s="43"/>
      <c r="X426" s="72"/>
      <c r="Y426" s="72"/>
      <c r="Z426" s="72"/>
      <c r="AA426" s="72">
        <v>0.4</v>
      </c>
    </row>
    <row r="427" spans="1:27">
      <c r="A427" s="78">
        <v>135</v>
      </c>
      <c r="B427" s="67" t="s">
        <v>1175</v>
      </c>
      <c r="C427" s="371"/>
      <c r="D427" s="68"/>
      <c r="E427" s="72">
        <v>0.3</v>
      </c>
      <c r="F427" s="72"/>
      <c r="G427" s="72"/>
      <c r="H427" s="43"/>
      <c r="I427" s="43"/>
      <c r="J427" s="43"/>
      <c r="K427" s="43"/>
      <c r="L427" s="72"/>
      <c r="M427" s="43"/>
      <c r="N427" s="43"/>
      <c r="O427" s="43"/>
      <c r="P427" s="72">
        <v>0.3</v>
      </c>
      <c r="Q427" s="72">
        <v>0.3</v>
      </c>
      <c r="R427" s="1665"/>
      <c r="S427" s="76"/>
      <c r="T427" s="76"/>
      <c r="U427" s="76"/>
      <c r="V427" s="43"/>
      <c r="W427" s="43"/>
      <c r="X427" s="72"/>
      <c r="Y427" s="72"/>
      <c r="Z427" s="72"/>
      <c r="AA427" s="72">
        <v>0.3</v>
      </c>
    </row>
    <row r="428" spans="1:27">
      <c r="A428" s="78">
        <v>136</v>
      </c>
      <c r="B428" s="67" t="s">
        <v>1176</v>
      </c>
      <c r="C428" s="371"/>
      <c r="D428" s="68"/>
      <c r="E428" s="72">
        <v>0.5</v>
      </c>
      <c r="F428" s="72"/>
      <c r="G428" s="72"/>
      <c r="H428" s="43"/>
      <c r="I428" s="43"/>
      <c r="J428" s="43"/>
      <c r="K428" s="43"/>
      <c r="L428" s="72"/>
      <c r="M428" s="43"/>
      <c r="N428" s="43"/>
      <c r="O428" s="43"/>
      <c r="P428" s="72">
        <v>0.5</v>
      </c>
      <c r="Q428" s="72">
        <v>0.5</v>
      </c>
      <c r="R428" s="1665"/>
      <c r="S428" s="76"/>
      <c r="T428" s="76"/>
      <c r="U428" s="76"/>
      <c r="V428" s="43"/>
      <c r="W428" s="43"/>
      <c r="X428" s="72"/>
      <c r="Y428" s="72"/>
      <c r="Z428" s="72"/>
      <c r="AA428" s="72">
        <v>0.5</v>
      </c>
    </row>
    <row r="429" spans="1:27">
      <c r="A429" s="78">
        <v>137</v>
      </c>
      <c r="B429" s="67" t="s">
        <v>1177</v>
      </c>
      <c r="C429" s="371"/>
      <c r="D429" s="68"/>
      <c r="E429" s="72">
        <v>0.6</v>
      </c>
      <c r="F429" s="72"/>
      <c r="G429" s="72"/>
      <c r="H429" s="43"/>
      <c r="I429" s="43"/>
      <c r="J429" s="43"/>
      <c r="K429" s="43"/>
      <c r="L429" s="72"/>
      <c r="M429" s="43"/>
      <c r="N429" s="43"/>
      <c r="O429" s="43"/>
      <c r="P429" s="72">
        <v>0.6</v>
      </c>
      <c r="Q429" s="72">
        <v>0.3</v>
      </c>
      <c r="R429" s="1665"/>
      <c r="S429" s="76"/>
      <c r="T429" s="76"/>
      <c r="U429" s="76"/>
      <c r="V429" s="43"/>
      <c r="W429" s="43"/>
      <c r="X429" s="72"/>
      <c r="Y429" s="72"/>
      <c r="Z429" s="72"/>
      <c r="AA429" s="72">
        <v>0.6</v>
      </c>
    </row>
    <row r="430" spans="1:27">
      <c r="A430" s="78">
        <v>138</v>
      </c>
      <c r="B430" s="67" t="s">
        <v>1178</v>
      </c>
      <c r="C430" s="371"/>
      <c r="D430" s="68"/>
      <c r="E430" s="72">
        <v>0.3</v>
      </c>
      <c r="F430" s="72"/>
      <c r="G430" s="72"/>
      <c r="H430" s="43"/>
      <c r="I430" s="43"/>
      <c r="J430" s="43"/>
      <c r="K430" s="43"/>
      <c r="L430" s="72"/>
      <c r="M430" s="43"/>
      <c r="N430" s="43"/>
      <c r="O430" s="43"/>
      <c r="P430" s="72">
        <v>0.3</v>
      </c>
      <c r="Q430" s="72">
        <v>0.3</v>
      </c>
      <c r="R430" s="1665"/>
      <c r="S430" s="76"/>
      <c r="T430" s="76"/>
      <c r="U430" s="76"/>
      <c r="V430" s="43"/>
      <c r="W430" s="43"/>
      <c r="X430" s="72"/>
      <c r="Y430" s="72"/>
      <c r="Z430" s="72"/>
      <c r="AA430" s="72">
        <v>0.3</v>
      </c>
    </row>
    <row r="431" spans="1:27">
      <c r="A431" s="78">
        <v>139</v>
      </c>
      <c r="B431" s="67" t="s">
        <v>1179</v>
      </c>
      <c r="C431" s="371"/>
      <c r="D431" s="68"/>
      <c r="E431" s="72">
        <v>0.7</v>
      </c>
      <c r="F431" s="72"/>
      <c r="G431" s="72"/>
      <c r="H431" s="43"/>
      <c r="I431" s="43"/>
      <c r="J431" s="43"/>
      <c r="K431" s="43"/>
      <c r="L431" s="72"/>
      <c r="M431" s="43"/>
      <c r="N431" s="43"/>
      <c r="O431" s="43"/>
      <c r="P431" s="72">
        <v>0.7</v>
      </c>
      <c r="Q431" s="72">
        <v>0.3</v>
      </c>
      <c r="R431" s="1665"/>
      <c r="S431" s="76"/>
      <c r="T431" s="76"/>
      <c r="U431" s="76"/>
      <c r="V431" s="43"/>
      <c r="W431" s="43"/>
      <c r="X431" s="72"/>
      <c r="Y431" s="72"/>
      <c r="Z431" s="72"/>
      <c r="AA431" s="72">
        <v>0.7</v>
      </c>
    </row>
    <row r="432" spans="1:27">
      <c r="A432" s="78">
        <v>140</v>
      </c>
      <c r="B432" s="67" t="s">
        <v>1180</v>
      </c>
      <c r="C432" s="371"/>
      <c r="D432" s="68"/>
      <c r="E432" s="72">
        <v>0.4</v>
      </c>
      <c r="F432" s="72"/>
      <c r="G432" s="72"/>
      <c r="H432" s="43"/>
      <c r="I432" s="43"/>
      <c r="J432" s="43"/>
      <c r="K432" s="43"/>
      <c r="L432" s="72"/>
      <c r="M432" s="43"/>
      <c r="N432" s="43"/>
      <c r="O432" s="43"/>
      <c r="P432" s="72">
        <v>0.4</v>
      </c>
      <c r="Q432" s="72">
        <v>0.4</v>
      </c>
      <c r="R432" s="1665"/>
      <c r="S432" s="76"/>
      <c r="T432" s="76"/>
      <c r="U432" s="76"/>
      <c r="V432" s="43"/>
      <c r="W432" s="43"/>
      <c r="X432" s="72"/>
      <c r="Y432" s="72"/>
      <c r="Z432" s="72"/>
      <c r="AA432" s="72">
        <v>0.4</v>
      </c>
    </row>
    <row r="433" spans="1:27">
      <c r="A433" s="78">
        <v>141</v>
      </c>
      <c r="B433" s="67" t="s">
        <v>1181</v>
      </c>
      <c r="C433" s="371"/>
      <c r="D433" s="68"/>
      <c r="E433" s="72">
        <v>0.4</v>
      </c>
      <c r="F433" s="72"/>
      <c r="G433" s="72"/>
      <c r="H433" s="43"/>
      <c r="I433" s="43"/>
      <c r="J433" s="43"/>
      <c r="K433" s="43"/>
      <c r="L433" s="72"/>
      <c r="M433" s="43"/>
      <c r="N433" s="43"/>
      <c r="O433" s="43"/>
      <c r="P433" s="72">
        <v>0.4</v>
      </c>
      <c r="Q433" s="72">
        <v>0.4</v>
      </c>
      <c r="R433" s="1665"/>
      <c r="S433" s="76"/>
      <c r="T433" s="76"/>
      <c r="U433" s="76"/>
      <c r="V433" s="43"/>
      <c r="W433" s="43"/>
      <c r="X433" s="72"/>
      <c r="Y433" s="72"/>
      <c r="Z433" s="72"/>
      <c r="AA433" s="72">
        <v>0.4</v>
      </c>
    </row>
    <row r="434" spans="1:27">
      <c r="A434" s="78">
        <v>142</v>
      </c>
      <c r="B434" s="67" t="s">
        <v>1182</v>
      </c>
      <c r="C434" s="371"/>
      <c r="D434" s="68"/>
      <c r="E434" s="72">
        <v>0.3</v>
      </c>
      <c r="F434" s="72"/>
      <c r="G434" s="72"/>
      <c r="H434" s="43"/>
      <c r="I434" s="43"/>
      <c r="J434" s="43"/>
      <c r="K434" s="43"/>
      <c r="L434" s="72"/>
      <c r="M434" s="43"/>
      <c r="N434" s="43"/>
      <c r="O434" s="43"/>
      <c r="P434" s="72">
        <v>0.3</v>
      </c>
      <c r="Q434" s="72">
        <v>0.3</v>
      </c>
      <c r="R434" s="1665"/>
      <c r="S434" s="76"/>
      <c r="T434" s="76"/>
      <c r="U434" s="76"/>
      <c r="V434" s="43"/>
      <c r="W434" s="43"/>
      <c r="X434" s="72"/>
      <c r="Y434" s="72"/>
      <c r="Z434" s="72"/>
      <c r="AA434" s="72">
        <v>0.3</v>
      </c>
    </row>
    <row r="435" spans="1:27">
      <c r="A435" s="78">
        <v>143</v>
      </c>
      <c r="B435" s="67" t="s">
        <v>1183</v>
      </c>
      <c r="C435" s="371"/>
      <c r="D435" s="68"/>
      <c r="E435" s="72">
        <v>0.1</v>
      </c>
      <c r="F435" s="72">
        <v>0.1</v>
      </c>
      <c r="G435" s="72"/>
      <c r="H435" s="43"/>
      <c r="I435" s="43"/>
      <c r="J435" s="43"/>
      <c r="K435" s="43"/>
      <c r="L435" s="72">
        <v>0.1</v>
      </c>
      <c r="M435" s="43"/>
      <c r="N435" s="43"/>
      <c r="O435" s="43"/>
      <c r="P435" s="72"/>
      <c r="Q435" s="72"/>
      <c r="R435" s="1665"/>
      <c r="S435" s="76"/>
      <c r="T435" s="76"/>
      <c r="U435" s="76"/>
      <c r="V435" s="43"/>
      <c r="W435" s="43"/>
      <c r="X435" s="72"/>
      <c r="Y435" s="72"/>
      <c r="Z435" s="72"/>
      <c r="AA435" s="72">
        <v>0.1</v>
      </c>
    </row>
    <row r="436" spans="1:27">
      <c r="A436" s="78">
        <v>144</v>
      </c>
      <c r="B436" s="67" t="s">
        <v>1184</v>
      </c>
      <c r="C436" s="371"/>
      <c r="D436" s="68"/>
      <c r="E436" s="72">
        <v>0.6</v>
      </c>
      <c r="F436" s="72"/>
      <c r="G436" s="72"/>
      <c r="H436" s="43"/>
      <c r="I436" s="43"/>
      <c r="J436" s="43"/>
      <c r="K436" s="43"/>
      <c r="L436" s="72"/>
      <c r="M436" s="43"/>
      <c r="N436" s="43"/>
      <c r="O436" s="43"/>
      <c r="P436" s="72">
        <v>0.6</v>
      </c>
      <c r="Q436" s="72">
        <v>0.6</v>
      </c>
      <c r="R436" s="1665"/>
      <c r="S436" s="76"/>
      <c r="T436" s="76"/>
      <c r="U436" s="76"/>
      <c r="V436" s="43"/>
      <c r="W436" s="43"/>
      <c r="X436" s="72"/>
      <c r="Y436" s="72"/>
      <c r="Z436" s="72"/>
      <c r="AA436" s="72">
        <v>0.6</v>
      </c>
    </row>
    <row r="437" spans="1:27">
      <c r="A437" s="78">
        <v>145</v>
      </c>
      <c r="B437" s="67" t="s">
        <v>1185</v>
      </c>
      <c r="C437" s="371"/>
      <c r="D437" s="68"/>
      <c r="E437" s="72">
        <v>0.2</v>
      </c>
      <c r="F437" s="72"/>
      <c r="G437" s="72"/>
      <c r="H437" s="43"/>
      <c r="I437" s="43"/>
      <c r="J437" s="43"/>
      <c r="K437" s="43"/>
      <c r="L437" s="72"/>
      <c r="M437" s="43"/>
      <c r="N437" s="43"/>
      <c r="O437" s="43"/>
      <c r="P437" s="72">
        <v>0.2</v>
      </c>
      <c r="Q437" s="72">
        <v>0.2</v>
      </c>
      <c r="R437" s="1665"/>
      <c r="S437" s="76"/>
      <c r="T437" s="76"/>
      <c r="U437" s="76"/>
      <c r="V437" s="43"/>
      <c r="W437" s="43"/>
      <c r="X437" s="72"/>
      <c r="Y437" s="72"/>
      <c r="Z437" s="72"/>
      <c r="AA437" s="72">
        <v>0.2</v>
      </c>
    </row>
    <row r="438" spans="1:27">
      <c r="A438" s="78">
        <v>146</v>
      </c>
      <c r="B438" s="67" t="s">
        <v>1186</v>
      </c>
      <c r="C438" s="371"/>
      <c r="D438" s="68"/>
      <c r="E438" s="72">
        <v>0.4</v>
      </c>
      <c r="F438" s="72"/>
      <c r="G438" s="72"/>
      <c r="H438" s="43"/>
      <c r="I438" s="43"/>
      <c r="J438" s="43"/>
      <c r="K438" s="43"/>
      <c r="L438" s="72"/>
      <c r="M438" s="43"/>
      <c r="N438" s="43"/>
      <c r="O438" s="43"/>
      <c r="P438" s="72">
        <v>0.4</v>
      </c>
      <c r="Q438" s="72">
        <v>0.4</v>
      </c>
      <c r="R438" s="1665"/>
      <c r="S438" s="76"/>
      <c r="T438" s="76"/>
      <c r="U438" s="76"/>
      <c r="V438" s="43"/>
      <c r="W438" s="43"/>
      <c r="X438" s="72"/>
      <c r="Y438" s="72"/>
      <c r="Z438" s="72"/>
      <c r="AA438" s="72">
        <v>0.4</v>
      </c>
    </row>
    <row r="439" spans="1:27">
      <c r="A439" s="78">
        <v>147</v>
      </c>
      <c r="B439" s="67" t="s">
        <v>1187</v>
      </c>
      <c r="C439" s="371"/>
      <c r="D439" s="68"/>
      <c r="E439" s="72">
        <v>0.6</v>
      </c>
      <c r="F439" s="72">
        <v>0.6</v>
      </c>
      <c r="G439" s="72"/>
      <c r="H439" s="43"/>
      <c r="I439" s="43"/>
      <c r="J439" s="43"/>
      <c r="K439" s="43"/>
      <c r="L439" s="72">
        <v>0.6</v>
      </c>
      <c r="M439" s="43"/>
      <c r="N439" s="43"/>
      <c r="O439" s="43"/>
      <c r="P439" s="72"/>
      <c r="Q439" s="72"/>
      <c r="R439" s="1665"/>
      <c r="S439" s="76"/>
      <c r="T439" s="76"/>
      <c r="U439" s="76"/>
      <c r="V439" s="43"/>
      <c r="W439" s="43"/>
      <c r="X439" s="72"/>
      <c r="Y439" s="72"/>
      <c r="Z439" s="72"/>
      <c r="AA439" s="72">
        <v>0.6</v>
      </c>
    </row>
    <row r="440" spans="1:27">
      <c r="A440" s="78">
        <v>148</v>
      </c>
      <c r="B440" s="67" t="s">
        <v>1188</v>
      </c>
      <c r="C440" s="371"/>
      <c r="D440" s="68"/>
      <c r="E440" s="72">
        <v>0.2</v>
      </c>
      <c r="F440" s="72"/>
      <c r="G440" s="72"/>
      <c r="H440" s="43"/>
      <c r="I440" s="43"/>
      <c r="J440" s="43"/>
      <c r="K440" s="43"/>
      <c r="L440" s="72"/>
      <c r="M440" s="43"/>
      <c r="N440" s="43"/>
      <c r="O440" s="43"/>
      <c r="P440" s="72">
        <v>0.2</v>
      </c>
      <c r="Q440" s="72">
        <v>0.2</v>
      </c>
      <c r="R440" s="1665"/>
      <c r="S440" s="76"/>
      <c r="T440" s="76"/>
      <c r="U440" s="76"/>
      <c r="V440" s="43"/>
      <c r="W440" s="43"/>
      <c r="X440" s="72"/>
      <c r="Y440" s="72"/>
      <c r="Z440" s="72"/>
      <c r="AA440" s="72">
        <v>0.2</v>
      </c>
    </row>
    <row r="441" spans="1:27">
      <c r="A441" s="78">
        <v>149</v>
      </c>
      <c r="B441" s="67" t="s">
        <v>1189</v>
      </c>
      <c r="C441" s="371"/>
      <c r="D441" s="68"/>
      <c r="E441" s="72">
        <v>0.7</v>
      </c>
      <c r="F441" s="72"/>
      <c r="G441" s="72"/>
      <c r="H441" s="43"/>
      <c r="I441" s="43"/>
      <c r="J441" s="43"/>
      <c r="K441" s="43"/>
      <c r="L441" s="72"/>
      <c r="M441" s="43"/>
      <c r="N441" s="43"/>
      <c r="O441" s="43"/>
      <c r="P441" s="72">
        <v>0.7</v>
      </c>
      <c r="Q441" s="72">
        <v>0.3</v>
      </c>
      <c r="R441" s="1665"/>
      <c r="S441" s="76"/>
      <c r="T441" s="76"/>
      <c r="U441" s="76"/>
      <c r="V441" s="43"/>
      <c r="W441" s="43"/>
      <c r="X441" s="72"/>
      <c r="Y441" s="72"/>
      <c r="Z441" s="72"/>
      <c r="AA441" s="72">
        <v>0.7</v>
      </c>
    </row>
    <row r="442" spans="1:27">
      <c r="A442" s="78">
        <v>150</v>
      </c>
      <c r="B442" s="67" t="s">
        <v>1127</v>
      </c>
      <c r="C442" s="371"/>
      <c r="D442" s="68"/>
      <c r="E442" s="72">
        <v>0.5</v>
      </c>
      <c r="F442" s="72"/>
      <c r="G442" s="72"/>
      <c r="H442" s="43"/>
      <c r="I442" s="43"/>
      <c r="J442" s="43"/>
      <c r="K442" s="43"/>
      <c r="L442" s="72"/>
      <c r="M442" s="43"/>
      <c r="N442" s="43"/>
      <c r="O442" s="43"/>
      <c r="P442" s="72">
        <v>0.5</v>
      </c>
      <c r="Q442" s="72">
        <v>0.5</v>
      </c>
      <c r="R442" s="1665"/>
      <c r="S442" s="76"/>
      <c r="T442" s="76"/>
      <c r="U442" s="76"/>
      <c r="V442" s="43"/>
      <c r="W442" s="43"/>
      <c r="X442" s="72"/>
      <c r="Y442" s="72"/>
      <c r="Z442" s="72"/>
      <c r="AA442" s="72">
        <v>0.5</v>
      </c>
    </row>
    <row r="443" spans="1:27">
      <c r="A443" s="78">
        <v>151</v>
      </c>
      <c r="B443" s="67" t="s">
        <v>1190</v>
      </c>
      <c r="C443" s="371"/>
      <c r="D443" s="68"/>
      <c r="E443" s="72">
        <v>0.4</v>
      </c>
      <c r="F443" s="72"/>
      <c r="G443" s="72"/>
      <c r="H443" s="43"/>
      <c r="I443" s="43"/>
      <c r="J443" s="43"/>
      <c r="K443" s="43"/>
      <c r="L443" s="72"/>
      <c r="M443" s="43"/>
      <c r="N443" s="43"/>
      <c r="O443" s="43"/>
      <c r="P443" s="72">
        <v>0.4</v>
      </c>
      <c r="Q443" s="72">
        <v>0.4</v>
      </c>
      <c r="R443" s="1665"/>
      <c r="S443" s="76"/>
      <c r="T443" s="76"/>
      <c r="U443" s="76"/>
      <c r="V443" s="43"/>
      <c r="W443" s="43"/>
      <c r="X443" s="72"/>
      <c r="Y443" s="72"/>
      <c r="Z443" s="72"/>
      <c r="AA443" s="72">
        <v>0.4</v>
      </c>
    </row>
    <row r="444" spans="1:27">
      <c r="A444" s="78">
        <v>152</v>
      </c>
      <c r="B444" s="67" t="s">
        <v>1191</v>
      </c>
      <c r="C444" s="371"/>
      <c r="D444" s="68"/>
      <c r="E444" s="72">
        <v>2.4</v>
      </c>
      <c r="F444" s="72"/>
      <c r="G444" s="72"/>
      <c r="H444" s="43"/>
      <c r="I444" s="43"/>
      <c r="J444" s="43"/>
      <c r="K444" s="43"/>
      <c r="L444" s="72"/>
      <c r="M444" s="43"/>
      <c r="N444" s="43"/>
      <c r="O444" s="43"/>
      <c r="P444" s="72">
        <v>2.4</v>
      </c>
      <c r="Q444" s="72">
        <v>2.4</v>
      </c>
      <c r="R444" s="1665"/>
      <c r="S444" s="76"/>
      <c r="T444" s="76"/>
      <c r="U444" s="76"/>
      <c r="V444" s="43"/>
      <c r="W444" s="43"/>
      <c r="X444" s="72"/>
      <c r="Y444" s="72"/>
      <c r="Z444" s="72"/>
      <c r="AA444" s="72">
        <v>2.4</v>
      </c>
    </row>
    <row r="445" spans="1:27">
      <c r="A445" s="78">
        <v>153</v>
      </c>
      <c r="B445" s="67" t="s">
        <v>1192</v>
      </c>
      <c r="C445" s="371"/>
      <c r="D445" s="68"/>
      <c r="E445" s="72">
        <v>0.3</v>
      </c>
      <c r="F445" s="72"/>
      <c r="G445" s="72"/>
      <c r="H445" s="43"/>
      <c r="I445" s="43"/>
      <c r="J445" s="43"/>
      <c r="K445" s="43"/>
      <c r="L445" s="72"/>
      <c r="M445" s="43"/>
      <c r="N445" s="43"/>
      <c r="O445" s="43"/>
      <c r="P445" s="72">
        <v>0.3</v>
      </c>
      <c r="Q445" s="72">
        <v>0.3</v>
      </c>
      <c r="R445" s="1665"/>
      <c r="S445" s="76"/>
      <c r="T445" s="76"/>
      <c r="U445" s="76"/>
      <c r="V445" s="43"/>
      <c r="W445" s="43"/>
      <c r="X445" s="72"/>
      <c r="Y445" s="72"/>
      <c r="Z445" s="72"/>
      <c r="AA445" s="72">
        <v>0.3</v>
      </c>
    </row>
    <row r="446" spans="1:27">
      <c r="A446" s="78">
        <v>154</v>
      </c>
      <c r="B446" s="67" t="s">
        <v>1193</v>
      </c>
      <c r="C446" s="371"/>
      <c r="D446" s="68"/>
      <c r="E446" s="72">
        <v>1.1000000000000001</v>
      </c>
      <c r="F446" s="72"/>
      <c r="G446" s="72"/>
      <c r="H446" s="43"/>
      <c r="I446" s="43"/>
      <c r="J446" s="43"/>
      <c r="K446" s="43"/>
      <c r="L446" s="72"/>
      <c r="M446" s="43"/>
      <c r="N446" s="43"/>
      <c r="O446" s="43"/>
      <c r="P446" s="72">
        <v>1.1000000000000001</v>
      </c>
      <c r="Q446" s="72">
        <v>1.1000000000000001</v>
      </c>
      <c r="R446" s="1665"/>
      <c r="S446" s="76"/>
      <c r="T446" s="76"/>
      <c r="U446" s="76"/>
      <c r="V446" s="43"/>
      <c r="W446" s="43"/>
      <c r="X446" s="72"/>
      <c r="Y446" s="72"/>
      <c r="Z446" s="72"/>
      <c r="AA446" s="72">
        <v>1.1000000000000001</v>
      </c>
    </row>
    <row r="447" spans="1:27">
      <c r="A447" s="78">
        <v>155</v>
      </c>
      <c r="B447" s="67" t="s">
        <v>1194</v>
      </c>
      <c r="C447" s="371"/>
      <c r="D447" s="68"/>
      <c r="E447" s="72">
        <v>0.6</v>
      </c>
      <c r="F447" s="72"/>
      <c r="G447" s="72"/>
      <c r="H447" s="43"/>
      <c r="I447" s="43"/>
      <c r="J447" s="43"/>
      <c r="K447" s="43"/>
      <c r="L447" s="72"/>
      <c r="M447" s="43"/>
      <c r="N447" s="43"/>
      <c r="O447" s="43"/>
      <c r="P447" s="72">
        <v>0.6</v>
      </c>
      <c r="Q447" s="72">
        <v>0.6</v>
      </c>
      <c r="R447" s="1665"/>
      <c r="S447" s="76"/>
      <c r="T447" s="76"/>
      <c r="U447" s="76"/>
      <c r="V447" s="43"/>
      <c r="W447" s="43"/>
      <c r="X447" s="72"/>
      <c r="Y447" s="72"/>
      <c r="Z447" s="72"/>
      <c r="AA447" s="72">
        <v>0.6</v>
      </c>
    </row>
    <row r="448" spans="1:27">
      <c r="A448" s="78">
        <v>156</v>
      </c>
      <c r="B448" s="67" t="s">
        <v>1195</v>
      </c>
      <c r="C448" s="371"/>
      <c r="D448" s="68"/>
      <c r="E448" s="72">
        <v>0.3</v>
      </c>
      <c r="F448" s="72"/>
      <c r="G448" s="72"/>
      <c r="H448" s="43"/>
      <c r="I448" s="43"/>
      <c r="J448" s="43"/>
      <c r="K448" s="43"/>
      <c r="L448" s="72"/>
      <c r="M448" s="43"/>
      <c r="N448" s="43"/>
      <c r="O448" s="43"/>
      <c r="P448" s="72">
        <v>0.3</v>
      </c>
      <c r="Q448" s="72">
        <v>0.3</v>
      </c>
      <c r="R448" s="1665"/>
      <c r="S448" s="76"/>
      <c r="T448" s="76"/>
      <c r="U448" s="76"/>
      <c r="V448" s="43"/>
      <c r="W448" s="43"/>
      <c r="X448" s="72"/>
      <c r="Y448" s="72"/>
      <c r="Z448" s="72"/>
      <c r="AA448" s="72">
        <v>0.3</v>
      </c>
    </row>
    <row r="449" spans="1:27">
      <c r="A449" s="78">
        <v>157</v>
      </c>
      <c r="B449" s="67" t="s">
        <v>1196</v>
      </c>
      <c r="C449" s="371"/>
      <c r="D449" s="68"/>
      <c r="E449" s="72">
        <v>0.2</v>
      </c>
      <c r="F449" s="72">
        <v>0.2</v>
      </c>
      <c r="G449" s="72">
        <v>0.2</v>
      </c>
      <c r="H449" s="43"/>
      <c r="I449" s="43"/>
      <c r="J449" s="43"/>
      <c r="K449" s="43"/>
      <c r="L449" s="72"/>
      <c r="M449" s="43"/>
      <c r="N449" s="43"/>
      <c r="O449" s="43"/>
      <c r="P449" s="72"/>
      <c r="Q449" s="72"/>
      <c r="R449" s="1665"/>
      <c r="S449" s="76"/>
      <c r="T449" s="76"/>
      <c r="U449" s="76"/>
      <c r="V449" s="43"/>
      <c r="W449" s="43"/>
      <c r="X449" s="72"/>
      <c r="Y449" s="72"/>
      <c r="Z449" s="72">
        <v>0.2</v>
      </c>
      <c r="AA449" s="72"/>
    </row>
    <row r="450" spans="1:27">
      <c r="A450" s="78">
        <v>158</v>
      </c>
      <c r="B450" s="67" t="s">
        <v>1197</v>
      </c>
      <c r="C450" s="371"/>
      <c r="D450" s="68"/>
      <c r="E450" s="72">
        <v>0.8</v>
      </c>
      <c r="F450" s="72"/>
      <c r="G450" s="72"/>
      <c r="H450" s="43"/>
      <c r="I450" s="43"/>
      <c r="J450" s="43"/>
      <c r="K450" s="43"/>
      <c r="L450" s="72"/>
      <c r="M450" s="43"/>
      <c r="N450" s="43"/>
      <c r="O450" s="43"/>
      <c r="P450" s="72">
        <v>0.8</v>
      </c>
      <c r="Q450" s="72">
        <v>0.4</v>
      </c>
      <c r="R450" s="1665"/>
      <c r="S450" s="76"/>
      <c r="T450" s="76"/>
      <c r="U450" s="76"/>
      <c r="V450" s="43"/>
      <c r="W450" s="43"/>
      <c r="X450" s="72"/>
      <c r="Y450" s="72"/>
      <c r="Z450" s="72"/>
      <c r="AA450" s="72">
        <v>0.8</v>
      </c>
    </row>
    <row r="451" spans="1:27">
      <c r="A451" s="78">
        <v>159</v>
      </c>
      <c r="B451" s="67" t="s">
        <v>1198</v>
      </c>
      <c r="C451" s="371"/>
      <c r="D451" s="68"/>
      <c r="E451" s="72">
        <v>0.7</v>
      </c>
      <c r="F451" s="72">
        <v>0.7</v>
      </c>
      <c r="G451" s="74"/>
      <c r="H451" s="43"/>
      <c r="I451" s="43"/>
      <c r="J451" s="43"/>
      <c r="K451" s="43"/>
      <c r="L451" s="72">
        <v>0.7</v>
      </c>
      <c r="M451" s="43"/>
      <c r="N451" s="43"/>
      <c r="O451" s="43"/>
      <c r="P451" s="72"/>
      <c r="Q451" s="72">
        <v>0.3</v>
      </c>
      <c r="R451" s="1665"/>
      <c r="S451" s="76"/>
      <c r="T451" s="76"/>
      <c r="U451" s="76"/>
      <c r="V451" s="43"/>
      <c r="W451" s="43"/>
      <c r="X451" s="72"/>
      <c r="Y451" s="72"/>
      <c r="Z451" s="72"/>
      <c r="AA451" s="72">
        <v>0.7</v>
      </c>
    </row>
    <row r="452" spans="1:27">
      <c r="A452" s="78">
        <v>160</v>
      </c>
      <c r="B452" s="67" t="s">
        <v>1199</v>
      </c>
      <c r="C452" s="371"/>
      <c r="D452" s="68"/>
      <c r="E452" s="72">
        <v>0.3</v>
      </c>
      <c r="F452" s="72"/>
      <c r="G452" s="72"/>
      <c r="H452" s="43"/>
      <c r="I452" s="43"/>
      <c r="J452" s="43"/>
      <c r="K452" s="43"/>
      <c r="L452" s="72"/>
      <c r="M452" s="43"/>
      <c r="N452" s="43"/>
      <c r="O452" s="43"/>
      <c r="P452" s="72">
        <v>0.3</v>
      </c>
      <c r="Q452" s="72">
        <v>0.3</v>
      </c>
      <c r="R452" s="1665"/>
      <c r="S452" s="76"/>
      <c r="T452" s="76"/>
      <c r="U452" s="76"/>
      <c r="V452" s="43"/>
      <c r="W452" s="43"/>
      <c r="X452" s="72"/>
      <c r="Y452" s="72"/>
      <c r="Z452" s="72"/>
      <c r="AA452" s="72">
        <v>0.3</v>
      </c>
    </row>
    <row r="453" spans="1:27">
      <c r="A453" s="78">
        <v>161</v>
      </c>
      <c r="B453" s="67" t="s">
        <v>1200</v>
      </c>
      <c r="C453" s="371"/>
      <c r="D453" s="68"/>
      <c r="E453" s="72">
        <v>0.5</v>
      </c>
      <c r="F453" s="72"/>
      <c r="G453" s="72"/>
      <c r="H453" s="43"/>
      <c r="I453" s="43"/>
      <c r="J453" s="43"/>
      <c r="K453" s="43"/>
      <c r="L453" s="72"/>
      <c r="M453" s="43"/>
      <c r="N453" s="43"/>
      <c r="O453" s="43"/>
      <c r="P453" s="72">
        <v>0.5</v>
      </c>
      <c r="Q453" s="72">
        <v>0.3</v>
      </c>
      <c r="R453" s="1665"/>
      <c r="S453" s="76"/>
      <c r="T453" s="76"/>
      <c r="U453" s="76"/>
      <c r="V453" s="43"/>
      <c r="W453" s="43"/>
      <c r="X453" s="72"/>
      <c r="Y453" s="72"/>
      <c r="Z453" s="72"/>
      <c r="AA453" s="72">
        <v>0.5</v>
      </c>
    </row>
    <row r="454" spans="1:27">
      <c r="A454" s="78">
        <v>162</v>
      </c>
      <c r="B454" s="67" t="s">
        <v>1201</v>
      </c>
      <c r="C454" s="371"/>
      <c r="D454" s="68"/>
      <c r="E454" s="72">
        <v>0.33</v>
      </c>
      <c r="F454" s="72">
        <v>0.33</v>
      </c>
      <c r="G454" s="72">
        <v>0.33</v>
      </c>
      <c r="H454" s="43"/>
      <c r="I454" s="43"/>
      <c r="J454" s="43"/>
      <c r="K454" s="43"/>
      <c r="L454" s="72"/>
      <c r="M454" s="43"/>
      <c r="N454" s="43"/>
      <c r="O454" s="43"/>
      <c r="P454" s="72"/>
      <c r="Q454" s="72"/>
      <c r="R454" s="1665"/>
      <c r="S454" s="76"/>
      <c r="T454" s="76"/>
      <c r="U454" s="76"/>
      <c r="V454" s="43"/>
      <c r="W454" s="43"/>
      <c r="X454" s="72"/>
      <c r="Y454" s="72"/>
      <c r="Z454" s="72">
        <v>0.33</v>
      </c>
      <c r="AA454" s="72"/>
    </row>
    <row r="455" spans="1:27">
      <c r="A455" s="78">
        <v>163</v>
      </c>
      <c r="B455" s="67" t="s">
        <v>1202</v>
      </c>
      <c r="C455" s="371"/>
      <c r="D455" s="68"/>
      <c r="E455" s="72">
        <v>0.3</v>
      </c>
      <c r="F455" s="72">
        <v>0.3</v>
      </c>
      <c r="G455" s="72">
        <v>0.3</v>
      </c>
      <c r="H455" s="43"/>
      <c r="I455" s="43"/>
      <c r="J455" s="43"/>
      <c r="K455" s="43"/>
      <c r="L455" s="72"/>
      <c r="M455" s="43"/>
      <c r="N455" s="43"/>
      <c r="O455" s="43"/>
      <c r="P455" s="72"/>
      <c r="Q455" s="72"/>
      <c r="R455" s="1665"/>
      <c r="S455" s="76"/>
      <c r="T455" s="76"/>
      <c r="U455" s="76"/>
      <c r="V455" s="43"/>
      <c r="W455" s="43"/>
      <c r="X455" s="72"/>
      <c r="Y455" s="72"/>
      <c r="Z455" s="72">
        <v>0.3</v>
      </c>
      <c r="AA455" s="72"/>
    </row>
    <row r="456" spans="1:27">
      <c r="A456" s="78">
        <v>164</v>
      </c>
      <c r="B456" s="67" t="s">
        <v>1203</v>
      </c>
      <c r="C456" s="371"/>
      <c r="D456" s="68"/>
      <c r="E456" s="72">
        <v>0.2</v>
      </c>
      <c r="F456" s="72">
        <v>0.2</v>
      </c>
      <c r="G456" s="72">
        <v>0.2</v>
      </c>
      <c r="H456" s="43"/>
      <c r="I456" s="43"/>
      <c r="J456" s="43"/>
      <c r="K456" s="43"/>
      <c r="L456" s="72"/>
      <c r="M456" s="43"/>
      <c r="N456" s="43"/>
      <c r="O456" s="43"/>
      <c r="P456" s="72"/>
      <c r="Q456" s="72"/>
      <c r="R456" s="1665"/>
      <c r="S456" s="76"/>
      <c r="T456" s="76"/>
      <c r="U456" s="76"/>
      <c r="V456" s="43"/>
      <c r="W456" s="43"/>
      <c r="X456" s="72"/>
      <c r="Y456" s="72"/>
      <c r="Z456" s="72">
        <v>0.2</v>
      </c>
      <c r="AA456" s="72"/>
    </row>
    <row r="457" spans="1:27" ht="25.5">
      <c r="A457" s="78">
        <v>165</v>
      </c>
      <c r="B457" s="67" t="s">
        <v>1204</v>
      </c>
      <c r="C457" s="371"/>
      <c r="D457" s="68"/>
      <c r="E457" s="72">
        <v>1.8620000000000001</v>
      </c>
      <c r="F457" s="72">
        <v>1.8620000000000001</v>
      </c>
      <c r="G457" s="72">
        <v>1.8620000000000001</v>
      </c>
      <c r="H457" s="43"/>
      <c r="I457" s="43"/>
      <c r="J457" s="43"/>
      <c r="K457" s="43"/>
      <c r="L457" s="72"/>
      <c r="M457" s="43"/>
      <c r="N457" s="43"/>
      <c r="O457" s="43"/>
      <c r="P457" s="72"/>
      <c r="Q457" s="72"/>
      <c r="R457" s="1665"/>
      <c r="S457" s="76"/>
      <c r="T457" s="76"/>
      <c r="U457" s="76"/>
      <c r="V457" s="43"/>
      <c r="W457" s="43"/>
      <c r="X457" s="72"/>
      <c r="Y457" s="72"/>
      <c r="Z457" s="72"/>
      <c r="AA457" s="72">
        <v>1.8620000000000001</v>
      </c>
    </row>
    <row r="458" spans="1:27">
      <c r="A458" s="78">
        <v>166</v>
      </c>
      <c r="B458" s="67" t="s">
        <v>1205</v>
      </c>
      <c r="C458" s="371"/>
      <c r="D458" s="68"/>
      <c r="E458" s="72">
        <v>1.5</v>
      </c>
      <c r="F458" s="72">
        <v>1.5</v>
      </c>
      <c r="G458" s="72">
        <v>1.5</v>
      </c>
      <c r="H458" s="43"/>
      <c r="I458" s="43"/>
      <c r="J458" s="43"/>
      <c r="K458" s="43"/>
      <c r="L458" s="72"/>
      <c r="M458" s="43"/>
      <c r="N458" s="43"/>
      <c r="O458" s="43"/>
      <c r="P458" s="72"/>
      <c r="Q458" s="72"/>
      <c r="R458" s="1665"/>
      <c r="S458" s="76"/>
      <c r="T458" s="76"/>
      <c r="U458" s="76"/>
      <c r="V458" s="43"/>
      <c r="W458" s="43"/>
      <c r="X458" s="72"/>
      <c r="Y458" s="72"/>
      <c r="Z458" s="72">
        <v>1.5</v>
      </c>
      <c r="AA458" s="72"/>
    </row>
    <row r="459" spans="1:27" s="421" customFormat="1" ht="24.75" customHeight="1">
      <c r="A459" s="2911"/>
      <c r="B459" s="2908" t="s">
        <v>1206</v>
      </c>
      <c r="C459" s="2909"/>
      <c r="D459" s="2910"/>
      <c r="E459" s="2914">
        <f>SUM(E294:E458)</f>
        <v>103.99199999999996</v>
      </c>
      <c r="F459" s="2914">
        <f t="shared" ref="F459:AA459" si="10">SUM(F294:F458)</f>
        <v>38.092000000000013</v>
      </c>
      <c r="G459" s="2914">
        <f t="shared" si="10"/>
        <v>32.592000000000006</v>
      </c>
      <c r="H459" s="2914">
        <f t="shared" si="10"/>
        <v>0</v>
      </c>
      <c r="I459" s="2914">
        <f t="shared" si="10"/>
        <v>0</v>
      </c>
      <c r="J459" s="2914">
        <f t="shared" si="10"/>
        <v>0</v>
      </c>
      <c r="K459" s="2914">
        <f t="shared" si="10"/>
        <v>0</v>
      </c>
      <c r="L459" s="2914">
        <f t="shared" si="10"/>
        <v>5.4999999999999991</v>
      </c>
      <c r="M459" s="2914">
        <f t="shared" si="10"/>
        <v>0</v>
      </c>
      <c r="N459" s="2914">
        <f t="shared" si="10"/>
        <v>0</v>
      </c>
      <c r="O459" s="2914">
        <f t="shared" si="10"/>
        <v>0</v>
      </c>
      <c r="P459" s="2914">
        <f t="shared" si="10"/>
        <v>65.90000000000002</v>
      </c>
      <c r="Q459" s="2914">
        <f t="shared" si="10"/>
        <v>70.7</v>
      </c>
      <c r="R459" s="2915">
        <f t="shared" si="10"/>
        <v>0</v>
      </c>
      <c r="S459" s="2914">
        <f t="shared" si="10"/>
        <v>0</v>
      </c>
      <c r="T459" s="2914">
        <f t="shared" si="10"/>
        <v>0</v>
      </c>
      <c r="U459" s="2914">
        <f t="shared" si="10"/>
        <v>0</v>
      </c>
      <c r="V459" s="2914">
        <f t="shared" si="10"/>
        <v>0</v>
      </c>
      <c r="W459" s="2914">
        <f t="shared" si="10"/>
        <v>0</v>
      </c>
      <c r="X459" s="2914">
        <f t="shared" si="10"/>
        <v>0</v>
      </c>
      <c r="Y459" s="2914">
        <f t="shared" si="10"/>
        <v>0</v>
      </c>
      <c r="Z459" s="2914">
        <f t="shared" si="10"/>
        <v>30.730000000000004</v>
      </c>
      <c r="AA459" s="2914">
        <f t="shared" si="10"/>
        <v>73.262000000000015</v>
      </c>
    </row>
    <row r="460" spans="1:27" ht="21.75" customHeight="1">
      <c r="A460" s="2912"/>
      <c r="B460" s="2913" t="s">
        <v>3186</v>
      </c>
      <c r="C460" s="834"/>
      <c r="D460" s="835"/>
      <c r="E460" s="2916"/>
      <c r="F460" s="852"/>
      <c r="G460" s="852"/>
      <c r="H460" s="1770"/>
      <c r="I460" s="1770"/>
      <c r="J460" s="1770"/>
      <c r="K460" s="1770"/>
      <c r="L460" s="1770"/>
      <c r="M460" s="1770"/>
      <c r="N460" s="1770"/>
      <c r="O460" s="1770"/>
      <c r="P460" s="1770"/>
      <c r="Q460" s="1770"/>
      <c r="R460" s="1769"/>
      <c r="S460" s="1770"/>
      <c r="T460" s="1770"/>
      <c r="U460" s="1770"/>
      <c r="V460" s="1770"/>
      <c r="W460" s="1770"/>
      <c r="X460" s="1770"/>
      <c r="Y460" s="1770"/>
      <c r="Z460" s="1770"/>
      <c r="AA460" s="1771"/>
    </row>
    <row r="461" spans="1:27">
      <c r="A461" s="2917"/>
      <c r="B461" s="836" t="s">
        <v>7690</v>
      </c>
      <c r="C461" s="852"/>
      <c r="D461" s="852"/>
      <c r="E461" s="834"/>
      <c r="F461" s="835"/>
      <c r="G461" s="835"/>
      <c r="H461" s="2571"/>
      <c r="I461" s="2571"/>
      <c r="J461" s="2571"/>
      <c r="K461" s="2571"/>
      <c r="L461" s="2571"/>
      <c r="M461" s="2571"/>
      <c r="N461" s="2571"/>
      <c r="O461" s="2571"/>
      <c r="P461" s="2571"/>
      <c r="Q461" s="2571"/>
      <c r="R461" s="829"/>
      <c r="S461" s="2571"/>
      <c r="T461" s="2571"/>
      <c r="U461" s="2571"/>
      <c r="V461" s="2571"/>
      <c r="W461" s="2571"/>
      <c r="X461" s="2571"/>
      <c r="Y461" s="2571"/>
      <c r="Z461" s="2571"/>
      <c r="AA461" s="2572"/>
    </row>
    <row r="462" spans="1:27">
      <c r="A462" s="1371">
        <v>1</v>
      </c>
      <c r="B462" s="19" t="s">
        <v>7691</v>
      </c>
      <c r="C462" s="837" t="s">
        <v>7692</v>
      </c>
      <c r="D462" s="585"/>
      <c r="E462" s="919">
        <v>3.6999999999999998E-2</v>
      </c>
      <c r="F462" s="919">
        <v>3.6999999999999998E-2</v>
      </c>
      <c r="G462" s="919">
        <v>3.6999999999999998E-2</v>
      </c>
      <c r="H462" s="2562"/>
      <c r="I462" s="2562"/>
      <c r="J462" s="2562"/>
      <c r="K462" s="2562"/>
      <c r="L462" s="919"/>
      <c r="M462" s="2562"/>
      <c r="N462" s="2562"/>
      <c r="O462" s="2562"/>
      <c r="P462" s="919"/>
      <c r="Q462" s="919"/>
      <c r="R462" s="919" t="s">
        <v>607</v>
      </c>
      <c r="S462" s="2562"/>
      <c r="T462" s="2562"/>
      <c r="U462" s="2562"/>
      <c r="V462" s="919"/>
      <c r="W462" s="919"/>
      <c r="X462" s="919"/>
      <c r="Y462" s="919"/>
      <c r="Z462" s="919">
        <v>3.6999999999999998E-2</v>
      </c>
      <c r="AA462" s="849"/>
    </row>
    <row r="463" spans="1:27">
      <c r="A463" s="2570">
        <v>2</v>
      </c>
      <c r="B463" s="19" t="s">
        <v>7693</v>
      </c>
      <c r="C463" s="838" t="s">
        <v>7694</v>
      </c>
      <c r="D463" s="585"/>
      <c r="E463" s="585">
        <v>6.2E-2</v>
      </c>
      <c r="F463" s="585">
        <v>6.2E-2</v>
      </c>
      <c r="G463" s="585">
        <v>6.2E-2</v>
      </c>
      <c r="H463" s="2"/>
      <c r="I463" s="2"/>
      <c r="J463" s="2"/>
      <c r="K463" s="2"/>
      <c r="L463" s="585"/>
      <c r="M463" s="2"/>
      <c r="N463" s="2"/>
      <c r="O463" s="2"/>
      <c r="P463" s="585"/>
      <c r="Q463" s="585"/>
      <c r="R463" s="1333" t="s">
        <v>607</v>
      </c>
      <c r="S463" s="2"/>
      <c r="T463" s="2"/>
      <c r="U463" s="2"/>
      <c r="V463" s="585"/>
      <c r="W463" s="585"/>
      <c r="X463" s="585"/>
      <c r="Y463" s="585"/>
      <c r="Z463" s="585">
        <v>6.2E-2</v>
      </c>
      <c r="AA463" s="847"/>
    </row>
    <row r="464" spans="1:27">
      <c r="A464" s="1371">
        <v>3</v>
      </c>
      <c r="B464" s="19" t="s">
        <v>7695</v>
      </c>
      <c r="C464" s="837" t="s">
        <v>7696</v>
      </c>
      <c r="D464" s="837"/>
      <c r="E464" s="585">
        <v>7.1999999999999995E-2</v>
      </c>
      <c r="F464" s="585">
        <v>7.1999999999999995E-2</v>
      </c>
      <c r="G464" s="585">
        <v>7.1999999999999995E-2</v>
      </c>
      <c r="H464" s="2"/>
      <c r="I464" s="2"/>
      <c r="J464" s="2"/>
      <c r="K464" s="2"/>
      <c r="L464" s="585"/>
      <c r="M464" s="2"/>
      <c r="N464" s="2"/>
      <c r="O464" s="2"/>
      <c r="P464" s="585"/>
      <c r="Q464" s="585"/>
      <c r="R464" s="1333" t="s">
        <v>607</v>
      </c>
      <c r="S464" s="2"/>
      <c r="T464" s="2"/>
      <c r="U464" s="2"/>
      <c r="V464" s="585"/>
      <c r="W464" s="585"/>
      <c r="X464" s="585"/>
      <c r="Y464" s="585"/>
      <c r="Z464" s="585">
        <v>7.1999999999999995E-2</v>
      </c>
      <c r="AA464" s="847"/>
    </row>
    <row r="465" spans="1:27">
      <c r="A465" s="2570">
        <v>4</v>
      </c>
      <c r="B465" s="19" t="s">
        <v>7697</v>
      </c>
      <c r="C465" s="837" t="s">
        <v>7698</v>
      </c>
      <c r="D465" s="585"/>
      <c r="E465" s="585">
        <v>0.125</v>
      </c>
      <c r="F465" s="585">
        <v>0.125</v>
      </c>
      <c r="G465" s="585">
        <v>0.125</v>
      </c>
      <c r="H465" s="2"/>
      <c r="I465" s="2"/>
      <c r="J465" s="2"/>
      <c r="K465" s="2"/>
      <c r="L465" s="585"/>
      <c r="M465" s="2"/>
      <c r="N465" s="2"/>
      <c r="O465" s="2"/>
      <c r="P465" s="585"/>
      <c r="Q465" s="585"/>
      <c r="R465" s="1333" t="s">
        <v>607</v>
      </c>
      <c r="S465" s="2"/>
      <c r="T465" s="2"/>
      <c r="U465" s="2"/>
      <c r="V465" s="585"/>
      <c r="W465" s="585"/>
      <c r="X465" s="585"/>
      <c r="Y465" s="585"/>
      <c r="Z465" s="585">
        <v>0.125</v>
      </c>
      <c r="AA465" s="847"/>
    </row>
    <row r="466" spans="1:27">
      <c r="A466" s="1371">
        <v>5</v>
      </c>
      <c r="B466" s="19" t="s">
        <v>7699</v>
      </c>
      <c r="C466" s="837" t="s">
        <v>7700</v>
      </c>
      <c r="D466" s="585"/>
      <c r="E466" s="585">
        <v>0.04</v>
      </c>
      <c r="F466" s="585">
        <v>0.04</v>
      </c>
      <c r="G466" s="585">
        <v>0.04</v>
      </c>
      <c r="H466" s="2"/>
      <c r="I466" s="2"/>
      <c r="J466" s="2"/>
      <c r="K466" s="2"/>
      <c r="L466" s="585"/>
      <c r="M466" s="2"/>
      <c r="N466" s="2"/>
      <c r="O466" s="2"/>
      <c r="P466" s="585"/>
      <c r="Q466" s="585"/>
      <c r="R466" s="1333" t="s">
        <v>607</v>
      </c>
      <c r="S466" s="2"/>
      <c r="T466" s="2"/>
      <c r="U466" s="2"/>
      <c r="V466" s="585"/>
      <c r="W466" s="585"/>
      <c r="X466" s="585"/>
      <c r="Y466" s="585"/>
      <c r="Z466" s="585">
        <v>0.04</v>
      </c>
      <c r="AA466" s="847"/>
    </row>
    <row r="467" spans="1:27">
      <c r="A467" s="2570">
        <v>6</v>
      </c>
      <c r="B467" s="19" t="s">
        <v>7701</v>
      </c>
      <c r="C467" s="837" t="s">
        <v>7702</v>
      </c>
      <c r="D467" s="585"/>
      <c r="E467" s="585">
        <v>9.5000000000000001E-2</v>
      </c>
      <c r="F467" s="585">
        <v>9.5000000000000001E-2</v>
      </c>
      <c r="G467" s="585">
        <v>9.5000000000000001E-2</v>
      </c>
      <c r="H467" s="2"/>
      <c r="I467" s="2"/>
      <c r="J467" s="2"/>
      <c r="K467" s="2"/>
      <c r="L467" s="585"/>
      <c r="M467" s="2"/>
      <c r="N467" s="2"/>
      <c r="O467" s="2"/>
      <c r="P467" s="585"/>
      <c r="Q467" s="585"/>
      <c r="R467" s="1333" t="s">
        <v>607</v>
      </c>
      <c r="S467" s="2"/>
      <c r="T467" s="2"/>
      <c r="U467" s="2"/>
      <c r="V467" s="585"/>
      <c r="W467" s="585"/>
      <c r="X467" s="585"/>
      <c r="Y467" s="585"/>
      <c r="Z467" s="585">
        <v>9.5000000000000001E-2</v>
      </c>
      <c r="AA467" s="847"/>
    </row>
    <row r="468" spans="1:27">
      <c r="A468" s="1371">
        <v>7</v>
      </c>
      <c r="B468" s="19" t="s">
        <v>7703</v>
      </c>
      <c r="C468" s="837" t="s">
        <v>7704</v>
      </c>
      <c r="D468" s="585"/>
      <c r="E468" s="585">
        <v>8.2000000000000003E-2</v>
      </c>
      <c r="F468" s="585">
        <v>8.2000000000000003E-2</v>
      </c>
      <c r="G468" s="585">
        <v>8.2000000000000003E-2</v>
      </c>
      <c r="H468" s="2"/>
      <c r="I468" s="2"/>
      <c r="J468" s="2"/>
      <c r="K468" s="2"/>
      <c r="L468" s="585"/>
      <c r="M468" s="2"/>
      <c r="N468" s="2"/>
      <c r="O468" s="2"/>
      <c r="P468" s="585"/>
      <c r="Q468" s="585"/>
      <c r="R468" s="1333" t="s">
        <v>607</v>
      </c>
      <c r="S468" s="2"/>
      <c r="T468" s="2"/>
      <c r="U468" s="2"/>
      <c r="V468" s="585"/>
      <c r="W468" s="585"/>
      <c r="X468" s="585"/>
      <c r="Y468" s="585"/>
      <c r="Z468" s="585">
        <v>8.2000000000000003E-2</v>
      </c>
      <c r="AA468" s="847"/>
    </row>
    <row r="469" spans="1:27">
      <c r="A469" s="2570">
        <v>8</v>
      </c>
      <c r="B469" s="19" t="s">
        <v>7705</v>
      </c>
      <c r="C469" s="837" t="s">
        <v>7706</v>
      </c>
      <c r="D469" s="585"/>
      <c r="E469" s="585">
        <v>0.1</v>
      </c>
      <c r="F469" s="585">
        <v>0.1</v>
      </c>
      <c r="G469" s="585">
        <v>0.1</v>
      </c>
      <c r="H469" s="2"/>
      <c r="I469" s="2"/>
      <c r="J469" s="2"/>
      <c r="K469" s="2"/>
      <c r="L469" s="585"/>
      <c r="M469" s="2"/>
      <c r="N469" s="2"/>
      <c r="O469" s="2"/>
      <c r="P469" s="585"/>
      <c r="Q469" s="585"/>
      <c r="R469" s="1333" t="s">
        <v>607</v>
      </c>
      <c r="S469" s="2"/>
      <c r="T469" s="2"/>
      <c r="U469" s="2"/>
      <c r="V469" s="585"/>
      <c r="W469" s="585"/>
      <c r="X469" s="585"/>
      <c r="Y469" s="585"/>
      <c r="Z469" s="585">
        <v>0.1</v>
      </c>
      <c r="AA469" s="847"/>
    </row>
    <row r="470" spans="1:27">
      <c r="A470" s="1371">
        <v>9</v>
      </c>
      <c r="B470" s="19" t="s">
        <v>7707</v>
      </c>
      <c r="C470" s="839" t="s">
        <v>7708</v>
      </c>
      <c r="D470" s="585"/>
      <c r="E470" s="585">
        <v>0.08</v>
      </c>
      <c r="F470" s="585">
        <v>0.08</v>
      </c>
      <c r="G470" s="585">
        <v>0.08</v>
      </c>
      <c r="H470" s="2"/>
      <c r="I470" s="2"/>
      <c r="J470" s="2"/>
      <c r="K470" s="2"/>
      <c r="L470" s="585"/>
      <c r="M470" s="2"/>
      <c r="N470" s="2"/>
      <c r="O470" s="2"/>
      <c r="P470" s="585"/>
      <c r="Q470" s="585"/>
      <c r="R470" s="1333" t="s">
        <v>607</v>
      </c>
      <c r="S470" s="2"/>
      <c r="T470" s="2"/>
      <c r="U470" s="2"/>
      <c r="V470" s="585"/>
      <c r="W470" s="585"/>
      <c r="X470" s="585"/>
      <c r="Y470" s="585"/>
      <c r="Z470" s="585">
        <v>0.08</v>
      </c>
      <c r="AA470" s="847"/>
    </row>
    <row r="471" spans="1:27">
      <c r="A471" s="2570">
        <v>10</v>
      </c>
      <c r="B471" s="19" t="s">
        <v>7709</v>
      </c>
      <c r="C471" s="837" t="s">
        <v>7710</v>
      </c>
      <c r="D471" s="585"/>
      <c r="E471" s="585">
        <v>0.12</v>
      </c>
      <c r="F471" s="585">
        <v>0.12</v>
      </c>
      <c r="G471" s="585">
        <v>0.12</v>
      </c>
      <c r="H471" s="2"/>
      <c r="I471" s="2"/>
      <c r="J471" s="2"/>
      <c r="K471" s="2"/>
      <c r="L471" s="585"/>
      <c r="M471" s="2"/>
      <c r="N471" s="2"/>
      <c r="O471" s="2"/>
      <c r="P471" s="585"/>
      <c r="Q471" s="585"/>
      <c r="R471" s="1333" t="s">
        <v>607</v>
      </c>
      <c r="S471" s="2"/>
      <c r="T471" s="2"/>
      <c r="U471" s="2"/>
      <c r="V471" s="585"/>
      <c r="W471" s="585"/>
      <c r="X471" s="585"/>
      <c r="Y471" s="585"/>
      <c r="Z471" s="585">
        <v>0.12</v>
      </c>
      <c r="AA471" s="847"/>
    </row>
    <row r="472" spans="1:27">
      <c r="A472" s="1371">
        <v>11</v>
      </c>
      <c r="B472" s="19" t="s">
        <v>7711</v>
      </c>
      <c r="C472" s="837" t="s">
        <v>7712</v>
      </c>
      <c r="D472" s="585"/>
      <c r="E472" s="585">
        <v>4.5999999999999999E-2</v>
      </c>
      <c r="F472" s="585">
        <v>4.5999999999999999E-2</v>
      </c>
      <c r="G472" s="585">
        <v>4.5999999999999999E-2</v>
      </c>
      <c r="H472" s="2"/>
      <c r="I472" s="2"/>
      <c r="J472" s="2"/>
      <c r="K472" s="2"/>
      <c r="L472" s="585"/>
      <c r="M472" s="2"/>
      <c r="N472" s="2"/>
      <c r="O472" s="2"/>
      <c r="P472" s="585"/>
      <c r="Q472" s="585"/>
      <c r="R472" s="1333" t="s">
        <v>607</v>
      </c>
      <c r="S472" s="2"/>
      <c r="T472" s="2"/>
      <c r="U472" s="2"/>
      <c r="V472" s="585"/>
      <c r="W472" s="585"/>
      <c r="X472" s="585"/>
      <c r="Y472" s="585"/>
      <c r="Z472" s="585">
        <v>4.5999999999999999E-2</v>
      </c>
      <c r="AA472" s="847"/>
    </row>
    <row r="473" spans="1:27">
      <c r="A473" s="2570">
        <v>12</v>
      </c>
      <c r="B473" s="19" t="s">
        <v>7713</v>
      </c>
      <c r="C473" s="837" t="s">
        <v>7714</v>
      </c>
      <c r="D473" s="585"/>
      <c r="E473" s="585">
        <v>4.4999999999999998E-2</v>
      </c>
      <c r="F473" s="585">
        <v>4.4999999999999998E-2</v>
      </c>
      <c r="G473" s="585">
        <v>4.4999999999999998E-2</v>
      </c>
      <c r="H473" s="2"/>
      <c r="I473" s="2"/>
      <c r="J473" s="2"/>
      <c r="K473" s="2"/>
      <c r="L473" s="585"/>
      <c r="M473" s="2"/>
      <c r="N473" s="2"/>
      <c r="O473" s="2"/>
      <c r="P473" s="585"/>
      <c r="Q473" s="585"/>
      <c r="R473" s="1333" t="s">
        <v>607</v>
      </c>
      <c r="S473" s="2"/>
      <c r="T473" s="2"/>
      <c r="U473" s="2"/>
      <c r="V473" s="585"/>
      <c r="W473" s="585"/>
      <c r="X473" s="585"/>
      <c r="Y473" s="585"/>
      <c r="Z473" s="585">
        <v>4.4999999999999998E-2</v>
      </c>
      <c r="AA473" s="847"/>
    </row>
    <row r="474" spans="1:27">
      <c r="A474" s="1371">
        <v>13</v>
      </c>
      <c r="B474" s="19" t="s">
        <v>7715</v>
      </c>
      <c r="C474" s="837" t="s">
        <v>7716</v>
      </c>
      <c r="D474" s="585"/>
      <c r="E474" s="585">
        <v>3.5000000000000003E-2</v>
      </c>
      <c r="F474" s="585">
        <v>3.5000000000000003E-2</v>
      </c>
      <c r="G474" s="585">
        <v>3.5000000000000003E-2</v>
      </c>
      <c r="H474" s="2"/>
      <c r="I474" s="2"/>
      <c r="J474" s="2"/>
      <c r="K474" s="2"/>
      <c r="L474" s="585"/>
      <c r="M474" s="2"/>
      <c r="N474" s="2"/>
      <c r="O474" s="2"/>
      <c r="P474" s="585"/>
      <c r="Q474" s="585"/>
      <c r="R474" s="1333" t="s">
        <v>607</v>
      </c>
      <c r="S474" s="2"/>
      <c r="T474" s="2"/>
      <c r="U474" s="2"/>
      <c r="V474" s="585"/>
      <c r="W474" s="585"/>
      <c r="X474" s="585"/>
      <c r="Y474" s="585"/>
      <c r="Z474" s="585">
        <v>3.5000000000000003E-2</v>
      </c>
      <c r="AA474" s="847"/>
    </row>
    <row r="475" spans="1:27">
      <c r="A475" s="2570">
        <v>14</v>
      </c>
      <c r="B475" s="19" t="s">
        <v>7717</v>
      </c>
      <c r="C475" s="837" t="s">
        <v>7718</v>
      </c>
      <c r="D475" s="585"/>
      <c r="E475" s="585">
        <v>0.09</v>
      </c>
      <c r="F475" s="585">
        <v>0.09</v>
      </c>
      <c r="G475" s="585">
        <v>0.09</v>
      </c>
      <c r="H475" s="2"/>
      <c r="I475" s="2"/>
      <c r="J475" s="2"/>
      <c r="K475" s="2"/>
      <c r="L475" s="585"/>
      <c r="M475" s="2"/>
      <c r="N475" s="2"/>
      <c r="O475" s="2"/>
      <c r="P475" s="585"/>
      <c r="Q475" s="585"/>
      <c r="R475" s="1333" t="s">
        <v>607</v>
      </c>
      <c r="S475" s="2"/>
      <c r="T475" s="2"/>
      <c r="U475" s="2"/>
      <c r="V475" s="585"/>
      <c r="W475" s="585"/>
      <c r="X475" s="585"/>
      <c r="Y475" s="585"/>
      <c r="Z475" s="585">
        <v>0.09</v>
      </c>
      <c r="AA475" s="847"/>
    </row>
    <row r="476" spans="1:27">
      <c r="A476" s="1371">
        <v>15</v>
      </c>
      <c r="B476" s="19" t="s">
        <v>7719</v>
      </c>
      <c r="C476" s="837" t="s">
        <v>7720</v>
      </c>
      <c r="D476" s="585"/>
      <c r="E476" s="585">
        <v>0.13</v>
      </c>
      <c r="F476" s="585">
        <v>0.13</v>
      </c>
      <c r="G476" s="585">
        <v>0.13</v>
      </c>
      <c r="H476" s="2"/>
      <c r="I476" s="2"/>
      <c r="J476" s="2"/>
      <c r="K476" s="2"/>
      <c r="L476" s="585"/>
      <c r="M476" s="2"/>
      <c r="N476" s="2"/>
      <c r="O476" s="2"/>
      <c r="P476" s="585"/>
      <c r="Q476" s="585"/>
      <c r="R476" s="1333" t="s">
        <v>607</v>
      </c>
      <c r="S476" s="2"/>
      <c r="T476" s="2"/>
      <c r="U476" s="2"/>
      <c r="V476" s="585"/>
      <c r="W476" s="585"/>
      <c r="X476" s="585"/>
      <c r="Y476" s="585"/>
      <c r="Z476" s="585">
        <v>0.13</v>
      </c>
      <c r="AA476" s="847"/>
    </row>
    <row r="477" spans="1:27" ht="25.5">
      <c r="A477" s="2570">
        <v>16</v>
      </c>
      <c r="B477" s="19" t="s">
        <v>7721</v>
      </c>
      <c r="C477" s="837" t="s">
        <v>7722</v>
      </c>
      <c r="D477" s="585"/>
      <c r="E477" s="585">
        <v>0.13</v>
      </c>
      <c r="F477" s="585">
        <v>0.13</v>
      </c>
      <c r="G477" s="585">
        <v>0.13</v>
      </c>
      <c r="H477" s="2"/>
      <c r="I477" s="2"/>
      <c r="J477" s="2"/>
      <c r="K477" s="2"/>
      <c r="L477" s="585"/>
      <c r="M477" s="2"/>
      <c r="N477" s="2"/>
      <c r="O477" s="2"/>
      <c r="P477" s="585"/>
      <c r="Q477" s="585"/>
      <c r="R477" s="1333" t="s">
        <v>607</v>
      </c>
      <c r="S477" s="2"/>
      <c r="T477" s="2"/>
      <c r="U477" s="2"/>
      <c r="V477" s="585"/>
      <c r="W477" s="585"/>
      <c r="X477" s="585"/>
      <c r="Y477" s="585"/>
      <c r="Z477" s="585">
        <v>0.13</v>
      </c>
      <c r="AA477" s="847"/>
    </row>
    <row r="478" spans="1:27">
      <c r="A478" s="1371">
        <v>17</v>
      </c>
      <c r="B478" s="19" t="s">
        <v>7723</v>
      </c>
      <c r="C478" s="837" t="s">
        <v>7724</v>
      </c>
      <c r="D478" s="585"/>
      <c r="E478" s="585">
        <v>3.4000000000000002E-2</v>
      </c>
      <c r="F478" s="585">
        <v>3.4000000000000002E-2</v>
      </c>
      <c r="G478" s="585">
        <v>3.4000000000000002E-2</v>
      </c>
      <c r="H478" s="2"/>
      <c r="I478" s="2"/>
      <c r="J478" s="2"/>
      <c r="K478" s="2"/>
      <c r="L478" s="585"/>
      <c r="M478" s="2"/>
      <c r="N478" s="2"/>
      <c r="O478" s="2"/>
      <c r="P478" s="585"/>
      <c r="Q478" s="585"/>
      <c r="R478" s="1333" t="s">
        <v>607</v>
      </c>
      <c r="S478" s="2"/>
      <c r="T478" s="2"/>
      <c r="U478" s="2"/>
      <c r="V478" s="585"/>
      <c r="W478" s="585"/>
      <c r="X478" s="585"/>
      <c r="Y478" s="585"/>
      <c r="Z478" s="585">
        <v>3.4000000000000002E-2</v>
      </c>
      <c r="AA478" s="847"/>
    </row>
    <row r="479" spans="1:27">
      <c r="A479" s="1371">
        <v>18</v>
      </c>
      <c r="B479" s="19" t="s">
        <v>7725</v>
      </c>
      <c r="C479" s="837" t="s">
        <v>7726</v>
      </c>
      <c r="D479" s="585"/>
      <c r="E479" s="585">
        <v>0.03</v>
      </c>
      <c r="F479" s="585">
        <v>0.03</v>
      </c>
      <c r="G479" s="585">
        <v>0.03</v>
      </c>
      <c r="H479" s="2"/>
      <c r="I479" s="2"/>
      <c r="J479" s="2"/>
      <c r="K479" s="2"/>
      <c r="L479" s="585"/>
      <c r="M479" s="2"/>
      <c r="N479" s="2"/>
      <c r="O479" s="2"/>
      <c r="P479" s="585"/>
      <c r="Q479" s="585"/>
      <c r="R479" s="1333" t="s">
        <v>607</v>
      </c>
      <c r="S479" s="2"/>
      <c r="T479" s="2"/>
      <c r="U479" s="2"/>
      <c r="V479" s="585"/>
      <c r="W479" s="585"/>
      <c r="X479" s="585"/>
      <c r="Y479" s="585"/>
      <c r="Z479" s="585">
        <v>0.03</v>
      </c>
      <c r="AA479" s="847"/>
    </row>
    <row r="480" spans="1:27">
      <c r="A480" s="2570">
        <v>19</v>
      </c>
      <c r="B480" s="19" t="s">
        <v>7727</v>
      </c>
      <c r="C480" s="837" t="s">
        <v>7728</v>
      </c>
      <c r="D480" s="585"/>
      <c r="E480" s="585">
        <v>0.09</v>
      </c>
      <c r="F480" s="585">
        <v>0.09</v>
      </c>
      <c r="G480" s="585">
        <v>0.09</v>
      </c>
      <c r="H480" s="2"/>
      <c r="I480" s="2"/>
      <c r="J480" s="2"/>
      <c r="K480" s="2"/>
      <c r="L480" s="585"/>
      <c r="M480" s="2"/>
      <c r="N480" s="2"/>
      <c r="O480" s="2"/>
      <c r="P480" s="585"/>
      <c r="Q480" s="585"/>
      <c r="R480" s="1333" t="s">
        <v>607</v>
      </c>
      <c r="S480" s="2"/>
      <c r="T480" s="2"/>
      <c r="U480" s="2"/>
      <c r="V480" s="585"/>
      <c r="W480" s="585"/>
      <c r="X480" s="585"/>
      <c r="Y480" s="585"/>
      <c r="Z480" s="585">
        <v>0.09</v>
      </c>
      <c r="AA480" s="847"/>
    </row>
    <row r="481" spans="1:27">
      <c r="A481" s="1371">
        <v>20</v>
      </c>
      <c r="B481" s="19" t="s">
        <v>7729</v>
      </c>
      <c r="C481" s="837" t="s">
        <v>7730</v>
      </c>
      <c r="D481" s="585"/>
      <c r="E481" s="585">
        <v>0.182</v>
      </c>
      <c r="F481" s="585">
        <v>0.182</v>
      </c>
      <c r="G481" s="585">
        <v>0.182</v>
      </c>
      <c r="H481" s="2"/>
      <c r="I481" s="2"/>
      <c r="J481" s="2"/>
      <c r="K481" s="2"/>
      <c r="L481" s="585"/>
      <c r="M481" s="2"/>
      <c r="N481" s="2"/>
      <c r="O481" s="2"/>
      <c r="P481" s="585"/>
      <c r="Q481" s="585"/>
      <c r="R481" s="1333" t="s">
        <v>607</v>
      </c>
      <c r="S481" s="2"/>
      <c r="T481" s="2"/>
      <c r="U481" s="2"/>
      <c r="V481" s="585"/>
      <c r="W481" s="585"/>
      <c r="X481" s="585"/>
      <c r="Y481" s="585"/>
      <c r="Z481" s="585">
        <v>0.182</v>
      </c>
      <c r="AA481" s="847"/>
    </row>
    <row r="482" spans="1:27">
      <c r="A482" s="2570">
        <v>21</v>
      </c>
      <c r="B482" s="19" t="s">
        <v>7731</v>
      </c>
      <c r="C482" s="837" t="s">
        <v>7732</v>
      </c>
      <c r="D482" s="585"/>
      <c r="E482" s="585">
        <v>0.11</v>
      </c>
      <c r="F482" s="585">
        <v>0.11</v>
      </c>
      <c r="G482" s="585">
        <v>0.11</v>
      </c>
      <c r="H482" s="2"/>
      <c r="I482" s="2"/>
      <c r="J482" s="2"/>
      <c r="K482" s="2"/>
      <c r="L482" s="585"/>
      <c r="M482" s="2"/>
      <c r="N482" s="2"/>
      <c r="O482" s="2"/>
      <c r="P482" s="585"/>
      <c r="Q482" s="585"/>
      <c r="R482" s="1333" t="s">
        <v>607</v>
      </c>
      <c r="S482" s="2"/>
      <c r="T482" s="2"/>
      <c r="U482" s="2"/>
      <c r="V482" s="585"/>
      <c r="W482" s="585"/>
      <c r="X482" s="585"/>
      <c r="Y482" s="585"/>
      <c r="Z482" s="585">
        <v>0.11</v>
      </c>
      <c r="AA482" s="847"/>
    </row>
    <row r="483" spans="1:27">
      <c r="A483" s="1371">
        <v>22</v>
      </c>
      <c r="B483" s="19" t="s">
        <v>7733</v>
      </c>
      <c r="C483" s="837" t="s">
        <v>7734</v>
      </c>
      <c r="D483" s="585"/>
      <c r="E483" s="585">
        <v>0.11</v>
      </c>
      <c r="F483" s="585">
        <v>0.11</v>
      </c>
      <c r="G483" s="585">
        <v>0.11</v>
      </c>
      <c r="H483" s="2"/>
      <c r="I483" s="2"/>
      <c r="J483" s="2"/>
      <c r="K483" s="2"/>
      <c r="L483" s="585"/>
      <c r="M483" s="2"/>
      <c r="N483" s="2"/>
      <c r="O483" s="2"/>
      <c r="P483" s="585"/>
      <c r="Q483" s="585"/>
      <c r="R483" s="1333" t="s">
        <v>607</v>
      </c>
      <c r="S483" s="2"/>
      <c r="T483" s="2"/>
      <c r="U483" s="2"/>
      <c r="V483" s="585"/>
      <c r="W483" s="585"/>
      <c r="X483" s="585"/>
      <c r="Y483" s="585"/>
      <c r="Z483" s="585">
        <v>0.11</v>
      </c>
      <c r="AA483" s="847"/>
    </row>
    <row r="484" spans="1:27">
      <c r="A484" s="1371">
        <v>23</v>
      </c>
      <c r="B484" s="19" t="s">
        <v>7735</v>
      </c>
      <c r="C484" s="837" t="s">
        <v>7736</v>
      </c>
      <c r="D484" s="585"/>
      <c r="E484" s="585">
        <v>0.04</v>
      </c>
      <c r="F484" s="585">
        <v>0.04</v>
      </c>
      <c r="G484" s="585">
        <v>0.04</v>
      </c>
      <c r="H484" s="2"/>
      <c r="I484" s="2"/>
      <c r="J484" s="2"/>
      <c r="K484" s="2"/>
      <c r="L484" s="585"/>
      <c r="M484" s="2"/>
      <c r="N484" s="2"/>
      <c r="O484" s="2"/>
      <c r="P484" s="585"/>
      <c r="Q484" s="585"/>
      <c r="R484" s="1333" t="s">
        <v>607</v>
      </c>
      <c r="S484" s="2"/>
      <c r="T484" s="2"/>
      <c r="U484" s="2"/>
      <c r="V484" s="585"/>
      <c r="W484" s="585"/>
      <c r="X484" s="585"/>
      <c r="Y484" s="585"/>
      <c r="Z484" s="585">
        <v>0.04</v>
      </c>
      <c r="AA484" s="847"/>
    </row>
    <row r="485" spans="1:27" ht="25.5">
      <c r="A485" s="2570">
        <v>24</v>
      </c>
      <c r="B485" s="19" t="s">
        <v>7737</v>
      </c>
      <c r="C485" s="837" t="s">
        <v>7738</v>
      </c>
      <c r="D485" s="585"/>
      <c r="E485" s="585">
        <v>0.04</v>
      </c>
      <c r="F485" s="585">
        <v>0.04</v>
      </c>
      <c r="G485" s="585">
        <v>0.04</v>
      </c>
      <c r="H485" s="2"/>
      <c r="I485" s="2"/>
      <c r="J485" s="2"/>
      <c r="K485" s="2"/>
      <c r="L485" s="585"/>
      <c r="M485" s="2"/>
      <c r="N485" s="2"/>
      <c r="O485" s="2"/>
      <c r="P485" s="585"/>
      <c r="Q485" s="585"/>
      <c r="R485" s="1333" t="s">
        <v>607</v>
      </c>
      <c r="S485" s="2"/>
      <c r="T485" s="2"/>
      <c r="U485" s="2"/>
      <c r="V485" s="585"/>
      <c r="W485" s="585"/>
      <c r="X485" s="585"/>
      <c r="Y485" s="585"/>
      <c r="Z485" s="585">
        <v>0.04</v>
      </c>
      <c r="AA485" s="847"/>
    </row>
    <row r="486" spans="1:27">
      <c r="A486" s="1371">
        <v>25</v>
      </c>
      <c r="B486" s="19" t="s">
        <v>7739</v>
      </c>
      <c r="C486" s="837" t="s">
        <v>7740</v>
      </c>
      <c r="D486" s="585"/>
      <c r="E486" s="585">
        <v>0.32200000000000001</v>
      </c>
      <c r="F486" s="585">
        <v>0.32200000000000001</v>
      </c>
      <c r="G486" s="585">
        <v>0.32200000000000001</v>
      </c>
      <c r="H486" s="2"/>
      <c r="I486" s="2"/>
      <c r="J486" s="2"/>
      <c r="K486" s="2"/>
      <c r="L486" s="585"/>
      <c r="M486" s="2"/>
      <c r="N486" s="2"/>
      <c r="O486" s="2"/>
      <c r="P486" s="585"/>
      <c r="Q486" s="585"/>
      <c r="R486" s="1333" t="s">
        <v>607</v>
      </c>
      <c r="S486" s="2"/>
      <c r="T486" s="2"/>
      <c r="U486" s="2"/>
      <c r="V486" s="585"/>
      <c r="W486" s="585"/>
      <c r="X486" s="585"/>
      <c r="Y486" s="585"/>
      <c r="Z486" s="585">
        <v>0.32200000000000001</v>
      </c>
      <c r="AA486" s="847"/>
    </row>
    <row r="487" spans="1:27">
      <c r="A487" s="2570">
        <v>26</v>
      </c>
      <c r="B487" s="19" t="s">
        <v>7741</v>
      </c>
      <c r="C487" s="837" t="s">
        <v>7742</v>
      </c>
      <c r="D487" s="585"/>
      <c r="E487" s="585">
        <v>0.23400000000000001</v>
      </c>
      <c r="F487" s="585">
        <v>0.23400000000000001</v>
      </c>
      <c r="G487" s="585">
        <v>0.23400000000000001</v>
      </c>
      <c r="H487" s="2"/>
      <c r="I487" s="2"/>
      <c r="J487" s="2"/>
      <c r="K487" s="2"/>
      <c r="L487" s="585"/>
      <c r="M487" s="2"/>
      <c r="N487" s="2"/>
      <c r="O487" s="2"/>
      <c r="P487" s="585"/>
      <c r="Q487" s="585">
        <v>5.2999999999999999E-2</v>
      </c>
      <c r="R487" s="1333" t="s">
        <v>607</v>
      </c>
      <c r="S487" s="2"/>
      <c r="T487" s="2"/>
      <c r="U487" s="2"/>
      <c r="V487" s="585"/>
      <c r="W487" s="585"/>
      <c r="X487" s="585"/>
      <c r="Y487" s="585"/>
      <c r="Z487" s="585">
        <v>0.23400000000000001</v>
      </c>
      <c r="AA487" s="847"/>
    </row>
    <row r="488" spans="1:27" ht="25.5">
      <c r="A488" s="1371">
        <v>27</v>
      </c>
      <c r="B488" s="19" t="s">
        <v>7743</v>
      </c>
      <c r="C488" s="837" t="s">
        <v>7744</v>
      </c>
      <c r="D488" s="585"/>
      <c r="E488" s="585">
        <v>0.21099999999999999</v>
      </c>
      <c r="F488" s="585">
        <v>0.21099999999999999</v>
      </c>
      <c r="G488" s="585">
        <v>0.21099999999999999</v>
      </c>
      <c r="H488" s="2"/>
      <c r="I488" s="2"/>
      <c r="J488" s="2"/>
      <c r="K488" s="2"/>
      <c r="L488" s="585"/>
      <c r="M488" s="2"/>
      <c r="N488" s="2"/>
      <c r="O488" s="2"/>
      <c r="P488" s="585"/>
      <c r="Q488" s="585"/>
      <c r="R488" s="1333" t="s">
        <v>607</v>
      </c>
      <c r="S488" s="2"/>
      <c r="T488" s="2"/>
      <c r="U488" s="2"/>
      <c r="V488" s="585"/>
      <c r="W488" s="585"/>
      <c r="X488" s="585"/>
      <c r="Y488" s="585"/>
      <c r="Z488" s="585">
        <v>0.21099999999999999</v>
      </c>
      <c r="AA488" s="847"/>
    </row>
    <row r="489" spans="1:27" ht="25.5">
      <c r="A489" s="1371">
        <v>28</v>
      </c>
      <c r="B489" s="19" t="s">
        <v>7745</v>
      </c>
      <c r="C489" s="837" t="s">
        <v>7746</v>
      </c>
      <c r="D489" s="585"/>
      <c r="E489" s="585">
        <v>0.9</v>
      </c>
      <c r="F489" s="585">
        <v>0.9</v>
      </c>
      <c r="G489" s="585">
        <v>0.9</v>
      </c>
      <c r="H489" s="2"/>
      <c r="I489" s="2"/>
      <c r="J489" s="2"/>
      <c r="K489" s="2"/>
      <c r="L489" s="585"/>
      <c r="M489" s="2"/>
      <c r="N489" s="2"/>
      <c r="O489" s="2"/>
      <c r="P489" s="585"/>
      <c r="Q489" s="585"/>
      <c r="R489" s="1333" t="s">
        <v>607</v>
      </c>
      <c r="S489" s="2"/>
      <c r="T489" s="2"/>
      <c r="U489" s="2"/>
      <c r="V489" s="585"/>
      <c r="W489" s="585"/>
      <c r="X489" s="585"/>
      <c r="Y489" s="585"/>
      <c r="Z489" s="585">
        <v>0.9</v>
      </c>
      <c r="AA489" s="847"/>
    </row>
    <row r="490" spans="1:27" ht="25.5">
      <c r="A490" s="2570">
        <v>29</v>
      </c>
      <c r="B490" s="19" t="s">
        <v>7747</v>
      </c>
      <c r="C490" s="837" t="s">
        <v>7748</v>
      </c>
      <c r="D490" s="585"/>
      <c r="E490" s="585">
        <v>7.0000000000000007E-2</v>
      </c>
      <c r="F490" s="585">
        <v>7.0000000000000007E-2</v>
      </c>
      <c r="G490" s="585">
        <v>7.0000000000000007E-2</v>
      </c>
      <c r="H490" s="2"/>
      <c r="I490" s="2"/>
      <c r="J490" s="2"/>
      <c r="K490" s="2"/>
      <c r="L490" s="585"/>
      <c r="M490" s="2"/>
      <c r="N490" s="2"/>
      <c r="O490" s="2"/>
      <c r="P490" s="585"/>
      <c r="Q490" s="585">
        <v>7.0000000000000007E-2</v>
      </c>
      <c r="R490" s="1333" t="s">
        <v>607</v>
      </c>
      <c r="S490" s="2"/>
      <c r="T490" s="2"/>
      <c r="U490" s="2"/>
      <c r="V490" s="585"/>
      <c r="W490" s="585"/>
      <c r="X490" s="585"/>
      <c r="Y490" s="585"/>
      <c r="Z490" s="585">
        <v>7.0000000000000007E-2</v>
      </c>
      <c r="AA490" s="847"/>
    </row>
    <row r="491" spans="1:27">
      <c r="A491" s="1371">
        <v>30</v>
      </c>
      <c r="B491" s="19" t="s">
        <v>7749</v>
      </c>
      <c r="C491" s="837" t="s">
        <v>7750</v>
      </c>
      <c r="D491" s="585"/>
      <c r="E491" s="585">
        <v>0.4</v>
      </c>
      <c r="F491" s="585">
        <v>0.4</v>
      </c>
      <c r="G491" s="585">
        <v>0.4</v>
      </c>
      <c r="H491" s="2"/>
      <c r="I491" s="2"/>
      <c r="J491" s="2"/>
      <c r="K491" s="2"/>
      <c r="L491" s="585"/>
      <c r="M491" s="2"/>
      <c r="N491" s="2"/>
      <c r="O491" s="2"/>
      <c r="P491" s="585"/>
      <c r="Q491" s="585">
        <v>0.4</v>
      </c>
      <c r="R491" s="1333" t="s">
        <v>607</v>
      </c>
      <c r="S491" s="2"/>
      <c r="T491" s="2"/>
      <c r="U491" s="2"/>
      <c r="V491" s="585"/>
      <c r="W491" s="585"/>
      <c r="X491" s="585"/>
      <c r="Y491" s="585"/>
      <c r="Z491" s="585">
        <v>0.4</v>
      </c>
      <c r="AA491" s="847"/>
    </row>
    <row r="492" spans="1:27">
      <c r="A492" s="2570">
        <v>31</v>
      </c>
      <c r="B492" s="19" t="s">
        <v>7751</v>
      </c>
      <c r="C492" s="837" t="s">
        <v>7752</v>
      </c>
      <c r="D492" s="585"/>
      <c r="E492" s="585">
        <v>0.2</v>
      </c>
      <c r="F492" s="585">
        <v>0.2</v>
      </c>
      <c r="G492" s="585">
        <v>0.2</v>
      </c>
      <c r="H492" s="2"/>
      <c r="I492" s="2"/>
      <c r="J492" s="2"/>
      <c r="K492" s="2"/>
      <c r="L492" s="585"/>
      <c r="M492" s="2"/>
      <c r="N492" s="2"/>
      <c r="O492" s="2"/>
      <c r="P492" s="585"/>
      <c r="Q492" s="585"/>
      <c r="R492" s="1333" t="s">
        <v>607</v>
      </c>
      <c r="S492" s="2"/>
      <c r="T492" s="2"/>
      <c r="U492" s="2"/>
      <c r="V492" s="585"/>
      <c r="W492" s="585"/>
      <c r="X492" s="585"/>
      <c r="Y492" s="585"/>
      <c r="Z492" s="585">
        <v>0.2</v>
      </c>
      <c r="AA492" s="847"/>
    </row>
    <row r="493" spans="1:27">
      <c r="A493" s="1371">
        <v>32</v>
      </c>
      <c r="B493" s="19" t="s">
        <v>7753</v>
      </c>
      <c r="C493" s="837" t="s">
        <v>7754</v>
      </c>
      <c r="D493" s="585"/>
      <c r="E493" s="585">
        <v>0.1</v>
      </c>
      <c r="F493" s="585">
        <v>0.1</v>
      </c>
      <c r="G493" s="585">
        <v>0.1</v>
      </c>
      <c r="H493" s="2"/>
      <c r="I493" s="2"/>
      <c r="J493" s="2"/>
      <c r="K493" s="2"/>
      <c r="L493" s="585"/>
      <c r="M493" s="2"/>
      <c r="N493" s="2"/>
      <c r="O493" s="2"/>
      <c r="P493" s="585"/>
      <c r="Q493" s="585"/>
      <c r="R493" s="1333" t="s">
        <v>607</v>
      </c>
      <c r="S493" s="2"/>
      <c r="T493" s="2"/>
      <c r="U493" s="2"/>
      <c r="V493" s="585"/>
      <c r="W493" s="585"/>
      <c r="X493" s="585"/>
      <c r="Y493" s="585"/>
      <c r="Z493" s="585">
        <v>0.1</v>
      </c>
      <c r="AA493" s="847"/>
    </row>
    <row r="494" spans="1:27">
      <c r="A494" s="2570">
        <v>33</v>
      </c>
      <c r="B494" s="19" t="s">
        <v>7755</v>
      </c>
      <c r="C494" s="837" t="s">
        <v>7756</v>
      </c>
      <c r="D494" s="585"/>
      <c r="E494" s="585">
        <v>0.3</v>
      </c>
      <c r="F494" s="585">
        <v>0.3</v>
      </c>
      <c r="G494" s="585">
        <v>0.3</v>
      </c>
      <c r="H494" s="2"/>
      <c r="I494" s="2"/>
      <c r="J494" s="2"/>
      <c r="K494" s="2"/>
      <c r="L494" s="585"/>
      <c r="M494" s="2"/>
      <c r="N494" s="2"/>
      <c r="O494" s="2"/>
      <c r="P494" s="585"/>
      <c r="Q494" s="585"/>
      <c r="R494" s="1333" t="s">
        <v>607</v>
      </c>
      <c r="S494" s="2"/>
      <c r="T494" s="2"/>
      <c r="U494" s="2"/>
      <c r="V494" s="585"/>
      <c r="W494" s="585"/>
      <c r="X494" s="585"/>
      <c r="Y494" s="585"/>
      <c r="Z494" s="585">
        <v>0.3</v>
      </c>
      <c r="AA494" s="847"/>
    </row>
    <row r="495" spans="1:27">
      <c r="A495" s="1371">
        <v>34</v>
      </c>
      <c r="B495" s="19" t="s">
        <v>7757</v>
      </c>
      <c r="C495" s="837" t="s">
        <v>7758</v>
      </c>
      <c r="D495" s="585"/>
      <c r="E495" s="585">
        <v>0.4</v>
      </c>
      <c r="F495" s="585">
        <v>0.4</v>
      </c>
      <c r="G495" s="585"/>
      <c r="H495" s="2"/>
      <c r="I495" s="2"/>
      <c r="J495" s="2"/>
      <c r="K495" s="2"/>
      <c r="L495" s="585">
        <v>0.4</v>
      </c>
      <c r="M495" s="2"/>
      <c r="N495" s="2"/>
      <c r="O495" s="2"/>
      <c r="P495" s="585"/>
      <c r="Q495" s="585">
        <v>0.4</v>
      </c>
      <c r="R495" s="1333" t="s">
        <v>607</v>
      </c>
      <c r="S495" s="2"/>
      <c r="T495" s="2"/>
      <c r="U495" s="2"/>
      <c r="V495" s="585"/>
      <c r="W495" s="585"/>
      <c r="X495" s="585"/>
      <c r="Y495" s="585"/>
      <c r="Z495" s="585">
        <v>0.4</v>
      </c>
      <c r="AA495" s="847"/>
    </row>
    <row r="496" spans="1:27">
      <c r="A496" s="2570">
        <v>35</v>
      </c>
      <c r="B496" s="19" t="s">
        <v>7759</v>
      </c>
      <c r="C496" s="837" t="s">
        <v>7760</v>
      </c>
      <c r="D496" s="585"/>
      <c r="E496" s="585">
        <v>0.3</v>
      </c>
      <c r="F496" s="585"/>
      <c r="G496" s="585"/>
      <c r="H496" s="2"/>
      <c r="I496" s="2"/>
      <c r="J496" s="2"/>
      <c r="K496" s="2"/>
      <c r="L496" s="585"/>
      <c r="M496" s="2"/>
      <c r="N496" s="2"/>
      <c r="O496" s="2"/>
      <c r="P496" s="585">
        <v>0.3</v>
      </c>
      <c r="Q496" s="585">
        <v>0.3</v>
      </c>
      <c r="R496" s="1333" t="s">
        <v>607</v>
      </c>
      <c r="S496" s="2"/>
      <c r="T496" s="2"/>
      <c r="U496" s="2"/>
      <c r="V496" s="585"/>
      <c r="W496" s="585"/>
      <c r="X496" s="585"/>
      <c r="Y496" s="585"/>
      <c r="Z496" s="585">
        <v>0.3</v>
      </c>
      <c r="AA496" s="847"/>
    </row>
    <row r="497" spans="1:27">
      <c r="A497" s="1371">
        <v>36</v>
      </c>
      <c r="B497" s="19" t="s">
        <v>7761</v>
      </c>
      <c r="C497" s="837" t="s">
        <v>7762</v>
      </c>
      <c r="D497" s="585"/>
      <c r="E497" s="585">
        <v>0.5</v>
      </c>
      <c r="F497" s="585">
        <v>0.5</v>
      </c>
      <c r="G497" s="585"/>
      <c r="H497" s="2"/>
      <c r="I497" s="2"/>
      <c r="J497" s="2"/>
      <c r="K497" s="2"/>
      <c r="L497" s="585">
        <v>0.5</v>
      </c>
      <c r="M497" s="2"/>
      <c r="N497" s="2"/>
      <c r="O497" s="2"/>
      <c r="P497" s="585"/>
      <c r="Q497" s="585">
        <v>0.5</v>
      </c>
      <c r="R497" s="1333" t="s">
        <v>607</v>
      </c>
      <c r="S497" s="2"/>
      <c r="T497" s="2"/>
      <c r="U497" s="2"/>
      <c r="V497" s="585"/>
      <c r="W497" s="585"/>
      <c r="X497" s="585"/>
      <c r="Y497" s="585"/>
      <c r="Z497" s="585">
        <v>0.5</v>
      </c>
      <c r="AA497" s="847"/>
    </row>
    <row r="498" spans="1:27">
      <c r="A498" s="2570">
        <v>37</v>
      </c>
      <c r="B498" s="19" t="s">
        <v>7763</v>
      </c>
      <c r="C498" s="837" t="s">
        <v>7764</v>
      </c>
      <c r="D498" s="585"/>
      <c r="E498" s="585">
        <v>0.2</v>
      </c>
      <c r="F498" s="585">
        <v>0.2</v>
      </c>
      <c r="G498" s="585">
        <v>0.2</v>
      </c>
      <c r="H498" s="2"/>
      <c r="I498" s="2"/>
      <c r="J498" s="2"/>
      <c r="K498" s="2"/>
      <c r="L498" s="585"/>
      <c r="M498" s="2"/>
      <c r="N498" s="2"/>
      <c r="O498" s="2"/>
      <c r="P498" s="585"/>
      <c r="Q498" s="585"/>
      <c r="R498" s="1333" t="s">
        <v>607</v>
      </c>
      <c r="S498" s="2"/>
      <c r="T498" s="2"/>
      <c r="U498" s="2"/>
      <c r="V498" s="585"/>
      <c r="W498" s="585"/>
      <c r="X498" s="585"/>
      <c r="Y498" s="585"/>
      <c r="Z498" s="585">
        <v>0.2</v>
      </c>
      <c r="AA498" s="847"/>
    </row>
    <row r="499" spans="1:27">
      <c r="A499" s="2570"/>
      <c r="B499" s="840" t="s">
        <v>7765</v>
      </c>
      <c r="C499" s="841"/>
      <c r="D499" s="585"/>
      <c r="E499" s="585"/>
      <c r="F499" s="585"/>
      <c r="G499" s="585"/>
      <c r="H499" s="2"/>
      <c r="I499" s="2"/>
      <c r="J499" s="2"/>
      <c r="K499" s="2"/>
      <c r="L499" s="585"/>
      <c r="M499" s="2"/>
      <c r="N499" s="2"/>
      <c r="O499" s="2"/>
      <c r="P499" s="585"/>
      <c r="Q499" s="585"/>
      <c r="R499" s="1333"/>
      <c r="S499" s="2"/>
      <c r="T499" s="2"/>
      <c r="U499" s="2"/>
      <c r="V499" s="585"/>
      <c r="W499" s="585"/>
      <c r="X499" s="585"/>
      <c r="Y499" s="585"/>
      <c r="Z499" s="585"/>
      <c r="AA499" s="847"/>
    </row>
    <row r="500" spans="1:27">
      <c r="A500" s="1371">
        <v>38</v>
      </c>
      <c r="B500" s="19" t="s">
        <v>7766</v>
      </c>
      <c r="C500" s="837" t="s">
        <v>7767</v>
      </c>
      <c r="D500" s="585"/>
      <c r="E500" s="585">
        <v>8.1000000000000003E-2</v>
      </c>
      <c r="F500" s="585">
        <v>8.1000000000000003E-2</v>
      </c>
      <c r="G500" s="585">
        <v>8.1000000000000003E-2</v>
      </c>
      <c r="H500" s="2"/>
      <c r="I500" s="2"/>
      <c r="J500" s="2"/>
      <c r="K500" s="2"/>
      <c r="L500" s="585"/>
      <c r="M500" s="2"/>
      <c r="N500" s="2"/>
      <c r="O500" s="2"/>
      <c r="P500" s="585"/>
      <c r="Q500" s="585"/>
      <c r="R500" s="1333" t="s">
        <v>607</v>
      </c>
      <c r="S500" s="2"/>
      <c r="T500" s="2"/>
      <c r="U500" s="2"/>
      <c r="V500" s="585"/>
      <c r="W500" s="585"/>
      <c r="X500" s="585"/>
      <c r="Y500" s="585"/>
      <c r="Z500" s="585">
        <v>8.1000000000000003E-2</v>
      </c>
      <c r="AA500" s="847"/>
    </row>
    <row r="501" spans="1:27">
      <c r="A501" s="2570">
        <v>39</v>
      </c>
      <c r="B501" s="19" t="s">
        <v>7768</v>
      </c>
      <c r="C501" s="837" t="s">
        <v>7769</v>
      </c>
      <c r="D501" s="585"/>
      <c r="E501" s="585">
        <v>0.109</v>
      </c>
      <c r="F501" s="585">
        <v>0.109</v>
      </c>
      <c r="G501" s="585">
        <v>0.109</v>
      </c>
      <c r="H501" s="2"/>
      <c r="I501" s="2"/>
      <c r="J501" s="2"/>
      <c r="K501" s="2"/>
      <c r="L501" s="585"/>
      <c r="M501" s="2"/>
      <c r="N501" s="2"/>
      <c r="O501" s="2"/>
      <c r="P501" s="585"/>
      <c r="Q501" s="585"/>
      <c r="R501" s="1333" t="s">
        <v>607</v>
      </c>
      <c r="S501" s="2"/>
      <c r="T501" s="2"/>
      <c r="U501" s="2"/>
      <c r="V501" s="585"/>
      <c r="W501" s="585"/>
      <c r="X501" s="585"/>
      <c r="Y501" s="585"/>
      <c r="Z501" s="585">
        <v>0.109</v>
      </c>
      <c r="AA501" s="847"/>
    </row>
    <row r="502" spans="1:27">
      <c r="A502" s="1371">
        <v>40</v>
      </c>
      <c r="B502" s="19" t="s">
        <v>7770</v>
      </c>
      <c r="C502" s="837" t="s">
        <v>7771</v>
      </c>
      <c r="D502" s="585"/>
      <c r="E502" s="585">
        <v>0.1</v>
      </c>
      <c r="F502" s="585">
        <v>0.1</v>
      </c>
      <c r="G502" s="585">
        <v>0.1</v>
      </c>
      <c r="H502" s="2"/>
      <c r="I502" s="2"/>
      <c r="J502" s="2"/>
      <c r="K502" s="2"/>
      <c r="L502" s="585"/>
      <c r="M502" s="2"/>
      <c r="N502" s="2"/>
      <c r="O502" s="2"/>
      <c r="P502" s="585"/>
      <c r="Q502" s="585"/>
      <c r="R502" s="1333" t="s">
        <v>607</v>
      </c>
      <c r="S502" s="2"/>
      <c r="T502" s="2"/>
      <c r="U502" s="2"/>
      <c r="V502" s="585"/>
      <c r="W502" s="585"/>
      <c r="X502" s="585"/>
      <c r="Y502" s="585"/>
      <c r="Z502" s="585">
        <v>0.1</v>
      </c>
      <c r="AA502" s="847"/>
    </row>
    <row r="503" spans="1:27">
      <c r="A503" s="2570">
        <v>41</v>
      </c>
      <c r="B503" s="19" t="s">
        <v>7772</v>
      </c>
      <c r="C503" s="837" t="s">
        <v>7773</v>
      </c>
      <c r="D503" s="585"/>
      <c r="E503" s="585">
        <v>4.2000000000000003E-2</v>
      </c>
      <c r="F503" s="585">
        <v>4.2000000000000003E-2</v>
      </c>
      <c r="G503" s="585">
        <v>4.2000000000000003E-2</v>
      </c>
      <c r="H503" s="2"/>
      <c r="I503" s="2"/>
      <c r="J503" s="2"/>
      <c r="K503" s="2"/>
      <c r="L503" s="585"/>
      <c r="M503" s="2"/>
      <c r="N503" s="2"/>
      <c r="O503" s="2"/>
      <c r="P503" s="585"/>
      <c r="Q503" s="585"/>
      <c r="R503" s="1333" t="s">
        <v>607</v>
      </c>
      <c r="S503" s="2"/>
      <c r="T503" s="2"/>
      <c r="U503" s="2"/>
      <c r="V503" s="585"/>
      <c r="W503" s="585"/>
      <c r="X503" s="585"/>
      <c r="Y503" s="585"/>
      <c r="Z503" s="585">
        <v>4.2000000000000003E-2</v>
      </c>
      <c r="AA503" s="847"/>
    </row>
    <row r="504" spans="1:27">
      <c r="A504" s="1371">
        <v>42</v>
      </c>
      <c r="B504" s="19" t="s">
        <v>7774</v>
      </c>
      <c r="C504" s="837" t="s">
        <v>7775</v>
      </c>
      <c r="D504" s="585"/>
      <c r="E504" s="585">
        <v>0.05</v>
      </c>
      <c r="F504" s="585">
        <v>0.05</v>
      </c>
      <c r="G504" s="585">
        <v>0.05</v>
      </c>
      <c r="H504" s="2"/>
      <c r="I504" s="2"/>
      <c r="J504" s="2"/>
      <c r="K504" s="2"/>
      <c r="L504" s="585"/>
      <c r="M504" s="2"/>
      <c r="N504" s="2"/>
      <c r="O504" s="2"/>
      <c r="P504" s="585"/>
      <c r="Q504" s="585"/>
      <c r="R504" s="1333" t="s">
        <v>607</v>
      </c>
      <c r="S504" s="2"/>
      <c r="T504" s="2"/>
      <c r="U504" s="2"/>
      <c r="V504" s="585"/>
      <c r="W504" s="585"/>
      <c r="X504" s="585"/>
      <c r="Y504" s="585"/>
      <c r="Z504" s="585">
        <v>0.05</v>
      </c>
      <c r="AA504" s="847"/>
    </row>
    <row r="505" spans="1:27">
      <c r="A505" s="2570">
        <v>43</v>
      </c>
      <c r="B505" s="19" t="s">
        <v>7776</v>
      </c>
      <c r="C505" s="837" t="s">
        <v>7777</v>
      </c>
      <c r="D505" s="585"/>
      <c r="E505" s="585">
        <v>0.154</v>
      </c>
      <c r="F505" s="585">
        <v>0.154</v>
      </c>
      <c r="G505" s="585">
        <v>0.154</v>
      </c>
      <c r="H505" s="2"/>
      <c r="I505" s="2"/>
      <c r="J505" s="2"/>
      <c r="K505" s="2"/>
      <c r="L505" s="585"/>
      <c r="M505" s="2"/>
      <c r="N505" s="2"/>
      <c r="O505" s="2"/>
      <c r="P505" s="585"/>
      <c r="Q505" s="585"/>
      <c r="R505" s="1333" t="s">
        <v>607</v>
      </c>
      <c r="S505" s="2"/>
      <c r="T505" s="2"/>
      <c r="U505" s="2"/>
      <c r="V505" s="585"/>
      <c r="W505" s="585"/>
      <c r="X505" s="585"/>
      <c r="Y505" s="585"/>
      <c r="Z505" s="585">
        <v>0.154</v>
      </c>
      <c r="AA505" s="847"/>
    </row>
    <row r="506" spans="1:27">
      <c r="A506" s="1371">
        <v>44</v>
      </c>
      <c r="B506" s="19" t="s">
        <v>7778</v>
      </c>
      <c r="C506" s="837" t="s">
        <v>7779</v>
      </c>
      <c r="D506" s="585"/>
      <c r="E506" s="585">
        <v>9.6000000000000002E-2</v>
      </c>
      <c r="F506" s="585">
        <v>9.6000000000000002E-2</v>
      </c>
      <c r="G506" s="585">
        <v>9.6000000000000002E-2</v>
      </c>
      <c r="H506" s="2"/>
      <c r="I506" s="2"/>
      <c r="J506" s="2"/>
      <c r="K506" s="2"/>
      <c r="L506" s="585"/>
      <c r="M506" s="2"/>
      <c r="N506" s="2"/>
      <c r="O506" s="2"/>
      <c r="P506" s="585"/>
      <c r="Q506" s="585"/>
      <c r="R506" s="1333" t="s">
        <v>607</v>
      </c>
      <c r="S506" s="2"/>
      <c r="T506" s="2"/>
      <c r="U506" s="2"/>
      <c r="V506" s="585"/>
      <c r="W506" s="585"/>
      <c r="X506" s="585"/>
      <c r="Y506" s="585"/>
      <c r="Z506" s="585">
        <v>9.6000000000000002E-2</v>
      </c>
      <c r="AA506" s="847"/>
    </row>
    <row r="507" spans="1:27">
      <c r="A507" s="2570">
        <v>45</v>
      </c>
      <c r="B507" s="19" t="s">
        <v>7780</v>
      </c>
      <c r="C507" s="837" t="s">
        <v>7781</v>
      </c>
      <c r="D507" s="585"/>
      <c r="E507" s="585">
        <v>0.154</v>
      </c>
      <c r="F507" s="585">
        <v>0.154</v>
      </c>
      <c r="G507" s="585">
        <v>0.154</v>
      </c>
      <c r="H507" s="2"/>
      <c r="I507" s="2"/>
      <c r="J507" s="2"/>
      <c r="K507" s="2"/>
      <c r="L507" s="585"/>
      <c r="M507" s="2"/>
      <c r="N507" s="2"/>
      <c r="O507" s="2"/>
      <c r="P507" s="585"/>
      <c r="Q507" s="585"/>
      <c r="R507" s="1333" t="s">
        <v>607</v>
      </c>
      <c r="S507" s="2"/>
      <c r="T507" s="2"/>
      <c r="U507" s="2"/>
      <c r="V507" s="585"/>
      <c r="W507" s="585"/>
      <c r="X507" s="585"/>
      <c r="Y507" s="585"/>
      <c r="Z507" s="585">
        <v>0.154</v>
      </c>
      <c r="AA507" s="847"/>
    </row>
    <row r="508" spans="1:27">
      <c r="A508" s="1371">
        <v>46</v>
      </c>
      <c r="B508" s="19" t="s">
        <v>7782</v>
      </c>
      <c r="C508" s="837" t="s">
        <v>7783</v>
      </c>
      <c r="D508" s="585"/>
      <c r="E508" s="585">
        <v>0.10299999999999999</v>
      </c>
      <c r="F508" s="585">
        <v>0.10299999999999999</v>
      </c>
      <c r="G508" s="585">
        <v>0.10299999999999999</v>
      </c>
      <c r="H508" s="2"/>
      <c r="I508" s="2"/>
      <c r="J508" s="2"/>
      <c r="K508" s="2"/>
      <c r="L508" s="585"/>
      <c r="M508" s="2"/>
      <c r="N508" s="2"/>
      <c r="O508" s="2"/>
      <c r="P508" s="585"/>
      <c r="Q508" s="585">
        <v>0.10299999999999999</v>
      </c>
      <c r="R508" s="1333" t="s">
        <v>607</v>
      </c>
      <c r="S508" s="2"/>
      <c r="T508" s="2"/>
      <c r="U508" s="2"/>
      <c r="V508" s="585"/>
      <c r="W508" s="585"/>
      <c r="X508" s="585"/>
      <c r="Y508" s="585"/>
      <c r="Z508" s="585">
        <v>0.10299999999999999</v>
      </c>
      <c r="AA508" s="847"/>
    </row>
    <row r="509" spans="1:27">
      <c r="A509" s="2570">
        <v>47</v>
      </c>
      <c r="B509" s="19" t="s">
        <v>7784</v>
      </c>
      <c r="C509" s="837" t="s">
        <v>7785</v>
      </c>
      <c r="D509" s="585"/>
      <c r="E509" s="585">
        <v>0.128</v>
      </c>
      <c r="F509" s="585">
        <v>0.128</v>
      </c>
      <c r="G509" s="585">
        <v>0.128</v>
      </c>
      <c r="H509" s="2"/>
      <c r="I509" s="2"/>
      <c r="J509" s="2"/>
      <c r="K509" s="2"/>
      <c r="L509" s="585"/>
      <c r="M509" s="2"/>
      <c r="N509" s="2"/>
      <c r="O509" s="2"/>
      <c r="P509" s="585"/>
      <c r="Q509" s="585"/>
      <c r="R509" s="1333" t="s">
        <v>607</v>
      </c>
      <c r="S509" s="2"/>
      <c r="T509" s="2"/>
      <c r="U509" s="2"/>
      <c r="V509" s="585"/>
      <c r="W509" s="585"/>
      <c r="X509" s="585"/>
      <c r="Y509" s="585"/>
      <c r="Z509" s="585">
        <v>0.128</v>
      </c>
      <c r="AA509" s="847"/>
    </row>
    <row r="510" spans="1:27">
      <c r="A510" s="1371">
        <v>48</v>
      </c>
      <c r="B510" s="19" t="s">
        <v>7786</v>
      </c>
      <c r="C510" s="837" t="s">
        <v>7787</v>
      </c>
      <c r="D510" s="585"/>
      <c r="E510" s="585">
        <v>0.107</v>
      </c>
      <c r="F510" s="585">
        <v>0.107</v>
      </c>
      <c r="G510" s="585">
        <v>0.107</v>
      </c>
      <c r="H510" s="2"/>
      <c r="I510" s="2"/>
      <c r="J510" s="2"/>
      <c r="K510" s="2"/>
      <c r="L510" s="585"/>
      <c r="M510" s="2"/>
      <c r="N510" s="2"/>
      <c r="O510" s="2"/>
      <c r="P510" s="585"/>
      <c r="Q510" s="585">
        <v>0.107</v>
      </c>
      <c r="R510" s="1333" t="s">
        <v>607</v>
      </c>
      <c r="S510" s="2"/>
      <c r="T510" s="2"/>
      <c r="U510" s="2"/>
      <c r="V510" s="585"/>
      <c r="W510" s="585"/>
      <c r="X510" s="585"/>
      <c r="Y510" s="585"/>
      <c r="Z510" s="585">
        <v>0.107</v>
      </c>
      <c r="AA510" s="847"/>
    </row>
    <row r="511" spans="1:27">
      <c r="A511" s="2570">
        <v>49</v>
      </c>
      <c r="B511" s="19" t="s">
        <v>7788</v>
      </c>
      <c r="C511" s="837" t="s">
        <v>7789</v>
      </c>
      <c r="D511" s="585"/>
      <c r="E511" s="585">
        <v>0.41699999999999998</v>
      </c>
      <c r="F511" s="585">
        <v>0.41699999999999998</v>
      </c>
      <c r="G511" s="585">
        <v>0.41699999999999998</v>
      </c>
      <c r="H511" s="2"/>
      <c r="I511" s="2"/>
      <c r="J511" s="2"/>
      <c r="K511" s="2"/>
      <c r="L511" s="585"/>
      <c r="M511" s="2"/>
      <c r="N511" s="2"/>
      <c r="O511" s="2"/>
      <c r="P511" s="585"/>
      <c r="Q511" s="585"/>
      <c r="R511" s="1333" t="s">
        <v>607</v>
      </c>
      <c r="S511" s="2"/>
      <c r="T511" s="2"/>
      <c r="U511" s="2"/>
      <c r="V511" s="585"/>
      <c r="W511" s="585"/>
      <c r="X511" s="585"/>
      <c r="Y511" s="585"/>
      <c r="Z511" s="585">
        <v>0.41699999999999998</v>
      </c>
      <c r="AA511" s="847"/>
    </row>
    <row r="512" spans="1:27">
      <c r="A512" s="1371">
        <v>50</v>
      </c>
      <c r="B512" s="19" t="s">
        <v>7790</v>
      </c>
      <c r="C512" s="837" t="s">
        <v>7791</v>
      </c>
      <c r="D512" s="585"/>
      <c r="E512" s="585">
        <v>2.5000000000000001E-2</v>
      </c>
      <c r="F512" s="585">
        <v>2.5000000000000001E-2</v>
      </c>
      <c r="G512" s="585">
        <v>2.5000000000000001E-2</v>
      </c>
      <c r="H512" s="2"/>
      <c r="I512" s="2"/>
      <c r="J512" s="2"/>
      <c r="K512" s="2"/>
      <c r="L512" s="585"/>
      <c r="M512" s="2"/>
      <c r="N512" s="2"/>
      <c r="O512" s="2"/>
      <c r="P512" s="585"/>
      <c r="Q512" s="585"/>
      <c r="R512" s="1333" t="s">
        <v>607</v>
      </c>
      <c r="S512" s="2"/>
      <c r="T512" s="2"/>
      <c r="U512" s="2"/>
      <c r="V512" s="585"/>
      <c r="W512" s="585"/>
      <c r="X512" s="585"/>
      <c r="Y512" s="585"/>
      <c r="Z512" s="585">
        <v>2.5000000000000001E-2</v>
      </c>
      <c r="AA512" s="847"/>
    </row>
    <row r="513" spans="1:27">
      <c r="A513" s="2570">
        <v>51</v>
      </c>
      <c r="B513" s="19" t="s">
        <v>7792</v>
      </c>
      <c r="C513" s="837" t="s">
        <v>7793</v>
      </c>
      <c r="D513" s="585"/>
      <c r="E513" s="585">
        <v>0.35299999999999998</v>
      </c>
      <c r="F513" s="585">
        <v>0.35299999999999998</v>
      </c>
      <c r="G513" s="585">
        <v>0.35299999999999998</v>
      </c>
      <c r="H513" s="2"/>
      <c r="I513" s="2"/>
      <c r="J513" s="2"/>
      <c r="K513" s="2"/>
      <c r="L513" s="585"/>
      <c r="M513" s="2"/>
      <c r="N513" s="2"/>
      <c r="O513" s="2"/>
      <c r="P513" s="585"/>
      <c r="Q513" s="585"/>
      <c r="R513" s="1333" t="s">
        <v>607</v>
      </c>
      <c r="S513" s="2"/>
      <c r="T513" s="2"/>
      <c r="U513" s="2"/>
      <c r="V513" s="585"/>
      <c r="W513" s="585"/>
      <c r="X513" s="585"/>
      <c r="Y513" s="585"/>
      <c r="Z513" s="585">
        <v>0.35299999999999998</v>
      </c>
      <c r="AA513" s="847"/>
    </row>
    <row r="514" spans="1:27">
      <c r="A514" s="1371">
        <v>52</v>
      </c>
      <c r="B514" s="19" t="s">
        <v>7794</v>
      </c>
      <c r="C514" s="837" t="s">
        <v>7795</v>
      </c>
      <c r="D514" s="585"/>
      <c r="E514" s="585">
        <v>0.186</v>
      </c>
      <c r="F514" s="585"/>
      <c r="G514" s="585"/>
      <c r="H514" s="2"/>
      <c r="I514" s="2"/>
      <c r="J514" s="2"/>
      <c r="K514" s="2"/>
      <c r="L514" s="585"/>
      <c r="M514" s="2"/>
      <c r="N514" s="2"/>
      <c r="O514" s="2"/>
      <c r="P514" s="585">
        <v>0.186</v>
      </c>
      <c r="Q514" s="585">
        <v>0.186</v>
      </c>
      <c r="R514" s="1333" t="s">
        <v>607</v>
      </c>
      <c r="S514" s="2"/>
      <c r="T514" s="2"/>
      <c r="U514" s="2"/>
      <c r="V514" s="585"/>
      <c r="W514" s="585"/>
      <c r="X514" s="585"/>
      <c r="Y514" s="585"/>
      <c r="Z514" s="585">
        <v>0.186</v>
      </c>
      <c r="AA514" s="847"/>
    </row>
    <row r="515" spans="1:27">
      <c r="A515" s="2570">
        <v>53</v>
      </c>
      <c r="B515" s="19" t="s">
        <v>7796</v>
      </c>
      <c r="C515" s="837" t="s">
        <v>7797</v>
      </c>
      <c r="D515" s="585"/>
      <c r="E515" s="585">
        <v>6.3E-2</v>
      </c>
      <c r="F515" s="585"/>
      <c r="G515" s="585"/>
      <c r="H515" s="2"/>
      <c r="I515" s="2"/>
      <c r="J515" s="2"/>
      <c r="K515" s="2"/>
      <c r="L515" s="585"/>
      <c r="M515" s="2"/>
      <c r="N515" s="2"/>
      <c r="O515" s="2"/>
      <c r="P515" s="585">
        <v>6.3E-2</v>
      </c>
      <c r="Q515" s="585">
        <v>6.3E-2</v>
      </c>
      <c r="R515" s="1333" t="s">
        <v>607</v>
      </c>
      <c r="S515" s="2"/>
      <c r="T515" s="2"/>
      <c r="U515" s="2"/>
      <c r="V515" s="585"/>
      <c r="W515" s="585"/>
      <c r="X515" s="585"/>
      <c r="Y515" s="585"/>
      <c r="Z515" s="585">
        <v>6.3E-2</v>
      </c>
      <c r="AA515" s="847"/>
    </row>
    <row r="516" spans="1:27">
      <c r="A516" s="1371">
        <v>54</v>
      </c>
      <c r="B516" s="19" t="s">
        <v>7798</v>
      </c>
      <c r="C516" s="837" t="s">
        <v>7799</v>
      </c>
      <c r="D516" s="585"/>
      <c r="E516" s="585">
        <v>3.5000000000000003E-2</v>
      </c>
      <c r="F516" s="585">
        <v>3.5000000000000003E-2</v>
      </c>
      <c r="G516" s="585">
        <v>3.5000000000000003E-2</v>
      </c>
      <c r="H516" s="2"/>
      <c r="I516" s="2"/>
      <c r="J516" s="2"/>
      <c r="K516" s="2"/>
      <c r="L516" s="585"/>
      <c r="M516" s="2"/>
      <c r="N516" s="2"/>
      <c r="O516" s="2"/>
      <c r="P516" s="585"/>
      <c r="Q516" s="585"/>
      <c r="R516" s="1333" t="s">
        <v>607</v>
      </c>
      <c r="S516" s="2"/>
      <c r="T516" s="2"/>
      <c r="U516" s="2"/>
      <c r="V516" s="585"/>
      <c r="W516" s="585"/>
      <c r="X516" s="585"/>
      <c r="Y516" s="585"/>
      <c r="Z516" s="585">
        <v>3.5000000000000003E-2</v>
      </c>
      <c r="AA516" s="847"/>
    </row>
    <row r="517" spans="1:27">
      <c r="A517" s="2570">
        <v>55</v>
      </c>
      <c r="B517" s="19" t="s">
        <v>7800</v>
      </c>
      <c r="C517" s="837" t="s">
        <v>7801</v>
      </c>
      <c r="D517" s="585"/>
      <c r="E517" s="585">
        <v>0.128</v>
      </c>
      <c r="F517" s="585">
        <v>0.128</v>
      </c>
      <c r="G517" s="585">
        <v>0.128</v>
      </c>
      <c r="H517" s="2"/>
      <c r="I517" s="2"/>
      <c r="J517" s="2"/>
      <c r="K517" s="2"/>
      <c r="L517" s="585"/>
      <c r="M517" s="2"/>
      <c r="N517" s="2"/>
      <c r="O517" s="2"/>
      <c r="P517" s="585"/>
      <c r="Q517" s="585"/>
      <c r="R517" s="1333" t="s">
        <v>607</v>
      </c>
      <c r="S517" s="2"/>
      <c r="T517" s="2"/>
      <c r="U517" s="2"/>
      <c r="V517" s="585"/>
      <c r="W517" s="585"/>
      <c r="X517" s="585"/>
      <c r="Y517" s="585"/>
      <c r="Z517" s="585">
        <v>0.128</v>
      </c>
      <c r="AA517" s="847"/>
    </row>
    <row r="518" spans="1:27">
      <c r="A518" s="1371">
        <v>56</v>
      </c>
      <c r="B518" s="19" t="s">
        <v>7802</v>
      </c>
      <c r="C518" s="837" t="s">
        <v>7803</v>
      </c>
      <c r="D518" s="585"/>
      <c r="E518" s="585">
        <v>0.24</v>
      </c>
      <c r="F518" s="585">
        <v>0.24</v>
      </c>
      <c r="G518" s="585">
        <v>0.24</v>
      </c>
      <c r="H518" s="2"/>
      <c r="I518" s="2"/>
      <c r="J518" s="2"/>
      <c r="K518" s="2"/>
      <c r="L518" s="585"/>
      <c r="M518" s="2"/>
      <c r="N518" s="2"/>
      <c r="O518" s="2"/>
      <c r="P518" s="585"/>
      <c r="Q518" s="585"/>
      <c r="R518" s="1333" t="s">
        <v>607</v>
      </c>
      <c r="S518" s="2"/>
      <c r="T518" s="2"/>
      <c r="U518" s="2"/>
      <c r="V518" s="585"/>
      <c r="W518" s="585"/>
      <c r="X518" s="585"/>
      <c r="Y518" s="585"/>
      <c r="Z518" s="585">
        <v>0.24</v>
      </c>
      <c r="AA518" s="847"/>
    </row>
    <row r="519" spans="1:27">
      <c r="A519" s="2570">
        <v>57</v>
      </c>
      <c r="B519" s="19" t="s">
        <v>7804</v>
      </c>
      <c r="C519" s="837" t="s">
        <v>7805</v>
      </c>
      <c r="D519" s="585"/>
      <c r="E519" s="585">
        <v>0.379</v>
      </c>
      <c r="F519" s="585">
        <v>0.379</v>
      </c>
      <c r="G519" s="585">
        <v>0.379</v>
      </c>
      <c r="H519" s="2"/>
      <c r="I519" s="2"/>
      <c r="J519" s="2"/>
      <c r="K519" s="2"/>
      <c r="L519" s="585"/>
      <c r="M519" s="2"/>
      <c r="N519" s="2"/>
      <c r="O519" s="2"/>
      <c r="P519" s="585"/>
      <c r="Q519" s="585"/>
      <c r="R519" s="1333" t="s">
        <v>607</v>
      </c>
      <c r="S519" s="2"/>
      <c r="T519" s="2"/>
      <c r="U519" s="2"/>
      <c r="V519" s="585"/>
      <c r="W519" s="585"/>
      <c r="X519" s="585"/>
      <c r="Y519" s="585"/>
      <c r="Z519" s="585">
        <v>0.379</v>
      </c>
      <c r="AA519" s="847"/>
    </row>
    <row r="520" spans="1:27">
      <c r="A520" s="1371">
        <v>58</v>
      </c>
      <c r="B520" s="19" t="s">
        <v>7806</v>
      </c>
      <c r="C520" s="837" t="s">
        <v>7807</v>
      </c>
      <c r="D520" s="585"/>
      <c r="E520" s="585">
        <v>0.32800000000000001</v>
      </c>
      <c r="F520" s="585">
        <v>0.32800000000000001</v>
      </c>
      <c r="G520" s="585">
        <v>0.32800000000000001</v>
      </c>
      <c r="H520" s="2"/>
      <c r="I520" s="2"/>
      <c r="J520" s="2"/>
      <c r="K520" s="2"/>
      <c r="L520" s="585"/>
      <c r="M520" s="2"/>
      <c r="N520" s="2"/>
      <c r="O520" s="2"/>
      <c r="P520" s="585"/>
      <c r="Q520" s="585"/>
      <c r="R520" s="1333" t="s">
        <v>607</v>
      </c>
      <c r="S520" s="2"/>
      <c r="T520" s="2"/>
      <c r="U520" s="2"/>
      <c r="V520" s="585"/>
      <c r="W520" s="585"/>
      <c r="X520" s="585"/>
      <c r="Y520" s="585"/>
      <c r="Z520" s="585">
        <v>0.32800000000000001</v>
      </c>
      <c r="AA520" s="847"/>
    </row>
    <row r="521" spans="1:27">
      <c r="A521" s="2570">
        <v>59</v>
      </c>
      <c r="B521" s="19" t="s">
        <v>7808</v>
      </c>
      <c r="C521" s="837" t="s">
        <v>7809</v>
      </c>
      <c r="D521" s="585"/>
      <c r="E521" s="585">
        <v>8.3000000000000004E-2</v>
      </c>
      <c r="F521" s="585">
        <v>8.3000000000000004E-2</v>
      </c>
      <c r="G521" s="585">
        <v>8.3000000000000004E-2</v>
      </c>
      <c r="H521" s="2"/>
      <c r="I521" s="2"/>
      <c r="J521" s="2"/>
      <c r="K521" s="2"/>
      <c r="L521" s="585"/>
      <c r="M521" s="2"/>
      <c r="N521" s="2"/>
      <c r="O521" s="2"/>
      <c r="P521" s="585"/>
      <c r="Q521" s="585"/>
      <c r="R521" s="1333" t="s">
        <v>607</v>
      </c>
      <c r="S521" s="2"/>
      <c r="T521" s="2"/>
      <c r="U521" s="2"/>
      <c r="V521" s="585"/>
      <c r="W521" s="585"/>
      <c r="X521" s="585"/>
      <c r="Y521" s="585"/>
      <c r="Z521" s="585">
        <v>8.3000000000000004E-2</v>
      </c>
      <c r="AA521" s="847"/>
    </row>
    <row r="522" spans="1:27">
      <c r="A522" s="1371">
        <v>60</v>
      </c>
      <c r="B522" s="19" t="s">
        <v>7810</v>
      </c>
      <c r="C522" s="837" t="s">
        <v>7811</v>
      </c>
      <c r="D522" s="585"/>
      <c r="E522" s="585">
        <v>6.2E-2</v>
      </c>
      <c r="F522" s="585">
        <v>6.2E-2</v>
      </c>
      <c r="G522" s="585">
        <v>6.2E-2</v>
      </c>
      <c r="H522" s="2"/>
      <c r="I522" s="2"/>
      <c r="J522" s="2"/>
      <c r="K522" s="2"/>
      <c r="L522" s="585"/>
      <c r="M522" s="2"/>
      <c r="N522" s="2"/>
      <c r="O522" s="2"/>
      <c r="P522" s="585"/>
      <c r="Q522" s="585">
        <v>6.2E-2</v>
      </c>
      <c r="R522" s="1333" t="s">
        <v>607</v>
      </c>
      <c r="S522" s="2"/>
      <c r="T522" s="2"/>
      <c r="U522" s="2"/>
      <c r="V522" s="585"/>
      <c r="W522" s="585"/>
      <c r="X522" s="585"/>
      <c r="Y522" s="585"/>
      <c r="Z522" s="585">
        <v>6.2E-2</v>
      </c>
      <c r="AA522" s="847"/>
    </row>
    <row r="523" spans="1:27">
      <c r="A523" s="2570">
        <v>61</v>
      </c>
      <c r="B523" s="19" t="s">
        <v>7812</v>
      </c>
      <c r="C523" s="837" t="s">
        <v>7813</v>
      </c>
      <c r="D523" s="585"/>
      <c r="E523" s="585">
        <v>6.2E-2</v>
      </c>
      <c r="F523" s="585">
        <v>6.2E-2</v>
      </c>
      <c r="G523" s="585">
        <v>6.2E-2</v>
      </c>
      <c r="H523" s="2"/>
      <c r="I523" s="2"/>
      <c r="J523" s="2"/>
      <c r="K523" s="2"/>
      <c r="L523" s="585"/>
      <c r="M523" s="2"/>
      <c r="N523" s="2"/>
      <c r="O523" s="2"/>
      <c r="P523" s="585"/>
      <c r="Q523" s="585"/>
      <c r="R523" s="1333" t="s">
        <v>607</v>
      </c>
      <c r="S523" s="2"/>
      <c r="T523" s="2"/>
      <c r="U523" s="2"/>
      <c r="V523" s="585"/>
      <c r="W523" s="585"/>
      <c r="X523" s="585"/>
      <c r="Y523" s="585"/>
      <c r="Z523" s="585">
        <v>6.2E-2</v>
      </c>
      <c r="AA523" s="847"/>
    </row>
    <row r="524" spans="1:27">
      <c r="A524" s="1371">
        <v>62</v>
      </c>
      <c r="B524" s="19" t="s">
        <v>7814</v>
      </c>
      <c r="C524" s="839" t="s">
        <v>7815</v>
      </c>
      <c r="D524" s="585"/>
      <c r="E524" s="585">
        <v>0.23799999999999999</v>
      </c>
      <c r="F524" s="585">
        <v>0.23799999999999999</v>
      </c>
      <c r="G524" s="585">
        <v>0.23799999999999999</v>
      </c>
      <c r="H524" s="2"/>
      <c r="I524" s="2"/>
      <c r="J524" s="2"/>
      <c r="K524" s="2"/>
      <c r="L524" s="585"/>
      <c r="M524" s="2"/>
      <c r="N524" s="2"/>
      <c r="O524" s="2"/>
      <c r="P524" s="585"/>
      <c r="Q524" s="585"/>
      <c r="R524" s="1333" t="s">
        <v>607</v>
      </c>
      <c r="S524" s="2"/>
      <c r="T524" s="2"/>
      <c r="U524" s="2"/>
      <c r="V524" s="585"/>
      <c r="W524" s="585"/>
      <c r="X524" s="585"/>
      <c r="Y524" s="585"/>
      <c r="Z524" s="585">
        <v>0.23799999999999999</v>
      </c>
      <c r="AA524" s="847"/>
    </row>
    <row r="525" spans="1:27">
      <c r="A525" s="2570">
        <v>63</v>
      </c>
      <c r="B525" s="19" t="s">
        <v>7816</v>
      </c>
      <c r="C525" s="839" t="s">
        <v>7817</v>
      </c>
      <c r="D525" s="585"/>
      <c r="E525" s="585">
        <v>0.05</v>
      </c>
      <c r="F525" s="585">
        <v>0.05</v>
      </c>
      <c r="G525" s="585">
        <v>0.05</v>
      </c>
      <c r="H525" s="2"/>
      <c r="I525" s="2"/>
      <c r="J525" s="2"/>
      <c r="K525" s="2"/>
      <c r="L525" s="585"/>
      <c r="M525" s="2"/>
      <c r="N525" s="2"/>
      <c r="O525" s="2"/>
      <c r="P525" s="585"/>
      <c r="Q525" s="585"/>
      <c r="R525" s="1333" t="s">
        <v>607</v>
      </c>
      <c r="S525" s="2"/>
      <c r="T525" s="2"/>
      <c r="U525" s="2"/>
      <c r="V525" s="585"/>
      <c r="W525" s="585"/>
      <c r="X525" s="585"/>
      <c r="Y525" s="585"/>
      <c r="Z525" s="585">
        <v>0.05</v>
      </c>
      <c r="AA525" s="847"/>
    </row>
    <row r="526" spans="1:27">
      <c r="A526" s="1371">
        <v>64</v>
      </c>
      <c r="B526" s="19" t="s">
        <v>7818</v>
      </c>
      <c r="C526" s="837" t="s">
        <v>7819</v>
      </c>
      <c r="D526" s="585"/>
      <c r="E526" s="585">
        <v>5.7000000000000002E-2</v>
      </c>
      <c r="F526" s="585">
        <v>5.7000000000000002E-2</v>
      </c>
      <c r="G526" s="585">
        <v>5.7000000000000002E-2</v>
      </c>
      <c r="H526" s="2"/>
      <c r="I526" s="2"/>
      <c r="J526" s="2"/>
      <c r="K526" s="2"/>
      <c r="L526" s="585"/>
      <c r="M526" s="2"/>
      <c r="N526" s="2"/>
      <c r="O526" s="2"/>
      <c r="P526" s="585"/>
      <c r="Q526" s="585"/>
      <c r="R526" s="1333" t="s">
        <v>607</v>
      </c>
      <c r="S526" s="2"/>
      <c r="T526" s="2"/>
      <c r="U526" s="2"/>
      <c r="V526" s="585"/>
      <c r="W526" s="585"/>
      <c r="X526" s="585"/>
      <c r="Y526" s="585"/>
      <c r="Z526" s="585">
        <v>5.7000000000000002E-2</v>
      </c>
      <c r="AA526" s="847"/>
    </row>
    <row r="527" spans="1:27">
      <c r="A527" s="2570">
        <v>65</v>
      </c>
      <c r="B527" s="19" t="s">
        <v>7820</v>
      </c>
      <c r="C527" s="837" t="s">
        <v>7821</v>
      </c>
      <c r="D527" s="585"/>
      <c r="E527" s="585">
        <v>7.5999999999999998E-2</v>
      </c>
      <c r="F527" s="585">
        <v>7.5999999999999998E-2</v>
      </c>
      <c r="G527" s="585">
        <v>7.5999999999999998E-2</v>
      </c>
      <c r="H527" s="2"/>
      <c r="I527" s="2"/>
      <c r="J527" s="2"/>
      <c r="K527" s="2"/>
      <c r="L527" s="585"/>
      <c r="M527" s="2"/>
      <c r="N527" s="2"/>
      <c r="O527" s="2"/>
      <c r="P527" s="585"/>
      <c r="Q527" s="585"/>
      <c r="R527" s="1333" t="s">
        <v>607</v>
      </c>
      <c r="S527" s="2"/>
      <c r="T527" s="2"/>
      <c r="U527" s="2"/>
      <c r="V527" s="585"/>
      <c r="W527" s="585"/>
      <c r="X527" s="585"/>
      <c r="Y527" s="585"/>
      <c r="Z527" s="585">
        <v>7.5999999999999998E-2</v>
      </c>
      <c r="AA527" s="847"/>
    </row>
    <row r="528" spans="1:27">
      <c r="A528" s="1371">
        <v>66</v>
      </c>
      <c r="B528" s="19" t="s">
        <v>7822</v>
      </c>
      <c r="C528" s="837" t="s">
        <v>7823</v>
      </c>
      <c r="D528" s="585"/>
      <c r="E528" s="585">
        <v>7.0000000000000007E-2</v>
      </c>
      <c r="F528" s="585">
        <v>7.0000000000000007E-2</v>
      </c>
      <c r="G528" s="585">
        <v>7.0000000000000007E-2</v>
      </c>
      <c r="H528" s="2"/>
      <c r="I528" s="2"/>
      <c r="J528" s="2"/>
      <c r="K528" s="2"/>
      <c r="L528" s="585"/>
      <c r="M528" s="2"/>
      <c r="N528" s="2"/>
      <c r="O528" s="2"/>
      <c r="P528" s="585"/>
      <c r="Q528" s="585"/>
      <c r="R528" s="1333" t="s">
        <v>607</v>
      </c>
      <c r="S528" s="2"/>
      <c r="T528" s="2"/>
      <c r="U528" s="2"/>
      <c r="V528" s="585"/>
      <c r="W528" s="585"/>
      <c r="X528" s="585"/>
      <c r="Y528" s="585"/>
      <c r="Z528" s="585">
        <v>7.0000000000000007E-2</v>
      </c>
      <c r="AA528" s="847"/>
    </row>
    <row r="529" spans="1:27">
      <c r="A529" s="2570">
        <v>67</v>
      </c>
      <c r="B529" s="19" t="s">
        <v>7824</v>
      </c>
      <c r="C529" s="837" t="s">
        <v>7825</v>
      </c>
      <c r="D529" s="585"/>
      <c r="E529" s="585">
        <v>2.5999999999999999E-2</v>
      </c>
      <c r="F529" s="585">
        <v>2.5999999999999999E-2</v>
      </c>
      <c r="G529" s="585">
        <v>2.5999999999999999E-2</v>
      </c>
      <c r="H529" s="2"/>
      <c r="I529" s="2"/>
      <c r="J529" s="2"/>
      <c r="K529" s="2"/>
      <c r="L529" s="585"/>
      <c r="M529" s="2"/>
      <c r="N529" s="2"/>
      <c r="O529" s="2"/>
      <c r="P529" s="585"/>
      <c r="Q529" s="585"/>
      <c r="R529" s="1333" t="s">
        <v>607</v>
      </c>
      <c r="S529" s="2"/>
      <c r="T529" s="2"/>
      <c r="U529" s="2"/>
      <c r="V529" s="585"/>
      <c r="W529" s="585"/>
      <c r="X529" s="585"/>
      <c r="Y529" s="585"/>
      <c r="Z529" s="585">
        <v>2.5999999999999999E-2</v>
      </c>
      <c r="AA529" s="847"/>
    </row>
    <row r="530" spans="1:27">
      <c r="A530" s="1371">
        <v>68</v>
      </c>
      <c r="B530" s="19" t="s">
        <v>7826</v>
      </c>
      <c r="C530" s="837" t="s">
        <v>7827</v>
      </c>
      <c r="D530" s="585"/>
      <c r="E530" s="585">
        <v>5.1999999999999998E-2</v>
      </c>
      <c r="F530" s="585">
        <v>5.1999999999999998E-2</v>
      </c>
      <c r="G530" s="585">
        <v>5.1999999999999998E-2</v>
      </c>
      <c r="H530" s="2"/>
      <c r="I530" s="2"/>
      <c r="J530" s="2"/>
      <c r="K530" s="2"/>
      <c r="L530" s="585"/>
      <c r="M530" s="2"/>
      <c r="N530" s="2"/>
      <c r="O530" s="2"/>
      <c r="P530" s="585"/>
      <c r="Q530" s="585"/>
      <c r="R530" s="1333" t="s">
        <v>607</v>
      </c>
      <c r="S530" s="2"/>
      <c r="T530" s="2"/>
      <c r="U530" s="2"/>
      <c r="V530" s="585"/>
      <c r="W530" s="585"/>
      <c r="X530" s="585"/>
      <c r="Y530" s="585"/>
      <c r="Z530" s="585">
        <v>5.1999999999999998E-2</v>
      </c>
      <c r="AA530" s="848"/>
    </row>
    <row r="531" spans="1:27">
      <c r="A531" s="2570"/>
      <c r="B531" s="840" t="s">
        <v>7828</v>
      </c>
      <c r="C531" s="1836"/>
      <c r="D531" s="585"/>
      <c r="E531" s="585"/>
      <c r="F531" s="585"/>
      <c r="G531" s="585"/>
      <c r="H531" s="2"/>
      <c r="I531" s="2"/>
      <c r="J531" s="2"/>
      <c r="K531" s="2"/>
      <c r="L531" s="585"/>
      <c r="M531" s="2"/>
      <c r="N531" s="2"/>
      <c r="O531" s="2"/>
      <c r="P531" s="585"/>
      <c r="Q531" s="585"/>
      <c r="R531" s="1333"/>
      <c r="S531" s="2"/>
      <c r="T531" s="2"/>
      <c r="U531" s="2"/>
      <c r="V531" s="585"/>
      <c r="W531" s="585"/>
      <c r="X531" s="585"/>
      <c r="Y531" s="585"/>
      <c r="Z531" s="585"/>
      <c r="AA531" s="847"/>
    </row>
    <row r="532" spans="1:27">
      <c r="A532" s="1371">
        <v>69</v>
      </c>
      <c r="B532" s="19" t="s">
        <v>7829</v>
      </c>
      <c r="C532" s="837" t="s">
        <v>7830</v>
      </c>
      <c r="D532" s="585"/>
      <c r="E532" s="585">
        <v>1.25</v>
      </c>
      <c r="F532" s="585"/>
      <c r="G532" s="585"/>
      <c r="H532" s="2"/>
      <c r="I532" s="2"/>
      <c r="J532" s="2"/>
      <c r="K532" s="2"/>
      <c r="L532" s="585"/>
      <c r="M532" s="2"/>
      <c r="N532" s="2"/>
      <c r="O532" s="2"/>
      <c r="P532" s="585">
        <v>1.25</v>
      </c>
      <c r="Q532" s="585">
        <v>1.25</v>
      </c>
      <c r="R532" s="1333" t="s">
        <v>607</v>
      </c>
      <c r="S532" s="2"/>
      <c r="T532" s="2"/>
      <c r="U532" s="2"/>
      <c r="V532" s="585"/>
      <c r="W532" s="585"/>
      <c r="X532" s="585"/>
      <c r="Y532" s="585"/>
      <c r="Z532" s="585">
        <v>1.25</v>
      </c>
      <c r="AA532" s="849"/>
    </row>
    <row r="533" spans="1:27">
      <c r="A533" s="2570">
        <v>70</v>
      </c>
      <c r="B533" s="19" t="s">
        <v>7831</v>
      </c>
      <c r="C533" s="837" t="s">
        <v>7832</v>
      </c>
      <c r="D533" s="585"/>
      <c r="E533" s="585">
        <v>0.85</v>
      </c>
      <c r="F533" s="585">
        <v>0.85</v>
      </c>
      <c r="G533" s="585">
        <v>0.85</v>
      </c>
      <c r="H533" s="2"/>
      <c r="I533" s="2"/>
      <c r="J533" s="2"/>
      <c r="K533" s="2"/>
      <c r="L533" s="585"/>
      <c r="M533" s="2"/>
      <c r="N533" s="2"/>
      <c r="O533" s="2"/>
      <c r="P533" s="585"/>
      <c r="Q533" s="585">
        <v>0.05</v>
      </c>
      <c r="R533" s="1333" t="s">
        <v>607</v>
      </c>
      <c r="S533" s="2"/>
      <c r="T533" s="2"/>
      <c r="U533" s="2"/>
      <c r="V533" s="585"/>
      <c r="W533" s="585"/>
      <c r="X533" s="585"/>
      <c r="Y533" s="585"/>
      <c r="Z533" s="585">
        <v>0.85</v>
      </c>
      <c r="AA533" s="847"/>
    </row>
    <row r="534" spans="1:27">
      <c r="A534" s="1371">
        <v>71</v>
      </c>
      <c r="B534" s="19" t="s">
        <v>7833</v>
      </c>
      <c r="C534" s="837" t="s">
        <v>7834</v>
      </c>
      <c r="D534" s="585"/>
      <c r="E534" s="585">
        <v>0.06</v>
      </c>
      <c r="F534" s="585">
        <v>0.06</v>
      </c>
      <c r="G534" s="585">
        <v>0.06</v>
      </c>
      <c r="H534" s="2"/>
      <c r="I534" s="2"/>
      <c r="J534" s="2"/>
      <c r="K534" s="2"/>
      <c r="L534" s="585"/>
      <c r="M534" s="2"/>
      <c r="N534" s="2"/>
      <c r="O534" s="2"/>
      <c r="P534" s="585"/>
      <c r="Q534" s="585"/>
      <c r="R534" s="1333" t="s">
        <v>607</v>
      </c>
      <c r="S534" s="2"/>
      <c r="T534" s="2"/>
      <c r="U534" s="2"/>
      <c r="V534" s="585"/>
      <c r="W534" s="585"/>
      <c r="X534" s="585"/>
      <c r="Y534" s="585"/>
      <c r="Z534" s="585">
        <v>0.06</v>
      </c>
      <c r="AA534" s="847"/>
    </row>
    <row r="535" spans="1:27">
      <c r="A535" s="2570">
        <v>72</v>
      </c>
      <c r="B535" s="19" t="s">
        <v>7835</v>
      </c>
      <c r="C535" s="837" t="s">
        <v>7836</v>
      </c>
      <c r="D535" s="585"/>
      <c r="E535" s="585">
        <v>0.03</v>
      </c>
      <c r="F535" s="585">
        <v>0.03</v>
      </c>
      <c r="G535" s="585">
        <v>0.03</v>
      </c>
      <c r="H535" s="2"/>
      <c r="I535" s="2"/>
      <c r="J535" s="2"/>
      <c r="K535" s="2"/>
      <c r="L535" s="585"/>
      <c r="M535" s="2"/>
      <c r="N535" s="2"/>
      <c r="O535" s="2"/>
      <c r="P535" s="585"/>
      <c r="Q535" s="585"/>
      <c r="R535" s="1333" t="s">
        <v>607</v>
      </c>
      <c r="S535" s="2"/>
      <c r="T535" s="2"/>
      <c r="U535" s="2"/>
      <c r="V535" s="585"/>
      <c r="W535" s="585"/>
      <c r="X535" s="585"/>
      <c r="Y535" s="585"/>
      <c r="Z535" s="585">
        <v>0.03</v>
      </c>
      <c r="AA535" s="847"/>
    </row>
    <row r="536" spans="1:27">
      <c r="A536" s="1371">
        <v>73</v>
      </c>
      <c r="B536" s="19" t="s">
        <v>7837</v>
      </c>
      <c r="C536" s="837" t="s">
        <v>7838</v>
      </c>
      <c r="D536" s="585"/>
      <c r="E536" s="585">
        <v>9.8000000000000004E-2</v>
      </c>
      <c r="F536" s="585">
        <v>9.8000000000000004E-2</v>
      </c>
      <c r="G536" s="585">
        <v>9.8000000000000004E-2</v>
      </c>
      <c r="H536" s="2"/>
      <c r="I536" s="2"/>
      <c r="J536" s="2"/>
      <c r="K536" s="2"/>
      <c r="L536" s="585"/>
      <c r="M536" s="2"/>
      <c r="N536" s="2"/>
      <c r="O536" s="2"/>
      <c r="P536" s="585"/>
      <c r="Q536" s="585"/>
      <c r="R536" s="1333" t="s">
        <v>607</v>
      </c>
      <c r="S536" s="2"/>
      <c r="T536" s="2"/>
      <c r="U536" s="2"/>
      <c r="V536" s="585"/>
      <c r="W536" s="585"/>
      <c r="X536" s="585"/>
      <c r="Y536" s="585"/>
      <c r="Z536" s="585">
        <v>9.8000000000000004E-2</v>
      </c>
      <c r="AA536" s="847"/>
    </row>
    <row r="537" spans="1:27">
      <c r="A537" s="2570">
        <v>74</v>
      </c>
      <c r="B537" s="19" t="s">
        <v>7839</v>
      </c>
      <c r="C537" s="837" t="s">
        <v>7840</v>
      </c>
      <c r="D537" s="585"/>
      <c r="E537" s="585">
        <v>0.03</v>
      </c>
      <c r="F537" s="585">
        <v>0.03</v>
      </c>
      <c r="G537" s="585">
        <v>0.03</v>
      </c>
      <c r="H537" s="2"/>
      <c r="I537" s="2"/>
      <c r="J537" s="2"/>
      <c r="K537" s="2"/>
      <c r="L537" s="585"/>
      <c r="M537" s="2"/>
      <c r="N537" s="2"/>
      <c r="O537" s="2"/>
      <c r="P537" s="585"/>
      <c r="Q537" s="585"/>
      <c r="R537" s="1333" t="s">
        <v>607</v>
      </c>
      <c r="S537" s="2"/>
      <c r="T537" s="2"/>
      <c r="U537" s="2"/>
      <c r="V537" s="585"/>
      <c r="W537" s="585"/>
      <c r="X537" s="585"/>
      <c r="Y537" s="585"/>
      <c r="Z537" s="585">
        <v>0.03</v>
      </c>
      <c r="AA537" s="847"/>
    </row>
    <row r="538" spans="1:27">
      <c r="A538" s="1371">
        <v>75</v>
      </c>
      <c r="B538" s="19" t="s">
        <v>7841</v>
      </c>
      <c r="C538" s="837" t="s">
        <v>7842</v>
      </c>
      <c r="D538" s="585"/>
      <c r="E538" s="585">
        <v>0.03</v>
      </c>
      <c r="F538" s="585">
        <v>0.03</v>
      </c>
      <c r="G538" s="585">
        <v>0.03</v>
      </c>
      <c r="H538" s="2"/>
      <c r="I538" s="2"/>
      <c r="J538" s="2"/>
      <c r="K538" s="2"/>
      <c r="L538" s="585"/>
      <c r="M538" s="2"/>
      <c r="N538" s="2"/>
      <c r="O538" s="2"/>
      <c r="P538" s="585"/>
      <c r="Q538" s="585"/>
      <c r="R538" s="1333" t="s">
        <v>607</v>
      </c>
      <c r="S538" s="2"/>
      <c r="T538" s="2"/>
      <c r="U538" s="2"/>
      <c r="V538" s="585"/>
      <c r="W538" s="585"/>
      <c r="X538" s="585"/>
      <c r="Y538" s="585"/>
      <c r="Z538" s="585">
        <v>0.03</v>
      </c>
      <c r="AA538" s="847"/>
    </row>
    <row r="539" spans="1:27">
      <c r="A539" s="2570">
        <v>76</v>
      </c>
      <c r="B539" s="19" t="s">
        <v>7843</v>
      </c>
      <c r="C539" s="837" t="s">
        <v>7844</v>
      </c>
      <c r="D539" s="585"/>
      <c r="E539" s="585">
        <v>0.08</v>
      </c>
      <c r="F539" s="585">
        <v>0.08</v>
      </c>
      <c r="G539" s="585">
        <v>0.08</v>
      </c>
      <c r="H539" s="2"/>
      <c r="I539" s="2"/>
      <c r="J539" s="2"/>
      <c r="K539" s="2"/>
      <c r="L539" s="585"/>
      <c r="M539" s="2"/>
      <c r="N539" s="2"/>
      <c r="O539" s="2"/>
      <c r="P539" s="585"/>
      <c r="Q539" s="585"/>
      <c r="R539" s="1333" t="s">
        <v>607</v>
      </c>
      <c r="S539" s="2"/>
      <c r="T539" s="2"/>
      <c r="U539" s="2"/>
      <c r="V539" s="585"/>
      <c r="W539" s="585"/>
      <c r="X539" s="585"/>
      <c r="Y539" s="585"/>
      <c r="Z539" s="585">
        <v>0.08</v>
      </c>
      <c r="AA539" s="847"/>
    </row>
    <row r="540" spans="1:27">
      <c r="A540" s="1371">
        <v>77</v>
      </c>
      <c r="B540" s="19" t="s">
        <v>7845</v>
      </c>
      <c r="C540" s="837" t="s">
        <v>7846</v>
      </c>
      <c r="D540" s="585"/>
      <c r="E540" s="585">
        <v>0.04</v>
      </c>
      <c r="F540" s="585">
        <v>0.04</v>
      </c>
      <c r="G540" s="585">
        <v>0.04</v>
      </c>
      <c r="H540" s="2"/>
      <c r="I540" s="2"/>
      <c r="J540" s="2"/>
      <c r="K540" s="2"/>
      <c r="L540" s="585"/>
      <c r="M540" s="2"/>
      <c r="N540" s="2"/>
      <c r="O540" s="2"/>
      <c r="P540" s="585"/>
      <c r="Q540" s="585"/>
      <c r="R540" s="1333" t="s">
        <v>607</v>
      </c>
      <c r="S540" s="2"/>
      <c r="T540" s="2"/>
      <c r="U540" s="2"/>
      <c r="V540" s="585"/>
      <c r="W540" s="585"/>
      <c r="X540" s="585"/>
      <c r="Y540" s="585"/>
      <c r="Z540" s="585">
        <v>0.04</v>
      </c>
      <c r="AA540" s="847"/>
    </row>
    <row r="541" spans="1:27">
      <c r="A541" s="2570">
        <v>78</v>
      </c>
      <c r="B541" s="19" t="s">
        <v>7847</v>
      </c>
      <c r="C541" s="837" t="s">
        <v>7848</v>
      </c>
      <c r="D541" s="585"/>
      <c r="E541" s="585">
        <v>0.1</v>
      </c>
      <c r="F541" s="585">
        <v>0.1</v>
      </c>
      <c r="G541" s="585">
        <v>0.1</v>
      </c>
      <c r="H541" s="2"/>
      <c r="I541" s="2"/>
      <c r="J541" s="2"/>
      <c r="K541" s="2"/>
      <c r="L541" s="585"/>
      <c r="M541" s="2"/>
      <c r="N541" s="2"/>
      <c r="O541" s="2"/>
      <c r="P541" s="585"/>
      <c r="Q541" s="585"/>
      <c r="R541" s="1333" t="s">
        <v>607</v>
      </c>
      <c r="S541" s="2"/>
      <c r="T541" s="2"/>
      <c r="U541" s="2"/>
      <c r="V541" s="585"/>
      <c r="W541" s="585"/>
      <c r="X541" s="585"/>
      <c r="Y541" s="585"/>
      <c r="Z541" s="585">
        <v>0.1</v>
      </c>
      <c r="AA541" s="847"/>
    </row>
    <row r="542" spans="1:27">
      <c r="A542" s="1371">
        <v>79</v>
      </c>
      <c r="B542" s="19" t="s">
        <v>7849</v>
      </c>
      <c r="C542" s="837" t="s">
        <v>7850</v>
      </c>
      <c r="D542" s="585"/>
      <c r="E542" s="585">
        <v>7.0000000000000007E-2</v>
      </c>
      <c r="F542" s="585">
        <v>7.0000000000000007E-2</v>
      </c>
      <c r="G542" s="585">
        <v>7.0000000000000007E-2</v>
      </c>
      <c r="H542" s="2"/>
      <c r="I542" s="2"/>
      <c r="J542" s="2"/>
      <c r="K542" s="2"/>
      <c r="L542" s="585"/>
      <c r="M542" s="2"/>
      <c r="N542" s="2"/>
      <c r="O542" s="2"/>
      <c r="P542" s="585"/>
      <c r="Q542" s="585"/>
      <c r="R542" s="1333" t="s">
        <v>607</v>
      </c>
      <c r="S542" s="2"/>
      <c r="T542" s="2"/>
      <c r="U542" s="2"/>
      <c r="V542" s="585"/>
      <c r="W542" s="585"/>
      <c r="X542" s="585"/>
      <c r="Y542" s="585"/>
      <c r="Z542" s="585">
        <v>7.0000000000000007E-2</v>
      </c>
      <c r="AA542" s="847"/>
    </row>
    <row r="543" spans="1:27">
      <c r="A543" s="2570">
        <v>80</v>
      </c>
      <c r="B543" s="19" t="s">
        <v>7851</v>
      </c>
      <c r="C543" s="837" t="s">
        <v>7852</v>
      </c>
      <c r="D543" s="585"/>
      <c r="E543" s="585">
        <v>7.8E-2</v>
      </c>
      <c r="F543" s="585">
        <v>7.8E-2</v>
      </c>
      <c r="G543" s="585">
        <v>7.8E-2</v>
      </c>
      <c r="H543" s="2"/>
      <c r="I543" s="2"/>
      <c r="J543" s="2"/>
      <c r="K543" s="2"/>
      <c r="L543" s="585"/>
      <c r="M543" s="2"/>
      <c r="N543" s="2"/>
      <c r="O543" s="2"/>
      <c r="P543" s="585"/>
      <c r="Q543" s="585"/>
      <c r="R543" s="1333" t="s">
        <v>607</v>
      </c>
      <c r="S543" s="2"/>
      <c r="T543" s="2"/>
      <c r="U543" s="2"/>
      <c r="V543" s="585"/>
      <c r="W543" s="585"/>
      <c r="X543" s="585"/>
      <c r="Y543" s="585"/>
      <c r="Z543" s="585">
        <v>7.8E-2</v>
      </c>
      <c r="AA543" s="847"/>
    </row>
    <row r="544" spans="1:27">
      <c r="A544" s="1371">
        <v>81</v>
      </c>
      <c r="B544" s="19" t="s">
        <v>7853</v>
      </c>
      <c r="C544" s="837" t="s">
        <v>7854</v>
      </c>
      <c r="D544" s="585"/>
      <c r="E544" s="585">
        <v>0.03</v>
      </c>
      <c r="F544" s="585">
        <v>0.03</v>
      </c>
      <c r="G544" s="585">
        <v>0.03</v>
      </c>
      <c r="H544" s="2"/>
      <c r="I544" s="2"/>
      <c r="J544" s="2"/>
      <c r="K544" s="2"/>
      <c r="L544" s="585"/>
      <c r="M544" s="2"/>
      <c r="N544" s="2"/>
      <c r="O544" s="2"/>
      <c r="P544" s="585"/>
      <c r="Q544" s="585"/>
      <c r="R544" s="1333" t="s">
        <v>607</v>
      </c>
      <c r="S544" s="2"/>
      <c r="T544" s="2"/>
      <c r="U544" s="2"/>
      <c r="V544" s="585"/>
      <c r="W544" s="585"/>
      <c r="X544" s="585"/>
      <c r="Y544" s="585"/>
      <c r="Z544" s="585">
        <v>0.03</v>
      </c>
      <c r="AA544" s="847"/>
    </row>
    <row r="545" spans="1:27">
      <c r="A545" s="2570">
        <v>82</v>
      </c>
      <c r="B545" s="19" t="s">
        <v>7855</v>
      </c>
      <c r="C545" s="837" t="s">
        <v>7856</v>
      </c>
      <c r="D545" s="585"/>
      <c r="E545" s="585">
        <v>2.5000000000000001E-2</v>
      </c>
      <c r="F545" s="585">
        <v>2.5000000000000001E-2</v>
      </c>
      <c r="G545" s="585">
        <v>2.5000000000000001E-2</v>
      </c>
      <c r="H545" s="2"/>
      <c r="I545" s="2"/>
      <c r="J545" s="2"/>
      <c r="K545" s="2"/>
      <c r="L545" s="585"/>
      <c r="M545" s="2"/>
      <c r="N545" s="2"/>
      <c r="O545" s="2"/>
      <c r="P545" s="585"/>
      <c r="Q545" s="585"/>
      <c r="R545" s="1333" t="s">
        <v>607</v>
      </c>
      <c r="S545" s="2"/>
      <c r="T545" s="2"/>
      <c r="U545" s="2"/>
      <c r="V545" s="585"/>
      <c r="W545" s="585"/>
      <c r="X545" s="585"/>
      <c r="Y545" s="585"/>
      <c r="Z545" s="585">
        <v>2.5000000000000001E-2</v>
      </c>
      <c r="AA545" s="847"/>
    </row>
    <row r="546" spans="1:27">
      <c r="A546" s="1371">
        <v>83</v>
      </c>
      <c r="B546" s="19" t="s">
        <v>7857</v>
      </c>
      <c r="C546" s="837" t="s">
        <v>7858</v>
      </c>
      <c r="D546" s="585"/>
      <c r="E546" s="585">
        <v>0.03</v>
      </c>
      <c r="F546" s="585">
        <v>0.03</v>
      </c>
      <c r="G546" s="585">
        <v>0.03</v>
      </c>
      <c r="H546" s="2"/>
      <c r="I546" s="2"/>
      <c r="J546" s="2"/>
      <c r="K546" s="2"/>
      <c r="L546" s="585"/>
      <c r="M546" s="2"/>
      <c r="N546" s="2"/>
      <c r="O546" s="2"/>
      <c r="P546" s="585"/>
      <c r="Q546" s="585"/>
      <c r="R546" s="1333" t="s">
        <v>607</v>
      </c>
      <c r="S546" s="2"/>
      <c r="T546" s="2"/>
      <c r="U546" s="2"/>
      <c r="V546" s="585"/>
      <c r="W546" s="585"/>
      <c r="X546" s="585"/>
      <c r="Y546" s="585"/>
      <c r="Z546" s="585">
        <v>0.03</v>
      </c>
      <c r="AA546" s="847"/>
    </row>
    <row r="547" spans="1:27">
      <c r="A547" s="2570">
        <v>84</v>
      </c>
      <c r="B547" s="19" t="s">
        <v>7859</v>
      </c>
      <c r="C547" s="837" t="s">
        <v>7860</v>
      </c>
      <c r="D547" s="585"/>
      <c r="E547" s="585">
        <v>0.03</v>
      </c>
      <c r="F547" s="585">
        <v>0.03</v>
      </c>
      <c r="G547" s="585">
        <v>0.03</v>
      </c>
      <c r="H547" s="2"/>
      <c r="I547" s="2"/>
      <c r="J547" s="2"/>
      <c r="K547" s="2"/>
      <c r="L547" s="585"/>
      <c r="M547" s="2"/>
      <c r="N547" s="2"/>
      <c r="O547" s="2"/>
      <c r="P547" s="585"/>
      <c r="Q547" s="585"/>
      <c r="R547" s="1333" t="s">
        <v>607</v>
      </c>
      <c r="S547" s="2"/>
      <c r="T547" s="2"/>
      <c r="U547" s="2"/>
      <c r="V547" s="585"/>
      <c r="W547" s="585"/>
      <c r="X547" s="585"/>
      <c r="Y547" s="585"/>
      <c r="Z547" s="585">
        <v>0.03</v>
      </c>
      <c r="AA547" s="847"/>
    </row>
    <row r="548" spans="1:27">
      <c r="A548" s="1371">
        <v>85</v>
      </c>
      <c r="B548" s="19" t="s">
        <v>7861</v>
      </c>
      <c r="C548" s="837" t="s">
        <v>7862</v>
      </c>
      <c r="D548" s="585"/>
      <c r="E548" s="585">
        <v>2.9000000000000001E-2</v>
      </c>
      <c r="F548" s="585">
        <v>2.9000000000000001E-2</v>
      </c>
      <c r="G548" s="585">
        <v>2.9000000000000001E-2</v>
      </c>
      <c r="H548" s="2"/>
      <c r="I548" s="2"/>
      <c r="J548" s="2"/>
      <c r="K548" s="2"/>
      <c r="L548" s="585"/>
      <c r="M548" s="2"/>
      <c r="N548" s="2"/>
      <c r="O548" s="2"/>
      <c r="P548" s="585"/>
      <c r="Q548" s="585"/>
      <c r="R548" s="1333" t="s">
        <v>607</v>
      </c>
      <c r="S548" s="2"/>
      <c r="T548" s="2"/>
      <c r="U548" s="2"/>
      <c r="V548" s="585"/>
      <c r="W548" s="585"/>
      <c r="X548" s="585"/>
      <c r="Y548" s="585"/>
      <c r="Z548" s="585">
        <v>2.9000000000000001E-2</v>
      </c>
      <c r="AA548" s="847"/>
    </row>
    <row r="549" spans="1:27">
      <c r="A549" s="2570">
        <v>86</v>
      </c>
      <c r="B549" s="19" t="s">
        <v>7863</v>
      </c>
      <c r="C549" s="837" t="s">
        <v>7864</v>
      </c>
      <c r="D549" s="585"/>
      <c r="E549" s="585">
        <v>8.7999999999999995E-2</v>
      </c>
      <c r="F549" s="585">
        <v>8.7999999999999995E-2</v>
      </c>
      <c r="G549" s="585">
        <v>8.7999999999999995E-2</v>
      </c>
      <c r="H549" s="2"/>
      <c r="I549" s="2"/>
      <c r="J549" s="2"/>
      <c r="K549" s="2"/>
      <c r="L549" s="585"/>
      <c r="M549" s="2"/>
      <c r="N549" s="2"/>
      <c r="O549" s="2"/>
      <c r="P549" s="585"/>
      <c r="Q549" s="585"/>
      <c r="R549" s="1333" t="s">
        <v>607</v>
      </c>
      <c r="S549" s="2"/>
      <c r="T549" s="2"/>
      <c r="U549" s="2"/>
      <c r="V549" s="585"/>
      <c r="W549" s="585"/>
      <c r="X549" s="585"/>
      <c r="Y549" s="585"/>
      <c r="Z549" s="585">
        <v>8.7999999999999995E-2</v>
      </c>
      <c r="AA549" s="847"/>
    </row>
    <row r="550" spans="1:27">
      <c r="A550" s="1371">
        <v>87</v>
      </c>
      <c r="B550" s="19" t="s">
        <v>7865</v>
      </c>
      <c r="C550" s="837" t="s">
        <v>7866</v>
      </c>
      <c r="D550" s="585"/>
      <c r="E550" s="585">
        <v>0.03</v>
      </c>
      <c r="F550" s="585">
        <v>0.03</v>
      </c>
      <c r="G550" s="585">
        <v>0.03</v>
      </c>
      <c r="H550" s="2"/>
      <c r="I550" s="2"/>
      <c r="J550" s="2"/>
      <c r="K550" s="2"/>
      <c r="L550" s="585"/>
      <c r="M550" s="2"/>
      <c r="N550" s="2"/>
      <c r="O550" s="2"/>
      <c r="P550" s="585"/>
      <c r="Q550" s="585"/>
      <c r="R550" s="1333" t="s">
        <v>607</v>
      </c>
      <c r="S550" s="2"/>
      <c r="T550" s="2"/>
      <c r="U550" s="2"/>
      <c r="V550" s="585"/>
      <c r="W550" s="585"/>
      <c r="X550" s="585"/>
      <c r="Y550" s="585"/>
      <c r="Z550" s="585">
        <v>0.03</v>
      </c>
      <c r="AA550" s="847"/>
    </row>
    <row r="551" spans="1:27">
      <c r="A551" s="2570">
        <v>88</v>
      </c>
      <c r="B551" s="19" t="s">
        <v>7867</v>
      </c>
      <c r="C551" s="837" t="s">
        <v>7868</v>
      </c>
      <c r="D551" s="585"/>
      <c r="E551" s="585">
        <v>3.5000000000000003E-2</v>
      </c>
      <c r="F551" s="585">
        <v>3.5000000000000003E-2</v>
      </c>
      <c r="G551" s="585">
        <v>3.5000000000000003E-2</v>
      </c>
      <c r="H551" s="2"/>
      <c r="I551" s="2"/>
      <c r="J551" s="2"/>
      <c r="K551" s="2"/>
      <c r="L551" s="585"/>
      <c r="M551" s="2"/>
      <c r="N551" s="2"/>
      <c r="O551" s="2"/>
      <c r="P551" s="585"/>
      <c r="Q551" s="585"/>
      <c r="R551" s="1333" t="s">
        <v>607</v>
      </c>
      <c r="S551" s="2"/>
      <c r="T551" s="2"/>
      <c r="U551" s="2"/>
      <c r="V551" s="585"/>
      <c r="W551" s="585"/>
      <c r="X551" s="585"/>
      <c r="Y551" s="585"/>
      <c r="Z551" s="585">
        <v>3.5000000000000003E-2</v>
      </c>
      <c r="AA551" s="847"/>
    </row>
    <row r="552" spans="1:27">
      <c r="A552" s="1371">
        <v>89</v>
      </c>
      <c r="B552" s="19" t="s">
        <v>7869</v>
      </c>
      <c r="C552" s="837" t="s">
        <v>7870</v>
      </c>
      <c r="D552" s="585"/>
      <c r="E552" s="585">
        <v>0.03</v>
      </c>
      <c r="F552" s="585">
        <v>0.03</v>
      </c>
      <c r="G552" s="585">
        <v>0.03</v>
      </c>
      <c r="H552" s="2"/>
      <c r="I552" s="2"/>
      <c r="J552" s="2"/>
      <c r="K552" s="2"/>
      <c r="L552" s="585"/>
      <c r="M552" s="2"/>
      <c r="N552" s="2"/>
      <c r="O552" s="2"/>
      <c r="P552" s="585"/>
      <c r="Q552" s="585"/>
      <c r="R552" s="1333" t="s">
        <v>607</v>
      </c>
      <c r="S552" s="2"/>
      <c r="T552" s="2"/>
      <c r="U552" s="2"/>
      <c r="V552" s="585"/>
      <c r="W552" s="585"/>
      <c r="X552" s="585"/>
      <c r="Y552" s="585"/>
      <c r="Z552" s="585">
        <v>0.03</v>
      </c>
      <c r="AA552" s="847"/>
    </row>
    <row r="553" spans="1:27">
      <c r="A553" s="2570">
        <v>90</v>
      </c>
      <c r="B553" s="19" t="s">
        <v>7871</v>
      </c>
      <c r="C553" s="839" t="s">
        <v>7872</v>
      </c>
      <c r="D553" s="585"/>
      <c r="E553" s="585">
        <v>0.04</v>
      </c>
      <c r="F553" s="585">
        <v>0.04</v>
      </c>
      <c r="G553" s="585">
        <v>0.04</v>
      </c>
      <c r="H553" s="2"/>
      <c r="I553" s="2"/>
      <c r="J553" s="2"/>
      <c r="K553" s="2"/>
      <c r="L553" s="585"/>
      <c r="M553" s="2"/>
      <c r="N553" s="2"/>
      <c r="O553" s="2"/>
      <c r="P553" s="585"/>
      <c r="Q553" s="585"/>
      <c r="R553" s="1333" t="s">
        <v>607</v>
      </c>
      <c r="S553" s="2"/>
      <c r="T553" s="2"/>
      <c r="U553" s="2"/>
      <c r="V553" s="585"/>
      <c r="W553" s="585"/>
      <c r="X553" s="585"/>
      <c r="Y553" s="585"/>
      <c r="Z553" s="585">
        <v>0.04</v>
      </c>
      <c r="AA553" s="847"/>
    </row>
    <row r="554" spans="1:27">
      <c r="A554" s="1371">
        <v>91</v>
      </c>
      <c r="B554" s="19" t="s">
        <v>7873</v>
      </c>
      <c r="C554" s="837" t="s">
        <v>7874</v>
      </c>
      <c r="D554" s="585"/>
      <c r="E554" s="585">
        <v>0.1</v>
      </c>
      <c r="F554" s="585">
        <v>0.1</v>
      </c>
      <c r="G554" s="585">
        <v>0.1</v>
      </c>
      <c r="H554" s="2"/>
      <c r="I554" s="2"/>
      <c r="J554" s="2"/>
      <c r="K554" s="2"/>
      <c r="L554" s="585"/>
      <c r="M554" s="2"/>
      <c r="N554" s="2"/>
      <c r="O554" s="2"/>
      <c r="P554" s="585"/>
      <c r="Q554" s="585"/>
      <c r="R554" s="1333" t="s">
        <v>607</v>
      </c>
      <c r="S554" s="2"/>
      <c r="T554" s="2"/>
      <c r="U554" s="2"/>
      <c r="V554" s="585"/>
      <c r="W554" s="585"/>
      <c r="X554" s="585"/>
      <c r="Y554" s="585"/>
      <c r="Z554" s="585">
        <v>0.1</v>
      </c>
      <c r="AA554" s="847"/>
    </row>
    <row r="555" spans="1:27">
      <c r="A555" s="2570">
        <v>92</v>
      </c>
      <c r="B555" s="19" t="s">
        <v>7875</v>
      </c>
      <c r="C555" s="837" t="s">
        <v>7876</v>
      </c>
      <c r="D555" s="585"/>
      <c r="E555" s="585">
        <v>0.1</v>
      </c>
      <c r="F555" s="585">
        <v>0.1</v>
      </c>
      <c r="G555" s="585">
        <v>0.1</v>
      </c>
      <c r="H555" s="2"/>
      <c r="I555" s="2"/>
      <c r="J555" s="2"/>
      <c r="K555" s="2"/>
      <c r="L555" s="585"/>
      <c r="M555" s="2"/>
      <c r="N555" s="2"/>
      <c r="O555" s="2"/>
      <c r="P555" s="585"/>
      <c r="Q555" s="585"/>
      <c r="R555" s="1333" t="s">
        <v>607</v>
      </c>
      <c r="S555" s="2"/>
      <c r="T555" s="2"/>
      <c r="U555" s="2"/>
      <c r="V555" s="585"/>
      <c r="W555" s="585"/>
      <c r="X555" s="585"/>
      <c r="Y555" s="585"/>
      <c r="Z555" s="585">
        <v>0.1</v>
      </c>
      <c r="AA555" s="847"/>
    </row>
    <row r="556" spans="1:27">
      <c r="A556" s="1371">
        <v>93</v>
      </c>
      <c r="B556" s="19" t="s">
        <v>7877</v>
      </c>
      <c r="C556" s="837" t="s">
        <v>7878</v>
      </c>
      <c r="D556" s="585"/>
      <c r="E556" s="585">
        <v>0.5</v>
      </c>
      <c r="F556" s="585">
        <v>0.5</v>
      </c>
      <c r="G556" s="585">
        <v>0.5</v>
      </c>
      <c r="H556" s="2"/>
      <c r="I556" s="2"/>
      <c r="J556" s="2"/>
      <c r="K556" s="2"/>
      <c r="L556" s="585"/>
      <c r="M556" s="2"/>
      <c r="N556" s="2"/>
      <c r="O556" s="2"/>
      <c r="P556" s="585"/>
      <c r="Q556" s="585"/>
      <c r="R556" s="1333" t="s">
        <v>607</v>
      </c>
      <c r="S556" s="2"/>
      <c r="T556" s="2"/>
      <c r="U556" s="2"/>
      <c r="V556" s="585"/>
      <c r="W556" s="585"/>
      <c r="X556" s="585"/>
      <c r="Y556" s="585"/>
      <c r="Z556" s="585">
        <v>0.5</v>
      </c>
      <c r="AA556" s="847"/>
    </row>
    <row r="557" spans="1:27">
      <c r="A557" s="2570">
        <v>94</v>
      </c>
      <c r="B557" s="19" t="s">
        <v>7879</v>
      </c>
      <c r="C557" s="837" t="s">
        <v>7880</v>
      </c>
      <c r="D557" s="585"/>
      <c r="E557" s="585">
        <v>0.8</v>
      </c>
      <c r="F557" s="585"/>
      <c r="G557" s="585"/>
      <c r="H557" s="2"/>
      <c r="I557" s="2"/>
      <c r="J557" s="2"/>
      <c r="K557" s="2"/>
      <c r="L557" s="585"/>
      <c r="M557" s="2"/>
      <c r="N557" s="2"/>
      <c r="O557" s="2"/>
      <c r="P557" s="585">
        <v>0.8</v>
      </c>
      <c r="Q557" s="585">
        <v>0.8</v>
      </c>
      <c r="R557" s="1333" t="s">
        <v>607</v>
      </c>
      <c r="S557" s="2"/>
      <c r="T557" s="2"/>
      <c r="U557" s="2"/>
      <c r="V557" s="585"/>
      <c r="W557" s="585"/>
      <c r="X557" s="585"/>
      <c r="Y557" s="585"/>
      <c r="Z557" s="585">
        <v>0.8</v>
      </c>
      <c r="AA557" s="847"/>
    </row>
    <row r="558" spans="1:27">
      <c r="A558" s="1371">
        <v>95</v>
      </c>
      <c r="B558" s="19" t="s">
        <v>7881</v>
      </c>
      <c r="C558" s="837" t="s">
        <v>7882</v>
      </c>
      <c r="D558" s="585"/>
      <c r="E558" s="585">
        <v>0.4</v>
      </c>
      <c r="F558" s="585"/>
      <c r="G558" s="585"/>
      <c r="H558" s="2"/>
      <c r="I558" s="2"/>
      <c r="J558" s="2"/>
      <c r="K558" s="2"/>
      <c r="L558" s="585"/>
      <c r="M558" s="2"/>
      <c r="N558" s="2"/>
      <c r="O558" s="2"/>
      <c r="P558" s="585">
        <v>0.4</v>
      </c>
      <c r="Q558" s="585">
        <v>0.4</v>
      </c>
      <c r="R558" s="1333" t="s">
        <v>607</v>
      </c>
      <c r="S558" s="2"/>
      <c r="T558" s="2"/>
      <c r="U558" s="2"/>
      <c r="V558" s="585"/>
      <c r="W558" s="585"/>
      <c r="X558" s="585"/>
      <c r="Y558" s="585"/>
      <c r="Z558" s="585">
        <v>0.4</v>
      </c>
      <c r="AA558" s="847"/>
    </row>
    <row r="559" spans="1:27">
      <c r="A559" s="2570">
        <v>96</v>
      </c>
      <c r="B559" s="19" t="s">
        <v>7883</v>
      </c>
      <c r="C559" s="837" t="s">
        <v>7884</v>
      </c>
      <c r="D559" s="585"/>
      <c r="E559" s="585">
        <v>0.3</v>
      </c>
      <c r="F559" s="585"/>
      <c r="G559" s="585"/>
      <c r="H559" s="2"/>
      <c r="I559" s="2"/>
      <c r="J559" s="2"/>
      <c r="K559" s="2"/>
      <c r="L559" s="585"/>
      <c r="M559" s="2"/>
      <c r="N559" s="2"/>
      <c r="O559" s="2"/>
      <c r="P559" s="585">
        <v>0.3</v>
      </c>
      <c r="Q559" s="585">
        <v>0.3</v>
      </c>
      <c r="R559" s="1333" t="s">
        <v>607</v>
      </c>
      <c r="S559" s="2"/>
      <c r="T559" s="2"/>
      <c r="U559" s="2"/>
      <c r="V559" s="585"/>
      <c r="W559" s="585"/>
      <c r="X559" s="585"/>
      <c r="Y559" s="585"/>
      <c r="Z559" s="585">
        <v>0.3</v>
      </c>
      <c r="AA559" s="847"/>
    </row>
    <row r="560" spans="1:27">
      <c r="A560" s="1371">
        <v>97</v>
      </c>
      <c r="B560" s="19" t="s">
        <v>7885</v>
      </c>
      <c r="C560" s="837" t="s">
        <v>7886</v>
      </c>
      <c r="D560" s="585"/>
      <c r="E560" s="585">
        <v>0.1</v>
      </c>
      <c r="F560" s="585"/>
      <c r="G560" s="585"/>
      <c r="H560" s="2"/>
      <c r="I560" s="2"/>
      <c r="J560" s="2"/>
      <c r="K560" s="2"/>
      <c r="L560" s="585"/>
      <c r="M560" s="2"/>
      <c r="N560" s="2"/>
      <c r="O560" s="2"/>
      <c r="P560" s="585">
        <v>0.1</v>
      </c>
      <c r="Q560" s="585">
        <v>0.1</v>
      </c>
      <c r="R560" s="1333" t="s">
        <v>607</v>
      </c>
      <c r="S560" s="2"/>
      <c r="T560" s="2"/>
      <c r="U560" s="2"/>
      <c r="V560" s="585"/>
      <c r="W560" s="585"/>
      <c r="X560" s="585"/>
      <c r="Y560" s="585"/>
      <c r="Z560" s="585">
        <v>0.1</v>
      </c>
      <c r="AA560" s="847"/>
    </row>
    <row r="561" spans="1:27">
      <c r="A561" s="2570">
        <v>98</v>
      </c>
      <c r="B561" s="19" t="s">
        <v>7887</v>
      </c>
      <c r="C561" s="837" t="s">
        <v>7888</v>
      </c>
      <c r="D561" s="585"/>
      <c r="E561" s="585">
        <v>0.3</v>
      </c>
      <c r="F561" s="585">
        <v>0.3</v>
      </c>
      <c r="G561" s="585">
        <v>0.3</v>
      </c>
      <c r="H561" s="2"/>
      <c r="I561" s="2"/>
      <c r="J561" s="2"/>
      <c r="K561" s="2"/>
      <c r="L561" s="585"/>
      <c r="M561" s="2"/>
      <c r="N561" s="2"/>
      <c r="O561" s="2"/>
      <c r="P561" s="585"/>
      <c r="Q561" s="585"/>
      <c r="R561" s="1333" t="s">
        <v>607</v>
      </c>
      <c r="S561" s="2"/>
      <c r="T561" s="2"/>
      <c r="U561" s="2"/>
      <c r="V561" s="585"/>
      <c r="W561" s="585"/>
      <c r="X561" s="585"/>
      <c r="Y561" s="585"/>
      <c r="Z561" s="585">
        <v>0.3</v>
      </c>
      <c r="AA561" s="847"/>
    </row>
    <row r="562" spans="1:27">
      <c r="A562" s="1371">
        <v>99</v>
      </c>
      <c r="B562" s="19" t="s">
        <v>7889</v>
      </c>
      <c r="C562" s="837" t="s">
        <v>7890</v>
      </c>
      <c r="D562" s="585"/>
      <c r="E562" s="585">
        <v>0.5</v>
      </c>
      <c r="F562" s="585">
        <v>0.3</v>
      </c>
      <c r="G562" s="585">
        <v>0.3</v>
      </c>
      <c r="H562" s="2"/>
      <c r="I562" s="2"/>
      <c r="J562" s="2"/>
      <c r="K562" s="2"/>
      <c r="L562" s="585"/>
      <c r="M562" s="2"/>
      <c r="N562" s="2"/>
      <c r="O562" s="2"/>
      <c r="P562" s="585">
        <v>0.2</v>
      </c>
      <c r="Q562" s="585">
        <v>0.2</v>
      </c>
      <c r="R562" s="1333" t="s">
        <v>607</v>
      </c>
      <c r="S562" s="2"/>
      <c r="T562" s="2"/>
      <c r="U562" s="2"/>
      <c r="V562" s="585"/>
      <c r="W562" s="585"/>
      <c r="X562" s="585"/>
      <c r="Y562" s="585"/>
      <c r="Z562" s="585">
        <v>0.5</v>
      </c>
      <c r="AA562" s="847"/>
    </row>
    <row r="563" spans="1:27">
      <c r="A563" s="2570">
        <v>100</v>
      </c>
      <c r="B563" s="19" t="s">
        <v>7891</v>
      </c>
      <c r="C563" s="837" t="s">
        <v>7892</v>
      </c>
      <c r="D563" s="585"/>
      <c r="E563" s="585">
        <v>0.5</v>
      </c>
      <c r="F563" s="585"/>
      <c r="G563" s="585"/>
      <c r="H563" s="2"/>
      <c r="I563" s="2"/>
      <c r="J563" s="2"/>
      <c r="K563" s="2"/>
      <c r="L563" s="585"/>
      <c r="M563" s="2"/>
      <c r="N563" s="2"/>
      <c r="O563" s="2"/>
      <c r="P563" s="585">
        <v>0.5</v>
      </c>
      <c r="Q563" s="585">
        <v>0.5</v>
      </c>
      <c r="R563" s="1333" t="s">
        <v>607</v>
      </c>
      <c r="S563" s="2"/>
      <c r="T563" s="2"/>
      <c r="U563" s="2"/>
      <c r="V563" s="585"/>
      <c r="W563" s="585"/>
      <c r="X563" s="585"/>
      <c r="Y563" s="585"/>
      <c r="Z563" s="585"/>
      <c r="AA563" s="847">
        <v>0.5</v>
      </c>
    </row>
    <row r="564" spans="1:27">
      <c r="A564" s="1371">
        <v>101</v>
      </c>
      <c r="B564" s="19" t="s">
        <v>7893</v>
      </c>
      <c r="C564" s="837" t="s">
        <v>7894</v>
      </c>
      <c r="D564" s="585"/>
      <c r="E564" s="585">
        <v>0.2</v>
      </c>
      <c r="F564" s="585"/>
      <c r="G564" s="585"/>
      <c r="H564" s="2"/>
      <c r="I564" s="2"/>
      <c r="J564" s="2"/>
      <c r="K564" s="2"/>
      <c r="L564" s="585"/>
      <c r="M564" s="2"/>
      <c r="N564" s="2"/>
      <c r="O564" s="2"/>
      <c r="P564" s="585">
        <v>0.2</v>
      </c>
      <c r="Q564" s="585">
        <v>0.2</v>
      </c>
      <c r="R564" s="1333"/>
      <c r="S564" s="2"/>
      <c r="T564" s="2"/>
      <c r="U564" s="2"/>
      <c r="V564" s="585"/>
      <c r="W564" s="585"/>
      <c r="X564" s="585"/>
      <c r="Y564" s="585"/>
      <c r="Z564" s="585"/>
      <c r="AA564" s="847">
        <v>0.2</v>
      </c>
    </row>
    <row r="565" spans="1:27">
      <c r="A565" s="2570">
        <v>102</v>
      </c>
      <c r="B565" s="19" t="s">
        <v>7895</v>
      </c>
      <c r="C565" s="845" t="s">
        <v>7896</v>
      </c>
      <c r="D565" s="585"/>
      <c r="E565" s="585">
        <v>0.8</v>
      </c>
      <c r="F565" s="585"/>
      <c r="G565" s="585"/>
      <c r="H565" s="2"/>
      <c r="I565" s="2"/>
      <c r="J565" s="2"/>
      <c r="K565" s="2"/>
      <c r="L565" s="585"/>
      <c r="M565" s="2"/>
      <c r="N565" s="2"/>
      <c r="O565" s="2"/>
      <c r="P565" s="585">
        <v>0.8</v>
      </c>
      <c r="Q565" s="585">
        <v>0.8</v>
      </c>
      <c r="R565" s="1333"/>
      <c r="S565" s="2"/>
      <c r="T565" s="2"/>
      <c r="U565" s="2"/>
      <c r="V565" s="585"/>
      <c r="W565" s="585"/>
      <c r="X565" s="585"/>
      <c r="Y565" s="585"/>
      <c r="Z565" s="585"/>
      <c r="AA565" s="847">
        <v>0.8</v>
      </c>
    </row>
    <row r="566" spans="1:27">
      <c r="A566" s="1371">
        <v>103</v>
      </c>
      <c r="B566" s="19" t="s">
        <v>7897</v>
      </c>
      <c r="C566" s="845" t="s">
        <v>7898</v>
      </c>
      <c r="D566" s="585"/>
      <c r="E566" s="585">
        <v>0.3</v>
      </c>
      <c r="F566" s="585"/>
      <c r="G566" s="585"/>
      <c r="H566" s="2"/>
      <c r="I566" s="2"/>
      <c r="J566" s="2"/>
      <c r="K566" s="2"/>
      <c r="L566" s="585"/>
      <c r="M566" s="2"/>
      <c r="N566" s="2"/>
      <c r="O566" s="2"/>
      <c r="P566" s="585">
        <v>0.3</v>
      </c>
      <c r="Q566" s="585">
        <v>0.3</v>
      </c>
      <c r="R566" s="1333"/>
      <c r="S566" s="2"/>
      <c r="T566" s="2"/>
      <c r="U566" s="2"/>
      <c r="V566" s="585"/>
      <c r="W566" s="585"/>
      <c r="X566" s="585"/>
      <c r="Y566" s="585"/>
      <c r="Z566" s="585"/>
      <c r="AA566" s="847">
        <v>0.3</v>
      </c>
    </row>
    <row r="567" spans="1:27">
      <c r="A567" s="2570">
        <v>104</v>
      </c>
      <c r="B567" s="19" t="s">
        <v>7899</v>
      </c>
      <c r="C567" s="845" t="s">
        <v>7900</v>
      </c>
      <c r="D567" s="585"/>
      <c r="E567" s="585">
        <v>0.7</v>
      </c>
      <c r="F567" s="585"/>
      <c r="G567" s="585"/>
      <c r="H567" s="2"/>
      <c r="I567" s="2"/>
      <c r="J567" s="2"/>
      <c r="K567" s="2"/>
      <c r="L567" s="585"/>
      <c r="M567" s="2"/>
      <c r="N567" s="2"/>
      <c r="O567" s="2"/>
      <c r="P567" s="585">
        <v>0.7</v>
      </c>
      <c r="Q567" s="585">
        <v>0.7</v>
      </c>
      <c r="R567" s="1333"/>
      <c r="S567" s="2"/>
      <c r="T567" s="2"/>
      <c r="U567" s="2"/>
      <c r="V567" s="585"/>
      <c r="W567" s="585"/>
      <c r="X567" s="585"/>
      <c r="Y567" s="585"/>
      <c r="Z567" s="585"/>
      <c r="AA567" s="847">
        <v>0.7</v>
      </c>
    </row>
    <row r="568" spans="1:27">
      <c r="A568" s="1371">
        <v>105</v>
      </c>
      <c r="B568" s="19" t="s">
        <v>7901</v>
      </c>
      <c r="C568" s="845" t="s">
        <v>7902</v>
      </c>
      <c r="D568" s="585"/>
      <c r="E568" s="585">
        <v>0.5</v>
      </c>
      <c r="F568" s="585"/>
      <c r="G568" s="585"/>
      <c r="H568" s="2"/>
      <c r="I568" s="2"/>
      <c r="J568" s="2"/>
      <c r="K568" s="2"/>
      <c r="L568" s="585"/>
      <c r="M568" s="2"/>
      <c r="N568" s="2"/>
      <c r="O568" s="2"/>
      <c r="P568" s="585">
        <v>0.5</v>
      </c>
      <c r="Q568" s="585">
        <v>0.5</v>
      </c>
      <c r="R568" s="1333"/>
      <c r="S568" s="2"/>
      <c r="T568" s="2"/>
      <c r="U568" s="2"/>
      <c r="V568" s="585"/>
      <c r="W568" s="585"/>
      <c r="X568" s="585"/>
      <c r="Y568" s="585"/>
      <c r="Z568" s="585"/>
      <c r="AA568" s="847">
        <v>0.5</v>
      </c>
    </row>
    <row r="569" spans="1:27">
      <c r="A569" s="2570">
        <v>106</v>
      </c>
      <c r="B569" s="19" t="s">
        <v>7903</v>
      </c>
      <c r="C569" s="845" t="s">
        <v>7904</v>
      </c>
      <c r="D569" s="585"/>
      <c r="E569" s="585">
        <v>0.4</v>
      </c>
      <c r="F569" s="585"/>
      <c r="G569" s="585"/>
      <c r="H569" s="2"/>
      <c r="I569" s="2"/>
      <c r="J569" s="2"/>
      <c r="K569" s="2"/>
      <c r="L569" s="585"/>
      <c r="M569" s="2"/>
      <c r="N569" s="2"/>
      <c r="O569" s="2"/>
      <c r="P569" s="585">
        <v>0.4</v>
      </c>
      <c r="Q569" s="585">
        <v>0.4</v>
      </c>
      <c r="R569" s="1333"/>
      <c r="S569" s="2"/>
      <c r="T569" s="2"/>
      <c r="U569" s="2"/>
      <c r="V569" s="585"/>
      <c r="W569" s="585"/>
      <c r="X569" s="585"/>
      <c r="Y569" s="585"/>
      <c r="Z569" s="585"/>
      <c r="AA569" s="847">
        <v>0.4</v>
      </c>
    </row>
    <row r="570" spans="1:27">
      <c r="A570" s="1371">
        <v>107</v>
      </c>
      <c r="B570" s="19" t="s">
        <v>7905</v>
      </c>
      <c r="C570" s="845" t="s">
        <v>7906</v>
      </c>
      <c r="D570" s="585"/>
      <c r="E570" s="585">
        <v>0.3</v>
      </c>
      <c r="F570" s="585"/>
      <c r="G570" s="585"/>
      <c r="H570" s="2"/>
      <c r="I570" s="2"/>
      <c r="J570" s="2"/>
      <c r="K570" s="2"/>
      <c r="L570" s="585"/>
      <c r="M570" s="2"/>
      <c r="N570" s="2"/>
      <c r="O570" s="2"/>
      <c r="P570" s="585">
        <v>0.3</v>
      </c>
      <c r="Q570" s="585">
        <v>0.3</v>
      </c>
      <c r="R570" s="1333"/>
      <c r="S570" s="2"/>
      <c r="T570" s="2"/>
      <c r="U570" s="2"/>
      <c r="V570" s="585"/>
      <c r="W570" s="585"/>
      <c r="X570" s="585"/>
      <c r="Y570" s="585"/>
      <c r="Z570" s="585"/>
      <c r="AA570" s="847">
        <v>0.3</v>
      </c>
    </row>
    <row r="571" spans="1:27">
      <c r="A571" s="2570">
        <v>108</v>
      </c>
      <c r="B571" s="19" t="s">
        <v>7907</v>
      </c>
      <c r="C571" s="845" t="s">
        <v>7908</v>
      </c>
      <c r="D571" s="585"/>
      <c r="E571" s="585">
        <v>0.6</v>
      </c>
      <c r="F571" s="585"/>
      <c r="G571" s="585"/>
      <c r="H571" s="2"/>
      <c r="I571" s="2"/>
      <c r="J571" s="2"/>
      <c r="K571" s="2"/>
      <c r="L571" s="585"/>
      <c r="M571" s="2"/>
      <c r="N571" s="2"/>
      <c r="O571" s="2"/>
      <c r="P571" s="585">
        <v>0.6</v>
      </c>
      <c r="Q571" s="585">
        <v>0.6</v>
      </c>
      <c r="R571" s="1333"/>
      <c r="S571" s="2"/>
      <c r="T571" s="2"/>
      <c r="U571" s="2"/>
      <c r="V571" s="585"/>
      <c r="W571" s="585"/>
      <c r="X571" s="585"/>
      <c r="Y571" s="585"/>
      <c r="Z571" s="585"/>
      <c r="AA571" s="847">
        <v>0.6</v>
      </c>
    </row>
    <row r="572" spans="1:27">
      <c r="A572" s="1371">
        <v>109</v>
      </c>
      <c r="B572" s="19" t="s">
        <v>7909</v>
      </c>
      <c r="C572" s="845" t="s">
        <v>7910</v>
      </c>
      <c r="D572" s="585"/>
      <c r="E572" s="585">
        <v>0.6</v>
      </c>
      <c r="F572" s="585"/>
      <c r="G572" s="585"/>
      <c r="H572" s="2"/>
      <c r="I572" s="2"/>
      <c r="J572" s="2"/>
      <c r="K572" s="2"/>
      <c r="L572" s="585"/>
      <c r="M572" s="2"/>
      <c r="N572" s="2"/>
      <c r="O572" s="2"/>
      <c r="P572" s="585">
        <v>0.6</v>
      </c>
      <c r="Q572" s="585">
        <v>0.6</v>
      </c>
      <c r="R572" s="1333"/>
      <c r="S572" s="2"/>
      <c r="T572" s="2"/>
      <c r="U572" s="2"/>
      <c r="V572" s="585"/>
      <c r="W572" s="585"/>
      <c r="X572" s="585"/>
      <c r="Y572" s="585"/>
      <c r="Z572" s="585">
        <v>0.6</v>
      </c>
      <c r="AA572" s="847"/>
    </row>
    <row r="573" spans="1:27">
      <c r="A573" s="2570">
        <v>110</v>
      </c>
      <c r="B573" s="19" t="s">
        <v>7911</v>
      </c>
      <c r="C573" s="845" t="s">
        <v>7912</v>
      </c>
      <c r="D573" s="585"/>
      <c r="E573" s="585">
        <v>0.6</v>
      </c>
      <c r="F573" s="585"/>
      <c r="G573" s="585"/>
      <c r="H573" s="2"/>
      <c r="I573" s="2"/>
      <c r="J573" s="2"/>
      <c r="K573" s="2"/>
      <c r="L573" s="585"/>
      <c r="M573" s="2"/>
      <c r="N573" s="2"/>
      <c r="O573" s="2"/>
      <c r="P573" s="585">
        <v>0.6</v>
      </c>
      <c r="Q573" s="585">
        <v>0.6</v>
      </c>
      <c r="R573" s="1333"/>
      <c r="S573" s="2"/>
      <c r="T573" s="2"/>
      <c r="U573" s="2"/>
      <c r="V573" s="585"/>
      <c r="W573" s="585"/>
      <c r="X573" s="585"/>
      <c r="Y573" s="585"/>
      <c r="Z573" s="585">
        <v>0.6</v>
      </c>
      <c r="AA573" s="847"/>
    </row>
    <row r="574" spans="1:27">
      <c r="A574" s="1371">
        <v>111</v>
      </c>
      <c r="B574" s="19" t="s">
        <v>7913</v>
      </c>
      <c r="C574" s="845" t="s">
        <v>7914</v>
      </c>
      <c r="D574" s="585"/>
      <c r="E574" s="585">
        <v>0.2</v>
      </c>
      <c r="F574" s="585"/>
      <c r="G574" s="585"/>
      <c r="H574" s="2"/>
      <c r="I574" s="2"/>
      <c r="J574" s="2"/>
      <c r="K574" s="2"/>
      <c r="L574" s="585"/>
      <c r="M574" s="2"/>
      <c r="N574" s="2"/>
      <c r="O574" s="2"/>
      <c r="P574" s="585">
        <v>0.2</v>
      </c>
      <c r="Q574" s="585">
        <v>0.2</v>
      </c>
      <c r="R574" s="1333"/>
      <c r="S574" s="2"/>
      <c r="T574" s="2"/>
      <c r="U574" s="2"/>
      <c r="V574" s="585"/>
      <c r="W574" s="585"/>
      <c r="X574" s="585"/>
      <c r="Y574" s="585"/>
      <c r="Z574" s="585"/>
      <c r="AA574" s="847">
        <v>0.2</v>
      </c>
    </row>
    <row r="575" spans="1:27">
      <c r="A575" s="2570">
        <v>112</v>
      </c>
      <c r="B575" s="19" t="s">
        <v>7915</v>
      </c>
      <c r="C575" s="845" t="s">
        <v>7916</v>
      </c>
      <c r="D575" s="585"/>
      <c r="E575" s="585">
        <v>0.1</v>
      </c>
      <c r="F575" s="585"/>
      <c r="G575" s="585"/>
      <c r="H575" s="2"/>
      <c r="I575" s="2"/>
      <c r="J575" s="2"/>
      <c r="K575" s="2"/>
      <c r="L575" s="585"/>
      <c r="M575" s="2"/>
      <c r="N575" s="2"/>
      <c r="O575" s="2"/>
      <c r="P575" s="585">
        <v>0.1</v>
      </c>
      <c r="Q575" s="585">
        <v>0.1</v>
      </c>
      <c r="R575" s="1333"/>
      <c r="S575" s="2"/>
      <c r="T575" s="2"/>
      <c r="U575" s="2"/>
      <c r="V575" s="585"/>
      <c r="W575" s="585"/>
      <c r="X575" s="585"/>
      <c r="Y575" s="585"/>
      <c r="Z575" s="585"/>
      <c r="AA575" s="847">
        <v>0.1</v>
      </c>
    </row>
    <row r="576" spans="1:27">
      <c r="A576" s="1371">
        <v>113</v>
      </c>
      <c r="B576" s="19" t="s">
        <v>7917</v>
      </c>
      <c r="C576" s="845" t="s">
        <v>7918</v>
      </c>
      <c r="D576" s="585"/>
      <c r="E576" s="585">
        <v>0.2</v>
      </c>
      <c r="F576" s="585"/>
      <c r="G576" s="585"/>
      <c r="H576" s="2"/>
      <c r="I576" s="2"/>
      <c r="J576" s="2"/>
      <c r="K576" s="2"/>
      <c r="L576" s="585"/>
      <c r="M576" s="2"/>
      <c r="N576" s="2"/>
      <c r="O576" s="2"/>
      <c r="P576" s="585">
        <v>0.2</v>
      </c>
      <c r="Q576" s="585">
        <v>0.2</v>
      </c>
      <c r="R576" s="1333"/>
      <c r="S576" s="2"/>
      <c r="T576" s="2"/>
      <c r="U576" s="2"/>
      <c r="V576" s="585"/>
      <c r="W576" s="585"/>
      <c r="X576" s="585"/>
      <c r="Y576" s="585"/>
      <c r="Z576" s="585"/>
      <c r="AA576" s="847">
        <v>0.2</v>
      </c>
    </row>
    <row r="577" spans="1:27">
      <c r="A577" s="2570">
        <v>114</v>
      </c>
      <c r="B577" s="19" t="s">
        <v>7919</v>
      </c>
      <c r="C577" s="845" t="s">
        <v>7920</v>
      </c>
      <c r="D577" s="585"/>
      <c r="E577" s="585">
        <v>0.3</v>
      </c>
      <c r="F577" s="585"/>
      <c r="G577" s="585"/>
      <c r="H577" s="2"/>
      <c r="I577" s="2"/>
      <c r="J577" s="2"/>
      <c r="K577" s="2"/>
      <c r="L577" s="585"/>
      <c r="M577" s="2"/>
      <c r="N577" s="2"/>
      <c r="O577" s="2"/>
      <c r="P577" s="585">
        <v>0.3</v>
      </c>
      <c r="Q577" s="585">
        <v>0.3</v>
      </c>
      <c r="R577" s="1333"/>
      <c r="S577" s="2"/>
      <c r="T577" s="2"/>
      <c r="U577" s="2"/>
      <c r="V577" s="585"/>
      <c r="W577" s="585"/>
      <c r="X577" s="585"/>
      <c r="Y577" s="585"/>
      <c r="Z577" s="585"/>
      <c r="AA577" s="847">
        <v>0.3</v>
      </c>
    </row>
    <row r="578" spans="1:27">
      <c r="A578" s="1371">
        <v>115</v>
      </c>
      <c r="B578" s="19" t="s">
        <v>7921</v>
      </c>
      <c r="C578" s="845" t="s">
        <v>7922</v>
      </c>
      <c r="D578" s="585"/>
      <c r="E578" s="585">
        <v>0.1</v>
      </c>
      <c r="F578" s="585"/>
      <c r="G578" s="585"/>
      <c r="H578" s="2"/>
      <c r="I578" s="2"/>
      <c r="J578" s="2"/>
      <c r="K578" s="2"/>
      <c r="L578" s="585"/>
      <c r="M578" s="2"/>
      <c r="N578" s="2"/>
      <c r="O578" s="2"/>
      <c r="P578" s="585">
        <v>0.1</v>
      </c>
      <c r="Q578" s="585">
        <v>0.1</v>
      </c>
      <c r="R578" s="1333"/>
      <c r="S578" s="2"/>
      <c r="T578" s="2"/>
      <c r="U578" s="2"/>
      <c r="V578" s="585"/>
      <c r="W578" s="585"/>
      <c r="X578" s="585"/>
      <c r="Y578" s="585"/>
      <c r="Z578" s="585"/>
      <c r="AA578" s="847">
        <v>0.1</v>
      </c>
    </row>
    <row r="579" spans="1:27">
      <c r="A579" s="2570">
        <v>116</v>
      </c>
      <c r="B579" s="19" t="s">
        <v>7923</v>
      </c>
      <c r="C579" s="845" t="s">
        <v>7924</v>
      </c>
      <c r="D579" s="585"/>
      <c r="E579" s="585">
        <v>0.1</v>
      </c>
      <c r="F579" s="585"/>
      <c r="G579" s="585"/>
      <c r="H579" s="2"/>
      <c r="I579" s="2"/>
      <c r="J579" s="2"/>
      <c r="K579" s="2"/>
      <c r="L579" s="585"/>
      <c r="M579" s="2"/>
      <c r="N579" s="2"/>
      <c r="O579" s="2"/>
      <c r="P579" s="585">
        <v>0.1</v>
      </c>
      <c r="Q579" s="585">
        <v>0.1</v>
      </c>
      <c r="R579" s="1333"/>
      <c r="S579" s="2"/>
      <c r="T579" s="2"/>
      <c r="U579" s="2"/>
      <c r="V579" s="585"/>
      <c r="W579" s="585"/>
      <c r="X579" s="585"/>
      <c r="Y579" s="585"/>
      <c r="Z579" s="585"/>
      <c r="AA579" s="847">
        <v>0.1</v>
      </c>
    </row>
    <row r="580" spans="1:27">
      <c r="A580" s="1371">
        <v>117</v>
      </c>
      <c r="B580" s="19" t="s">
        <v>7925</v>
      </c>
      <c r="C580" s="845" t="s">
        <v>7926</v>
      </c>
      <c r="D580" s="585"/>
      <c r="E580" s="585">
        <v>0.5</v>
      </c>
      <c r="F580" s="585"/>
      <c r="G580" s="585"/>
      <c r="H580" s="2"/>
      <c r="I580" s="2"/>
      <c r="J580" s="2"/>
      <c r="K580" s="2"/>
      <c r="L580" s="585"/>
      <c r="M580" s="2"/>
      <c r="N580" s="2"/>
      <c r="O580" s="2"/>
      <c r="P580" s="585">
        <v>0.5</v>
      </c>
      <c r="Q580" s="585">
        <v>0.5</v>
      </c>
      <c r="R580" s="1333"/>
      <c r="S580" s="2"/>
      <c r="T580" s="2"/>
      <c r="U580" s="2"/>
      <c r="V580" s="585"/>
      <c r="W580" s="585"/>
      <c r="X580" s="585"/>
      <c r="Y580" s="585"/>
      <c r="Z580" s="585"/>
      <c r="AA580" s="847">
        <v>0.5</v>
      </c>
    </row>
    <row r="581" spans="1:27">
      <c r="A581" s="2570">
        <v>118</v>
      </c>
      <c r="B581" s="19" t="s">
        <v>7927</v>
      </c>
      <c r="C581" s="845" t="s">
        <v>7928</v>
      </c>
      <c r="D581" s="585"/>
      <c r="E581" s="585">
        <v>0.2</v>
      </c>
      <c r="F581" s="585"/>
      <c r="G581" s="585"/>
      <c r="H581" s="2"/>
      <c r="I581" s="2"/>
      <c r="J581" s="2"/>
      <c r="K581" s="2"/>
      <c r="L581" s="585"/>
      <c r="M581" s="2"/>
      <c r="N581" s="2"/>
      <c r="O581" s="2"/>
      <c r="P581" s="585">
        <v>0.2</v>
      </c>
      <c r="Q581" s="585">
        <v>0.2</v>
      </c>
      <c r="R581" s="1333"/>
      <c r="S581" s="2"/>
      <c r="T581" s="2"/>
      <c r="U581" s="2"/>
      <c r="V581" s="585"/>
      <c r="W581" s="585"/>
      <c r="X581" s="585"/>
      <c r="Y581" s="585"/>
      <c r="Z581" s="585"/>
      <c r="AA581" s="847">
        <v>0.2</v>
      </c>
    </row>
    <row r="582" spans="1:27">
      <c r="A582" s="1371">
        <v>119</v>
      </c>
      <c r="B582" s="19" t="s">
        <v>7929</v>
      </c>
      <c r="C582" s="845" t="s">
        <v>7930</v>
      </c>
      <c r="D582" s="585"/>
      <c r="E582" s="585">
        <v>0.1</v>
      </c>
      <c r="F582" s="585"/>
      <c r="G582" s="842"/>
      <c r="H582" s="2"/>
      <c r="I582" s="2"/>
      <c r="J582" s="2"/>
      <c r="K582" s="2"/>
      <c r="L582" s="842"/>
      <c r="M582" s="2"/>
      <c r="N582" s="2"/>
      <c r="O582" s="2"/>
      <c r="P582" s="585">
        <v>0.1</v>
      </c>
      <c r="Q582" s="585">
        <v>0.1</v>
      </c>
      <c r="R582" s="1333"/>
      <c r="S582" s="2"/>
      <c r="T582" s="2"/>
      <c r="U582" s="2"/>
      <c r="V582" s="585"/>
      <c r="W582" s="585"/>
      <c r="X582" s="585"/>
      <c r="Y582" s="585"/>
      <c r="Z582" s="585"/>
      <c r="AA582" s="847">
        <v>0.1</v>
      </c>
    </row>
    <row r="583" spans="1:27">
      <c r="A583" s="2570">
        <v>120</v>
      </c>
      <c r="B583" s="19" t="s">
        <v>7931</v>
      </c>
      <c r="C583" s="845" t="s">
        <v>7932</v>
      </c>
      <c r="D583" s="585"/>
      <c r="E583" s="585">
        <v>0.8</v>
      </c>
      <c r="F583" s="585"/>
      <c r="G583" s="842"/>
      <c r="H583" s="2"/>
      <c r="I583" s="2"/>
      <c r="J583" s="2"/>
      <c r="K583" s="2"/>
      <c r="L583" s="842"/>
      <c r="M583" s="2"/>
      <c r="N583" s="2"/>
      <c r="O583" s="2"/>
      <c r="P583" s="585">
        <v>0.8</v>
      </c>
      <c r="Q583" s="585">
        <v>0.8</v>
      </c>
      <c r="R583" s="1333"/>
      <c r="S583" s="2"/>
      <c r="T583" s="2"/>
      <c r="U583" s="2"/>
      <c r="V583" s="585"/>
      <c r="W583" s="585"/>
      <c r="X583" s="585"/>
      <c r="Y583" s="585"/>
      <c r="Z583" s="585"/>
      <c r="AA583" s="847">
        <v>0.8</v>
      </c>
    </row>
    <row r="584" spans="1:27">
      <c r="A584" s="1371">
        <v>121</v>
      </c>
      <c r="B584" s="19" t="s">
        <v>6431</v>
      </c>
      <c r="C584" s="845" t="s">
        <v>7933</v>
      </c>
      <c r="D584" s="585"/>
      <c r="E584" s="585">
        <v>0.8</v>
      </c>
      <c r="F584" s="585"/>
      <c r="G584" s="842"/>
      <c r="H584" s="2"/>
      <c r="I584" s="2"/>
      <c r="J584" s="2"/>
      <c r="K584" s="2"/>
      <c r="L584" s="842"/>
      <c r="M584" s="2"/>
      <c r="N584" s="2"/>
      <c r="O584" s="2"/>
      <c r="P584" s="585">
        <v>0.8</v>
      </c>
      <c r="Q584" s="585">
        <v>0.8</v>
      </c>
      <c r="R584" s="1333"/>
      <c r="S584" s="2"/>
      <c r="T584" s="2"/>
      <c r="U584" s="2"/>
      <c r="V584" s="585"/>
      <c r="W584" s="585"/>
      <c r="X584" s="585"/>
      <c r="Y584" s="585"/>
      <c r="Z584" s="585"/>
      <c r="AA584" s="847">
        <v>0.8</v>
      </c>
    </row>
    <row r="585" spans="1:27">
      <c r="A585" s="2570">
        <v>122</v>
      </c>
      <c r="B585" s="19" t="s">
        <v>7934</v>
      </c>
      <c r="C585" s="845" t="s">
        <v>7935</v>
      </c>
      <c r="D585" s="585"/>
      <c r="E585" s="585">
        <v>0.6</v>
      </c>
      <c r="F585" s="585"/>
      <c r="G585" s="842"/>
      <c r="H585" s="2"/>
      <c r="I585" s="2"/>
      <c r="J585" s="2"/>
      <c r="K585" s="2"/>
      <c r="L585" s="842"/>
      <c r="M585" s="2"/>
      <c r="N585" s="2"/>
      <c r="O585" s="2"/>
      <c r="P585" s="585">
        <v>0.6</v>
      </c>
      <c r="Q585" s="585">
        <v>0.6</v>
      </c>
      <c r="R585" s="1333"/>
      <c r="S585" s="2"/>
      <c r="T585" s="2"/>
      <c r="U585" s="2"/>
      <c r="V585" s="585"/>
      <c r="W585" s="585"/>
      <c r="X585" s="585"/>
      <c r="Y585" s="585"/>
      <c r="Z585" s="585"/>
      <c r="AA585" s="847">
        <v>0.6</v>
      </c>
    </row>
    <row r="586" spans="1:27">
      <c r="A586" s="1371">
        <v>123</v>
      </c>
      <c r="B586" s="19" t="s">
        <v>7936</v>
      </c>
      <c r="C586" s="845" t="s">
        <v>7937</v>
      </c>
      <c r="D586" s="585"/>
      <c r="E586" s="585">
        <v>0.3</v>
      </c>
      <c r="F586" s="585"/>
      <c r="G586" s="842"/>
      <c r="H586" s="2"/>
      <c r="I586" s="2"/>
      <c r="J586" s="2"/>
      <c r="K586" s="2"/>
      <c r="L586" s="842"/>
      <c r="M586" s="2"/>
      <c r="N586" s="2"/>
      <c r="O586" s="2"/>
      <c r="P586" s="585">
        <v>0.3</v>
      </c>
      <c r="Q586" s="585">
        <v>0.3</v>
      </c>
      <c r="R586" s="1333"/>
      <c r="S586" s="2"/>
      <c r="T586" s="2"/>
      <c r="U586" s="2"/>
      <c r="V586" s="585"/>
      <c r="W586" s="585"/>
      <c r="X586" s="585"/>
      <c r="Y586" s="585"/>
      <c r="Z586" s="585"/>
      <c r="AA586" s="847">
        <v>0.3</v>
      </c>
    </row>
    <row r="587" spans="1:27">
      <c r="A587" s="2570">
        <v>124</v>
      </c>
      <c r="B587" s="19" t="s">
        <v>7938</v>
      </c>
      <c r="C587" s="845" t="s">
        <v>7939</v>
      </c>
      <c r="D587" s="585"/>
      <c r="E587" s="585">
        <v>0.3</v>
      </c>
      <c r="F587" s="585"/>
      <c r="G587" s="842"/>
      <c r="H587" s="2"/>
      <c r="I587" s="2"/>
      <c r="J587" s="2"/>
      <c r="K587" s="2"/>
      <c r="L587" s="842"/>
      <c r="M587" s="2"/>
      <c r="N587" s="2"/>
      <c r="O587" s="2"/>
      <c r="P587" s="585">
        <v>0.3</v>
      </c>
      <c r="Q587" s="585">
        <v>0.3</v>
      </c>
      <c r="R587" s="1333"/>
      <c r="S587" s="2"/>
      <c r="T587" s="2"/>
      <c r="U587" s="2"/>
      <c r="V587" s="585"/>
      <c r="W587" s="585"/>
      <c r="X587" s="585"/>
      <c r="Y587" s="585"/>
      <c r="Z587" s="585"/>
      <c r="AA587" s="847">
        <v>0.3</v>
      </c>
    </row>
    <row r="588" spans="1:27">
      <c r="A588" s="1371">
        <v>125</v>
      </c>
      <c r="B588" s="19" t="s">
        <v>7940</v>
      </c>
      <c r="C588" s="845" t="s">
        <v>7941</v>
      </c>
      <c r="D588" s="585"/>
      <c r="E588" s="585">
        <v>0.6</v>
      </c>
      <c r="F588" s="585"/>
      <c r="G588" s="842"/>
      <c r="H588" s="2"/>
      <c r="I588" s="2"/>
      <c r="J588" s="2"/>
      <c r="K588" s="2"/>
      <c r="L588" s="842"/>
      <c r="M588" s="2"/>
      <c r="N588" s="2"/>
      <c r="O588" s="2"/>
      <c r="P588" s="585">
        <v>0.6</v>
      </c>
      <c r="Q588" s="585">
        <v>0.6</v>
      </c>
      <c r="R588" s="1333"/>
      <c r="S588" s="2"/>
      <c r="T588" s="2"/>
      <c r="U588" s="2"/>
      <c r="V588" s="585"/>
      <c r="W588" s="585"/>
      <c r="X588" s="585"/>
      <c r="Y588" s="585"/>
      <c r="Z588" s="585"/>
      <c r="AA588" s="847">
        <v>0.6</v>
      </c>
    </row>
    <row r="589" spans="1:27">
      <c r="A589" s="2570">
        <v>126</v>
      </c>
      <c r="B589" s="19" t="s">
        <v>7942</v>
      </c>
      <c r="C589" s="855" t="s">
        <v>7943</v>
      </c>
      <c r="D589" s="585"/>
      <c r="E589" s="585">
        <v>0.4</v>
      </c>
      <c r="F589" s="585"/>
      <c r="G589" s="842"/>
      <c r="H589" s="2"/>
      <c r="I589" s="2"/>
      <c r="J589" s="2"/>
      <c r="K589" s="2"/>
      <c r="L589" s="842"/>
      <c r="M589" s="2"/>
      <c r="N589" s="2"/>
      <c r="O589" s="2"/>
      <c r="P589" s="585">
        <v>0.4</v>
      </c>
      <c r="Q589" s="585">
        <v>0.4</v>
      </c>
      <c r="R589" s="1333"/>
      <c r="S589" s="2"/>
      <c r="T589" s="2"/>
      <c r="U589" s="2"/>
      <c r="V589" s="585"/>
      <c r="W589" s="585"/>
      <c r="X589" s="585"/>
      <c r="Y589" s="585"/>
      <c r="Z589" s="585"/>
      <c r="AA589" s="847">
        <v>0.4</v>
      </c>
    </row>
    <row r="590" spans="1:27">
      <c r="A590" s="1371">
        <v>127</v>
      </c>
      <c r="B590" s="19" t="s">
        <v>7944</v>
      </c>
      <c r="C590" s="845" t="s">
        <v>7945</v>
      </c>
      <c r="D590" s="585"/>
      <c r="E590" s="585">
        <v>0.3</v>
      </c>
      <c r="F590" s="585"/>
      <c r="G590" s="842"/>
      <c r="H590" s="2"/>
      <c r="I590" s="2"/>
      <c r="J590" s="2"/>
      <c r="K590" s="2"/>
      <c r="L590" s="842"/>
      <c r="M590" s="2"/>
      <c r="N590" s="2"/>
      <c r="O590" s="2"/>
      <c r="P590" s="585">
        <v>0.3</v>
      </c>
      <c r="Q590" s="585">
        <v>0.3</v>
      </c>
      <c r="R590" s="1333"/>
      <c r="S590" s="2"/>
      <c r="T590" s="2"/>
      <c r="U590" s="2"/>
      <c r="V590" s="585"/>
      <c r="W590" s="585"/>
      <c r="X590" s="585"/>
      <c r="Y590" s="585"/>
      <c r="Z590" s="585"/>
      <c r="AA590" s="847">
        <v>0.3</v>
      </c>
    </row>
    <row r="591" spans="1:27">
      <c r="A591" s="2570">
        <v>128</v>
      </c>
      <c r="B591" s="19" t="s">
        <v>6041</v>
      </c>
      <c r="C591" s="855" t="s">
        <v>7946</v>
      </c>
      <c r="D591" s="585"/>
      <c r="E591" s="585">
        <v>0.6</v>
      </c>
      <c r="F591" s="585"/>
      <c r="G591" s="842"/>
      <c r="H591" s="2"/>
      <c r="I591" s="2"/>
      <c r="J591" s="2"/>
      <c r="K591" s="2"/>
      <c r="L591" s="842"/>
      <c r="M591" s="2"/>
      <c r="N591" s="2"/>
      <c r="O591" s="2"/>
      <c r="P591" s="585">
        <v>0.6</v>
      </c>
      <c r="Q591" s="585">
        <v>0.6</v>
      </c>
      <c r="R591" s="1333"/>
      <c r="S591" s="2"/>
      <c r="T591" s="2"/>
      <c r="U591" s="2"/>
      <c r="V591" s="585"/>
      <c r="W591" s="585"/>
      <c r="X591" s="585"/>
      <c r="Y591" s="585"/>
      <c r="Z591" s="585"/>
      <c r="AA591" s="847">
        <v>0.6</v>
      </c>
    </row>
    <row r="592" spans="1:27">
      <c r="A592" s="1371">
        <v>129</v>
      </c>
      <c r="B592" s="19" t="s">
        <v>7947</v>
      </c>
      <c r="C592" s="845" t="s">
        <v>7948</v>
      </c>
      <c r="D592" s="585"/>
      <c r="E592" s="585">
        <v>0.5</v>
      </c>
      <c r="F592" s="585"/>
      <c r="G592" s="842"/>
      <c r="H592" s="2"/>
      <c r="I592" s="2"/>
      <c r="J592" s="2"/>
      <c r="K592" s="2"/>
      <c r="L592" s="842"/>
      <c r="M592" s="2"/>
      <c r="N592" s="2"/>
      <c r="O592" s="2"/>
      <c r="P592" s="585">
        <v>0.5</v>
      </c>
      <c r="Q592" s="585">
        <v>0.5</v>
      </c>
      <c r="R592" s="1333"/>
      <c r="S592" s="2"/>
      <c r="T592" s="2"/>
      <c r="U592" s="2"/>
      <c r="V592" s="585"/>
      <c r="W592" s="585"/>
      <c r="X592" s="585"/>
      <c r="Y592" s="585"/>
      <c r="Z592" s="585"/>
      <c r="AA592" s="847">
        <v>0.5</v>
      </c>
    </row>
    <row r="593" spans="1:27">
      <c r="A593" s="2570">
        <v>130</v>
      </c>
      <c r="B593" s="19" t="s">
        <v>7949</v>
      </c>
      <c r="C593" s="845" t="s">
        <v>7950</v>
      </c>
      <c r="D593" s="585"/>
      <c r="E593" s="585">
        <v>1.2</v>
      </c>
      <c r="F593" s="585"/>
      <c r="G593" s="842"/>
      <c r="H593" s="2"/>
      <c r="I593" s="2"/>
      <c r="J593" s="2"/>
      <c r="K593" s="2"/>
      <c r="L593" s="842"/>
      <c r="M593" s="2"/>
      <c r="N593" s="2"/>
      <c r="O593" s="2"/>
      <c r="P593" s="585">
        <v>1.2</v>
      </c>
      <c r="Q593" s="585">
        <v>1.2</v>
      </c>
      <c r="R593" s="1333"/>
      <c r="S593" s="2"/>
      <c r="T593" s="2"/>
      <c r="U593" s="2"/>
      <c r="V593" s="585"/>
      <c r="W593" s="585"/>
      <c r="X593" s="585"/>
      <c r="Y593" s="585"/>
      <c r="Z593" s="585"/>
      <c r="AA593" s="847">
        <v>1.2</v>
      </c>
    </row>
    <row r="594" spans="1:27">
      <c r="A594" s="1371">
        <v>131</v>
      </c>
      <c r="B594" s="19" t="s">
        <v>7532</v>
      </c>
      <c r="C594" s="845" t="s">
        <v>7951</v>
      </c>
      <c r="D594" s="585"/>
      <c r="E594" s="585">
        <v>0.8</v>
      </c>
      <c r="F594" s="585"/>
      <c r="G594" s="842"/>
      <c r="H594" s="2"/>
      <c r="I594" s="2"/>
      <c r="J594" s="2"/>
      <c r="K594" s="2"/>
      <c r="L594" s="842"/>
      <c r="M594" s="2"/>
      <c r="N594" s="2"/>
      <c r="O594" s="2"/>
      <c r="P594" s="585">
        <v>0.8</v>
      </c>
      <c r="Q594" s="585">
        <v>0.8</v>
      </c>
      <c r="R594" s="1333"/>
      <c r="S594" s="2"/>
      <c r="T594" s="2"/>
      <c r="U594" s="2"/>
      <c r="V594" s="585"/>
      <c r="W594" s="585"/>
      <c r="X594" s="585"/>
      <c r="Y594" s="585"/>
      <c r="Z594" s="585">
        <v>0.8</v>
      </c>
      <c r="AA594" s="847"/>
    </row>
    <row r="595" spans="1:27">
      <c r="A595" s="2570">
        <v>132</v>
      </c>
      <c r="B595" s="19" t="s">
        <v>7952</v>
      </c>
      <c r="C595" s="845" t="s">
        <v>7953</v>
      </c>
      <c r="D595" s="585"/>
      <c r="E595" s="585">
        <v>0.5</v>
      </c>
      <c r="F595" s="585"/>
      <c r="G595" s="842"/>
      <c r="H595" s="2"/>
      <c r="I595" s="2"/>
      <c r="J595" s="2"/>
      <c r="K595" s="2"/>
      <c r="L595" s="842"/>
      <c r="M595" s="2"/>
      <c r="N595" s="2"/>
      <c r="O595" s="2"/>
      <c r="P595" s="585">
        <v>0.5</v>
      </c>
      <c r="Q595" s="585">
        <v>0.5</v>
      </c>
      <c r="R595" s="1333"/>
      <c r="S595" s="2"/>
      <c r="T595" s="2"/>
      <c r="U595" s="2"/>
      <c r="V595" s="585"/>
      <c r="W595" s="585"/>
      <c r="X595" s="585"/>
      <c r="Y595" s="585"/>
      <c r="Z595" s="585"/>
      <c r="AA595" s="847">
        <v>0.5</v>
      </c>
    </row>
    <row r="596" spans="1:27">
      <c r="A596" s="1371">
        <v>133</v>
      </c>
      <c r="B596" s="19" t="s">
        <v>6048</v>
      </c>
      <c r="C596" s="845" t="s">
        <v>7954</v>
      </c>
      <c r="D596" s="585"/>
      <c r="E596" s="585">
        <v>0.5</v>
      </c>
      <c r="F596" s="585"/>
      <c r="G596" s="842"/>
      <c r="H596" s="2"/>
      <c r="I596" s="2"/>
      <c r="J596" s="2"/>
      <c r="K596" s="2"/>
      <c r="L596" s="842"/>
      <c r="M596" s="2"/>
      <c r="N596" s="2"/>
      <c r="O596" s="2"/>
      <c r="P596" s="585">
        <v>0.5</v>
      </c>
      <c r="Q596" s="585">
        <v>0.5</v>
      </c>
      <c r="R596" s="1333"/>
      <c r="S596" s="2"/>
      <c r="T596" s="2"/>
      <c r="U596" s="2"/>
      <c r="V596" s="585"/>
      <c r="W596" s="585"/>
      <c r="X596" s="585"/>
      <c r="Y596" s="585"/>
      <c r="Z596" s="585"/>
      <c r="AA596" s="847">
        <v>0.5</v>
      </c>
    </row>
    <row r="597" spans="1:27">
      <c r="A597" s="2570">
        <v>134</v>
      </c>
      <c r="B597" s="19" t="s">
        <v>7955</v>
      </c>
      <c r="C597" s="845" t="s">
        <v>7956</v>
      </c>
      <c r="D597" s="585"/>
      <c r="E597" s="585">
        <v>0.3</v>
      </c>
      <c r="F597" s="585"/>
      <c r="G597" s="842"/>
      <c r="H597" s="2"/>
      <c r="I597" s="2"/>
      <c r="J597" s="2"/>
      <c r="K597" s="2"/>
      <c r="L597" s="842"/>
      <c r="M597" s="2"/>
      <c r="N597" s="2"/>
      <c r="O597" s="2"/>
      <c r="P597" s="585">
        <v>0.3</v>
      </c>
      <c r="Q597" s="585">
        <v>0.3</v>
      </c>
      <c r="R597" s="1333"/>
      <c r="S597" s="2"/>
      <c r="T597" s="2"/>
      <c r="U597" s="2"/>
      <c r="V597" s="585"/>
      <c r="W597" s="585"/>
      <c r="X597" s="585"/>
      <c r="Y597" s="585"/>
      <c r="Z597" s="585"/>
      <c r="AA597" s="847">
        <v>0.3</v>
      </c>
    </row>
    <row r="598" spans="1:27">
      <c r="A598" s="1371">
        <v>135</v>
      </c>
      <c r="B598" s="19" t="s">
        <v>6047</v>
      </c>
      <c r="C598" s="845" t="s">
        <v>7957</v>
      </c>
      <c r="D598" s="585"/>
      <c r="E598" s="585">
        <v>0.2</v>
      </c>
      <c r="F598" s="585"/>
      <c r="G598" s="842"/>
      <c r="H598" s="2"/>
      <c r="I598" s="2"/>
      <c r="J598" s="2"/>
      <c r="K598" s="2"/>
      <c r="L598" s="842"/>
      <c r="M598" s="2"/>
      <c r="N598" s="2"/>
      <c r="O598" s="2"/>
      <c r="P598" s="585">
        <v>0.2</v>
      </c>
      <c r="Q598" s="585">
        <v>0.2</v>
      </c>
      <c r="R598" s="1333"/>
      <c r="S598" s="2"/>
      <c r="T598" s="2"/>
      <c r="U598" s="2"/>
      <c r="V598" s="585"/>
      <c r="W598" s="585"/>
      <c r="X598" s="585"/>
      <c r="Y598" s="585"/>
      <c r="Z598" s="585"/>
      <c r="AA598" s="847">
        <v>0.2</v>
      </c>
    </row>
    <row r="599" spans="1:27">
      <c r="A599" s="2570">
        <v>136</v>
      </c>
      <c r="B599" s="19" t="s">
        <v>7958</v>
      </c>
      <c r="C599" s="845" t="s">
        <v>7959</v>
      </c>
      <c r="D599" s="585"/>
      <c r="E599" s="585">
        <v>0.5</v>
      </c>
      <c r="F599" s="585"/>
      <c r="G599" s="842"/>
      <c r="H599" s="2"/>
      <c r="I599" s="2"/>
      <c r="J599" s="2"/>
      <c r="K599" s="2"/>
      <c r="L599" s="842"/>
      <c r="M599" s="2"/>
      <c r="N599" s="2"/>
      <c r="O599" s="2"/>
      <c r="P599" s="585">
        <v>0.5</v>
      </c>
      <c r="Q599" s="585">
        <v>0.5</v>
      </c>
      <c r="R599" s="1333"/>
      <c r="S599" s="2"/>
      <c r="T599" s="2"/>
      <c r="U599" s="2"/>
      <c r="V599" s="585"/>
      <c r="W599" s="585"/>
      <c r="X599" s="585"/>
      <c r="Y599" s="585"/>
      <c r="Z599" s="585"/>
      <c r="AA599" s="847">
        <v>0.5</v>
      </c>
    </row>
    <row r="600" spans="1:27">
      <c r="A600" s="1371">
        <v>137</v>
      </c>
      <c r="B600" s="19" t="s">
        <v>7960</v>
      </c>
      <c r="C600" s="845" t="s">
        <v>7961</v>
      </c>
      <c r="D600" s="585"/>
      <c r="E600" s="585">
        <v>0.3</v>
      </c>
      <c r="F600" s="585"/>
      <c r="G600" s="842"/>
      <c r="H600" s="2"/>
      <c r="I600" s="2"/>
      <c r="J600" s="2"/>
      <c r="K600" s="2"/>
      <c r="L600" s="842"/>
      <c r="M600" s="2"/>
      <c r="N600" s="2"/>
      <c r="O600" s="2"/>
      <c r="P600" s="585">
        <v>0.3</v>
      </c>
      <c r="Q600" s="585">
        <v>0.3</v>
      </c>
      <c r="R600" s="1333"/>
      <c r="S600" s="2"/>
      <c r="T600" s="2"/>
      <c r="U600" s="2"/>
      <c r="V600" s="585"/>
      <c r="W600" s="585"/>
      <c r="X600" s="585"/>
      <c r="Y600" s="585"/>
      <c r="Z600" s="585"/>
      <c r="AA600" s="847">
        <v>0.3</v>
      </c>
    </row>
    <row r="601" spans="1:27">
      <c r="A601" s="2570">
        <v>138</v>
      </c>
      <c r="B601" s="19" t="s">
        <v>7962</v>
      </c>
      <c r="C601" s="845" t="s">
        <v>7963</v>
      </c>
      <c r="D601" s="585"/>
      <c r="E601" s="585">
        <v>0.6</v>
      </c>
      <c r="F601" s="585"/>
      <c r="G601" s="842"/>
      <c r="H601" s="2"/>
      <c r="I601" s="2"/>
      <c r="J601" s="2"/>
      <c r="K601" s="2"/>
      <c r="L601" s="842"/>
      <c r="M601" s="2"/>
      <c r="N601" s="2"/>
      <c r="O601" s="2"/>
      <c r="P601" s="585">
        <v>0.6</v>
      </c>
      <c r="Q601" s="585">
        <v>0.6</v>
      </c>
      <c r="R601" s="1333"/>
      <c r="S601" s="2"/>
      <c r="T601" s="2"/>
      <c r="U601" s="2"/>
      <c r="V601" s="585"/>
      <c r="W601" s="585"/>
      <c r="X601" s="585"/>
      <c r="Y601" s="585"/>
      <c r="Z601" s="585"/>
      <c r="AA601" s="847">
        <v>0.6</v>
      </c>
    </row>
    <row r="602" spans="1:27">
      <c r="A602" s="1371">
        <v>139</v>
      </c>
      <c r="B602" s="19" t="s">
        <v>7964</v>
      </c>
      <c r="C602" s="845" t="s">
        <v>7965</v>
      </c>
      <c r="D602" s="585"/>
      <c r="E602" s="585">
        <v>0.4</v>
      </c>
      <c r="F602" s="585"/>
      <c r="G602" s="842"/>
      <c r="H602" s="2"/>
      <c r="I602" s="2"/>
      <c r="J602" s="2"/>
      <c r="K602" s="2"/>
      <c r="L602" s="842"/>
      <c r="M602" s="2"/>
      <c r="N602" s="2"/>
      <c r="O602" s="2"/>
      <c r="P602" s="585">
        <v>0.4</v>
      </c>
      <c r="Q602" s="585">
        <v>0.4</v>
      </c>
      <c r="R602" s="1333"/>
      <c r="S602" s="2"/>
      <c r="T602" s="2"/>
      <c r="U602" s="2"/>
      <c r="V602" s="585"/>
      <c r="W602" s="585"/>
      <c r="X602" s="585"/>
      <c r="Y602" s="585"/>
      <c r="Z602" s="585"/>
      <c r="AA602" s="847">
        <v>0.4</v>
      </c>
    </row>
    <row r="603" spans="1:27">
      <c r="A603" s="2570">
        <v>140</v>
      </c>
      <c r="B603" s="19" t="s">
        <v>7966</v>
      </c>
      <c r="C603" s="845" t="s">
        <v>7967</v>
      </c>
      <c r="D603" s="585"/>
      <c r="E603" s="585">
        <v>0.3</v>
      </c>
      <c r="F603" s="585"/>
      <c r="G603" s="842"/>
      <c r="H603" s="2"/>
      <c r="I603" s="2"/>
      <c r="J603" s="2"/>
      <c r="K603" s="2"/>
      <c r="L603" s="842"/>
      <c r="M603" s="2"/>
      <c r="N603" s="2"/>
      <c r="O603" s="2"/>
      <c r="P603" s="585">
        <v>0.3</v>
      </c>
      <c r="Q603" s="585">
        <v>0.3</v>
      </c>
      <c r="R603" s="1333"/>
      <c r="S603" s="2"/>
      <c r="T603" s="2"/>
      <c r="U603" s="2"/>
      <c r="V603" s="585"/>
      <c r="W603" s="585"/>
      <c r="X603" s="585"/>
      <c r="Y603" s="585"/>
      <c r="Z603" s="585"/>
      <c r="AA603" s="847">
        <v>0.3</v>
      </c>
    </row>
    <row r="604" spans="1:27">
      <c r="A604" s="1371">
        <v>141</v>
      </c>
      <c r="B604" s="19" t="s">
        <v>7968</v>
      </c>
      <c r="C604" s="837" t="s">
        <v>7969</v>
      </c>
      <c r="D604" s="585"/>
      <c r="E604" s="585">
        <v>0.5</v>
      </c>
      <c r="F604" s="585"/>
      <c r="G604" s="842"/>
      <c r="H604" s="2"/>
      <c r="I604" s="2"/>
      <c r="J604" s="2"/>
      <c r="K604" s="2"/>
      <c r="L604" s="842"/>
      <c r="M604" s="2"/>
      <c r="N604" s="2"/>
      <c r="O604" s="2"/>
      <c r="P604" s="585">
        <v>0.5</v>
      </c>
      <c r="Q604" s="585">
        <v>0.5</v>
      </c>
      <c r="R604" s="1333"/>
      <c r="S604" s="2"/>
      <c r="T604" s="2"/>
      <c r="U604" s="2"/>
      <c r="V604" s="585"/>
      <c r="W604" s="585"/>
      <c r="X604" s="585"/>
      <c r="Y604" s="585"/>
      <c r="Z604" s="585"/>
      <c r="AA604" s="847">
        <v>0.5</v>
      </c>
    </row>
    <row r="605" spans="1:27">
      <c r="A605" s="2570">
        <v>142</v>
      </c>
      <c r="B605" s="19" t="s">
        <v>7970</v>
      </c>
      <c r="C605" s="839" t="s">
        <v>7971</v>
      </c>
      <c r="D605" s="585"/>
      <c r="E605" s="585">
        <v>0.2</v>
      </c>
      <c r="F605" s="585"/>
      <c r="G605" s="842"/>
      <c r="H605" s="2"/>
      <c r="I605" s="2"/>
      <c r="J605" s="2"/>
      <c r="K605" s="2"/>
      <c r="L605" s="842"/>
      <c r="M605" s="2"/>
      <c r="N605" s="2"/>
      <c r="O605" s="2"/>
      <c r="P605" s="585">
        <v>0.2</v>
      </c>
      <c r="Q605" s="585">
        <v>0.2</v>
      </c>
      <c r="R605" s="1333"/>
      <c r="S605" s="2"/>
      <c r="T605" s="2"/>
      <c r="U605" s="2"/>
      <c r="V605" s="585"/>
      <c r="W605" s="585"/>
      <c r="X605" s="585"/>
      <c r="Y605" s="585"/>
      <c r="Z605" s="585"/>
      <c r="AA605" s="847">
        <v>0.2</v>
      </c>
    </row>
    <row r="606" spans="1:27">
      <c r="A606" s="1371">
        <v>143</v>
      </c>
      <c r="B606" s="19" t="s">
        <v>7972</v>
      </c>
      <c r="C606" s="837" t="s">
        <v>7973</v>
      </c>
      <c r="D606" s="585"/>
      <c r="E606" s="585">
        <v>0.2</v>
      </c>
      <c r="F606" s="585"/>
      <c r="G606" s="842"/>
      <c r="H606" s="2"/>
      <c r="I606" s="2"/>
      <c r="J606" s="2"/>
      <c r="K606" s="2"/>
      <c r="L606" s="842"/>
      <c r="M606" s="2"/>
      <c r="N606" s="2"/>
      <c r="O606" s="2"/>
      <c r="P606" s="585">
        <v>0.2</v>
      </c>
      <c r="Q606" s="585">
        <v>0.2</v>
      </c>
      <c r="R606" s="1333"/>
      <c r="S606" s="2"/>
      <c r="T606" s="2"/>
      <c r="U606" s="2"/>
      <c r="V606" s="585"/>
      <c r="W606" s="585"/>
      <c r="X606" s="585"/>
      <c r="Y606" s="585"/>
      <c r="Z606" s="585"/>
      <c r="AA606" s="847">
        <v>0.2</v>
      </c>
    </row>
    <row r="607" spans="1:27">
      <c r="A607" s="2570">
        <v>144</v>
      </c>
      <c r="B607" s="19" t="s">
        <v>7974</v>
      </c>
      <c r="C607" s="837" t="s">
        <v>7975</v>
      </c>
      <c r="D607" s="585"/>
      <c r="E607" s="585">
        <v>0.3</v>
      </c>
      <c r="F607" s="585"/>
      <c r="G607" s="842"/>
      <c r="H607" s="2"/>
      <c r="I607" s="2"/>
      <c r="J607" s="2"/>
      <c r="K607" s="2"/>
      <c r="L607" s="842"/>
      <c r="M607" s="2"/>
      <c r="N607" s="2"/>
      <c r="O607" s="2"/>
      <c r="P607" s="585">
        <v>0.3</v>
      </c>
      <c r="Q607" s="585">
        <v>0.3</v>
      </c>
      <c r="R607" s="1333"/>
      <c r="S607" s="2"/>
      <c r="T607" s="2"/>
      <c r="U607" s="2"/>
      <c r="V607" s="585"/>
      <c r="W607" s="585"/>
      <c r="X607" s="585"/>
      <c r="Y607" s="585"/>
      <c r="Z607" s="585"/>
      <c r="AA607" s="847">
        <v>0.3</v>
      </c>
    </row>
    <row r="608" spans="1:27">
      <c r="A608" s="1371">
        <v>145</v>
      </c>
      <c r="B608" s="19" t="s">
        <v>6419</v>
      </c>
      <c r="C608" s="837" t="s">
        <v>7976</v>
      </c>
      <c r="D608" s="585"/>
      <c r="E608" s="585">
        <v>0.5</v>
      </c>
      <c r="F608" s="585"/>
      <c r="G608" s="842"/>
      <c r="H608" s="2"/>
      <c r="I608" s="2"/>
      <c r="J608" s="2"/>
      <c r="K608" s="2"/>
      <c r="L608" s="842"/>
      <c r="M608" s="2"/>
      <c r="N608" s="2"/>
      <c r="O608" s="2"/>
      <c r="P608" s="585">
        <v>0.5</v>
      </c>
      <c r="Q608" s="585">
        <v>0.5</v>
      </c>
      <c r="R608" s="1333"/>
      <c r="S608" s="2"/>
      <c r="T608" s="2"/>
      <c r="U608" s="2"/>
      <c r="V608" s="585"/>
      <c r="W608" s="585"/>
      <c r="X608" s="585"/>
      <c r="Y608" s="585"/>
      <c r="Z608" s="585"/>
      <c r="AA608" s="847">
        <v>0.5</v>
      </c>
    </row>
    <row r="609" spans="1:27">
      <c r="A609" s="2570">
        <v>146</v>
      </c>
      <c r="B609" s="19" t="s">
        <v>7977</v>
      </c>
      <c r="C609" s="837" t="s">
        <v>7978</v>
      </c>
      <c r="D609" s="585"/>
      <c r="E609" s="585">
        <v>0.3</v>
      </c>
      <c r="F609" s="585"/>
      <c r="G609" s="842"/>
      <c r="H609" s="2"/>
      <c r="I609" s="2"/>
      <c r="J609" s="2"/>
      <c r="K609" s="2"/>
      <c r="L609" s="842"/>
      <c r="M609" s="2"/>
      <c r="N609" s="2"/>
      <c r="O609" s="2"/>
      <c r="P609" s="585">
        <v>0.3</v>
      </c>
      <c r="Q609" s="585">
        <v>0.3</v>
      </c>
      <c r="R609" s="1333"/>
      <c r="S609" s="2"/>
      <c r="T609" s="2"/>
      <c r="U609" s="2"/>
      <c r="V609" s="585"/>
      <c r="W609" s="585"/>
      <c r="X609" s="585"/>
      <c r="Y609" s="585"/>
      <c r="Z609" s="585"/>
      <c r="AA609" s="847">
        <v>0.3</v>
      </c>
    </row>
    <row r="610" spans="1:27">
      <c r="A610" s="1371">
        <v>147</v>
      </c>
      <c r="B610" s="19" t="s">
        <v>6936</v>
      </c>
      <c r="C610" s="837" t="s">
        <v>7979</v>
      </c>
      <c r="D610" s="585"/>
      <c r="E610" s="585">
        <v>0.5</v>
      </c>
      <c r="F610" s="585"/>
      <c r="G610" s="842"/>
      <c r="H610" s="2"/>
      <c r="I610" s="2"/>
      <c r="J610" s="2"/>
      <c r="K610" s="2"/>
      <c r="L610" s="842"/>
      <c r="M610" s="2"/>
      <c r="N610" s="2"/>
      <c r="O610" s="2"/>
      <c r="P610" s="585">
        <v>0.5</v>
      </c>
      <c r="Q610" s="585">
        <v>0.5</v>
      </c>
      <c r="R610" s="1333"/>
      <c r="S610" s="2"/>
      <c r="T610" s="2"/>
      <c r="U610" s="2"/>
      <c r="V610" s="585"/>
      <c r="W610" s="585"/>
      <c r="X610" s="585"/>
      <c r="Y610" s="585"/>
      <c r="Z610" s="585"/>
      <c r="AA610" s="847">
        <v>0.5</v>
      </c>
    </row>
    <row r="611" spans="1:27">
      <c r="A611" s="2570">
        <v>148</v>
      </c>
      <c r="B611" s="19" t="s">
        <v>7980</v>
      </c>
      <c r="C611" s="837" t="s">
        <v>7981</v>
      </c>
      <c r="D611" s="585"/>
      <c r="E611" s="585">
        <v>0.9</v>
      </c>
      <c r="F611" s="585"/>
      <c r="G611" s="842"/>
      <c r="H611" s="2"/>
      <c r="I611" s="2"/>
      <c r="J611" s="2"/>
      <c r="K611" s="2"/>
      <c r="L611" s="842"/>
      <c r="M611" s="2"/>
      <c r="N611" s="2"/>
      <c r="O611" s="2"/>
      <c r="P611" s="585">
        <v>0.9</v>
      </c>
      <c r="Q611" s="585">
        <v>0.9</v>
      </c>
      <c r="R611" s="1333"/>
      <c r="S611" s="2"/>
      <c r="T611" s="2"/>
      <c r="U611" s="2"/>
      <c r="V611" s="585"/>
      <c r="W611" s="585"/>
      <c r="X611" s="585"/>
      <c r="Y611" s="585"/>
      <c r="Z611" s="585"/>
      <c r="AA611" s="847">
        <v>0.9</v>
      </c>
    </row>
    <row r="612" spans="1:27">
      <c r="A612" s="1371">
        <v>149</v>
      </c>
      <c r="B612" s="19" t="s">
        <v>7982</v>
      </c>
      <c r="C612" s="837" t="s">
        <v>7983</v>
      </c>
      <c r="D612" s="585"/>
      <c r="E612" s="585">
        <v>1.5</v>
      </c>
      <c r="F612" s="585">
        <v>1.5</v>
      </c>
      <c r="G612" s="585">
        <v>1.5</v>
      </c>
      <c r="H612" s="2"/>
      <c r="I612" s="2"/>
      <c r="J612" s="2"/>
      <c r="K612" s="2"/>
      <c r="L612" s="842"/>
      <c r="M612" s="2"/>
      <c r="N612" s="2"/>
      <c r="O612" s="2"/>
      <c r="P612" s="842"/>
      <c r="Q612" s="585"/>
      <c r="R612" s="1333"/>
      <c r="S612" s="2"/>
      <c r="T612" s="2"/>
      <c r="U612" s="2"/>
      <c r="V612" s="585"/>
      <c r="W612" s="585"/>
      <c r="X612" s="585"/>
      <c r="Y612" s="585"/>
      <c r="Z612" s="585">
        <v>1.5</v>
      </c>
      <c r="AA612" s="847"/>
    </row>
    <row r="613" spans="1:27">
      <c r="A613" s="2570">
        <v>150</v>
      </c>
      <c r="B613" s="19" t="s">
        <v>7984</v>
      </c>
      <c r="C613" s="837" t="s">
        <v>7985</v>
      </c>
      <c r="D613" s="585"/>
      <c r="E613" s="585">
        <v>0.5</v>
      </c>
      <c r="F613" s="585"/>
      <c r="G613" s="842"/>
      <c r="H613" s="2"/>
      <c r="I613" s="2"/>
      <c r="J613" s="2"/>
      <c r="K613" s="2"/>
      <c r="L613" s="842"/>
      <c r="M613" s="2"/>
      <c r="N613" s="2"/>
      <c r="O613" s="2"/>
      <c r="P613" s="585">
        <v>0.5</v>
      </c>
      <c r="Q613" s="585">
        <v>0.5</v>
      </c>
      <c r="R613" s="1333"/>
      <c r="S613" s="2"/>
      <c r="T613" s="2"/>
      <c r="U613" s="2"/>
      <c r="V613" s="585"/>
      <c r="W613" s="585"/>
      <c r="X613" s="585"/>
      <c r="Y613" s="585"/>
      <c r="Z613" s="585"/>
      <c r="AA613" s="847">
        <v>0.5</v>
      </c>
    </row>
    <row r="614" spans="1:27">
      <c r="A614" s="1371">
        <v>151</v>
      </c>
      <c r="B614" s="19" t="s">
        <v>5771</v>
      </c>
      <c r="C614" s="837" t="s">
        <v>7985</v>
      </c>
      <c r="D614" s="585"/>
      <c r="E614" s="585">
        <v>0.3</v>
      </c>
      <c r="F614" s="585"/>
      <c r="G614" s="842"/>
      <c r="H614" s="2"/>
      <c r="I614" s="2"/>
      <c r="J614" s="2"/>
      <c r="K614" s="2"/>
      <c r="L614" s="842"/>
      <c r="M614" s="2"/>
      <c r="N614" s="2"/>
      <c r="O614" s="2"/>
      <c r="P614" s="585">
        <v>0.3</v>
      </c>
      <c r="Q614" s="585">
        <v>0.3</v>
      </c>
      <c r="R614" s="1333"/>
      <c r="S614" s="2"/>
      <c r="T614" s="2"/>
      <c r="U614" s="2"/>
      <c r="V614" s="585"/>
      <c r="W614" s="585"/>
      <c r="X614" s="585"/>
      <c r="Y614" s="585"/>
      <c r="Z614" s="585"/>
      <c r="AA614" s="847">
        <v>0.3</v>
      </c>
    </row>
    <row r="615" spans="1:27">
      <c r="A615" s="2570">
        <v>152</v>
      </c>
      <c r="B615" s="19" t="s">
        <v>7986</v>
      </c>
      <c r="C615" s="837" t="s">
        <v>7987</v>
      </c>
      <c r="D615" s="585"/>
      <c r="E615" s="585">
        <v>0.4</v>
      </c>
      <c r="F615" s="585"/>
      <c r="G615" s="842"/>
      <c r="H615" s="2"/>
      <c r="I615" s="2"/>
      <c r="J615" s="2"/>
      <c r="K615" s="2"/>
      <c r="L615" s="842"/>
      <c r="M615" s="2"/>
      <c r="N615" s="2"/>
      <c r="O615" s="2"/>
      <c r="P615" s="585">
        <v>0.4</v>
      </c>
      <c r="Q615" s="585">
        <v>0.4</v>
      </c>
      <c r="R615" s="1333"/>
      <c r="S615" s="2"/>
      <c r="T615" s="2"/>
      <c r="U615" s="2"/>
      <c r="V615" s="585"/>
      <c r="W615" s="585"/>
      <c r="X615" s="585"/>
      <c r="Y615" s="585"/>
      <c r="Z615" s="585"/>
      <c r="AA615" s="847">
        <v>0.4</v>
      </c>
    </row>
    <row r="616" spans="1:27">
      <c r="A616" s="1371">
        <v>153</v>
      </c>
      <c r="B616" s="19" t="s">
        <v>7988</v>
      </c>
      <c r="C616" s="837" t="s">
        <v>7989</v>
      </c>
      <c r="D616" s="585"/>
      <c r="E616" s="585">
        <v>0.4</v>
      </c>
      <c r="F616" s="585"/>
      <c r="G616" s="842"/>
      <c r="H616" s="2"/>
      <c r="I616" s="2"/>
      <c r="J616" s="2"/>
      <c r="K616" s="2"/>
      <c r="L616" s="842"/>
      <c r="M616" s="2"/>
      <c r="N616" s="2"/>
      <c r="O616" s="2"/>
      <c r="P616" s="585">
        <v>0.4</v>
      </c>
      <c r="Q616" s="585">
        <v>0.4</v>
      </c>
      <c r="R616" s="1333"/>
      <c r="S616" s="2"/>
      <c r="T616" s="2"/>
      <c r="U616" s="2"/>
      <c r="V616" s="585"/>
      <c r="W616" s="585"/>
      <c r="X616" s="585"/>
      <c r="Y616" s="585"/>
      <c r="Z616" s="585"/>
      <c r="AA616" s="847">
        <v>0.4</v>
      </c>
    </row>
    <row r="617" spans="1:27">
      <c r="A617" s="2570">
        <v>154</v>
      </c>
      <c r="B617" s="19" t="s">
        <v>7990</v>
      </c>
      <c r="C617" s="837" t="s">
        <v>7991</v>
      </c>
      <c r="D617" s="585"/>
      <c r="E617" s="585">
        <v>0.2</v>
      </c>
      <c r="F617" s="585"/>
      <c r="G617" s="842"/>
      <c r="H617" s="2"/>
      <c r="I617" s="2"/>
      <c r="J617" s="2"/>
      <c r="K617" s="2"/>
      <c r="L617" s="842"/>
      <c r="M617" s="2"/>
      <c r="N617" s="2"/>
      <c r="O617" s="2"/>
      <c r="P617" s="585">
        <v>0.2</v>
      </c>
      <c r="Q617" s="585">
        <v>0.2</v>
      </c>
      <c r="R617" s="1333"/>
      <c r="S617" s="2"/>
      <c r="T617" s="2"/>
      <c r="U617" s="2"/>
      <c r="V617" s="585"/>
      <c r="W617" s="585"/>
      <c r="X617" s="585"/>
      <c r="Y617" s="585"/>
      <c r="Z617" s="585"/>
      <c r="AA617" s="847">
        <v>0.2</v>
      </c>
    </row>
    <row r="618" spans="1:27">
      <c r="A618" s="1371">
        <v>155</v>
      </c>
      <c r="B618" s="19" t="s">
        <v>7992</v>
      </c>
      <c r="C618" s="837" t="s">
        <v>7993</v>
      </c>
      <c r="D618" s="585"/>
      <c r="E618" s="585">
        <v>0.5</v>
      </c>
      <c r="F618" s="585"/>
      <c r="G618" s="842"/>
      <c r="H618" s="2"/>
      <c r="I618" s="2"/>
      <c r="J618" s="2"/>
      <c r="K618" s="2"/>
      <c r="L618" s="842"/>
      <c r="M618" s="2"/>
      <c r="N618" s="2"/>
      <c r="O618" s="2"/>
      <c r="P618" s="585">
        <v>0.5</v>
      </c>
      <c r="Q618" s="585">
        <v>0.5</v>
      </c>
      <c r="R618" s="1333"/>
      <c r="S618" s="2"/>
      <c r="T618" s="2"/>
      <c r="U618" s="2"/>
      <c r="V618" s="585"/>
      <c r="W618" s="585"/>
      <c r="X618" s="585"/>
      <c r="Y618" s="585"/>
      <c r="Z618" s="585"/>
      <c r="AA618" s="847">
        <v>0.5</v>
      </c>
    </row>
    <row r="619" spans="1:27">
      <c r="A619" s="2570">
        <v>156</v>
      </c>
      <c r="B619" s="19" t="s">
        <v>7994</v>
      </c>
      <c r="C619" s="837" t="s">
        <v>7995</v>
      </c>
      <c r="D619" s="585"/>
      <c r="E619" s="585">
        <v>0.8</v>
      </c>
      <c r="F619" s="585"/>
      <c r="G619" s="842"/>
      <c r="H619" s="2"/>
      <c r="I619" s="2"/>
      <c r="J619" s="2"/>
      <c r="K619" s="2"/>
      <c r="L619" s="842"/>
      <c r="M619" s="2"/>
      <c r="N619" s="2"/>
      <c r="O619" s="2"/>
      <c r="P619" s="585">
        <v>0.8</v>
      </c>
      <c r="Q619" s="585">
        <v>0.8</v>
      </c>
      <c r="R619" s="1333"/>
      <c r="S619" s="2"/>
      <c r="T619" s="2"/>
      <c r="U619" s="2"/>
      <c r="V619" s="585"/>
      <c r="W619" s="585"/>
      <c r="X619" s="585"/>
      <c r="Y619" s="585"/>
      <c r="Z619" s="585">
        <v>0.8</v>
      </c>
      <c r="AA619" s="847"/>
    </row>
    <row r="620" spans="1:27">
      <c r="A620" s="1371">
        <v>157</v>
      </c>
      <c r="B620" s="19" t="s">
        <v>7996</v>
      </c>
      <c r="C620" s="837" t="s">
        <v>7997</v>
      </c>
      <c r="D620" s="585"/>
      <c r="E620" s="585">
        <v>1.6</v>
      </c>
      <c r="F620" s="585">
        <v>0.6</v>
      </c>
      <c r="G620" s="842">
        <v>0.6</v>
      </c>
      <c r="H620" s="2"/>
      <c r="I620" s="2"/>
      <c r="J620" s="2"/>
      <c r="K620" s="2"/>
      <c r="L620" s="842"/>
      <c r="M620" s="2"/>
      <c r="N620" s="2"/>
      <c r="O620" s="2"/>
      <c r="P620" s="585">
        <v>1</v>
      </c>
      <c r="Q620" s="585">
        <v>1</v>
      </c>
      <c r="R620" s="1333"/>
      <c r="S620" s="2"/>
      <c r="T620" s="2"/>
      <c r="U620" s="2"/>
      <c r="V620" s="585"/>
      <c r="W620" s="585"/>
      <c r="X620" s="585"/>
      <c r="Y620" s="585"/>
      <c r="Z620" s="585">
        <v>1.6</v>
      </c>
      <c r="AA620" s="847"/>
    </row>
    <row r="621" spans="1:27">
      <c r="A621" s="2570">
        <v>158</v>
      </c>
      <c r="B621" s="19" t="s">
        <v>7998</v>
      </c>
      <c r="C621" s="839" t="s">
        <v>7999</v>
      </c>
      <c r="D621" s="585"/>
      <c r="E621" s="585">
        <v>0.1</v>
      </c>
      <c r="F621" s="585"/>
      <c r="G621" s="842"/>
      <c r="H621" s="2"/>
      <c r="I621" s="2"/>
      <c r="J621" s="2"/>
      <c r="K621" s="2"/>
      <c r="L621" s="842"/>
      <c r="M621" s="2"/>
      <c r="N621" s="2"/>
      <c r="O621" s="2"/>
      <c r="P621" s="585">
        <v>0.1</v>
      </c>
      <c r="Q621" s="585">
        <v>0.1</v>
      </c>
      <c r="R621" s="1333"/>
      <c r="S621" s="2"/>
      <c r="T621" s="2"/>
      <c r="U621" s="2"/>
      <c r="V621" s="585"/>
      <c r="W621" s="585"/>
      <c r="X621" s="585"/>
      <c r="Y621" s="585"/>
      <c r="Z621" s="585">
        <v>0.1</v>
      </c>
      <c r="AA621" s="847"/>
    </row>
    <row r="622" spans="1:27">
      <c r="A622" s="1371">
        <v>159</v>
      </c>
      <c r="B622" s="19" t="s">
        <v>8000</v>
      </c>
      <c r="C622" s="837" t="s">
        <v>8001</v>
      </c>
      <c r="D622" s="585"/>
      <c r="E622" s="585">
        <v>0.4</v>
      </c>
      <c r="F622" s="585"/>
      <c r="G622" s="842"/>
      <c r="H622" s="2"/>
      <c r="I622" s="2"/>
      <c r="J622" s="2"/>
      <c r="K622" s="2"/>
      <c r="L622" s="842"/>
      <c r="M622" s="2"/>
      <c r="N622" s="2"/>
      <c r="O622" s="2"/>
      <c r="P622" s="585">
        <v>0.4</v>
      </c>
      <c r="Q622" s="585">
        <v>0.4</v>
      </c>
      <c r="R622" s="1333"/>
      <c r="S622" s="2"/>
      <c r="T622" s="2"/>
      <c r="U622" s="2"/>
      <c r="V622" s="585"/>
      <c r="W622" s="585"/>
      <c r="X622" s="585"/>
      <c r="Y622" s="585"/>
      <c r="Z622" s="585"/>
      <c r="AA622" s="847">
        <v>0.4</v>
      </c>
    </row>
    <row r="623" spans="1:27">
      <c r="A623" s="2570">
        <v>160</v>
      </c>
      <c r="B623" s="19" t="s">
        <v>8002</v>
      </c>
      <c r="C623" s="837" t="s">
        <v>8003</v>
      </c>
      <c r="D623" s="585"/>
      <c r="E623" s="585">
        <v>1</v>
      </c>
      <c r="F623" s="585"/>
      <c r="G623" s="842"/>
      <c r="H623" s="2"/>
      <c r="I623" s="2"/>
      <c r="J623" s="2"/>
      <c r="K623" s="2"/>
      <c r="L623" s="842"/>
      <c r="M623" s="2"/>
      <c r="N623" s="2"/>
      <c r="O623" s="2"/>
      <c r="P623" s="585">
        <v>1</v>
      </c>
      <c r="Q623" s="585">
        <v>1</v>
      </c>
      <c r="R623" s="1333"/>
      <c r="S623" s="2"/>
      <c r="T623" s="2"/>
      <c r="U623" s="2"/>
      <c r="V623" s="585"/>
      <c r="W623" s="585"/>
      <c r="X623" s="585"/>
      <c r="Y623" s="585"/>
      <c r="Z623" s="585"/>
      <c r="AA623" s="847">
        <v>1</v>
      </c>
    </row>
    <row r="624" spans="1:27">
      <c r="A624" s="1371">
        <v>161</v>
      </c>
      <c r="B624" s="19" t="s">
        <v>8004</v>
      </c>
      <c r="C624" s="837" t="s">
        <v>8005</v>
      </c>
      <c r="D624" s="585"/>
      <c r="E624" s="585">
        <v>1.2</v>
      </c>
      <c r="F624" s="585"/>
      <c r="G624" s="842"/>
      <c r="H624" s="2"/>
      <c r="I624" s="2"/>
      <c r="J624" s="2"/>
      <c r="K624" s="2"/>
      <c r="L624" s="842"/>
      <c r="M624" s="2"/>
      <c r="N624" s="2"/>
      <c r="O624" s="2"/>
      <c r="P624" s="585">
        <v>1.2</v>
      </c>
      <c r="Q624" s="585">
        <v>1.2</v>
      </c>
      <c r="R624" s="1333"/>
      <c r="S624" s="2"/>
      <c r="T624" s="2"/>
      <c r="U624" s="2"/>
      <c r="V624" s="585"/>
      <c r="W624" s="585"/>
      <c r="X624" s="585"/>
      <c r="Y624" s="585"/>
      <c r="Z624" s="585"/>
      <c r="AA624" s="847">
        <v>1.2</v>
      </c>
    </row>
    <row r="625" spans="1:27">
      <c r="A625" s="2570">
        <v>162</v>
      </c>
      <c r="B625" s="19" t="s">
        <v>8006</v>
      </c>
      <c r="C625" s="837" t="s">
        <v>8007</v>
      </c>
      <c r="D625" s="585"/>
      <c r="E625" s="585">
        <v>0.5</v>
      </c>
      <c r="F625" s="585"/>
      <c r="G625" s="842"/>
      <c r="H625" s="2"/>
      <c r="I625" s="2"/>
      <c r="J625" s="2"/>
      <c r="K625" s="2"/>
      <c r="L625" s="842"/>
      <c r="M625" s="2"/>
      <c r="N625" s="2"/>
      <c r="O625" s="2"/>
      <c r="P625" s="585">
        <v>0.5</v>
      </c>
      <c r="Q625" s="585">
        <v>0.5</v>
      </c>
      <c r="R625" s="1333"/>
      <c r="S625" s="2"/>
      <c r="T625" s="2"/>
      <c r="U625" s="2"/>
      <c r="V625" s="585"/>
      <c r="W625" s="585"/>
      <c r="X625" s="585"/>
      <c r="Y625" s="585"/>
      <c r="Z625" s="585"/>
      <c r="AA625" s="847">
        <v>0.5</v>
      </c>
    </row>
    <row r="626" spans="1:27">
      <c r="A626" s="1371">
        <v>163</v>
      </c>
      <c r="B626" s="19" t="s">
        <v>8008</v>
      </c>
      <c r="C626" s="837" t="s">
        <v>8009</v>
      </c>
      <c r="D626" s="585"/>
      <c r="E626" s="585">
        <v>0.8</v>
      </c>
      <c r="F626" s="585"/>
      <c r="G626" s="842"/>
      <c r="H626" s="2"/>
      <c r="I626" s="2"/>
      <c r="J626" s="2"/>
      <c r="K626" s="2"/>
      <c r="L626" s="842"/>
      <c r="M626" s="2"/>
      <c r="N626" s="2"/>
      <c r="O626" s="2"/>
      <c r="P626" s="585">
        <v>0.8</v>
      </c>
      <c r="Q626" s="585">
        <v>0.8</v>
      </c>
      <c r="R626" s="1333"/>
      <c r="S626" s="2"/>
      <c r="T626" s="2"/>
      <c r="U626" s="2"/>
      <c r="V626" s="585"/>
      <c r="W626" s="585"/>
      <c r="X626" s="585"/>
      <c r="Y626" s="585"/>
      <c r="Z626" s="585"/>
      <c r="AA626" s="847">
        <v>0.8</v>
      </c>
    </row>
    <row r="627" spans="1:27">
      <c r="A627" s="2570">
        <v>164</v>
      </c>
      <c r="B627" s="19" t="s">
        <v>8010</v>
      </c>
      <c r="C627" s="837" t="s">
        <v>8011</v>
      </c>
      <c r="D627" s="585"/>
      <c r="E627" s="585">
        <v>0.5</v>
      </c>
      <c r="F627" s="585"/>
      <c r="G627" s="842"/>
      <c r="H627" s="2"/>
      <c r="I627" s="2"/>
      <c r="J627" s="2"/>
      <c r="K627" s="2"/>
      <c r="L627" s="842"/>
      <c r="M627" s="2"/>
      <c r="N627" s="2"/>
      <c r="O627" s="2"/>
      <c r="P627" s="585">
        <v>0.5</v>
      </c>
      <c r="Q627" s="585">
        <v>0.5</v>
      </c>
      <c r="R627" s="1333"/>
      <c r="S627" s="2"/>
      <c r="T627" s="2"/>
      <c r="U627" s="2"/>
      <c r="V627" s="585"/>
      <c r="W627" s="585"/>
      <c r="X627" s="585"/>
      <c r="Y627" s="585"/>
      <c r="Z627" s="585"/>
      <c r="AA627" s="847">
        <v>0.5</v>
      </c>
    </row>
    <row r="628" spans="1:27">
      <c r="A628" s="1371">
        <v>165</v>
      </c>
      <c r="B628" s="19" t="s">
        <v>8012</v>
      </c>
      <c r="C628" s="843" t="s">
        <v>8013</v>
      </c>
      <c r="D628" s="844"/>
      <c r="E628" s="842">
        <v>1.6</v>
      </c>
      <c r="F628" s="842"/>
      <c r="G628" s="842"/>
      <c r="H628" s="2"/>
      <c r="I628" s="2"/>
      <c r="J628" s="2"/>
      <c r="K628" s="2"/>
      <c r="L628" s="842"/>
      <c r="M628" s="2"/>
      <c r="N628" s="2"/>
      <c r="O628" s="2"/>
      <c r="P628" s="842">
        <v>1.6</v>
      </c>
      <c r="Q628" s="842">
        <v>1.6</v>
      </c>
      <c r="R628" s="844"/>
      <c r="S628" s="2"/>
      <c r="T628" s="2"/>
      <c r="U628" s="2"/>
      <c r="V628" s="844"/>
      <c r="W628" s="844"/>
      <c r="X628" s="844"/>
      <c r="Y628" s="844"/>
      <c r="Z628" s="842">
        <v>1.6</v>
      </c>
      <c r="AA628" s="850"/>
    </row>
    <row r="629" spans="1:27">
      <c r="A629" s="2570">
        <v>166</v>
      </c>
      <c r="B629" s="19" t="s">
        <v>8014</v>
      </c>
      <c r="C629" s="845" t="s">
        <v>8015</v>
      </c>
      <c r="D629" s="846"/>
      <c r="E629" s="18">
        <v>1.5</v>
      </c>
      <c r="F629" s="18"/>
      <c r="G629" s="18"/>
      <c r="H629" s="2"/>
      <c r="I629" s="2"/>
      <c r="J629" s="2"/>
      <c r="K629" s="2"/>
      <c r="L629" s="18"/>
      <c r="M629" s="2"/>
      <c r="N629" s="2"/>
      <c r="O629" s="2"/>
      <c r="P629" s="18">
        <v>1.5</v>
      </c>
      <c r="Q629" s="18">
        <v>1.5</v>
      </c>
      <c r="R629" s="846"/>
      <c r="S629" s="2"/>
      <c r="T629" s="2"/>
      <c r="U629" s="2"/>
      <c r="V629" s="846"/>
      <c r="W629" s="846"/>
      <c r="X629" s="846"/>
      <c r="Y629" s="846"/>
      <c r="Z629" s="18">
        <v>1.5</v>
      </c>
      <c r="AA629" s="851"/>
    </row>
    <row r="630" spans="1:27">
      <c r="A630" s="1371">
        <v>167</v>
      </c>
      <c r="B630" s="19" t="s">
        <v>8016</v>
      </c>
      <c r="C630" s="845" t="s">
        <v>8017</v>
      </c>
      <c r="D630" s="846"/>
      <c r="E630" s="18">
        <v>0.2</v>
      </c>
      <c r="F630" s="18"/>
      <c r="G630" s="18"/>
      <c r="H630" s="2"/>
      <c r="I630" s="2"/>
      <c r="J630" s="2"/>
      <c r="K630" s="2"/>
      <c r="L630" s="18"/>
      <c r="M630" s="2"/>
      <c r="N630" s="2"/>
      <c r="O630" s="2"/>
      <c r="P630" s="18">
        <v>0.2</v>
      </c>
      <c r="Q630" s="18">
        <v>0.2</v>
      </c>
      <c r="R630" s="846"/>
      <c r="S630" s="2"/>
      <c r="T630" s="2"/>
      <c r="U630" s="2"/>
      <c r="V630" s="846"/>
      <c r="W630" s="846"/>
      <c r="X630" s="846"/>
      <c r="Y630" s="846"/>
      <c r="Z630" s="18"/>
      <c r="AA630" s="851">
        <v>0.2</v>
      </c>
    </row>
    <row r="631" spans="1:27">
      <c r="A631" s="2570">
        <v>168</v>
      </c>
      <c r="B631" s="19" t="s">
        <v>8018</v>
      </c>
      <c r="C631" s="845" t="s">
        <v>8019</v>
      </c>
      <c r="D631" s="19"/>
      <c r="E631" s="18">
        <v>0.4</v>
      </c>
      <c r="F631" s="18"/>
      <c r="G631" s="18"/>
      <c r="H631" s="2"/>
      <c r="I631" s="2"/>
      <c r="J631" s="2"/>
      <c r="K631" s="2"/>
      <c r="L631" s="18"/>
      <c r="M631" s="2"/>
      <c r="N631" s="2"/>
      <c r="O631" s="2"/>
      <c r="P631" s="18">
        <v>0.4</v>
      </c>
      <c r="Q631" s="18">
        <v>0.4</v>
      </c>
      <c r="R631" s="18"/>
      <c r="S631" s="2"/>
      <c r="T631" s="2"/>
      <c r="U631" s="2"/>
      <c r="V631" s="19"/>
      <c r="W631" s="19"/>
      <c r="X631" s="19"/>
      <c r="Y631" s="19"/>
      <c r="Z631" s="18"/>
      <c r="AA631" s="851">
        <v>0.4</v>
      </c>
    </row>
    <row r="632" spans="1:27">
      <c r="A632" s="1371">
        <v>169</v>
      </c>
      <c r="B632" s="19" t="s">
        <v>8020</v>
      </c>
      <c r="C632" s="845" t="s">
        <v>8021</v>
      </c>
      <c r="D632" s="19"/>
      <c r="E632" s="18">
        <v>0.3</v>
      </c>
      <c r="F632" s="18"/>
      <c r="G632" s="18"/>
      <c r="H632" s="2"/>
      <c r="I632" s="2"/>
      <c r="J632" s="2"/>
      <c r="K632" s="2"/>
      <c r="L632" s="18"/>
      <c r="M632" s="2"/>
      <c r="N632" s="2"/>
      <c r="O632" s="2"/>
      <c r="P632" s="18">
        <v>0.3</v>
      </c>
      <c r="Q632" s="18">
        <v>0.3</v>
      </c>
      <c r="R632" s="18"/>
      <c r="S632" s="2"/>
      <c r="T632" s="2"/>
      <c r="U632" s="2"/>
      <c r="V632" s="19"/>
      <c r="W632" s="19"/>
      <c r="X632" s="19"/>
      <c r="Y632" s="19"/>
      <c r="Z632" s="18"/>
      <c r="AA632" s="851">
        <v>0.3</v>
      </c>
    </row>
    <row r="633" spans="1:27">
      <c r="A633" s="2570">
        <v>170</v>
      </c>
      <c r="B633" s="19" t="s">
        <v>8022</v>
      </c>
      <c r="C633" s="845" t="s">
        <v>8023</v>
      </c>
      <c r="D633" s="19"/>
      <c r="E633" s="18">
        <v>1.1000000000000001</v>
      </c>
      <c r="F633" s="18">
        <v>0.3</v>
      </c>
      <c r="G633" s="18">
        <v>0.3</v>
      </c>
      <c r="H633" s="2"/>
      <c r="I633" s="2"/>
      <c r="J633" s="2"/>
      <c r="K633" s="2"/>
      <c r="L633" s="18"/>
      <c r="M633" s="2"/>
      <c r="N633" s="2"/>
      <c r="O633" s="2"/>
      <c r="P633" s="18">
        <v>0.8</v>
      </c>
      <c r="Q633" s="18">
        <v>0.8</v>
      </c>
      <c r="R633" s="18"/>
      <c r="S633" s="2"/>
      <c r="T633" s="2"/>
      <c r="U633" s="2"/>
      <c r="V633" s="19"/>
      <c r="W633" s="19"/>
      <c r="X633" s="19"/>
      <c r="Y633" s="19"/>
      <c r="Z633" s="18">
        <v>1.1000000000000001</v>
      </c>
      <c r="AA633" s="851"/>
    </row>
    <row r="634" spans="1:27">
      <c r="A634" s="1371">
        <v>171</v>
      </c>
      <c r="B634" s="19" t="s">
        <v>7497</v>
      </c>
      <c r="C634" s="845" t="s">
        <v>8024</v>
      </c>
      <c r="D634" s="19"/>
      <c r="E634" s="18">
        <v>0.8</v>
      </c>
      <c r="F634" s="18"/>
      <c r="G634" s="18"/>
      <c r="H634" s="2"/>
      <c r="I634" s="2"/>
      <c r="J634" s="2"/>
      <c r="K634" s="2"/>
      <c r="L634" s="18"/>
      <c r="M634" s="2"/>
      <c r="N634" s="2"/>
      <c r="O634" s="2"/>
      <c r="P634" s="18">
        <v>0.8</v>
      </c>
      <c r="Q634" s="18">
        <v>0.8</v>
      </c>
      <c r="R634" s="18"/>
      <c r="S634" s="2"/>
      <c r="T634" s="2"/>
      <c r="U634" s="2"/>
      <c r="V634" s="19"/>
      <c r="W634" s="19"/>
      <c r="X634" s="19"/>
      <c r="Y634" s="19"/>
      <c r="Z634" s="18"/>
      <c r="AA634" s="851">
        <v>0.8</v>
      </c>
    </row>
    <row r="635" spans="1:27">
      <c r="A635" s="2570">
        <v>172</v>
      </c>
      <c r="B635" s="19" t="s">
        <v>8025</v>
      </c>
      <c r="C635" s="845" t="s">
        <v>8026</v>
      </c>
      <c r="D635" s="19"/>
      <c r="E635" s="18">
        <v>0.5</v>
      </c>
      <c r="F635" s="18"/>
      <c r="G635" s="18"/>
      <c r="H635" s="2"/>
      <c r="I635" s="2"/>
      <c r="J635" s="2"/>
      <c r="K635" s="2"/>
      <c r="L635" s="18"/>
      <c r="M635" s="2"/>
      <c r="N635" s="2"/>
      <c r="O635" s="2"/>
      <c r="P635" s="18">
        <v>0.5</v>
      </c>
      <c r="Q635" s="18">
        <v>0.5</v>
      </c>
      <c r="R635" s="18"/>
      <c r="S635" s="2"/>
      <c r="T635" s="2"/>
      <c r="U635" s="2"/>
      <c r="V635" s="19"/>
      <c r="W635" s="19"/>
      <c r="X635" s="19"/>
      <c r="Y635" s="19"/>
      <c r="Z635" s="18"/>
      <c r="AA635" s="851">
        <v>0.5</v>
      </c>
    </row>
    <row r="636" spans="1:27">
      <c r="A636" s="1371">
        <v>173</v>
      </c>
      <c r="B636" s="19" t="s">
        <v>8027</v>
      </c>
      <c r="C636" s="845" t="s">
        <v>8028</v>
      </c>
      <c r="D636" s="19"/>
      <c r="E636" s="18">
        <v>0.8</v>
      </c>
      <c r="F636" s="18">
        <v>0.5</v>
      </c>
      <c r="G636" s="18">
        <v>0.5</v>
      </c>
      <c r="H636" s="2"/>
      <c r="I636" s="2"/>
      <c r="J636" s="2"/>
      <c r="K636" s="2"/>
      <c r="L636" s="18"/>
      <c r="M636" s="2"/>
      <c r="N636" s="2"/>
      <c r="O636" s="2"/>
      <c r="P636" s="18">
        <v>0.3</v>
      </c>
      <c r="Q636" s="18">
        <v>0.3</v>
      </c>
      <c r="R636" s="18"/>
      <c r="S636" s="2"/>
      <c r="T636" s="2"/>
      <c r="U636" s="2"/>
      <c r="V636" s="19"/>
      <c r="W636" s="19"/>
      <c r="X636" s="19"/>
      <c r="Y636" s="19"/>
      <c r="Z636" s="18"/>
      <c r="AA636" s="851">
        <v>0.8</v>
      </c>
    </row>
    <row r="637" spans="1:27">
      <c r="A637" s="2570">
        <v>174</v>
      </c>
      <c r="B637" s="19" t="s">
        <v>8029</v>
      </c>
      <c r="C637" s="845" t="s">
        <v>8030</v>
      </c>
      <c r="D637" s="19"/>
      <c r="E637" s="18">
        <v>0.5</v>
      </c>
      <c r="F637" s="18"/>
      <c r="G637" s="18"/>
      <c r="H637" s="2"/>
      <c r="I637" s="2"/>
      <c r="J637" s="2"/>
      <c r="K637" s="2"/>
      <c r="L637" s="18"/>
      <c r="M637" s="2"/>
      <c r="N637" s="2"/>
      <c r="O637" s="2"/>
      <c r="P637" s="18">
        <v>0.5</v>
      </c>
      <c r="Q637" s="18">
        <v>0.5</v>
      </c>
      <c r="R637" s="18"/>
      <c r="S637" s="2"/>
      <c r="T637" s="2"/>
      <c r="U637" s="2"/>
      <c r="V637" s="19"/>
      <c r="W637" s="19"/>
      <c r="X637" s="19"/>
      <c r="Y637" s="19"/>
      <c r="Z637" s="18"/>
      <c r="AA637" s="851">
        <v>0.5</v>
      </c>
    </row>
    <row r="638" spans="1:27">
      <c r="A638" s="1371">
        <v>175</v>
      </c>
      <c r="B638" s="19" t="s">
        <v>8031</v>
      </c>
      <c r="C638" s="845" t="s">
        <v>8032</v>
      </c>
      <c r="D638" s="19"/>
      <c r="E638" s="18">
        <v>0.8</v>
      </c>
      <c r="F638" s="18">
        <v>0.6</v>
      </c>
      <c r="G638" s="18">
        <v>0.6</v>
      </c>
      <c r="H638" s="2"/>
      <c r="I638" s="2"/>
      <c r="J638" s="2"/>
      <c r="K638" s="2"/>
      <c r="L638" s="18"/>
      <c r="M638" s="2"/>
      <c r="N638" s="2"/>
      <c r="O638" s="2"/>
      <c r="P638" s="18">
        <v>0.2</v>
      </c>
      <c r="Q638" s="18">
        <v>0.2</v>
      </c>
      <c r="R638" s="18"/>
      <c r="S638" s="2"/>
      <c r="T638" s="2"/>
      <c r="U638" s="2"/>
      <c r="V638" s="19"/>
      <c r="W638" s="19"/>
      <c r="X638" s="19"/>
      <c r="Y638" s="19"/>
      <c r="Z638" s="18">
        <v>0.8</v>
      </c>
      <c r="AA638" s="851"/>
    </row>
    <row r="639" spans="1:27">
      <c r="A639" s="2570">
        <v>176</v>
      </c>
      <c r="B639" s="19" t="s">
        <v>8033</v>
      </c>
      <c r="C639" s="845" t="s">
        <v>8034</v>
      </c>
      <c r="D639" s="19"/>
      <c r="E639" s="18">
        <v>0.5</v>
      </c>
      <c r="F639" s="18"/>
      <c r="G639" s="18"/>
      <c r="H639" s="2"/>
      <c r="I639" s="2"/>
      <c r="J639" s="2"/>
      <c r="K639" s="2"/>
      <c r="L639" s="18"/>
      <c r="M639" s="2"/>
      <c r="N639" s="2"/>
      <c r="O639" s="2"/>
      <c r="P639" s="18">
        <v>0.5</v>
      </c>
      <c r="Q639" s="18">
        <v>0.5</v>
      </c>
      <c r="R639" s="18"/>
      <c r="S639" s="2"/>
      <c r="T639" s="2"/>
      <c r="U639" s="2"/>
      <c r="V639" s="19"/>
      <c r="W639" s="19"/>
      <c r="X639" s="19"/>
      <c r="Y639" s="19"/>
      <c r="Z639" s="18"/>
      <c r="AA639" s="851">
        <v>0.5</v>
      </c>
    </row>
    <row r="640" spans="1:27" ht="25.5">
      <c r="A640" s="1371">
        <v>177</v>
      </c>
      <c r="B640" s="19" t="s">
        <v>8035</v>
      </c>
      <c r="C640" s="845" t="s">
        <v>8036</v>
      </c>
      <c r="D640" s="19"/>
      <c r="E640" s="18">
        <v>0.13800000000000001</v>
      </c>
      <c r="F640" s="18">
        <v>0.13800000000000001</v>
      </c>
      <c r="G640" s="18">
        <v>0.13800000000000001</v>
      </c>
      <c r="H640" s="2"/>
      <c r="I640" s="2"/>
      <c r="J640" s="2"/>
      <c r="K640" s="2"/>
      <c r="L640" s="18"/>
      <c r="M640" s="2"/>
      <c r="N640" s="2"/>
      <c r="O640" s="2"/>
      <c r="P640" s="18"/>
      <c r="Q640" s="18"/>
      <c r="R640" s="18"/>
      <c r="S640" s="2"/>
      <c r="T640" s="2"/>
      <c r="U640" s="2"/>
      <c r="V640" s="19"/>
      <c r="W640" s="19"/>
      <c r="X640" s="19"/>
      <c r="Y640" s="19"/>
      <c r="Z640" s="18">
        <v>0.13800000000000001</v>
      </c>
      <c r="AA640" s="851"/>
    </row>
    <row r="641" spans="1:27">
      <c r="A641" s="2570">
        <v>178</v>
      </c>
      <c r="B641" s="19" t="s">
        <v>8037</v>
      </c>
      <c r="C641" s="845" t="s">
        <v>8038</v>
      </c>
      <c r="D641" s="19"/>
      <c r="E641" s="18">
        <v>0.2</v>
      </c>
      <c r="F641" s="18">
        <v>0.2</v>
      </c>
      <c r="G641" s="18">
        <v>0.2</v>
      </c>
      <c r="H641" s="2"/>
      <c r="I641" s="2"/>
      <c r="J641" s="2"/>
      <c r="K641" s="2"/>
      <c r="L641" s="18"/>
      <c r="M641" s="2"/>
      <c r="N641" s="2"/>
      <c r="O641" s="2"/>
      <c r="P641" s="18"/>
      <c r="Q641" s="18"/>
      <c r="R641" s="18"/>
      <c r="S641" s="2"/>
      <c r="T641" s="2"/>
      <c r="U641" s="2"/>
      <c r="V641" s="19"/>
      <c r="W641" s="19"/>
      <c r="X641" s="19"/>
      <c r="Y641" s="19"/>
      <c r="Z641" s="18">
        <v>0.2</v>
      </c>
      <c r="AA641" s="851"/>
    </row>
    <row r="642" spans="1:27" ht="38.25">
      <c r="A642" s="1371">
        <v>179</v>
      </c>
      <c r="B642" s="19" t="s">
        <v>8039</v>
      </c>
      <c r="C642" s="845" t="s">
        <v>8040</v>
      </c>
      <c r="D642" s="19"/>
      <c r="E642" s="18">
        <v>0.46</v>
      </c>
      <c r="F642" s="18">
        <v>0.46</v>
      </c>
      <c r="G642" s="18">
        <v>0.46</v>
      </c>
      <c r="H642" s="2"/>
      <c r="I642" s="2"/>
      <c r="J642" s="2"/>
      <c r="K642" s="2"/>
      <c r="L642" s="18"/>
      <c r="M642" s="2"/>
      <c r="N642" s="2"/>
      <c r="O642" s="2"/>
      <c r="P642" s="18"/>
      <c r="Q642" s="18"/>
      <c r="R642" s="18"/>
      <c r="S642" s="2"/>
      <c r="T642" s="2"/>
      <c r="U642" s="2"/>
      <c r="V642" s="19"/>
      <c r="W642" s="19"/>
      <c r="X642" s="19"/>
      <c r="Y642" s="19"/>
      <c r="Z642" s="18">
        <v>0.46</v>
      </c>
      <c r="AA642" s="851"/>
    </row>
    <row r="643" spans="1:27" s="506" customFormat="1" ht="26.25" customHeight="1">
      <c r="A643" s="2774"/>
      <c r="B643" s="2778" t="s">
        <v>8041</v>
      </c>
      <c r="C643" s="2621"/>
      <c r="D643" s="2621"/>
      <c r="E643" s="2621">
        <f>SUM(E462:E642)</f>
        <v>58.29699999999999</v>
      </c>
      <c r="F643" s="2621">
        <f t="shared" ref="F643:R643" si="11">SUM(F462:F642)</f>
        <v>16.997999999999994</v>
      </c>
      <c r="G643" s="2621">
        <f t="shared" si="11"/>
        <v>16.097999999999992</v>
      </c>
      <c r="H643" s="2621">
        <f t="shared" si="11"/>
        <v>0</v>
      </c>
      <c r="I643" s="2621">
        <f t="shared" si="11"/>
        <v>0</v>
      </c>
      <c r="J643" s="2621">
        <f t="shared" si="11"/>
        <v>0</v>
      </c>
      <c r="K643" s="2621">
        <f t="shared" si="11"/>
        <v>0</v>
      </c>
      <c r="L643" s="2621">
        <f t="shared" si="11"/>
        <v>0.9</v>
      </c>
      <c r="M643" s="2621">
        <f t="shared" si="11"/>
        <v>0</v>
      </c>
      <c r="N643" s="2621">
        <f t="shared" si="11"/>
        <v>0</v>
      </c>
      <c r="O643" s="2621">
        <f t="shared" si="11"/>
        <v>0</v>
      </c>
      <c r="P643" s="2621">
        <f t="shared" si="11"/>
        <v>41.298999999999992</v>
      </c>
      <c r="Q643" s="2621">
        <f t="shared" si="11"/>
        <v>43.043999999999997</v>
      </c>
      <c r="R643" s="2621">
        <f t="shared" si="11"/>
        <v>0</v>
      </c>
      <c r="S643" s="2621">
        <f>SUM(S462:S642)</f>
        <v>0</v>
      </c>
      <c r="T643" s="2621">
        <f t="shared" ref="T643" si="12">SUM(T462:T642)</f>
        <v>0</v>
      </c>
      <c r="U643" s="2621">
        <f t="shared" ref="U643" si="13">SUM(U462:U642)</f>
        <v>0</v>
      </c>
      <c r="V643" s="2621">
        <f t="shared" ref="V643" si="14">SUM(V462:V642)</f>
        <v>0</v>
      </c>
      <c r="W643" s="2621">
        <f t="shared" ref="W643" si="15">SUM(W462:W642)</f>
        <v>0</v>
      </c>
      <c r="X643" s="2621">
        <f t="shared" ref="X643" si="16">SUM(X462:X642)</f>
        <v>0</v>
      </c>
      <c r="Y643" s="2621">
        <f t="shared" ref="Y643" si="17">SUM(Y462:Y642)</f>
        <v>0</v>
      </c>
      <c r="Z643" s="2621">
        <f t="shared" ref="Z643" si="18">SUM(Z462:Z642)</f>
        <v>28.097000000000005</v>
      </c>
      <c r="AA643" s="2621">
        <f t="shared" ref="AA643" si="19">SUM(AA462:AA642)</f>
        <v>30.199999999999996</v>
      </c>
    </row>
    <row r="644" spans="1:27" ht="26.25" customHeight="1">
      <c r="A644" s="2315"/>
      <c r="B644" s="27" t="s">
        <v>8042</v>
      </c>
      <c r="C644" s="857"/>
      <c r="D644" s="685"/>
      <c r="E644" s="685"/>
      <c r="F644" s="685"/>
      <c r="G644" s="685"/>
      <c r="H644" s="685"/>
      <c r="I644" s="685"/>
      <c r="J644" s="685"/>
      <c r="K644" s="685"/>
      <c r="L644" s="685"/>
      <c r="M644" s="685"/>
      <c r="N644" s="685"/>
      <c r="O644" s="685"/>
      <c r="P644" s="685"/>
      <c r="Q644" s="685"/>
      <c r="R644" s="1573"/>
      <c r="S644" s="685"/>
      <c r="T644" s="685"/>
      <c r="U644" s="685"/>
      <c r="V644" s="685"/>
      <c r="W644" s="685"/>
      <c r="X644" s="685"/>
      <c r="Y644" s="685"/>
      <c r="Z644" s="685"/>
      <c r="AA644" s="685"/>
    </row>
    <row r="645" spans="1:27">
      <c r="A645" s="120">
        <v>1</v>
      </c>
      <c r="B645" s="858" t="s">
        <v>8043</v>
      </c>
      <c r="C645" s="859" t="s">
        <v>8044</v>
      </c>
      <c r="D645" s="859" t="s">
        <v>8044</v>
      </c>
      <c r="E645" s="859">
        <v>0.88</v>
      </c>
      <c r="F645" s="859">
        <v>0.48</v>
      </c>
      <c r="G645" s="859">
        <v>0.48</v>
      </c>
      <c r="H645" s="858"/>
      <c r="I645" s="858"/>
      <c r="J645" s="858"/>
      <c r="K645" s="859"/>
      <c r="L645" s="858"/>
      <c r="M645" s="858"/>
      <c r="N645" s="858"/>
      <c r="O645" s="858"/>
      <c r="P645" s="860">
        <v>0.4</v>
      </c>
      <c r="Q645" s="859">
        <v>0.81</v>
      </c>
      <c r="R645" s="859" t="s">
        <v>55</v>
      </c>
      <c r="S645" s="858"/>
      <c r="T645" s="858"/>
      <c r="U645" s="858"/>
      <c r="V645" s="859"/>
      <c r="W645" s="859"/>
      <c r="X645" s="859"/>
      <c r="Y645" s="859"/>
      <c r="Z645" s="859">
        <v>0.88</v>
      </c>
      <c r="AA645" s="859"/>
    </row>
    <row r="646" spans="1:27">
      <c r="A646" s="120">
        <v>2</v>
      </c>
      <c r="B646" s="858" t="s">
        <v>8045</v>
      </c>
      <c r="C646" s="859" t="s">
        <v>8044</v>
      </c>
      <c r="D646" s="859" t="s">
        <v>8044</v>
      </c>
      <c r="E646" s="859">
        <v>0.18</v>
      </c>
      <c r="F646" s="859"/>
      <c r="G646" s="859"/>
      <c r="H646" s="858"/>
      <c r="I646" s="858"/>
      <c r="J646" s="858"/>
      <c r="K646" s="859"/>
      <c r="L646" s="858"/>
      <c r="M646" s="858"/>
      <c r="N646" s="858"/>
      <c r="O646" s="858"/>
      <c r="P646" s="859">
        <v>0.18</v>
      </c>
      <c r="Q646" s="859">
        <v>0.18</v>
      </c>
      <c r="R646" s="859" t="s">
        <v>55</v>
      </c>
      <c r="S646" s="858"/>
      <c r="T646" s="858"/>
      <c r="U646" s="858"/>
      <c r="V646" s="859"/>
      <c r="W646" s="859"/>
      <c r="X646" s="859"/>
      <c r="Y646" s="859"/>
      <c r="Z646" s="859">
        <v>0.18</v>
      </c>
      <c r="AA646" s="859"/>
    </row>
    <row r="647" spans="1:27">
      <c r="A647" s="120">
        <v>3</v>
      </c>
      <c r="B647" s="861" t="s">
        <v>8046</v>
      </c>
      <c r="C647" s="859" t="s">
        <v>8044</v>
      </c>
      <c r="D647" s="859" t="s">
        <v>8044</v>
      </c>
      <c r="E647" s="859">
        <v>2.14</v>
      </c>
      <c r="F647" s="859">
        <v>1.44</v>
      </c>
      <c r="G647" s="862">
        <v>0.8</v>
      </c>
      <c r="H647" s="858"/>
      <c r="I647" s="858"/>
      <c r="J647" s="858"/>
      <c r="K647" s="859">
        <v>0.64</v>
      </c>
      <c r="L647" s="858"/>
      <c r="M647" s="858"/>
      <c r="N647" s="858"/>
      <c r="O647" s="858"/>
      <c r="P647" s="859">
        <v>0.7</v>
      </c>
      <c r="Q647" s="859">
        <v>0.7</v>
      </c>
      <c r="R647" s="859" t="s">
        <v>55</v>
      </c>
      <c r="S647" s="858"/>
      <c r="T647" s="858"/>
      <c r="U647" s="858"/>
      <c r="V647" s="859"/>
      <c r="W647" s="859"/>
      <c r="X647" s="859"/>
      <c r="Y647" s="859"/>
      <c r="Z647" s="859">
        <v>2.14</v>
      </c>
      <c r="AA647" s="859"/>
    </row>
    <row r="648" spans="1:27">
      <c r="A648" s="120">
        <v>4</v>
      </c>
      <c r="B648" s="858" t="s">
        <v>732</v>
      </c>
      <c r="C648" s="859" t="s">
        <v>8044</v>
      </c>
      <c r="D648" s="859" t="s">
        <v>8044</v>
      </c>
      <c r="E648" s="859">
        <v>0.9</v>
      </c>
      <c r="F648" s="859">
        <v>0.8</v>
      </c>
      <c r="G648" s="859"/>
      <c r="H648" s="858"/>
      <c r="I648" s="858"/>
      <c r="J648" s="858"/>
      <c r="K648" s="859">
        <v>0.8</v>
      </c>
      <c r="L648" s="858"/>
      <c r="M648" s="858"/>
      <c r="N648" s="858"/>
      <c r="O648" s="858"/>
      <c r="P648" s="859">
        <v>0.1</v>
      </c>
      <c r="Q648" s="859">
        <v>0.1</v>
      </c>
      <c r="R648" s="859" t="s">
        <v>55</v>
      </c>
      <c r="S648" s="858"/>
      <c r="T648" s="858"/>
      <c r="U648" s="858"/>
      <c r="V648" s="859"/>
      <c r="W648" s="859"/>
      <c r="X648" s="859"/>
      <c r="Y648" s="859"/>
      <c r="Z648" s="859">
        <v>0.9</v>
      </c>
      <c r="AA648" s="859"/>
    </row>
    <row r="649" spans="1:27">
      <c r="A649" s="120">
        <v>5</v>
      </c>
      <c r="B649" s="858" t="s">
        <v>8047</v>
      </c>
      <c r="C649" s="859" t="s">
        <v>8044</v>
      </c>
      <c r="D649" s="859" t="s">
        <v>8044</v>
      </c>
      <c r="E649" s="859">
        <v>2.37</v>
      </c>
      <c r="F649" s="859">
        <v>0.71</v>
      </c>
      <c r="G649" s="859"/>
      <c r="H649" s="858"/>
      <c r="I649" s="858"/>
      <c r="J649" s="858"/>
      <c r="K649" s="859">
        <v>0.71</v>
      </c>
      <c r="L649" s="858"/>
      <c r="M649" s="858"/>
      <c r="N649" s="858"/>
      <c r="O649" s="858"/>
      <c r="P649" s="859">
        <v>1.66</v>
      </c>
      <c r="Q649" s="859">
        <v>2.37</v>
      </c>
      <c r="R649" s="859" t="s">
        <v>55</v>
      </c>
      <c r="S649" s="858"/>
      <c r="T649" s="858"/>
      <c r="U649" s="858"/>
      <c r="V649" s="859"/>
      <c r="W649" s="859"/>
      <c r="X649" s="859"/>
      <c r="Y649" s="859"/>
      <c r="Z649" s="859">
        <v>2.37</v>
      </c>
      <c r="AA649" s="859"/>
    </row>
    <row r="650" spans="1:27">
      <c r="A650" s="120">
        <v>6</v>
      </c>
      <c r="B650" s="858" t="s">
        <v>8048</v>
      </c>
      <c r="C650" s="859" t="s">
        <v>8044</v>
      </c>
      <c r="D650" s="859" t="s">
        <v>8044</v>
      </c>
      <c r="E650" s="859">
        <v>1.3</v>
      </c>
      <c r="F650" s="859">
        <v>0.55000000000000004</v>
      </c>
      <c r="G650" s="859"/>
      <c r="H650" s="858"/>
      <c r="I650" s="858"/>
      <c r="J650" s="858"/>
      <c r="K650" s="859">
        <v>0.55000000000000004</v>
      </c>
      <c r="L650" s="858"/>
      <c r="M650" s="858"/>
      <c r="N650" s="858"/>
      <c r="O650" s="858"/>
      <c r="P650" s="859">
        <v>0.75</v>
      </c>
      <c r="Q650" s="859">
        <v>1.1499999999999999</v>
      </c>
      <c r="R650" s="859" t="s">
        <v>55</v>
      </c>
      <c r="S650" s="858"/>
      <c r="T650" s="858"/>
      <c r="U650" s="858"/>
      <c r="V650" s="859"/>
      <c r="W650" s="859"/>
      <c r="X650" s="859"/>
      <c r="Y650" s="859"/>
      <c r="Z650" s="859">
        <v>1.3</v>
      </c>
      <c r="AA650" s="859"/>
    </row>
    <row r="651" spans="1:27">
      <c r="A651" s="120">
        <v>7</v>
      </c>
      <c r="B651" s="858" t="s">
        <v>8049</v>
      </c>
      <c r="C651" s="859" t="s">
        <v>8044</v>
      </c>
      <c r="D651" s="859" t="s">
        <v>8044</v>
      </c>
      <c r="E651" s="859">
        <v>0.63</v>
      </c>
      <c r="F651" s="859">
        <v>0.63</v>
      </c>
      <c r="G651" s="859">
        <v>0.63</v>
      </c>
      <c r="H651" s="858"/>
      <c r="I651" s="858"/>
      <c r="J651" s="858"/>
      <c r="K651" s="859"/>
      <c r="L651" s="858"/>
      <c r="M651" s="858"/>
      <c r="N651" s="858"/>
      <c r="O651" s="858"/>
      <c r="P651" s="859"/>
      <c r="Q651" s="859"/>
      <c r="R651" s="859" t="s">
        <v>55</v>
      </c>
      <c r="S651" s="858"/>
      <c r="T651" s="858"/>
      <c r="U651" s="858"/>
      <c r="V651" s="859"/>
      <c r="W651" s="859"/>
      <c r="X651" s="859"/>
      <c r="Y651" s="859"/>
      <c r="Z651" s="859">
        <v>0.63</v>
      </c>
      <c r="AA651" s="859"/>
    </row>
    <row r="652" spans="1:27">
      <c r="A652" s="120">
        <v>8</v>
      </c>
      <c r="B652" s="858" t="s">
        <v>8050</v>
      </c>
      <c r="C652" s="859" t="s">
        <v>8044</v>
      </c>
      <c r="D652" s="859" t="s">
        <v>8044</v>
      </c>
      <c r="E652" s="859">
        <v>0.43</v>
      </c>
      <c r="F652" s="859">
        <v>0.43</v>
      </c>
      <c r="G652" s="859">
        <v>0.43</v>
      </c>
      <c r="H652" s="858"/>
      <c r="I652" s="858"/>
      <c r="J652" s="858"/>
      <c r="K652" s="859"/>
      <c r="L652" s="858"/>
      <c r="M652" s="858"/>
      <c r="N652" s="858"/>
      <c r="O652" s="858"/>
      <c r="P652" s="859"/>
      <c r="Q652" s="859"/>
      <c r="R652" s="859" t="s">
        <v>55</v>
      </c>
      <c r="S652" s="858"/>
      <c r="T652" s="858"/>
      <c r="U652" s="858"/>
      <c r="V652" s="859"/>
      <c r="W652" s="859"/>
      <c r="X652" s="859"/>
      <c r="Y652" s="859"/>
      <c r="Z652" s="859">
        <v>0.43</v>
      </c>
      <c r="AA652" s="859"/>
    </row>
    <row r="653" spans="1:27">
      <c r="A653" s="120">
        <v>9</v>
      </c>
      <c r="B653" s="858" t="s">
        <v>8051</v>
      </c>
      <c r="C653" s="859" t="s">
        <v>8044</v>
      </c>
      <c r="D653" s="859" t="s">
        <v>8044</v>
      </c>
      <c r="E653" s="859">
        <v>0.13</v>
      </c>
      <c r="F653" s="859"/>
      <c r="G653" s="859"/>
      <c r="H653" s="858"/>
      <c r="I653" s="858"/>
      <c r="J653" s="858"/>
      <c r="K653" s="859"/>
      <c r="L653" s="858"/>
      <c r="M653" s="858"/>
      <c r="N653" s="858"/>
      <c r="O653" s="858"/>
      <c r="P653" s="859">
        <v>0.13</v>
      </c>
      <c r="Q653" s="859">
        <v>0.13</v>
      </c>
      <c r="R653" s="859" t="s">
        <v>55</v>
      </c>
      <c r="S653" s="858"/>
      <c r="T653" s="858"/>
      <c r="U653" s="858"/>
      <c r="V653" s="859"/>
      <c r="W653" s="859"/>
      <c r="X653" s="859"/>
      <c r="Y653" s="859"/>
      <c r="Z653" s="859"/>
      <c r="AA653" s="859">
        <v>0.13</v>
      </c>
    </row>
    <row r="654" spans="1:27">
      <c r="A654" s="120">
        <v>10</v>
      </c>
      <c r="B654" s="858" t="s">
        <v>8052</v>
      </c>
      <c r="C654" s="859" t="s">
        <v>8044</v>
      </c>
      <c r="D654" s="859" t="s">
        <v>8044</v>
      </c>
      <c r="E654" s="859">
        <v>3.01</v>
      </c>
      <c r="F654" s="859">
        <v>3.01</v>
      </c>
      <c r="G654" s="859">
        <v>3.01</v>
      </c>
      <c r="H654" s="858"/>
      <c r="I654" s="858"/>
      <c r="J654" s="858"/>
      <c r="K654" s="859"/>
      <c r="L654" s="858"/>
      <c r="M654" s="858"/>
      <c r="N654" s="858"/>
      <c r="O654" s="858"/>
      <c r="P654" s="859"/>
      <c r="Q654" s="859"/>
      <c r="R654" s="859" t="s">
        <v>55</v>
      </c>
      <c r="S654" s="858"/>
      <c r="T654" s="858"/>
      <c r="U654" s="858"/>
      <c r="V654" s="859"/>
      <c r="W654" s="859"/>
      <c r="X654" s="859"/>
      <c r="Y654" s="859"/>
      <c r="Z654" s="859">
        <v>3.01</v>
      </c>
      <c r="AA654" s="859"/>
    </row>
    <row r="655" spans="1:27">
      <c r="A655" s="120">
        <v>11</v>
      </c>
      <c r="B655" s="861" t="s">
        <v>8053</v>
      </c>
      <c r="C655" s="859" t="s">
        <v>8044</v>
      </c>
      <c r="D655" s="859" t="s">
        <v>8044</v>
      </c>
      <c r="E655" s="862">
        <v>1.69</v>
      </c>
      <c r="F655" s="859">
        <v>0.43</v>
      </c>
      <c r="G655" s="859"/>
      <c r="H655" s="858"/>
      <c r="I655" s="858"/>
      <c r="J655" s="858"/>
      <c r="K655" s="859">
        <v>0.43</v>
      </c>
      <c r="L655" s="858"/>
      <c r="M655" s="858"/>
      <c r="N655" s="858"/>
      <c r="O655" s="858"/>
      <c r="P655" s="859">
        <v>1.26</v>
      </c>
      <c r="Q655" s="859">
        <v>1.26</v>
      </c>
      <c r="R655" s="859" t="s">
        <v>55</v>
      </c>
      <c r="S655" s="858"/>
      <c r="T655" s="858"/>
      <c r="U655" s="858"/>
      <c r="V655" s="859"/>
      <c r="W655" s="859"/>
      <c r="X655" s="859"/>
      <c r="Y655" s="859"/>
      <c r="Z655" s="859">
        <v>1.69</v>
      </c>
      <c r="AA655" s="859"/>
    </row>
    <row r="656" spans="1:27">
      <c r="A656" s="120">
        <v>12</v>
      </c>
      <c r="B656" s="858" t="s">
        <v>7936</v>
      </c>
      <c r="C656" s="859" t="s">
        <v>8044</v>
      </c>
      <c r="D656" s="859" t="s">
        <v>8044</v>
      </c>
      <c r="E656" s="859">
        <v>0.82</v>
      </c>
      <c r="F656" s="859">
        <v>0.2</v>
      </c>
      <c r="G656" s="859"/>
      <c r="H656" s="858"/>
      <c r="I656" s="858"/>
      <c r="J656" s="858"/>
      <c r="K656" s="859">
        <v>0.2</v>
      </c>
      <c r="L656" s="858"/>
      <c r="M656" s="858"/>
      <c r="N656" s="858"/>
      <c r="O656" s="858"/>
      <c r="P656" s="859">
        <v>0.62</v>
      </c>
      <c r="Q656" s="859">
        <v>0.82</v>
      </c>
      <c r="R656" s="859" t="s">
        <v>55</v>
      </c>
      <c r="S656" s="858"/>
      <c r="T656" s="858"/>
      <c r="U656" s="858"/>
      <c r="V656" s="859"/>
      <c r="W656" s="859"/>
      <c r="X656" s="859"/>
      <c r="Y656" s="859"/>
      <c r="Z656" s="859">
        <v>0.82</v>
      </c>
      <c r="AA656" s="859"/>
    </row>
    <row r="657" spans="1:27">
      <c r="A657" s="120">
        <v>13</v>
      </c>
      <c r="B657" s="858" t="s">
        <v>6033</v>
      </c>
      <c r="C657" s="859" t="s">
        <v>8044</v>
      </c>
      <c r="D657" s="859" t="s">
        <v>8044</v>
      </c>
      <c r="E657" s="859">
        <v>1.04</v>
      </c>
      <c r="F657" s="859">
        <v>0.2</v>
      </c>
      <c r="G657" s="859"/>
      <c r="H657" s="858"/>
      <c r="I657" s="858"/>
      <c r="J657" s="858"/>
      <c r="K657" s="859">
        <v>0.2</v>
      </c>
      <c r="L657" s="858"/>
      <c r="M657" s="858"/>
      <c r="N657" s="858"/>
      <c r="O657" s="858"/>
      <c r="P657" s="859">
        <v>0.84</v>
      </c>
      <c r="Q657" s="859">
        <v>1.04</v>
      </c>
      <c r="R657" s="859" t="s">
        <v>55</v>
      </c>
      <c r="S657" s="858"/>
      <c r="T657" s="858"/>
      <c r="U657" s="858"/>
      <c r="V657" s="859"/>
      <c r="W657" s="859"/>
      <c r="X657" s="859"/>
      <c r="Y657" s="859"/>
      <c r="Z657" s="859">
        <v>1.04</v>
      </c>
      <c r="AA657" s="859"/>
    </row>
    <row r="658" spans="1:27">
      <c r="A658" s="120">
        <v>14</v>
      </c>
      <c r="B658" s="858" t="s">
        <v>8054</v>
      </c>
      <c r="C658" s="859" t="s">
        <v>8044</v>
      </c>
      <c r="D658" s="859" t="s">
        <v>8044</v>
      </c>
      <c r="E658" s="859">
        <v>0.36</v>
      </c>
      <c r="F658" s="859"/>
      <c r="G658" s="859"/>
      <c r="H658" s="858"/>
      <c r="I658" s="858"/>
      <c r="J658" s="858"/>
      <c r="K658" s="859"/>
      <c r="L658" s="858"/>
      <c r="M658" s="858"/>
      <c r="N658" s="858"/>
      <c r="O658" s="858"/>
      <c r="P658" s="859">
        <v>0.36</v>
      </c>
      <c r="Q658" s="859">
        <v>0.36</v>
      </c>
      <c r="R658" s="859" t="s">
        <v>55</v>
      </c>
      <c r="S658" s="858"/>
      <c r="T658" s="858"/>
      <c r="U658" s="858"/>
      <c r="V658" s="859"/>
      <c r="W658" s="859"/>
      <c r="X658" s="859"/>
      <c r="Y658" s="859"/>
      <c r="Z658" s="859">
        <v>0.36</v>
      </c>
      <c r="AA658" s="859"/>
    </row>
    <row r="659" spans="1:27">
      <c r="A659" s="120">
        <v>15</v>
      </c>
      <c r="B659" s="858" t="s">
        <v>8055</v>
      </c>
      <c r="C659" s="859" t="s">
        <v>8044</v>
      </c>
      <c r="D659" s="859" t="s">
        <v>8044</v>
      </c>
      <c r="E659" s="859">
        <v>0.21</v>
      </c>
      <c r="F659" s="859"/>
      <c r="G659" s="859"/>
      <c r="H659" s="858"/>
      <c r="I659" s="858"/>
      <c r="J659" s="858"/>
      <c r="K659" s="859"/>
      <c r="L659" s="858"/>
      <c r="M659" s="858"/>
      <c r="N659" s="858"/>
      <c r="O659" s="858"/>
      <c r="P659" s="859">
        <v>0.21</v>
      </c>
      <c r="Q659" s="859">
        <v>0.21</v>
      </c>
      <c r="R659" s="859" t="s">
        <v>55</v>
      </c>
      <c r="S659" s="858"/>
      <c r="T659" s="858"/>
      <c r="U659" s="858"/>
      <c r="V659" s="859"/>
      <c r="W659" s="859"/>
      <c r="X659" s="859"/>
      <c r="Y659" s="859"/>
      <c r="Z659" s="859">
        <v>0.21</v>
      </c>
      <c r="AA659" s="859"/>
    </row>
    <row r="660" spans="1:27">
      <c r="A660" s="120">
        <v>16</v>
      </c>
      <c r="B660" s="858" t="s">
        <v>8056</v>
      </c>
      <c r="C660" s="859" t="s">
        <v>8044</v>
      </c>
      <c r="D660" s="859" t="s">
        <v>8044</v>
      </c>
      <c r="E660" s="859">
        <v>0.51</v>
      </c>
      <c r="F660" s="859"/>
      <c r="G660" s="859"/>
      <c r="H660" s="858"/>
      <c r="I660" s="858"/>
      <c r="J660" s="858"/>
      <c r="K660" s="859"/>
      <c r="L660" s="858"/>
      <c r="M660" s="858"/>
      <c r="N660" s="858"/>
      <c r="O660" s="858"/>
      <c r="P660" s="859">
        <v>0.51</v>
      </c>
      <c r="Q660" s="859">
        <v>0.51</v>
      </c>
      <c r="R660" s="859" t="s">
        <v>55</v>
      </c>
      <c r="S660" s="858"/>
      <c r="T660" s="858"/>
      <c r="U660" s="858"/>
      <c r="V660" s="859"/>
      <c r="W660" s="859"/>
      <c r="X660" s="859"/>
      <c r="Y660" s="859"/>
      <c r="Z660" s="859">
        <v>0.51</v>
      </c>
      <c r="AA660" s="859"/>
    </row>
    <row r="661" spans="1:27">
      <c r="A661" s="120">
        <v>17</v>
      </c>
      <c r="B661" s="858" t="s">
        <v>8057</v>
      </c>
      <c r="C661" s="859" t="s">
        <v>8044</v>
      </c>
      <c r="D661" s="859" t="s">
        <v>8044</v>
      </c>
      <c r="E661" s="859">
        <v>0.25</v>
      </c>
      <c r="F661" s="859"/>
      <c r="G661" s="859"/>
      <c r="H661" s="858"/>
      <c r="I661" s="858"/>
      <c r="J661" s="858"/>
      <c r="K661" s="859"/>
      <c r="L661" s="858"/>
      <c r="M661" s="858"/>
      <c r="N661" s="858"/>
      <c r="O661" s="858"/>
      <c r="P661" s="859">
        <v>0.25</v>
      </c>
      <c r="Q661" s="859">
        <v>0.25</v>
      </c>
      <c r="R661" s="859" t="s">
        <v>55</v>
      </c>
      <c r="S661" s="858"/>
      <c r="T661" s="858"/>
      <c r="U661" s="858"/>
      <c r="V661" s="859"/>
      <c r="W661" s="859"/>
      <c r="X661" s="859"/>
      <c r="Y661" s="859"/>
      <c r="Z661" s="859"/>
      <c r="AA661" s="859">
        <v>0.25</v>
      </c>
    </row>
    <row r="662" spans="1:27">
      <c r="A662" s="120">
        <v>18</v>
      </c>
      <c r="B662" s="858" t="s">
        <v>8058</v>
      </c>
      <c r="C662" s="859" t="s">
        <v>8044</v>
      </c>
      <c r="D662" s="859" t="s">
        <v>8044</v>
      </c>
      <c r="E662" s="859">
        <v>1.43</v>
      </c>
      <c r="F662" s="866">
        <v>1.43</v>
      </c>
      <c r="G662" s="859">
        <v>0.44</v>
      </c>
      <c r="H662" s="858"/>
      <c r="I662" s="858"/>
      <c r="J662" s="858"/>
      <c r="K662" s="859">
        <v>0.99</v>
      </c>
      <c r="L662" s="858"/>
      <c r="M662" s="858"/>
      <c r="N662" s="858"/>
      <c r="O662" s="858"/>
      <c r="P662" s="859">
        <v>0</v>
      </c>
      <c r="Q662" s="859">
        <v>0</v>
      </c>
      <c r="R662" s="859" t="s">
        <v>55</v>
      </c>
      <c r="S662" s="858"/>
      <c r="T662" s="858"/>
      <c r="U662" s="858"/>
      <c r="V662" s="859"/>
      <c r="W662" s="859"/>
      <c r="X662" s="859"/>
      <c r="Y662" s="859"/>
      <c r="Z662" s="859">
        <v>1.43</v>
      </c>
      <c r="AA662" s="859"/>
    </row>
    <row r="663" spans="1:27">
      <c r="A663" s="120">
        <v>19</v>
      </c>
      <c r="B663" s="861" t="s">
        <v>8059</v>
      </c>
      <c r="C663" s="859" t="s">
        <v>8044</v>
      </c>
      <c r="D663" s="859" t="s">
        <v>8044</v>
      </c>
      <c r="E663" s="862">
        <v>1.2</v>
      </c>
      <c r="F663" s="859">
        <v>0.75</v>
      </c>
      <c r="G663" s="859"/>
      <c r="H663" s="858"/>
      <c r="I663" s="858"/>
      <c r="J663" s="858"/>
      <c r="K663" s="859">
        <v>0.75</v>
      </c>
      <c r="L663" s="858"/>
      <c r="M663" s="858"/>
      <c r="N663" s="858"/>
      <c r="O663" s="858"/>
      <c r="P663" s="859">
        <v>0.45</v>
      </c>
      <c r="Q663" s="859">
        <v>0.8</v>
      </c>
      <c r="R663" s="859" t="s">
        <v>55</v>
      </c>
      <c r="S663" s="858"/>
      <c r="T663" s="858"/>
      <c r="U663" s="858"/>
      <c r="V663" s="859"/>
      <c r="W663" s="859"/>
      <c r="X663" s="859"/>
      <c r="Y663" s="859"/>
      <c r="Z663" s="859">
        <v>1.2</v>
      </c>
      <c r="AA663" s="859"/>
    </row>
    <row r="664" spans="1:27">
      <c r="A664" s="120">
        <v>20</v>
      </c>
      <c r="B664" s="858" t="s">
        <v>8060</v>
      </c>
      <c r="C664" s="859" t="s">
        <v>8044</v>
      </c>
      <c r="D664" s="859" t="s">
        <v>8044</v>
      </c>
      <c r="E664" s="859">
        <v>0.34</v>
      </c>
      <c r="F664" s="859">
        <v>0.34</v>
      </c>
      <c r="G664" s="859"/>
      <c r="H664" s="858"/>
      <c r="I664" s="858"/>
      <c r="J664" s="858"/>
      <c r="K664" s="859">
        <v>0.34</v>
      </c>
      <c r="L664" s="858"/>
      <c r="M664" s="858"/>
      <c r="N664" s="858"/>
      <c r="O664" s="858"/>
      <c r="P664" s="859"/>
      <c r="Q664" s="859"/>
      <c r="R664" s="859" t="s">
        <v>55</v>
      </c>
      <c r="S664" s="858"/>
      <c r="T664" s="858"/>
      <c r="U664" s="858"/>
      <c r="V664" s="859"/>
      <c r="W664" s="859"/>
      <c r="X664" s="859"/>
      <c r="Y664" s="859"/>
      <c r="Z664" s="859">
        <v>0.34</v>
      </c>
      <c r="AA664" s="859"/>
    </row>
    <row r="665" spans="1:27">
      <c r="A665" s="120">
        <v>21</v>
      </c>
      <c r="B665" s="858" t="s">
        <v>8061</v>
      </c>
      <c r="C665" s="859" t="s">
        <v>8044</v>
      </c>
      <c r="D665" s="859" t="s">
        <v>8044</v>
      </c>
      <c r="E665" s="859">
        <v>0.84</v>
      </c>
      <c r="F665" s="859"/>
      <c r="G665" s="859"/>
      <c r="H665" s="858"/>
      <c r="I665" s="858"/>
      <c r="J665" s="858"/>
      <c r="K665" s="859"/>
      <c r="L665" s="858"/>
      <c r="M665" s="858"/>
      <c r="N665" s="858"/>
      <c r="O665" s="858"/>
      <c r="P665" s="859">
        <v>0.84</v>
      </c>
      <c r="Q665" s="859">
        <v>0.84</v>
      </c>
      <c r="R665" s="859" t="s">
        <v>55</v>
      </c>
      <c r="S665" s="858"/>
      <c r="T665" s="858"/>
      <c r="U665" s="858"/>
      <c r="V665" s="859"/>
      <c r="W665" s="859"/>
      <c r="X665" s="859"/>
      <c r="Y665" s="859"/>
      <c r="Z665" s="859">
        <v>0.84</v>
      </c>
      <c r="AA665" s="859"/>
    </row>
    <row r="666" spans="1:27">
      <c r="A666" s="120">
        <v>22</v>
      </c>
      <c r="B666" s="858" t="s">
        <v>7958</v>
      </c>
      <c r="C666" s="859" t="s">
        <v>8044</v>
      </c>
      <c r="D666" s="859" t="s">
        <v>8044</v>
      </c>
      <c r="E666" s="859">
        <v>0.38</v>
      </c>
      <c r="F666" s="859">
        <v>0.38</v>
      </c>
      <c r="G666" s="859"/>
      <c r="H666" s="858"/>
      <c r="I666" s="858"/>
      <c r="J666" s="858"/>
      <c r="K666" s="859">
        <v>0.38</v>
      </c>
      <c r="L666" s="858"/>
      <c r="M666" s="858"/>
      <c r="N666" s="858"/>
      <c r="O666" s="858"/>
      <c r="P666" s="859"/>
      <c r="Q666" s="859">
        <v>0.38</v>
      </c>
      <c r="R666" s="859" t="s">
        <v>55</v>
      </c>
      <c r="S666" s="858"/>
      <c r="T666" s="858"/>
      <c r="U666" s="858"/>
      <c r="V666" s="859"/>
      <c r="W666" s="859"/>
      <c r="X666" s="859"/>
      <c r="Y666" s="859"/>
      <c r="Z666" s="859">
        <v>0.38</v>
      </c>
      <c r="AA666" s="859"/>
    </row>
    <row r="667" spans="1:27">
      <c r="A667" s="120">
        <v>23</v>
      </c>
      <c r="B667" s="861" t="s">
        <v>8062</v>
      </c>
      <c r="C667" s="859" t="s">
        <v>8044</v>
      </c>
      <c r="D667" s="859" t="s">
        <v>8044</v>
      </c>
      <c r="E667" s="862">
        <v>0.45</v>
      </c>
      <c r="F667" s="859"/>
      <c r="G667" s="859"/>
      <c r="H667" s="858"/>
      <c r="I667" s="858"/>
      <c r="J667" s="858"/>
      <c r="K667" s="859"/>
      <c r="L667" s="858"/>
      <c r="M667" s="858"/>
      <c r="N667" s="858"/>
      <c r="O667" s="858"/>
      <c r="P667" s="859">
        <v>0.45</v>
      </c>
      <c r="Q667" s="859">
        <v>0.45</v>
      </c>
      <c r="R667" s="859" t="s">
        <v>55</v>
      </c>
      <c r="S667" s="858"/>
      <c r="T667" s="858"/>
      <c r="U667" s="858"/>
      <c r="V667" s="859"/>
      <c r="W667" s="859"/>
      <c r="X667" s="859"/>
      <c r="Y667" s="859"/>
      <c r="Z667" s="859">
        <v>0.45</v>
      </c>
      <c r="AA667" s="859"/>
    </row>
    <row r="668" spans="1:27">
      <c r="A668" s="120">
        <v>24</v>
      </c>
      <c r="B668" s="861" t="s">
        <v>8063</v>
      </c>
      <c r="C668" s="859" t="s">
        <v>8044</v>
      </c>
      <c r="D668" s="859" t="s">
        <v>8044</v>
      </c>
      <c r="E668" s="859">
        <v>4.54</v>
      </c>
      <c r="F668" s="863">
        <v>2.4700000000000002</v>
      </c>
      <c r="G668" s="862">
        <v>1.94</v>
      </c>
      <c r="H668" s="858"/>
      <c r="I668" s="858"/>
      <c r="J668" s="858"/>
      <c r="K668" s="859">
        <v>0.53</v>
      </c>
      <c r="L668" s="858"/>
      <c r="M668" s="858"/>
      <c r="N668" s="858"/>
      <c r="O668" s="858"/>
      <c r="P668" s="859">
        <v>2.0699999999999998</v>
      </c>
      <c r="Q668" s="859">
        <v>2.0699999999999998</v>
      </c>
      <c r="R668" s="859" t="s">
        <v>55</v>
      </c>
      <c r="S668" s="858"/>
      <c r="T668" s="858"/>
      <c r="U668" s="858"/>
      <c r="V668" s="859"/>
      <c r="W668" s="859"/>
      <c r="X668" s="859"/>
      <c r="Y668" s="859"/>
      <c r="Z668" s="859">
        <v>4.54</v>
      </c>
      <c r="AA668" s="859"/>
    </row>
    <row r="669" spans="1:27">
      <c r="A669" s="120">
        <v>25</v>
      </c>
      <c r="B669" s="858" t="s">
        <v>8064</v>
      </c>
      <c r="C669" s="859" t="s">
        <v>8044</v>
      </c>
      <c r="D669" s="859" t="s">
        <v>8044</v>
      </c>
      <c r="E669" s="859">
        <v>1.66</v>
      </c>
      <c r="F669" s="859">
        <v>0.65</v>
      </c>
      <c r="G669" s="859"/>
      <c r="H669" s="858"/>
      <c r="I669" s="858"/>
      <c r="J669" s="858"/>
      <c r="K669" s="859">
        <v>0.65</v>
      </c>
      <c r="L669" s="858"/>
      <c r="M669" s="858"/>
      <c r="N669" s="858"/>
      <c r="O669" s="858"/>
      <c r="P669" s="859">
        <v>1.01</v>
      </c>
      <c r="Q669" s="859">
        <v>1.01</v>
      </c>
      <c r="R669" s="859" t="s">
        <v>55</v>
      </c>
      <c r="S669" s="858"/>
      <c r="T669" s="858"/>
      <c r="U669" s="858"/>
      <c r="V669" s="859"/>
      <c r="W669" s="859"/>
      <c r="X669" s="859"/>
      <c r="Y669" s="859"/>
      <c r="Z669" s="859">
        <v>1.66</v>
      </c>
      <c r="AA669" s="859"/>
    </row>
    <row r="670" spans="1:27">
      <c r="A670" s="120">
        <v>26</v>
      </c>
      <c r="B670" s="858" t="s">
        <v>8065</v>
      </c>
      <c r="C670" s="859" t="s">
        <v>8044</v>
      </c>
      <c r="D670" s="859" t="s">
        <v>8044</v>
      </c>
      <c r="E670" s="859">
        <v>0.41</v>
      </c>
      <c r="F670" s="859"/>
      <c r="G670" s="859"/>
      <c r="H670" s="858"/>
      <c r="I670" s="858"/>
      <c r="J670" s="858"/>
      <c r="K670" s="859"/>
      <c r="L670" s="858"/>
      <c r="M670" s="858"/>
      <c r="N670" s="858"/>
      <c r="O670" s="858"/>
      <c r="P670" s="859">
        <v>0.41</v>
      </c>
      <c r="Q670" s="859">
        <v>0.41</v>
      </c>
      <c r="R670" s="859" t="s">
        <v>55</v>
      </c>
      <c r="S670" s="858"/>
      <c r="T670" s="858"/>
      <c r="U670" s="858"/>
      <c r="V670" s="859"/>
      <c r="W670" s="859"/>
      <c r="X670" s="859"/>
      <c r="Y670" s="859"/>
      <c r="Z670" s="859">
        <v>0.41</v>
      </c>
      <c r="AA670" s="859"/>
    </row>
    <row r="671" spans="1:27">
      <c r="A671" s="120">
        <v>27</v>
      </c>
      <c r="B671" s="858" t="s">
        <v>8066</v>
      </c>
      <c r="C671" s="859" t="s">
        <v>8044</v>
      </c>
      <c r="D671" s="859" t="s">
        <v>8044</v>
      </c>
      <c r="E671" s="859">
        <v>0.41</v>
      </c>
      <c r="F671" s="859"/>
      <c r="G671" s="859"/>
      <c r="H671" s="858"/>
      <c r="I671" s="858"/>
      <c r="J671" s="858"/>
      <c r="K671" s="859"/>
      <c r="L671" s="858"/>
      <c r="M671" s="858"/>
      <c r="N671" s="858"/>
      <c r="O671" s="858"/>
      <c r="P671" s="859">
        <v>0.41</v>
      </c>
      <c r="Q671" s="859">
        <v>0.41</v>
      </c>
      <c r="R671" s="859" t="s">
        <v>55</v>
      </c>
      <c r="S671" s="858"/>
      <c r="T671" s="858"/>
      <c r="U671" s="858"/>
      <c r="V671" s="859"/>
      <c r="W671" s="859"/>
      <c r="X671" s="859"/>
      <c r="Y671" s="859"/>
      <c r="Z671" s="859"/>
      <c r="AA671" s="859">
        <v>0.41</v>
      </c>
    </row>
    <row r="672" spans="1:27">
      <c r="A672" s="120">
        <v>28</v>
      </c>
      <c r="B672" s="858" t="s">
        <v>6050</v>
      </c>
      <c r="C672" s="859" t="s">
        <v>8044</v>
      </c>
      <c r="D672" s="859" t="s">
        <v>8044</v>
      </c>
      <c r="E672" s="859">
        <v>0.63</v>
      </c>
      <c r="F672" s="859"/>
      <c r="G672" s="859"/>
      <c r="H672" s="858"/>
      <c r="I672" s="858"/>
      <c r="J672" s="858"/>
      <c r="K672" s="859"/>
      <c r="L672" s="858"/>
      <c r="M672" s="858"/>
      <c r="N672" s="858"/>
      <c r="O672" s="858"/>
      <c r="P672" s="859">
        <v>0.63</v>
      </c>
      <c r="Q672" s="859">
        <v>0.63</v>
      </c>
      <c r="R672" s="859" t="s">
        <v>55</v>
      </c>
      <c r="S672" s="858"/>
      <c r="T672" s="858"/>
      <c r="U672" s="858"/>
      <c r="V672" s="859"/>
      <c r="W672" s="859"/>
      <c r="X672" s="859"/>
      <c r="Y672" s="859"/>
      <c r="Z672" s="859">
        <v>0.63</v>
      </c>
      <c r="AA672" s="859"/>
    </row>
    <row r="673" spans="1:27">
      <c r="A673" s="120">
        <v>29</v>
      </c>
      <c r="B673" s="858" t="s">
        <v>6042</v>
      </c>
      <c r="C673" s="859" t="s">
        <v>8044</v>
      </c>
      <c r="D673" s="859" t="s">
        <v>8044</v>
      </c>
      <c r="E673" s="859">
        <v>1.41</v>
      </c>
      <c r="F673" s="859">
        <v>0.54</v>
      </c>
      <c r="G673" s="859">
        <v>0.4</v>
      </c>
      <c r="H673" s="858"/>
      <c r="I673" s="858"/>
      <c r="J673" s="858"/>
      <c r="K673" s="859">
        <v>0.14000000000000001</v>
      </c>
      <c r="L673" s="858"/>
      <c r="M673" s="858"/>
      <c r="N673" s="858"/>
      <c r="O673" s="858"/>
      <c r="P673" s="859">
        <v>0.87</v>
      </c>
      <c r="Q673" s="859">
        <v>0.87</v>
      </c>
      <c r="R673" s="859" t="s">
        <v>55</v>
      </c>
      <c r="S673" s="858"/>
      <c r="T673" s="858"/>
      <c r="U673" s="858"/>
      <c r="V673" s="859"/>
      <c r="W673" s="859"/>
      <c r="X673" s="859"/>
      <c r="Y673" s="859"/>
      <c r="Z673" s="859">
        <v>1.41</v>
      </c>
      <c r="AA673" s="859"/>
    </row>
    <row r="674" spans="1:27">
      <c r="A674" s="120">
        <v>30</v>
      </c>
      <c r="B674" s="858" t="s">
        <v>8067</v>
      </c>
      <c r="C674" s="859" t="s">
        <v>8044</v>
      </c>
      <c r="D674" s="859" t="s">
        <v>8044</v>
      </c>
      <c r="E674" s="859">
        <v>0.34</v>
      </c>
      <c r="F674" s="859"/>
      <c r="G674" s="859"/>
      <c r="H674" s="858"/>
      <c r="I674" s="858"/>
      <c r="J674" s="858"/>
      <c r="K674" s="859"/>
      <c r="L674" s="858"/>
      <c r="M674" s="858"/>
      <c r="N674" s="858"/>
      <c r="O674" s="858"/>
      <c r="P674" s="859">
        <v>0.34</v>
      </c>
      <c r="Q674" s="859">
        <v>0.34</v>
      </c>
      <c r="R674" s="859" t="s">
        <v>55</v>
      </c>
      <c r="S674" s="858"/>
      <c r="T674" s="858"/>
      <c r="U674" s="858"/>
      <c r="V674" s="859"/>
      <c r="W674" s="859"/>
      <c r="X674" s="859"/>
      <c r="Y674" s="859"/>
      <c r="Z674" s="859"/>
      <c r="AA674" s="859">
        <v>0.34</v>
      </c>
    </row>
    <row r="675" spans="1:27">
      <c r="A675" s="120">
        <v>31</v>
      </c>
      <c r="B675" s="858" t="s">
        <v>6047</v>
      </c>
      <c r="C675" s="859" t="s">
        <v>8044</v>
      </c>
      <c r="D675" s="859" t="s">
        <v>8044</v>
      </c>
      <c r="E675" s="859">
        <v>0.3</v>
      </c>
      <c r="F675" s="859"/>
      <c r="G675" s="859"/>
      <c r="H675" s="858"/>
      <c r="I675" s="858"/>
      <c r="J675" s="858"/>
      <c r="K675" s="859"/>
      <c r="L675" s="858"/>
      <c r="M675" s="858"/>
      <c r="N675" s="858"/>
      <c r="O675" s="858"/>
      <c r="P675" s="859">
        <v>0.3</v>
      </c>
      <c r="Q675" s="859">
        <v>0.3</v>
      </c>
      <c r="R675" s="859" t="s">
        <v>55</v>
      </c>
      <c r="S675" s="858"/>
      <c r="T675" s="858"/>
      <c r="U675" s="858"/>
      <c r="V675" s="859"/>
      <c r="W675" s="859"/>
      <c r="X675" s="859"/>
      <c r="Y675" s="859"/>
      <c r="Z675" s="859">
        <v>0.3</v>
      </c>
      <c r="AA675" s="859"/>
    </row>
    <row r="676" spans="1:27">
      <c r="A676" s="120">
        <v>32</v>
      </c>
      <c r="B676" s="861" t="s">
        <v>8068</v>
      </c>
      <c r="C676" s="859" t="s">
        <v>8044</v>
      </c>
      <c r="D676" s="859" t="s">
        <v>8044</v>
      </c>
      <c r="E676" s="859">
        <v>0.65</v>
      </c>
      <c r="F676" s="862">
        <v>0.35</v>
      </c>
      <c r="G676" s="862">
        <v>0.35</v>
      </c>
      <c r="H676" s="858"/>
      <c r="I676" s="858"/>
      <c r="J676" s="858"/>
      <c r="K676" s="859"/>
      <c r="L676" s="858"/>
      <c r="M676" s="858"/>
      <c r="N676" s="858"/>
      <c r="O676" s="858"/>
      <c r="P676" s="859">
        <v>0.3</v>
      </c>
      <c r="Q676" s="859">
        <v>0.3</v>
      </c>
      <c r="R676" s="859" t="s">
        <v>55</v>
      </c>
      <c r="S676" s="858"/>
      <c r="T676" s="858"/>
      <c r="U676" s="858"/>
      <c r="V676" s="859"/>
      <c r="W676" s="859"/>
      <c r="X676" s="859"/>
      <c r="Y676" s="859"/>
      <c r="Z676" s="859"/>
      <c r="AA676" s="859">
        <v>0.65</v>
      </c>
    </row>
    <row r="677" spans="1:27">
      <c r="A677" s="120">
        <v>33</v>
      </c>
      <c r="B677" s="858" t="s">
        <v>8069</v>
      </c>
      <c r="C677" s="859" t="s">
        <v>8044</v>
      </c>
      <c r="D677" s="859" t="s">
        <v>8044</v>
      </c>
      <c r="E677" s="859">
        <v>0.4</v>
      </c>
      <c r="F677" s="859"/>
      <c r="G677" s="859"/>
      <c r="H677" s="858"/>
      <c r="I677" s="858"/>
      <c r="J677" s="858"/>
      <c r="K677" s="859"/>
      <c r="L677" s="858"/>
      <c r="M677" s="858"/>
      <c r="N677" s="858"/>
      <c r="O677" s="858"/>
      <c r="P677" s="859">
        <v>0.4</v>
      </c>
      <c r="Q677" s="859">
        <v>0.4</v>
      </c>
      <c r="R677" s="859" t="s">
        <v>55</v>
      </c>
      <c r="S677" s="858"/>
      <c r="T677" s="858"/>
      <c r="U677" s="858"/>
      <c r="V677" s="859"/>
      <c r="W677" s="859"/>
      <c r="X677" s="859"/>
      <c r="Y677" s="859"/>
      <c r="Z677" s="859">
        <v>0.4</v>
      </c>
      <c r="AA677" s="859"/>
    </row>
    <row r="678" spans="1:27">
      <c r="A678" s="120">
        <v>34</v>
      </c>
      <c r="B678" s="858" t="s">
        <v>8070</v>
      </c>
      <c r="C678" s="859" t="s">
        <v>8044</v>
      </c>
      <c r="D678" s="859" t="s">
        <v>8044</v>
      </c>
      <c r="E678" s="859">
        <v>0.42</v>
      </c>
      <c r="F678" s="859"/>
      <c r="G678" s="859"/>
      <c r="H678" s="858"/>
      <c r="I678" s="858"/>
      <c r="J678" s="858"/>
      <c r="K678" s="859"/>
      <c r="L678" s="858"/>
      <c r="M678" s="858"/>
      <c r="N678" s="858"/>
      <c r="O678" s="858"/>
      <c r="P678" s="859">
        <v>0.42</v>
      </c>
      <c r="Q678" s="859">
        <v>0.42</v>
      </c>
      <c r="R678" s="859" t="s">
        <v>55</v>
      </c>
      <c r="S678" s="858"/>
      <c r="T678" s="858"/>
      <c r="U678" s="858"/>
      <c r="V678" s="859"/>
      <c r="W678" s="859"/>
      <c r="X678" s="859"/>
      <c r="Y678" s="859"/>
      <c r="Z678" s="859">
        <v>0.42</v>
      </c>
      <c r="AA678" s="859"/>
    </row>
    <row r="679" spans="1:27">
      <c r="A679" s="120">
        <v>35</v>
      </c>
      <c r="B679" s="858" t="s">
        <v>8071</v>
      </c>
      <c r="C679" s="859" t="s">
        <v>8044</v>
      </c>
      <c r="D679" s="859" t="s">
        <v>8044</v>
      </c>
      <c r="E679" s="859">
        <v>0.93</v>
      </c>
      <c r="F679" s="859"/>
      <c r="G679" s="859"/>
      <c r="H679" s="858"/>
      <c r="I679" s="858"/>
      <c r="J679" s="858"/>
      <c r="K679" s="859"/>
      <c r="L679" s="858"/>
      <c r="M679" s="858"/>
      <c r="N679" s="858"/>
      <c r="O679" s="858"/>
      <c r="P679" s="859">
        <v>0.93</v>
      </c>
      <c r="Q679" s="859">
        <v>0.93</v>
      </c>
      <c r="R679" s="859" t="s">
        <v>55</v>
      </c>
      <c r="S679" s="858"/>
      <c r="T679" s="858"/>
      <c r="U679" s="858"/>
      <c r="V679" s="859"/>
      <c r="W679" s="859"/>
      <c r="X679" s="859"/>
      <c r="Y679" s="859"/>
      <c r="Z679" s="859">
        <v>0.93</v>
      </c>
      <c r="AA679" s="859"/>
    </row>
    <row r="680" spans="1:27">
      <c r="A680" s="120">
        <v>36</v>
      </c>
      <c r="B680" s="858" t="s">
        <v>8072</v>
      </c>
      <c r="C680" s="859" t="s">
        <v>8044</v>
      </c>
      <c r="D680" s="859" t="s">
        <v>8044</v>
      </c>
      <c r="E680" s="859">
        <v>0.46</v>
      </c>
      <c r="F680" s="859"/>
      <c r="G680" s="859"/>
      <c r="H680" s="858"/>
      <c r="I680" s="858"/>
      <c r="J680" s="858"/>
      <c r="K680" s="859"/>
      <c r="L680" s="858"/>
      <c r="M680" s="858"/>
      <c r="N680" s="858"/>
      <c r="O680" s="858"/>
      <c r="P680" s="859">
        <v>0.46</v>
      </c>
      <c r="Q680" s="859">
        <v>0.46</v>
      </c>
      <c r="R680" s="859" t="s">
        <v>55</v>
      </c>
      <c r="S680" s="858"/>
      <c r="T680" s="858"/>
      <c r="U680" s="858"/>
      <c r="V680" s="859"/>
      <c r="W680" s="859"/>
      <c r="X680" s="859"/>
      <c r="Y680" s="859"/>
      <c r="Z680" s="859">
        <v>0.46</v>
      </c>
      <c r="AA680" s="859"/>
    </row>
    <row r="681" spans="1:27">
      <c r="A681" s="120">
        <v>37</v>
      </c>
      <c r="B681" s="858" t="s">
        <v>8073</v>
      </c>
      <c r="C681" s="859" t="s">
        <v>8044</v>
      </c>
      <c r="D681" s="859" t="s">
        <v>8044</v>
      </c>
      <c r="E681" s="859">
        <v>0.37</v>
      </c>
      <c r="F681" s="859"/>
      <c r="G681" s="859"/>
      <c r="H681" s="858"/>
      <c r="I681" s="858"/>
      <c r="J681" s="858"/>
      <c r="K681" s="859"/>
      <c r="L681" s="858"/>
      <c r="M681" s="858"/>
      <c r="N681" s="858"/>
      <c r="O681" s="858"/>
      <c r="P681" s="859">
        <v>0.37</v>
      </c>
      <c r="Q681" s="859">
        <v>0.37</v>
      </c>
      <c r="R681" s="859" t="s">
        <v>55</v>
      </c>
      <c r="S681" s="858"/>
      <c r="T681" s="858"/>
      <c r="U681" s="858"/>
      <c r="V681" s="859"/>
      <c r="W681" s="859"/>
      <c r="X681" s="859"/>
      <c r="Y681" s="859"/>
      <c r="Z681" s="859"/>
      <c r="AA681" s="859">
        <v>0.37</v>
      </c>
    </row>
    <row r="682" spans="1:27">
      <c r="A682" s="120">
        <v>38</v>
      </c>
      <c r="B682" s="861" t="s">
        <v>8074</v>
      </c>
      <c r="C682" s="859" t="s">
        <v>8044</v>
      </c>
      <c r="D682" s="859" t="s">
        <v>8044</v>
      </c>
      <c r="E682" s="859">
        <v>0.71</v>
      </c>
      <c r="F682" s="862">
        <v>0.71</v>
      </c>
      <c r="G682" s="859"/>
      <c r="H682" s="858"/>
      <c r="I682" s="858"/>
      <c r="J682" s="858"/>
      <c r="K682" s="862">
        <v>0.71</v>
      </c>
      <c r="L682" s="858"/>
      <c r="M682" s="858"/>
      <c r="N682" s="858"/>
      <c r="O682" s="858"/>
      <c r="P682" s="859"/>
      <c r="Q682" s="859"/>
      <c r="R682" s="859" t="s">
        <v>55</v>
      </c>
      <c r="S682" s="858"/>
      <c r="T682" s="858"/>
      <c r="U682" s="858"/>
      <c r="V682" s="859"/>
      <c r="W682" s="859"/>
      <c r="X682" s="859"/>
      <c r="Y682" s="859"/>
      <c r="Z682" s="859">
        <v>0.71</v>
      </c>
      <c r="AA682" s="859"/>
    </row>
    <row r="683" spans="1:27">
      <c r="A683" s="120">
        <v>39</v>
      </c>
      <c r="B683" s="858" t="s">
        <v>8075</v>
      </c>
      <c r="C683" s="859" t="s">
        <v>8044</v>
      </c>
      <c r="D683" s="859" t="s">
        <v>8044</v>
      </c>
      <c r="E683" s="859">
        <v>0.83</v>
      </c>
      <c r="F683" s="859"/>
      <c r="G683" s="859"/>
      <c r="H683" s="858"/>
      <c r="I683" s="858"/>
      <c r="J683" s="858"/>
      <c r="K683" s="859"/>
      <c r="L683" s="858"/>
      <c r="M683" s="858"/>
      <c r="N683" s="858"/>
      <c r="O683" s="858"/>
      <c r="P683" s="859">
        <v>0.83</v>
      </c>
      <c r="Q683" s="859">
        <v>0.83</v>
      </c>
      <c r="R683" s="859" t="s">
        <v>55</v>
      </c>
      <c r="S683" s="858"/>
      <c r="T683" s="858"/>
      <c r="U683" s="858"/>
      <c r="V683" s="859"/>
      <c r="W683" s="859"/>
      <c r="X683" s="859"/>
      <c r="Y683" s="859"/>
      <c r="Z683" s="859">
        <v>0.83</v>
      </c>
      <c r="AA683" s="859"/>
    </row>
    <row r="684" spans="1:27">
      <c r="A684" s="120">
        <v>40</v>
      </c>
      <c r="B684" s="858" t="s">
        <v>8076</v>
      </c>
      <c r="C684" s="859" t="s">
        <v>8044</v>
      </c>
      <c r="D684" s="859" t="s">
        <v>8044</v>
      </c>
      <c r="E684" s="859">
        <v>0.59</v>
      </c>
      <c r="F684" s="859"/>
      <c r="G684" s="859"/>
      <c r="H684" s="858"/>
      <c r="I684" s="858"/>
      <c r="J684" s="858"/>
      <c r="K684" s="859"/>
      <c r="L684" s="858"/>
      <c r="M684" s="858"/>
      <c r="N684" s="858"/>
      <c r="O684" s="858"/>
      <c r="P684" s="859">
        <v>0.59</v>
      </c>
      <c r="Q684" s="859">
        <v>0.59</v>
      </c>
      <c r="R684" s="859" t="s">
        <v>55</v>
      </c>
      <c r="S684" s="858"/>
      <c r="T684" s="858"/>
      <c r="U684" s="858"/>
      <c r="V684" s="859"/>
      <c r="W684" s="859"/>
      <c r="X684" s="859"/>
      <c r="Y684" s="859"/>
      <c r="Z684" s="859">
        <v>0.59</v>
      </c>
      <c r="AA684" s="859"/>
    </row>
    <row r="685" spans="1:27">
      <c r="A685" s="120">
        <v>41</v>
      </c>
      <c r="B685" s="858" t="s">
        <v>8077</v>
      </c>
      <c r="C685" s="859" t="s">
        <v>8044</v>
      </c>
      <c r="D685" s="859" t="s">
        <v>8044</v>
      </c>
      <c r="E685" s="859">
        <v>0.48</v>
      </c>
      <c r="F685" s="859"/>
      <c r="G685" s="859"/>
      <c r="H685" s="858"/>
      <c r="I685" s="858"/>
      <c r="J685" s="858"/>
      <c r="K685" s="859"/>
      <c r="L685" s="858"/>
      <c r="M685" s="858"/>
      <c r="N685" s="858"/>
      <c r="O685" s="858"/>
      <c r="P685" s="859">
        <v>0.48</v>
      </c>
      <c r="Q685" s="859">
        <v>0.48</v>
      </c>
      <c r="R685" s="859" t="s">
        <v>55</v>
      </c>
      <c r="S685" s="858"/>
      <c r="T685" s="858"/>
      <c r="U685" s="858"/>
      <c r="V685" s="859"/>
      <c r="W685" s="859"/>
      <c r="X685" s="859"/>
      <c r="Y685" s="859"/>
      <c r="Z685" s="859">
        <v>0.48</v>
      </c>
      <c r="AA685" s="859"/>
    </row>
    <row r="686" spans="1:27">
      <c r="A686" s="120">
        <v>42</v>
      </c>
      <c r="B686" s="858" t="s">
        <v>8078</v>
      </c>
      <c r="C686" s="859" t="s">
        <v>8044</v>
      </c>
      <c r="D686" s="859" t="s">
        <v>8044</v>
      </c>
      <c r="E686" s="859">
        <v>0.73</v>
      </c>
      <c r="F686" s="859"/>
      <c r="G686" s="859"/>
      <c r="H686" s="858"/>
      <c r="I686" s="858"/>
      <c r="J686" s="858"/>
      <c r="K686" s="859"/>
      <c r="L686" s="858"/>
      <c r="M686" s="858"/>
      <c r="N686" s="858"/>
      <c r="O686" s="858"/>
      <c r="P686" s="859">
        <v>0.73</v>
      </c>
      <c r="Q686" s="859">
        <v>0.73</v>
      </c>
      <c r="R686" s="859" t="s">
        <v>55</v>
      </c>
      <c r="S686" s="858"/>
      <c r="T686" s="858"/>
      <c r="U686" s="858"/>
      <c r="V686" s="859"/>
      <c r="W686" s="859"/>
      <c r="X686" s="859"/>
      <c r="Y686" s="859"/>
      <c r="Z686" s="859">
        <v>0.73</v>
      </c>
      <c r="AA686" s="859"/>
    </row>
    <row r="687" spans="1:27">
      <c r="A687" s="120">
        <v>43</v>
      </c>
      <c r="B687" s="858" t="s">
        <v>8079</v>
      </c>
      <c r="C687" s="859" t="s">
        <v>8044</v>
      </c>
      <c r="D687" s="859" t="s">
        <v>8044</v>
      </c>
      <c r="E687" s="859">
        <v>0.39</v>
      </c>
      <c r="F687" s="859">
        <v>0.27</v>
      </c>
      <c r="G687" s="859">
        <v>0.27</v>
      </c>
      <c r="H687" s="858"/>
      <c r="I687" s="858"/>
      <c r="J687" s="858"/>
      <c r="K687" s="859"/>
      <c r="L687" s="858"/>
      <c r="M687" s="858"/>
      <c r="N687" s="858"/>
      <c r="O687" s="858"/>
      <c r="P687" s="859">
        <v>0.12</v>
      </c>
      <c r="Q687" s="859">
        <v>0.39</v>
      </c>
      <c r="R687" s="859" t="s">
        <v>55</v>
      </c>
      <c r="S687" s="858"/>
      <c r="T687" s="858"/>
      <c r="U687" s="858"/>
      <c r="V687" s="859"/>
      <c r="W687" s="859"/>
      <c r="X687" s="859"/>
      <c r="Y687" s="859"/>
      <c r="Z687" s="859">
        <v>0.39</v>
      </c>
      <c r="AA687" s="859"/>
    </row>
    <row r="688" spans="1:27">
      <c r="A688" s="120">
        <v>44</v>
      </c>
      <c r="B688" s="858" t="s">
        <v>8080</v>
      </c>
      <c r="C688" s="859" t="s">
        <v>8044</v>
      </c>
      <c r="D688" s="859" t="s">
        <v>8044</v>
      </c>
      <c r="E688" s="859">
        <v>0.73</v>
      </c>
      <c r="F688" s="859"/>
      <c r="G688" s="859"/>
      <c r="H688" s="858"/>
      <c r="I688" s="858"/>
      <c r="J688" s="858"/>
      <c r="K688" s="859"/>
      <c r="L688" s="858"/>
      <c r="M688" s="858"/>
      <c r="N688" s="858"/>
      <c r="O688" s="858"/>
      <c r="P688" s="859">
        <v>0.73</v>
      </c>
      <c r="Q688" s="859">
        <v>0.73</v>
      </c>
      <c r="R688" s="859" t="s">
        <v>55</v>
      </c>
      <c r="S688" s="858"/>
      <c r="T688" s="858"/>
      <c r="U688" s="858"/>
      <c r="V688" s="859"/>
      <c r="W688" s="859"/>
      <c r="X688" s="859"/>
      <c r="Y688" s="859"/>
      <c r="Z688" s="859">
        <v>0.73</v>
      </c>
      <c r="AA688" s="859"/>
    </row>
    <row r="689" spans="1:27">
      <c r="A689" s="120">
        <v>45</v>
      </c>
      <c r="B689" s="858" t="s">
        <v>8081</v>
      </c>
      <c r="C689" s="859" t="s">
        <v>8044</v>
      </c>
      <c r="D689" s="859" t="s">
        <v>8044</v>
      </c>
      <c r="E689" s="859">
        <v>0.45</v>
      </c>
      <c r="F689" s="859"/>
      <c r="G689" s="859"/>
      <c r="H689" s="858"/>
      <c r="I689" s="858"/>
      <c r="J689" s="858"/>
      <c r="K689" s="859"/>
      <c r="L689" s="858"/>
      <c r="M689" s="858"/>
      <c r="N689" s="858"/>
      <c r="O689" s="858"/>
      <c r="P689" s="859">
        <v>0.45</v>
      </c>
      <c r="Q689" s="859">
        <v>0.45</v>
      </c>
      <c r="R689" s="859" t="s">
        <v>55</v>
      </c>
      <c r="S689" s="858"/>
      <c r="T689" s="858"/>
      <c r="U689" s="858"/>
      <c r="V689" s="859"/>
      <c r="W689" s="859"/>
      <c r="X689" s="859"/>
      <c r="Y689" s="859"/>
      <c r="Z689" s="859"/>
      <c r="AA689" s="859">
        <v>0.45</v>
      </c>
    </row>
    <row r="690" spans="1:27">
      <c r="A690" s="120">
        <v>46</v>
      </c>
      <c r="B690" s="858" t="s">
        <v>8082</v>
      </c>
      <c r="C690" s="859" t="s">
        <v>8044</v>
      </c>
      <c r="D690" s="859" t="s">
        <v>8044</v>
      </c>
      <c r="E690" s="859">
        <v>0.47</v>
      </c>
      <c r="F690" s="859"/>
      <c r="G690" s="859"/>
      <c r="H690" s="858"/>
      <c r="I690" s="858"/>
      <c r="J690" s="858"/>
      <c r="K690" s="859"/>
      <c r="L690" s="858"/>
      <c r="M690" s="858"/>
      <c r="N690" s="858"/>
      <c r="O690" s="858"/>
      <c r="P690" s="859">
        <v>0.47</v>
      </c>
      <c r="Q690" s="859">
        <v>0.47</v>
      </c>
      <c r="R690" s="859" t="s">
        <v>55</v>
      </c>
      <c r="S690" s="858"/>
      <c r="T690" s="858"/>
      <c r="U690" s="858"/>
      <c r="V690" s="859"/>
      <c r="W690" s="859"/>
      <c r="X690" s="859"/>
      <c r="Y690" s="859"/>
      <c r="Z690" s="859"/>
      <c r="AA690" s="859">
        <v>0.47</v>
      </c>
    </row>
    <row r="691" spans="1:27">
      <c r="A691" s="120">
        <v>47</v>
      </c>
      <c r="B691" s="858" t="s">
        <v>8071</v>
      </c>
      <c r="C691" s="859" t="s">
        <v>8044</v>
      </c>
      <c r="D691" s="859" t="s">
        <v>8044</v>
      </c>
      <c r="E691" s="859">
        <v>0.5</v>
      </c>
      <c r="F691" s="859"/>
      <c r="G691" s="859"/>
      <c r="H691" s="858"/>
      <c r="I691" s="858"/>
      <c r="J691" s="858"/>
      <c r="K691" s="859"/>
      <c r="L691" s="858"/>
      <c r="M691" s="858"/>
      <c r="N691" s="858"/>
      <c r="O691" s="858"/>
      <c r="P691" s="859">
        <v>0.5</v>
      </c>
      <c r="Q691" s="859">
        <v>0.5</v>
      </c>
      <c r="R691" s="859" t="s">
        <v>55</v>
      </c>
      <c r="S691" s="858"/>
      <c r="T691" s="858"/>
      <c r="U691" s="858"/>
      <c r="V691" s="859"/>
      <c r="W691" s="859"/>
      <c r="X691" s="859"/>
      <c r="Y691" s="859"/>
      <c r="Z691" s="859"/>
      <c r="AA691" s="859">
        <v>0.5</v>
      </c>
    </row>
    <row r="692" spans="1:27">
      <c r="A692" s="120">
        <v>48</v>
      </c>
      <c r="B692" s="861" t="s">
        <v>8083</v>
      </c>
      <c r="C692" s="859" t="s">
        <v>8044</v>
      </c>
      <c r="D692" s="859" t="s">
        <v>8044</v>
      </c>
      <c r="E692" s="862">
        <v>3.53</v>
      </c>
      <c r="F692" s="862">
        <v>2.4700000000000002</v>
      </c>
      <c r="G692" s="862">
        <v>2.4700000000000002</v>
      </c>
      <c r="H692" s="858"/>
      <c r="I692" s="858"/>
      <c r="J692" s="858"/>
      <c r="K692" s="859"/>
      <c r="L692" s="858"/>
      <c r="M692" s="858"/>
      <c r="N692" s="858"/>
      <c r="O692" s="858"/>
      <c r="P692" s="859">
        <v>1.06</v>
      </c>
      <c r="Q692" s="859">
        <v>1.06</v>
      </c>
      <c r="R692" s="859" t="s">
        <v>55</v>
      </c>
      <c r="S692" s="858"/>
      <c r="T692" s="858"/>
      <c r="U692" s="858"/>
      <c r="V692" s="859"/>
      <c r="W692" s="859"/>
      <c r="X692" s="859"/>
      <c r="Y692" s="859"/>
      <c r="Z692" s="859">
        <v>3.53</v>
      </c>
      <c r="AA692" s="859"/>
    </row>
    <row r="693" spans="1:27">
      <c r="A693" s="120">
        <v>49</v>
      </c>
      <c r="B693" s="858" t="s">
        <v>8084</v>
      </c>
      <c r="C693" s="859" t="s">
        <v>8044</v>
      </c>
      <c r="D693" s="859" t="s">
        <v>8044</v>
      </c>
      <c r="E693" s="859">
        <v>0.45</v>
      </c>
      <c r="F693" s="859"/>
      <c r="G693" s="859"/>
      <c r="H693" s="858"/>
      <c r="I693" s="858"/>
      <c r="J693" s="858"/>
      <c r="K693" s="859"/>
      <c r="L693" s="858"/>
      <c r="M693" s="858"/>
      <c r="N693" s="858"/>
      <c r="O693" s="858"/>
      <c r="P693" s="859">
        <v>0.45</v>
      </c>
      <c r="Q693" s="859">
        <v>0.45</v>
      </c>
      <c r="R693" s="859" t="s">
        <v>55</v>
      </c>
      <c r="S693" s="858"/>
      <c r="T693" s="858"/>
      <c r="U693" s="858"/>
      <c r="V693" s="859"/>
      <c r="W693" s="859"/>
      <c r="X693" s="859"/>
      <c r="Y693" s="859"/>
      <c r="Z693" s="859"/>
      <c r="AA693" s="859">
        <v>0.45</v>
      </c>
    </row>
    <row r="694" spans="1:27">
      <c r="A694" s="120">
        <v>50</v>
      </c>
      <c r="B694" s="858" t="s">
        <v>8085</v>
      </c>
      <c r="C694" s="859" t="s">
        <v>8044</v>
      </c>
      <c r="D694" s="859" t="s">
        <v>8044</v>
      </c>
      <c r="E694" s="859">
        <v>0.43</v>
      </c>
      <c r="F694" s="859"/>
      <c r="G694" s="859"/>
      <c r="H694" s="858"/>
      <c r="I694" s="858"/>
      <c r="J694" s="858"/>
      <c r="K694" s="859"/>
      <c r="L694" s="858"/>
      <c r="M694" s="858"/>
      <c r="N694" s="858"/>
      <c r="O694" s="858"/>
      <c r="P694" s="859">
        <v>0.43</v>
      </c>
      <c r="Q694" s="859">
        <v>0.43</v>
      </c>
      <c r="R694" s="859" t="s">
        <v>55</v>
      </c>
      <c r="S694" s="858"/>
      <c r="T694" s="858"/>
      <c r="U694" s="858"/>
      <c r="V694" s="859"/>
      <c r="W694" s="859"/>
      <c r="X694" s="859"/>
      <c r="Y694" s="859"/>
      <c r="Z694" s="859">
        <v>0.43</v>
      </c>
      <c r="AA694" s="859"/>
    </row>
    <row r="695" spans="1:27">
      <c r="A695" s="120">
        <v>51</v>
      </c>
      <c r="B695" s="858" t="s">
        <v>8086</v>
      </c>
      <c r="C695" s="859" t="s">
        <v>8044</v>
      </c>
      <c r="D695" s="859" t="s">
        <v>8044</v>
      </c>
      <c r="E695" s="859">
        <v>0.35</v>
      </c>
      <c r="F695" s="859"/>
      <c r="G695" s="859"/>
      <c r="H695" s="858"/>
      <c r="I695" s="858"/>
      <c r="J695" s="858"/>
      <c r="K695" s="859"/>
      <c r="L695" s="858"/>
      <c r="M695" s="858"/>
      <c r="N695" s="858"/>
      <c r="O695" s="858"/>
      <c r="P695" s="859">
        <v>0.35</v>
      </c>
      <c r="Q695" s="859">
        <v>0.35</v>
      </c>
      <c r="R695" s="859" t="s">
        <v>55</v>
      </c>
      <c r="S695" s="858"/>
      <c r="T695" s="858"/>
      <c r="U695" s="858"/>
      <c r="V695" s="859"/>
      <c r="W695" s="859"/>
      <c r="X695" s="859"/>
      <c r="Y695" s="859"/>
      <c r="Z695" s="859">
        <v>0.35</v>
      </c>
      <c r="AA695" s="859"/>
    </row>
    <row r="696" spans="1:27">
      <c r="A696" s="120">
        <v>52</v>
      </c>
      <c r="B696" s="858" t="s">
        <v>8087</v>
      </c>
      <c r="C696" s="859" t="s">
        <v>8044</v>
      </c>
      <c r="D696" s="859" t="s">
        <v>8044</v>
      </c>
      <c r="E696" s="859">
        <v>0.45</v>
      </c>
      <c r="F696" s="859"/>
      <c r="G696" s="859"/>
      <c r="H696" s="858"/>
      <c r="I696" s="858"/>
      <c r="J696" s="858"/>
      <c r="K696" s="859"/>
      <c r="L696" s="858"/>
      <c r="M696" s="858"/>
      <c r="N696" s="858"/>
      <c r="O696" s="858"/>
      <c r="P696" s="859">
        <v>0.45</v>
      </c>
      <c r="Q696" s="859">
        <v>0.45</v>
      </c>
      <c r="R696" s="859" t="s">
        <v>55</v>
      </c>
      <c r="S696" s="858"/>
      <c r="T696" s="858"/>
      <c r="U696" s="858"/>
      <c r="V696" s="859"/>
      <c r="W696" s="859"/>
      <c r="X696" s="859"/>
      <c r="Y696" s="859"/>
      <c r="Z696" s="859"/>
      <c r="AA696" s="859">
        <v>0.45</v>
      </c>
    </row>
    <row r="697" spans="1:27">
      <c r="A697" s="120">
        <v>53</v>
      </c>
      <c r="B697" s="858" t="s">
        <v>8088</v>
      </c>
      <c r="C697" s="859" t="s">
        <v>8044</v>
      </c>
      <c r="D697" s="859" t="s">
        <v>8044</v>
      </c>
      <c r="E697" s="859">
        <v>0.55000000000000004</v>
      </c>
      <c r="F697" s="859"/>
      <c r="G697" s="859"/>
      <c r="H697" s="858"/>
      <c r="I697" s="858"/>
      <c r="J697" s="858"/>
      <c r="K697" s="859"/>
      <c r="L697" s="858"/>
      <c r="M697" s="858"/>
      <c r="N697" s="858"/>
      <c r="O697" s="858"/>
      <c r="P697" s="859">
        <v>0.55000000000000004</v>
      </c>
      <c r="Q697" s="859">
        <v>0.55000000000000004</v>
      </c>
      <c r="R697" s="859" t="s">
        <v>55</v>
      </c>
      <c r="S697" s="858"/>
      <c r="T697" s="858"/>
      <c r="U697" s="858"/>
      <c r="V697" s="859"/>
      <c r="W697" s="859"/>
      <c r="X697" s="859"/>
      <c r="Y697" s="859"/>
      <c r="Z697" s="859">
        <v>0.55000000000000004</v>
      </c>
      <c r="AA697" s="859"/>
    </row>
    <row r="698" spans="1:27">
      <c r="A698" s="120">
        <v>54</v>
      </c>
      <c r="B698" s="858" t="s">
        <v>8089</v>
      </c>
      <c r="C698" s="859" t="s">
        <v>8044</v>
      </c>
      <c r="D698" s="859" t="s">
        <v>8044</v>
      </c>
      <c r="E698" s="859">
        <v>0.26</v>
      </c>
      <c r="F698" s="859"/>
      <c r="G698" s="859"/>
      <c r="H698" s="858"/>
      <c r="I698" s="858"/>
      <c r="J698" s="858"/>
      <c r="K698" s="859"/>
      <c r="L698" s="858"/>
      <c r="M698" s="858"/>
      <c r="N698" s="858"/>
      <c r="O698" s="858"/>
      <c r="P698" s="859">
        <v>0.26</v>
      </c>
      <c r="Q698" s="859">
        <v>0.26</v>
      </c>
      <c r="R698" s="859" t="s">
        <v>55</v>
      </c>
      <c r="S698" s="858"/>
      <c r="T698" s="858"/>
      <c r="U698" s="858"/>
      <c r="V698" s="859"/>
      <c r="W698" s="859"/>
      <c r="X698" s="859"/>
      <c r="Y698" s="859"/>
      <c r="Z698" s="859"/>
      <c r="AA698" s="859">
        <v>0.26</v>
      </c>
    </row>
    <row r="699" spans="1:27">
      <c r="A699" s="120">
        <v>55</v>
      </c>
      <c r="B699" s="858" t="s">
        <v>8090</v>
      </c>
      <c r="C699" s="859" t="s">
        <v>8044</v>
      </c>
      <c r="D699" s="859" t="s">
        <v>8044</v>
      </c>
      <c r="E699" s="859">
        <v>0.56000000000000005</v>
      </c>
      <c r="F699" s="859">
        <v>0.4</v>
      </c>
      <c r="G699" s="859"/>
      <c r="H699" s="858"/>
      <c r="I699" s="858"/>
      <c r="J699" s="858"/>
      <c r="K699" s="859">
        <v>0.4</v>
      </c>
      <c r="L699" s="858"/>
      <c r="M699" s="858"/>
      <c r="N699" s="858"/>
      <c r="O699" s="858"/>
      <c r="P699" s="859">
        <v>0.16</v>
      </c>
      <c r="Q699" s="859">
        <v>0.16</v>
      </c>
      <c r="R699" s="859" t="s">
        <v>55</v>
      </c>
      <c r="S699" s="858"/>
      <c r="T699" s="858"/>
      <c r="U699" s="858"/>
      <c r="V699" s="859"/>
      <c r="W699" s="859"/>
      <c r="X699" s="859"/>
      <c r="Y699" s="859"/>
      <c r="Z699" s="859">
        <v>0.56000000000000005</v>
      </c>
      <c r="AA699" s="859"/>
    </row>
    <row r="700" spans="1:27">
      <c r="A700" s="120">
        <v>56</v>
      </c>
      <c r="B700" s="858" t="s">
        <v>8091</v>
      </c>
      <c r="C700" s="859" t="s">
        <v>8044</v>
      </c>
      <c r="D700" s="859" t="s">
        <v>8044</v>
      </c>
      <c r="E700" s="859">
        <v>0.5</v>
      </c>
      <c r="F700" s="859">
        <v>0.42</v>
      </c>
      <c r="G700" s="859"/>
      <c r="H700" s="858"/>
      <c r="I700" s="858"/>
      <c r="J700" s="858"/>
      <c r="K700" s="859">
        <v>0.42</v>
      </c>
      <c r="L700" s="858"/>
      <c r="M700" s="858"/>
      <c r="N700" s="858"/>
      <c r="O700" s="858"/>
      <c r="P700" s="859">
        <v>0.08</v>
      </c>
      <c r="Q700" s="859">
        <v>0.08</v>
      </c>
      <c r="R700" s="859" t="s">
        <v>55</v>
      </c>
      <c r="S700" s="858"/>
      <c r="T700" s="858"/>
      <c r="U700" s="858"/>
      <c r="V700" s="859"/>
      <c r="W700" s="859"/>
      <c r="X700" s="859"/>
      <c r="Y700" s="859"/>
      <c r="Z700" s="859">
        <v>0.5</v>
      </c>
      <c r="AA700" s="859"/>
    </row>
    <row r="701" spans="1:27">
      <c r="A701" s="120">
        <v>57</v>
      </c>
      <c r="B701" s="858" t="s">
        <v>8092</v>
      </c>
      <c r="C701" s="859" t="s">
        <v>8044</v>
      </c>
      <c r="D701" s="859" t="s">
        <v>8044</v>
      </c>
      <c r="E701" s="859">
        <v>0.6</v>
      </c>
      <c r="F701" s="859"/>
      <c r="G701" s="859"/>
      <c r="H701" s="858"/>
      <c r="I701" s="858"/>
      <c r="J701" s="858"/>
      <c r="K701" s="859"/>
      <c r="L701" s="858"/>
      <c r="M701" s="858"/>
      <c r="N701" s="858"/>
      <c r="O701" s="858"/>
      <c r="P701" s="859">
        <v>0.6</v>
      </c>
      <c r="Q701" s="859">
        <v>0.6</v>
      </c>
      <c r="R701" s="859" t="s">
        <v>55</v>
      </c>
      <c r="S701" s="858"/>
      <c r="T701" s="858"/>
      <c r="U701" s="858"/>
      <c r="V701" s="859"/>
      <c r="W701" s="859"/>
      <c r="X701" s="859"/>
      <c r="Y701" s="859"/>
      <c r="Z701" s="859"/>
      <c r="AA701" s="859">
        <v>0.6</v>
      </c>
    </row>
    <row r="702" spans="1:27">
      <c r="A702" s="120">
        <v>58</v>
      </c>
      <c r="B702" s="858" t="s">
        <v>8093</v>
      </c>
      <c r="C702" s="859" t="s">
        <v>8044</v>
      </c>
      <c r="D702" s="859" t="s">
        <v>8044</v>
      </c>
      <c r="E702" s="859">
        <v>0.38</v>
      </c>
      <c r="F702" s="859"/>
      <c r="G702" s="859"/>
      <c r="H702" s="858"/>
      <c r="I702" s="858"/>
      <c r="J702" s="858"/>
      <c r="K702" s="859"/>
      <c r="L702" s="858"/>
      <c r="M702" s="858"/>
      <c r="N702" s="858"/>
      <c r="O702" s="858"/>
      <c r="P702" s="859">
        <v>0.38</v>
      </c>
      <c r="Q702" s="859">
        <v>0.38</v>
      </c>
      <c r="R702" s="859" t="s">
        <v>55</v>
      </c>
      <c r="S702" s="858"/>
      <c r="T702" s="858"/>
      <c r="U702" s="858"/>
      <c r="V702" s="859"/>
      <c r="W702" s="859"/>
      <c r="X702" s="859"/>
      <c r="Y702" s="859"/>
      <c r="Z702" s="859">
        <v>0.38</v>
      </c>
      <c r="AA702" s="859"/>
    </row>
    <row r="703" spans="1:27">
      <c r="A703" s="120">
        <v>59</v>
      </c>
      <c r="B703" s="858" t="s">
        <v>8094</v>
      </c>
      <c r="C703" s="859" t="s">
        <v>8044</v>
      </c>
      <c r="D703" s="859" t="s">
        <v>8044</v>
      </c>
      <c r="E703" s="859">
        <v>0.4</v>
      </c>
      <c r="F703" s="859"/>
      <c r="G703" s="859"/>
      <c r="H703" s="858"/>
      <c r="I703" s="858"/>
      <c r="J703" s="858"/>
      <c r="K703" s="859"/>
      <c r="L703" s="858"/>
      <c r="M703" s="858"/>
      <c r="N703" s="858"/>
      <c r="O703" s="858"/>
      <c r="P703" s="859">
        <v>0.4</v>
      </c>
      <c r="Q703" s="859">
        <v>0.4</v>
      </c>
      <c r="R703" s="859" t="s">
        <v>55</v>
      </c>
      <c r="S703" s="858"/>
      <c r="T703" s="858"/>
      <c r="U703" s="858"/>
      <c r="V703" s="859"/>
      <c r="W703" s="859"/>
      <c r="X703" s="859"/>
      <c r="Y703" s="859"/>
      <c r="Z703" s="859"/>
      <c r="AA703" s="859">
        <v>0.4</v>
      </c>
    </row>
    <row r="704" spans="1:27">
      <c r="A704" s="120">
        <v>60</v>
      </c>
      <c r="B704" s="858" t="s">
        <v>8095</v>
      </c>
      <c r="C704" s="859" t="s">
        <v>8044</v>
      </c>
      <c r="D704" s="859" t="s">
        <v>8044</v>
      </c>
      <c r="E704" s="859">
        <v>0.78</v>
      </c>
      <c r="F704" s="859"/>
      <c r="G704" s="859"/>
      <c r="H704" s="858"/>
      <c r="I704" s="858"/>
      <c r="J704" s="858"/>
      <c r="K704" s="859"/>
      <c r="L704" s="858"/>
      <c r="M704" s="858"/>
      <c r="N704" s="858"/>
      <c r="O704" s="858"/>
      <c r="P704" s="859">
        <v>0.78</v>
      </c>
      <c r="Q704" s="859">
        <v>0.78</v>
      </c>
      <c r="R704" s="859" t="s">
        <v>55</v>
      </c>
      <c r="S704" s="858"/>
      <c r="T704" s="858"/>
      <c r="U704" s="858"/>
      <c r="V704" s="859"/>
      <c r="W704" s="859"/>
      <c r="X704" s="859"/>
      <c r="Y704" s="859"/>
      <c r="Z704" s="859">
        <v>0.78</v>
      </c>
      <c r="AA704" s="859"/>
    </row>
    <row r="705" spans="1:27">
      <c r="A705" s="120">
        <v>61</v>
      </c>
      <c r="B705" s="858" t="s">
        <v>8096</v>
      </c>
      <c r="C705" s="859" t="s">
        <v>8044</v>
      </c>
      <c r="D705" s="859" t="s">
        <v>8044</v>
      </c>
      <c r="E705" s="859">
        <v>1.6</v>
      </c>
      <c r="F705" s="859"/>
      <c r="G705" s="859"/>
      <c r="H705" s="858"/>
      <c r="I705" s="858"/>
      <c r="J705" s="858"/>
      <c r="K705" s="859"/>
      <c r="L705" s="858"/>
      <c r="M705" s="858"/>
      <c r="N705" s="858"/>
      <c r="O705" s="858"/>
      <c r="P705" s="859">
        <v>1.6</v>
      </c>
      <c r="Q705" s="859">
        <v>1.6</v>
      </c>
      <c r="R705" s="859" t="s">
        <v>55</v>
      </c>
      <c r="S705" s="858"/>
      <c r="T705" s="858"/>
      <c r="U705" s="858"/>
      <c r="V705" s="859"/>
      <c r="W705" s="859"/>
      <c r="X705" s="859"/>
      <c r="Y705" s="859"/>
      <c r="Z705" s="859">
        <v>1.6</v>
      </c>
      <c r="AA705" s="859"/>
    </row>
    <row r="706" spans="1:27">
      <c r="A706" s="120">
        <v>62</v>
      </c>
      <c r="B706" s="858" t="s">
        <v>8097</v>
      </c>
      <c r="C706" s="859" t="s">
        <v>8044</v>
      </c>
      <c r="D706" s="859" t="s">
        <v>8044</v>
      </c>
      <c r="E706" s="859">
        <v>1.05</v>
      </c>
      <c r="F706" s="859">
        <v>0.63</v>
      </c>
      <c r="G706" s="859">
        <v>0.63</v>
      </c>
      <c r="H706" s="858"/>
      <c r="I706" s="858"/>
      <c r="J706" s="858"/>
      <c r="K706" s="859"/>
      <c r="L706" s="858"/>
      <c r="M706" s="858"/>
      <c r="N706" s="858"/>
      <c r="O706" s="858"/>
      <c r="P706" s="859">
        <v>0.42</v>
      </c>
      <c r="Q706" s="859">
        <v>0.42</v>
      </c>
      <c r="R706" s="859" t="s">
        <v>55</v>
      </c>
      <c r="S706" s="858"/>
      <c r="T706" s="858"/>
      <c r="U706" s="858"/>
      <c r="V706" s="859"/>
      <c r="W706" s="859"/>
      <c r="X706" s="859"/>
      <c r="Y706" s="859"/>
      <c r="Z706" s="859">
        <v>1.05</v>
      </c>
      <c r="AA706" s="859"/>
    </row>
    <row r="707" spans="1:27">
      <c r="A707" s="120">
        <v>63</v>
      </c>
      <c r="B707" s="858" t="s">
        <v>8098</v>
      </c>
      <c r="C707" s="859" t="s">
        <v>8044</v>
      </c>
      <c r="D707" s="859" t="s">
        <v>8044</v>
      </c>
      <c r="E707" s="859">
        <v>3.1</v>
      </c>
      <c r="F707" s="859">
        <v>2.42</v>
      </c>
      <c r="G707" s="859">
        <v>2.42</v>
      </c>
      <c r="H707" s="858"/>
      <c r="I707" s="858"/>
      <c r="J707" s="858"/>
      <c r="K707" s="859"/>
      <c r="L707" s="858"/>
      <c r="M707" s="858"/>
      <c r="N707" s="858"/>
      <c r="O707" s="858"/>
      <c r="P707" s="859">
        <v>0.68</v>
      </c>
      <c r="Q707" s="859">
        <v>0.68</v>
      </c>
      <c r="R707" s="859" t="s">
        <v>55</v>
      </c>
      <c r="S707" s="858"/>
      <c r="T707" s="858"/>
      <c r="U707" s="858"/>
      <c r="V707" s="859"/>
      <c r="W707" s="859"/>
      <c r="X707" s="859"/>
      <c r="Y707" s="859"/>
      <c r="Z707" s="859">
        <v>3.1</v>
      </c>
      <c r="AA707" s="859"/>
    </row>
    <row r="708" spans="1:27">
      <c r="A708" s="120">
        <v>64</v>
      </c>
      <c r="B708" s="858" t="s">
        <v>7970</v>
      </c>
      <c r="C708" s="859" t="s">
        <v>8044</v>
      </c>
      <c r="D708" s="859" t="s">
        <v>8044</v>
      </c>
      <c r="E708" s="859">
        <v>0.6</v>
      </c>
      <c r="F708" s="859"/>
      <c r="G708" s="859"/>
      <c r="H708" s="858"/>
      <c r="I708" s="858"/>
      <c r="J708" s="858"/>
      <c r="K708" s="859"/>
      <c r="L708" s="858"/>
      <c r="M708" s="858"/>
      <c r="N708" s="858"/>
      <c r="O708" s="858"/>
      <c r="P708" s="859">
        <v>0.6</v>
      </c>
      <c r="Q708" s="859">
        <v>0.6</v>
      </c>
      <c r="R708" s="859" t="s">
        <v>55</v>
      </c>
      <c r="S708" s="858"/>
      <c r="T708" s="858"/>
      <c r="U708" s="858"/>
      <c r="V708" s="859"/>
      <c r="W708" s="859"/>
      <c r="X708" s="859"/>
      <c r="Y708" s="859"/>
      <c r="Z708" s="859">
        <v>0.6</v>
      </c>
      <c r="AA708" s="859"/>
    </row>
    <row r="709" spans="1:27">
      <c r="A709" s="120">
        <v>65</v>
      </c>
      <c r="B709" s="858" t="s">
        <v>8099</v>
      </c>
      <c r="C709" s="859" t="s">
        <v>8044</v>
      </c>
      <c r="D709" s="859" t="s">
        <v>8044</v>
      </c>
      <c r="E709" s="859">
        <v>0.75</v>
      </c>
      <c r="F709" s="859"/>
      <c r="G709" s="859"/>
      <c r="H709" s="858"/>
      <c r="I709" s="858"/>
      <c r="J709" s="858"/>
      <c r="K709" s="859"/>
      <c r="L709" s="858"/>
      <c r="M709" s="858"/>
      <c r="N709" s="858"/>
      <c r="O709" s="858"/>
      <c r="P709" s="859">
        <v>0.75</v>
      </c>
      <c r="Q709" s="859">
        <v>0.75</v>
      </c>
      <c r="R709" s="859" t="s">
        <v>55</v>
      </c>
      <c r="S709" s="858"/>
      <c r="T709" s="858"/>
      <c r="U709" s="858"/>
      <c r="V709" s="859"/>
      <c r="W709" s="859"/>
      <c r="X709" s="859"/>
      <c r="Y709" s="859"/>
      <c r="Z709" s="859">
        <v>0.75</v>
      </c>
      <c r="AA709" s="859"/>
    </row>
    <row r="710" spans="1:27">
      <c r="A710" s="120">
        <v>66</v>
      </c>
      <c r="B710" s="858" t="s">
        <v>8100</v>
      </c>
      <c r="C710" s="859" t="s">
        <v>8044</v>
      </c>
      <c r="D710" s="859" t="s">
        <v>8044</v>
      </c>
      <c r="E710" s="859">
        <v>0.35</v>
      </c>
      <c r="F710" s="859"/>
      <c r="G710" s="859"/>
      <c r="H710" s="858"/>
      <c r="I710" s="858"/>
      <c r="J710" s="858"/>
      <c r="K710" s="859"/>
      <c r="L710" s="858"/>
      <c r="M710" s="858"/>
      <c r="N710" s="858"/>
      <c r="O710" s="858"/>
      <c r="P710" s="859">
        <v>0.35</v>
      </c>
      <c r="Q710" s="859">
        <v>0.35</v>
      </c>
      <c r="R710" s="859" t="s">
        <v>55</v>
      </c>
      <c r="S710" s="858"/>
      <c r="T710" s="858"/>
      <c r="U710" s="858"/>
      <c r="V710" s="859"/>
      <c r="W710" s="859"/>
      <c r="X710" s="859"/>
      <c r="Y710" s="859"/>
      <c r="Z710" s="859">
        <v>0.35</v>
      </c>
      <c r="AA710" s="859"/>
    </row>
    <row r="711" spans="1:27">
      <c r="A711" s="120">
        <v>67</v>
      </c>
      <c r="B711" s="858" t="s">
        <v>8101</v>
      </c>
      <c r="C711" s="859" t="s">
        <v>8044</v>
      </c>
      <c r="D711" s="859" t="s">
        <v>8044</v>
      </c>
      <c r="E711" s="859">
        <v>0.65</v>
      </c>
      <c r="F711" s="859"/>
      <c r="G711" s="859"/>
      <c r="H711" s="858"/>
      <c r="I711" s="858"/>
      <c r="J711" s="858"/>
      <c r="K711" s="859"/>
      <c r="L711" s="858"/>
      <c r="M711" s="858"/>
      <c r="N711" s="858"/>
      <c r="O711" s="858"/>
      <c r="P711" s="859">
        <v>0.65</v>
      </c>
      <c r="Q711" s="859">
        <v>0.65</v>
      </c>
      <c r="R711" s="859" t="s">
        <v>55</v>
      </c>
      <c r="S711" s="858"/>
      <c r="T711" s="858"/>
      <c r="U711" s="858"/>
      <c r="V711" s="859"/>
      <c r="W711" s="859"/>
      <c r="X711" s="859"/>
      <c r="Y711" s="859"/>
      <c r="Z711" s="859">
        <v>0.65</v>
      </c>
      <c r="AA711" s="859"/>
    </row>
    <row r="712" spans="1:27">
      <c r="A712" s="120">
        <v>68</v>
      </c>
      <c r="B712" s="858" t="s">
        <v>8102</v>
      </c>
      <c r="C712" s="859" t="s">
        <v>8044</v>
      </c>
      <c r="D712" s="859" t="s">
        <v>8044</v>
      </c>
      <c r="E712" s="859">
        <v>0.9</v>
      </c>
      <c r="F712" s="859"/>
      <c r="G712" s="859"/>
      <c r="H712" s="858"/>
      <c r="I712" s="858"/>
      <c r="J712" s="858"/>
      <c r="K712" s="859"/>
      <c r="L712" s="858"/>
      <c r="M712" s="858"/>
      <c r="N712" s="858"/>
      <c r="O712" s="858"/>
      <c r="P712" s="859">
        <v>0.9</v>
      </c>
      <c r="Q712" s="859">
        <v>0.9</v>
      </c>
      <c r="R712" s="859" t="s">
        <v>55</v>
      </c>
      <c r="S712" s="858"/>
      <c r="T712" s="858"/>
      <c r="U712" s="858"/>
      <c r="V712" s="859"/>
      <c r="W712" s="859"/>
      <c r="X712" s="859"/>
      <c r="Y712" s="859"/>
      <c r="Z712" s="859">
        <v>0.9</v>
      </c>
      <c r="AA712" s="859"/>
    </row>
    <row r="713" spans="1:27">
      <c r="A713" s="120">
        <v>69</v>
      </c>
      <c r="B713" s="858" t="s">
        <v>8103</v>
      </c>
      <c r="C713" s="859" t="s">
        <v>8044</v>
      </c>
      <c r="D713" s="859" t="s">
        <v>8044</v>
      </c>
      <c r="E713" s="859">
        <v>3.1</v>
      </c>
      <c r="F713" s="859">
        <v>1.2</v>
      </c>
      <c r="G713" s="859">
        <v>1.2</v>
      </c>
      <c r="H713" s="858"/>
      <c r="I713" s="858"/>
      <c r="J713" s="858"/>
      <c r="K713" s="859"/>
      <c r="L713" s="858"/>
      <c r="M713" s="858"/>
      <c r="N713" s="858"/>
      <c r="O713" s="858"/>
      <c r="P713" s="859">
        <v>1.9</v>
      </c>
      <c r="Q713" s="859">
        <v>1.9</v>
      </c>
      <c r="R713" s="859" t="s">
        <v>55</v>
      </c>
      <c r="S713" s="858"/>
      <c r="T713" s="858"/>
      <c r="U713" s="858"/>
      <c r="V713" s="859"/>
      <c r="W713" s="859"/>
      <c r="X713" s="859"/>
      <c r="Y713" s="859"/>
      <c r="Z713" s="859">
        <v>3.1</v>
      </c>
      <c r="AA713" s="859"/>
    </row>
    <row r="714" spans="1:27">
      <c r="A714" s="120">
        <v>70</v>
      </c>
      <c r="B714" s="858" t="s">
        <v>8104</v>
      </c>
      <c r="C714" s="859" t="s">
        <v>8044</v>
      </c>
      <c r="D714" s="859" t="s">
        <v>8044</v>
      </c>
      <c r="E714" s="859">
        <v>0.5</v>
      </c>
      <c r="F714" s="859"/>
      <c r="G714" s="859"/>
      <c r="H714" s="858"/>
      <c r="I714" s="858"/>
      <c r="J714" s="858"/>
      <c r="K714" s="859"/>
      <c r="L714" s="858"/>
      <c r="M714" s="858"/>
      <c r="N714" s="858"/>
      <c r="O714" s="858"/>
      <c r="P714" s="859">
        <v>0.5</v>
      </c>
      <c r="Q714" s="859">
        <v>0.5</v>
      </c>
      <c r="R714" s="859" t="s">
        <v>55</v>
      </c>
      <c r="S714" s="858"/>
      <c r="T714" s="858"/>
      <c r="U714" s="858"/>
      <c r="V714" s="859"/>
      <c r="W714" s="859"/>
      <c r="X714" s="859"/>
      <c r="Y714" s="859"/>
      <c r="Z714" s="859">
        <v>0.5</v>
      </c>
      <c r="AA714" s="859"/>
    </row>
    <row r="715" spans="1:27">
      <c r="A715" s="120">
        <v>71</v>
      </c>
      <c r="B715" s="858" t="s">
        <v>8105</v>
      </c>
      <c r="C715" s="859" t="s">
        <v>8044</v>
      </c>
      <c r="D715" s="859" t="s">
        <v>8044</v>
      </c>
      <c r="E715" s="859">
        <v>0.22</v>
      </c>
      <c r="F715" s="859"/>
      <c r="G715" s="859"/>
      <c r="H715" s="858"/>
      <c r="I715" s="858"/>
      <c r="J715" s="858"/>
      <c r="K715" s="859"/>
      <c r="L715" s="858"/>
      <c r="M715" s="858"/>
      <c r="N715" s="858"/>
      <c r="O715" s="858"/>
      <c r="P715" s="859">
        <v>0.22</v>
      </c>
      <c r="Q715" s="859">
        <v>0.22</v>
      </c>
      <c r="R715" s="859" t="s">
        <v>55</v>
      </c>
      <c r="S715" s="858"/>
      <c r="T715" s="858"/>
      <c r="U715" s="858"/>
      <c r="V715" s="859"/>
      <c r="W715" s="859"/>
      <c r="X715" s="859"/>
      <c r="Y715" s="859"/>
      <c r="Z715" s="859">
        <v>0.22</v>
      </c>
      <c r="AA715" s="859"/>
    </row>
    <row r="716" spans="1:27">
      <c r="A716" s="120">
        <v>72</v>
      </c>
      <c r="B716" s="858" t="s">
        <v>8106</v>
      </c>
      <c r="C716" s="859" t="s">
        <v>8044</v>
      </c>
      <c r="D716" s="859" t="s">
        <v>8044</v>
      </c>
      <c r="E716" s="859">
        <v>0.5</v>
      </c>
      <c r="F716" s="859"/>
      <c r="G716" s="859"/>
      <c r="H716" s="858"/>
      <c r="I716" s="858"/>
      <c r="J716" s="858"/>
      <c r="K716" s="859"/>
      <c r="L716" s="858"/>
      <c r="M716" s="858"/>
      <c r="N716" s="858"/>
      <c r="O716" s="858"/>
      <c r="P716" s="859">
        <v>0.5</v>
      </c>
      <c r="Q716" s="859">
        <v>0.5</v>
      </c>
      <c r="R716" s="859" t="s">
        <v>55</v>
      </c>
      <c r="S716" s="858"/>
      <c r="T716" s="858"/>
      <c r="U716" s="858"/>
      <c r="V716" s="859"/>
      <c r="W716" s="859"/>
      <c r="X716" s="859"/>
      <c r="Y716" s="859"/>
      <c r="Z716" s="859"/>
      <c r="AA716" s="859">
        <v>0.5</v>
      </c>
    </row>
    <row r="717" spans="1:27">
      <c r="A717" s="120">
        <v>73</v>
      </c>
      <c r="B717" s="858" t="s">
        <v>744</v>
      </c>
      <c r="C717" s="859" t="s">
        <v>8044</v>
      </c>
      <c r="D717" s="859" t="s">
        <v>8044</v>
      </c>
      <c r="E717" s="859">
        <v>0.55000000000000004</v>
      </c>
      <c r="F717" s="859"/>
      <c r="G717" s="859"/>
      <c r="H717" s="858"/>
      <c r="I717" s="858"/>
      <c r="J717" s="858"/>
      <c r="K717" s="859"/>
      <c r="L717" s="858"/>
      <c r="M717" s="858"/>
      <c r="N717" s="858"/>
      <c r="O717" s="858"/>
      <c r="P717" s="859">
        <v>0.55000000000000004</v>
      </c>
      <c r="Q717" s="859">
        <v>0.55000000000000004</v>
      </c>
      <c r="R717" s="859" t="s">
        <v>55</v>
      </c>
      <c r="S717" s="858"/>
      <c r="T717" s="858"/>
      <c r="U717" s="858"/>
      <c r="V717" s="859"/>
      <c r="W717" s="859"/>
      <c r="X717" s="859"/>
      <c r="Y717" s="859"/>
      <c r="Z717" s="859"/>
      <c r="AA717" s="859">
        <v>0.55000000000000004</v>
      </c>
    </row>
    <row r="718" spans="1:27">
      <c r="A718" s="120">
        <v>74</v>
      </c>
      <c r="B718" s="858" t="s">
        <v>8107</v>
      </c>
      <c r="C718" s="859" t="s">
        <v>8044</v>
      </c>
      <c r="D718" s="859" t="s">
        <v>8044</v>
      </c>
      <c r="E718" s="859">
        <v>0.8</v>
      </c>
      <c r="F718" s="859"/>
      <c r="G718" s="859"/>
      <c r="H718" s="858"/>
      <c r="I718" s="858"/>
      <c r="J718" s="858"/>
      <c r="K718" s="859"/>
      <c r="L718" s="858"/>
      <c r="M718" s="858"/>
      <c r="N718" s="858"/>
      <c r="O718" s="858"/>
      <c r="P718" s="859">
        <v>0.8</v>
      </c>
      <c r="Q718" s="859">
        <v>0.8</v>
      </c>
      <c r="R718" s="859" t="s">
        <v>55</v>
      </c>
      <c r="S718" s="858"/>
      <c r="T718" s="858"/>
      <c r="U718" s="858"/>
      <c r="V718" s="859"/>
      <c r="W718" s="859"/>
      <c r="X718" s="859"/>
      <c r="Y718" s="859"/>
      <c r="Z718" s="859"/>
      <c r="AA718" s="859">
        <v>0.8</v>
      </c>
    </row>
    <row r="719" spans="1:27">
      <c r="A719" s="120">
        <v>75</v>
      </c>
      <c r="B719" s="858" t="s">
        <v>8108</v>
      </c>
      <c r="C719" s="859" t="s">
        <v>8044</v>
      </c>
      <c r="D719" s="859" t="s">
        <v>8044</v>
      </c>
      <c r="E719" s="859">
        <v>0.35</v>
      </c>
      <c r="F719" s="859"/>
      <c r="G719" s="859"/>
      <c r="H719" s="858"/>
      <c r="I719" s="858"/>
      <c r="J719" s="858"/>
      <c r="K719" s="859"/>
      <c r="L719" s="858"/>
      <c r="M719" s="858"/>
      <c r="N719" s="858"/>
      <c r="O719" s="858"/>
      <c r="P719" s="859">
        <v>0.35</v>
      </c>
      <c r="Q719" s="859">
        <v>0.35</v>
      </c>
      <c r="R719" s="859" t="s">
        <v>55</v>
      </c>
      <c r="S719" s="858"/>
      <c r="T719" s="858"/>
      <c r="U719" s="858"/>
      <c r="V719" s="859"/>
      <c r="W719" s="859"/>
      <c r="X719" s="859"/>
      <c r="Y719" s="859"/>
      <c r="Z719" s="859"/>
      <c r="AA719" s="859">
        <v>0.35</v>
      </c>
    </row>
    <row r="720" spans="1:27">
      <c r="A720" s="120">
        <v>76</v>
      </c>
      <c r="B720" s="858" t="s">
        <v>8109</v>
      </c>
      <c r="C720" s="859" t="s">
        <v>8044</v>
      </c>
      <c r="D720" s="859" t="s">
        <v>8044</v>
      </c>
      <c r="E720" s="859">
        <v>1.2</v>
      </c>
      <c r="F720" s="859">
        <v>1.2</v>
      </c>
      <c r="G720" s="859"/>
      <c r="H720" s="858"/>
      <c r="I720" s="858"/>
      <c r="J720" s="858"/>
      <c r="K720" s="859">
        <v>1.2</v>
      </c>
      <c r="L720" s="858"/>
      <c r="M720" s="858"/>
      <c r="N720" s="858"/>
      <c r="O720" s="858"/>
      <c r="P720" s="859"/>
      <c r="Q720" s="859"/>
      <c r="R720" s="859" t="s">
        <v>55</v>
      </c>
      <c r="S720" s="858"/>
      <c r="T720" s="858"/>
      <c r="U720" s="858"/>
      <c r="V720" s="859"/>
      <c r="W720" s="859"/>
      <c r="X720" s="859"/>
      <c r="Y720" s="859"/>
      <c r="Z720" s="859">
        <v>1.2</v>
      </c>
      <c r="AA720" s="859"/>
    </row>
    <row r="721" spans="1:27">
      <c r="A721" s="120">
        <v>77</v>
      </c>
      <c r="B721" s="858" t="s">
        <v>8110</v>
      </c>
      <c r="C721" s="859" t="s">
        <v>8044</v>
      </c>
      <c r="D721" s="859" t="s">
        <v>8044</v>
      </c>
      <c r="E721" s="859">
        <v>0.65</v>
      </c>
      <c r="F721" s="859"/>
      <c r="G721" s="859"/>
      <c r="H721" s="858"/>
      <c r="I721" s="858"/>
      <c r="J721" s="858"/>
      <c r="K721" s="859"/>
      <c r="L721" s="858"/>
      <c r="M721" s="858"/>
      <c r="N721" s="858"/>
      <c r="O721" s="858"/>
      <c r="P721" s="859">
        <v>0.65</v>
      </c>
      <c r="Q721" s="859">
        <v>0.65</v>
      </c>
      <c r="R721" s="859" t="s">
        <v>55</v>
      </c>
      <c r="S721" s="858"/>
      <c r="T721" s="858"/>
      <c r="U721" s="858"/>
      <c r="V721" s="859"/>
      <c r="W721" s="859"/>
      <c r="X721" s="859"/>
      <c r="Y721" s="859"/>
      <c r="Z721" s="859"/>
      <c r="AA721" s="859">
        <v>0.65</v>
      </c>
    </row>
    <row r="722" spans="1:27">
      <c r="A722" s="120">
        <v>78</v>
      </c>
      <c r="B722" s="858" t="s">
        <v>8111</v>
      </c>
      <c r="C722" s="859" t="s">
        <v>8044</v>
      </c>
      <c r="D722" s="859" t="s">
        <v>8044</v>
      </c>
      <c r="E722" s="859">
        <v>0.85</v>
      </c>
      <c r="F722" s="859"/>
      <c r="G722" s="859"/>
      <c r="H722" s="858"/>
      <c r="I722" s="858"/>
      <c r="J722" s="858"/>
      <c r="K722" s="859"/>
      <c r="L722" s="858"/>
      <c r="M722" s="858"/>
      <c r="N722" s="858"/>
      <c r="O722" s="858"/>
      <c r="P722" s="859">
        <v>0.85</v>
      </c>
      <c r="Q722" s="859">
        <v>0.85</v>
      </c>
      <c r="R722" s="859" t="s">
        <v>55</v>
      </c>
      <c r="S722" s="858"/>
      <c r="T722" s="858"/>
      <c r="U722" s="858"/>
      <c r="V722" s="859"/>
      <c r="W722" s="859"/>
      <c r="X722" s="859"/>
      <c r="Y722" s="859"/>
      <c r="Z722" s="859">
        <v>0.85</v>
      </c>
      <c r="AA722" s="859"/>
    </row>
    <row r="723" spans="1:27">
      <c r="A723" s="120">
        <v>79</v>
      </c>
      <c r="B723" s="858" t="s">
        <v>8112</v>
      </c>
      <c r="C723" s="859" t="s">
        <v>8044</v>
      </c>
      <c r="D723" s="859" t="s">
        <v>8044</v>
      </c>
      <c r="E723" s="859">
        <v>0.47</v>
      </c>
      <c r="F723" s="859"/>
      <c r="G723" s="859"/>
      <c r="H723" s="858"/>
      <c r="I723" s="858"/>
      <c r="J723" s="858"/>
      <c r="K723" s="859"/>
      <c r="L723" s="858"/>
      <c r="M723" s="858"/>
      <c r="N723" s="858"/>
      <c r="O723" s="858"/>
      <c r="P723" s="859">
        <v>0.47</v>
      </c>
      <c r="Q723" s="859">
        <v>0.47</v>
      </c>
      <c r="R723" s="859" t="s">
        <v>55</v>
      </c>
      <c r="S723" s="858"/>
      <c r="T723" s="858"/>
      <c r="U723" s="858"/>
      <c r="V723" s="859"/>
      <c r="W723" s="859"/>
      <c r="X723" s="859"/>
      <c r="Y723" s="859"/>
      <c r="Z723" s="859"/>
      <c r="AA723" s="859">
        <v>0.47</v>
      </c>
    </row>
    <row r="724" spans="1:27">
      <c r="A724" s="120">
        <v>80</v>
      </c>
      <c r="B724" s="858" t="s">
        <v>7586</v>
      </c>
      <c r="C724" s="859" t="s">
        <v>8044</v>
      </c>
      <c r="D724" s="859" t="s">
        <v>8044</v>
      </c>
      <c r="E724" s="859">
        <v>0.75</v>
      </c>
      <c r="F724" s="859"/>
      <c r="G724" s="859"/>
      <c r="H724" s="858"/>
      <c r="I724" s="858"/>
      <c r="J724" s="858"/>
      <c r="K724" s="859"/>
      <c r="L724" s="858"/>
      <c r="M724" s="858"/>
      <c r="N724" s="858"/>
      <c r="O724" s="858"/>
      <c r="P724" s="859">
        <v>0.75</v>
      </c>
      <c r="Q724" s="859">
        <v>0.75</v>
      </c>
      <c r="R724" s="859" t="s">
        <v>55</v>
      </c>
      <c r="S724" s="858"/>
      <c r="T724" s="858"/>
      <c r="U724" s="858"/>
      <c r="V724" s="859"/>
      <c r="W724" s="859"/>
      <c r="X724" s="859"/>
      <c r="Y724" s="859"/>
      <c r="Z724" s="859"/>
      <c r="AA724" s="859">
        <v>0.75</v>
      </c>
    </row>
    <row r="725" spans="1:27">
      <c r="A725" s="120">
        <v>81</v>
      </c>
      <c r="B725" s="858" t="s">
        <v>8113</v>
      </c>
      <c r="C725" s="859" t="s">
        <v>8044</v>
      </c>
      <c r="D725" s="859" t="s">
        <v>8044</v>
      </c>
      <c r="E725" s="859">
        <v>0.45</v>
      </c>
      <c r="F725" s="859"/>
      <c r="G725" s="859"/>
      <c r="H725" s="858"/>
      <c r="I725" s="858"/>
      <c r="J725" s="858"/>
      <c r="K725" s="859"/>
      <c r="L725" s="858"/>
      <c r="M725" s="858"/>
      <c r="N725" s="858"/>
      <c r="O725" s="858"/>
      <c r="P725" s="859">
        <v>0.45</v>
      </c>
      <c r="Q725" s="859">
        <v>0.45</v>
      </c>
      <c r="R725" s="859" t="s">
        <v>55</v>
      </c>
      <c r="S725" s="858"/>
      <c r="T725" s="858"/>
      <c r="U725" s="858"/>
      <c r="V725" s="859"/>
      <c r="W725" s="859"/>
      <c r="X725" s="859"/>
      <c r="Y725" s="859"/>
      <c r="Z725" s="859"/>
      <c r="AA725" s="859">
        <v>0.45</v>
      </c>
    </row>
    <row r="726" spans="1:27">
      <c r="A726" s="120">
        <v>82</v>
      </c>
      <c r="B726" s="858" t="s">
        <v>8114</v>
      </c>
      <c r="C726" s="859" t="s">
        <v>8044</v>
      </c>
      <c r="D726" s="859" t="s">
        <v>8044</v>
      </c>
      <c r="E726" s="859">
        <v>0.7</v>
      </c>
      <c r="F726" s="859"/>
      <c r="G726" s="859"/>
      <c r="H726" s="858"/>
      <c r="I726" s="858"/>
      <c r="J726" s="858"/>
      <c r="K726" s="859"/>
      <c r="L726" s="858"/>
      <c r="M726" s="858"/>
      <c r="N726" s="858"/>
      <c r="O726" s="858"/>
      <c r="P726" s="859">
        <v>0.7</v>
      </c>
      <c r="Q726" s="859">
        <v>0.7</v>
      </c>
      <c r="R726" s="859" t="s">
        <v>55</v>
      </c>
      <c r="S726" s="858"/>
      <c r="T726" s="858"/>
      <c r="U726" s="858"/>
      <c r="V726" s="859"/>
      <c r="W726" s="859"/>
      <c r="X726" s="859"/>
      <c r="Y726" s="859"/>
      <c r="Z726" s="859"/>
      <c r="AA726" s="859">
        <v>0.7</v>
      </c>
    </row>
    <row r="727" spans="1:27">
      <c r="A727" s="120">
        <v>83</v>
      </c>
      <c r="B727" s="858" t="s">
        <v>8115</v>
      </c>
      <c r="C727" s="859" t="s">
        <v>8044</v>
      </c>
      <c r="D727" s="859" t="s">
        <v>8044</v>
      </c>
      <c r="E727" s="859">
        <v>0.3</v>
      </c>
      <c r="F727" s="859"/>
      <c r="G727" s="859"/>
      <c r="H727" s="858"/>
      <c r="I727" s="858"/>
      <c r="J727" s="858"/>
      <c r="K727" s="859"/>
      <c r="L727" s="858"/>
      <c r="M727" s="858"/>
      <c r="N727" s="858"/>
      <c r="O727" s="858"/>
      <c r="P727" s="859">
        <v>0.3</v>
      </c>
      <c r="Q727" s="859">
        <v>0.3</v>
      </c>
      <c r="R727" s="859" t="s">
        <v>55</v>
      </c>
      <c r="S727" s="858"/>
      <c r="T727" s="858"/>
      <c r="U727" s="858"/>
      <c r="V727" s="859"/>
      <c r="W727" s="859"/>
      <c r="X727" s="859"/>
      <c r="Y727" s="859"/>
      <c r="Z727" s="859"/>
      <c r="AA727" s="859">
        <v>0.3</v>
      </c>
    </row>
    <row r="728" spans="1:27">
      <c r="A728" s="120">
        <v>84</v>
      </c>
      <c r="B728" s="858" t="s">
        <v>8116</v>
      </c>
      <c r="C728" s="859" t="s">
        <v>8044</v>
      </c>
      <c r="D728" s="859" t="s">
        <v>8044</v>
      </c>
      <c r="E728" s="859">
        <v>0.45</v>
      </c>
      <c r="F728" s="859"/>
      <c r="G728" s="859"/>
      <c r="H728" s="858"/>
      <c r="I728" s="858"/>
      <c r="J728" s="858"/>
      <c r="K728" s="859"/>
      <c r="L728" s="858"/>
      <c r="M728" s="858"/>
      <c r="N728" s="858"/>
      <c r="O728" s="858"/>
      <c r="P728" s="859">
        <v>0.45</v>
      </c>
      <c r="Q728" s="859">
        <v>0.45</v>
      </c>
      <c r="R728" s="859" t="s">
        <v>55</v>
      </c>
      <c r="S728" s="858"/>
      <c r="T728" s="858"/>
      <c r="U728" s="858"/>
      <c r="V728" s="859"/>
      <c r="W728" s="859"/>
      <c r="X728" s="859"/>
      <c r="Y728" s="859"/>
      <c r="Z728" s="859"/>
      <c r="AA728" s="859">
        <v>0.45</v>
      </c>
    </row>
    <row r="729" spans="1:27">
      <c r="A729" s="120">
        <v>85</v>
      </c>
      <c r="B729" s="858" t="s">
        <v>8117</v>
      </c>
      <c r="C729" s="859" t="s">
        <v>8044</v>
      </c>
      <c r="D729" s="859" t="s">
        <v>8044</v>
      </c>
      <c r="E729" s="859">
        <v>0.65</v>
      </c>
      <c r="F729" s="859"/>
      <c r="G729" s="859"/>
      <c r="H729" s="858"/>
      <c r="I729" s="858"/>
      <c r="J729" s="858"/>
      <c r="K729" s="859"/>
      <c r="L729" s="858"/>
      <c r="M729" s="858"/>
      <c r="N729" s="858"/>
      <c r="O729" s="858"/>
      <c r="P729" s="859">
        <v>0.65</v>
      </c>
      <c r="Q729" s="859">
        <v>0.65</v>
      </c>
      <c r="R729" s="859" t="s">
        <v>55</v>
      </c>
      <c r="S729" s="858"/>
      <c r="T729" s="858"/>
      <c r="U729" s="858"/>
      <c r="V729" s="859"/>
      <c r="W729" s="859"/>
      <c r="X729" s="859"/>
      <c r="Y729" s="859"/>
      <c r="Z729" s="859">
        <v>0.65</v>
      </c>
      <c r="AA729" s="859"/>
    </row>
    <row r="730" spans="1:27">
      <c r="A730" s="120">
        <v>86</v>
      </c>
      <c r="B730" s="858" t="s">
        <v>8118</v>
      </c>
      <c r="C730" s="859" t="s">
        <v>8044</v>
      </c>
      <c r="D730" s="859" t="s">
        <v>8044</v>
      </c>
      <c r="E730" s="859">
        <v>0.65</v>
      </c>
      <c r="F730" s="859"/>
      <c r="G730" s="859"/>
      <c r="H730" s="858"/>
      <c r="I730" s="858"/>
      <c r="J730" s="858"/>
      <c r="K730" s="859"/>
      <c r="L730" s="858"/>
      <c r="M730" s="858"/>
      <c r="N730" s="858"/>
      <c r="O730" s="858"/>
      <c r="P730" s="859">
        <v>0.65</v>
      </c>
      <c r="Q730" s="859">
        <v>0.65</v>
      </c>
      <c r="R730" s="859" t="s">
        <v>55</v>
      </c>
      <c r="S730" s="858"/>
      <c r="T730" s="858"/>
      <c r="U730" s="858"/>
      <c r="V730" s="859"/>
      <c r="W730" s="859"/>
      <c r="X730" s="859"/>
      <c r="Y730" s="859"/>
      <c r="Z730" s="859"/>
      <c r="AA730" s="859">
        <v>0.65</v>
      </c>
    </row>
    <row r="731" spans="1:27">
      <c r="A731" s="120">
        <v>87</v>
      </c>
      <c r="B731" s="858" t="s">
        <v>8119</v>
      </c>
      <c r="C731" s="859" t="s">
        <v>8044</v>
      </c>
      <c r="D731" s="859" t="s">
        <v>8044</v>
      </c>
      <c r="E731" s="859">
        <v>0.5</v>
      </c>
      <c r="F731" s="859"/>
      <c r="G731" s="859"/>
      <c r="H731" s="858"/>
      <c r="I731" s="858"/>
      <c r="J731" s="858"/>
      <c r="K731" s="859"/>
      <c r="L731" s="858"/>
      <c r="M731" s="858"/>
      <c r="N731" s="858"/>
      <c r="O731" s="858"/>
      <c r="P731" s="859">
        <v>0.5</v>
      </c>
      <c r="Q731" s="859">
        <v>0.5</v>
      </c>
      <c r="R731" s="859" t="s">
        <v>55</v>
      </c>
      <c r="S731" s="858"/>
      <c r="T731" s="858"/>
      <c r="U731" s="858"/>
      <c r="V731" s="859"/>
      <c r="W731" s="859"/>
      <c r="X731" s="859"/>
      <c r="Y731" s="859"/>
      <c r="Z731" s="859">
        <v>0.5</v>
      </c>
      <c r="AA731" s="859"/>
    </row>
    <row r="732" spans="1:27">
      <c r="A732" s="120">
        <v>88</v>
      </c>
      <c r="B732" s="858" t="s">
        <v>8120</v>
      </c>
      <c r="C732" s="859" t="s">
        <v>8044</v>
      </c>
      <c r="D732" s="859" t="s">
        <v>8044</v>
      </c>
      <c r="E732" s="859">
        <v>0.33</v>
      </c>
      <c r="F732" s="859"/>
      <c r="G732" s="859"/>
      <c r="H732" s="858"/>
      <c r="I732" s="858"/>
      <c r="J732" s="858"/>
      <c r="K732" s="859"/>
      <c r="L732" s="858"/>
      <c r="M732" s="858"/>
      <c r="N732" s="858"/>
      <c r="O732" s="858"/>
      <c r="P732" s="859">
        <v>0.33</v>
      </c>
      <c r="Q732" s="859">
        <v>0.33</v>
      </c>
      <c r="R732" s="859" t="s">
        <v>55</v>
      </c>
      <c r="S732" s="858"/>
      <c r="T732" s="858"/>
      <c r="U732" s="858"/>
      <c r="V732" s="859"/>
      <c r="W732" s="859"/>
      <c r="X732" s="859"/>
      <c r="Y732" s="859"/>
      <c r="Z732" s="859">
        <v>0.33</v>
      </c>
      <c r="AA732" s="859"/>
    </row>
    <row r="733" spans="1:27">
      <c r="A733" s="120">
        <v>89</v>
      </c>
      <c r="B733" s="858" t="s">
        <v>8121</v>
      </c>
      <c r="C733" s="859" t="s">
        <v>8044</v>
      </c>
      <c r="D733" s="859" t="s">
        <v>8044</v>
      </c>
      <c r="E733" s="864">
        <v>4</v>
      </c>
      <c r="F733" s="864">
        <v>4</v>
      </c>
      <c r="G733" s="864">
        <v>4</v>
      </c>
      <c r="H733" s="858"/>
      <c r="I733" s="858"/>
      <c r="J733" s="858"/>
      <c r="K733" s="864"/>
      <c r="L733" s="858"/>
      <c r="M733" s="858"/>
      <c r="N733" s="858"/>
      <c r="O733" s="858"/>
      <c r="P733" s="864"/>
      <c r="Q733" s="864"/>
      <c r="R733" s="859" t="s">
        <v>55</v>
      </c>
      <c r="S733" s="858"/>
      <c r="T733" s="858"/>
      <c r="U733" s="858"/>
      <c r="V733" s="859"/>
      <c r="W733" s="859"/>
      <c r="X733" s="859"/>
      <c r="Y733" s="859"/>
      <c r="Z733" s="864">
        <v>4</v>
      </c>
      <c r="AA733" s="859"/>
    </row>
    <row r="734" spans="1:27">
      <c r="A734" s="120">
        <v>90</v>
      </c>
      <c r="B734" s="858" t="s">
        <v>8122</v>
      </c>
      <c r="C734" s="859" t="s">
        <v>8044</v>
      </c>
      <c r="D734" s="859" t="s">
        <v>8044</v>
      </c>
      <c r="E734" s="859">
        <v>1.2</v>
      </c>
      <c r="F734" s="859">
        <v>1.2</v>
      </c>
      <c r="G734" s="859">
        <v>0.85</v>
      </c>
      <c r="H734" s="858"/>
      <c r="I734" s="858"/>
      <c r="J734" s="858"/>
      <c r="K734" s="859">
        <v>0.35</v>
      </c>
      <c r="L734" s="858"/>
      <c r="M734" s="858"/>
      <c r="N734" s="858"/>
      <c r="O734" s="858"/>
      <c r="P734" s="859"/>
      <c r="Q734" s="859"/>
      <c r="R734" s="859" t="s">
        <v>55</v>
      </c>
      <c r="S734" s="858"/>
      <c r="T734" s="858"/>
      <c r="U734" s="858"/>
      <c r="V734" s="859"/>
      <c r="W734" s="859"/>
      <c r="X734" s="859"/>
      <c r="Y734" s="859"/>
      <c r="Z734" s="859">
        <v>1.2</v>
      </c>
      <c r="AA734" s="859"/>
    </row>
    <row r="735" spans="1:27">
      <c r="A735" s="120">
        <v>91</v>
      </c>
      <c r="B735" s="858" t="s">
        <v>8123</v>
      </c>
      <c r="C735" s="859" t="s">
        <v>8044</v>
      </c>
      <c r="D735" s="859" t="s">
        <v>8044</v>
      </c>
      <c r="E735" s="859">
        <v>0.53</v>
      </c>
      <c r="F735" s="859"/>
      <c r="G735" s="859"/>
      <c r="H735" s="858"/>
      <c r="I735" s="858"/>
      <c r="J735" s="858"/>
      <c r="K735" s="859"/>
      <c r="L735" s="858"/>
      <c r="M735" s="858"/>
      <c r="N735" s="858"/>
      <c r="O735" s="858"/>
      <c r="P735" s="859">
        <v>0.53</v>
      </c>
      <c r="Q735" s="859">
        <v>0.53</v>
      </c>
      <c r="R735" s="859" t="s">
        <v>55</v>
      </c>
      <c r="S735" s="858"/>
      <c r="T735" s="858"/>
      <c r="U735" s="858"/>
      <c r="V735" s="859"/>
      <c r="W735" s="859"/>
      <c r="X735" s="859"/>
      <c r="Y735" s="859"/>
      <c r="Z735" s="859">
        <v>0.53</v>
      </c>
      <c r="AA735" s="859"/>
    </row>
    <row r="736" spans="1:27">
      <c r="A736" s="120">
        <v>92</v>
      </c>
      <c r="B736" s="858" t="s">
        <v>8124</v>
      </c>
      <c r="C736" s="859" t="s">
        <v>8044</v>
      </c>
      <c r="D736" s="859" t="s">
        <v>8044</v>
      </c>
      <c r="E736" s="859">
        <v>0.45</v>
      </c>
      <c r="F736" s="859"/>
      <c r="G736" s="859"/>
      <c r="H736" s="858"/>
      <c r="I736" s="858"/>
      <c r="J736" s="858"/>
      <c r="K736" s="859"/>
      <c r="L736" s="858"/>
      <c r="M736" s="858"/>
      <c r="N736" s="858"/>
      <c r="O736" s="858"/>
      <c r="P736" s="859">
        <v>0.45</v>
      </c>
      <c r="Q736" s="859">
        <v>0.45</v>
      </c>
      <c r="R736" s="859" t="s">
        <v>55</v>
      </c>
      <c r="S736" s="858"/>
      <c r="T736" s="858"/>
      <c r="U736" s="858"/>
      <c r="V736" s="859"/>
      <c r="W736" s="859"/>
      <c r="X736" s="859"/>
      <c r="Y736" s="859"/>
      <c r="Z736" s="859"/>
      <c r="AA736" s="859">
        <v>0.45</v>
      </c>
    </row>
    <row r="737" spans="1:27">
      <c r="A737" s="120">
        <v>93</v>
      </c>
      <c r="B737" s="858" t="s">
        <v>8125</v>
      </c>
      <c r="C737" s="859" t="s">
        <v>8044</v>
      </c>
      <c r="D737" s="859" t="s">
        <v>8044</v>
      </c>
      <c r="E737" s="859">
        <v>1.1000000000000001</v>
      </c>
      <c r="F737" s="859"/>
      <c r="G737" s="859"/>
      <c r="H737" s="858"/>
      <c r="I737" s="858"/>
      <c r="J737" s="858"/>
      <c r="K737" s="859"/>
      <c r="L737" s="858"/>
      <c r="M737" s="858"/>
      <c r="N737" s="858"/>
      <c r="O737" s="858"/>
      <c r="P737" s="859">
        <v>1.1000000000000001</v>
      </c>
      <c r="Q737" s="859">
        <v>1.1000000000000001</v>
      </c>
      <c r="R737" s="859" t="s">
        <v>55</v>
      </c>
      <c r="S737" s="858"/>
      <c r="T737" s="858"/>
      <c r="U737" s="858"/>
      <c r="V737" s="859"/>
      <c r="W737" s="859"/>
      <c r="X737" s="859"/>
      <c r="Y737" s="859"/>
      <c r="Z737" s="859"/>
      <c r="AA737" s="859">
        <v>1.1000000000000001</v>
      </c>
    </row>
    <row r="738" spans="1:27">
      <c r="A738" s="120">
        <v>94</v>
      </c>
      <c r="B738" s="858" t="s">
        <v>8126</v>
      </c>
      <c r="C738" s="859" t="s">
        <v>8044</v>
      </c>
      <c r="D738" s="859" t="s">
        <v>8044</v>
      </c>
      <c r="E738" s="859">
        <v>0.8</v>
      </c>
      <c r="F738" s="859"/>
      <c r="G738" s="859"/>
      <c r="H738" s="858"/>
      <c r="I738" s="858"/>
      <c r="J738" s="858"/>
      <c r="K738" s="859"/>
      <c r="L738" s="858"/>
      <c r="M738" s="858"/>
      <c r="N738" s="858"/>
      <c r="O738" s="858"/>
      <c r="P738" s="859">
        <v>0.8</v>
      </c>
      <c r="Q738" s="859">
        <v>0.8</v>
      </c>
      <c r="R738" s="859" t="s">
        <v>55</v>
      </c>
      <c r="S738" s="858"/>
      <c r="T738" s="858"/>
      <c r="U738" s="858"/>
      <c r="V738" s="859"/>
      <c r="W738" s="859"/>
      <c r="X738" s="859"/>
      <c r="Y738" s="859"/>
      <c r="Z738" s="859"/>
      <c r="AA738" s="859">
        <v>0.8</v>
      </c>
    </row>
    <row r="739" spans="1:27">
      <c r="A739" s="120">
        <v>95</v>
      </c>
      <c r="B739" s="858" t="s">
        <v>8127</v>
      </c>
      <c r="C739" s="859" t="s">
        <v>8044</v>
      </c>
      <c r="D739" s="859" t="s">
        <v>8044</v>
      </c>
      <c r="E739" s="859">
        <v>0.92</v>
      </c>
      <c r="F739" s="859"/>
      <c r="G739" s="859"/>
      <c r="H739" s="858"/>
      <c r="I739" s="858"/>
      <c r="J739" s="858"/>
      <c r="K739" s="859"/>
      <c r="L739" s="858"/>
      <c r="M739" s="858"/>
      <c r="N739" s="858"/>
      <c r="O739" s="858"/>
      <c r="P739" s="859">
        <v>0.92</v>
      </c>
      <c r="Q739" s="859">
        <v>0.92</v>
      </c>
      <c r="R739" s="859" t="s">
        <v>55</v>
      </c>
      <c r="S739" s="858"/>
      <c r="T739" s="858"/>
      <c r="U739" s="858"/>
      <c r="V739" s="859"/>
      <c r="W739" s="859"/>
      <c r="X739" s="859"/>
      <c r="Y739" s="859"/>
      <c r="Z739" s="859"/>
      <c r="AA739" s="859">
        <v>0.92</v>
      </c>
    </row>
    <row r="740" spans="1:27">
      <c r="A740" s="120">
        <v>96</v>
      </c>
      <c r="B740" s="858" t="s">
        <v>7510</v>
      </c>
      <c r="C740" s="859" t="s">
        <v>8044</v>
      </c>
      <c r="D740" s="859" t="s">
        <v>8044</v>
      </c>
      <c r="E740" s="859">
        <v>0.73</v>
      </c>
      <c r="F740" s="859"/>
      <c r="G740" s="859"/>
      <c r="H740" s="858"/>
      <c r="I740" s="858"/>
      <c r="J740" s="858"/>
      <c r="K740" s="859"/>
      <c r="L740" s="858"/>
      <c r="M740" s="858"/>
      <c r="N740" s="858"/>
      <c r="O740" s="858"/>
      <c r="P740" s="859">
        <v>0.73</v>
      </c>
      <c r="Q740" s="859">
        <v>0.73</v>
      </c>
      <c r="R740" s="859" t="s">
        <v>55</v>
      </c>
      <c r="S740" s="858"/>
      <c r="T740" s="858"/>
      <c r="U740" s="858"/>
      <c r="V740" s="859"/>
      <c r="W740" s="859"/>
      <c r="X740" s="859"/>
      <c r="Y740" s="859"/>
      <c r="Z740" s="859"/>
      <c r="AA740" s="859">
        <v>0.73</v>
      </c>
    </row>
    <row r="741" spans="1:27">
      <c r="A741" s="120">
        <v>97</v>
      </c>
      <c r="B741" s="858" t="s">
        <v>8128</v>
      </c>
      <c r="C741" s="859" t="s">
        <v>8044</v>
      </c>
      <c r="D741" s="859" t="s">
        <v>8044</v>
      </c>
      <c r="E741" s="859">
        <v>0.4</v>
      </c>
      <c r="F741" s="859"/>
      <c r="G741" s="859"/>
      <c r="H741" s="858"/>
      <c r="I741" s="858"/>
      <c r="J741" s="858"/>
      <c r="K741" s="859"/>
      <c r="L741" s="858"/>
      <c r="M741" s="858"/>
      <c r="N741" s="858"/>
      <c r="O741" s="858"/>
      <c r="P741" s="859">
        <v>0.4</v>
      </c>
      <c r="Q741" s="859">
        <v>0.4</v>
      </c>
      <c r="R741" s="859" t="s">
        <v>55</v>
      </c>
      <c r="S741" s="858"/>
      <c r="T741" s="858"/>
      <c r="U741" s="858"/>
      <c r="V741" s="859"/>
      <c r="W741" s="859"/>
      <c r="X741" s="859"/>
      <c r="Y741" s="859"/>
      <c r="Z741" s="859"/>
      <c r="AA741" s="859">
        <v>0.4</v>
      </c>
    </row>
    <row r="742" spans="1:27">
      <c r="A742" s="120">
        <v>98</v>
      </c>
      <c r="B742" s="858" t="s">
        <v>8129</v>
      </c>
      <c r="C742" s="859" t="s">
        <v>8044</v>
      </c>
      <c r="D742" s="859" t="s">
        <v>8044</v>
      </c>
      <c r="E742" s="859">
        <v>0.2</v>
      </c>
      <c r="F742" s="859"/>
      <c r="G742" s="859"/>
      <c r="H742" s="858"/>
      <c r="I742" s="858"/>
      <c r="J742" s="858"/>
      <c r="K742" s="859"/>
      <c r="L742" s="858"/>
      <c r="M742" s="858"/>
      <c r="N742" s="858"/>
      <c r="O742" s="858"/>
      <c r="P742" s="859">
        <v>0.2</v>
      </c>
      <c r="Q742" s="859">
        <v>0.2</v>
      </c>
      <c r="R742" s="859" t="s">
        <v>55</v>
      </c>
      <c r="S742" s="858"/>
      <c r="T742" s="858"/>
      <c r="U742" s="858"/>
      <c r="V742" s="859"/>
      <c r="W742" s="859"/>
      <c r="X742" s="859"/>
      <c r="Y742" s="859"/>
      <c r="Z742" s="859"/>
      <c r="AA742" s="859">
        <v>0.2</v>
      </c>
    </row>
    <row r="743" spans="1:27">
      <c r="A743" s="120">
        <v>99</v>
      </c>
      <c r="B743" s="858" t="s">
        <v>1127</v>
      </c>
      <c r="C743" s="859" t="s">
        <v>8044</v>
      </c>
      <c r="D743" s="859" t="s">
        <v>8044</v>
      </c>
      <c r="E743" s="859">
        <v>0.65</v>
      </c>
      <c r="F743" s="859"/>
      <c r="G743" s="859"/>
      <c r="H743" s="858"/>
      <c r="I743" s="858"/>
      <c r="J743" s="858"/>
      <c r="K743" s="859"/>
      <c r="L743" s="858"/>
      <c r="M743" s="858"/>
      <c r="N743" s="858"/>
      <c r="O743" s="858"/>
      <c r="P743" s="859">
        <v>0.65</v>
      </c>
      <c r="Q743" s="859">
        <v>0.65</v>
      </c>
      <c r="R743" s="859" t="s">
        <v>55</v>
      </c>
      <c r="S743" s="858"/>
      <c r="T743" s="858"/>
      <c r="U743" s="858"/>
      <c r="V743" s="859"/>
      <c r="W743" s="859"/>
      <c r="X743" s="859"/>
      <c r="Y743" s="859"/>
      <c r="Z743" s="859"/>
      <c r="AA743" s="859">
        <v>0.65</v>
      </c>
    </row>
    <row r="744" spans="1:27">
      <c r="A744" s="120">
        <v>100</v>
      </c>
      <c r="B744" s="858" t="s">
        <v>8130</v>
      </c>
      <c r="C744" s="859" t="s">
        <v>8044</v>
      </c>
      <c r="D744" s="859" t="s">
        <v>8044</v>
      </c>
      <c r="E744" s="859">
        <v>0.25</v>
      </c>
      <c r="F744" s="859"/>
      <c r="G744" s="859"/>
      <c r="H744" s="858"/>
      <c r="I744" s="858"/>
      <c r="J744" s="858"/>
      <c r="K744" s="859"/>
      <c r="L744" s="858"/>
      <c r="M744" s="858"/>
      <c r="N744" s="858"/>
      <c r="O744" s="858"/>
      <c r="P744" s="859">
        <v>0.25</v>
      </c>
      <c r="Q744" s="859">
        <v>0.25</v>
      </c>
      <c r="R744" s="859" t="s">
        <v>55</v>
      </c>
      <c r="S744" s="858"/>
      <c r="T744" s="858"/>
      <c r="U744" s="858"/>
      <c r="V744" s="859"/>
      <c r="W744" s="859"/>
      <c r="X744" s="859"/>
      <c r="Y744" s="859"/>
      <c r="Z744" s="859"/>
      <c r="AA744" s="859">
        <v>0.25</v>
      </c>
    </row>
    <row r="745" spans="1:27">
      <c r="A745" s="120">
        <v>101</v>
      </c>
      <c r="B745" s="858" t="s">
        <v>8131</v>
      </c>
      <c r="C745" s="859" t="s">
        <v>8044</v>
      </c>
      <c r="D745" s="859" t="s">
        <v>8044</v>
      </c>
      <c r="E745" s="859">
        <v>0.56000000000000005</v>
      </c>
      <c r="F745" s="859"/>
      <c r="G745" s="859"/>
      <c r="H745" s="858"/>
      <c r="I745" s="858"/>
      <c r="J745" s="858"/>
      <c r="K745" s="859"/>
      <c r="L745" s="858"/>
      <c r="M745" s="858"/>
      <c r="N745" s="858"/>
      <c r="O745" s="858"/>
      <c r="P745" s="859">
        <v>0.56000000000000005</v>
      </c>
      <c r="Q745" s="859">
        <v>0.56000000000000005</v>
      </c>
      <c r="R745" s="859" t="s">
        <v>55</v>
      </c>
      <c r="S745" s="858"/>
      <c r="T745" s="858"/>
      <c r="U745" s="858"/>
      <c r="V745" s="859"/>
      <c r="W745" s="859"/>
      <c r="X745" s="859"/>
      <c r="Y745" s="859"/>
      <c r="Z745" s="859"/>
      <c r="AA745" s="859">
        <v>0.56000000000000005</v>
      </c>
    </row>
    <row r="746" spans="1:27">
      <c r="A746" s="120">
        <v>102</v>
      </c>
      <c r="B746" s="858" t="s">
        <v>8132</v>
      </c>
      <c r="C746" s="859" t="s">
        <v>8044</v>
      </c>
      <c r="D746" s="859" t="s">
        <v>8044</v>
      </c>
      <c r="E746" s="859">
        <v>0.3</v>
      </c>
      <c r="F746" s="859"/>
      <c r="G746" s="859"/>
      <c r="H746" s="858"/>
      <c r="I746" s="858"/>
      <c r="J746" s="858"/>
      <c r="K746" s="859"/>
      <c r="L746" s="858"/>
      <c r="M746" s="858"/>
      <c r="N746" s="858"/>
      <c r="O746" s="858"/>
      <c r="P746" s="859">
        <v>0.3</v>
      </c>
      <c r="Q746" s="859">
        <v>0.3</v>
      </c>
      <c r="R746" s="859" t="s">
        <v>55</v>
      </c>
      <c r="S746" s="858"/>
      <c r="T746" s="858"/>
      <c r="U746" s="858"/>
      <c r="V746" s="859"/>
      <c r="W746" s="859"/>
      <c r="X746" s="859"/>
      <c r="Y746" s="859"/>
      <c r="Z746" s="859"/>
      <c r="AA746" s="859">
        <v>0.3</v>
      </c>
    </row>
    <row r="747" spans="1:27">
      <c r="A747" s="120">
        <v>103</v>
      </c>
      <c r="B747" s="858" t="s">
        <v>8133</v>
      </c>
      <c r="C747" s="859" t="s">
        <v>8044</v>
      </c>
      <c r="D747" s="859" t="s">
        <v>8044</v>
      </c>
      <c r="E747" s="859">
        <v>0.6</v>
      </c>
      <c r="F747" s="859"/>
      <c r="G747" s="859"/>
      <c r="H747" s="858"/>
      <c r="I747" s="858"/>
      <c r="J747" s="858"/>
      <c r="K747" s="859"/>
      <c r="L747" s="858"/>
      <c r="M747" s="858"/>
      <c r="N747" s="858"/>
      <c r="O747" s="858"/>
      <c r="P747" s="859">
        <v>0.6</v>
      </c>
      <c r="Q747" s="859">
        <v>0.6</v>
      </c>
      <c r="R747" s="859" t="s">
        <v>55</v>
      </c>
      <c r="S747" s="858"/>
      <c r="T747" s="858"/>
      <c r="U747" s="858"/>
      <c r="V747" s="859"/>
      <c r="W747" s="859"/>
      <c r="X747" s="859"/>
      <c r="Y747" s="859"/>
      <c r="Z747" s="859"/>
      <c r="AA747" s="859">
        <v>0.6</v>
      </c>
    </row>
    <row r="748" spans="1:27">
      <c r="A748" s="120">
        <v>104</v>
      </c>
      <c r="B748" s="858" t="s">
        <v>8134</v>
      </c>
      <c r="C748" s="859" t="s">
        <v>8044</v>
      </c>
      <c r="D748" s="859" t="s">
        <v>8044</v>
      </c>
      <c r="E748" s="859">
        <v>0.9</v>
      </c>
      <c r="F748" s="859"/>
      <c r="G748" s="859"/>
      <c r="H748" s="858"/>
      <c r="I748" s="858"/>
      <c r="J748" s="858"/>
      <c r="K748" s="859"/>
      <c r="L748" s="858"/>
      <c r="M748" s="858"/>
      <c r="N748" s="858"/>
      <c r="O748" s="858"/>
      <c r="P748" s="859">
        <v>0.9</v>
      </c>
      <c r="Q748" s="859">
        <v>0.9</v>
      </c>
      <c r="R748" s="859" t="s">
        <v>55</v>
      </c>
      <c r="S748" s="858"/>
      <c r="T748" s="858"/>
      <c r="U748" s="858"/>
      <c r="V748" s="859"/>
      <c r="W748" s="859"/>
      <c r="X748" s="859"/>
      <c r="Y748" s="859"/>
      <c r="Z748" s="859"/>
      <c r="AA748" s="859">
        <v>0.9</v>
      </c>
    </row>
    <row r="749" spans="1:27">
      <c r="A749" s="120">
        <v>105</v>
      </c>
      <c r="B749" s="858" t="s">
        <v>8135</v>
      </c>
      <c r="C749" s="859" t="s">
        <v>8044</v>
      </c>
      <c r="D749" s="859" t="s">
        <v>8044</v>
      </c>
      <c r="E749" s="859">
        <v>0.53</v>
      </c>
      <c r="F749" s="859"/>
      <c r="G749" s="859"/>
      <c r="H749" s="858"/>
      <c r="I749" s="858"/>
      <c r="J749" s="858"/>
      <c r="K749" s="859"/>
      <c r="L749" s="858"/>
      <c r="M749" s="858"/>
      <c r="N749" s="858"/>
      <c r="O749" s="858"/>
      <c r="P749" s="859">
        <v>0.53</v>
      </c>
      <c r="Q749" s="859">
        <v>0.53</v>
      </c>
      <c r="R749" s="859" t="s">
        <v>55</v>
      </c>
      <c r="S749" s="858"/>
      <c r="T749" s="858"/>
      <c r="U749" s="858"/>
      <c r="V749" s="859"/>
      <c r="W749" s="859"/>
      <c r="X749" s="859"/>
      <c r="Y749" s="859"/>
      <c r="Z749" s="859"/>
      <c r="AA749" s="859">
        <v>0.53</v>
      </c>
    </row>
    <row r="750" spans="1:27">
      <c r="A750" s="120">
        <v>106</v>
      </c>
      <c r="B750" s="858" t="s">
        <v>747</v>
      </c>
      <c r="C750" s="859" t="s">
        <v>8044</v>
      </c>
      <c r="D750" s="859" t="s">
        <v>8044</v>
      </c>
      <c r="E750" s="859">
        <v>0.8</v>
      </c>
      <c r="F750" s="859"/>
      <c r="G750" s="859"/>
      <c r="H750" s="858"/>
      <c r="I750" s="858"/>
      <c r="J750" s="858"/>
      <c r="K750" s="859"/>
      <c r="L750" s="858"/>
      <c r="M750" s="858"/>
      <c r="N750" s="858"/>
      <c r="O750" s="858"/>
      <c r="P750" s="859">
        <v>0.8</v>
      </c>
      <c r="Q750" s="859">
        <v>0.8</v>
      </c>
      <c r="R750" s="859" t="s">
        <v>55</v>
      </c>
      <c r="S750" s="858"/>
      <c r="T750" s="858"/>
      <c r="U750" s="858"/>
      <c r="V750" s="859"/>
      <c r="W750" s="859"/>
      <c r="X750" s="859"/>
      <c r="Y750" s="859"/>
      <c r="Z750" s="859"/>
      <c r="AA750" s="859">
        <v>0.8</v>
      </c>
    </row>
    <row r="751" spans="1:27">
      <c r="A751" s="120">
        <v>107</v>
      </c>
      <c r="B751" s="858" t="s">
        <v>6027</v>
      </c>
      <c r="C751" s="859" t="s">
        <v>8044</v>
      </c>
      <c r="D751" s="859" t="s">
        <v>8044</v>
      </c>
      <c r="E751" s="859">
        <v>0.75</v>
      </c>
      <c r="F751" s="859"/>
      <c r="G751" s="859"/>
      <c r="H751" s="858"/>
      <c r="I751" s="858"/>
      <c r="J751" s="858"/>
      <c r="K751" s="859"/>
      <c r="L751" s="858"/>
      <c r="M751" s="858"/>
      <c r="N751" s="858"/>
      <c r="O751" s="858"/>
      <c r="P751" s="859">
        <v>0.75</v>
      </c>
      <c r="Q751" s="859">
        <v>0.75</v>
      </c>
      <c r="R751" s="859" t="s">
        <v>55</v>
      </c>
      <c r="S751" s="858"/>
      <c r="T751" s="858"/>
      <c r="U751" s="858"/>
      <c r="V751" s="859"/>
      <c r="W751" s="859"/>
      <c r="X751" s="859"/>
      <c r="Y751" s="859"/>
      <c r="Z751" s="859"/>
      <c r="AA751" s="859">
        <v>0.75</v>
      </c>
    </row>
    <row r="752" spans="1:27">
      <c r="A752" s="120">
        <v>108</v>
      </c>
      <c r="B752" s="858" t="s">
        <v>8136</v>
      </c>
      <c r="C752" s="859" t="s">
        <v>8044</v>
      </c>
      <c r="D752" s="859" t="s">
        <v>8044</v>
      </c>
      <c r="E752" s="859">
        <v>0.3</v>
      </c>
      <c r="F752" s="859"/>
      <c r="G752" s="859"/>
      <c r="H752" s="858"/>
      <c r="I752" s="858"/>
      <c r="J752" s="858"/>
      <c r="K752" s="859"/>
      <c r="L752" s="858"/>
      <c r="M752" s="858"/>
      <c r="N752" s="858"/>
      <c r="O752" s="858"/>
      <c r="P752" s="859">
        <v>0.3</v>
      </c>
      <c r="Q752" s="859">
        <v>0.3</v>
      </c>
      <c r="R752" s="859" t="s">
        <v>55</v>
      </c>
      <c r="S752" s="858"/>
      <c r="T752" s="858"/>
      <c r="U752" s="858"/>
      <c r="V752" s="859"/>
      <c r="W752" s="859"/>
      <c r="X752" s="859"/>
      <c r="Y752" s="859"/>
      <c r="Z752" s="859"/>
      <c r="AA752" s="859">
        <v>0.3</v>
      </c>
    </row>
    <row r="753" spans="1:28">
      <c r="A753" s="120">
        <v>109</v>
      </c>
      <c r="B753" s="858" t="s">
        <v>8137</v>
      </c>
      <c r="C753" s="859" t="s">
        <v>8044</v>
      </c>
      <c r="D753" s="859" t="s">
        <v>8044</v>
      </c>
      <c r="E753" s="859">
        <v>0.4</v>
      </c>
      <c r="F753" s="859"/>
      <c r="G753" s="859"/>
      <c r="H753" s="858"/>
      <c r="I753" s="858"/>
      <c r="J753" s="858"/>
      <c r="K753" s="859"/>
      <c r="L753" s="858"/>
      <c r="M753" s="858"/>
      <c r="N753" s="858"/>
      <c r="O753" s="858"/>
      <c r="P753" s="859">
        <v>0.4</v>
      </c>
      <c r="Q753" s="859">
        <v>0.4</v>
      </c>
      <c r="R753" s="859" t="s">
        <v>55</v>
      </c>
      <c r="S753" s="858"/>
      <c r="T753" s="858"/>
      <c r="U753" s="858"/>
      <c r="V753" s="859"/>
      <c r="W753" s="859"/>
      <c r="X753" s="859"/>
      <c r="Y753" s="859"/>
      <c r="Z753" s="859"/>
      <c r="AA753" s="859">
        <v>0.4</v>
      </c>
    </row>
    <row r="754" spans="1:28">
      <c r="A754" s="120">
        <v>110</v>
      </c>
      <c r="B754" s="858" t="s">
        <v>8138</v>
      </c>
      <c r="C754" s="859" t="s">
        <v>8044</v>
      </c>
      <c r="D754" s="859" t="s">
        <v>8044</v>
      </c>
      <c r="E754" s="859">
        <v>1.1000000000000001</v>
      </c>
      <c r="F754" s="859"/>
      <c r="G754" s="859"/>
      <c r="H754" s="858"/>
      <c r="I754" s="858"/>
      <c r="J754" s="858"/>
      <c r="K754" s="859"/>
      <c r="L754" s="858"/>
      <c r="M754" s="858"/>
      <c r="N754" s="858"/>
      <c r="O754" s="858"/>
      <c r="P754" s="859">
        <v>1.1000000000000001</v>
      </c>
      <c r="Q754" s="859">
        <v>1.1000000000000001</v>
      </c>
      <c r="R754" s="859" t="s">
        <v>55</v>
      </c>
      <c r="S754" s="858"/>
      <c r="T754" s="858"/>
      <c r="U754" s="858"/>
      <c r="V754" s="859"/>
      <c r="W754" s="859"/>
      <c r="X754" s="859"/>
      <c r="Y754" s="859"/>
      <c r="Z754" s="859">
        <v>1.1000000000000001</v>
      </c>
      <c r="AA754" s="859"/>
    </row>
    <row r="755" spans="1:28">
      <c r="A755" s="120">
        <v>111</v>
      </c>
      <c r="B755" s="858" t="s">
        <v>8139</v>
      </c>
      <c r="C755" s="859" t="s">
        <v>8044</v>
      </c>
      <c r="D755" s="859" t="s">
        <v>8044</v>
      </c>
      <c r="E755" s="859">
        <v>0.62</v>
      </c>
      <c r="F755" s="859"/>
      <c r="G755" s="859"/>
      <c r="H755" s="858"/>
      <c r="I755" s="858"/>
      <c r="J755" s="858"/>
      <c r="K755" s="859"/>
      <c r="L755" s="858"/>
      <c r="M755" s="858"/>
      <c r="N755" s="858"/>
      <c r="O755" s="858"/>
      <c r="P755" s="859">
        <v>0.62</v>
      </c>
      <c r="Q755" s="859">
        <v>0.62</v>
      </c>
      <c r="R755" s="859" t="s">
        <v>55</v>
      </c>
      <c r="S755" s="858"/>
      <c r="T755" s="858"/>
      <c r="U755" s="858"/>
      <c r="V755" s="859"/>
      <c r="W755" s="859"/>
      <c r="X755" s="859"/>
      <c r="Y755" s="859"/>
      <c r="Z755" s="859">
        <v>0.62</v>
      </c>
      <c r="AA755" s="859"/>
    </row>
    <row r="756" spans="1:28">
      <c r="A756" s="120">
        <v>112</v>
      </c>
      <c r="B756" s="858" t="s">
        <v>8140</v>
      </c>
      <c r="C756" s="859" t="s">
        <v>8044</v>
      </c>
      <c r="D756" s="859" t="s">
        <v>8044</v>
      </c>
      <c r="E756" s="859">
        <v>2.2000000000000002</v>
      </c>
      <c r="F756" s="859"/>
      <c r="G756" s="859"/>
      <c r="H756" s="858"/>
      <c r="I756" s="858"/>
      <c r="J756" s="858"/>
      <c r="K756" s="859"/>
      <c r="L756" s="858"/>
      <c r="M756" s="858"/>
      <c r="N756" s="858"/>
      <c r="O756" s="858"/>
      <c r="P756" s="859">
        <v>2.2000000000000002</v>
      </c>
      <c r="Q756" s="859">
        <v>2.2000000000000002</v>
      </c>
      <c r="R756" s="859" t="s">
        <v>55</v>
      </c>
      <c r="S756" s="858"/>
      <c r="T756" s="858"/>
      <c r="U756" s="858"/>
      <c r="V756" s="859"/>
      <c r="W756" s="859"/>
      <c r="X756" s="859"/>
      <c r="Y756" s="859"/>
      <c r="Z756" s="859">
        <v>2.2000000000000002</v>
      </c>
      <c r="AA756" s="859"/>
    </row>
    <row r="757" spans="1:28">
      <c r="A757" s="120">
        <v>113</v>
      </c>
      <c r="B757" s="858" t="s">
        <v>8141</v>
      </c>
      <c r="C757" s="859" t="s">
        <v>8044</v>
      </c>
      <c r="D757" s="859" t="s">
        <v>8044</v>
      </c>
      <c r="E757" s="859">
        <v>0.25</v>
      </c>
      <c r="F757" s="859"/>
      <c r="G757" s="859"/>
      <c r="H757" s="858"/>
      <c r="I757" s="858"/>
      <c r="J757" s="858"/>
      <c r="K757" s="859"/>
      <c r="L757" s="858"/>
      <c r="M757" s="858"/>
      <c r="N757" s="858"/>
      <c r="O757" s="858"/>
      <c r="P757" s="859">
        <v>0.25</v>
      </c>
      <c r="Q757" s="859">
        <v>0.25</v>
      </c>
      <c r="R757" s="859" t="s">
        <v>55</v>
      </c>
      <c r="S757" s="858"/>
      <c r="T757" s="858"/>
      <c r="U757" s="858"/>
      <c r="V757" s="859"/>
      <c r="W757" s="859"/>
      <c r="X757" s="859"/>
      <c r="Y757" s="859"/>
      <c r="Z757" s="859"/>
      <c r="AA757" s="859">
        <v>0.25</v>
      </c>
    </row>
    <row r="758" spans="1:28">
      <c r="A758" s="120">
        <v>114</v>
      </c>
      <c r="B758" s="858" t="s">
        <v>5785</v>
      </c>
      <c r="C758" s="859" t="s">
        <v>8044</v>
      </c>
      <c r="D758" s="859" t="s">
        <v>8044</v>
      </c>
      <c r="E758" s="859">
        <v>0.6</v>
      </c>
      <c r="F758" s="859"/>
      <c r="G758" s="859"/>
      <c r="H758" s="858"/>
      <c r="I758" s="858"/>
      <c r="J758" s="858"/>
      <c r="K758" s="859"/>
      <c r="L758" s="858"/>
      <c r="M758" s="858"/>
      <c r="N758" s="858"/>
      <c r="O758" s="858"/>
      <c r="P758" s="859">
        <v>0.6</v>
      </c>
      <c r="Q758" s="859">
        <v>0.6</v>
      </c>
      <c r="R758" s="859" t="s">
        <v>55</v>
      </c>
      <c r="S758" s="858"/>
      <c r="T758" s="858"/>
      <c r="U758" s="858"/>
      <c r="V758" s="859"/>
      <c r="W758" s="859"/>
      <c r="X758" s="859"/>
      <c r="Y758" s="859"/>
      <c r="Z758" s="859"/>
      <c r="AA758" s="859">
        <v>0.6</v>
      </c>
    </row>
    <row r="759" spans="1:28">
      <c r="A759" s="120">
        <v>115</v>
      </c>
      <c r="B759" s="858" t="s">
        <v>8142</v>
      </c>
      <c r="C759" s="859" t="s">
        <v>8044</v>
      </c>
      <c r="D759" s="859" t="s">
        <v>8044</v>
      </c>
      <c r="E759" s="859">
        <v>0.9</v>
      </c>
      <c r="F759" s="859"/>
      <c r="G759" s="859"/>
      <c r="H759" s="858"/>
      <c r="I759" s="858"/>
      <c r="J759" s="858"/>
      <c r="K759" s="859"/>
      <c r="L759" s="858"/>
      <c r="M759" s="858"/>
      <c r="N759" s="858"/>
      <c r="O759" s="858"/>
      <c r="P759" s="859">
        <v>0.9</v>
      </c>
      <c r="Q759" s="859">
        <v>0.9</v>
      </c>
      <c r="R759" s="859" t="s">
        <v>55</v>
      </c>
      <c r="S759" s="858"/>
      <c r="T759" s="858"/>
      <c r="U759" s="858"/>
      <c r="V759" s="859"/>
      <c r="W759" s="859"/>
      <c r="X759" s="859"/>
      <c r="Y759" s="859"/>
      <c r="Z759" s="859"/>
      <c r="AA759" s="859">
        <v>0.9</v>
      </c>
    </row>
    <row r="760" spans="1:28">
      <c r="A760" s="120">
        <v>116</v>
      </c>
      <c r="B760" s="858" t="s">
        <v>8143</v>
      </c>
      <c r="C760" s="859" t="s">
        <v>8044</v>
      </c>
      <c r="D760" s="859" t="s">
        <v>8044</v>
      </c>
      <c r="E760" s="859">
        <v>0.7</v>
      </c>
      <c r="F760" s="859"/>
      <c r="G760" s="859"/>
      <c r="H760" s="858"/>
      <c r="I760" s="858"/>
      <c r="J760" s="858"/>
      <c r="K760" s="859"/>
      <c r="L760" s="858"/>
      <c r="M760" s="858"/>
      <c r="N760" s="858"/>
      <c r="O760" s="858"/>
      <c r="P760" s="859">
        <v>0.7</v>
      </c>
      <c r="Q760" s="859">
        <v>0.7</v>
      </c>
      <c r="R760" s="859" t="s">
        <v>55</v>
      </c>
      <c r="S760" s="858"/>
      <c r="T760" s="858"/>
      <c r="U760" s="858"/>
      <c r="V760" s="859"/>
      <c r="W760" s="859"/>
      <c r="X760" s="859"/>
      <c r="Y760" s="859"/>
      <c r="Z760" s="859"/>
      <c r="AA760" s="859">
        <v>0.7</v>
      </c>
    </row>
    <row r="761" spans="1:28">
      <c r="A761" s="120">
        <v>117</v>
      </c>
      <c r="B761" s="858" t="s">
        <v>8144</v>
      </c>
      <c r="C761" s="859" t="s">
        <v>8044</v>
      </c>
      <c r="D761" s="859" t="s">
        <v>8044</v>
      </c>
      <c r="E761" s="859">
        <v>0.3</v>
      </c>
      <c r="F761" s="859"/>
      <c r="G761" s="859"/>
      <c r="H761" s="858"/>
      <c r="I761" s="858"/>
      <c r="J761" s="858"/>
      <c r="K761" s="859"/>
      <c r="L761" s="858"/>
      <c r="M761" s="858"/>
      <c r="N761" s="858"/>
      <c r="O761" s="858"/>
      <c r="P761" s="859">
        <v>0.3</v>
      </c>
      <c r="Q761" s="859">
        <v>0.3</v>
      </c>
      <c r="R761" s="859" t="s">
        <v>55</v>
      </c>
      <c r="S761" s="858"/>
      <c r="T761" s="858"/>
      <c r="U761" s="858"/>
      <c r="V761" s="859"/>
      <c r="W761" s="859"/>
      <c r="X761" s="859"/>
      <c r="Y761" s="859"/>
      <c r="Z761" s="859"/>
      <c r="AA761" s="859">
        <v>0.3</v>
      </c>
    </row>
    <row r="762" spans="1:28">
      <c r="A762" s="120">
        <v>118</v>
      </c>
      <c r="B762" s="858" t="s">
        <v>8145</v>
      </c>
      <c r="C762" s="859" t="s">
        <v>8044</v>
      </c>
      <c r="D762" s="859" t="s">
        <v>8044</v>
      </c>
      <c r="E762" s="859">
        <v>0.25</v>
      </c>
      <c r="F762" s="859"/>
      <c r="G762" s="859"/>
      <c r="H762" s="858"/>
      <c r="I762" s="858"/>
      <c r="J762" s="858"/>
      <c r="K762" s="859"/>
      <c r="L762" s="858"/>
      <c r="M762" s="858"/>
      <c r="N762" s="858"/>
      <c r="O762" s="858"/>
      <c r="P762" s="859">
        <v>0.25</v>
      </c>
      <c r="Q762" s="859">
        <v>0.25</v>
      </c>
      <c r="R762" s="859" t="s">
        <v>55</v>
      </c>
      <c r="S762" s="858"/>
      <c r="T762" s="858"/>
      <c r="U762" s="858"/>
      <c r="V762" s="859"/>
      <c r="W762" s="859"/>
      <c r="X762" s="859"/>
      <c r="Y762" s="859"/>
      <c r="Z762" s="859"/>
      <c r="AA762" s="859">
        <v>0.25</v>
      </c>
    </row>
    <row r="763" spans="1:28" ht="24.75" customHeight="1">
      <c r="A763" s="2315"/>
      <c r="B763" s="2918" t="s">
        <v>8146</v>
      </c>
      <c r="C763" s="2833"/>
      <c r="D763" s="2833"/>
      <c r="E763" s="2833">
        <f>SUM(E645:E762)</f>
        <v>95.800000000000026</v>
      </c>
      <c r="F763" s="2833">
        <f t="shared" ref="F763:J763" si="20">SUM(F645:F762)</f>
        <v>30.70999999999999</v>
      </c>
      <c r="G763" s="2833">
        <f t="shared" si="20"/>
        <v>20.32</v>
      </c>
      <c r="H763" s="2833">
        <f t="shared" si="20"/>
        <v>0</v>
      </c>
      <c r="I763" s="2833">
        <f t="shared" si="20"/>
        <v>0</v>
      </c>
      <c r="J763" s="2833">
        <f t="shared" si="20"/>
        <v>0</v>
      </c>
      <c r="K763" s="2833">
        <f>SUM(K645:K762)</f>
        <v>10.389999999999999</v>
      </c>
      <c r="L763" s="2833">
        <f t="shared" ref="L763" si="21">SUM(L645:L762)</f>
        <v>0</v>
      </c>
      <c r="M763" s="2833">
        <f t="shared" ref="M763" si="22">SUM(M645:M762)</f>
        <v>0</v>
      </c>
      <c r="N763" s="2833">
        <f t="shared" ref="N763" si="23">SUM(N645:N762)</f>
        <v>0</v>
      </c>
      <c r="O763" s="2833">
        <f t="shared" ref="O763" si="24">SUM(O645:O762)</f>
        <v>0</v>
      </c>
      <c r="P763" s="2833">
        <f t="shared" ref="P763" si="25">SUM(P645:P762)</f>
        <v>65.089999999999989</v>
      </c>
      <c r="Q763" s="2833">
        <f>SUM(Q645:Q762)</f>
        <v>68.009999999999991</v>
      </c>
      <c r="R763" s="2833">
        <f t="shared" ref="R763" si="26">SUM(R645:R762)</f>
        <v>0</v>
      </c>
      <c r="S763" s="2833">
        <f t="shared" ref="S763" si="27">SUM(S645:S762)</f>
        <v>0</v>
      </c>
      <c r="T763" s="2833">
        <f t="shared" ref="T763" si="28">SUM(T645:T762)</f>
        <v>0</v>
      </c>
      <c r="U763" s="2833">
        <f t="shared" ref="U763" si="29">SUM(U645:U762)</f>
        <v>0</v>
      </c>
      <c r="V763" s="2833">
        <f t="shared" ref="V763" si="30">SUM(V645:V762)</f>
        <v>0</v>
      </c>
      <c r="W763" s="2833">
        <f>SUM(W645:W762)</f>
        <v>0</v>
      </c>
      <c r="X763" s="2833">
        <f t="shared" ref="X763" si="31">SUM(X645:X762)</f>
        <v>0</v>
      </c>
      <c r="Y763" s="2833">
        <f t="shared" ref="Y763" si="32">SUM(Y645:Y762)</f>
        <v>0</v>
      </c>
      <c r="Z763" s="2833">
        <f t="shared" ref="Z763" si="33">SUM(Z645:Z762)</f>
        <v>69.81</v>
      </c>
      <c r="AA763" s="2833">
        <f t="shared" ref="AA763" si="34">SUM(AA645:AA762)</f>
        <v>25.989999999999995</v>
      </c>
    </row>
    <row r="764" spans="1:28" ht="25.5" customHeight="1">
      <c r="B764" s="2920" t="s">
        <v>3187</v>
      </c>
    </row>
    <row r="765" spans="1:28" ht="15.75">
      <c r="A765" s="2919">
        <v>1</v>
      </c>
      <c r="B765" s="1651" t="s">
        <v>15177</v>
      </c>
      <c r="C765" s="1648" t="s">
        <v>15178</v>
      </c>
      <c r="D765" s="858"/>
      <c r="E765" s="1657">
        <v>0.30399999999999999</v>
      </c>
      <c r="F765" s="1657">
        <v>0.30399999999999999</v>
      </c>
      <c r="G765" s="1657">
        <v>0.30399999999999999</v>
      </c>
      <c r="H765" s="691"/>
      <c r="I765" s="691"/>
      <c r="J765" s="1658"/>
      <c r="K765" s="691"/>
      <c r="L765" s="691"/>
      <c r="M765" s="691"/>
      <c r="N765" s="691"/>
      <c r="O765" s="691"/>
      <c r="P765" s="1658"/>
      <c r="Q765" s="1658"/>
      <c r="R765" s="1649" t="s">
        <v>607</v>
      </c>
      <c r="S765" s="691"/>
      <c r="T765" s="691"/>
      <c r="U765" s="691"/>
      <c r="V765" s="1658"/>
      <c r="W765" s="1658"/>
      <c r="X765" s="1658"/>
      <c r="Y765" s="1658">
        <v>0.30399999999999999</v>
      </c>
      <c r="Z765" s="1658"/>
      <c r="AA765" s="1658"/>
      <c r="AB765" s="528"/>
    </row>
    <row r="766" spans="1:28" ht="15.75">
      <c r="A766" s="1637">
        <v>2</v>
      </c>
      <c r="B766" s="1651" t="s">
        <v>15179</v>
      </c>
      <c r="C766" s="859" t="s">
        <v>15180</v>
      </c>
      <c r="D766" s="858"/>
      <c r="E766" s="1659">
        <v>0.91500000000000004</v>
      </c>
      <c r="F766" s="1659">
        <v>0.91500000000000004</v>
      </c>
      <c r="G766" s="1659">
        <v>0.91500000000000004</v>
      </c>
      <c r="H766" s="691"/>
      <c r="I766" s="691"/>
      <c r="J766" s="1659"/>
      <c r="K766" s="691"/>
      <c r="L766" s="691"/>
      <c r="M766" s="691"/>
      <c r="N766" s="691"/>
      <c r="O766" s="691"/>
      <c r="P766" s="1659"/>
      <c r="Q766" s="1659"/>
      <c r="R766" s="1649" t="s">
        <v>607</v>
      </c>
      <c r="S766" s="691"/>
      <c r="T766" s="691"/>
      <c r="U766" s="691"/>
      <c r="V766" s="1659"/>
      <c r="W766" s="1659"/>
      <c r="X766" s="1659"/>
      <c r="Y766" s="1659">
        <v>0.91500000000000004</v>
      </c>
      <c r="Z766" s="1659"/>
      <c r="AA766" s="1659"/>
      <c r="AB766" s="528"/>
    </row>
    <row r="767" spans="1:28" ht="15.75">
      <c r="A767" s="2919">
        <v>3</v>
      </c>
      <c r="B767" s="1651" t="s">
        <v>15181</v>
      </c>
      <c r="C767" s="859" t="s">
        <v>15182</v>
      </c>
      <c r="D767" s="858"/>
      <c r="E767" s="1659">
        <v>1.1739999999999999</v>
      </c>
      <c r="F767" s="1659">
        <v>1.1739999999999999</v>
      </c>
      <c r="G767" s="1659">
        <v>1.1739999999999999</v>
      </c>
      <c r="H767" s="691"/>
      <c r="I767" s="691"/>
      <c r="J767" s="1659"/>
      <c r="K767" s="691"/>
      <c r="L767" s="691"/>
      <c r="M767" s="691"/>
      <c r="N767" s="691"/>
      <c r="O767" s="691"/>
      <c r="P767" s="1659"/>
      <c r="Q767" s="1659"/>
      <c r="R767" s="1649" t="s">
        <v>607</v>
      </c>
      <c r="S767" s="691"/>
      <c r="T767" s="691"/>
      <c r="U767" s="691"/>
      <c r="V767" s="1659"/>
      <c r="W767" s="1659"/>
      <c r="X767" s="1659"/>
      <c r="Y767" s="1659">
        <v>1.1739999999999999</v>
      </c>
      <c r="Z767" s="43"/>
      <c r="AA767" s="1659"/>
      <c r="AB767" s="528"/>
    </row>
    <row r="768" spans="1:28" ht="15.75">
      <c r="A768" s="1637">
        <v>4</v>
      </c>
      <c r="B768" s="1651" t="s">
        <v>15183</v>
      </c>
      <c r="C768" s="859" t="s">
        <v>15184</v>
      </c>
      <c r="D768" s="858"/>
      <c r="E768" s="1659">
        <v>0.52400000000000002</v>
      </c>
      <c r="F768" s="1659">
        <v>0.52400000000000002</v>
      </c>
      <c r="G768" s="1659">
        <v>0.52400000000000002</v>
      </c>
      <c r="H768" s="691"/>
      <c r="I768" s="691"/>
      <c r="J768" s="1659"/>
      <c r="K768" s="691"/>
      <c r="L768" s="691"/>
      <c r="M768" s="691"/>
      <c r="N768" s="691"/>
      <c r="O768" s="691"/>
      <c r="P768" s="1659"/>
      <c r="Q768" s="1659"/>
      <c r="R768" s="1649" t="s">
        <v>607</v>
      </c>
      <c r="S768" s="691"/>
      <c r="T768" s="691"/>
      <c r="U768" s="691"/>
      <c r="V768" s="1659"/>
      <c r="W768" s="1659"/>
      <c r="X768" s="1659"/>
      <c r="Y768" s="1659">
        <v>0.52400000000000002</v>
      </c>
      <c r="Z768" s="43"/>
      <c r="AA768" s="1659"/>
      <c r="AB768" s="528"/>
    </row>
    <row r="769" spans="1:28" ht="15.75">
      <c r="A769" s="2919">
        <v>5</v>
      </c>
      <c r="B769" s="1651" t="s">
        <v>15185</v>
      </c>
      <c r="C769" s="859" t="s">
        <v>15186</v>
      </c>
      <c r="D769" s="858"/>
      <c r="E769" s="1659">
        <v>0.308</v>
      </c>
      <c r="F769" s="1659"/>
      <c r="G769" s="1659"/>
      <c r="H769" s="691"/>
      <c r="I769" s="691"/>
      <c r="J769" s="1659"/>
      <c r="K769" s="691"/>
      <c r="L769" s="691"/>
      <c r="M769" s="691"/>
      <c r="N769" s="691"/>
      <c r="O769" s="691"/>
      <c r="P769" s="1659">
        <v>0.308</v>
      </c>
      <c r="Q769" s="1659">
        <v>0.308</v>
      </c>
      <c r="R769" s="1649" t="s">
        <v>607</v>
      </c>
      <c r="S769" s="691"/>
      <c r="T769" s="691"/>
      <c r="U769" s="691"/>
      <c r="V769" s="1659"/>
      <c r="W769" s="1659"/>
      <c r="X769" s="1659"/>
      <c r="Y769" s="1659"/>
      <c r="Z769" s="1659"/>
      <c r="AA769" s="1659">
        <v>0.308</v>
      </c>
      <c r="AB769" s="528"/>
    </row>
    <row r="770" spans="1:28" ht="15.75">
      <c r="A770" s="1637">
        <v>6</v>
      </c>
      <c r="B770" s="1651" t="s">
        <v>15187</v>
      </c>
      <c r="C770" s="859" t="s">
        <v>15188</v>
      </c>
      <c r="D770" s="858"/>
      <c r="E770" s="1659">
        <v>0.30099999999999999</v>
      </c>
      <c r="F770" s="1659"/>
      <c r="G770" s="1659"/>
      <c r="H770" s="691"/>
      <c r="I770" s="691"/>
      <c r="J770" s="1659"/>
      <c r="K770" s="691"/>
      <c r="L770" s="691"/>
      <c r="M770" s="691"/>
      <c r="N770" s="691"/>
      <c r="O770" s="691"/>
      <c r="P770" s="1659">
        <v>0.30099999999999999</v>
      </c>
      <c r="Q770" s="1659">
        <v>0.30099999999999999</v>
      </c>
      <c r="R770" s="1649" t="s">
        <v>607</v>
      </c>
      <c r="S770" s="691"/>
      <c r="T770" s="691"/>
      <c r="U770" s="691"/>
      <c r="V770" s="1659"/>
      <c r="W770" s="1659"/>
      <c r="X770" s="1659"/>
      <c r="Y770" s="1660"/>
      <c r="Z770" s="1659">
        <v>0.30099999999999999</v>
      </c>
      <c r="AA770" s="1660">
        <v>0</v>
      </c>
      <c r="AB770" s="528"/>
    </row>
    <row r="771" spans="1:28" ht="15.75">
      <c r="A771" s="2919">
        <v>7</v>
      </c>
      <c r="B771" s="1653" t="s">
        <v>15189</v>
      </c>
      <c r="C771" s="859" t="s">
        <v>15190</v>
      </c>
      <c r="D771" s="858"/>
      <c r="E771" s="1660">
        <v>0.125</v>
      </c>
      <c r="F771" s="1659"/>
      <c r="G771" s="1659"/>
      <c r="H771" s="691"/>
      <c r="I771" s="691"/>
      <c r="J771" s="1659"/>
      <c r="K771" s="691"/>
      <c r="L771" s="691"/>
      <c r="M771" s="691"/>
      <c r="N771" s="691"/>
      <c r="O771" s="691"/>
      <c r="P771" s="1659">
        <v>0.125</v>
      </c>
      <c r="Q771" s="1659">
        <v>0.125</v>
      </c>
      <c r="R771" s="1649" t="s">
        <v>607</v>
      </c>
      <c r="S771" s="691"/>
      <c r="T771" s="691"/>
      <c r="U771" s="691"/>
      <c r="V771" s="1659"/>
      <c r="W771" s="1659"/>
      <c r="X771" s="1659"/>
      <c r="Y771" s="1660"/>
      <c r="Z771" s="1659"/>
      <c r="AA771" s="1660">
        <v>0.125</v>
      </c>
      <c r="AB771" s="528"/>
    </row>
    <row r="772" spans="1:28" ht="15.75">
      <c r="A772" s="1637">
        <v>8</v>
      </c>
      <c r="B772" s="1651" t="s">
        <v>15191</v>
      </c>
      <c r="C772" s="1656" t="s">
        <v>15192</v>
      </c>
      <c r="D772" s="858"/>
      <c r="E772" s="1659">
        <v>0.36399999999999999</v>
      </c>
      <c r="F772" s="1659">
        <v>0.36399999999999999</v>
      </c>
      <c r="G772" s="1659"/>
      <c r="H772" s="691"/>
      <c r="I772" s="691"/>
      <c r="J772" s="1659">
        <v>0.36399999999999999</v>
      </c>
      <c r="K772" s="691"/>
      <c r="L772" s="691"/>
      <c r="M772" s="691"/>
      <c r="N772" s="691"/>
      <c r="O772" s="691"/>
      <c r="P772" s="1659"/>
      <c r="Q772" s="1659"/>
      <c r="R772" s="1649" t="s">
        <v>607</v>
      </c>
      <c r="S772" s="691"/>
      <c r="T772" s="691"/>
      <c r="U772" s="691"/>
      <c r="V772" s="1659"/>
      <c r="W772" s="1659"/>
      <c r="X772" s="1659"/>
      <c r="Y772" s="1660">
        <v>0.36399999999999999</v>
      </c>
      <c r="Z772" s="1659"/>
      <c r="AA772" s="1660"/>
      <c r="AB772" s="528"/>
    </row>
    <row r="773" spans="1:28" ht="15.75">
      <c r="A773" s="2919">
        <v>9</v>
      </c>
      <c r="B773" s="1651" t="s">
        <v>15193</v>
      </c>
      <c r="C773" s="1656" t="s">
        <v>15194</v>
      </c>
      <c r="D773" s="858"/>
      <c r="E773" s="1659">
        <v>0.48599999999999999</v>
      </c>
      <c r="F773" s="1659">
        <v>0.48599999999999999</v>
      </c>
      <c r="G773" s="1659">
        <v>0.48599999999999999</v>
      </c>
      <c r="H773" s="691"/>
      <c r="I773" s="691"/>
      <c r="J773" s="1659"/>
      <c r="K773" s="691"/>
      <c r="L773" s="691"/>
      <c r="M773" s="691"/>
      <c r="N773" s="691"/>
      <c r="O773" s="691"/>
      <c r="P773" s="1659"/>
      <c r="Q773" s="1659"/>
      <c r="R773" s="1649" t="s">
        <v>607</v>
      </c>
      <c r="S773" s="691"/>
      <c r="T773" s="691"/>
      <c r="U773" s="691"/>
      <c r="V773" s="1659"/>
      <c r="W773" s="1659"/>
      <c r="X773" s="1659"/>
      <c r="Y773" s="1660">
        <v>0.48599999999999999</v>
      </c>
      <c r="Z773" s="1659"/>
      <c r="AA773" s="1660"/>
      <c r="AB773" s="528"/>
    </row>
    <row r="774" spans="1:28" ht="15.75">
      <c r="A774" s="1637">
        <v>10</v>
      </c>
      <c r="B774" s="1651" t="s">
        <v>15195</v>
      </c>
      <c r="C774" s="1656" t="s">
        <v>15196</v>
      </c>
      <c r="D774" s="858"/>
      <c r="E774" s="1659">
        <v>0.39100000000000001</v>
      </c>
      <c r="F774" s="1659"/>
      <c r="G774" s="1659"/>
      <c r="H774" s="691"/>
      <c r="I774" s="691"/>
      <c r="J774" s="1659"/>
      <c r="K774" s="691"/>
      <c r="L774" s="691"/>
      <c r="M774" s="691"/>
      <c r="N774" s="691"/>
      <c r="O774" s="691"/>
      <c r="P774" s="1659">
        <v>0.39100000000000001</v>
      </c>
      <c r="Q774" s="1659">
        <v>0.39100000000000001</v>
      </c>
      <c r="R774" s="1649" t="s">
        <v>607</v>
      </c>
      <c r="S774" s="691"/>
      <c r="T774" s="691"/>
      <c r="U774" s="691"/>
      <c r="V774" s="1659"/>
      <c r="W774" s="1659"/>
      <c r="X774" s="1659"/>
      <c r="Y774" s="1659"/>
      <c r="Z774" s="1659"/>
      <c r="AA774" s="1659">
        <v>0.39100000000000001</v>
      </c>
      <c r="AB774" s="528"/>
    </row>
    <row r="775" spans="1:28" ht="15.75">
      <c r="A775" s="2919">
        <v>11</v>
      </c>
      <c r="B775" s="1651" t="s">
        <v>15197</v>
      </c>
      <c r="C775" s="1656" t="s">
        <v>15198</v>
      </c>
      <c r="D775" s="858"/>
      <c r="E775" s="1659">
        <v>0.39</v>
      </c>
      <c r="F775" s="1659"/>
      <c r="G775" s="1659"/>
      <c r="H775" s="691"/>
      <c r="I775" s="691"/>
      <c r="J775" s="1659"/>
      <c r="K775" s="691"/>
      <c r="L775" s="691"/>
      <c r="M775" s="691"/>
      <c r="N775" s="691"/>
      <c r="O775" s="691"/>
      <c r="P775" s="1659">
        <v>0.39</v>
      </c>
      <c r="Q775" s="1659">
        <v>0.39</v>
      </c>
      <c r="R775" s="1649" t="s">
        <v>607</v>
      </c>
      <c r="S775" s="691"/>
      <c r="T775" s="691"/>
      <c r="U775" s="691"/>
      <c r="V775" s="1659"/>
      <c r="W775" s="1659"/>
      <c r="X775" s="1659"/>
      <c r="Y775" s="1659"/>
      <c r="Z775" s="1659"/>
      <c r="AA775" s="1659">
        <v>0.39</v>
      </c>
      <c r="AB775" s="528"/>
    </row>
    <row r="776" spans="1:28" ht="15.75">
      <c r="A776" s="1637">
        <v>12</v>
      </c>
      <c r="B776" s="1653" t="s">
        <v>15199</v>
      </c>
      <c r="C776" s="1656" t="s">
        <v>15200</v>
      </c>
      <c r="D776" s="858"/>
      <c r="E776" s="1660">
        <v>0.40899999999999997</v>
      </c>
      <c r="F776" s="1660"/>
      <c r="G776" s="1660"/>
      <c r="H776" s="691"/>
      <c r="I776" s="691"/>
      <c r="J776" s="1660"/>
      <c r="K776" s="691"/>
      <c r="L776" s="691"/>
      <c r="M776" s="691"/>
      <c r="N776" s="691"/>
      <c r="O776" s="691"/>
      <c r="P776" s="1660">
        <v>0.40899999999999997</v>
      </c>
      <c r="Q776" s="1660">
        <v>0.40899999999999997</v>
      </c>
      <c r="R776" s="1649" t="s">
        <v>607</v>
      </c>
      <c r="S776" s="691"/>
      <c r="T776" s="691"/>
      <c r="U776" s="691"/>
      <c r="V776" s="1660"/>
      <c r="W776" s="1660"/>
      <c r="X776" s="1660"/>
      <c r="Y776" s="1660"/>
      <c r="Z776" s="1660"/>
      <c r="AA776" s="1660">
        <v>0.40899999999999997</v>
      </c>
      <c r="AB776" s="528"/>
    </row>
    <row r="777" spans="1:28" ht="15.75">
      <c r="A777" s="2919">
        <v>13</v>
      </c>
      <c r="B777" s="1653" t="s">
        <v>15201</v>
      </c>
      <c r="C777" s="1656" t="s">
        <v>15202</v>
      </c>
      <c r="D777" s="858"/>
      <c r="E777" s="1661">
        <v>0.372</v>
      </c>
      <c r="F777" s="1661">
        <v>0.372</v>
      </c>
      <c r="G777" s="1661"/>
      <c r="H777" s="691"/>
      <c r="I777" s="691"/>
      <c r="J777" s="1661">
        <v>0.372</v>
      </c>
      <c r="K777" s="691"/>
      <c r="L777" s="691"/>
      <c r="M777" s="691"/>
      <c r="N777" s="691"/>
      <c r="O777" s="691"/>
      <c r="P777" s="1661"/>
      <c r="Q777" s="1661"/>
      <c r="R777" s="1649" t="s">
        <v>607</v>
      </c>
      <c r="S777" s="691"/>
      <c r="T777" s="691"/>
      <c r="U777" s="691"/>
      <c r="V777" s="1661"/>
      <c r="W777" s="1661"/>
      <c r="X777" s="1661"/>
      <c r="Y777" s="1661"/>
      <c r="Z777" s="1661"/>
      <c r="AA777" s="1661">
        <v>0.372</v>
      </c>
      <c r="AB777" s="528"/>
    </row>
    <row r="778" spans="1:28" ht="15.75">
      <c r="A778" s="1637">
        <v>14</v>
      </c>
      <c r="B778" s="1651" t="s">
        <v>15203</v>
      </c>
      <c r="C778" s="1656" t="s">
        <v>15204</v>
      </c>
      <c r="D778" s="858"/>
      <c r="E778" s="1659">
        <v>0.59899999999999998</v>
      </c>
      <c r="F778" s="1657">
        <v>0.59899999999999998</v>
      </c>
      <c r="G778" s="1659"/>
      <c r="H778" s="691"/>
      <c r="I778" s="691"/>
      <c r="J778" s="1657">
        <v>0.59899999999999998</v>
      </c>
      <c r="K778" s="691"/>
      <c r="L778" s="691"/>
      <c r="M778" s="691"/>
      <c r="N778" s="691"/>
      <c r="O778" s="691"/>
      <c r="P778" s="1659"/>
      <c r="Q778" s="1659"/>
      <c r="R778" s="1649" t="s">
        <v>607</v>
      </c>
      <c r="S778" s="691"/>
      <c r="T778" s="691"/>
      <c r="U778" s="691"/>
      <c r="V778" s="1657"/>
      <c r="W778" s="1657"/>
      <c r="X778" s="1657"/>
      <c r="Y778" s="1657">
        <v>0.59899999999999998</v>
      </c>
      <c r="Z778" s="1657"/>
      <c r="AA778" s="1657"/>
      <c r="AB778" s="528"/>
    </row>
    <row r="779" spans="1:28" ht="15.75">
      <c r="A779" s="2919">
        <v>15</v>
      </c>
      <c r="B779" s="1651" t="s">
        <v>15205</v>
      </c>
      <c r="C779" s="1656" t="s">
        <v>15206</v>
      </c>
      <c r="D779" s="858"/>
      <c r="E779" s="1657">
        <v>0.46899999999999997</v>
      </c>
      <c r="F779" s="1657">
        <v>0.46899999999999997</v>
      </c>
      <c r="G779" s="1657">
        <v>0.46899999999999997</v>
      </c>
      <c r="H779" s="691"/>
      <c r="I779" s="691"/>
      <c r="J779" s="1657"/>
      <c r="K779" s="691"/>
      <c r="L779" s="691"/>
      <c r="M779" s="691"/>
      <c r="N779" s="691"/>
      <c r="O779" s="691"/>
      <c r="P779" s="1657"/>
      <c r="Q779" s="1657"/>
      <c r="R779" s="1649" t="s">
        <v>607</v>
      </c>
      <c r="S779" s="691"/>
      <c r="T779" s="691"/>
      <c r="U779" s="691"/>
      <c r="V779" s="1657"/>
      <c r="W779" s="1657"/>
      <c r="X779" s="1657"/>
      <c r="Y779" s="1657">
        <v>0.46899999999999997</v>
      </c>
      <c r="Z779" s="1657"/>
      <c r="AA779" s="1657"/>
      <c r="AB779" s="528"/>
    </row>
    <row r="780" spans="1:28" ht="15.75">
      <c r="A780" s="1637">
        <v>16</v>
      </c>
      <c r="B780" s="1651" t="s">
        <v>15207</v>
      </c>
      <c r="C780" s="1656" t="s">
        <v>15208</v>
      </c>
      <c r="D780" s="858"/>
      <c r="E780" s="1657">
        <v>0.93700000000000006</v>
      </c>
      <c r="F780" s="1657"/>
      <c r="G780" s="1657"/>
      <c r="H780" s="691"/>
      <c r="I780" s="691"/>
      <c r="J780" s="1657"/>
      <c r="K780" s="691"/>
      <c r="L780" s="691"/>
      <c r="M780" s="691"/>
      <c r="N780" s="691"/>
      <c r="O780" s="691"/>
      <c r="P780" s="1657">
        <v>0.93700000000000006</v>
      </c>
      <c r="Q780" s="1657">
        <v>0.93700000000000006</v>
      </c>
      <c r="R780" s="1649" t="s">
        <v>607</v>
      </c>
      <c r="S780" s="691"/>
      <c r="T780" s="691"/>
      <c r="U780" s="691"/>
      <c r="V780" s="1657"/>
      <c r="W780" s="1657"/>
      <c r="X780" s="1657"/>
      <c r="Y780" s="1657">
        <v>0.93700000000000006</v>
      </c>
      <c r="Z780" s="1657"/>
      <c r="AA780" s="1657"/>
      <c r="AB780" s="528"/>
    </row>
    <row r="781" spans="1:28" ht="15.75">
      <c r="A781" s="2919">
        <v>17</v>
      </c>
      <c r="B781" s="1651" t="s">
        <v>15209</v>
      </c>
      <c r="C781" s="1656" t="s">
        <v>15210</v>
      </c>
      <c r="D781" s="858"/>
      <c r="E781" s="1657">
        <v>0.19900000000000001</v>
      </c>
      <c r="F781" s="1657"/>
      <c r="G781" s="1657"/>
      <c r="H781" s="691"/>
      <c r="I781" s="691"/>
      <c r="J781" s="1657"/>
      <c r="K781" s="691"/>
      <c r="L781" s="691"/>
      <c r="M781" s="691"/>
      <c r="N781" s="691"/>
      <c r="O781" s="691"/>
      <c r="P781" s="1657">
        <v>0.19900000000000001</v>
      </c>
      <c r="Q781" s="1657">
        <v>0.19900000000000001</v>
      </c>
      <c r="R781" s="1649" t="s">
        <v>607</v>
      </c>
      <c r="S781" s="691"/>
      <c r="T781" s="691"/>
      <c r="U781" s="691"/>
      <c r="V781" s="1657"/>
      <c r="W781" s="1657"/>
      <c r="X781" s="1657"/>
      <c r="Y781" s="1657"/>
      <c r="Z781" s="1657"/>
      <c r="AA781" s="1657">
        <v>0.19900000000000001</v>
      </c>
      <c r="AB781" s="528"/>
    </row>
    <row r="782" spans="1:28" ht="15.75">
      <c r="A782" s="1637">
        <v>18</v>
      </c>
      <c r="B782" s="1651" t="s">
        <v>15211</v>
      </c>
      <c r="C782" s="1656" t="s">
        <v>15212</v>
      </c>
      <c r="D782" s="858"/>
      <c r="E782" s="1657">
        <v>0.44700000000000001</v>
      </c>
      <c r="F782" s="1657"/>
      <c r="G782" s="1657"/>
      <c r="H782" s="691"/>
      <c r="I782" s="691"/>
      <c r="J782" s="1657"/>
      <c r="K782" s="691"/>
      <c r="L782" s="691"/>
      <c r="M782" s="691"/>
      <c r="N782" s="691"/>
      <c r="O782" s="691"/>
      <c r="P782" s="1657">
        <v>0.44700000000000001</v>
      </c>
      <c r="Q782" s="1657">
        <v>0.44700000000000001</v>
      </c>
      <c r="R782" s="1649" t="s">
        <v>607</v>
      </c>
      <c r="S782" s="691"/>
      <c r="T782" s="691"/>
      <c r="U782" s="691"/>
      <c r="V782" s="1657"/>
      <c r="W782" s="1657"/>
      <c r="X782" s="1657"/>
      <c r="Y782" s="1657"/>
      <c r="Z782" s="1657"/>
      <c r="AA782" s="1657">
        <v>0.44700000000000001</v>
      </c>
      <c r="AB782" s="528"/>
    </row>
    <row r="783" spans="1:28" ht="15.75">
      <c r="A783" s="2919">
        <v>19</v>
      </c>
      <c r="B783" s="1651" t="s">
        <v>15213</v>
      </c>
      <c r="C783" s="1656" t="s">
        <v>15214</v>
      </c>
      <c r="D783" s="858"/>
      <c r="E783" s="1657">
        <v>1.454</v>
      </c>
      <c r="F783" s="1657"/>
      <c r="G783" s="1657"/>
      <c r="H783" s="691"/>
      <c r="I783" s="691"/>
      <c r="J783" s="1657"/>
      <c r="K783" s="691"/>
      <c r="L783" s="691"/>
      <c r="M783" s="691"/>
      <c r="N783" s="691"/>
      <c r="O783" s="691"/>
      <c r="P783" s="1657">
        <v>1.454</v>
      </c>
      <c r="Q783" s="1657">
        <v>1.454</v>
      </c>
      <c r="R783" s="1649" t="s">
        <v>607</v>
      </c>
      <c r="S783" s="691"/>
      <c r="T783" s="691"/>
      <c r="U783" s="691"/>
      <c r="V783" s="1657"/>
      <c r="W783" s="1657"/>
      <c r="X783" s="1657"/>
      <c r="Y783" s="1657"/>
      <c r="Z783" s="1657">
        <v>1.454</v>
      </c>
      <c r="AA783" s="1657"/>
      <c r="AB783" s="528"/>
    </row>
    <row r="784" spans="1:28" ht="15.75">
      <c r="A784" s="1637">
        <v>20</v>
      </c>
      <c r="B784" s="1651" t="s">
        <v>15215</v>
      </c>
      <c r="C784" s="1656" t="s">
        <v>15216</v>
      </c>
      <c r="D784" s="858"/>
      <c r="E784" s="1657">
        <v>0.59</v>
      </c>
      <c r="F784" s="1657"/>
      <c r="G784" s="1657"/>
      <c r="H784" s="691"/>
      <c r="I784" s="691"/>
      <c r="J784" s="1657"/>
      <c r="K784" s="691"/>
      <c r="L784" s="691"/>
      <c r="M784" s="691"/>
      <c r="N784" s="691"/>
      <c r="O784" s="691"/>
      <c r="P784" s="1657">
        <v>0.59</v>
      </c>
      <c r="Q784" s="1657">
        <v>0.59</v>
      </c>
      <c r="R784" s="1649" t="s">
        <v>607</v>
      </c>
      <c r="S784" s="691"/>
      <c r="T784" s="691"/>
      <c r="U784" s="691"/>
      <c r="V784" s="1657"/>
      <c r="W784" s="1657"/>
      <c r="X784" s="1657"/>
      <c r="Y784" s="1657"/>
      <c r="Z784" s="1657">
        <v>0.59</v>
      </c>
      <c r="AA784" s="1657"/>
      <c r="AB784" s="528"/>
    </row>
    <row r="785" spans="1:28" ht="15.75">
      <c r="A785" s="2919">
        <v>21</v>
      </c>
      <c r="B785" s="1651" t="s">
        <v>15217</v>
      </c>
      <c r="C785" s="1656" t="s">
        <v>15218</v>
      </c>
      <c r="D785" s="858"/>
      <c r="E785" s="1657">
        <v>1.0129999999999999</v>
      </c>
      <c r="F785" s="1657">
        <v>1.0129999999999999</v>
      </c>
      <c r="G785" s="1657"/>
      <c r="H785" s="691"/>
      <c r="I785" s="691"/>
      <c r="J785" s="1657">
        <v>1.0129999999999999</v>
      </c>
      <c r="K785" s="691"/>
      <c r="L785" s="691"/>
      <c r="M785" s="691"/>
      <c r="N785" s="691"/>
      <c r="O785" s="691"/>
      <c r="P785" s="1657"/>
      <c r="Q785" s="1657"/>
      <c r="R785" s="1649" t="s">
        <v>607</v>
      </c>
      <c r="S785" s="691"/>
      <c r="T785" s="691"/>
      <c r="U785" s="691"/>
      <c r="V785" s="1657"/>
      <c r="W785" s="1657"/>
      <c r="X785" s="1657"/>
      <c r="Y785" s="1657">
        <v>1.0129999999999999</v>
      </c>
      <c r="Z785" s="1657"/>
      <c r="AA785" s="1657"/>
      <c r="AB785" s="528"/>
    </row>
    <row r="786" spans="1:28" ht="15.75">
      <c r="A786" s="1637">
        <v>22</v>
      </c>
      <c r="B786" s="1651" t="s">
        <v>15219</v>
      </c>
      <c r="C786" s="1656" t="s">
        <v>15220</v>
      </c>
      <c r="D786" s="858"/>
      <c r="E786" s="1657">
        <v>1.1399999999999999</v>
      </c>
      <c r="F786" s="1657">
        <v>1.1399999999999999</v>
      </c>
      <c r="G786" s="1657"/>
      <c r="H786" s="691"/>
      <c r="I786" s="691"/>
      <c r="J786" s="1657">
        <v>1.1399999999999999</v>
      </c>
      <c r="K786" s="691"/>
      <c r="L786" s="691"/>
      <c r="M786" s="691"/>
      <c r="N786" s="691"/>
      <c r="O786" s="691"/>
      <c r="P786" s="1657"/>
      <c r="Q786" s="1657"/>
      <c r="R786" s="1649" t="s">
        <v>607</v>
      </c>
      <c r="S786" s="691"/>
      <c r="T786" s="691"/>
      <c r="U786" s="691"/>
      <c r="V786" s="1657"/>
      <c r="W786" s="1657"/>
      <c r="X786" s="1657"/>
      <c r="Y786" s="1657">
        <v>1.1399999999999999</v>
      </c>
      <c r="Z786" s="1657"/>
      <c r="AA786" s="1657"/>
      <c r="AB786" s="528"/>
    </row>
    <row r="787" spans="1:28" ht="15.75">
      <c r="A787" s="2919">
        <v>23</v>
      </c>
      <c r="B787" s="1651" t="s">
        <v>15221</v>
      </c>
      <c r="C787" s="1656" t="s">
        <v>15222</v>
      </c>
      <c r="D787" s="858"/>
      <c r="E787" s="1657">
        <v>2.6659999999999999</v>
      </c>
      <c r="F787" s="1657">
        <v>2.6659999999999999</v>
      </c>
      <c r="G787" s="1657">
        <v>2.6659999999999999</v>
      </c>
      <c r="H787" s="691"/>
      <c r="I787" s="691"/>
      <c r="J787" s="1657"/>
      <c r="K787" s="691"/>
      <c r="L787" s="691"/>
      <c r="M787" s="691"/>
      <c r="N787" s="691"/>
      <c r="O787" s="691"/>
      <c r="P787" s="1657"/>
      <c r="Q787" s="1657"/>
      <c r="R787" s="1649" t="s">
        <v>607</v>
      </c>
      <c r="S787" s="691"/>
      <c r="T787" s="691"/>
      <c r="U787" s="691"/>
      <c r="V787" s="1657"/>
      <c r="W787" s="43"/>
      <c r="X787" s="1657"/>
      <c r="Y787" s="1657">
        <v>2.6659999999999999</v>
      </c>
      <c r="Z787" s="1657"/>
      <c r="AA787" s="1657"/>
      <c r="AB787" s="528"/>
    </row>
    <row r="788" spans="1:28" ht="15.75">
      <c r="A788" s="1637">
        <v>24</v>
      </c>
      <c r="B788" s="1651" t="s">
        <v>15223</v>
      </c>
      <c r="C788" s="1656" t="s">
        <v>15224</v>
      </c>
      <c r="D788" s="858"/>
      <c r="E788" s="1657">
        <v>0.30199999999999999</v>
      </c>
      <c r="F788" s="1657"/>
      <c r="G788" s="1657"/>
      <c r="H788" s="691"/>
      <c r="I788" s="691"/>
      <c r="J788" s="1657"/>
      <c r="K788" s="691"/>
      <c r="L788" s="691"/>
      <c r="M788" s="691"/>
      <c r="N788" s="691"/>
      <c r="O788" s="691"/>
      <c r="P788" s="1657">
        <v>0.30199999999999999</v>
      </c>
      <c r="Q788" s="1657">
        <v>0.30199999999999999</v>
      </c>
      <c r="R788" s="1649" t="s">
        <v>607</v>
      </c>
      <c r="S788" s="691"/>
      <c r="T788" s="691"/>
      <c r="U788" s="691"/>
      <c r="V788" s="1657"/>
      <c r="W788" s="43"/>
      <c r="X788" s="1657"/>
      <c r="Y788" s="1657"/>
      <c r="Z788" s="1657"/>
      <c r="AA788" s="1657">
        <v>0.30199999999999999</v>
      </c>
      <c r="AB788" s="528"/>
    </row>
    <row r="789" spans="1:28" ht="15.75">
      <c r="A789" s="2919">
        <v>25</v>
      </c>
      <c r="B789" s="1651" t="s">
        <v>15225</v>
      </c>
      <c r="C789" s="1656" t="s">
        <v>15226</v>
      </c>
      <c r="D789" s="858"/>
      <c r="E789" s="1657">
        <v>1.1339999999999999</v>
      </c>
      <c r="F789" s="1657">
        <v>1.1339999999999999</v>
      </c>
      <c r="G789" s="1657"/>
      <c r="H789" s="691"/>
      <c r="I789" s="691"/>
      <c r="J789" s="1657">
        <v>1.1339999999999999</v>
      </c>
      <c r="K789" s="691"/>
      <c r="L789" s="691"/>
      <c r="M789" s="691"/>
      <c r="N789" s="691"/>
      <c r="O789" s="691"/>
      <c r="P789" s="1657"/>
      <c r="Q789" s="1657"/>
      <c r="R789" s="1649" t="s">
        <v>607</v>
      </c>
      <c r="S789" s="691"/>
      <c r="T789" s="691"/>
      <c r="U789" s="691"/>
      <c r="V789" s="1657"/>
      <c r="W789" s="43"/>
      <c r="X789" s="1657"/>
      <c r="Y789" s="1657">
        <v>1.1339999999999999</v>
      </c>
      <c r="Z789" s="1657"/>
      <c r="AA789" s="1657"/>
      <c r="AB789" s="528"/>
    </row>
    <row r="790" spans="1:28" ht="15.75">
      <c r="A790" s="1637">
        <v>26</v>
      </c>
      <c r="B790" s="1651" t="s">
        <v>15227</v>
      </c>
      <c r="C790" s="1656" t="s">
        <v>15228</v>
      </c>
      <c r="D790" s="1650"/>
      <c r="E790" s="1659">
        <v>0.56399999999999995</v>
      </c>
      <c r="F790" s="1659"/>
      <c r="G790" s="1659"/>
      <c r="H790" s="1662"/>
      <c r="I790" s="691"/>
      <c r="J790" s="1659"/>
      <c r="K790" s="691"/>
      <c r="L790" s="691"/>
      <c r="M790" s="691"/>
      <c r="N790" s="691"/>
      <c r="O790" s="1662"/>
      <c r="P790" s="1659">
        <v>0.56399999999999995</v>
      </c>
      <c r="Q790" s="1659">
        <v>0.56399999999999995</v>
      </c>
      <c r="R790" s="1649" t="s">
        <v>607</v>
      </c>
      <c r="S790" s="1662"/>
      <c r="T790" s="1662"/>
      <c r="U790" s="1662"/>
      <c r="V790" s="1659"/>
      <c r="W790" s="43"/>
      <c r="X790" s="1659"/>
      <c r="Y790" s="1659">
        <v>0.56399999999999995</v>
      </c>
      <c r="Z790" s="1659"/>
      <c r="AA790" s="1659"/>
      <c r="AB790" s="1646"/>
    </row>
    <row r="791" spans="1:28" ht="15.75">
      <c r="A791" s="2919">
        <v>27</v>
      </c>
      <c r="B791" s="1651" t="s">
        <v>15229</v>
      </c>
      <c r="C791" s="1656" t="s">
        <v>15230</v>
      </c>
      <c r="D791" s="858"/>
      <c r="E791" s="1657">
        <v>0.224</v>
      </c>
      <c r="F791" s="1657"/>
      <c r="G791" s="1657"/>
      <c r="H791" s="691"/>
      <c r="I791" s="691"/>
      <c r="J791" s="1657"/>
      <c r="K791" s="691"/>
      <c r="L791" s="691"/>
      <c r="M791" s="691"/>
      <c r="N791" s="691"/>
      <c r="O791" s="691"/>
      <c r="P791" s="1657">
        <v>0.224</v>
      </c>
      <c r="Q791" s="1657">
        <v>0.224</v>
      </c>
      <c r="R791" s="1649" t="s">
        <v>607</v>
      </c>
      <c r="S791" s="691"/>
      <c r="T791" s="691"/>
      <c r="U791" s="691"/>
      <c r="V791" s="1657"/>
      <c r="W791" s="43"/>
      <c r="X791" s="1657"/>
      <c r="Y791" s="1657">
        <v>0.224</v>
      </c>
      <c r="Z791" s="1657"/>
      <c r="AA791" s="1657"/>
      <c r="AB791" s="528"/>
    </row>
    <row r="792" spans="1:28" ht="15.75">
      <c r="A792" s="1637">
        <v>28</v>
      </c>
      <c r="B792" s="1651" t="s">
        <v>15231</v>
      </c>
      <c r="C792" s="1656" t="s">
        <v>15232</v>
      </c>
      <c r="D792" s="858"/>
      <c r="E792" s="1657">
        <v>1.671</v>
      </c>
      <c r="F792" s="1657">
        <v>1.671</v>
      </c>
      <c r="G792" s="1657">
        <v>1.671</v>
      </c>
      <c r="H792" s="691"/>
      <c r="I792" s="691"/>
      <c r="J792" s="1657"/>
      <c r="K792" s="691"/>
      <c r="L792" s="691"/>
      <c r="M792" s="691"/>
      <c r="N792" s="691"/>
      <c r="O792" s="691"/>
      <c r="P792" s="1657"/>
      <c r="Q792" s="1657"/>
      <c r="R792" s="1649" t="s">
        <v>607</v>
      </c>
      <c r="S792" s="691"/>
      <c r="T792" s="691"/>
      <c r="U792" s="691"/>
      <c r="V792" s="1657"/>
      <c r="W792" s="43"/>
      <c r="X792" s="1657"/>
      <c r="Y792" s="1657">
        <v>1.671</v>
      </c>
      <c r="Z792" s="1657"/>
      <c r="AA792" s="1657"/>
      <c r="AB792" s="528"/>
    </row>
    <row r="793" spans="1:28" ht="15.75">
      <c r="A793" s="2919">
        <v>29</v>
      </c>
      <c r="B793" s="1651" t="s">
        <v>15233</v>
      </c>
      <c r="C793" s="1656" t="s">
        <v>15234</v>
      </c>
      <c r="D793" s="858"/>
      <c r="E793" s="1657">
        <v>0.24399999999999999</v>
      </c>
      <c r="F793" s="1657">
        <v>0.24399999999999999</v>
      </c>
      <c r="G793" s="1657">
        <v>0.24399999999999999</v>
      </c>
      <c r="H793" s="691"/>
      <c r="I793" s="691"/>
      <c r="J793" s="1657"/>
      <c r="K793" s="691"/>
      <c r="L793" s="691"/>
      <c r="M793" s="691"/>
      <c r="N793" s="691"/>
      <c r="O793" s="691"/>
      <c r="P793" s="1657"/>
      <c r="Q793" s="1657"/>
      <c r="R793" s="1649" t="s">
        <v>607</v>
      </c>
      <c r="S793" s="691"/>
      <c r="T793" s="691"/>
      <c r="U793" s="691"/>
      <c r="V793" s="1657"/>
      <c r="W793" s="43"/>
      <c r="X793" s="1657"/>
      <c r="Y793" s="1657">
        <v>0.24399999999999999</v>
      </c>
      <c r="Z793" s="1657"/>
      <c r="AA793" s="1657"/>
      <c r="AB793" s="528"/>
    </row>
    <row r="794" spans="1:28" ht="15.75">
      <c r="A794" s="1637">
        <v>30</v>
      </c>
      <c r="B794" s="1651" t="s">
        <v>15235</v>
      </c>
      <c r="C794" s="1656" t="s">
        <v>15236</v>
      </c>
      <c r="D794" s="858"/>
      <c r="E794" s="1657">
        <v>0.184</v>
      </c>
      <c r="F794" s="1657"/>
      <c r="G794" s="1657"/>
      <c r="H794" s="691"/>
      <c r="I794" s="691"/>
      <c r="J794" s="1657"/>
      <c r="K794" s="691"/>
      <c r="L794" s="691"/>
      <c r="M794" s="691"/>
      <c r="N794" s="691"/>
      <c r="O794" s="691"/>
      <c r="P794" s="1657">
        <v>0.184</v>
      </c>
      <c r="Q794" s="1657">
        <v>0.184</v>
      </c>
      <c r="R794" s="1649" t="s">
        <v>607</v>
      </c>
      <c r="S794" s="691"/>
      <c r="T794" s="691"/>
      <c r="U794" s="691"/>
      <c r="V794" s="1657"/>
      <c r="W794" s="1657"/>
      <c r="X794" s="1657"/>
      <c r="Y794" s="1657"/>
      <c r="Z794" s="1657">
        <v>0.184</v>
      </c>
      <c r="AA794" s="1657"/>
      <c r="AB794" s="528"/>
    </row>
    <row r="795" spans="1:28" ht="15.75">
      <c r="A795" s="2919">
        <v>31</v>
      </c>
      <c r="B795" s="1651" t="s">
        <v>15237</v>
      </c>
      <c r="C795" s="1656" t="s">
        <v>15238</v>
      </c>
      <c r="D795" s="858"/>
      <c r="E795" s="1657">
        <v>0.51400000000000001</v>
      </c>
      <c r="F795" s="1657">
        <v>0.51400000000000001</v>
      </c>
      <c r="G795" s="1657">
        <v>0.51400000000000001</v>
      </c>
      <c r="H795" s="691"/>
      <c r="I795" s="691"/>
      <c r="J795" s="1657"/>
      <c r="K795" s="691"/>
      <c r="L795" s="691"/>
      <c r="M795" s="691"/>
      <c r="N795" s="691"/>
      <c r="O795" s="691"/>
      <c r="P795" s="1657"/>
      <c r="Q795" s="1657"/>
      <c r="R795" s="1649" t="s">
        <v>607</v>
      </c>
      <c r="S795" s="691"/>
      <c r="T795" s="691"/>
      <c r="U795" s="691"/>
      <c r="V795" s="1657"/>
      <c r="W795" s="1657"/>
      <c r="X795" s="43"/>
      <c r="Y795" s="1657">
        <v>0.51400000000000001</v>
      </c>
      <c r="Z795" s="1657"/>
      <c r="AA795" s="1657"/>
      <c r="AB795" s="528"/>
    </row>
    <row r="796" spans="1:28" ht="15.75">
      <c r="A796" s="1637">
        <v>32</v>
      </c>
      <c r="B796" s="1651" t="s">
        <v>15239</v>
      </c>
      <c r="C796" s="1656" t="s">
        <v>15240</v>
      </c>
      <c r="D796" s="858"/>
      <c r="E796" s="1657">
        <v>0.35</v>
      </c>
      <c r="F796" s="1657">
        <v>0.35</v>
      </c>
      <c r="G796" s="1657">
        <v>0.35</v>
      </c>
      <c r="H796" s="691"/>
      <c r="I796" s="691"/>
      <c r="J796" s="1657"/>
      <c r="K796" s="691"/>
      <c r="L796" s="691"/>
      <c r="M796" s="691"/>
      <c r="N796" s="691"/>
      <c r="O796" s="691"/>
      <c r="P796" s="1657"/>
      <c r="Q796" s="1657"/>
      <c r="R796" s="1649" t="s">
        <v>607</v>
      </c>
      <c r="S796" s="691"/>
      <c r="T796" s="691"/>
      <c r="U796" s="691"/>
      <c r="V796" s="1657"/>
      <c r="W796" s="1657"/>
      <c r="X796" s="43"/>
      <c r="Y796" s="1657">
        <v>0.35</v>
      </c>
      <c r="Z796" s="1657"/>
      <c r="AA796" s="1657"/>
      <c r="AB796" s="528"/>
    </row>
    <row r="797" spans="1:28" ht="15.75">
      <c r="A797" s="2919">
        <v>33</v>
      </c>
      <c r="B797" s="1651" t="s">
        <v>15241</v>
      </c>
      <c r="C797" s="1656" t="s">
        <v>15242</v>
      </c>
      <c r="D797" s="858"/>
      <c r="E797" s="1657">
        <v>0.17100000000000001</v>
      </c>
      <c r="F797" s="1657"/>
      <c r="G797" s="1657"/>
      <c r="H797" s="691"/>
      <c r="I797" s="691"/>
      <c r="J797" s="1657"/>
      <c r="K797" s="691"/>
      <c r="L797" s="691"/>
      <c r="M797" s="691"/>
      <c r="N797" s="691"/>
      <c r="O797" s="691"/>
      <c r="P797" s="1657">
        <v>0.17100000000000001</v>
      </c>
      <c r="Q797" s="1657">
        <v>0.17100000000000001</v>
      </c>
      <c r="R797" s="1649" t="s">
        <v>607</v>
      </c>
      <c r="S797" s="691"/>
      <c r="T797" s="691"/>
      <c r="U797" s="691"/>
      <c r="V797" s="1657"/>
      <c r="W797" s="1657"/>
      <c r="X797" s="43"/>
      <c r="Y797" s="1657">
        <v>0.17100000000000001</v>
      </c>
      <c r="Z797" s="1657"/>
      <c r="AA797" s="1657"/>
      <c r="AB797" s="528"/>
    </row>
    <row r="798" spans="1:28" ht="15.75">
      <c r="A798" s="1637">
        <v>34</v>
      </c>
      <c r="B798" s="1651" t="s">
        <v>15243</v>
      </c>
      <c r="C798" s="1656" t="s">
        <v>15244</v>
      </c>
      <c r="D798" s="858"/>
      <c r="E798" s="1657">
        <v>0.13</v>
      </c>
      <c r="F798" s="1657"/>
      <c r="G798" s="1657"/>
      <c r="H798" s="691"/>
      <c r="I798" s="691"/>
      <c r="J798" s="1657"/>
      <c r="K798" s="691"/>
      <c r="L798" s="691"/>
      <c r="M798" s="691"/>
      <c r="N798" s="691"/>
      <c r="O798" s="691"/>
      <c r="P798" s="1657">
        <v>0.13</v>
      </c>
      <c r="Q798" s="1657">
        <v>0.13</v>
      </c>
      <c r="R798" s="1649" t="s">
        <v>607</v>
      </c>
      <c r="S798" s="691"/>
      <c r="T798" s="691"/>
      <c r="U798" s="691"/>
      <c r="V798" s="1657"/>
      <c r="W798" s="1657"/>
      <c r="X798" s="43"/>
      <c r="Y798" s="1657">
        <v>0.13</v>
      </c>
      <c r="Z798" s="1657"/>
      <c r="AA798" s="1657"/>
      <c r="AB798" s="528"/>
    </row>
    <row r="799" spans="1:28" ht="15.75">
      <c r="A799" s="2919">
        <v>35</v>
      </c>
      <c r="B799" s="1651" t="s">
        <v>15245</v>
      </c>
      <c r="C799" s="1656" t="s">
        <v>15246</v>
      </c>
      <c r="D799" s="858"/>
      <c r="E799" s="1657">
        <v>0.17299999999999999</v>
      </c>
      <c r="F799" s="1657">
        <v>0.17299999999999999</v>
      </c>
      <c r="G799" s="1657">
        <v>0.17299999999999999</v>
      </c>
      <c r="H799" s="691"/>
      <c r="I799" s="691"/>
      <c r="J799" s="1657"/>
      <c r="K799" s="691"/>
      <c r="L799" s="691"/>
      <c r="M799" s="691"/>
      <c r="N799" s="691"/>
      <c r="O799" s="691"/>
      <c r="P799" s="1657"/>
      <c r="Q799" s="1657"/>
      <c r="R799" s="1649" t="s">
        <v>607</v>
      </c>
      <c r="S799" s="691"/>
      <c r="T799" s="691"/>
      <c r="U799" s="691"/>
      <c r="V799" s="1657"/>
      <c r="W799" s="1657"/>
      <c r="X799" s="43"/>
      <c r="Y799" s="1657">
        <v>0.17299999999999999</v>
      </c>
      <c r="Z799" s="1657"/>
      <c r="AA799" s="1657"/>
      <c r="AB799" s="528"/>
    </row>
    <row r="800" spans="1:28" ht="15.75">
      <c r="A800" s="1637">
        <v>36</v>
      </c>
      <c r="B800" s="1651" t="s">
        <v>15247</v>
      </c>
      <c r="C800" s="1656" t="s">
        <v>15248</v>
      </c>
      <c r="D800" s="858"/>
      <c r="E800" s="1657">
        <v>0.104</v>
      </c>
      <c r="F800" s="1657">
        <v>0.104</v>
      </c>
      <c r="G800" s="1657">
        <v>0.104</v>
      </c>
      <c r="H800" s="691"/>
      <c r="I800" s="691"/>
      <c r="J800" s="1657"/>
      <c r="K800" s="691"/>
      <c r="L800" s="691"/>
      <c r="M800" s="691"/>
      <c r="N800" s="691"/>
      <c r="O800" s="691"/>
      <c r="P800" s="1657"/>
      <c r="Q800" s="1657"/>
      <c r="R800" s="1649" t="s">
        <v>607</v>
      </c>
      <c r="S800" s="691"/>
      <c r="T800" s="691"/>
      <c r="U800" s="691"/>
      <c r="V800" s="1657"/>
      <c r="W800" s="1657"/>
      <c r="X800" s="43"/>
      <c r="Y800" s="1657">
        <v>0.104</v>
      </c>
      <c r="Z800" s="1657"/>
      <c r="AA800" s="1657"/>
      <c r="AB800" s="528"/>
    </row>
    <row r="801" spans="1:28" ht="15.75">
      <c r="A801" s="2919">
        <v>37</v>
      </c>
      <c r="B801" s="1651" t="s">
        <v>15249</v>
      </c>
      <c r="C801" s="1656" t="s">
        <v>15250</v>
      </c>
      <c r="D801" s="858"/>
      <c r="E801" s="1657">
        <v>7.8E-2</v>
      </c>
      <c r="F801" s="1657">
        <v>7.8E-2</v>
      </c>
      <c r="G801" s="1657">
        <v>7.8E-2</v>
      </c>
      <c r="H801" s="691"/>
      <c r="I801" s="691"/>
      <c r="J801" s="1657"/>
      <c r="K801" s="691"/>
      <c r="L801" s="691"/>
      <c r="M801" s="691"/>
      <c r="N801" s="691"/>
      <c r="O801" s="691"/>
      <c r="P801" s="1657"/>
      <c r="Q801" s="1657"/>
      <c r="R801" s="1649" t="s">
        <v>607</v>
      </c>
      <c r="S801" s="691"/>
      <c r="T801" s="691"/>
      <c r="U801" s="691"/>
      <c r="V801" s="1657"/>
      <c r="W801" s="1657"/>
      <c r="X801" s="43"/>
      <c r="Y801" s="1657">
        <v>7.8E-2</v>
      </c>
      <c r="Z801" s="1657"/>
      <c r="AA801" s="1657"/>
      <c r="AB801" s="528"/>
    </row>
    <row r="802" spans="1:28" ht="15.75">
      <c r="A802" s="1637">
        <v>38</v>
      </c>
      <c r="B802" s="1654" t="s">
        <v>15251</v>
      </c>
      <c r="C802" s="1656" t="s">
        <v>15252</v>
      </c>
      <c r="D802" s="858"/>
      <c r="E802" s="1657">
        <v>1.02</v>
      </c>
      <c r="F802" s="1657">
        <v>1.02</v>
      </c>
      <c r="G802" s="1657">
        <v>1.02</v>
      </c>
      <c r="H802" s="691"/>
      <c r="I802" s="691"/>
      <c r="J802" s="1657"/>
      <c r="K802" s="691"/>
      <c r="L802" s="691"/>
      <c r="M802" s="691"/>
      <c r="N802" s="691"/>
      <c r="O802" s="691"/>
      <c r="P802" s="1657"/>
      <c r="Q802" s="1657"/>
      <c r="R802" s="1649" t="s">
        <v>607</v>
      </c>
      <c r="S802" s="691"/>
      <c r="T802" s="691"/>
      <c r="U802" s="691"/>
      <c r="V802" s="43"/>
      <c r="W802" s="1657"/>
      <c r="X802" s="43"/>
      <c r="Y802" s="1657">
        <v>1.02</v>
      </c>
      <c r="Z802" s="1657"/>
      <c r="AA802" s="1657"/>
      <c r="AB802" s="528"/>
    </row>
    <row r="803" spans="1:28" ht="15.75">
      <c r="A803" s="2919">
        <v>39</v>
      </c>
      <c r="B803" s="1651" t="s">
        <v>15253</v>
      </c>
      <c r="C803" s="1656" t="s">
        <v>15254</v>
      </c>
      <c r="D803" s="858"/>
      <c r="E803" s="1657">
        <v>0.21099999999999999</v>
      </c>
      <c r="F803" s="1657">
        <v>0.21099999999999999</v>
      </c>
      <c r="G803" s="1657">
        <v>0.21099999999999999</v>
      </c>
      <c r="H803" s="691"/>
      <c r="I803" s="691"/>
      <c r="J803" s="1657"/>
      <c r="K803" s="691"/>
      <c r="L803" s="691"/>
      <c r="M803" s="691"/>
      <c r="N803" s="691"/>
      <c r="O803" s="691"/>
      <c r="P803" s="1657"/>
      <c r="Q803" s="1657"/>
      <c r="R803" s="1649" t="s">
        <v>607</v>
      </c>
      <c r="S803" s="691"/>
      <c r="T803" s="691"/>
      <c r="U803" s="691"/>
      <c r="V803" s="1657"/>
      <c r="W803" s="1657"/>
      <c r="X803" s="43"/>
      <c r="Y803" s="1657">
        <v>0.21099999999999999</v>
      </c>
      <c r="Z803" s="1657"/>
      <c r="AA803" s="1657"/>
      <c r="AB803" s="528"/>
    </row>
    <row r="804" spans="1:28" ht="15.75">
      <c r="A804" s="1637">
        <v>40</v>
      </c>
      <c r="B804" s="1651" t="s">
        <v>15255</v>
      </c>
      <c r="C804" s="1656" t="s">
        <v>15256</v>
      </c>
      <c r="D804" s="858"/>
      <c r="E804" s="1657">
        <v>0.504</v>
      </c>
      <c r="F804" s="1657">
        <v>0.504</v>
      </c>
      <c r="G804" s="1657">
        <v>0.504</v>
      </c>
      <c r="H804" s="691"/>
      <c r="I804" s="691"/>
      <c r="J804" s="1657"/>
      <c r="K804" s="691"/>
      <c r="L804" s="691"/>
      <c r="M804" s="691"/>
      <c r="N804" s="691"/>
      <c r="O804" s="691"/>
      <c r="P804" s="1657"/>
      <c r="Q804" s="1657"/>
      <c r="R804" s="1649" t="s">
        <v>607</v>
      </c>
      <c r="S804" s="691"/>
      <c r="T804" s="691"/>
      <c r="U804" s="691"/>
      <c r="V804" s="1657"/>
      <c r="W804" s="1657"/>
      <c r="X804" s="43"/>
      <c r="Y804" s="1657">
        <v>0.504</v>
      </c>
      <c r="Z804" s="1657"/>
      <c r="AA804" s="1657"/>
      <c r="AB804" s="528"/>
    </row>
    <row r="805" spans="1:28" ht="15.75">
      <c r="A805" s="2919">
        <v>41</v>
      </c>
      <c r="B805" s="1651" t="s">
        <v>15257</v>
      </c>
      <c r="C805" s="1656" t="s">
        <v>15258</v>
      </c>
      <c r="D805" s="858"/>
      <c r="E805" s="1657">
        <v>0.67800000000000005</v>
      </c>
      <c r="F805" s="1657">
        <v>0.67800000000000005</v>
      </c>
      <c r="G805" s="1657">
        <v>0.67800000000000005</v>
      </c>
      <c r="H805" s="691"/>
      <c r="I805" s="691"/>
      <c r="J805" s="1657"/>
      <c r="K805" s="691"/>
      <c r="L805" s="691"/>
      <c r="M805" s="691"/>
      <c r="N805" s="691"/>
      <c r="O805" s="691"/>
      <c r="P805" s="1657"/>
      <c r="Q805" s="1657"/>
      <c r="R805" s="1649" t="s">
        <v>607</v>
      </c>
      <c r="S805" s="691"/>
      <c r="T805" s="691"/>
      <c r="U805" s="691"/>
      <c r="V805" s="43"/>
      <c r="W805" s="1657"/>
      <c r="X805" s="43"/>
      <c r="Y805" s="1657">
        <v>0.67800000000000005</v>
      </c>
      <c r="Z805" s="1657"/>
      <c r="AA805" s="1657"/>
      <c r="AB805" s="528"/>
    </row>
    <row r="806" spans="1:28" ht="15.75">
      <c r="A806" s="1637">
        <v>42</v>
      </c>
      <c r="B806" s="1651" t="s">
        <v>15259</v>
      </c>
      <c r="C806" s="1656" t="s">
        <v>15260</v>
      </c>
      <c r="D806" s="858"/>
      <c r="E806" s="1657">
        <v>0.64500000000000002</v>
      </c>
      <c r="F806" s="1657">
        <v>0.64500000000000002</v>
      </c>
      <c r="G806" s="1657">
        <v>0.64500000000000002</v>
      </c>
      <c r="H806" s="691"/>
      <c r="I806" s="691"/>
      <c r="J806" s="1657"/>
      <c r="K806" s="691"/>
      <c r="L806" s="691"/>
      <c r="M806" s="691"/>
      <c r="N806" s="691"/>
      <c r="O806" s="691"/>
      <c r="P806" s="1657"/>
      <c r="Q806" s="1657"/>
      <c r="R806" s="1649" t="s">
        <v>607</v>
      </c>
      <c r="S806" s="691"/>
      <c r="T806" s="691"/>
      <c r="U806" s="691"/>
      <c r="V806" s="1657"/>
      <c r="W806" s="1657"/>
      <c r="X806" s="43"/>
      <c r="Y806" s="1657">
        <v>0.64500000000000002</v>
      </c>
      <c r="Z806" s="1657"/>
      <c r="AA806" s="1657"/>
      <c r="AB806" s="528"/>
    </row>
    <row r="807" spans="1:28" ht="15.75">
      <c r="A807" s="2919">
        <v>43</v>
      </c>
      <c r="B807" s="1651" t="s">
        <v>15261</v>
      </c>
      <c r="C807" s="1656" t="s">
        <v>15262</v>
      </c>
      <c r="D807" s="858"/>
      <c r="E807" s="1657">
        <v>0.58199999999999996</v>
      </c>
      <c r="F807" s="1657">
        <v>0.58199999999999996</v>
      </c>
      <c r="G807" s="1657"/>
      <c r="H807" s="691"/>
      <c r="I807" s="691"/>
      <c r="J807" s="1657">
        <v>0.58199999999999996</v>
      </c>
      <c r="K807" s="691"/>
      <c r="L807" s="691"/>
      <c r="M807" s="691"/>
      <c r="N807" s="691"/>
      <c r="O807" s="691"/>
      <c r="P807" s="1657"/>
      <c r="Q807" s="1657"/>
      <c r="R807" s="1649" t="s">
        <v>607</v>
      </c>
      <c r="S807" s="691"/>
      <c r="T807" s="691"/>
      <c r="U807" s="691"/>
      <c r="V807" s="1657"/>
      <c r="W807" s="1657"/>
      <c r="X807" s="43"/>
      <c r="Y807" s="1657">
        <v>0.58199999999999996</v>
      </c>
      <c r="Z807" s="1657"/>
      <c r="AA807" s="1657"/>
      <c r="AB807" s="528"/>
    </row>
    <row r="808" spans="1:28" ht="15.75">
      <c r="A808" s="1637">
        <v>44</v>
      </c>
      <c r="B808" s="1651" t="s">
        <v>15263</v>
      </c>
      <c r="C808" s="1656" t="s">
        <v>15264</v>
      </c>
      <c r="D808" s="858"/>
      <c r="E808" s="1657">
        <v>0.16700000000000001</v>
      </c>
      <c r="F808" s="1657"/>
      <c r="G808" s="1657"/>
      <c r="H808" s="691"/>
      <c r="I808" s="691"/>
      <c r="J808" s="1657"/>
      <c r="K808" s="691"/>
      <c r="L808" s="691"/>
      <c r="M808" s="691"/>
      <c r="N808" s="691"/>
      <c r="O808" s="691"/>
      <c r="P808" s="1657">
        <v>0.16700000000000001</v>
      </c>
      <c r="Q808" s="1657">
        <v>0.16700000000000001</v>
      </c>
      <c r="R808" s="1649" t="s">
        <v>607</v>
      </c>
      <c r="S808" s="691"/>
      <c r="T808" s="691"/>
      <c r="U808" s="691"/>
      <c r="V808" s="1657"/>
      <c r="W808" s="1657"/>
      <c r="X808" s="43"/>
      <c r="Y808" s="1657">
        <v>0.16700000000000001</v>
      </c>
      <c r="Z808" s="1657"/>
      <c r="AA808" s="1657"/>
      <c r="AB808" s="528"/>
    </row>
    <row r="809" spans="1:28" ht="25.5">
      <c r="A809" s="2919">
        <v>45</v>
      </c>
      <c r="B809" s="1654" t="s">
        <v>15265</v>
      </c>
      <c r="C809" s="1648" t="s">
        <v>15266</v>
      </c>
      <c r="D809" s="858"/>
      <c r="E809" s="1657">
        <v>0.8</v>
      </c>
      <c r="F809" s="1657">
        <v>0.8</v>
      </c>
      <c r="G809" s="1657">
        <v>0.8</v>
      </c>
      <c r="H809" s="691"/>
      <c r="I809" s="691"/>
      <c r="J809" s="1657"/>
      <c r="K809" s="691"/>
      <c r="L809" s="691"/>
      <c r="M809" s="691"/>
      <c r="N809" s="691"/>
      <c r="O809" s="691"/>
      <c r="P809" s="1657"/>
      <c r="Q809" s="1657"/>
      <c r="R809" s="1649" t="s">
        <v>607</v>
      </c>
      <c r="S809" s="691"/>
      <c r="T809" s="691"/>
      <c r="U809" s="691"/>
      <c r="V809" s="43"/>
      <c r="W809" s="1657"/>
      <c r="X809" s="43"/>
      <c r="Y809" s="1657">
        <v>0.8</v>
      </c>
      <c r="Z809" s="1657"/>
      <c r="AA809" s="1657"/>
      <c r="AB809" s="528"/>
    </row>
    <row r="810" spans="1:28" ht="15.75">
      <c r="A810" s="1637">
        <v>46</v>
      </c>
      <c r="B810" s="1653" t="s">
        <v>15267</v>
      </c>
      <c r="C810" s="1648" t="s">
        <v>15268</v>
      </c>
      <c r="D810" s="858"/>
      <c r="E810" s="1661">
        <v>0.38300000000000001</v>
      </c>
      <c r="F810" s="1657">
        <v>0.38300000000000001</v>
      </c>
      <c r="G810" s="1657">
        <v>0.38300000000000001</v>
      </c>
      <c r="H810" s="691"/>
      <c r="I810" s="691"/>
      <c r="J810" s="1657"/>
      <c r="K810" s="691"/>
      <c r="L810" s="691"/>
      <c r="M810" s="691"/>
      <c r="N810" s="691"/>
      <c r="O810" s="691"/>
      <c r="P810" s="1657"/>
      <c r="Q810" s="1657"/>
      <c r="R810" s="1649" t="s">
        <v>607</v>
      </c>
      <c r="S810" s="691"/>
      <c r="T810" s="691"/>
      <c r="U810" s="691"/>
      <c r="V810" s="43"/>
      <c r="W810" s="1657"/>
      <c r="X810" s="43"/>
      <c r="Y810" s="1657">
        <v>0.38300000000000001</v>
      </c>
      <c r="Z810" s="1657"/>
      <c r="AA810" s="1657"/>
      <c r="AB810" s="528"/>
    </row>
    <row r="811" spans="1:28" ht="15.75">
      <c r="A811" s="2919">
        <v>47</v>
      </c>
      <c r="B811" s="1654" t="s">
        <v>15269</v>
      </c>
      <c r="C811" s="859" t="s">
        <v>15270</v>
      </c>
      <c r="D811" s="858"/>
      <c r="E811" s="1661">
        <v>0.34499999999999997</v>
      </c>
      <c r="F811" s="1657"/>
      <c r="G811" s="1657"/>
      <c r="H811" s="691"/>
      <c r="I811" s="691"/>
      <c r="J811" s="1657"/>
      <c r="K811" s="691"/>
      <c r="L811" s="691"/>
      <c r="M811" s="691"/>
      <c r="N811" s="691"/>
      <c r="O811" s="691"/>
      <c r="P811" s="1657">
        <v>0.34499999999999997</v>
      </c>
      <c r="Q811" s="1657">
        <v>0.34499999999999997</v>
      </c>
      <c r="R811" s="1649" t="s">
        <v>607</v>
      </c>
      <c r="S811" s="691"/>
      <c r="T811" s="691"/>
      <c r="U811" s="691"/>
      <c r="V811" s="1657"/>
      <c r="W811" s="1657"/>
      <c r="X811" s="1657"/>
      <c r="Y811" s="1657">
        <v>0.34499999999999997</v>
      </c>
      <c r="Z811" s="1657"/>
      <c r="AA811" s="1657"/>
      <c r="AB811" s="528"/>
    </row>
    <row r="812" spans="1:28" ht="15.75">
      <c r="A812" s="1637">
        <v>48</v>
      </c>
      <c r="B812" s="1651" t="s">
        <v>15271</v>
      </c>
      <c r="C812" s="859" t="s">
        <v>15272</v>
      </c>
      <c r="D812" s="858"/>
      <c r="E812" s="1657">
        <v>0.78900000000000003</v>
      </c>
      <c r="F812" s="1657"/>
      <c r="G812" s="1657"/>
      <c r="H812" s="691"/>
      <c r="I812" s="691"/>
      <c r="J812" s="1657"/>
      <c r="K812" s="691"/>
      <c r="L812" s="691"/>
      <c r="M812" s="691"/>
      <c r="N812" s="691"/>
      <c r="O812" s="691"/>
      <c r="P812" s="1657">
        <v>0.78900000000000003</v>
      </c>
      <c r="Q812" s="1657">
        <v>0.78900000000000003</v>
      </c>
      <c r="R812" s="1649" t="s">
        <v>607</v>
      </c>
      <c r="S812" s="691"/>
      <c r="T812" s="691"/>
      <c r="U812" s="691"/>
      <c r="V812" s="1657"/>
      <c r="W812" s="1657"/>
      <c r="X812" s="1657"/>
      <c r="Y812" s="1657"/>
      <c r="Z812" s="1657">
        <v>0.78900000000000003</v>
      </c>
      <c r="AA812" s="1657"/>
      <c r="AB812" s="528"/>
    </row>
    <row r="813" spans="1:28" ht="15.75">
      <c r="A813" s="2919">
        <v>49</v>
      </c>
      <c r="B813" s="1651" t="s">
        <v>15273</v>
      </c>
      <c r="C813" s="1656" t="s">
        <v>15274</v>
      </c>
      <c r="D813" s="858"/>
      <c r="E813" s="1657">
        <v>0.35499999999999998</v>
      </c>
      <c r="F813" s="1657">
        <v>0.35499999999999998</v>
      </c>
      <c r="G813" s="1657">
        <v>0.35499999999999998</v>
      </c>
      <c r="H813" s="691"/>
      <c r="I813" s="691"/>
      <c r="J813" s="1657"/>
      <c r="K813" s="691"/>
      <c r="L813" s="691"/>
      <c r="M813" s="691"/>
      <c r="N813" s="691"/>
      <c r="O813" s="691"/>
      <c r="P813" s="1657"/>
      <c r="Q813" s="1657"/>
      <c r="R813" s="1649" t="s">
        <v>607</v>
      </c>
      <c r="S813" s="691"/>
      <c r="T813" s="691"/>
      <c r="U813" s="691"/>
      <c r="V813" s="1657"/>
      <c r="W813" s="1657"/>
      <c r="X813" s="1657"/>
      <c r="Y813" s="1657">
        <v>0.35499999999999998</v>
      </c>
      <c r="Z813" s="1657"/>
      <c r="AA813" s="1657"/>
      <c r="AB813" s="528"/>
    </row>
    <row r="814" spans="1:28" ht="15.75">
      <c r="A814" s="1637">
        <v>50</v>
      </c>
      <c r="B814" s="1651" t="s">
        <v>15275</v>
      </c>
      <c r="C814" s="1656" t="s">
        <v>15276</v>
      </c>
      <c r="D814" s="858"/>
      <c r="E814" s="1657">
        <v>0.3</v>
      </c>
      <c r="F814" s="1657"/>
      <c r="G814" s="1657"/>
      <c r="H814" s="691"/>
      <c r="I814" s="691"/>
      <c r="J814" s="1657"/>
      <c r="K814" s="691"/>
      <c r="L814" s="691"/>
      <c r="M814" s="691"/>
      <c r="N814" s="691"/>
      <c r="O814" s="691"/>
      <c r="P814" s="1657">
        <v>0.3</v>
      </c>
      <c r="Q814" s="1657">
        <v>0.3</v>
      </c>
      <c r="R814" s="1649" t="s">
        <v>607</v>
      </c>
      <c r="S814" s="691"/>
      <c r="T814" s="691"/>
      <c r="U814" s="691"/>
      <c r="V814" s="1657"/>
      <c r="W814" s="1657"/>
      <c r="X814" s="1657"/>
      <c r="Y814" s="1657">
        <v>0</v>
      </c>
      <c r="Z814" s="1657">
        <v>0.3</v>
      </c>
      <c r="AA814" s="1657"/>
      <c r="AB814" s="528"/>
    </row>
    <row r="815" spans="1:28" ht="15.75">
      <c r="A815" s="2919">
        <v>51</v>
      </c>
      <c r="B815" s="1651" t="s">
        <v>15277</v>
      </c>
      <c r="C815" s="1656" t="s">
        <v>15278</v>
      </c>
      <c r="D815" s="858"/>
      <c r="E815" s="1657">
        <v>0.33800000000000002</v>
      </c>
      <c r="F815" s="1657">
        <v>0.33800000000000002</v>
      </c>
      <c r="G815" s="1657"/>
      <c r="H815" s="691"/>
      <c r="I815" s="691"/>
      <c r="J815" s="1657">
        <v>0.33800000000000002</v>
      </c>
      <c r="K815" s="691"/>
      <c r="L815" s="691"/>
      <c r="M815" s="691"/>
      <c r="N815" s="691"/>
      <c r="O815" s="691"/>
      <c r="P815" s="1657"/>
      <c r="Q815" s="1657"/>
      <c r="R815" s="1649" t="s">
        <v>607</v>
      </c>
      <c r="S815" s="691"/>
      <c r="T815" s="691"/>
      <c r="U815" s="691"/>
      <c r="V815" s="1657"/>
      <c r="W815" s="1657"/>
      <c r="X815" s="1657"/>
      <c r="Y815" s="1657">
        <v>0.33800000000000002</v>
      </c>
      <c r="Z815" s="1657"/>
      <c r="AA815" s="1657"/>
      <c r="AB815" s="528"/>
    </row>
    <row r="816" spans="1:28" ht="15.75">
      <c r="A816" s="1637">
        <v>52</v>
      </c>
      <c r="B816" s="1651" t="s">
        <v>15279</v>
      </c>
      <c r="C816" s="1656" t="s">
        <v>15280</v>
      </c>
      <c r="D816" s="858"/>
      <c r="E816" s="1657">
        <v>0.437</v>
      </c>
      <c r="F816" s="1657"/>
      <c r="G816" s="1657"/>
      <c r="H816" s="691"/>
      <c r="I816" s="691"/>
      <c r="J816" s="1657"/>
      <c r="K816" s="691"/>
      <c r="L816" s="691"/>
      <c r="M816" s="691"/>
      <c r="N816" s="691"/>
      <c r="O816" s="691"/>
      <c r="P816" s="1657">
        <v>0.437</v>
      </c>
      <c r="Q816" s="1657">
        <v>0.437</v>
      </c>
      <c r="R816" s="1649" t="s">
        <v>607</v>
      </c>
      <c r="S816" s="691"/>
      <c r="T816" s="691"/>
      <c r="U816" s="691"/>
      <c r="V816" s="1657"/>
      <c r="W816" s="1657"/>
      <c r="X816" s="1657"/>
      <c r="Y816" s="1657">
        <v>0.437</v>
      </c>
      <c r="Z816" s="1657"/>
      <c r="AA816" s="1657"/>
      <c r="AB816" s="528"/>
    </row>
    <row r="817" spans="1:28" ht="15.75">
      <c r="A817" s="2919">
        <v>53</v>
      </c>
      <c r="B817" s="1651" t="s">
        <v>15281</v>
      </c>
      <c r="C817" s="1656" t="s">
        <v>15282</v>
      </c>
      <c r="D817" s="858"/>
      <c r="E817" s="1657">
        <v>0.52100000000000002</v>
      </c>
      <c r="F817" s="1657">
        <v>0.52100000000000002</v>
      </c>
      <c r="G817" s="1657"/>
      <c r="H817" s="691"/>
      <c r="I817" s="691"/>
      <c r="J817" s="1657">
        <v>0.52100000000000002</v>
      </c>
      <c r="K817" s="691"/>
      <c r="L817" s="691"/>
      <c r="M817" s="691"/>
      <c r="N817" s="691"/>
      <c r="O817" s="691"/>
      <c r="P817" s="1657"/>
      <c r="Q817" s="1657"/>
      <c r="R817" s="1649" t="s">
        <v>607</v>
      </c>
      <c r="S817" s="691"/>
      <c r="T817" s="691"/>
      <c r="U817" s="691"/>
      <c r="V817" s="1657"/>
      <c r="W817" s="1657"/>
      <c r="X817" s="1657"/>
      <c r="Y817" s="1657">
        <v>0.52100000000000002</v>
      </c>
      <c r="Z817" s="1657"/>
      <c r="AA817" s="1657"/>
      <c r="AB817" s="528"/>
    </row>
    <row r="818" spans="1:28" ht="15.75">
      <c r="A818" s="1637">
        <v>54</v>
      </c>
      <c r="B818" s="1651" t="s">
        <v>15283</v>
      </c>
      <c r="C818" s="1656" t="s">
        <v>15284</v>
      </c>
      <c r="D818" s="858"/>
      <c r="E818" s="1657">
        <v>0.752</v>
      </c>
      <c r="F818" s="1657"/>
      <c r="G818" s="1657"/>
      <c r="H818" s="691"/>
      <c r="I818" s="691"/>
      <c r="J818" s="1657"/>
      <c r="K818" s="691"/>
      <c r="L818" s="691"/>
      <c r="M818" s="691"/>
      <c r="N818" s="691"/>
      <c r="O818" s="691"/>
      <c r="P818" s="1657">
        <v>0.752</v>
      </c>
      <c r="Q818" s="1657">
        <v>0.752</v>
      </c>
      <c r="R818" s="1649" t="s">
        <v>607</v>
      </c>
      <c r="S818" s="691"/>
      <c r="T818" s="691"/>
      <c r="U818" s="691"/>
      <c r="V818" s="1657"/>
      <c r="W818" s="1657"/>
      <c r="X818" s="1657"/>
      <c r="Y818" s="1657"/>
      <c r="Z818" s="1657">
        <v>0.752</v>
      </c>
      <c r="AA818" s="1657"/>
      <c r="AB818" s="528"/>
    </row>
    <row r="819" spans="1:28" ht="15.75">
      <c r="A819" s="2919">
        <v>55</v>
      </c>
      <c r="B819" s="1666" t="s">
        <v>15285</v>
      </c>
      <c r="C819" s="1667" t="s">
        <v>15286</v>
      </c>
      <c r="D819" s="861"/>
      <c r="E819" s="1663">
        <v>0.78200000000000003</v>
      </c>
      <c r="F819" s="691"/>
      <c r="G819" s="691"/>
      <c r="H819" s="691"/>
      <c r="I819" s="691"/>
      <c r="J819" s="691"/>
      <c r="K819" s="691"/>
      <c r="L819" s="691"/>
      <c r="M819" s="691"/>
      <c r="N819" s="691"/>
      <c r="O819" s="1657"/>
      <c r="P819" s="1663">
        <v>0.78200000000000003</v>
      </c>
      <c r="Q819" s="1663">
        <v>0.78200000000000003</v>
      </c>
      <c r="R819" s="1649" t="s">
        <v>607</v>
      </c>
      <c r="S819" s="691"/>
      <c r="T819" s="691"/>
      <c r="U819" s="691"/>
      <c r="V819" s="1657"/>
      <c r="W819" s="1657"/>
      <c r="X819" s="1657"/>
      <c r="Y819" s="1657">
        <v>0.78200000000000003</v>
      </c>
      <c r="Z819" s="1657"/>
      <c r="AA819" s="1657"/>
      <c r="AB819" s="528"/>
    </row>
    <row r="820" spans="1:28" ht="15.75">
      <c r="A820" s="1637">
        <v>56</v>
      </c>
      <c r="B820" s="1651" t="s">
        <v>15287</v>
      </c>
      <c r="C820" s="1656" t="s">
        <v>15288</v>
      </c>
      <c r="D820" s="858"/>
      <c r="E820" s="1657">
        <v>0.41199999999999998</v>
      </c>
      <c r="F820" s="1657"/>
      <c r="G820" s="1657"/>
      <c r="H820" s="691"/>
      <c r="I820" s="691"/>
      <c r="J820" s="1657"/>
      <c r="K820" s="691"/>
      <c r="L820" s="691"/>
      <c r="M820" s="691"/>
      <c r="N820" s="691"/>
      <c r="O820" s="691"/>
      <c r="P820" s="1657">
        <v>0.41199999999999998</v>
      </c>
      <c r="Q820" s="1657">
        <v>0.41199999999999998</v>
      </c>
      <c r="R820" s="1649" t="s">
        <v>607</v>
      </c>
      <c r="S820" s="691"/>
      <c r="T820" s="691"/>
      <c r="U820" s="691"/>
      <c r="V820" s="1657"/>
      <c r="W820" s="1657"/>
      <c r="X820" s="1657"/>
      <c r="Y820" s="1657"/>
      <c r="Z820" s="1657"/>
      <c r="AA820" s="1657">
        <v>0.41199999999999998</v>
      </c>
      <c r="AB820" s="528"/>
    </row>
    <row r="821" spans="1:28" ht="15.75">
      <c r="A821" s="2919">
        <v>57</v>
      </c>
      <c r="B821" s="1651" t="s">
        <v>15289</v>
      </c>
      <c r="C821" s="1656" t="s">
        <v>15290</v>
      </c>
      <c r="D821" s="858"/>
      <c r="E821" s="1657">
        <v>0.32300000000000001</v>
      </c>
      <c r="F821" s="1657"/>
      <c r="G821" s="1657"/>
      <c r="H821" s="691"/>
      <c r="I821" s="691"/>
      <c r="J821" s="1657"/>
      <c r="K821" s="691"/>
      <c r="L821" s="691"/>
      <c r="M821" s="691"/>
      <c r="N821" s="691"/>
      <c r="O821" s="691"/>
      <c r="P821" s="1657">
        <v>0.32300000000000001</v>
      </c>
      <c r="Q821" s="1657">
        <v>0.32300000000000001</v>
      </c>
      <c r="R821" s="1649" t="s">
        <v>607</v>
      </c>
      <c r="S821" s="691"/>
      <c r="T821" s="691"/>
      <c r="U821" s="691"/>
      <c r="V821" s="1657"/>
      <c r="W821" s="1657"/>
      <c r="X821" s="1657"/>
      <c r="Y821" s="1657"/>
      <c r="Z821" s="1657"/>
      <c r="AA821" s="1657">
        <v>0.32300000000000001</v>
      </c>
      <c r="AB821" s="528"/>
    </row>
    <row r="822" spans="1:28" ht="15.75">
      <c r="A822" s="1637">
        <v>58</v>
      </c>
      <c r="B822" s="1651" t="s">
        <v>15291</v>
      </c>
      <c r="C822" s="1656" t="s">
        <v>15292</v>
      </c>
      <c r="D822" s="858"/>
      <c r="E822" s="1657">
        <v>2.024</v>
      </c>
      <c r="F822" s="1657">
        <v>2.024</v>
      </c>
      <c r="G822" s="1657"/>
      <c r="H822" s="691"/>
      <c r="I822" s="691"/>
      <c r="J822" s="1657">
        <v>2.024</v>
      </c>
      <c r="K822" s="691"/>
      <c r="L822" s="691"/>
      <c r="M822" s="691"/>
      <c r="N822" s="691"/>
      <c r="O822" s="691"/>
      <c r="P822" s="1657"/>
      <c r="Q822" s="1657"/>
      <c r="R822" s="1649" t="s">
        <v>607</v>
      </c>
      <c r="S822" s="691"/>
      <c r="T822" s="691"/>
      <c r="U822" s="691"/>
      <c r="V822" s="1657"/>
      <c r="W822" s="1657"/>
      <c r="X822" s="1657"/>
      <c r="Y822" s="1657">
        <v>2.024</v>
      </c>
      <c r="Z822" s="1657"/>
      <c r="AA822" s="1657">
        <v>0</v>
      </c>
      <c r="AB822" s="528"/>
    </row>
    <row r="823" spans="1:28" ht="15.75">
      <c r="A823" s="2919">
        <v>59</v>
      </c>
      <c r="B823" s="1651" t="s">
        <v>15293</v>
      </c>
      <c r="C823" s="1656" t="s">
        <v>15294</v>
      </c>
      <c r="D823" s="858"/>
      <c r="E823" s="1657">
        <v>0.16300000000000001</v>
      </c>
      <c r="F823" s="1657"/>
      <c r="G823" s="1657"/>
      <c r="H823" s="691"/>
      <c r="I823" s="691"/>
      <c r="J823" s="1657"/>
      <c r="K823" s="691"/>
      <c r="L823" s="691"/>
      <c r="M823" s="691"/>
      <c r="N823" s="691"/>
      <c r="O823" s="691"/>
      <c r="P823" s="1657">
        <v>0.16300000000000001</v>
      </c>
      <c r="Q823" s="1657">
        <v>0.16300000000000001</v>
      </c>
      <c r="R823" s="1649" t="s">
        <v>607</v>
      </c>
      <c r="S823" s="691"/>
      <c r="T823" s="691"/>
      <c r="U823" s="691"/>
      <c r="V823" s="1657"/>
      <c r="W823" s="1657"/>
      <c r="X823" s="1657"/>
      <c r="Y823" s="1657">
        <v>0</v>
      </c>
      <c r="Z823" s="1657"/>
      <c r="AA823" s="1657">
        <v>0.16300000000000001</v>
      </c>
      <c r="AB823" s="528"/>
    </row>
    <row r="824" spans="1:28" ht="15.75">
      <c r="A824" s="1637">
        <v>60</v>
      </c>
      <c r="B824" s="1651" t="s">
        <v>15295</v>
      </c>
      <c r="C824" s="1656" t="s">
        <v>15296</v>
      </c>
      <c r="D824" s="858"/>
      <c r="E824" s="1657">
        <v>0.47699999999999998</v>
      </c>
      <c r="F824" s="1657">
        <v>0.47699999999999998</v>
      </c>
      <c r="G824" s="1657"/>
      <c r="H824" s="691"/>
      <c r="I824" s="691"/>
      <c r="J824" s="1657">
        <v>0.47699999999999998</v>
      </c>
      <c r="K824" s="691"/>
      <c r="L824" s="691"/>
      <c r="M824" s="691"/>
      <c r="N824" s="691"/>
      <c r="O824" s="691"/>
      <c r="P824" s="1657"/>
      <c r="Q824" s="1657"/>
      <c r="R824" s="1649" t="s">
        <v>607</v>
      </c>
      <c r="S824" s="691"/>
      <c r="T824" s="691"/>
      <c r="U824" s="691"/>
      <c r="V824" s="1657"/>
      <c r="W824" s="1657"/>
      <c r="X824" s="1657"/>
      <c r="Y824" s="1657">
        <v>0.47699999999999998</v>
      </c>
      <c r="Z824" s="1657"/>
      <c r="AA824" s="1657"/>
      <c r="AB824" s="528"/>
    </row>
    <row r="825" spans="1:28" ht="15.75">
      <c r="A825" s="2919">
        <v>61</v>
      </c>
      <c r="B825" s="1651" t="s">
        <v>15297</v>
      </c>
      <c r="C825" s="1656" t="s">
        <v>15298</v>
      </c>
      <c r="D825" s="858"/>
      <c r="E825" s="1657">
        <v>1.0089999999999999</v>
      </c>
      <c r="F825" s="1657">
        <v>1.0089999999999999</v>
      </c>
      <c r="G825" s="1657"/>
      <c r="H825" s="691"/>
      <c r="I825" s="691"/>
      <c r="J825" s="1657">
        <v>1.0089999999999999</v>
      </c>
      <c r="K825" s="691"/>
      <c r="L825" s="691"/>
      <c r="M825" s="691"/>
      <c r="N825" s="691"/>
      <c r="O825" s="691"/>
      <c r="P825" s="1657"/>
      <c r="Q825" s="1657"/>
      <c r="R825" s="1649" t="s">
        <v>607</v>
      </c>
      <c r="S825" s="691"/>
      <c r="T825" s="691"/>
      <c r="U825" s="691"/>
      <c r="V825" s="1657"/>
      <c r="W825" s="1657"/>
      <c r="X825" s="1657"/>
      <c r="Y825" s="1657">
        <v>1.0089999999999999</v>
      </c>
      <c r="Z825" s="1657"/>
      <c r="AA825" s="1657"/>
      <c r="AB825" s="528"/>
    </row>
    <row r="826" spans="1:28" ht="15.75">
      <c r="A826" s="1637">
        <v>62</v>
      </c>
      <c r="B826" s="1651" t="s">
        <v>15299</v>
      </c>
      <c r="C826" s="1656" t="s">
        <v>15300</v>
      </c>
      <c r="D826" s="858"/>
      <c r="E826" s="1657">
        <v>0.72499999999999998</v>
      </c>
      <c r="F826" s="1657"/>
      <c r="G826" s="1657"/>
      <c r="H826" s="691"/>
      <c r="I826" s="691"/>
      <c r="J826" s="1657"/>
      <c r="K826" s="691"/>
      <c r="L826" s="691"/>
      <c r="M826" s="691"/>
      <c r="N826" s="691"/>
      <c r="O826" s="691"/>
      <c r="P826" s="1657">
        <v>0.72499999999999998</v>
      </c>
      <c r="Q826" s="1657">
        <v>0.72499999999999998</v>
      </c>
      <c r="R826" s="1649" t="s">
        <v>607</v>
      </c>
      <c r="S826" s="691"/>
      <c r="T826" s="691"/>
      <c r="U826" s="691"/>
      <c r="V826" s="1657"/>
      <c r="W826" s="1657"/>
      <c r="X826" s="1657"/>
      <c r="Y826" s="1657">
        <v>0.72499999999999998</v>
      </c>
      <c r="Z826" s="1657"/>
      <c r="AA826" s="1657"/>
      <c r="AB826" s="528"/>
    </row>
    <row r="827" spans="1:28" ht="15.75">
      <c r="A827" s="2919">
        <v>63</v>
      </c>
      <c r="B827" s="1651" t="s">
        <v>15301</v>
      </c>
      <c r="C827" s="1656" t="s">
        <v>15302</v>
      </c>
      <c r="D827" s="858"/>
      <c r="E827" s="1657">
        <v>0.374</v>
      </c>
      <c r="F827" s="1657"/>
      <c r="G827" s="1657"/>
      <c r="H827" s="691"/>
      <c r="I827" s="691"/>
      <c r="J827" s="1657"/>
      <c r="K827" s="691"/>
      <c r="L827" s="691"/>
      <c r="M827" s="691"/>
      <c r="N827" s="691"/>
      <c r="O827" s="691"/>
      <c r="P827" s="1657">
        <v>0.374</v>
      </c>
      <c r="Q827" s="1657">
        <v>0.374</v>
      </c>
      <c r="R827" s="1649" t="s">
        <v>607</v>
      </c>
      <c r="S827" s="691"/>
      <c r="T827" s="691"/>
      <c r="U827" s="691"/>
      <c r="V827" s="1657"/>
      <c r="W827" s="1657"/>
      <c r="X827" s="1657"/>
      <c r="Y827" s="1657">
        <v>0</v>
      </c>
      <c r="Z827" s="1657"/>
      <c r="AA827" s="1657">
        <v>0.374</v>
      </c>
      <c r="AB827" s="528"/>
    </row>
    <row r="828" spans="1:28" ht="15.75">
      <c r="A828" s="1637">
        <v>64</v>
      </c>
      <c r="B828" s="1651" t="s">
        <v>15303</v>
      </c>
      <c r="C828" s="1656" t="s">
        <v>15304</v>
      </c>
      <c r="D828" s="858"/>
      <c r="E828" s="1657">
        <v>0.52900000000000003</v>
      </c>
      <c r="F828" s="1657"/>
      <c r="G828" s="1657"/>
      <c r="H828" s="691"/>
      <c r="I828" s="691"/>
      <c r="J828" s="1657"/>
      <c r="K828" s="691"/>
      <c r="L828" s="691"/>
      <c r="M828" s="691"/>
      <c r="N828" s="691"/>
      <c r="O828" s="691"/>
      <c r="P828" s="1657">
        <v>0.52900000000000003</v>
      </c>
      <c r="Q828" s="1657">
        <v>0.52900000000000003</v>
      </c>
      <c r="R828" s="1649" t="s">
        <v>607</v>
      </c>
      <c r="S828" s="691"/>
      <c r="T828" s="691"/>
      <c r="U828" s="691"/>
      <c r="V828" s="1657"/>
      <c r="W828" s="1657"/>
      <c r="X828" s="1657"/>
      <c r="Y828" s="1657">
        <v>0.52900000000000003</v>
      </c>
      <c r="Z828" s="1657"/>
      <c r="AA828" s="1657"/>
      <c r="AB828" s="528"/>
    </row>
    <row r="829" spans="1:28" ht="15.75">
      <c r="A829" s="2919">
        <v>65</v>
      </c>
      <c r="B829" s="1651" t="s">
        <v>15305</v>
      </c>
      <c r="C829" s="1656" t="s">
        <v>15306</v>
      </c>
      <c r="D829" s="858"/>
      <c r="E829" s="1657">
        <v>0.48399999999999999</v>
      </c>
      <c r="F829" s="1657"/>
      <c r="G829" s="1657"/>
      <c r="H829" s="691"/>
      <c r="I829" s="691"/>
      <c r="J829" s="1657"/>
      <c r="K829" s="691"/>
      <c r="L829" s="691"/>
      <c r="M829" s="691"/>
      <c r="N829" s="691"/>
      <c r="O829" s="691"/>
      <c r="P829" s="1657">
        <v>0.48399999999999999</v>
      </c>
      <c r="Q829" s="1657">
        <v>0.48399999999999999</v>
      </c>
      <c r="R829" s="1649" t="s">
        <v>607</v>
      </c>
      <c r="S829" s="691"/>
      <c r="T829" s="691"/>
      <c r="U829" s="691"/>
      <c r="V829" s="1657"/>
      <c r="W829" s="1657"/>
      <c r="X829" s="1657"/>
      <c r="Y829" s="1657"/>
      <c r="Z829" s="1657"/>
      <c r="AA829" s="1657">
        <v>0.48399999999999999</v>
      </c>
      <c r="AB829" s="528"/>
    </row>
    <row r="830" spans="1:28" ht="15.75">
      <c r="A830" s="1637">
        <v>66</v>
      </c>
      <c r="B830" s="1651" t="s">
        <v>15307</v>
      </c>
      <c r="C830" s="1656" t="s">
        <v>15308</v>
      </c>
      <c r="D830" s="858"/>
      <c r="E830" s="1657">
        <v>0.3</v>
      </c>
      <c r="F830" s="1657"/>
      <c r="G830" s="1657"/>
      <c r="H830" s="691"/>
      <c r="I830" s="691"/>
      <c r="J830" s="1657"/>
      <c r="K830" s="691"/>
      <c r="L830" s="691"/>
      <c r="M830" s="691"/>
      <c r="N830" s="691"/>
      <c r="O830" s="691"/>
      <c r="P830" s="1657">
        <v>0.3</v>
      </c>
      <c r="Q830" s="1657">
        <v>0.3</v>
      </c>
      <c r="R830" s="1649" t="s">
        <v>607</v>
      </c>
      <c r="S830" s="691"/>
      <c r="T830" s="691"/>
      <c r="U830" s="691"/>
      <c r="V830" s="1657"/>
      <c r="W830" s="1657"/>
      <c r="X830" s="1657"/>
      <c r="Y830" s="1657"/>
      <c r="Z830" s="1657">
        <v>0.3</v>
      </c>
      <c r="AA830" s="1657"/>
      <c r="AB830" s="528"/>
    </row>
    <row r="831" spans="1:28" ht="15.75">
      <c r="A831" s="2919">
        <v>67</v>
      </c>
      <c r="B831" s="1651" t="s">
        <v>15309</v>
      </c>
      <c r="C831" s="1656" t="s">
        <v>15310</v>
      </c>
      <c r="D831" s="858"/>
      <c r="E831" s="1657">
        <v>0.745</v>
      </c>
      <c r="F831" s="1657"/>
      <c r="G831" s="1657"/>
      <c r="H831" s="691"/>
      <c r="I831" s="691"/>
      <c r="J831" s="1657"/>
      <c r="K831" s="691"/>
      <c r="L831" s="691"/>
      <c r="M831" s="691"/>
      <c r="N831" s="691"/>
      <c r="O831" s="691"/>
      <c r="P831" s="1657">
        <v>0.745</v>
      </c>
      <c r="Q831" s="1657">
        <v>0.745</v>
      </c>
      <c r="R831" s="1649" t="s">
        <v>607</v>
      </c>
      <c r="S831" s="691"/>
      <c r="T831" s="691"/>
      <c r="U831" s="691"/>
      <c r="V831" s="1657"/>
      <c r="W831" s="1657"/>
      <c r="X831" s="1657"/>
      <c r="Y831" s="1657"/>
      <c r="Z831" s="1657">
        <v>0.745</v>
      </c>
      <c r="AA831" s="1657"/>
      <c r="AB831" s="528"/>
    </row>
    <row r="832" spans="1:28" ht="15.75">
      <c r="A832" s="1637">
        <v>68</v>
      </c>
      <c r="B832" s="1651" t="s">
        <v>15311</v>
      </c>
      <c r="C832" s="1656" t="s">
        <v>15312</v>
      </c>
      <c r="D832" s="858"/>
      <c r="E832" s="1657">
        <v>0.224</v>
      </c>
      <c r="F832" s="1657"/>
      <c r="G832" s="1657"/>
      <c r="H832" s="691"/>
      <c r="I832" s="691"/>
      <c r="J832" s="1657"/>
      <c r="K832" s="691"/>
      <c r="L832" s="691"/>
      <c r="M832" s="691"/>
      <c r="N832" s="691"/>
      <c r="O832" s="691"/>
      <c r="P832" s="1657">
        <v>0.224</v>
      </c>
      <c r="Q832" s="1657">
        <v>0.224</v>
      </c>
      <c r="R832" s="1649" t="s">
        <v>607</v>
      </c>
      <c r="S832" s="691"/>
      <c r="T832" s="691"/>
      <c r="U832" s="691"/>
      <c r="V832" s="1657"/>
      <c r="W832" s="1657"/>
      <c r="X832" s="1657"/>
      <c r="Y832" s="1657"/>
      <c r="Z832" s="1657"/>
      <c r="AA832" s="1657">
        <v>0.224</v>
      </c>
      <c r="AB832" s="528"/>
    </row>
    <row r="833" spans="1:28" ht="15.75">
      <c r="A833" s="2919">
        <v>69</v>
      </c>
      <c r="B833" s="1651" t="s">
        <v>15313</v>
      </c>
      <c r="C833" s="1656" t="s">
        <v>15314</v>
      </c>
      <c r="D833" s="858"/>
      <c r="E833" s="1657">
        <v>1.885</v>
      </c>
      <c r="F833" s="1657">
        <v>1.885</v>
      </c>
      <c r="G833" s="1657"/>
      <c r="H833" s="691"/>
      <c r="I833" s="691"/>
      <c r="J833" s="1657">
        <v>1.885</v>
      </c>
      <c r="K833" s="691"/>
      <c r="L833" s="691"/>
      <c r="M833" s="691"/>
      <c r="N833" s="691"/>
      <c r="O833" s="691"/>
      <c r="P833" s="1657"/>
      <c r="Q833" s="1657"/>
      <c r="R833" s="1649" t="s">
        <v>607</v>
      </c>
      <c r="S833" s="691"/>
      <c r="T833" s="691"/>
      <c r="U833" s="691"/>
      <c r="V833" s="1657"/>
      <c r="W833" s="1657"/>
      <c r="X833" s="1657"/>
      <c r="Y833" s="1657">
        <v>1.885</v>
      </c>
      <c r="Z833" s="1657"/>
      <c r="AA833" s="1657"/>
      <c r="AB833" s="528"/>
    </row>
    <row r="834" spans="1:28" ht="15.75">
      <c r="A834" s="1637">
        <v>70</v>
      </c>
      <c r="B834" s="1651" t="s">
        <v>15315</v>
      </c>
      <c r="C834" s="1656" t="s">
        <v>15316</v>
      </c>
      <c r="D834" s="858"/>
      <c r="E834" s="1657">
        <v>0.84499999999999997</v>
      </c>
      <c r="F834" s="1657"/>
      <c r="G834" s="1657"/>
      <c r="H834" s="691"/>
      <c r="I834" s="691"/>
      <c r="J834" s="1657"/>
      <c r="K834" s="691"/>
      <c r="L834" s="691"/>
      <c r="M834" s="691"/>
      <c r="N834" s="691"/>
      <c r="O834" s="691"/>
      <c r="P834" s="1657">
        <v>0.84499999999999997</v>
      </c>
      <c r="Q834" s="1657">
        <v>0.84499999999999997</v>
      </c>
      <c r="R834" s="1649" t="s">
        <v>607</v>
      </c>
      <c r="S834" s="691"/>
      <c r="T834" s="691"/>
      <c r="U834" s="691"/>
      <c r="V834" s="1657"/>
      <c r="W834" s="1657"/>
      <c r="X834" s="1657"/>
      <c r="Y834" s="1657">
        <v>0.84499999999999997</v>
      </c>
      <c r="Z834" s="1657"/>
      <c r="AA834" s="1657"/>
      <c r="AB834" s="528"/>
    </row>
    <row r="835" spans="1:28" ht="15.75">
      <c r="A835" s="2919">
        <v>71</v>
      </c>
      <c r="B835" s="1666" t="s">
        <v>15317</v>
      </c>
      <c r="C835" s="1667" t="s">
        <v>15318</v>
      </c>
      <c r="D835" s="861"/>
      <c r="E835" s="1663">
        <v>0.81499999999999995</v>
      </c>
      <c r="F835" s="1657"/>
      <c r="G835" s="1657"/>
      <c r="H835" s="691"/>
      <c r="I835" s="691"/>
      <c r="J835" s="691"/>
      <c r="K835" s="691"/>
      <c r="L835" s="691"/>
      <c r="M835" s="691"/>
      <c r="N835" s="691"/>
      <c r="O835" s="691"/>
      <c r="P835" s="1663">
        <v>0.81499999999999995</v>
      </c>
      <c r="Q835" s="1663">
        <v>0.81499999999999995</v>
      </c>
      <c r="R835" s="1649" t="s">
        <v>607</v>
      </c>
      <c r="S835" s="691"/>
      <c r="T835" s="691"/>
      <c r="U835" s="691"/>
      <c r="V835" s="1657"/>
      <c r="W835" s="1657"/>
      <c r="X835" s="1657"/>
      <c r="Y835" s="1657">
        <v>0.81499999999999995</v>
      </c>
      <c r="Z835" s="1657"/>
      <c r="AA835" s="1657"/>
      <c r="AB835" s="528"/>
    </row>
    <row r="836" spans="1:28" ht="15.75">
      <c r="A836" s="1637">
        <v>72</v>
      </c>
      <c r="B836" s="1651" t="s">
        <v>15319</v>
      </c>
      <c r="C836" s="1656" t="s">
        <v>15320</v>
      </c>
      <c r="D836" s="858"/>
      <c r="E836" s="1657">
        <v>0.32700000000000001</v>
      </c>
      <c r="F836" s="1657"/>
      <c r="G836" s="1657"/>
      <c r="H836" s="691"/>
      <c r="I836" s="691"/>
      <c r="J836" s="1657"/>
      <c r="K836" s="691"/>
      <c r="L836" s="691"/>
      <c r="M836" s="691"/>
      <c r="N836" s="691"/>
      <c r="O836" s="691"/>
      <c r="P836" s="1657">
        <v>0.32700000000000001</v>
      </c>
      <c r="Q836" s="1657">
        <v>0.32700000000000001</v>
      </c>
      <c r="R836" s="1649" t="s">
        <v>607</v>
      </c>
      <c r="S836" s="691"/>
      <c r="T836" s="691"/>
      <c r="U836" s="691"/>
      <c r="V836" s="1657"/>
      <c r="W836" s="1657"/>
      <c r="X836" s="1657"/>
      <c r="Y836" s="1657">
        <v>0.32700000000000001</v>
      </c>
      <c r="Z836" s="1657"/>
      <c r="AA836" s="1657"/>
      <c r="AB836" s="528"/>
    </row>
    <row r="837" spans="1:28" ht="15.75">
      <c r="A837" s="2919">
        <v>73</v>
      </c>
      <c r="B837" s="1653" t="s">
        <v>15321</v>
      </c>
      <c r="C837" s="1656" t="s">
        <v>15322</v>
      </c>
      <c r="D837" s="858"/>
      <c r="E837" s="1661">
        <v>0.46899999999999997</v>
      </c>
      <c r="F837" s="1661"/>
      <c r="G837" s="1661"/>
      <c r="H837" s="691"/>
      <c r="I837" s="691"/>
      <c r="J837" s="1661"/>
      <c r="K837" s="691"/>
      <c r="L837" s="691"/>
      <c r="M837" s="691"/>
      <c r="N837" s="691"/>
      <c r="O837" s="691"/>
      <c r="P837" s="1661">
        <v>0.46899999999999997</v>
      </c>
      <c r="Q837" s="1661">
        <v>0.46899999999999997</v>
      </c>
      <c r="R837" s="1649" t="s">
        <v>607</v>
      </c>
      <c r="S837" s="691"/>
      <c r="T837" s="691"/>
      <c r="U837" s="691"/>
      <c r="V837" s="1661"/>
      <c r="W837" s="1661"/>
      <c r="X837" s="1661"/>
      <c r="Y837" s="1661">
        <v>0.46899999999999997</v>
      </c>
      <c r="Z837" s="1661"/>
      <c r="AA837" s="1661"/>
      <c r="AB837" s="528"/>
    </row>
    <row r="838" spans="1:28" ht="15.75">
      <c r="A838" s="1637">
        <v>74</v>
      </c>
      <c r="B838" s="1653" t="s">
        <v>15323</v>
      </c>
      <c r="C838" s="1656" t="s">
        <v>15324</v>
      </c>
      <c r="D838" s="858"/>
      <c r="E838" s="1661">
        <v>0.17100000000000001</v>
      </c>
      <c r="F838" s="1661"/>
      <c r="G838" s="1661"/>
      <c r="H838" s="691"/>
      <c r="I838" s="691"/>
      <c r="J838" s="1661"/>
      <c r="K838" s="691"/>
      <c r="L838" s="691"/>
      <c r="M838" s="691"/>
      <c r="N838" s="691"/>
      <c r="O838" s="691"/>
      <c r="P838" s="1661">
        <v>0.17100000000000001</v>
      </c>
      <c r="Q838" s="1661">
        <v>0.17100000000000001</v>
      </c>
      <c r="R838" s="1649" t="s">
        <v>607</v>
      </c>
      <c r="S838" s="691"/>
      <c r="T838" s="691"/>
      <c r="U838" s="691"/>
      <c r="V838" s="1661"/>
      <c r="W838" s="1661"/>
      <c r="X838" s="1661"/>
      <c r="Y838" s="1661"/>
      <c r="Z838" s="1661">
        <v>0.17100000000000001</v>
      </c>
      <c r="AA838" s="1661"/>
      <c r="AB838" s="528"/>
    </row>
    <row r="839" spans="1:28" ht="15.75">
      <c r="A839" s="2919">
        <v>75</v>
      </c>
      <c r="B839" s="1651" t="s">
        <v>15325</v>
      </c>
      <c r="C839" s="1656" t="s">
        <v>15326</v>
      </c>
      <c r="D839" s="858"/>
      <c r="E839" s="1657">
        <v>0.94599999999999995</v>
      </c>
      <c r="F839" s="1657">
        <v>0.94599999999999995</v>
      </c>
      <c r="G839" s="1657">
        <v>0.94599999999999995</v>
      </c>
      <c r="H839" s="691"/>
      <c r="I839" s="691"/>
      <c r="J839" s="1657"/>
      <c r="K839" s="691"/>
      <c r="L839" s="691"/>
      <c r="M839" s="691"/>
      <c r="N839" s="691"/>
      <c r="O839" s="691"/>
      <c r="P839" s="1657"/>
      <c r="Q839" s="1657"/>
      <c r="R839" s="1649" t="s">
        <v>607</v>
      </c>
      <c r="S839" s="691"/>
      <c r="T839" s="691"/>
      <c r="U839" s="691"/>
      <c r="V839" s="1657"/>
      <c r="W839" s="1657"/>
      <c r="X839" s="1657"/>
      <c r="Y839" s="1657">
        <v>0.94599999999999995</v>
      </c>
      <c r="Z839" s="1657"/>
      <c r="AA839" s="1657"/>
      <c r="AB839" s="528"/>
    </row>
    <row r="840" spans="1:28" ht="15.75">
      <c r="A840" s="1637">
        <v>76</v>
      </c>
      <c r="B840" s="1651" t="s">
        <v>15327</v>
      </c>
      <c r="C840" s="1656" t="s">
        <v>15328</v>
      </c>
      <c r="D840" s="858"/>
      <c r="E840" s="1657">
        <v>0.33500000000000002</v>
      </c>
      <c r="F840" s="1657">
        <v>0.33500000000000002</v>
      </c>
      <c r="G840" s="1657">
        <v>0.33500000000000002</v>
      </c>
      <c r="H840" s="691"/>
      <c r="I840" s="691"/>
      <c r="J840" s="1657"/>
      <c r="K840" s="691"/>
      <c r="L840" s="691"/>
      <c r="M840" s="691"/>
      <c r="N840" s="691"/>
      <c r="O840" s="691"/>
      <c r="P840" s="1657"/>
      <c r="Q840" s="1657"/>
      <c r="R840" s="1649" t="s">
        <v>607</v>
      </c>
      <c r="S840" s="691"/>
      <c r="T840" s="691"/>
      <c r="U840" s="691"/>
      <c r="V840" s="1657"/>
      <c r="W840" s="1657"/>
      <c r="X840" s="1657"/>
      <c r="Y840" s="1657">
        <v>0.33500000000000002</v>
      </c>
      <c r="Z840" s="1657"/>
      <c r="AA840" s="1657"/>
      <c r="AB840" s="528"/>
    </row>
    <row r="841" spans="1:28" ht="15.75">
      <c r="A841" s="2919">
        <v>77</v>
      </c>
      <c r="B841" s="1651" t="s">
        <v>15329</v>
      </c>
      <c r="C841" s="1656" t="s">
        <v>15330</v>
      </c>
      <c r="D841" s="858"/>
      <c r="E841" s="1657">
        <v>0.85299999999999998</v>
      </c>
      <c r="F841" s="1657">
        <v>0.85299999999999998</v>
      </c>
      <c r="G841" s="1657">
        <v>0.85299999999999998</v>
      </c>
      <c r="H841" s="691"/>
      <c r="I841" s="691"/>
      <c r="J841" s="1657"/>
      <c r="K841" s="691"/>
      <c r="L841" s="691"/>
      <c r="M841" s="691"/>
      <c r="N841" s="691"/>
      <c r="O841" s="691"/>
      <c r="P841" s="1657"/>
      <c r="Q841" s="1657"/>
      <c r="R841" s="1649" t="s">
        <v>607</v>
      </c>
      <c r="S841" s="691"/>
      <c r="T841" s="691"/>
      <c r="U841" s="691"/>
      <c r="V841" s="1657"/>
      <c r="W841" s="1657"/>
      <c r="X841" s="1657"/>
      <c r="Y841" s="1657">
        <v>0.85299999999999998</v>
      </c>
      <c r="Z841" s="1657"/>
      <c r="AA841" s="1657"/>
      <c r="AB841" s="528"/>
    </row>
    <row r="842" spans="1:28" ht="15.75">
      <c r="A842" s="1637">
        <v>78</v>
      </c>
      <c r="B842" s="1651" t="s">
        <v>15331</v>
      </c>
      <c r="C842" s="1656" t="s">
        <v>15332</v>
      </c>
      <c r="D842" s="858"/>
      <c r="E842" s="1657">
        <v>0.28499999999999998</v>
      </c>
      <c r="F842" s="1657">
        <v>0.28499999999999998</v>
      </c>
      <c r="G842" s="1657">
        <v>0.28499999999999998</v>
      </c>
      <c r="H842" s="691"/>
      <c r="I842" s="691"/>
      <c r="J842" s="1657"/>
      <c r="K842" s="691"/>
      <c r="L842" s="691"/>
      <c r="M842" s="691"/>
      <c r="N842" s="691"/>
      <c r="O842" s="691"/>
      <c r="P842" s="1657"/>
      <c r="Q842" s="1657"/>
      <c r="R842" s="1649" t="s">
        <v>607</v>
      </c>
      <c r="S842" s="691"/>
      <c r="T842" s="691"/>
      <c r="U842" s="691"/>
      <c r="V842" s="1657"/>
      <c r="W842" s="1657"/>
      <c r="X842" s="1657"/>
      <c r="Y842" s="1657">
        <v>0.28499999999999998</v>
      </c>
      <c r="Z842" s="1657"/>
      <c r="AA842" s="1657"/>
      <c r="AB842" s="528"/>
    </row>
    <row r="843" spans="1:28" ht="15.75">
      <c r="A843" s="2919">
        <v>79</v>
      </c>
      <c r="B843" s="1651" t="s">
        <v>15333</v>
      </c>
      <c r="C843" s="1656" t="s">
        <v>15334</v>
      </c>
      <c r="D843" s="858"/>
      <c r="E843" s="1657">
        <v>0.74299999999999999</v>
      </c>
      <c r="F843" s="1657">
        <v>0.74299999999999999</v>
      </c>
      <c r="G843" s="1657">
        <v>0.74299999999999999</v>
      </c>
      <c r="H843" s="691"/>
      <c r="I843" s="691"/>
      <c r="J843" s="1657"/>
      <c r="K843" s="691"/>
      <c r="L843" s="691"/>
      <c r="M843" s="691"/>
      <c r="N843" s="691"/>
      <c r="O843" s="691"/>
      <c r="P843" s="1657"/>
      <c r="Q843" s="1657"/>
      <c r="R843" s="1649" t="s">
        <v>607</v>
      </c>
      <c r="S843" s="691"/>
      <c r="T843" s="691"/>
      <c r="U843" s="691"/>
      <c r="V843" s="1657"/>
      <c r="W843" s="1657"/>
      <c r="X843" s="1657"/>
      <c r="Y843" s="1657">
        <v>0.74299999999999999</v>
      </c>
      <c r="Z843" s="1657"/>
      <c r="AA843" s="1657"/>
      <c r="AB843" s="528"/>
    </row>
    <row r="844" spans="1:28" ht="15.75">
      <c r="A844" s="1637">
        <v>80</v>
      </c>
      <c r="B844" s="1651" t="s">
        <v>15335</v>
      </c>
      <c r="C844" s="1656" t="s">
        <v>15336</v>
      </c>
      <c r="D844" s="858"/>
      <c r="E844" s="1657">
        <v>0.32200000000000001</v>
      </c>
      <c r="F844" s="1657">
        <v>0.32200000000000001</v>
      </c>
      <c r="G844" s="1657">
        <v>0.32200000000000001</v>
      </c>
      <c r="H844" s="691"/>
      <c r="I844" s="691"/>
      <c r="J844" s="1657"/>
      <c r="K844" s="691"/>
      <c r="L844" s="691"/>
      <c r="M844" s="691"/>
      <c r="N844" s="691"/>
      <c r="O844" s="691"/>
      <c r="P844" s="1657"/>
      <c r="Q844" s="1657"/>
      <c r="R844" s="1649" t="s">
        <v>607</v>
      </c>
      <c r="S844" s="691"/>
      <c r="T844" s="691"/>
      <c r="U844" s="691"/>
      <c r="V844" s="1657"/>
      <c r="W844" s="1657"/>
      <c r="X844" s="1657"/>
      <c r="Y844" s="1657">
        <v>0.32200000000000001</v>
      </c>
      <c r="Z844" s="1657"/>
      <c r="AA844" s="1657"/>
      <c r="AB844" s="528"/>
    </row>
    <row r="845" spans="1:28" ht="15.75">
      <c r="A845" s="2919">
        <v>81</v>
      </c>
      <c r="B845" s="1651" t="s">
        <v>15337</v>
      </c>
      <c r="C845" s="1656" t="s">
        <v>15338</v>
      </c>
      <c r="D845" s="858"/>
      <c r="E845" s="1657">
        <v>0.88200000000000001</v>
      </c>
      <c r="F845" s="1657">
        <v>0.88200000000000001</v>
      </c>
      <c r="G845" s="1657"/>
      <c r="H845" s="691"/>
      <c r="I845" s="691"/>
      <c r="J845" s="1657">
        <v>0.88200000000000001</v>
      </c>
      <c r="K845" s="691"/>
      <c r="L845" s="691"/>
      <c r="M845" s="691"/>
      <c r="N845" s="691"/>
      <c r="O845" s="691"/>
      <c r="P845" s="1657"/>
      <c r="Q845" s="1657"/>
      <c r="R845" s="1649" t="s">
        <v>607</v>
      </c>
      <c r="S845" s="691"/>
      <c r="T845" s="691"/>
      <c r="U845" s="691"/>
      <c r="V845" s="1657"/>
      <c r="W845" s="1657"/>
      <c r="X845" s="1657"/>
      <c r="Y845" s="1657">
        <v>0.88200000000000001</v>
      </c>
      <c r="Z845" s="1657"/>
      <c r="AA845" s="1657"/>
      <c r="AB845" s="528"/>
    </row>
    <row r="846" spans="1:28" ht="15.75">
      <c r="A846" s="1637">
        <v>82</v>
      </c>
      <c r="B846" s="1651" t="s">
        <v>15339</v>
      </c>
      <c r="C846" s="1656" t="s">
        <v>15340</v>
      </c>
      <c r="D846" s="858"/>
      <c r="E846" s="1657">
        <v>0.47299999999999998</v>
      </c>
      <c r="F846" s="1657">
        <v>0.47299999999999998</v>
      </c>
      <c r="G846" s="1657">
        <v>0.47299999999999998</v>
      </c>
      <c r="H846" s="691"/>
      <c r="I846" s="691"/>
      <c r="J846" s="1657"/>
      <c r="K846" s="691"/>
      <c r="L846" s="691"/>
      <c r="M846" s="691"/>
      <c r="N846" s="691"/>
      <c r="O846" s="691"/>
      <c r="P846" s="1657"/>
      <c r="Q846" s="1657"/>
      <c r="R846" s="1649" t="s">
        <v>607</v>
      </c>
      <c r="S846" s="691"/>
      <c r="T846" s="691"/>
      <c r="U846" s="691"/>
      <c r="V846" s="43"/>
      <c r="W846" s="1657"/>
      <c r="X846" s="1657"/>
      <c r="Y846" s="1657">
        <v>0.47299999999999998</v>
      </c>
      <c r="Z846" s="1657"/>
      <c r="AA846" s="1657"/>
      <c r="AB846" s="528"/>
    </row>
    <row r="847" spans="1:28" ht="15.75">
      <c r="A847" s="2919">
        <v>83</v>
      </c>
      <c r="B847" s="1651" t="s">
        <v>15341</v>
      </c>
      <c r="C847" s="1656" t="s">
        <v>15342</v>
      </c>
      <c r="D847" s="858"/>
      <c r="E847" s="1657">
        <v>0.47099999999999997</v>
      </c>
      <c r="F847" s="1657">
        <v>0.47099999999999997</v>
      </c>
      <c r="G847" s="1657"/>
      <c r="H847" s="691"/>
      <c r="I847" s="691"/>
      <c r="J847" s="1657">
        <v>0.47099999999999997</v>
      </c>
      <c r="K847" s="691"/>
      <c r="L847" s="691"/>
      <c r="M847" s="691"/>
      <c r="N847" s="691"/>
      <c r="O847" s="691"/>
      <c r="P847" s="1657"/>
      <c r="Q847" s="1657"/>
      <c r="R847" s="1649" t="s">
        <v>607</v>
      </c>
      <c r="S847" s="691"/>
      <c r="T847" s="691"/>
      <c r="U847" s="691"/>
      <c r="V847" s="1657"/>
      <c r="W847" s="1657"/>
      <c r="X847" s="1657"/>
      <c r="Y847" s="1657">
        <v>0.47099999999999997</v>
      </c>
      <c r="Z847" s="1657"/>
      <c r="AA847" s="1657"/>
      <c r="AB847" s="528"/>
    </row>
    <row r="848" spans="1:28" ht="15.75">
      <c r="A848" s="1637">
        <v>84</v>
      </c>
      <c r="B848" s="1651" t="s">
        <v>15343</v>
      </c>
      <c r="C848" s="1656" t="s">
        <v>15344</v>
      </c>
      <c r="D848" s="858"/>
      <c r="E848" s="1657">
        <v>0.16500000000000001</v>
      </c>
      <c r="F848" s="1657">
        <v>0.16500000000000001</v>
      </c>
      <c r="G848" s="1657"/>
      <c r="H848" s="691"/>
      <c r="I848" s="691"/>
      <c r="J848" s="1657">
        <v>0.16500000000000001</v>
      </c>
      <c r="K848" s="691"/>
      <c r="L848" s="691"/>
      <c r="M848" s="691"/>
      <c r="N848" s="691"/>
      <c r="O848" s="691"/>
      <c r="P848" s="1657"/>
      <c r="Q848" s="1657"/>
      <c r="R848" s="1649" t="s">
        <v>607</v>
      </c>
      <c r="S848" s="691"/>
      <c r="T848" s="691"/>
      <c r="U848" s="691"/>
      <c r="V848" s="1657"/>
      <c r="W848" s="1657"/>
      <c r="X848" s="1657"/>
      <c r="Y848" s="1657">
        <v>0.16500000000000001</v>
      </c>
      <c r="Z848" s="1657"/>
      <c r="AA848" s="1657"/>
      <c r="AB848" s="528"/>
    </row>
    <row r="849" spans="1:28" ht="15.75">
      <c r="A849" s="2919">
        <v>85</v>
      </c>
      <c r="B849" s="1651" t="s">
        <v>15345</v>
      </c>
      <c r="C849" s="1656" t="s">
        <v>15346</v>
      </c>
      <c r="D849" s="858"/>
      <c r="E849" s="1657">
        <v>0.121</v>
      </c>
      <c r="F849" s="1657">
        <v>0.121</v>
      </c>
      <c r="G849" s="1657"/>
      <c r="H849" s="691"/>
      <c r="I849" s="691"/>
      <c r="J849" s="1657">
        <v>0.121</v>
      </c>
      <c r="K849" s="691"/>
      <c r="L849" s="691"/>
      <c r="M849" s="691"/>
      <c r="N849" s="691"/>
      <c r="O849" s="691"/>
      <c r="P849" s="1657"/>
      <c r="Q849" s="1657"/>
      <c r="R849" s="1649" t="s">
        <v>607</v>
      </c>
      <c r="S849" s="691"/>
      <c r="T849" s="691"/>
      <c r="U849" s="691"/>
      <c r="V849" s="1657"/>
      <c r="W849" s="1657"/>
      <c r="X849" s="1657"/>
      <c r="Y849" s="1657">
        <v>0.121</v>
      </c>
      <c r="Z849" s="1657"/>
      <c r="AA849" s="1657"/>
      <c r="AB849" s="528"/>
    </row>
    <row r="850" spans="1:28" ht="15.75">
      <c r="A850" s="1637">
        <v>86</v>
      </c>
      <c r="B850" s="1651" t="s">
        <v>15347</v>
      </c>
      <c r="C850" s="1656" t="s">
        <v>15348</v>
      </c>
      <c r="D850" s="858"/>
      <c r="E850" s="1657">
        <v>0.18099999999999999</v>
      </c>
      <c r="F850" s="1657">
        <v>0.18099999999999999</v>
      </c>
      <c r="G850" s="1657">
        <v>0.18099999999999999</v>
      </c>
      <c r="H850" s="691"/>
      <c r="I850" s="691"/>
      <c r="J850" s="1657"/>
      <c r="K850" s="691"/>
      <c r="L850" s="691"/>
      <c r="M850" s="691"/>
      <c r="N850" s="691"/>
      <c r="O850" s="691"/>
      <c r="P850" s="1657"/>
      <c r="Q850" s="1657"/>
      <c r="R850" s="1649" t="s">
        <v>607</v>
      </c>
      <c r="S850" s="691"/>
      <c r="T850" s="691"/>
      <c r="U850" s="691"/>
      <c r="V850" s="43"/>
      <c r="W850" s="1657"/>
      <c r="X850" s="43"/>
      <c r="Y850" s="1657">
        <v>0.18099999999999999</v>
      </c>
      <c r="Z850" s="1657"/>
      <c r="AA850" s="1657"/>
      <c r="AB850" s="528"/>
    </row>
    <row r="851" spans="1:28" ht="15.75">
      <c r="A851" s="2919">
        <v>87</v>
      </c>
      <c r="B851" s="1651" t="s">
        <v>15349</v>
      </c>
      <c r="C851" s="1656" t="s">
        <v>15350</v>
      </c>
      <c r="D851" s="858"/>
      <c r="E851" s="1657">
        <v>0.86899999999999999</v>
      </c>
      <c r="F851" s="1657">
        <v>0.86899999999999999</v>
      </c>
      <c r="G851" s="1657">
        <v>0.86899999999999999</v>
      </c>
      <c r="H851" s="691"/>
      <c r="I851" s="691"/>
      <c r="J851" s="1657"/>
      <c r="K851" s="691"/>
      <c r="L851" s="691"/>
      <c r="M851" s="691"/>
      <c r="N851" s="691"/>
      <c r="O851" s="691"/>
      <c r="P851" s="1657"/>
      <c r="Q851" s="1657"/>
      <c r="R851" s="1649" t="s">
        <v>607</v>
      </c>
      <c r="S851" s="691"/>
      <c r="T851" s="691"/>
      <c r="U851" s="691"/>
      <c r="V851" s="1657"/>
      <c r="W851" s="43"/>
      <c r="X851" s="43"/>
      <c r="Y851" s="1657">
        <v>0.86899999999999999</v>
      </c>
      <c r="Z851" s="1657"/>
      <c r="AA851" s="1657"/>
      <c r="AB851" s="528"/>
    </row>
    <row r="852" spans="1:28" ht="15.75">
      <c r="A852" s="1637">
        <v>88</v>
      </c>
      <c r="B852" s="1651" t="s">
        <v>15351</v>
      </c>
      <c r="C852" s="1656" t="s">
        <v>15352</v>
      </c>
      <c r="D852" s="858"/>
      <c r="E852" s="1657">
        <v>0.751</v>
      </c>
      <c r="F852" s="1657">
        <v>0.751</v>
      </c>
      <c r="G852" s="1657">
        <v>0.751</v>
      </c>
      <c r="H852" s="691"/>
      <c r="I852" s="691"/>
      <c r="J852" s="1657"/>
      <c r="K852" s="691"/>
      <c r="L852" s="691"/>
      <c r="M852" s="691"/>
      <c r="N852" s="691"/>
      <c r="O852" s="691"/>
      <c r="P852" s="1657"/>
      <c r="Q852" s="1657"/>
      <c r="R852" s="1649" t="s">
        <v>607</v>
      </c>
      <c r="S852" s="691"/>
      <c r="T852" s="691"/>
      <c r="U852" s="691"/>
      <c r="V852" s="1657"/>
      <c r="W852" s="43"/>
      <c r="X852" s="43"/>
      <c r="Y852" s="1657">
        <v>0.751</v>
      </c>
      <c r="Z852" s="1657"/>
      <c r="AA852" s="1657"/>
      <c r="AB852" s="528"/>
    </row>
    <row r="853" spans="1:28" ht="15.75">
      <c r="A853" s="2919">
        <v>89</v>
      </c>
      <c r="B853" s="1651" t="s">
        <v>15353</v>
      </c>
      <c r="C853" s="1656" t="s">
        <v>15354</v>
      </c>
      <c r="D853" s="858"/>
      <c r="E853" s="1657">
        <v>0.371</v>
      </c>
      <c r="F853" s="1657">
        <v>0.371</v>
      </c>
      <c r="G853" s="1657">
        <v>0.371</v>
      </c>
      <c r="H853" s="691"/>
      <c r="I853" s="691"/>
      <c r="J853" s="1657"/>
      <c r="K853" s="691"/>
      <c r="L853" s="691"/>
      <c r="M853" s="691"/>
      <c r="N853" s="691"/>
      <c r="O853" s="691"/>
      <c r="P853" s="1657"/>
      <c r="Q853" s="1657"/>
      <c r="R853" s="1649" t="s">
        <v>607</v>
      </c>
      <c r="S853" s="691"/>
      <c r="T853" s="691"/>
      <c r="U853" s="691"/>
      <c r="V853" s="1657"/>
      <c r="W853" s="43"/>
      <c r="X853" s="43"/>
      <c r="Y853" s="1657">
        <v>0.371</v>
      </c>
      <c r="Z853" s="1657"/>
      <c r="AA853" s="1657"/>
      <c r="AB853" s="528"/>
    </row>
    <row r="854" spans="1:28" ht="15.75">
      <c r="A854" s="1637">
        <v>90</v>
      </c>
      <c r="B854" s="1651" t="s">
        <v>15355</v>
      </c>
      <c r="C854" s="1656" t="s">
        <v>15356</v>
      </c>
      <c r="D854" s="858"/>
      <c r="E854" s="1657">
        <v>0.82699999999999996</v>
      </c>
      <c r="F854" s="1657">
        <v>0.82699999999999996</v>
      </c>
      <c r="G854" s="1657">
        <v>0.82699999999999996</v>
      </c>
      <c r="H854" s="691"/>
      <c r="I854" s="691"/>
      <c r="J854" s="1657"/>
      <c r="K854" s="691"/>
      <c r="L854" s="691"/>
      <c r="M854" s="691"/>
      <c r="N854" s="691"/>
      <c r="O854" s="691"/>
      <c r="P854" s="1657"/>
      <c r="Q854" s="1657"/>
      <c r="R854" s="1649" t="s">
        <v>607</v>
      </c>
      <c r="S854" s="691"/>
      <c r="T854" s="691"/>
      <c r="U854" s="691"/>
      <c r="V854" s="1657"/>
      <c r="W854" s="43"/>
      <c r="X854" s="43"/>
      <c r="Y854" s="1657">
        <v>0.82699999999999996</v>
      </c>
      <c r="Z854" s="1657"/>
      <c r="AA854" s="1657"/>
      <c r="AB854" s="528"/>
    </row>
    <row r="855" spans="1:28" ht="15.75">
      <c r="A855" s="2919">
        <v>91</v>
      </c>
      <c r="B855" s="1651" t="s">
        <v>15357</v>
      </c>
      <c r="C855" s="1656" t="s">
        <v>15358</v>
      </c>
      <c r="D855" s="858"/>
      <c r="E855" s="1657">
        <v>0.254</v>
      </c>
      <c r="F855" s="1657">
        <v>0.254</v>
      </c>
      <c r="G855" s="1657">
        <v>0.254</v>
      </c>
      <c r="H855" s="691"/>
      <c r="I855" s="691"/>
      <c r="J855" s="1657"/>
      <c r="K855" s="691"/>
      <c r="L855" s="691"/>
      <c r="M855" s="691"/>
      <c r="N855" s="691"/>
      <c r="O855" s="691"/>
      <c r="P855" s="1657"/>
      <c r="Q855" s="1657"/>
      <c r="R855" s="1649" t="s">
        <v>607</v>
      </c>
      <c r="S855" s="691"/>
      <c r="T855" s="691"/>
      <c r="U855" s="691"/>
      <c r="V855" s="1657"/>
      <c r="W855" s="43"/>
      <c r="X855" s="43"/>
      <c r="Y855" s="1657">
        <v>0.254</v>
      </c>
      <c r="Z855" s="1657"/>
      <c r="AA855" s="1657"/>
      <c r="AB855" s="528"/>
    </row>
    <row r="856" spans="1:28" ht="15.75">
      <c r="A856" s="1637">
        <v>92</v>
      </c>
      <c r="B856" s="1651" t="s">
        <v>15359</v>
      </c>
      <c r="C856" s="1656" t="s">
        <v>15360</v>
      </c>
      <c r="D856" s="858"/>
      <c r="E856" s="1657">
        <v>0.97299999999999998</v>
      </c>
      <c r="F856" s="1657">
        <v>0.97299999999999998</v>
      </c>
      <c r="G856" s="1657">
        <v>0.97299999999999998</v>
      </c>
      <c r="H856" s="691"/>
      <c r="I856" s="691"/>
      <c r="J856" s="1657"/>
      <c r="K856" s="691"/>
      <c r="L856" s="691"/>
      <c r="M856" s="691"/>
      <c r="N856" s="691"/>
      <c r="O856" s="691"/>
      <c r="P856" s="1657"/>
      <c r="Q856" s="1657"/>
      <c r="R856" s="1649" t="s">
        <v>607</v>
      </c>
      <c r="S856" s="691"/>
      <c r="T856" s="691"/>
      <c r="U856" s="691"/>
      <c r="V856" s="1657"/>
      <c r="W856" s="43"/>
      <c r="X856" s="43"/>
      <c r="Y856" s="1657">
        <v>0.97299999999999998</v>
      </c>
      <c r="Z856" s="1657"/>
      <c r="AA856" s="1657"/>
      <c r="AB856" s="528"/>
    </row>
    <row r="857" spans="1:28" ht="15.75">
      <c r="A857" s="2919">
        <v>93</v>
      </c>
      <c r="B857" s="1651" t="s">
        <v>15361</v>
      </c>
      <c r="C857" s="1656" t="s">
        <v>15362</v>
      </c>
      <c r="D857" s="858"/>
      <c r="E857" s="1657">
        <v>0.28499999999999998</v>
      </c>
      <c r="F857" s="1657">
        <v>0.28499999999999998</v>
      </c>
      <c r="G857" s="1657">
        <v>0.28499999999999998</v>
      </c>
      <c r="H857" s="691"/>
      <c r="I857" s="691"/>
      <c r="J857" s="1657"/>
      <c r="K857" s="691"/>
      <c r="L857" s="691"/>
      <c r="M857" s="691"/>
      <c r="N857" s="691"/>
      <c r="O857" s="691"/>
      <c r="P857" s="1657"/>
      <c r="Q857" s="1657"/>
      <c r="R857" s="1649" t="s">
        <v>607</v>
      </c>
      <c r="S857" s="691"/>
      <c r="T857" s="691"/>
      <c r="U857" s="691"/>
      <c r="V857" s="1657"/>
      <c r="W857" s="43"/>
      <c r="X857" s="43"/>
      <c r="Y857" s="1657">
        <v>0.28499999999999998</v>
      </c>
      <c r="Z857" s="1657"/>
      <c r="AA857" s="1657"/>
      <c r="AB857" s="528"/>
    </row>
    <row r="858" spans="1:28" ht="15.75">
      <c r="A858" s="1637">
        <v>94</v>
      </c>
      <c r="B858" s="1651" t="s">
        <v>15363</v>
      </c>
      <c r="C858" s="1656" t="s">
        <v>15364</v>
      </c>
      <c r="D858" s="858"/>
      <c r="E858" s="1657">
        <v>0.59499999999999997</v>
      </c>
      <c r="F858" s="1657">
        <v>0.59499999999999997</v>
      </c>
      <c r="G858" s="1657">
        <v>0.59499999999999997</v>
      </c>
      <c r="H858" s="691"/>
      <c r="I858" s="691"/>
      <c r="J858" s="1657"/>
      <c r="K858" s="691"/>
      <c r="L858" s="691"/>
      <c r="M858" s="691"/>
      <c r="N858" s="691"/>
      <c r="O858" s="691"/>
      <c r="P858" s="1657"/>
      <c r="Q858" s="1657"/>
      <c r="R858" s="1649" t="s">
        <v>607</v>
      </c>
      <c r="S858" s="691"/>
      <c r="T858" s="691"/>
      <c r="U858" s="691"/>
      <c r="V858" s="1657"/>
      <c r="W858" s="43"/>
      <c r="X858" s="43"/>
      <c r="Y858" s="1657">
        <v>0.59499999999999997</v>
      </c>
      <c r="Z858" s="1657"/>
      <c r="AA858" s="1657"/>
      <c r="AB858" s="528"/>
    </row>
    <row r="859" spans="1:28" ht="15.75">
      <c r="A859" s="2919">
        <v>95</v>
      </c>
      <c r="B859" s="1651" t="s">
        <v>15365</v>
      </c>
      <c r="C859" s="1656" t="s">
        <v>15366</v>
      </c>
      <c r="D859" s="858"/>
      <c r="E859" s="1657">
        <v>0.157</v>
      </c>
      <c r="F859" s="1657">
        <v>0.157</v>
      </c>
      <c r="G859" s="1657">
        <v>0.157</v>
      </c>
      <c r="H859" s="691"/>
      <c r="I859" s="691"/>
      <c r="J859" s="1657"/>
      <c r="K859" s="691"/>
      <c r="L859" s="691"/>
      <c r="M859" s="691"/>
      <c r="N859" s="691"/>
      <c r="O859" s="691"/>
      <c r="P859" s="1657"/>
      <c r="Q859" s="1657"/>
      <c r="R859" s="1649" t="s">
        <v>607</v>
      </c>
      <c r="S859" s="691"/>
      <c r="T859" s="691"/>
      <c r="U859" s="691"/>
      <c r="V859" s="1657"/>
      <c r="W859" s="43"/>
      <c r="X859" s="43"/>
      <c r="Y859" s="1657">
        <v>0.157</v>
      </c>
      <c r="Z859" s="1657"/>
      <c r="AA859" s="1657"/>
      <c r="AB859" s="528"/>
    </row>
    <row r="860" spans="1:28" ht="15.75">
      <c r="A860" s="1637">
        <v>96</v>
      </c>
      <c r="B860" s="1651" t="s">
        <v>15367</v>
      </c>
      <c r="C860" s="1656" t="s">
        <v>15368</v>
      </c>
      <c r="D860" s="858"/>
      <c r="E860" s="1657">
        <v>1.5269999999999999</v>
      </c>
      <c r="F860" s="1657">
        <v>1.5269999999999999</v>
      </c>
      <c r="G860" s="1657">
        <v>1.5269999999999999</v>
      </c>
      <c r="H860" s="691"/>
      <c r="I860" s="691"/>
      <c r="J860" s="1657"/>
      <c r="K860" s="691"/>
      <c r="L860" s="691"/>
      <c r="M860" s="691"/>
      <c r="N860" s="691"/>
      <c r="O860" s="691"/>
      <c r="P860" s="1657"/>
      <c r="Q860" s="1657"/>
      <c r="R860" s="1649" t="s">
        <v>607</v>
      </c>
      <c r="S860" s="691"/>
      <c r="T860" s="691"/>
      <c r="U860" s="691"/>
      <c r="V860" s="43"/>
      <c r="W860" s="1657"/>
      <c r="X860" s="43"/>
      <c r="Y860" s="1657">
        <v>1.5269999999999999</v>
      </c>
      <c r="Z860" s="1657"/>
      <c r="AA860" s="1657"/>
      <c r="AB860" s="528"/>
    </row>
    <row r="861" spans="1:28" ht="15.75">
      <c r="A861" s="2919">
        <v>97</v>
      </c>
      <c r="B861" s="1651" t="s">
        <v>15369</v>
      </c>
      <c r="C861" s="1656" t="s">
        <v>15370</v>
      </c>
      <c r="D861" s="858"/>
      <c r="E861" s="1657">
        <v>0.28399999999999997</v>
      </c>
      <c r="F861" s="1657">
        <v>0.28399999999999997</v>
      </c>
      <c r="G861" s="1657">
        <v>0.28399999999999997</v>
      </c>
      <c r="H861" s="691"/>
      <c r="I861" s="691"/>
      <c r="J861" s="1657"/>
      <c r="K861" s="691"/>
      <c r="L861" s="691"/>
      <c r="M861" s="691"/>
      <c r="N861" s="691"/>
      <c r="O861" s="691"/>
      <c r="P861" s="1657"/>
      <c r="Q861" s="1657"/>
      <c r="R861" s="1649" t="s">
        <v>607</v>
      </c>
      <c r="S861" s="691"/>
      <c r="T861" s="691"/>
      <c r="U861" s="691"/>
      <c r="V861" s="43"/>
      <c r="W861" s="1657"/>
      <c r="X861" s="43"/>
      <c r="Y861" s="1657">
        <v>0.28399999999999997</v>
      </c>
      <c r="Z861" s="1657"/>
      <c r="AA861" s="1657"/>
      <c r="AB861" s="528"/>
    </row>
    <row r="862" spans="1:28" ht="15.75">
      <c r="A862" s="1637">
        <v>98</v>
      </c>
      <c r="B862" s="1654" t="s">
        <v>15520</v>
      </c>
      <c r="C862" s="1656" t="s">
        <v>15371</v>
      </c>
      <c r="D862" s="858"/>
      <c r="E862" s="1657">
        <v>0.217</v>
      </c>
      <c r="F862" s="1657">
        <v>0.217</v>
      </c>
      <c r="G862" s="1657">
        <v>0.217</v>
      </c>
      <c r="H862" s="691"/>
      <c r="I862" s="691"/>
      <c r="J862" s="1657"/>
      <c r="K862" s="691"/>
      <c r="L862" s="691"/>
      <c r="M862" s="691"/>
      <c r="N862" s="691"/>
      <c r="O862" s="691"/>
      <c r="P862" s="1657"/>
      <c r="Q862" s="1657"/>
      <c r="R862" s="1649" t="s">
        <v>607</v>
      </c>
      <c r="S862" s="691"/>
      <c r="T862" s="691"/>
      <c r="U862" s="691"/>
      <c r="V862" s="43"/>
      <c r="W862" s="1657"/>
      <c r="X862" s="43"/>
      <c r="Y862" s="1657">
        <v>0.217</v>
      </c>
      <c r="Z862" s="1657"/>
      <c r="AA862" s="1657"/>
      <c r="AB862" s="528"/>
    </row>
    <row r="863" spans="1:28" ht="15.75">
      <c r="A863" s="2919">
        <v>99</v>
      </c>
      <c r="B863" s="1666" t="s">
        <v>15372</v>
      </c>
      <c r="C863" s="1667" t="s">
        <v>15373</v>
      </c>
      <c r="D863" s="858"/>
      <c r="E863" s="1657">
        <v>0.69699999999999995</v>
      </c>
      <c r="F863" s="1663">
        <v>0.69699999999999995</v>
      </c>
      <c r="G863" s="1657"/>
      <c r="H863" s="1657"/>
      <c r="I863" s="691"/>
      <c r="J863" s="1663">
        <v>0.69699999999999995</v>
      </c>
      <c r="K863" s="691"/>
      <c r="L863" s="691"/>
      <c r="M863" s="691"/>
      <c r="N863" s="691"/>
      <c r="O863" s="691"/>
      <c r="P863" s="691"/>
      <c r="Q863" s="691"/>
      <c r="R863" s="1649" t="s">
        <v>607</v>
      </c>
      <c r="S863" s="691"/>
      <c r="T863" s="691"/>
      <c r="U863" s="691"/>
      <c r="V863" s="1657"/>
      <c r="W863" s="1657"/>
      <c r="X863" s="43"/>
      <c r="Y863" s="1657">
        <v>0.69699999999999995</v>
      </c>
      <c r="Z863" s="1657"/>
      <c r="AA863" s="1657"/>
      <c r="AB863" s="528"/>
    </row>
    <row r="864" spans="1:28" ht="15.75">
      <c r="A864" s="1637">
        <v>100</v>
      </c>
      <c r="B864" s="1666" t="s">
        <v>15374</v>
      </c>
      <c r="C864" s="1667" t="s">
        <v>15375</v>
      </c>
      <c r="D864" s="861"/>
      <c r="E864" s="1663">
        <v>0.67100000000000004</v>
      </c>
      <c r="F864" s="1663">
        <v>0.67100000000000004</v>
      </c>
      <c r="G864" s="1657"/>
      <c r="H864" s="1657"/>
      <c r="I864" s="691"/>
      <c r="J864" s="1663">
        <v>0.67100000000000004</v>
      </c>
      <c r="K864" s="691"/>
      <c r="L864" s="691"/>
      <c r="M864" s="691"/>
      <c r="N864" s="691"/>
      <c r="O864" s="691"/>
      <c r="P864" s="691"/>
      <c r="Q864" s="691"/>
      <c r="R864" s="1649" t="s">
        <v>607</v>
      </c>
      <c r="S864" s="691"/>
      <c r="T864" s="691"/>
      <c r="U864" s="691"/>
      <c r="V864" s="1657"/>
      <c r="W864" s="1657"/>
      <c r="X864" s="43"/>
      <c r="Y864" s="1657">
        <v>0.67100000000000004</v>
      </c>
      <c r="Z864" s="1657"/>
      <c r="AA864" s="1657"/>
      <c r="AB864" s="528"/>
    </row>
    <row r="865" spans="1:28" ht="15.75">
      <c r="A865" s="2919">
        <v>101</v>
      </c>
      <c r="B865" s="1651" t="s">
        <v>15376</v>
      </c>
      <c r="C865" s="1656" t="s">
        <v>15377</v>
      </c>
      <c r="D865" s="858"/>
      <c r="E865" s="1657">
        <v>0.57499999999999996</v>
      </c>
      <c r="F865" s="1657">
        <v>0.57499999999999996</v>
      </c>
      <c r="G865" s="1657">
        <v>0.57499999999999996</v>
      </c>
      <c r="H865" s="691"/>
      <c r="I865" s="691"/>
      <c r="J865" s="1657"/>
      <c r="K865" s="691"/>
      <c r="L865" s="691"/>
      <c r="M865" s="691"/>
      <c r="N865" s="691"/>
      <c r="O865" s="691"/>
      <c r="P865" s="1657"/>
      <c r="Q865" s="1657"/>
      <c r="R865" s="1649" t="s">
        <v>607</v>
      </c>
      <c r="S865" s="691"/>
      <c r="T865" s="691"/>
      <c r="U865" s="691"/>
      <c r="V865" s="1657"/>
      <c r="W865" s="1657"/>
      <c r="X865" s="43"/>
      <c r="Y865" s="1657">
        <v>0.57499999999999996</v>
      </c>
      <c r="Z865" s="1657"/>
      <c r="AA865" s="1657"/>
      <c r="AB865" s="528"/>
    </row>
    <row r="866" spans="1:28" ht="15.75">
      <c r="A866" s="1637">
        <v>102</v>
      </c>
      <c r="B866" s="1651" t="s">
        <v>15378</v>
      </c>
      <c r="C866" s="1656" t="s">
        <v>15379</v>
      </c>
      <c r="D866" s="858"/>
      <c r="E866" s="1657">
        <v>0.61599999999999999</v>
      </c>
      <c r="F866" s="1657"/>
      <c r="G866" s="1657"/>
      <c r="H866" s="691"/>
      <c r="I866" s="691"/>
      <c r="J866" s="1657"/>
      <c r="K866" s="691"/>
      <c r="L866" s="691"/>
      <c r="M866" s="691"/>
      <c r="N866" s="691"/>
      <c r="O866" s="691"/>
      <c r="P866" s="1657">
        <v>0.61599999999999999</v>
      </c>
      <c r="Q866" s="1657">
        <v>0.61599999999999999</v>
      </c>
      <c r="R866" s="1649" t="s">
        <v>607</v>
      </c>
      <c r="S866" s="691"/>
      <c r="T866" s="691"/>
      <c r="U866" s="691"/>
      <c r="V866" s="1657"/>
      <c r="W866" s="1657"/>
      <c r="X866" s="1657"/>
      <c r="Y866" s="1657">
        <v>0.61599999999999999</v>
      </c>
      <c r="Z866" s="1657"/>
      <c r="AA866" s="1657"/>
      <c r="AB866" s="528"/>
    </row>
    <row r="867" spans="1:28" ht="15.75">
      <c r="A867" s="2919">
        <v>103</v>
      </c>
      <c r="B867" s="1651" t="s">
        <v>15380</v>
      </c>
      <c r="C867" s="1656" t="s">
        <v>15381</v>
      </c>
      <c r="D867" s="858"/>
      <c r="E867" s="1657">
        <v>0.252</v>
      </c>
      <c r="F867" s="1657"/>
      <c r="G867" s="1657"/>
      <c r="H867" s="691"/>
      <c r="I867" s="691"/>
      <c r="J867" s="1657"/>
      <c r="K867" s="691"/>
      <c r="L867" s="691"/>
      <c r="M867" s="691"/>
      <c r="N867" s="691"/>
      <c r="O867" s="691"/>
      <c r="P867" s="1657">
        <v>0.252</v>
      </c>
      <c r="Q867" s="1657">
        <v>0.252</v>
      </c>
      <c r="R867" s="1649" t="s">
        <v>607</v>
      </c>
      <c r="S867" s="691"/>
      <c r="T867" s="691"/>
      <c r="U867" s="691"/>
      <c r="V867" s="1657"/>
      <c r="W867" s="1657"/>
      <c r="X867" s="1657"/>
      <c r="Y867" s="1657">
        <v>0.252</v>
      </c>
      <c r="Z867" s="1657"/>
      <c r="AA867" s="1657"/>
      <c r="AB867" s="528"/>
    </row>
    <row r="868" spans="1:28" ht="15.75">
      <c r="A868" s="1637">
        <v>104</v>
      </c>
      <c r="B868" s="1651" t="s">
        <v>15382</v>
      </c>
      <c r="C868" s="1656" t="s">
        <v>15383</v>
      </c>
      <c r="D868" s="858"/>
      <c r="E868" s="1657">
        <v>0.29599999999999999</v>
      </c>
      <c r="F868" s="1657"/>
      <c r="G868" s="1657"/>
      <c r="H868" s="691"/>
      <c r="I868" s="691"/>
      <c r="J868" s="1657"/>
      <c r="K868" s="691"/>
      <c r="L868" s="691"/>
      <c r="M868" s="691"/>
      <c r="N868" s="691"/>
      <c r="O868" s="691"/>
      <c r="P868" s="1657">
        <v>0.29599999999999999</v>
      </c>
      <c r="Q868" s="1657">
        <v>0.29599999999999999</v>
      </c>
      <c r="R868" s="1649" t="s">
        <v>607</v>
      </c>
      <c r="S868" s="691"/>
      <c r="T868" s="691"/>
      <c r="U868" s="691"/>
      <c r="V868" s="1657"/>
      <c r="W868" s="1657"/>
      <c r="X868" s="1657"/>
      <c r="Y868" s="1657">
        <v>0.29599999999999999</v>
      </c>
      <c r="Z868" s="1657"/>
      <c r="AA868" s="1657"/>
      <c r="AB868" s="528"/>
    </row>
    <row r="869" spans="1:28" ht="15.75">
      <c r="A869" s="2919">
        <v>105</v>
      </c>
      <c r="B869" s="1651" t="s">
        <v>15384</v>
      </c>
      <c r="C869" s="1656" t="s">
        <v>15385</v>
      </c>
      <c r="D869" s="858"/>
      <c r="E869" s="1657">
        <v>0.73599999999999999</v>
      </c>
      <c r="F869" s="1657">
        <v>0.73599999999999999</v>
      </c>
      <c r="G869" s="1657">
        <v>0.73599999999999999</v>
      </c>
      <c r="H869" s="691"/>
      <c r="I869" s="691"/>
      <c r="J869" s="1657"/>
      <c r="K869" s="691"/>
      <c r="L869" s="691"/>
      <c r="M869" s="691"/>
      <c r="N869" s="691"/>
      <c r="O869" s="691"/>
      <c r="P869" s="1657"/>
      <c r="Q869" s="1657"/>
      <c r="R869" s="1649" t="s">
        <v>607</v>
      </c>
      <c r="S869" s="691"/>
      <c r="T869" s="691"/>
      <c r="U869" s="691"/>
      <c r="V869" s="1657"/>
      <c r="W869" s="1657"/>
      <c r="X869" s="43"/>
      <c r="Y869" s="1657">
        <v>0.73599999999999999</v>
      </c>
      <c r="Z869" s="1657"/>
      <c r="AA869" s="1657"/>
      <c r="AB869" s="528"/>
    </row>
    <row r="870" spans="1:28" ht="15.75">
      <c r="A870" s="1637">
        <v>106</v>
      </c>
      <c r="B870" s="1651" t="s">
        <v>15386</v>
      </c>
      <c r="C870" s="1656" t="s">
        <v>15387</v>
      </c>
      <c r="D870" s="858"/>
      <c r="E870" s="1657">
        <v>1.181</v>
      </c>
      <c r="F870" s="1657">
        <v>1.181</v>
      </c>
      <c r="G870" s="1657">
        <v>1.181</v>
      </c>
      <c r="H870" s="691"/>
      <c r="I870" s="691"/>
      <c r="J870" s="1657"/>
      <c r="K870" s="691"/>
      <c r="L870" s="691"/>
      <c r="M870" s="691"/>
      <c r="N870" s="691"/>
      <c r="O870" s="691"/>
      <c r="P870" s="1657"/>
      <c r="Q870" s="1657"/>
      <c r="R870" s="1649" t="s">
        <v>607</v>
      </c>
      <c r="S870" s="691"/>
      <c r="T870" s="691"/>
      <c r="U870" s="691"/>
      <c r="V870" s="43"/>
      <c r="W870" s="1657"/>
      <c r="X870" s="43"/>
      <c r="Y870" s="1657">
        <v>1.181</v>
      </c>
      <c r="Z870" s="1657"/>
      <c r="AA870" s="1657"/>
      <c r="AB870" s="528"/>
    </row>
    <row r="871" spans="1:28" ht="15.75">
      <c r="A871" s="2919">
        <v>107</v>
      </c>
      <c r="B871" s="1666" t="s">
        <v>15388</v>
      </c>
      <c r="C871" s="1667" t="s">
        <v>15389</v>
      </c>
      <c r="D871" s="861"/>
      <c r="E871" s="1663">
        <v>0.54300000000000004</v>
      </c>
      <c r="F871" s="1663">
        <v>0.54300000000000004</v>
      </c>
      <c r="G871" s="691"/>
      <c r="H871" s="691"/>
      <c r="I871" s="691"/>
      <c r="J871" s="1663">
        <v>0.54300000000000004</v>
      </c>
      <c r="K871" s="691"/>
      <c r="L871" s="691"/>
      <c r="M871" s="691"/>
      <c r="N871" s="691"/>
      <c r="O871" s="691"/>
      <c r="P871" s="1657"/>
      <c r="Q871" s="1657"/>
      <c r="R871" s="1649" t="s">
        <v>607</v>
      </c>
      <c r="S871" s="691"/>
      <c r="T871" s="691"/>
      <c r="U871" s="691"/>
      <c r="V871" s="1657"/>
      <c r="W871" s="1657"/>
      <c r="X871" s="43"/>
      <c r="Y871" s="1657">
        <v>0.54300000000000004</v>
      </c>
      <c r="Z871" s="1657"/>
      <c r="AA871" s="1657"/>
      <c r="AB871" s="528"/>
    </row>
    <row r="872" spans="1:28" ht="15.75">
      <c r="A872" s="1637">
        <v>108</v>
      </c>
      <c r="B872" s="1651" t="s">
        <v>15390</v>
      </c>
      <c r="C872" s="1656" t="s">
        <v>15391</v>
      </c>
      <c r="D872" s="858"/>
      <c r="E872" s="1657">
        <v>0.625</v>
      </c>
      <c r="F872" s="1657">
        <v>0</v>
      </c>
      <c r="G872" s="1657">
        <v>0</v>
      </c>
      <c r="H872" s="691"/>
      <c r="I872" s="691"/>
      <c r="J872" s="1657"/>
      <c r="K872" s="691"/>
      <c r="L872" s="691"/>
      <c r="M872" s="691"/>
      <c r="N872" s="691"/>
      <c r="O872" s="691"/>
      <c r="P872" s="1657">
        <v>0.625</v>
      </c>
      <c r="Q872" s="1657">
        <v>0.625</v>
      </c>
      <c r="R872" s="1649" t="s">
        <v>607</v>
      </c>
      <c r="S872" s="691"/>
      <c r="T872" s="691"/>
      <c r="U872" s="691"/>
      <c r="V872" s="1657"/>
      <c r="W872" s="43"/>
      <c r="X872" s="1657"/>
      <c r="Y872" s="1657">
        <v>0.625</v>
      </c>
      <c r="Z872" s="1657"/>
      <c r="AA872" s="1657"/>
      <c r="AB872" s="528"/>
    </row>
    <row r="873" spans="1:28" ht="15.75">
      <c r="A873" s="2919">
        <v>109</v>
      </c>
      <c r="B873" s="1651" t="s">
        <v>15392</v>
      </c>
      <c r="C873" s="1656" t="s">
        <v>15393</v>
      </c>
      <c r="D873" s="858"/>
      <c r="E873" s="1657">
        <v>0.54</v>
      </c>
      <c r="F873" s="1657">
        <v>0.54</v>
      </c>
      <c r="G873" s="1657">
        <v>0.54</v>
      </c>
      <c r="H873" s="691"/>
      <c r="I873" s="691"/>
      <c r="J873" s="1657"/>
      <c r="K873" s="691"/>
      <c r="L873" s="691"/>
      <c r="M873" s="691"/>
      <c r="N873" s="691"/>
      <c r="O873" s="691"/>
      <c r="P873" s="1657"/>
      <c r="Q873" s="1657"/>
      <c r="R873" s="1649" t="s">
        <v>607</v>
      </c>
      <c r="S873" s="691"/>
      <c r="T873" s="691"/>
      <c r="U873" s="691"/>
      <c r="V873" s="1657"/>
      <c r="W873" s="43"/>
      <c r="X873" s="1657"/>
      <c r="Y873" s="1657">
        <v>0.54</v>
      </c>
      <c r="Z873" s="1657"/>
      <c r="AA873" s="1657"/>
      <c r="AB873" s="528"/>
    </row>
    <row r="874" spans="1:28" ht="15.75">
      <c r="A874" s="1637">
        <v>110</v>
      </c>
      <c r="B874" s="1651" t="s">
        <v>15394</v>
      </c>
      <c r="C874" s="1656" t="s">
        <v>15395</v>
      </c>
      <c r="D874" s="858"/>
      <c r="E874" s="1657">
        <v>0.33</v>
      </c>
      <c r="F874" s="1657">
        <v>0.33</v>
      </c>
      <c r="G874" s="1657">
        <v>0.33</v>
      </c>
      <c r="H874" s="691"/>
      <c r="I874" s="691"/>
      <c r="J874" s="1657"/>
      <c r="K874" s="691"/>
      <c r="L874" s="691"/>
      <c r="M874" s="691"/>
      <c r="N874" s="691"/>
      <c r="O874" s="691"/>
      <c r="P874" s="1657"/>
      <c r="Q874" s="1657"/>
      <c r="R874" s="1649" t="s">
        <v>607</v>
      </c>
      <c r="S874" s="691"/>
      <c r="T874" s="691"/>
      <c r="U874" s="691"/>
      <c r="V874" s="1657"/>
      <c r="W874" s="43"/>
      <c r="X874" s="1657"/>
      <c r="Y874" s="1657">
        <v>0.33</v>
      </c>
      <c r="Z874" s="1657"/>
      <c r="AA874" s="1657"/>
      <c r="AB874" s="528"/>
    </row>
    <row r="875" spans="1:28" ht="15.75">
      <c r="A875" s="2919">
        <v>111</v>
      </c>
      <c r="B875" s="1651" t="s">
        <v>15396</v>
      </c>
      <c r="C875" s="1656" t="s">
        <v>15397</v>
      </c>
      <c r="D875" s="858"/>
      <c r="E875" s="1657">
        <v>0.188</v>
      </c>
      <c r="F875" s="1657">
        <v>0.188</v>
      </c>
      <c r="G875" s="1657">
        <v>0.188</v>
      </c>
      <c r="H875" s="691"/>
      <c r="I875" s="691"/>
      <c r="J875" s="1657"/>
      <c r="K875" s="691"/>
      <c r="L875" s="691"/>
      <c r="M875" s="691"/>
      <c r="N875" s="691"/>
      <c r="O875" s="691"/>
      <c r="P875" s="1657"/>
      <c r="Q875" s="1657"/>
      <c r="R875" s="1649" t="s">
        <v>607</v>
      </c>
      <c r="S875" s="691"/>
      <c r="T875" s="691"/>
      <c r="U875" s="691"/>
      <c r="V875" s="1657"/>
      <c r="W875" s="43"/>
      <c r="X875" s="1657"/>
      <c r="Y875" s="1657">
        <v>0.188</v>
      </c>
      <c r="Z875" s="1657"/>
      <c r="AA875" s="1657"/>
      <c r="AB875" s="528"/>
    </row>
    <row r="876" spans="1:28" ht="15.75">
      <c r="A876" s="1637">
        <v>112</v>
      </c>
      <c r="B876" s="1651" t="s">
        <v>15398</v>
      </c>
      <c r="C876" s="1656" t="s">
        <v>15399</v>
      </c>
      <c r="D876" s="858"/>
      <c r="E876" s="1657">
        <v>0.55800000000000005</v>
      </c>
      <c r="F876" s="1657">
        <v>0.55800000000000005</v>
      </c>
      <c r="G876" s="1657">
        <v>0.55800000000000005</v>
      </c>
      <c r="H876" s="691"/>
      <c r="I876" s="691"/>
      <c r="J876" s="1657"/>
      <c r="K876" s="691"/>
      <c r="L876" s="691"/>
      <c r="M876" s="691"/>
      <c r="N876" s="691"/>
      <c r="O876" s="691"/>
      <c r="P876" s="1657"/>
      <c r="Q876" s="1657"/>
      <c r="R876" s="1649" t="s">
        <v>607</v>
      </c>
      <c r="S876" s="691"/>
      <c r="T876" s="691"/>
      <c r="U876" s="691"/>
      <c r="V876" s="43"/>
      <c r="W876" s="1657"/>
      <c r="X876" s="1657"/>
      <c r="Y876" s="1657">
        <v>0.55800000000000005</v>
      </c>
      <c r="Z876" s="1657"/>
      <c r="AA876" s="1657"/>
      <c r="AB876" s="528"/>
    </row>
    <row r="877" spans="1:28" ht="15.75">
      <c r="A877" s="2919">
        <v>113</v>
      </c>
      <c r="B877" s="1651" t="s">
        <v>15400</v>
      </c>
      <c r="C877" s="1656" t="s">
        <v>15401</v>
      </c>
      <c r="D877" s="858"/>
      <c r="E877" s="1657">
        <v>0.28499999999999998</v>
      </c>
      <c r="F877" s="1657">
        <v>0.28499999999999998</v>
      </c>
      <c r="G877" s="1657">
        <v>0.28499999999999998</v>
      </c>
      <c r="H877" s="691"/>
      <c r="I877" s="691"/>
      <c r="J877" s="1657"/>
      <c r="K877" s="691"/>
      <c r="L877" s="691"/>
      <c r="M877" s="691"/>
      <c r="N877" s="691"/>
      <c r="O877" s="691"/>
      <c r="P877" s="1657"/>
      <c r="Q877" s="1657"/>
      <c r="R877" s="1649" t="s">
        <v>607</v>
      </c>
      <c r="S877" s="691"/>
      <c r="T877" s="691"/>
      <c r="U877" s="691"/>
      <c r="V877" s="1657"/>
      <c r="W877" s="43"/>
      <c r="X877" s="1657"/>
      <c r="Y877" s="1657">
        <v>0.28499999999999998</v>
      </c>
      <c r="Z877" s="1657"/>
      <c r="AA877" s="1657"/>
      <c r="AB877" s="528"/>
    </row>
    <row r="878" spans="1:28" ht="15.75">
      <c r="A878" s="1637">
        <v>114</v>
      </c>
      <c r="B878" s="1666" t="s">
        <v>15402</v>
      </c>
      <c r="C878" s="1667" t="s">
        <v>15403</v>
      </c>
      <c r="D878" s="861"/>
      <c r="E878" s="1663">
        <v>0.88700000000000001</v>
      </c>
      <c r="F878" s="1663">
        <v>0.88700000000000001</v>
      </c>
      <c r="G878" s="1657"/>
      <c r="H878" s="691"/>
      <c r="I878" s="691"/>
      <c r="J878" s="1663">
        <v>0.88700000000000001</v>
      </c>
      <c r="K878" s="691"/>
      <c r="L878" s="691"/>
      <c r="M878" s="691"/>
      <c r="N878" s="691"/>
      <c r="O878" s="691"/>
      <c r="P878" s="691"/>
      <c r="Q878" s="691"/>
      <c r="R878" s="1649" t="s">
        <v>607</v>
      </c>
      <c r="S878" s="691"/>
      <c r="T878" s="691"/>
      <c r="U878" s="691"/>
      <c r="V878" s="1657"/>
      <c r="W878" s="43"/>
      <c r="X878" s="1657"/>
      <c r="Y878" s="1657">
        <v>0.88700000000000001</v>
      </c>
      <c r="Z878" s="1657"/>
      <c r="AA878" s="1657"/>
      <c r="AB878" s="528"/>
    </row>
    <row r="879" spans="1:28" ht="15.75">
      <c r="A879" s="2919">
        <v>115</v>
      </c>
      <c r="B879" s="1651" t="s">
        <v>15404</v>
      </c>
      <c r="C879" s="1656" t="s">
        <v>15405</v>
      </c>
      <c r="D879" s="858"/>
      <c r="E879" s="1657">
        <v>0.151</v>
      </c>
      <c r="F879" s="1657"/>
      <c r="G879" s="1657"/>
      <c r="H879" s="691"/>
      <c r="I879" s="691"/>
      <c r="J879" s="1657"/>
      <c r="K879" s="691"/>
      <c r="L879" s="691"/>
      <c r="M879" s="691"/>
      <c r="N879" s="691"/>
      <c r="O879" s="691"/>
      <c r="P879" s="1657">
        <v>0.151</v>
      </c>
      <c r="Q879" s="1657">
        <v>0.151</v>
      </c>
      <c r="R879" s="1649" t="s">
        <v>607</v>
      </c>
      <c r="S879" s="691"/>
      <c r="T879" s="691"/>
      <c r="U879" s="691"/>
      <c r="V879" s="1657"/>
      <c r="W879" s="43"/>
      <c r="X879" s="1657"/>
      <c r="Y879" s="1657">
        <v>0.151</v>
      </c>
      <c r="Z879" s="1657"/>
      <c r="AA879" s="1657"/>
      <c r="AB879" s="528"/>
    </row>
    <row r="880" spans="1:28" ht="38.25">
      <c r="A880" s="1637">
        <v>116</v>
      </c>
      <c r="B880" s="1654" t="s">
        <v>15406</v>
      </c>
      <c r="C880" s="1648" t="s">
        <v>15407</v>
      </c>
      <c r="D880" s="858"/>
      <c r="E880" s="1657">
        <v>1.7</v>
      </c>
      <c r="F880" s="1657">
        <v>1.7</v>
      </c>
      <c r="G880" s="1657"/>
      <c r="H880" s="691"/>
      <c r="I880" s="691"/>
      <c r="J880" s="1657">
        <v>1.7</v>
      </c>
      <c r="K880" s="691"/>
      <c r="L880" s="691"/>
      <c r="M880" s="691"/>
      <c r="N880" s="691"/>
      <c r="O880" s="691"/>
      <c r="P880" s="1657"/>
      <c r="Q880" s="1657"/>
      <c r="R880" s="1649" t="s">
        <v>607</v>
      </c>
      <c r="S880" s="691"/>
      <c r="T880" s="691"/>
      <c r="U880" s="691"/>
      <c r="V880" s="43"/>
      <c r="W880" s="1657"/>
      <c r="X880" s="1657"/>
      <c r="Y880" s="1657">
        <v>1.7</v>
      </c>
      <c r="Z880" s="1657"/>
      <c r="AA880" s="1657"/>
      <c r="AB880" s="528"/>
    </row>
    <row r="881" spans="1:28" ht="15.75">
      <c r="A881" s="2919">
        <v>117</v>
      </c>
      <c r="B881" s="1654" t="s">
        <v>15408</v>
      </c>
      <c r="C881" s="1656" t="s">
        <v>15409</v>
      </c>
      <c r="D881" s="858"/>
      <c r="E881" s="1664">
        <v>0.67</v>
      </c>
      <c r="F881" s="1657">
        <v>0.67</v>
      </c>
      <c r="G881" s="1657">
        <v>0.67</v>
      </c>
      <c r="H881" s="691"/>
      <c r="I881" s="691"/>
      <c r="J881" s="1657"/>
      <c r="K881" s="691"/>
      <c r="L881" s="691"/>
      <c r="M881" s="691"/>
      <c r="N881" s="691"/>
      <c r="O881" s="691"/>
      <c r="P881" s="1657"/>
      <c r="Q881" s="1657"/>
      <c r="R881" s="1649" t="s">
        <v>607</v>
      </c>
      <c r="S881" s="691"/>
      <c r="T881" s="691"/>
      <c r="U881" s="691"/>
      <c r="V881" s="43"/>
      <c r="W881" s="1657"/>
      <c r="X881" s="1657"/>
      <c r="Y881" s="1657">
        <v>0.67</v>
      </c>
      <c r="Z881" s="1657"/>
      <c r="AA881" s="1657"/>
      <c r="AB881" s="528"/>
    </row>
    <row r="882" spans="1:28" ht="15.75">
      <c r="A882" s="1637">
        <v>118</v>
      </c>
      <c r="B882" s="1655" t="s">
        <v>15410</v>
      </c>
      <c r="C882" s="859" t="s">
        <v>15411</v>
      </c>
      <c r="D882" s="858"/>
      <c r="E882" s="1664">
        <v>0.8</v>
      </c>
      <c r="F882" s="1657"/>
      <c r="G882" s="1657"/>
      <c r="H882" s="691"/>
      <c r="I882" s="691"/>
      <c r="J882" s="1657"/>
      <c r="K882" s="691"/>
      <c r="L882" s="691"/>
      <c r="M882" s="691"/>
      <c r="N882" s="691"/>
      <c r="O882" s="691"/>
      <c r="P882" s="1657">
        <v>0.8</v>
      </c>
      <c r="Q882" s="1657">
        <v>0.8</v>
      </c>
      <c r="R882" s="1649" t="s">
        <v>607</v>
      </c>
      <c r="S882" s="691"/>
      <c r="T882" s="691"/>
      <c r="U882" s="691"/>
      <c r="V882" s="43"/>
      <c r="W882" s="1657"/>
      <c r="X882" s="1657"/>
      <c r="Y882" s="1657">
        <v>0.8</v>
      </c>
      <c r="Z882" s="1657"/>
      <c r="AA882" s="1657"/>
      <c r="AB882" s="528"/>
    </row>
    <row r="883" spans="1:28" ht="15.75">
      <c r="A883" s="2919">
        <v>119</v>
      </c>
      <c r="B883" s="1654" t="s">
        <v>15412</v>
      </c>
      <c r="C883" s="1656" t="s">
        <v>15413</v>
      </c>
      <c r="D883" s="858"/>
      <c r="E883" s="1664">
        <v>0.46500000000000002</v>
      </c>
      <c r="F883" s="1657"/>
      <c r="G883" s="1657"/>
      <c r="H883" s="691"/>
      <c r="I883" s="691"/>
      <c r="J883" s="1657"/>
      <c r="K883" s="691"/>
      <c r="L883" s="691"/>
      <c r="M883" s="691"/>
      <c r="N883" s="691"/>
      <c r="O883" s="691"/>
      <c r="P883" s="1657">
        <v>0.46500000000000002</v>
      </c>
      <c r="Q883" s="1657">
        <v>0.46500000000000002</v>
      </c>
      <c r="R883" s="1649" t="s">
        <v>607</v>
      </c>
      <c r="S883" s="691"/>
      <c r="T883" s="691"/>
      <c r="U883" s="691"/>
      <c r="V883" s="1657"/>
      <c r="W883" s="1657"/>
      <c r="X883" s="1657"/>
      <c r="Y883" s="1657">
        <v>0.46500000000000002</v>
      </c>
      <c r="Z883" s="1657"/>
      <c r="AA883" s="1657"/>
      <c r="AB883" s="528"/>
    </row>
    <row r="884" spans="1:28" ht="15.75">
      <c r="A884" s="1637">
        <v>120</v>
      </c>
      <c r="B884" s="1654" t="s">
        <v>15414</v>
      </c>
      <c r="C884" s="1656" t="s">
        <v>15415</v>
      </c>
      <c r="D884" s="858"/>
      <c r="E884" s="1664">
        <v>0.5</v>
      </c>
      <c r="F884" s="1657"/>
      <c r="G884" s="1657"/>
      <c r="H884" s="691"/>
      <c r="I884" s="691"/>
      <c r="J884" s="1657"/>
      <c r="K884" s="691"/>
      <c r="L884" s="691"/>
      <c r="M884" s="691"/>
      <c r="N884" s="691"/>
      <c r="O884" s="691"/>
      <c r="P884" s="1657">
        <v>0.5</v>
      </c>
      <c r="Q884" s="1657">
        <v>0.5</v>
      </c>
      <c r="R884" s="1649" t="s">
        <v>607</v>
      </c>
      <c r="S884" s="691"/>
      <c r="T884" s="691"/>
      <c r="U884" s="691"/>
      <c r="V884" s="1657"/>
      <c r="W884" s="1657"/>
      <c r="X884" s="1657"/>
      <c r="Y884" s="1657">
        <v>0.5</v>
      </c>
      <c r="Z884" s="1657"/>
      <c r="AA884" s="1657"/>
      <c r="AB884" s="528"/>
    </row>
    <row r="885" spans="1:28" ht="15.75">
      <c r="A885" s="2919">
        <v>121</v>
      </c>
      <c r="B885" s="1654" t="s">
        <v>15416</v>
      </c>
      <c r="C885" s="1656" t="s">
        <v>15417</v>
      </c>
      <c r="D885" s="858"/>
      <c r="E885" s="1664">
        <v>0.43</v>
      </c>
      <c r="F885" s="1657"/>
      <c r="G885" s="1657"/>
      <c r="H885" s="691"/>
      <c r="I885" s="691"/>
      <c r="J885" s="1657"/>
      <c r="K885" s="691"/>
      <c r="L885" s="691"/>
      <c r="M885" s="691"/>
      <c r="N885" s="691"/>
      <c r="O885" s="691"/>
      <c r="P885" s="1657">
        <v>0.43</v>
      </c>
      <c r="Q885" s="1657">
        <v>0.43</v>
      </c>
      <c r="R885" s="1649" t="s">
        <v>607</v>
      </c>
      <c r="S885" s="691"/>
      <c r="T885" s="691"/>
      <c r="U885" s="691"/>
      <c r="V885" s="1657"/>
      <c r="W885" s="1657"/>
      <c r="X885" s="1657"/>
      <c r="Y885" s="1657">
        <v>0.43</v>
      </c>
      <c r="Z885" s="1657"/>
      <c r="AA885" s="1657"/>
      <c r="AB885" s="528"/>
    </row>
    <row r="886" spans="1:28" ht="15.75">
      <c r="A886" s="1637">
        <v>122</v>
      </c>
      <c r="B886" s="1654" t="s">
        <v>15418</v>
      </c>
      <c r="C886" s="1656" t="s">
        <v>15419</v>
      </c>
      <c r="D886" s="858"/>
      <c r="E886" s="1664">
        <v>0.5</v>
      </c>
      <c r="F886" s="1657"/>
      <c r="G886" s="1657"/>
      <c r="H886" s="691"/>
      <c r="I886" s="691"/>
      <c r="J886" s="1657"/>
      <c r="K886" s="691"/>
      <c r="L886" s="691"/>
      <c r="M886" s="691"/>
      <c r="N886" s="691"/>
      <c r="O886" s="691"/>
      <c r="P886" s="1657">
        <v>0.5</v>
      </c>
      <c r="Q886" s="1657">
        <v>0.5</v>
      </c>
      <c r="R886" s="1649" t="s">
        <v>607</v>
      </c>
      <c r="S886" s="691"/>
      <c r="T886" s="691"/>
      <c r="U886" s="691"/>
      <c r="V886" s="1657"/>
      <c r="W886" s="1657"/>
      <c r="X886" s="1657"/>
      <c r="Y886" s="1657">
        <v>0.5</v>
      </c>
      <c r="Z886" s="1657"/>
      <c r="AA886" s="1657"/>
      <c r="AB886" s="528"/>
    </row>
    <row r="887" spans="1:28" ht="15.75">
      <c r="A887" s="2919">
        <v>123</v>
      </c>
      <c r="B887" s="1654" t="s">
        <v>15420</v>
      </c>
      <c r="C887" s="1656" t="s">
        <v>15421</v>
      </c>
      <c r="D887" s="858"/>
      <c r="E887" s="1664">
        <v>0.26</v>
      </c>
      <c r="F887" s="1657"/>
      <c r="G887" s="1657"/>
      <c r="H887" s="691"/>
      <c r="I887" s="691"/>
      <c r="J887" s="1657"/>
      <c r="K887" s="691"/>
      <c r="L887" s="691"/>
      <c r="M887" s="691"/>
      <c r="N887" s="691"/>
      <c r="O887" s="691"/>
      <c r="P887" s="1657">
        <v>0.26</v>
      </c>
      <c r="Q887" s="1657">
        <v>0.26</v>
      </c>
      <c r="R887" s="1649" t="s">
        <v>607</v>
      </c>
      <c r="S887" s="691"/>
      <c r="T887" s="691"/>
      <c r="U887" s="691"/>
      <c r="V887" s="1657"/>
      <c r="W887" s="1657"/>
      <c r="X887" s="1657"/>
      <c r="Y887" s="1657"/>
      <c r="Z887" s="1657"/>
      <c r="AA887" s="1657">
        <v>0.26</v>
      </c>
      <c r="AB887" s="528"/>
    </row>
    <row r="888" spans="1:28" ht="15.75">
      <c r="A888" s="1637">
        <v>124</v>
      </c>
      <c r="B888" s="1654" t="s">
        <v>15422</v>
      </c>
      <c r="C888" s="1656" t="s">
        <v>15423</v>
      </c>
      <c r="D888" s="858"/>
      <c r="E888" s="1664">
        <v>0.44</v>
      </c>
      <c r="F888" s="1663">
        <v>0.44</v>
      </c>
      <c r="G888" s="1657"/>
      <c r="H888" s="691"/>
      <c r="I888" s="691"/>
      <c r="J888" s="1663">
        <v>0.44</v>
      </c>
      <c r="K888" s="691"/>
      <c r="L888" s="691"/>
      <c r="M888" s="691"/>
      <c r="N888" s="691"/>
      <c r="O888" s="691"/>
      <c r="P888" s="691"/>
      <c r="Q888" s="691"/>
      <c r="R888" s="1649" t="s">
        <v>607</v>
      </c>
      <c r="S888" s="691"/>
      <c r="T888" s="691"/>
      <c r="U888" s="691"/>
      <c r="V888" s="1657"/>
      <c r="W888" s="1657"/>
      <c r="X888" s="1657"/>
      <c r="Y888" s="1657">
        <v>0.44</v>
      </c>
      <c r="Z888" s="1657"/>
      <c r="AA888" s="1657"/>
      <c r="AB888" s="528"/>
    </row>
    <row r="889" spans="1:28" ht="15.75">
      <c r="A889" s="2919">
        <v>125</v>
      </c>
      <c r="B889" s="1666" t="s">
        <v>15424</v>
      </c>
      <c r="C889" s="1667" t="s">
        <v>15425</v>
      </c>
      <c r="D889" s="861"/>
      <c r="E889" s="1668">
        <v>0.4</v>
      </c>
      <c r="F889" s="1663">
        <v>0.4</v>
      </c>
      <c r="G889" s="1663"/>
      <c r="H889" s="252"/>
      <c r="I889" s="252"/>
      <c r="J889" s="1663">
        <v>0.4</v>
      </c>
      <c r="K889" s="252"/>
      <c r="L889" s="252"/>
      <c r="M889" s="252"/>
      <c r="N889" s="252"/>
      <c r="O889" s="252"/>
      <c r="P889" s="1657"/>
      <c r="Q889" s="1657"/>
      <c r="R889" s="1649" t="s">
        <v>607</v>
      </c>
      <c r="S889" s="691"/>
      <c r="T889" s="691"/>
      <c r="U889" s="691"/>
      <c r="V889" s="1657"/>
      <c r="W889" s="1657"/>
      <c r="X889" s="1657"/>
      <c r="Y889" s="1657">
        <v>0.4</v>
      </c>
      <c r="Z889" s="1657"/>
      <c r="AA889" s="1657"/>
      <c r="AB889" s="528"/>
    </row>
    <row r="890" spans="1:28" ht="15.75">
      <c r="A890" s="1637">
        <v>126</v>
      </c>
      <c r="B890" s="1654" t="s">
        <v>15426</v>
      </c>
      <c r="C890" s="1656" t="s">
        <v>15427</v>
      </c>
      <c r="D890" s="858"/>
      <c r="E890" s="1664">
        <v>0.37</v>
      </c>
      <c r="F890" s="1657"/>
      <c r="G890" s="1657"/>
      <c r="H890" s="691"/>
      <c r="I890" s="691"/>
      <c r="J890" s="1657"/>
      <c r="K890" s="691"/>
      <c r="L890" s="691"/>
      <c r="M890" s="691"/>
      <c r="N890" s="691"/>
      <c r="O890" s="691"/>
      <c r="P890" s="1657">
        <v>0.37</v>
      </c>
      <c r="Q890" s="1657">
        <v>0.37</v>
      </c>
      <c r="R890" s="1649" t="s">
        <v>607</v>
      </c>
      <c r="S890" s="691"/>
      <c r="T890" s="691"/>
      <c r="U890" s="691"/>
      <c r="V890" s="1657"/>
      <c r="W890" s="1657"/>
      <c r="X890" s="1657"/>
      <c r="Y890" s="1657"/>
      <c r="Z890" s="1657"/>
      <c r="AA890" s="1657">
        <v>0.37</v>
      </c>
      <c r="AB890" s="528"/>
    </row>
    <row r="891" spans="1:28" ht="15.75">
      <c r="A891" s="2919">
        <v>127</v>
      </c>
      <c r="B891" s="1654" t="s">
        <v>15428</v>
      </c>
      <c r="C891" s="1656" t="s">
        <v>15429</v>
      </c>
      <c r="D891" s="858"/>
      <c r="E891" s="1664">
        <v>0.4</v>
      </c>
      <c r="F891" s="1657"/>
      <c r="G891" s="1657"/>
      <c r="H891" s="691"/>
      <c r="I891" s="691"/>
      <c r="J891" s="1657"/>
      <c r="K891" s="691"/>
      <c r="L891" s="691"/>
      <c r="M891" s="691"/>
      <c r="N891" s="691"/>
      <c r="O891" s="691"/>
      <c r="P891" s="1657">
        <v>0.4</v>
      </c>
      <c r="Q891" s="1657">
        <v>0.4</v>
      </c>
      <c r="R891" s="1649" t="s">
        <v>607</v>
      </c>
      <c r="S891" s="691"/>
      <c r="T891" s="691"/>
      <c r="U891" s="691"/>
      <c r="V891" s="1657"/>
      <c r="W891" s="1657"/>
      <c r="X891" s="1657"/>
      <c r="Y891" s="1657"/>
      <c r="Z891" s="1657"/>
      <c r="AA891" s="1657">
        <v>0.4</v>
      </c>
      <c r="AB891" s="528"/>
    </row>
    <row r="892" spans="1:28" ht="15.75">
      <c r="A892" s="1637">
        <v>128</v>
      </c>
      <c r="B892" s="1654" t="s">
        <v>15521</v>
      </c>
      <c r="C892" s="1656" t="s">
        <v>15430</v>
      </c>
      <c r="D892" s="858"/>
      <c r="E892" s="1657">
        <v>0.88</v>
      </c>
      <c r="F892" s="1657">
        <v>0.88</v>
      </c>
      <c r="G892" s="1657">
        <v>0.88</v>
      </c>
      <c r="H892" s="691"/>
      <c r="I892" s="691"/>
      <c r="J892" s="1657"/>
      <c r="K892" s="691"/>
      <c r="L892" s="691"/>
      <c r="M892" s="691"/>
      <c r="N892" s="691"/>
      <c r="O892" s="691"/>
      <c r="P892" s="1657"/>
      <c r="Q892" s="1657"/>
      <c r="R892" s="1649" t="s">
        <v>607</v>
      </c>
      <c r="S892" s="691"/>
      <c r="T892" s="691"/>
      <c r="U892" s="691"/>
      <c r="V892" s="1657"/>
      <c r="W892" s="43"/>
      <c r="X892" s="1657"/>
      <c r="Y892" s="1657">
        <v>0.88</v>
      </c>
      <c r="Z892" s="1657"/>
      <c r="AA892" s="1657"/>
      <c r="AB892" s="528"/>
    </row>
    <row r="893" spans="1:28" ht="15.75">
      <c r="A893" s="2919">
        <v>129</v>
      </c>
      <c r="B893" s="1654" t="s">
        <v>15522</v>
      </c>
      <c r="C893" s="1656" t="s">
        <v>15431</v>
      </c>
      <c r="D893" s="858"/>
      <c r="E893" s="1657">
        <v>0.4</v>
      </c>
      <c r="F893" s="1657">
        <v>0.4</v>
      </c>
      <c r="G893" s="1657">
        <v>0.4</v>
      </c>
      <c r="H893" s="691"/>
      <c r="I893" s="691"/>
      <c r="J893" s="1657"/>
      <c r="K893" s="691"/>
      <c r="L893" s="691"/>
      <c r="M893" s="691"/>
      <c r="N893" s="691"/>
      <c r="O893" s="691"/>
      <c r="P893" s="1657"/>
      <c r="Q893" s="1657"/>
      <c r="R893" s="1649" t="s">
        <v>607</v>
      </c>
      <c r="S893" s="691"/>
      <c r="T893" s="691"/>
      <c r="U893" s="691"/>
      <c r="V893" s="43"/>
      <c r="W893" s="1657"/>
      <c r="X893" s="1657"/>
      <c r="Y893" s="1657">
        <v>0.4</v>
      </c>
      <c r="Z893" s="1657"/>
      <c r="AA893" s="1657"/>
      <c r="AB893" s="528"/>
    </row>
    <row r="894" spans="1:28" ht="25.5">
      <c r="A894" s="1637">
        <v>130</v>
      </c>
      <c r="B894" s="1654" t="s">
        <v>15432</v>
      </c>
      <c r="C894" s="1656" t="s">
        <v>15433</v>
      </c>
      <c r="D894" s="858"/>
      <c r="E894" s="1664">
        <v>2.2400000000000002</v>
      </c>
      <c r="F894" s="1657">
        <v>2.2400000000000002</v>
      </c>
      <c r="G894" s="1657">
        <v>2.2400000000000002</v>
      </c>
      <c r="H894" s="691"/>
      <c r="I894" s="691"/>
      <c r="J894" s="1657"/>
      <c r="K894" s="691"/>
      <c r="L894" s="691"/>
      <c r="M894" s="691"/>
      <c r="N894" s="691"/>
      <c r="O894" s="691"/>
      <c r="P894" s="1657"/>
      <c r="Q894" s="1657"/>
      <c r="R894" s="1649" t="s">
        <v>607</v>
      </c>
      <c r="S894" s="691"/>
      <c r="T894" s="691"/>
      <c r="U894" s="691"/>
      <c r="V894" s="1657"/>
      <c r="W894" s="43"/>
      <c r="X894" s="1657"/>
      <c r="Y894" s="1657">
        <v>2.2400000000000002</v>
      </c>
      <c r="Z894" s="1657"/>
      <c r="AA894" s="1657"/>
      <c r="AB894" s="528"/>
    </row>
    <row r="895" spans="1:28" ht="15.75">
      <c r="A895" s="2919">
        <v>131</v>
      </c>
      <c r="B895" s="1654" t="s">
        <v>15434</v>
      </c>
      <c r="C895" s="1656" t="s">
        <v>15435</v>
      </c>
      <c r="D895" s="858"/>
      <c r="E895" s="1664">
        <v>0.3</v>
      </c>
      <c r="F895" s="1657">
        <v>0.3</v>
      </c>
      <c r="G895" s="1657">
        <v>0.3</v>
      </c>
      <c r="H895" s="691"/>
      <c r="I895" s="691"/>
      <c r="J895" s="1657"/>
      <c r="K895" s="691"/>
      <c r="L895" s="691"/>
      <c r="M895" s="691"/>
      <c r="N895" s="691"/>
      <c r="O895" s="691"/>
      <c r="P895" s="1657"/>
      <c r="Q895" s="1657"/>
      <c r="R895" s="1649" t="s">
        <v>607</v>
      </c>
      <c r="S895" s="691"/>
      <c r="T895" s="691"/>
      <c r="U895" s="691"/>
      <c r="V895" s="1657"/>
      <c r="W895" s="43"/>
      <c r="X895" s="1657"/>
      <c r="Y895" s="1657">
        <v>0.3</v>
      </c>
      <c r="Z895" s="1657"/>
      <c r="AA895" s="1657"/>
      <c r="AB895" s="528"/>
    </row>
    <row r="896" spans="1:28" ht="15.75">
      <c r="A896" s="1637">
        <v>132</v>
      </c>
      <c r="B896" s="1654" t="s">
        <v>15436</v>
      </c>
      <c r="C896" s="1656" t="s">
        <v>15437</v>
      </c>
      <c r="D896" s="858"/>
      <c r="E896" s="1664">
        <v>1.1599999999999999</v>
      </c>
      <c r="F896" s="1657">
        <v>1.1599999999999999</v>
      </c>
      <c r="G896" s="1657">
        <v>1.1599999999999999</v>
      </c>
      <c r="H896" s="691"/>
      <c r="I896" s="691"/>
      <c r="J896" s="1657"/>
      <c r="K896" s="691"/>
      <c r="L896" s="691"/>
      <c r="M896" s="691"/>
      <c r="N896" s="691"/>
      <c r="O896" s="691"/>
      <c r="P896" s="1657"/>
      <c r="Q896" s="1657"/>
      <c r="R896" s="1649" t="s">
        <v>607</v>
      </c>
      <c r="S896" s="691"/>
      <c r="T896" s="691"/>
      <c r="U896" s="691"/>
      <c r="V896" s="1657"/>
      <c r="W896" s="43"/>
      <c r="X896" s="1657"/>
      <c r="Y896" s="1657">
        <v>1.1599999999999999</v>
      </c>
      <c r="Z896" s="1657"/>
      <c r="AA896" s="1657"/>
      <c r="AB896" s="528"/>
    </row>
    <row r="897" spans="1:28" ht="15.75">
      <c r="A897" s="2919">
        <v>133</v>
      </c>
      <c r="B897" s="1654" t="s">
        <v>15438</v>
      </c>
      <c r="C897" s="1656" t="s">
        <v>15439</v>
      </c>
      <c r="D897" s="858"/>
      <c r="E897" s="1664">
        <v>0.55500000000000005</v>
      </c>
      <c r="F897" s="1657">
        <v>0.55500000000000005</v>
      </c>
      <c r="G897" s="1657">
        <v>0.55500000000000005</v>
      </c>
      <c r="H897" s="691"/>
      <c r="I897" s="691"/>
      <c r="J897" s="1657"/>
      <c r="K897" s="691"/>
      <c r="L897" s="691"/>
      <c r="M897" s="691"/>
      <c r="N897" s="691"/>
      <c r="O897" s="691"/>
      <c r="P897" s="1657"/>
      <c r="Q897" s="1657"/>
      <c r="R897" s="1649" t="s">
        <v>607</v>
      </c>
      <c r="S897" s="691"/>
      <c r="T897" s="691"/>
      <c r="U897" s="691"/>
      <c r="V897" s="1657"/>
      <c r="W897" s="43"/>
      <c r="X897" s="1657"/>
      <c r="Y897" s="1657">
        <v>0.55500000000000005</v>
      </c>
      <c r="Z897" s="1657"/>
      <c r="AA897" s="1657"/>
      <c r="AB897" s="528"/>
    </row>
    <row r="898" spans="1:28" ht="15.75">
      <c r="A898" s="1637">
        <v>134</v>
      </c>
      <c r="B898" s="1654" t="s">
        <v>15440</v>
      </c>
      <c r="C898" s="1656" t="s">
        <v>15441</v>
      </c>
      <c r="D898" s="858"/>
      <c r="E898" s="1664">
        <v>1.0069999999999999</v>
      </c>
      <c r="F898" s="1657">
        <v>1.0069999999999999</v>
      </c>
      <c r="G898" s="1657">
        <v>1.0069999999999999</v>
      </c>
      <c r="H898" s="691"/>
      <c r="I898" s="691"/>
      <c r="J898" s="1657"/>
      <c r="K898" s="691"/>
      <c r="L898" s="691"/>
      <c r="M898" s="691"/>
      <c r="N898" s="691"/>
      <c r="O898" s="691"/>
      <c r="P898" s="1657"/>
      <c r="Q898" s="1657"/>
      <c r="R898" s="1649" t="s">
        <v>607</v>
      </c>
      <c r="S898" s="691"/>
      <c r="T898" s="691"/>
      <c r="U898" s="691"/>
      <c r="V898" s="1657"/>
      <c r="W898" s="43"/>
      <c r="X898" s="1657"/>
      <c r="Y898" s="1657">
        <v>1.0069999999999999</v>
      </c>
      <c r="Z898" s="1657"/>
      <c r="AA898" s="1657"/>
      <c r="AB898" s="528"/>
    </row>
    <row r="899" spans="1:28" ht="15.75">
      <c r="A899" s="2919">
        <v>135</v>
      </c>
      <c r="B899" s="1654" t="s">
        <v>15442</v>
      </c>
      <c r="C899" s="1656" t="s">
        <v>15443</v>
      </c>
      <c r="D899" s="858"/>
      <c r="E899" s="1664">
        <v>1.002</v>
      </c>
      <c r="F899" s="1657">
        <v>1.002</v>
      </c>
      <c r="G899" s="1657">
        <v>1.002</v>
      </c>
      <c r="H899" s="691"/>
      <c r="I899" s="691"/>
      <c r="J899" s="1657"/>
      <c r="K899" s="691"/>
      <c r="L899" s="691"/>
      <c r="M899" s="691"/>
      <c r="N899" s="691"/>
      <c r="O899" s="691"/>
      <c r="P899" s="1657"/>
      <c r="Q899" s="1657"/>
      <c r="R899" s="1649" t="s">
        <v>607</v>
      </c>
      <c r="S899" s="691"/>
      <c r="T899" s="691"/>
      <c r="U899" s="691"/>
      <c r="V899" s="1657"/>
      <c r="W899" s="43"/>
      <c r="X899" s="1657"/>
      <c r="Y899" s="1657">
        <v>1.002</v>
      </c>
      <c r="Z899" s="1657"/>
      <c r="AA899" s="1657"/>
      <c r="AB899" s="528"/>
    </row>
    <row r="900" spans="1:28" ht="15.75">
      <c r="A900" s="1637">
        <v>136</v>
      </c>
      <c r="B900" s="1654" t="s">
        <v>15444</v>
      </c>
      <c r="C900" s="1656" t="s">
        <v>15445</v>
      </c>
      <c r="D900" s="858"/>
      <c r="E900" s="1664">
        <v>1.02</v>
      </c>
      <c r="F900" s="1657">
        <v>1.02</v>
      </c>
      <c r="G900" s="1657">
        <v>1.02</v>
      </c>
      <c r="H900" s="691"/>
      <c r="I900" s="691"/>
      <c r="J900" s="1657"/>
      <c r="K900" s="691"/>
      <c r="L900" s="691"/>
      <c r="M900" s="691"/>
      <c r="N900" s="691"/>
      <c r="O900" s="691"/>
      <c r="P900" s="1657"/>
      <c r="Q900" s="1657"/>
      <c r="R900" s="1649" t="s">
        <v>607</v>
      </c>
      <c r="S900" s="691"/>
      <c r="T900" s="691"/>
      <c r="U900" s="691"/>
      <c r="V900" s="1657"/>
      <c r="W900" s="43"/>
      <c r="X900" s="1657"/>
      <c r="Y900" s="1657">
        <v>1.02</v>
      </c>
      <c r="Z900" s="1657"/>
      <c r="AA900" s="1657"/>
      <c r="AB900" s="528"/>
    </row>
    <row r="901" spans="1:28" ht="15.75">
      <c r="A901" s="2919">
        <v>137</v>
      </c>
      <c r="B901" s="1654" t="s">
        <v>15446</v>
      </c>
      <c r="C901" s="1656" t="s">
        <v>15447</v>
      </c>
      <c r="D901" s="858"/>
      <c r="E901" s="1664">
        <v>0.92500000000000004</v>
      </c>
      <c r="F901" s="1657">
        <v>0.92500000000000004</v>
      </c>
      <c r="G901" s="1657">
        <v>0.92500000000000004</v>
      </c>
      <c r="H901" s="691"/>
      <c r="I901" s="691"/>
      <c r="J901" s="1657"/>
      <c r="K901" s="691"/>
      <c r="L901" s="691"/>
      <c r="M901" s="691"/>
      <c r="N901" s="691"/>
      <c r="O901" s="691"/>
      <c r="P901" s="1657"/>
      <c r="Q901" s="1657"/>
      <c r="R901" s="1649" t="s">
        <v>607</v>
      </c>
      <c r="S901" s="691"/>
      <c r="T901" s="691"/>
      <c r="U901" s="691"/>
      <c r="V901" s="1657"/>
      <c r="W901" s="43"/>
      <c r="X901" s="1657"/>
      <c r="Y901" s="1657">
        <v>0.92500000000000004</v>
      </c>
      <c r="Z901" s="1657"/>
      <c r="AA901" s="1657"/>
      <c r="AB901" s="528"/>
    </row>
    <row r="902" spans="1:28" ht="15.75">
      <c r="A902" s="1637">
        <v>138</v>
      </c>
      <c r="B902" s="1654" t="s">
        <v>15448</v>
      </c>
      <c r="C902" s="1656" t="s">
        <v>15449</v>
      </c>
      <c r="D902" s="858"/>
      <c r="E902" s="1664">
        <v>0.88</v>
      </c>
      <c r="F902" s="1657">
        <v>0.88</v>
      </c>
      <c r="G902" s="1657">
        <v>0.88</v>
      </c>
      <c r="H902" s="691"/>
      <c r="I902" s="691"/>
      <c r="J902" s="1657"/>
      <c r="K902" s="691"/>
      <c r="L902" s="691"/>
      <c r="M902" s="691"/>
      <c r="N902" s="691"/>
      <c r="O902" s="691"/>
      <c r="P902" s="1657"/>
      <c r="Q902" s="1657"/>
      <c r="R902" s="1649" t="s">
        <v>607</v>
      </c>
      <c r="S902" s="691"/>
      <c r="T902" s="691"/>
      <c r="U902" s="691"/>
      <c r="V902" s="1657"/>
      <c r="W902" s="43"/>
      <c r="X902" s="1657"/>
      <c r="Y902" s="1657">
        <v>0.88</v>
      </c>
      <c r="Z902" s="1657"/>
      <c r="AA902" s="1657"/>
      <c r="AB902" s="528"/>
    </row>
    <row r="903" spans="1:28" ht="15.75">
      <c r="A903" s="2919">
        <v>139</v>
      </c>
      <c r="B903" s="1654" t="s">
        <v>15450</v>
      </c>
      <c r="C903" s="1656" t="s">
        <v>15451</v>
      </c>
      <c r="D903" s="858"/>
      <c r="E903" s="1664">
        <v>0.26</v>
      </c>
      <c r="F903" s="1657">
        <v>0.26</v>
      </c>
      <c r="G903" s="1657">
        <v>0.26</v>
      </c>
      <c r="H903" s="691"/>
      <c r="I903" s="691"/>
      <c r="J903" s="1657"/>
      <c r="K903" s="691"/>
      <c r="L903" s="691"/>
      <c r="M903" s="691"/>
      <c r="N903" s="691"/>
      <c r="O903" s="691"/>
      <c r="P903" s="1657"/>
      <c r="Q903" s="1657"/>
      <c r="R903" s="1649" t="s">
        <v>607</v>
      </c>
      <c r="S903" s="691"/>
      <c r="T903" s="691"/>
      <c r="U903" s="691"/>
      <c r="V903" s="1657"/>
      <c r="W903" s="43"/>
      <c r="X903" s="1657"/>
      <c r="Y903" s="1657">
        <v>0.26</v>
      </c>
      <c r="Z903" s="1657"/>
      <c r="AA903" s="1657"/>
      <c r="AB903" s="528"/>
    </row>
    <row r="904" spans="1:28" ht="15.75">
      <c r="A904" s="1637">
        <v>140</v>
      </c>
      <c r="B904" s="1654" t="s">
        <v>15452</v>
      </c>
      <c r="C904" s="1656" t="s">
        <v>15453</v>
      </c>
      <c r="D904" s="858"/>
      <c r="E904" s="1664">
        <v>0.14000000000000001</v>
      </c>
      <c r="F904" s="1657">
        <v>0.14000000000000001</v>
      </c>
      <c r="G904" s="1657">
        <v>0.14000000000000001</v>
      </c>
      <c r="H904" s="691"/>
      <c r="I904" s="691"/>
      <c r="J904" s="1657"/>
      <c r="K904" s="691"/>
      <c r="L904" s="691"/>
      <c r="M904" s="691"/>
      <c r="N904" s="691"/>
      <c r="O904" s="691"/>
      <c r="P904" s="1657"/>
      <c r="Q904" s="1657"/>
      <c r="R904" s="1649" t="s">
        <v>607</v>
      </c>
      <c r="S904" s="691"/>
      <c r="T904" s="691"/>
      <c r="U904" s="691"/>
      <c r="V904" s="1657"/>
      <c r="W904" s="43"/>
      <c r="X904" s="1657"/>
      <c r="Y904" s="1657">
        <v>0.14000000000000001</v>
      </c>
      <c r="Z904" s="1657"/>
      <c r="AA904" s="1657"/>
      <c r="AB904" s="528"/>
    </row>
    <row r="905" spans="1:28" ht="15.75">
      <c r="A905" s="2919">
        <v>141</v>
      </c>
      <c r="B905" s="1654" t="s">
        <v>15454</v>
      </c>
      <c r="C905" s="1656" t="s">
        <v>15455</v>
      </c>
      <c r="D905" s="858"/>
      <c r="E905" s="1664">
        <v>0.23</v>
      </c>
      <c r="F905" s="1657">
        <v>0.23</v>
      </c>
      <c r="G905" s="1657">
        <v>0.23</v>
      </c>
      <c r="H905" s="691"/>
      <c r="I905" s="691"/>
      <c r="J905" s="1657"/>
      <c r="K905" s="691"/>
      <c r="L905" s="691"/>
      <c r="M905" s="691"/>
      <c r="N905" s="691"/>
      <c r="O905" s="691"/>
      <c r="P905" s="1657"/>
      <c r="Q905" s="1657"/>
      <c r="R905" s="1649" t="s">
        <v>607</v>
      </c>
      <c r="S905" s="691"/>
      <c r="T905" s="691"/>
      <c r="U905" s="691"/>
      <c r="V905" s="1657"/>
      <c r="W905" s="43"/>
      <c r="X905" s="1657"/>
      <c r="Y905" s="1657">
        <v>0.23</v>
      </c>
      <c r="Z905" s="1657"/>
      <c r="AA905" s="1657"/>
      <c r="AB905" s="528"/>
    </row>
    <row r="906" spans="1:28" ht="15.75">
      <c r="A906" s="1637">
        <v>142</v>
      </c>
      <c r="B906" s="1654" t="s">
        <v>15456</v>
      </c>
      <c r="C906" s="1656" t="s">
        <v>15457</v>
      </c>
      <c r="D906" s="858"/>
      <c r="E906" s="1664">
        <v>0.20499999999999999</v>
      </c>
      <c r="F906" s="1657">
        <v>0.20499999999999999</v>
      </c>
      <c r="G906" s="1657">
        <v>0.20499999999999999</v>
      </c>
      <c r="H906" s="691"/>
      <c r="I906" s="691"/>
      <c r="J906" s="1657"/>
      <c r="K906" s="691"/>
      <c r="L906" s="691"/>
      <c r="M906" s="691"/>
      <c r="N906" s="691"/>
      <c r="O906" s="691"/>
      <c r="P906" s="1657"/>
      <c r="Q906" s="1657"/>
      <c r="R906" s="1649" t="s">
        <v>607</v>
      </c>
      <c r="S906" s="691"/>
      <c r="T906" s="691"/>
      <c r="U906" s="691"/>
      <c r="V906" s="1657"/>
      <c r="W906" s="43"/>
      <c r="X906" s="1657"/>
      <c r="Y906" s="1657">
        <v>0.20499999999999999</v>
      </c>
      <c r="Z906" s="1657"/>
      <c r="AA906" s="1657"/>
      <c r="AB906" s="528"/>
    </row>
    <row r="907" spans="1:28" ht="15.75">
      <c r="A907" s="2919">
        <v>143</v>
      </c>
      <c r="B907" s="1654" t="s">
        <v>15458</v>
      </c>
      <c r="C907" s="1656" t="s">
        <v>15459</v>
      </c>
      <c r="D907" s="858"/>
      <c r="E907" s="1664">
        <v>0.26800000000000002</v>
      </c>
      <c r="F907" s="1657">
        <v>0.26800000000000002</v>
      </c>
      <c r="G907" s="1657">
        <v>0.26800000000000002</v>
      </c>
      <c r="H907" s="691"/>
      <c r="I907" s="691"/>
      <c r="J907" s="1657"/>
      <c r="K907" s="691"/>
      <c r="L907" s="691"/>
      <c r="M907" s="691"/>
      <c r="N907" s="691"/>
      <c r="O907" s="691"/>
      <c r="P907" s="1657"/>
      <c r="Q907" s="1657"/>
      <c r="R907" s="1649" t="s">
        <v>607</v>
      </c>
      <c r="S907" s="691"/>
      <c r="T907" s="691"/>
      <c r="U907" s="691"/>
      <c r="V907" s="1657"/>
      <c r="W907" s="43"/>
      <c r="X907" s="1657"/>
      <c r="Y907" s="1657">
        <v>0.26800000000000002</v>
      </c>
      <c r="Z907" s="1657"/>
      <c r="AA907" s="1657"/>
      <c r="AB907" s="528"/>
    </row>
    <row r="908" spans="1:28" ht="15.75">
      <c r="A908" s="1637">
        <v>144</v>
      </c>
      <c r="B908" s="1654" t="s">
        <v>15460</v>
      </c>
      <c r="C908" s="1656" t="s">
        <v>15461</v>
      </c>
      <c r="D908" s="858"/>
      <c r="E908" s="1664">
        <v>0.23400000000000001</v>
      </c>
      <c r="F908" s="1657">
        <v>0.23400000000000001</v>
      </c>
      <c r="G908" s="1657">
        <v>0.23400000000000001</v>
      </c>
      <c r="H908" s="691"/>
      <c r="I908" s="691"/>
      <c r="J908" s="1657"/>
      <c r="K908" s="691"/>
      <c r="L908" s="691"/>
      <c r="M908" s="691"/>
      <c r="N908" s="691"/>
      <c r="O908" s="691"/>
      <c r="P908" s="1657"/>
      <c r="Q908" s="1657"/>
      <c r="R908" s="1649" t="s">
        <v>607</v>
      </c>
      <c r="S908" s="691"/>
      <c r="T908" s="691"/>
      <c r="U908" s="691"/>
      <c r="V908" s="1657"/>
      <c r="W908" s="43"/>
      <c r="X908" s="1657"/>
      <c r="Y908" s="1657">
        <v>0.23400000000000001</v>
      </c>
      <c r="Z908" s="1657"/>
      <c r="AA908" s="1657"/>
      <c r="AB908" s="528"/>
    </row>
    <row r="909" spans="1:28" ht="15.75">
      <c r="A909" s="2919">
        <v>145</v>
      </c>
      <c r="B909" s="1654" t="s">
        <v>15462</v>
      </c>
      <c r="C909" s="1656" t="s">
        <v>15463</v>
      </c>
      <c r="D909" s="858"/>
      <c r="E909" s="1664">
        <v>0.24299999999999999</v>
      </c>
      <c r="F909" s="1657">
        <v>0.24299999999999999</v>
      </c>
      <c r="G909" s="1657">
        <v>0.24299999999999999</v>
      </c>
      <c r="H909" s="691"/>
      <c r="I909" s="691"/>
      <c r="J909" s="1657"/>
      <c r="K909" s="691"/>
      <c r="L909" s="691"/>
      <c r="M909" s="691"/>
      <c r="N909" s="691"/>
      <c r="O909" s="691"/>
      <c r="P909" s="1657"/>
      <c r="Q909" s="1657"/>
      <c r="R909" s="1649" t="s">
        <v>607</v>
      </c>
      <c r="S909" s="691"/>
      <c r="T909" s="691"/>
      <c r="U909" s="691"/>
      <c r="V909" s="1657"/>
      <c r="W909" s="43"/>
      <c r="X909" s="1657"/>
      <c r="Y909" s="1657">
        <v>0.24299999999999999</v>
      </c>
      <c r="Z909" s="1657"/>
      <c r="AA909" s="1657"/>
      <c r="AB909" s="528"/>
    </row>
    <row r="910" spans="1:28" ht="15.75">
      <c r="A910" s="1637">
        <v>146</v>
      </c>
      <c r="B910" s="1654" t="s">
        <v>15464</v>
      </c>
      <c r="C910" s="1656" t="s">
        <v>15465</v>
      </c>
      <c r="D910" s="858"/>
      <c r="E910" s="1664">
        <v>0.26300000000000001</v>
      </c>
      <c r="F910" s="1657">
        <v>0.26300000000000001</v>
      </c>
      <c r="G910" s="1657">
        <v>0.26300000000000001</v>
      </c>
      <c r="H910" s="691"/>
      <c r="I910" s="691"/>
      <c r="J910" s="1657"/>
      <c r="K910" s="691"/>
      <c r="L910" s="691"/>
      <c r="M910" s="691"/>
      <c r="N910" s="691"/>
      <c r="O910" s="691"/>
      <c r="P910" s="1657"/>
      <c r="Q910" s="1657"/>
      <c r="R910" s="1649" t="s">
        <v>607</v>
      </c>
      <c r="S910" s="691"/>
      <c r="T910" s="691"/>
      <c r="U910" s="691"/>
      <c r="V910" s="1657"/>
      <c r="W910" s="43"/>
      <c r="X910" s="1657"/>
      <c r="Y910" s="1657">
        <v>0.26300000000000001</v>
      </c>
      <c r="Z910" s="1657"/>
      <c r="AA910" s="1657"/>
      <c r="AB910" s="528"/>
    </row>
    <row r="911" spans="1:28" ht="15.75">
      <c r="A911" s="2919">
        <v>147</v>
      </c>
      <c r="B911" s="1654" t="s">
        <v>15466</v>
      </c>
      <c r="C911" s="1656" t="s">
        <v>15467</v>
      </c>
      <c r="D911" s="858"/>
      <c r="E911" s="1664">
        <v>0.254</v>
      </c>
      <c r="F911" s="1657">
        <v>0.254</v>
      </c>
      <c r="G911" s="1657">
        <v>0.254</v>
      </c>
      <c r="H911" s="691"/>
      <c r="I911" s="691"/>
      <c r="J911" s="1657"/>
      <c r="K911" s="691"/>
      <c r="L911" s="691"/>
      <c r="M911" s="691"/>
      <c r="N911" s="691"/>
      <c r="O911" s="691"/>
      <c r="P911" s="1657"/>
      <c r="Q911" s="1657"/>
      <c r="R911" s="1649" t="s">
        <v>607</v>
      </c>
      <c r="S911" s="691"/>
      <c r="T911" s="691"/>
      <c r="U911" s="691"/>
      <c r="V911" s="1657"/>
      <c r="W911" s="43"/>
      <c r="X911" s="1657"/>
      <c r="Y911" s="1657">
        <v>0.254</v>
      </c>
      <c r="Z911" s="1657"/>
      <c r="AA911" s="1657"/>
      <c r="AB911" s="528"/>
    </row>
    <row r="912" spans="1:28" ht="15.75">
      <c r="A912" s="1637">
        <v>148</v>
      </c>
      <c r="B912" s="1654" t="s">
        <v>15468</v>
      </c>
      <c r="C912" s="1656" t="s">
        <v>15469</v>
      </c>
      <c r="D912" s="858"/>
      <c r="E912" s="1664">
        <v>0.19900000000000001</v>
      </c>
      <c r="F912" s="1657">
        <v>0.19900000000000001</v>
      </c>
      <c r="G912" s="1657">
        <v>0.19900000000000001</v>
      </c>
      <c r="H912" s="691"/>
      <c r="I912" s="691"/>
      <c r="J912" s="1657"/>
      <c r="K912" s="691"/>
      <c r="L912" s="691"/>
      <c r="M912" s="691"/>
      <c r="N912" s="691"/>
      <c r="O912" s="691"/>
      <c r="P912" s="1657"/>
      <c r="Q912" s="1657"/>
      <c r="R912" s="1649" t="s">
        <v>607</v>
      </c>
      <c r="S912" s="691"/>
      <c r="T912" s="691"/>
      <c r="U912" s="691"/>
      <c r="V912" s="1657"/>
      <c r="W912" s="43"/>
      <c r="X912" s="1657"/>
      <c r="Y912" s="1657">
        <v>0.19900000000000001</v>
      </c>
      <c r="Z912" s="1657"/>
      <c r="AA912" s="1657"/>
      <c r="AB912" s="528"/>
    </row>
    <row r="913" spans="1:28" ht="15.75">
      <c r="A913" s="2919">
        <v>149</v>
      </c>
      <c r="B913" s="1654" t="s">
        <v>15470</v>
      </c>
      <c r="C913" s="1656" t="s">
        <v>15471</v>
      </c>
      <c r="D913" s="858"/>
      <c r="E913" s="1664">
        <v>0.5</v>
      </c>
      <c r="F913" s="1657">
        <v>0.5</v>
      </c>
      <c r="G913" s="1657">
        <v>0.5</v>
      </c>
      <c r="H913" s="691"/>
      <c r="I913" s="691"/>
      <c r="J913" s="1657"/>
      <c r="K913" s="691"/>
      <c r="L913" s="691"/>
      <c r="M913" s="691"/>
      <c r="N913" s="691"/>
      <c r="O913" s="691"/>
      <c r="P913" s="1657"/>
      <c r="Q913" s="1657"/>
      <c r="R913" s="1649" t="s">
        <v>607</v>
      </c>
      <c r="S913" s="691"/>
      <c r="T913" s="691"/>
      <c r="U913" s="691"/>
      <c r="V913" s="43"/>
      <c r="W913" s="1657"/>
      <c r="X913" s="1657"/>
      <c r="Y913" s="1657">
        <v>0.5</v>
      </c>
      <c r="Z913" s="1657"/>
      <c r="AA913" s="1657"/>
      <c r="AB913" s="528"/>
    </row>
    <row r="914" spans="1:28" ht="15.75">
      <c r="A914" s="1637">
        <v>150</v>
      </c>
      <c r="B914" s="1666" t="s">
        <v>15472</v>
      </c>
      <c r="C914" s="1667" t="s">
        <v>15473</v>
      </c>
      <c r="D914" s="861"/>
      <c r="E914" s="1668">
        <v>0.28000000000000003</v>
      </c>
      <c r="F914" s="1663">
        <v>0.28000000000000003</v>
      </c>
      <c r="G914" s="1663">
        <v>0.28000000000000003</v>
      </c>
      <c r="H914" s="691"/>
      <c r="I914" s="691"/>
      <c r="J914" s="1657"/>
      <c r="K914" s="691"/>
      <c r="L914" s="691"/>
      <c r="M914" s="691"/>
      <c r="N914" s="691"/>
      <c r="O914" s="691"/>
      <c r="P914" s="691"/>
      <c r="Q914" s="691"/>
      <c r="R914" s="1649" t="s">
        <v>607</v>
      </c>
      <c r="S914" s="691"/>
      <c r="T914" s="691"/>
      <c r="U914" s="691"/>
      <c r="V914" s="43"/>
      <c r="W914" s="1657"/>
      <c r="X914" s="1657"/>
      <c r="Y914" s="1657">
        <v>0.28000000000000003</v>
      </c>
      <c r="Z914" s="1657"/>
      <c r="AA914" s="1657"/>
      <c r="AB914" s="528"/>
    </row>
    <row r="915" spans="1:28" ht="15.75">
      <c r="A915" s="2919">
        <v>151</v>
      </c>
      <c r="B915" s="1654" t="s">
        <v>15474</v>
      </c>
      <c r="C915" s="1656" t="s">
        <v>15475</v>
      </c>
      <c r="D915" s="858"/>
      <c r="E915" s="1664">
        <v>0.432</v>
      </c>
      <c r="F915" s="1657">
        <v>0.432</v>
      </c>
      <c r="G915" s="1657">
        <v>0.432</v>
      </c>
      <c r="H915" s="691"/>
      <c r="I915" s="691"/>
      <c r="J915" s="1657"/>
      <c r="K915" s="691"/>
      <c r="L915" s="691"/>
      <c r="M915" s="691"/>
      <c r="N915" s="691"/>
      <c r="O915" s="691"/>
      <c r="P915" s="1657"/>
      <c r="Q915" s="1657"/>
      <c r="R915" s="1649" t="s">
        <v>607</v>
      </c>
      <c r="S915" s="691"/>
      <c r="T915" s="691"/>
      <c r="U915" s="691"/>
      <c r="V915" s="43"/>
      <c r="W915" s="1657"/>
      <c r="X915" s="1657"/>
      <c r="Y915" s="1657">
        <v>0.432</v>
      </c>
      <c r="Z915" s="1657"/>
      <c r="AA915" s="1657"/>
      <c r="AB915" s="528"/>
    </row>
    <row r="916" spans="1:28" ht="15.75">
      <c r="A916" s="1637">
        <v>152</v>
      </c>
      <c r="B916" s="1654" t="s">
        <v>15476</v>
      </c>
      <c r="C916" s="1656" t="s">
        <v>15477</v>
      </c>
      <c r="D916" s="858"/>
      <c r="E916" s="1664">
        <v>0.36199999999999999</v>
      </c>
      <c r="F916" s="1657">
        <v>0.36199999999999999</v>
      </c>
      <c r="G916" s="1657">
        <v>0.36199999999999999</v>
      </c>
      <c r="H916" s="691"/>
      <c r="I916" s="691"/>
      <c r="J916" s="1657"/>
      <c r="K916" s="691"/>
      <c r="L916" s="691"/>
      <c r="M916" s="691"/>
      <c r="N916" s="691"/>
      <c r="O916" s="691"/>
      <c r="P916" s="1657"/>
      <c r="Q916" s="1657"/>
      <c r="R916" s="1649" t="s">
        <v>607</v>
      </c>
      <c r="S916" s="691"/>
      <c r="T916" s="691"/>
      <c r="U916" s="691"/>
      <c r="V916" s="1657"/>
      <c r="W916" s="43"/>
      <c r="X916" s="1657"/>
      <c r="Y916" s="1657">
        <v>0.36199999999999999</v>
      </c>
      <c r="Z916" s="1657"/>
      <c r="AA916" s="1657"/>
      <c r="AB916" s="528"/>
    </row>
    <row r="917" spans="1:28" ht="15.75">
      <c r="A917" s="2919">
        <v>153</v>
      </c>
      <c r="B917" s="1654" t="s">
        <v>15478</v>
      </c>
      <c r="C917" s="1656" t="s">
        <v>15479</v>
      </c>
      <c r="D917" s="858"/>
      <c r="E917" s="1664">
        <v>0.90600000000000003</v>
      </c>
      <c r="F917" s="1657">
        <v>0.90600000000000003</v>
      </c>
      <c r="G917" s="1657">
        <v>0.90600000000000003</v>
      </c>
      <c r="H917" s="691"/>
      <c r="I917" s="691"/>
      <c r="J917" s="1657"/>
      <c r="K917" s="691"/>
      <c r="L917" s="691"/>
      <c r="M917" s="691"/>
      <c r="N917" s="691"/>
      <c r="O917" s="691"/>
      <c r="P917" s="1657"/>
      <c r="Q917" s="1657"/>
      <c r="R917" s="1649" t="s">
        <v>607</v>
      </c>
      <c r="S917" s="691"/>
      <c r="T917" s="691"/>
      <c r="U917" s="691"/>
      <c r="V917" s="43"/>
      <c r="W917" s="1657"/>
      <c r="X917" s="1657"/>
      <c r="Y917" s="1657">
        <v>0.90600000000000003</v>
      </c>
      <c r="Z917" s="1657"/>
      <c r="AA917" s="1657"/>
      <c r="AB917" s="528"/>
    </row>
    <row r="918" spans="1:28" ht="15.75">
      <c r="A918" s="1637">
        <v>154</v>
      </c>
      <c r="B918" s="1654" t="s">
        <v>15480</v>
      </c>
      <c r="C918" s="1656" t="s">
        <v>15481</v>
      </c>
      <c r="D918" s="858"/>
      <c r="E918" s="1664">
        <v>0.86</v>
      </c>
      <c r="F918" s="1657">
        <v>0.86</v>
      </c>
      <c r="G918" s="1657">
        <v>0.86</v>
      </c>
      <c r="H918" s="691"/>
      <c r="I918" s="691"/>
      <c r="J918" s="1657"/>
      <c r="K918" s="691"/>
      <c r="L918" s="691"/>
      <c r="M918" s="691"/>
      <c r="N918" s="691"/>
      <c r="O918" s="691"/>
      <c r="P918" s="1657"/>
      <c r="Q918" s="1657"/>
      <c r="R918" s="1649" t="s">
        <v>607</v>
      </c>
      <c r="S918" s="691"/>
      <c r="T918" s="691"/>
      <c r="U918" s="691"/>
      <c r="V918" s="1657"/>
      <c r="W918" s="43"/>
      <c r="X918" s="1657"/>
      <c r="Y918" s="1657">
        <v>0.86</v>
      </c>
      <c r="Z918" s="1657"/>
      <c r="AA918" s="1657"/>
      <c r="AB918" s="528"/>
    </row>
    <row r="919" spans="1:28" ht="15.75">
      <c r="A919" s="2919">
        <v>155</v>
      </c>
      <c r="B919" s="1654" t="s">
        <v>15482</v>
      </c>
      <c r="C919" s="1656" t="s">
        <v>15483</v>
      </c>
      <c r="D919" s="858"/>
      <c r="E919" s="1664">
        <v>0.52</v>
      </c>
      <c r="F919" s="1657">
        <v>0.52</v>
      </c>
      <c r="G919" s="1657">
        <v>0.52</v>
      </c>
      <c r="H919" s="691"/>
      <c r="I919" s="691"/>
      <c r="J919" s="1657"/>
      <c r="K919" s="691"/>
      <c r="L919" s="691"/>
      <c r="M919" s="691"/>
      <c r="N919" s="691"/>
      <c r="O919" s="691"/>
      <c r="P919" s="1657"/>
      <c r="Q919" s="1657"/>
      <c r="R919" s="1649" t="s">
        <v>607</v>
      </c>
      <c r="S919" s="691"/>
      <c r="T919" s="691"/>
      <c r="U919" s="691"/>
      <c r="V919" s="1657"/>
      <c r="W919" s="43"/>
      <c r="X919" s="1657"/>
      <c r="Y919" s="1657">
        <v>0.52</v>
      </c>
      <c r="Z919" s="1657"/>
      <c r="AA919" s="1657"/>
      <c r="AB919" s="528"/>
    </row>
    <row r="920" spans="1:28" ht="15.75">
      <c r="A920" s="1637">
        <v>156</v>
      </c>
      <c r="B920" s="1654" t="s">
        <v>15484</v>
      </c>
      <c r="C920" s="1656" t="s">
        <v>15485</v>
      </c>
      <c r="D920" s="858"/>
      <c r="E920" s="1664">
        <v>0.21299999999999999</v>
      </c>
      <c r="F920" s="1657">
        <v>0.21299999999999999</v>
      </c>
      <c r="G920" s="1657">
        <v>0.21299999999999999</v>
      </c>
      <c r="H920" s="691"/>
      <c r="I920" s="691"/>
      <c r="J920" s="1657"/>
      <c r="K920" s="691"/>
      <c r="L920" s="691"/>
      <c r="M920" s="691"/>
      <c r="N920" s="691"/>
      <c r="O920" s="691"/>
      <c r="P920" s="1657"/>
      <c r="Q920" s="1657"/>
      <c r="R920" s="1649" t="s">
        <v>607</v>
      </c>
      <c r="S920" s="691"/>
      <c r="T920" s="691"/>
      <c r="U920" s="691"/>
      <c r="V920" s="1657"/>
      <c r="W920" s="43"/>
      <c r="X920" s="1657"/>
      <c r="Y920" s="1657">
        <v>0.21299999999999999</v>
      </c>
      <c r="Z920" s="1657"/>
      <c r="AA920" s="1657"/>
      <c r="AB920" s="528"/>
    </row>
    <row r="921" spans="1:28" ht="15.75">
      <c r="A921" s="2919">
        <v>157</v>
      </c>
      <c r="B921" s="1654" t="s">
        <v>15486</v>
      </c>
      <c r="C921" s="1656" t="s">
        <v>15487</v>
      </c>
      <c r="D921" s="858"/>
      <c r="E921" s="1664">
        <v>0.54</v>
      </c>
      <c r="F921" s="1657">
        <v>0.54</v>
      </c>
      <c r="G921" s="1657">
        <v>0.54</v>
      </c>
      <c r="H921" s="691"/>
      <c r="I921" s="691"/>
      <c r="J921" s="1657"/>
      <c r="K921" s="691"/>
      <c r="L921" s="691"/>
      <c r="M921" s="691"/>
      <c r="N921" s="691"/>
      <c r="O921" s="691"/>
      <c r="P921" s="1657"/>
      <c r="Q921" s="1657"/>
      <c r="R921" s="1649" t="s">
        <v>607</v>
      </c>
      <c r="S921" s="691"/>
      <c r="T921" s="691"/>
      <c r="U921" s="691"/>
      <c r="V921" s="43"/>
      <c r="W921" s="1657"/>
      <c r="X921" s="1657"/>
      <c r="Y921" s="1657">
        <v>0.54</v>
      </c>
      <c r="Z921" s="1657"/>
      <c r="AA921" s="1657"/>
      <c r="AB921" s="528"/>
    </row>
    <row r="922" spans="1:28" ht="15.75">
      <c r="A922" s="1637">
        <v>158</v>
      </c>
      <c r="B922" s="1654" t="s">
        <v>15488</v>
      </c>
      <c r="C922" s="1656" t="s">
        <v>15489</v>
      </c>
      <c r="D922" s="858"/>
      <c r="E922" s="1664">
        <v>0.72</v>
      </c>
      <c r="F922" s="1657">
        <v>0.72</v>
      </c>
      <c r="G922" s="1657">
        <v>0.72</v>
      </c>
      <c r="H922" s="691"/>
      <c r="I922" s="691"/>
      <c r="J922" s="1657"/>
      <c r="K922" s="691"/>
      <c r="L922" s="691"/>
      <c r="M922" s="691"/>
      <c r="N922" s="691"/>
      <c r="O922" s="691"/>
      <c r="P922" s="1657"/>
      <c r="Q922" s="1657"/>
      <c r="R922" s="1649" t="s">
        <v>607</v>
      </c>
      <c r="S922" s="691"/>
      <c r="T922" s="691"/>
      <c r="U922" s="691"/>
      <c r="V922" s="43"/>
      <c r="W922" s="1657"/>
      <c r="X922" s="1657"/>
      <c r="Y922" s="1657">
        <v>0.72</v>
      </c>
      <c r="Z922" s="1657"/>
      <c r="AA922" s="1657"/>
      <c r="AB922" s="528"/>
    </row>
    <row r="923" spans="1:28" ht="15.75">
      <c r="A923" s="2919">
        <v>159</v>
      </c>
      <c r="B923" s="1654" t="s">
        <v>15490</v>
      </c>
      <c r="C923" s="1656" t="s">
        <v>15491</v>
      </c>
      <c r="D923" s="858"/>
      <c r="E923" s="1664">
        <v>0.38</v>
      </c>
      <c r="F923" s="1657">
        <v>0.38</v>
      </c>
      <c r="G923" s="1657">
        <v>0.38</v>
      </c>
      <c r="H923" s="691"/>
      <c r="I923" s="691"/>
      <c r="J923" s="1657"/>
      <c r="K923" s="691"/>
      <c r="L923" s="691"/>
      <c r="M923" s="691"/>
      <c r="N923" s="691"/>
      <c r="O923" s="691"/>
      <c r="P923" s="1657"/>
      <c r="Q923" s="1657"/>
      <c r="R923" s="1649" t="s">
        <v>607</v>
      </c>
      <c r="S923" s="691"/>
      <c r="T923" s="691"/>
      <c r="U923" s="691"/>
      <c r="V923" s="1657"/>
      <c r="W923" s="43"/>
      <c r="X923" s="1657"/>
      <c r="Y923" s="1657">
        <v>0.38</v>
      </c>
      <c r="Z923" s="1657"/>
      <c r="AA923" s="1657"/>
      <c r="AB923" s="528"/>
    </row>
    <row r="924" spans="1:28" ht="15.75">
      <c r="A924" s="1637">
        <v>160</v>
      </c>
      <c r="B924" s="1654" t="s">
        <v>15492</v>
      </c>
      <c r="C924" s="1656" t="s">
        <v>15493</v>
      </c>
      <c r="D924" s="858"/>
      <c r="E924" s="1664">
        <v>0.34</v>
      </c>
      <c r="F924" s="1657">
        <v>0.34</v>
      </c>
      <c r="G924" s="1657">
        <v>0.34</v>
      </c>
      <c r="H924" s="691"/>
      <c r="I924" s="691"/>
      <c r="J924" s="1657"/>
      <c r="K924" s="691"/>
      <c r="L924" s="691"/>
      <c r="M924" s="691"/>
      <c r="N924" s="691"/>
      <c r="O924" s="691"/>
      <c r="P924" s="1657"/>
      <c r="Q924" s="1657"/>
      <c r="R924" s="1649" t="s">
        <v>607</v>
      </c>
      <c r="S924" s="691"/>
      <c r="T924" s="691"/>
      <c r="U924" s="691"/>
      <c r="V924" s="1657"/>
      <c r="W924" s="43"/>
      <c r="X924" s="1657"/>
      <c r="Y924" s="1657">
        <v>0.34</v>
      </c>
      <c r="Z924" s="1657"/>
      <c r="AA924" s="1657"/>
      <c r="AB924" s="528"/>
    </row>
    <row r="925" spans="1:28" ht="15.75">
      <c r="A925" s="2919">
        <v>161</v>
      </c>
      <c r="B925" s="1654" t="s">
        <v>15494</v>
      </c>
      <c r="C925" s="1656" t="s">
        <v>15495</v>
      </c>
      <c r="D925" s="858"/>
      <c r="E925" s="1664">
        <v>0.12</v>
      </c>
      <c r="F925" s="1657">
        <v>0.12</v>
      </c>
      <c r="G925" s="1657">
        <v>0.12</v>
      </c>
      <c r="H925" s="691"/>
      <c r="I925" s="691"/>
      <c r="J925" s="1657"/>
      <c r="K925" s="691"/>
      <c r="L925" s="691"/>
      <c r="M925" s="691"/>
      <c r="N925" s="691"/>
      <c r="O925" s="691"/>
      <c r="P925" s="1657"/>
      <c r="Q925" s="1657"/>
      <c r="R925" s="1649" t="s">
        <v>607</v>
      </c>
      <c r="S925" s="691"/>
      <c r="T925" s="691"/>
      <c r="U925" s="691"/>
      <c r="V925" s="1657"/>
      <c r="W925" s="43"/>
      <c r="X925" s="1657"/>
      <c r="Y925" s="1657">
        <v>0.12</v>
      </c>
      <c r="Z925" s="1657"/>
      <c r="AA925" s="1657"/>
      <c r="AB925" s="528"/>
    </row>
    <row r="926" spans="1:28" ht="15.75">
      <c r="A926" s="1637">
        <v>162</v>
      </c>
      <c r="B926" s="1654" t="s">
        <v>15496</v>
      </c>
      <c r="C926" s="1656" t="s">
        <v>15497</v>
      </c>
      <c r="D926" s="858"/>
      <c r="E926" s="1664">
        <v>0.32</v>
      </c>
      <c r="F926" s="1657">
        <v>0.32</v>
      </c>
      <c r="G926" s="1657">
        <v>0.32</v>
      </c>
      <c r="H926" s="691"/>
      <c r="I926" s="691"/>
      <c r="J926" s="1657"/>
      <c r="K926" s="691"/>
      <c r="L926" s="691"/>
      <c r="M926" s="691"/>
      <c r="N926" s="691"/>
      <c r="O926" s="691"/>
      <c r="P926" s="1657"/>
      <c r="Q926" s="1657"/>
      <c r="R926" s="1649" t="s">
        <v>607</v>
      </c>
      <c r="S926" s="691"/>
      <c r="T926" s="691"/>
      <c r="U926" s="691"/>
      <c r="V926" s="1657"/>
      <c r="W926" s="43"/>
      <c r="X926" s="1657"/>
      <c r="Y926" s="1657">
        <v>0.32</v>
      </c>
      <c r="Z926" s="1657"/>
      <c r="AA926" s="1657"/>
      <c r="AB926" s="528"/>
    </row>
    <row r="927" spans="1:28" ht="15.75">
      <c r="A927" s="2919">
        <v>163</v>
      </c>
      <c r="B927" s="1654" t="s">
        <v>15498</v>
      </c>
      <c r="C927" s="1656" t="s">
        <v>15499</v>
      </c>
      <c r="D927" s="858"/>
      <c r="E927" s="1664">
        <v>0.22</v>
      </c>
      <c r="F927" s="1657">
        <v>0.22</v>
      </c>
      <c r="G927" s="1657">
        <v>0.22</v>
      </c>
      <c r="H927" s="691"/>
      <c r="I927" s="691"/>
      <c r="J927" s="1657"/>
      <c r="K927" s="691"/>
      <c r="L927" s="691"/>
      <c r="M927" s="691"/>
      <c r="N927" s="691"/>
      <c r="O927" s="691"/>
      <c r="P927" s="1657"/>
      <c r="Q927" s="1657"/>
      <c r="R927" s="1649" t="s">
        <v>607</v>
      </c>
      <c r="S927" s="691"/>
      <c r="T927" s="691"/>
      <c r="U927" s="691"/>
      <c r="V927" s="1657"/>
      <c r="W927" s="43"/>
      <c r="X927" s="1657"/>
      <c r="Y927" s="1657">
        <v>0.22</v>
      </c>
      <c r="Z927" s="1657"/>
      <c r="AA927" s="1657"/>
      <c r="AB927" s="528"/>
    </row>
    <row r="928" spans="1:28" ht="15.75">
      <c r="A928" s="1637">
        <v>164</v>
      </c>
      <c r="B928" s="1654" t="s">
        <v>15500</v>
      </c>
      <c r="C928" s="1656" t="s">
        <v>15501</v>
      </c>
      <c r="D928" s="858"/>
      <c r="E928" s="1664">
        <v>0.26</v>
      </c>
      <c r="F928" s="1657">
        <v>0.26</v>
      </c>
      <c r="G928" s="1657">
        <v>0.26</v>
      </c>
      <c r="H928" s="691"/>
      <c r="I928" s="691"/>
      <c r="J928" s="1657"/>
      <c r="K928" s="691"/>
      <c r="L928" s="691"/>
      <c r="M928" s="691"/>
      <c r="N928" s="691"/>
      <c r="O928" s="691"/>
      <c r="P928" s="1657"/>
      <c r="Q928" s="1657"/>
      <c r="R928" s="1649" t="s">
        <v>607</v>
      </c>
      <c r="S928" s="691"/>
      <c r="T928" s="691"/>
      <c r="U928" s="691"/>
      <c r="V928" s="1657"/>
      <c r="W928" s="43"/>
      <c r="X928" s="1657"/>
      <c r="Y928" s="1657">
        <v>0.26</v>
      </c>
      <c r="Z928" s="1657"/>
      <c r="AA928" s="1657"/>
      <c r="AB928" s="528"/>
    </row>
    <row r="929" spans="1:31" ht="15.75">
      <c r="A929" s="2919">
        <v>165</v>
      </c>
      <c r="B929" s="1654" t="s">
        <v>15502</v>
      </c>
      <c r="C929" s="1656" t="s">
        <v>15503</v>
      </c>
      <c r="D929" s="858"/>
      <c r="E929" s="1664">
        <v>0.38</v>
      </c>
      <c r="F929" s="1657">
        <v>0.38</v>
      </c>
      <c r="G929" s="1657">
        <v>0.38</v>
      </c>
      <c r="H929" s="691"/>
      <c r="I929" s="691"/>
      <c r="J929" s="1657"/>
      <c r="K929" s="691"/>
      <c r="L929" s="691"/>
      <c r="M929" s="691"/>
      <c r="N929" s="691"/>
      <c r="O929" s="691"/>
      <c r="P929" s="1657"/>
      <c r="Q929" s="1657"/>
      <c r="R929" s="1649" t="s">
        <v>607</v>
      </c>
      <c r="S929" s="691"/>
      <c r="T929" s="691"/>
      <c r="U929" s="691"/>
      <c r="V929" s="1657"/>
      <c r="W929" s="43"/>
      <c r="X929" s="1657"/>
      <c r="Y929" s="1657">
        <v>0.38</v>
      </c>
      <c r="Z929" s="1657"/>
      <c r="AA929" s="1657"/>
      <c r="AB929" s="528"/>
    </row>
    <row r="930" spans="1:31" ht="15.75">
      <c r="A930" s="1637">
        <v>166</v>
      </c>
      <c r="B930" s="1654" t="s">
        <v>15504</v>
      </c>
      <c r="C930" s="1656" t="s">
        <v>15505</v>
      </c>
      <c r="D930" s="858"/>
      <c r="E930" s="1664">
        <v>1</v>
      </c>
      <c r="F930" s="1657">
        <v>1</v>
      </c>
      <c r="G930" s="1657">
        <v>1</v>
      </c>
      <c r="H930" s="691"/>
      <c r="I930" s="691"/>
      <c r="J930" s="1657"/>
      <c r="K930" s="691"/>
      <c r="L930" s="691"/>
      <c r="M930" s="691"/>
      <c r="N930" s="691"/>
      <c r="O930" s="691"/>
      <c r="P930" s="1657"/>
      <c r="Q930" s="1657"/>
      <c r="R930" s="1649" t="s">
        <v>607</v>
      </c>
      <c r="S930" s="691"/>
      <c r="T930" s="691"/>
      <c r="U930" s="691"/>
      <c r="V930" s="1657"/>
      <c r="W930" s="43"/>
      <c r="X930" s="1657"/>
      <c r="Y930" s="1657">
        <v>1</v>
      </c>
      <c r="Z930" s="1657"/>
      <c r="AA930" s="1657"/>
      <c r="AB930" s="528"/>
    </row>
    <row r="931" spans="1:31" ht="15.75">
      <c r="A931" s="2919">
        <v>167</v>
      </c>
      <c r="B931" s="1654" t="s">
        <v>15506</v>
      </c>
      <c r="C931" s="1656" t="s">
        <v>15507</v>
      </c>
      <c r="D931" s="858"/>
      <c r="E931" s="1664">
        <v>0.14000000000000001</v>
      </c>
      <c r="F931" s="1657">
        <v>0.14000000000000001</v>
      </c>
      <c r="G931" s="1657">
        <v>0.14000000000000001</v>
      </c>
      <c r="H931" s="691"/>
      <c r="I931" s="691"/>
      <c r="J931" s="1657"/>
      <c r="K931" s="691"/>
      <c r="L931" s="691"/>
      <c r="M931" s="691"/>
      <c r="N931" s="691"/>
      <c r="O931" s="691"/>
      <c r="P931" s="1657"/>
      <c r="Q931" s="1657"/>
      <c r="R931" s="1649" t="s">
        <v>607</v>
      </c>
      <c r="S931" s="691"/>
      <c r="T931" s="691"/>
      <c r="U931" s="691"/>
      <c r="V931" s="1657"/>
      <c r="W931" s="43"/>
      <c r="X931" s="1657"/>
      <c r="Y931" s="1657">
        <v>0.14000000000000001</v>
      </c>
      <c r="Z931" s="1657"/>
      <c r="AA931" s="1657"/>
      <c r="AB931" s="528"/>
    </row>
    <row r="932" spans="1:31" ht="15.75">
      <c r="A932" s="1637">
        <v>168</v>
      </c>
      <c r="B932" s="1654" t="s">
        <v>15508</v>
      </c>
      <c r="C932" s="1656" t="s">
        <v>15509</v>
      </c>
      <c r="D932" s="858"/>
      <c r="E932" s="1664">
        <v>0.06</v>
      </c>
      <c r="F932" s="1657"/>
      <c r="G932" s="1657"/>
      <c r="H932" s="691"/>
      <c r="I932" s="691"/>
      <c r="J932" s="1657"/>
      <c r="K932" s="691"/>
      <c r="L932" s="691"/>
      <c r="M932" s="691"/>
      <c r="N932" s="691"/>
      <c r="O932" s="691"/>
      <c r="P932" s="1657">
        <v>0.06</v>
      </c>
      <c r="Q932" s="1657">
        <v>0.06</v>
      </c>
      <c r="R932" s="1649" t="s">
        <v>607</v>
      </c>
      <c r="S932" s="691"/>
      <c r="T932" s="691"/>
      <c r="U932" s="691"/>
      <c r="V932" s="1657"/>
      <c r="W932" s="1657"/>
      <c r="X932" s="43"/>
      <c r="Y932" s="1657">
        <v>0.06</v>
      </c>
      <c r="Z932" s="1657"/>
      <c r="AA932" s="1657"/>
      <c r="AB932" s="528"/>
    </row>
    <row r="933" spans="1:31" ht="15.75">
      <c r="A933" s="2919">
        <v>169</v>
      </c>
      <c r="B933" s="1654" t="s">
        <v>15510</v>
      </c>
      <c r="C933" s="1656" t="s">
        <v>15511</v>
      </c>
      <c r="D933" s="858"/>
      <c r="E933" s="1664">
        <v>0.78</v>
      </c>
      <c r="F933" s="1657">
        <v>0.78</v>
      </c>
      <c r="G933" s="1657">
        <v>0.78</v>
      </c>
      <c r="H933" s="691"/>
      <c r="I933" s="691"/>
      <c r="J933" s="1657"/>
      <c r="K933" s="691"/>
      <c r="L933" s="691"/>
      <c r="M933" s="691"/>
      <c r="N933" s="691"/>
      <c r="O933" s="691"/>
      <c r="P933" s="1657"/>
      <c r="Q933" s="1657"/>
      <c r="R933" s="1649" t="s">
        <v>607</v>
      </c>
      <c r="S933" s="691"/>
      <c r="T933" s="691"/>
      <c r="U933" s="691"/>
      <c r="V933" s="1657"/>
      <c r="W933" s="1657"/>
      <c r="X933" s="1657"/>
      <c r="Y933" s="1657">
        <v>0.78</v>
      </c>
      <c r="Z933" s="1657"/>
      <c r="AA933" s="1657"/>
      <c r="AB933" s="528"/>
    </row>
    <row r="934" spans="1:31" ht="15.75">
      <c r="A934" s="1637">
        <v>170</v>
      </c>
      <c r="B934" s="1666" t="s">
        <v>15512</v>
      </c>
      <c r="C934" s="1667" t="s">
        <v>15513</v>
      </c>
      <c r="D934" s="861"/>
      <c r="E934" s="1668">
        <v>0.8</v>
      </c>
      <c r="F934" s="1663">
        <v>0.8</v>
      </c>
      <c r="G934" s="1663"/>
      <c r="H934" s="252"/>
      <c r="I934" s="252"/>
      <c r="J934" s="1663">
        <v>0.8</v>
      </c>
      <c r="K934" s="252"/>
      <c r="L934" s="252"/>
      <c r="M934" s="252"/>
      <c r="N934" s="252"/>
      <c r="O934" s="252"/>
      <c r="P934" s="1663"/>
      <c r="Q934" s="1663"/>
      <c r="R934" s="1649" t="s">
        <v>607</v>
      </c>
      <c r="S934" s="691"/>
      <c r="T934" s="691"/>
      <c r="U934" s="691"/>
      <c r="V934" s="1657"/>
      <c r="W934" s="1657"/>
      <c r="X934" s="1657"/>
      <c r="Y934" s="1657">
        <v>0.8</v>
      </c>
      <c r="Z934" s="1657"/>
      <c r="AA934" s="1657"/>
      <c r="AB934" s="528"/>
    </row>
    <row r="935" spans="1:31" ht="15.75">
      <c r="A935" s="2919">
        <v>171</v>
      </c>
      <c r="B935" s="1654" t="s">
        <v>15514</v>
      </c>
      <c r="C935" s="1656" t="s">
        <v>15515</v>
      </c>
      <c r="D935" s="858"/>
      <c r="E935" s="1664">
        <v>0.88</v>
      </c>
      <c r="F935" s="1657">
        <v>0.88</v>
      </c>
      <c r="G935" s="1657">
        <v>0.88</v>
      </c>
      <c r="H935" s="691"/>
      <c r="I935" s="691"/>
      <c r="J935" s="1657"/>
      <c r="K935" s="691"/>
      <c r="L935" s="691"/>
      <c r="M935" s="691"/>
      <c r="N935" s="691"/>
      <c r="O935" s="691"/>
      <c r="P935" s="1657"/>
      <c r="Q935" s="1657"/>
      <c r="R935" s="1649" t="s">
        <v>607</v>
      </c>
      <c r="S935" s="691"/>
      <c r="T935" s="691"/>
      <c r="U935" s="691"/>
      <c r="V935" s="1657"/>
      <c r="W935" s="1657"/>
      <c r="X935" s="1657"/>
      <c r="Y935" s="1657">
        <v>0.88</v>
      </c>
      <c r="Z935" s="1657"/>
      <c r="AA935" s="1657"/>
      <c r="AB935" s="528"/>
    </row>
    <row r="936" spans="1:31" ht="15.75">
      <c r="A936" s="1637">
        <v>172</v>
      </c>
      <c r="B936" s="1654" t="s">
        <v>15516</v>
      </c>
      <c r="C936" s="1656" t="s">
        <v>15517</v>
      </c>
      <c r="D936" s="858"/>
      <c r="E936" s="1664">
        <v>1</v>
      </c>
      <c r="F936" s="1661"/>
      <c r="G936" s="1661"/>
      <c r="H936" s="691"/>
      <c r="I936" s="691"/>
      <c r="J936" s="1657"/>
      <c r="K936" s="691"/>
      <c r="L936" s="691"/>
      <c r="M936" s="691"/>
      <c r="N936" s="691"/>
      <c r="O936" s="691"/>
      <c r="P936" s="691">
        <v>1</v>
      </c>
      <c r="Q936" s="691">
        <v>1</v>
      </c>
      <c r="R936" s="1649" t="s">
        <v>607</v>
      </c>
      <c r="S936" s="691"/>
      <c r="T936" s="691"/>
      <c r="U936" s="691"/>
      <c r="V936" s="1657"/>
      <c r="W936" s="1657"/>
      <c r="X936" s="1657"/>
      <c r="Y936" s="1657">
        <v>1</v>
      </c>
      <c r="Z936" s="1657"/>
      <c r="AA936" s="1657"/>
      <c r="AB936" s="528"/>
    </row>
    <row r="937" spans="1:31" ht="15.75">
      <c r="A937" s="1652">
        <v>173</v>
      </c>
      <c r="B937" s="1654" t="s">
        <v>15518</v>
      </c>
      <c r="C937" s="1656" t="s">
        <v>15519</v>
      </c>
      <c r="D937" s="858"/>
      <c r="E937" s="1664">
        <v>0.65</v>
      </c>
      <c r="F937" s="1657">
        <v>0.65</v>
      </c>
      <c r="G937" s="1657">
        <v>0.65</v>
      </c>
      <c r="H937" s="691"/>
      <c r="I937" s="691"/>
      <c r="J937" s="1657"/>
      <c r="K937" s="691"/>
      <c r="L937" s="691"/>
      <c r="M937" s="691"/>
      <c r="N937" s="691"/>
      <c r="O937" s="691"/>
      <c r="P937" s="1657"/>
      <c r="Q937" s="1657"/>
      <c r="R937" s="1649" t="s">
        <v>607</v>
      </c>
      <c r="S937" s="691"/>
      <c r="T937" s="691"/>
      <c r="U937" s="691"/>
      <c r="V937" s="1657"/>
      <c r="W937" s="1657"/>
      <c r="X937" s="1657"/>
      <c r="Y937" s="1657">
        <v>0.65</v>
      </c>
      <c r="Z937" s="1657"/>
      <c r="AA937" s="1657"/>
      <c r="AB937" s="528"/>
    </row>
    <row r="938" spans="1:31" ht="31.5" customHeight="1">
      <c r="A938" s="2921"/>
      <c r="B938" s="2007" t="s">
        <v>15523</v>
      </c>
      <c r="C938" s="2008"/>
      <c r="D938" s="2008"/>
      <c r="E938" s="2008">
        <f>SUM(E765:E937)</f>
        <v>97.610999999999976</v>
      </c>
      <c r="F938" s="2008">
        <f t="shared" ref="F938:G938" si="35">SUM(F765:F937)</f>
        <v>73.281999999999982</v>
      </c>
      <c r="G938" s="2008">
        <f t="shared" si="35"/>
        <v>54.04699999999999</v>
      </c>
      <c r="H938" s="2008">
        <f>SUM(H765:H937)</f>
        <v>0</v>
      </c>
      <c r="I938" s="2008">
        <f t="shared" ref="I938" si="36">SUM(I765:I937)</f>
        <v>0</v>
      </c>
      <c r="J938" s="2008">
        <f t="shared" ref="J938" si="37">SUM(J765:J937)</f>
        <v>19.234999999999999</v>
      </c>
      <c r="K938" s="2008">
        <f>SUM(K765:K937)</f>
        <v>0</v>
      </c>
      <c r="L938" s="2008">
        <f t="shared" ref="L938" si="38">SUM(L765:L937)</f>
        <v>0</v>
      </c>
      <c r="M938" s="2008">
        <f t="shared" ref="M938" si="39">SUM(M765:M937)</f>
        <v>0</v>
      </c>
      <c r="N938" s="2008">
        <f>SUM(N765:N937)</f>
        <v>0</v>
      </c>
      <c r="O938" s="2008">
        <f t="shared" ref="O938" si="40">SUM(O765:O937)</f>
        <v>0</v>
      </c>
      <c r="P938" s="2008">
        <f t="shared" ref="P938" si="41">SUM(P765:P937)</f>
        <v>24.329000000000004</v>
      </c>
      <c r="Q938" s="2008">
        <f>SUM(Q765:Q937)</f>
        <v>24.329000000000004</v>
      </c>
      <c r="R938" s="2008">
        <f t="shared" ref="R938" si="42">SUM(R765:R937)</f>
        <v>0</v>
      </c>
      <c r="S938" s="2008">
        <f t="shared" ref="S938" si="43">SUM(S765:S937)</f>
        <v>0</v>
      </c>
      <c r="T938" s="2008">
        <f>SUM(T765:T937)</f>
        <v>0</v>
      </c>
      <c r="U938" s="2008">
        <f t="shared" ref="U938" si="44">SUM(U765:U937)</f>
        <v>0</v>
      </c>
      <c r="V938" s="2008">
        <f t="shared" ref="V938" si="45">SUM(V765:V937)</f>
        <v>0</v>
      </c>
      <c r="W938" s="2008">
        <f>SUM(W765:W937)</f>
        <v>0</v>
      </c>
      <c r="X938" s="2008">
        <f t="shared" ref="X938" si="46">SUM(X765:X937)</f>
        <v>0</v>
      </c>
      <c r="Y938" s="2008">
        <f>SUM(Y765:Y937)</f>
        <v>86.071999999999974</v>
      </c>
      <c r="Z938" s="2008">
        <f t="shared" ref="Z938" si="47">SUM(Z765:Z937)</f>
        <v>5.5860000000000003</v>
      </c>
      <c r="AA938" s="2008">
        <f>SUM(AA765:AA937)</f>
        <v>5.9530000000000003</v>
      </c>
      <c r="AB938" s="1647"/>
    </row>
    <row r="939" spans="1:31" ht="34.5" customHeight="1">
      <c r="A939" s="1927"/>
      <c r="B939" s="2004" t="s">
        <v>3198</v>
      </c>
      <c r="C939" s="2003"/>
      <c r="D939" s="70"/>
      <c r="E939" s="70"/>
      <c r="F939" s="70"/>
      <c r="G939" s="70"/>
      <c r="H939" s="70"/>
      <c r="I939" s="70"/>
      <c r="J939" s="70"/>
      <c r="K939" s="70"/>
      <c r="L939" s="70"/>
      <c r="M939" s="70"/>
      <c r="N939" s="70"/>
      <c r="O939" s="70"/>
      <c r="P939" s="70"/>
      <c r="Q939" s="70"/>
      <c r="R939" s="829"/>
      <c r="S939" s="70"/>
      <c r="T939" s="70"/>
      <c r="U939" s="70"/>
      <c r="V939" s="70"/>
      <c r="W939" s="70"/>
      <c r="X939" s="70"/>
      <c r="Y939" s="70"/>
      <c r="Z939" s="70"/>
      <c r="AA939" s="71"/>
    </row>
    <row r="940" spans="1:31" s="1" customFormat="1" ht="25.5" customHeight="1">
      <c r="A940" s="2009"/>
      <c r="B940" s="2010" t="s">
        <v>18818</v>
      </c>
      <c r="C940" s="2011"/>
      <c r="D940" s="62"/>
      <c r="E940" s="2033">
        <v>5.16</v>
      </c>
      <c r="F940" s="2033">
        <v>3.76</v>
      </c>
      <c r="G940" s="2034">
        <v>3.76</v>
      </c>
      <c r="H940" s="2034"/>
      <c r="I940" s="2034"/>
      <c r="J940" s="2034"/>
      <c r="K940" s="2034"/>
      <c r="L940" s="2034"/>
      <c r="M940" s="2034"/>
      <c r="N940" s="2034"/>
      <c r="O940" s="2034">
        <v>1.4</v>
      </c>
      <c r="P940" s="2034"/>
      <c r="Q940" s="2034">
        <v>1.75</v>
      </c>
      <c r="R940" s="2035" t="s">
        <v>55</v>
      </c>
      <c r="S940" s="2034"/>
      <c r="T940" s="2034"/>
      <c r="U940" s="2034"/>
      <c r="V940" s="2034"/>
      <c r="W940" s="2034"/>
      <c r="X940" s="2034"/>
      <c r="Y940" s="2034">
        <v>5.16</v>
      </c>
      <c r="Z940" s="2034"/>
      <c r="AA940" s="2034"/>
      <c r="AC940" s="352"/>
      <c r="AD940" s="352"/>
      <c r="AE940" s="352"/>
    </row>
    <row r="941" spans="1:31" s="1" customFormat="1" ht="48.75" customHeight="1">
      <c r="A941" s="2009">
        <v>1</v>
      </c>
      <c r="B941" s="247" t="s">
        <v>18829</v>
      </c>
      <c r="C941" s="2011"/>
      <c r="D941" s="62"/>
      <c r="E941" s="62"/>
      <c r="F941" s="62"/>
      <c r="G941" s="2021"/>
      <c r="H941" s="2021"/>
      <c r="I941" s="2021"/>
      <c r="J941" s="2021"/>
      <c r="K941" s="2021"/>
      <c r="L941" s="2021"/>
      <c r="M941" s="2021"/>
      <c r="N941" s="2021"/>
      <c r="O941" s="2021"/>
      <c r="P941" s="2021"/>
      <c r="Q941" s="348"/>
      <c r="R941" s="2015"/>
      <c r="S941" s="348"/>
      <c r="T941" s="348"/>
      <c r="U941" s="348"/>
      <c r="V941" s="348"/>
      <c r="W941" s="348"/>
      <c r="X941" s="348"/>
      <c r="Y941" s="348"/>
      <c r="Z941" s="348"/>
      <c r="AA941" s="348"/>
      <c r="AC941" s="352"/>
      <c r="AD941" s="352"/>
      <c r="AE941" s="352"/>
    </row>
    <row r="942" spans="1:31" s="1" customFormat="1" ht="50.25" customHeight="1">
      <c r="A942" s="2009">
        <v>2</v>
      </c>
      <c r="B942" s="247" t="s">
        <v>18830</v>
      </c>
      <c r="C942" s="2011"/>
      <c r="D942" s="62"/>
      <c r="E942" s="62"/>
      <c r="F942" s="62"/>
      <c r="G942" s="2021"/>
      <c r="H942" s="2021"/>
      <c r="I942" s="2021"/>
      <c r="J942" s="2021"/>
      <c r="K942" s="2021"/>
      <c r="L942" s="2021"/>
      <c r="M942" s="2021"/>
      <c r="N942" s="2021"/>
      <c r="O942" s="2021"/>
      <c r="P942" s="2021"/>
      <c r="Q942" s="348"/>
      <c r="R942" s="2015"/>
      <c r="S942" s="348"/>
      <c r="T942" s="348"/>
      <c r="U942" s="348"/>
      <c r="V942" s="348"/>
      <c r="W942" s="348"/>
      <c r="X942" s="348"/>
      <c r="Y942" s="348"/>
      <c r="Z942" s="348"/>
      <c r="AA942" s="348"/>
      <c r="AC942" s="352"/>
      <c r="AD942" s="352"/>
      <c r="AE942" s="352"/>
    </row>
    <row r="943" spans="1:31" s="1" customFormat="1" ht="33.75" customHeight="1">
      <c r="A943" s="2009">
        <v>3</v>
      </c>
      <c r="B943" s="247" t="s">
        <v>18831</v>
      </c>
      <c r="C943" s="2011"/>
      <c r="D943" s="62"/>
      <c r="E943" s="62"/>
      <c r="F943" s="62"/>
      <c r="G943" s="2021"/>
      <c r="H943" s="2021"/>
      <c r="I943" s="2021"/>
      <c r="J943" s="2021"/>
      <c r="K943" s="2021"/>
      <c r="L943" s="2021"/>
      <c r="M943" s="2021"/>
      <c r="N943" s="2021"/>
      <c r="O943" s="2021"/>
      <c r="P943" s="2021"/>
      <c r="Q943" s="348"/>
      <c r="R943" s="2015"/>
      <c r="S943" s="348"/>
      <c r="T943" s="348"/>
      <c r="U943" s="348"/>
      <c r="V943" s="348"/>
      <c r="W943" s="348"/>
      <c r="X943" s="348"/>
      <c r="Y943" s="348"/>
      <c r="Z943" s="348"/>
      <c r="AA943" s="348"/>
      <c r="AC943" s="352"/>
      <c r="AD943" s="352"/>
      <c r="AE943" s="352"/>
    </row>
    <row r="944" spans="1:31" s="1" customFormat="1" ht="35.25" customHeight="1">
      <c r="A944" s="2009">
        <v>4</v>
      </c>
      <c r="B944" s="247" t="s">
        <v>18832</v>
      </c>
      <c r="C944" s="2011"/>
      <c r="D944" s="62"/>
      <c r="E944" s="62"/>
      <c r="F944" s="62"/>
      <c r="G944" s="2021"/>
      <c r="H944" s="2021"/>
      <c r="I944" s="2021"/>
      <c r="J944" s="2021"/>
      <c r="K944" s="2021"/>
      <c r="L944" s="2021"/>
      <c r="M944" s="2021"/>
      <c r="N944" s="2021"/>
      <c r="O944" s="2021"/>
      <c r="P944" s="2021"/>
      <c r="Q944" s="348"/>
      <c r="R944" s="2015"/>
      <c r="S944" s="348"/>
      <c r="T944" s="348"/>
      <c r="U944" s="348"/>
      <c r="V944" s="348"/>
      <c r="W944" s="348"/>
      <c r="X944" s="348"/>
      <c r="Y944" s="348"/>
      <c r="Z944" s="348"/>
      <c r="AA944" s="348"/>
      <c r="AC944" s="352"/>
      <c r="AD944" s="352"/>
      <c r="AE944" s="352"/>
    </row>
    <row r="945" spans="1:31" s="1" customFormat="1" ht="34.5" customHeight="1">
      <c r="A945" s="2009">
        <v>5</v>
      </c>
      <c r="B945" s="247" t="s">
        <v>18833</v>
      </c>
      <c r="C945" s="2011"/>
      <c r="D945" s="62"/>
      <c r="E945" s="62"/>
      <c r="F945" s="62"/>
      <c r="G945" s="2021"/>
      <c r="H945" s="2021"/>
      <c r="I945" s="2021"/>
      <c r="J945" s="2021"/>
      <c r="K945" s="2021"/>
      <c r="L945" s="2021"/>
      <c r="M945" s="2021"/>
      <c r="N945" s="2021"/>
      <c r="O945" s="2021"/>
      <c r="P945" s="2021"/>
      <c r="Q945" s="348"/>
      <c r="R945" s="2015"/>
      <c r="S945" s="348"/>
      <c r="T945" s="348"/>
      <c r="U945" s="348"/>
      <c r="V945" s="348"/>
      <c r="W945" s="348"/>
      <c r="X945" s="348"/>
      <c r="Y945" s="348"/>
      <c r="Z945" s="348"/>
      <c r="AA945" s="348"/>
      <c r="AC945" s="352"/>
      <c r="AD945" s="352"/>
      <c r="AE945" s="352"/>
    </row>
    <row r="946" spans="1:31" s="1" customFormat="1" ht="30.75" customHeight="1">
      <c r="A946" s="2009">
        <v>6</v>
      </c>
      <c r="B946" s="247" t="s">
        <v>18834</v>
      </c>
      <c r="C946" s="2011"/>
      <c r="D946" s="62"/>
      <c r="E946" s="62"/>
      <c r="F946" s="62"/>
      <c r="G946" s="2021"/>
      <c r="H946" s="2021"/>
      <c r="I946" s="2021"/>
      <c r="J946" s="2021"/>
      <c r="K946" s="2021"/>
      <c r="L946" s="2021"/>
      <c r="M946" s="2021"/>
      <c r="N946" s="2021"/>
      <c r="O946" s="2021"/>
      <c r="P946" s="2021"/>
      <c r="Q946" s="348"/>
      <c r="R946" s="2015"/>
      <c r="S946" s="348"/>
      <c r="T946" s="348"/>
      <c r="U946" s="348"/>
      <c r="V946" s="348"/>
      <c r="W946" s="348"/>
      <c r="X946" s="348"/>
      <c r="Y946" s="348"/>
      <c r="Z946" s="348"/>
      <c r="AA946" s="348"/>
      <c r="AC946" s="352"/>
      <c r="AD946" s="352"/>
      <c r="AE946" s="352"/>
    </row>
    <row r="947" spans="1:31" s="1" customFormat="1" ht="32.25" customHeight="1">
      <c r="A947" s="2009">
        <v>7</v>
      </c>
      <c r="B947" s="247" t="s">
        <v>18835</v>
      </c>
      <c r="C947" s="2011"/>
      <c r="D947" s="62"/>
      <c r="E947" s="62"/>
      <c r="F947" s="62"/>
      <c r="G947" s="2021"/>
      <c r="H947" s="2021"/>
      <c r="I947" s="2021"/>
      <c r="J947" s="2021"/>
      <c r="K947" s="2021"/>
      <c r="L947" s="2021"/>
      <c r="M947" s="2021"/>
      <c r="N947" s="2021"/>
      <c r="O947" s="2021"/>
      <c r="P947" s="2021"/>
      <c r="Q947" s="348"/>
      <c r="R947" s="2015"/>
      <c r="S947" s="348"/>
      <c r="T947" s="348"/>
      <c r="U947" s="348"/>
      <c r="V947" s="348"/>
      <c r="W947" s="348"/>
      <c r="X947" s="348"/>
      <c r="Y947" s="348"/>
      <c r="Z947" s="348"/>
      <c r="AA947" s="348"/>
      <c r="AC947" s="352"/>
      <c r="AD947" s="352"/>
      <c r="AE947" s="352"/>
    </row>
    <row r="948" spans="1:31" s="1" customFormat="1" ht="25.5" customHeight="1">
      <c r="A948" s="2009">
        <v>8</v>
      </c>
      <c r="B948" s="247" t="s">
        <v>18836</v>
      </c>
      <c r="C948" s="2011"/>
      <c r="D948" s="62"/>
      <c r="E948" s="62"/>
      <c r="F948" s="62"/>
      <c r="G948" s="2021"/>
      <c r="H948" s="2021"/>
      <c r="I948" s="2021"/>
      <c r="J948" s="2021"/>
      <c r="K948" s="2021"/>
      <c r="L948" s="2021"/>
      <c r="M948" s="2021"/>
      <c r="N948" s="2021"/>
      <c r="O948" s="2021"/>
      <c r="P948" s="2021"/>
      <c r="Q948" s="348"/>
      <c r="R948" s="2015"/>
      <c r="S948" s="348"/>
      <c r="T948" s="348"/>
      <c r="U948" s="348"/>
      <c r="V948" s="348"/>
      <c r="W948" s="348"/>
      <c r="X948" s="348"/>
      <c r="Y948" s="348"/>
      <c r="Z948" s="348"/>
      <c r="AA948" s="348"/>
      <c r="AC948" s="352"/>
      <c r="AD948" s="352"/>
      <c r="AE948" s="352"/>
    </row>
    <row r="949" spans="1:31" s="1" customFormat="1" ht="32.25" customHeight="1">
      <c r="A949" s="2009">
        <v>9</v>
      </c>
      <c r="B949" s="247" t="s">
        <v>18837</v>
      </c>
      <c r="C949" s="2011"/>
      <c r="D949" s="62"/>
      <c r="E949" s="62"/>
      <c r="F949" s="62"/>
      <c r="G949" s="2021"/>
      <c r="H949" s="2021"/>
      <c r="I949" s="2021"/>
      <c r="J949" s="2021"/>
      <c r="K949" s="2021"/>
      <c r="L949" s="2021"/>
      <c r="M949" s="2021"/>
      <c r="N949" s="2021"/>
      <c r="O949" s="2021"/>
      <c r="P949" s="2021"/>
      <c r="Q949" s="348"/>
      <c r="R949" s="2015"/>
      <c r="S949" s="348"/>
      <c r="T949" s="348"/>
      <c r="U949" s="348"/>
      <c r="V949" s="348"/>
      <c r="W949" s="348"/>
      <c r="X949" s="348"/>
      <c r="Y949" s="348"/>
      <c r="Z949" s="348"/>
      <c r="AA949" s="348"/>
      <c r="AC949" s="352"/>
      <c r="AD949" s="352"/>
      <c r="AE949" s="352"/>
    </row>
    <row r="950" spans="1:31" s="1" customFormat="1" ht="33.75" customHeight="1">
      <c r="A950" s="2009">
        <v>10</v>
      </c>
      <c r="B950" s="247" t="s">
        <v>18838</v>
      </c>
      <c r="C950" s="2011"/>
      <c r="D950" s="62"/>
      <c r="E950" s="62"/>
      <c r="F950" s="62"/>
      <c r="G950" s="2021"/>
      <c r="H950" s="2021"/>
      <c r="I950" s="2021"/>
      <c r="J950" s="2021"/>
      <c r="K950" s="2021"/>
      <c r="L950" s="2021"/>
      <c r="M950" s="2021"/>
      <c r="N950" s="2021"/>
      <c r="O950" s="2021"/>
      <c r="P950" s="2021"/>
      <c r="Q950" s="348"/>
      <c r="R950" s="2015"/>
      <c r="S950" s="348"/>
      <c r="T950" s="348"/>
      <c r="U950" s="348"/>
      <c r="V950" s="348"/>
      <c r="W950" s="348"/>
      <c r="X950" s="348"/>
      <c r="Y950" s="348"/>
      <c r="Z950" s="348"/>
      <c r="AA950" s="348"/>
      <c r="AC950" s="352"/>
      <c r="AD950" s="352"/>
      <c r="AE950" s="352"/>
    </row>
    <row r="951" spans="1:31" s="1" customFormat="1" ht="25.5" customHeight="1">
      <c r="A951" s="2009">
        <v>11</v>
      </c>
      <c r="B951" s="247" t="s">
        <v>18839</v>
      </c>
      <c r="C951" s="2011"/>
      <c r="D951" s="62"/>
      <c r="E951" s="62"/>
      <c r="F951" s="62"/>
      <c r="G951" s="2021"/>
      <c r="H951" s="2021"/>
      <c r="I951" s="2021"/>
      <c r="J951" s="2021"/>
      <c r="K951" s="2021"/>
      <c r="L951" s="2021"/>
      <c r="M951" s="2021"/>
      <c r="N951" s="2021"/>
      <c r="O951" s="2021"/>
      <c r="P951" s="2021"/>
      <c r="Q951" s="348"/>
      <c r="R951" s="2015"/>
      <c r="S951" s="348"/>
      <c r="T951" s="348"/>
      <c r="U951" s="348"/>
      <c r="V951" s="348"/>
      <c r="W951" s="348"/>
      <c r="X951" s="348"/>
      <c r="Y951" s="348"/>
      <c r="Z951" s="348"/>
      <c r="AA951" s="348"/>
      <c r="AC951" s="352"/>
      <c r="AD951" s="352"/>
      <c r="AE951" s="352"/>
    </row>
    <row r="952" spans="1:31" s="1" customFormat="1" ht="25.5" customHeight="1">
      <c r="A952" s="2009">
        <v>12</v>
      </c>
      <c r="B952" s="247" t="s">
        <v>18840</v>
      </c>
      <c r="C952" s="2011"/>
      <c r="D952" s="62"/>
      <c r="E952" s="62"/>
      <c r="F952" s="62"/>
      <c r="G952" s="2021"/>
      <c r="H952" s="2021"/>
      <c r="I952" s="2021"/>
      <c r="J952" s="2021"/>
      <c r="K952" s="2021"/>
      <c r="L952" s="2021"/>
      <c r="M952" s="2021"/>
      <c r="N952" s="2021"/>
      <c r="O952" s="2021"/>
      <c r="P952" s="2021"/>
      <c r="Q952" s="348"/>
      <c r="R952" s="2015"/>
      <c r="S952" s="348"/>
      <c r="T952" s="348"/>
      <c r="U952" s="348"/>
      <c r="V952" s="348"/>
      <c r="W952" s="348"/>
      <c r="X952" s="348"/>
      <c r="Y952" s="348"/>
      <c r="Z952" s="348"/>
      <c r="AA952" s="348"/>
      <c r="AC952" s="352"/>
      <c r="AD952" s="352"/>
      <c r="AE952" s="352"/>
    </row>
    <row r="953" spans="1:31" s="1" customFormat="1" ht="25.5" customHeight="1">
      <c r="A953" s="2009">
        <v>13</v>
      </c>
      <c r="B953" s="247" t="s">
        <v>18841</v>
      </c>
      <c r="C953" s="2011"/>
      <c r="D953" s="62"/>
      <c r="E953" s="62"/>
      <c r="F953" s="62"/>
      <c r="G953" s="2021"/>
      <c r="H953" s="2021"/>
      <c r="I953" s="2021"/>
      <c r="J953" s="2021"/>
      <c r="K953" s="2021"/>
      <c r="L953" s="2021"/>
      <c r="M953" s="2021"/>
      <c r="N953" s="2021"/>
      <c r="O953" s="2021"/>
      <c r="P953" s="2021"/>
      <c r="Q953" s="348"/>
      <c r="R953" s="2015"/>
      <c r="S953" s="348"/>
      <c r="T953" s="348"/>
      <c r="U953" s="348"/>
      <c r="V953" s="348"/>
      <c r="W953" s="348"/>
      <c r="X953" s="348"/>
      <c r="Y953" s="348"/>
      <c r="Z953" s="348"/>
      <c r="AA953" s="348"/>
      <c r="AC953" s="352"/>
      <c r="AD953" s="352"/>
      <c r="AE953" s="352"/>
    </row>
    <row r="954" spans="1:31" s="1" customFormat="1" ht="48" customHeight="1">
      <c r="A954" s="2009">
        <v>14</v>
      </c>
      <c r="B954" s="247" t="s">
        <v>18842</v>
      </c>
      <c r="C954" s="2011"/>
      <c r="D954" s="62"/>
      <c r="E954" s="62"/>
      <c r="F954" s="62"/>
      <c r="G954" s="2021"/>
      <c r="H954" s="2021"/>
      <c r="I954" s="2021"/>
      <c r="J954" s="2021"/>
      <c r="K954" s="2021"/>
      <c r="L954" s="2021"/>
      <c r="M954" s="2021"/>
      <c r="N954" s="2021"/>
      <c r="O954" s="2021"/>
      <c r="P954" s="2021"/>
      <c r="Q954" s="348"/>
      <c r="R954" s="2015"/>
      <c r="S954" s="348"/>
      <c r="T954" s="348"/>
      <c r="U954" s="348"/>
      <c r="V954" s="348"/>
      <c r="W954" s="348"/>
      <c r="X954" s="348"/>
      <c r="Y954" s="348"/>
      <c r="Z954" s="348"/>
      <c r="AA954" s="348"/>
      <c r="AC954" s="352"/>
      <c r="AD954" s="352"/>
      <c r="AE954" s="352"/>
    </row>
    <row r="955" spans="1:31" s="1" customFormat="1" ht="33.75" customHeight="1">
      <c r="A955" s="2009">
        <v>15</v>
      </c>
      <c r="B955" s="247" t="s">
        <v>18843</v>
      </c>
      <c r="C955" s="2011"/>
      <c r="D955" s="62"/>
      <c r="E955" s="62"/>
      <c r="F955" s="62"/>
      <c r="G955" s="2021"/>
      <c r="H955" s="2021"/>
      <c r="I955" s="2021"/>
      <c r="J955" s="2021"/>
      <c r="K955" s="2021"/>
      <c r="L955" s="2021"/>
      <c r="M955" s="2021"/>
      <c r="N955" s="2021"/>
      <c r="O955" s="2021"/>
      <c r="P955" s="2021"/>
      <c r="Q955" s="348"/>
      <c r="R955" s="2015"/>
      <c r="S955" s="348"/>
      <c r="T955" s="348"/>
      <c r="U955" s="348"/>
      <c r="V955" s="348"/>
      <c r="W955" s="348"/>
      <c r="X955" s="348"/>
      <c r="Y955" s="348"/>
      <c r="Z955" s="348"/>
      <c r="AA955" s="348"/>
      <c r="AC955" s="352"/>
      <c r="AD955" s="352"/>
      <c r="AE955" s="352"/>
    </row>
    <row r="956" spans="1:31" s="1" customFormat="1" ht="33" customHeight="1">
      <c r="A956" s="2009">
        <v>16</v>
      </c>
      <c r="B956" s="247" t="s">
        <v>18844</v>
      </c>
      <c r="C956" s="2011"/>
      <c r="D956" s="62"/>
      <c r="E956" s="62"/>
      <c r="F956" s="62"/>
      <c r="G956" s="2022"/>
      <c r="H956" s="2022"/>
      <c r="I956" s="2022"/>
      <c r="J956" s="2022"/>
      <c r="K956" s="2022"/>
      <c r="L956" s="2022"/>
      <c r="M956" s="2022"/>
      <c r="N956" s="2022"/>
      <c r="O956" s="2022"/>
      <c r="P956" s="2022"/>
      <c r="Q956" s="2016"/>
      <c r="R956" s="2017"/>
      <c r="S956" s="2016"/>
      <c r="T956" s="2016"/>
      <c r="U956" s="2016"/>
      <c r="V956" s="2016"/>
      <c r="W956" s="2016"/>
      <c r="X956" s="2016"/>
      <c r="Y956" s="2016"/>
      <c r="Z956" s="2016"/>
      <c r="AA956" s="2016"/>
      <c r="AC956" s="352"/>
      <c r="AD956" s="352"/>
      <c r="AE956" s="352"/>
    </row>
    <row r="957" spans="1:31" s="1" customFormat="1" ht="25.5" customHeight="1">
      <c r="A957" s="2009"/>
      <c r="B957" s="2010" t="s">
        <v>18845</v>
      </c>
      <c r="C957" s="2011"/>
      <c r="D957" s="62"/>
      <c r="E957" s="2033">
        <v>6.37</v>
      </c>
      <c r="F957" s="2036">
        <v>6.37</v>
      </c>
      <c r="G957" s="2043">
        <v>6.37</v>
      </c>
      <c r="H957" s="2051"/>
      <c r="I957" s="2051"/>
      <c r="J957" s="2051"/>
      <c r="K957" s="2051"/>
      <c r="L957" s="2051"/>
      <c r="M957" s="2051"/>
      <c r="N957" s="2051"/>
      <c r="O957" s="2051"/>
      <c r="P957" s="2051"/>
      <c r="Q957" s="2037">
        <v>3.05</v>
      </c>
      <c r="R957" s="2038" t="s">
        <v>55</v>
      </c>
      <c r="S957" s="2037"/>
      <c r="T957" s="2037"/>
      <c r="U957" s="2037"/>
      <c r="V957" s="2037"/>
      <c r="W957" s="2037"/>
      <c r="X957" s="2037"/>
      <c r="Y957" s="2037">
        <v>6.37</v>
      </c>
      <c r="Z957" s="2037"/>
      <c r="AA957" s="2039"/>
      <c r="AC957" s="352"/>
      <c r="AD957" s="352"/>
      <c r="AE957" s="352"/>
    </row>
    <row r="958" spans="1:31" s="1" customFormat="1" ht="35.25" customHeight="1">
      <c r="A958" s="2009">
        <v>17</v>
      </c>
      <c r="B958" s="247" t="s">
        <v>18846</v>
      </c>
      <c r="C958" s="2011"/>
      <c r="D958" s="62"/>
      <c r="E958" s="62"/>
      <c r="F958" s="62"/>
      <c r="G958" s="2020"/>
      <c r="H958" s="2020"/>
      <c r="I958" s="2020"/>
      <c r="J958" s="2020"/>
      <c r="K958" s="2020"/>
      <c r="L958" s="2020"/>
      <c r="M958" s="2020"/>
      <c r="N958" s="2020"/>
      <c r="O958" s="2020"/>
      <c r="P958" s="2020"/>
      <c r="Q958" s="2018"/>
      <c r="R958" s="2019"/>
      <c r="S958" s="2018"/>
      <c r="T958" s="2018"/>
      <c r="U958" s="2018"/>
      <c r="V958" s="2018"/>
      <c r="W958" s="2018"/>
      <c r="X958" s="2018"/>
      <c r="Y958" s="2018"/>
      <c r="Z958" s="2018"/>
      <c r="AA958" s="2018"/>
      <c r="AC958" s="352"/>
      <c r="AD958" s="352"/>
      <c r="AE958" s="352"/>
    </row>
    <row r="959" spans="1:31" s="1" customFormat="1" ht="36.75" customHeight="1">
      <c r="A959" s="2926">
        <v>18</v>
      </c>
      <c r="B959" s="247" t="s">
        <v>18847</v>
      </c>
      <c r="C959" s="2011"/>
      <c r="D959" s="62"/>
      <c r="E959" s="62"/>
      <c r="F959" s="62"/>
      <c r="G959" s="2021"/>
      <c r="H959" s="2021"/>
      <c r="I959" s="2021"/>
      <c r="J959" s="2021"/>
      <c r="K959" s="2021"/>
      <c r="L959" s="2021"/>
      <c r="M959" s="2021"/>
      <c r="N959" s="2021"/>
      <c r="O959" s="2021"/>
      <c r="P959" s="2021"/>
      <c r="Q959" s="348"/>
      <c r="R959" s="2015"/>
      <c r="S959" s="348"/>
      <c r="T959" s="348"/>
      <c r="U959" s="348"/>
      <c r="V959" s="348"/>
      <c r="W959" s="348"/>
      <c r="X959" s="348"/>
      <c r="Y959" s="348"/>
      <c r="Z959" s="348"/>
      <c r="AA959" s="348"/>
      <c r="AC959" s="352"/>
      <c r="AD959" s="352"/>
      <c r="AE959" s="352"/>
    </row>
    <row r="960" spans="1:31" s="1" customFormat="1" ht="25.5" customHeight="1">
      <c r="A960" s="2926">
        <v>19</v>
      </c>
      <c r="B960" s="247" t="s">
        <v>18848</v>
      </c>
      <c r="C960" s="2011"/>
      <c r="D960" s="62"/>
      <c r="E960" s="62"/>
      <c r="F960" s="62"/>
      <c r="G960" s="2021"/>
      <c r="H960" s="2021"/>
      <c r="I960" s="2021"/>
      <c r="J960" s="2021"/>
      <c r="K960" s="2021"/>
      <c r="L960" s="2021"/>
      <c r="M960" s="2021"/>
      <c r="N960" s="2021"/>
      <c r="O960" s="2021"/>
      <c r="P960" s="2021"/>
      <c r="Q960" s="348"/>
      <c r="R960" s="2015"/>
      <c r="S960" s="348"/>
      <c r="T960" s="348"/>
      <c r="U960" s="348"/>
      <c r="V960" s="348"/>
      <c r="W960" s="348"/>
      <c r="X960" s="348"/>
      <c r="Y960" s="348"/>
      <c r="Z960" s="348"/>
      <c r="AA960" s="348"/>
      <c r="AC960" s="352"/>
      <c r="AD960" s="352"/>
      <c r="AE960" s="352"/>
    </row>
    <row r="961" spans="1:31" s="1" customFormat="1" ht="25.5" customHeight="1">
      <c r="A961" s="2009">
        <v>20</v>
      </c>
      <c r="B961" s="247" t="s">
        <v>18849</v>
      </c>
      <c r="C961" s="2011"/>
      <c r="D961" s="62"/>
      <c r="E961" s="62"/>
      <c r="F961" s="62"/>
      <c r="G961" s="2021"/>
      <c r="H961" s="2021"/>
      <c r="I961" s="2021"/>
      <c r="J961" s="2021"/>
      <c r="K961" s="2021"/>
      <c r="L961" s="2021"/>
      <c r="M961" s="2021"/>
      <c r="N961" s="2021"/>
      <c r="O961" s="2021"/>
      <c r="P961" s="2021"/>
      <c r="Q961" s="348"/>
      <c r="R961" s="2015"/>
      <c r="S961" s="348"/>
      <c r="T961" s="348"/>
      <c r="U961" s="348"/>
      <c r="V961" s="348"/>
      <c r="W961" s="348"/>
      <c r="X961" s="348"/>
      <c r="Y961" s="348"/>
      <c r="Z961" s="348"/>
      <c r="AA961" s="348"/>
      <c r="AC961" s="352"/>
      <c r="AD961" s="352"/>
      <c r="AE961" s="352"/>
    </row>
    <row r="962" spans="1:31" s="1" customFormat="1" ht="25.5" customHeight="1">
      <c r="A962" s="2009">
        <v>21</v>
      </c>
      <c r="B962" s="247" t="s">
        <v>18850</v>
      </c>
      <c r="C962" s="2011"/>
      <c r="D962" s="62"/>
      <c r="E962" s="62"/>
      <c r="F962" s="62"/>
      <c r="G962" s="2021"/>
      <c r="H962" s="2021"/>
      <c r="I962" s="2021"/>
      <c r="J962" s="2021"/>
      <c r="K962" s="2021"/>
      <c r="L962" s="2021"/>
      <c r="M962" s="2021"/>
      <c r="N962" s="2021"/>
      <c r="O962" s="2021"/>
      <c r="P962" s="2021"/>
      <c r="Q962" s="348"/>
      <c r="R962" s="2015"/>
      <c r="S962" s="348"/>
      <c r="T962" s="348"/>
      <c r="U962" s="348"/>
      <c r="V962" s="348"/>
      <c r="W962" s="348"/>
      <c r="X962" s="348"/>
      <c r="Y962" s="348"/>
      <c r="Z962" s="348"/>
      <c r="AA962" s="348"/>
      <c r="AC962" s="352"/>
      <c r="AD962" s="352"/>
      <c r="AE962" s="352"/>
    </row>
    <row r="963" spans="1:31" s="1" customFormat="1" ht="25.5" customHeight="1">
      <c r="A963" s="2009">
        <v>22</v>
      </c>
      <c r="B963" s="2012" t="s">
        <v>18851</v>
      </c>
      <c r="C963" s="2011"/>
      <c r="D963" s="62"/>
      <c r="E963" s="62"/>
      <c r="F963" s="62"/>
      <c r="G963" s="2021"/>
      <c r="H963" s="2021"/>
      <c r="I963" s="2021"/>
      <c r="J963" s="2021"/>
      <c r="K963" s="2021"/>
      <c r="L963" s="2021"/>
      <c r="M963" s="2021"/>
      <c r="N963" s="2021"/>
      <c r="O963" s="2021"/>
      <c r="P963" s="2021"/>
      <c r="Q963" s="348"/>
      <c r="R963" s="2015"/>
      <c r="S963" s="348"/>
      <c r="T963" s="348"/>
      <c r="U963" s="348"/>
      <c r="V963" s="348"/>
      <c r="W963" s="348"/>
      <c r="X963" s="348"/>
      <c r="Y963" s="348"/>
      <c r="Z963" s="348"/>
      <c r="AA963" s="348"/>
      <c r="AC963" s="352"/>
      <c r="AD963" s="352"/>
      <c r="AE963" s="352"/>
    </row>
    <row r="964" spans="1:31" s="1" customFormat="1" ht="25.5" customHeight="1">
      <c r="A964" s="2009">
        <v>23</v>
      </c>
      <c r="B964" s="2012" t="s">
        <v>18852</v>
      </c>
      <c r="C964" s="2011"/>
      <c r="D964" s="62"/>
      <c r="E964" s="62"/>
      <c r="F964" s="62"/>
      <c r="G964" s="2021"/>
      <c r="H964" s="2021"/>
      <c r="I964" s="2021"/>
      <c r="J964" s="2021"/>
      <c r="K964" s="2021"/>
      <c r="L964" s="2021"/>
      <c r="M964" s="2021"/>
      <c r="N964" s="2021"/>
      <c r="O964" s="2021"/>
      <c r="P964" s="2021"/>
      <c r="Q964" s="348"/>
      <c r="R964" s="2015"/>
      <c r="S964" s="348"/>
      <c r="T964" s="348"/>
      <c r="U964" s="348"/>
      <c r="V964" s="348"/>
      <c r="W964" s="348"/>
      <c r="X964" s="348"/>
      <c r="Y964" s="348"/>
      <c r="Z964" s="348"/>
      <c r="AA964" s="348"/>
      <c r="AC964" s="352"/>
      <c r="AD964" s="352"/>
      <c r="AE964" s="352"/>
    </row>
    <row r="965" spans="1:31" s="1" customFormat="1" ht="25.5" customHeight="1">
      <c r="A965" s="2009">
        <v>24</v>
      </c>
      <c r="B965" s="2012" t="s">
        <v>18853</v>
      </c>
      <c r="C965" s="2011"/>
      <c r="D965" s="62"/>
      <c r="E965" s="62"/>
      <c r="F965" s="62"/>
      <c r="G965" s="2021"/>
      <c r="H965" s="2021"/>
      <c r="I965" s="2021"/>
      <c r="J965" s="2021"/>
      <c r="K965" s="2021"/>
      <c r="L965" s="2021"/>
      <c r="M965" s="2021"/>
      <c r="N965" s="2021"/>
      <c r="O965" s="2021"/>
      <c r="P965" s="2021"/>
      <c r="Q965" s="348"/>
      <c r="R965" s="2015"/>
      <c r="S965" s="348"/>
      <c r="T965" s="348"/>
      <c r="U965" s="348"/>
      <c r="V965" s="348"/>
      <c r="W965" s="348"/>
      <c r="X965" s="348"/>
      <c r="Y965" s="348"/>
      <c r="Z965" s="348"/>
      <c r="AA965" s="348"/>
      <c r="AC965" s="352"/>
      <c r="AD965" s="352"/>
      <c r="AE965" s="352"/>
    </row>
    <row r="966" spans="1:31" s="1" customFormat="1" ht="25.5" customHeight="1">
      <c r="A966" s="2009">
        <v>25</v>
      </c>
      <c r="B966" s="2012" t="s">
        <v>18854</v>
      </c>
      <c r="C966" s="2011"/>
      <c r="D966" s="62"/>
      <c r="E966" s="62"/>
      <c r="F966" s="62"/>
      <c r="G966" s="2021"/>
      <c r="H966" s="2021"/>
      <c r="I966" s="2021"/>
      <c r="J966" s="2021"/>
      <c r="K966" s="2021"/>
      <c r="L966" s="2021"/>
      <c r="M966" s="2021"/>
      <c r="N966" s="2021"/>
      <c r="O966" s="2021"/>
      <c r="P966" s="2021"/>
      <c r="Q966" s="348"/>
      <c r="R966" s="2015"/>
      <c r="S966" s="348"/>
      <c r="T966" s="348"/>
      <c r="U966" s="348"/>
      <c r="V966" s="348"/>
      <c r="W966" s="348"/>
      <c r="X966" s="348"/>
      <c r="Y966" s="348"/>
      <c r="Z966" s="348"/>
      <c r="AA966" s="348"/>
      <c r="AC966" s="352"/>
      <c r="AD966" s="352"/>
      <c r="AE966" s="352"/>
    </row>
    <row r="967" spans="1:31" s="1" customFormat="1" ht="25.5" customHeight="1">
      <c r="A967" s="2009">
        <v>26</v>
      </c>
      <c r="B967" s="2012" t="s">
        <v>18855</v>
      </c>
      <c r="C967" s="2011"/>
      <c r="D967" s="62"/>
      <c r="E967" s="62"/>
      <c r="F967" s="62"/>
      <c r="G967" s="2021"/>
      <c r="H967" s="2021"/>
      <c r="I967" s="2021"/>
      <c r="J967" s="2021"/>
      <c r="K967" s="2021"/>
      <c r="L967" s="2021"/>
      <c r="M967" s="2021"/>
      <c r="N967" s="2021"/>
      <c r="O967" s="2021"/>
      <c r="P967" s="2021"/>
      <c r="Q967" s="348"/>
      <c r="R967" s="2015"/>
      <c r="S967" s="348"/>
      <c r="T967" s="348"/>
      <c r="U967" s="348"/>
      <c r="V967" s="348"/>
      <c r="W967" s="348"/>
      <c r="X967" s="348"/>
      <c r="Y967" s="348"/>
      <c r="Z967" s="348"/>
      <c r="AA967" s="348"/>
      <c r="AC967" s="352"/>
      <c r="AD967" s="352"/>
      <c r="AE967" s="352"/>
    </row>
    <row r="968" spans="1:31" s="1" customFormat="1" ht="33.75" customHeight="1">
      <c r="A968" s="2009">
        <v>27</v>
      </c>
      <c r="B968" s="247" t="s">
        <v>18856</v>
      </c>
      <c r="C968" s="2011"/>
      <c r="D968" s="62"/>
      <c r="E968" s="62"/>
      <c r="F968" s="62"/>
      <c r="G968" s="2022"/>
      <c r="H968" s="2022"/>
      <c r="I968" s="2022"/>
      <c r="J968" s="2022"/>
      <c r="K968" s="2022"/>
      <c r="L968" s="2022"/>
      <c r="M968" s="2022"/>
      <c r="N968" s="2022"/>
      <c r="O968" s="2022"/>
      <c r="P968" s="2022"/>
      <c r="Q968" s="2016"/>
      <c r="R968" s="2017"/>
      <c r="S968" s="2016"/>
      <c r="T968" s="2016"/>
      <c r="U968" s="2016"/>
      <c r="V968" s="2016"/>
      <c r="W968" s="2016"/>
      <c r="X968" s="2016"/>
      <c r="Y968" s="2016"/>
      <c r="Z968" s="2016"/>
      <c r="AA968" s="2016"/>
      <c r="AC968" s="352"/>
      <c r="AD968" s="352"/>
      <c r="AE968" s="352"/>
    </row>
    <row r="969" spans="1:31" s="1134" customFormat="1" ht="25.5" customHeight="1">
      <c r="A969" s="2040"/>
      <c r="B969" s="2010" t="s">
        <v>18819</v>
      </c>
      <c r="C969" s="2041"/>
      <c r="D969" s="2033"/>
      <c r="E969" s="2033">
        <v>0.8</v>
      </c>
      <c r="F969" s="2036"/>
      <c r="G969" s="2043"/>
      <c r="H969" s="2051"/>
      <c r="I969" s="2051"/>
      <c r="J969" s="2051"/>
      <c r="K969" s="2051"/>
      <c r="L969" s="2051"/>
      <c r="M969" s="2051"/>
      <c r="N969" s="2051"/>
      <c r="O969" s="2051"/>
      <c r="P969" s="2051">
        <v>0.8</v>
      </c>
      <c r="Q969" s="2037">
        <v>0.8</v>
      </c>
      <c r="R969" s="2038" t="s">
        <v>607</v>
      </c>
      <c r="S969" s="2037"/>
      <c r="T969" s="2037"/>
      <c r="U969" s="2037"/>
      <c r="V969" s="2037"/>
      <c r="W969" s="2037"/>
      <c r="X969" s="2037"/>
      <c r="Y969" s="2037"/>
      <c r="Z969" s="2037"/>
      <c r="AA969" s="2039">
        <v>0.8</v>
      </c>
      <c r="AC969" s="2042"/>
      <c r="AD969" s="2042"/>
      <c r="AE969" s="2042"/>
    </row>
    <row r="970" spans="1:31" s="1" customFormat="1" ht="33.75" customHeight="1">
      <c r="A970" s="2009">
        <v>28</v>
      </c>
      <c r="B970" s="2012" t="s">
        <v>18857</v>
      </c>
      <c r="C970" s="2011"/>
      <c r="D970" s="62"/>
      <c r="E970" s="62"/>
      <c r="F970" s="62"/>
      <c r="G970" s="2020"/>
      <c r="H970" s="2020"/>
      <c r="I970" s="2020"/>
      <c r="J970" s="2020"/>
      <c r="K970" s="2020"/>
      <c r="L970" s="2020"/>
      <c r="M970" s="2020"/>
      <c r="N970" s="2020"/>
      <c r="O970" s="2020"/>
      <c r="P970" s="2020"/>
      <c r="Q970" s="2018"/>
      <c r="R970" s="2019"/>
      <c r="S970" s="2018"/>
      <c r="T970" s="2018"/>
      <c r="U970" s="2018"/>
      <c r="V970" s="2018"/>
      <c r="W970" s="2018"/>
      <c r="X970" s="2018"/>
      <c r="Y970" s="2018"/>
      <c r="Z970" s="2018"/>
      <c r="AA970" s="2018"/>
      <c r="AC970" s="352"/>
      <c r="AD970" s="352"/>
      <c r="AE970" s="352"/>
    </row>
    <row r="971" spans="1:31" s="1" customFormat="1" ht="25.5" customHeight="1">
      <c r="A971" s="2009">
        <v>29</v>
      </c>
      <c r="B971" s="247" t="s">
        <v>18858</v>
      </c>
      <c r="C971" s="2011"/>
      <c r="D971" s="62"/>
      <c r="E971" s="62"/>
      <c r="F971" s="62"/>
      <c r="G971" s="2021"/>
      <c r="H971" s="2021"/>
      <c r="I971" s="2021"/>
      <c r="J971" s="2021"/>
      <c r="K971" s="2021"/>
      <c r="L971" s="2021"/>
      <c r="M971" s="2021"/>
      <c r="N971" s="2021"/>
      <c r="O971" s="2021"/>
      <c r="P971" s="2021"/>
      <c r="Q971" s="348"/>
      <c r="R971" s="2015"/>
      <c r="S971" s="348"/>
      <c r="T971" s="348"/>
      <c r="U971" s="348"/>
      <c r="V971" s="348"/>
      <c r="W971" s="348"/>
      <c r="X971" s="348"/>
      <c r="Y971" s="348"/>
      <c r="Z971" s="348"/>
      <c r="AA971" s="348"/>
      <c r="AC971" s="352"/>
      <c r="AD971" s="352"/>
      <c r="AE971" s="352"/>
    </row>
    <row r="972" spans="1:31" s="1" customFormat="1" ht="25.5" customHeight="1">
      <c r="A972" s="2009">
        <v>30</v>
      </c>
      <c r="B972" s="247" t="s">
        <v>18859</v>
      </c>
      <c r="C972" s="2011"/>
      <c r="D972" s="62"/>
      <c r="E972" s="62"/>
      <c r="F972" s="62"/>
      <c r="G972" s="2021"/>
      <c r="H972" s="2021"/>
      <c r="I972" s="2021"/>
      <c r="J972" s="2021"/>
      <c r="K972" s="2021"/>
      <c r="L972" s="2021"/>
      <c r="M972" s="2021"/>
      <c r="N972" s="2021"/>
      <c r="O972" s="2021"/>
      <c r="P972" s="2021"/>
      <c r="Q972" s="348"/>
      <c r="R972" s="2015"/>
      <c r="S972" s="348"/>
      <c r="T972" s="348"/>
      <c r="U972" s="348"/>
      <c r="V972" s="348"/>
      <c r="W972" s="348"/>
      <c r="X972" s="348"/>
      <c r="Y972" s="348"/>
      <c r="Z972" s="348"/>
      <c r="AA972" s="348"/>
      <c r="AC972" s="352"/>
      <c r="AD972" s="352"/>
      <c r="AE972" s="352"/>
    </row>
    <row r="973" spans="1:31" s="1" customFormat="1" ht="36.75" customHeight="1">
      <c r="A973" s="2009">
        <v>31</v>
      </c>
      <c r="B973" s="247" t="s">
        <v>18860</v>
      </c>
      <c r="C973" s="2011"/>
      <c r="D973" s="62"/>
      <c r="E973" s="62"/>
      <c r="F973" s="62"/>
      <c r="G973" s="2022"/>
      <c r="H973" s="2022"/>
      <c r="I973" s="2022"/>
      <c r="J973" s="2022"/>
      <c r="K973" s="2022"/>
      <c r="L973" s="2022"/>
      <c r="M973" s="2022"/>
      <c r="N973" s="2022"/>
      <c r="O973" s="2022"/>
      <c r="P973" s="2022"/>
      <c r="Q973" s="2016"/>
      <c r="R973" s="2017"/>
      <c r="S973" s="2016"/>
      <c r="T973" s="2016"/>
      <c r="U973" s="2016"/>
      <c r="V973" s="2016"/>
      <c r="W973" s="2016"/>
      <c r="X973" s="2016"/>
      <c r="Y973" s="2016"/>
      <c r="Z973" s="2016"/>
      <c r="AA973" s="2016"/>
      <c r="AC973" s="352"/>
      <c r="AD973" s="352"/>
      <c r="AE973" s="352"/>
    </row>
    <row r="974" spans="1:31" s="1134" customFormat="1" ht="25.5" customHeight="1">
      <c r="A974" s="2040"/>
      <c r="B974" s="2010" t="s">
        <v>18869</v>
      </c>
      <c r="C974" s="2041"/>
      <c r="D974" s="2033"/>
      <c r="E974" s="2033">
        <v>1.5</v>
      </c>
      <c r="F974" s="2036">
        <v>0.6</v>
      </c>
      <c r="G974" s="2043"/>
      <c r="H974" s="2051"/>
      <c r="I974" s="2051"/>
      <c r="J974" s="2051"/>
      <c r="K974" s="2051"/>
      <c r="L974" s="2051">
        <v>0.6</v>
      </c>
      <c r="M974" s="2051"/>
      <c r="N974" s="2051"/>
      <c r="O974" s="2051"/>
      <c r="P974" s="2051">
        <v>0.9</v>
      </c>
      <c r="Q974" s="2037">
        <v>1.5</v>
      </c>
      <c r="R974" s="2038" t="s">
        <v>607</v>
      </c>
      <c r="S974" s="2037"/>
      <c r="T974" s="2037"/>
      <c r="U974" s="2037"/>
      <c r="V974" s="2037"/>
      <c r="W974" s="2037"/>
      <c r="X974" s="2037"/>
      <c r="Y974" s="2037">
        <v>1.5</v>
      </c>
      <c r="Z974" s="2037"/>
      <c r="AA974" s="2039"/>
      <c r="AC974" s="2042"/>
      <c r="AD974" s="2042"/>
      <c r="AE974" s="2042"/>
    </row>
    <row r="975" spans="1:31" s="1" customFormat="1" ht="47.25" customHeight="1">
      <c r="A975" s="2009">
        <v>32</v>
      </c>
      <c r="B975" s="247" t="s">
        <v>18887</v>
      </c>
      <c r="C975" s="2011"/>
      <c r="D975" s="62"/>
      <c r="E975" s="62"/>
      <c r="F975" s="62"/>
      <c r="G975" s="2020"/>
      <c r="H975" s="2020"/>
      <c r="I975" s="2020"/>
      <c r="J975" s="2020"/>
      <c r="K975" s="2020"/>
      <c r="L975" s="2020"/>
      <c r="M975" s="2020"/>
      <c r="N975" s="2020"/>
      <c r="O975" s="2020"/>
      <c r="P975" s="2020"/>
      <c r="Q975" s="2018"/>
      <c r="R975" s="2019"/>
      <c r="S975" s="2018"/>
      <c r="T975" s="2018"/>
      <c r="U975" s="2018"/>
      <c r="V975" s="2018"/>
      <c r="W975" s="2018"/>
      <c r="X975" s="2018"/>
      <c r="Y975" s="2018"/>
      <c r="Z975" s="2018"/>
      <c r="AA975" s="2018"/>
      <c r="AC975" s="352"/>
      <c r="AD975" s="352"/>
      <c r="AE975" s="352"/>
    </row>
    <row r="976" spans="1:31" s="1" customFormat="1" ht="25.5" customHeight="1">
      <c r="A976" s="2009">
        <v>33</v>
      </c>
      <c r="B976" s="2012" t="s">
        <v>18861</v>
      </c>
      <c r="C976" s="2011"/>
      <c r="D976" s="62"/>
      <c r="E976" s="62"/>
      <c r="F976" s="62"/>
      <c r="G976" s="2021"/>
      <c r="H976" s="2021"/>
      <c r="I976" s="2021"/>
      <c r="J976" s="2021"/>
      <c r="K976" s="2021"/>
      <c r="L976" s="2021"/>
      <c r="M976" s="2021"/>
      <c r="N976" s="2021"/>
      <c r="O976" s="2021"/>
      <c r="P976" s="2021"/>
      <c r="Q976" s="348"/>
      <c r="R976" s="2015"/>
      <c r="S976" s="348"/>
      <c r="T976" s="348"/>
      <c r="U976" s="348"/>
      <c r="V976" s="348"/>
      <c r="W976" s="348"/>
      <c r="X976" s="348"/>
      <c r="Y976" s="348"/>
      <c r="Z976" s="348"/>
      <c r="AA976" s="348"/>
      <c r="AC976" s="352"/>
      <c r="AD976" s="352"/>
      <c r="AE976" s="352"/>
    </row>
    <row r="977" spans="1:31" s="1" customFormat="1" ht="39" customHeight="1">
      <c r="A977" s="2009">
        <v>34</v>
      </c>
      <c r="B977" s="2012" t="s">
        <v>18862</v>
      </c>
      <c r="C977" s="2011"/>
      <c r="D977" s="62"/>
      <c r="E977" s="62"/>
      <c r="F977" s="62"/>
      <c r="G977" s="2021"/>
      <c r="H977" s="2021"/>
      <c r="I977" s="2021"/>
      <c r="J977" s="2021"/>
      <c r="K977" s="2021"/>
      <c r="L977" s="2021"/>
      <c r="M977" s="2021"/>
      <c r="N977" s="2021"/>
      <c r="O977" s="2021"/>
      <c r="P977" s="2021"/>
      <c r="Q977" s="348"/>
      <c r="R977" s="2015"/>
      <c r="S977" s="348"/>
      <c r="T977" s="348"/>
      <c r="U977" s="348"/>
      <c r="V977" s="348"/>
      <c r="W977" s="348"/>
      <c r="X977" s="348"/>
      <c r="Y977" s="348"/>
      <c r="Z977" s="348"/>
      <c r="AA977" s="348"/>
      <c r="AC977" s="352"/>
      <c r="AD977" s="352"/>
      <c r="AE977" s="352"/>
    </row>
    <row r="978" spans="1:31" s="1" customFormat="1" ht="25.5" customHeight="1">
      <c r="A978" s="2009">
        <v>35</v>
      </c>
      <c r="B978" s="2012" t="s">
        <v>18863</v>
      </c>
      <c r="C978" s="2011"/>
      <c r="D978" s="62"/>
      <c r="E978" s="62"/>
      <c r="F978" s="62"/>
      <c r="G978" s="2021"/>
      <c r="H978" s="2021"/>
      <c r="I978" s="2021"/>
      <c r="J978" s="2021"/>
      <c r="K978" s="2021"/>
      <c r="L978" s="2021"/>
      <c r="M978" s="2021"/>
      <c r="N978" s="2021"/>
      <c r="O978" s="2021"/>
      <c r="P978" s="2021"/>
      <c r="Q978" s="348"/>
      <c r="R978" s="2015"/>
      <c r="S978" s="348"/>
      <c r="T978" s="348"/>
      <c r="U978" s="348"/>
      <c r="V978" s="348"/>
      <c r="W978" s="348"/>
      <c r="X978" s="348"/>
      <c r="Y978" s="348"/>
      <c r="Z978" s="348"/>
      <c r="AA978" s="348"/>
      <c r="AC978" s="352"/>
      <c r="AD978" s="352"/>
      <c r="AE978" s="352"/>
    </row>
    <row r="979" spans="1:31" s="1" customFormat="1" ht="25.5" customHeight="1">
      <c r="A979" s="2009">
        <v>36</v>
      </c>
      <c r="B979" s="2012" t="s">
        <v>18864</v>
      </c>
      <c r="C979" s="2011"/>
      <c r="D979" s="62"/>
      <c r="E979" s="62"/>
      <c r="F979" s="62"/>
      <c r="G979" s="2022"/>
      <c r="H979" s="2022"/>
      <c r="I979" s="2022"/>
      <c r="J979" s="2022"/>
      <c r="K979" s="2022"/>
      <c r="L979" s="2022"/>
      <c r="M979" s="2022"/>
      <c r="N979" s="2022"/>
      <c r="O979" s="2022"/>
      <c r="P979" s="2022"/>
      <c r="Q979" s="2016"/>
      <c r="R979" s="2017"/>
      <c r="S979" s="2016"/>
      <c r="T979" s="2016"/>
      <c r="U979" s="2016"/>
      <c r="V979" s="2016"/>
      <c r="W979" s="2016"/>
      <c r="X979" s="2016"/>
      <c r="Y979" s="2016"/>
      <c r="Z979" s="2016"/>
      <c r="AA979" s="2016"/>
      <c r="AC979" s="352"/>
      <c r="AD979" s="352"/>
      <c r="AE979" s="352"/>
    </row>
    <row r="980" spans="1:31" s="1134" customFormat="1" ht="25.5" customHeight="1">
      <c r="A980" s="2040"/>
      <c r="B980" s="2010" t="s">
        <v>19030</v>
      </c>
      <c r="C980" s="2041"/>
      <c r="D980" s="2033"/>
      <c r="E980" s="2033">
        <v>1</v>
      </c>
      <c r="F980" s="2036"/>
      <c r="G980" s="2043"/>
      <c r="H980" s="2051"/>
      <c r="I980" s="2051"/>
      <c r="J980" s="2051"/>
      <c r="K980" s="2051"/>
      <c r="L980" s="2051"/>
      <c r="M980" s="2051"/>
      <c r="N980" s="2051"/>
      <c r="O980" s="2051"/>
      <c r="P980" s="2051">
        <v>1</v>
      </c>
      <c r="Q980" s="2037">
        <v>1</v>
      </c>
      <c r="R980" s="2038" t="s">
        <v>607</v>
      </c>
      <c r="S980" s="2037"/>
      <c r="T980" s="2037"/>
      <c r="U980" s="2037"/>
      <c r="V980" s="2037"/>
      <c r="W980" s="2037"/>
      <c r="X980" s="2037"/>
      <c r="Y980" s="2037"/>
      <c r="Z980" s="2037">
        <v>1</v>
      </c>
      <c r="AA980" s="2039"/>
      <c r="AC980" s="2042"/>
      <c r="AD980" s="2042"/>
      <c r="AE980" s="2042"/>
    </row>
    <row r="981" spans="1:31" s="1" customFormat="1" ht="25.5" customHeight="1">
      <c r="A981" s="2009">
        <v>37</v>
      </c>
      <c r="B981" s="2012" t="s">
        <v>18865</v>
      </c>
      <c r="C981" s="2011"/>
      <c r="D981" s="62"/>
      <c r="E981" s="62"/>
      <c r="F981" s="62"/>
      <c r="G981" s="2020"/>
      <c r="H981" s="2020"/>
      <c r="I981" s="2020"/>
      <c r="J981" s="2020"/>
      <c r="K981" s="2020"/>
      <c r="L981" s="2020"/>
      <c r="M981" s="2020"/>
      <c r="N981" s="2020"/>
      <c r="O981" s="2020"/>
      <c r="P981" s="2020"/>
      <c r="Q981" s="2018"/>
      <c r="R981" s="2019"/>
      <c r="S981" s="2018"/>
      <c r="T981" s="2018"/>
      <c r="U981" s="2018"/>
      <c r="V981" s="2018"/>
      <c r="W981" s="2018"/>
      <c r="X981" s="2018"/>
      <c r="Y981" s="2018"/>
      <c r="Z981" s="2018"/>
      <c r="AA981" s="2018"/>
      <c r="AC981" s="352"/>
      <c r="AD981" s="352"/>
      <c r="AE981" s="352"/>
    </row>
    <row r="982" spans="1:31" s="1" customFormat="1" ht="25.5" customHeight="1">
      <c r="A982" s="2009">
        <v>38</v>
      </c>
      <c r="B982" s="2012" t="s">
        <v>18866</v>
      </c>
      <c r="C982" s="2011"/>
      <c r="D982" s="62"/>
      <c r="E982" s="62"/>
      <c r="F982" s="62"/>
      <c r="G982" s="2021"/>
      <c r="H982" s="2021"/>
      <c r="I982" s="2021"/>
      <c r="J982" s="2021"/>
      <c r="K982" s="2021"/>
      <c r="L982" s="2021"/>
      <c r="M982" s="2021"/>
      <c r="N982" s="2021"/>
      <c r="O982" s="2021"/>
      <c r="P982" s="2021"/>
      <c r="Q982" s="348"/>
      <c r="R982" s="2015"/>
      <c r="S982" s="348"/>
      <c r="T982" s="348"/>
      <c r="U982" s="348"/>
      <c r="V982" s="348"/>
      <c r="W982" s="348"/>
      <c r="X982" s="348"/>
      <c r="Y982" s="348"/>
      <c r="Z982" s="348"/>
      <c r="AA982" s="348"/>
      <c r="AC982" s="352"/>
      <c r="AD982" s="352"/>
      <c r="AE982" s="352"/>
    </row>
    <row r="983" spans="1:31" s="1" customFormat="1" ht="25.5" customHeight="1">
      <c r="A983" s="2009">
        <v>39</v>
      </c>
      <c r="B983" s="2012" t="s">
        <v>18867</v>
      </c>
      <c r="C983" s="2011"/>
      <c r="D983" s="62"/>
      <c r="E983" s="62"/>
      <c r="F983" s="62"/>
      <c r="G983" s="2021"/>
      <c r="H983" s="2021"/>
      <c r="I983" s="2021"/>
      <c r="J983" s="2021"/>
      <c r="K983" s="2021"/>
      <c r="L983" s="2021"/>
      <c r="M983" s="2021"/>
      <c r="N983" s="2021"/>
      <c r="O983" s="2021"/>
      <c r="P983" s="2021"/>
      <c r="Q983" s="348"/>
      <c r="R983" s="2015"/>
      <c r="S983" s="348"/>
      <c r="T983" s="348"/>
      <c r="U983" s="348"/>
      <c r="V983" s="348"/>
      <c r="W983" s="348"/>
      <c r="X983" s="348"/>
      <c r="Y983" s="348"/>
      <c r="Z983" s="348"/>
      <c r="AA983" s="348"/>
      <c r="AC983" s="352"/>
      <c r="AD983" s="352"/>
      <c r="AE983" s="352"/>
    </row>
    <row r="984" spans="1:31" s="1" customFormat="1" ht="25.5" customHeight="1">
      <c r="A984" s="2009">
        <v>40</v>
      </c>
      <c r="B984" s="2012" t="s">
        <v>18868</v>
      </c>
      <c r="C984" s="2011"/>
      <c r="D984" s="62"/>
      <c r="E984" s="62"/>
      <c r="F984" s="62"/>
      <c r="G984" s="2022"/>
      <c r="H984" s="2022"/>
      <c r="I984" s="2022"/>
      <c r="J984" s="2022"/>
      <c r="K984" s="2022"/>
      <c r="L984" s="2022"/>
      <c r="M984" s="2022"/>
      <c r="N984" s="2022"/>
      <c r="O984" s="2022"/>
      <c r="P984" s="2022"/>
      <c r="Q984" s="2016"/>
      <c r="R984" s="2017"/>
      <c r="S984" s="2016"/>
      <c r="T984" s="2016"/>
      <c r="U984" s="2016"/>
      <c r="V984" s="2016"/>
      <c r="W984" s="2016"/>
      <c r="X984" s="2016"/>
      <c r="Y984" s="2016"/>
      <c r="Z984" s="2016"/>
      <c r="AA984" s="2016"/>
      <c r="AC984" s="352"/>
      <c r="AD984" s="352"/>
      <c r="AE984" s="352"/>
    </row>
    <row r="985" spans="1:31" s="1134" customFormat="1" ht="25.5" customHeight="1">
      <c r="A985" s="2040"/>
      <c r="B985" s="2010" t="s">
        <v>18820</v>
      </c>
      <c r="C985" s="2041"/>
      <c r="D985" s="2033"/>
      <c r="E985" s="2033">
        <v>4.5</v>
      </c>
      <c r="F985" s="2036">
        <v>1.6</v>
      </c>
      <c r="G985" s="2043">
        <v>0.8</v>
      </c>
      <c r="H985" s="2051"/>
      <c r="I985" s="2051"/>
      <c r="J985" s="2051"/>
      <c r="K985" s="2051"/>
      <c r="L985" s="2923">
        <v>0.8</v>
      </c>
      <c r="M985" s="2051"/>
      <c r="N985" s="2051"/>
      <c r="O985" s="2051">
        <v>2.9</v>
      </c>
      <c r="P985" s="2051"/>
      <c r="Q985" s="2037">
        <v>3.7</v>
      </c>
      <c r="R985" s="2038" t="s">
        <v>55</v>
      </c>
      <c r="S985" s="2037"/>
      <c r="T985" s="2037"/>
      <c r="U985" s="2037"/>
      <c r="V985" s="2037"/>
      <c r="W985" s="2037"/>
      <c r="X985" s="2037"/>
      <c r="Y985" s="2037">
        <v>4.5</v>
      </c>
      <c r="Z985" s="2037"/>
      <c r="AA985" s="2039"/>
      <c r="AC985" s="2042"/>
      <c r="AD985" s="2042"/>
      <c r="AE985" s="2042"/>
    </row>
    <row r="986" spans="1:31" s="1" customFormat="1" ht="33.75" customHeight="1">
      <c r="A986" s="2009">
        <v>41</v>
      </c>
      <c r="B986" s="247" t="s">
        <v>18871</v>
      </c>
      <c r="C986" s="2011"/>
      <c r="D986" s="62"/>
      <c r="E986" s="62"/>
      <c r="F986" s="62"/>
      <c r="G986" s="2020"/>
      <c r="H986" s="2020"/>
      <c r="I986" s="2020"/>
      <c r="J986" s="2020"/>
      <c r="K986" s="2020"/>
      <c r="L986" s="2020"/>
      <c r="M986" s="2020"/>
      <c r="N986" s="2020"/>
      <c r="O986" s="2020"/>
      <c r="P986" s="2020"/>
      <c r="Q986" s="2018"/>
      <c r="R986" s="2019"/>
      <c r="S986" s="2018"/>
      <c r="T986" s="2018"/>
      <c r="U986" s="2018"/>
      <c r="V986" s="2018"/>
      <c r="W986" s="2018"/>
      <c r="X986" s="2018"/>
      <c r="Y986" s="2018"/>
      <c r="Z986" s="2018"/>
      <c r="AA986" s="2018"/>
      <c r="AC986" s="352"/>
      <c r="AD986" s="352"/>
      <c r="AE986" s="352"/>
    </row>
    <row r="987" spans="1:31" s="1" customFormat="1" ht="33.75" customHeight="1">
      <c r="A987" s="2009">
        <v>42</v>
      </c>
      <c r="B987" s="247" t="s">
        <v>18872</v>
      </c>
      <c r="C987" s="2011"/>
      <c r="D987" s="62"/>
      <c r="E987" s="62"/>
      <c r="F987" s="62"/>
      <c r="G987" s="2021"/>
      <c r="H987" s="2021"/>
      <c r="I987" s="2021"/>
      <c r="J987" s="2021"/>
      <c r="K987" s="2021"/>
      <c r="L987" s="2021"/>
      <c r="M987" s="2021"/>
      <c r="N987" s="2021"/>
      <c r="O987" s="2021"/>
      <c r="P987" s="2021"/>
      <c r="Q987" s="348"/>
      <c r="R987" s="2015"/>
      <c r="S987" s="348"/>
      <c r="T987" s="348"/>
      <c r="U987" s="348"/>
      <c r="V987" s="348"/>
      <c r="W987" s="348"/>
      <c r="X987" s="348"/>
      <c r="Y987" s="348"/>
      <c r="Z987" s="348"/>
      <c r="AA987" s="348"/>
      <c r="AC987" s="352"/>
      <c r="AD987" s="352"/>
      <c r="AE987" s="352"/>
    </row>
    <row r="988" spans="1:31" s="1" customFormat="1" ht="33.75" customHeight="1">
      <c r="A988" s="2009">
        <v>43</v>
      </c>
      <c r="B988" s="247" t="s">
        <v>18873</v>
      </c>
      <c r="C988" s="2011"/>
      <c r="D988" s="62"/>
      <c r="E988" s="62"/>
      <c r="F988" s="62"/>
      <c r="G988" s="2021"/>
      <c r="H988" s="2021"/>
      <c r="I988" s="2021"/>
      <c r="J988" s="2021"/>
      <c r="K988" s="2021"/>
      <c r="L988" s="2021"/>
      <c r="M988" s="2021"/>
      <c r="N988" s="2021"/>
      <c r="O988" s="2021"/>
      <c r="P988" s="2021"/>
      <c r="Q988" s="348"/>
      <c r="R988" s="2015"/>
      <c r="S988" s="348"/>
      <c r="T988" s="348"/>
      <c r="U988" s="348"/>
      <c r="V988" s="348"/>
      <c r="W988" s="348"/>
      <c r="X988" s="348"/>
      <c r="Y988" s="348"/>
      <c r="Z988" s="348"/>
      <c r="AA988" s="348"/>
      <c r="AC988" s="352"/>
      <c r="AD988" s="352"/>
      <c r="AE988" s="352"/>
    </row>
    <row r="989" spans="1:31" s="1" customFormat="1" ht="33.75" customHeight="1">
      <c r="A989" s="2009">
        <v>44</v>
      </c>
      <c r="B989" s="247" t="s">
        <v>18874</v>
      </c>
      <c r="C989" s="2011"/>
      <c r="D989" s="62"/>
      <c r="E989" s="62"/>
      <c r="F989" s="62"/>
      <c r="G989" s="2021"/>
      <c r="H989" s="2021"/>
      <c r="I989" s="2021"/>
      <c r="J989" s="2021"/>
      <c r="K989" s="2021"/>
      <c r="L989" s="2021"/>
      <c r="M989" s="2021"/>
      <c r="N989" s="2021"/>
      <c r="O989" s="2021"/>
      <c r="P989" s="2021"/>
      <c r="Q989" s="348"/>
      <c r="R989" s="2015"/>
      <c r="S989" s="348"/>
      <c r="T989" s="348"/>
      <c r="U989" s="348"/>
      <c r="V989" s="348"/>
      <c r="W989" s="348"/>
      <c r="X989" s="348"/>
      <c r="Y989" s="348"/>
      <c r="Z989" s="348"/>
      <c r="AA989" s="348"/>
      <c r="AC989" s="352"/>
      <c r="AD989" s="352"/>
      <c r="AE989" s="352"/>
    </row>
    <row r="990" spans="1:31" s="1" customFormat="1" ht="33.75" customHeight="1">
      <c r="A990" s="2009">
        <v>45</v>
      </c>
      <c r="B990" s="62" t="s">
        <v>18879</v>
      </c>
      <c r="C990" s="2011"/>
      <c r="D990" s="62"/>
      <c r="E990" s="62"/>
      <c r="F990" s="62"/>
      <c r="G990" s="2021"/>
      <c r="H990" s="2021"/>
      <c r="I990" s="2021"/>
      <c r="J990" s="2021"/>
      <c r="K990" s="2021"/>
      <c r="L990" s="2021"/>
      <c r="M990" s="2021"/>
      <c r="N990" s="2021"/>
      <c r="O990" s="2021"/>
      <c r="P990" s="2021"/>
      <c r="Q990" s="348"/>
      <c r="R990" s="2015"/>
      <c r="S990" s="348"/>
      <c r="T990" s="348"/>
      <c r="U990" s="348"/>
      <c r="V990" s="348"/>
      <c r="W990" s="348"/>
      <c r="X990" s="348"/>
      <c r="Y990" s="348"/>
      <c r="Z990" s="348"/>
      <c r="AA990" s="348"/>
      <c r="AC990" s="352"/>
      <c r="AD990" s="352"/>
      <c r="AE990" s="352"/>
    </row>
    <row r="991" spans="1:31" s="1" customFormat="1" ht="33.75" customHeight="1">
      <c r="A991" s="2009">
        <v>46</v>
      </c>
      <c r="B991" s="247" t="s">
        <v>18875</v>
      </c>
      <c r="C991" s="2011"/>
      <c r="D991" s="62"/>
      <c r="E991" s="62"/>
      <c r="F991" s="62"/>
      <c r="G991" s="2021"/>
      <c r="H991" s="2021"/>
      <c r="I991" s="2021"/>
      <c r="J991" s="2021"/>
      <c r="K991" s="2021"/>
      <c r="L991" s="2021"/>
      <c r="M991" s="2021"/>
      <c r="N991" s="2021"/>
      <c r="O991" s="2021"/>
      <c r="P991" s="2021"/>
      <c r="Q991" s="348"/>
      <c r="R991" s="2015"/>
      <c r="S991" s="348"/>
      <c r="T991" s="348"/>
      <c r="U991" s="348"/>
      <c r="V991" s="348"/>
      <c r="W991" s="348"/>
      <c r="X991" s="348"/>
      <c r="Y991" s="348"/>
      <c r="Z991" s="348"/>
      <c r="AA991" s="348"/>
      <c r="AC991" s="352"/>
      <c r="AD991" s="352"/>
      <c r="AE991" s="352"/>
    </row>
    <row r="992" spans="1:31" s="1" customFormat="1" ht="33.75" customHeight="1">
      <c r="A992" s="2009">
        <v>47</v>
      </c>
      <c r="B992" s="247" t="s">
        <v>18876</v>
      </c>
      <c r="C992" s="2011"/>
      <c r="D992" s="62"/>
      <c r="E992" s="62"/>
      <c r="F992" s="62"/>
      <c r="G992" s="2021"/>
      <c r="H992" s="2021"/>
      <c r="I992" s="2021"/>
      <c r="J992" s="2021"/>
      <c r="K992" s="2021"/>
      <c r="L992" s="2021"/>
      <c r="M992" s="2021"/>
      <c r="N992" s="2021"/>
      <c r="O992" s="2021"/>
      <c r="P992" s="2021"/>
      <c r="Q992" s="348"/>
      <c r="R992" s="2015"/>
      <c r="S992" s="348"/>
      <c r="T992" s="348"/>
      <c r="U992" s="348"/>
      <c r="V992" s="348"/>
      <c r="W992" s="348"/>
      <c r="X992" s="348"/>
      <c r="Y992" s="348"/>
      <c r="Z992" s="348"/>
      <c r="AA992" s="348"/>
      <c r="AC992" s="352"/>
      <c r="AD992" s="352"/>
      <c r="AE992" s="352"/>
    </row>
    <row r="993" spans="1:31" s="1" customFormat="1" ht="33.75" customHeight="1">
      <c r="A993" s="2009">
        <v>48</v>
      </c>
      <c r="B993" s="247" t="s">
        <v>18877</v>
      </c>
      <c r="C993" s="2011"/>
      <c r="D993" s="62"/>
      <c r="E993" s="62"/>
      <c r="F993" s="62"/>
      <c r="G993" s="2021"/>
      <c r="H993" s="2021"/>
      <c r="I993" s="2021"/>
      <c r="J993" s="2021"/>
      <c r="K993" s="2021"/>
      <c r="L993" s="2021"/>
      <c r="M993" s="2021"/>
      <c r="N993" s="2021"/>
      <c r="O993" s="2021"/>
      <c r="P993" s="2021"/>
      <c r="Q993" s="348"/>
      <c r="R993" s="2015"/>
      <c r="S993" s="348"/>
      <c r="T993" s="348"/>
      <c r="U993" s="348"/>
      <c r="V993" s="348"/>
      <c r="W993" s="348"/>
      <c r="X993" s="348"/>
      <c r="Y993" s="348"/>
      <c r="Z993" s="348"/>
      <c r="AA993" s="348"/>
      <c r="AC993" s="352"/>
      <c r="AD993" s="352"/>
      <c r="AE993" s="352"/>
    </row>
    <row r="994" spans="1:31" s="1" customFormat="1" ht="33.75" customHeight="1">
      <c r="A994" s="2009">
        <v>49</v>
      </c>
      <c r="B994" s="247" t="s">
        <v>18878</v>
      </c>
      <c r="C994" s="2011"/>
      <c r="D994" s="62"/>
      <c r="E994" s="62"/>
      <c r="F994" s="62"/>
      <c r="G994" s="2021"/>
      <c r="H994" s="2021"/>
      <c r="I994" s="2021"/>
      <c r="J994" s="2021"/>
      <c r="K994" s="2021"/>
      <c r="L994" s="2021"/>
      <c r="M994" s="2021"/>
      <c r="N994" s="2021"/>
      <c r="O994" s="2021"/>
      <c r="P994" s="2021"/>
      <c r="Q994" s="348"/>
      <c r="R994" s="2015"/>
      <c r="S994" s="348"/>
      <c r="T994" s="348"/>
      <c r="U994" s="348"/>
      <c r="V994" s="348"/>
      <c r="W994" s="348"/>
      <c r="X994" s="348"/>
      <c r="Y994" s="348"/>
      <c r="Z994" s="348"/>
      <c r="AA994" s="348"/>
      <c r="AC994" s="352"/>
      <c r="AD994" s="352"/>
      <c r="AE994" s="352"/>
    </row>
    <row r="995" spans="1:31" s="1" customFormat="1" ht="33.75" customHeight="1">
      <c r="A995" s="2009">
        <v>50</v>
      </c>
      <c r="B995" s="247" t="s">
        <v>18870</v>
      </c>
      <c r="C995" s="2011"/>
      <c r="D995" s="62"/>
      <c r="E995" s="62"/>
      <c r="F995" s="62"/>
      <c r="G995" s="2022"/>
      <c r="H995" s="2022"/>
      <c r="I995" s="2022"/>
      <c r="J995" s="2022"/>
      <c r="K995" s="2022"/>
      <c r="L995" s="2022"/>
      <c r="M995" s="2022"/>
      <c r="N995" s="2022"/>
      <c r="O995" s="2022"/>
      <c r="P995" s="2022"/>
      <c r="Q995" s="2016"/>
      <c r="R995" s="2017"/>
      <c r="S995" s="2016"/>
      <c r="T995" s="2016"/>
      <c r="U995" s="2016"/>
      <c r="V995" s="2016"/>
      <c r="W995" s="2016"/>
      <c r="X995" s="2016"/>
      <c r="Y995" s="2016"/>
      <c r="Z995" s="2016"/>
      <c r="AA995" s="2016"/>
      <c r="AC995" s="352"/>
      <c r="AD995" s="352"/>
      <c r="AE995" s="352"/>
    </row>
    <row r="996" spans="1:31" s="1134" customFormat="1" ht="25.5" customHeight="1">
      <c r="A996" s="2040"/>
      <c r="B996" s="2010" t="s">
        <v>18880</v>
      </c>
      <c r="C996" s="2041"/>
      <c r="D996" s="2033"/>
      <c r="E996" s="2033">
        <v>1.3</v>
      </c>
      <c r="F996" s="2036"/>
      <c r="G996" s="2043"/>
      <c r="H996" s="2051"/>
      <c r="I996" s="2051"/>
      <c r="J996" s="2051"/>
      <c r="K996" s="2051"/>
      <c r="L996" s="2051"/>
      <c r="M996" s="2051"/>
      <c r="N996" s="2051"/>
      <c r="O996" s="2051">
        <v>1.3</v>
      </c>
      <c r="P996" s="2051"/>
      <c r="Q996" s="2037">
        <v>1.3</v>
      </c>
      <c r="R996" s="2038" t="s">
        <v>607</v>
      </c>
      <c r="S996" s="2037"/>
      <c r="T996" s="2037"/>
      <c r="U996" s="2037"/>
      <c r="V996" s="2037"/>
      <c r="W996" s="2037"/>
      <c r="X996" s="2037"/>
      <c r="Y996" s="2037"/>
      <c r="Z996" s="2037">
        <v>1.3</v>
      </c>
      <c r="AA996" s="2039"/>
      <c r="AC996" s="2042"/>
      <c r="AD996" s="2042"/>
      <c r="AE996" s="2042"/>
    </row>
    <row r="997" spans="1:31" s="1" customFormat="1" ht="25.5" customHeight="1">
      <c r="A997" s="2009">
        <v>51</v>
      </c>
      <c r="B997" s="247" t="s">
        <v>18881</v>
      </c>
      <c r="C997" s="2011"/>
      <c r="D997" s="62"/>
      <c r="E997" s="62"/>
      <c r="F997" s="62"/>
      <c r="G997" s="2020"/>
      <c r="H997" s="2020"/>
      <c r="I997" s="2020"/>
      <c r="J997" s="2020"/>
      <c r="K997" s="2020"/>
      <c r="L997" s="2020"/>
      <c r="M997" s="2020"/>
      <c r="N997" s="2020"/>
      <c r="O997" s="2020"/>
      <c r="P997" s="2020"/>
      <c r="Q997" s="2018"/>
      <c r="R997" s="2019"/>
      <c r="S997" s="2018"/>
      <c r="T997" s="2018"/>
      <c r="U997" s="2018"/>
      <c r="V997" s="2018"/>
      <c r="W997" s="2018"/>
      <c r="X997" s="2018"/>
      <c r="Y997" s="2018"/>
      <c r="Z997" s="2018"/>
      <c r="AA997" s="2018"/>
      <c r="AC997" s="352"/>
      <c r="AD997" s="352"/>
      <c r="AE997" s="352"/>
    </row>
    <row r="998" spans="1:31" s="1" customFormat="1" ht="25.5" customHeight="1">
      <c r="A998" s="2009">
        <v>52</v>
      </c>
      <c r="B998" s="247" t="s">
        <v>18882</v>
      </c>
      <c r="C998" s="2011"/>
      <c r="D998" s="62"/>
      <c r="E998" s="62"/>
      <c r="F998" s="62"/>
      <c r="G998" s="2021"/>
      <c r="H998" s="2021"/>
      <c r="I998" s="2021"/>
      <c r="J998" s="2021"/>
      <c r="K998" s="2021"/>
      <c r="L998" s="2021"/>
      <c r="M998" s="2021"/>
      <c r="N998" s="2021"/>
      <c r="O998" s="2021"/>
      <c r="P998" s="2021"/>
      <c r="Q998" s="348"/>
      <c r="R998" s="2015"/>
      <c r="S998" s="348"/>
      <c r="T998" s="348"/>
      <c r="U998" s="348"/>
      <c r="V998" s="348"/>
      <c r="W998" s="348"/>
      <c r="X998" s="348"/>
      <c r="Y998" s="348"/>
      <c r="Z998" s="348"/>
      <c r="AA998" s="348"/>
      <c r="AC998" s="352"/>
      <c r="AD998" s="352"/>
      <c r="AE998" s="352"/>
    </row>
    <row r="999" spans="1:31" s="1" customFormat="1" ht="25.5" customHeight="1">
      <c r="A999" s="2009">
        <v>53</v>
      </c>
      <c r="B999" s="247" t="s">
        <v>18883</v>
      </c>
      <c r="C999" s="2011"/>
      <c r="D999" s="62"/>
      <c r="E999" s="62"/>
      <c r="F999" s="62"/>
      <c r="G999" s="2021"/>
      <c r="H999" s="2021"/>
      <c r="I999" s="2021"/>
      <c r="J999" s="2021"/>
      <c r="K999" s="2021"/>
      <c r="L999" s="2021"/>
      <c r="M999" s="2021"/>
      <c r="N999" s="2021"/>
      <c r="O999" s="2021"/>
      <c r="P999" s="2021"/>
      <c r="Q999" s="348"/>
      <c r="R999" s="2015"/>
      <c r="S999" s="348"/>
      <c r="T999" s="348"/>
      <c r="U999" s="348"/>
      <c r="V999" s="348"/>
      <c r="W999" s="348"/>
      <c r="X999" s="348"/>
      <c r="Y999" s="348"/>
      <c r="Z999" s="348"/>
      <c r="AA999" s="348"/>
      <c r="AC999" s="352"/>
      <c r="AD999" s="352"/>
      <c r="AE999" s="352"/>
    </row>
    <row r="1000" spans="1:31" s="1" customFormat="1" ht="25.5" customHeight="1">
      <c r="A1000" s="2009">
        <v>54</v>
      </c>
      <c r="B1000" s="247" t="s">
        <v>18884</v>
      </c>
      <c r="C1000" s="2011"/>
      <c r="D1000" s="62"/>
      <c r="E1000" s="62"/>
      <c r="F1000" s="62"/>
      <c r="G1000" s="2021"/>
      <c r="H1000" s="2021"/>
      <c r="I1000" s="2021"/>
      <c r="J1000" s="2021"/>
      <c r="K1000" s="2021"/>
      <c r="L1000" s="2021"/>
      <c r="M1000" s="2021"/>
      <c r="N1000" s="2021"/>
      <c r="O1000" s="2021"/>
      <c r="P1000" s="2021"/>
      <c r="Q1000" s="348"/>
      <c r="R1000" s="2015"/>
      <c r="S1000" s="348"/>
      <c r="T1000" s="348"/>
      <c r="U1000" s="348"/>
      <c r="V1000" s="348"/>
      <c r="W1000" s="348"/>
      <c r="X1000" s="348"/>
      <c r="Y1000" s="348"/>
      <c r="Z1000" s="348"/>
      <c r="AA1000" s="348"/>
      <c r="AC1000" s="352"/>
      <c r="AD1000" s="352"/>
      <c r="AE1000" s="352"/>
    </row>
    <row r="1001" spans="1:31" s="1" customFormat="1" ht="25.5" customHeight="1">
      <c r="A1001" s="2009">
        <v>55</v>
      </c>
      <c r="B1001" s="247" t="s">
        <v>18885</v>
      </c>
      <c r="C1001" s="2011"/>
      <c r="D1001" s="62"/>
      <c r="E1001" s="62"/>
      <c r="F1001" s="62"/>
      <c r="G1001" s="2021"/>
      <c r="H1001" s="2021"/>
      <c r="I1001" s="2021"/>
      <c r="J1001" s="2021"/>
      <c r="K1001" s="2021"/>
      <c r="L1001" s="2021"/>
      <c r="M1001" s="2021"/>
      <c r="N1001" s="2021"/>
      <c r="O1001" s="2021"/>
      <c r="P1001" s="2021"/>
      <c r="Q1001" s="348"/>
      <c r="R1001" s="2015"/>
      <c r="S1001" s="348"/>
      <c r="T1001" s="348"/>
      <c r="U1001" s="348"/>
      <c r="V1001" s="348"/>
      <c r="W1001" s="348"/>
      <c r="X1001" s="348"/>
      <c r="Y1001" s="348"/>
      <c r="Z1001" s="348"/>
      <c r="AA1001" s="348"/>
      <c r="AC1001" s="352"/>
      <c r="AD1001" s="352"/>
      <c r="AE1001" s="352"/>
    </row>
    <row r="1002" spans="1:31" s="1134" customFormat="1" ht="25.5" customHeight="1">
      <c r="A1002" s="2040">
        <v>56</v>
      </c>
      <c r="B1002" s="2010" t="s">
        <v>18941</v>
      </c>
      <c r="C1002" s="2041"/>
      <c r="D1002" s="2033"/>
      <c r="E1002" s="2033">
        <v>1</v>
      </c>
      <c r="F1002" s="2033"/>
      <c r="G1002" s="2044"/>
      <c r="H1002" s="2044"/>
      <c r="I1002" s="2044"/>
      <c r="J1002" s="2044"/>
      <c r="K1002" s="2044"/>
      <c r="L1002" s="2044"/>
      <c r="M1002" s="2044"/>
      <c r="N1002" s="2044"/>
      <c r="O1002" s="2044"/>
      <c r="P1002" s="2044">
        <v>1</v>
      </c>
      <c r="Q1002" s="2045">
        <v>1</v>
      </c>
      <c r="R1002" s="2046" t="s">
        <v>607</v>
      </c>
      <c r="S1002" s="2045"/>
      <c r="T1002" s="2045"/>
      <c r="U1002" s="2045"/>
      <c r="V1002" s="2045"/>
      <c r="W1002" s="2045"/>
      <c r="X1002" s="2045"/>
      <c r="Y1002" s="2045"/>
      <c r="Z1002" s="2045">
        <v>1</v>
      </c>
      <c r="AA1002" s="2045"/>
      <c r="AC1002" s="2042"/>
      <c r="AD1002" s="2042"/>
      <c r="AE1002" s="2042"/>
    </row>
    <row r="1003" spans="1:31" s="1134" customFormat="1" ht="25.5" customHeight="1">
      <c r="A1003" s="2040"/>
      <c r="B1003" s="2010" t="s">
        <v>18942</v>
      </c>
      <c r="C1003" s="2041"/>
      <c r="D1003" s="2033"/>
      <c r="E1003" s="2033">
        <v>2</v>
      </c>
      <c r="F1003" s="2036"/>
      <c r="G1003" s="2043"/>
      <c r="H1003" s="2051"/>
      <c r="I1003" s="2051"/>
      <c r="J1003" s="2051"/>
      <c r="K1003" s="2051"/>
      <c r="L1003" s="2051"/>
      <c r="M1003" s="2051"/>
      <c r="N1003" s="2051"/>
      <c r="O1003" s="2051"/>
      <c r="P1003" s="2051">
        <v>2</v>
      </c>
      <c r="Q1003" s="2037">
        <v>2</v>
      </c>
      <c r="R1003" s="2038" t="s">
        <v>607</v>
      </c>
      <c r="S1003" s="2037"/>
      <c r="T1003" s="2037"/>
      <c r="U1003" s="2037"/>
      <c r="V1003" s="2037"/>
      <c r="W1003" s="2037"/>
      <c r="X1003" s="2037"/>
      <c r="Y1003" s="2037"/>
      <c r="Z1003" s="2037">
        <v>2</v>
      </c>
      <c r="AA1003" s="2039"/>
      <c r="AC1003" s="2042"/>
      <c r="AD1003" s="2042"/>
      <c r="AE1003" s="2042"/>
    </row>
    <row r="1004" spans="1:31" s="1" customFormat="1" ht="25.5" customHeight="1">
      <c r="A1004" s="2009">
        <v>57</v>
      </c>
      <c r="B1004" s="2012" t="s">
        <v>18886</v>
      </c>
      <c r="C1004" s="2011"/>
      <c r="D1004" s="62"/>
      <c r="E1004" s="62"/>
      <c r="F1004" s="62"/>
      <c r="G1004" s="2020"/>
      <c r="H1004" s="2020"/>
      <c r="I1004" s="2020"/>
      <c r="J1004" s="2020"/>
      <c r="K1004" s="2020"/>
      <c r="L1004" s="2020"/>
      <c r="M1004" s="2020"/>
      <c r="N1004" s="2020"/>
      <c r="O1004" s="2020"/>
      <c r="P1004" s="2020"/>
      <c r="Q1004" s="2018"/>
      <c r="R1004" s="2019"/>
      <c r="S1004" s="2018"/>
      <c r="T1004" s="2018"/>
      <c r="U1004" s="2018"/>
      <c r="V1004" s="2018"/>
      <c r="W1004" s="2018"/>
      <c r="X1004" s="2018"/>
      <c r="Y1004" s="2018"/>
      <c r="Z1004" s="2018"/>
      <c r="AA1004" s="2018"/>
      <c r="AC1004" s="352"/>
      <c r="AD1004" s="352"/>
      <c r="AE1004" s="352"/>
    </row>
    <row r="1005" spans="1:31" s="1" customFormat="1" ht="66" customHeight="1">
      <c r="A1005" s="2009">
        <v>58</v>
      </c>
      <c r="B1005" s="247" t="s">
        <v>18888</v>
      </c>
      <c r="C1005" s="2011"/>
      <c r="D1005" s="62"/>
      <c r="E1005" s="62"/>
      <c r="F1005" s="62"/>
      <c r="G1005" s="2021"/>
      <c r="H1005" s="2022"/>
      <c r="I1005" s="2022"/>
      <c r="J1005" s="2022"/>
      <c r="K1005" s="2022"/>
      <c r="L1005" s="2022"/>
      <c r="M1005" s="2022"/>
      <c r="N1005" s="2022"/>
      <c r="O1005" s="2022"/>
      <c r="P1005" s="2022"/>
      <c r="Q1005" s="2016"/>
      <c r="R1005" s="2017"/>
      <c r="S1005" s="2016"/>
      <c r="T1005" s="2016"/>
      <c r="U1005" s="2016"/>
      <c r="V1005" s="2016"/>
      <c r="W1005" s="2016"/>
      <c r="X1005" s="2016"/>
      <c r="Y1005" s="2016"/>
      <c r="Z1005" s="2016"/>
      <c r="AA1005" s="2016"/>
      <c r="AC1005" s="352"/>
      <c r="AD1005" s="352"/>
      <c r="AE1005" s="352"/>
    </row>
    <row r="1006" spans="1:31" s="1134" customFormat="1" ht="46.5" customHeight="1">
      <c r="A1006" s="2040">
        <v>59</v>
      </c>
      <c r="B1006" s="2010" t="s">
        <v>18943</v>
      </c>
      <c r="C1006" s="2041"/>
      <c r="D1006" s="2033"/>
      <c r="E1006" s="2033">
        <v>0.6</v>
      </c>
      <c r="F1006" s="2033"/>
      <c r="G1006" s="2047"/>
      <c r="H1006" s="2047"/>
      <c r="I1006" s="2047"/>
      <c r="J1006" s="2047"/>
      <c r="K1006" s="2047"/>
      <c r="L1006" s="2047"/>
      <c r="M1006" s="2047"/>
      <c r="N1006" s="2047"/>
      <c r="O1006" s="2047">
        <v>0.6</v>
      </c>
      <c r="P1006" s="2047"/>
      <c r="Q1006" s="2034">
        <v>0.6</v>
      </c>
      <c r="R1006" s="2035" t="s">
        <v>607</v>
      </c>
      <c r="S1006" s="2034"/>
      <c r="T1006" s="2034"/>
      <c r="U1006" s="2034"/>
      <c r="V1006" s="2034"/>
      <c r="W1006" s="2034"/>
      <c r="X1006" s="2034"/>
      <c r="Y1006" s="2034"/>
      <c r="Z1006" s="2034"/>
      <c r="AA1006" s="2034">
        <v>0.6</v>
      </c>
      <c r="AC1006" s="2042"/>
      <c r="AD1006" s="2042"/>
      <c r="AE1006" s="2042"/>
    </row>
    <row r="1007" spans="1:31" s="1134" customFormat="1" ht="25.5" customHeight="1">
      <c r="A1007" s="2040"/>
      <c r="B1007" s="2010" t="s">
        <v>18889</v>
      </c>
      <c r="C1007" s="2041"/>
      <c r="D1007" s="2033"/>
      <c r="E1007" s="2033">
        <v>1.8</v>
      </c>
      <c r="F1007" s="2033">
        <v>0.6</v>
      </c>
      <c r="G1007" s="2043">
        <v>0.6</v>
      </c>
      <c r="H1007" s="2043"/>
      <c r="I1007" s="2051"/>
      <c r="J1007" s="2051"/>
      <c r="K1007" s="2051"/>
      <c r="L1007" s="2051"/>
      <c r="M1007" s="2051"/>
      <c r="N1007" s="2051"/>
      <c r="O1007" s="2051"/>
      <c r="P1007" s="2051">
        <v>1.2</v>
      </c>
      <c r="Q1007" s="2037">
        <v>1.2</v>
      </c>
      <c r="R1007" s="2038" t="s">
        <v>607</v>
      </c>
      <c r="S1007" s="2037"/>
      <c r="T1007" s="2037"/>
      <c r="U1007" s="2037"/>
      <c r="V1007" s="2037"/>
      <c r="W1007" s="2037"/>
      <c r="X1007" s="2037"/>
      <c r="Y1007" s="2037"/>
      <c r="Z1007" s="2037">
        <v>1.8</v>
      </c>
      <c r="AA1007" s="2039"/>
      <c r="AC1007" s="2042"/>
      <c r="AD1007" s="2042"/>
      <c r="AE1007" s="2042"/>
    </row>
    <row r="1008" spans="1:31" s="1" customFormat="1" ht="36.75" customHeight="1">
      <c r="A1008" s="2009">
        <v>60</v>
      </c>
      <c r="B1008" s="247" t="s">
        <v>18890</v>
      </c>
      <c r="C1008" s="2011"/>
      <c r="D1008" s="62"/>
      <c r="E1008" s="62"/>
      <c r="F1008" s="62"/>
      <c r="G1008" s="2021"/>
      <c r="H1008" s="2020"/>
      <c r="I1008" s="2020"/>
      <c r="J1008" s="2020"/>
      <c r="K1008" s="2020"/>
      <c r="L1008" s="2020"/>
      <c r="M1008" s="2020"/>
      <c r="N1008" s="2020"/>
      <c r="O1008" s="2020"/>
      <c r="P1008" s="2020"/>
      <c r="Q1008" s="2018"/>
      <c r="R1008" s="2019"/>
      <c r="S1008" s="2018"/>
      <c r="T1008" s="2018"/>
      <c r="U1008" s="2018"/>
      <c r="V1008" s="2018"/>
      <c r="W1008" s="2018"/>
      <c r="X1008" s="2018"/>
      <c r="Y1008" s="2018"/>
      <c r="Z1008" s="2018"/>
      <c r="AA1008" s="2018"/>
      <c r="AC1008" s="352"/>
      <c r="AD1008" s="352"/>
      <c r="AE1008" s="352"/>
    </row>
    <row r="1009" spans="1:31" s="1" customFormat="1" ht="25.5" customHeight="1">
      <c r="A1009" s="2009">
        <v>61</v>
      </c>
      <c r="B1009" s="247" t="s">
        <v>18891</v>
      </c>
      <c r="C1009" s="2011"/>
      <c r="D1009" s="62"/>
      <c r="E1009" s="62"/>
      <c r="F1009" s="62"/>
      <c r="G1009" s="2021"/>
      <c r="H1009" s="2021"/>
      <c r="I1009" s="2021"/>
      <c r="J1009" s="2021"/>
      <c r="K1009" s="2021"/>
      <c r="L1009" s="2021"/>
      <c r="M1009" s="2021"/>
      <c r="N1009" s="2021"/>
      <c r="O1009" s="2021"/>
      <c r="P1009" s="2021"/>
      <c r="Q1009" s="348"/>
      <c r="R1009" s="2015"/>
      <c r="S1009" s="348"/>
      <c r="T1009" s="348"/>
      <c r="U1009" s="348"/>
      <c r="V1009" s="348"/>
      <c r="W1009" s="348"/>
      <c r="X1009" s="348"/>
      <c r="Y1009" s="348"/>
      <c r="Z1009" s="348"/>
      <c r="AA1009" s="348"/>
      <c r="AC1009" s="352"/>
      <c r="AD1009" s="352"/>
      <c r="AE1009" s="352"/>
    </row>
    <row r="1010" spans="1:31" s="1" customFormat="1" ht="25.5" customHeight="1">
      <c r="A1010" s="2009">
        <v>62</v>
      </c>
      <c r="B1010" s="247" t="s">
        <v>18892</v>
      </c>
      <c r="C1010" s="2011"/>
      <c r="D1010" s="62"/>
      <c r="E1010" s="62"/>
      <c r="F1010" s="62"/>
      <c r="G1010" s="2021"/>
      <c r="H1010" s="2021"/>
      <c r="I1010" s="2021"/>
      <c r="J1010" s="2021"/>
      <c r="K1010" s="2021"/>
      <c r="L1010" s="2021"/>
      <c r="M1010" s="2021"/>
      <c r="N1010" s="2021"/>
      <c r="O1010" s="2021"/>
      <c r="P1010" s="2021"/>
      <c r="Q1010" s="348"/>
      <c r="R1010" s="2015"/>
      <c r="S1010" s="348"/>
      <c r="T1010" s="348"/>
      <c r="U1010" s="348"/>
      <c r="V1010" s="348"/>
      <c r="W1010" s="348"/>
      <c r="X1010" s="348"/>
      <c r="Y1010" s="348"/>
      <c r="Z1010" s="348"/>
      <c r="AA1010" s="348"/>
      <c r="AC1010" s="352"/>
      <c r="AD1010" s="352"/>
      <c r="AE1010" s="352"/>
    </row>
    <row r="1011" spans="1:31" s="1" customFormat="1" ht="25.5" customHeight="1">
      <c r="A1011" s="2009">
        <v>63</v>
      </c>
      <c r="B1011" s="247" t="s">
        <v>18893</v>
      </c>
      <c r="C1011" s="2011"/>
      <c r="D1011" s="62"/>
      <c r="E1011" s="62"/>
      <c r="F1011" s="62"/>
      <c r="G1011" s="2021"/>
      <c r="H1011" s="2022"/>
      <c r="I1011" s="2022"/>
      <c r="J1011" s="2022"/>
      <c r="K1011" s="2022"/>
      <c r="L1011" s="2022"/>
      <c r="M1011" s="2022"/>
      <c r="N1011" s="2022"/>
      <c r="O1011" s="2022"/>
      <c r="P1011" s="2022"/>
      <c r="Q1011" s="2016"/>
      <c r="R1011" s="2017"/>
      <c r="S1011" s="2016"/>
      <c r="T1011" s="2016"/>
      <c r="U1011" s="2016"/>
      <c r="V1011" s="2016"/>
      <c r="W1011" s="2016"/>
      <c r="X1011" s="2016"/>
      <c r="Y1011" s="2016"/>
      <c r="Z1011" s="2016"/>
      <c r="AA1011" s="2016"/>
      <c r="AC1011" s="352"/>
      <c r="AD1011" s="352"/>
      <c r="AE1011" s="352"/>
    </row>
    <row r="1012" spans="1:31" s="1134" customFormat="1" ht="25.5" customHeight="1">
      <c r="A1012" s="2040"/>
      <c r="B1012" s="2010" t="s">
        <v>18894</v>
      </c>
      <c r="C1012" s="2041"/>
      <c r="D1012" s="2033"/>
      <c r="E1012" s="2033">
        <v>3.5</v>
      </c>
      <c r="F1012" s="2033">
        <v>2</v>
      </c>
      <c r="G1012" s="2043">
        <v>1</v>
      </c>
      <c r="H1012" s="2043"/>
      <c r="I1012" s="2051"/>
      <c r="J1012" s="2051"/>
      <c r="K1012" s="2051">
        <v>1</v>
      </c>
      <c r="L1012" s="2051"/>
      <c r="M1012" s="2051"/>
      <c r="N1012" s="2051"/>
      <c r="O1012" s="2051">
        <v>1.5</v>
      </c>
      <c r="P1012" s="2051"/>
      <c r="Q1012" s="2037">
        <v>2.5</v>
      </c>
      <c r="R1012" s="2038" t="s">
        <v>607</v>
      </c>
      <c r="S1012" s="2037"/>
      <c r="T1012" s="2037"/>
      <c r="U1012" s="2037"/>
      <c r="V1012" s="2037"/>
      <c r="W1012" s="2037"/>
      <c r="X1012" s="2037"/>
      <c r="Y1012" s="2037">
        <v>3.5</v>
      </c>
      <c r="Z1012" s="2037"/>
      <c r="AA1012" s="2039"/>
      <c r="AC1012" s="2042"/>
      <c r="AD1012" s="2042"/>
      <c r="AE1012" s="2042"/>
    </row>
    <row r="1013" spans="1:31" s="1" customFormat="1" ht="25.5" customHeight="1">
      <c r="A1013" s="2009">
        <v>64</v>
      </c>
      <c r="B1013" s="2012" t="s">
        <v>18895</v>
      </c>
      <c r="C1013" s="2011"/>
      <c r="D1013" s="62"/>
      <c r="E1013" s="62"/>
      <c r="F1013" s="62"/>
      <c r="G1013" s="2021"/>
      <c r="H1013" s="2020"/>
      <c r="I1013" s="2020"/>
      <c r="J1013" s="2020"/>
      <c r="K1013" s="2020"/>
      <c r="L1013" s="2020"/>
      <c r="M1013" s="2020"/>
      <c r="N1013" s="2020"/>
      <c r="O1013" s="2020"/>
      <c r="P1013" s="2020"/>
      <c r="Q1013" s="2018"/>
      <c r="R1013" s="2019"/>
      <c r="S1013" s="2018"/>
      <c r="T1013" s="2018"/>
      <c r="U1013" s="2018"/>
      <c r="V1013" s="2018"/>
      <c r="W1013" s="2018"/>
      <c r="X1013" s="2018"/>
      <c r="Y1013" s="2018"/>
      <c r="Z1013" s="2018"/>
      <c r="AA1013" s="2018"/>
      <c r="AC1013" s="352"/>
      <c r="AD1013" s="352"/>
      <c r="AE1013" s="352"/>
    </row>
    <row r="1014" spans="1:31" s="1" customFormat="1" ht="25.5" customHeight="1">
      <c r="A1014" s="2009">
        <v>65</v>
      </c>
      <c r="B1014" s="2012" t="s">
        <v>18896</v>
      </c>
      <c r="C1014" s="2011"/>
      <c r="D1014" s="62"/>
      <c r="E1014" s="62"/>
      <c r="F1014" s="62"/>
      <c r="G1014" s="2021"/>
      <c r="H1014" s="2021"/>
      <c r="I1014" s="2021"/>
      <c r="J1014" s="2021"/>
      <c r="K1014" s="2021"/>
      <c r="L1014" s="2021"/>
      <c r="M1014" s="2021"/>
      <c r="N1014" s="2021"/>
      <c r="O1014" s="2021"/>
      <c r="P1014" s="2021"/>
      <c r="Q1014" s="348"/>
      <c r="R1014" s="2015"/>
      <c r="S1014" s="348"/>
      <c r="T1014" s="348"/>
      <c r="U1014" s="348"/>
      <c r="V1014" s="348"/>
      <c r="W1014" s="348"/>
      <c r="X1014" s="348"/>
      <c r="Y1014" s="348"/>
      <c r="Z1014" s="348"/>
      <c r="AA1014" s="348"/>
      <c r="AC1014" s="352"/>
      <c r="AD1014" s="352"/>
      <c r="AE1014" s="352"/>
    </row>
    <row r="1015" spans="1:31" s="1" customFormat="1" ht="25.5" customHeight="1">
      <c r="A1015" s="2009">
        <v>66</v>
      </c>
      <c r="B1015" s="2012" t="s">
        <v>18897</v>
      </c>
      <c r="C1015" s="2011"/>
      <c r="D1015" s="62"/>
      <c r="E1015" s="62"/>
      <c r="F1015" s="62"/>
      <c r="G1015" s="2021"/>
      <c r="H1015" s="2021"/>
      <c r="I1015" s="2021"/>
      <c r="J1015" s="2021"/>
      <c r="K1015" s="2021"/>
      <c r="L1015" s="2021"/>
      <c r="M1015" s="2021"/>
      <c r="N1015" s="2021"/>
      <c r="O1015" s="2021"/>
      <c r="P1015" s="2021"/>
      <c r="Q1015" s="348"/>
      <c r="R1015" s="2015"/>
      <c r="S1015" s="348"/>
      <c r="T1015" s="348"/>
      <c r="U1015" s="348"/>
      <c r="V1015" s="348"/>
      <c r="W1015" s="348"/>
      <c r="X1015" s="348"/>
      <c r="Y1015" s="348"/>
      <c r="Z1015" s="348"/>
      <c r="AA1015" s="348"/>
      <c r="AC1015" s="352"/>
      <c r="AD1015" s="352"/>
      <c r="AE1015" s="352"/>
    </row>
    <row r="1016" spans="1:31" s="1" customFormat="1" ht="25.5" customHeight="1">
      <c r="A1016" s="2009">
        <v>67</v>
      </c>
      <c r="B1016" s="2012" t="s">
        <v>18898</v>
      </c>
      <c r="C1016" s="2011"/>
      <c r="D1016" s="62"/>
      <c r="E1016" s="62"/>
      <c r="F1016" s="62"/>
      <c r="G1016" s="2022"/>
      <c r="H1016" s="2022"/>
      <c r="I1016" s="2022"/>
      <c r="J1016" s="2022"/>
      <c r="K1016" s="2022"/>
      <c r="L1016" s="2022"/>
      <c r="M1016" s="2022"/>
      <c r="N1016" s="2022"/>
      <c r="O1016" s="2022"/>
      <c r="P1016" s="2022"/>
      <c r="Q1016" s="2016"/>
      <c r="R1016" s="2017"/>
      <c r="S1016" s="2016"/>
      <c r="T1016" s="2016"/>
      <c r="U1016" s="2016"/>
      <c r="V1016" s="2016"/>
      <c r="W1016" s="2016"/>
      <c r="X1016" s="2016"/>
      <c r="Y1016" s="2016"/>
      <c r="Z1016" s="2016"/>
      <c r="AA1016" s="2016"/>
      <c r="AC1016" s="352"/>
      <c r="AD1016" s="352"/>
      <c r="AE1016" s="352"/>
    </row>
    <row r="1017" spans="1:31" s="1134" customFormat="1" ht="25.5" customHeight="1">
      <c r="A1017" s="2040"/>
      <c r="B1017" s="2010" t="s">
        <v>18899</v>
      </c>
      <c r="C1017" s="2041"/>
      <c r="D1017" s="2033"/>
      <c r="E1017" s="2033">
        <v>0.7</v>
      </c>
      <c r="F1017" s="2036"/>
      <c r="G1017" s="2043"/>
      <c r="H1017" s="2051"/>
      <c r="I1017" s="2051"/>
      <c r="J1017" s="2051"/>
      <c r="K1017" s="2051"/>
      <c r="L1017" s="2051"/>
      <c r="M1017" s="2051"/>
      <c r="N1017" s="2051"/>
      <c r="O1017" s="2051"/>
      <c r="P1017" s="2051">
        <v>0.7</v>
      </c>
      <c r="Q1017" s="2037">
        <v>0.7</v>
      </c>
      <c r="R1017" s="2038" t="s">
        <v>607</v>
      </c>
      <c r="S1017" s="2037"/>
      <c r="T1017" s="2037"/>
      <c r="U1017" s="2037"/>
      <c r="V1017" s="2037"/>
      <c r="W1017" s="2037"/>
      <c r="X1017" s="2037"/>
      <c r="Y1017" s="2037"/>
      <c r="Z1017" s="2037"/>
      <c r="AA1017" s="2039">
        <v>0.7</v>
      </c>
      <c r="AC1017" s="2042"/>
      <c r="AD1017" s="2042"/>
      <c r="AE1017" s="2042"/>
    </row>
    <row r="1018" spans="1:31" s="1" customFormat="1" ht="33" customHeight="1">
      <c r="A1018" s="2009">
        <v>68</v>
      </c>
      <c r="B1018" s="2012" t="s">
        <v>18900</v>
      </c>
      <c r="C1018" s="2011"/>
      <c r="D1018" s="62"/>
      <c r="E1018" s="62"/>
      <c r="F1018" s="62"/>
      <c r="G1018" s="2020"/>
      <c r="H1018" s="2020"/>
      <c r="I1018" s="2020"/>
      <c r="J1018" s="2020"/>
      <c r="K1018" s="2020"/>
      <c r="L1018" s="2020"/>
      <c r="M1018" s="2020"/>
      <c r="N1018" s="2020"/>
      <c r="O1018" s="2020"/>
      <c r="P1018" s="2020"/>
      <c r="Q1018" s="2018"/>
      <c r="R1018" s="2019"/>
      <c r="S1018" s="2018"/>
      <c r="T1018" s="2018"/>
      <c r="U1018" s="2018"/>
      <c r="V1018" s="2018"/>
      <c r="W1018" s="2018"/>
      <c r="X1018" s="2018"/>
      <c r="Y1018" s="2018"/>
      <c r="Z1018" s="2018"/>
      <c r="AA1018" s="2018"/>
      <c r="AC1018" s="352"/>
      <c r="AD1018" s="352"/>
      <c r="AE1018" s="352"/>
    </row>
    <row r="1019" spans="1:31" s="1" customFormat="1" ht="34.5" customHeight="1">
      <c r="A1019" s="2009">
        <v>69</v>
      </c>
      <c r="B1019" s="2012" t="s">
        <v>18901</v>
      </c>
      <c r="C1019" s="2011"/>
      <c r="D1019" s="62"/>
      <c r="E1019" s="62"/>
      <c r="F1019" s="62"/>
      <c r="G1019" s="2021"/>
      <c r="H1019" s="2021"/>
      <c r="I1019" s="2021"/>
      <c r="J1019" s="2021"/>
      <c r="K1019" s="2021"/>
      <c r="L1019" s="2021"/>
      <c r="M1019" s="2021"/>
      <c r="N1019" s="2021"/>
      <c r="O1019" s="2021"/>
      <c r="P1019" s="2021"/>
      <c r="Q1019" s="348"/>
      <c r="R1019" s="2015"/>
      <c r="S1019" s="348"/>
      <c r="T1019" s="348"/>
      <c r="U1019" s="348"/>
      <c r="V1019" s="348"/>
      <c r="W1019" s="348"/>
      <c r="X1019" s="348"/>
      <c r="Y1019" s="348"/>
      <c r="Z1019" s="348"/>
      <c r="AA1019" s="348"/>
      <c r="AC1019" s="352"/>
      <c r="AD1019" s="352"/>
      <c r="AE1019" s="352"/>
    </row>
    <row r="1020" spans="1:31" s="1" customFormat="1" ht="32.25" customHeight="1">
      <c r="A1020" s="2009">
        <v>70</v>
      </c>
      <c r="B1020" s="2012" t="s">
        <v>18902</v>
      </c>
      <c r="C1020" s="2011"/>
      <c r="D1020" s="62"/>
      <c r="E1020" s="62"/>
      <c r="F1020" s="62"/>
      <c r="G1020" s="2021"/>
      <c r="H1020" s="2021"/>
      <c r="I1020" s="2021"/>
      <c r="J1020" s="2021"/>
      <c r="K1020" s="2021"/>
      <c r="L1020" s="2021"/>
      <c r="M1020" s="2021"/>
      <c r="N1020" s="2021"/>
      <c r="O1020" s="2021"/>
      <c r="P1020" s="2021"/>
      <c r="Q1020" s="348"/>
      <c r="R1020" s="2015"/>
      <c r="S1020" s="348"/>
      <c r="T1020" s="348"/>
      <c r="U1020" s="348"/>
      <c r="V1020" s="348"/>
      <c r="W1020" s="348"/>
      <c r="X1020" s="348"/>
      <c r="Y1020" s="348"/>
      <c r="Z1020" s="348"/>
      <c r="AA1020" s="348"/>
      <c r="AC1020" s="352"/>
      <c r="AD1020" s="352"/>
      <c r="AE1020" s="352"/>
    </row>
    <row r="1021" spans="1:31" s="1134" customFormat="1" ht="36.75" customHeight="1">
      <c r="A1021" s="2040">
        <v>71</v>
      </c>
      <c r="B1021" s="2010" t="s">
        <v>18944</v>
      </c>
      <c r="C1021" s="2041"/>
      <c r="D1021" s="2033"/>
      <c r="E1021" s="2033">
        <v>0.3</v>
      </c>
      <c r="F1021" s="2033"/>
      <c r="G1021" s="2044"/>
      <c r="H1021" s="2044"/>
      <c r="I1021" s="2044"/>
      <c r="J1021" s="2044"/>
      <c r="K1021" s="2044"/>
      <c r="L1021" s="2044"/>
      <c r="M1021" s="2044"/>
      <c r="N1021" s="2044"/>
      <c r="O1021" s="2044"/>
      <c r="P1021" s="2044">
        <v>0.3</v>
      </c>
      <c r="Q1021" s="2045">
        <v>0.3</v>
      </c>
      <c r="R1021" s="2046" t="s">
        <v>607</v>
      </c>
      <c r="S1021" s="2045"/>
      <c r="T1021" s="2045"/>
      <c r="U1021" s="2045"/>
      <c r="V1021" s="2045"/>
      <c r="W1021" s="2045"/>
      <c r="X1021" s="2045"/>
      <c r="Y1021" s="2045">
        <v>0.3</v>
      </c>
      <c r="Z1021" s="2045"/>
      <c r="AA1021" s="2045"/>
      <c r="AC1021" s="2042"/>
      <c r="AD1021" s="2042"/>
      <c r="AE1021" s="2042"/>
    </row>
    <row r="1022" spans="1:31" s="1134" customFormat="1" ht="25.5" customHeight="1">
      <c r="A1022" s="2040"/>
      <c r="B1022" s="2010" t="s">
        <v>18903</v>
      </c>
      <c r="C1022" s="2041"/>
      <c r="D1022" s="2033"/>
      <c r="E1022" s="2033">
        <v>1.5</v>
      </c>
      <c r="F1022" s="2036"/>
      <c r="G1022" s="2043"/>
      <c r="H1022" s="2051"/>
      <c r="I1022" s="2051"/>
      <c r="J1022" s="2051"/>
      <c r="K1022" s="2051"/>
      <c r="L1022" s="2051"/>
      <c r="M1022" s="2051"/>
      <c r="N1022" s="2051"/>
      <c r="O1022" s="2051">
        <v>1.5</v>
      </c>
      <c r="P1022" s="2051"/>
      <c r="Q1022" s="2037">
        <v>1.5</v>
      </c>
      <c r="R1022" s="2038" t="s">
        <v>607</v>
      </c>
      <c r="S1022" s="2037"/>
      <c r="T1022" s="2037"/>
      <c r="U1022" s="2037"/>
      <c r="V1022" s="2037"/>
      <c r="W1022" s="2037"/>
      <c r="X1022" s="2037"/>
      <c r="Y1022" s="2037"/>
      <c r="Z1022" s="2037">
        <v>1.5</v>
      </c>
      <c r="AA1022" s="2039"/>
      <c r="AC1022" s="2042"/>
      <c r="AD1022" s="2042"/>
      <c r="AE1022" s="2042"/>
    </row>
    <row r="1023" spans="1:31" s="1" customFormat="1" ht="33" customHeight="1">
      <c r="A1023" s="2009">
        <v>72</v>
      </c>
      <c r="B1023" s="247" t="s">
        <v>18945</v>
      </c>
      <c r="C1023" s="2011"/>
      <c r="D1023" s="62"/>
      <c r="E1023" s="62"/>
      <c r="F1023" s="62"/>
      <c r="G1023" s="2020"/>
      <c r="H1023" s="2020"/>
      <c r="I1023" s="2020"/>
      <c r="J1023" s="2020"/>
      <c r="K1023" s="2020"/>
      <c r="L1023" s="2020"/>
      <c r="M1023" s="2020"/>
      <c r="N1023" s="2020"/>
      <c r="O1023" s="2020"/>
      <c r="P1023" s="2020"/>
      <c r="Q1023" s="2018"/>
      <c r="R1023" s="2019"/>
      <c r="S1023" s="2018"/>
      <c r="T1023" s="2018"/>
      <c r="U1023" s="2018"/>
      <c r="V1023" s="2018"/>
      <c r="W1023" s="2018"/>
      <c r="X1023" s="2018"/>
      <c r="Y1023" s="2018"/>
      <c r="Z1023" s="2018"/>
      <c r="AA1023" s="2018"/>
      <c r="AC1023" s="352"/>
      <c r="AD1023" s="352"/>
      <c r="AE1023" s="352"/>
    </row>
    <row r="1024" spans="1:31" s="1" customFormat="1" ht="33.75" customHeight="1">
      <c r="A1024" s="2009">
        <v>73</v>
      </c>
      <c r="B1024" s="2012" t="s">
        <v>18946</v>
      </c>
      <c r="C1024" s="2011"/>
      <c r="D1024" s="62"/>
      <c r="E1024" s="62"/>
      <c r="F1024" s="62"/>
      <c r="G1024" s="2021"/>
      <c r="H1024" s="2021"/>
      <c r="I1024" s="2021"/>
      <c r="J1024" s="2021"/>
      <c r="K1024" s="2021"/>
      <c r="L1024" s="2021"/>
      <c r="M1024" s="2021"/>
      <c r="N1024" s="2021"/>
      <c r="O1024" s="2021"/>
      <c r="P1024" s="2021"/>
      <c r="Q1024" s="348"/>
      <c r="R1024" s="2015"/>
      <c r="S1024" s="348"/>
      <c r="T1024" s="348"/>
      <c r="U1024" s="348"/>
      <c r="V1024" s="348"/>
      <c r="W1024" s="348"/>
      <c r="X1024" s="348"/>
      <c r="Y1024" s="348"/>
      <c r="Z1024" s="348"/>
      <c r="AA1024" s="348"/>
      <c r="AC1024" s="352"/>
      <c r="AD1024" s="352"/>
      <c r="AE1024" s="352"/>
    </row>
    <row r="1025" spans="1:31" s="1" customFormat="1" ht="31.5" customHeight="1">
      <c r="A1025" s="2009">
        <v>74</v>
      </c>
      <c r="B1025" s="2012" t="s">
        <v>18947</v>
      </c>
      <c r="C1025" s="2011"/>
      <c r="D1025" s="62"/>
      <c r="E1025" s="62"/>
      <c r="F1025" s="62"/>
      <c r="G1025" s="2022"/>
      <c r="H1025" s="2022"/>
      <c r="I1025" s="2022"/>
      <c r="J1025" s="2022"/>
      <c r="K1025" s="2022"/>
      <c r="L1025" s="2022"/>
      <c r="M1025" s="2022"/>
      <c r="N1025" s="2022"/>
      <c r="O1025" s="2022"/>
      <c r="P1025" s="2022"/>
      <c r="Q1025" s="2016"/>
      <c r="R1025" s="2017"/>
      <c r="S1025" s="2016"/>
      <c r="T1025" s="2016"/>
      <c r="U1025" s="2016"/>
      <c r="V1025" s="2016"/>
      <c r="W1025" s="2016"/>
      <c r="X1025" s="2016"/>
      <c r="Y1025" s="2016"/>
      <c r="Z1025" s="2016"/>
      <c r="AA1025" s="2016"/>
      <c r="AC1025" s="352"/>
      <c r="AD1025" s="352"/>
      <c r="AE1025" s="352"/>
    </row>
    <row r="1026" spans="1:31" s="1134" customFormat="1" ht="25.5" customHeight="1">
      <c r="A1026" s="2040"/>
      <c r="B1026" s="2010" t="s">
        <v>6023</v>
      </c>
      <c r="C1026" s="2041"/>
      <c r="D1026" s="2033"/>
      <c r="E1026" s="2033">
        <v>0.8</v>
      </c>
      <c r="F1026" s="2036"/>
      <c r="G1026" s="2043"/>
      <c r="H1026" s="2051"/>
      <c r="I1026" s="2051"/>
      <c r="J1026" s="2051"/>
      <c r="K1026" s="2051"/>
      <c r="L1026" s="2051"/>
      <c r="M1026" s="2051"/>
      <c r="N1026" s="2051"/>
      <c r="O1026" s="2051"/>
      <c r="P1026" s="2051">
        <v>0.8</v>
      </c>
      <c r="Q1026" s="2037">
        <v>0.8</v>
      </c>
      <c r="R1026" s="2038" t="s">
        <v>607</v>
      </c>
      <c r="S1026" s="2037"/>
      <c r="T1026" s="2037"/>
      <c r="U1026" s="2037"/>
      <c r="V1026" s="2037"/>
      <c r="W1026" s="2037"/>
      <c r="X1026" s="2037"/>
      <c r="Y1026" s="2037">
        <v>0.8</v>
      </c>
      <c r="Z1026" s="2037"/>
      <c r="AA1026" s="2039"/>
      <c r="AC1026" s="2042"/>
      <c r="AD1026" s="2042"/>
      <c r="AE1026" s="2042"/>
    </row>
    <row r="1027" spans="1:31" s="1" customFormat="1" ht="25.5" customHeight="1">
      <c r="A1027" s="2009">
        <v>75</v>
      </c>
      <c r="B1027" s="247" t="s">
        <v>18949</v>
      </c>
      <c r="C1027" s="2011"/>
      <c r="D1027" s="62"/>
      <c r="E1027" s="62"/>
      <c r="F1027" s="62"/>
      <c r="G1027" s="2020"/>
      <c r="H1027" s="2020"/>
      <c r="I1027" s="2020"/>
      <c r="J1027" s="2020"/>
      <c r="K1027" s="2020"/>
      <c r="L1027" s="2020"/>
      <c r="M1027" s="2020"/>
      <c r="N1027" s="2020"/>
      <c r="O1027" s="2020"/>
      <c r="P1027" s="2020"/>
      <c r="Q1027" s="2018"/>
      <c r="R1027" s="2019"/>
      <c r="S1027" s="2018"/>
      <c r="T1027" s="2018"/>
      <c r="U1027" s="2018"/>
      <c r="V1027" s="2018"/>
      <c r="W1027" s="2018"/>
      <c r="X1027" s="2018"/>
      <c r="Y1027" s="2018"/>
      <c r="Z1027" s="2018"/>
      <c r="AA1027" s="2018"/>
      <c r="AC1027" s="352"/>
      <c r="AD1027" s="352"/>
      <c r="AE1027" s="352"/>
    </row>
    <row r="1028" spans="1:31" s="1" customFormat="1" ht="25.5" customHeight="1">
      <c r="A1028" s="2009">
        <v>76</v>
      </c>
      <c r="B1028" s="2012" t="s">
        <v>18948</v>
      </c>
      <c r="C1028" s="2011"/>
      <c r="D1028" s="62"/>
      <c r="E1028" s="62"/>
      <c r="F1028" s="62"/>
      <c r="G1028" s="2021"/>
      <c r="H1028" s="2021"/>
      <c r="I1028" s="2021"/>
      <c r="J1028" s="2021"/>
      <c r="K1028" s="2021"/>
      <c r="L1028" s="2021"/>
      <c r="M1028" s="2021"/>
      <c r="N1028" s="2021"/>
      <c r="O1028" s="2021"/>
      <c r="P1028" s="2021"/>
      <c r="Q1028" s="348"/>
      <c r="R1028" s="2015"/>
      <c r="S1028" s="348"/>
      <c r="T1028" s="348"/>
      <c r="U1028" s="348"/>
      <c r="V1028" s="348"/>
      <c r="W1028" s="348"/>
      <c r="X1028" s="348"/>
      <c r="Y1028" s="348"/>
      <c r="Z1028" s="348"/>
      <c r="AA1028" s="348"/>
      <c r="AC1028" s="352"/>
      <c r="AD1028" s="352"/>
      <c r="AE1028" s="352"/>
    </row>
    <row r="1029" spans="1:31" s="1134" customFormat="1" ht="25.5" customHeight="1">
      <c r="A1029" s="2040"/>
      <c r="B1029" s="2010" t="s">
        <v>18904</v>
      </c>
      <c r="C1029" s="2041"/>
      <c r="D1029" s="2033"/>
      <c r="E1029" s="2033">
        <v>2</v>
      </c>
      <c r="F1029" s="2033"/>
      <c r="G1029" s="2047"/>
      <c r="H1029" s="2047"/>
      <c r="I1029" s="2047"/>
      <c r="J1029" s="2047"/>
      <c r="K1029" s="2047"/>
      <c r="L1029" s="2047"/>
      <c r="M1029" s="2047"/>
      <c r="N1029" s="2047"/>
      <c r="O1029" s="2047">
        <v>2</v>
      </c>
      <c r="P1029" s="2047"/>
      <c r="Q1029" s="2034">
        <v>2</v>
      </c>
      <c r="R1029" s="2035" t="s">
        <v>607</v>
      </c>
      <c r="S1029" s="2034"/>
      <c r="T1029" s="2034"/>
      <c r="U1029" s="2034"/>
      <c r="V1029" s="2034"/>
      <c r="W1029" s="2034"/>
      <c r="X1029" s="2034"/>
      <c r="Y1029" s="2034"/>
      <c r="Z1029" s="2034"/>
      <c r="AA1029" s="2034">
        <v>2</v>
      </c>
      <c r="AC1029" s="2042"/>
      <c r="AD1029" s="2042"/>
      <c r="AE1029" s="2042"/>
    </row>
    <row r="1030" spans="1:31" s="1" customFormat="1" ht="25.5" customHeight="1">
      <c r="A1030" s="2009">
        <v>77</v>
      </c>
      <c r="B1030" s="2012" t="s">
        <v>18950</v>
      </c>
      <c r="C1030" s="2011"/>
      <c r="D1030" s="62"/>
      <c r="E1030" s="62"/>
      <c r="F1030" s="62"/>
      <c r="G1030" s="2021"/>
      <c r="H1030" s="2021"/>
      <c r="I1030" s="2021"/>
      <c r="J1030" s="2021"/>
      <c r="K1030" s="2021"/>
      <c r="L1030" s="2021"/>
      <c r="M1030" s="2021"/>
      <c r="N1030" s="2021"/>
      <c r="O1030" s="2021"/>
      <c r="P1030" s="2021"/>
      <c r="Q1030" s="348"/>
      <c r="R1030" s="2015"/>
      <c r="S1030" s="348"/>
      <c r="T1030" s="348"/>
      <c r="U1030" s="348"/>
      <c r="V1030" s="348"/>
      <c r="W1030" s="348"/>
      <c r="X1030" s="348"/>
      <c r="Y1030" s="348"/>
      <c r="Z1030" s="348"/>
      <c r="AA1030" s="348"/>
      <c r="AC1030" s="352"/>
      <c r="AD1030" s="352"/>
      <c r="AE1030" s="352"/>
    </row>
    <row r="1031" spans="1:31" s="1" customFormat="1" ht="35.25" customHeight="1">
      <c r="A1031" s="2009">
        <v>78</v>
      </c>
      <c r="B1031" s="2012" t="s">
        <v>18951</v>
      </c>
      <c r="C1031" s="2011"/>
      <c r="D1031" s="62"/>
      <c r="E1031" s="62"/>
      <c r="F1031" s="62"/>
      <c r="G1031" s="2021"/>
      <c r="H1031" s="2021"/>
      <c r="I1031" s="2021"/>
      <c r="J1031" s="2021"/>
      <c r="K1031" s="2021"/>
      <c r="L1031" s="2021"/>
      <c r="M1031" s="2021"/>
      <c r="N1031" s="2021"/>
      <c r="O1031" s="2021"/>
      <c r="P1031" s="2021"/>
      <c r="Q1031" s="348"/>
      <c r="R1031" s="2015"/>
      <c r="S1031" s="348"/>
      <c r="T1031" s="348"/>
      <c r="U1031" s="348"/>
      <c r="V1031" s="348"/>
      <c r="W1031" s="348"/>
      <c r="X1031" s="348"/>
      <c r="Y1031" s="348"/>
      <c r="Z1031" s="348"/>
      <c r="AA1031" s="348"/>
      <c r="AC1031" s="352"/>
      <c r="AD1031" s="352"/>
      <c r="AE1031" s="352"/>
    </row>
    <row r="1032" spans="1:31" s="1" customFormat="1" ht="25.5" customHeight="1">
      <c r="A1032" s="2009">
        <v>79</v>
      </c>
      <c r="B1032" s="2012" t="s">
        <v>18952</v>
      </c>
      <c r="C1032" s="2011"/>
      <c r="D1032" s="62"/>
      <c r="E1032" s="62"/>
      <c r="F1032" s="62"/>
      <c r="G1032" s="2022"/>
      <c r="H1032" s="2022"/>
      <c r="I1032" s="2022"/>
      <c r="J1032" s="2022"/>
      <c r="K1032" s="2022"/>
      <c r="L1032" s="2022"/>
      <c r="M1032" s="2022"/>
      <c r="N1032" s="2022"/>
      <c r="O1032" s="2022"/>
      <c r="P1032" s="2022"/>
      <c r="Q1032" s="2016"/>
      <c r="R1032" s="2017"/>
      <c r="S1032" s="2016"/>
      <c r="T1032" s="2016"/>
      <c r="U1032" s="2016"/>
      <c r="V1032" s="2016"/>
      <c r="W1032" s="2016"/>
      <c r="X1032" s="2016"/>
      <c r="Y1032" s="2016"/>
      <c r="Z1032" s="2016"/>
      <c r="AA1032" s="2016"/>
      <c r="AC1032" s="352"/>
      <c r="AD1032" s="352"/>
      <c r="AE1032" s="352"/>
    </row>
    <row r="1033" spans="1:31" s="1134" customFormat="1" ht="25.5" customHeight="1">
      <c r="A1033" s="2040"/>
      <c r="B1033" s="2010" t="s">
        <v>18905</v>
      </c>
      <c r="C1033" s="2041"/>
      <c r="D1033" s="2033"/>
      <c r="E1033" s="2033">
        <v>3.8</v>
      </c>
      <c r="F1033" s="2036"/>
      <c r="G1033" s="2043"/>
      <c r="H1033" s="2051"/>
      <c r="I1033" s="2051"/>
      <c r="J1033" s="2051"/>
      <c r="K1033" s="2051"/>
      <c r="L1033" s="2051"/>
      <c r="M1033" s="2051"/>
      <c r="N1033" s="2051"/>
      <c r="O1033" s="2051">
        <v>3.8</v>
      </c>
      <c r="P1033" s="2051"/>
      <c r="Q1033" s="2037">
        <v>3.8</v>
      </c>
      <c r="R1033" s="2035" t="s">
        <v>607</v>
      </c>
      <c r="S1033" s="2037"/>
      <c r="T1033" s="2037"/>
      <c r="U1033" s="2037"/>
      <c r="V1033" s="2037"/>
      <c r="W1033" s="2037"/>
      <c r="X1033" s="2037"/>
      <c r="Y1033" s="2037">
        <v>3.8</v>
      </c>
      <c r="Z1033" s="2037"/>
      <c r="AA1033" s="2039"/>
      <c r="AC1033" s="2042"/>
      <c r="AD1033" s="2042"/>
      <c r="AE1033" s="2042"/>
    </row>
    <row r="1034" spans="1:31" s="1" customFormat="1" ht="25.5" customHeight="1">
      <c r="A1034" s="2009">
        <v>80</v>
      </c>
      <c r="B1034" s="2012" t="s">
        <v>18953</v>
      </c>
      <c r="C1034" s="2011"/>
      <c r="D1034" s="62"/>
      <c r="E1034" s="62"/>
      <c r="F1034" s="62"/>
      <c r="G1034" s="2020"/>
      <c r="H1034" s="2020"/>
      <c r="I1034" s="2020"/>
      <c r="J1034" s="2020"/>
      <c r="K1034" s="2020"/>
      <c r="L1034" s="2020"/>
      <c r="M1034" s="2020"/>
      <c r="N1034" s="2020"/>
      <c r="O1034" s="2020"/>
      <c r="P1034" s="2020"/>
      <c r="Q1034" s="2018"/>
      <c r="R1034" s="2019"/>
      <c r="S1034" s="2018"/>
      <c r="T1034" s="2018"/>
      <c r="U1034" s="2018"/>
      <c r="V1034" s="2018"/>
      <c r="W1034" s="2018"/>
      <c r="X1034" s="2018"/>
      <c r="Y1034" s="2018"/>
      <c r="Z1034" s="2018"/>
      <c r="AA1034" s="2018"/>
      <c r="AC1034" s="352"/>
      <c r="AD1034" s="352"/>
      <c r="AE1034" s="352"/>
    </row>
    <row r="1035" spans="1:31" s="1" customFormat="1" ht="25.5" customHeight="1">
      <c r="A1035" s="2009">
        <v>81</v>
      </c>
      <c r="B1035" s="2012" t="s">
        <v>18954</v>
      </c>
      <c r="C1035" s="2011"/>
      <c r="D1035" s="62"/>
      <c r="E1035" s="62"/>
      <c r="F1035" s="62"/>
      <c r="G1035" s="2021"/>
      <c r="H1035" s="2021"/>
      <c r="I1035" s="2021"/>
      <c r="J1035" s="2021"/>
      <c r="K1035" s="2021"/>
      <c r="L1035" s="2021"/>
      <c r="M1035" s="2021"/>
      <c r="N1035" s="2021"/>
      <c r="O1035" s="2021"/>
      <c r="P1035" s="2021"/>
      <c r="Q1035" s="348"/>
      <c r="R1035" s="2015"/>
      <c r="S1035" s="348"/>
      <c r="T1035" s="348"/>
      <c r="U1035" s="348"/>
      <c r="V1035" s="348"/>
      <c r="W1035" s="348"/>
      <c r="X1035" s="348"/>
      <c r="Y1035" s="348"/>
      <c r="Z1035" s="348"/>
      <c r="AA1035" s="348"/>
      <c r="AC1035" s="352"/>
      <c r="AD1035" s="352"/>
      <c r="AE1035" s="352"/>
    </row>
    <row r="1036" spans="1:31" s="1" customFormat="1" ht="25.5" customHeight="1">
      <c r="A1036" s="2009">
        <v>82</v>
      </c>
      <c r="B1036" s="2012" t="s">
        <v>18955</v>
      </c>
      <c r="C1036" s="2011"/>
      <c r="D1036" s="62"/>
      <c r="E1036" s="62"/>
      <c r="F1036" s="62"/>
      <c r="G1036" s="2021"/>
      <c r="H1036" s="2021"/>
      <c r="I1036" s="2021"/>
      <c r="J1036" s="2021"/>
      <c r="K1036" s="2021"/>
      <c r="L1036" s="2021"/>
      <c r="M1036" s="2021"/>
      <c r="N1036" s="2021"/>
      <c r="O1036" s="2021"/>
      <c r="P1036" s="2021"/>
      <c r="Q1036" s="348"/>
      <c r="R1036" s="2015"/>
      <c r="S1036" s="348"/>
      <c r="T1036" s="348"/>
      <c r="U1036" s="348"/>
      <c r="V1036" s="348"/>
      <c r="W1036" s="348"/>
      <c r="X1036" s="348"/>
      <c r="Y1036" s="348"/>
      <c r="Z1036" s="348"/>
      <c r="AA1036" s="348"/>
      <c r="AC1036" s="352"/>
      <c r="AD1036" s="352"/>
      <c r="AE1036" s="352"/>
    </row>
    <row r="1037" spans="1:31" s="1" customFormat="1" ht="35.25" customHeight="1">
      <c r="A1037" s="2009">
        <v>83</v>
      </c>
      <c r="B1037" s="2012" t="s">
        <v>18956</v>
      </c>
      <c r="C1037" s="2011"/>
      <c r="D1037" s="62"/>
      <c r="E1037" s="62"/>
      <c r="F1037" s="62"/>
      <c r="G1037" s="2021"/>
      <c r="H1037" s="2021"/>
      <c r="I1037" s="2021"/>
      <c r="J1037" s="2021"/>
      <c r="K1037" s="2021"/>
      <c r="L1037" s="2021"/>
      <c r="M1037" s="2021"/>
      <c r="N1037" s="2021"/>
      <c r="O1037" s="2021"/>
      <c r="P1037" s="2021"/>
      <c r="Q1037" s="348"/>
      <c r="R1037" s="2015"/>
      <c r="S1037" s="348"/>
      <c r="T1037" s="348"/>
      <c r="U1037" s="348"/>
      <c r="V1037" s="348"/>
      <c r="W1037" s="348"/>
      <c r="X1037" s="348"/>
      <c r="Y1037" s="348"/>
      <c r="Z1037" s="348"/>
      <c r="AA1037" s="348"/>
      <c r="AC1037" s="352"/>
      <c r="AD1037" s="352"/>
      <c r="AE1037" s="352"/>
    </row>
    <row r="1038" spans="1:31" s="1" customFormat="1" ht="25.5" customHeight="1">
      <c r="A1038" s="2009">
        <v>84</v>
      </c>
      <c r="B1038" s="2012" t="s">
        <v>18957</v>
      </c>
      <c r="C1038" s="2011"/>
      <c r="D1038" s="62"/>
      <c r="E1038" s="62"/>
      <c r="F1038" s="62"/>
      <c r="G1038" s="2021"/>
      <c r="H1038" s="2021"/>
      <c r="I1038" s="2021"/>
      <c r="J1038" s="2021"/>
      <c r="K1038" s="2021"/>
      <c r="L1038" s="2021"/>
      <c r="M1038" s="2021"/>
      <c r="N1038" s="2021"/>
      <c r="O1038" s="2021"/>
      <c r="P1038" s="2021"/>
      <c r="Q1038" s="348"/>
      <c r="R1038" s="2015"/>
      <c r="S1038" s="348"/>
      <c r="T1038" s="348"/>
      <c r="U1038" s="348"/>
      <c r="V1038" s="348"/>
      <c r="W1038" s="348"/>
      <c r="X1038" s="348"/>
      <c r="Y1038" s="348"/>
      <c r="Z1038" s="348"/>
      <c r="AA1038" s="348"/>
      <c r="AC1038" s="352"/>
      <c r="AD1038" s="352"/>
      <c r="AE1038" s="352"/>
    </row>
    <row r="1039" spans="1:31" s="1" customFormat="1" ht="25.5" customHeight="1">
      <c r="A1039" s="2009">
        <v>85</v>
      </c>
      <c r="B1039" s="2012" t="s">
        <v>18958</v>
      </c>
      <c r="C1039" s="2011"/>
      <c r="D1039" s="62"/>
      <c r="E1039" s="62"/>
      <c r="F1039" s="62"/>
      <c r="G1039" s="2021"/>
      <c r="H1039" s="2021"/>
      <c r="I1039" s="2021"/>
      <c r="J1039" s="2021"/>
      <c r="K1039" s="2021"/>
      <c r="L1039" s="2021"/>
      <c r="M1039" s="2021"/>
      <c r="N1039" s="2021"/>
      <c r="O1039" s="2021"/>
      <c r="P1039" s="2021"/>
      <c r="Q1039" s="348"/>
      <c r="R1039" s="2015"/>
      <c r="S1039" s="348"/>
      <c r="T1039" s="348"/>
      <c r="U1039" s="348"/>
      <c r="V1039" s="348"/>
      <c r="W1039" s="348"/>
      <c r="X1039" s="348"/>
      <c r="Y1039" s="348"/>
      <c r="Z1039" s="348"/>
      <c r="AA1039" s="348"/>
      <c r="AC1039" s="352"/>
      <c r="AD1039" s="352"/>
      <c r="AE1039" s="352"/>
    </row>
    <row r="1040" spans="1:31" s="1" customFormat="1" ht="25.5" customHeight="1">
      <c r="A1040" s="2009">
        <v>86</v>
      </c>
      <c r="B1040" s="2012" t="s">
        <v>18959</v>
      </c>
      <c r="C1040" s="2011"/>
      <c r="D1040" s="62"/>
      <c r="E1040" s="62"/>
      <c r="F1040" s="62"/>
      <c r="G1040" s="2022"/>
      <c r="H1040" s="2022"/>
      <c r="I1040" s="2022"/>
      <c r="J1040" s="2022"/>
      <c r="K1040" s="2022"/>
      <c r="L1040" s="2022"/>
      <c r="M1040" s="2022"/>
      <c r="N1040" s="2022"/>
      <c r="O1040" s="2022"/>
      <c r="P1040" s="2022"/>
      <c r="Q1040" s="2016"/>
      <c r="R1040" s="2017"/>
      <c r="S1040" s="2016"/>
      <c r="T1040" s="2016"/>
      <c r="U1040" s="2016"/>
      <c r="V1040" s="2016"/>
      <c r="W1040" s="2016"/>
      <c r="X1040" s="2016"/>
      <c r="Y1040" s="2016"/>
      <c r="Z1040" s="2016"/>
      <c r="AA1040" s="2016"/>
      <c r="AC1040" s="352"/>
      <c r="AD1040" s="352"/>
      <c r="AE1040" s="352"/>
    </row>
    <row r="1041" spans="1:31" s="1134" customFormat="1" ht="25.5" customHeight="1">
      <c r="A1041" s="2040"/>
      <c r="B1041" s="2010" t="s">
        <v>18906</v>
      </c>
      <c r="C1041" s="2041"/>
      <c r="D1041" s="2033"/>
      <c r="E1041" s="2033">
        <v>1.5</v>
      </c>
      <c r="F1041" s="2036"/>
      <c r="G1041" s="2043"/>
      <c r="H1041" s="2051"/>
      <c r="I1041" s="2051"/>
      <c r="J1041" s="2051"/>
      <c r="K1041" s="2051"/>
      <c r="L1041" s="2051"/>
      <c r="M1041" s="2051"/>
      <c r="N1041" s="2051"/>
      <c r="O1041" s="2051"/>
      <c r="P1041" s="2051">
        <v>1.5</v>
      </c>
      <c r="Q1041" s="2037">
        <v>1.5</v>
      </c>
      <c r="R1041" s="2038" t="s">
        <v>607</v>
      </c>
      <c r="S1041" s="2037"/>
      <c r="T1041" s="2037"/>
      <c r="U1041" s="2037"/>
      <c r="V1041" s="2037"/>
      <c r="W1041" s="2037"/>
      <c r="X1041" s="2037"/>
      <c r="Y1041" s="2037"/>
      <c r="Z1041" s="2037">
        <v>1.5</v>
      </c>
      <c r="AA1041" s="2039"/>
      <c r="AC1041" s="2042"/>
      <c r="AD1041" s="2042"/>
      <c r="AE1041" s="2042"/>
    </row>
    <row r="1042" spans="1:31" s="1" customFormat="1" ht="25.5" customHeight="1">
      <c r="A1042" s="2009">
        <v>87</v>
      </c>
      <c r="B1042" s="2012" t="s">
        <v>18960</v>
      </c>
      <c r="C1042" s="2011"/>
      <c r="D1042" s="62"/>
      <c r="E1042" s="62"/>
      <c r="F1042" s="62"/>
      <c r="G1042" s="2020"/>
      <c r="H1042" s="2020"/>
      <c r="I1042" s="2020"/>
      <c r="J1042" s="2020"/>
      <c r="K1042" s="2020"/>
      <c r="L1042" s="2020"/>
      <c r="M1042" s="2020"/>
      <c r="N1042" s="2020"/>
      <c r="O1042" s="2020"/>
      <c r="P1042" s="2020"/>
      <c r="Q1042" s="2018"/>
      <c r="R1042" s="2019"/>
      <c r="S1042" s="2018"/>
      <c r="T1042" s="2018"/>
      <c r="U1042" s="2018"/>
      <c r="V1042" s="2018"/>
      <c r="W1042" s="2018"/>
      <c r="X1042" s="2018"/>
      <c r="Y1042" s="2018"/>
      <c r="Z1042" s="2018"/>
      <c r="AA1042" s="2018"/>
      <c r="AC1042" s="352"/>
      <c r="AD1042" s="352"/>
      <c r="AE1042" s="352"/>
    </row>
    <row r="1043" spans="1:31" s="1" customFormat="1" ht="25.5" customHeight="1">
      <c r="A1043" s="2009">
        <v>88</v>
      </c>
      <c r="B1043" s="2012" t="s">
        <v>18961</v>
      </c>
      <c r="C1043" s="2011"/>
      <c r="D1043" s="62"/>
      <c r="E1043" s="62"/>
      <c r="F1043" s="62"/>
      <c r="G1043" s="2021"/>
      <c r="H1043" s="2021"/>
      <c r="I1043" s="2021"/>
      <c r="J1043" s="2021"/>
      <c r="K1043" s="2021"/>
      <c r="L1043" s="2021"/>
      <c r="M1043" s="2021"/>
      <c r="N1043" s="2021"/>
      <c r="O1043" s="2021"/>
      <c r="P1043" s="2021"/>
      <c r="Q1043" s="348"/>
      <c r="R1043" s="2015"/>
      <c r="S1043" s="348"/>
      <c r="T1043" s="348"/>
      <c r="U1043" s="348"/>
      <c r="V1043" s="348"/>
      <c r="W1043" s="348"/>
      <c r="X1043" s="348"/>
      <c r="Y1043" s="348"/>
      <c r="Z1043" s="348"/>
      <c r="AA1043" s="348"/>
      <c r="AC1043" s="352"/>
      <c r="AD1043" s="352"/>
      <c r="AE1043" s="352"/>
    </row>
    <row r="1044" spans="1:31" s="1" customFormat="1" ht="25.5" customHeight="1">
      <c r="A1044" s="2009">
        <v>89</v>
      </c>
      <c r="B1044" s="2012" t="s">
        <v>18962</v>
      </c>
      <c r="C1044" s="2011"/>
      <c r="D1044" s="62"/>
      <c r="E1044" s="62"/>
      <c r="F1044" s="62"/>
      <c r="G1044" s="2021"/>
      <c r="H1044" s="2021"/>
      <c r="I1044" s="2021"/>
      <c r="J1044" s="2021"/>
      <c r="K1044" s="2021"/>
      <c r="L1044" s="2021"/>
      <c r="M1044" s="2021"/>
      <c r="N1044" s="2021"/>
      <c r="O1044" s="2021"/>
      <c r="P1044" s="2021"/>
      <c r="Q1044" s="348"/>
      <c r="R1044" s="2015"/>
      <c r="S1044" s="348"/>
      <c r="T1044" s="348"/>
      <c r="U1044" s="348"/>
      <c r="V1044" s="348"/>
      <c r="W1044" s="348"/>
      <c r="X1044" s="348"/>
      <c r="Y1044" s="348"/>
      <c r="Z1044" s="348"/>
      <c r="AA1044" s="348"/>
      <c r="AC1044" s="352"/>
      <c r="AD1044" s="352"/>
      <c r="AE1044" s="352"/>
    </row>
    <row r="1045" spans="1:31" s="1134" customFormat="1" ht="25.5" customHeight="1">
      <c r="A1045" s="2040">
        <v>90</v>
      </c>
      <c r="B1045" s="2010" t="s">
        <v>18963</v>
      </c>
      <c r="C1045" s="2041"/>
      <c r="D1045" s="2033"/>
      <c r="E1045" s="2048">
        <v>0.9</v>
      </c>
      <c r="F1045" s="2033"/>
      <c r="G1045" s="2047"/>
      <c r="H1045" s="2047"/>
      <c r="I1045" s="2047"/>
      <c r="J1045" s="2047"/>
      <c r="K1045" s="2047"/>
      <c r="L1045" s="2047"/>
      <c r="M1045" s="2047"/>
      <c r="N1045" s="2047"/>
      <c r="O1045" s="2047"/>
      <c r="P1045" s="2047">
        <v>0.9</v>
      </c>
      <c r="Q1045" s="2034">
        <v>0.9</v>
      </c>
      <c r="R1045" s="2035" t="s">
        <v>607</v>
      </c>
      <c r="S1045" s="2034"/>
      <c r="T1045" s="2034"/>
      <c r="U1045" s="2034"/>
      <c r="V1045" s="2034"/>
      <c r="W1045" s="2034"/>
      <c r="X1045" s="2034"/>
      <c r="Y1045" s="2034"/>
      <c r="Z1045" s="2034">
        <v>0.9</v>
      </c>
      <c r="AA1045" s="2034"/>
      <c r="AC1045" s="2042"/>
      <c r="AD1045" s="2042"/>
      <c r="AE1045" s="2042"/>
    </row>
    <row r="1046" spans="1:31" s="1134" customFormat="1" ht="25.5" customHeight="1">
      <c r="A1046" s="2040">
        <v>91</v>
      </c>
      <c r="B1046" s="2010" t="s">
        <v>18964</v>
      </c>
      <c r="C1046" s="2041"/>
      <c r="D1046" s="2033"/>
      <c r="E1046" s="2049">
        <v>0.5</v>
      </c>
      <c r="F1046" s="2033"/>
      <c r="G1046" s="2044"/>
      <c r="H1046" s="2044"/>
      <c r="I1046" s="2044"/>
      <c r="J1046" s="2044"/>
      <c r="K1046" s="2044"/>
      <c r="L1046" s="2044"/>
      <c r="M1046" s="2044"/>
      <c r="N1046" s="2044"/>
      <c r="O1046" s="2044"/>
      <c r="P1046" s="2044">
        <v>0.5</v>
      </c>
      <c r="Q1046" s="2045">
        <v>0.5</v>
      </c>
      <c r="R1046" s="2046" t="s">
        <v>607</v>
      </c>
      <c r="S1046" s="2045"/>
      <c r="T1046" s="2045"/>
      <c r="U1046" s="2045"/>
      <c r="V1046" s="2045"/>
      <c r="W1046" s="2045"/>
      <c r="X1046" s="2045"/>
      <c r="Y1046" s="2045"/>
      <c r="Z1046" s="2045"/>
      <c r="AA1046" s="2045">
        <v>0.5</v>
      </c>
      <c r="AC1046" s="2042"/>
      <c r="AD1046" s="2042"/>
      <c r="AE1046" s="2042"/>
    </row>
    <row r="1047" spans="1:31" s="1134" customFormat="1" ht="25.5" customHeight="1">
      <c r="A1047" s="2040"/>
      <c r="B1047" s="2010" t="s">
        <v>18965</v>
      </c>
      <c r="C1047" s="2041"/>
      <c r="D1047" s="2033"/>
      <c r="E1047" s="2050">
        <v>0.9</v>
      </c>
      <c r="F1047" s="2036"/>
      <c r="G1047" s="2043"/>
      <c r="H1047" s="2051"/>
      <c r="I1047" s="2051"/>
      <c r="J1047" s="2051"/>
      <c r="K1047" s="2051"/>
      <c r="L1047" s="2051"/>
      <c r="M1047" s="2051"/>
      <c r="N1047" s="2051"/>
      <c r="O1047" s="2051"/>
      <c r="P1047" s="2051">
        <v>0.9</v>
      </c>
      <c r="Q1047" s="2051">
        <v>0.9</v>
      </c>
      <c r="R1047" s="2052" t="s">
        <v>607</v>
      </c>
      <c r="S1047" s="2051"/>
      <c r="T1047" s="2051"/>
      <c r="U1047" s="2051"/>
      <c r="V1047" s="2051"/>
      <c r="W1047" s="2051"/>
      <c r="X1047" s="2051"/>
      <c r="Y1047" s="2051"/>
      <c r="Z1047" s="2051"/>
      <c r="AA1047" s="2053">
        <v>0.9</v>
      </c>
      <c r="AC1047" s="2042"/>
      <c r="AD1047" s="2042"/>
      <c r="AE1047" s="2042"/>
    </row>
    <row r="1048" spans="1:31" s="1" customFormat="1" ht="25.5" customHeight="1">
      <c r="A1048" s="2009">
        <v>92</v>
      </c>
      <c r="B1048" s="2012" t="s">
        <v>18966</v>
      </c>
      <c r="C1048" s="2011"/>
      <c r="D1048" s="62"/>
      <c r="E1048" s="62"/>
      <c r="F1048" s="62"/>
      <c r="G1048" s="2020"/>
      <c r="H1048" s="2020"/>
      <c r="I1048" s="2020"/>
      <c r="J1048" s="2020"/>
      <c r="K1048" s="2020"/>
      <c r="L1048" s="2020"/>
      <c r="M1048" s="2020"/>
      <c r="N1048" s="2020"/>
      <c r="O1048" s="2020"/>
      <c r="P1048" s="2020"/>
      <c r="Q1048" s="2018"/>
      <c r="R1048" s="2019"/>
      <c r="S1048" s="2018"/>
      <c r="T1048" s="2018"/>
      <c r="U1048" s="2018"/>
      <c r="V1048" s="2018"/>
      <c r="W1048" s="2018"/>
      <c r="X1048" s="2018"/>
      <c r="Y1048" s="2018"/>
      <c r="Z1048" s="2018"/>
      <c r="AA1048" s="2018"/>
      <c r="AC1048" s="352"/>
      <c r="AD1048" s="352"/>
      <c r="AE1048" s="352"/>
    </row>
    <row r="1049" spans="1:31" s="1" customFormat="1" ht="25.5" customHeight="1">
      <c r="A1049" s="2009">
        <v>93</v>
      </c>
      <c r="B1049" s="2012" t="s">
        <v>18967</v>
      </c>
      <c r="C1049" s="2011"/>
      <c r="D1049" s="62"/>
      <c r="E1049" s="62"/>
      <c r="F1049" s="62"/>
      <c r="G1049" s="2022"/>
      <c r="H1049" s="2022"/>
      <c r="I1049" s="2022"/>
      <c r="J1049" s="2022"/>
      <c r="K1049" s="2022"/>
      <c r="L1049" s="2022"/>
      <c r="M1049" s="2022"/>
      <c r="N1049" s="2022"/>
      <c r="O1049" s="2022"/>
      <c r="P1049" s="2022"/>
      <c r="Q1049" s="2016"/>
      <c r="R1049" s="2017"/>
      <c r="S1049" s="2016"/>
      <c r="T1049" s="2016"/>
      <c r="U1049" s="2016"/>
      <c r="V1049" s="2016"/>
      <c r="W1049" s="2016"/>
      <c r="X1049" s="2016"/>
      <c r="Y1049" s="2016"/>
      <c r="Z1049" s="2016"/>
      <c r="AA1049" s="2016"/>
      <c r="AC1049" s="352"/>
      <c r="AD1049" s="352"/>
      <c r="AE1049" s="352"/>
    </row>
    <row r="1050" spans="1:31" s="1134" customFormat="1" ht="25.5" customHeight="1">
      <c r="A1050" s="2040"/>
      <c r="B1050" s="2010" t="s">
        <v>6037</v>
      </c>
      <c r="C1050" s="2041"/>
      <c r="D1050" s="2033"/>
      <c r="E1050" s="2033">
        <v>3</v>
      </c>
      <c r="F1050" s="2036">
        <v>0.3</v>
      </c>
      <c r="G1050" s="2043"/>
      <c r="H1050" s="2051"/>
      <c r="I1050" s="2051"/>
      <c r="J1050" s="2051"/>
      <c r="K1050" s="2051"/>
      <c r="L1050" s="2051">
        <v>0.3</v>
      </c>
      <c r="M1050" s="2051"/>
      <c r="N1050" s="2051"/>
      <c r="O1050" s="2051"/>
      <c r="P1050" s="2051">
        <v>2.7</v>
      </c>
      <c r="Q1050" s="2037">
        <v>2.7</v>
      </c>
      <c r="R1050" s="2038" t="s">
        <v>607</v>
      </c>
      <c r="S1050" s="2037"/>
      <c r="T1050" s="2037"/>
      <c r="U1050" s="2037"/>
      <c r="V1050" s="2037"/>
      <c r="W1050" s="2037"/>
      <c r="X1050" s="2037"/>
      <c r="Y1050" s="2037">
        <v>3</v>
      </c>
      <c r="Z1050" s="2037"/>
      <c r="AA1050" s="2039"/>
      <c r="AC1050" s="2042"/>
      <c r="AD1050" s="2042"/>
      <c r="AE1050" s="2042"/>
    </row>
    <row r="1051" spans="1:31" s="1" customFormat="1" ht="25.5" customHeight="1">
      <c r="A1051" s="2009">
        <v>94</v>
      </c>
      <c r="B1051" s="2012" t="s">
        <v>18968</v>
      </c>
      <c r="C1051" s="2011"/>
      <c r="D1051" s="62"/>
      <c r="E1051" s="62"/>
      <c r="F1051" s="62"/>
      <c r="G1051" s="2020"/>
      <c r="H1051" s="2020"/>
      <c r="I1051" s="2020"/>
      <c r="J1051" s="2020"/>
      <c r="K1051" s="2020"/>
      <c r="L1051" s="2020"/>
      <c r="M1051" s="2020"/>
      <c r="N1051" s="2020"/>
      <c r="O1051" s="2020"/>
      <c r="P1051" s="2020"/>
      <c r="Q1051" s="2018"/>
      <c r="R1051" s="2019"/>
      <c r="S1051" s="2018"/>
      <c r="T1051" s="2018"/>
      <c r="U1051" s="2018"/>
      <c r="V1051" s="2018"/>
      <c r="W1051" s="2018"/>
      <c r="X1051" s="2018"/>
      <c r="Y1051" s="2018"/>
      <c r="Z1051" s="2018"/>
      <c r="AA1051" s="2018"/>
      <c r="AC1051" s="352"/>
      <c r="AD1051" s="352"/>
      <c r="AE1051" s="352"/>
    </row>
    <row r="1052" spans="1:31" s="1" customFormat="1" ht="25.5" customHeight="1">
      <c r="A1052" s="2009">
        <v>95</v>
      </c>
      <c r="B1052" s="2012" t="s">
        <v>18969</v>
      </c>
      <c r="C1052" s="2011"/>
      <c r="D1052" s="62"/>
      <c r="E1052" s="62"/>
      <c r="F1052" s="62"/>
      <c r="G1052" s="2021"/>
      <c r="H1052" s="2021"/>
      <c r="I1052" s="2021"/>
      <c r="J1052" s="2021"/>
      <c r="K1052" s="2021"/>
      <c r="L1052" s="2021"/>
      <c r="M1052" s="2021"/>
      <c r="N1052" s="2021"/>
      <c r="O1052" s="2021"/>
      <c r="P1052" s="2021"/>
      <c r="Q1052" s="348"/>
      <c r="R1052" s="2015"/>
      <c r="S1052" s="348"/>
      <c r="T1052" s="348"/>
      <c r="U1052" s="348"/>
      <c r="V1052" s="348"/>
      <c r="W1052" s="348"/>
      <c r="X1052" s="348"/>
      <c r="Y1052" s="348"/>
      <c r="Z1052" s="348"/>
      <c r="AA1052" s="348"/>
      <c r="AC1052" s="352"/>
      <c r="AD1052" s="352"/>
      <c r="AE1052" s="352"/>
    </row>
    <row r="1053" spans="1:31" s="1" customFormat="1" ht="33.75" customHeight="1">
      <c r="A1053" s="2009">
        <v>96</v>
      </c>
      <c r="B1053" s="2012" t="s">
        <v>18970</v>
      </c>
      <c r="C1053" s="2011"/>
      <c r="D1053" s="62"/>
      <c r="E1053" s="62"/>
      <c r="F1053" s="62"/>
      <c r="G1053" s="2021"/>
      <c r="H1053" s="2021"/>
      <c r="I1053" s="2021"/>
      <c r="J1053" s="2021"/>
      <c r="K1053" s="2021"/>
      <c r="L1053" s="2021"/>
      <c r="M1053" s="2021"/>
      <c r="N1053" s="2021"/>
      <c r="O1053" s="2021"/>
      <c r="P1053" s="2021"/>
      <c r="Q1053" s="348"/>
      <c r="R1053" s="2015"/>
      <c r="S1053" s="348"/>
      <c r="T1053" s="348"/>
      <c r="U1053" s="348"/>
      <c r="V1053" s="348"/>
      <c r="W1053" s="348"/>
      <c r="X1053" s="348"/>
      <c r="Y1053" s="348"/>
      <c r="Z1053" s="348"/>
      <c r="AA1053" s="348"/>
      <c r="AC1053" s="352"/>
      <c r="AD1053" s="352"/>
      <c r="AE1053" s="352"/>
    </row>
    <row r="1054" spans="1:31" s="1" customFormat="1" ht="25.5" customHeight="1">
      <c r="A1054" s="2009">
        <v>97</v>
      </c>
      <c r="B1054" s="2012" t="s">
        <v>18971</v>
      </c>
      <c r="C1054" s="2011"/>
      <c r="D1054" s="62"/>
      <c r="E1054" s="62"/>
      <c r="F1054" s="62"/>
      <c r="G1054" s="2021"/>
      <c r="H1054" s="2021"/>
      <c r="I1054" s="2021"/>
      <c r="J1054" s="2021"/>
      <c r="K1054" s="2021"/>
      <c r="L1054" s="2021"/>
      <c r="M1054" s="2021"/>
      <c r="N1054" s="2021"/>
      <c r="O1054" s="2021"/>
      <c r="P1054" s="2021"/>
      <c r="Q1054" s="348"/>
      <c r="R1054" s="2015"/>
      <c r="S1054" s="348"/>
      <c r="T1054" s="348"/>
      <c r="U1054" s="348"/>
      <c r="V1054" s="348"/>
      <c r="W1054" s="348"/>
      <c r="X1054" s="348"/>
      <c r="Y1054" s="348"/>
      <c r="Z1054" s="348"/>
      <c r="AA1054" s="348"/>
      <c r="AC1054" s="352"/>
      <c r="AD1054" s="352"/>
      <c r="AE1054" s="352"/>
    </row>
    <row r="1055" spans="1:31" s="1" customFormat="1" ht="25.5" customHeight="1">
      <c r="A1055" s="2009">
        <v>98</v>
      </c>
      <c r="B1055" s="2012" t="s">
        <v>18972</v>
      </c>
      <c r="C1055" s="2011"/>
      <c r="D1055" s="62"/>
      <c r="E1055" s="62"/>
      <c r="F1055" s="62"/>
      <c r="G1055" s="2021"/>
      <c r="H1055" s="2021"/>
      <c r="I1055" s="2021"/>
      <c r="J1055" s="2021"/>
      <c r="K1055" s="2021"/>
      <c r="L1055" s="2021"/>
      <c r="M1055" s="2021"/>
      <c r="N1055" s="2021"/>
      <c r="O1055" s="2021"/>
      <c r="P1055" s="2021"/>
      <c r="Q1055" s="348"/>
      <c r="R1055" s="2015"/>
      <c r="S1055" s="348"/>
      <c r="T1055" s="348"/>
      <c r="U1055" s="348"/>
      <c r="V1055" s="348"/>
      <c r="W1055" s="348"/>
      <c r="X1055" s="348"/>
      <c r="Y1055" s="348"/>
      <c r="Z1055" s="348"/>
      <c r="AA1055" s="348"/>
      <c r="AC1055" s="352"/>
      <c r="AD1055" s="352"/>
      <c r="AE1055" s="352"/>
    </row>
    <row r="1056" spans="1:31" s="1" customFormat="1" ht="25.5" customHeight="1">
      <c r="A1056" s="2009">
        <v>99</v>
      </c>
      <c r="B1056" s="2012" t="s">
        <v>18973</v>
      </c>
      <c r="C1056" s="2011"/>
      <c r="D1056" s="62"/>
      <c r="E1056" s="62"/>
      <c r="F1056" s="62"/>
      <c r="G1056" s="2022"/>
      <c r="H1056" s="2022"/>
      <c r="I1056" s="2022"/>
      <c r="J1056" s="2022"/>
      <c r="K1056" s="2022"/>
      <c r="L1056" s="2022"/>
      <c r="M1056" s="2022"/>
      <c r="N1056" s="2022"/>
      <c r="O1056" s="2022"/>
      <c r="P1056" s="2022"/>
      <c r="Q1056" s="2016"/>
      <c r="R1056" s="2017"/>
      <c r="S1056" s="2016"/>
      <c r="T1056" s="2016"/>
      <c r="U1056" s="2016"/>
      <c r="V1056" s="2016"/>
      <c r="W1056" s="2016"/>
      <c r="X1056" s="2016"/>
      <c r="Y1056" s="2016"/>
      <c r="Z1056" s="2016"/>
      <c r="AA1056" s="2016"/>
      <c r="AC1056" s="352"/>
      <c r="AD1056" s="352"/>
      <c r="AE1056" s="352"/>
    </row>
    <row r="1057" spans="1:31" s="1134" customFormat="1" ht="25.5" customHeight="1">
      <c r="A1057" s="2040"/>
      <c r="B1057" s="2010" t="s">
        <v>18907</v>
      </c>
      <c r="C1057" s="2041"/>
      <c r="D1057" s="2033"/>
      <c r="E1057" s="2033">
        <v>0.8</v>
      </c>
      <c r="F1057" s="2036"/>
      <c r="G1057" s="2043"/>
      <c r="H1057" s="2051"/>
      <c r="I1057" s="2051"/>
      <c r="J1057" s="2051"/>
      <c r="K1057" s="2051"/>
      <c r="L1057" s="2051"/>
      <c r="M1057" s="2051"/>
      <c r="N1057" s="2051"/>
      <c r="O1057" s="2051"/>
      <c r="P1057" s="2051">
        <v>0.8</v>
      </c>
      <c r="Q1057" s="2037">
        <v>0.8</v>
      </c>
      <c r="R1057" s="2038" t="s">
        <v>607</v>
      </c>
      <c r="S1057" s="2037"/>
      <c r="T1057" s="2037"/>
      <c r="U1057" s="2037"/>
      <c r="V1057" s="2037"/>
      <c r="W1057" s="2037"/>
      <c r="X1057" s="2037"/>
      <c r="Y1057" s="2037"/>
      <c r="Z1057" s="2037">
        <v>0.8</v>
      </c>
      <c r="AA1057" s="2039"/>
      <c r="AC1057" s="2042"/>
      <c r="AD1057" s="2042"/>
      <c r="AE1057" s="2042"/>
    </row>
    <row r="1058" spans="1:31" s="1" customFormat="1" ht="25.5" customHeight="1">
      <c r="A1058" s="2009">
        <v>100</v>
      </c>
      <c r="B1058" s="2012" t="s">
        <v>18974</v>
      </c>
      <c r="C1058" s="2011"/>
      <c r="D1058" s="62"/>
      <c r="E1058" s="62"/>
      <c r="F1058" s="62"/>
      <c r="G1058" s="2020"/>
      <c r="H1058" s="2020"/>
      <c r="I1058" s="2020"/>
      <c r="J1058" s="2020"/>
      <c r="K1058" s="2020"/>
      <c r="L1058" s="2020"/>
      <c r="M1058" s="2020"/>
      <c r="N1058" s="2020"/>
      <c r="O1058" s="2020"/>
      <c r="P1058" s="2020"/>
      <c r="Q1058" s="2018"/>
      <c r="R1058" s="2019"/>
      <c r="S1058" s="2018"/>
      <c r="T1058" s="2018"/>
      <c r="U1058" s="2018"/>
      <c r="V1058" s="2018"/>
      <c r="W1058" s="2018"/>
      <c r="X1058" s="2018"/>
      <c r="Y1058" s="2018"/>
      <c r="Z1058" s="2018"/>
      <c r="AA1058" s="2018"/>
      <c r="AC1058" s="352"/>
      <c r="AD1058" s="352"/>
      <c r="AE1058" s="352"/>
    </row>
    <row r="1059" spans="1:31" s="1" customFormat="1" ht="25.5" customHeight="1">
      <c r="A1059" s="2009">
        <v>101</v>
      </c>
      <c r="B1059" s="2012" t="s">
        <v>18975</v>
      </c>
      <c r="C1059" s="2011"/>
      <c r="D1059" s="62"/>
      <c r="E1059" s="62"/>
      <c r="F1059" s="62"/>
      <c r="G1059" s="2021"/>
      <c r="H1059" s="2021"/>
      <c r="I1059" s="2021"/>
      <c r="J1059" s="2021"/>
      <c r="K1059" s="2021"/>
      <c r="L1059" s="2021"/>
      <c r="M1059" s="2021"/>
      <c r="N1059" s="2021"/>
      <c r="O1059" s="2021"/>
      <c r="P1059" s="2021"/>
      <c r="Q1059" s="348"/>
      <c r="R1059" s="2015"/>
      <c r="S1059" s="348"/>
      <c r="T1059" s="348"/>
      <c r="U1059" s="348"/>
      <c r="V1059" s="348"/>
      <c r="W1059" s="348"/>
      <c r="X1059" s="348"/>
      <c r="Y1059" s="348"/>
      <c r="Z1059" s="348"/>
      <c r="AA1059" s="348"/>
      <c r="AC1059" s="352"/>
      <c r="AD1059" s="352"/>
      <c r="AE1059" s="352"/>
    </row>
    <row r="1060" spans="1:31" s="1134" customFormat="1" ht="25.5" customHeight="1">
      <c r="A1060" s="2040">
        <v>102</v>
      </c>
      <c r="B1060" s="2010" t="s">
        <v>18976</v>
      </c>
      <c r="C1060" s="2041"/>
      <c r="D1060" s="2033"/>
      <c r="E1060" s="2033">
        <v>0.8</v>
      </c>
      <c r="F1060" s="2033"/>
      <c r="G1060" s="2044"/>
      <c r="H1060" s="2044"/>
      <c r="I1060" s="2044"/>
      <c r="J1060" s="2044"/>
      <c r="K1060" s="2044"/>
      <c r="L1060" s="2044"/>
      <c r="M1060" s="2044"/>
      <c r="N1060" s="2044"/>
      <c r="O1060" s="2044"/>
      <c r="P1060" s="2044">
        <v>0.8</v>
      </c>
      <c r="Q1060" s="2045">
        <v>0.8</v>
      </c>
      <c r="R1060" s="2046" t="s">
        <v>607</v>
      </c>
      <c r="S1060" s="2045"/>
      <c r="T1060" s="2045"/>
      <c r="U1060" s="2045"/>
      <c r="V1060" s="2045"/>
      <c r="W1060" s="2045"/>
      <c r="X1060" s="2045"/>
      <c r="Y1060" s="2045"/>
      <c r="Z1060" s="2045"/>
      <c r="AA1060" s="2045">
        <v>0.8</v>
      </c>
      <c r="AC1060" s="2042"/>
      <c r="AD1060" s="2042"/>
      <c r="AE1060" s="2042"/>
    </row>
    <row r="1061" spans="1:31" s="1134" customFormat="1" ht="25.5" customHeight="1">
      <c r="A1061" s="2040"/>
      <c r="B1061" s="2010" t="s">
        <v>8088</v>
      </c>
      <c r="C1061" s="2041"/>
      <c r="D1061" s="2033"/>
      <c r="E1061" s="2033">
        <v>0.3</v>
      </c>
      <c r="F1061" s="2036"/>
      <c r="G1061" s="2043"/>
      <c r="H1061" s="2051"/>
      <c r="I1061" s="2051"/>
      <c r="J1061" s="2051"/>
      <c r="K1061" s="2051"/>
      <c r="L1061" s="2051"/>
      <c r="M1061" s="2051"/>
      <c r="N1061" s="2051"/>
      <c r="O1061" s="2051"/>
      <c r="P1061" s="2051">
        <v>0.3</v>
      </c>
      <c r="Q1061" s="2037">
        <v>0.3</v>
      </c>
      <c r="R1061" s="2038" t="s">
        <v>607</v>
      </c>
      <c r="S1061" s="2037"/>
      <c r="T1061" s="2037"/>
      <c r="U1061" s="2037"/>
      <c r="V1061" s="2037"/>
      <c r="W1061" s="2037"/>
      <c r="X1061" s="2037"/>
      <c r="Y1061" s="2037"/>
      <c r="Z1061" s="2037"/>
      <c r="AA1061" s="2039">
        <v>0.3</v>
      </c>
      <c r="AC1061" s="2042"/>
      <c r="AD1061" s="2042"/>
      <c r="AE1061" s="2042"/>
    </row>
    <row r="1062" spans="1:31" s="1" customFormat="1" ht="25.5" customHeight="1">
      <c r="A1062" s="2009">
        <v>103</v>
      </c>
      <c r="B1062" s="2012" t="s">
        <v>18977</v>
      </c>
      <c r="C1062" s="2011"/>
      <c r="D1062" s="62"/>
      <c r="E1062" s="62"/>
      <c r="F1062" s="62"/>
      <c r="G1062" s="2020"/>
      <c r="H1062" s="2020"/>
      <c r="I1062" s="2020"/>
      <c r="J1062" s="2020"/>
      <c r="K1062" s="2020"/>
      <c r="L1062" s="2020"/>
      <c r="M1062" s="2020"/>
      <c r="N1062" s="2020"/>
      <c r="O1062" s="2020"/>
      <c r="P1062" s="2020"/>
      <c r="Q1062" s="2018"/>
      <c r="R1062" s="2019"/>
      <c r="S1062" s="2018"/>
      <c r="T1062" s="2018"/>
      <c r="U1062" s="2018"/>
      <c r="V1062" s="2018"/>
      <c r="W1062" s="2018"/>
      <c r="X1062" s="2018"/>
      <c r="Y1062" s="2018"/>
      <c r="Z1062" s="2018"/>
      <c r="AA1062" s="2018"/>
      <c r="AC1062" s="352"/>
      <c r="AD1062" s="352"/>
      <c r="AE1062" s="352"/>
    </row>
    <row r="1063" spans="1:31" s="1" customFormat="1" ht="25.5" customHeight="1">
      <c r="A1063" s="2009">
        <v>104</v>
      </c>
      <c r="B1063" s="2012" t="s">
        <v>18978</v>
      </c>
      <c r="C1063" s="2011"/>
      <c r="D1063" s="62"/>
      <c r="E1063" s="62"/>
      <c r="F1063" s="62"/>
      <c r="G1063" s="2021"/>
      <c r="H1063" s="2021"/>
      <c r="I1063" s="2021"/>
      <c r="J1063" s="2021"/>
      <c r="K1063" s="2021"/>
      <c r="L1063" s="2021"/>
      <c r="M1063" s="2021"/>
      <c r="N1063" s="2021"/>
      <c r="O1063" s="2021"/>
      <c r="P1063" s="2021"/>
      <c r="Q1063" s="348"/>
      <c r="R1063" s="2015"/>
      <c r="S1063" s="348"/>
      <c r="T1063" s="348"/>
      <c r="U1063" s="348"/>
      <c r="V1063" s="348"/>
      <c r="W1063" s="348"/>
      <c r="X1063" s="348"/>
      <c r="Y1063" s="348"/>
      <c r="Z1063" s="348"/>
      <c r="AA1063" s="348"/>
      <c r="AC1063" s="352"/>
      <c r="AD1063" s="352"/>
      <c r="AE1063" s="352"/>
    </row>
    <row r="1064" spans="1:31" s="1134" customFormat="1" ht="25.5" customHeight="1">
      <c r="A1064" s="2040">
        <v>105</v>
      </c>
      <c r="B1064" s="2010" t="s">
        <v>18979</v>
      </c>
      <c r="C1064" s="2041"/>
      <c r="D1064" s="2033"/>
      <c r="E1064" s="2033">
        <v>0.35</v>
      </c>
      <c r="F1064" s="2033"/>
      <c r="G1064" s="2047"/>
      <c r="H1064" s="2047"/>
      <c r="I1064" s="2047"/>
      <c r="J1064" s="2047"/>
      <c r="K1064" s="2047"/>
      <c r="L1064" s="2047"/>
      <c r="M1064" s="2047"/>
      <c r="N1064" s="2047"/>
      <c r="O1064" s="2047"/>
      <c r="P1064" s="2047">
        <v>0.35</v>
      </c>
      <c r="Q1064" s="2034">
        <v>0.35</v>
      </c>
      <c r="R1064" s="2035" t="s">
        <v>607</v>
      </c>
      <c r="S1064" s="2034"/>
      <c r="T1064" s="2034"/>
      <c r="U1064" s="2034"/>
      <c r="V1064" s="2034"/>
      <c r="W1064" s="2034"/>
      <c r="X1064" s="2034"/>
      <c r="Y1064" s="2034"/>
      <c r="Z1064" s="2034"/>
      <c r="AA1064" s="2034">
        <v>0.35</v>
      </c>
      <c r="AC1064" s="2042"/>
      <c r="AD1064" s="2042"/>
      <c r="AE1064" s="2042"/>
    </row>
    <row r="1065" spans="1:31" s="1134" customFormat="1" ht="33.75" customHeight="1">
      <c r="A1065" s="2040">
        <v>106</v>
      </c>
      <c r="B1065" s="2010" t="s">
        <v>18980</v>
      </c>
      <c r="C1065" s="2041"/>
      <c r="D1065" s="2033"/>
      <c r="E1065" s="2033">
        <v>0.5</v>
      </c>
      <c r="F1065" s="2033">
        <v>0.5</v>
      </c>
      <c r="G1065" s="2047">
        <v>0.5</v>
      </c>
      <c r="H1065" s="2047"/>
      <c r="I1065" s="2047"/>
      <c r="J1065" s="2047"/>
      <c r="K1065" s="2047"/>
      <c r="L1065" s="2047"/>
      <c r="M1065" s="2047"/>
      <c r="N1065" s="2047"/>
      <c r="O1065" s="2047"/>
      <c r="P1065" s="2047"/>
      <c r="Q1065" s="2034">
        <v>0.2</v>
      </c>
      <c r="R1065" s="2035" t="s">
        <v>607</v>
      </c>
      <c r="S1065" s="2034"/>
      <c r="T1065" s="2034"/>
      <c r="U1065" s="2034"/>
      <c r="V1065" s="2034"/>
      <c r="W1065" s="2034"/>
      <c r="X1065" s="2034"/>
      <c r="Y1065" s="2034">
        <v>0.5</v>
      </c>
      <c r="Z1065" s="2034"/>
      <c r="AA1065" s="2034"/>
      <c r="AC1065" s="2042"/>
      <c r="AD1065" s="2042"/>
      <c r="AE1065" s="2042"/>
    </row>
    <row r="1066" spans="1:31" s="1134" customFormat="1" ht="35.25" customHeight="1">
      <c r="A1066" s="2040">
        <v>107</v>
      </c>
      <c r="B1066" s="2010" t="s">
        <v>18981</v>
      </c>
      <c r="C1066" s="2041"/>
      <c r="D1066" s="2033"/>
      <c r="E1066" s="2033">
        <v>0.4</v>
      </c>
      <c r="F1066" s="2033">
        <v>0.4</v>
      </c>
      <c r="G1066" s="2044">
        <v>0.4</v>
      </c>
      <c r="H1066" s="2044"/>
      <c r="I1066" s="2044"/>
      <c r="J1066" s="2044"/>
      <c r="K1066" s="2044"/>
      <c r="L1066" s="2044"/>
      <c r="M1066" s="2044"/>
      <c r="N1066" s="2044"/>
      <c r="O1066" s="2044"/>
      <c r="P1066" s="2044"/>
      <c r="Q1066" s="2045">
        <v>0.2</v>
      </c>
      <c r="R1066" s="2046" t="s">
        <v>607</v>
      </c>
      <c r="S1066" s="2045"/>
      <c r="T1066" s="2045"/>
      <c r="U1066" s="2045"/>
      <c r="V1066" s="2045"/>
      <c r="W1066" s="2045"/>
      <c r="X1066" s="2045"/>
      <c r="Y1066" s="2045"/>
      <c r="Z1066" s="2045">
        <v>0.4</v>
      </c>
      <c r="AA1066" s="2045"/>
      <c r="AC1066" s="2042"/>
      <c r="AD1066" s="2042"/>
      <c r="AE1066" s="2042"/>
    </row>
    <row r="1067" spans="1:31" s="1134" customFormat="1" ht="25.5" customHeight="1">
      <c r="A1067" s="2040"/>
      <c r="B1067" s="2010" t="s">
        <v>18908</v>
      </c>
      <c r="C1067" s="2041"/>
      <c r="D1067" s="2033"/>
      <c r="E1067" s="2033">
        <v>0.9</v>
      </c>
      <c r="F1067" s="2036"/>
      <c r="G1067" s="2043"/>
      <c r="H1067" s="2051"/>
      <c r="I1067" s="2051"/>
      <c r="J1067" s="2051"/>
      <c r="K1067" s="2051"/>
      <c r="L1067" s="2051"/>
      <c r="M1067" s="2051"/>
      <c r="N1067" s="2051"/>
      <c r="O1067" s="2051"/>
      <c r="P1067" s="2051">
        <v>0.9</v>
      </c>
      <c r="Q1067" s="2037">
        <v>0.9</v>
      </c>
      <c r="R1067" s="2038" t="s">
        <v>607</v>
      </c>
      <c r="S1067" s="2037"/>
      <c r="T1067" s="2037"/>
      <c r="U1067" s="2037"/>
      <c r="V1067" s="2037"/>
      <c r="W1067" s="2037"/>
      <c r="X1067" s="2037"/>
      <c r="Y1067" s="2037"/>
      <c r="Z1067" s="2037">
        <v>0.9</v>
      </c>
      <c r="AA1067" s="2039"/>
      <c r="AC1067" s="2042"/>
      <c r="AD1067" s="2042"/>
      <c r="AE1067" s="2042"/>
    </row>
    <row r="1068" spans="1:31" s="1" customFormat="1" ht="25.5" customHeight="1">
      <c r="A1068" s="2009">
        <v>108</v>
      </c>
      <c r="B1068" s="2012" t="s">
        <v>18982</v>
      </c>
      <c r="C1068" s="2011"/>
      <c r="D1068" s="62"/>
      <c r="E1068" s="62"/>
      <c r="F1068" s="62"/>
      <c r="G1068" s="2020"/>
      <c r="H1068" s="2020"/>
      <c r="I1068" s="2020"/>
      <c r="J1068" s="2020"/>
      <c r="K1068" s="2020"/>
      <c r="L1068" s="2020"/>
      <c r="M1068" s="2020"/>
      <c r="N1068" s="2020"/>
      <c r="O1068" s="2020"/>
      <c r="P1068" s="2020"/>
      <c r="Q1068" s="2018"/>
      <c r="R1068" s="2019"/>
      <c r="S1068" s="2018"/>
      <c r="T1068" s="2018"/>
      <c r="U1068" s="2018"/>
      <c r="V1068" s="2018"/>
      <c r="W1068" s="2018"/>
      <c r="X1068" s="2018"/>
      <c r="Y1068" s="2018"/>
      <c r="Z1068" s="2018"/>
      <c r="AA1068" s="2018"/>
      <c r="AC1068" s="352"/>
      <c r="AD1068" s="352"/>
      <c r="AE1068" s="352"/>
    </row>
    <row r="1069" spans="1:31" s="1" customFormat="1" ht="25.5" customHeight="1">
      <c r="A1069" s="2009">
        <v>109</v>
      </c>
      <c r="B1069" s="2012" t="s">
        <v>18983</v>
      </c>
      <c r="C1069" s="2011"/>
      <c r="D1069" s="62"/>
      <c r="E1069" s="62"/>
      <c r="F1069" s="62"/>
      <c r="G1069" s="2021"/>
      <c r="H1069" s="2021"/>
      <c r="I1069" s="2021"/>
      <c r="J1069" s="2021"/>
      <c r="K1069" s="2021"/>
      <c r="L1069" s="2021"/>
      <c r="M1069" s="2021"/>
      <c r="N1069" s="2021"/>
      <c r="O1069" s="2021"/>
      <c r="P1069" s="2021"/>
      <c r="Q1069" s="348"/>
      <c r="R1069" s="2015"/>
      <c r="S1069" s="348"/>
      <c r="T1069" s="348"/>
      <c r="U1069" s="348"/>
      <c r="V1069" s="348"/>
      <c r="W1069" s="348"/>
      <c r="X1069" s="348"/>
      <c r="Y1069" s="348"/>
      <c r="Z1069" s="348"/>
      <c r="AA1069" s="348"/>
      <c r="AC1069" s="352"/>
      <c r="AD1069" s="352"/>
      <c r="AE1069" s="352"/>
    </row>
    <row r="1070" spans="1:31" s="1" customFormat="1" ht="25.5" customHeight="1">
      <c r="A1070" s="2009">
        <v>110</v>
      </c>
      <c r="B1070" s="2012" t="s">
        <v>18984</v>
      </c>
      <c r="C1070" s="2011"/>
      <c r="D1070" s="62"/>
      <c r="E1070" s="62"/>
      <c r="F1070" s="62"/>
      <c r="G1070" s="2021"/>
      <c r="H1070" s="2021"/>
      <c r="I1070" s="2021"/>
      <c r="J1070" s="2021"/>
      <c r="K1070" s="2021"/>
      <c r="L1070" s="2021"/>
      <c r="M1070" s="2021"/>
      <c r="N1070" s="2021"/>
      <c r="O1070" s="2021"/>
      <c r="P1070" s="2021"/>
      <c r="Q1070" s="348"/>
      <c r="R1070" s="2015"/>
      <c r="S1070" s="348"/>
      <c r="T1070" s="348"/>
      <c r="U1070" s="348"/>
      <c r="V1070" s="348"/>
      <c r="W1070" s="348"/>
      <c r="X1070" s="348"/>
      <c r="Y1070" s="348"/>
      <c r="Z1070" s="348"/>
      <c r="AA1070" s="348"/>
      <c r="AC1070" s="352"/>
      <c r="AD1070" s="352"/>
      <c r="AE1070" s="352"/>
    </row>
    <row r="1071" spans="1:31" s="1" customFormat="1" ht="25.5" customHeight="1">
      <c r="A1071" s="2009">
        <v>111</v>
      </c>
      <c r="B1071" s="2012" t="s">
        <v>18985</v>
      </c>
      <c r="C1071" s="2011"/>
      <c r="D1071" s="62"/>
      <c r="E1071" s="62"/>
      <c r="F1071" s="62"/>
      <c r="G1071" s="2022"/>
      <c r="H1071" s="2022"/>
      <c r="I1071" s="2022"/>
      <c r="J1071" s="2022"/>
      <c r="K1071" s="2022"/>
      <c r="L1071" s="2022"/>
      <c r="M1071" s="2022"/>
      <c r="N1071" s="2022"/>
      <c r="O1071" s="2022"/>
      <c r="P1071" s="2022"/>
      <c r="Q1071" s="2016"/>
      <c r="R1071" s="2017"/>
      <c r="S1071" s="2016"/>
      <c r="T1071" s="2016"/>
      <c r="U1071" s="2016"/>
      <c r="V1071" s="2016"/>
      <c r="W1071" s="2016"/>
      <c r="X1071" s="2016"/>
      <c r="Y1071" s="2016"/>
      <c r="Z1071" s="2016"/>
      <c r="AA1071" s="2016"/>
      <c r="AC1071" s="352"/>
      <c r="AD1071" s="352"/>
      <c r="AE1071" s="352"/>
    </row>
    <row r="1072" spans="1:31" s="1134" customFormat="1" ht="25.5" customHeight="1">
      <c r="A1072" s="2040"/>
      <c r="B1072" s="2010" t="s">
        <v>18909</v>
      </c>
      <c r="C1072" s="2041"/>
      <c r="D1072" s="2033"/>
      <c r="E1072" s="2033">
        <v>0.7</v>
      </c>
      <c r="F1072" s="2036">
        <v>0.2</v>
      </c>
      <c r="G1072" s="2043"/>
      <c r="H1072" s="2051"/>
      <c r="I1072" s="2051"/>
      <c r="J1072" s="2051"/>
      <c r="K1072" s="2051">
        <v>0.2</v>
      </c>
      <c r="L1072" s="2051"/>
      <c r="M1072" s="2051"/>
      <c r="N1072" s="2051"/>
      <c r="O1072" s="2051"/>
      <c r="P1072" s="2051">
        <v>0.5</v>
      </c>
      <c r="Q1072" s="2037">
        <v>0.5</v>
      </c>
      <c r="R1072" s="2038" t="s">
        <v>607</v>
      </c>
      <c r="S1072" s="2037"/>
      <c r="T1072" s="2037"/>
      <c r="U1072" s="2037"/>
      <c r="V1072" s="2037"/>
      <c r="W1072" s="2037"/>
      <c r="X1072" s="2037"/>
      <c r="Y1072" s="2037">
        <v>0.7</v>
      </c>
      <c r="Z1072" s="2037"/>
      <c r="AA1072" s="2039"/>
      <c r="AC1072" s="2042"/>
      <c r="AD1072" s="2042"/>
      <c r="AE1072" s="2042"/>
    </row>
    <row r="1073" spans="1:31" s="1" customFormat="1" ht="25.5" customHeight="1">
      <c r="A1073" s="2009">
        <v>112</v>
      </c>
      <c r="B1073" s="2012" t="s">
        <v>18986</v>
      </c>
      <c r="C1073" s="2011"/>
      <c r="D1073" s="62"/>
      <c r="E1073" s="62"/>
      <c r="F1073" s="62"/>
      <c r="G1073" s="2020"/>
      <c r="H1073" s="2020"/>
      <c r="I1073" s="2020"/>
      <c r="J1073" s="2020"/>
      <c r="K1073" s="2020"/>
      <c r="L1073" s="2020"/>
      <c r="M1073" s="2020"/>
      <c r="N1073" s="2020"/>
      <c r="O1073" s="2020"/>
      <c r="P1073" s="2020"/>
      <c r="Q1073" s="2018"/>
      <c r="R1073" s="2019"/>
      <c r="S1073" s="2018"/>
      <c r="T1073" s="2018"/>
      <c r="U1073" s="2018"/>
      <c r="V1073" s="2018"/>
      <c r="W1073" s="2018"/>
      <c r="X1073" s="2018"/>
      <c r="Y1073" s="2018"/>
      <c r="Z1073" s="2018"/>
      <c r="AA1073" s="2018"/>
      <c r="AC1073" s="352"/>
      <c r="AD1073" s="352"/>
      <c r="AE1073" s="352"/>
    </row>
    <row r="1074" spans="1:31" s="1" customFormat="1" ht="25.5" customHeight="1">
      <c r="A1074" s="2009">
        <v>113</v>
      </c>
      <c r="B1074" s="2012" t="s">
        <v>18987</v>
      </c>
      <c r="C1074" s="2011"/>
      <c r="D1074" s="62"/>
      <c r="E1074" s="62"/>
      <c r="F1074" s="62"/>
      <c r="G1074" s="2021"/>
      <c r="H1074" s="2021"/>
      <c r="I1074" s="2021"/>
      <c r="J1074" s="2021"/>
      <c r="K1074" s="2021"/>
      <c r="L1074" s="2021"/>
      <c r="M1074" s="2021"/>
      <c r="N1074" s="2021"/>
      <c r="O1074" s="2021"/>
      <c r="P1074" s="2021"/>
      <c r="Q1074" s="348"/>
      <c r="R1074" s="2015"/>
      <c r="S1074" s="348"/>
      <c r="T1074" s="348"/>
      <c r="U1074" s="348"/>
      <c r="V1074" s="348"/>
      <c r="W1074" s="348"/>
      <c r="X1074" s="348"/>
      <c r="Y1074" s="348"/>
      <c r="Z1074" s="348"/>
      <c r="AA1074" s="348"/>
      <c r="AC1074" s="352"/>
      <c r="AD1074" s="352"/>
      <c r="AE1074" s="352"/>
    </row>
    <row r="1075" spans="1:31" s="1" customFormat="1" ht="25.5" customHeight="1">
      <c r="A1075" s="2009">
        <v>114</v>
      </c>
      <c r="B1075" s="2012" t="s">
        <v>18988</v>
      </c>
      <c r="C1075" s="2011"/>
      <c r="D1075" s="62"/>
      <c r="E1075" s="62"/>
      <c r="F1075" s="62"/>
      <c r="G1075" s="2021"/>
      <c r="H1075" s="2021"/>
      <c r="I1075" s="2021"/>
      <c r="J1075" s="2021"/>
      <c r="K1075" s="2021"/>
      <c r="L1075" s="2021"/>
      <c r="M1075" s="2021"/>
      <c r="N1075" s="2021"/>
      <c r="O1075" s="2021"/>
      <c r="P1075" s="2021"/>
      <c r="Q1075" s="348"/>
      <c r="R1075" s="2015"/>
      <c r="S1075" s="348"/>
      <c r="T1075" s="348"/>
      <c r="U1075" s="348"/>
      <c r="V1075" s="348"/>
      <c r="W1075" s="348"/>
      <c r="X1075" s="348"/>
      <c r="Y1075" s="348"/>
      <c r="Z1075" s="348"/>
      <c r="AA1075" s="348"/>
      <c r="AC1075" s="352"/>
      <c r="AD1075" s="352"/>
      <c r="AE1075" s="352"/>
    </row>
    <row r="1076" spans="1:31" s="1134" customFormat="1" ht="25.5" customHeight="1">
      <c r="A1076" s="2040">
        <v>115</v>
      </c>
      <c r="B1076" s="2010" t="s">
        <v>18989</v>
      </c>
      <c r="C1076" s="2041"/>
      <c r="D1076" s="2033"/>
      <c r="E1076" s="2033">
        <v>0.54</v>
      </c>
      <c r="F1076" s="2033"/>
      <c r="G1076" s="2047"/>
      <c r="H1076" s="2047"/>
      <c r="I1076" s="2047"/>
      <c r="J1076" s="2047"/>
      <c r="K1076" s="2047"/>
      <c r="L1076" s="2047"/>
      <c r="M1076" s="2047"/>
      <c r="N1076" s="2047"/>
      <c r="O1076" s="2047"/>
      <c r="P1076" s="2047">
        <v>0.54</v>
      </c>
      <c r="Q1076" s="2034">
        <v>0.54</v>
      </c>
      <c r="R1076" s="2035" t="s">
        <v>607</v>
      </c>
      <c r="S1076" s="2034"/>
      <c r="T1076" s="2034"/>
      <c r="U1076" s="2034"/>
      <c r="V1076" s="2034"/>
      <c r="W1076" s="2034"/>
      <c r="X1076" s="2034"/>
      <c r="Y1076" s="2034"/>
      <c r="Z1076" s="2034"/>
      <c r="AA1076" s="2034">
        <v>0.54</v>
      </c>
      <c r="AC1076" s="2042"/>
      <c r="AD1076" s="2042"/>
      <c r="AE1076" s="2042"/>
    </row>
    <row r="1077" spans="1:31" s="1134" customFormat="1" ht="25.5" customHeight="1">
      <c r="A1077" s="2040">
        <v>116</v>
      </c>
      <c r="B1077" s="2013" t="s">
        <v>18990</v>
      </c>
      <c r="C1077" s="2041"/>
      <c r="D1077" s="2033"/>
      <c r="E1077" s="2033"/>
      <c r="F1077" s="2033"/>
      <c r="G1077" s="2044"/>
      <c r="H1077" s="2044"/>
      <c r="I1077" s="2044"/>
      <c r="J1077" s="2044"/>
      <c r="K1077" s="2044"/>
      <c r="L1077" s="2044"/>
      <c r="M1077" s="2044"/>
      <c r="N1077" s="2044"/>
      <c r="O1077" s="2044"/>
      <c r="P1077" s="2044"/>
      <c r="Q1077" s="2045"/>
      <c r="R1077" s="2046"/>
      <c r="S1077" s="2045"/>
      <c r="T1077" s="2045"/>
      <c r="U1077" s="2045"/>
      <c r="V1077" s="2045"/>
      <c r="W1077" s="2045"/>
      <c r="X1077" s="2045"/>
      <c r="Y1077" s="2045"/>
      <c r="Z1077" s="2045"/>
      <c r="AA1077" s="2045"/>
      <c r="AC1077" s="2042"/>
      <c r="AD1077" s="2042"/>
      <c r="AE1077" s="2042"/>
    </row>
    <row r="1078" spans="1:31" s="1134" customFormat="1" ht="25.5" customHeight="1">
      <c r="A1078" s="2040"/>
      <c r="B1078" s="2010" t="s">
        <v>18910</v>
      </c>
      <c r="C1078" s="2041"/>
      <c r="D1078" s="2033"/>
      <c r="E1078" s="2033">
        <v>2.2999999999999998</v>
      </c>
      <c r="F1078" s="2036">
        <v>2</v>
      </c>
      <c r="G1078" s="2043">
        <v>1.7</v>
      </c>
      <c r="H1078" s="2051"/>
      <c r="I1078" s="2051"/>
      <c r="J1078" s="2051"/>
      <c r="K1078" s="2051">
        <v>0.3</v>
      </c>
      <c r="L1078" s="2051"/>
      <c r="M1078" s="2051"/>
      <c r="N1078" s="2051"/>
      <c r="O1078" s="2051">
        <v>0.3</v>
      </c>
      <c r="P1078" s="2051"/>
      <c r="Q1078" s="2037">
        <v>0.6</v>
      </c>
      <c r="R1078" s="2038" t="s">
        <v>55</v>
      </c>
      <c r="S1078" s="2037"/>
      <c r="T1078" s="2037"/>
      <c r="U1078" s="2037"/>
      <c r="V1078" s="2037"/>
      <c r="W1078" s="2037"/>
      <c r="X1078" s="2037"/>
      <c r="Y1078" s="2037">
        <v>2.2999999999999998</v>
      </c>
      <c r="Z1078" s="2037"/>
      <c r="AA1078" s="2039"/>
      <c r="AC1078" s="2042"/>
      <c r="AD1078" s="2042"/>
      <c r="AE1078" s="2042"/>
    </row>
    <row r="1079" spans="1:31" s="1" customFormat="1" ht="37.5" customHeight="1">
      <c r="A1079" s="2009">
        <v>117</v>
      </c>
      <c r="B1079" s="2012" t="s">
        <v>18991</v>
      </c>
      <c r="C1079" s="2011"/>
      <c r="D1079" s="62"/>
      <c r="E1079" s="62"/>
      <c r="F1079" s="62"/>
      <c r="G1079" s="2020"/>
      <c r="H1079" s="2020"/>
      <c r="I1079" s="2020"/>
      <c r="J1079" s="2020"/>
      <c r="K1079" s="2020"/>
      <c r="L1079" s="2020"/>
      <c r="M1079" s="2020"/>
      <c r="N1079" s="2020"/>
      <c r="O1079" s="2020"/>
      <c r="P1079" s="2020"/>
      <c r="Q1079" s="2018"/>
      <c r="R1079" s="2019"/>
      <c r="S1079" s="2018"/>
      <c r="T1079" s="2018"/>
      <c r="U1079" s="2018"/>
      <c r="V1079" s="2018"/>
      <c r="W1079" s="2018"/>
      <c r="X1079" s="2018"/>
      <c r="Y1079" s="2018"/>
      <c r="Z1079" s="2018"/>
      <c r="AA1079" s="2018"/>
      <c r="AC1079" s="352"/>
      <c r="AD1079" s="352"/>
      <c r="AE1079" s="352"/>
    </row>
    <row r="1080" spans="1:31" s="1" customFormat="1" ht="25.5" customHeight="1">
      <c r="A1080" s="2009">
        <v>118</v>
      </c>
      <c r="B1080" s="2012" t="s">
        <v>18992</v>
      </c>
      <c r="C1080" s="2011"/>
      <c r="D1080" s="62"/>
      <c r="E1080" s="62"/>
      <c r="F1080" s="62"/>
      <c r="G1080" s="2021"/>
      <c r="H1080" s="2021"/>
      <c r="I1080" s="2021"/>
      <c r="J1080" s="2021"/>
      <c r="K1080" s="2021"/>
      <c r="L1080" s="2021"/>
      <c r="M1080" s="2021"/>
      <c r="N1080" s="2021"/>
      <c r="O1080" s="2021"/>
      <c r="P1080" s="2021"/>
      <c r="Q1080" s="348"/>
      <c r="R1080" s="2015"/>
      <c r="S1080" s="348"/>
      <c r="T1080" s="348"/>
      <c r="U1080" s="348"/>
      <c r="V1080" s="348"/>
      <c r="W1080" s="348"/>
      <c r="X1080" s="348"/>
      <c r="Y1080" s="348"/>
      <c r="Z1080" s="348"/>
      <c r="AA1080" s="348"/>
      <c r="AC1080" s="352"/>
      <c r="AD1080" s="352"/>
      <c r="AE1080" s="352"/>
    </row>
    <row r="1081" spans="1:31" s="1" customFormat="1" ht="25.5" customHeight="1">
      <c r="A1081" s="2009">
        <v>119</v>
      </c>
      <c r="B1081" s="2012" t="s">
        <v>18993</v>
      </c>
      <c r="C1081" s="2011"/>
      <c r="D1081" s="62"/>
      <c r="E1081" s="62"/>
      <c r="F1081" s="62"/>
      <c r="G1081" s="2021"/>
      <c r="H1081" s="2021"/>
      <c r="I1081" s="2021"/>
      <c r="J1081" s="2021"/>
      <c r="K1081" s="2021"/>
      <c r="L1081" s="2021"/>
      <c r="M1081" s="2021"/>
      <c r="N1081" s="2021"/>
      <c r="O1081" s="2021"/>
      <c r="P1081" s="2021"/>
      <c r="Q1081" s="348"/>
      <c r="R1081" s="2015"/>
      <c r="S1081" s="348"/>
      <c r="T1081" s="348"/>
      <c r="U1081" s="348"/>
      <c r="V1081" s="348"/>
      <c r="W1081" s="348"/>
      <c r="X1081" s="348"/>
      <c r="Y1081" s="348"/>
      <c r="Z1081" s="348"/>
      <c r="AA1081" s="348"/>
      <c r="AC1081" s="352"/>
      <c r="AD1081" s="352"/>
      <c r="AE1081" s="352"/>
    </row>
    <row r="1082" spans="1:31" s="1" customFormat="1" ht="25.5" customHeight="1">
      <c r="A1082" s="2009">
        <v>120</v>
      </c>
      <c r="B1082" s="2012" t="s">
        <v>18994</v>
      </c>
      <c r="C1082" s="2011"/>
      <c r="D1082" s="62"/>
      <c r="E1082" s="62"/>
      <c r="F1082" s="62"/>
      <c r="G1082" s="2021"/>
      <c r="H1082" s="2021"/>
      <c r="I1082" s="2021"/>
      <c r="J1082" s="2021"/>
      <c r="K1082" s="2021"/>
      <c r="L1082" s="2021"/>
      <c r="M1082" s="2021"/>
      <c r="N1082" s="2021"/>
      <c r="O1082" s="2021"/>
      <c r="P1082" s="2021"/>
      <c r="Q1082" s="348"/>
      <c r="R1082" s="2015"/>
      <c r="S1082" s="348"/>
      <c r="T1082" s="348"/>
      <c r="U1082" s="348"/>
      <c r="V1082" s="348"/>
      <c r="W1082" s="348"/>
      <c r="X1082" s="348"/>
      <c r="Y1082" s="348"/>
      <c r="Z1082" s="348"/>
      <c r="AA1082" s="348"/>
      <c r="AC1082" s="352"/>
      <c r="AD1082" s="352"/>
      <c r="AE1082" s="352"/>
    </row>
    <row r="1083" spans="1:31" s="1" customFormat="1" ht="25.5" customHeight="1">
      <c r="A1083" s="2009">
        <v>121</v>
      </c>
      <c r="B1083" s="2012" t="s">
        <v>18995</v>
      </c>
      <c r="C1083" s="2011"/>
      <c r="D1083" s="62"/>
      <c r="E1083" s="62"/>
      <c r="F1083" s="62"/>
      <c r="G1083" s="2021"/>
      <c r="H1083" s="2021"/>
      <c r="I1083" s="2021"/>
      <c r="J1083" s="2021"/>
      <c r="K1083" s="2021"/>
      <c r="L1083" s="2021"/>
      <c r="M1083" s="2021"/>
      <c r="N1083" s="2021"/>
      <c r="O1083" s="2021"/>
      <c r="P1083" s="2021"/>
      <c r="Q1083" s="348"/>
      <c r="R1083" s="2015"/>
      <c r="S1083" s="348"/>
      <c r="T1083" s="348"/>
      <c r="U1083" s="348"/>
      <c r="V1083" s="348"/>
      <c r="W1083" s="348"/>
      <c r="X1083" s="348"/>
      <c r="Y1083" s="348"/>
      <c r="Z1083" s="348"/>
      <c r="AA1083" s="348"/>
      <c r="AC1083" s="352"/>
      <c r="AD1083" s="352"/>
      <c r="AE1083" s="352"/>
    </row>
    <row r="1084" spans="1:31" s="1" customFormat="1" ht="25.5" customHeight="1">
      <c r="A1084" s="2009">
        <v>122</v>
      </c>
      <c r="B1084" s="2012" t="s">
        <v>18996</v>
      </c>
      <c r="C1084" s="2011"/>
      <c r="D1084" s="62"/>
      <c r="E1084" s="62"/>
      <c r="F1084" s="62"/>
      <c r="G1084" s="2021"/>
      <c r="H1084" s="2021"/>
      <c r="I1084" s="2021"/>
      <c r="J1084" s="2021"/>
      <c r="K1084" s="2021"/>
      <c r="L1084" s="2021"/>
      <c r="M1084" s="2021"/>
      <c r="N1084" s="2021"/>
      <c r="O1084" s="2021"/>
      <c r="P1084" s="2021"/>
      <c r="Q1084" s="348"/>
      <c r="R1084" s="2015"/>
      <c r="S1084" s="348"/>
      <c r="T1084" s="348"/>
      <c r="U1084" s="348"/>
      <c r="V1084" s="348"/>
      <c r="W1084" s="348"/>
      <c r="X1084" s="348"/>
      <c r="Y1084" s="348"/>
      <c r="Z1084" s="348"/>
      <c r="AA1084" s="348"/>
      <c r="AC1084" s="352"/>
      <c r="AD1084" s="352"/>
      <c r="AE1084" s="352"/>
    </row>
    <row r="1085" spans="1:31" s="1" customFormat="1" ht="25.5" customHeight="1">
      <c r="A1085" s="2009">
        <v>123</v>
      </c>
      <c r="B1085" s="2012" t="s">
        <v>18865</v>
      </c>
      <c r="C1085" s="2011"/>
      <c r="D1085" s="62"/>
      <c r="E1085" s="62"/>
      <c r="F1085" s="62"/>
      <c r="G1085" s="2021"/>
      <c r="H1085" s="2021"/>
      <c r="I1085" s="2021"/>
      <c r="J1085" s="2021"/>
      <c r="K1085" s="2021"/>
      <c r="L1085" s="2021"/>
      <c r="M1085" s="2021"/>
      <c r="N1085" s="2021"/>
      <c r="O1085" s="2021"/>
      <c r="P1085" s="2021"/>
      <c r="Q1085" s="348"/>
      <c r="R1085" s="2015"/>
      <c r="S1085" s="348"/>
      <c r="T1085" s="348"/>
      <c r="U1085" s="348"/>
      <c r="V1085" s="348"/>
      <c r="W1085" s="348"/>
      <c r="X1085" s="348"/>
      <c r="Y1085" s="348"/>
      <c r="Z1085" s="348"/>
      <c r="AA1085" s="348"/>
      <c r="AC1085" s="352"/>
      <c r="AD1085" s="352"/>
      <c r="AE1085" s="352"/>
    </row>
    <row r="1086" spans="1:31" s="1" customFormat="1" ht="25.5" customHeight="1">
      <c r="A1086" s="2009">
        <v>124</v>
      </c>
      <c r="B1086" s="2012" t="s">
        <v>18997</v>
      </c>
      <c r="C1086" s="2011"/>
      <c r="D1086" s="62"/>
      <c r="E1086" s="62"/>
      <c r="F1086" s="62"/>
      <c r="G1086" s="2021"/>
      <c r="H1086" s="2021"/>
      <c r="I1086" s="2021"/>
      <c r="J1086" s="2021"/>
      <c r="K1086" s="2021"/>
      <c r="L1086" s="2021"/>
      <c r="M1086" s="2021"/>
      <c r="N1086" s="2021"/>
      <c r="O1086" s="2021"/>
      <c r="P1086" s="2021"/>
      <c r="Q1086" s="348"/>
      <c r="R1086" s="2015"/>
      <c r="S1086" s="348"/>
      <c r="T1086" s="348"/>
      <c r="U1086" s="348"/>
      <c r="V1086" s="348"/>
      <c r="W1086" s="348"/>
      <c r="X1086" s="348"/>
      <c r="Y1086" s="348"/>
      <c r="Z1086" s="348"/>
      <c r="AA1086" s="348"/>
      <c r="AC1086" s="352"/>
      <c r="AD1086" s="352"/>
      <c r="AE1086" s="352"/>
    </row>
    <row r="1087" spans="1:31" s="1" customFormat="1" ht="25.5" customHeight="1">
      <c r="A1087" s="2009">
        <v>125</v>
      </c>
      <c r="B1087" s="2012" t="s">
        <v>18998</v>
      </c>
      <c r="C1087" s="2011"/>
      <c r="D1087" s="62"/>
      <c r="E1087" s="62"/>
      <c r="F1087" s="62"/>
      <c r="G1087" s="2021"/>
      <c r="H1087" s="2021"/>
      <c r="I1087" s="2021"/>
      <c r="J1087" s="2021"/>
      <c r="K1087" s="2021"/>
      <c r="L1087" s="2021"/>
      <c r="M1087" s="2021"/>
      <c r="N1087" s="2021"/>
      <c r="O1087" s="2021"/>
      <c r="P1087" s="2021"/>
      <c r="Q1087" s="348"/>
      <c r="R1087" s="2015"/>
      <c r="S1087" s="348"/>
      <c r="T1087" s="348"/>
      <c r="U1087" s="348"/>
      <c r="V1087" s="348"/>
      <c r="W1087" s="348"/>
      <c r="X1087" s="348"/>
      <c r="Y1087" s="348"/>
      <c r="Z1087" s="348"/>
      <c r="AA1087" s="348"/>
      <c r="AC1087" s="352"/>
      <c r="AD1087" s="352"/>
      <c r="AE1087" s="352"/>
    </row>
    <row r="1088" spans="1:31" s="1" customFormat="1" ht="25.5" customHeight="1">
      <c r="A1088" s="2009">
        <v>126</v>
      </c>
      <c r="B1088" s="2012" t="s">
        <v>18999</v>
      </c>
      <c r="C1088" s="2011"/>
      <c r="D1088" s="62"/>
      <c r="E1088" s="62"/>
      <c r="F1088" s="62"/>
      <c r="G1088" s="2021"/>
      <c r="H1088" s="2021"/>
      <c r="I1088" s="2021"/>
      <c r="J1088" s="2021"/>
      <c r="K1088" s="2021"/>
      <c r="L1088" s="2021"/>
      <c r="M1088" s="2021"/>
      <c r="N1088" s="2021"/>
      <c r="O1088" s="2021"/>
      <c r="P1088" s="2021"/>
      <c r="Q1088" s="348"/>
      <c r="R1088" s="2015"/>
      <c r="S1088" s="348"/>
      <c r="T1088" s="348"/>
      <c r="U1088" s="348"/>
      <c r="V1088" s="348"/>
      <c r="W1088" s="348"/>
      <c r="X1088" s="348"/>
      <c r="Y1088" s="348"/>
      <c r="Z1088" s="348"/>
      <c r="AA1088" s="348"/>
      <c r="AC1088" s="352"/>
      <c r="AD1088" s="352"/>
      <c r="AE1088" s="352"/>
    </row>
    <row r="1089" spans="1:31" s="1" customFormat="1" ht="25.5" customHeight="1">
      <c r="A1089" s="2009">
        <v>127</v>
      </c>
      <c r="B1089" s="2012" t="s">
        <v>19000</v>
      </c>
      <c r="C1089" s="2011"/>
      <c r="D1089" s="62"/>
      <c r="E1089" s="62"/>
      <c r="F1089" s="62"/>
      <c r="G1089" s="2021"/>
      <c r="H1089" s="2021"/>
      <c r="I1089" s="2021"/>
      <c r="J1089" s="2021"/>
      <c r="K1089" s="2021"/>
      <c r="L1089" s="2021"/>
      <c r="M1089" s="2021"/>
      <c r="N1089" s="2021"/>
      <c r="O1089" s="2021"/>
      <c r="P1089" s="2021"/>
      <c r="Q1089" s="348"/>
      <c r="R1089" s="2015"/>
      <c r="S1089" s="348"/>
      <c r="T1089" s="348"/>
      <c r="U1089" s="348"/>
      <c r="V1089" s="348"/>
      <c r="W1089" s="348"/>
      <c r="X1089" s="348"/>
      <c r="Y1089" s="348"/>
      <c r="Z1089" s="348"/>
      <c r="AA1089" s="348"/>
      <c r="AC1089" s="352"/>
      <c r="AD1089" s="352"/>
      <c r="AE1089" s="352"/>
    </row>
    <row r="1090" spans="1:31" s="1" customFormat="1" ht="25.5" customHeight="1">
      <c r="A1090" s="2009">
        <v>128</v>
      </c>
      <c r="B1090" s="2012" t="s">
        <v>19001</v>
      </c>
      <c r="C1090" s="2011"/>
      <c r="D1090" s="62"/>
      <c r="E1090" s="62"/>
      <c r="F1090" s="62"/>
      <c r="G1090" s="2021"/>
      <c r="H1090" s="2021"/>
      <c r="I1090" s="2021"/>
      <c r="J1090" s="2021"/>
      <c r="K1090" s="2021"/>
      <c r="L1090" s="2021"/>
      <c r="M1090" s="2021"/>
      <c r="N1090" s="2021"/>
      <c r="O1090" s="2021"/>
      <c r="P1090" s="2021"/>
      <c r="Q1090" s="348"/>
      <c r="R1090" s="2015"/>
      <c r="S1090" s="348"/>
      <c r="T1090" s="348"/>
      <c r="U1090" s="348"/>
      <c r="V1090" s="348"/>
      <c r="W1090" s="348"/>
      <c r="X1090" s="348"/>
      <c r="Y1090" s="348"/>
      <c r="Z1090" s="348"/>
      <c r="AA1090" s="348"/>
      <c r="AC1090" s="352"/>
      <c r="AD1090" s="352"/>
      <c r="AE1090" s="352"/>
    </row>
    <row r="1091" spans="1:31" s="1" customFormat="1" ht="25.5" customHeight="1">
      <c r="A1091" s="2009">
        <v>129</v>
      </c>
      <c r="B1091" s="2012" t="s">
        <v>19002</v>
      </c>
      <c r="C1091" s="2011"/>
      <c r="D1091" s="62"/>
      <c r="E1091" s="62"/>
      <c r="F1091" s="62"/>
      <c r="G1091" s="2022"/>
      <c r="H1091" s="2022"/>
      <c r="I1091" s="2022"/>
      <c r="J1091" s="2022"/>
      <c r="K1091" s="2022"/>
      <c r="L1091" s="2022"/>
      <c r="M1091" s="2022"/>
      <c r="N1091" s="2022"/>
      <c r="O1091" s="2022"/>
      <c r="P1091" s="2022"/>
      <c r="Q1091" s="2016"/>
      <c r="R1091" s="2017"/>
      <c r="S1091" s="2016"/>
      <c r="T1091" s="2016"/>
      <c r="U1091" s="2016"/>
      <c r="V1091" s="2016"/>
      <c r="W1091" s="2016"/>
      <c r="X1091" s="2016"/>
      <c r="Y1091" s="2016"/>
      <c r="Z1091" s="2016"/>
      <c r="AA1091" s="2016"/>
      <c r="AC1091" s="352"/>
      <c r="AD1091" s="352"/>
      <c r="AE1091" s="352"/>
    </row>
    <row r="1092" spans="1:31" s="1134" customFormat="1" ht="25.5" customHeight="1">
      <c r="A1092" s="2040"/>
      <c r="B1092" s="2010" t="s">
        <v>18911</v>
      </c>
      <c r="C1092" s="2041"/>
      <c r="D1092" s="2033"/>
      <c r="E1092" s="2033">
        <v>1.2</v>
      </c>
      <c r="F1092" s="2036"/>
      <c r="G1092" s="2043"/>
      <c r="H1092" s="2051"/>
      <c r="I1092" s="2051"/>
      <c r="J1092" s="2051"/>
      <c r="K1092" s="2051"/>
      <c r="L1092" s="2051"/>
      <c r="M1092" s="2051"/>
      <c r="N1092" s="2051"/>
      <c r="O1092" s="2051">
        <v>1.2</v>
      </c>
      <c r="P1092" s="2051"/>
      <c r="Q1092" s="2037">
        <v>1.2</v>
      </c>
      <c r="R1092" s="2038" t="s">
        <v>607</v>
      </c>
      <c r="S1092" s="2037"/>
      <c r="T1092" s="2037"/>
      <c r="U1092" s="2037"/>
      <c r="V1092" s="2037"/>
      <c r="W1092" s="2037"/>
      <c r="X1092" s="2037"/>
      <c r="Y1092" s="2037">
        <v>1.2</v>
      </c>
      <c r="Z1092" s="2037"/>
      <c r="AA1092" s="2039"/>
      <c r="AC1092" s="2042"/>
      <c r="AD1092" s="2042"/>
      <c r="AE1092" s="2042"/>
    </row>
    <row r="1093" spans="1:31" s="1" customFormat="1" ht="35.25" customHeight="1">
      <c r="A1093" s="2009">
        <v>130</v>
      </c>
      <c r="B1093" s="2012" t="s">
        <v>19003</v>
      </c>
      <c r="C1093" s="2011"/>
      <c r="D1093" s="62"/>
      <c r="E1093" s="62"/>
      <c r="F1093" s="62"/>
      <c r="G1093" s="2020"/>
      <c r="H1093" s="2020"/>
      <c r="I1093" s="2020"/>
      <c r="J1093" s="2020"/>
      <c r="K1093" s="2020"/>
      <c r="L1093" s="2020"/>
      <c r="M1093" s="2020"/>
      <c r="N1093" s="2020"/>
      <c r="O1093" s="2020"/>
      <c r="P1093" s="2020"/>
      <c r="Q1093" s="2018"/>
      <c r="R1093" s="2019"/>
      <c r="S1093" s="2018"/>
      <c r="T1093" s="2018"/>
      <c r="U1093" s="2018"/>
      <c r="V1093" s="2018"/>
      <c r="W1093" s="2018"/>
      <c r="X1093" s="2018"/>
      <c r="Y1093" s="2018"/>
      <c r="Z1093" s="2018"/>
      <c r="AA1093" s="2018"/>
      <c r="AC1093" s="352"/>
      <c r="AD1093" s="352"/>
      <c r="AE1093" s="352"/>
    </row>
    <row r="1094" spans="1:31" s="1" customFormat="1" ht="39.75" customHeight="1">
      <c r="A1094" s="2009">
        <v>131</v>
      </c>
      <c r="B1094" s="2012" t="s">
        <v>19004</v>
      </c>
      <c r="C1094" s="2011"/>
      <c r="D1094" s="62"/>
      <c r="E1094" s="62"/>
      <c r="F1094" s="62"/>
      <c r="G1094" s="2021"/>
      <c r="H1094" s="2021"/>
      <c r="I1094" s="2021"/>
      <c r="J1094" s="2021"/>
      <c r="K1094" s="2021"/>
      <c r="L1094" s="2021"/>
      <c r="M1094" s="2021"/>
      <c r="N1094" s="2021"/>
      <c r="O1094" s="2021"/>
      <c r="P1094" s="2021"/>
      <c r="Q1094" s="348"/>
      <c r="R1094" s="2015"/>
      <c r="S1094" s="348"/>
      <c r="T1094" s="348"/>
      <c r="U1094" s="348"/>
      <c r="V1094" s="348"/>
      <c r="W1094" s="348"/>
      <c r="X1094" s="348"/>
      <c r="Y1094" s="348"/>
      <c r="Z1094" s="348"/>
      <c r="AA1094" s="348"/>
      <c r="AC1094" s="352"/>
      <c r="AD1094" s="352"/>
      <c r="AE1094" s="352"/>
    </row>
    <row r="1095" spans="1:31" s="1" customFormat="1" ht="36.75" customHeight="1">
      <c r="A1095" s="2009">
        <v>132</v>
      </c>
      <c r="B1095" s="2012" t="s">
        <v>19005</v>
      </c>
      <c r="C1095" s="2011"/>
      <c r="D1095" s="62"/>
      <c r="E1095" s="62"/>
      <c r="F1095" s="62"/>
      <c r="G1095" s="2021"/>
      <c r="H1095" s="2021"/>
      <c r="I1095" s="2021"/>
      <c r="J1095" s="2021"/>
      <c r="K1095" s="2021"/>
      <c r="L1095" s="2021"/>
      <c r="M1095" s="2021"/>
      <c r="N1095" s="2021"/>
      <c r="O1095" s="2021"/>
      <c r="P1095" s="2021"/>
      <c r="Q1095" s="348"/>
      <c r="R1095" s="2015"/>
      <c r="S1095" s="348"/>
      <c r="T1095" s="348"/>
      <c r="U1095" s="348"/>
      <c r="V1095" s="348"/>
      <c r="W1095" s="348"/>
      <c r="X1095" s="348"/>
      <c r="Y1095" s="348"/>
      <c r="Z1095" s="348"/>
      <c r="AA1095" s="348"/>
      <c r="AC1095" s="352"/>
      <c r="AD1095" s="352"/>
      <c r="AE1095" s="352"/>
    </row>
    <row r="1096" spans="1:31" s="1" customFormat="1" ht="25.5" customHeight="1">
      <c r="A1096" s="2009">
        <v>133</v>
      </c>
      <c r="B1096" s="2012" t="s">
        <v>19006</v>
      </c>
      <c r="C1096" s="2011"/>
      <c r="D1096" s="62"/>
      <c r="E1096" s="62"/>
      <c r="F1096" s="62"/>
      <c r="G1096" s="2021"/>
      <c r="H1096" s="2021"/>
      <c r="I1096" s="2021"/>
      <c r="J1096" s="2021"/>
      <c r="K1096" s="2021"/>
      <c r="L1096" s="2021"/>
      <c r="M1096" s="2021"/>
      <c r="N1096" s="2021"/>
      <c r="O1096" s="2021"/>
      <c r="P1096" s="2021"/>
      <c r="Q1096" s="348"/>
      <c r="R1096" s="2015"/>
      <c r="S1096" s="348"/>
      <c r="T1096" s="348"/>
      <c r="U1096" s="348"/>
      <c r="V1096" s="348"/>
      <c r="W1096" s="348"/>
      <c r="X1096" s="348"/>
      <c r="Y1096" s="348"/>
      <c r="Z1096" s="348"/>
      <c r="AA1096" s="348"/>
      <c r="AC1096" s="352"/>
      <c r="AD1096" s="352"/>
      <c r="AE1096" s="352"/>
    </row>
    <row r="1097" spans="1:31" s="1" customFormat="1" ht="35.25" customHeight="1">
      <c r="A1097" s="2009">
        <v>134</v>
      </c>
      <c r="B1097" s="2012" t="s">
        <v>19007</v>
      </c>
      <c r="C1097" s="2011"/>
      <c r="D1097" s="62"/>
      <c r="E1097" s="62"/>
      <c r="F1097" s="62"/>
      <c r="G1097" s="2021"/>
      <c r="H1097" s="2021"/>
      <c r="I1097" s="2021"/>
      <c r="J1097" s="2021"/>
      <c r="K1097" s="2021"/>
      <c r="L1097" s="2021"/>
      <c r="M1097" s="2021"/>
      <c r="N1097" s="2021"/>
      <c r="O1097" s="2021"/>
      <c r="P1097" s="2021"/>
      <c r="Q1097" s="348"/>
      <c r="R1097" s="2015"/>
      <c r="S1097" s="348"/>
      <c r="T1097" s="348"/>
      <c r="U1097" s="348"/>
      <c r="V1097" s="348"/>
      <c r="W1097" s="348"/>
      <c r="X1097" s="348"/>
      <c r="Y1097" s="348"/>
      <c r="Z1097" s="348"/>
      <c r="AA1097" s="348"/>
      <c r="AC1097" s="352"/>
      <c r="AD1097" s="352"/>
      <c r="AE1097" s="352"/>
    </row>
    <row r="1098" spans="1:31" s="1134" customFormat="1" ht="25.5" customHeight="1">
      <c r="A1098" s="2040">
        <v>135</v>
      </c>
      <c r="B1098" s="2010" t="s">
        <v>19008</v>
      </c>
      <c r="C1098" s="2041"/>
      <c r="D1098" s="2033"/>
      <c r="E1098" s="2033">
        <v>0.25</v>
      </c>
      <c r="F1098" s="2033"/>
      <c r="G1098" s="2044"/>
      <c r="H1098" s="2044"/>
      <c r="I1098" s="2044"/>
      <c r="J1098" s="2044"/>
      <c r="K1098" s="2044"/>
      <c r="L1098" s="2044"/>
      <c r="M1098" s="2044"/>
      <c r="N1098" s="2044"/>
      <c r="O1098" s="2044"/>
      <c r="P1098" s="2044">
        <v>0.25</v>
      </c>
      <c r="Q1098" s="2045">
        <v>0.25</v>
      </c>
      <c r="R1098" s="2046" t="s">
        <v>607</v>
      </c>
      <c r="S1098" s="2045"/>
      <c r="T1098" s="2045"/>
      <c r="U1098" s="2045"/>
      <c r="V1098" s="2045"/>
      <c r="W1098" s="2045"/>
      <c r="X1098" s="2045"/>
      <c r="Y1098" s="2045"/>
      <c r="Z1098" s="2045"/>
      <c r="AA1098" s="2045">
        <v>0.25</v>
      </c>
      <c r="AC1098" s="2042"/>
      <c r="AD1098" s="2042"/>
      <c r="AE1098" s="2042"/>
    </row>
    <row r="1099" spans="1:31" s="1134" customFormat="1" ht="25.5" customHeight="1">
      <c r="A1099" s="2040"/>
      <c r="B1099" s="2010" t="s">
        <v>18912</v>
      </c>
      <c r="C1099" s="2041"/>
      <c r="D1099" s="2033"/>
      <c r="E1099" s="2033">
        <v>0.42</v>
      </c>
      <c r="F1099" s="2036"/>
      <c r="G1099" s="2043"/>
      <c r="H1099" s="2051"/>
      <c r="I1099" s="2051"/>
      <c r="J1099" s="2051"/>
      <c r="K1099" s="2051"/>
      <c r="L1099" s="2051"/>
      <c r="M1099" s="2051"/>
      <c r="N1099" s="2051"/>
      <c r="O1099" s="2051"/>
      <c r="P1099" s="2051">
        <v>0.42</v>
      </c>
      <c r="Q1099" s="2037">
        <v>0.42</v>
      </c>
      <c r="R1099" s="2038" t="s">
        <v>607</v>
      </c>
      <c r="S1099" s="2037"/>
      <c r="T1099" s="2037"/>
      <c r="U1099" s="2037"/>
      <c r="V1099" s="2037"/>
      <c r="W1099" s="2037"/>
      <c r="X1099" s="2037"/>
      <c r="Y1099" s="2037"/>
      <c r="Z1099" s="2037"/>
      <c r="AA1099" s="2039">
        <v>0.42</v>
      </c>
      <c r="AC1099" s="2042"/>
      <c r="AD1099" s="2042"/>
      <c r="AE1099" s="2042"/>
    </row>
    <row r="1100" spans="1:31" s="1" customFormat="1" ht="25.5" customHeight="1">
      <c r="A1100" s="2009">
        <v>136</v>
      </c>
      <c r="B1100" s="2012" t="s">
        <v>19009</v>
      </c>
      <c r="C1100" s="2011"/>
      <c r="D1100" s="62"/>
      <c r="E1100" s="62"/>
      <c r="F1100" s="62"/>
      <c r="G1100" s="2020"/>
      <c r="H1100" s="2020"/>
      <c r="I1100" s="2020"/>
      <c r="J1100" s="2020"/>
      <c r="K1100" s="2020"/>
      <c r="L1100" s="2020"/>
      <c r="M1100" s="2020"/>
      <c r="N1100" s="2020"/>
      <c r="O1100" s="2020"/>
      <c r="P1100" s="2020"/>
      <c r="Q1100" s="2018"/>
      <c r="R1100" s="2019"/>
      <c r="S1100" s="2018"/>
      <c r="T1100" s="2018"/>
      <c r="U1100" s="2018"/>
      <c r="V1100" s="2018"/>
      <c r="W1100" s="2018"/>
      <c r="X1100" s="2018"/>
      <c r="Y1100" s="2018"/>
      <c r="Z1100" s="2018"/>
      <c r="AA1100" s="2018"/>
      <c r="AC1100" s="352"/>
      <c r="AD1100" s="352"/>
      <c r="AE1100" s="352"/>
    </row>
    <row r="1101" spans="1:31" s="1" customFormat="1" ht="25.5" customHeight="1">
      <c r="A1101" s="2009">
        <v>137</v>
      </c>
      <c r="B1101" s="2012" t="s">
        <v>19010</v>
      </c>
      <c r="C1101" s="2011"/>
      <c r="D1101" s="62"/>
      <c r="E1101" s="62"/>
      <c r="F1101" s="62"/>
      <c r="G1101" s="2022"/>
      <c r="H1101" s="2022"/>
      <c r="I1101" s="2022"/>
      <c r="J1101" s="2022"/>
      <c r="K1101" s="2022"/>
      <c r="L1101" s="2022"/>
      <c r="M1101" s="2022"/>
      <c r="N1101" s="2022"/>
      <c r="O1101" s="2022"/>
      <c r="P1101" s="2022"/>
      <c r="Q1101" s="2016"/>
      <c r="R1101" s="2017"/>
      <c r="S1101" s="2016"/>
      <c r="T1101" s="2016"/>
      <c r="U1101" s="2016"/>
      <c r="V1101" s="2016"/>
      <c r="W1101" s="2016"/>
      <c r="X1101" s="2016"/>
      <c r="Y1101" s="2016"/>
      <c r="Z1101" s="2016"/>
      <c r="AA1101" s="2016"/>
      <c r="AC1101" s="352"/>
      <c r="AD1101" s="352"/>
      <c r="AE1101" s="352"/>
    </row>
    <row r="1102" spans="1:31" s="1134" customFormat="1" ht="25.5" customHeight="1">
      <c r="A1102" s="2040"/>
      <c r="B1102" s="2010" t="s">
        <v>18913</v>
      </c>
      <c r="C1102" s="2041"/>
      <c r="D1102" s="2033"/>
      <c r="E1102" s="2033">
        <v>1</v>
      </c>
      <c r="F1102" s="2036"/>
      <c r="G1102" s="2043"/>
      <c r="H1102" s="2051"/>
      <c r="I1102" s="2051"/>
      <c r="J1102" s="2051"/>
      <c r="K1102" s="2051"/>
      <c r="L1102" s="2051"/>
      <c r="M1102" s="2051"/>
      <c r="N1102" s="2051"/>
      <c r="O1102" s="2051">
        <v>1</v>
      </c>
      <c r="P1102" s="2051"/>
      <c r="Q1102" s="2037">
        <v>1</v>
      </c>
      <c r="R1102" s="2038" t="s">
        <v>607</v>
      </c>
      <c r="S1102" s="2037"/>
      <c r="T1102" s="2037"/>
      <c r="U1102" s="2037"/>
      <c r="V1102" s="2037"/>
      <c r="W1102" s="2037"/>
      <c r="X1102" s="2037"/>
      <c r="Y1102" s="2037"/>
      <c r="Z1102" s="2037"/>
      <c r="AA1102" s="2039">
        <v>1</v>
      </c>
      <c r="AC1102" s="2042"/>
      <c r="AD1102" s="2042"/>
      <c r="AE1102" s="2042"/>
    </row>
    <row r="1103" spans="1:31" s="1" customFormat="1" ht="25.5" customHeight="1">
      <c r="A1103" s="2009">
        <v>138</v>
      </c>
      <c r="B1103" s="2012" t="s">
        <v>19011</v>
      </c>
      <c r="C1103" s="2011"/>
      <c r="D1103" s="62"/>
      <c r="E1103" s="62"/>
      <c r="F1103" s="62"/>
      <c r="G1103" s="2020"/>
      <c r="H1103" s="2020"/>
      <c r="I1103" s="2020"/>
      <c r="J1103" s="2020"/>
      <c r="K1103" s="2020"/>
      <c r="L1103" s="2020"/>
      <c r="M1103" s="2020"/>
      <c r="N1103" s="2020"/>
      <c r="O1103" s="2020"/>
      <c r="P1103" s="2020"/>
      <c r="Q1103" s="2018"/>
      <c r="R1103" s="2019"/>
      <c r="S1103" s="2018"/>
      <c r="T1103" s="2018"/>
      <c r="U1103" s="2018"/>
      <c r="V1103" s="2018"/>
      <c r="W1103" s="2018"/>
      <c r="X1103" s="2018"/>
      <c r="Y1103" s="2018"/>
      <c r="Z1103" s="2018"/>
      <c r="AA1103" s="2018"/>
      <c r="AC1103" s="352"/>
      <c r="AD1103" s="352"/>
      <c r="AE1103" s="352"/>
    </row>
    <row r="1104" spans="1:31" s="1" customFormat="1" ht="25.5" customHeight="1">
      <c r="A1104" s="2009">
        <v>139</v>
      </c>
      <c r="B1104" s="2012" t="s">
        <v>19012</v>
      </c>
      <c r="C1104" s="2011"/>
      <c r="D1104" s="62"/>
      <c r="E1104" s="62"/>
      <c r="F1104" s="62"/>
      <c r="G1104" s="2021"/>
      <c r="H1104" s="2021"/>
      <c r="I1104" s="2021"/>
      <c r="J1104" s="2021"/>
      <c r="K1104" s="2021"/>
      <c r="L1104" s="2021"/>
      <c r="M1104" s="2021"/>
      <c r="N1104" s="2021"/>
      <c r="O1104" s="2021"/>
      <c r="P1104" s="2021"/>
      <c r="Q1104" s="348"/>
      <c r="R1104" s="2015"/>
      <c r="S1104" s="348"/>
      <c r="T1104" s="348"/>
      <c r="U1104" s="348"/>
      <c r="V1104" s="348"/>
      <c r="W1104" s="348"/>
      <c r="X1104" s="348"/>
      <c r="Y1104" s="348"/>
      <c r="Z1104" s="348"/>
      <c r="AA1104" s="348"/>
      <c r="AC1104" s="352"/>
      <c r="AD1104" s="352"/>
      <c r="AE1104" s="352"/>
    </row>
    <row r="1105" spans="1:31" s="1134" customFormat="1" ht="25.5" customHeight="1">
      <c r="A1105" s="2040">
        <v>140</v>
      </c>
      <c r="B1105" s="2010" t="s">
        <v>18914</v>
      </c>
      <c r="C1105" s="2041"/>
      <c r="D1105" s="2033"/>
      <c r="E1105" s="2048">
        <v>0.52</v>
      </c>
      <c r="F1105" s="2033"/>
      <c r="G1105" s="2047"/>
      <c r="H1105" s="2047"/>
      <c r="I1105" s="2047"/>
      <c r="J1105" s="2047"/>
      <c r="K1105" s="2047"/>
      <c r="L1105" s="2047"/>
      <c r="M1105" s="2047"/>
      <c r="N1105" s="2047"/>
      <c r="O1105" s="2047"/>
      <c r="P1105" s="2047">
        <v>0.52</v>
      </c>
      <c r="Q1105" s="2034">
        <v>0.52</v>
      </c>
      <c r="R1105" s="2035" t="s">
        <v>607</v>
      </c>
      <c r="S1105" s="2034"/>
      <c r="T1105" s="2034"/>
      <c r="U1105" s="2034"/>
      <c r="V1105" s="2034"/>
      <c r="W1105" s="2034"/>
      <c r="X1105" s="2034"/>
      <c r="Y1105" s="2034"/>
      <c r="Z1105" s="2034"/>
      <c r="AA1105" s="2034">
        <v>0.52</v>
      </c>
      <c r="AC1105" s="2042"/>
      <c r="AD1105" s="2042"/>
      <c r="AE1105" s="2042"/>
    </row>
    <row r="1106" spans="1:31" s="1134" customFormat="1" ht="25.5" customHeight="1">
      <c r="A1106" s="2040">
        <v>141</v>
      </c>
      <c r="B1106" s="2010" t="s">
        <v>18915</v>
      </c>
      <c r="C1106" s="2041"/>
      <c r="D1106" s="2033"/>
      <c r="E1106" s="2048">
        <v>0.28000000000000003</v>
      </c>
      <c r="F1106" s="2033"/>
      <c r="G1106" s="2047"/>
      <c r="H1106" s="2047"/>
      <c r="I1106" s="2047"/>
      <c r="J1106" s="2047"/>
      <c r="K1106" s="2047"/>
      <c r="L1106" s="2047"/>
      <c r="M1106" s="2047"/>
      <c r="N1106" s="2047"/>
      <c r="O1106" s="2047"/>
      <c r="P1106" s="2047">
        <v>0.28000000000000003</v>
      </c>
      <c r="Q1106" s="2034">
        <v>0.28000000000000003</v>
      </c>
      <c r="R1106" s="2035" t="s">
        <v>607</v>
      </c>
      <c r="S1106" s="2034"/>
      <c r="T1106" s="2034"/>
      <c r="U1106" s="2034"/>
      <c r="V1106" s="2034"/>
      <c r="W1106" s="2034"/>
      <c r="X1106" s="2034"/>
      <c r="Y1106" s="2034"/>
      <c r="Z1106" s="2034"/>
      <c r="AA1106" s="2034">
        <v>0.28000000000000003</v>
      </c>
      <c r="AC1106" s="2042"/>
      <c r="AD1106" s="2042"/>
      <c r="AE1106" s="2042"/>
    </row>
    <row r="1107" spans="1:31" s="1134" customFormat="1" ht="25.5" customHeight="1">
      <c r="A1107" s="2054">
        <v>142</v>
      </c>
      <c r="B1107" s="2013" t="s">
        <v>18916</v>
      </c>
      <c r="C1107" s="2041"/>
      <c r="D1107" s="2033"/>
      <c r="E1107" s="2048">
        <v>1.2</v>
      </c>
      <c r="F1107" s="2033">
        <v>1.2</v>
      </c>
      <c r="G1107" s="2047"/>
      <c r="H1107" s="2047"/>
      <c r="I1107" s="2047"/>
      <c r="J1107" s="2047"/>
      <c r="K1107" s="2924">
        <v>1.2</v>
      </c>
      <c r="L1107" s="2047"/>
      <c r="M1107" s="2047"/>
      <c r="N1107" s="2047"/>
      <c r="O1107" s="2047"/>
      <c r="P1107" s="2047"/>
      <c r="Q1107" s="2034">
        <v>0.6</v>
      </c>
      <c r="R1107" s="2035" t="s">
        <v>607</v>
      </c>
      <c r="S1107" s="2034"/>
      <c r="T1107" s="2034"/>
      <c r="U1107" s="2034"/>
      <c r="V1107" s="2034"/>
      <c r="W1107" s="2034"/>
      <c r="X1107" s="2034"/>
      <c r="Y1107" s="2034">
        <v>1.2</v>
      </c>
      <c r="Z1107" s="2034"/>
      <c r="AA1107" s="2034"/>
      <c r="AC1107" s="2042"/>
      <c r="AD1107" s="2042"/>
      <c r="AE1107" s="2042"/>
    </row>
    <row r="1108" spans="1:31" s="1134" customFormat="1" ht="25.5" customHeight="1">
      <c r="A1108" s="2040">
        <v>143</v>
      </c>
      <c r="B1108" s="2010" t="s">
        <v>18917</v>
      </c>
      <c r="C1108" s="2041"/>
      <c r="D1108" s="2033"/>
      <c r="E1108" s="2048">
        <v>0.56000000000000005</v>
      </c>
      <c r="F1108" s="2033"/>
      <c r="G1108" s="2047"/>
      <c r="H1108" s="2047"/>
      <c r="I1108" s="2047"/>
      <c r="J1108" s="2047"/>
      <c r="K1108" s="2047"/>
      <c r="L1108" s="2047"/>
      <c r="M1108" s="2047"/>
      <c r="N1108" s="2047"/>
      <c r="O1108" s="2047"/>
      <c r="P1108" s="2047">
        <v>0.56000000000000005</v>
      </c>
      <c r="Q1108" s="2034">
        <v>0.56000000000000005</v>
      </c>
      <c r="R1108" s="2035" t="s">
        <v>607</v>
      </c>
      <c r="S1108" s="2034"/>
      <c r="T1108" s="2034"/>
      <c r="U1108" s="2034"/>
      <c r="V1108" s="2034"/>
      <c r="W1108" s="2034"/>
      <c r="X1108" s="2034"/>
      <c r="Y1108" s="2034"/>
      <c r="Z1108" s="2034"/>
      <c r="AA1108" s="2034">
        <v>0.56000000000000005</v>
      </c>
      <c r="AC1108" s="2042"/>
      <c r="AD1108" s="2042"/>
      <c r="AE1108" s="2042"/>
    </row>
    <row r="1109" spans="1:31" s="1134" customFormat="1" ht="25.5" customHeight="1">
      <c r="A1109" s="2040">
        <v>144</v>
      </c>
      <c r="B1109" s="2010" t="s">
        <v>18918</v>
      </c>
      <c r="C1109" s="2041"/>
      <c r="D1109" s="2033"/>
      <c r="E1109" s="2048">
        <v>0.7</v>
      </c>
      <c r="F1109" s="2033"/>
      <c r="G1109" s="2047"/>
      <c r="H1109" s="2047"/>
      <c r="I1109" s="2047"/>
      <c r="J1109" s="2047"/>
      <c r="K1109" s="2047"/>
      <c r="L1109" s="2047"/>
      <c r="M1109" s="2047"/>
      <c r="N1109" s="2047"/>
      <c r="O1109" s="2047"/>
      <c r="P1109" s="2047">
        <v>0.7</v>
      </c>
      <c r="Q1109" s="2034">
        <v>0.7</v>
      </c>
      <c r="R1109" s="2035" t="s">
        <v>607</v>
      </c>
      <c r="S1109" s="2034"/>
      <c r="T1109" s="2034"/>
      <c r="U1109" s="2034"/>
      <c r="V1109" s="2034"/>
      <c r="W1109" s="2034"/>
      <c r="X1109" s="2034"/>
      <c r="Y1109" s="2034"/>
      <c r="Z1109" s="2034"/>
      <c r="AA1109" s="2034">
        <v>0.7</v>
      </c>
      <c r="AC1109" s="2042"/>
      <c r="AD1109" s="2042"/>
      <c r="AE1109" s="2042"/>
    </row>
    <row r="1110" spans="1:31" s="1134" customFormat="1" ht="25.5" customHeight="1">
      <c r="A1110" s="2040">
        <v>145</v>
      </c>
      <c r="B1110" s="2010" t="s">
        <v>18919</v>
      </c>
      <c r="C1110" s="2041"/>
      <c r="D1110" s="2033"/>
      <c r="E1110" s="2048">
        <v>0.3</v>
      </c>
      <c r="F1110" s="2033"/>
      <c r="G1110" s="2047"/>
      <c r="H1110" s="2047"/>
      <c r="I1110" s="2047"/>
      <c r="J1110" s="2047"/>
      <c r="K1110" s="2047"/>
      <c r="L1110" s="2047"/>
      <c r="M1110" s="2047"/>
      <c r="N1110" s="2047"/>
      <c r="O1110" s="2047"/>
      <c r="P1110" s="2047">
        <v>0.3</v>
      </c>
      <c r="Q1110" s="2034">
        <v>0.3</v>
      </c>
      <c r="R1110" s="2035" t="s">
        <v>607</v>
      </c>
      <c r="S1110" s="2034"/>
      <c r="T1110" s="2034"/>
      <c r="U1110" s="2034"/>
      <c r="V1110" s="2034"/>
      <c r="W1110" s="2034"/>
      <c r="X1110" s="2034"/>
      <c r="Y1110" s="2034"/>
      <c r="Z1110" s="2034">
        <v>0.3</v>
      </c>
      <c r="AA1110" s="2034"/>
      <c r="AC1110" s="2042"/>
      <c r="AD1110" s="2042"/>
      <c r="AE1110" s="2042"/>
    </row>
    <row r="1111" spans="1:31" s="1134" customFormat="1" ht="25.5" customHeight="1">
      <c r="A1111" s="2040">
        <v>146</v>
      </c>
      <c r="B1111" s="2010" t="s">
        <v>18920</v>
      </c>
      <c r="C1111" s="2041"/>
      <c r="D1111" s="2033"/>
      <c r="E1111" s="2048">
        <v>0.4</v>
      </c>
      <c r="F1111" s="2033"/>
      <c r="G1111" s="2047"/>
      <c r="H1111" s="2047"/>
      <c r="I1111" s="2047"/>
      <c r="J1111" s="2047"/>
      <c r="K1111" s="2047"/>
      <c r="L1111" s="2047"/>
      <c r="M1111" s="2047"/>
      <c r="N1111" s="2047"/>
      <c r="O1111" s="2047"/>
      <c r="P1111" s="2047">
        <v>0.4</v>
      </c>
      <c r="Q1111" s="2034">
        <v>0.4</v>
      </c>
      <c r="R1111" s="2035" t="s">
        <v>607</v>
      </c>
      <c r="S1111" s="2034"/>
      <c r="T1111" s="2034"/>
      <c r="U1111" s="2034"/>
      <c r="V1111" s="2034"/>
      <c r="W1111" s="2034"/>
      <c r="X1111" s="2034"/>
      <c r="Y1111" s="2034"/>
      <c r="Z1111" s="2034"/>
      <c r="AA1111" s="2034">
        <v>0.4</v>
      </c>
      <c r="AC1111" s="2042"/>
      <c r="AD1111" s="2042"/>
      <c r="AE1111" s="2042"/>
    </row>
    <row r="1112" spans="1:31" s="1134" customFormat="1" ht="25.5" customHeight="1">
      <c r="A1112" s="2040">
        <v>147</v>
      </c>
      <c r="B1112" s="2010" t="s">
        <v>18921</v>
      </c>
      <c r="C1112" s="2041"/>
      <c r="D1112" s="2033"/>
      <c r="E1112" s="2048">
        <v>0.34</v>
      </c>
      <c r="F1112" s="2033"/>
      <c r="G1112" s="2047"/>
      <c r="H1112" s="2047"/>
      <c r="I1112" s="2047"/>
      <c r="J1112" s="2047"/>
      <c r="K1112" s="2047"/>
      <c r="L1112" s="2047"/>
      <c r="M1112" s="2047"/>
      <c r="N1112" s="2047"/>
      <c r="O1112" s="2047"/>
      <c r="P1112" s="2047">
        <v>0.34</v>
      </c>
      <c r="Q1112" s="2034">
        <v>0.34</v>
      </c>
      <c r="R1112" s="2035" t="s">
        <v>607</v>
      </c>
      <c r="S1112" s="2034"/>
      <c r="T1112" s="2034"/>
      <c r="U1112" s="2034"/>
      <c r="V1112" s="2034"/>
      <c r="W1112" s="2034"/>
      <c r="X1112" s="2034"/>
      <c r="Y1112" s="2034"/>
      <c r="Z1112" s="2034"/>
      <c r="AA1112" s="2034">
        <v>0.34</v>
      </c>
      <c r="AC1112" s="2042"/>
      <c r="AD1112" s="2042"/>
      <c r="AE1112" s="2042"/>
    </row>
    <row r="1113" spans="1:31" s="1134" customFormat="1" ht="25.5" customHeight="1">
      <c r="A1113" s="2040">
        <v>148</v>
      </c>
      <c r="B1113" s="2010" t="s">
        <v>18922</v>
      </c>
      <c r="C1113" s="2041"/>
      <c r="D1113" s="2033"/>
      <c r="E1113" s="2049">
        <v>0.4</v>
      </c>
      <c r="F1113" s="2033"/>
      <c r="G1113" s="2044"/>
      <c r="H1113" s="2044"/>
      <c r="I1113" s="2044"/>
      <c r="J1113" s="2044"/>
      <c r="K1113" s="2044"/>
      <c r="L1113" s="2044"/>
      <c r="M1113" s="2044"/>
      <c r="N1113" s="2044"/>
      <c r="O1113" s="2044"/>
      <c r="P1113" s="2044">
        <v>0.4</v>
      </c>
      <c r="Q1113" s="2045">
        <v>0.4</v>
      </c>
      <c r="R1113" s="2046" t="s">
        <v>607</v>
      </c>
      <c r="S1113" s="2045"/>
      <c r="T1113" s="2045"/>
      <c r="U1113" s="2045"/>
      <c r="V1113" s="2045"/>
      <c r="W1113" s="2045"/>
      <c r="X1113" s="2045"/>
      <c r="Y1113" s="2045"/>
      <c r="Z1113" s="2045"/>
      <c r="AA1113" s="2045">
        <v>0.4</v>
      </c>
      <c r="AC1113" s="2042"/>
      <c r="AD1113" s="2042"/>
      <c r="AE1113" s="2042"/>
    </row>
    <row r="1114" spans="1:31" s="1134" customFormat="1" ht="25.5" customHeight="1">
      <c r="A1114" s="2040"/>
      <c r="B1114" s="2010" t="s">
        <v>11510</v>
      </c>
      <c r="C1114" s="2041"/>
      <c r="D1114" s="2033"/>
      <c r="E1114" s="2033">
        <v>0.6</v>
      </c>
      <c r="F1114" s="2036"/>
      <c r="G1114" s="2043"/>
      <c r="H1114" s="2051"/>
      <c r="I1114" s="2051"/>
      <c r="J1114" s="2051"/>
      <c r="K1114" s="2051"/>
      <c r="L1114" s="2051"/>
      <c r="M1114" s="2051"/>
      <c r="N1114" s="2051"/>
      <c r="O1114" s="2051"/>
      <c r="P1114" s="2051">
        <v>0.6</v>
      </c>
      <c r="Q1114" s="2037">
        <v>0.6</v>
      </c>
      <c r="R1114" s="2038" t="s">
        <v>607</v>
      </c>
      <c r="S1114" s="2037"/>
      <c r="T1114" s="2037"/>
      <c r="U1114" s="2037"/>
      <c r="V1114" s="2037"/>
      <c r="W1114" s="2037"/>
      <c r="X1114" s="2037"/>
      <c r="Y1114" s="2037"/>
      <c r="Z1114" s="2037"/>
      <c r="AA1114" s="2039">
        <v>0.6</v>
      </c>
      <c r="AC1114" s="2042"/>
      <c r="AD1114" s="2042"/>
      <c r="AE1114" s="2042"/>
    </row>
    <row r="1115" spans="1:31" s="1" customFormat="1" ht="25.5" customHeight="1">
      <c r="A1115" s="2009">
        <v>149</v>
      </c>
      <c r="B1115" s="2012" t="s">
        <v>19013</v>
      </c>
      <c r="C1115" s="2011"/>
      <c r="D1115" s="62"/>
      <c r="E1115" s="62"/>
      <c r="F1115" s="62"/>
      <c r="G1115" s="2020"/>
      <c r="H1115" s="2020"/>
      <c r="I1115" s="2020"/>
      <c r="J1115" s="2020"/>
      <c r="K1115" s="2020"/>
      <c r="L1115" s="2020"/>
      <c r="M1115" s="2020"/>
      <c r="N1115" s="2020"/>
      <c r="O1115" s="2020"/>
      <c r="P1115" s="2020"/>
      <c r="Q1115" s="2018"/>
      <c r="R1115" s="2019"/>
      <c r="S1115" s="2018"/>
      <c r="T1115" s="2018"/>
      <c r="U1115" s="2018"/>
      <c r="V1115" s="2018"/>
      <c r="W1115" s="2018"/>
      <c r="X1115" s="2018"/>
      <c r="Y1115" s="2018"/>
      <c r="Z1115" s="2018"/>
      <c r="AA1115" s="2018"/>
      <c r="AC1115" s="352"/>
      <c r="AD1115" s="352"/>
      <c r="AE1115" s="352"/>
    </row>
    <row r="1116" spans="1:31" s="1" customFormat="1" ht="25.5" customHeight="1">
      <c r="A1116" s="2009">
        <v>150</v>
      </c>
      <c r="B1116" s="2012" t="s">
        <v>19014</v>
      </c>
      <c r="C1116" s="2011"/>
      <c r="D1116" s="62"/>
      <c r="E1116" s="62"/>
      <c r="F1116" s="62"/>
      <c r="G1116" s="2021"/>
      <c r="H1116" s="2021"/>
      <c r="I1116" s="2021"/>
      <c r="J1116" s="2021"/>
      <c r="K1116" s="2021"/>
      <c r="L1116" s="2021"/>
      <c r="M1116" s="2021"/>
      <c r="N1116" s="2021"/>
      <c r="O1116" s="2021"/>
      <c r="P1116" s="2021"/>
      <c r="Q1116" s="348"/>
      <c r="R1116" s="2015"/>
      <c r="S1116" s="348"/>
      <c r="T1116" s="348"/>
      <c r="U1116" s="348"/>
      <c r="V1116" s="348"/>
      <c r="W1116" s="348"/>
      <c r="X1116" s="348"/>
      <c r="Y1116" s="348"/>
      <c r="Z1116" s="348"/>
      <c r="AA1116" s="348"/>
      <c r="AC1116" s="352"/>
      <c r="AD1116" s="352"/>
      <c r="AE1116" s="352"/>
    </row>
    <row r="1117" spans="1:31" s="1134" customFormat="1" ht="25.5" customHeight="1">
      <c r="A1117" s="2040">
        <v>151</v>
      </c>
      <c r="B1117" s="2010" t="s">
        <v>18923</v>
      </c>
      <c r="C1117" s="2041"/>
      <c r="D1117" s="2033"/>
      <c r="E1117" s="2033">
        <v>0.09</v>
      </c>
      <c r="F1117" s="2033"/>
      <c r="G1117" s="2044"/>
      <c r="H1117" s="2044"/>
      <c r="I1117" s="2044"/>
      <c r="J1117" s="2044"/>
      <c r="K1117" s="2044"/>
      <c r="L1117" s="2044"/>
      <c r="M1117" s="2044"/>
      <c r="N1117" s="2044"/>
      <c r="O1117" s="2044"/>
      <c r="P1117" s="2044">
        <v>0.09</v>
      </c>
      <c r="Q1117" s="2045">
        <v>0.09</v>
      </c>
      <c r="R1117" s="2046" t="s">
        <v>607</v>
      </c>
      <c r="S1117" s="2045"/>
      <c r="T1117" s="2045"/>
      <c r="U1117" s="2045"/>
      <c r="V1117" s="2045"/>
      <c r="W1117" s="2045"/>
      <c r="X1117" s="2045"/>
      <c r="Y1117" s="2045"/>
      <c r="Z1117" s="2045"/>
      <c r="AA1117" s="2045">
        <v>0.09</v>
      </c>
      <c r="AC1117" s="2042"/>
      <c r="AD1117" s="2042"/>
      <c r="AE1117" s="2042"/>
    </row>
    <row r="1118" spans="1:31" s="1134" customFormat="1" ht="25.5" customHeight="1">
      <c r="A1118" s="2040"/>
      <c r="B1118" s="2010" t="s">
        <v>18924</v>
      </c>
      <c r="C1118" s="2041"/>
      <c r="D1118" s="2033"/>
      <c r="E1118" s="2033">
        <v>0.54</v>
      </c>
      <c r="F1118" s="2036"/>
      <c r="G1118" s="2043"/>
      <c r="H1118" s="2051"/>
      <c r="I1118" s="2051"/>
      <c r="J1118" s="2051"/>
      <c r="K1118" s="2051"/>
      <c r="L1118" s="2051"/>
      <c r="M1118" s="2051"/>
      <c r="N1118" s="2051"/>
      <c r="O1118" s="2051">
        <v>0.54</v>
      </c>
      <c r="P1118" s="2051"/>
      <c r="Q1118" s="2037">
        <v>0.54</v>
      </c>
      <c r="R1118" s="2038" t="s">
        <v>607</v>
      </c>
      <c r="S1118" s="2037"/>
      <c r="T1118" s="2037"/>
      <c r="U1118" s="2037"/>
      <c r="V1118" s="2037"/>
      <c r="W1118" s="2037"/>
      <c r="X1118" s="2037"/>
      <c r="Y1118" s="2037"/>
      <c r="Z1118" s="2037">
        <v>0.54</v>
      </c>
      <c r="AA1118" s="2039"/>
      <c r="AC1118" s="2042"/>
      <c r="AD1118" s="2042"/>
      <c r="AE1118" s="2042"/>
    </row>
    <row r="1119" spans="1:31" s="1" customFormat="1" ht="25.5" customHeight="1">
      <c r="A1119" s="2009">
        <v>152</v>
      </c>
      <c r="B1119" s="2012" t="s">
        <v>19015</v>
      </c>
      <c r="C1119" s="2011"/>
      <c r="D1119" s="62"/>
      <c r="E1119" s="62"/>
      <c r="F1119" s="62"/>
      <c r="G1119" s="2020"/>
      <c r="H1119" s="2020"/>
      <c r="I1119" s="2020"/>
      <c r="J1119" s="2020"/>
      <c r="K1119" s="2020"/>
      <c r="L1119" s="2020"/>
      <c r="M1119" s="2020"/>
      <c r="N1119" s="2020"/>
      <c r="O1119" s="2020"/>
      <c r="P1119" s="2020"/>
      <c r="Q1119" s="2018"/>
      <c r="R1119" s="2019"/>
      <c r="S1119" s="2018"/>
      <c r="T1119" s="2018"/>
      <c r="U1119" s="2018"/>
      <c r="V1119" s="2018"/>
      <c r="W1119" s="2018"/>
      <c r="X1119" s="2018"/>
      <c r="Y1119" s="2018"/>
      <c r="Z1119" s="2018"/>
      <c r="AA1119" s="2018"/>
      <c r="AC1119" s="352"/>
      <c r="AD1119" s="352"/>
      <c r="AE1119" s="352"/>
    </row>
    <row r="1120" spans="1:31" s="1" customFormat="1" ht="25.5" customHeight="1">
      <c r="A1120" s="2009">
        <v>153</v>
      </c>
      <c r="B1120" s="2012" t="s">
        <v>19016</v>
      </c>
      <c r="C1120" s="2011"/>
      <c r="D1120" s="62"/>
      <c r="E1120" s="62"/>
      <c r="F1120" s="62"/>
      <c r="G1120" s="2021"/>
      <c r="H1120" s="2021"/>
      <c r="I1120" s="2021"/>
      <c r="J1120" s="2021"/>
      <c r="K1120" s="2021"/>
      <c r="L1120" s="2021"/>
      <c r="M1120" s="2021"/>
      <c r="N1120" s="2021"/>
      <c r="O1120" s="2021"/>
      <c r="P1120" s="2021"/>
      <c r="Q1120" s="348"/>
      <c r="R1120" s="2015"/>
      <c r="S1120" s="348"/>
      <c r="T1120" s="348"/>
      <c r="U1120" s="348"/>
      <c r="V1120" s="348"/>
      <c r="W1120" s="348"/>
      <c r="X1120" s="348"/>
      <c r="Y1120" s="348"/>
      <c r="Z1120" s="348"/>
      <c r="AA1120" s="348"/>
      <c r="AC1120" s="352"/>
      <c r="AD1120" s="352"/>
      <c r="AE1120" s="352"/>
    </row>
    <row r="1121" spans="1:31" s="1134" customFormat="1" ht="25.5" customHeight="1">
      <c r="A1121" s="2040">
        <v>154</v>
      </c>
      <c r="B1121" s="2010" t="s">
        <v>18925</v>
      </c>
      <c r="C1121" s="2041"/>
      <c r="D1121" s="2033"/>
      <c r="E1121" s="2033">
        <v>0.7</v>
      </c>
      <c r="F1121" s="2033"/>
      <c r="G1121" s="2044"/>
      <c r="H1121" s="2044"/>
      <c r="I1121" s="2044"/>
      <c r="J1121" s="2044"/>
      <c r="K1121" s="2044"/>
      <c r="L1121" s="2044"/>
      <c r="M1121" s="2044"/>
      <c r="N1121" s="2044"/>
      <c r="O1121" s="2044"/>
      <c r="P1121" s="2044">
        <v>0.7</v>
      </c>
      <c r="Q1121" s="2045">
        <v>0.7</v>
      </c>
      <c r="R1121" s="2046" t="s">
        <v>607</v>
      </c>
      <c r="S1121" s="2045"/>
      <c r="T1121" s="2045"/>
      <c r="U1121" s="2045"/>
      <c r="V1121" s="2045"/>
      <c r="W1121" s="2045"/>
      <c r="X1121" s="2045"/>
      <c r="Y1121" s="2045"/>
      <c r="Z1121" s="2045">
        <v>0.7</v>
      </c>
      <c r="AA1121" s="2045"/>
      <c r="AC1121" s="2042"/>
      <c r="AD1121" s="2042"/>
      <c r="AE1121" s="2042"/>
    </row>
    <row r="1122" spans="1:31" s="1134" customFormat="1" ht="25.5" customHeight="1">
      <c r="A1122" s="2040"/>
      <c r="B1122" s="2010" t="s">
        <v>18926</v>
      </c>
      <c r="C1122" s="2041"/>
      <c r="D1122" s="2033"/>
      <c r="E1122" s="2033">
        <v>0.65</v>
      </c>
      <c r="F1122" s="2036"/>
      <c r="G1122" s="2043"/>
      <c r="H1122" s="2051"/>
      <c r="I1122" s="2051"/>
      <c r="J1122" s="2051"/>
      <c r="K1122" s="2051"/>
      <c r="L1122" s="2051"/>
      <c r="M1122" s="2051"/>
      <c r="N1122" s="2051"/>
      <c r="O1122" s="2051"/>
      <c r="P1122" s="2051">
        <v>0.65</v>
      </c>
      <c r="Q1122" s="2037">
        <v>0.65</v>
      </c>
      <c r="R1122" s="2038" t="s">
        <v>607</v>
      </c>
      <c r="S1122" s="2037"/>
      <c r="T1122" s="2037"/>
      <c r="U1122" s="2037"/>
      <c r="V1122" s="2037"/>
      <c r="W1122" s="2037"/>
      <c r="X1122" s="2037"/>
      <c r="Y1122" s="2037"/>
      <c r="Z1122" s="2037"/>
      <c r="AA1122" s="2039">
        <v>0.65</v>
      </c>
      <c r="AC1122" s="2042"/>
      <c r="AD1122" s="2042"/>
      <c r="AE1122" s="2042"/>
    </row>
    <row r="1123" spans="1:31" s="1" customFormat="1" ht="25.5" customHeight="1">
      <c r="A1123" s="2009">
        <v>155</v>
      </c>
      <c r="B1123" s="2012" t="s">
        <v>19017</v>
      </c>
      <c r="C1123" s="2011"/>
      <c r="D1123" s="62"/>
      <c r="E1123" s="62"/>
      <c r="F1123" s="62"/>
      <c r="G1123" s="2020"/>
      <c r="H1123" s="2020"/>
      <c r="I1123" s="2020"/>
      <c r="J1123" s="2020"/>
      <c r="K1123" s="2020"/>
      <c r="L1123" s="2020"/>
      <c r="M1123" s="2020"/>
      <c r="N1123" s="2020"/>
      <c r="O1123" s="2020"/>
      <c r="P1123" s="2020"/>
      <c r="Q1123" s="2018"/>
      <c r="R1123" s="2019"/>
      <c r="S1123" s="2018"/>
      <c r="T1123" s="2018"/>
      <c r="U1123" s="2018"/>
      <c r="V1123" s="2018"/>
      <c r="W1123" s="2018"/>
      <c r="X1123" s="2018"/>
      <c r="Y1123" s="2018"/>
      <c r="Z1123" s="2018"/>
      <c r="AA1123" s="2018"/>
      <c r="AC1123" s="352"/>
      <c r="AD1123" s="352"/>
      <c r="AE1123" s="352"/>
    </row>
    <row r="1124" spans="1:31" s="1" customFormat="1" ht="25.5" customHeight="1">
      <c r="A1124" s="2009">
        <v>156</v>
      </c>
      <c r="B1124" s="2012" t="s">
        <v>19018</v>
      </c>
      <c r="C1124" s="2011"/>
      <c r="D1124" s="62"/>
      <c r="E1124" s="62"/>
      <c r="F1124" s="62"/>
      <c r="G1124" s="2021"/>
      <c r="H1124" s="2021"/>
      <c r="I1124" s="2021"/>
      <c r="J1124" s="2021"/>
      <c r="K1124" s="2021"/>
      <c r="L1124" s="2021"/>
      <c r="M1124" s="2021"/>
      <c r="N1124" s="2021"/>
      <c r="O1124" s="2021"/>
      <c r="P1124" s="2021"/>
      <c r="Q1124" s="348"/>
      <c r="R1124" s="2015"/>
      <c r="S1124" s="348"/>
      <c r="T1124" s="348"/>
      <c r="U1124" s="348"/>
      <c r="V1124" s="348"/>
      <c r="W1124" s="348"/>
      <c r="X1124" s="348"/>
      <c r="Y1124" s="348"/>
      <c r="Z1124" s="348"/>
      <c r="AA1124" s="348"/>
      <c r="AC1124" s="352"/>
      <c r="AD1124" s="352"/>
      <c r="AE1124" s="352"/>
    </row>
    <row r="1125" spans="1:31" s="1134" customFormat="1" ht="25.5" customHeight="1">
      <c r="A1125" s="2040">
        <v>157</v>
      </c>
      <c r="B1125" s="2010" t="s">
        <v>18928</v>
      </c>
      <c r="C1125" s="2041"/>
      <c r="D1125" s="2033"/>
      <c r="E1125" s="2033">
        <v>0.74</v>
      </c>
      <c r="F1125" s="2033"/>
      <c r="G1125" s="2047"/>
      <c r="H1125" s="2047"/>
      <c r="I1125" s="2047"/>
      <c r="J1125" s="2047"/>
      <c r="K1125" s="2047"/>
      <c r="L1125" s="2047"/>
      <c r="M1125" s="2047"/>
      <c r="N1125" s="2047"/>
      <c r="O1125" s="2047"/>
      <c r="P1125" s="2047">
        <v>0.74</v>
      </c>
      <c r="Q1125" s="2034">
        <v>0.74</v>
      </c>
      <c r="R1125" s="2035" t="s">
        <v>607</v>
      </c>
      <c r="S1125" s="2034"/>
      <c r="T1125" s="2034"/>
      <c r="U1125" s="2034"/>
      <c r="V1125" s="2034"/>
      <c r="W1125" s="2034"/>
      <c r="X1125" s="2034"/>
      <c r="Y1125" s="2034"/>
      <c r="Z1125" s="2034">
        <v>0.74</v>
      </c>
      <c r="AA1125" s="2034"/>
      <c r="AC1125" s="2042"/>
      <c r="AD1125" s="2042"/>
      <c r="AE1125" s="2042"/>
    </row>
    <row r="1126" spans="1:31" s="1134" customFormat="1" ht="25.5" customHeight="1">
      <c r="A1126" s="2040">
        <v>158</v>
      </c>
      <c r="B1126" s="2010" t="s">
        <v>18927</v>
      </c>
      <c r="C1126" s="2041"/>
      <c r="D1126" s="2033"/>
      <c r="E1126" s="2033">
        <v>0.5</v>
      </c>
      <c r="F1126" s="2033"/>
      <c r="G1126" s="2047"/>
      <c r="H1126" s="2047"/>
      <c r="I1126" s="2047"/>
      <c r="J1126" s="2047"/>
      <c r="K1126" s="2047"/>
      <c r="L1126" s="2047"/>
      <c r="M1126" s="2047"/>
      <c r="N1126" s="2047"/>
      <c r="O1126" s="2047"/>
      <c r="P1126" s="2047">
        <v>0.5</v>
      </c>
      <c r="Q1126" s="2034">
        <v>0.5</v>
      </c>
      <c r="R1126" s="2035" t="s">
        <v>607</v>
      </c>
      <c r="S1126" s="2034"/>
      <c r="T1126" s="2034"/>
      <c r="U1126" s="2034"/>
      <c r="V1126" s="2034"/>
      <c r="W1126" s="2034"/>
      <c r="X1126" s="2034"/>
      <c r="Y1126" s="2034"/>
      <c r="Z1126" s="2034">
        <v>0.5</v>
      </c>
      <c r="AA1126" s="2034"/>
      <c r="AC1126" s="2042"/>
      <c r="AD1126" s="2042"/>
      <c r="AE1126" s="2042"/>
    </row>
    <row r="1127" spans="1:31" s="1134" customFormat="1" ht="25.5" customHeight="1">
      <c r="A1127" s="2040">
        <v>159</v>
      </c>
      <c r="B1127" s="2010" t="s">
        <v>18929</v>
      </c>
      <c r="C1127" s="2041"/>
      <c r="D1127" s="2033"/>
      <c r="E1127" s="2033">
        <v>0.38</v>
      </c>
      <c r="F1127" s="2033"/>
      <c r="G1127" s="2047"/>
      <c r="H1127" s="2047"/>
      <c r="I1127" s="2047"/>
      <c r="J1127" s="2047"/>
      <c r="K1127" s="2047"/>
      <c r="L1127" s="2047"/>
      <c r="M1127" s="2047"/>
      <c r="N1127" s="2047"/>
      <c r="O1127" s="2047"/>
      <c r="P1127" s="2047">
        <v>0.38</v>
      </c>
      <c r="Q1127" s="2034">
        <v>0.38</v>
      </c>
      <c r="R1127" s="2035" t="s">
        <v>607</v>
      </c>
      <c r="S1127" s="2034"/>
      <c r="T1127" s="2034"/>
      <c r="U1127" s="2034"/>
      <c r="V1127" s="2034"/>
      <c r="W1127" s="2034"/>
      <c r="X1127" s="2034"/>
      <c r="Y1127" s="2034"/>
      <c r="Z1127" s="2034"/>
      <c r="AA1127" s="2034">
        <v>0.38</v>
      </c>
      <c r="AC1127" s="2042"/>
      <c r="AD1127" s="2042"/>
      <c r="AE1127" s="2042"/>
    </row>
    <row r="1128" spans="1:31" s="1134" customFormat="1" ht="25.5" customHeight="1">
      <c r="A1128" s="2040">
        <v>160</v>
      </c>
      <c r="B1128" s="2010" t="s">
        <v>18930</v>
      </c>
      <c r="C1128" s="2041"/>
      <c r="D1128" s="2033"/>
      <c r="E1128" s="2033">
        <v>0.4</v>
      </c>
      <c r="F1128" s="2033"/>
      <c r="G1128" s="2047"/>
      <c r="H1128" s="2047"/>
      <c r="I1128" s="2047"/>
      <c r="J1128" s="2047"/>
      <c r="K1128" s="2047"/>
      <c r="L1128" s="2047"/>
      <c r="M1128" s="2047"/>
      <c r="N1128" s="2047"/>
      <c r="O1128" s="2047"/>
      <c r="P1128" s="2047">
        <v>0.4</v>
      </c>
      <c r="Q1128" s="2034">
        <v>0.4</v>
      </c>
      <c r="R1128" s="2035" t="s">
        <v>607</v>
      </c>
      <c r="S1128" s="2034"/>
      <c r="T1128" s="2034"/>
      <c r="U1128" s="2034"/>
      <c r="V1128" s="2034"/>
      <c r="W1128" s="2034"/>
      <c r="X1128" s="2034"/>
      <c r="Y1128" s="2034"/>
      <c r="Z1128" s="2034"/>
      <c r="AA1128" s="2034">
        <v>0.4</v>
      </c>
      <c r="AC1128" s="2042"/>
      <c r="AD1128" s="2042"/>
      <c r="AE1128" s="2042"/>
    </row>
    <row r="1129" spans="1:31" s="1134" customFormat="1" ht="25.5" customHeight="1">
      <c r="A1129" s="2040">
        <v>161</v>
      </c>
      <c r="B1129" s="2010" t="s">
        <v>18931</v>
      </c>
      <c r="C1129" s="2041"/>
      <c r="D1129" s="2033"/>
      <c r="E1129" s="2033">
        <v>1.54</v>
      </c>
      <c r="F1129" s="2033">
        <v>1.54</v>
      </c>
      <c r="G1129" s="2047">
        <v>1.54</v>
      </c>
      <c r="H1129" s="2047"/>
      <c r="I1129" s="2047"/>
      <c r="J1129" s="2047"/>
      <c r="K1129" s="2047"/>
      <c r="L1129" s="2047"/>
      <c r="M1129" s="2047"/>
      <c r="N1129" s="2047"/>
      <c r="O1129" s="2047"/>
      <c r="P1129" s="2047"/>
      <c r="Q1129" s="2034">
        <v>1.04</v>
      </c>
      <c r="R1129" s="2035" t="s">
        <v>607</v>
      </c>
      <c r="S1129" s="2034"/>
      <c r="T1129" s="2034"/>
      <c r="U1129" s="2034"/>
      <c r="V1129" s="2034"/>
      <c r="W1129" s="2034"/>
      <c r="X1129" s="2034"/>
      <c r="Y1129" s="2034">
        <v>1.54</v>
      </c>
      <c r="Z1129" s="2034"/>
      <c r="AA1129" s="2034"/>
      <c r="AC1129" s="2042"/>
      <c r="AD1129" s="2042"/>
      <c r="AE1129" s="2042"/>
    </row>
    <row r="1130" spans="1:31" s="1134" customFormat="1" ht="25.5" customHeight="1">
      <c r="A1130" s="2040">
        <v>162</v>
      </c>
      <c r="B1130" s="2010" t="s">
        <v>18932</v>
      </c>
      <c r="C1130" s="2041"/>
      <c r="D1130" s="2033"/>
      <c r="E1130" s="2033">
        <v>0.32</v>
      </c>
      <c r="F1130" s="2033"/>
      <c r="G1130" s="2047"/>
      <c r="H1130" s="2047"/>
      <c r="I1130" s="2047"/>
      <c r="J1130" s="2047"/>
      <c r="K1130" s="2047"/>
      <c r="L1130" s="2047"/>
      <c r="M1130" s="2047"/>
      <c r="N1130" s="2047"/>
      <c r="O1130" s="2047"/>
      <c r="P1130" s="2047">
        <v>0.32</v>
      </c>
      <c r="Q1130" s="2034">
        <v>0.32</v>
      </c>
      <c r="R1130" s="2035" t="s">
        <v>607</v>
      </c>
      <c r="S1130" s="2034"/>
      <c r="T1130" s="2034"/>
      <c r="U1130" s="2034"/>
      <c r="V1130" s="2034"/>
      <c r="W1130" s="2034"/>
      <c r="X1130" s="2034"/>
      <c r="Y1130" s="2034"/>
      <c r="Z1130" s="2034"/>
      <c r="AA1130" s="2034">
        <v>0.32</v>
      </c>
      <c r="AC1130" s="2042"/>
      <c r="AD1130" s="2042"/>
      <c r="AE1130" s="2042"/>
    </row>
    <row r="1131" spans="1:31" s="1134" customFormat="1" ht="25.5" customHeight="1">
      <c r="A1131" s="2040">
        <v>163</v>
      </c>
      <c r="B1131" s="2010" t="s">
        <v>18933</v>
      </c>
      <c r="C1131" s="2041"/>
      <c r="D1131" s="2033"/>
      <c r="E1131" s="2033">
        <v>0.46</v>
      </c>
      <c r="F1131" s="2033"/>
      <c r="G1131" s="2044"/>
      <c r="H1131" s="2044"/>
      <c r="I1131" s="2044"/>
      <c r="J1131" s="2044"/>
      <c r="K1131" s="2044"/>
      <c r="L1131" s="2044"/>
      <c r="M1131" s="2044"/>
      <c r="N1131" s="2044"/>
      <c r="O1131" s="2044"/>
      <c r="P1131" s="2044">
        <v>0.46</v>
      </c>
      <c r="Q1131" s="2045">
        <v>0.46</v>
      </c>
      <c r="R1131" s="2046" t="s">
        <v>607</v>
      </c>
      <c r="S1131" s="2045"/>
      <c r="T1131" s="2045"/>
      <c r="U1131" s="2045"/>
      <c r="V1131" s="2045"/>
      <c r="W1131" s="2045"/>
      <c r="X1131" s="2045"/>
      <c r="Y1131" s="2045">
        <v>0.46</v>
      </c>
      <c r="Z1131" s="2045"/>
      <c r="AA1131" s="2045"/>
      <c r="AC1131" s="2042"/>
      <c r="AD1131" s="2042"/>
      <c r="AE1131" s="2042"/>
    </row>
    <row r="1132" spans="1:31" s="1134" customFormat="1" ht="25.5" customHeight="1">
      <c r="A1132" s="2040"/>
      <c r="B1132" s="2010" t="s">
        <v>18934</v>
      </c>
      <c r="C1132" s="2041"/>
      <c r="D1132" s="2033"/>
      <c r="E1132" s="2033">
        <v>0.34</v>
      </c>
      <c r="F1132" s="2036"/>
      <c r="G1132" s="2043"/>
      <c r="H1132" s="2051"/>
      <c r="I1132" s="2051"/>
      <c r="J1132" s="2051"/>
      <c r="K1132" s="2051"/>
      <c r="L1132" s="2051"/>
      <c r="M1132" s="2051"/>
      <c r="N1132" s="2051"/>
      <c r="O1132" s="2051"/>
      <c r="P1132" s="2051">
        <v>0.34</v>
      </c>
      <c r="Q1132" s="2037">
        <v>0.34</v>
      </c>
      <c r="R1132" s="2038" t="s">
        <v>607</v>
      </c>
      <c r="S1132" s="2037"/>
      <c r="T1132" s="2037"/>
      <c r="U1132" s="2037"/>
      <c r="V1132" s="2037"/>
      <c r="W1132" s="2037"/>
      <c r="X1132" s="2037"/>
      <c r="Y1132" s="2037"/>
      <c r="Z1132" s="2037">
        <v>0.34</v>
      </c>
      <c r="AA1132" s="2039"/>
      <c r="AC1132" s="2042"/>
      <c r="AD1132" s="2042"/>
      <c r="AE1132" s="2042"/>
    </row>
    <row r="1133" spans="1:31" s="1" customFormat="1" ht="25.5" customHeight="1">
      <c r="A1133" s="2009">
        <v>164</v>
      </c>
      <c r="B1133" s="2012" t="s">
        <v>19020</v>
      </c>
      <c r="C1133" s="2011"/>
      <c r="D1133" s="62"/>
      <c r="E1133" s="62"/>
      <c r="F1133" s="62"/>
      <c r="G1133" s="2020"/>
      <c r="H1133" s="2020"/>
      <c r="I1133" s="2020"/>
      <c r="J1133" s="2020"/>
      <c r="K1133" s="2020"/>
      <c r="L1133" s="2020"/>
      <c r="M1133" s="2020"/>
      <c r="N1133" s="2020"/>
      <c r="O1133" s="2020"/>
      <c r="P1133" s="2020"/>
      <c r="Q1133" s="2018"/>
      <c r="R1133" s="2019"/>
      <c r="S1133" s="2018"/>
      <c r="T1133" s="2018"/>
      <c r="U1133" s="2018"/>
      <c r="V1133" s="2018"/>
      <c r="W1133" s="2018"/>
      <c r="X1133" s="2018"/>
      <c r="Y1133" s="2018"/>
      <c r="Z1133" s="2018"/>
      <c r="AA1133" s="2018"/>
      <c r="AC1133" s="352"/>
      <c r="AD1133" s="352"/>
      <c r="AE1133" s="352"/>
    </row>
    <row r="1134" spans="1:31" s="1" customFormat="1" ht="25.5" customHeight="1">
      <c r="A1134" s="2009">
        <v>165</v>
      </c>
      <c r="B1134" s="2012" t="s">
        <v>19019</v>
      </c>
      <c r="C1134" s="2011"/>
      <c r="D1134" s="62"/>
      <c r="E1134" s="62"/>
      <c r="F1134" s="62"/>
      <c r="G1134" s="2021"/>
      <c r="H1134" s="2021"/>
      <c r="I1134" s="2021"/>
      <c r="J1134" s="2021"/>
      <c r="K1134" s="2021"/>
      <c r="L1134" s="2021"/>
      <c r="M1134" s="2021"/>
      <c r="N1134" s="2021"/>
      <c r="O1134" s="2021"/>
      <c r="P1134" s="2021"/>
      <c r="Q1134" s="348"/>
      <c r="R1134" s="2015"/>
      <c r="S1134" s="348"/>
      <c r="T1134" s="348"/>
      <c r="U1134" s="348"/>
      <c r="V1134" s="348"/>
      <c r="W1134" s="348"/>
      <c r="X1134" s="348"/>
      <c r="Y1134" s="348"/>
      <c r="Z1134" s="348"/>
      <c r="AA1134" s="348"/>
      <c r="AC1134" s="352"/>
      <c r="AD1134" s="352"/>
      <c r="AE1134" s="352"/>
    </row>
    <row r="1135" spans="1:31" s="1134" customFormat="1" ht="25.5" customHeight="1">
      <c r="A1135" s="2040">
        <v>166</v>
      </c>
      <c r="B1135" s="2010" t="s">
        <v>18935</v>
      </c>
      <c r="C1135" s="2041"/>
      <c r="D1135" s="2033"/>
      <c r="E1135" s="2033">
        <v>0.3</v>
      </c>
      <c r="F1135" s="2033"/>
      <c r="G1135" s="2047"/>
      <c r="H1135" s="2047"/>
      <c r="I1135" s="2047"/>
      <c r="J1135" s="2047"/>
      <c r="K1135" s="2047"/>
      <c r="L1135" s="2047"/>
      <c r="M1135" s="2047"/>
      <c r="N1135" s="2047"/>
      <c r="O1135" s="2047"/>
      <c r="P1135" s="2047">
        <v>0.3</v>
      </c>
      <c r="Q1135" s="2034">
        <v>0.3</v>
      </c>
      <c r="R1135" s="2035" t="s">
        <v>607</v>
      </c>
      <c r="S1135" s="2034"/>
      <c r="T1135" s="2034"/>
      <c r="U1135" s="2034"/>
      <c r="V1135" s="2034"/>
      <c r="W1135" s="2034"/>
      <c r="X1135" s="2034"/>
      <c r="Y1135" s="2034"/>
      <c r="Z1135" s="2034"/>
      <c r="AA1135" s="2034">
        <v>0.3</v>
      </c>
      <c r="AC1135" s="2042"/>
      <c r="AD1135" s="2042"/>
      <c r="AE1135" s="2042"/>
    </row>
    <row r="1136" spans="1:31" s="1134" customFormat="1" ht="39.75" customHeight="1">
      <c r="A1136" s="2040">
        <v>167</v>
      </c>
      <c r="B1136" s="2010" t="s">
        <v>18936</v>
      </c>
      <c r="C1136" s="2041"/>
      <c r="D1136" s="2033"/>
      <c r="E1136" s="2033">
        <v>0.66</v>
      </c>
      <c r="F1136" s="2033"/>
      <c r="G1136" s="2047"/>
      <c r="H1136" s="2047"/>
      <c r="I1136" s="2047"/>
      <c r="J1136" s="2047"/>
      <c r="K1136" s="2047"/>
      <c r="L1136" s="2047"/>
      <c r="M1136" s="2047"/>
      <c r="N1136" s="2047"/>
      <c r="O1136" s="2047"/>
      <c r="P1136" s="2047">
        <v>0.66</v>
      </c>
      <c r="Q1136" s="2034">
        <v>0.66</v>
      </c>
      <c r="R1136" s="2035" t="s">
        <v>607</v>
      </c>
      <c r="S1136" s="2034"/>
      <c r="T1136" s="2034"/>
      <c r="U1136" s="2034"/>
      <c r="V1136" s="2034"/>
      <c r="W1136" s="2034"/>
      <c r="X1136" s="2034"/>
      <c r="Y1136" s="2034"/>
      <c r="Z1136" s="2034"/>
      <c r="AA1136" s="2034">
        <v>0.66</v>
      </c>
      <c r="AC1136" s="2042"/>
      <c r="AD1136" s="2042"/>
      <c r="AE1136" s="2042"/>
    </row>
    <row r="1137" spans="1:31" s="1134" customFormat="1" ht="25.5" customHeight="1">
      <c r="A1137" s="2040">
        <v>168</v>
      </c>
      <c r="B1137" s="2010" t="s">
        <v>18937</v>
      </c>
      <c r="C1137" s="2041"/>
      <c r="D1137" s="2033"/>
      <c r="E1137" s="2033">
        <v>0.2</v>
      </c>
      <c r="F1137" s="2033"/>
      <c r="G1137" s="2047"/>
      <c r="H1137" s="2047"/>
      <c r="I1137" s="2047"/>
      <c r="J1137" s="2047"/>
      <c r="K1137" s="2047"/>
      <c r="L1137" s="2047"/>
      <c r="M1137" s="2047"/>
      <c r="N1137" s="2047"/>
      <c r="O1137" s="2047"/>
      <c r="P1137" s="2047">
        <v>0.2</v>
      </c>
      <c r="Q1137" s="2034">
        <v>0.2</v>
      </c>
      <c r="R1137" s="2035" t="s">
        <v>607</v>
      </c>
      <c r="S1137" s="2034"/>
      <c r="T1137" s="2034"/>
      <c r="U1137" s="2034"/>
      <c r="V1137" s="2034"/>
      <c r="W1137" s="2034"/>
      <c r="X1137" s="2034"/>
      <c r="Y1137" s="2034"/>
      <c r="Z1137" s="2034">
        <v>0.2</v>
      </c>
      <c r="AA1137" s="2034"/>
      <c r="AC1137" s="2042"/>
      <c r="AD1137" s="2042"/>
      <c r="AE1137" s="2042"/>
    </row>
    <row r="1138" spans="1:31" s="1134" customFormat="1" ht="36.75" customHeight="1">
      <c r="A1138" s="2040">
        <v>169</v>
      </c>
      <c r="B1138" s="2010" t="s">
        <v>18938</v>
      </c>
      <c r="C1138" s="2041"/>
      <c r="D1138" s="2033"/>
      <c r="E1138" s="2033">
        <v>2.7</v>
      </c>
      <c r="F1138" s="2033">
        <v>2.7</v>
      </c>
      <c r="G1138" s="2044">
        <v>2.7</v>
      </c>
      <c r="H1138" s="2044"/>
      <c r="I1138" s="2044"/>
      <c r="J1138" s="2044"/>
      <c r="K1138" s="2044"/>
      <c r="L1138" s="2044"/>
      <c r="M1138" s="2044"/>
      <c r="N1138" s="2044"/>
      <c r="O1138" s="2044"/>
      <c r="P1138" s="2044"/>
      <c r="Q1138" s="2045"/>
      <c r="R1138" s="2046" t="s">
        <v>55</v>
      </c>
      <c r="S1138" s="2045"/>
      <c r="T1138" s="2045"/>
      <c r="U1138" s="2045"/>
      <c r="V1138" s="2045"/>
      <c r="W1138" s="2045"/>
      <c r="X1138" s="2045"/>
      <c r="Y1138" s="2045">
        <v>2.7</v>
      </c>
      <c r="Z1138" s="2045"/>
      <c r="AA1138" s="2045"/>
      <c r="AC1138" s="2042"/>
      <c r="AD1138" s="2042"/>
      <c r="AE1138" s="2042"/>
    </row>
    <row r="1139" spans="1:31" s="1134" customFormat="1" ht="25.5" customHeight="1">
      <c r="A1139" s="2040"/>
      <c r="B1139" s="2010" t="s">
        <v>18939</v>
      </c>
      <c r="C1139" s="2041"/>
      <c r="D1139" s="2033"/>
      <c r="E1139" s="2033">
        <v>1.7</v>
      </c>
      <c r="F1139" s="2036"/>
      <c r="G1139" s="2043"/>
      <c r="H1139" s="2051"/>
      <c r="I1139" s="2051"/>
      <c r="J1139" s="2051"/>
      <c r="K1139" s="2051"/>
      <c r="L1139" s="2051"/>
      <c r="M1139" s="2051"/>
      <c r="N1139" s="2051"/>
      <c r="O1139" s="2051"/>
      <c r="P1139" s="2051">
        <v>1.7</v>
      </c>
      <c r="Q1139" s="2037">
        <v>1.7</v>
      </c>
      <c r="R1139" s="2038" t="s">
        <v>607</v>
      </c>
      <c r="S1139" s="2037"/>
      <c r="T1139" s="2037"/>
      <c r="U1139" s="2037"/>
      <c r="V1139" s="2037"/>
      <c r="W1139" s="2037"/>
      <c r="X1139" s="2037"/>
      <c r="Y1139" s="2037"/>
      <c r="Z1139" s="2037">
        <v>1.7</v>
      </c>
      <c r="AA1139" s="2039"/>
      <c r="AC1139" s="2042"/>
      <c r="AD1139" s="2042"/>
      <c r="AE1139" s="2042"/>
    </row>
    <row r="1140" spans="1:31" s="1" customFormat="1" ht="25.5" customHeight="1">
      <c r="A1140" s="2009">
        <v>170</v>
      </c>
      <c r="B1140" s="2012" t="s">
        <v>19021</v>
      </c>
      <c r="C1140" s="2011"/>
      <c r="D1140" s="62"/>
      <c r="E1140" s="62"/>
      <c r="F1140" s="62"/>
      <c r="G1140" s="2020"/>
      <c r="H1140" s="2020"/>
      <c r="I1140" s="2020"/>
      <c r="J1140" s="2020"/>
      <c r="K1140" s="2020"/>
      <c r="L1140" s="2020"/>
      <c r="M1140" s="2020"/>
      <c r="N1140" s="2020"/>
      <c r="O1140" s="2020"/>
      <c r="P1140" s="2020"/>
      <c r="Q1140" s="2018"/>
      <c r="R1140" s="2019"/>
      <c r="S1140" s="2018"/>
      <c r="T1140" s="2018"/>
      <c r="U1140" s="2018"/>
      <c r="V1140" s="2018"/>
      <c r="W1140" s="2018"/>
      <c r="X1140" s="2018"/>
      <c r="Y1140" s="2018"/>
      <c r="Z1140" s="2018"/>
      <c r="AA1140" s="2018"/>
      <c r="AC1140" s="352"/>
      <c r="AD1140" s="352"/>
      <c r="AE1140" s="352"/>
    </row>
    <row r="1141" spans="1:31" s="1" customFormat="1" ht="34.5" customHeight="1">
      <c r="A1141" s="2009">
        <v>171</v>
      </c>
      <c r="B1141" s="2012" t="s">
        <v>19022</v>
      </c>
      <c r="C1141" s="2011"/>
      <c r="D1141" s="62"/>
      <c r="E1141" s="62"/>
      <c r="F1141" s="62"/>
      <c r="G1141" s="2021"/>
      <c r="H1141" s="2021"/>
      <c r="I1141" s="2021"/>
      <c r="J1141" s="2021"/>
      <c r="K1141" s="2021"/>
      <c r="L1141" s="2021"/>
      <c r="M1141" s="2021"/>
      <c r="N1141" s="2021"/>
      <c r="O1141" s="2021"/>
      <c r="P1141" s="2021"/>
      <c r="Q1141" s="348"/>
      <c r="R1141" s="2015"/>
      <c r="S1141" s="348"/>
      <c r="T1141" s="348"/>
      <c r="U1141" s="348"/>
      <c r="V1141" s="348"/>
      <c r="W1141" s="348"/>
      <c r="X1141" s="348"/>
      <c r="Y1141" s="348"/>
      <c r="Z1141" s="348"/>
      <c r="AA1141" s="348"/>
      <c r="AC1141" s="352"/>
      <c r="AD1141" s="352"/>
      <c r="AE1141" s="352"/>
    </row>
    <row r="1142" spans="1:31" s="1" customFormat="1" ht="30" customHeight="1">
      <c r="A1142" s="2009">
        <v>172</v>
      </c>
      <c r="B1142" s="2012" t="s">
        <v>19023</v>
      </c>
      <c r="C1142" s="2011"/>
      <c r="D1142" s="62"/>
      <c r="E1142" s="62"/>
      <c r="F1142" s="62"/>
      <c r="G1142" s="2022"/>
      <c r="H1142" s="2022"/>
      <c r="I1142" s="2022"/>
      <c r="J1142" s="2022"/>
      <c r="K1142" s="2022"/>
      <c r="L1142" s="2022"/>
      <c r="M1142" s="2022"/>
      <c r="N1142" s="2022"/>
      <c r="O1142" s="2022"/>
      <c r="P1142" s="2022"/>
      <c r="Q1142" s="2016"/>
      <c r="R1142" s="2017"/>
      <c r="S1142" s="2016"/>
      <c r="T1142" s="2016"/>
      <c r="U1142" s="2016"/>
      <c r="V1142" s="2016"/>
      <c r="W1142" s="2016"/>
      <c r="X1142" s="2016"/>
      <c r="Y1142" s="2016"/>
      <c r="Z1142" s="2016"/>
      <c r="AA1142" s="2016"/>
      <c r="AC1142" s="352"/>
      <c r="AD1142" s="352"/>
      <c r="AE1142" s="352"/>
    </row>
    <row r="1143" spans="1:31" s="1134" customFormat="1" ht="25.5" customHeight="1">
      <c r="A1143" s="2040"/>
      <c r="B1143" s="2010" t="s">
        <v>18940</v>
      </c>
      <c r="C1143" s="2041"/>
      <c r="D1143" s="2033"/>
      <c r="E1143" s="2033">
        <v>1.6</v>
      </c>
      <c r="F1143" s="2036">
        <v>0.6</v>
      </c>
      <c r="G1143" s="2043"/>
      <c r="H1143" s="2051"/>
      <c r="I1143" s="2051"/>
      <c r="J1143" s="2051"/>
      <c r="K1143" s="2051">
        <v>0.6</v>
      </c>
      <c r="L1143" s="2051"/>
      <c r="M1143" s="2051"/>
      <c r="N1143" s="2051"/>
      <c r="O1143" s="2051">
        <v>1</v>
      </c>
      <c r="P1143" s="2051"/>
      <c r="Q1143" s="2037">
        <v>1.6</v>
      </c>
      <c r="R1143" s="2038" t="s">
        <v>607</v>
      </c>
      <c r="S1143" s="2037"/>
      <c r="T1143" s="2037"/>
      <c r="U1143" s="2037"/>
      <c r="V1143" s="2037"/>
      <c r="W1143" s="2037"/>
      <c r="X1143" s="2037"/>
      <c r="Y1143" s="2037"/>
      <c r="Z1143" s="2037">
        <v>1.6</v>
      </c>
      <c r="AA1143" s="2039"/>
      <c r="AC1143" s="2042"/>
      <c r="AD1143" s="2042"/>
      <c r="AE1143" s="2042"/>
    </row>
    <row r="1144" spans="1:31" s="1" customFormat="1" ht="25.5" customHeight="1">
      <c r="A1144" s="2009">
        <v>173</v>
      </c>
      <c r="B1144" s="2012" t="s">
        <v>19024</v>
      </c>
      <c r="C1144" s="2011"/>
      <c r="D1144" s="62"/>
      <c r="E1144" s="62"/>
      <c r="F1144" s="62"/>
      <c r="G1144" s="2020"/>
      <c r="H1144" s="2020"/>
      <c r="I1144" s="2020"/>
      <c r="J1144" s="2020"/>
      <c r="K1144" s="2020"/>
      <c r="L1144" s="2020"/>
      <c r="M1144" s="2020"/>
      <c r="N1144" s="2020"/>
      <c r="O1144" s="2020"/>
      <c r="P1144" s="2020"/>
      <c r="Q1144" s="2018"/>
      <c r="R1144" s="2019"/>
      <c r="S1144" s="2018"/>
      <c r="T1144" s="2018"/>
      <c r="U1144" s="2018"/>
      <c r="V1144" s="2018"/>
      <c r="W1144" s="2018"/>
      <c r="X1144" s="2018"/>
      <c r="Y1144" s="2018"/>
      <c r="Z1144" s="2018"/>
      <c r="AA1144" s="2018"/>
      <c r="AC1144" s="352"/>
      <c r="AD1144" s="352"/>
      <c r="AE1144" s="352"/>
    </row>
    <row r="1145" spans="1:31" s="1" customFormat="1" ht="25.5" customHeight="1">
      <c r="A1145" s="2009">
        <v>174</v>
      </c>
      <c r="B1145" s="2012" t="s">
        <v>19025</v>
      </c>
      <c r="C1145" s="2011"/>
      <c r="D1145" s="62"/>
      <c r="E1145" s="62"/>
      <c r="F1145" s="62"/>
      <c r="G1145" s="2021"/>
      <c r="H1145" s="2021"/>
      <c r="I1145" s="2021"/>
      <c r="J1145" s="2021"/>
      <c r="K1145" s="2021"/>
      <c r="L1145" s="2021"/>
      <c r="M1145" s="2021"/>
      <c r="N1145" s="2021"/>
      <c r="O1145" s="2021"/>
      <c r="P1145" s="2021"/>
      <c r="Q1145" s="348"/>
      <c r="R1145" s="2015"/>
      <c r="S1145" s="348"/>
      <c r="T1145" s="348"/>
      <c r="U1145" s="348"/>
      <c r="V1145" s="348"/>
      <c r="W1145" s="348"/>
      <c r="X1145" s="348"/>
      <c r="Y1145" s="348"/>
      <c r="Z1145" s="348"/>
      <c r="AA1145" s="348"/>
      <c r="AC1145" s="352"/>
      <c r="AD1145" s="352"/>
      <c r="AE1145" s="352"/>
    </row>
    <row r="1146" spans="1:31" s="1" customFormat="1" ht="25.5" customHeight="1">
      <c r="A1146" s="2009">
        <v>175</v>
      </c>
      <c r="B1146" s="247" t="s">
        <v>19026</v>
      </c>
      <c r="C1146" s="2011"/>
      <c r="D1146" s="62"/>
      <c r="E1146" s="62"/>
      <c r="F1146" s="62"/>
      <c r="G1146" s="2022"/>
      <c r="H1146" s="2022"/>
      <c r="I1146" s="2022"/>
      <c r="J1146" s="2022"/>
      <c r="K1146" s="2022"/>
      <c r="L1146" s="2022"/>
      <c r="M1146" s="2022"/>
      <c r="N1146" s="2022"/>
      <c r="O1146" s="2022"/>
      <c r="P1146" s="2022"/>
      <c r="Q1146" s="2016"/>
      <c r="R1146" s="2017"/>
      <c r="S1146" s="2016"/>
      <c r="T1146" s="2016"/>
      <c r="U1146" s="2016"/>
      <c r="V1146" s="2016"/>
      <c r="W1146" s="2016"/>
      <c r="X1146" s="2016"/>
      <c r="Y1146" s="2016"/>
      <c r="Z1146" s="2016"/>
      <c r="AA1146" s="2016"/>
      <c r="AC1146" s="352"/>
      <c r="AD1146" s="352"/>
      <c r="AE1146" s="352"/>
    </row>
    <row r="1147" spans="1:31" s="1134" customFormat="1" ht="25.5" customHeight="1">
      <c r="A1147" s="2040"/>
      <c r="B1147" s="2010" t="s">
        <v>18821</v>
      </c>
      <c r="C1147" s="2041"/>
      <c r="D1147" s="2033"/>
      <c r="E1147" s="2033">
        <v>0.8</v>
      </c>
      <c r="F1147" s="2036"/>
      <c r="G1147" s="2043"/>
      <c r="H1147" s="2051"/>
      <c r="I1147" s="2051"/>
      <c r="J1147" s="2051"/>
      <c r="K1147" s="2051"/>
      <c r="L1147" s="2051"/>
      <c r="M1147" s="2051"/>
      <c r="N1147" s="2051"/>
      <c r="O1147" s="2051"/>
      <c r="P1147" s="2051">
        <v>0.8</v>
      </c>
      <c r="Q1147" s="2037">
        <v>0.8</v>
      </c>
      <c r="R1147" s="2038" t="s">
        <v>607</v>
      </c>
      <c r="S1147" s="2037"/>
      <c r="T1147" s="2037"/>
      <c r="U1147" s="2037"/>
      <c r="V1147" s="2037"/>
      <c r="W1147" s="2037"/>
      <c r="X1147" s="2037"/>
      <c r="Y1147" s="2037"/>
      <c r="Z1147" s="2037">
        <v>0.8</v>
      </c>
      <c r="AA1147" s="2039"/>
      <c r="AC1147" s="2042"/>
      <c r="AD1147" s="2042"/>
      <c r="AE1147" s="2042"/>
    </row>
    <row r="1148" spans="1:31" s="1134" customFormat="1" ht="25.5" customHeight="1">
      <c r="A1148" s="2040">
        <v>176</v>
      </c>
      <c r="B1148" s="2010" t="s">
        <v>19027</v>
      </c>
      <c r="C1148" s="2041"/>
      <c r="D1148" s="2033"/>
      <c r="E1148" s="2033"/>
      <c r="F1148" s="2033"/>
      <c r="G1148" s="2925"/>
      <c r="H1148" s="2925"/>
      <c r="I1148" s="2925"/>
      <c r="J1148" s="2925"/>
      <c r="K1148" s="2925"/>
      <c r="L1148" s="2925"/>
      <c r="M1148" s="2925"/>
      <c r="N1148" s="2925"/>
      <c r="O1148" s="2925"/>
      <c r="P1148" s="2925"/>
      <c r="Q1148" s="2055"/>
      <c r="R1148" s="2056"/>
      <c r="S1148" s="2055"/>
      <c r="T1148" s="2055"/>
      <c r="U1148" s="2055"/>
      <c r="V1148" s="2055"/>
      <c r="W1148" s="2055"/>
      <c r="X1148" s="2055"/>
      <c r="Y1148" s="2055"/>
      <c r="Z1148" s="2055"/>
      <c r="AA1148" s="2055"/>
      <c r="AC1148" s="2042"/>
      <c r="AD1148" s="2042"/>
      <c r="AE1148" s="2042"/>
    </row>
    <row r="1149" spans="1:31" s="1134" customFormat="1" ht="25.5" customHeight="1">
      <c r="A1149" s="2040">
        <v>177</v>
      </c>
      <c r="B1149" s="2010" t="s">
        <v>19028</v>
      </c>
      <c r="C1149" s="2041"/>
      <c r="D1149" s="2033"/>
      <c r="E1149" s="2033"/>
      <c r="F1149" s="2033"/>
      <c r="G1149" s="2047"/>
      <c r="H1149" s="2047"/>
      <c r="I1149" s="2047"/>
      <c r="J1149" s="2047"/>
      <c r="K1149" s="2047"/>
      <c r="L1149" s="2047"/>
      <c r="M1149" s="2047"/>
      <c r="N1149" s="2047"/>
      <c r="O1149" s="2047"/>
      <c r="P1149" s="2047"/>
      <c r="Q1149" s="2034"/>
      <c r="R1149" s="2035"/>
      <c r="S1149" s="2034"/>
      <c r="T1149" s="2034"/>
      <c r="U1149" s="2034"/>
      <c r="V1149" s="2034"/>
      <c r="W1149" s="2034"/>
      <c r="X1149" s="2034"/>
      <c r="Y1149" s="2034"/>
      <c r="Z1149" s="2034"/>
      <c r="AA1149" s="2034"/>
      <c r="AC1149" s="2042"/>
      <c r="AD1149" s="2042"/>
      <c r="AE1149" s="2042"/>
    </row>
    <row r="1150" spans="1:31" s="1" customFormat="1" ht="31.5" customHeight="1">
      <c r="A1150" s="2922"/>
      <c r="B1150" s="1847" t="s">
        <v>19029</v>
      </c>
      <c r="C1150" s="2014"/>
      <c r="D1150" s="1703"/>
      <c r="E1150" s="1847">
        <f>SUM(E940:E1149)</f>
        <v>75.809999999999988</v>
      </c>
      <c r="F1150" s="1847">
        <f t="shared" ref="F1150:AA1150" si="48">SUM(F940:F1149)</f>
        <v>24.369999999999997</v>
      </c>
      <c r="G1150" s="1847">
        <f t="shared" si="48"/>
        <v>19.369999999999997</v>
      </c>
      <c r="H1150" s="1847">
        <f t="shared" si="48"/>
        <v>0</v>
      </c>
      <c r="I1150" s="1847">
        <f t="shared" si="48"/>
        <v>0</v>
      </c>
      <c r="J1150" s="1847">
        <f t="shared" si="48"/>
        <v>0</v>
      </c>
      <c r="K1150" s="1847">
        <f t="shared" si="48"/>
        <v>3.3000000000000003</v>
      </c>
      <c r="L1150" s="1847">
        <f t="shared" si="48"/>
        <v>1.7</v>
      </c>
      <c r="M1150" s="1847">
        <f t="shared" si="48"/>
        <v>0</v>
      </c>
      <c r="N1150" s="1847">
        <f t="shared" si="48"/>
        <v>0</v>
      </c>
      <c r="O1150" s="1847">
        <f t="shared" si="48"/>
        <v>19.04</v>
      </c>
      <c r="P1150" s="1847">
        <f t="shared" si="48"/>
        <v>32.4</v>
      </c>
      <c r="Q1150" s="1847">
        <f t="shared" si="48"/>
        <v>60.180000000000028</v>
      </c>
      <c r="R1150" s="1847">
        <f t="shared" si="48"/>
        <v>0</v>
      </c>
      <c r="S1150" s="1847">
        <f t="shared" si="48"/>
        <v>0</v>
      </c>
      <c r="T1150" s="1847">
        <f t="shared" si="48"/>
        <v>0</v>
      </c>
      <c r="U1150" s="1847">
        <f t="shared" si="48"/>
        <v>0</v>
      </c>
      <c r="V1150" s="1847">
        <f t="shared" si="48"/>
        <v>0</v>
      </c>
      <c r="W1150" s="1847">
        <f t="shared" si="48"/>
        <v>0</v>
      </c>
      <c r="X1150" s="1847">
        <f t="shared" si="48"/>
        <v>0</v>
      </c>
      <c r="Y1150" s="1847">
        <f t="shared" si="48"/>
        <v>39.530000000000008</v>
      </c>
      <c r="Z1150" s="1847">
        <f t="shared" si="48"/>
        <v>20.520000000000003</v>
      </c>
      <c r="AA1150" s="1847">
        <f t="shared" si="48"/>
        <v>15.760000000000002</v>
      </c>
      <c r="AC1150" s="352"/>
      <c r="AD1150" s="352"/>
      <c r="AE1150" s="352"/>
    </row>
    <row r="1151" spans="1:31">
      <c r="A1151" s="823"/>
      <c r="B1151" s="1" t="s">
        <v>18822</v>
      </c>
      <c r="C1151" s="230" t="s">
        <v>18822</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row>
    <row r="1152" spans="1:31">
      <c r="A1152" s="823"/>
      <c r="B1152" s="3261" t="s">
        <v>18823</v>
      </c>
      <c r="C1152" s="3261"/>
      <c r="D1152" s="3261"/>
      <c r="E1152" s="3261"/>
      <c r="F1152" s="3261"/>
      <c r="G1152" s="3261"/>
      <c r="I1152" s="1"/>
      <c r="J1152" s="1"/>
      <c r="K1152" s="1"/>
      <c r="R1152" s="1"/>
      <c r="S1152" s="1"/>
      <c r="T1152" s="1"/>
      <c r="U1152" s="1"/>
      <c r="V1152" s="1"/>
      <c r="W1152" s="1"/>
      <c r="X1152" s="1"/>
      <c r="Y1152" s="1"/>
      <c r="Z1152" s="1"/>
      <c r="AA1152" s="1"/>
    </row>
    <row r="1153" spans="1:27">
      <c r="A1153" s="823"/>
      <c r="B1153" s="3261" t="s">
        <v>18824</v>
      </c>
      <c r="C1153" s="3261"/>
      <c r="D1153" s="3261"/>
      <c r="E1153" s="3261"/>
      <c r="F1153" s="3261"/>
      <c r="G1153" s="3261"/>
      <c r="I1153" s="1"/>
      <c r="J1153" s="1"/>
      <c r="K1153" s="1"/>
      <c r="R1153" s="1"/>
      <c r="S1153" s="1"/>
      <c r="T1153" s="1"/>
      <c r="U1153" s="1"/>
      <c r="V1153" s="1"/>
      <c r="W1153" s="1"/>
      <c r="X1153" s="1"/>
      <c r="Y1153" s="1"/>
      <c r="Z1153" s="1"/>
      <c r="AA1153" s="1"/>
    </row>
    <row r="1154" spans="1:27">
      <c r="A1154" s="823"/>
      <c r="B1154" s="3261" t="s">
        <v>18825</v>
      </c>
      <c r="C1154" s="3261"/>
      <c r="D1154" s="3261"/>
      <c r="E1154" s="3261"/>
      <c r="F1154" s="3261"/>
      <c r="G1154" s="3261"/>
      <c r="I1154" s="1"/>
      <c r="J1154" s="1"/>
      <c r="K1154" s="1"/>
      <c r="R1154" s="1"/>
      <c r="S1154" s="1"/>
      <c r="T1154" s="1"/>
      <c r="U1154" s="1"/>
      <c r="V1154" s="1"/>
      <c r="W1154" s="1"/>
      <c r="X1154" s="1"/>
      <c r="Y1154" s="1"/>
      <c r="Z1154" s="1"/>
      <c r="AA1154" s="1"/>
    </row>
    <row r="1155" spans="1:27">
      <c r="A1155" s="823"/>
      <c r="B1155" s="3261" t="s">
        <v>18826</v>
      </c>
      <c r="C1155" s="3261"/>
      <c r="D1155" s="3261"/>
      <c r="E1155" s="3261"/>
      <c r="F1155" s="3261"/>
      <c r="G1155" s="3261"/>
      <c r="I1155" s="1"/>
      <c r="J1155" s="1"/>
      <c r="K1155" s="1"/>
      <c r="R1155" s="1"/>
      <c r="S1155" s="1"/>
      <c r="T1155" s="1"/>
      <c r="U1155" s="1"/>
      <c r="V1155" s="1"/>
      <c r="W1155" s="1"/>
      <c r="X1155" s="1"/>
      <c r="Y1155" s="1"/>
      <c r="Z1155" s="1"/>
      <c r="AA1155" s="1"/>
    </row>
    <row r="1156" spans="1:27">
      <c r="A1156" s="823"/>
      <c r="B1156" s="3261" t="s">
        <v>18827</v>
      </c>
      <c r="C1156" s="3261"/>
      <c r="D1156" s="3261"/>
      <c r="E1156" s="3261"/>
      <c r="F1156" s="3261"/>
      <c r="G1156" s="3261"/>
      <c r="I1156" s="1"/>
      <c r="J1156" s="1"/>
      <c r="K1156" s="1"/>
      <c r="R1156" s="1"/>
      <c r="S1156" s="1"/>
      <c r="T1156" s="1"/>
      <c r="U1156" s="1"/>
      <c r="V1156" s="1"/>
      <c r="W1156" s="1"/>
      <c r="X1156" s="1"/>
      <c r="Y1156" s="1"/>
      <c r="Z1156" s="1"/>
      <c r="AA1156" s="1"/>
    </row>
    <row r="1157" spans="1:27">
      <c r="A1157" s="823"/>
      <c r="B1157" s="3261" t="s">
        <v>18828</v>
      </c>
      <c r="C1157" s="3261"/>
      <c r="D1157" s="3261"/>
      <c r="E1157" s="3261"/>
      <c r="F1157" s="3261"/>
      <c r="G1157" s="3261"/>
      <c r="I1157" s="1"/>
      <c r="J1157" s="1"/>
      <c r="K1157" s="1"/>
      <c r="R1157" s="1"/>
      <c r="S1157" s="1"/>
      <c r="T1157" s="1"/>
      <c r="U1157" s="1"/>
      <c r="V1157" s="1"/>
      <c r="W1157" s="1"/>
      <c r="X1157" s="1"/>
      <c r="Y1157" s="1"/>
      <c r="Z1157" s="1"/>
      <c r="AA1157" s="1"/>
    </row>
    <row r="1158" spans="1:27" hidden="1"/>
    <row r="1159" spans="1:27" ht="26.25" customHeight="1">
      <c r="A1159" s="2066"/>
      <c r="B1159" s="2308" t="s">
        <v>25402</v>
      </c>
      <c r="C1159" s="925"/>
      <c r="D1159" s="925"/>
      <c r="E1159" s="2066"/>
      <c r="F1159" s="925"/>
      <c r="G1159" s="925"/>
      <c r="H1159" s="925"/>
      <c r="I1159" s="1770"/>
      <c r="J1159" s="1770"/>
      <c r="K1159" s="1770"/>
      <c r="L1159" s="2929"/>
      <c r="M1159" s="1770"/>
      <c r="N1159" s="1770"/>
      <c r="O1159" s="1770"/>
      <c r="P1159" s="2929"/>
      <c r="Q1159" s="2929"/>
      <c r="R1159" s="2929"/>
      <c r="S1159" s="1770"/>
      <c r="T1159" s="1770"/>
      <c r="U1159" s="1770"/>
      <c r="V1159" s="2929"/>
      <c r="W1159" s="925"/>
      <c r="X1159" s="925"/>
      <c r="Y1159" s="925"/>
      <c r="Z1159" s="925"/>
      <c r="AA1159" s="2928"/>
    </row>
    <row r="1160" spans="1:27" ht="25.5">
      <c r="A1160" s="2564">
        <v>1</v>
      </c>
      <c r="B1160" s="2566" t="s">
        <v>25403</v>
      </c>
      <c r="C1160" s="919" t="s">
        <v>25404</v>
      </c>
      <c r="D1160" s="2391"/>
      <c r="E1160" s="919">
        <v>6.8000000000000005E-2</v>
      </c>
      <c r="F1160" s="919">
        <v>6.8000000000000005E-2</v>
      </c>
      <c r="G1160" s="919">
        <v>6.8000000000000005E-2</v>
      </c>
      <c r="H1160" s="919"/>
      <c r="I1160" s="2"/>
      <c r="J1160" s="2"/>
      <c r="K1160" s="2"/>
      <c r="L1160" s="2567"/>
      <c r="M1160" s="2"/>
      <c r="N1160" s="2"/>
      <c r="O1160" s="2"/>
      <c r="P1160" s="2567"/>
      <c r="Q1160" s="2567">
        <v>0</v>
      </c>
      <c r="R1160" s="20" t="s">
        <v>607</v>
      </c>
      <c r="S1160" s="2"/>
      <c r="T1160" s="2"/>
      <c r="U1160" s="2"/>
      <c r="V1160" s="20"/>
      <c r="W1160" s="1274"/>
      <c r="X1160" s="1274"/>
      <c r="Y1160" s="1274"/>
      <c r="Z1160" s="919">
        <v>6.8000000000000005E-2</v>
      </c>
      <c r="AA1160" s="1274"/>
    </row>
    <row r="1161" spans="1:27">
      <c r="A1161" s="2564">
        <v>2</v>
      </c>
      <c r="B1161" s="2566" t="s">
        <v>25405</v>
      </c>
      <c r="C1161" s="2567" t="s">
        <v>25406</v>
      </c>
      <c r="D1161" s="834"/>
      <c r="E1161" s="2567">
        <v>0.17199999999999999</v>
      </c>
      <c r="F1161" s="2567">
        <v>0.17199999999999999</v>
      </c>
      <c r="G1161" s="2567">
        <v>0.17199999999999999</v>
      </c>
      <c r="H1161" s="2567"/>
      <c r="I1161" s="2"/>
      <c r="J1161" s="2"/>
      <c r="K1161" s="2"/>
      <c r="L1161" s="2567"/>
      <c r="M1161" s="2"/>
      <c r="N1161" s="2"/>
      <c r="O1161" s="2"/>
      <c r="P1161" s="2567"/>
      <c r="Q1161" s="2567">
        <v>0</v>
      </c>
      <c r="R1161" s="20" t="s">
        <v>607</v>
      </c>
      <c r="S1161" s="2"/>
      <c r="T1161" s="2"/>
      <c r="U1161" s="2"/>
      <c r="V1161" s="20"/>
      <c r="W1161" s="20"/>
      <c r="X1161" s="20"/>
      <c r="Y1161" s="20"/>
      <c r="Z1161" s="2567">
        <v>0.17199999999999999</v>
      </c>
      <c r="AA1161" s="20"/>
    </row>
    <row r="1162" spans="1:27" ht="15.75">
      <c r="A1162" s="2564">
        <v>3</v>
      </c>
      <c r="B1162" s="2566" t="s">
        <v>25407</v>
      </c>
      <c r="C1162" s="2567" t="s">
        <v>25408</v>
      </c>
      <c r="D1162" s="834"/>
      <c r="E1162" s="2567">
        <v>0.33300000000000002</v>
      </c>
      <c r="F1162" s="2567">
        <v>0.33300000000000002</v>
      </c>
      <c r="G1162" s="2567">
        <v>0.33300000000000002</v>
      </c>
      <c r="H1162" s="2567"/>
      <c r="I1162" s="2"/>
      <c r="J1162" s="2"/>
      <c r="K1162" s="2"/>
      <c r="L1162" s="2927"/>
      <c r="M1162" s="2"/>
      <c r="N1162" s="2"/>
      <c r="O1162" s="2"/>
      <c r="P1162" s="2567"/>
      <c r="Q1162" s="2567">
        <v>0</v>
      </c>
      <c r="R1162" s="20" t="s">
        <v>607</v>
      </c>
      <c r="S1162" s="2"/>
      <c r="T1162" s="2"/>
      <c r="U1162" s="2"/>
      <c r="V1162" s="20"/>
      <c r="W1162" s="20"/>
      <c r="X1162" s="20"/>
      <c r="Y1162" s="20"/>
      <c r="Z1162" s="2567">
        <v>0.33300000000000002</v>
      </c>
      <c r="AA1162" s="20"/>
    </row>
    <row r="1163" spans="1:27">
      <c r="A1163" s="2564">
        <v>4</v>
      </c>
      <c r="B1163" s="2566" t="s">
        <v>25409</v>
      </c>
      <c r="C1163" s="2567" t="s">
        <v>25410</v>
      </c>
      <c r="D1163" s="834"/>
      <c r="E1163" s="2567">
        <v>0.23300000000000001</v>
      </c>
      <c r="F1163" s="2567">
        <v>0.23300000000000001</v>
      </c>
      <c r="G1163" s="2567">
        <v>0.23300000000000001</v>
      </c>
      <c r="H1163" s="2567"/>
      <c r="I1163" s="2"/>
      <c r="J1163" s="2"/>
      <c r="K1163" s="2"/>
      <c r="L1163" s="2567"/>
      <c r="M1163" s="2"/>
      <c r="N1163" s="2"/>
      <c r="O1163" s="2"/>
      <c r="P1163" s="2567"/>
      <c r="Q1163" s="2567">
        <v>0</v>
      </c>
      <c r="R1163" s="20" t="s">
        <v>607</v>
      </c>
      <c r="S1163" s="2"/>
      <c r="T1163" s="2"/>
      <c r="U1163" s="2"/>
      <c r="V1163" s="20"/>
      <c r="W1163" s="20"/>
      <c r="X1163" s="20"/>
      <c r="Y1163" s="20"/>
      <c r="Z1163" s="2567">
        <v>0.23300000000000001</v>
      </c>
      <c r="AA1163" s="20"/>
    </row>
    <row r="1164" spans="1:27">
      <c r="A1164" s="2564">
        <v>5</v>
      </c>
      <c r="B1164" s="2566" t="s">
        <v>25411</v>
      </c>
      <c r="C1164" s="2567" t="s">
        <v>25412</v>
      </c>
      <c r="D1164" s="834"/>
      <c r="E1164" s="2567">
        <v>8.3000000000000004E-2</v>
      </c>
      <c r="F1164" s="2567">
        <v>8.3000000000000004E-2</v>
      </c>
      <c r="G1164" s="2567">
        <v>8.3000000000000004E-2</v>
      </c>
      <c r="H1164" s="2567"/>
      <c r="I1164" s="2"/>
      <c r="J1164" s="2"/>
      <c r="K1164" s="2"/>
      <c r="L1164" s="2567"/>
      <c r="M1164" s="2"/>
      <c r="N1164" s="2"/>
      <c r="O1164" s="2"/>
      <c r="P1164" s="2567"/>
      <c r="Q1164" s="2567">
        <v>0.01</v>
      </c>
      <c r="R1164" s="20" t="s">
        <v>607</v>
      </c>
      <c r="S1164" s="2"/>
      <c r="T1164" s="2"/>
      <c r="U1164" s="2"/>
      <c r="V1164" s="20"/>
      <c r="W1164" s="20"/>
      <c r="X1164" s="20"/>
      <c r="Y1164" s="20"/>
      <c r="Z1164" s="2567">
        <v>8.3000000000000004E-2</v>
      </c>
      <c r="AA1164" s="20"/>
    </row>
    <row r="1165" spans="1:27">
      <c r="A1165" s="2564">
        <v>6</v>
      </c>
      <c r="B1165" s="2566" t="s">
        <v>25413</v>
      </c>
      <c r="C1165" s="2567" t="s">
        <v>25414</v>
      </c>
      <c r="D1165" s="834"/>
      <c r="E1165" s="2567">
        <v>0.1</v>
      </c>
      <c r="F1165" s="2567">
        <v>0.1</v>
      </c>
      <c r="G1165" s="2567">
        <v>0.1</v>
      </c>
      <c r="H1165" s="2567"/>
      <c r="I1165" s="2"/>
      <c r="J1165" s="2"/>
      <c r="K1165" s="2"/>
      <c r="L1165" s="2567"/>
      <c r="M1165" s="2"/>
      <c r="N1165" s="2"/>
      <c r="O1165" s="2"/>
      <c r="P1165" s="2567"/>
      <c r="Q1165" s="2567">
        <v>0</v>
      </c>
      <c r="R1165" s="20" t="s">
        <v>607</v>
      </c>
      <c r="S1165" s="2"/>
      <c r="T1165" s="2"/>
      <c r="U1165" s="2"/>
      <c r="V1165" s="20"/>
      <c r="W1165" s="20"/>
      <c r="X1165" s="20"/>
      <c r="Y1165" s="20"/>
      <c r="Z1165" s="2567">
        <v>0.1</v>
      </c>
      <c r="AA1165" s="20"/>
    </row>
    <row r="1166" spans="1:27">
      <c r="A1166" s="2564">
        <v>7</v>
      </c>
      <c r="B1166" s="2566" t="s">
        <v>25415</v>
      </c>
      <c r="C1166" s="2567" t="s">
        <v>25416</v>
      </c>
      <c r="D1166" s="834"/>
      <c r="E1166" s="2567">
        <v>0.46600000000000003</v>
      </c>
      <c r="F1166" s="2567">
        <v>0.46600000000000003</v>
      </c>
      <c r="G1166" s="2567">
        <v>0.46600000000000003</v>
      </c>
      <c r="H1166" s="2567"/>
      <c r="I1166" s="2"/>
      <c r="J1166" s="2"/>
      <c r="K1166" s="2"/>
      <c r="L1166" s="2567"/>
      <c r="M1166" s="2"/>
      <c r="N1166" s="2"/>
      <c r="O1166" s="2"/>
      <c r="P1166" s="2567"/>
      <c r="Q1166" s="2567">
        <v>0</v>
      </c>
      <c r="R1166" s="20" t="s">
        <v>607</v>
      </c>
      <c r="S1166" s="2"/>
      <c r="T1166" s="2"/>
      <c r="U1166" s="2"/>
      <c r="V1166" s="20"/>
      <c r="W1166" s="20"/>
      <c r="X1166" s="20"/>
      <c r="Y1166" s="20"/>
      <c r="Z1166" s="2567">
        <v>0.46600000000000003</v>
      </c>
      <c r="AA1166" s="20"/>
    </row>
    <row r="1167" spans="1:27">
      <c r="A1167" s="2564">
        <v>8</v>
      </c>
      <c r="B1167" s="2566" t="s">
        <v>17008</v>
      </c>
      <c r="C1167" s="2567" t="s">
        <v>25417</v>
      </c>
      <c r="D1167" s="834"/>
      <c r="E1167" s="2567">
        <v>0.8</v>
      </c>
      <c r="F1167" s="2567">
        <v>0.8</v>
      </c>
      <c r="G1167" s="2567"/>
      <c r="H1167" s="2567"/>
      <c r="I1167" s="2"/>
      <c r="J1167" s="2"/>
      <c r="K1167" s="2"/>
      <c r="L1167" s="2567">
        <v>0.8</v>
      </c>
      <c r="M1167" s="2"/>
      <c r="N1167" s="2"/>
      <c r="O1167" s="2"/>
      <c r="P1167" s="2567"/>
      <c r="Q1167" s="2567">
        <v>0</v>
      </c>
      <c r="R1167" s="20" t="s">
        <v>607</v>
      </c>
      <c r="S1167" s="2"/>
      <c r="T1167" s="2"/>
      <c r="U1167" s="2"/>
      <c r="V1167" s="20"/>
      <c r="W1167" s="20"/>
      <c r="X1167" s="20"/>
      <c r="Y1167" s="20"/>
      <c r="Z1167" s="2567">
        <v>0.8</v>
      </c>
      <c r="AA1167" s="20"/>
    </row>
    <row r="1168" spans="1:27">
      <c r="A1168" s="2564">
        <v>9</v>
      </c>
      <c r="B1168" s="2566" t="s">
        <v>25418</v>
      </c>
      <c r="C1168" s="2567"/>
      <c r="D1168" s="834"/>
      <c r="E1168" s="2567">
        <v>6.8000000000000005E-2</v>
      </c>
      <c r="F1168" s="2567">
        <v>6.8000000000000005E-2</v>
      </c>
      <c r="G1168" s="2567">
        <v>6.8000000000000005E-2</v>
      </c>
      <c r="H1168" s="2567"/>
      <c r="I1168" s="2"/>
      <c r="J1168" s="2"/>
      <c r="K1168" s="2"/>
      <c r="L1168" s="2567"/>
      <c r="M1168" s="2"/>
      <c r="N1168" s="2"/>
      <c r="O1168" s="2"/>
      <c r="P1168" s="2567"/>
      <c r="Q1168" s="2567">
        <v>0</v>
      </c>
      <c r="R1168" s="20" t="s">
        <v>607</v>
      </c>
      <c r="S1168" s="2"/>
      <c r="T1168" s="2"/>
      <c r="U1168" s="2"/>
      <c r="V1168" s="20"/>
      <c r="W1168" s="20"/>
      <c r="X1168" s="20"/>
      <c r="Y1168" s="20"/>
      <c r="Z1168" s="2567">
        <v>6.8000000000000005E-2</v>
      </c>
      <c r="AA1168" s="20"/>
    </row>
    <row r="1169" spans="1:27">
      <c r="A1169" s="2564">
        <v>10</v>
      </c>
      <c r="B1169" s="2566" t="s">
        <v>25419</v>
      </c>
      <c r="C1169" s="2567"/>
      <c r="D1169" s="834"/>
      <c r="E1169" s="2567">
        <v>0.25700000000000001</v>
      </c>
      <c r="F1169" s="2567">
        <v>0.25700000000000001</v>
      </c>
      <c r="G1169" s="2567">
        <v>0.25700000000000001</v>
      </c>
      <c r="H1169" s="2567"/>
      <c r="I1169" s="2"/>
      <c r="J1169" s="2"/>
      <c r="K1169" s="2"/>
      <c r="L1169" s="2567"/>
      <c r="M1169" s="2"/>
      <c r="N1169" s="2"/>
      <c r="O1169" s="2"/>
      <c r="P1169" s="2567"/>
      <c r="Q1169" s="2567">
        <v>0</v>
      </c>
      <c r="R1169" s="20" t="s">
        <v>607</v>
      </c>
      <c r="S1169" s="2"/>
      <c r="T1169" s="2"/>
      <c r="U1169" s="2"/>
      <c r="V1169" s="20"/>
      <c r="W1169" s="20"/>
      <c r="X1169" s="20"/>
      <c r="Y1169" s="20"/>
      <c r="Z1169" s="2567">
        <v>0.25700000000000001</v>
      </c>
      <c r="AA1169" s="20"/>
    </row>
    <row r="1170" spans="1:27">
      <c r="A1170" s="2564">
        <v>11</v>
      </c>
      <c r="B1170" s="2566" t="s">
        <v>25420</v>
      </c>
      <c r="C1170" s="2567"/>
      <c r="D1170" s="834"/>
      <c r="E1170" s="2567">
        <v>0.15</v>
      </c>
      <c r="F1170" s="2567">
        <v>0.15</v>
      </c>
      <c r="G1170" s="2567">
        <v>0.15</v>
      </c>
      <c r="H1170" s="2567"/>
      <c r="I1170" s="2"/>
      <c r="J1170" s="2"/>
      <c r="K1170" s="2"/>
      <c r="L1170" s="2567"/>
      <c r="M1170" s="2"/>
      <c r="N1170" s="2"/>
      <c r="O1170" s="2"/>
      <c r="P1170" s="2567"/>
      <c r="Q1170" s="2567">
        <v>0</v>
      </c>
      <c r="R1170" s="20" t="s">
        <v>607</v>
      </c>
      <c r="S1170" s="2"/>
      <c r="T1170" s="2"/>
      <c r="U1170" s="2"/>
      <c r="V1170" s="20"/>
      <c r="W1170" s="20"/>
      <c r="X1170" s="20"/>
      <c r="Y1170" s="20"/>
      <c r="Z1170" s="2567">
        <v>0.15</v>
      </c>
      <c r="AA1170" s="20"/>
    </row>
    <row r="1171" spans="1:27">
      <c r="A1171" s="2564">
        <v>12</v>
      </c>
      <c r="B1171" s="2566" t="s">
        <v>25421</v>
      </c>
      <c r="C1171" s="2567"/>
      <c r="D1171" s="834"/>
      <c r="E1171" s="2567">
        <v>0.1</v>
      </c>
      <c r="F1171" s="2567">
        <v>0.1</v>
      </c>
      <c r="G1171" s="2567">
        <v>0.1</v>
      </c>
      <c r="H1171" s="2567"/>
      <c r="I1171" s="2"/>
      <c r="J1171" s="2"/>
      <c r="K1171" s="2"/>
      <c r="L1171" s="2567"/>
      <c r="M1171" s="2"/>
      <c r="N1171" s="2"/>
      <c r="O1171" s="2"/>
      <c r="P1171" s="2567"/>
      <c r="Q1171" s="2567">
        <v>0</v>
      </c>
      <c r="R1171" s="20" t="s">
        <v>607</v>
      </c>
      <c r="S1171" s="2"/>
      <c r="T1171" s="2"/>
      <c r="U1171" s="2"/>
      <c r="V1171" s="20"/>
      <c r="W1171" s="20"/>
      <c r="X1171" s="20"/>
      <c r="Y1171" s="20"/>
      <c r="Z1171" s="2567">
        <v>0.1</v>
      </c>
      <c r="AA1171" s="20"/>
    </row>
    <row r="1172" spans="1:27" ht="25.5">
      <c r="A1172" s="2564">
        <v>13</v>
      </c>
      <c r="B1172" s="2566" t="s">
        <v>25422</v>
      </c>
      <c r="C1172" s="2567"/>
      <c r="D1172" s="834"/>
      <c r="E1172" s="2567">
        <v>0.1</v>
      </c>
      <c r="F1172" s="2567">
        <v>0.1</v>
      </c>
      <c r="G1172" s="2567">
        <v>0.1</v>
      </c>
      <c r="H1172" s="2567"/>
      <c r="I1172" s="2"/>
      <c r="J1172" s="2"/>
      <c r="K1172" s="2"/>
      <c r="L1172" s="2567"/>
      <c r="M1172" s="2"/>
      <c r="N1172" s="2"/>
      <c r="O1172" s="2"/>
      <c r="P1172" s="2567"/>
      <c r="Q1172" s="2567">
        <v>0</v>
      </c>
      <c r="R1172" s="20" t="s">
        <v>607</v>
      </c>
      <c r="S1172" s="2"/>
      <c r="T1172" s="2"/>
      <c r="U1172" s="2"/>
      <c r="V1172" s="20"/>
      <c r="W1172" s="20"/>
      <c r="X1172" s="20"/>
      <c r="Y1172" s="20"/>
      <c r="Z1172" s="2567">
        <v>0.1</v>
      </c>
      <c r="AA1172" s="20"/>
    </row>
    <row r="1173" spans="1:27">
      <c r="A1173" s="2564">
        <v>14</v>
      </c>
      <c r="B1173" s="2566" t="s">
        <v>25423</v>
      </c>
      <c r="C1173" s="2567"/>
      <c r="D1173" s="834"/>
      <c r="E1173" s="2567">
        <v>4.7E-2</v>
      </c>
      <c r="F1173" s="2567">
        <v>4.7E-2</v>
      </c>
      <c r="G1173" s="2567">
        <v>4.7E-2</v>
      </c>
      <c r="H1173" s="2567"/>
      <c r="I1173" s="2"/>
      <c r="J1173" s="2"/>
      <c r="K1173" s="2"/>
      <c r="L1173" s="2567"/>
      <c r="M1173" s="2"/>
      <c r="N1173" s="2"/>
      <c r="O1173" s="2"/>
      <c r="P1173" s="2567"/>
      <c r="Q1173" s="2567">
        <v>0</v>
      </c>
      <c r="R1173" s="20" t="s">
        <v>607</v>
      </c>
      <c r="S1173" s="2"/>
      <c r="T1173" s="2"/>
      <c r="U1173" s="2"/>
      <c r="V1173" s="20"/>
      <c r="W1173" s="20"/>
      <c r="X1173" s="20"/>
      <c r="Y1173" s="20"/>
      <c r="Z1173" s="2567">
        <v>4.7E-2</v>
      </c>
      <c r="AA1173" s="20"/>
    </row>
    <row r="1174" spans="1:27" ht="25.5">
      <c r="A1174" s="2564">
        <v>15</v>
      </c>
      <c r="B1174" s="2566" t="s">
        <v>25424</v>
      </c>
      <c r="C1174" s="2567"/>
      <c r="D1174" s="834"/>
      <c r="E1174" s="2567">
        <v>0.33700000000000002</v>
      </c>
      <c r="F1174" s="2567">
        <v>0.33700000000000002</v>
      </c>
      <c r="G1174" s="2567">
        <v>0.33700000000000002</v>
      </c>
      <c r="H1174" s="2567"/>
      <c r="I1174" s="2"/>
      <c r="J1174" s="2"/>
      <c r="K1174" s="2"/>
      <c r="L1174" s="2567"/>
      <c r="M1174" s="2"/>
      <c r="N1174" s="2"/>
      <c r="O1174" s="2"/>
      <c r="P1174" s="2567"/>
      <c r="Q1174" s="2567">
        <v>0</v>
      </c>
      <c r="R1174" s="20" t="s">
        <v>607</v>
      </c>
      <c r="S1174" s="2"/>
      <c r="T1174" s="2"/>
      <c r="U1174" s="2"/>
      <c r="V1174" s="20"/>
      <c r="W1174" s="20"/>
      <c r="X1174" s="20"/>
      <c r="Y1174" s="20"/>
      <c r="Z1174" s="2567">
        <v>0.33700000000000002</v>
      </c>
      <c r="AA1174" s="20"/>
    </row>
    <row r="1175" spans="1:27">
      <c r="A1175" s="2564">
        <v>16</v>
      </c>
      <c r="B1175" s="2566" t="s">
        <v>25425</v>
      </c>
      <c r="C1175" s="2567"/>
      <c r="D1175" s="834"/>
      <c r="E1175" s="2567">
        <v>0.123</v>
      </c>
      <c r="F1175" s="2567">
        <v>0.123</v>
      </c>
      <c r="G1175" s="2567">
        <v>0.123</v>
      </c>
      <c r="H1175" s="2567"/>
      <c r="I1175" s="2"/>
      <c r="J1175" s="2"/>
      <c r="K1175" s="2"/>
      <c r="L1175" s="2567"/>
      <c r="M1175" s="2"/>
      <c r="N1175" s="2"/>
      <c r="O1175" s="2"/>
      <c r="P1175" s="2567"/>
      <c r="Q1175" s="2567">
        <v>0</v>
      </c>
      <c r="R1175" s="20" t="s">
        <v>607</v>
      </c>
      <c r="S1175" s="2"/>
      <c r="T1175" s="2"/>
      <c r="U1175" s="2"/>
      <c r="V1175" s="20"/>
      <c r="W1175" s="20"/>
      <c r="X1175" s="20"/>
      <c r="Y1175" s="20"/>
      <c r="Z1175" s="2567">
        <v>0.123</v>
      </c>
      <c r="AA1175" s="20"/>
    </row>
    <row r="1176" spans="1:27">
      <c r="A1176" s="2564">
        <v>17</v>
      </c>
      <c r="B1176" s="2566" t="s">
        <v>25426</v>
      </c>
      <c r="C1176" s="2567"/>
      <c r="D1176" s="834"/>
      <c r="E1176" s="2567">
        <v>4.2999999999999997E-2</v>
      </c>
      <c r="F1176" s="2567">
        <v>4.2999999999999997E-2</v>
      </c>
      <c r="G1176" s="2567">
        <v>4.2999999999999997E-2</v>
      </c>
      <c r="H1176" s="2567"/>
      <c r="I1176" s="2"/>
      <c r="J1176" s="2"/>
      <c r="K1176" s="2"/>
      <c r="L1176" s="2567"/>
      <c r="M1176" s="2"/>
      <c r="N1176" s="2"/>
      <c r="O1176" s="2"/>
      <c r="P1176" s="2567"/>
      <c r="Q1176" s="2567">
        <v>0</v>
      </c>
      <c r="R1176" s="20" t="s">
        <v>607</v>
      </c>
      <c r="S1176" s="2"/>
      <c r="T1176" s="2"/>
      <c r="U1176" s="2"/>
      <c r="V1176" s="20"/>
      <c r="W1176" s="20"/>
      <c r="X1176" s="20"/>
      <c r="Y1176" s="20"/>
      <c r="Z1176" s="2567">
        <v>4.2999999999999997E-2</v>
      </c>
      <c r="AA1176" s="20"/>
    </row>
    <row r="1177" spans="1:27">
      <c r="A1177" s="2564">
        <v>18</v>
      </c>
      <c r="B1177" s="2566" t="s">
        <v>25427</v>
      </c>
      <c r="C1177" s="2567"/>
      <c r="D1177" s="834"/>
      <c r="E1177" s="2567">
        <v>0.13300000000000001</v>
      </c>
      <c r="F1177" s="2567">
        <v>0.13300000000000001</v>
      </c>
      <c r="G1177" s="2567">
        <v>0.13300000000000001</v>
      </c>
      <c r="H1177" s="2567"/>
      <c r="I1177" s="2"/>
      <c r="J1177" s="2"/>
      <c r="K1177" s="2"/>
      <c r="L1177" s="2567"/>
      <c r="M1177" s="2"/>
      <c r="N1177" s="2"/>
      <c r="O1177" s="2"/>
      <c r="P1177" s="2567"/>
      <c r="Q1177" s="2567">
        <v>0</v>
      </c>
      <c r="R1177" s="20" t="s">
        <v>607</v>
      </c>
      <c r="S1177" s="2"/>
      <c r="T1177" s="2"/>
      <c r="U1177" s="2"/>
      <c r="V1177" s="20"/>
      <c r="W1177" s="20"/>
      <c r="X1177" s="20"/>
      <c r="Y1177" s="20"/>
      <c r="Z1177" s="2567">
        <v>0.13300000000000001</v>
      </c>
      <c r="AA1177" s="20"/>
    </row>
    <row r="1178" spans="1:27" ht="25.5">
      <c r="A1178" s="2564">
        <v>19</v>
      </c>
      <c r="B1178" s="2566" t="s">
        <v>25428</v>
      </c>
      <c r="C1178" s="2567"/>
      <c r="D1178" s="834"/>
      <c r="E1178" s="2567">
        <v>0.53300000000000003</v>
      </c>
      <c r="F1178" s="2567">
        <v>0.53300000000000003</v>
      </c>
      <c r="G1178" s="2567">
        <v>0.53300000000000003</v>
      </c>
      <c r="H1178" s="842"/>
      <c r="I1178" s="2"/>
      <c r="J1178" s="2"/>
      <c r="K1178" s="2"/>
      <c r="L1178" s="842"/>
      <c r="M1178" s="2"/>
      <c r="N1178" s="2"/>
      <c r="O1178" s="2"/>
      <c r="P1178" s="2567"/>
      <c r="Q1178" s="2567">
        <v>0</v>
      </c>
      <c r="R1178" s="20" t="s">
        <v>607</v>
      </c>
      <c r="S1178" s="2"/>
      <c r="T1178" s="2"/>
      <c r="U1178" s="2"/>
      <c r="V1178" s="2567"/>
      <c r="W1178" s="2567"/>
      <c r="X1178" s="2567"/>
      <c r="Y1178" s="2567"/>
      <c r="Z1178" s="2567">
        <v>0.53300000000000003</v>
      </c>
      <c r="AA1178" s="2567"/>
    </row>
    <row r="1179" spans="1:27">
      <c r="A1179" s="2564">
        <v>20</v>
      </c>
      <c r="B1179" s="2566" t="s">
        <v>25429</v>
      </c>
      <c r="C1179" s="2567"/>
      <c r="D1179" s="834"/>
      <c r="E1179" s="2567">
        <v>3.3000000000000002E-2</v>
      </c>
      <c r="F1179" s="2567">
        <v>3.3000000000000002E-2</v>
      </c>
      <c r="G1179" s="2567">
        <v>3.3000000000000002E-2</v>
      </c>
      <c r="H1179" s="842"/>
      <c r="I1179" s="2"/>
      <c r="J1179" s="2"/>
      <c r="K1179" s="2"/>
      <c r="L1179" s="842"/>
      <c r="M1179" s="2"/>
      <c r="N1179" s="2"/>
      <c r="O1179" s="2"/>
      <c r="P1179" s="2567"/>
      <c r="Q1179" s="2567">
        <v>0</v>
      </c>
      <c r="R1179" s="20" t="s">
        <v>607</v>
      </c>
      <c r="S1179" s="2"/>
      <c r="T1179" s="2"/>
      <c r="U1179" s="2"/>
      <c r="V1179" s="2567"/>
      <c r="W1179" s="2567"/>
      <c r="X1179" s="2567"/>
      <c r="Y1179" s="2567"/>
      <c r="Z1179" s="2567">
        <v>3.3000000000000002E-2</v>
      </c>
      <c r="AA1179" s="2567"/>
    </row>
    <row r="1180" spans="1:27">
      <c r="A1180" s="2564">
        <v>21</v>
      </c>
      <c r="B1180" s="2566" t="s">
        <v>25430</v>
      </c>
      <c r="C1180" s="2567"/>
      <c r="D1180" s="834"/>
      <c r="E1180" s="2567">
        <v>0.2</v>
      </c>
      <c r="F1180" s="2567">
        <v>0.2</v>
      </c>
      <c r="G1180" s="2567">
        <v>0.2</v>
      </c>
      <c r="H1180" s="842"/>
      <c r="I1180" s="2"/>
      <c r="J1180" s="2"/>
      <c r="K1180" s="2"/>
      <c r="L1180" s="842"/>
      <c r="M1180" s="2"/>
      <c r="N1180" s="2"/>
      <c r="O1180" s="2"/>
      <c r="P1180" s="2567"/>
      <c r="Q1180" s="2567">
        <v>0</v>
      </c>
      <c r="R1180" s="20" t="s">
        <v>607</v>
      </c>
      <c r="S1180" s="2"/>
      <c r="T1180" s="2"/>
      <c r="U1180" s="2"/>
      <c r="V1180" s="2567"/>
      <c r="W1180" s="2567"/>
      <c r="X1180" s="2567"/>
      <c r="Y1180" s="2567"/>
      <c r="Z1180" s="2567">
        <v>0.2</v>
      </c>
      <c r="AA1180" s="2567"/>
    </row>
    <row r="1181" spans="1:27">
      <c r="A1181" s="2564">
        <v>22</v>
      </c>
      <c r="B1181" s="2566" t="s">
        <v>25431</v>
      </c>
      <c r="C1181" s="2567"/>
      <c r="D1181" s="834"/>
      <c r="E1181" s="2567">
        <v>0.17699999999999999</v>
      </c>
      <c r="F1181" s="2567">
        <v>0.17699999999999999</v>
      </c>
      <c r="G1181" s="2567">
        <v>0.17699999999999999</v>
      </c>
      <c r="H1181" s="842"/>
      <c r="I1181" s="2"/>
      <c r="J1181" s="2"/>
      <c r="K1181" s="2"/>
      <c r="L1181" s="842"/>
      <c r="M1181" s="2"/>
      <c r="N1181" s="2"/>
      <c r="O1181" s="2"/>
      <c r="P1181" s="2567"/>
      <c r="Q1181" s="2567">
        <v>0</v>
      </c>
      <c r="R1181" s="20" t="s">
        <v>607</v>
      </c>
      <c r="S1181" s="2"/>
      <c r="T1181" s="2"/>
      <c r="U1181" s="2"/>
      <c r="V1181" s="2567"/>
      <c r="W1181" s="2567"/>
      <c r="X1181" s="2567"/>
      <c r="Y1181" s="2567"/>
      <c r="Z1181" s="2567">
        <v>0.17699999999999999</v>
      </c>
      <c r="AA1181" s="2567"/>
    </row>
    <row r="1182" spans="1:27">
      <c r="A1182" s="2564">
        <v>23</v>
      </c>
      <c r="B1182" s="2566" t="s">
        <v>25432</v>
      </c>
      <c r="C1182" s="2567"/>
      <c r="D1182" s="834"/>
      <c r="E1182" s="2567">
        <v>0.26700000000000002</v>
      </c>
      <c r="F1182" s="2567">
        <v>0.26700000000000002</v>
      </c>
      <c r="G1182" s="2567">
        <v>0.26700000000000002</v>
      </c>
      <c r="H1182" s="842"/>
      <c r="I1182" s="2"/>
      <c r="J1182" s="2"/>
      <c r="K1182" s="2"/>
      <c r="L1182" s="842"/>
      <c r="M1182" s="2"/>
      <c r="N1182" s="2"/>
      <c r="O1182" s="2"/>
      <c r="P1182" s="842"/>
      <c r="Q1182" s="2567">
        <v>0</v>
      </c>
      <c r="R1182" s="20" t="s">
        <v>607</v>
      </c>
      <c r="S1182" s="2"/>
      <c r="T1182" s="2"/>
      <c r="U1182" s="2"/>
      <c r="V1182" s="2567"/>
      <c r="W1182" s="2567"/>
      <c r="X1182" s="2567"/>
      <c r="Y1182" s="2567"/>
      <c r="Z1182" s="2567">
        <v>0.26700000000000002</v>
      </c>
      <c r="AA1182" s="2567"/>
    </row>
    <row r="1183" spans="1:27">
      <c r="A1183" s="2564">
        <v>24</v>
      </c>
      <c r="B1183" s="2566" t="s">
        <v>25433</v>
      </c>
      <c r="C1183" s="2567"/>
      <c r="D1183" s="834"/>
      <c r="E1183" s="2567">
        <v>3.5000000000000003E-2</v>
      </c>
      <c r="F1183" s="2567">
        <v>3.5000000000000003E-2</v>
      </c>
      <c r="G1183" s="2567">
        <v>3.5000000000000003E-2</v>
      </c>
      <c r="H1183" s="842"/>
      <c r="I1183" s="2"/>
      <c r="J1183" s="2"/>
      <c r="K1183" s="2"/>
      <c r="L1183" s="842"/>
      <c r="M1183" s="2"/>
      <c r="N1183" s="2"/>
      <c r="O1183" s="2"/>
      <c r="P1183" s="2567"/>
      <c r="Q1183" s="2567">
        <v>0</v>
      </c>
      <c r="R1183" s="20" t="s">
        <v>607</v>
      </c>
      <c r="S1183" s="2"/>
      <c r="T1183" s="2"/>
      <c r="U1183" s="2"/>
      <c r="V1183" s="2567"/>
      <c r="W1183" s="2567"/>
      <c r="X1183" s="2567"/>
      <c r="Y1183" s="2567"/>
      <c r="Z1183" s="2567">
        <v>3.5000000000000003E-2</v>
      </c>
      <c r="AA1183" s="2567"/>
    </row>
    <row r="1184" spans="1:27">
      <c r="A1184" s="2564">
        <v>25</v>
      </c>
      <c r="B1184" s="2566" t="s">
        <v>25434</v>
      </c>
      <c r="C1184" s="2567"/>
      <c r="D1184" s="834"/>
      <c r="E1184" s="2567">
        <v>0.24299999999999999</v>
      </c>
      <c r="F1184" s="2567">
        <v>0.24299999999999999</v>
      </c>
      <c r="G1184" s="2567">
        <v>0.24299999999999999</v>
      </c>
      <c r="H1184" s="842"/>
      <c r="I1184" s="2"/>
      <c r="J1184" s="2"/>
      <c r="K1184" s="2"/>
      <c r="L1184" s="842"/>
      <c r="M1184" s="2"/>
      <c r="N1184" s="2"/>
      <c r="O1184" s="2"/>
      <c r="P1184" s="2567"/>
      <c r="Q1184" s="2567">
        <v>0</v>
      </c>
      <c r="R1184" s="20" t="s">
        <v>607</v>
      </c>
      <c r="S1184" s="2"/>
      <c r="T1184" s="2"/>
      <c r="U1184" s="2"/>
      <c r="V1184" s="2567"/>
      <c r="W1184" s="2567"/>
      <c r="X1184" s="2567"/>
      <c r="Y1184" s="2567"/>
      <c r="Z1184" s="2567">
        <v>0.24299999999999999</v>
      </c>
      <c r="AA1184" s="2567"/>
    </row>
    <row r="1185" spans="1:27">
      <c r="A1185" s="2564">
        <v>26</v>
      </c>
      <c r="B1185" s="2566" t="s">
        <v>25435</v>
      </c>
      <c r="C1185" s="2567"/>
      <c r="D1185" s="834"/>
      <c r="E1185" s="2567">
        <v>7.0000000000000007E-2</v>
      </c>
      <c r="F1185" s="2567">
        <v>7.0000000000000007E-2</v>
      </c>
      <c r="G1185" s="2567">
        <v>7.0000000000000007E-2</v>
      </c>
      <c r="H1185" s="842"/>
      <c r="I1185" s="2"/>
      <c r="J1185" s="2"/>
      <c r="K1185" s="2"/>
      <c r="L1185" s="842"/>
      <c r="M1185" s="2"/>
      <c r="N1185" s="2"/>
      <c r="O1185" s="2"/>
      <c r="P1185" s="2567"/>
      <c r="Q1185" s="2567">
        <v>0</v>
      </c>
      <c r="R1185" s="20" t="s">
        <v>607</v>
      </c>
      <c r="S1185" s="2"/>
      <c r="T1185" s="2"/>
      <c r="U1185" s="2"/>
      <c r="V1185" s="2567"/>
      <c r="W1185" s="2567"/>
      <c r="X1185" s="2567"/>
      <c r="Y1185" s="2567"/>
      <c r="Z1185" s="2567">
        <v>7.0000000000000007E-2</v>
      </c>
      <c r="AA1185" s="2567"/>
    </row>
    <row r="1186" spans="1:27" ht="25.5">
      <c r="A1186" s="2564">
        <v>27</v>
      </c>
      <c r="B1186" s="2566" t="s">
        <v>25436</v>
      </c>
      <c r="C1186" s="2567"/>
      <c r="D1186" s="834"/>
      <c r="E1186" s="2567">
        <v>0.32900000000000001</v>
      </c>
      <c r="F1186" s="2567">
        <v>0.32900000000000001</v>
      </c>
      <c r="G1186" s="2567">
        <v>0.32900000000000001</v>
      </c>
      <c r="H1186" s="842"/>
      <c r="I1186" s="2"/>
      <c r="J1186" s="2"/>
      <c r="K1186" s="2"/>
      <c r="L1186" s="842"/>
      <c r="M1186" s="2"/>
      <c r="N1186" s="2"/>
      <c r="O1186" s="2"/>
      <c r="P1186" s="2567"/>
      <c r="Q1186" s="2567">
        <v>0</v>
      </c>
      <c r="R1186" s="20" t="s">
        <v>607</v>
      </c>
      <c r="S1186" s="2"/>
      <c r="T1186" s="2"/>
      <c r="U1186" s="2"/>
      <c r="V1186" s="2567"/>
      <c r="W1186" s="2567"/>
      <c r="X1186" s="2567"/>
      <c r="Y1186" s="2567"/>
      <c r="Z1186" s="2567">
        <v>0.32900000000000001</v>
      </c>
      <c r="AA1186" s="2567"/>
    </row>
    <row r="1187" spans="1:27" ht="26.25" customHeight="1">
      <c r="A1187" s="2010"/>
      <c r="B1187" s="2792" t="s">
        <v>25437</v>
      </c>
      <c r="C1187" s="2840"/>
      <c r="D1187" s="2930"/>
      <c r="E1187" s="2840">
        <f>SUM(E1160:E1186)</f>
        <v>5.5000000000000018</v>
      </c>
      <c r="F1187" s="2840">
        <f t="shared" ref="F1187:AA1187" si="49">SUM(F1160:F1186)</f>
        <v>5.5000000000000018</v>
      </c>
      <c r="G1187" s="2840">
        <f t="shared" si="49"/>
        <v>4.7000000000000011</v>
      </c>
      <c r="H1187" s="2840">
        <f t="shared" si="49"/>
        <v>0</v>
      </c>
      <c r="I1187" s="2840">
        <f t="shared" si="49"/>
        <v>0</v>
      </c>
      <c r="J1187" s="2840">
        <f t="shared" si="49"/>
        <v>0</v>
      </c>
      <c r="K1187" s="2840">
        <f t="shared" si="49"/>
        <v>0</v>
      </c>
      <c r="L1187" s="2840">
        <f t="shared" si="49"/>
        <v>0.8</v>
      </c>
      <c r="M1187" s="2840">
        <f t="shared" si="49"/>
        <v>0</v>
      </c>
      <c r="N1187" s="2840">
        <f t="shared" si="49"/>
        <v>0</v>
      </c>
      <c r="O1187" s="2840">
        <f t="shared" si="49"/>
        <v>0</v>
      </c>
      <c r="P1187" s="2840">
        <f t="shared" si="49"/>
        <v>0</v>
      </c>
      <c r="Q1187" s="2840">
        <f t="shared" si="49"/>
        <v>0.01</v>
      </c>
      <c r="R1187" s="2840">
        <f t="shared" si="49"/>
        <v>0</v>
      </c>
      <c r="S1187" s="2840">
        <f t="shared" si="49"/>
        <v>0</v>
      </c>
      <c r="T1187" s="2840">
        <f t="shared" si="49"/>
        <v>0</v>
      </c>
      <c r="U1187" s="2840">
        <f t="shared" si="49"/>
        <v>0</v>
      </c>
      <c r="V1187" s="2840">
        <f t="shared" si="49"/>
        <v>0</v>
      </c>
      <c r="W1187" s="2840">
        <f t="shared" si="49"/>
        <v>0</v>
      </c>
      <c r="X1187" s="2840">
        <f t="shared" si="49"/>
        <v>0</v>
      </c>
      <c r="Y1187" s="2840">
        <f t="shared" si="49"/>
        <v>0</v>
      </c>
      <c r="Z1187" s="2840">
        <f t="shared" si="49"/>
        <v>5.5000000000000018</v>
      </c>
      <c r="AA1187" s="2840">
        <f t="shared" si="49"/>
        <v>0</v>
      </c>
    </row>
    <row r="1188" spans="1:27" ht="24" customHeight="1">
      <c r="A1188" s="2956"/>
      <c r="B1188" s="2955" t="s">
        <v>3188</v>
      </c>
      <c r="C1188" s="2931"/>
      <c r="D1188" s="2931"/>
      <c r="E1188" s="2946"/>
      <c r="F1188" s="2931"/>
      <c r="G1188" s="2931"/>
      <c r="H1188" s="2931"/>
      <c r="I1188" s="2571"/>
      <c r="J1188" s="2571"/>
      <c r="K1188" s="2571"/>
      <c r="L1188" s="2931"/>
      <c r="M1188" s="2571"/>
      <c r="N1188" s="2571"/>
      <c r="O1188" s="2571"/>
      <c r="P1188" s="2931"/>
      <c r="Q1188" s="2931"/>
      <c r="R1188" s="2931"/>
      <c r="S1188" s="2571"/>
      <c r="T1188" s="2571"/>
      <c r="U1188" s="2571"/>
      <c r="V1188" s="2571"/>
      <c r="W1188" s="2571"/>
      <c r="X1188" s="2571"/>
      <c r="Y1188" s="2571"/>
      <c r="Z1188" s="2571"/>
      <c r="AA1188" s="2572"/>
    </row>
    <row r="1189" spans="1:27">
      <c r="A1189" s="1371">
        <v>1</v>
      </c>
      <c r="B1189" s="2932" t="s">
        <v>25438</v>
      </c>
      <c r="C1189" s="844"/>
      <c r="D1189" s="2393"/>
      <c r="E1189" s="2933"/>
      <c r="F1189" s="1316"/>
      <c r="G1189" s="1316"/>
      <c r="H1189" s="1316"/>
      <c r="I1189" s="2571"/>
      <c r="J1189" s="2571"/>
      <c r="K1189" s="2571"/>
      <c r="L1189" s="1316"/>
      <c r="M1189" s="2571"/>
      <c r="N1189" s="2571"/>
      <c r="O1189" s="2571"/>
      <c r="P1189" s="1316"/>
      <c r="Q1189" s="1316"/>
      <c r="R1189" s="2944"/>
      <c r="S1189" s="2571"/>
      <c r="T1189" s="2571"/>
      <c r="U1189" s="2571"/>
      <c r="V1189" s="2571"/>
      <c r="W1189" s="2571"/>
      <c r="X1189" s="2571"/>
      <c r="Y1189" s="2571"/>
      <c r="Z1189" s="2571"/>
      <c r="AA1189" s="2572"/>
    </row>
    <row r="1190" spans="1:27">
      <c r="A1190" s="1371">
        <v>2</v>
      </c>
      <c r="B1190" s="595" t="s">
        <v>25439</v>
      </c>
      <c r="C1190" s="844"/>
      <c r="D1190" s="844"/>
      <c r="E1190" s="2934">
        <v>1.2</v>
      </c>
      <c r="F1190" s="2934">
        <v>1.2</v>
      </c>
      <c r="G1190" s="2934">
        <v>1.2</v>
      </c>
      <c r="H1190" s="2947"/>
      <c r="I1190" s="2"/>
      <c r="J1190" s="2"/>
      <c r="K1190" s="2"/>
      <c r="L1190" s="2935"/>
      <c r="M1190" s="2"/>
      <c r="N1190" s="2"/>
      <c r="O1190" s="2"/>
      <c r="P1190" s="2935"/>
      <c r="Q1190" s="2935"/>
      <c r="R1190" s="2935" t="s">
        <v>607</v>
      </c>
      <c r="S1190" s="2"/>
      <c r="T1190" s="2"/>
      <c r="U1190" s="2"/>
      <c r="V1190" s="2"/>
      <c r="W1190" s="2"/>
      <c r="X1190" s="2"/>
      <c r="Y1190" s="2"/>
      <c r="Z1190" s="2"/>
      <c r="AA1190" s="2"/>
    </row>
    <row r="1191" spans="1:27">
      <c r="A1191" s="1371">
        <v>3</v>
      </c>
      <c r="B1191" s="2932" t="s">
        <v>25440</v>
      </c>
      <c r="C1191" s="844"/>
      <c r="D1191" s="844"/>
      <c r="E1191" s="2935">
        <v>0.7</v>
      </c>
      <c r="F1191" s="2935">
        <v>0.7</v>
      </c>
      <c r="G1191" s="2935">
        <v>0.7</v>
      </c>
      <c r="H1191" s="2940"/>
      <c r="I1191" s="2"/>
      <c r="J1191" s="2"/>
      <c r="K1191" s="2"/>
      <c r="L1191" s="2935"/>
      <c r="M1191" s="2"/>
      <c r="N1191" s="2"/>
      <c r="O1191" s="2"/>
      <c r="P1191" s="2935"/>
      <c r="Q1191" s="2935"/>
      <c r="R1191" s="2935" t="s">
        <v>607</v>
      </c>
      <c r="S1191" s="2"/>
      <c r="T1191" s="2"/>
      <c r="U1191" s="2"/>
      <c r="V1191" s="2"/>
      <c r="W1191" s="2"/>
      <c r="X1191" s="2"/>
      <c r="Y1191" s="2"/>
      <c r="Z1191" s="2"/>
      <c r="AA1191" s="2"/>
    </row>
    <row r="1192" spans="1:27">
      <c r="A1192" s="1371">
        <v>4</v>
      </c>
      <c r="B1192" s="595" t="s">
        <v>21961</v>
      </c>
      <c r="C1192" s="844"/>
      <c r="D1192" s="844"/>
      <c r="E1192" s="2936">
        <v>0.6</v>
      </c>
      <c r="F1192" s="842">
        <v>0.6</v>
      </c>
      <c r="G1192" s="842">
        <v>0.3</v>
      </c>
      <c r="H1192" s="1305"/>
      <c r="I1192" s="2"/>
      <c r="J1192" s="2"/>
      <c r="K1192" s="2"/>
      <c r="L1192" s="842">
        <v>0.3</v>
      </c>
      <c r="M1192" s="2"/>
      <c r="N1192" s="2"/>
      <c r="O1192" s="2"/>
      <c r="P1192" s="842"/>
      <c r="Q1192" s="842"/>
      <c r="R1192" s="2935"/>
      <c r="S1192" s="2"/>
      <c r="T1192" s="2"/>
      <c r="U1192" s="2"/>
      <c r="V1192" s="2"/>
      <c r="W1192" s="2"/>
      <c r="X1192" s="2"/>
      <c r="Y1192" s="2"/>
      <c r="Z1192" s="2"/>
      <c r="AA1192" s="2"/>
    </row>
    <row r="1193" spans="1:27">
      <c r="A1193" s="1371">
        <v>5</v>
      </c>
      <c r="B1193" s="1284" t="s">
        <v>23345</v>
      </c>
      <c r="C1193" s="844"/>
      <c r="D1193" s="844"/>
      <c r="E1193" s="2935">
        <v>0.2</v>
      </c>
      <c r="F1193" s="2935">
        <v>0.2</v>
      </c>
      <c r="G1193" s="2935">
        <v>0.2</v>
      </c>
      <c r="H1193" s="2940"/>
      <c r="I1193" s="2"/>
      <c r="J1193" s="2"/>
      <c r="K1193" s="2"/>
      <c r="L1193" s="2935"/>
      <c r="M1193" s="2"/>
      <c r="N1193" s="2"/>
      <c r="O1193" s="2"/>
      <c r="P1193" s="2935"/>
      <c r="Q1193" s="2935"/>
      <c r="R1193" s="2935" t="s">
        <v>607</v>
      </c>
      <c r="S1193" s="2"/>
      <c r="T1193" s="2"/>
      <c r="U1193" s="2"/>
      <c r="V1193" s="2"/>
      <c r="W1193" s="2"/>
      <c r="X1193" s="2"/>
      <c r="Y1193" s="2"/>
      <c r="Z1193" s="2"/>
      <c r="AA1193" s="2"/>
    </row>
    <row r="1194" spans="1:27">
      <c r="A1194" s="1371">
        <v>6</v>
      </c>
      <c r="B1194" s="1284" t="s">
        <v>15622</v>
      </c>
      <c r="C1194" s="844"/>
      <c r="D1194" s="844"/>
      <c r="E1194" s="2935">
        <v>0.5</v>
      </c>
      <c r="F1194" s="2935">
        <v>0.5</v>
      </c>
      <c r="G1194" s="2935">
        <v>0.5</v>
      </c>
      <c r="H1194" s="2940"/>
      <c r="I1194" s="2"/>
      <c r="J1194" s="2"/>
      <c r="K1194" s="2"/>
      <c r="L1194" s="2935"/>
      <c r="M1194" s="2"/>
      <c r="N1194" s="2"/>
      <c r="O1194" s="2"/>
      <c r="P1194" s="2935"/>
      <c r="Q1194" s="2935"/>
      <c r="R1194" s="2935" t="s">
        <v>607</v>
      </c>
      <c r="S1194" s="2"/>
      <c r="T1194" s="2"/>
      <c r="U1194" s="2"/>
      <c r="V1194" s="2"/>
      <c r="W1194" s="2"/>
      <c r="X1194" s="2"/>
      <c r="Y1194" s="2"/>
      <c r="Z1194" s="2"/>
      <c r="AA1194" s="2"/>
    </row>
    <row r="1195" spans="1:27">
      <c r="A1195" s="1371">
        <v>7</v>
      </c>
      <c r="B1195" s="2429" t="s">
        <v>25441</v>
      </c>
      <c r="C1195" s="844"/>
      <c r="D1195" s="844"/>
      <c r="E1195" s="2935"/>
      <c r="F1195" s="2935"/>
      <c r="G1195" s="2935"/>
      <c r="H1195" s="2940"/>
      <c r="I1195" s="2"/>
      <c r="J1195" s="2"/>
      <c r="K1195" s="2"/>
      <c r="L1195" s="2935"/>
      <c r="M1195" s="2"/>
      <c r="N1195" s="2"/>
      <c r="O1195" s="2"/>
      <c r="P1195" s="2935"/>
      <c r="Q1195" s="2935"/>
      <c r="R1195" s="2935"/>
      <c r="S1195" s="2"/>
      <c r="T1195" s="2"/>
      <c r="U1195" s="2"/>
      <c r="V1195" s="2"/>
      <c r="W1195" s="2"/>
      <c r="X1195" s="2"/>
      <c r="Y1195" s="2"/>
      <c r="Z1195" s="2"/>
      <c r="AA1195" s="2"/>
    </row>
    <row r="1196" spans="1:27">
      <c r="A1196" s="1371">
        <v>8</v>
      </c>
      <c r="B1196" s="16" t="s">
        <v>25442</v>
      </c>
      <c r="C1196" s="844"/>
      <c r="D1196" s="844"/>
      <c r="E1196" s="2935">
        <v>1.3</v>
      </c>
      <c r="F1196" s="2935">
        <v>1.3</v>
      </c>
      <c r="G1196" s="2935">
        <v>1.3</v>
      </c>
      <c r="H1196" s="2940"/>
      <c r="I1196" s="2"/>
      <c r="J1196" s="2"/>
      <c r="K1196" s="2"/>
      <c r="L1196" s="2935"/>
      <c r="M1196" s="2"/>
      <c r="N1196" s="2"/>
      <c r="O1196" s="2"/>
      <c r="P1196" s="2935"/>
      <c r="Q1196" s="2935"/>
      <c r="R1196" s="2935" t="s">
        <v>607</v>
      </c>
      <c r="S1196" s="2"/>
      <c r="T1196" s="2"/>
      <c r="U1196" s="2"/>
      <c r="V1196" s="2"/>
      <c r="W1196" s="2"/>
      <c r="X1196" s="2"/>
      <c r="Y1196" s="2"/>
      <c r="Z1196" s="2"/>
      <c r="AA1196" s="2"/>
    </row>
    <row r="1197" spans="1:27">
      <c r="A1197" s="1371">
        <v>9</v>
      </c>
      <c r="B1197" s="2429" t="s">
        <v>25443</v>
      </c>
      <c r="C1197" s="844"/>
      <c r="D1197" s="844"/>
      <c r="E1197" s="2935">
        <v>0.5</v>
      </c>
      <c r="F1197" s="2936">
        <v>0.5</v>
      </c>
      <c r="G1197" s="2936"/>
      <c r="H1197" s="2933"/>
      <c r="I1197" s="2"/>
      <c r="J1197" s="2"/>
      <c r="K1197" s="2"/>
      <c r="L1197" s="2936">
        <v>0.5</v>
      </c>
      <c r="M1197" s="2"/>
      <c r="N1197" s="2"/>
      <c r="O1197" s="2"/>
      <c r="P1197" s="2936"/>
      <c r="Q1197" s="2936"/>
      <c r="R1197" s="2936" t="s">
        <v>607</v>
      </c>
      <c r="S1197" s="2"/>
      <c r="T1197" s="2"/>
      <c r="U1197" s="2"/>
      <c r="V1197" s="2"/>
      <c r="W1197" s="2"/>
      <c r="X1197" s="2"/>
      <c r="Y1197" s="2"/>
      <c r="Z1197" s="2"/>
      <c r="AA1197" s="2"/>
    </row>
    <row r="1198" spans="1:27">
      <c r="A1198" s="1371">
        <v>10</v>
      </c>
      <c r="B1198" s="2428" t="s">
        <v>25444</v>
      </c>
      <c r="C1198" s="844"/>
      <c r="D1198" s="844"/>
      <c r="E1198" s="2935">
        <v>0.6</v>
      </c>
      <c r="F1198" s="2936">
        <v>0.6</v>
      </c>
      <c r="G1198" s="2936"/>
      <c r="H1198" s="2933"/>
      <c r="I1198" s="2"/>
      <c r="J1198" s="2"/>
      <c r="K1198" s="2"/>
      <c r="L1198" s="2936">
        <v>0.6</v>
      </c>
      <c r="M1198" s="2"/>
      <c r="N1198" s="2"/>
      <c r="O1198" s="2"/>
      <c r="P1198" s="2936"/>
      <c r="Q1198" s="2936"/>
      <c r="R1198" s="2936" t="s">
        <v>607</v>
      </c>
      <c r="S1198" s="2"/>
      <c r="T1198" s="2"/>
      <c r="U1198" s="2"/>
      <c r="V1198" s="2"/>
      <c r="W1198" s="2"/>
      <c r="X1198" s="2"/>
      <c r="Y1198" s="2"/>
      <c r="Z1198" s="2"/>
      <c r="AA1198" s="2"/>
    </row>
    <row r="1199" spans="1:27">
      <c r="A1199" s="1371">
        <v>11</v>
      </c>
      <c r="B1199" s="2428" t="s">
        <v>25445</v>
      </c>
      <c r="C1199" s="844"/>
      <c r="D1199" s="844"/>
      <c r="E1199" s="2935">
        <v>0.5</v>
      </c>
      <c r="F1199" s="2936">
        <v>0.5</v>
      </c>
      <c r="G1199" s="2936"/>
      <c r="H1199" s="2933"/>
      <c r="I1199" s="2"/>
      <c r="J1199" s="2"/>
      <c r="K1199" s="2"/>
      <c r="L1199" s="2936">
        <v>0.5</v>
      </c>
      <c r="M1199" s="2"/>
      <c r="N1199" s="2"/>
      <c r="O1199" s="2"/>
      <c r="P1199" s="2936"/>
      <c r="Q1199" s="2936"/>
      <c r="R1199" s="2936" t="s">
        <v>607</v>
      </c>
      <c r="S1199" s="2"/>
      <c r="T1199" s="2"/>
      <c r="U1199" s="2"/>
      <c r="V1199" s="2"/>
      <c r="W1199" s="2"/>
      <c r="X1199" s="2"/>
      <c r="Y1199" s="2"/>
      <c r="Z1199" s="2"/>
      <c r="AA1199" s="2"/>
    </row>
    <row r="1200" spans="1:27">
      <c r="A1200" s="1371">
        <v>12</v>
      </c>
      <c r="B1200" s="16" t="s">
        <v>25446</v>
      </c>
      <c r="C1200" s="844"/>
      <c r="D1200" s="844"/>
      <c r="E1200" s="2935">
        <v>1.5</v>
      </c>
      <c r="F1200" s="2935"/>
      <c r="G1200" s="2935"/>
      <c r="H1200" s="2940"/>
      <c r="I1200" s="2"/>
      <c r="J1200" s="2"/>
      <c r="K1200" s="2"/>
      <c r="L1200" s="2935"/>
      <c r="M1200" s="2"/>
      <c r="N1200" s="2"/>
      <c r="O1200" s="2"/>
      <c r="P1200" s="2935">
        <v>1.5</v>
      </c>
      <c r="Q1200" s="2935">
        <v>1.5</v>
      </c>
      <c r="R1200" s="2935" t="s">
        <v>607</v>
      </c>
      <c r="S1200" s="2"/>
      <c r="T1200" s="2"/>
      <c r="U1200" s="2"/>
      <c r="V1200" s="2"/>
      <c r="W1200" s="2"/>
      <c r="X1200" s="2"/>
      <c r="Y1200" s="2"/>
      <c r="Z1200" s="2"/>
      <c r="AA1200" s="2"/>
    </row>
    <row r="1201" spans="1:27">
      <c r="A1201" s="1371">
        <v>13</v>
      </c>
      <c r="B1201" s="16" t="s">
        <v>25447</v>
      </c>
      <c r="C1201" s="844"/>
      <c r="D1201" s="844"/>
      <c r="E1201" s="2935">
        <v>0.25</v>
      </c>
      <c r="F1201" s="2935">
        <v>0.25</v>
      </c>
      <c r="G1201" s="2935">
        <v>0.15</v>
      </c>
      <c r="H1201" s="2940"/>
      <c r="I1201" s="2"/>
      <c r="J1201" s="2"/>
      <c r="K1201" s="2"/>
      <c r="L1201" s="2935">
        <v>0.1</v>
      </c>
      <c r="M1201" s="2"/>
      <c r="N1201" s="2"/>
      <c r="O1201" s="2"/>
      <c r="P1201" s="2935"/>
      <c r="Q1201" s="2935"/>
      <c r="R1201" s="2935" t="s">
        <v>607</v>
      </c>
      <c r="S1201" s="2"/>
      <c r="T1201" s="2"/>
      <c r="U1201" s="2"/>
      <c r="V1201" s="2"/>
      <c r="W1201" s="2"/>
      <c r="X1201" s="2"/>
      <c r="Y1201" s="2"/>
      <c r="Z1201" s="2"/>
      <c r="AA1201" s="2"/>
    </row>
    <row r="1202" spans="1:27">
      <c r="A1202" s="1371">
        <v>14</v>
      </c>
      <c r="B1202" s="666" t="s">
        <v>25448</v>
      </c>
      <c r="C1202" s="844"/>
      <c r="D1202" s="844"/>
      <c r="E1202" s="2935">
        <v>2</v>
      </c>
      <c r="F1202" s="2935">
        <v>1.7</v>
      </c>
      <c r="G1202" s="2935">
        <v>1.4</v>
      </c>
      <c r="H1202" s="2940"/>
      <c r="I1202" s="2"/>
      <c r="J1202" s="2"/>
      <c r="K1202" s="2"/>
      <c r="L1202" s="2935">
        <v>0.3</v>
      </c>
      <c r="M1202" s="2"/>
      <c r="N1202" s="2"/>
      <c r="O1202" s="2"/>
      <c r="P1202" s="2935">
        <v>0.3</v>
      </c>
      <c r="Q1202" s="2935">
        <v>0.3</v>
      </c>
      <c r="R1202" s="2935" t="s">
        <v>607</v>
      </c>
      <c r="S1202" s="2"/>
      <c r="T1202" s="2"/>
      <c r="U1202" s="2"/>
      <c r="V1202" s="2"/>
      <c r="W1202" s="2"/>
      <c r="X1202" s="2"/>
      <c r="Y1202" s="2"/>
      <c r="Z1202" s="2"/>
      <c r="AA1202" s="2"/>
    </row>
    <row r="1203" spans="1:27">
      <c r="A1203" s="1371">
        <v>15</v>
      </c>
      <c r="B1203" s="666" t="s">
        <v>25449</v>
      </c>
      <c r="C1203" s="844"/>
      <c r="D1203" s="844"/>
      <c r="E1203" s="2935"/>
      <c r="F1203" s="2935"/>
      <c r="G1203" s="2935"/>
      <c r="H1203" s="2940"/>
      <c r="I1203" s="2"/>
      <c r="J1203" s="2"/>
      <c r="K1203" s="2"/>
      <c r="L1203" s="2935"/>
      <c r="M1203" s="2"/>
      <c r="N1203" s="2"/>
      <c r="O1203" s="2"/>
      <c r="P1203" s="2935"/>
      <c r="Q1203" s="2935"/>
      <c r="R1203" s="2935"/>
      <c r="S1203" s="2"/>
      <c r="T1203" s="2"/>
      <c r="U1203" s="2"/>
      <c r="V1203" s="2"/>
      <c r="W1203" s="2"/>
      <c r="X1203" s="2"/>
      <c r="Y1203" s="2"/>
      <c r="Z1203" s="2"/>
      <c r="AA1203" s="2"/>
    </row>
    <row r="1204" spans="1:27">
      <c r="A1204" s="1371">
        <v>16</v>
      </c>
      <c r="B1204" s="16" t="s">
        <v>25450</v>
      </c>
      <c r="C1204" s="844"/>
      <c r="D1204" s="844"/>
      <c r="E1204" s="2935">
        <v>0.5</v>
      </c>
      <c r="F1204" s="2935">
        <v>0.5</v>
      </c>
      <c r="G1204" s="2935">
        <v>0.5</v>
      </c>
      <c r="H1204" s="2940"/>
      <c r="I1204" s="2"/>
      <c r="J1204" s="2"/>
      <c r="K1204" s="2"/>
      <c r="L1204" s="2935"/>
      <c r="M1204" s="2"/>
      <c r="N1204" s="2"/>
      <c r="O1204" s="2"/>
      <c r="P1204" s="2935"/>
      <c r="Q1204" s="2935"/>
      <c r="R1204" s="2935" t="s">
        <v>607</v>
      </c>
      <c r="S1204" s="2"/>
      <c r="T1204" s="2"/>
      <c r="U1204" s="2"/>
      <c r="V1204" s="2"/>
      <c r="W1204" s="2"/>
      <c r="X1204" s="2"/>
      <c r="Y1204" s="2"/>
      <c r="Z1204" s="2"/>
      <c r="AA1204" s="2"/>
    </row>
    <row r="1205" spans="1:27">
      <c r="A1205" s="1371">
        <v>17</v>
      </c>
      <c r="B1205" s="666" t="s">
        <v>25451</v>
      </c>
      <c r="C1205" s="844"/>
      <c r="D1205" s="844"/>
      <c r="E1205" s="2935">
        <v>0.5</v>
      </c>
      <c r="F1205" s="2935">
        <v>0.5</v>
      </c>
      <c r="G1205" s="2935">
        <v>0.5</v>
      </c>
      <c r="H1205" s="2940"/>
      <c r="I1205" s="2"/>
      <c r="J1205" s="2"/>
      <c r="K1205" s="2"/>
      <c r="L1205" s="2935"/>
      <c r="M1205" s="2"/>
      <c r="N1205" s="2"/>
      <c r="O1205" s="2"/>
      <c r="P1205" s="2935"/>
      <c r="Q1205" s="2935"/>
      <c r="R1205" s="2935" t="s">
        <v>607</v>
      </c>
      <c r="S1205" s="2"/>
      <c r="T1205" s="2"/>
      <c r="U1205" s="2"/>
      <c r="V1205" s="2"/>
      <c r="W1205" s="2"/>
      <c r="X1205" s="2"/>
      <c r="Y1205" s="2"/>
      <c r="Z1205" s="2"/>
      <c r="AA1205" s="2"/>
    </row>
    <row r="1206" spans="1:27">
      <c r="A1206" s="1371">
        <v>18</v>
      </c>
      <c r="B1206" s="16" t="s">
        <v>25452</v>
      </c>
      <c r="C1206" s="844"/>
      <c r="D1206" s="844"/>
      <c r="E1206" s="2935">
        <v>0.3</v>
      </c>
      <c r="F1206" s="2935"/>
      <c r="G1206" s="2935"/>
      <c r="H1206" s="2940"/>
      <c r="I1206" s="2"/>
      <c r="J1206" s="2"/>
      <c r="K1206" s="2"/>
      <c r="L1206" s="2935"/>
      <c r="M1206" s="2"/>
      <c r="N1206" s="2"/>
      <c r="O1206" s="2"/>
      <c r="P1206" s="2935">
        <v>0.3</v>
      </c>
      <c r="Q1206" s="2935">
        <v>0.3</v>
      </c>
      <c r="R1206" s="2935" t="s">
        <v>607</v>
      </c>
      <c r="S1206" s="2"/>
      <c r="T1206" s="2"/>
      <c r="U1206" s="2"/>
      <c r="V1206" s="2"/>
      <c r="W1206" s="2"/>
      <c r="X1206" s="2"/>
      <c r="Y1206" s="2"/>
      <c r="Z1206" s="2"/>
      <c r="AA1206" s="2"/>
    </row>
    <row r="1207" spans="1:27">
      <c r="A1207" s="1371">
        <v>19</v>
      </c>
      <c r="B1207" s="16" t="s">
        <v>25453</v>
      </c>
      <c r="C1207" s="844"/>
      <c r="D1207" s="844"/>
      <c r="E1207" s="2935">
        <v>0.65</v>
      </c>
      <c r="F1207" s="2935">
        <v>0.65</v>
      </c>
      <c r="G1207" s="2935">
        <v>0.65</v>
      </c>
      <c r="H1207" s="2940"/>
      <c r="I1207" s="2"/>
      <c r="J1207" s="2"/>
      <c r="K1207" s="2"/>
      <c r="L1207" s="2935"/>
      <c r="M1207" s="2"/>
      <c r="N1207" s="2"/>
      <c r="O1207" s="2"/>
      <c r="P1207" s="2935"/>
      <c r="Q1207" s="2935"/>
      <c r="R1207" s="2935" t="s">
        <v>607</v>
      </c>
      <c r="S1207" s="2"/>
      <c r="T1207" s="2"/>
      <c r="U1207" s="2"/>
      <c r="V1207" s="2"/>
      <c r="W1207" s="2"/>
      <c r="X1207" s="2"/>
      <c r="Y1207" s="2"/>
      <c r="Z1207" s="2"/>
      <c r="AA1207" s="2"/>
    </row>
    <row r="1208" spans="1:27">
      <c r="A1208" s="1371">
        <v>20</v>
      </c>
      <c r="B1208" s="16" t="s">
        <v>16979</v>
      </c>
      <c r="C1208" s="844"/>
      <c r="D1208" s="844"/>
      <c r="E1208" s="2935">
        <v>0.45</v>
      </c>
      <c r="F1208" s="2935">
        <v>0.45</v>
      </c>
      <c r="G1208" s="2935">
        <v>0.45</v>
      </c>
      <c r="H1208" s="2940"/>
      <c r="I1208" s="2"/>
      <c r="J1208" s="2"/>
      <c r="K1208" s="2"/>
      <c r="L1208" s="2935"/>
      <c r="M1208" s="2"/>
      <c r="N1208" s="2"/>
      <c r="O1208" s="2"/>
      <c r="P1208" s="2935"/>
      <c r="Q1208" s="2935"/>
      <c r="R1208" s="2935" t="s">
        <v>607</v>
      </c>
      <c r="S1208" s="2"/>
      <c r="T1208" s="2"/>
      <c r="U1208" s="2"/>
      <c r="V1208" s="2"/>
      <c r="W1208" s="2"/>
      <c r="X1208" s="2"/>
      <c r="Y1208" s="2"/>
      <c r="Z1208" s="2"/>
      <c r="AA1208" s="2"/>
    </row>
    <row r="1209" spans="1:27">
      <c r="A1209" s="1371">
        <v>21</v>
      </c>
      <c r="B1209" s="16" t="s">
        <v>25454</v>
      </c>
      <c r="C1209" s="844"/>
      <c r="D1209" s="844"/>
      <c r="E1209" s="2935">
        <v>0.3</v>
      </c>
      <c r="F1209" s="2935">
        <v>0.3</v>
      </c>
      <c r="G1209" s="2935">
        <v>0.3</v>
      </c>
      <c r="H1209" s="2940"/>
      <c r="I1209" s="2"/>
      <c r="J1209" s="2"/>
      <c r="K1209" s="2"/>
      <c r="L1209" s="2935"/>
      <c r="M1209" s="2"/>
      <c r="N1209" s="2"/>
      <c r="O1209" s="2"/>
      <c r="P1209" s="2935"/>
      <c r="Q1209" s="2935"/>
      <c r="R1209" s="2935" t="s">
        <v>607</v>
      </c>
      <c r="S1209" s="2"/>
      <c r="T1209" s="2"/>
      <c r="U1209" s="2"/>
      <c r="V1209" s="2"/>
      <c r="W1209" s="2"/>
      <c r="X1209" s="2"/>
      <c r="Y1209" s="2"/>
      <c r="Z1209" s="2"/>
      <c r="AA1209" s="2"/>
    </row>
    <row r="1210" spans="1:27">
      <c r="A1210" s="1371">
        <v>22</v>
      </c>
      <c r="B1210" s="2428" t="s">
        <v>25455</v>
      </c>
      <c r="C1210" s="844"/>
      <c r="D1210" s="844"/>
      <c r="E1210" s="2935"/>
      <c r="F1210" s="2935"/>
      <c r="G1210" s="2935"/>
      <c r="H1210" s="2940"/>
      <c r="I1210" s="2"/>
      <c r="J1210" s="2"/>
      <c r="K1210" s="2"/>
      <c r="L1210" s="2935"/>
      <c r="M1210" s="2"/>
      <c r="N1210" s="2"/>
      <c r="O1210" s="2"/>
      <c r="P1210" s="2935"/>
      <c r="Q1210" s="2935"/>
      <c r="R1210" s="2935" t="s">
        <v>607</v>
      </c>
      <c r="S1210" s="2"/>
      <c r="T1210" s="2"/>
      <c r="U1210" s="2"/>
      <c r="V1210" s="2"/>
      <c r="W1210" s="2"/>
      <c r="X1210" s="2"/>
      <c r="Y1210" s="2"/>
      <c r="Z1210" s="2"/>
      <c r="AA1210" s="2"/>
    </row>
    <row r="1211" spans="1:27">
      <c r="A1211" s="1371">
        <v>23</v>
      </c>
      <c r="B1211" s="2428" t="s">
        <v>25456</v>
      </c>
      <c r="C1211" s="844"/>
      <c r="D1211" s="844"/>
      <c r="E1211" s="2935">
        <v>1.3</v>
      </c>
      <c r="F1211" s="2935">
        <v>1.3</v>
      </c>
      <c r="G1211" s="2935">
        <v>1.3</v>
      </c>
      <c r="H1211" s="2940"/>
      <c r="I1211" s="2"/>
      <c r="J1211" s="2"/>
      <c r="K1211" s="2"/>
      <c r="L1211" s="2935"/>
      <c r="M1211" s="2"/>
      <c r="N1211" s="2"/>
      <c r="O1211" s="2"/>
      <c r="P1211" s="2935"/>
      <c r="Q1211" s="2935"/>
      <c r="R1211" s="2935" t="s">
        <v>607</v>
      </c>
      <c r="S1211" s="2"/>
      <c r="T1211" s="2"/>
      <c r="U1211" s="2"/>
      <c r="V1211" s="2"/>
      <c r="W1211" s="2"/>
      <c r="X1211" s="2"/>
      <c r="Y1211" s="2"/>
      <c r="Z1211" s="2"/>
      <c r="AA1211" s="2"/>
    </row>
    <row r="1212" spans="1:27">
      <c r="A1212" s="1371">
        <v>24</v>
      </c>
      <c r="B1212" s="2428" t="s">
        <v>25457</v>
      </c>
      <c r="C1212" s="844"/>
      <c r="D1212" s="844"/>
      <c r="E1212" s="2935">
        <v>0.3</v>
      </c>
      <c r="F1212" s="2935">
        <v>0.3</v>
      </c>
      <c r="G1212" s="2935">
        <v>0.3</v>
      </c>
      <c r="H1212" s="2940"/>
      <c r="I1212" s="2"/>
      <c r="J1212" s="2"/>
      <c r="K1212" s="2"/>
      <c r="L1212" s="2935"/>
      <c r="M1212" s="2"/>
      <c r="N1212" s="2"/>
      <c r="O1212" s="2"/>
      <c r="P1212" s="2935"/>
      <c r="Q1212" s="2935"/>
      <c r="R1212" s="2935" t="s">
        <v>607</v>
      </c>
      <c r="S1212" s="2"/>
      <c r="T1212" s="2"/>
      <c r="U1212" s="2"/>
      <c r="V1212" s="2"/>
      <c r="W1212" s="2"/>
      <c r="X1212" s="2"/>
      <c r="Y1212" s="2"/>
      <c r="Z1212" s="2"/>
      <c r="AA1212" s="2"/>
    </row>
    <row r="1213" spans="1:27">
      <c r="A1213" s="1371">
        <v>25</v>
      </c>
      <c r="B1213" s="2428" t="s">
        <v>25458</v>
      </c>
      <c r="C1213" s="844"/>
      <c r="D1213" s="844"/>
      <c r="E1213" s="2935">
        <v>0.25</v>
      </c>
      <c r="F1213" s="2935">
        <v>0.25</v>
      </c>
      <c r="G1213" s="2935"/>
      <c r="H1213" s="2940"/>
      <c r="I1213" s="2"/>
      <c r="J1213" s="2"/>
      <c r="K1213" s="2"/>
      <c r="L1213" s="2935">
        <v>0.25</v>
      </c>
      <c r="M1213" s="2"/>
      <c r="N1213" s="2"/>
      <c r="O1213" s="2"/>
      <c r="P1213" s="2935"/>
      <c r="Q1213" s="2935"/>
      <c r="R1213" s="2935" t="s">
        <v>607</v>
      </c>
      <c r="S1213" s="2"/>
      <c r="T1213" s="2"/>
      <c r="U1213" s="2"/>
      <c r="V1213" s="2"/>
      <c r="W1213" s="2"/>
      <c r="X1213" s="2"/>
      <c r="Y1213" s="2"/>
      <c r="Z1213" s="2"/>
      <c r="AA1213" s="2"/>
    </row>
    <row r="1214" spans="1:27">
      <c r="A1214" s="1371">
        <v>26</v>
      </c>
      <c r="B1214" s="16" t="s">
        <v>25459</v>
      </c>
      <c r="C1214" s="844"/>
      <c r="D1214" s="844"/>
      <c r="E1214" s="2935">
        <v>0.35</v>
      </c>
      <c r="F1214" s="2935">
        <v>0.35</v>
      </c>
      <c r="G1214" s="2935">
        <v>0.35</v>
      </c>
      <c r="H1214" s="2940"/>
      <c r="I1214" s="2"/>
      <c r="J1214" s="2"/>
      <c r="K1214" s="2"/>
      <c r="L1214" s="2935"/>
      <c r="M1214" s="2"/>
      <c r="N1214" s="2"/>
      <c r="O1214" s="2"/>
      <c r="P1214" s="2935"/>
      <c r="Q1214" s="2935"/>
      <c r="R1214" s="2935" t="s">
        <v>607</v>
      </c>
      <c r="S1214" s="2"/>
      <c r="T1214" s="2"/>
      <c r="U1214" s="2"/>
      <c r="V1214" s="2"/>
      <c r="W1214" s="2"/>
      <c r="X1214" s="2"/>
      <c r="Y1214" s="2"/>
      <c r="Z1214" s="2"/>
      <c r="AA1214" s="2"/>
    </row>
    <row r="1215" spans="1:27">
      <c r="A1215" s="1371">
        <v>27</v>
      </c>
      <c r="B1215" s="2428" t="s">
        <v>25460</v>
      </c>
      <c r="C1215" s="844"/>
      <c r="D1215" s="844"/>
      <c r="E1215" s="2935">
        <v>0.3</v>
      </c>
      <c r="F1215" s="2935">
        <v>0.3</v>
      </c>
      <c r="G1215" s="2935">
        <v>0.3</v>
      </c>
      <c r="H1215" s="2940"/>
      <c r="I1215" s="2"/>
      <c r="J1215" s="2"/>
      <c r="K1215" s="2"/>
      <c r="L1215" s="2935"/>
      <c r="M1215" s="2"/>
      <c r="N1215" s="2"/>
      <c r="O1215" s="2"/>
      <c r="P1215" s="2935"/>
      <c r="Q1215" s="2935"/>
      <c r="R1215" s="2935" t="s">
        <v>607</v>
      </c>
      <c r="S1215" s="2"/>
      <c r="T1215" s="2"/>
      <c r="U1215" s="2"/>
      <c r="V1215" s="2"/>
      <c r="W1215" s="2"/>
      <c r="X1215" s="2"/>
      <c r="Y1215" s="2"/>
      <c r="Z1215" s="2"/>
      <c r="AA1215" s="2"/>
    </row>
    <row r="1216" spans="1:27">
      <c r="A1216" s="1371">
        <v>28</v>
      </c>
      <c r="B1216" s="2428" t="s">
        <v>7409</v>
      </c>
      <c r="C1216" s="844"/>
      <c r="D1216" s="844"/>
      <c r="E1216" s="2935">
        <v>0.8</v>
      </c>
      <c r="F1216" s="2935">
        <v>0.64</v>
      </c>
      <c r="G1216" s="2935">
        <v>0.51</v>
      </c>
      <c r="H1216" s="2940">
        <v>0.13</v>
      </c>
      <c r="I1216" s="2"/>
      <c r="J1216" s="2"/>
      <c r="K1216" s="2"/>
      <c r="L1216" s="2935"/>
      <c r="M1216" s="2"/>
      <c r="N1216" s="2"/>
      <c r="O1216" s="2"/>
      <c r="P1216" s="2935">
        <v>0.16</v>
      </c>
      <c r="Q1216" s="2935">
        <v>0.16</v>
      </c>
      <c r="R1216" s="2935" t="s">
        <v>607</v>
      </c>
      <c r="S1216" s="2"/>
      <c r="T1216" s="2"/>
      <c r="U1216" s="2"/>
      <c r="V1216" s="2"/>
      <c r="W1216" s="2"/>
      <c r="X1216" s="2"/>
      <c r="Y1216" s="2"/>
      <c r="Z1216" s="2"/>
      <c r="AA1216" s="2"/>
    </row>
    <row r="1217" spans="1:27">
      <c r="A1217" s="1371">
        <v>29</v>
      </c>
      <c r="B1217" s="2428" t="s">
        <v>25461</v>
      </c>
      <c r="C1217" s="844"/>
      <c r="D1217" s="844"/>
      <c r="E1217" s="2935">
        <v>0.45</v>
      </c>
      <c r="F1217" s="2936">
        <v>0.45</v>
      </c>
      <c r="G1217" s="2936">
        <v>0.45</v>
      </c>
      <c r="H1217" s="2933"/>
      <c r="I1217" s="2"/>
      <c r="J1217" s="2"/>
      <c r="K1217" s="2"/>
      <c r="L1217" s="2936"/>
      <c r="M1217" s="2"/>
      <c r="N1217" s="2"/>
      <c r="O1217" s="2"/>
      <c r="P1217" s="2936"/>
      <c r="Q1217" s="2936"/>
      <c r="R1217" s="2935" t="s">
        <v>607</v>
      </c>
      <c r="S1217" s="2"/>
      <c r="T1217" s="2"/>
      <c r="U1217" s="2"/>
      <c r="V1217" s="2"/>
      <c r="W1217" s="2"/>
      <c r="X1217" s="2"/>
      <c r="Y1217" s="2"/>
      <c r="Z1217" s="2"/>
      <c r="AA1217" s="2"/>
    </row>
    <row r="1218" spans="1:27">
      <c r="A1218" s="1371">
        <v>30</v>
      </c>
      <c r="B1218" s="19" t="s">
        <v>25462</v>
      </c>
      <c r="C1218" s="844"/>
      <c r="D1218" s="844"/>
      <c r="E1218" s="2935">
        <v>1.25</v>
      </c>
      <c r="F1218" s="2936">
        <v>1.25</v>
      </c>
      <c r="G1218" s="2936">
        <v>0.34</v>
      </c>
      <c r="H1218" s="2933"/>
      <c r="I1218" s="2"/>
      <c r="J1218" s="2"/>
      <c r="K1218" s="2"/>
      <c r="L1218" s="2936">
        <v>0.91</v>
      </c>
      <c r="M1218" s="2"/>
      <c r="N1218" s="2"/>
      <c r="O1218" s="2"/>
      <c r="P1218" s="2936"/>
      <c r="Q1218" s="2936"/>
      <c r="R1218" s="2935" t="s">
        <v>607</v>
      </c>
      <c r="S1218" s="2"/>
      <c r="T1218" s="2"/>
      <c r="U1218" s="2"/>
      <c r="V1218" s="2"/>
      <c r="W1218" s="2"/>
      <c r="X1218" s="2"/>
      <c r="Y1218" s="2"/>
      <c r="Z1218" s="2"/>
      <c r="AA1218" s="2"/>
    </row>
    <row r="1219" spans="1:27">
      <c r="A1219" s="1371">
        <v>31</v>
      </c>
      <c r="B1219" s="2937" t="s">
        <v>25463</v>
      </c>
      <c r="C1219" s="844"/>
      <c r="D1219" s="844"/>
      <c r="E1219" s="2935"/>
      <c r="F1219" s="2936"/>
      <c r="G1219" s="2936"/>
      <c r="H1219" s="2933"/>
      <c r="I1219" s="2"/>
      <c r="J1219" s="2"/>
      <c r="K1219" s="2"/>
      <c r="L1219" s="2936"/>
      <c r="M1219" s="2"/>
      <c r="N1219" s="2"/>
      <c r="O1219" s="2"/>
      <c r="P1219" s="2936"/>
      <c r="Q1219" s="2936"/>
      <c r="R1219" s="2935"/>
      <c r="S1219" s="2"/>
      <c r="T1219" s="2"/>
      <c r="U1219" s="2"/>
      <c r="V1219" s="2"/>
      <c r="W1219" s="2"/>
      <c r="X1219" s="2"/>
      <c r="Y1219" s="2"/>
      <c r="Z1219" s="2"/>
      <c r="AA1219" s="2"/>
    </row>
    <row r="1220" spans="1:27">
      <c r="A1220" s="1371">
        <v>32</v>
      </c>
      <c r="B1220" s="2429" t="s">
        <v>25464</v>
      </c>
      <c r="C1220" s="844"/>
      <c r="D1220" s="844"/>
      <c r="E1220" s="2935">
        <v>1</v>
      </c>
      <c r="F1220" s="2935">
        <v>1</v>
      </c>
      <c r="G1220" s="2935">
        <v>1</v>
      </c>
      <c r="H1220" s="2933"/>
      <c r="I1220" s="2"/>
      <c r="J1220" s="2"/>
      <c r="K1220" s="2"/>
      <c r="L1220" s="2936"/>
      <c r="M1220" s="2"/>
      <c r="N1220" s="2"/>
      <c r="O1220" s="2"/>
      <c r="P1220" s="2936"/>
      <c r="Q1220" s="2936"/>
      <c r="R1220" s="2935" t="s">
        <v>607</v>
      </c>
      <c r="S1220" s="2"/>
      <c r="T1220" s="2"/>
      <c r="U1220" s="2"/>
      <c r="V1220" s="2"/>
      <c r="W1220" s="2"/>
      <c r="X1220" s="2"/>
      <c r="Y1220" s="2"/>
      <c r="Z1220" s="2"/>
      <c r="AA1220" s="2"/>
    </row>
    <row r="1221" spans="1:27">
      <c r="A1221" s="1371">
        <v>33</v>
      </c>
      <c r="B1221" s="2428" t="s">
        <v>25465</v>
      </c>
      <c r="C1221" s="844"/>
      <c r="D1221" s="844"/>
      <c r="E1221" s="2935">
        <v>0.35</v>
      </c>
      <c r="F1221" s="2935">
        <v>0.35</v>
      </c>
      <c r="G1221" s="2935">
        <v>0.35</v>
      </c>
      <c r="H1221" s="2933"/>
      <c r="I1221" s="2"/>
      <c r="J1221" s="2"/>
      <c r="K1221" s="2"/>
      <c r="L1221" s="2936"/>
      <c r="M1221" s="2"/>
      <c r="N1221" s="2"/>
      <c r="O1221" s="2"/>
      <c r="P1221" s="2936"/>
      <c r="Q1221" s="2936"/>
      <c r="R1221" s="2935" t="s">
        <v>607</v>
      </c>
      <c r="S1221" s="2"/>
      <c r="T1221" s="2"/>
      <c r="U1221" s="2"/>
      <c r="V1221" s="2"/>
      <c r="W1221" s="2"/>
      <c r="X1221" s="2"/>
      <c r="Y1221" s="2"/>
      <c r="Z1221" s="2"/>
      <c r="AA1221" s="2"/>
    </row>
    <row r="1222" spans="1:27">
      <c r="A1222" s="1371">
        <v>34</v>
      </c>
      <c r="B1222" s="2428" t="s">
        <v>25462</v>
      </c>
      <c r="C1222" s="844"/>
      <c r="D1222" s="844"/>
      <c r="E1222" s="2935">
        <v>0.6</v>
      </c>
      <c r="F1222" s="2935">
        <v>0.6</v>
      </c>
      <c r="G1222" s="2935">
        <v>0.6</v>
      </c>
      <c r="H1222" s="2933"/>
      <c r="I1222" s="2"/>
      <c r="J1222" s="2"/>
      <c r="K1222" s="2"/>
      <c r="L1222" s="2936"/>
      <c r="M1222" s="2"/>
      <c r="N1222" s="2"/>
      <c r="O1222" s="2"/>
      <c r="P1222" s="2936"/>
      <c r="Q1222" s="2936"/>
      <c r="R1222" s="2936" t="s">
        <v>607</v>
      </c>
      <c r="S1222" s="2"/>
      <c r="T1222" s="2"/>
      <c r="U1222" s="2"/>
      <c r="V1222" s="2"/>
      <c r="W1222" s="2"/>
      <c r="X1222" s="2"/>
      <c r="Y1222" s="2"/>
      <c r="Z1222" s="2"/>
      <c r="AA1222" s="2"/>
    </row>
    <row r="1223" spans="1:27">
      <c r="A1223" s="1371">
        <v>35</v>
      </c>
      <c r="B1223" s="2428" t="s">
        <v>25461</v>
      </c>
      <c r="C1223" s="844"/>
      <c r="D1223" s="844"/>
      <c r="E1223" s="2935">
        <v>0.55000000000000004</v>
      </c>
      <c r="F1223" s="2936">
        <v>0.55000000000000004</v>
      </c>
      <c r="G1223" s="2936">
        <v>0.55000000000000004</v>
      </c>
      <c r="H1223" s="2933"/>
      <c r="I1223" s="2"/>
      <c r="J1223" s="2"/>
      <c r="K1223" s="2"/>
      <c r="L1223" s="2936"/>
      <c r="M1223" s="2"/>
      <c r="N1223" s="2"/>
      <c r="O1223" s="2"/>
      <c r="P1223" s="2936"/>
      <c r="Q1223" s="2936"/>
      <c r="R1223" s="2936" t="s">
        <v>607</v>
      </c>
      <c r="S1223" s="2"/>
      <c r="T1223" s="2"/>
      <c r="U1223" s="2"/>
      <c r="V1223" s="2"/>
      <c r="W1223" s="2"/>
      <c r="X1223" s="2"/>
      <c r="Y1223" s="2"/>
      <c r="Z1223" s="2"/>
      <c r="AA1223" s="2"/>
    </row>
    <row r="1224" spans="1:27">
      <c r="A1224" s="1371">
        <v>36</v>
      </c>
      <c r="B1224" s="2428" t="s">
        <v>25466</v>
      </c>
      <c r="C1224" s="844"/>
      <c r="D1224" s="844"/>
      <c r="E1224" s="2935">
        <v>0.5</v>
      </c>
      <c r="F1224" s="2936">
        <v>0.5</v>
      </c>
      <c r="G1224" s="2936">
        <v>0.5</v>
      </c>
      <c r="H1224" s="2933"/>
      <c r="I1224" s="2"/>
      <c r="J1224" s="2"/>
      <c r="K1224" s="2"/>
      <c r="L1224" s="2936"/>
      <c r="M1224" s="2"/>
      <c r="N1224" s="2"/>
      <c r="O1224" s="2"/>
      <c r="P1224" s="2936"/>
      <c r="Q1224" s="2936"/>
      <c r="R1224" s="2936" t="s">
        <v>607</v>
      </c>
      <c r="S1224" s="2"/>
      <c r="T1224" s="2"/>
      <c r="U1224" s="2"/>
      <c r="V1224" s="2"/>
      <c r="W1224" s="2"/>
      <c r="X1224" s="2"/>
      <c r="Y1224" s="2"/>
      <c r="Z1224" s="2"/>
      <c r="AA1224" s="2"/>
    </row>
    <row r="1225" spans="1:27">
      <c r="A1225" s="1371">
        <v>37</v>
      </c>
      <c r="B1225" s="2428" t="s">
        <v>25467</v>
      </c>
      <c r="C1225" s="844"/>
      <c r="D1225" s="844"/>
      <c r="E1225" s="2935">
        <v>0.22</v>
      </c>
      <c r="F1225" s="2936">
        <v>0.22</v>
      </c>
      <c r="G1225" s="2936">
        <v>0.22</v>
      </c>
      <c r="H1225" s="2933"/>
      <c r="I1225" s="2"/>
      <c r="J1225" s="2"/>
      <c r="K1225" s="2"/>
      <c r="L1225" s="2936"/>
      <c r="M1225" s="2"/>
      <c r="N1225" s="2"/>
      <c r="O1225" s="2"/>
      <c r="P1225" s="2936"/>
      <c r="Q1225" s="2936"/>
      <c r="R1225" s="2936" t="s">
        <v>607</v>
      </c>
      <c r="S1225" s="2"/>
      <c r="T1225" s="2"/>
      <c r="U1225" s="2"/>
      <c r="V1225" s="2"/>
      <c r="W1225" s="2"/>
      <c r="X1225" s="2"/>
      <c r="Y1225" s="2"/>
      <c r="Z1225" s="2"/>
      <c r="AA1225" s="2"/>
    </row>
    <row r="1226" spans="1:27">
      <c r="A1226" s="1371">
        <v>38</v>
      </c>
      <c r="B1226" s="2428" t="s">
        <v>25468</v>
      </c>
      <c r="C1226" s="844"/>
      <c r="D1226" s="844"/>
      <c r="E1226" s="2935">
        <v>0.6</v>
      </c>
      <c r="F1226" s="2936">
        <v>0.6</v>
      </c>
      <c r="G1226" s="2936"/>
      <c r="H1226" s="2933"/>
      <c r="I1226" s="2"/>
      <c r="J1226" s="2"/>
      <c r="K1226" s="2"/>
      <c r="L1226" s="2936">
        <v>0.6</v>
      </c>
      <c r="M1226" s="2"/>
      <c r="N1226" s="2"/>
      <c r="O1226" s="2"/>
      <c r="P1226" s="2936"/>
      <c r="Q1226" s="2936"/>
      <c r="R1226" s="2936" t="s">
        <v>607</v>
      </c>
      <c r="S1226" s="2"/>
      <c r="T1226" s="2"/>
      <c r="U1226" s="2"/>
      <c r="V1226" s="2"/>
      <c r="W1226" s="2"/>
      <c r="X1226" s="2"/>
      <c r="Y1226" s="2"/>
      <c r="Z1226" s="2"/>
      <c r="AA1226" s="2"/>
    </row>
    <row r="1227" spans="1:27">
      <c r="A1227" s="1371">
        <v>39</v>
      </c>
      <c r="B1227" s="2428" t="s">
        <v>25469</v>
      </c>
      <c r="C1227" s="844"/>
      <c r="D1227" s="844"/>
      <c r="E1227" s="2935">
        <v>0.35</v>
      </c>
      <c r="F1227" s="2936">
        <v>0.35</v>
      </c>
      <c r="G1227" s="2936">
        <v>0.35</v>
      </c>
      <c r="H1227" s="2933"/>
      <c r="I1227" s="2"/>
      <c r="J1227" s="2"/>
      <c r="K1227" s="2"/>
      <c r="L1227" s="2936"/>
      <c r="M1227" s="2"/>
      <c r="N1227" s="2"/>
      <c r="O1227" s="2"/>
      <c r="P1227" s="2936"/>
      <c r="Q1227" s="2936"/>
      <c r="R1227" s="2936" t="s">
        <v>607</v>
      </c>
      <c r="S1227" s="2"/>
      <c r="T1227" s="2"/>
      <c r="U1227" s="2"/>
      <c r="V1227" s="2"/>
      <c r="W1227" s="2"/>
      <c r="X1227" s="2"/>
      <c r="Y1227" s="2"/>
      <c r="Z1227" s="2"/>
      <c r="AA1227" s="2"/>
    </row>
    <row r="1228" spans="1:27">
      <c r="A1228" s="1371">
        <v>40</v>
      </c>
      <c r="B1228" s="2428" t="s">
        <v>25470</v>
      </c>
      <c r="C1228" s="844"/>
      <c r="D1228" s="844"/>
      <c r="E1228" s="2935">
        <v>1.1000000000000001</v>
      </c>
      <c r="F1228" s="2935">
        <v>1.1000000000000001</v>
      </c>
      <c r="G1228" s="2935">
        <v>1.1000000000000001</v>
      </c>
      <c r="H1228" s="2933"/>
      <c r="I1228" s="2"/>
      <c r="J1228" s="2"/>
      <c r="K1228" s="2"/>
      <c r="L1228" s="2936"/>
      <c r="M1228" s="2"/>
      <c r="N1228" s="2"/>
      <c r="O1228" s="2"/>
      <c r="P1228" s="2936"/>
      <c r="Q1228" s="2936"/>
      <c r="R1228" s="2936" t="s">
        <v>607</v>
      </c>
      <c r="S1228" s="2"/>
      <c r="T1228" s="2"/>
      <c r="U1228" s="2"/>
      <c r="V1228" s="2"/>
      <c r="W1228" s="2"/>
      <c r="X1228" s="2"/>
      <c r="Y1228" s="2"/>
      <c r="Z1228" s="2"/>
      <c r="AA1228" s="2"/>
    </row>
    <row r="1229" spans="1:27">
      <c r="A1229" s="1371">
        <v>41</v>
      </c>
      <c r="B1229" s="2429" t="s">
        <v>25471</v>
      </c>
      <c r="C1229" s="844"/>
      <c r="D1229" s="844"/>
      <c r="E1229" s="2935">
        <v>0.75</v>
      </c>
      <c r="F1229" s="2936"/>
      <c r="G1229" s="2936"/>
      <c r="H1229" s="2933"/>
      <c r="I1229" s="2"/>
      <c r="J1229" s="2"/>
      <c r="K1229" s="2"/>
      <c r="L1229" s="2936"/>
      <c r="M1229" s="2"/>
      <c r="N1229" s="2"/>
      <c r="O1229" s="2"/>
      <c r="P1229" s="2936">
        <v>0.75</v>
      </c>
      <c r="Q1229" s="2936">
        <v>0.75</v>
      </c>
      <c r="R1229" s="2936" t="s">
        <v>607</v>
      </c>
      <c r="S1229" s="2"/>
      <c r="T1229" s="2"/>
      <c r="U1229" s="2"/>
      <c r="V1229" s="2"/>
      <c r="W1229" s="2"/>
      <c r="X1229" s="2"/>
      <c r="Y1229" s="2"/>
      <c r="Z1229" s="2"/>
      <c r="AA1229" s="2"/>
    </row>
    <row r="1230" spans="1:27">
      <c r="A1230" s="1371">
        <v>42</v>
      </c>
      <c r="B1230" s="2429" t="s">
        <v>25472</v>
      </c>
      <c r="C1230" s="844"/>
      <c r="D1230" s="844"/>
      <c r="E1230" s="2938">
        <v>1.4</v>
      </c>
      <c r="F1230" s="2939">
        <v>1</v>
      </c>
      <c r="G1230" s="2939"/>
      <c r="H1230" s="2948"/>
      <c r="I1230" s="2"/>
      <c r="J1230" s="2"/>
      <c r="K1230" s="2"/>
      <c r="L1230" s="2936">
        <v>1</v>
      </c>
      <c r="M1230" s="2"/>
      <c r="N1230" s="2"/>
      <c r="O1230" s="2"/>
      <c r="P1230" s="2936">
        <v>0.4</v>
      </c>
      <c r="Q1230" s="2936">
        <v>0.4</v>
      </c>
      <c r="R1230" s="2936" t="s">
        <v>607</v>
      </c>
      <c r="S1230" s="2"/>
      <c r="T1230" s="2"/>
      <c r="U1230" s="2"/>
      <c r="V1230" s="2"/>
      <c r="W1230" s="2"/>
      <c r="X1230" s="2"/>
      <c r="Y1230" s="2"/>
      <c r="Z1230" s="2"/>
      <c r="AA1230" s="2"/>
    </row>
    <row r="1231" spans="1:27">
      <c r="A1231" s="1371">
        <v>43</v>
      </c>
      <c r="B1231" s="2429" t="s">
        <v>25473</v>
      </c>
      <c r="C1231" s="844"/>
      <c r="D1231" s="2393"/>
      <c r="E1231" s="2940"/>
      <c r="F1231" s="2941"/>
      <c r="G1231" s="2941"/>
      <c r="H1231" s="2941"/>
      <c r="I1231" s="2"/>
      <c r="J1231" s="2"/>
      <c r="K1231" s="2"/>
      <c r="L1231" s="2936"/>
      <c r="M1231" s="2"/>
      <c r="N1231" s="2"/>
      <c r="O1231" s="2"/>
      <c r="P1231" s="2936"/>
      <c r="Q1231" s="2936"/>
      <c r="R1231" s="2936"/>
      <c r="S1231" s="2"/>
      <c r="T1231" s="2"/>
      <c r="U1231" s="2"/>
      <c r="V1231" s="2"/>
      <c r="W1231" s="2"/>
      <c r="X1231" s="2"/>
      <c r="Y1231" s="2"/>
      <c r="Z1231" s="2"/>
      <c r="AA1231" s="2"/>
    </row>
    <row r="1232" spans="1:27">
      <c r="A1232" s="1371">
        <v>44</v>
      </c>
      <c r="B1232" s="2428" t="s">
        <v>25474</v>
      </c>
      <c r="C1232" s="844"/>
      <c r="D1232" s="844"/>
      <c r="E1232" s="2934">
        <v>0.8</v>
      </c>
      <c r="F1232" s="2942"/>
      <c r="G1232" s="2942"/>
      <c r="H1232" s="2945"/>
      <c r="I1232" s="2"/>
      <c r="J1232" s="2"/>
      <c r="K1232" s="2"/>
      <c r="L1232" s="2936"/>
      <c r="M1232" s="2"/>
      <c r="N1232" s="2"/>
      <c r="O1232" s="2"/>
      <c r="P1232" s="2936">
        <v>0.8</v>
      </c>
      <c r="Q1232" s="2936">
        <v>0.8</v>
      </c>
      <c r="R1232" s="2936" t="s">
        <v>607</v>
      </c>
      <c r="S1232" s="2"/>
      <c r="T1232" s="2"/>
      <c r="U1232" s="2"/>
      <c r="V1232" s="2"/>
      <c r="W1232" s="2"/>
      <c r="X1232" s="2"/>
      <c r="Y1232" s="2"/>
      <c r="Z1232" s="2"/>
      <c r="AA1232" s="2"/>
    </row>
    <row r="1233" spans="1:27">
      <c r="A1233" s="1371">
        <v>45</v>
      </c>
      <c r="B1233" s="2428" t="s">
        <v>15761</v>
      </c>
      <c r="C1233" s="844"/>
      <c r="D1233" s="844"/>
      <c r="E1233" s="2935">
        <v>1</v>
      </c>
      <c r="F1233" s="2936">
        <v>0.5</v>
      </c>
      <c r="G1233" s="2936"/>
      <c r="H1233" s="2933"/>
      <c r="I1233" s="2"/>
      <c r="J1233" s="2"/>
      <c r="K1233" s="2"/>
      <c r="L1233" s="2936">
        <v>0.5</v>
      </c>
      <c r="M1233" s="2"/>
      <c r="N1233" s="2"/>
      <c r="O1233" s="2"/>
      <c r="P1233" s="2936">
        <v>0.5</v>
      </c>
      <c r="Q1233" s="2936">
        <v>0.5</v>
      </c>
      <c r="R1233" s="2936" t="s">
        <v>607</v>
      </c>
      <c r="S1233" s="2"/>
      <c r="T1233" s="2"/>
      <c r="U1233" s="2"/>
      <c r="V1233" s="2"/>
      <c r="W1233" s="2"/>
      <c r="X1233" s="2"/>
      <c r="Y1233" s="2"/>
      <c r="Z1233" s="2"/>
      <c r="AA1233" s="2"/>
    </row>
    <row r="1234" spans="1:27">
      <c r="A1234" s="1371">
        <v>46</v>
      </c>
      <c r="B1234" s="2428" t="s">
        <v>25475</v>
      </c>
      <c r="C1234" s="844"/>
      <c r="D1234" s="844"/>
      <c r="E1234" s="2935">
        <v>0.6</v>
      </c>
      <c r="F1234" s="2936"/>
      <c r="G1234" s="2936"/>
      <c r="H1234" s="2933"/>
      <c r="I1234" s="2"/>
      <c r="J1234" s="2"/>
      <c r="K1234" s="2"/>
      <c r="L1234" s="2936"/>
      <c r="M1234" s="2"/>
      <c r="N1234" s="2"/>
      <c r="O1234" s="2"/>
      <c r="P1234" s="2936">
        <v>0.6</v>
      </c>
      <c r="Q1234" s="2936">
        <v>0.6</v>
      </c>
      <c r="R1234" s="2936" t="s">
        <v>607</v>
      </c>
      <c r="S1234" s="2"/>
      <c r="T1234" s="2"/>
      <c r="U1234" s="2"/>
      <c r="V1234" s="2"/>
      <c r="W1234" s="2"/>
      <c r="X1234" s="2"/>
      <c r="Y1234" s="2"/>
      <c r="Z1234" s="2"/>
      <c r="AA1234" s="2"/>
    </row>
    <row r="1235" spans="1:27">
      <c r="A1235" s="1371">
        <v>47</v>
      </c>
      <c r="B1235" s="2428" t="s">
        <v>25476</v>
      </c>
      <c r="C1235" s="844"/>
      <c r="D1235" s="844"/>
      <c r="E1235" s="2935">
        <v>0.7</v>
      </c>
      <c r="F1235" s="2936">
        <v>0.5</v>
      </c>
      <c r="G1235" s="2936">
        <v>0.1</v>
      </c>
      <c r="H1235" s="2933"/>
      <c r="I1235" s="2"/>
      <c r="J1235" s="2"/>
      <c r="K1235" s="2"/>
      <c r="L1235" s="2936">
        <v>0.4</v>
      </c>
      <c r="M1235" s="2"/>
      <c r="N1235" s="2"/>
      <c r="O1235" s="2"/>
      <c r="P1235" s="2936">
        <v>0.2</v>
      </c>
      <c r="Q1235" s="2936">
        <v>0.2</v>
      </c>
      <c r="R1235" s="2936" t="s">
        <v>607</v>
      </c>
      <c r="S1235" s="2"/>
      <c r="T1235" s="2"/>
      <c r="U1235" s="2"/>
      <c r="V1235" s="2"/>
      <c r="W1235" s="2"/>
      <c r="X1235" s="2"/>
      <c r="Y1235" s="2"/>
      <c r="Z1235" s="2"/>
      <c r="AA1235" s="2"/>
    </row>
    <row r="1236" spans="1:27">
      <c r="A1236" s="1371">
        <v>48</v>
      </c>
      <c r="B1236" s="2428" t="s">
        <v>25477</v>
      </c>
      <c r="C1236" s="844"/>
      <c r="D1236" s="844"/>
      <c r="E1236" s="2935">
        <v>0.8</v>
      </c>
      <c r="F1236" s="2936">
        <v>0.3</v>
      </c>
      <c r="G1236" s="2936"/>
      <c r="H1236" s="2933"/>
      <c r="I1236" s="2"/>
      <c r="J1236" s="2"/>
      <c r="K1236" s="2"/>
      <c r="L1236" s="2936">
        <v>0.3</v>
      </c>
      <c r="M1236" s="2"/>
      <c r="N1236" s="2"/>
      <c r="O1236" s="2"/>
      <c r="P1236" s="2936">
        <v>0.5</v>
      </c>
      <c r="Q1236" s="2936">
        <v>0.5</v>
      </c>
      <c r="R1236" s="2936" t="s">
        <v>607</v>
      </c>
      <c r="S1236" s="2"/>
      <c r="T1236" s="2"/>
      <c r="U1236" s="2"/>
      <c r="V1236" s="2"/>
      <c r="W1236" s="2"/>
      <c r="X1236" s="2"/>
      <c r="Y1236" s="2"/>
      <c r="Z1236" s="2"/>
      <c r="AA1236" s="2"/>
    </row>
    <row r="1237" spans="1:27">
      <c r="A1237" s="1371">
        <v>49</v>
      </c>
      <c r="B1237" s="2428" t="s">
        <v>25478</v>
      </c>
      <c r="C1237" s="844"/>
      <c r="D1237" s="844"/>
      <c r="E1237" s="2935">
        <v>0.3</v>
      </c>
      <c r="F1237" s="2936"/>
      <c r="G1237" s="2936"/>
      <c r="H1237" s="2933"/>
      <c r="I1237" s="2"/>
      <c r="J1237" s="2"/>
      <c r="K1237" s="2"/>
      <c r="L1237" s="2936"/>
      <c r="M1237" s="2"/>
      <c r="N1237" s="2"/>
      <c r="O1237" s="2"/>
      <c r="P1237" s="2936">
        <v>0.3</v>
      </c>
      <c r="Q1237" s="2936">
        <v>0.3</v>
      </c>
      <c r="R1237" s="2936" t="s">
        <v>607</v>
      </c>
      <c r="S1237" s="2"/>
      <c r="T1237" s="2"/>
      <c r="U1237" s="2"/>
      <c r="V1237" s="2"/>
      <c r="W1237" s="2"/>
      <c r="X1237" s="2"/>
      <c r="Y1237" s="2"/>
      <c r="Z1237" s="2"/>
      <c r="AA1237" s="2"/>
    </row>
    <row r="1238" spans="1:27">
      <c r="A1238" s="1371">
        <v>50</v>
      </c>
      <c r="B1238" s="2428" t="s">
        <v>18939</v>
      </c>
      <c r="C1238" s="844"/>
      <c r="D1238" s="844"/>
      <c r="E1238" s="2935">
        <v>0.8</v>
      </c>
      <c r="F1238" s="2936">
        <v>0.8</v>
      </c>
      <c r="G1238" s="2936"/>
      <c r="H1238" s="2933"/>
      <c r="I1238" s="2"/>
      <c r="J1238" s="2"/>
      <c r="K1238" s="2"/>
      <c r="L1238" s="2936">
        <v>0.8</v>
      </c>
      <c r="M1238" s="2"/>
      <c r="N1238" s="2"/>
      <c r="O1238" s="2"/>
      <c r="P1238" s="2936"/>
      <c r="Q1238" s="2936"/>
      <c r="R1238" s="2936" t="s">
        <v>607</v>
      </c>
      <c r="S1238" s="2"/>
      <c r="T1238" s="2"/>
      <c r="U1238" s="2"/>
      <c r="V1238" s="2"/>
      <c r="W1238" s="2"/>
      <c r="X1238" s="2"/>
      <c r="Y1238" s="2"/>
      <c r="Z1238" s="2"/>
      <c r="AA1238" s="2"/>
    </row>
    <row r="1239" spans="1:27">
      <c r="A1239" s="1371">
        <v>51</v>
      </c>
      <c r="B1239" s="2428" t="s">
        <v>25479</v>
      </c>
      <c r="C1239" s="844"/>
      <c r="D1239" s="844"/>
      <c r="E1239" s="2935">
        <v>1.1000000000000001</v>
      </c>
      <c r="F1239" s="2936">
        <v>0.7</v>
      </c>
      <c r="G1239" s="2936"/>
      <c r="H1239" s="2933"/>
      <c r="I1239" s="2"/>
      <c r="J1239" s="2"/>
      <c r="K1239" s="2"/>
      <c r="L1239" s="2936">
        <v>0.7</v>
      </c>
      <c r="M1239" s="2"/>
      <c r="N1239" s="2"/>
      <c r="O1239" s="2"/>
      <c r="P1239" s="2936">
        <v>0.4</v>
      </c>
      <c r="Q1239" s="2936">
        <v>0.4</v>
      </c>
      <c r="R1239" s="2936" t="s">
        <v>607</v>
      </c>
      <c r="S1239" s="2"/>
      <c r="T1239" s="2"/>
      <c r="U1239" s="2"/>
      <c r="V1239" s="2"/>
      <c r="W1239" s="2"/>
      <c r="X1239" s="2"/>
      <c r="Y1239" s="2"/>
      <c r="Z1239" s="2"/>
      <c r="AA1239" s="2"/>
    </row>
    <row r="1240" spans="1:27">
      <c r="A1240" s="1371">
        <v>52</v>
      </c>
      <c r="B1240" s="2428" t="s">
        <v>25480</v>
      </c>
      <c r="C1240" s="844"/>
      <c r="D1240" s="844"/>
      <c r="E1240" s="2935">
        <v>0.3</v>
      </c>
      <c r="F1240" s="2936"/>
      <c r="G1240" s="2936"/>
      <c r="H1240" s="2933"/>
      <c r="I1240" s="2"/>
      <c r="J1240" s="2"/>
      <c r="K1240" s="2"/>
      <c r="L1240" s="2936"/>
      <c r="M1240" s="2"/>
      <c r="N1240" s="2"/>
      <c r="O1240" s="2"/>
      <c r="P1240" s="2936">
        <v>0.3</v>
      </c>
      <c r="Q1240" s="2936">
        <v>0.3</v>
      </c>
      <c r="R1240" s="2936" t="s">
        <v>607</v>
      </c>
      <c r="S1240" s="2"/>
      <c r="T1240" s="2"/>
      <c r="U1240" s="2"/>
      <c r="V1240" s="2"/>
      <c r="W1240" s="2"/>
      <c r="X1240" s="2"/>
      <c r="Y1240" s="2"/>
      <c r="Z1240" s="2"/>
      <c r="AA1240" s="2"/>
    </row>
    <row r="1241" spans="1:27">
      <c r="A1241" s="1371">
        <v>53</v>
      </c>
      <c r="B1241" s="2428" t="s">
        <v>25481</v>
      </c>
      <c r="C1241" s="844"/>
      <c r="D1241" s="844"/>
      <c r="E1241" s="2935">
        <v>0.35</v>
      </c>
      <c r="F1241" s="2936"/>
      <c r="G1241" s="2936"/>
      <c r="H1241" s="2933"/>
      <c r="I1241" s="2"/>
      <c r="J1241" s="2"/>
      <c r="K1241" s="2"/>
      <c r="L1241" s="2936"/>
      <c r="M1241" s="2"/>
      <c r="N1241" s="2"/>
      <c r="O1241" s="2"/>
      <c r="P1241" s="2936">
        <v>0.35</v>
      </c>
      <c r="Q1241" s="2936">
        <v>0.35</v>
      </c>
      <c r="R1241" s="2936" t="s">
        <v>607</v>
      </c>
      <c r="S1241" s="2"/>
      <c r="T1241" s="2"/>
      <c r="U1241" s="2"/>
      <c r="V1241" s="2"/>
      <c r="W1241" s="2"/>
      <c r="X1241" s="2"/>
      <c r="Y1241" s="2"/>
      <c r="Z1241" s="2"/>
      <c r="AA1241" s="2"/>
    </row>
    <row r="1242" spans="1:27">
      <c r="A1242" s="1371">
        <v>54</v>
      </c>
      <c r="B1242" s="2428" t="s">
        <v>25482</v>
      </c>
      <c r="C1242" s="844"/>
      <c r="D1242" s="844"/>
      <c r="E1242" s="2935">
        <v>1.1000000000000001</v>
      </c>
      <c r="F1242" s="2936">
        <v>0.2</v>
      </c>
      <c r="G1242" s="2936"/>
      <c r="H1242" s="2933"/>
      <c r="I1242" s="2"/>
      <c r="J1242" s="2"/>
      <c r="K1242" s="2"/>
      <c r="L1242" s="2936">
        <v>0.2</v>
      </c>
      <c r="M1242" s="2"/>
      <c r="N1242" s="2"/>
      <c r="O1242" s="2"/>
      <c r="P1242" s="2936">
        <v>0.9</v>
      </c>
      <c r="Q1242" s="2936">
        <v>0.9</v>
      </c>
      <c r="R1242" s="2936" t="s">
        <v>607</v>
      </c>
      <c r="S1242" s="2"/>
      <c r="T1242" s="2"/>
      <c r="U1242" s="2"/>
      <c r="V1242" s="2"/>
      <c r="W1242" s="2"/>
      <c r="X1242" s="2"/>
      <c r="Y1242" s="2"/>
      <c r="Z1242" s="2"/>
      <c r="AA1242" s="2"/>
    </row>
    <row r="1243" spans="1:27">
      <c r="A1243" s="1371">
        <v>55</v>
      </c>
      <c r="B1243" s="2428" t="s">
        <v>25483</v>
      </c>
      <c r="C1243" s="844"/>
      <c r="D1243" s="844"/>
      <c r="E1243" s="2935">
        <v>0.2</v>
      </c>
      <c r="F1243" s="2936"/>
      <c r="G1243" s="2936"/>
      <c r="H1243" s="2933"/>
      <c r="I1243" s="2"/>
      <c r="J1243" s="2"/>
      <c r="K1243" s="2"/>
      <c r="L1243" s="2936"/>
      <c r="M1243" s="2"/>
      <c r="N1243" s="2"/>
      <c r="O1243" s="2"/>
      <c r="P1243" s="2936">
        <v>0.2</v>
      </c>
      <c r="Q1243" s="2936">
        <v>0.2</v>
      </c>
      <c r="R1243" s="2936" t="s">
        <v>607</v>
      </c>
      <c r="S1243" s="2"/>
      <c r="T1243" s="2"/>
      <c r="U1243" s="2"/>
      <c r="V1243" s="2"/>
      <c r="W1243" s="2"/>
      <c r="X1243" s="2"/>
      <c r="Y1243" s="2"/>
      <c r="Z1243" s="2"/>
      <c r="AA1243" s="2"/>
    </row>
    <row r="1244" spans="1:27">
      <c r="A1244" s="1371">
        <v>56</v>
      </c>
      <c r="B1244" s="2428" t="s">
        <v>25484</v>
      </c>
      <c r="C1244" s="844"/>
      <c r="D1244" s="844"/>
      <c r="E1244" s="2935">
        <v>1.25</v>
      </c>
      <c r="F1244" s="2936">
        <v>0.7</v>
      </c>
      <c r="G1244" s="2936"/>
      <c r="H1244" s="2933"/>
      <c r="I1244" s="2"/>
      <c r="J1244" s="2"/>
      <c r="K1244" s="2"/>
      <c r="L1244" s="2936">
        <v>0.7</v>
      </c>
      <c r="M1244" s="2"/>
      <c r="N1244" s="2"/>
      <c r="O1244" s="2"/>
      <c r="P1244" s="2936">
        <v>0.55000000000000004</v>
      </c>
      <c r="Q1244" s="2936">
        <v>0.55000000000000004</v>
      </c>
      <c r="R1244" s="2936" t="s">
        <v>607</v>
      </c>
      <c r="S1244" s="2"/>
      <c r="T1244" s="2"/>
      <c r="U1244" s="2"/>
      <c r="V1244" s="2"/>
      <c r="W1244" s="2"/>
      <c r="X1244" s="2"/>
      <c r="Y1244" s="2"/>
      <c r="Z1244" s="2"/>
      <c r="AA1244" s="2"/>
    </row>
    <row r="1245" spans="1:27">
      <c r="A1245" s="1371">
        <v>57</v>
      </c>
      <c r="B1245" s="2428" t="s">
        <v>25485</v>
      </c>
      <c r="C1245" s="17"/>
      <c r="D1245" s="17"/>
      <c r="E1245" s="2943">
        <v>0.45</v>
      </c>
      <c r="F1245" s="2943">
        <v>0.45</v>
      </c>
      <c r="G1245" s="2943"/>
      <c r="H1245" s="2949"/>
      <c r="I1245" s="2"/>
      <c r="J1245" s="2"/>
      <c r="K1245" s="2"/>
      <c r="L1245" s="2943">
        <v>0.45</v>
      </c>
      <c r="M1245" s="2"/>
      <c r="N1245" s="2"/>
      <c r="O1245" s="2"/>
      <c r="P1245" s="2943"/>
      <c r="Q1245" s="2943"/>
      <c r="R1245" s="2936" t="s">
        <v>607</v>
      </c>
      <c r="S1245" s="2"/>
      <c r="T1245" s="2"/>
      <c r="U1245" s="2"/>
      <c r="V1245" s="2"/>
      <c r="W1245" s="2"/>
      <c r="X1245" s="2"/>
      <c r="Y1245" s="2"/>
      <c r="Z1245" s="2"/>
      <c r="AA1245" s="2"/>
    </row>
    <row r="1246" spans="1:27">
      <c r="A1246" s="1371">
        <v>58</v>
      </c>
      <c r="B1246" s="2428" t="s">
        <v>15781</v>
      </c>
      <c r="C1246" s="17"/>
      <c r="D1246" s="17"/>
      <c r="E1246" s="2943">
        <v>0.5</v>
      </c>
      <c r="F1246" s="2943"/>
      <c r="G1246" s="2943"/>
      <c r="H1246" s="2949"/>
      <c r="I1246" s="2"/>
      <c r="J1246" s="2"/>
      <c r="K1246" s="2"/>
      <c r="L1246" s="2943"/>
      <c r="M1246" s="2"/>
      <c r="N1246" s="2"/>
      <c r="O1246" s="2"/>
      <c r="P1246" s="2943">
        <v>0.5</v>
      </c>
      <c r="Q1246" s="2943">
        <v>0.5</v>
      </c>
      <c r="R1246" s="2936" t="s">
        <v>607</v>
      </c>
      <c r="S1246" s="2"/>
      <c r="T1246" s="2"/>
      <c r="U1246" s="2"/>
      <c r="V1246" s="2"/>
      <c r="W1246" s="2"/>
      <c r="X1246" s="2"/>
      <c r="Y1246" s="2"/>
      <c r="Z1246" s="2"/>
      <c r="AA1246" s="2"/>
    </row>
    <row r="1247" spans="1:27">
      <c r="A1247" s="1371">
        <v>59</v>
      </c>
      <c r="B1247" s="2428" t="s">
        <v>25486</v>
      </c>
      <c r="C1247" s="17"/>
      <c r="D1247" s="17"/>
      <c r="E1247" s="2943">
        <v>0.4</v>
      </c>
      <c r="F1247" s="2943"/>
      <c r="G1247" s="2943"/>
      <c r="H1247" s="2949"/>
      <c r="I1247" s="2"/>
      <c r="J1247" s="2"/>
      <c r="K1247" s="2"/>
      <c r="L1247" s="2943"/>
      <c r="M1247" s="2"/>
      <c r="N1247" s="2"/>
      <c r="O1247" s="2"/>
      <c r="P1247" s="2943">
        <v>0.4</v>
      </c>
      <c r="Q1247" s="2943">
        <v>0.4</v>
      </c>
      <c r="R1247" s="2936" t="s">
        <v>607</v>
      </c>
      <c r="S1247" s="2"/>
      <c r="T1247" s="2"/>
      <c r="U1247" s="2"/>
      <c r="V1247" s="2"/>
      <c r="W1247" s="2"/>
      <c r="X1247" s="2"/>
      <c r="Y1247" s="2"/>
      <c r="Z1247" s="2"/>
      <c r="AA1247" s="2"/>
    </row>
    <row r="1248" spans="1:27">
      <c r="A1248" s="1371">
        <v>60</v>
      </c>
      <c r="B1248" s="2428" t="s">
        <v>25487</v>
      </c>
      <c r="C1248" s="17"/>
      <c r="D1248" s="17"/>
      <c r="E1248" s="2943">
        <v>0.2</v>
      </c>
      <c r="F1248" s="2943"/>
      <c r="G1248" s="2943"/>
      <c r="H1248" s="2949"/>
      <c r="I1248" s="2"/>
      <c r="J1248" s="2"/>
      <c r="K1248" s="2"/>
      <c r="L1248" s="2943"/>
      <c r="M1248" s="2"/>
      <c r="N1248" s="2"/>
      <c r="O1248" s="2"/>
      <c r="P1248" s="2943">
        <v>0.2</v>
      </c>
      <c r="Q1248" s="2943">
        <v>0.2</v>
      </c>
      <c r="R1248" s="2936" t="s">
        <v>607</v>
      </c>
      <c r="S1248" s="2"/>
      <c r="T1248" s="2"/>
      <c r="U1248" s="2"/>
      <c r="V1248" s="2"/>
      <c r="W1248" s="2"/>
      <c r="X1248" s="2"/>
      <c r="Y1248" s="2"/>
      <c r="Z1248" s="2"/>
      <c r="AA1248" s="2"/>
    </row>
    <row r="1249" spans="1:27">
      <c r="A1249" s="1371">
        <v>61</v>
      </c>
      <c r="B1249" s="2428" t="s">
        <v>25488</v>
      </c>
      <c r="C1249" s="17"/>
      <c r="D1249" s="17"/>
      <c r="E1249" s="2943">
        <v>0.3</v>
      </c>
      <c r="F1249" s="2943">
        <v>0.3</v>
      </c>
      <c r="G1249" s="2943"/>
      <c r="H1249" s="2949"/>
      <c r="I1249" s="2"/>
      <c r="J1249" s="2"/>
      <c r="K1249" s="2"/>
      <c r="L1249" s="2943">
        <v>0.3</v>
      </c>
      <c r="M1249" s="2"/>
      <c r="N1249" s="2"/>
      <c r="O1249" s="2"/>
      <c r="P1249" s="2943"/>
      <c r="Q1249" s="2943"/>
      <c r="R1249" s="2936" t="s">
        <v>607</v>
      </c>
      <c r="S1249" s="2"/>
      <c r="T1249" s="2"/>
      <c r="U1249" s="2"/>
      <c r="V1249" s="2"/>
      <c r="W1249" s="2"/>
      <c r="X1249" s="2"/>
      <c r="Y1249" s="2"/>
      <c r="Z1249" s="2"/>
      <c r="AA1249" s="2"/>
    </row>
    <row r="1250" spans="1:27">
      <c r="A1250" s="1371">
        <v>62</v>
      </c>
      <c r="B1250" s="2428" t="s">
        <v>25489</v>
      </c>
      <c r="C1250" s="17"/>
      <c r="D1250" s="17"/>
      <c r="E1250" s="2943">
        <v>0.4</v>
      </c>
      <c r="F1250" s="2943">
        <v>0.1</v>
      </c>
      <c r="G1250" s="2943"/>
      <c r="H1250" s="2949"/>
      <c r="I1250" s="2"/>
      <c r="J1250" s="2"/>
      <c r="K1250" s="2"/>
      <c r="L1250" s="2943">
        <v>0.1</v>
      </c>
      <c r="M1250" s="2"/>
      <c r="N1250" s="2"/>
      <c r="O1250" s="2"/>
      <c r="P1250" s="2943">
        <v>0.3</v>
      </c>
      <c r="Q1250" s="2943">
        <v>0.3</v>
      </c>
      <c r="R1250" s="2936" t="s">
        <v>607</v>
      </c>
      <c r="S1250" s="2"/>
      <c r="T1250" s="2"/>
      <c r="U1250" s="2"/>
      <c r="V1250" s="2"/>
      <c r="W1250" s="2"/>
      <c r="X1250" s="2"/>
      <c r="Y1250" s="2"/>
      <c r="Z1250" s="2"/>
      <c r="AA1250" s="2"/>
    </row>
    <row r="1251" spans="1:27">
      <c r="A1251" s="1371">
        <v>63</v>
      </c>
      <c r="B1251" s="2428" t="s">
        <v>25490</v>
      </c>
      <c r="C1251" s="17"/>
      <c r="D1251" s="17"/>
      <c r="E1251" s="2943">
        <v>1.2</v>
      </c>
      <c r="F1251" s="2943">
        <v>0.9</v>
      </c>
      <c r="G1251" s="2943"/>
      <c r="H1251" s="2949"/>
      <c r="I1251" s="2"/>
      <c r="J1251" s="2"/>
      <c r="K1251" s="2"/>
      <c r="L1251" s="2943">
        <v>0.9</v>
      </c>
      <c r="M1251" s="2"/>
      <c r="N1251" s="2"/>
      <c r="O1251" s="2"/>
      <c r="P1251" s="2943">
        <v>0.3</v>
      </c>
      <c r="Q1251" s="2943">
        <v>0.3</v>
      </c>
      <c r="R1251" s="2936" t="s">
        <v>607</v>
      </c>
      <c r="S1251" s="2"/>
      <c r="T1251" s="2"/>
      <c r="U1251" s="2"/>
      <c r="V1251" s="2"/>
      <c r="W1251" s="2"/>
      <c r="X1251" s="2"/>
      <c r="Y1251" s="2"/>
      <c r="Z1251" s="2"/>
      <c r="AA1251" s="2"/>
    </row>
    <row r="1252" spans="1:27">
      <c r="A1252" s="1371">
        <v>64</v>
      </c>
      <c r="B1252" s="106" t="s">
        <v>15690</v>
      </c>
      <c r="C1252" s="17"/>
      <c r="D1252" s="17"/>
      <c r="E1252" s="2943">
        <v>1.4</v>
      </c>
      <c r="F1252" s="2943"/>
      <c r="G1252" s="2943"/>
      <c r="H1252" s="2949"/>
      <c r="I1252" s="2"/>
      <c r="J1252" s="2"/>
      <c r="K1252" s="2"/>
      <c r="L1252" s="2943"/>
      <c r="M1252" s="2"/>
      <c r="N1252" s="2"/>
      <c r="O1252" s="2"/>
      <c r="P1252" s="2943">
        <v>1.4</v>
      </c>
      <c r="Q1252" s="2943">
        <v>1.4</v>
      </c>
      <c r="R1252" s="2936" t="s">
        <v>607</v>
      </c>
      <c r="S1252" s="2"/>
      <c r="T1252" s="2"/>
      <c r="U1252" s="2"/>
      <c r="V1252" s="2"/>
      <c r="W1252" s="2"/>
      <c r="X1252" s="2"/>
      <c r="Y1252" s="2"/>
      <c r="Z1252" s="2"/>
      <c r="AA1252" s="2"/>
    </row>
    <row r="1253" spans="1:27">
      <c r="A1253" s="1371">
        <v>65</v>
      </c>
      <c r="B1253" s="2428" t="s">
        <v>25491</v>
      </c>
      <c r="C1253" s="17"/>
      <c r="D1253" s="17"/>
      <c r="E1253" s="2943">
        <v>0.8</v>
      </c>
      <c r="F1253" s="2943"/>
      <c r="G1253" s="2943"/>
      <c r="H1253" s="2949"/>
      <c r="I1253" s="2"/>
      <c r="J1253" s="2"/>
      <c r="K1253" s="2"/>
      <c r="L1253" s="2943"/>
      <c r="M1253" s="2"/>
      <c r="N1253" s="2"/>
      <c r="O1253" s="2"/>
      <c r="P1253" s="2943">
        <v>0.8</v>
      </c>
      <c r="Q1253" s="2943">
        <v>0.8</v>
      </c>
      <c r="R1253" s="2936" t="s">
        <v>607</v>
      </c>
      <c r="S1253" s="2"/>
      <c r="T1253" s="2"/>
      <c r="U1253" s="2"/>
      <c r="V1253" s="2"/>
      <c r="W1253" s="2"/>
      <c r="X1253" s="2"/>
      <c r="Y1253" s="2"/>
      <c r="Z1253" s="2"/>
      <c r="AA1253" s="2"/>
    </row>
    <row r="1254" spans="1:27">
      <c r="A1254" s="1371">
        <v>66</v>
      </c>
      <c r="B1254" s="2428" t="s">
        <v>25492</v>
      </c>
      <c r="C1254" s="17"/>
      <c r="D1254" s="17"/>
      <c r="E1254" s="2943">
        <v>0.7</v>
      </c>
      <c r="F1254" s="2943"/>
      <c r="G1254" s="2943"/>
      <c r="H1254" s="2949"/>
      <c r="I1254" s="2"/>
      <c r="J1254" s="2"/>
      <c r="K1254" s="2"/>
      <c r="L1254" s="2943"/>
      <c r="M1254" s="2"/>
      <c r="N1254" s="2"/>
      <c r="O1254" s="2"/>
      <c r="P1254" s="2943">
        <v>0.7</v>
      </c>
      <c r="Q1254" s="2943">
        <v>0.7</v>
      </c>
      <c r="R1254" s="2936" t="s">
        <v>607</v>
      </c>
      <c r="S1254" s="2"/>
      <c r="T1254" s="2"/>
      <c r="U1254" s="2"/>
      <c r="V1254" s="2"/>
      <c r="W1254" s="2"/>
      <c r="X1254" s="2"/>
      <c r="Y1254" s="2"/>
      <c r="Z1254" s="2"/>
      <c r="AA1254" s="2"/>
    </row>
    <row r="1255" spans="1:27">
      <c r="A1255" s="1371">
        <v>67</v>
      </c>
      <c r="B1255" s="2428" t="s">
        <v>25493</v>
      </c>
      <c r="C1255" s="17"/>
      <c r="D1255" s="17"/>
      <c r="E1255" s="2943">
        <v>0.4</v>
      </c>
      <c r="F1255" s="2943"/>
      <c r="G1255" s="2943"/>
      <c r="H1255" s="2949"/>
      <c r="I1255" s="2"/>
      <c r="J1255" s="2"/>
      <c r="K1255" s="2"/>
      <c r="L1255" s="2943"/>
      <c r="M1255" s="2"/>
      <c r="N1255" s="2"/>
      <c r="O1255" s="2"/>
      <c r="P1255" s="2943">
        <v>0.4</v>
      </c>
      <c r="Q1255" s="2943">
        <v>0.4</v>
      </c>
      <c r="R1255" s="2936" t="s">
        <v>607</v>
      </c>
      <c r="S1255" s="2"/>
      <c r="T1255" s="2"/>
      <c r="U1255" s="2"/>
      <c r="V1255" s="2"/>
      <c r="W1255" s="2"/>
      <c r="X1255" s="2"/>
      <c r="Y1255" s="2"/>
      <c r="Z1255" s="2"/>
      <c r="AA1255" s="2"/>
    </row>
    <row r="1256" spans="1:27">
      <c r="A1256" s="1371">
        <v>68</v>
      </c>
      <c r="B1256" s="2428" t="s">
        <v>25494</v>
      </c>
      <c r="C1256" s="17"/>
      <c r="D1256" s="17"/>
      <c r="E1256" s="2943">
        <v>0.4</v>
      </c>
      <c r="F1256" s="2943"/>
      <c r="G1256" s="2943"/>
      <c r="H1256" s="2949"/>
      <c r="I1256" s="2"/>
      <c r="J1256" s="2"/>
      <c r="K1256" s="2"/>
      <c r="L1256" s="2943"/>
      <c r="M1256" s="2"/>
      <c r="N1256" s="2"/>
      <c r="O1256" s="2"/>
      <c r="P1256" s="2943">
        <v>0.4</v>
      </c>
      <c r="Q1256" s="2943">
        <v>0.4</v>
      </c>
      <c r="R1256" s="2936" t="s">
        <v>607</v>
      </c>
      <c r="S1256" s="2"/>
      <c r="T1256" s="2"/>
      <c r="U1256" s="2"/>
      <c r="V1256" s="2"/>
      <c r="W1256" s="2"/>
      <c r="X1256" s="2"/>
      <c r="Y1256" s="2"/>
      <c r="Z1256" s="2"/>
      <c r="AA1256" s="2"/>
    </row>
    <row r="1257" spans="1:27">
      <c r="A1257" s="1371">
        <v>69</v>
      </c>
      <c r="B1257" s="2428" t="s">
        <v>25495</v>
      </c>
      <c r="C1257" s="17"/>
      <c r="D1257" s="17"/>
      <c r="E1257" s="2943">
        <v>0.8</v>
      </c>
      <c r="F1257" s="2943">
        <v>0.3</v>
      </c>
      <c r="G1257" s="2943"/>
      <c r="H1257" s="2949"/>
      <c r="I1257" s="2"/>
      <c r="J1257" s="2"/>
      <c r="K1257" s="2"/>
      <c r="L1257" s="2943">
        <v>0.3</v>
      </c>
      <c r="M1257" s="2"/>
      <c r="N1257" s="2"/>
      <c r="O1257" s="2"/>
      <c r="P1257" s="2943">
        <v>0.5</v>
      </c>
      <c r="Q1257" s="2943">
        <v>0.5</v>
      </c>
      <c r="R1257" s="2936" t="s">
        <v>607</v>
      </c>
      <c r="S1257" s="2"/>
      <c r="T1257" s="2"/>
      <c r="U1257" s="2"/>
      <c r="V1257" s="2"/>
      <c r="W1257" s="2"/>
      <c r="X1257" s="2"/>
      <c r="Y1257" s="2"/>
      <c r="Z1257" s="2"/>
      <c r="AA1257" s="2"/>
    </row>
    <row r="1258" spans="1:27">
      <c r="A1258" s="1371">
        <v>70</v>
      </c>
      <c r="B1258" s="2428" t="s">
        <v>25496</v>
      </c>
      <c r="C1258" s="17"/>
      <c r="D1258" s="17"/>
      <c r="E1258" s="2943">
        <v>0.4</v>
      </c>
      <c r="F1258" s="2943">
        <v>0.2</v>
      </c>
      <c r="G1258" s="2943"/>
      <c r="H1258" s="2949"/>
      <c r="I1258" s="2"/>
      <c r="J1258" s="2"/>
      <c r="K1258" s="2"/>
      <c r="L1258" s="2943">
        <v>0.2</v>
      </c>
      <c r="M1258" s="2"/>
      <c r="N1258" s="2"/>
      <c r="O1258" s="2"/>
      <c r="P1258" s="2943">
        <v>0.2</v>
      </c>
      <c r="Q1258" s="2943">
        <v>0.2</v>
      </c>
      <c r="R1258" s="2936" t="s">
        <v>607</v>
      </c>
      <c r="S1258" s="2"/>
      <c r="T1258" s="2"/>
      <c r="U1258" s="2"/>
      <c r="V1258" s="2"/>
      <c r="W1258" s="2"/>
      <c r="X1258" s="2"/>
      <c r="Y1258" s="2"/>
      <c r="Z1258" s="2"/>
      <c r="AA1258" s="2"/>
    </row>
    <row r="1259" spans="1:27">
      <c r="A1259" s="1371">
        <v>71</v>
      </c>
      <c r="B1259" s="2428" t="s">
        <v>25497</v>
      </c>
      <c r="C1259" s="17"/>
      <c r="D1259" s="17"/>
      <c r="E1259" s="2943">
        <v>0.25</v>
      </c>
      <c r="F1259" s="2943"/>
      <c r="G1259" s="2943"/>
      <c r="H1259" s="2949"/>
      <c r="I1259" s="2"/>
      <c r="J1259" s="2"/>
      <c r="K1259" s="2"/>
      <c r="L1259" s="2943"/>
      <c r="M1259" s="2"/>
      <c r="N1259" s="2"/>
      <c r="O1259" s="2"/>
      <c r="P1259" s="2943">
        <v>0.25</v>
      </c>
      <c r="Q1259" s="2943">
        <v>0.25</v>
      </c>
      <c r="R1259" s="2936" t="s">
        <v>607</v>
      </c>
      <c r="S1259" s="2"/>
      <c r="T1259" s="2"/>
      <c r="U1259" s="2"/>
      <c r="V1259" s="2"/>
      <c r="W1259" s="2"/>
      <c r="X1259" s="2"/>
      <c r="Y1259" s="2"/>
      <c r="Z1259" s="2"/>
      <c r="AA1259" s="2"/>
    </row>
    <row r="1260" spans="1:27">
      <c r="A1260" s="1371">
        <v>72</v>
      </c>
      <c r="B1260" s="2428" t="s">
        <v>25498</v>
      </c>
      <c r="C1260" s="17"/>
      <c r="D1260" s="17"/>
      <c r="E1260" s="2943">
        <v>0.45</v>
      </c>
      <c r="F1260" s="2943"/>
      <c r="G1260" s="2943"/>
      <c r="H1260" s="2949"/>
      <c r="I1260" s="2"/>
      <c r="J1260" s="2"/>
      <c r="K1260" s="2"/>
      <c r="L1260" s="2943"/>
      <c r="M1260" s="2"/>
      <c r="N1260" s="2"/>
      <c r="O1260" s="2"/>
      <c r="P1260" s="2943">
        <v>0.45</v>
      </c>
      <c r="Q1260" s="2943">
        <v>0.45</v>
      </c>
      <c r="R1260" s="2936" t="s">
        <v>607</v>
      </c>
      <c r="S1260" s="2"/>
      <c r="T1260" s="2"/>
      <c r="U1260" s="2"/>
      <c r="V1260" s="2"/>
      <c r="W1260" s="2"/>
      <c r="X1260" s="2"/>
      <c r="Y1260" s="2"/>
      <c r="Z1260" s="2"/>
      <c r="AA1260" s="2"/>
    </row>
    <row r="1261" spans="1:27">
      <c r="A1261" s="1371">
        <v>73</v>
      </c>
      <c r="B1261" s="2428" t="s">
        <v>25499</v>
      </c>
      <c r="C1261" s="17"/>
      <c r="D1261" s="17"/>
      <c r="E1261" s="2943">
        <v>0.4</v>
      </c>
      <c r="F1261" s="2943"/>
      <c r="G1261" s="2943"/>
      <c r="H1261" s="2949"/>
      <c r="I1261" s="2"/>
      <c r="J1261" s="2"/>
      <c r="K1261" s="2"/>
      <c r="L1261" s="2943"/>
      <c r="M1261" s="2"/>
      <c r="N1261" s="2"/>
      <c r="O1261" s="2"/>
      <c r="P1261" s="2943">
        <v>0.4</v>
      </c>
      <c r="Q1261" s="2943">
        <v>0.4</v>
      </c>
      <c r="R1261" s="2936" t="s">
        <v>607</v>
      </c>
      <c r="S1261" s="2"/>
      <c r="T1261" s="2"/>
      <c r="U1261" s="2"/>
      <c r="V1261" s="2"/>
      <c r="W1261" s="2"/>
      <c r="X1261" s="2"/>
      <c r="Y1261" s="2"/>
      <c r="Z1261" s="2"/>
      <c r="AA1261" s="2"/>
    </row>
    <row r="1262" spans="1:27">
      <c r="A1262" s="1371">
        <v>74</v>
      </c>
      <c r="B1262" s="2428" t="s">
        <v>25500</v>
      </c>
      <c r="C1262" s="17"/>
      <c r="D1262" s="17"/>
      <c r="E1262" s="2943">
        <v>0.2</v>
      </c>
      <c r="F1262" s="2943"/>
      <c r="G1262" s="2943"/>
      <c r="H1262" s="2949"/>
      <c r="I1262" s="2"/>
      <c r="J1262" s="2"/>
      <c r="K1262" s="2"/>
      <c r="L1262" s="2943"/>
      <c r="M1262" s="2"/>
      <c r="N1262" s="2"/>
      <c r="O1262" s="2"/>
      <c r="P1262" s="2943">
        <v>0.2</v>
      </c>
      <c r="Q1262" s="2943">
        <v>0.2</v>
      </c>
      <c r="R1262" s="2936" t="s">
        <v>607</v>
      </c>
      <c r="S1262" s="2"/>
      <c r="T1262" s="2"/>
      <c r="U1262" s="2"/>
      <c r="V1262" s="2"/>
      <c r="W1262" s="2"/>
      <c r="X1262" s="2"/>
      <c r="Y1262" s="2"/>
      <c r="Z1262" s="2"/>
      <c r="AA1262" s="2"/>
    </row>
    <row r="1263" spans="1:27">
      <c r="A1263" s="1371">
        <v>75</v>
      </c>
      <c r="B1263" s="2428" t="s">
        <v>25501</v>
      </c>
      <c r="C1263" s="17"/>
      <c r="D1263" s="17"/>
      <c r="E1263" s="2943">
        <v>0.55000000000000004</v>
      </c>
      <c r="F1263" s="2943"/>
      <c r="G1263" s="2943"/>
      <c r="H1263" s="2949"/>
      <c r="I1263" s="2"/>
      <c r="J1263" s="2"/>
      <c r="K1263" s="2"/>
      <c r="L1263" s="2943"/>
      <c r="M1263" s="2"/>
      <c r="N1263" s="2"/>
      <c r="O1263" s="2"/>
      <c r="P1263" s="2943">
        <v>0.55000000000000004</v>
      </c>
      <c r="Q1263" s="2943">
        <v>0.55000000000000004</v>
      </c>
      <c r="R1263" s="2936" t="s">
        <v>607</v>
      </c>
      <c r="S1263" s="2"/>
      <c r="T1263" s="2"/>
      <c r="U1263" s="2"/>
      <c r="V1263" s="2"/>
      <c r="W1263" s="2"/>
      <c r="X1263" s="2"/>
      <c r="Y1263" s="2"/>
      <c r="Z1263" s="2"/>
      <c r="AA1263" s="2"/>
    </row>
    <row r="1264" spans="1:27">
      <c r="A1264" s="1371">
        <v>76</v>
      </c>
      <c r="B1264" s="2428" t="s">
        <v>25502</v>
      </c>
      <c r="C1264" s="17"/>
      <c r="D1264" s="17"/>
      <c r="E1264" s="2943">
        <v>0.5</v>
      </c>
      <c r="F1264" s="2943"/>
      <c r="G1264" s="2943"/>
      <c r="H1264" s="2949"/>
      <c r="I1264" s="2"/>
      <c r="J1264" s="2"/>
      <c r="K1264" s="2"/>
      <c r="L1264" s="2943"/>
      <c r="M1264" s="2"/>
      <c r="N1264" s="2"/>
      <c r="O1264" s="2"/>
      <c r="P1264" s="2943">
        <v>0.5</v>
      </c>
      <c r="Q1264" s="2943">
        <v>0.5</v>
      </c>
      <c r="R1264" s="2936" t="s">
        <v>607</v>
      </c>
      <c r="S1264" s="2"/>
      <c r="T1264" s="2"/>
      <c r="U1264" s="2"/>
      <c r="V1264" s="2"/>
      <c r="W1264" s="2"/>
      <c r="X1264" s="2"/>
      <c r="Y1264" s="2"/>
      <c r="Z1264" s="2"/>
      <c r="AA1264" s="2"/>
    </row>
    <row r="1265" spans="1:27">
      <c r="A1265" s="1371">
        <v>77</v>
      </c>
      <c r="B1265" s="2428" t="s">
        <v>25503</v>
      </c>
      <c r="C1265" s="17"/>
      <c r="D1265" s="17"/>
      <c r="E1265" s="2943">
        <v>0.7</v>
      </c>
      <c r="F1265" s="2943"/>
      <c r="G1265" s="2943"/>
      <c r="H1265" s="2949"/>
      <c r="I1265" s="2"/>
      <c r="J1265" s="2"/>
      <c r="K1265" s="2"/>
      <c r="L1265" s="2943"/>
      <c r="M1265" s="2"/>
      <c r="N1265" s="2"/>
      <c r="O1265" s="2"/>
      <c r="P1265" s="2943">
        <v>0.7</v>
      </c>
      <c r="Q1265" s="2943">
        <v>0.7</v>
      </c>
      <c r="R1265" s="2936" t="s">
        <v>607</v>
      </c>
      <c r="S1265" s="2"/>
      <c r="T1265" s="2"/>
      <c r="U1265" s="2"/>
      <c r="V1265" s="2"/>
      <c r="W1265" s="2"/>
      <c r="X1265" s="2"/>
      <c r="Y1265" s="2"/>
      <c r="Z1265" s="2"/>
      <c r="AA1265" s="2"/>
    </row>
    <row r="1266" spans="1:27">
      <c r="A1266" s="1371">
        <v>78</v>
      </c>
      <c r="B1266" s="2428" t="s">
        <v>25504</v>
      </c>
      <c r="C1266" s="17"/>
      <c r="D1266" s="17"/>
      <c r="E1266" s="2943">
        <v>1.2</v>
      </c>
      <c r="F1266" s="2943">
        <v>1.2</v>
      </c>
      <c r="G1266" s="2943">
        <v>0.3</v>
      </c>
      <c r="H1266" s="2949"/>
      <c r="I1266" s="2"/>
      <c r="J1266" s="2"/>
      <c r="K1266" s="2"/>
      <c r="L1266" s="2943">
        <v>0.9</v>
      </c>
      <c r="M1266" s="2"/>
      <c r="N1266" s="2"/>
      <c r="O1266" s="2"/>
      <c r="P1266" s="2943"/>
      <c r="Q1266" s="2943"/>
      <c r="R1266" s="2936" t="s">
        <v>607</v>
      </c>
      <c r="S1266" s="2"/>
      <c r="T1266" s="2"/>
      <c r="U1266" s="2"/>
      <c r="V1266" s="2"/>
      <c r="W1266" s="2"/>
      <c r="X1266" s="2"/>
      <c r="Y1266" s="2"/>
      <c r="Z1266" s="2"/>
      <c r="AA1266" s="2"/>
    </row>
    <row r="1267" spans="1:27">
      <c r="A1267" s="1371">
        <v>79</v>
      </c>
      <c r="B1267" s="2428" t="s">
        <v>25505</v>
      </c>
      <c r="C1267" s="17"/>
      <c r="D1267" s="17"/>
      <c r="E1267" s="2943">
        <v>1.1000000000000001</v>
      </c>
      <c r="F1267" s="2943"/>
      <c r="G1267" s="2943"/>
      <c r="H1267" s="2949"/>
      <c r="I1267" s="2"/>
      <c r="J1267" s="2"/>
      <c r="K1267" s="2"/>
      <c r="L1267" s="2943"/>
      <c r="M1267" s="2"/>
      <c r="N1267" s="2"/>
      <c r="O1267" s="2"/>
      <c r="P1267" s="2943">
        <v>1.1000000000000001</v>
      </c>
      <c r="Q1267" s="2943">
        <v>1.1000000000000001</v>
      </c>
      <c r="R1267" s="2936" t="s">
        <v>607</v>
      </c>
      <c r="S1267" s="2"/>
      <c r="T1267" s="2"/>
      <c r="U1267" s="2"/>
      <c r="V1267" s="2"/>
      <c r="W1267" s="2"/>
      <c r="X1267" s="2"/>
      <c r="Y1267" s="2"/>
      <c r="Z1267" s="2"/>
      <c r="AA1267" s="2"/>
    </row>
    <row r="1268" spans="1:27">
      <c r="A1268" s="1371">
        <v>80</v>
      </c>
      <c r="B1268" s="2428" t="s">
        <v>25506</v>
      </c>
      <c r="C1268" s="17"/>
      <c r="D1268" s="17"/>
      <c r="E1268" s="2943">
        <v>0.5</v>
      </c>
      <c r="F1268" s="2943"/>
      <c r="G1268" s="2943"/>
      <c r="H1268" s="2949"/>
      <c r="I1268" s="2"/>
      <c r="J1268" s="2"/>
      <c r="K1268" s="2"/>
      <c r="L1268" s="2943"/>
      <c r="M1268" s="2"/>
      <c r="N1268" s="2"/>
      <c r="O1268" s="2"/>
      <c r="P1268" s="2943">
        <v>0.5</v>
      </c>
      <c r="Q1268" s="2943">
        <v>0.5</v>
      </c>
      <c r="R1268" s="2936" t="s">
        <v>607</v>
      </c>
      <c r="S1268" s="2"/>
      <c r="T1268" s="2"/>
      <c r="U1268" s="2"/>
      <c r="V1268" s="2"/>
      <c r="W1268" s="2"/>
      <c r="X1268" s="2"/>
      <c r="Y1268" s="2"/>
      <c r="Z1268" s="2"/>
      <c r="AA1268" s="2"/>
    </row>
    <row r="1269" spans="1:27">
      <c r="A1269" s="1371">
        <v>81</v>
      </c>
      <c r="B1269" s="2428" t="s">
        <v>25507</v>
      </c>
      <c r="C1269" s="17"/>
      <c r="D1269" s="17"/>
      <c r="E1269" s="2943">
        <v>0.4</v>
      </c>
      <c r="F1269" s="2943"/>
      <c r="G1269" s="2943"/>
      <c r="H1269" s="2949"/>
      <c r="I1269" s="2"/>
      <c r="J1269" s="2"/>
      <c r="K1269" s="2"/>
      <c r="L1269" s="2943"/>
      <c r="M1269" s="2"/>
      <c r="N1269" s="2"/>
      <c r="O1269" s="2"/>
      <c r="P1269" s="2943">
        <v>0.4</v>
      </c>
      <c r="Q1269" s="2943">
        <v>0.4</v>
      </c>
      <c r="R1269" s="2936" t="s">
        <v>607</v>
      </c>
      <c r="S1269" s="2"/>
      <c r="T1269" s="2"/>
      <c r="U1269" s="2"/>
      <c r="V1269" s="2"/>
      <c r="W1269" s="2"/>
      <c r="X1269" s="2"/>
      <c r="Y1269" s="2"/>
      <c r="Z1269" s="2"/>
      <c r="AA1269" s="2"/>
    </row>
    <row r="1270" spans="1:27">
      <c r="A1270" s="1371">
        <v>82</v>
      </c>
      <c r="B1270" s="2428" t="s">
        <v>25508</v>
      </c>
      <c r="C1270" s="17"/>
      <c r="D1270" s="17"/>
      <c r="E1270" s="2943">
        <v>0.7</v>
      </c>
      <c r="F1270" s="2943">
        <v>0.7</v>
      </c>
      <c r="G1270" s="2943"/>
      <c r="H1270" s="2949"/>
      <c r="I1270" s="2"/>
      <c r="J1270" s="2"/>
      <c r="K1270" s="2"/>
      <c r="L1270" s="2943">
        <v>0.7</v>
      </c>
      <c r="M1270" s="2"/>
      <c r="N1270" s="2"/>
      <c r="O1270" s="2"/>
      <c r="P1270" s="2943"/>
      <c r="Q1270" s="2943"/>
      <c r="R1270" s="2936" t="s">
        <v>607</v>
      </c>
      <c r="S1270" s="2"/>
      <c r="T1270" s="2"/>
      <c r="U1270" s="2"/>
      <c r="V1270" s="2"/>
      <c r="W1270" s="2"/>
      <c r="X1270" s="2"/>
      <c r="Y1270" s="2"/>
      <c r="Z1270" s="2"/>
      <c r="AA1270" s="2"/>
    </row>
    <row r="1271" spans="1:27">
      <c r="A1271" s="1371">
        <v>83</v>
      </c>
      <c r="B1271" s="2428" t="s">
        <v>25509</v>
      </c>
      <c r="C1271" s="17"/>
      <c r="D1271" s="17"/>
      <c r="E1271" s="2943">
        <v>0.3</v>
      </c>
      <c r="F1271" s="2943"/>
      <c r="G1271" s="2943"/>
      <c r="H1271" s="2949"/>
      <c r="I1271" s="2"/>
      <c r="J1271" s="2"/>
      <c r="K1271" s="2"/>
      <c r="L1271" s="2943"/>
      <c r="M1271" s="2"/>
      <c r="N1271" s="2"/>
      <c r="O1271" s="2"/>
      <c r="P1271" s="2943">
        <v>0.3</v>
      </c>
      <c r="Q1271" s="2943">
        <v>0.3</v>
      </c>
      <c r="R1271" s="2936" t="s">
        <v>607</v>
      </c>
      <c r="S1271" s="2"/>
      <c r="T1271" s="2"/>
      <c r="U1271" s="2"/>
      <c r="V1271" s="2"/>
      <c r="W1271" s="2"/>
      <c r="X1271" s="2"/>
      <c r="Y1271" s="2"/>
      <c r="Z1271" s="2"/>
      <c r="AA1271" s="2"/>
    </row>
    <row r="1272" spans="1:27">
      <c r="A1272" s="1371">
        <v>84</v>
      </c>
      <c r="B1272" s="2428" t="s">
        <v>25510</v>
      </c>
      <c r="C1272" s="17"/>
      <c r="D1272" s="17"/>
      <c r="E1272" s="2943">
        <v>0.3</v>
      </c>
      <c r="F1272" s="2943"/>
      <c r="G1272" s="2943"/>
      <c r="H1272" s="2949"/>
      <c r="I1272" s="2"/>
      <c r="J1272" s="2"/>
      <c r="K1272" s="2"/>
      <c r="L1272" s="2943"/>
      <c r="M1272" s="2"/>
      <c r="N1272" s="2"/>
      <c r="O1272" s="2"/>
      <c r="P1272" s="2943">
        <v>0.3</v>
      </c>
      <c r="Q1272" s="2943">
        <v>0.3</v>
      </c>
      <c r="R1272" s="2936" t="s">
        <v>607</v>
      </c>
      <c r="S1272" s="2"/>
      <c r="T1272" s="2"/>
      <c r="U1272" s="2"/>
      <c r="V1272" s="2"/>
      <c r="W1272" s="2"/>
      <c r="X1272" s="2"/>
      <c r="Y1272" s="2"/>
      <c r="Z1272" s="2"/>
      <c r="AA1272" s="2"/>
    </row>
    <row r="1273" spans="1:27">
      <c r="A1273" s="1371">
        <v>85</v>
      </c>
      <c r="B1273" s="2428" t="s">
        <v>25511</v>
      </c>
      <c r="C1273" s="17"/>
      <c r="D1273" s="17"/>
      <c r="E1273" s="2943">
        <v>0.4</v>
      </c>
      <c r="F1273" s="2943"/>
      <c r="G1273" s="2943"/>
      <c r="H1273" s="2949"/>
      <c r="I1273" s="2"/>
      <c r="J1273" s="2"/>
      <c r="K1273" s="2"/>
      <c r="L1273" s="2943"/>
      <c r="M1273" s="2"/>
      <c r="N1273" s="2"/>
      <c r="O1273" s="2"/>
      <c r="P1273" s="2943">
        <v>0.4</v>
      </c>
      <c r="Q1273" s="2943">
        <v>0.4</v>
      </c>
      <c r="R1273" s="2936" t="s">
        <v>607</v>
      </c>
      <c r="S1273" s="2"/>
      <c r="T1273" s="2"/>
      <c r="U1273" s="2"/>
      <c r="V1273" s="2"/>
      <c r="W1273" s="2"/>
      <c r="X1273" s="2"/>
      <c r="Y1273" s="2"/>
      <c r="Z1273" s="2"/>
      <c r="AA1273" s="2"/>
    </row>
    <row r="1274" spans="1:27">
      <c r="A1274" s="1371">
        <v>86</v>
      </c>
      <c r="B1274" s="106" t="s">
        <v>25512</v>
      </c>
      <c r="C1274" s="17"/>
      <c r="D1274" s="17"/>
      <c r="E1274" s="2943">
        <v>0.7</v>
      </c>
      <c r="F1274" s="2943">
        <v>0.4</v>
      </c>
      <c r="G1274" s="2943"/>
      <c r="H1274" s="2949"/>
      <c r="I1274" s="2"/>
      <c r="J1274" s="2"/>
      <c r="K1274" s="2"/>
      <c r="L1274" s="2943">
        <v>0.4</v>
      </c>
      <c r="M1274" s="2"/>
      <c r="N1274" s="2"/>
      <c r="O1274" s="2"/>
      <c r="P1274" s="2943">
        <v>0.3</v>
      </c>
      <c r="Q1274" s="2943">
        <v>0.3</v>
      </c>
      <c r="R1274" s="2936" t="s">
        <v>607</v>
      </c>
      <c r="S1274" s="2"/>
      <c r="T1274" s="2"/>
      <c r="U1274" s="2"/>
      <c r="V1274" s="2"/>
      <c r="W1274" s="2"/>
      <c r="X1274" s="2"/>
      <c r="Y1274" s="2"/>
      <c r="Z1274" s="2"/>
      <c r="AA1274" s="2"/>
    </row>
    <row r="1275" spans="1:27" ht="24.75" customHeight="1">
      <c r="A1275" s="2950"/>
      <c r="B1275" s="2796" t="s">
        <v>25513</v>
      </c>
      <c r="C1275" s="2834"/>
      <c r="D1275" s="2834"/>
      <c r="E1275" s="2951">
        <f t="shared" ref="E1275:W1275" si="50">SUM(E1190:E1274)</f>
        <v>51.270000000000017</v>
      </c>
      <c r="F1275" s="2951">
        <f t="shared" si="50"/>
        <v>29.810000000000002</v>
      </c>
      <c r="G1275" s="2951">
        <f t="shared" si="50"/>
        <v>16.770000000000003</v>
      </c>
      <c r="H1275" s="2951">
        <f t="shared" si="50"/>
        <v>0.13</v>
      </c>
      <c r="I1275" s="2951">
        <f t="shared" si="50"/>
        <v>0</v>
      </c>
      <c r="J1275" s="2951">
        <f t="shared" si="50"/>
        <v>0</v>
      </c>
      <c r="K1275" s="2951">
        <f t="shared" si="50"/>
        <v>0</v>
      </c>
      <c r="L1275" s="2951">
        <f t="shared" si="50"/>
        <v>12.91</v>
      </c>
      <c r="M1275" s="2951">
        <f t="shared" si="50"/>
        <v>0</v>
      </c>
      <c r="N1275" s="2951">
        <f t="shared" si="50"/>
        <v>0</v>
      </c>
      <c r="O1275" s="2951">
        <f t="shared" si="50"/>
        <v>0</v>
      </c>
      <c r="P1275" s="2951">
        <f t="shared" si="50"/>
        <v>21.46</v>
      </c>
      <c r="Q1275" s="2951">
        <f t="shared" si="50"/>
        <v>21.46</v>
      </c>
      <c r="R1275" s="2951">
        <f t="shared" si="50"/>
        <v>0</v>
      </c>
      <c r="S1275" s="2951">
        <f t="shared" si="50"/>
        <v>0</v>
      </c>
      <c r="T1275" s="2951">
        <f t="shared" si="50"/>
        <v>0</v>
      </c>
      <c r="U1275" s="2951">
        <f t="shared" si="50"/>
        <v>0</v>
      </c>
      <c r="V1275" s="2951">
        <f t="shared" si="50"/>
        <v>0</v>
      </c>
      <c r="W1275" s="2951">
        <f t="shared" si="50"/>
        <v>0</v>
      </c>
      <c r="X1275" s="2712"/>
      <c r="Y1275" s="2712"/>
      <c r="Z1275" s="2712"/>
      <c r="AA1275" s="2712"/>
    </row>
    <row r="1276" spans="1:27" ht="21.75" customHeight="1">
      <c r="A1276" s="33"/>
      <c r="B1276" s="2954" t="s">
        <v>3194</v>
      </c>
      <c r="C1276" s="36"/>
      <c r="D1276" s="36"/>
      <c r="E1276" s="36"/>
      <c r="F1276" s="36"/>
      <c r="G1276" s="36"/>
      <c r="H1276" s="36"/>
      <c r="I1276" s="2"/>
      <c r="J1276" s="2"/>
      <c r="K1276" s="2"/>
      <c r="L1276" s="36"/>
      <c r="M1276" s="2"/>
      <c r="N1276" s="2"/>
      <c r="O1276" s="2"/>
      <c r="P1276" s="36"/>
      <c r="Q1276" s="36"/>
      <c r="R1276" s="36"/>
      <c r="S1276" s="2"/>
      <c r="T1276" s="2"/>
      <c r="U1276" s="2"/>
      <c r="V1276" s="2"/>
      <c r="W1276" s="2"/>
      <c r="X1276" s="2"/>
      <c r="Y1276" s="2"/>
      <c r="Z1276" s="2"/>
      <c r="AA1276" s="2"/>
    </row>
    <row r="1277" spans="1:27">
      <c r="A1277" s="2957">
        <v>1</v>
      </c>
      <c r="B1277" s="478" t="s">
        <v>25514</v>
      </c>
      <c r="C1277" s="478"/>
      <c r="D1277" s="478"/>
      <c r="E1277" s="767"/>
      <c r="F1277" s="1131"/>
      <c r="G1277" s="1131"/>
      <c r="H1277" s="1131"/>
      <c r="I1277" s="2"/>
      <c r="J1277" s="2"/>
      <c r="K1277" s="2"/>
      <c r="L1277" s="1131"/>
      <c r="M1277" s="2"/>
      <c r="N1277" s="2"/>
      <c r="O1277" s="2"/>
      <c r="P1277" s="1131"/>
      <c r="Q1277" s="1131"/>
      <c r="R1277" s="1131"/>
      <c r="S1277" s="2"/>
      <c r="T1277" s="2"/>
      <c r="U1277" s="2"/>
      <c r="V1277" s="2"/>
      <c r="W1277" s="2"/>
      <c r="X1277" s="2"/>
      <c r="Y1277" s="2"/>
      <c r="Z1277" s="2"/>
      <c r="AA1277" s="2"/>
    </row>
    <row r="1278" spans="1:27">
      <c r="A1278" s="2957">
        <v>2</v>
      </c>
      <c r="B1278" s="478" t="s">
        <v>7555</v>
      </c>
      <c r="C1278" s="478"/>
      <c r="D1278" s="478"/>
      <c r="E1278" s="1130">
        <v>0.7</v>
      </c>
      <c r="F1278" s="1131">
        <v>0.55000000000000004</v>
      </c>
      <c r="G1278" s="1131">
        <v>0.55000000000000004</v>
      </c>
      <c r="H1278" s="1131"/>
      <c r="I1278" s="2"/>
      <c r="J1278" s="2"/>
      <c r="K1278" s="2"/>
      <c r="L1278" s="1131"/>
      <c r="M1278" s="2"/>
      <c r="N1278" s="2"/>
      <c r="O1278" s="2"/>
      <c r="P1278" s="1131">
        <v>0.15</v>
      </c>
      <c r="Q1278" s="1131">
        <v>0.15</v>
      </c>
      <c r="R1278" s="1131"/>
      <c r="S1278" s="2"/>
      <c r="T1278" s="2"/>
      <c r="U1278" s="2"/>
      <c r="V1278" s="2"/>
      <c r="W1278" s="2"/>
      <c r="X1278" s="2"/>
      <c r="Y1278" s="2"/>
      <c r="Z1278" s="2"/>
      <c r="AA1278" s="2"/>
    </row>
    <row r="1279" spans="1:27">
      <c r="A1279" s="2957">
        <v>3</v>
      </c>
      <c r="B1279" s="478" t="s">
        <v>9179</v>
      </c>
      <c r="C1279" s="478"/>
      <c r="D1279" s="478"/>
      <c r="E1279" s="1130">
        <v>0.25</v>
      </c>
      <c r="F1279" s="1131"/>
      <c r="G1279" s="1131"/>
      <c r="H1279" s="1131"/>
      <c r="I1279" s="2"/>
      <c r="J1279" s="2"/>
      <c r="K1279" s="2"/>
      <c r="L1279" s="1131"/>
      <c r="M1279" s="2"/>
      <c r="N1279" s="2"/>
      <c r="O1279" s="2"/>
      <c r="P1279" s="1131">
        <v>0.25</v>
      </c>
      <c r="Q1279" s="1131">
        <v>0.25</v>
      </c>
      <c r="R1279" s="1131"/>
      <c r="S1279" s="2"/>
      <c r="T1279" s="2"/>
      <c r="U1279" s="2"/>
      <c r="V1279" s="2"/>
      <c r="W1279" s="2"/>
      <c r="X1279" s="2"/>
      <c r="Y1279" s="2"/>
      <c r="Z1279" s="2"/>
      <c r="AA1279" s="2"/>
    </row>
    <row r="1280" spans="1:27">
      <c r="A1280" s="2957">
        <v>4</v>
      </c>
      <c r="B1280" s="478" t="s">
        <v>777</v>
      </c>
      <c r="C1280" s="478"/>
      <c r="D1280" s="478"/>
      <c r="E1280" s="1130">
        <v>0.4</v>
      </c>
      <c r="F1280" s="1131"/>
      <c r="G1280" s="1131"/>
      <c r="H1280" s="1131"/>
      <c r="I1280" s="2"/>
      <c r="J1280" s="2"/>
      <c r="K1280" s="2"/>
      <c r="L1280" s="1131"/>
      <c r="M1280" s="2"/>
      <c r="N1280" s="2"/>
      <c r="O1280" s="2"/>
      <c r="P1280" s="1131">
        <v>0.4</v>
      </c>
      <c r="Q1280" s="1131">
        <v>0.4</v>
      </c>
      <c r="R1280" s="1131"/>
      <c r="S1280" s="2"/>
      <c r="T1280" s="2"/>
      <c r="U1280" s="2"/>
      <c r="V1280" s="2"/>
      <c r="W1280" s="2"/>
      <c r="X1280" s="2"/>
      <c r="Y1280" s="2"/>
      <c r="Z1280" s="2"/>
      <c r="AA1280" s="2"/>
    </row>
    <row r="1281" spans="1:27">
      <c r="A1281" s="2957"/>
      <c r="B1281" s="478" t="s">
        <v>25515</v>
      </c>
      <c r="C1281" s="478"/>
      <c r="D1281" s="478"/>
      <c r="E1281" s="1130"/>
      <c r="F1281" s="1131"/>
      <c r="G1281" s="1131"/>
      <c r="H1281" s="1131"/>
      <c r="I1281" s="2"/>
      <c r="J1281" s="2"/>
      <c r="K1281" s="2"/>
      <c r="L1281" s="1131"/>
      <c r="M1281" s="2"/>
      <c r="N1281" s="2"/>
      <c r="O1281" s="2"/>
      <c r="P1281" s="1131"/>
      <c r="Q1281" s="1131"/>
      <c r="R1281" s="1131"/>
      <c r="S1281" s="2"/>
      <c r="T1281" s="2"/>
      <c r="U1281" s="2"/>
      <c r="V1281" s="2"/>
      <c r="W1281" s="2"/>
      <c r="X1281" s="2"/>
      <c r="Y1281" s="2"/>
      <c r="Z1281" s="2"/>
      <c r="AA1281" s="2"/>
    </row>
    <row r="1282" spans="1:27">
      <c r="A1282" s="2957">
        <v>5</v>
      </c>
      <c r="B1282" s="478" t="s">
        <v>25516</v>
      </c>
      <c r="C1282" s="478"/>
      <c r="D1282" s="478"/>
      <c r="E1282" s="1130"/>
      <c r="F1282" s="1131"/>
      <c r="G1282" s="1131"/>
      <c r="H1282" s="1131"/>
      <c r="I1282" s="2"/>
      <c r="J1282" s="2"/>
      <c r="K1282" s="2"/>
      <c r="L1282" s="1131"/>
      <c r="M1282" s="2"/>
      <c r="N1282" s="2"/>
      <c r="O1282" s="2"/>
      <c r="P1282" s="1131"/>
      <c r="Q1282" s="1131"/>
      <c r="R1282" s="1131"/>
      <c r="S1282" s="2"/>
      <c r="T1282" s="2"/>
      <c r="U1282" s="2"/>
      <c r="V1282" s="2"/>
      <c r="W1282" s="2"/>
      <c r="X1282" s="2"/>
      <c r="Y1282" s="2"/>
      <c r="Z1282" s="2"/>
      <c r="AA1282" s="2"/>
    </row>
    <row r="1283" spans="1:27">
      <c r="A1283" s="2957">
        <v>6</v>
      </c>
      <c r="B1283" s="478" t="s">
        <v>25517</v>
      </c>
      <c r="C1283" s="478"/>
      <c r="D1283" s="478"/>
      <c r="E1283" s="1130">
        <v>0.35</v>
      </c>
      <c r="F1283" s="1131"/>
      <c r="G1283" s="1131"/>
      <c r="H1283" s="1131"/>
      <c r="I1283" s="2"/>
      <c r="J1283" s="2"/>
      <c r="K1283" s="2"/>
      <c r="L1283" s="1131"/>
      <c r="M1283" s="2"/>
      <c r="N1283" s="2"/>
      <c r="O1283" s="2"/>
      <c r="P1283" s="1131">
        <v>0.35</v>
      </c>
      <c r="Q1283" s="1131">
        <v>0.35</v>
      </c>
      <c r="R1283" s="1131"/>
      <c r="S1283" s="2"/>
      <c r="T1283" s="2"/>
      <c r="U1283" s="2"/>
      <c r="V1283" s="2"/>
      <c r="W1283" s="2"/>
      <c r="X1283" s="2"/>
      <c r="Y1283" s="2"/>
      <c r="Z1283" s="2"/>
      <c r="AA1283" s="2"/>
    </row>
    <row r="1284" spans="1:27">
      <c r="A1284" s="2957">
        <v>7</v>
      </c>
      <c r="B1284" s="478" t="s">
        <v>25518</v>
      </c>
      <c r="C1284" s="478"/>
      <c r="D1284" s="478"/>
      <c r="E1284" s="1130">
        <v>0.7</v>
      </c>
      <c r="F1284" s="1131"/>
      <c r="G1284" s="1131"/>
      <c r="H1284" s="1131"/>
      <c r="I1284" s="2"/>
      <c r="J1284" s="2"/>
      <c r="K1284" s="2"/>
      <c r="L1284" s="1131"/>
      <c r="M1284" s="2"/>
      <c r="N1284" s="2"/>
      <c r="O1284" s="2"/>
      <c r="P1284" s="1131">
        <v>0.7</v>
      </c>
      <c r="Q1284" s="1131">
        <v>0.7</v>
      </c>
      <c r="R1284" s="1131"/>
      <c r="S1284" s="2"/>
      <c r="T1284" s="2"/>
      <c r="U1284" s="2"/>
      <c r="V1284" s="2"/>
      <c r="W1284" s="2"/>
      <c r="X1284" s="2"/>
      <c r="Y1284" s="2"/>
      <c r="Z1284" s="2"/>
      <c r="AA1284" s="2"/>
    </row>
    <row r="1285" spans="1:27">
      <c r="A1285" s="2957">
        <v>8</v>
      </c>
      <c r="B1285" s="478" t="s">
        <v>25519</v>
      </c>
      <c r="C1285" s="478"/>
      <c r="D1285" s="478"/>
      <c r="E1285" s="1130">
        <v>0.5</v>
      </c>
      <c r="F1285" s="1131"/>
      <c r="G1285" s="1131"/>
      <c r="H1285" s="1131"/>
      <c r="I1285" s="2"/>
      <c r="J1285" s="2"/>
      <c r="K1285" s="2"/>
      <c r="L1285" s="1131"/>
      <c r="M1285" s="2"/>
      <c r="N1285" s="2"/>
      <c r="O1285" s="2"/>
      <c r="P1285" s="1131">
        <v>0.5</v>
      </c>
      <c r="Q1285" s="1131">
        <v>0.5</v>
      </c>
      <c r="R1285" s="1131"/>
      <c r="S1285" s="2"/>
      <c r="T1285" s="2"/>
      <c r="U1285" s="2"/>
      <c r="V1285" s="2"/>
      <c r="W1285" s="2"/>
      <c r="X1285" s="2"/>
      <c r="Y1285" s="2"/>
      <c r="Z1285" s="2"/>
      <c r="AA1285" s="2"/>
    </row>
    <row r="1286" spans="1:27">
      <c r="A1286" s="2957">
        <v>9</v>
      </c>
      <c r="B1286" s="478" t="s">
        <v>25520</v>
      </c>
      <c r="C1286" s="478"/>
      <c r="D1286" s="478"/>
      <c r="E1286" s="1130">
        <v>0.35</v>
      </c>
      <c r="F1286" s="1131"/>
      <c r="G1286" s="1131"/>
      <c r="H1286" s="1131"/>
      <c r="I1286" s="2"/>
      <c r="J1286" s="2"/>
      <c r="K1286" s="2"/>
      <c r="L1286" s="1131"/>
      <c r="M1286" s="2"/>
      <c r="N1286" s="2"/>
      <c r="O1286" s="2"/>
      <c r="P1286" s="1131">
        <v>0.35</v>
      </c>
      <c r="Q1286" s="1131">
        <v>0.35</v>
      </c>
      <c r="R1286" s="1131"/>
      <c r="S1286" s="2"/>
      <c r="T1286" s="2"/>
      <c r="U1286" s="2"/>
      <c r="V1286" s="2"/>
      <c r="W1286" s="2"/>
      <c r="X1286" s="2"/>
      <c r="Y1286" s="2"/>
      <c r="Z1286" s="2"/>
      <c r="AA1286" s="2"/>
    </row>
    <row r="1287" spans="1:27">
      <c r="A1287" s="2957">
        <v>10</v>
      </c>
      <c r="B1287" s="478" t="s">
        <v>25521</v>
      </c>
      <c r="C1287" s="478"/>
      <c r="D1287" s="478"/>
      <c r="E1287" s="1130"/>
      <c r="F1287" s="1131"/>
      <c r="G1287" s="1131"/>
      <c r="H1287" s="1131"/>
      <c r="I1287" s="2"/>
      <c r="J1287" s="2"/>
      <c r="K1287" s="2"/>
      <c r="L1287" s="1131"/>
      <c r="M1287" s="2"/>
      <c r="N1287" s="2"/>
      <c r="O1287" s="2"/>
      <c r="P1287" s="1131"/>
      <c r="Q1287" s="1131"/>
      <c r="R1287" s="1131"/>
      <c r="S1287" s="2"/>
      <c r="T1287" s="2"/>
      <c r="U1287" s="2"/>
      <c r="V1287" s="2"/>
      <c r="W1287" s="2"/>
      <c r="X1287" s="2"/>
      <c r="Y1287" s="2"/>
      <c r="Z1287" s="2"/>
      <c r="AA1287" s="2"/>
    </row>
    <row r="1288" spans="1:27">
      <c r="A1288" s="2957">
        <v>11</v>
      </c>
      <c r="B1288" s="478" t="s">
        <v>810</v>
      </c>
      <c r="C1288" s="478"/>
      <c r="D1288" s="478"/>
      <c r="E1288" s="1130">
        <v>0.3</v>
      </c>
      <c r="F1288" s="1131">
        <v>0.3</v>
      </c>
      <c r="G1288" s="1131">
        <v>0.3</v>
      </c>
      <c r="H1288" s="1131"/>
      <c r="I1288" s="2"/>
      <c r="J1288" s="2"/>
      <c r="K1288" s="2"/>
      <c r="L1288" s="1131"/>
      <c r="M1288" s="2"/>
      <c r="N1288" s="2"/>
      <c r="O1288" s="2"/>
      <c r="P1288" s="1131"/>
      <c r="Q1288" s="1131"/>
      <c r="R1288" s="1131"/>
      <c r="S1288" s="2"/>
      <c r="T1288" s="2"/>
      <c r="U1288" s="2"/>
      <c r="V1288" s="2"/>
      <c r="W1288" s="2"/>
      <c r="X1288" s="2"/>
      <c r="Y1288" s="2"/>
      <c r="Z1288" s="2"/>
      <c r="AA1288" s="2"/>
    </row>
    <row r="1289" spans="1:27">
      <c r="A1289" s="2957">
        <v>12</v>
      </c>
      <c r="B1289" s="478" t="s">
        <v>25522</v>
      </c>
      <c r="C1289" s="478"/>
      <c r="D1289" s="478"/>
      <c r="E1289" s="1130">
        <v>0.3</v>
      </c>
      <c r="F1289" s="1131"/>
      <c r="G1289" s="1131"/>
      <c r="H1289" s="1131"/>
      <c r="I1289" s="2"/>
      <c r="J1289" s="2"/>
      <c r="K1289" s="2"/>
      <c r="L1289" s="1131"/>
      <c r="M1289" s="2"/>
      <c r="N1289" s="2"/>
      <c r="O1289" s="2"/>
      <c r="P1289" s="1131">
        <v>0.3</v>
      </c>
      <c r="Q1289" s="1131">
        <v>0.3</v>
      </c>
      <c r="R1289" s="1131"/>
      <c r="S1289" s="2"/>
      <c r="T1289" s="2"/>
      <c r="U1289" s="2"/>
      <c r="V1289" s="2"/>
      <c r="W1289" s="2"/>
      <c r="X1289" s="2"/>
      <c r="Y1289" s="2"/>
      <c r="Z1289" s="2"/>
      <c r="AA1289" s="2"/>
    </row>
    <row r="1290" spans="1:27">
      <c r="A1290" s="2957">
        <v>13</v>
      </c>
      <c r="B1290" s="478" t="s">
        <v>11460</v>
      </c>
      <c r="C1290" s="478"/>
      <c r="D1290" s="478"/>
      <c r="E1290" s="1130">
        <v>0.3</v>
      </c>
      <c r="F1290" s="1131"/>
      <c r="G1290" s="1131"/>
      <c r="H1290" s="1131"/>
      <c r="I1290" s="2"/>
      <c r="J1290" s="2"/>
      <c r="K1290" s="2"/>
      <c r="L1290" s="1131"/>
      <c r="M1290" s="2"/>
      <c r="N1290" s="2"/>
      <c r="O1290" s="2"/>
      <c r="P1290" s="1131">
        <v>0.3</v>
      </c>
      <c r="Q1290" s="1131">
        <v>0.3</v>
      </c>
      <c r="R1290" s="1131"/>
      <c r="S1290" s="2"/>
      <c r="T1290" s="2"/>
      <c r="U1290" s="2"/>
      <c r="V1290" s="2"/>
      <c r="W1290" s="2"/>
      <c r="X1290" s="2"/>
      <c r="Y1290" s="2"/>
      <c r="Z1290" s="2"/>
      <c r="AA1290" s="2"/>
    </row>
    <row r="1291" spans="1:27" ht="25.5">
      <c r="A1291" s="2957">
        <v>14</v>
      </c>
      <c r="B1291" s="478" t="s">
        <v>25523</v>
      </c>
      <c r="C1291" s="478"/>
      <c r="D1291" s="478"/>
      <c r="E1291" s="1130"/>
      <c r="F1291" s="1131"/>
      <c r="G1291" s="1131"/>
      <c r="H1291" s="1131"/>
      <c r="I1291" s="2"/>
      <c r="J1291" s="2"/>
      <c r="K1291" s="2"/>
      <c r="L1291" s="1131"/>
      <c r="M1291" s="2"/>
      <c r="N1291" s="2"/>
      <c r="O1291" s="2"/>
      <c r="P1291" s="1131"/>
      <c r="Q1291" s="1131"/>
      <c r="R1291" s="1131"/>
      <c r="S1291" s="2"/>
      <c r="T1291" s="2"/>
      <c r="U1291" s="2"/>
      <c r="V1291" s="2"/>
      <c r="W1291" s="2"/>
      <c r="X1291" s="2"/>
      <c r="Y1291" s="2"/>
      <c r="Z1291" s="2"/>
      <c r="AA1291" s="2"/>
    </row>
    <row r="1292" spans="1:27" ht="25.5">
      <c r="A1292" s="2957">
        <v>15</v>
      </c>
      <c r="B1292" s="478" t="s">
        <v>25524</v>
      </c>
      <c r="C1292" s="478"/>
      <c r="D1292" s="478"/>
      <c r="E1292" s="1130"/>
      <c r="F1292" s="1131"/>
      <c r="G1292" s="1131"/>
      <c r="H1292" s="1131"/>
      <c r="I1292" s="2"/>
      <c r="J1292" s="2"/>
      <c r="K1292" s="2"/>
      <c r="L1292" s="1131"/>
      <c r="M1292" s="2"/>
      <c r="N1292" s="2"/>
      <c r="O1292" s="2"/>
      <c r="P1292" s="1131"/>
      <c r="Q1292" s="1131"/>
      <c r="R1292" s="1131"/>
      <c r="S1292" s="2"/>
      <c r="T1292" s="2"/>
      <c r="U1292" s="2"/>
      <c r="V1292" s="2"/>
      <c r="W1292" s="2"/>
      <c r="X1292" s="2"/>
      <c r="Y1292" s="2"/>
      <c r="Z1292" s="2"/>
      <c r="AA1292" s="2"/>
    </row>
    <row r="1293" spans="1:27">
      <c r="A1293" s="2957">
        <v>16</v>
      </c>
      <c r="B1293" s="478" t="s">
        <v>23744</v>
      </c>
      <c r="C1293" s="478"/>
      <c r="D1293" s="478"/>
      <c r="E1293" s="1130">
        <v>0.9</v>
      </c>
      <c r="F1293" s="1131"/>
      <c r="G1293" s="1131"/>
      <c r="H1293" s="1131"/>
      <c r="I1293" s="2"/>
      <c r="J1293" s="2"/>
      <c r="K1293" s="2"/>
      <c r="L1293" s="1131"/>
      <c r="M1293" s="2"/>
      <c r="N1293" s="2"/>
      <c r="O1293" s="2"/>
      <c r="P1293" s="1131">
        <v>0.9</v>
      </c>
      <c r="Q1293" s="1131">
        <v>0.9</v>
      </c>
      <c r="R1293" s="1131"/>
      <c r="S1293" s="2"/>
      <c r="T1293" s="2"/>
      <c r="U1293" s="2"/>
      <c r="V1293" s="2"/>
      <c r="W1293" s="2"/>
      <c r="X1293" s="2"/>
      <c r="Y1293" s="2"/>
      <c r="Z1293" s="2"/>
      <c r="AA1293" s="2"/>
    </row>
    <row r="1294" spans="1:27">
      <c r="A1294" s="2957">
        <v>17</v>
      </c>
      <c r="B1294" s="478" t="s">
        <v>25525</v>
      </c>
      <c r="C1294" s="478"/>
      <c r="D1294" s="478"/>
      <c r="E1294" s="1130">
        <v>0.4</v>
      </c>
      <c r="F1294" s="1131"/>
      <c r="G1294" s="1131"/>
      <c r="H1294" s="1131"/>
      <c r="I1294" s="2"/>
      <c r="J1294" s="2"/>
      <c r="K1294" s="2"/>
      <c r="L1294" s="1131"/>
      <c r="M1294" s="2"/>
      <c r="N1294" s="2"/>
      <c r="O1294" s="2"/>
      <c r="P1294" s="1131">
        <v>0.4</v>
      </c>
      <c r="Q1294" s="1131">
        <v>0.4</v>
      </c>
      <c r="R1294" s="1131"/>
      <c r="S1294" s="2"/>
      <c r="T1294" s="2"/>
      <c r="U1294" s="2"/>
      <c r="V1294" s="2"/>
      <c r="W1294" s="2"/>
      <c r="X1294" s="2"/>
      <c r="Y1294" s="2"/>
      <c r="Z1294" s="2"/>
      <c r="AA1294" s="2"/>
    </row>
    <row r="1295" spans="1:27">
      <c r="A1295" s="2957">
        <v>18</v>
      </c>
      <c r="B1295" s="478" t="s">
        <v>25526</v>
      </c>
      <c r="C1295" s="478"/>
      <c r="D1295" s="478"/>
      <c r="E1295" s="1130"/>
      <c r="F1295" s="1131"/>
      <c r="G1295" s="1131"/>
      <c r="H1295" s="1131"/>
      <c r="I1295" s="2"/>
      <c r="J1295" s="2"/>
      <c r="K1295" s="2"/>
      <c r="L1295" s="1131"/>
      <c r="M1295" s="2"/>
      <c r="N1295" s="2"/>
      <c r="O1295" s="2"/>
      <c r="P1295" s="1131"/>
      <c r="Q1295" s="1131"/>
      <c r="R1295" s="1131"/>
      <c r="S1295" s="2"/>
      <c r="T1295" s="2"/>
      <c r="U1295" s="2"/>
      <c r="V1295" s="2"/>
      <c r="W1295" s="2"/>
      <c r="X1295" s="2"/>
      <c r="Y1295" s="2"/>
      <c r="Z1295" s="2"/>
      <c r="AA1295" s="2"/>
    </row>
    <row r="1296" spans="1:27">
      <c r="A1296" s="2957">
        <v>19</v>
      </c>
      <c r="B1296" s="478" t="s">
        <v>1005</v>
      </c>
      <c r="C1296" s="478"/>
      <c r="D1296" s="478"/>
      <c r="E1296" s="1130">
        <v>0.5</v>
      </c>
      <c r="F1296" s="1131"/>
      <c r="G1296" s="1131"/>
      <c r="H1296" s="1131"/>
      <c r="I1296" s="2"/>
      <c r="J1296" s="2"/>
      <c r="K1296" s="2"/>
      <c r="L1296" s="1131"/>
      <c r="M1296" s="2"/>
      <c r="N1296" s="2"/>
      <c r="O1296" s="2"/>
      <c r="P1296" s="1131">
        <v>0.5</v>
      </c>
      <c r="Q1296" s="1131">
        <v>0.5</v>
      </c>
      <c r="R1296" s="1131"/>
      <c r="S1296" s="2"/>
      <c r="T1296" s="2"/>
      <c r="U1296" s="2"/>
      <c r="V1296" s="2"/>
      <c r="W1296" s="2"/>
      <c r="X1296" s="2"/>
      <c r="Y1296" s="2"/>
      <c r="Z1296" s="2"/>
      <c r="AA1296" s="2"/>
    </row>
    <row r="1297" spans="1:27">
      <c r="A1297" s="2957">
        <v>20</v>
      </c>
      <c r="B1297" s="478" t="s">
        <v>7567</v>
      </c>
      <c r="C1297" s="478"/>
      <c r="D1297" s="478"/>
      <c r="E1297" s="1130">
        <v>0.4</v>
      </c>
      <c r="F1297" s="1131"/>
      <c r="G1297" s="1131"/>
      <c r="H1297" s="1131"/>
      <c r="I1297" s="2"/>
      <c r="J1297" s="2"/>
      <c r="K1297" s="2"/>
      <c r="L1297" s="1131"/>
      <c r="M1297" s="2"/>
      <c r="N1297" s="2"/>
      <c r="O1297" s="2"/>
      <c r="P1297" s="1131">
        <v>0.4</v>
      </c>
      <c r="Q1297" s="1131">
        <v>0.4</v>
      </c>
      <c r="R1297" s="1131"/>
      <c r="S1297" s="2"/>
      <c r="T1297" s="2"/>
      <c r="U1297" s="2"/>
      <c r="V1297" s="2"/>
      <c r="W1297" s="2"/>
      <c r="X1297" s="2"/>
      <c r="Y1297" s="2"/>
      <c r="Z1297" s="2"/>
      <c r="AA1297" s="2"/>
    </row>
    <row r="1298" spans="1:27">
      <c r="A1298" s="2957">
        <v>21</v>
      </c>
      <c r="B1298" s="478" t="s">
        <v>25527</v>
      </c>
      <c r="C1298" s="478"/>
      <c r="D1298" s="478"/>
      <c r="E1298" s="1130"/>
      <c r="F1298" s="1131"/>
      <c r="G1298" s="1131"/>
      <c r="H1298" s="1131"/>
      <c r="I1298" s="2"/>
      <c r="J1298" s="2"/>
      <c r="K1298" s="2"/>
      <c r="L1298" s="1131"/>
      <c r="M1298" s="2"/>
      <c r="N1298" s="2"/>
      <c r="O1298" s="2"/>
      <c r="P1298" s="1131"/>
      <c r="Q1298" s="1131"/>
      <c r="R1298" s="1131"/>
      <c r="S1298" s="2"/>
      <c r="T1298" s="2"/>
      <c r="U1298" s="2"/>
      <c r="V1298" s="2"/>
      <c r="W1298" s="2"/>
      <c r="X1298" s="2"/>
      <c r="Y1298" s="2"/>
      <c r="Z1298" s="2"/>
      <c r="AA1298" s="2"/>
    </row>
    <row r="1299" spans="1:27">
      <c r="A1299" s="2957">
        <v>22</v>
      </c>
      <c r="B1299" s="478" t="s">
        <v>23779</v>
      </c>
      <c r="C1299" s="478"/>
      <c r="D1299" s="478"/>
      <c r="E1299" s="1130">
        <v>0.3</v>
      </c>
      <c r="F1299" s="1131"/>
      <c r="G1299" s="1131"/>
      <c r="H1299" s="1131"/>
      <c r="I1299" s="2"/>
      <c r="J1299" s="2"/>
      <c r="K1299" s="2"/>
      <c r="L1299" s="1131"/>
      <c r="M1299" s="2"/>
      <c r="N1299" s="2"/>
      <c r="O1299" s="2"/>
      <c r="P1299" s="1131">
        <v>0.3</v>
      </c>
      <c r="Q1299" s="1131">
        <v>0.3</v>
      </c>
      <c r="R1299" s="1131"/>
      <c r="S1299" s="2"/>
      <c r="T1299" s="2"/>
      <c r="U1299" s="2"/>
      <c r="V1299" s="2"/>
      <c r="W1299" s="2"/>
      <c r="X1299" s="2"/>
      <c r="Y1299" s="2"/>
      <c r="Z1299" s="2"/>
      <c r="AA1299" s="2"/>
    </row>
    <row r="1300" spans="1:27">
      <c r="A1300" s="2957">
        <v>23</v>
      </c>
      <c r="B1300" s="478" t="s">
        <v>25528</v>
      </c>
      <c r="C1300" s="478"/>
      <c r="D1300" s="478"/>
      <c r="E1300" s="1130">
        <v>1.2</v>
      </c>
      <c r="F1300" s="1131"/>
      <c r="G1300" s="1131"/>
      <c r="H1300" s="1131"/>
      <c r="I1300" s="2"/>
      <c r="J1300" s="2"/>
      <c r="K1300" s="2"/>
      <c r="L1300" s="1131"/>
      <c r="M1300" s="2"/>
      <c r="N1300" s="2"/>
      <c r="O1300" s="2"/>
      <c r="P1300" s="1131">
        <v>1.2</v>
      </c>
      <c r="Q1300" s="1131">
        <v>1.2</v>
      </c>
      <c r="R1300" s="1131"/>
      <c r="S1300" s="2"/>
      <c r="T1300" s="2"/>
      <c r="U1300" s="2"/>
      <c r="V1300" s="2"/>
      <c r="W1300" s="2"/>
      <c r="X1300" s="2"/>
      <c r="Y1300" s="2"/>
      <c r="Z1300" s="2"/>
      <c r="AA1300" s="2"/>
    </row>
    <row r="1301" spans="1:27">
      <c r="A1301" s="2957">
        <v>24</v>
      </c>
      <c r="B1301" s="478" t="s">
        <v>25529</v>
      </c>
      <c r="C1301" s="478"/>
      <c r="D1301" s="478"/>
      <c r="E1301" s="1130">
        <v>0.3</v>
      </c>
      <c r="F1301" s="1131"/>
      <c r="G1301" s="1131"/>
      <c r="H1301" s="1131"/>
      <c r="I1301" s="2"/>
      <c r="J1301" s="2"/>
      <c r="K1301" s="2"/>
      <c r="L1301" s="1131"/>
      <c r="M1301" s="2"/>
      <c r="N1301" s="2"/>
      <c r="O1301" s="2"/>
      <c r="P1301" s="1131">
        <v>0.3</v>
      </c>
      <c r="Q1301" s="1131">
        <v>0.3</v>
      </c>
      <c r="R1301" s="1131"/>
      <c r="S1301" s="2"/>
      <c r="T1301" s="2"/>
      <c r="U1301" s="2"/>
      <c r="V1301" s="2"/>
      <c r="W1301" s="2"/>
      <c r="X1301" s="2"/>
      <c r="Y1301" s="2"/>
      <c r="Z1301" s="2"/>
      <c r="AA1301" s="2"/>
    </row>
    <row r="1302" spans="1:27">
      <c r="A1302" s="2957">
        <v>25</v>
      </c>
      <c r="B1302" s="478" t="s">
        <v>25530</v>
      </c>
      <c r="C1302" s="478"/>
      <c r="D1302" s="478"/>
      <c r="E1302" s="1130"/>
      <c r="F1302" s="1131"/>
      <c r="G1302" s="1131"/>
      <c r="H1302" s="1131"/>
      <c r="I1302" s="2"/>
      <c r="J1302" s="2"/>
      <c r="K1302" s="2"/>
      <c r="L1302" s="1131"/>
      <c r="M1302" s="2"/>
      <c r="N1302" s="2"/>
      <c r="O1302" s="2"/>
      <c r="P1302" s="1131"/>
      <c r="Q1302" s="1131"/>
      <c r="R1302" s="1131"/>
      <c r="S1302" s="2"/>
      <c r="T1302" s="2"/>
      <c r="U1302" s="2"/>
      <c r="V1302" s="2"/>
      <c r="W1302" s="2"/>
      <c r="X1302" s="2"/>
      <c r="Y1302" s="2"/>
      <c r="Z1302" s="2"/>
      <c r="AA1302" s="2"/>
    </row>
    <row r="1303" spans="1:27">
      <c r="A1303" s="2957">
        <v>26</v>
      </c>
      <c r="B1303" s="478" t="s">
        <v>814</v>
      </c>
      <c r="C1303" s="478"/>
      <c r="D1303" s="478"/>
      <c r="E1303" s="1130">
        <v>0.45</v>
      </c>
      <c r="F1303" s="1131"/>
      <c r="G1303" s="1131"/>
      <c r="H1303" s="1131"/>
      <c r="I1303" s="2"/>
      <c r="J1303" s="2"/>
      <c r="K1303" s="2"/>
      <c r="L1303" s="1131"/>
      <c r="M1303" s="2"/>
      <c r="N1303" s="2"/>
      <c r="O1303" s="2"/>
      <c r="P1303" s="1131">
        <v>0.45</v>
      </c>
      <c r="Q1303" s="1131">
        <v>0.45</v>
      </c>
      <c r="R1303" s="1131"/>
      <c r="S1303" s="2"/>
      <c r="T1303" s="2"/>
      <c r="U1303" s="2"/>
      <c r="V1303" s="2"/>
      <c r="W1303" s="2"/>
      <c r="X1303" s="2"/>
      <c r="Y1303" s="2"/>
      <c r="Z1303" s="2"/>
      <c r="AA1303" s="2"/>
    </row>
    <row r="1304" spans="1:27">
      <c r="A1304" s="2957">
        <v>27</v>
      </c>
      <c r="B1304" s="478" t="s">
        <v>7545</v>
      </c>
      <c r="C1304" s="478"/>
      <c r="D1304" s="478"/>
      <c r="E1304" s="1130">
        <v>0.3</v>
      </c>
      <c r="F1304" s="1131"/>
      <c r="G1304" s="1131"/>
      <c r="H1304" s="1131"/>
      <c r="I1304" s="2"/>
      <c r="J1304" s="2"/>
      <c r="K1304" s="2"/>
      <c r="L1304" s="1131"/>
      <c r="M1304" s="2"/>
      <c r="N1304" s="2"/>
      <c r="O1304" s="2"/>
      <c r="P1304" s="1131">
        <v>0.3</v>
      </c>
      <c r="Q1304" s="1131">
        <v>0.3</v>
      </c>
      <c r="R1304" s="1131"/>
      <c r="S1304" s="2"/>
      <c r="T1304" s="2"/>
      <c r="U1304" s="2"/>
      <c r="V1304" s="2"/>
      <c r="W1304" s="2"/>
      <c r="X1304" s="2"/>
      <c r="Y1304" s="2"/>
      <c r="Z1304" s="2"/>
      <c r="AA1304" s="2"/>
    </row>
    <row r="1305" spans="1:27">
      <c r="A1305" s="2957">
        <v>28</v>
      </c>
      <c r="B1305" s="478" t="s">
        <v>25531</v>
      </c>
      <c r="C1305" s="478"/>
      <c r="D1305" s="478"/>
      <c r="E1305" s="1130"/>
      <c r="F1305" s="1131"/>
      <c r="G1305" s="1131"/>
      <c r="H1305" s="1131"/>
      <c r="I1305" s="2"/>
      <c r="J1305" s="2"/>
      <c r="K1305" s="2"/>
      <c r="L1305" s="1131"/>
      <c r="M1305" s="2"/>
      <c r="N1305" s="2"/>
      <c r="O1305" s="2"/>
      <c r="P1305" s="1131"/>
      <c r="Q1305" s="1131"/>
      <c r="R1305" s="1131"/>
      <c r="S1305" s="2"/>
      <c r="T1305" s="2"/>
      <c r="U1305" s="2"/>
      <c r="V1305" s="2"/>
      <c r="W1305" s="2"/>
      <c r="X1305" s="2"/>
      <c r="Y1305" s="2"/>
      <c r="Z1305" s="2"/>
      <c r="AA1305" s="2"/>
    </row>
    <row r="1306" spans="1:27">
      <c r="A1306" s="2957">
        <v>29</v>
      </c>
      <c r="B1306" s="478" t="s">
        <v>8089</v>
      </c>
      <c r="C1306" s="478"/>
      <c r="D1306" s="478"/>
      <c r="E1306" s="1130">
        <v>0.4</v>
      </c>
      <c r="F1306" s="1131"/>
      <c r="G1306" s="1131"/>
      <c r="H1306" s="1131"/>
      <c r="I1306" s="2"/>
      <c r="J1306" s="2"/>
      <c r="K1306" s="2"/>
      <c r="L1306" s="1131"/>
      <c r="M1306" s="2"/>
      <c r="N1306" s="2"/>
      <c r="O1306" s="2"/>
      <c r="P1306" s="1131">
        <v>0.4</v>
      </c>
      <c r="Q1306" s="1131">
        <v>0.4</v>
      </c>
      <c r="R1306" s="1131"/>
      <c r="S1306" s="2"/>
      <c r="T1306" s="2"/>
      <c r="U1306" s="2"/>
      <c r="V1306" s="2"/>
      <c r="W1306" s="2"/>
      <c r="X1306" s="2"/>
      <c r="Y1306" s="2"/>
      <c r="Z1306" s="2"/>
      <c r="AA1306" s="2"/>
    </row>
    <row r="1307" spans="1:27">
      <c r="A1307" s="2957">
        <v>30</v>
      </c>
      <c r="B1307" s="478" t="s">
        <v>25532</v>
      </c>
      <c r="C1307" s="478"/>
      <c r="D1307" s="478"/>
      <c r="E1307" s="1130"/>
      <c r="F1307" s="1131"/>
      <c r="G1307" s="1131"/>
      <c r="H1307" s="1131"/>
      <c r="I1307" s="2"/>
      <c r="J1307" s="2"/>
      <c r="K1307" s="2"/>
      <c r="L1307" s="1131"/>
      <c r="M1307" s="2"/>
      <c r="N1307" s="2"/>
      <c r="O1307" s="2"/>
      <c r="P1307" s="1131"/>
      <c r="Q1307" s="1131"/>
      <c r="R1307" s="1131"/>
      <c r="S1307" s="2"/>
      <c r="T1307" s="2"/>
      <c r="U1307" s="2"/>
      <c r="V1307" s="2"/>
      <c r="W1307" s="2"/>
      <c r="X1307" s="2"/>
      <c r="Y1307" s="2"/>
      <c r="Z1307" s="2"/>
      <c r="AA1307" s="2"/>
    </row>
    <row r="1308" spans="1:27">
      <c r="A1308" s="2957">
        <v>31</v>
      </c>
      <c r="B1308" s="478" t="s">
        <v>25533</v>
      </c>
      <c r="C1308" s="478"/>
      <c r="D1308" s="478"/>
      <c r="E1308" s="1130">
        <v>1</v>
      </c>
      <c r="F1308" s="1131">
        <v>1</v>
      </c>
      <c r="G1308" s="1131">
        <v>1</v>
      </c>
      <c r="H1308" s="1131"/>
      <c r="I1308" s="2"/>
      <c r="J1308" s="2"/>
      <c r="K1308" s="2"/>
      <c r="L1308" s="1131"/>
      <c r="M1308" s="2"/>
      <c r="N1308" s="2"/>
      <c r="O1308" s="2"/>
      <c r="P1308" s="1131"/>
      <c r="Q1308" s="1131"/>
      <c r="R1308" s="1131"/>
      <c r="S1308" s="2"/>
      <c r="T1308" s="2"/>
      <c r="U1308" s="2"/>
      <c r="V1308" s="2"/>
      <c r="W1308" s="2"/>
      <c r="X1308" s="2"/>
      <c r="Y1308" s="2"/>
      <c r="Z1308" s="2"/>
      <c r="AA1308" s="2"/>
    </row>
    <row r="1309" spans="1:27">
      <c r="A1309" s="2957">
        <v>32</v>
      </c>
      <c r="B1309" s="36" t="s">
        <v>787</v>
      </c>
      <c r="C1309" s="36"/>
      <c r="D1309" s="36"/>
      <c r="E1309" s="2953">
        <v>0.5</v>
      </c>
      <c r="F1309" s="2952">
        <v>0.5</v>
      </c>
      <c r="G1309" s="2952">
        <v>0.5</v>
      </c>
      <c r="H1309" s="2952"/>
      <c r="I1309" s="2"/>
      <c r="J1309" s="2"/>
      <c r="K1309" s="2"/>
      <c r="L1309" s="2952"/>
      <c r="M1309" s="2"/>
      <c r="N1309" s="2"/>
      <c r="O1309" s="2"/>
      <c r="P1309" s="2952"/>
      <c r="Q1309" s="2952"/>
      <c r="R1309" s="2952"/>
      <c r="S1309" s="2"/>
      <c r="T1309" s="2"/>
      <c r="U1309" s="2"/>
      <c r="V1309" s="2"/>
      <c r="W1309" s="2"/>
      <c r="X1309" s="2"/>
      <c r="Y1309" s="2"/>
      <c r="Z1309" s="2"/>
      <c r="AA1309" s="2"/>
    </row>
    <row r="1310" spans="1:27">
      <c r="A1310" s="2958"/>
      <c r="B1310" s="36" t="s">
        <v>914</v>
      </c>
      <c r="C1310" s="36"/>
      <c r="D1310" s="36"/>
      <c r="E1310" s="2953">
        <v>0.3</v>
      </c>
      <c r="F1310" s="2952">
        <v>0.3</v>
      </c>
      <c r="G1310" s="2952">
        <v>0.3</v>
      </c>
      <c r="H1310" s="2952"/>
      <c r="I1310" s="2"/>
      <c r="J1310" s="2"/>
      <c r="K1310" s="2"/>
      <c r="L1310" s="2952"/>
      <c r="M1310" s="2"/>
      <c r="N1310" s="2"/>
      <c r="O1310" s="2"/>
      <c r="P1310" s="2952"/>
      <c r="Q1310" s="2952"/>
      <c r="R1310" s="2952"/>
      <c r="S1310" s="2"/>
      <c r="T1310" s="2"/>
      <c r="U1310" s="2"/>
      <c r="V1310" s="2"/>
      <c r="W1310" s="2"/>
      <c r="X1310" s="2"/>
      <c r="Y1310" s="2"/>
      <c r="Z1310" s="2"/>
      <c r="AA1310" s="2"/>
    </row>
    <row r="1311" spans="1:27">
      <c r="A1311" s="2958"/>
      <c r="B1311" s="36" t="s">
        <v>7400</v>
      </c>
      <c r="C1311" s="36"/>
      <c r="D1311" s="36"/>
      <c r="E1311" s="2953">
        <v>0.3</v>
      </c>
      <c r="F1311" s="2952">
        <v>0.3</v>
      </c>
      <c r="G1311" s="2952">
        <v>0.3</v>
      </c>
      <c r="H1311" s="2952"/>
      <c r="I1311" s="2"/>
      <c r="J1311" s="2"/>
      <c r="K1311" s="2"/>
      <c r="L1311" s="2952"/>
      <c r="M1311" s="2"/>
      <c r="N1311" s="2"/>
      <c r="O1311" s="2"/>
      <c r="P1311" s="2952"/>
      <c r="Q1311" s="2952"/>
      <c r="R1311" s="2952"/>
      <c r="S1311" s="2"/>
      <c r="T1311" s="2"/>
      <c r="U1311" s="2"/>
      <c r="V1311" s="2"/>
      <c r="W1311" s="2"/>
      <c r="X1311" s="2"/>
      <c r="Y1311" s="2"/>
      <c r="Z1311" s="2"/>
      <c r="AA1311" s="2"/>
    </row>
    <row r="1312" spans="1:27">
      <c r="A1312" s="2958"/>
      <c r="B1312" s="36" t="s">
        <v>25534</v>
      </c>
      <c r="C1312" s="36"/>
      <c r="D1312" s="36"/>
      <c r="E1312" s="2953">
        <v>0.2</v>
      </c>
      <c r="F1312" s="2952"/>
      <c r="G1312" s="2952"/>
      <c r="H1312" s="2952"/>
      <c r="I1312" s="2"/>
      <c r="J1312" s="2"/>
      <c r="K1312" s="2"/>
      <c r="L1312" s="2952"/>
      <c r="M1312" s="2"/>
      <c r="N1312" s="2"/>
      <c r="O1312" s="2"/>
      <c r="P1312" s="2952">
        <v>0.2</v>
      </c>
      <c r="Q1312" s="2952">
        <v>0.2</v>
      </c>
      <c r="R1312" s="2952"/>
      <c r="S1312" s="2"/>
      <c r="T1312" s="2"/>
      <c r="U1312" s="2"/>
      <c r="V1312" s="2"/>
      <c r="W1312" s="2"/>
      <c r="X1312" s="2"/>
      <c r="Y1312" s="2"/>
      <c r="Z1312" s="2"/>
      <c r="AA1312" s="2"/>
    </row>
    <row r="1313" spans="1:27">
      <c r="A1313" s="2958"/>
      <c r="B1313" s="36" t="s">
        <v>7300</v>
      </c>
      <c r="C1313" s="36"/>
      <c r="D1313" s="36"/>
      <c r="E1313" s="2953">
        <v>0.4</v>
      </c>
      <c r="F1313" s="2952"/>
      <c r="G1313" s="2952"/>
      <c r="H1313" s="2952"/>
      <c r="I1313" s="2"/>
      <c r="J1313" s="2"/>
      <c r="K1313" s="2"/>
      <c r="L1313" s="2952"/>
      <c r="M1313" s="2"/>
      <c r="N1313" s="2"/>
      <c r="O1313" s="2"/>
      <c r="P1313" s="2952">
        <v>0.4</v>
      </c>
      <c r="Q1313" s="2952">
        <v>0.4</v>
      </c>
      <c r="R1313" s="2952"/>
      <c r="S1313" s="2"/>
      <c r="T1313" s="2"/>
      <c r="U1313" s="2"/>
      <c r="V1313" s="2"/>
      <c r="W1313" s="2"/>
      <c r="X1313" s="2"/>
      <c r="Y1313" s="2"/>
      <c r="Z1313" s="2"/>
      <c r="AA1313" s="2"/>
    </row>
    <row r="1314" spans="1:27">
      <c r="A1314" s="2958"/>
      <c r="B1314" s="36" t="s">
        <v>342</v>
      </c>
      <c r="C1314" s="36"/>
      <c r="D1314" s="36"/>
      <c r="E1314" s="2953">
        <v>0.2</v>
      </c>
      <c r="F1314" s="2952"/>
      <c r="G1314" s="2952"/>
      <c r="H1314" s="2952"/>
      <c r="I1314" s="2"/>
      <c r="J1314" s="2"/>
      <c r="K1314" s="2"/>
      <c r="L1314" s="2952"/>
      <c r="M1314" s="2"/>
      <c r="N1314" s="2"/>
      <c r="O1314" s="2"/>
      <c r="P1314" s="2952">
        <v>0.2</v>
      </c>
      <c r="Q1314" s="2952">
        <v>0.2</v>
      </c>
      <c r="R1314" s="2952"/>
      <c r="S1314" s="2"/>
      <c r="T1314" s="2"/>
      <c r="U1314" s="2"/>
      <c r="V1314" s="2"/>
      <c r="W1314" s="2"/>
      <c r="X1314" s="2"/>
      <c r="Y1314" s="2"/>
      <c r="Z1314" s="2"/>
      <c r="AA1314" s="2"/>
    </row>
    <row r="1315" spans="1:27">
      <c r="A1315" s="2958"/>
      <c r="B1315" s="36" t="s">
        <v>23808</v>
      </c>
      <c r="C1315" s="36"/>
      <c r="D1315" s="36"/>
      <c r="E1315" s="2953">
        <v>0.4</v>
      </c>
      <c r="F1315" s="2952">
        <v>0.4</v>
      </c>
      <c r="G1315" s="2952"/>
      <c r="H1315" s="2952"/>
      <c r="I1315" s="2"/>
      <c r="J1315" s="2"/>
      <c r="K1315" s="2"/>
      <c r="L1315" s="2952">
        <v>0.4</v>
      </c>
      <c r="M1315" s="2"/>
      <c r="N1315" s="2"/>
      <c r="O1315" s="2"/>
      <c r="P1315" s="2952"/>
      <c r="Q1315" s="2952"/>
      <c r="R1315" s="2952"/>
      <c r="S1315" s="2"/>
      <c r="T1315" s="2"/>
      <c r="U1315" s="2"/>
      <c r="V1315" s="2"/>
      <c r="W1315" s="2"/>
      <c r="X1315" s="2"/>
      <c r="Y1315" s="2"/>
      <c r="Z1315" s="2"/>
      <c r="AA1315" s="2"/>
    </row>
    <row r="1316" spans="1:27">
      <c r="A1316" s="2958"/>
      <c r="B1316" s="36" t="s">
        <v>25535</v>
      </c>
      <c r="C1316" s="36"/>
      <c r="D1316" s="36"/>
      <c r="E1316" s="2953">
        <v>0.5</v>
      </c>
      <c r="F1316" s="2952"/>
      <c r="G1316" s="2952"/>
      <c r="H1316" s="2952"/>
      <c r="I1316" s="2"/>
      <c r="J1316" s="2"/>
      <c r="K1316" s="2"/>
      <c r="L1316" s="2952"/>
      <c r="M1316" s="2"/>
      <c r="N1316" s="2"/>
      <c r="O1316" s="2"/>
      <c r="P1316" s="2952">
        <v>0.5</v>
      </c>
      <c r="Q1316" s="2952">
        <v>0.5</v>
      </c>
      <c r="R1316" s="2952"/>
      <c r="S1316" s="2"/>
      <c r="T1316" s="2"/>
      <c r="U1316" s="2"/>
      <c r="V1316" s="2"/>
      <c r="W1316" s="2"/>
      <c r="X1316" s="2"/>
      <c r="Y1316" s="2"/>
      <c r="Z1316" s="2"/>
      <c r="AA1316" s="2"/>
    </row>
    <row r="1317" spans="1:27">
      <c r="A1317" s="2958"/>
      <c r="B1317" s="36" t="s">
        <v>25536</v>
      </c>
      <c r="C1317" s="36"/>
      <c r="D1317" s="36"/>
      <c r="E1317" s="2953">
        <v>1</v>
      </c>
      <c r="F1317" s="2952"/>
      <c r="G1317" s="2952"/>
      <c r="H1317" s="2952"/>
      <c r="I1317" s="2"/>
      <c r="J1317" s="2"/>
      <c r="K1317" s="2"/>
      <c r="L1317" s="2952"/>
      <c r="M1317" s="2"/>
      <c r="N1317" s="2"/>
      <c r="O1317" s="2"/>
      <c r="P1317" s="2952">
        <v>1</v>
      </c>
      <c r="Q1317" s="2952">
        <v>1</v>
      </c>
      <c r="R1317" s="2952"/>
      <c r="S1317" s="2"/>
      <c r="T1317" s="2"/>
      <c r="U1317" s="2"/>
      <c r="V1317" s="2"/>
      <c r="W1317" s="2"/>
      <c r="X1317" s="2"/>
      <c r="Y1317" s="2"/>
      <c r="Z1317" s="2"/>
      <c r="AA1317" s="2"/>
    </row>
    <row r="1318" spans="1:27">
      <c r="A1318" s="2958"/>
      <c r="B1318" s="36" t="s">
        <v>25537</v>
      </c>
      <c r="C1318" s="36"/>
      <c r="D1318" s="36"/>
      <c r="E1318" s="2953"/>
      <c r="F1318" s="2952"/>
      <c r="G1318" s="2952"/>
      <c r="H1318" s="2952"/>
      <c r="I1318" s="2"/>
      <c r="J1318" s="2"/>
      <c r="K1318" s="2"/>
      <c r="L1318" s="2952"/>
      <c r="M1318" s="2"/>
      <c r="N1318" s="2"/>
      <c r="O1318" s="2"/>
      <c r="P1318" s="2952"/>
      <c r="Q1318" s="2952"/>
      <c r="R1318" s="2952"/>
      <c r="S1318" s="2"/>
      <c r="T1318" s="2"/>
      <c r="U1318" s="2"/>
      <c r="V1318" s="2"/>
      <c r="W1318" s="2"/>
      <c r="X1318" s="2"/>
      <c r="Y1318" s="2"/>
      <c r="Z1318" s="2"/>
      <c r="AA1318" s="2"/>
    </row>
    <row r="1319" spans="1:27">
      <c r="A1319" s="2958"/>
      <c r="B1319" s="478" t="s">
        <v>25522</v>
      </c>
      <c r="C1319" s="36"/>
      <c r="D1319" s="36"/>
      <c r="E1319" s="2953">
        <v>0.3</v>
      </c>
      <c r="F1319" s="2952">
        <v>0.3</v>
      </c>
      <c r="G1319" s="2952">
        <v>0.3</v>
      </c>
      <c r="H1319" s="2952"/>
      <c r="I1319" s="2"/>
      <c r="J1319" s="2"/>
      <c r="K1319" s="2"/>
      <c r="L1319" s="2952"/>
      <c r="M1319" s="2"/>
      <c r="N1319" s="2"/>
      <c r="O1319" s="2"/>
      <c r="P1319" s="2952"/>
      <c r="Q1319" s="2952"/>
      <c r="R1319" s="2952"/>
      <c r="S1319" s="2"/>
      <c r="T1319" s="2"/>
      <c r="U1319" s="2"/>
      <c r="V1319" s="2"/>
      <c r="W1319" s="2"/>
      <c r="X1319" s="2"/>
      <c r="Y1319" s="2"/>
      <c r="Z1319" s="2"/>
      <c r="AA1319" s="2"/>
    </row>
    <row r="1320" spans="1:27">
      <c r="A1320" s="2958"/>
      <c r="B1320" s="36" t="s">
        <v>781</v>
      </c>
      <c r="C1320" s="36"/>
      <c r="D1320" s="36"/>
      <c r="E1320" s="2953">
        <v>0.2</v>
      </c>
      <c r="F1320" s="2952"/>
      <c r="G1320" s="2952"/>
      <c r="H1320" s="2952"/>
      <c r="I1320" s="2"/>
      <c r="J1320" s="2"/>
      <c r="K1320" s="2"/>
      <c r="L1320" s="2952"/>
      <c r="M1320" s="2"/>
      <c r="N1320" s="2"/>
      <c r="O1320" s="2"/>
      <c r="P1320" s="2952">
        <v>0.2</v>
      </c>
      <c r="Q1320" s="2952">
        <v>0.2</v>
      </c>
      <c r="R1320" s="2952"/>
      <c r="S1320" s="2"/>
      <c r="T1320" s="2"/>
      <c r="U1320" s="2"/>
      <c r="V1320" s="2"/>
      <c r="W1320" s="2"/>
      <c r="X1320" s="2"/>
      <c r="Y1320" s="2"/>
      <c r="Z1320" s="2"/>
      <c r="AA1320" s="2"/>
    </row>
    <row r="1321" spans="1:27">
      <c r="A1321" s="2958"/>
      <c r="B1321" s="36" t="s">
        <v>25538</v>
      </c>
      <c r="C1321" s="36"/>
      <c r="D1321" s="36"/>
      <c r="E1321" s="2953">
        <v>0.5</v>
      </c>
      <c r="F1321" s="2952"/>
      <c r="G1321" s="2952"/>
      <c r="H1321" s="2952"/>
      <c r="I1321" s="2"/>
      <c r="J1321" s="2"/>
      <c r="K1321" s="2"/>
      <c r="L1321" s="2952"/>
      <c r="M1321" s="2"/>
      <c r="N1321" s="2"/>
      <c r="O1321" s="2"/>
      <c r="P1321" s="2952">
        <v>0.5</v>
      </c>
      <c r="Q1321" s="2952">
        <v>0.5</v>
      </c>
      <c r="R1321" s="2952"/>
      <c r="S1321" s="2"/>
      <c r="T1321" s="2"/>
      <c r="U1321" s="2"/>
      <c r="V1321" s="2"/>
      <c r="W1321" s="2"/>
      <c r="X1321" s="2"/>
      <c r="Y1321" s="2"/>
      <c r="Z1321" s="2"/>
      <c r="AA1321" s="2"/>
    </row>
    <row r="1322" spans="1:27">
      <c r="A1322" s="2958"/>
      <c r="B1322" s="36" t="s">
        <v>25539</v>
      </c>
      <c r="C1322" s="36"/>
      <c r="D1322" s="36"/>
      <c r="E1322" s="2953">
        <v>0.15</v>
      </c>
      <c r="F1322" s="2952"/>
      <c r="G1322" s="2952"/>
      <c r="H1322" s="2952"/>
      <c r="I1322" s="2"/>
      <c r="J1322" s="2"/>
      <c r="K1322" s="2"/>
      <c r="L1322" s="2952"/>
      <c r="M1322" s="2"/>
      <c r="N1322" s="2"/>
      <c r="O1322" s="2"/>
      <c r="P1322" s="2952">
        <v>0.15</v>
      </c>
      <c r="Q1322" s="2952">
        <v>0.15</v>
      </c>
      <c r="R1322" s="2952"/>
      <c r="S1322" s="2"/>
      <c r="T1322" s="2"/>
      <c r="U1322" s="2"/>
      <c r="V1322" s="2"/>
      <c r="W1322" s="2"/>
      <c r="X1322" s="2"/>
      <c r="Y1322" s="2"/>
      <c r="Z1322" s="2"/>
      <c r="AA1322" s="2"/>
    </row>
    <row r="1323" spans="1:27">
      <c r="A1323" s="2958"/>
      <c r="B1323" s="36" t="s">
        <v>25540</v>
      </c>
      <c r="C1323" s="36"/>
      <c r="D1323" s="36"/>
      <c r="E1323" s="2953">
        <v>0.4</v>
      </c>
      <c r="F1323" s="2952"/>
      <c r="G1323" s="2952"/>
      <c r="H1323" s="2952"/>
      <c r="I1323" s="2"/>
      <c r="J1323" s="2"/>
      <c r="K1323" s="2"/>
      <c r="L1323" s="2952"/>
      <c r="M1323" s="2"/>
      <c r="N1323" s="2"/>
      <c r="O1323" s="2"/>
      <c r="P1323" s="2952">
        <v>0.4</v>
      </c>
      <c r="Q1323" s="2952">
        <v>0.4</v>
      </c>
      <c r="R1323" s="2952"/>
      <c r="S1323" s="2"/>
      <c r="T1323" s="2"/>
      <c r="U1323" s="2"/>
      <c r="V1323" s="2"/>
      <c r="W1323" s="2"/>
      <c r="X1323" s="2"/>
      <c r="Y1323" s="2"/>
      <c r="Z1323" s="2"/>
      <c r="AA1323" s="2"/>
    </row>
    <row r="1324" spans="1:27">
      <c r="A1324" s="2958"/>
      <c r="B1324" s="36" t="s">
        <v>25541</v>
      </c>
      <c r="C1324" s="36"/>
      <c r="D1324" s="36"/>
      <c r="E1324" s="2953">
        <v>0.3</v>
      </c>
      <c r="F1324" s="2952"/>
      <c r="G1324" s="2952"/>
      <c r="H1324" s="2952"/>
      <c r="I1324" s="2"/>
      <c r="J1324" s="2"/>
      <c r="K1324" s="2"/>
      <c r="L1324" s="2952"/>
      <c r="M1324" s="2"/>
      <c r="N1324" s="2"/>
      <c r="O1324" s="2"/>
      <c r="P1324" s="2952">
        <v>0.3</v>
      </c>
      <c r="Q1324" s="2952">
        <v>0.3</v>
      </c>
      <c r="R1324" s="2952"/>
      <c r="S1324" s="2"/>
      <c r="T1324" s="2"/>
      <c r="U1324" s="2"/>
      <c r="V1324" s="2"/>
      <c r="W1324" s="2"/>
      <c r="X1324" s="2"/>
      <c r="Y1324" s="2"/>
      <c r="Z1324" s="2"/>
      <c r="AA1324" s="2"/>
    </row>
    <row r="1325" spans="1:27" ht="24" customHeight="1">
      <c r="A1325" s="33"/>
      <c r="B1325" s="2961" t="s">
        <v>25542</v>
      </c>
      <c r="C1325" s="2961"/>
      <c r="D1325" s="2961"/>
      <c r="E1325" s="2962">
        <f>SUM(E1278:E1324)</f>
        <v>15.950000000000005</v>
      </c>
      <c r="F1325" s="2960">
        <f t="shared" ref="F1325:H1325" si="51">SUM(F1278:F1324)</f>
        <v>3.6499999999999995</v>
      </c>
      <c r="G1325" s="2960">
        <f t="shared" si="51"/>
        <v>3.2499999999999996</v>
      </c>
      <c r="H1325" s="2960">
        <f t="shared" si="51"/>
        <v>0</v>
      </c>
      <c r="I1325" s="996"/>
      <c r="J1325" s="996"/>
      <c r="K1325" s="996"/>
      <c r="L1325" s="2959">
        <f t="shared" ref="L1325" si="52">SUM(L1278:L1324)</f>
        <v>0.4</v>
      </c>
      <c r="M1325" s="996"/>
      <c r="N1325" s="996"/>
      <c r="O1325" s="996"/>
      <c r="P1325" s="2959">
        <f t="shared" ref="P1325:R1325" si="53">SUM(P1278:P1324)</f>
        <v>12.3</v>
      </c>
      <c r="Q1325" s="2959">
        <f t="shared" si="53"/>
        <v>12.3</v>
      </c>
      <c r="R1325" s="2959">
        <f t="shared" si="53"/>
        <v>0</v>
      </c>
      <c r="S1325" s="996"/>
      <c r="T1325" s="996"/>
      <c r="U1325" s="996"/>
      <c r="V1325" s="996"/>
      <c r="W1325" s="2619"/>
      <c r="X1325" s="2619"/>
      <c r="Y1325" s="2619"/>
      <c r="Z1325" s="2619"/>
      <c r="AA1325" s="2619"/>
    </row>
  </sheetData>
  <mergeCells count="55">
    <mergeCell ref="AC283:AE283"/>
    <mergeCell ref="AC287:AE287"/>
    <mergeCell ref="AC199:AE199"/>
    <mergeCell ref="AC201:AF201"/>
    <mergeCell ref="AC215:AE215"/>
    <mergeCell ref="AC229:AE229"/>
    <mergeCell ref="AC238:AE238"/>
    <mergeCell ref="AC160:AE160"/>
    <mergeCell ref="AC164:AE164"/>
    <mergeCell ref="AC165:AE165"/>
    <mergeCell ref="AC181:AE181"/>
    <mergeCell ref="AC190:AE190"/>
    <mergeCell ref="AC111:AE111"/>
    <mergeCell ref="AC112:AE112"/>
    <mergeCell ref="AC117:AE117"/>
    <mergeCell ref="AC123:AE123"/>
    <mergeCell ref="AC131:AE131"/>
    <mergeCell ref="AC113:AC116"/>
    <mergeCell ref="AC9:AE9"/>
    <mergeCell ref="AC11:AE11"/>
    <mergeCell ref="AC16:AE16"/>
    <mergeCell ref="AC23:AE23"/>
    <mergeCell ref="AC25:AE25"/>
    <mergeCell ref="AC63:AE63"/>
    <mergeCell ref="AC64:AE64"/>
    <mergeCell ref="AC77:AE77"/>
    <mergeCell ref="AC81:AE81"/>
    <mergeCell ref="AC82:AE82"/>
    <mergeCell ref="AC95:AE95"/>
    <mergeCell ref="AC97:AE97"/>
    <mergeCell ref="AC103:AE103"/>
    <mergeCell ref="AC105:AE105"/>
    <mergeCell ref="AC106:AE106"/>
    <mergeCell ref="B5:AA5"/>
    <mergeCell ref="B292:AA292"/>
    <mergeCell ref="S1:U3"/>
    <mergeCell ref="V1:AA3"/>
    <mergeCell ref="E2:E4"/>
    <mergeCell ref="F2:F4"/>
    <mergeCell ref="G2:P2"/>
    <mergeCell ref="Q2:Q4"/>
    <mergeCell ref="G3:J3"/>
    <mergeCell ref="K3:N3"/>
    <mergeCell ref="R1:R4"/>
    <mergeCell ref="A1:A4"/>
    <mergeCell ref="B1:B4"/>
    <mergeCell ref="C1:C4"/>
    <mergeCell ref="D1:D4"/>
    <mergeCell ref="E1:Q1"/>
    <mergeCell ref="B1155:G1155"/>
    <mergeCell ref="B1156:G1156"/>
    <mergeCell ref="B1157:G1157"/>
    <mergeCell ref="B1152:G1152"/>
    <mergeCell ref="B1153:G1153"/>
    <mergeCell ref="B1154:G1154"/>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509"/>
  <sheetViews>
    <sheetView topLeftCell="F13" zoomScale="73" zoomScaleNormal="73" workbookViewId="0">
      <selection activeCell="AL104" sqref="AL104"/>
    </sheetView>
  </sheetViews>
  <sheetFormatPr defaultRowHeight="15"/>
  <cols>
    <col min="1" max="1" width="9.140625" style="146"/>
    <col min="2" max="2" width="38.28515625" style="146" customWidth="1"/>
    <col min="3" max="3" width="17.28515625" style="146" hidden="1" customWidth="1"/>
    <col min="4" max="4" width="22.7109375" style="146" hidden="1" customWidth="1"/>
    <col min="5" max="16" width="9.140625" style="146" customWidth="1"/>
    <col min="17" max="16384" width="9.140625" style="146"/>
  </cols>
  <sheetData>
    <row r="1" spans="1:27">
      <c r="A1" s="3327" t="s">
        <v>16</v>
      </c>
      <c r="B1" s="3327" t="s">
        <v>17</v>
      </c>
      <c r="C1" s="3327" t="s">
        <v>18</v>
      </c>
      <c r="D1" s="3327" t="s">
        <v>2955</v>
      </c>
      <c r="E1" s="3340" t="s">
        <v>20</v>
      </c>
      <c r="F1" s="3341"/>
      <c r="G1" s="3341"/>
      <c r="H1" s="3341"/>
      <c r="I1" s="3341"/>
      <c r="J1" s="3341"/>
      <c r="K1" s="3341"/>
      <c r="L1" s="3341"/>
      <c r="M1" s="3341"/>
      <c r="N1" s="3341"/>
      <c r="O1" s="3341"/>
      <c r="P1" s="3341"/>
      <c r="Q1" s="3342"/>
      <c r="R1" s="3327" t="s">
        <v>21</v>
      </c>
      <c r="S1" s="3314" t="s">
        <v>22</v>
      </c>
      <c r="T1" s="3315"/>
      <c r="U1" s="3316"/>
      <c r="V1" s="3314" t="s">
        <v>23</v>
      </c>
      <c r="W1" s="3315"/>
      <c r="X1" s="3315"/>
      <c r="Y1" s="3315"/>
      <c r="Z1" s="3315"/>
      <c r="AA1" s="3316"/>
    </row>
    <row r="2" spans="1:27">
      <c r="A2" s="3328"/>
      <c r="B2" s="3328"/>
      <c r="C2" s="3328"/>
      <c r="D2" s="3328"/>
      <c r="E2" s="3323" t="s">
        <v>24</v>
      </c>
      <c r="F2" s="3323" t="s">
        <v>25</v>
      </c>
      <c r="G2" s="3324" t="s">
        <v>26</v>
      </c>
      <c r="H2" s="3325"/>
      <c r="I2" s="3325"/>
      <c r="J2" s="3325"/>
      <c r="K2" s="3325"/>
      <c r="L2" s="3325"/>
      <c r="M2" s="3325"/>
      <c r="N2" s="3325"/>
      <c r="O2" s="3325"/>
      <c r="P2" s="3326"/>
      <c r="Q2" s="3327" t="s">
        <v>27</v>
      </c>
      <c r="R2" s="3328"/>
      <c r="S2" s="3317"/>
      <c r="T2" s="3318"/>
      <c r="U2" s="3319"/>
      <c r="V2" s="3317"/>
      <c r="W2" s="3318"/>
      <c r="X2" s="3318"/>
      <c r="Y2" s="3318"/>
      <c r="Z2" s="3318"/>
      <c r="AA2" s="3319"/>
    </row>
    <row r="3" spans="1:27">
      <c r="A3" s="3328"/>
      <c r="B3" s="3328"/>
      <c r="C3" s="3328"/>
      <c r="D3" s="3328"/>
      <c r="E3" s="3323"/>
      <c r="F3" s="3324"/>
      <c r="G3" s="3324" t="s">
        <v>28</v>
      </c>
      <c r="H3" s="3325"/>
      <c r="I3" s="3325"/>
      <c r="J3" s="3326"/>
      <c r="K3" s="3324" t="s">
        <v>29</v>
      </c>
      <c r="L3" s="3325"/>
      <c r="M3" s="3325"/>
      <c r="N3" s="3325"/>
      <c r="O3" s="147"/>
      <c r="P3" s="148"/>
      <c r="Q3" s="3328"/>
      <c r="R3" s="3328"/>
      <c r="S3" s="3320"/>
      <c r="T3" s="3321"/>
      <c r="U3" s="3322"/>
      <c r="V3" s="3320"/>
      <c r="W3" s="3321"/>
      <c r="X3" s="3321"/>
      <c r="Y3" s="3321"/>
      <c r="Z3" s="3321"/>
      <c r="AA3" s="3322"/>
    </row>
    <row r="4" spans="1:27" ht="101.25">
      <c r="A4" s="3329"/>
      <c r="B4" s="3329"/>
      <c r="C4" s="3329"/>
      <c r="D4" s="3329"/>
      <c r="E4" s="3323"/>
      <c r="F4" s="3323"/>
      <c r="G4" s="149" t="s">
        <v>30</v>
      </c>
      <c r="H4" s="149" t="s">
        <v>31</v>
      </c>
      <c r="I4" s="150" t="s">
        <v>32</v>
      </c>
      <c r="J4" s="150" t="s">
        <v>33</v>
      </c>
      <c r="K4" s="150" t="s">
        <v>34</v>
      </c>
      <c r="L4" s="150" t="s">
        <v>35</v>
      </c>
      <c r="M4" s="151" t="s">
        <v>36</v>
      </c>
      <c r="N4" s="150" t="s">
        <v>37</v>
      </c>
      <c r="O4" s="150" t="s">
        <v>38</v>
      </c>
      <c r="P4" s="150" t="s">
        <v>39</v>
      </c>
      <c r="Q4" s="3329"/>
      <c r="R4" s="3329"/>
      <c r="S4" s="149" t="s">
        <v>40</v>
      </c>
      <c r="T4" s="149" t="s">
        <v>41</v>
      </c>
      <c r="U4" s="149" t="s">
        <v>42</v>
      </c>
      <c r="V4" s="152" t="s">
        <v>43</v>
      </c>
      <c r="W4" s="152" t="s">
        <v>44</v>
      </c>
      <c r="X4" s="152" t="s">
        <v>45</v>
      </c>
      <c r="Y4" s="152" t="s">
        <v>46</v>
      </c>
      <c r="Z4" s="152" t="s">
        <v>47</v>
      </c>
      <c r="AA4" s="152" t="s">
        <v>48</v>
      </c>
    </row>
    <row r="5" spans="1:27" ht="21" customHeight="1">
      <c r="A5" s="1641"/>
      <c r="B5" s="3330" t="s">
        <v>1985</v>
      </c>
      <c r="C5" s="3331"/>
      <c r="D5" s="3331"/>
      <c r="E5" s="3331"/>
      <c r="F5" s="3331"/>
      <c r="G5" s="3331"/>
      <c r="H5" s="3331"/>
      <c r="I5" s="3331"/>
      <c r="J5" s="3331"/>
      <c r="K5" s="3331"/>
      <c r="L5" s="3331"/>
      <c r="M5" s="3331"/>
      <c r="N5" s="3331"/>
      <c r="O5" s="3331"/>
      <c r="P5" s="3331"/>
      <c r="Q5" s="3332"/>
      <c r="R5" s="154"/>
      <c r="S5" s="154"/>
      <c r="T5" s="154"/>
      <c r="U5" s="154"/>
      <c r="V5" s="154"/>
      <c r="W5" s="154"/>
      <c r="X5" s="154"/>
      <c r="Y5" s="154"/>
      <c r="Z5" s="154"/>
      <c r="AA5" s="155"/>
    </row>
    <row r="6" spans="1:27" ht="21" customHeight="1">
      <c r="A6" s="1641"/>
      <c r="B6" s="3330" t="s">
        <v>1986</v>
      </c>
      <c r="C6" s="3331"/>
      <c r="D6" s="3331"/>
      <c r="E6" s="3331"/>
      <c r="F6" s="3331"/>
      <c r="G6" s="3331"/>
      <c r="H6" s="3331"/>
      <c r="I6" s="3331"/>
      <c r="J6" s="3331"/>
      <c r="K6" s="3331"/>
      <c r="L6" s="3331"/>
      <c r="M6" s="3331"/>
      <c r="N6" s="3331"/>
      <c r="O6" s="3331"/>
      <c r="P6" s="3331"/>
      <c r="Q6" s="3332"/>
      <c r="R6" s="154"/>
      <c r="S6" s="154"/>
      <c r="T6" s="154"/>
      <c r="U6" s="154"/>
      <c r="V6" s="154"/>
      <c r="W6" s="154"/>
      <c r="X6" s="154"/>
      <c r="Y6" s="154"/>
      <c r="Z6" s="154"/>
      <c r="AA6" s="155"/>
    </row>
    <row r="7" spans="1:27">
      <c r="A7" s="1640">
        <v>1</v>
      </c>
      <c r="B7" s="157" t="s">
        <v>1987</v>
      </c>
      <c r="C7" s="156" t="s">
        <v>1988</v>
      </c>
      <c r="D7" s="158"/>
      <c r="E7" s="128">
        <v>0.44</v>
      </c>
      <c r="F7" s="128">
        <v>0.44</v>
      </c>
      <c r="G7" s="159">
        <v>0.44</v>
      </c>
      <c r="H7" s="160"/>
      <c r="I7" s="160"/>
      <c r="J7" s="160"/>
      <c r="K7" s="160"/>
      <c r="L7" s="160"/>
      <c r="M7" s="160"/>
      <c r="N7" s="160"/>
      <c r="O7" s="160"/>
      <c r="P7" s="160"/>
      <c r="Q7" s="158">
        <v>0.308</v>
      </c>
      <c r="R7" s="156" t="s">
        <v>2047</v>
      </c>
      <c r="S7" s="160"/>
      <c r="T7" s="160"/>
      <c r="U7" s="160"/>
      <c r="V7" s="128"/>
      <c r="W7" s="156">
        <v>0.44</v>
      </c>
      <c r="X7" s="156"/>
      <c r="Y7" s="158"/>
      <c r="Z7" s="158"/>
      <c r="AA7" s="158"/>
    </row>
    <row r="8" spans="1:27">
      <c r="A8" s="1640">
        <v>2</v>
      </c>
      <c r="B8" s="161" t="s">
        <v>1989</v>
      </c>
      <c r="C8" s="156" t="s">
        <v>1990</v>
      </c>
      <c r="D8" s="162"/>
      <c r="E8" s="126">
        <v>1.3149999999999999</v>
      </c>
      <c r="F8" s="126">
        <v>1.3149999999999999</v>
      </c>
      <c r="G8" s="163">
        <v>1.3149999999999999</v>
      </c>
      <c r="H8" s="164"/>
      <c r="I8" s="164"/>
      <c r="J8" s="164"/>
      <c r="K8" s="164"/>
      <c r="L8" s="164"/>
      <c r="M8" s="164"/>
      <c r="N8" s="164"/>
      <c r="O8" s="164"/>
      <c r="P8" s="164"/>
      <c r="Q8" s="127">
        <v>0.92049999999999987</v>
      </c>
      <c r="R8" s="127" t="s">
        <v>2047</v>
      </c>
      <c r="S8" s="164"/>
      <c r="T8" s="164"/>
      <c r="U8" s="164"/>
      <c r="V8" s="126">
        <v>1.3149999999999999</v>
      </c>
      <c r="W8" s="165"/>
      <c r="X8" s="127"/>
      <c r="Y8" s="165"/>
      <c r="Z8" s="165"/>
      <c r="AA8" s="165"/>
    </row>
    <row r="9" spans="1:27">
      <c r="A9" s="1640">
        <v>3</v>
      </c>
      <c r="B9" s="161" t="s">
        <v>1991</v>
      </c>
      <c r="C9" s="156" t="s">
        <v>1992</v>
      </c>
      <c r="D9" s="162"/>
      <c r="E9" s="126">
        <v>1.5</v>
      </c>
      <c r="F9" s="126">
        <v>1.5</v>
      </c>
      <c r="G9" s="163">
        <v>1.5</v>
      </c>
      <c r="H9" s="164"/>
      <c r="I9" s="164"/>
      <c r="J9" s="164"/>
      <c r="K9" s="164"/>
      <c r="L9" s="164"/>
      <c r="M9" s="164"/>
      <c r="N9" s="164"/>
      <c r="O9" s="164"/>
      <c r="P9" s="164"/>
      <c r="Q9" s="127">
        <v>1.05</v>
      </c>
      <c r="R9" s="127" t="s">
        <v>2047</v>
      </c>
      <c r="S9" s="164"/>
      <c r="T9" s="164"/>
      <c r="U9" s="164"/>
      <c r="V9" s="126">
        <v>1.5</v>
      </c>
      <c r="W9" s="161"/>
      <c r="X9" s="127"/>
      <c r="Y9" s="161"/>
      <c r="Z9" s="161"/>
      <c r="AA9" s="161"/>
    </row>
    <row r="10" spans="1:27">
      <c r="A10" s="1640">
        <v>4</v>
      </c>
      <c r="B10" s="161" t="s">
        <v>1993</v>
      </c>
      <c r="C10" s="156" t="s">
        <v>1994</v>
      </c>
      <c r="D10" s="162"/>
      <c r="E10" s="126">
        <v>2.15</v>
      </c>
      <c r="F10" s="126">
        <v>2.15</v>
      </c>
      <c r="G10" s="163">
        <v>2.15</v>
      </c>
      <c r="H10" s="164"/>
      <c r="I10" s="164"/>
      <c r="J10" s="164"/>
      <c r="K10" s="164"/>
      <c r="L10" s="164"/>
      <c r="M10" s="164"/>
      <c r="N10" s="164"/>
      <c r="O10" s="164"/>
      <c r="P10" s="164"/>
      <c r="Q10" s="122">
        <v>1.39</v>
      </c>
      <c r="R10" s="127" t="s">
        <v>2047</v>
      </c>
      <c r="S10" s="164"/>
      <c r="T10" s="164"/>
      <c r="U10" s="164"/>
      <c r="V10" s="126">
        <v>2.15</v>
      </c>
      <c r="W10" s="127"/>
      <c r="X10" s="161"/>
      <c r="Y10" s="161"/>
      <c r="Z10" s="161"/>
      <c r="AA10" s="161"/>
    </row>
    <row r="11" spans="1:27">
      <c r="A11" s="1640">
        <v>5</v>
      </c>
      <c r="B11" s="161" t="s">
        <v>1995</v>
      </c>
      <c r="C11" s="156" t="s">
        <v>1996</v>
      </c>
      <c r="D11" s="162"/>
      <c r="E11" s="126">
        <v>0.95</v>
      </c>
      <c r="F11" s="126">
        <v>0.95</v>
      </c>
      <c r="G11" s="163">
        <v>0.95</v>
      </c>
      <c r="H11" s="164"/>
      <c r="I11" s="164"/>
      <c r="J11" s="164"/>
      <c r="K11" s="164"/>
      <c r="L11" s="164"/>
      <c r="M11" s="164"/>
      <c r="N11" s="164"/>
      <c r="O11" s="164"/>
      <c r="P11" s="164"/>
      <c r="Q11" s="127">
        <v>0.66500000000000004</v>
      </c>
      <c r="R11" s="127" t="s">
        <v>2047</v>
      </c>
      <c r="S11" s="164"/>
      <c r="T11" s="164"/>
      <c r="U11" s="164"/>
      <c r="V11" s="126">
        <v>0.95</v>
      </c>
      <c r="W11" s="161"/>
      <c r="X11" s="161"/>
      <c r="Y11" s="161"/>
      <c r="Z11" s="161"/>
      <c r="AA11" s="161"/>
    </row>
    <row r="12" spans="1:27">
      <c r="A12" s="1640">
        <v>6</v>
      </c>
      <c r="B12" s="161" t="s">
        <v>1997</v>
      </c>
      <c r="C12" s="156" t="s">
        <v>1998</v>
      </c>
      <c r="D12" s="162"/>
      <c r="E12" s="126">
        <v>0.59499999999999997</v>
      </c>
      <c r="F12" s="126">
        <v>0.59499999999999997</v>
      </c>
      <c r="G12" s="163">
        <v>0.59499999999999997</v>
      </c>
      <c r="H12" s="164"/>
      <c r="I12" s="164"/>
      <c r="J12" s="164"/>
      <c r="K12" s="164"/>
      <c r="L12" s="164"/>
      <c r="M12" s="164"/>
      <c r="N12" s="164"/>
      <c r="O12" s="164"/>
      <c r="P12" s="164"/>
      <c r="Q12" s="127">
        <v>0.41649999999999998</v>
      </c>
      <c r="R12" s="127" t="s">
        <v>2047</v>
      </c>
      <c r="S12" s="164"/>
      <c r="T12" s="164"/>
      <c r="U12" s="164"/>
      <c r="V12" s="126">
        <v>0.59499999999999997</v>
      </c>
      <c r="W12" s="127"/>
      <c r="X12" s="161"/>
      <c r="Y12" s="161"/>
      <c r="Z12" s="161"/>
      <c r="AA12" s="161"/>
    </row>
    <row r="13" spans="1:27">
      <c r="A13" s="1640">
        <v>7</v>
      </c>
      <c r="B13" s="161" t="s">
        <v>1999</v>
      </c>
      <c r="C13" s="156" t="s">
        <v>2000</v>
      </c>
      <c r="D13" s="162"/>
      <c r="E13" s="126">
        <v>0.63500000000000001</v>
      </c>
      <c r="F13" s="126">
        <v>0.63500000000000001</v>
      </c>
      <c r="G13" s="163">
        <v>0.63500000000000001</v>
      </c>
      <c r="H13" s="164"/>
      <c r="I13" s="164"/>
      <c r="J13" s="164"/>
      <c r="K13" s="164"/>
      <c r="L13" s="164"/>
      <c r="M13" s="164"/>
      <c r="N13" s="164"/>
      <c r="O13" s="164"/>
      <c r="P13" s="164"/>
      <c r="Q13" s="122">
        <v>0.1245</v>
      </c>
      <c r="R13" s="127" t="s">
        <v>2047</v>
      </c>
      <c r="S13" s="164"/>
      <c r="T13" s="164"/>
      <c r="U13" s="164"/>
      <c r="V13" s="126">
        <v>0.63500000000000001</v>
      </c>
      <c r="W13" s="161"/>
      <c r="X13" s="161"/>
      <c r="Y13" s="161"/>
      <c r="Z13" s="161"/>
      <c r="AA13" s="161"/>
    </row>
    <row r="14" spans="1:27">
      <c r="A14" s="1640">
        <v>8</v>
      </c>
      <c r="B14" s="161" t="s">
        <v>2001</v>
      </c>
      <c r="C14" s="156" t="s">
        <v>2002</v>
      </c>
      <c r="D14" s="162"/>
      <c r="E14" s="126">
        <v>0.9</v>
      </c>
      <c r="F14" s="126">
        <v>0.9</v>
      </c>
      <c r="G14" s="163">
        <v>0.9</v>
      </c>
      <c r="H14" s="164"/>
      <c r="I14" s="164"/>
      <c r="J14" s="164"/>
      <c r="K14" s="164"/>
      <c r="L14" s="164"/>
      <c r="M14" s="164"/>
      <c r="N14" s="164"/>
      <c r="O14" s="164"/>
      <c r="P14" s="164"/>
      <c r="Q14" s="127">
        <v>0.63</v>
      </c>
      <c r="R14" s="127" t="s">
        <v>2047</v>
      </c>
      <c r="S14" s="164"/>
      <c r="T14" s="164"/>
      <c r="U14" s="164"/>
      <c r="V14" s="126">
        <v>0.9</v>
      </c>
      <c r="W14" s="161"/>
      <c r="X14" s="161"/>
      <c r="Y14" s="161"/>
      <c r="Z14" s="161"/>
      <c r="AA14" s="161"/>
    </row>
    <row r="15" spans="1:27">
      <c r="A15" s="1640">
        <v>9</v>
      </c>
      <c r="B15" s="161" t="s">
        <v>2003</v>
      </c>
      <c r="C15" s="156" t="s">
        <v>2004</v>
      </c>
      <c r="D15" s="162"/>
      <c r="E15" s="126">
        <v>0.505</v>
      </c>
      <c r="F15" s="126">
        <v>0.505</v>
      </c>
      <c r="G15" s="163">
        <v>0.505</v>
      </c>
      <c r="H15" s="164"/>
      <c r="I15" s="164"/>
      <c r="J15" s="164"/>
      <c r="K15" s="164"/>
      <c r="L15" s="164"/>
      <c r="M15" s="164"/>
      <c r="N15" s="164"/>
      <c r="O15" s="164"/>
      <c r="P15" s="164"/>
      <c r="Q15" s="127">
        <v>0</v>
      </c>
      <c r="R15" s="127" t="s">
        <v>2047</v>
      </c>
      <c r="S15" s="164"/>
      <c r="T15" s="164"/>
      <c r="U15" s="164"/>
      <c r="V15" s="126">
        <v>0.505</v>
      </c>
      <c r="W15" s="161"/>
      <c r="X15" s="161"/>
      <c r="Y15" s="161"/>
      <c r="Z15" s="161"/>
      <c r="AA15" s="161"/>
    </row>
    <row r="16" spans="1:27">
      <c r="A16" s="1640">
        <v>10</v>
      </c>
      <c r="B16" s="161" t="s">
        <v>2005</v>
      </c>
      <c r="C16" s="156" t="s">
        <v>2006</v>
      </c>
      <c r="D16" s="162"/>
      <c r="E16" s="126">
        <v>1.4</v>
      </c>
      <c r="F16" s="126">
        <v>1.4</v>
      </c>
      <c r="G16" s="163">
        <v>1.4</v>
      </c>
      <c r="H16" s="164"/>
      <c r="I16" s="164"/>
      <c r="J16" s="164"/>
      <c r="K16" s="164"/>
      <c r="L16" s="164"/>
      <c r="M16" s="164"/>
      <c r="N16" s="164"/>
      <c r="O16" s="164"/>
      <c r="P16" s="164"/>
      <c r="Q16" s="122">
        <v>0.7</v>
      </c>
      <c r="R16" s="127" t="s">
        <v>2047</v>
      </c>
      <c r="S16" s="164"/>
      <c r="T16" s="164"/>
      <c r="U16" s="164"/>
      <c r="V16" s="126">
        <v>1.4</v>
      </c>
      <c r="W16" s="161"/>
      <c r="X16" s="161"/>
      <c r="Y16" s="161"/>
      <c r="Z16" s="161"/>
      <c r="AA16" s="161"/>
    </row>
    <row r="17" spans="1:27">
      <c r="A17" s="1640">
        <v>11</v>
      </c>
      <c r="B17" s="161" t="s">
        <v>2007</v>
      </c>
      <c r="C17" s="156" t="s">
        <v>2008</v>
      </c>
      <c r="D17" s="162"/>
      <c r="E17" s="126">
        <v>1.4</v>
      </c>
      <c r="F17" s="126">
        <v>1.4</v>
      </c>
      <c r="G17" s="163">
        <v>1.4</v>
      </c>
      <c r="H17" s="164"/>
      <c r="I17" s="164"/>
      <c r="J17" s="164"/>
      <c r="K17" s="164"/>
      <c r="L17" s="164"/>
      <c r="M17" s="164"/>
      <c r="N17" s="164"/>
      <c r="O17" s="164"/>
      <c r="P17" s="164"/>
      <c r="Q17" s="127">
        <v>0.98</v>
      </c>
      <c r="R17" s="127" t="s">
        <v>2047</v>
      </c>
      <c r="S17" s="164"/>
      <c r="T17" s="164"/>
      <c r="U17" s="164"/>
      <c r="V17" s="126">
        <v>1.4</v>
      </c>
      <c r="W17" s="127"/>
      <c r="X17" s="161"/>
      <c r="Y17" s="161"/>
      <c r="Z17" s="161"/>
      <c r="AA17" s="161"/>
    </row>
    <row r="18" spans="1:27">
      <c r="A18" s="1640">
        <v>12</v>
      </c>
      <c r="B18" s="161" t="s">
        <v>2009</v>
      </c>
      <c r="C18" s="156" t="s">
        <v>2010</v>
      </c>
      <c r="D18" s="162"/>
      <c r="E18" s="126">
        <v>1.6</v>
      </c>
      <c r="F18" s="126">
        <v>1.6</v>
      </c>
      <c r="G18" s="163">
        <v>1.6</v>
      </c>
      <c r="H18" s="164"/>
      <c r="I18" s="164"/>
      <c r="J18" s="164"/>
      <c r="K18" s="164"/>
      <c r="L18" s="164"/>
      <c r="M18" s="164"/>
      <c r="N18" s="164"/>
      <c r="O18" s="164"/>
      <c r="P18" s="164"/>
      <c r="Q18" s="122">
        <v>1.07</v>
      </c>
      <c r="R18" s="127" t="s">
        <v>2047</v>
      </c>
      <c r="S18" s="164"/>
      <c r="T18" s="164"/>
      <c r="U18" s="164"/>
      <c r="V18" s="126">
        <v>1.6</v>
      </c>
      <c r="W18" s="127"/>
      <c r="X18" s="161"/>
      <c r="Y18" s="161"/>
      <c r="Z18" s="161"/>
      <c r="AA18" s="161"/>
    </row>
    <row r="19" spans="1:27">
      <c r="A19" s="1640">
        <v>13</v>
      </c>
      <c r="B19" s="161" t="s">
        <v>2011</v>
      </c>
      <c r="C19" s="156" t="s">
        <v>2012</v>
      </c>
      <c r="D19" s="162"/>
      <c r="E19" s="126">
        <v>1.835</v>
      </c>
      <c r="F19" s="126">
        <v>1.835</v>
      </c>
      <c r="G19" s="163">
        <v>1.835</v>
      </c>
      <c r="H19" s="164"/>
      <c r="I19" s="164"/>
      <c r="J19" s="164"/>
      <c r="K19" s="164"/>
      <c r="L19" s="164"/>
      <c r="M19" s="164"/>
      <c r="N19" s="164"/>
      <c r="O19" s="164"/>
      <c r="P19" s="164"/>
      <c r="Q19" s="127">
        <v>1.2845</v>
      </c>
      <c r="R19" s="127" t="s">
        <v>2047</v>
      </c>
      <c r="S19" s="164"/>
      <c r="T19" s="164"/>
      <c r="U19" s="164"/>
      <c r="V19" s="126">
        <v>1.835</v>
      </c>
      <c r="W19" s="127"/>
      <c r="X19" s="161"/>
      <c r="Y19" s="161"/>
      <c r="Z19" s="161"/>
      <c r="AA19" s="161"/>
    </row>
    <row r="20" spans="1:27">
      <c r="A20" s="1640">
        <v>14</v>
      </c>
      <c r="B20" s="161" t="s">
        <v>2013</v>
      </c>
      <c r="C20" s="156" t="s">
        <v>2014</v>
      </c>
      <c r="D20" s="162"/>
      <c r="E20" s="126">
        <v>2.62</v>
      </c>
      <c r="F20" s="126">
        <v>2.62</v>
      </c>
      <c r="G20" s="163">
        <v>2.62</v>
      </c>
      <c r="H20" s="164"/>
      <c r="I20" s="164"/>
      <c r="J20" s="164"/>
      <c r="K20" s="164"/>
      <c r="L20" s="164"/>
      <c r="M20" s="164"/>
      <c r="N20" s="164"/>
      <c r="O20" s="164"/>
      <c r="P20" s="164"/>
      <c r="Q20" s="127">
        <v>1.8339999999999999</v>
      </c>
      <c r="R20" s="127" t="s">
        <v>2047</v>
      </c>
      <c r="S20" s="164"/>
      <c r="T20" s="164"/>
      <c r="U20" s="164"/>
      <c r="V20" s="126">
        <v>2.62</v>
      </c>
      <c r="W20" s="161"/>
      <c r="X20" s="127"/>
      <c r="Y20" s="161"/>
      <c r="Z20" s="161"/>
      <c r="AA20" s="161"/>
    </row>
    <row r="21" spans="1:27">
      <c r="A21" s="1640">
        <v>15</v>
      </c>
      <c r="B21" s="161" t="s">
        <v>2015</v>
      </c>
      <c r="C21" s="156" t="s">
        <v>2016</v>
      </c>
      <c r="D21" s="162"/>
      <c r="E21" s="126">
        <v>0.7</v>
      </c>
      <c r="F21" s="126">
        <v>0.7</v>
      </c>
      <c r="G21" s="163">
        <v>0.7</v>
      </c>
      <c r="H21" s="164"/>
      <c r="I21" s="164"/>
      <c r="J21" s="164"/>
      <c r="K21" s="164"/>
      <c r="L21" s="164"/>
      <c r="M21" s="164"/>
      <c r="N21" s="164"/>
      <c r="O21" s="164"/>
      <c r="P21" s="164"/>
      <c r="Q21" s="127">
        <v>0.49</v>
      </c>
      <c r="R21" s="127" t="s">
        <v>2047</v>
      </c>
      <c r="S21" s="164"/>
      <c r="T21" s="164"/>
      <c r="U21" s="164"/>
      <c r="V21" s="126">
        <v>0.7</v>
      </c>
      <c r="W21" s="127"/>
      <c r="X21" s="161"/>
      <c r="Y21" s="161"/>
      <c r="Z21" s="161"/>
      <c r="AA21" s="161"/>
    </row>
    <row r="22" spans="1:27">
      <c r="A22" s="1640">
        <v>16</v>
      </c>
      <c r="B22" s="161" t="s">
        <v>2017</v>
      </c>
      <c r="C22" s="156" t="s">
        <v>2018</v>
      </c>
      <c r="D22" s="162"/>
      <c r="E22" s="126">
        <v>0.31</v>
      </c>
      <c r="F22" s="126">
        <v>0.31</v>
      </c>
      <c r="G22" s="163">
        <v>0.31</v>
      </c>
      <c r="H22" s="164"/>
      <c r="I22" s="164"/>
      <c r="J22" s="164"/>
      <c r="K22" s="164"/>
      <c r="L22" s="164"/>
      <c r="M22" s="164"/>
      <c r="N22" s="164"/>
      <c r="O22" s="164"/>
      <c r="P22" s="164"/>
      <c r="Q22" s="127">
        <v>0.217</v>
      </c>
      <c r="R22" s="127" t="s">
        <v>2047</v>
      </c>
      <c r="S22" s="164"/>
      <c r="T22" s="164"/>
      <c r="U22" s="164"/>
      <c r="V22" s="126">
        <v>0.31</v>
      </c>
      <c r="W22" s="161"/>
      <c r="X22" s="161"/>
      <c r="Y22" s="161"/>
      <c r="Z22" s="161"/>
      <c r="AA22" s="161"/>
    </row>
    <row r="23" spans="1:27">
      <c r="A23" s="1640">
        <v>17</v>
      </c>
      <c r="B23" s="161" t="s">
        <v>2019</v>
      </c>
      <c r="C23" s="156" t="s">
        <v>2020</v>
      </c>
      <c r="D23" s="162"/>
      <c r="E23" s="126">
        <v>2.25</v>
      </c>
      <c r="F23" s="126">
        <v>2.25</v>
      </c>
      <c r="G23" s="163">
        <v>2.25</v>
      </c>
      <c r="H23" s="164"/>
      <c r="I23" s="164"/>
      <c r="J23" s="164"/>
      <c r="K23" s="164"/>
      <c r="L23" s="164"/>
      <c r="M23" s="164"/>
      <c r="N23" s="164"/>
      <c r="O23" s="164"/>
      <c r="P23" s="164"/>
      <c r="Q23" s="127">
        <v>1.575</v>
      </c>
      <c r="R23" s="127" t="s">
        <v>2047</v>
      </c>
      <c r="S23" s="164"/>
      <c r="T23" s="164"/>
      <c r="U23" s="164"/>
      <c r="V23" s="126">
        <v>2.25</v>
      </c>
      <c r="W23" s="161"/>
      <c r="X23" s="127"/>
      <c r="Y23" s="161"/>
      <c r="Z23" s="161"/>
      <c r="AA23" s="161"/>
    </row>
    <row r="24" spans="1:27">
      <c r="A24" s="1640">
        <v>18</v>
      </c>
      <c r="B24" s="161" t="s">
        <v>2021</v>
      </c>
      <c r="C24" s="156" t="s">
        <v>2022</v>
      </c>
      <c r="D24" s="162"/>
      <c r="E24" s="126">
        <v>2.7850000000000001</v>
      </c>
      <c r="F24" s="126">
        <v>2.7850000000000001</v>
      </c>
      <c r="G24" s="163">
        <v>2.7850000000000001</v>
      </c>
      <c r="H24" s="164"/>
      <c r="I24" s="164"/>
      <c r="J24" s="164"/>
      <c r="K24" s="164"/>
      <c r="L24" s="164"/>
      <c r="M24" s="164"/>
      <c r="N24" s="164"/>
      <c r="O24" s="164"/>
      <c r="P24" s="164"/>
      <c r="Q24" s="127">
        <v>1.9495</v>
      </c>
      <c r="R24" s="127" t="s">
        <v>2047</v>
      </c>
      <c r="S24" s="164"/>
      <c r="T24" s="164"/>
      <c r="U24" s="164"/>
      <c r="V24" s="126">
        <v>2.7850000000000001</v>
      </c>
      <c r="W24" s="127"/>
      <c r="X24" s="161"/>
      <c r="Y24" s="161"/>
      <c r="Z24" s="161"/>
      <c r="AA24" s="161"/>
    </row>
    <row r="25" spans="1:27">
      <c r="A25" s="1640">
        <v>19</v>
      </c>
      <c r="B25" s="161" t="s">
        <v>2023</v>
      </c>
      <c r="C25" s="156" t="s">
        <v>2024</v>
      </c>
      <c r="D25" s="162"/>
      <c r="E25" s="126">
        <v>0.92</v>
      </c>
      <c r="F25" s="126">
        <v>0.92</v>
      </c>
      <c r="G25" s="163">
        <v>0.92</v>
      </c>
      <c r="H25" s="164"/>
      <c r="I25" s="164"/>
      <c r="J25" s="164"/>
      <c r="K25" s="164"/>
      <c r="L25" s="164"/>
      <c r="M25" s="164"/>
      <c r="N25" s="164"/>
      <c r="O25" s="164"/>
      <c r="P25" s="164"/>
      <c r="Q25" s="122">
        <v>0.61699999999999999</v>
      </c>
      <c r="R25" s="127" t="s">
        <v>2047</v>
      </c>
      <c r="S25" s="164"/>
      <c r="T25" s="164"/>
      <c r="U25" s="164"/>
      <c r="V25" s="126">
        <v>0.92</v>
      </c>
      <c r="W25" s="127"/>
      <c r="X25" s="161"/>
      <c r="Y25" s="161"/>
      <c r="Z25" s="161"/>
      <c r="AA25" s="161"/>
    </row>
    <row r="26" spans="1:27">
      <c r="A26" s="1640">
        <v>20</v>
      </c>
      <c r="B26" s="161" t="s">
        <v>2025</v>
      </c>
      <c r="C26" s="156" t="s">
        <v>2026</v>
      </c>
      <c r="D26" s="162"/>
      <c r="E26" s="126">
        <v>5.2</v>
      </c>
      <c r="F26" s="126">
        <v>5.2</v>
      </c>
      <c r="G26" s="163">
        <v>5.2</v>
      </c>
      <c r="H26" s="164"/>
      <c r="I26" s="164"/>
      <c r="J26" s="164"/>
      <c r="K26" s="164"/>
      <c r="L26" s="164"/>
      <c r="M26" s="164"/>
      <c r="N26" s="164"/>
      <c r="O26" s="164"/>
      <c r="P26" s="164"/>
      <c r="Q26" s="127">
        <v>4.8</v>
      </c>
      <c r="R26" s="127" t="s">
        <v>2047</v>
      </c>
      <c r="S26" s="164"/>
      <c r="T26" s="164"/>
      <c r="U26" s="164"/>
      <c r="V26" s="126">
        <v>5.2</v>
      </c>
      <c r="W26" s="127"/>
      <c r="X26" s="161"/>
      <c r="Y26" s="161"/>
      <c r="Z26" s="161"/>
      <c r="AA26" s="161"/>
    </row>
    <row r="27" spans="1:27">
      <c r="A27" s="1640">
        <v>21</v>
      </c>
      <c r="B27" s="161" t="s">
        <v>2027</v>
      </c>
      <c r="C27" s="156" t="s">
        <v>2028</v>
      </c>
      <c r="D27" s="162"/>
      <c r="E27" s="126">
        <v>1.1499999999999999</v>
      </c>
      <c r="F27" s="126">
        <v>1.1499999999999999</v>
      </c>
      <c r="G27" s="163">
        <v>1.1499999999999999</v>
      </c>
      <c r="H27" s="164"/>
      <c r="I27" s="164"/>
      <c r="J27" s="164"/>
      <c r="K27" s="164"/>
      <c r="L27" s="164"/>
      <c r="M27" s="164"/>
      <c r="N27" s="164"/>
      <c r="O27" s="164"/>
      <c r="P27" s="164"/>
      <c r="Q27" s="127">
        <v>0.97</v>
      </c>
      <c r="R27" s="127" t="s">
        <v>2047</v>
      </c>
      <c r="S27" s="164"/>
      <c r="T27" s="164"/>
      <c r="U27" s="164"/>
      <c r="V27" s="126">
        <v>1.1499999999999999</v>
      </c>
      <c r="W27" s="127"/>
      <c r="X27" s="161"/>
      <c r="Y27" s="161"/>
      <c r="Z27" s="161"/>
      <c r="AA27" s="161"/>
    </row>
    <row r="28" spans="1:27">
      <c r="A28" s="1640">
        <v>22</v>
      </c>
      <c r="B28" s="161" t="s">
        <v>2029</v>
      </c>
      <c r="C28" s="156" t="s">
        <v>2030</v>
      </c>
      <c r="D28" s="162"/>
      <c r="E28" s="126">
        <v>0.16500000000000001</v>
      </c>
      <c r="F28" s="126">
        <v>0.16500000000000001</v>
      </c>
      <c r="G28" s="163">
        <v>0.16500000000000001</v>
      </c>
      <c r="H28" s="164"/>
      <c r="I28" s="164"/>
      <c r="J28" s="164"/>
      <c r="K28" s="164"/>
      <c r="L28" s="164"/>
      <c r="M28" s="164"/>
      <c r="N28" s="164"/>
      <c r="O28" s="164"/>
      <c r="P28" s="164"/>
      <c r="Q28" s="127">
        <v>1.52</v>
      </c>
      <c r="R28" s="127" t="s">
        <v>2047</v>
      </c>
      <c r="S28" s="164"/>
      <c r="T28" s="164"/>
      <c r="U28" s="164"/>
      <c r="V28" s="126">
        <v>0.16500000000000001</v>
      </c>
      <c r="W28" s="161"/>
      <c r="X28" s="127"/>
      <c r="Y28" s="161"/>
      <c r="Z28" s="161"/>
      <c r="AA28" s="161"/>
    </row>
    <row r="29" spans="1:27">
      <c r="A29" s="1640">
        <v>23</v>
      </c>
      <c r="B29" s="161" t="s">
        <v>2031</v>
      </c>
      <c r="C29" s="156" t="s">
        <v>2032</v>
      </c>
      <c r="D29" s="162"/>
      <c r="E29" s="126">
        <v>1.7</v>
      </c>
      <c r="F29" s="126">
        <v>1.7</v>
      </c>
      <c r="G29" s="163">
        <v>1.7</v>
      </c>
      <c r="H29" s="164"/>
      <c r="I29" s="164"/>
      <c r="J29" s="164"/>
      <c r="K29" s="164"/>
      <c r="L29" s="164"/>
      <c r="M29" s="164"/>
      <c r="N29" s="164"/>
      <c r="O29" s="164"/>
      <c r="P29" s="164"/>
      <c r="Q29" s="127">
        <v>1.19</v>
      </c>
      <c r="R29" s="127" t="s">
        <v>2047</v>
      </c>
      <c r="S29" s="164"/>
      <c r="T29" s="164"/>
      <c r="U29" s="164"/>
      <c r="V29" s="126">
        <v>1.7</v>
      </c>
      <c r="W29" s="127"/>
      <c r="X29" s="161"/>
      <c r="Y29" s="161"/>
      <c r="Z29" s="161"/>
      <c r="AA29" s="161"/>
    </row>
    <row r="30" spans="1:27">
      <c r="A30" s="1640">
        <v>24</v>
      </c>
      <c r="B30" s="161" t="s">
        <v>2033</v>
      </c>
      <c r="C30" s="156" t="s">
        <v>2034</v>
      </c>
      <c r="D30" s="162"/>
      <c r="E30" s="126">
        <v>1.18</v>
      </c>
      <c r="F30" s="126">
        <v>1.18</v>
      </c>
      <c r="G30" s="163">
        <v>1.18</v>
      </c>
      <c r="H30" s="164"/>
      <c r="I30" s="164"/>
      <c r="J30" s="164"/>
      <c r="K30" s="164"/>
      <c r="L30" s="164"/>
      <c r="M30" s="164"/>
      <c r="N30" s="164"/>
      <c r="O30" s="164"/>
      <c r="P30" s="164"/>
      <c r="Q30" s="127">
        <v>0.82599999999999996</v>
      </c>
      <c r="R30" s="127" t="s">
        <v>2047</v>
      </c>
      <c r="S30" s="164"/>
      <c r="T30" s="164"/>
      <c r="U30" s="164"/>
      <c r="V30" s="126">
        <v>1.18</v>
      </c>
      <c r="W30" s="127"/>
      <c r="X30" s="161"/>
      <c r="Y30" s="161"/>
      <c r="Z30" s="161"/>
      <c r="AA30" s="161"/>
    </row>
    <row r="31" spans="1:27">
      <c r="A31" s="1640">
        <v>25</v>
      </c>
      <c r="B31" s="161" t="s">
        <v>2035</v>
      </c>
      <c r="C31" s="156" t="s">
        <v>2036</v>
      </c>
      <c r="D31" s="162"/>
      <c r="E31" s="126">
        <v>1.75</v>
      </c>
      <c r="F31" s="126">
        <v>1.75</v>
      </c>
      <c r="G31" s="163">
        <v>1.75</v>
      </c>
      <c r="H31" s="164"/>
      <c r="I31" s="164"/>
      <c r="J31" s="164"/>
      <c r="K31" s="164"/>
      <c r="L31" s="164"/>
      <c r="M31" s="164"/>
      <c r="N31" s="164"/>
      <c r="O31" s="164"/>
      <c r="P31" s="164"/>
      <c r="Q31" s="127">
        <v>1.2250000000000001</v>
      </c>
      <c r="R31" s="127" t="s">
        <v>2047</v>
      </c>
      <c r="S31" s="164"/>
      <c r="T31" s="164"/>
      <c r="U31" s="164"/>
      <c r="V31" s="126">
        <v>1.75</v>
      </c>
      <c r="W31" s="127"/>
      <c r="X31" s="161"/>
      <c r="Y31" s="161"/>
      <c r="Z31" s="161"/>
      <c r="AA31" s="161"/>
    </row>
    <row r="32" spans="1:27">
      <c r="A32" s="1640">
        <v>26</v>
      </c>
      <c r="B32" s="161" t="s">
        <v>2037</v>
      </c>
      <c r="C32" s="156" t="s">
        <v>2038</v>
      </c>
      <c r="D32" s="162"/>
      <c r="E32" s="126">
        <v>4</v>
      </c>
      <c r="F32" s="126">
        <v>4</v>
      </c>
      <c r="G32" s="163">
        <v>4</v>
      </c>
      <c r="H32" s="164"/>
      <c r="I32" s="164"/>
      <c r="J32" s="164"/>
      <c r="K32" s="164"/>
      <c r="L32" s="164"/>
      <c r="M32" s="164"/>
      <c r="N32" s="164"/>
      <c r="O32" s="164"/>
      <c r="P32" s="164"/>
      <c r="Q32" s="127">
        <v>2.8</v>
      </c>
      <c r="R32" s="127" t="s">
        <v>2047</v>
      </c>
      <c r="S32" s="164"/>
      <c r="T32" s="164"/>
      <c r="U32" s="164"/>
      <c r="V32" s="126">
        <v>4</v>
      </c>
      <c r="W32" s="127"/>
      <c r="X32" s="161"/>
      <c r="Y32" s="161"/>
      <c r="Z32" s="161"/>
      <c r="AA32" s="161"/>
    </row>
    <row r="33" spans="1:27">
      <c r="A33" s="1640">
        <v>27</v>
      </c>
      <c r="B33" s="161" t="s">
        <v>2039</v>
      </c>
      <c r="C33" s="156" t="s">
        <v>2040</v>
      </c>
      <c r="D33" s="162"/>
      <c r="E33" s="126">
        <v>1.345</v>
      </c>
      <c r="F33" s="126">
        <v>1.345</v>
      </c>
      <c r="G33" s="163">
        <v>1.345</v>
      </c>
      <c r="H33" s="164"/>
      <c r="I33" s="164"/>
      <c r="J33" s="164"/>
      <c r="K33" s="164"/>
      <c r="L33" s="164"/>
      <c r="M33" s="164"/>
      <c r="N33" s="164"/>
      <c r="O33" s="164"/>
      <c r="P33" s="164"/>
      <c r="Q33" s="127">
        <v>0.39150000000000001</v>
      </c>
      <c r="R33" s="127" t="s">
        <v>2047</v>
      </c>
      <c r="S33" s="164"/>
      <c r="T33" s="164"/>
      <c r="U33" s="164"/>
      <c r="V33" s="126">
        <v>1.345</v>
      </c>
      <c r="W33" s="127"/>
      <c r="X33" s="161"/>
      <c r="Y33" s="161"/>
      <c r="Z33" s="161"/>
      <c r="AA33" s="161"/>
    </row>
    <row r="34" spans="1:27">
      <c r="A34" s="1639">
        <v>28</v>
      </c>
      <c r="B34" s="166" t="s">
        <v>2041</v>
      </c>
      <c r="C34" s="127" t="s">
        <v>2042</v>
      </c>
      <c r="D34" s="167"/>
      <c r="E34" s="126">
        <v>0.7</v>
      </c>
      <c r="F34" s="126">
        <v>0.7</v>
      </c>
      <c r="G34" s="163">
        <v>0.7</v>
      </c>
      <c r="H34" s="164"/>
      <c r="I34" s="164"/>
      <c r="J34" s="164"/>
      <c r="K34" s="164"/>
      <c r="L34" s="164"/>
      <c r="M34" s="164"/>
      <c r="N34" s="164"/>
      <c r="O34" s="164"/>
      <c r="P34" s="164"/>
      <c r="Q34" s="127">
        <v>0.6</v>
      </c>
      <c r="R34" s="127" t="s">
        <v>2047</v>
      </c>
      <c r="S34" s="164"/>
      <c r="T34" s="164"/>
      <c r="U34" s="164"/>
      <c r="V34" s="126">
        <v>0.7</v>
      </c>
      <c r="W34" s="127"/>
      <c r="X34" s="161"/>
      <c r="Y34" s="161"/>
      <c r="Z34" s="161"/>
      <c r="AA34" s="161"/>
    </row>
    <row r="35" spans="1:27" ht="25.5">
      <c r="A35" s="1638">
        <v>29</v>
      </c>
      <c r="B35" s="169" t="s">
        <v>2961</v>
      </c>
      <c r="C35" s="127" t="s">
        <v>2043</v>
      </c>
      <c r="D35" s="167"/>
      <c r="E35" s="168">
        <v>1.1000000000000001</v>
      </c>
      <c r="F35" s="168">
        <v>1.1000000000000001</v>
      </c>
      <c r="G35" s="171">
        <v>1.1000000000000001</v>
      </c>
      <c r="H35" s="164"/>
      <c r="I35" s="164"/>
      <c r="J35" s="164"/>
      <c r="K35" s="164"/>
      <c r="L35" s="164"/>
      <c r="M35" s="164"/>
      <c r="N35" s="164"/>
      <c r="O35" s="164"/>
      <c r="P35" s="164"/>
      <c r="Q35" s="125">
        <v>0.85</v>
      </c>
      <c r="R35" s="127" t="s">
        <v>2047</v>
      </c>
      <c r="S35" s="164"/>
      <c r="T35" s="164"/>
      <c r="U35" s="164"/>
      <c r="V35" s="127">
        <v>1.1000000000000001</v>
      </c>
      <c r="W35" s="124"/>
      <c r="X35" s="124"/>
      <c r="Y35" s="124"/>
      <c r="Z35" s="124"/>
      <c r="AA35" s="124"/>
    </row>
    <row r="36" spans="1:27" ht="25.5">
      <c r="A36" s="1642">
        <v>30</v>
      </c>
      <c r="B36" s="172" t="s">
        <v>2962</v>
      </c>
      <c r="C36" s="170" t="s">
        <v>2044</v>
      </c>
      <c r="D36" s="167"/>
      <c r="E36" s="173">
        <v>3.1</v>
      </c>
      <c r="F36" s="174">
        <v>3.1</v>
      </c>
      <c r="G36" s="174">
        <v>3.1</v>
      </c>
      <c r="H36" s="164"/>
      <c r="I36" s="164"/>
      <c r="J36" s="164"/>
      <c r="K36" s="164"/>
      <c r="L36" s="164"/>
      <c r="M36" s="164"/>
      <c r="N36" s="164"/>
      <c r="O36" s="164"/>
      <c r="P36" s="164"/>
      <c r="Q36" s="125">
        <v>2.4500000000000002</v>
      </c>
      <c r="R36" s="127" t="s">
        <v>2047</v>
      </c>
      <c r="S36" s="164"/>
      <c r="T36" s="164"/>
      <c r="U36" s="164"/>
      <c r="V36" s="127">
        <v>3.1</v>
      </c>
      <c r="W36" s="124"/>
      <c r="X36" s="124"/>
      <c r="Y36" s="124"/>
      <c r="Z36" s="124"/>
      <c r="AA36" s="124"/>
    </row>
    <row r="37" spans="1:27">
      <c r="A37" s="1638">
        <v>31</v>
      </c>
      <c r="B37" s="175" t="s">
        <v>2045</v>
      </c>
      <c r="C37" s="168" t="s">
        <v>2046</v>
      </c>
      <c r="D37" s="211"/>
      <c r="E37" s="168">
        <v>13</v>
      </c>
      <c r="F37" s="168">
        <v>13</v>
      </c>
      <c r="G37" s="174">
        <v>13</v>
      </c>
      <c r="H37" s="176"/>
      <c r="I37" s="176"/>
      <c r="J37" s="176"/>
      <c r="K37" s="176"/>
      <c r="L37" s="176"/>
      <c r="M37" s="176"/>
      <c r="N37" s="176"/>
      <c r="O37" s="176"/>
      <c r="P37" s="176"/>
      <c r="Q37" s="141">
        <v>10.199999999999999</v>
      </c>
      <c r="R37" s="168" t="s">
        <v>2048</v>
      </c>
      <c r="S37" s="176"/>
      <c r="T37" s="176"/>
      <c r="U37" s="176"/>
      <c r="V37" s="168">
        <v>13</v>
      </c>
      <c r="W37" s="168"/>
      <c r="X37" s="129"/>
      <c r="Y37" s="129"/>
      <c r="Z37" s="129"/>
      <c r="AA37" s="129"/>
    </row>
    <row r="38" spans="1:27" s="214" customFormat="1">
      <c r="A38" s="1643"/>
      <c r="B38" s="213" t="s">
        <v>2957</v>
      </c>
      <c r="C38" s="213"/>
      <c r="D38" s="213"/>
      <c r="E38" s="215">
        <f t="shared" ref="E38:AA38" si="0">SUM(E7:E37)</f>
        <v>59.2</v>
      </c>
      <c r="F38" s="215">
        <f t="shared" si="0"/>
        <v>59.2</v>
      </c>
      <c r="G38" s="215">
        <f t="shared" si="0"/>
        <v>59.2</v>
      </c>
      <c r="H38" s="215">
        <f t="shared" si="0"/>
        <v>0</v>
      </c>
      <c r="I38" s="215">
        <f t="shared" si="0"/>
        <v>0</v>
      </c>
      <c r="J38" s="215">
        <f t="shared" si="0"/>
        <v>0</v>
      </c>
      <c r="K38" s="215">
        <f t="shared" si="0"/>
        <v>0</v>
      </c>
      <c r="L38" s="215">
        <f t="shared" si="0"/>
        <v>0</v>
      </c>
      <c r="M38" s="215">
        <f t="shared" si="0"/>
        <v>0</v>
      </c>
      <c r="N38" s="215">
        <f t="shared" si="0"/>
        <v>0</v>
      </c>
      <c r="O38" s="215">
        <f t="shared" si="0"/>
        <v>0</v>
      </c>
      <c r="P38" s="215">
        <f t="shared" si="0"/>
        <v>0</v>
      </c>
      <c r="Q38" s="215">
        <f>SUM(Q7:Q37)</f>
        <v>44.044000000000011</v>
      </c>
      <c r="R38" s="215">
        <f t="shared" si="0"/>
        <v>0</v>
      </c>
      <c r="S38" s="215">
        <f t="shared" si="0"/>
        <v>0</v>
      </c>
      <c r="T38" s="215">
        <f t="shared" si="0"/>
        <v>0</v>
      </c>
      <c r="U38" s="215">
        <f t="shared" si="0"/>
        <v>0</v>
      </c>
      <c r="V38" s="215">
        <f t="shared" si="0"/>
        <v>58.760000000000005</v>
      </c>
      <c r="W38" s="215">
        <f t="shared" si="0"/>
        <v>0.44</v>
      </c>
      <c r="X38" s="215">
        <f t="shared" si="0"/>
        <v>0</v>
      </c>
      <c r="Y38" s="215">
        <f t="shared" si="0"/>
        <v>0</v>
      </c>
      <c r="Z38" s="215">
        <f t="shared" si="0"/>
        <v>0</v>
      </c>
      <c r="AA38" s="215">
        <f t="shared" si="0"/>
        <v>0</v>
      </c>
    </row>
    <row r="39" spans="1:27" ht="26.25" customHeight="1">
      <c r="A39" s="1644"/>
      <c r="B39" s="3330" t="s">
        <v>2049</v>
      </c>
      <c r="C39" s="3333"/>
      <c r="D39" s="3333"/>
      <c r="E39" s="3333"/>
      <c r="F39" s="3333"/>
      <c r="G39" s="3333"/>
      <c r="H39" s="3333"/>
      <c r="I39" s="3333"/>
      <c r="J39" s="3333"/>
      <c r="K39" s="3333"/>
      <c r="L39" s="3333"/>
      <c r="M39" s="3333"/>
      <c r="N39" s="3333"/>
      <c r="O39" s="3333"/>
      <c r="P39" s="3333"/>
      <c r="Q39" s="3334"/>
      <c r="R39" s="212"/>
      <c r="S39" s="188"/>
      <c r="T39" s="188"/>
      <c r="U39" s="188"/>
      <c r="V39" s="188"/>
      <c r="W39" s="188"/>
      <c r="X39" s="188"/>
      <c r="Y39" s="188"/>
      <c r="Z39" s="188"/>
      <c r="AA39" s="202"/>
    </row>
    <row r="40" spans="1:27">
      <c r="A40" s="1637">
        <v>32</v>
      </c>
      <c r="B40" s="161" t="s">
        <v>2050</v>
      </c>
      <c r="C40" s="127" t="s">
        <v>2051</v>
      </c>
      <c r="D40" s="124"/>
      <c r="E40" s="126">
        <v>1.26</v>
      </c>
      <c r="F40" s="126">
        <v>1.26</v>
      </c>
      <c r="G40" s="126">
        <v>1.26</v>
      </c>
      <c r="H40" s="164"/>
      <c r="I40" s="164"/>
      <c r="J40" s="164"/>
      <c r="K40" s="164"/>
      <c r="L40" s="164"/>
      <c r="M40" s="164"/>
      <c r="N40" s="164"/>
      <c r="O40" s="164"/>
      <c r="P40" s="164"/>
      <c r="Q40" s="125">
        <v>0.8819999999999999</v>
      </c>
      <c r="R40" s="127" t="s">
        <v>605</v>
      </c>
      <c r="S40" s="164"/>
      <c r="T40" s="164"/>
      <c r="U40" s="164"/>
      <c r="V40" s="128">
        <v>1.26</v>
      </c>
      <c r="W40" s="130"/>
      <c r="X40" s="130"/>
      <c r="Y40" s="130"/>
      <c r="Z40" s="130"/>
      <c r="AA40" s="130"/>
    </row>
    <row r="41" spans="1:27">
      <c r="A41" s="1640">
        <v>33</v>
      </c>
      <c r="B41" s="161" t="s">
        <v>2052</v>
      </c>
      <c r="C41" s="127" t="s">
        <v>2053</v>
      </c>
      <c r="D41" s="124"/>
      <c r="E41" s="126">
        <v>1.05</v>
      </c>
      <c r="F41" s="126">
        <v>1.05</v>
      </c>
      <c r="G41" s="126">
        <v>1.05</v>
      </c>
      <c r="H41" s="164"/>
      <c r="I41" s="164"/>
      <c r="J41" s="164"/>
      <c r="K41" s="164"/>
      <c r="L41" s="164"/>
      <c r="M41" s="164"/>
      <c r="N41" s="164"/>
      <c r="O41" s="164"/>
      <c r="P41" s="164"/>
      <c r="Q41" s="125">
        <v>0.73499999999999999</v>
      </c>
      <c r="R41" s="127" t="s">
        <v>605</v>
      </c>
      <c r="S41" s="164"/>
      <c r="T41" s="164"/>
      <c r="U41" s="164"/>
      <c r="V41" s="126">
        <v>1.05</v>
      </c>
      <c r="W41" s="124"/>
      <c r="X41" s="127"/>
      <c r="Y41" s="124"/>
      <c r="Z41" s="124"/>
      <c r="AA41" s="124"/>
    </row>
    <row r="42" spans="1:27">
      <c r="A42" s="1640">
        <v>34</v>
      </c>
      <c r="B42" s="161" t="s">
        <v>2054</v>
      </c>
      <c r="C42" s="127" t="s">
        <v>2055</v>
      </c>
      <c r="D42" s="124"/>
      <c r="E42" s="126">
        <v>0.56499999999999995</v>
      </c>
      <c r="F42" s="126">
        <v>0.56499999999999995</v>
      </c>
      <c r="G42" s="126">
        <v>0.56499999999999995</v>
      </c>
      <c r="H42" s="164"/>
      <c r="I42" s="164"/>
      <c r="J42" s="164"/>
      <c r="K42" s="164"/>
      <c r="L42" s="164"/>
      <c r="M42" s="164"/>
      <c r="N42" s="164"/>
      <c r="O42" s="164"/>
      <c r="P42" s="164"/>
      <c r="Q42" s="125">
        <v>0.39549999999999996</v>
      </c>
      <c r="R42" s="127" t="s">
        <v>605</v>
      </c>
      <c r="S42" s="164"/>
      <c r="T42" s="164"/>
      <c r="U42" s="164"/>
      <c r="V42" s="126">
        <v>0.56499999999999995</v>
      </c>
      <c r="W42" s="124"/>
      <c r="X42" s="124"/>
      <c r="Y42" s="124"/>
      <c r="Z42" s="124"/>
      <c r="AA42" s="124"/>
    </row>
    <row r="43" spans="1:27">
      <c r="A43" s="1640">
        <v>35</v>
      </c>
      <c r="B43" s="161" t="s">
        <v>2056</v>
      </c>
      <c r="C43" s="127" t="s">
        <v>2057</v>
      </c>
      <c r="D43" s="124"/>
      <c r="E43" s="126">
        <v>0.9</v>
      </c>
      <c r="F43" s="126">
        <v>0.9</v>
      </c>
      <c r="G43" s="126">
        <v>0.9</v>
      </c>
      <c r="H43" s="164"/>
      <c r="I43" s="164"/>
      <c r="J43" s="164"/>
      <c r="K43" s="164"/>
      <c r="L43" s="164"/>
      <c r="M43" s="164"/>
      <c r="N43" s="164"/>
      <c r="O43" s="164"/>
      <c r="P43" s="164"/>
      <c r="Q43" s="125">
        <v>0</v>
      </c>
      <c r="R43" s="127" t="s">
        <v>605</v>
      </c>
      <c r="S43" s="164"/>
      <c r="T43" s="164"/>
      <c r="U43" s="164"/>
      <c r="V43" s="126">
        <v>0.9</v>
      </c>
      <c r="W43" s="124"/>
      <c r="X43" s="124"/>
      <c r="Y43" s="124"/>
      <c r="Z43" s="124"/>
      <c r="AA43" s="124"/>
    </row>
    <row r="44" spans="1:27">
      <c r="A44" s="1637">
        <v>36</v>
      </c>
      <c r="B44" s="161" t="s">
        <v>2058</v>
      </c>
      <c r="C44" s="127" t="s">
        <v>2059</v>
      </c>
      <c r="D44" s="124"/>
      <c r="E44" s="126">
        <v>0.8</v>
      </c>
      <c r="F44" s="126">
        <v>0.8</v>
      </c>
      <c r="G44" s="126">
        <v>0.8</v>
      </c>
      <c r="H44" s="164"/>
      <c r="I44" s="164"/>
      <c r="J44" s="164"/>
      <c r="K44" s="164"/>
      <c r="L44" s="164"/>
      <c r="M44" s="164"/>
      <c r="N44" s="164"/>
      <c r="O44" s="164"/>
      <c r="P44" s="164"/>
      <c r="Q44" s="125">
        <v>0.56000000000000005</v>
      </c>
      <c r="R44" s="127" t="s">
        <v>2047</v>
      </c>
      <c r="S44" s="164"/>
      <c r="T44" s="164"/>
      <c r="U44" s="164"/>
      <c r="V44" s="126">
        <v>0.8</v>
      </c>
      <c r="W44" s="124"/>
      <c r="X44" s="124"/>
      <c r="Y44" s="124"/>
      <c r="Z44" s="124"/>
      <c r="AA44" s="124"/>
    </row>
    <row r="45" spans="1:27">
      <c r="A45" s="1640">
        <v>37</v>
      </c>
      <c r="B45" s="161" t="s">
        <v>2060</v>
      </c>
      <c r="C45" s="127" t="s">
        <v>2061</v>
      </c>
      <c r="D45" s="124"/>
      <c r="E45" s="126">
        <v>0.5</v>
      </c>
      <c r="F45" s="126">
        <v>0.5</v>
      </c>
      <c r="G45" s="126">
        <v>0.5</v>
      </c>
      <c r="H45" s="164"/>
      <c r="I45" s="164"/>
      <c r="J45" s="164"/>
      <c r="K45" s="164"/>
      <c r="L45" s="164"/>
      <c r="M45" s="164"/>
      <c r="N45" s="164"/>
      <c r="O45" s="164"/>
      <c r="P45" s="164"/>
      <c r="Q45" s="125">
        <v>0.35</v>
      </c>
      <c r="R45" s="127" t="s">
        <v>2047</v>
      </c>
      <c r="S45" s="164"/>
      <c r="T45" s="164"/>
      <c r="U45" s="164"/>
      <c r="V45" s="126">
        <v>0.5</v>
      </c>
      <c r="W45" s="124"/>
      <c r="X45" s="124"/>
      <c r="Y45" s="124"/>
      <c r="Z45" s="124"/>
      <c r="AA45" s="124"/>
    </row>
    <row r="46" spans="1:27">
      <c r="A46" s="1640">
        <v>38</v>
      </c>
      <c r="B46" s="161" t="s">
        <v>2062</v>
      </c>
      <c r="C46" s="127" t="s">
        <v>2063</v>
      </c>
      <c r="D46" s="124"/>
      <c r="E46" s="126">
        <v>1</v>
      </c>
      <c r="F46" s="126">
        <v>1</v>
      </c>
      <c r="G46" s="126">
        <v>1</v>
      </c>
      <c r="H46" s="164"/>
      <c r="I46" s="164"/>
      <c r="J46" s="164"/>
      <c r="K46" s="164"/>
      <c r="L46" s="164"/>
      <c r="M46" s="164"/>
      <c r="N46" s="164"/>
      <c r="O46" s="164"/>
      <c r="P46" s="164"/>
      <c r="Q46" s="125">
        <v>0.7</v>
      </c>
      <c r="R46" s="127" t="s">
        <v>2047</v>
      </c>
      <c r="S46" s="164"/>
      <c r="T46" s="164"/>
      <c r="U46" s="164"/>
      <c r="V46" s="126">
        <v>1</v>
      </c>
      <c r="W46" s="124"/>
      <c r="X46" s="124"/>
      <c r="Y46" s="124"/>
      <c r="Z46" s="124"/>
      <c r="AA46" s="124"/>
    </row>
    <row r="47" spans="1:27">
      <c r="A47" s="1640">
        <v>39</v>
      </c>
      <c r="B47" s="161" t="s">
        <v>2064</v>
      </c>
      <c r="C47" s="127" t="s">
        <v>2065</v>
      </c>
      <c r="D47" s="124"/>
      <c r="E47" s="126">
        <v>0.25</v>
      </c>
      <c r="F47" s="126">
        <v>0.25</v>
      </c>
      <c r="G47" s="126">
        <v>0.25</v>
      </c>
      <c r="H47" s="164"/>
      <c r="I47" s="164"/>
      <c r="J47" s="164"/>
      <c r="K47" s="164"/>
      <c r="L47" s="164"/>
      <c r="M47" s="164"/>
      <c r="N47" s="164"/>
      <c r="O47" s="164"/>
      <c r="P47" s="164"/>
      <c r="Q47" s="125">
        <v>0.17499999999999999</v>
      </c>
      <c r="R47" s="127" t="s">
        <v>605</v>
      </c>
      <c r="S47" s="164"/>
      <c r="T47" s="164"/>
      <c r="U47" s="164"/>
      <c r="V47" s="126">
        <v>0.25</v>
      </c>
      <c r="W47" s="124"/>
      <c r="X47" s="124"/>
      <c r="Y47" s="124"/>
      <c r="Z47" s="124"/>
      <c r="AA47" s="124"/>
    </row>
    <row r="48" spans="1:27">
      <c r="A48" s="1640">
        <v>40</v>
      </c>
      <c r="B48" s="124" t="s">
        <v>2066</v>
      </c>
      <c r="C48" s="125" t="s">
        <v>2067</v>
      </c>
      <c r="D48" s="124"/>
      <c r="E48" s="20">
        <v>1.55</v>
      </c>
      <c r="F48" s="20">
        <v>1.55</v>
      </c>
      <c r="G48" s="20">
        <v>1.55</v>
      </c>
      <c r="H48" s="164"/>
      <c r="I48" s="164"/>
      <c r="J48" s="164"/>
      <c r="K48" s="164"/>
      <c r="L48" s="164"/>
      <c r="M48" s="164"/>
      <c r="N48" s="164"/>
      <c r="O48" s="164"/>
      <c r="P48" s="164"/>
      <c r="Q48" s="125">
        <v>1.085</v>
      </c>
      <c r="R48" s="125" t="s">
        <v>605</v>
      </c>
      <c r="S48" s="164"/>
      <c r="T48" s="164"/>
      <c r="U48" s="164"/>
      <c r="V48" s="20">
        <v>1.55</v>
      </c>
      <c r="W48" s="124"/>
      <c r="X48" s="124"/>
      <c r="Y48" s="124"/>
      <c r="Z48" s="124"/>
      <c r="AA48" s="124"/>
    </row>
    <row r="49" spans="1:27">
      <c r="A49" s="1640">
        <v>41</v>
      </c>
      <c r="B49" s="161" t="s">
        <v>2068</v>
      </c>
      <c r="C49" s="127" t="s">
        <v>2069</v>
      </c>
      <c r="D49" s="124"/>
      <c r="E49" s="126">
        <v>2.0750000000000002</v>
      </c>
      <c r="F49" s="126">
        <v>2.0750000000000002</v>
      </c>
      <c r="G49" s="126">
        <v>2.0750000000000002</v>
      </c>
      <c r="H49" s="164"/>
      <c r="I49" s="164"/>
      <c r="J49" s="164"/>
      <c r="K49" s="164"/>
      <c r="L49" s="164"/>
      <c r="M49" s="164"/>
      <c r="N49" s="164"/>
      <c r="O49" s="164"/>
      <c r="P49" s="164"/>
      <c r="Q49" s="125">
        <v>1.2124999999999999</v>
      </c>
      <c r="R49" s="127" t="s">
        <v>2047</v>
      </c>
      <c r="S49" s="164"/>
      <c r="T49" s="164"/>
      <c r="U49" s="164"/>
      <c r="V49" s="126">
        <v>2.0750000000000002</v>
      </c>
      <c r="W49" s="124"/>
      <c r="X49" s="127"/>
      <c r="Y49" s="124"/>
      <c r="Z49" s="124"/>
      <c r="AA49" s="124"/>
    </row>
    <row r="50" spans="1:27">
      <c r="A50" s="1640">
        <v>42</v>
      </c>
      <c r="B50" s="124" t="s">
        <v>2070</v>
      </c>
      <c r="C50" s="125" t="s">
        <v>2071</v>
      </c>
      <c r="D50" s="124"/>
      <c r="E50" s="20">
        <v>0.45</v>
      </c>
      <c r="F50" s="20">
        <v>0.45</v>
      </c>
      <c r="G50" s="20">
        <v>0.45</v>
      </c>
      <c r="H50" s="164"/>
      <c r="I50" s="164"/>
      <c r="J50" s="164"/>
      <c r="K50" s="164"/>
      <c r="L50" s="164"/>
      <c r="M50" s="164"/>
      <c r="N50" s="164"/>
      <c r="O50" s="164"/>
      <c r="P50" s="164"/>
      <c r="Q50" s="125">
        <v>0.315</v>
      </c>
      <c r="R50" s="125" t="s">
        <v>2047</v>
      </c>
      <c r="S50" s="164"/>
      <c r="T50" s="164"/>
      <c r="U50" s="164"/>
      <c r="V50" s="20">
        <v>0.45</v>
      </c>
      <c r="W50" s="124"/>
      <c r="X50" s="124"/>
      <c r="Y50" s="124"/>
      <c r="Z50" s="124"/>
      <c r="AA50" s="124"/>
    </row>
    <row r="51" spans="1:27">
      <c r="A51" s="1640">
        <v>43</v>
      </c>
      <c r="B51" s="161" t="s">
        <v>2072</v>
      </c>
      <c r="C51" s="127" t="s">
        <v>2073</v>
      </c>
      <c r="D51" s="124"/>
      <c r="E51" s="126">
        <v>2.58</v>
      </c>
      <c r="F51" s="126">
        <v>2.58</v>
      </c>
      <c r="G51" s="126">
        <v>2.58</v>
      </c>
      <c r="H51" s="164"/>
      <c r="I51" s="164"/>
      <c r="J51" s="164"/>
      <c r="K51" s="164"/>
      <c r="L51" s="164"/>
      <c r="M51" s="164"/>
      <c r="N51" s="164"/>
      <c r="O51" s="164"/>
      <c r="P51" s="164"/>
      <c r="Q51" s="123">
        <v>1.1719999999999999</v>
      </c>
      <c r="R51" s="127" t="s">
        <v>605</v>
      </c>
      <c r="S51" s="164"/>
      <c r="T51" s="164"/>
      <c r="U51" s="164"/>
      <c r="V51" s="126">
        <v>2.58</v>
      </c>
      <c r="W51" s="124"/>
      <c r="X51" s="127"/>
      <c r="Y51" s="124"/>
      <c r="Z51" s="124"/>
      <c r="AA51" s="124"/>
    </row>
    <row r="52" spans="1:27">
      <c r="A52" s="1640">
        <v>44</v>
      </c>
      <c r="B52" s="161" t="s">
        <v>2074</v>
      </c>
      <c r="C52" s="127" t="s">
        <v>2075</v>
      </c>
      <c r="D52" s="124"/>
      <c r="E52" s="126">
        <v>0.68500000000000005</v>
      </c>
      <c r="F52" s="126">
        <v>0.68500000000000005</v>
      </c>
      <c r="G52" s="126">
        <v>0.68500000000000005</v>
      </c>
      <c r="H52" s="164"/>
      <c r="I52" s="164"/>
      <c r="J52" s="164"/>
      <c r="K52" s="164"/>
      <c r="L52" s="164"/>
      <c r="M52" s="164"/>
      <c r="N52" s="164"/>
      <c r="O52" s="164"/>
      <c r="P52" s="164"/>
      <c r="Q52" s="125">
        <v>0.47949999999999998</v>
      </c>
      <c r="R52" s="127" t="s">
        <v>2047</v>
      </c>
      <c r="S52" s="164"/>
      <c r="T52" s="164"/>
      <c r="U52" s="164"/>
      <c r="V52" s="126">
        <v>0.68500000000000005</v>
      </c>
      <c r="W52" s="124"/>
      <c r="X52" s="127"/>
      <c r="Y52" s="124"/>
      <c r="Z52" s="124"/>
      <c r="AA52" s="124"/>
    </row>
    <row r="53" spans="1:27">
      <c r="A53" s="1640">
        <v>45</v>
      </c>
      <c r="B53" s="161" t="s">
        <v>2076</v>
      </c>
      <c r="C53" s="127" t="s">
        <v>2077</v>
      </c>
      <c r="D53" s="124"/>
      <c r="E53" s="126">
        <v>0.57999999999999996</v>
      </c>
      <c r="F53" s="126">
        <v>0.57999999999999996</v>
      </c>
      <c r="G53" s="126">
        <v>0.57999999999999996</v>
      </c>
      <c r="H53" s="164"/>
      <c r="I53" s="164"/>
      <c r="J53" s="164"/>
      <c r="K53" s="164"/>
      <c r="L53" s="164"/>
      <c r="M53" s="164"/>
      <c r="N53" s="164"/>
      <c r="O53" s="164"/>
      <c r="P53" s="164"/>
      <c r="Q53" s="123">
        <v>0</v>
      </c>
      <c r="R53" s="127" t="s">
        <v>605</v>
      </c>
      <c r="S53" s="164"/>
      <c r="T53" s="164"/>
      <c r="U53" s="164"/>
      <c r="V53" s="126">
        <v>0.57999999999999996</v>
      </c>
      <c r="W53" s="124"/>
      <c r="X53" s="124"/>
      <c r="Y53" s="124"/>
      <c r="Z53" s="124"/>
      <c r="AA53" s="124"/>
    </row>
    <row r="54" spans="1:27">
      <c r="A54" s="1640">
        <v>46</v>
      </c>
      <c r="B54" s="161" t="s">
        <v>2078</v>
      </c>
      <c r="C54" s="127" t="s">
        <v>2079</v>
      </c>
      <c r="D54" s="124"/>
      <c r="E54" s="126">
        <v>0.56999999999999995</v>
      </c>
      <c r="F54" s="126">
        <v>0.56999999999999995</v>
      </c>
      <c r="G54" s="126">
        <v>0.56999999999999995</v>
      </c>
      <c r="H54" s="164"/>
      <c r="I54" s="164"/>
      <c r="J54" s="164"/>
      <c r="K54" s="164"/>
      <c r="L54" s="164"/>
      <c r="M54" s="164"/>
      <c r="N54" s="164"/>
      <c r="O54" s="164"/>
      <c r="P54" s="164"/>
      <c r="Q54" s="125">
        <v>0.39899999999999997</v>
      </c>
      <c r="R54" s="127" t="s">
        <v>2047</v>
      </c>
      <c r="S54" s="164"/>
      <c r="T54" s="164"/>
      <c r="U54" s="164"/>
      <c r="V54" s="126">
        <v>0.56999999999999995</v>
      </c>
      <c r="W54" s="124"/>
      <c r="X54" s="124"/>
      <c r="Y54" s="124"/>
      <c r="Z54" s="124"/>
      <c r="AA54" s="124"/>
    </row>
    <row r="55" spans="1:27">
      <c r="A55" s="1640">
        <v>47</v>
      </c>
      <c r="B55" s="161" t="s">
        <v>2080</v>
      </c>
      <c r="C55" s="127" t="s">
        <v>2081</v>
      </c>
      <c r="D55" s="124"/>
      <c r="E55" s="126">
        <v>1.165</v>
      </c>
      <c r="F55" s="126">
        <v>1.165</v>
      </c>
      <c r="G55" s="126">
        <v>1.165</v>
      </c>
      <c r="H55" s="164"/>
      <c r="I55" s="164"/>
      <c r="J55" s="164"/>
      <c r="K55" s="164"/>
      <c r="L55" s="164"/>
      <c r="M55" s="164"/>
      <c r="N55" s="164"/>
      <c r="O55" s="164"/>
      <c r="P55" s="164"/>
      <c r="Q55" s="125">
        <v>0.8155</v>
      </c>
      <c r="R55" s="127" t="s">
        <v>2047</v>
      </c>
      <c r="S55" s="164"/>
      <c r="T55" s="164"/>
      <c r="U55" s="164"/>
      <c r="V55" s="126">
        <v>1.165</v>
      </c>
      <c r="W55" s="124"/>
      <c r="X55" s="124"/>
      <c r="Y55" s="124"/>
      <c r="Z55" s="124"/>
      <c r="AA55" s="124"/>
    </row>
    <row r="56" spans="1:27">
      <c r="A56" s="1640">
        <v>48</v>
      </c>
      <c r="B56" s="124" t="s">
        <v>2082</v>
      </c>
      <c r="C56" s="125" t="s">
        <v>2083</v>
      </c>
      <c r="D56" s="124"/>
      <c r="E56" s="20">
        <v>1.6</v>
      </c>
      <c r="F56" s="20">
        <v>1.6</v>
      </c>
      <c r="G56" s="20">
        <v>1.6</v>
      </c>
      <c r="H56" s="164"/>
      <c r="I56" s="164"/>
      <c r="J56" s="164"/>
      <c r="K56" s="164"/>
      <c r="L56" s="164"/>
      <c r="M56" s="164"/>
      <c r="N56" s="164"/>
      <c r="O56" s="164"/>
      <c r="P56" s="164"/>
      <c r="Q56" s="123">
        <v>0.93400000000000005</v>
      </c>
      <c r="R56" s="125" t="s">
        <v>2047</v>
      </c>
      <c r="S56" s="164"/>
      <c r="T56" s="164"/>
      <c r="U56" s="164"/>
      <c r="V56" s="20">
        <v>1.6</v>
      </c>
      <c r="W56" s="124"/>
      <c r="X56" s="124"/>
      <c r="Y56" s="124"/>
      <c r="Z56" s="124"/>
      <c r="AA56" s="124"/>
    </row>
    <row r="57" spans="1:27">
      <c r="A57" s="1640">
        <v>49</v>
      </c>
      <c r="B57" s="161" t="s">
        <v>2084</v>
      </c>
      <c r="C57" s="127" t="s">
        <v>2085</v>
      </c>
      <c r="D57" s="124"/>
      <c r="E57" s="126">
        <v>2.35</v>
      </c>
      <c r="F57" s="126">
        <v>2.35</v>
      </c>
      <c r="G57" s="126">
        <v>2.35</v>
      </c>
      <c r="H57" s="164"/>
      <c r="I57" s="164"/>
      <c r="J57" s="164"/>
      <c r="K57" s="164"/>
      <c r="L57" s="164"/>
      <c r="M57" s="164"/>
      <c r="N57" s="164"/>
      <c r="O57" s="164"/>
      <c r="P57" s="164"/>
      <c r="Q57" s="125">
        <v>1.645</v>
      </c>
      <c r="R57" s="127" t="s">
        <v>2047</v>
      </c>
      <c r="S57" s="164"/>
      <c r="T57" s="164"/>
      <c r="U57" s="164"/>
      <c r="V57" s="126">
        <v>2.35</v>
      </c>
      <c r="W57" s="124"/>
      <c r="X57" s="124"/>
      <c r="Y57" s="124"/>
      <c r="Z57" s="124"/>
      <c r="AA57" s="124"/>
    </row>
    <row r="58" spans="1:27">
      <c r="A58" s="1640">
        <v>50</v>
      </c>
      <c r="B58" s="161" t="s">
        <v>2086</v>
      </c>
      <c r="C58" s="127" t="s">
        <v>2087</v>
      </c>
      <c r="D58" s="124"/>
      <c r="E58" s="126">
        <v>1.0900000000000001</v>
      </c>
      <c r="F58" s="126">
        <v>1.0900000000000001</v>
      </c>
      <c r="G58" s="126">
        <v>1.0900000000000001</v>
      </c>
      <c r="H58" s="164"/>
      <c r="I58" s="164"/>
      <c r="J58" s="164"/>
      <c r="K58" s="164"/>
      <c r="L58" s="164"/>
      <c r="M58" s="164"/>
      <c r="N58" s="164"/>
      <c r="O58" s="164"/>
      <c r="P58" s="164"/>
      <c r="Q58" s="125">
        <v>0.76300000000000001</v>
      </c>
      <c r="R58" s="127" t="s">
        <v>2047</v>
      </c>
      <c r="S58" s="164"/>
      <c r="T58" s="164"/>
      <c r="U58" s="164"/>
      <c r="V58" s="126">
        <v>1.0900000000000001</v>
      </c>
      <c r="W58" s="127"/>
      <c r="X58" s="124"/>
      <c r="Y58" s="124"/>
      <c r="Z58" s="124"/>
      <c r="AA58" s="124"/>
    </row>
    <row r="59" spans="1:27">
      <c r="A59" s="1640">
        <v>51</v>
      </c>
      <c r="B59" s="124" t="s">
        <v>2088</v>
      </c>
      <c r="C59" s="125" t="s">
        <v>2089</v>
      </c>
      <c r="D59" s="124"/>
      <c r="E59" s="20">
        <v>3.37</v>
      </c>
      <c r="F59" s="20">
        <v>3.37</v>
      </c>
      <c r="G59" s="20">
        <v>3.37</v>
      </c>
      <c r="H59" s="164"/>
      <c r="I59" s="164"/>
      <c r="J59" s="164"/>
      <c r="K59" s="164"/>
      <c r="L59" s="164"/>
      <c r="M59" s="164"/>
      <c r="N59" s="164"/>
      <c r="O59" s="164"/>
      <c r="P59" s="164"/>
      <c r="Q59" s="125">
        <v>2.6549999999999998</v>
      </c>
      <c r="R59" s="125" t="s">
        <v>2047</v>
      </c>
      <c r="S59" s="164"/>
      <c r="T59" s="164"/>
      <c r="U59" s="164"/>
      <c r="V59" s="20">
        <v>3.37</v>
      </c>
      <c r="W59" s="125"/>
      <c r="X59" s="124"/>
      <c r="Y59" s="124"/>
      <c r="Z59" s="124"/>
      <c r="AA59" s="124"/>
    </row>
    <row r="60" spans="1:27">
      <c r="A60" s="1640">
        <v>52</v>
      </c>
      <c r="B60" s="161" t="s">
        <v>2090</v>
      </c>
      <c r="C60" s="127" t="s">
        <v>2091</v>
      </c>
      <c r="D60" s="124"/>
      <c r="E60" s="126">
        <v>1.35</v>
      </c>
      <c r="F60" s="126">
        <v>1.35</v>
      </c>
      <c r="G60" s="126">
        <v>1.35</v>
      </c>
      <c r="H60" s="164"/>
      <c r="I60" s="164"/>
      <c r="J60" s="164"/>
      <c r="K60" s="164"/>
      <c r="L60" s="164"/>
      <c r="M60" s="164"/>
      <c r="N60" s="164"/>
      <c r="O60" s="164"/>
      <c r="P60" s="164"/>
      <c r="Q60" s="125">
        <v>0.94499999999999995</v>
      </c>
      <c r="R60" s="127" t="s">
        <v>2047</v>
      </c>
      <c r="S60" s="164"/>
      <c r="T60" s="164"/>
      <c r="U60" s="164"/>
      <c r="V60" s="126">
        <v>1.35</v>
      </c>
      <c r="W60" s="124"/>
      <c r="X60" s="124"/>
      <c r="Y60" s="124"/>
      <c r="Z60" s="124"/>
      <c r="AA60" s="124"/>
    </row>
    <row r="61" spans="1:27">
      <c r="A61" s="1640">
        <v>53</v>
      </c>
      <c r="B61" s="124" t="s">
        <v>2092</v>
      </c>
      <c r="C61" s="125" t="s">
        <v>2093</v>
      </c>
      <c r="D61" s="124"/>
      <c r="E61" s="20">
        <v>1.155</v>
      </c>
      <c r="F61" s="20">
        <v>1.155</v>
      </c>
      <c r="G61" s="20">
        <v>1.155</v>
      </c>
      <c r="H61" s="164"/>
      <c r="I61" s="164"/>
      <c r="J61" s="164"/>
      <c r="K61" s="164"/>
      <c r="L61" s="164"/>
      <c r="M61" s="164"/>
      <c r="N61" s="164"/>
      <c r="O61" s="164"/>
      <c r="P61" s="164"/>
      <c r="Q61" s="125">
        <v>0.8085</v>
      </c>
      <c r="R61" s="125" t="s">
        <v>2047</v>
      </c>
      <c r="S61" s="164"/>
      <c r="T61" s="164"/>
      <c r="U61" s="164"/>
      <c r="V61" s="20">
        <v>1.155</v>
      </c>
      <c r="W61" s="125"/>
      <c r="X61" s="124"/>
      <c r="Y61" s="124"/>
      <c r="Z61" s="124"/>
      <c r="AA61" s="124"/>
    </row>
    <row r="62" spans="1:27">
      <c r="A62" s="1640">
        <v>54</v>
      </c>
      <c r="B62" s="161" t="s">
        <v>2094</v>
      </c>
      <c r="C62" s="127" t="s">
        <v>2095</v>
      </c>
      <c r="D62" s="124"/>
      <c r="E62" s="126">
        <v>0.41499999999999998</v>
      </c>
      <c r="F62" s="126">
        <v>0.41499999999999998</v>
      </c>
      <c r="G62" s="126">
        <v>0.41499999999999998</v>
      </c>
      <c r="H62" s="164"/>
      <c r="I62" s="164"/>
      <c r="J62" s="164"/>
      <c r="K62" s="164"/>
      <c r="L62" s="164"/>
      <c r="M62" s="164"/>
      <c r="N62" s="164"/>
      <c r="O62" s="164"/>
      <c r="P62" s="164"/>
      <c r="Q62" s="125">
        <v>0.29049999999999998</v>
      </c>
      <c r="R62" s="127" t="s">
        <v>605</v>
      </c>
      <c r="S62" s="164"/>
      <c r="T62" s="164"/>
      <c r="U62" s="164"/>
      <c r="V62" s="126">
        <v>0.41499999999999998</v>
      </c>
      <c r="W62" s="127"/>
      <c r="X62" s="124"/>
      <c r="Y62" s="124"/>
      <c r="Z62" s="124"/>
      <c r="AA62" s="124"/>
    </row>
    <row r="63" spans="1:27">
      <c r="A63" s="1640">
        <v>55</v>
      </c>
      <c r="B63" s="161" t="s">
        <v>2096</v>
      </c>
      <c r="C63" s="127" t="s">
        <v>2097</v>
      </c>
      <c r="D63" s="124"/>
      <c r="E63" s="126">
        <v>0.98</v>
      </c>
      <c r="F63" s="126">
        <v>0.98</v>
      </c>
      <c r="G63" s="126">
        <v>0.98</v>
      </c>
      <c r="H63" s="164"/>
      <c r="I63" s="164"/>
      <c r="J63" s="164"/>
      <c r="K63" s="164"/>
      <c r="L63" s="164"/>
      <c r="M63" s="164"/>
      <c r="N63" s="164"/>
      <c r="O63" s="164"/>
      <c r="P63" s="164"/>
      <c r="Q63" s="125">
        <v>0.68599999999999994</v>
      </c>
      <c r="R63" s="127" t="s">
        <v>2047</v>
      </c>
      <c r="S63" s="164"/>
      <c r="T63" s="164"/>
      <c r="U63" s="164"/>
      <c r="V63" s="126">
        <v>0.98</v>
      </c>
      <c r="W63" s="124"/>
      <c r="X63" s="124"/>
      <c r="Y63" s="124"/>
      <c r="Z63" s="124"/>
      <c r="AA63" s="124"/>
    </row>
    <row r="64" spans="1:27">
      <c r="A64" s="1640">
        <v>56</v>
      </c>
      <c r="B64" s="161" t="s">
        <v>2098</v>
      </c>
      <c r="C64" s="127" t="s">
        <v>2099</v>
      </c>
      <c r="D64" s="124"/>
      <c r="E64" s="126">
        <v>1.1599999999999999</v>
      </c>
      <c r="F64" s="126">
        <v>1.1599999999999999</v>
      </c>
      <c r="G64" s="126">
        <v>1.1599999999999999</v>
      </c>
      <c r="H64" s="164"/>
      <c r="I64" s="164"/>
      <c r="J64" s="164"/>
      <c r="K64" s="164"/>
      <c r="L64" s="164"/>
      <c r="M64" s="164"/>
      <c r="N64" s="164"/>
      <c r="O64" s="164"/>
      <c r="P64" s="164"/>
      <c r="Q64" s="123">
        <v>0.60699999999999998</v>
      </c>
      <c r="R64" s="127" t="s">
        <v>2047</v>
      </c>
      <c r="S64" s="164"/>
      <c r="T64" s="164"/>
      <c r="U64" s="164"/>
      <c r="V64" s="126">
        <v>1.1599999999999999</v>
      </c>
      <c r="W64" s="124"/>
      <c r="X64" s="124"/>
      <c r="Y64" s="124"/>
      <c r="Z64" s="124"/>
      <c r="AA64" s="124"/>
    </row>
    <row r="65" spans="1:27">
      <c r="A65" s="1640">
        <v>57</v>
      </c>
      <c r="B65" s="161" t="s">
        <v>2100</v>
      </c>
      <c r="C65" s="127" t="s">
        <v>2101</v>
      </c>
      <c r="D65" s="124"/>
      <c r="E65" s="126">
        <v>1.93</v>
      </c>
      <c r="F65" s="126">
        <v>1.93</v>
      </c>
      <c r="G65" s="126">
        <v>1.93</v>
      </c>
      <c r="H65" s="164"/>
      <c r="I65" s="164"/>
      <c r="J65" s="164"/>
      <c r="K65" s="164"/>
      <c r="L65" s="164"/>
      <c r="M65" s="164"/>
      <c r="N65" s="164"/>
      <c r="O65" s="164"/>
      <c r="P65" s="164"/>
      <c r="Q65" s="125">
        <v>1.351</v>
      </c>
      <c r="R65" s="127" t="s">
        <v>2047</v>
      </c>
      <c r="S65" s="164"/>
      <c r="T65" s="164"/>
      <c r="U65" s="164"/>
      <c r="V65" s="126">
        <v>1.93</v>
      </c>
      <c r="W65" s="127"/>
      <c r="X65" s="124"/>
      <c r="Y65" s="124"/>
      <c r="Z65" s="124"/>
      <c r="AA65" s="124"/>
    </row>
    <row r="66" spans="1:27">
      <c r="A66" s="1640">
        <v>58</v>
      </c>
      <c r="B66" s="161" t="s">
        <v>2102</v>
      </c>
      <c r="C66" s="127" t="s">
        <v>2103</v>
      </c>
      <c r="D66" s="124"/>
      <c r="E66" s="126">
        <v>0.44</v>
      </c>
      <c r="F66" s="126">
        <v>0.44</v>
      </c>
      <c r="G66" s="126">
        <v>0.44</v>
      </c>
      <c r="H66" s="164"/>
      <c r="I66" s="164"/>
      <c r="J66" s="164"/>
      <c r="K66" s="164"/>
      <c r="L66" s="164"/>
      <c r="M66" s="164"/>
      <c r="N66" s="164"/>
      <c r="O66" s="164"/>
      <c r="P66" s="164"/>
      <c r="Q66" s="125">
        <v>0</v>
      </c>
      <c r="R66" s="127" t="s">
        <v>2047</v>
      </c>
      <c r="S66" s="164"/>
      <c r="T66" s="164"/>
      <c r="U66" s="164"/>
      <c r="V66" s="126">
        <v>0.44</v>
      </c>
      <c r="W66" s="124"/>
      <c r="X66" s="124"/>
      <c r="Y66" s="124"/>
      <c r="Z66" s="124"/>
      <c r="AA66" s="124"/>
    </row>
    <row r="67" spans="1:27">
      <c r="A67" s="1640">
        <v>59</v>
      </c>
      <c r="B67" s="161" t="s">
        <v>2104</v>
      </c>
      <c r="C67" s="127" t="s">
        <v>2105</v>
      </c>
      <c r="D67" s="124"/>
      <c r="E67" s="126">
        <v>1</v>
      </c>
      <c r="F67" s="126">
        <v>1</v>
      </c>
      <c r="G67" s="126">
        <v>1</v>
      </c>
      <c r="H67" s="164"/>
      <c r="I67" s="164"/>
      <c r="J67" s="164"/>
      <c r="K67" s="164"/>
      <c r="L67" s="164"/>
      <c r="M67" s="164"/>
      <c r="N67" s="164"/>
      <c r="O67" s="164"/>
      <c r="P67" s="164"/>
      <c r="Q67" s="125">
        <v>0.7</v>
      </c>
      <c r="R67" s="127" t="s">
        <v>605</v>
      </c>
      <c r="S67" s="164"/>
      <c r="T67" s="164"/>
      <c r="U67" s="164"/>
      <c r="V67" s="126">
        <v>1</v>
      </c>
      <c r="W67" s="124"/>
      <c r="X67" s="124"/>
      <c r="Y67" s="124"/>
      <c r="Z67" s="124"/>
      <c r="AA67" s="124"/>
    </row>
    <row r="68" spans="1:27">
      <c r="A68" s="1640">
        <v>60</v>
      </c>
      <c r="B68" s="161" t="s">
        <v>2106</v>
      </c>
      <c r="C68" s="127" t="s">
        <v>2107</v>
      </c>
      <c r="D68" s="124"/>
      <c r="E68" s="126">
        <v>0.83</v>
      </c>
      <c r="F68" s="126">
        <v>0.83</v>
      </c>
      <c r="G68" s="126">
        <v>0.83</v>
      </c>
      <c r="H68" s="164"/>
      <c r="I68" s="164"/>
      <c r="J68" s="164"/>
      <c r="K68" s="164"/>
      <c r="L68" s="164"/>
      <c r="M68" s="164"/>
      <c r="N68" s="164"/>
      <c r="O68" s="164"/>
      <c r="P68" s="164"/>
      <c r="Q68" s="125">
        <v>0.58099999999999996</v>
      </c>
      <c r="R68" s="127" t="s">
        <v>605</v>
      </c>
      <c r="S68" s="164"/>
      <c r="T68" s="164"/>
      <c r="U68" s="164"/>
      <c r="V68" s="126">
        <v>0.83</v>
      </c>
      <c r="W68" s="124"/>
      <c r="X68" s="124"/>
      <c r="Y68" s="124"/>
      <c r="Z68" s="124"/>
      <c r="AA68" s="124"/>
    </row>
    <row r="69" spans="1:27">
      <c r="A69" s="1640">
        <v>61</v>
      </c>
      <c r="B69" s="161" t="s">
        <v>2108</v>
      </c>
      <c r="C69" s="127" t="s">
        <v>2109</v>
      </c>
      <c r="D69" s="124"/>
      <c r="E69" s="126">
        <v>1.52</v>
      </c>
      <c r="F69" s="126">
        <v>1.52</v>
      </c>
      <c r="G69" s="126">
        <v>1.52</v>
      </c>
      <c r="H69" s="164"/>
      <c r="I69" s="164"/>
      <c r="J69" s="164"/>
      <c r="K69" s="164"/>
      <c r="L69" s="164"/>
      <c r="M69" s="164"/>
      <c r="N69" s="164"/>
      <c r="O69" s="164"/>
      <c r="P69" s="164"/>
      <c r="Q69" s="125">
        <v>1.0639999999999998</v>
      </c>
      <c r="R69" s="127" t="s">
        <v>605</v>
      </c>
      <c r="S69" s="164"/>
      <c r="T69" s="164"/>
      <c r="U69" s="164"/>
      <c r="V69" s="126">
        <v>1.52</v>
      </c>
      <c r="W69" s="124"/>
      <c r="X69" s="124"/>
      <c r="Y69" s="124"/>
      <c r="Z69" s="124"/>
      <c r="AA69" s="124"/>
    </row>
    <row r="70" spans="1:27">
      <c r="A70" s="1640">
        <v>62</v>
      </c>
      <c r="B70" s="161" t="s">
        <v>2110</v>
      </c>
      <c r="C70" s="127" t="s">
        <v>2111</v>
      </c>
      <c r="D70" s="124"/>
      <c r="E70" s="126">
        <v>0.69499999999999995</v>
      </c>
      <c r="F70" s="126">
        <v>0.69499999999999995</v>
      </c>
      <c r="G70" s="126">
        <v>0.69499999999999995</v>
      </c>
      <c r="H70" s="164"/>
      <c r="I70" s="164"/>
      <c r="J70" s="164"/>
      <c r="K70" s="164"/>
      <c r="L70" s="164"/>
      <c r="M70" s="164"/>
      <c r="N70" s="164"/>
      <c r="O70" s="164"/>
      <c r="P70" s="164"/>
      <c r="Q70" s="125">
        <v>0.48649999999999993</v>
      </c>
      <c r="R70" s="127" t="s">
        <v>605</v>
      </c>
      <c r="S70" s="164"/>
      <c r="T70" s="164"/>
      <c r="U70" s="164"/>
      <c r="V70" s="126">
        <v>0.69499999999999995</v>
      </c>
      <c r="W70" s="124"/>
      <c r="X70" s="124"/>
      <c r="Y70" s="124"/>
      <c r="Z70" s="124"/>
      <c r="AA70" s="124"/>
    </row>
    <row r="71" spans="1:27">
      <c r="A71" s="1640">
        <v>63</v>
      </c>
      <c r="B71" s="161" t="s">
        <v>2112</v>
      </c>
      <c r="C71" s="127" t="s">
        <v>2113</v>
      </c>
      <c r="D71" s="124"/>
      <c r="E71" s="126">
        <v>0.26</v>
      </c>
      <c r="F71" s="126">
        <v>0.26</v>
      </c>
      <c r="G71" s="126">
        <v>0.26</v>
      </c>
      <c r="H71" s="164"/>
      <c r="I71" s="164"/>
      <c r="J71" s="164"/>
      <c r="K71" s="164"/>
      <c r="L71" s="164"/>
      <c r="M71" s="164"/>
      <c r="N71" s="164"/>
      <c r="O71" s="164"/>
      <c r="P71" s="164"/>
      <c r="Q71" s="125">
        <v>0.182</v>
      </c>
      <c r="R71" s="127" t="s">
        <v>605</v>
      </c>
      <c r="S71" s="164"/>
      <c r="T71" s="164"/>
      <c r="U71" s="164"/>
      <c r="V71" s="126">
        <v>0.26</v>
      </c>
      <c r="W71" s="124"/>
      <c r="X71" s="124"/>
      <c r="Y71" s="124"/>
      <c r="Z71" s="124"/>
      <c r="AA71" s="124"/>
    </row>
    <row r="72" spans="1:27">
      <c r="A72" s="1639">
        <v>64</v>
      </c>
      <c r="B72" s="161" t="s">
        <v>2114</v>
      </c>
      <c r="C72" s="127" t="s">
        <v>2115</v>
      </c>
      <c r="D72" s="124"/>
      <c r="E72" s="126">
        <v>0.76</v>
      </c>
      <c r="F72" s="126">
        <v>0.76</v>
      </c>
      <c r="G72" s="126">
        <v>0.76</v>
      </c>
      <c r="H72" s="164"/>
      <c r="I72" s="164"/>
      <c r="J72" s="164"/>
      <c r="K72" s="164"/>
      <c r="L72" s="164"/>
      <c r="M72" s="164"/>
      <c r="N72" s="164"/>
      <c r="O72" s="164"/>
      <c r="P72" s="164"/>
      <c r="Q72" s="125">
        <v>0.53199999999999992</v>
      </c>
      <c r="R72" s="127" t="s">
        <v>605</v>
      </c>
      <c r="S72" s="164"/>
      <c r="T72" s="164"/>
      <c r="U72" s="164"/>
      <c r="V72" s="126">
        <v>0.76</v>
      </c>
      <c r="W72" s="124"/>
      <c r="X72" s="124"/>
      <c r="Y72" s="124"/>
      <c r="Z72" s="124"/>
      <c r="AA72" s="124"/>
    </row>
    <row r="73" spans="1:27">
      <c r="A73" s="1637">
        <v>65</v>
      </c>
      <c r="B73" s="161" t="s">
        <v>2116</v>
      </c>
      <c r="C73" s="127" t="s">
        <v>2117</v>
      </c>
      <c r="D73" s="124"/>
      <c r="E73" s="126">
        <v>0.4</v>
      </c>
      <c r="F73" s="126">
        <v>0.4</v>
      </c>
      <c r="G73" s="126">
        <v>0.4</v>
      </c>
      <c r="H73" s="164"/>
      <c r="I73" s="164"/>
      <c r="J73" s="164"/>
      <c r="K73" s="164"/>
      <c r="L73" s="164"/>
      <c r="M73" s="164"/>
      <c r="N73" s="164"/>
      <c r="O73" s="164"/>
      <c r="P73" s="164"/>
      <c r="Q73" s="125">
        <v>0.28000000000000003</v>
      </c>
      <c r="R73" s="127" t="s">
        <v>2047</v>
      </c>
      <c r="S73" s="164"/>
      <c r="T73" s="164"/>
      <c r="U73" s="164"/>
      <c r="V73" s="126">
        <v>0.4</v>
      </c>
      <c r="W73" s="124"/>
      <c r="X73" s="124"/>
      <c r="Y73" s="124"/>
      <c r="Z73" s="124"/>
      <c r="AA73" s="124"/>
    </row>
    <row r="74" spans="1:27">
      <c r="A74" s="1637">
        <v>66</v>
      </c>
      <c r="B74" s="161" t="s">
        <v>2118</v>
      </c>
      <c r="C74" s="127" t="s">
        <v>2119</v>
      </c>
      <c r="D74" s="124"/>
      <c r="E74" s="126">
        <v>1.08</v>
      </c>
      <c r="F74" s="126">
        <v>1.08</v>
      </c>
      <c r="G74" s="126">
        <v>1.08</v>
      </c>
      <c r="H74" s="164"/>
      <c r="I74" s="164"/>
      <c r="J74" s="164"/>
      <c r="K74" s="164"/>
      <c r="L74" s="164"/>
      <c r="M74" s="164"/>
      <c r="N74" s="164"/>
      <c r="O74" s="164"/>
      <c r="P74" s="164"/>
      <c r="Q74" s="125">
        <v>0.75600000000000001</v>
      </c>
      <c r="R74" s="127" t="s">
        <v>2047</v>
      </c>
      <c r="S74" s="164"/>
      <c r="T74" s="164"/>
      <c r="U74" s="164"/>
      <c r="V74" s="126">
        <v>1.08</v>
      </c>
      <c r="W74" s="124"/>
      <c r="X74" s="124"/>
      <c r="Y74" s="124"/>
      <c r="Z74" s="124"/>
      <c r="AA74" s="124"/>
    </row>
    <row r="75" spans="1:27">
      <c r="A75" s="1637">
        <v>67</v>
      </c>
      <c r="B75" s="124" t="s">
        <v>2120</v>
      </c>
      <c r="C75" s="125" t="s">
        <v>2121</v>
      </c>
      <c r="D75" s="124"/>
      <c r="E75" s="20">
        <v>0.5</v>
      </c>
      <c r="F75" s="20">
        <v>0.5</v>
      </c>
      <c r="G75" s="20">
        <v>0.5</v>
      </c>
      <c r="H75" s="164"/>
      <c r="I75" s="164"/>
      <c r="J75" s="164"/>
      <c r="K75" s="164"/>
      <c r="L75" s="164"/>
      <c r="M75" s="164"/>
      <c r="N75" s="164"/>
      <c r="O75" s="164"/>
      <c r="P75" s="164"/>
      <c r="Q75" s="125">
        <v>0.35</v>
      </c>
      <c r="R75" s="125" t="s">
        <v>2047</v>
      </c>
      <c r="S75" s="164"/>
      <c r="T75" s="164"/>
      <c r="U75" s="164"/>
      <c r="V75" s="20"/>
      <c r="W75" s="125">
        <v>0.5</v>
      </c>
      <c r="X75" s="124"/>
      <c r="Y75" s="124"/>
      <c r="Z75" s="124"/>
      <c r="AA75" s="124"/>
    </row>
    <row r="76" spans="1:27">
      <c r="A76" s="1637">
        <v>68</v>
      </c>
      <c r="B76" s="161" t="s">
        <v>2122</v>
      </c>
      <c r="C76" s="127" t="s">
        <v>2123</v>
      </c>
      <c r="D76" s="124"/>
      <c r="E76" s="126">
        <v>2.13</v>
      </c>
      <c r="F76" s="126">
        <v>2.13</v>
      </c>
      <c r="G76" s="163">
        <v>2.13</v>
      </c>
      <c r="H76" s="164"/>
      <c r="I76" s="164"/>
      <c r="J76" s="164"/>
      <c r="K76" s="164"/>
      <c r="L76" s="164"/>
      <c r="M76" s="164"/>
      <c r="N76" s="164"/>
      <c r="O76" s="164"/>
      <c r="P76" s="164"/>
      <c r="Q76" s="125">
        <v>1.4909999999999999</v>
      </c>
      <c r="R76" s="127" t="s">
        <v>2047</v>
      </c>
      <c r="S76" s="164"/>
      <c r="T76" s="164"/>
      <c r="U76" s="164"/>
      <c r="V76" s="126">
        <v>2.13</v>
      </c>
      <c r="W76" s="124"/>
      <c r="X76" s="124"/>
      <c r="Y76" s="124"/>
      <c r="Z76" s="124"/>
      <c r="AA76" s="124"/>
    </row>
    <row r="77" spans="1:27">
      <c r="A77" s="1637">
        <v>69</v>
      </c>
      <c r="B77" s="161" t="s">
        <v>2124</v>
      </c>
      <c r="C77" s="127" t="s">
        <v>2125</v>
      </c>
      <c r="D77" s="124"/>
      <c r="E77" s="126">
        <v>2.6</v>
      </c>
      <c r="F77" s="126">
        <v>2.6</v>
      </c>
      <c r="G77" s="163">
        <v>2.6</v>
      </c>
      <c r="H77" s="164"/>
      <c r="I77" s="164"/>
      <c r="J77" s="164"/>
      <c r="K77" s="164"/>
      <c r="L77" s="164"/>
      <c r="M77" s="164"/>
      <c r="N77" s="164"/>
      <c r="O77" s="164"/>
      <c r="P77" s="164"/>
      <c r="Q77" s="125">
        <v>1.82</v>
      </c>
      <c r="R77" s="127" t="s">
        <v>2047</v>
      </c>
      <c r="S77" s="164"/>
      <c r="T77" s="164"/>
      <c r="U77" s="164"/>
      <c r="V77" s="126">
        <v>2.6</v>
      </c>
      <c r="W77" s="124"/>
      <c r="X77" s="127"/>
      <c r="Y77" s="124"/>
      <c r="Z77" s="124"/>
      <c r="AA77" s="124"/>
    </row>
    <row r="78" spans="1:27">
      <c r="A78" s="1637">
        <v>70</v>
      </c>
      <c r="B78" s="124" t="s">
        <v>2126</v>
      </c>
      <c r="C78" s="125" t="s">
        <v>2127</v>
      </c>
      <c r="D78" s="124"/>
      <c r="E78" s="20">
        <v>1.73</v>
      </c>
      <c r="F78" s="20">
        <v>1.73</v>
      </c>
      <c r="G78" s="177">
        <v>1.73</v>
      </c>
      <c r="H78" s="164"/>
      <c r="I78" s="164"/>
      <c r="J78" s="164"/>
      <c r="K78" s="164"/>
      <c r="L78" s="164"/>
      <c r="M78" s="164"/>
      <c r="N78" s="164"/>
      <c r="O78" s="164"/>
      <c r="P78" s="164"/>
      <c r="Q78" s="125">
        <v>0.41099999999999998</v>
      </c>
      <c r="R78" s="125" t="s">
        <v>2047</v>
      </c>
      <c r="S78" s="164"/>
      <c r="T78" s="164"/>
      <c r="U78" s="164"/>
      <c r="V78" s="20"/>
      <c r="W78" s="125">
        <v>1.73</v>
      </c>
      <c r="X78" s="125"/>
      <c r="Y78" s="124"/>
      <c r="Z78" s="124"/>
      <c r="AA78" s="124"/>
    </row>
    <row r="79" spans="1:27">
      <c r="A79" s="1640">
        <v>71</v>
      </c>
      <c r="B79" s="124" t="s">
        <v>2128</v>
      </c>
      <c r="C79" s="125" t="s">
        <v>2129</v>
      </c>
      <c r="D79" s="124"/>
      <c r="E79" s="20">
        <v>4.7249999999999996</v>
      </c>
      <c r="F79" s="20">
        <v>4.7249999999999996</v>
      </c>
      <c r="G79" s="177">
        <v>4.7249999999999996</v>
      </c>
      <c r="H79" s="164"/>
      <c r="I79" s="164"/>
      <c r="J79" s="164"/>
      <c r="K79" s="164"/>
      <c r="L79" s="164"/>
      <c r="M79" s="164"/>
      <c r="N79" s="164"/>
      <c r="O79" s="164"/>
      <c r="P79" s="164"/>
      <c r="Q79" s="125">
        <v>1.4075</v>
      </c>
      <c r="R79" s="125" t="s">
        <v>2047</v>
      </c>
      <c r="S79" s="164"/>
      <c r="T79" s="164"/>
      <c r="U79" s="164"/>
      <c r="V79" s="20">
        <v>4.7249999999999996</v>
      </c>
      <c r="W79" s="124"/>
      <c r="X79" s="124"/>
      <c r="Y79" s="124"/>
      <c r="Z79" s="124"/>
      <c r="AA79" s="124"/>
    </row>
    <row r="80" spans="1:27">
      <c r="A80" s="1640">
        <v>72</v>
      </c>
      <c r="B80" s="124" t="s">
        <v>2130</v>
      </c>
      <c r="C80" s="125" t="s">
        <v>2131</v>
      </c>
      <c r="D80" s="124"/>
      <c r="E80" s="20">
        <v>0.995</v>
      </c>
      <c r="F80" s="20">
        <v>0.995</v>
      </c>
      <c r="G80" s="177">
        <v>0.995</v>
      </c>
      <c r="H80" s="164"/>
      <c r="I80" s="164"/>
      <c r="J80" s="164"/>
      <c r="K80" s="164"/>
      <c r="L80" s="164"/>
      <c r="M80" s="164"/>
      <c r="N80" s="164"/>
      <c r="O80" s="164"/>
      <c r="P80" s="164"/>
      <c r="Q80" s="125">
        <v>0.69650000000000001</v>
      </c>
      <c r="R80" s="125" t="s">
        <v>2047</v>
      </c>
      <c r="S80" s="164"/>
      <c r="T80" s="164"/>
      <c r="U80" s="164"/>
      <c r="V80" s="20">
        <v>0.995</v>
      </c>
      <c r="W80" s="124"/>
      <c r="X80" s="125"/>
      <c r="Y80" s="124"/>
      <c r="Z80" s="124"/>
      <c r="AA80" s="124"/>
    </row>
    <row r="81" spans="1:27">
      <c r="A81" s="1639">
        <v>73</v>
      </c>
      <c r="B81" s="161" t="s">
        <v>2132</v>
      </c>
      <c r="C81" s="127" t="s">
        <v>2133</v>
      </c>
      <c r="D81" s="124"/>
      <c r="E81" s="126">
        <v>8.6999999999999993</v>
      </c>
      <c r="F81" s="126">
        <v>8.6999999999999993</v>
      </c>
      <c r="G81" s="163">
        <v>8.6999999999999993</v>
      </c>
      <c r="H81" s="164"/>
      <c r="I81" s="164"/>
      <c r="J81" s="164"/>
      <c r="K81" s="164"/>
      <c r="L81" s="164"/>
      <c r="M81" s="164"/>
      <c r="N81" s="164"/>
      <c r="O81" s="164"/>
      <c r="P81" s="164"/>
      <c r="Q81" s="123">
        <v>6.62</v>
      </c>
      <c r="R81" s="127" t="s">
        <v>2047</v>
      </c>
      <c r="S81" s="164"/>
      <c r="T81" s="164"/>
      <c r="U81" s="164"/>
      <c r="V81" s="126">
        <v>8.6999999999999993</v>
      </c>
      <c r="W81" s="127"/>
      <c r="X81" s="124"/>
      <c r="Y81" s="124"/>
      <c r="Z81" s="124"/>
      <c r="AA81" s="124"/>
    </row>
    <row r="82" spans="1:27" ht="25.5">
      <c r="A82" s="1637">
        <v>74</v>
      </c>
      <c r="B82" s="180" t="s">
        <v>2959</v>
      </c>
      <c r="C82" s="125" t="s">
        <v>2134</v>
      </c>
      <c r="D82" s="124"/>
      <c r="E82" s="136">
        <v>3.7</v>
      </c>
      <c r="F82" s="136">
        <v>3.7</v>
      </c>
      <c r="G82" s="136">
        <v>3.7</v>
      </c>
      <c r="H82" s="164"/>
      <c r="I82" s="164"/>
      <c r="J82" s="164"/>
      <c r="K82" s="164"/>
      <c r="L82" s="164"/>
      <c r="M82" s="164"/>
      <c r="N82" s="164"/>
      <c r="O82" s="164"/>
      <c r="P82" s="164"/>
      <c r="Q82" s="125">
        <v>2.59</v>
      </c>
      <c r="R82" s="125" t="s">
        <v>2047</v>
      </c>
      <c r="S82" s="164"/>
      <c r="T82" s="164"/>
      <c r="U82" s="164"/>
      <c r="V82" s="125"/>
      <c r="W82" s="136">
        <v>3.7</v>
      </c>
      <c r="X82" s="129"/>
      <c r="Y82" s="129"/>
      <c r="Z82" s="179"/>
      <c r="AA82" s="129"/>
    </row>
    <row r="83" spans="1:27">
      <c r="A83" s="1640">
        <v>75</v>
      </c>
      <c r="B83" s="219" t="s">
        <v>2135</v>
      </c>
      <c r="C83" s="142" t="s">
        <v>2136</v>
      </c>
      <c r="D83" s="181"/>
      <c r="E83" s="136">
        <v>3.4</v>
      </c>
      <c r="F83" s="136">
        <v>3.4</v>
      </c>
      <c r="G83" s="136">
        <v>3.4</v>
      </c>
      <c r="H83" s="164"/>
      <c r="I83" s="164"/>
      <c r="J83" s="164"/>
      <c r="K83" s="164"/>
      <c r="L83" s="164"/>
      <c r="M83" s="164"/>
      <c r="N83" s="164"/>
      <c r="O83" s="164"/>
      <c r="P83" s="164"/>
      <c r="Q83" s="125">
        <v>2.38</v>
      </c>
      <c r="R83" s="125" t="s">
        <v>2047</v>
      </c>
      <c r="S83" s="164"/>
      <c r="T83" s="164"/>
      <c r="U83" s="164"/>
      <c r="V83" s="125"/>
      <c r="W83" s="136">
        <v>3.4</v>
      </c>
      <c r="X83" s="124"/>
      <c r="Y83" s="124"/>
      <c r="Z83" s="124"/>
      <c r="AA83" s="130"/>
    </row>
    <row r="84" spans="1:27" ht="25.5">
      <c r="A84" s="1640">
        <v>76</v>
      </c>
      <c r="B84" s="182" t="s">
        <v>2137</v>
      </c>
      <c r="C84" s="141" t="s">
        <v>2138</v>
      </c>
      <c r="D84" s="124"/>
      <c r="E84" s="136">
        <v>0.82</v>
      </c>
      <c r="F84" s="136">
        <v>0.82</v>
      </c>
      <c r="G84" s="136">
        <v>0.82</v>
      </c>
      <c r="H84" s="164"/>
      <c r="I84" s="164"/>
      <c r="J84" s="164"/>
      <c r="K84" s="164"/>
      <c r="L84" s="164"/>
      <c r="M84" s="164"/>
      <c r="N84" s="164"/>
      <c r="O84" s="164"/>
      <c r="P84" s="164"/>
      <c r="Q84" s="125">
        <v>0.57399999999999995</v>
      </c>
      <c r="R84" s="125" t="s">
        <v>2047</v>
      </c>
      <c r="S84" s="164"/>
      <c r="T84" s="164"/>
      <c r="U84" s="164"/>
      <c r="V84" s="125"/>
      <c r="W84" s="136">
        <v>0.82</v>
      </c>
      <c r="X84" s="124"/>
      <c r="Y84" s="124"/>
      <c r="Z84" s="124"/>
      <c r="AA84" s="124"/>
    </row>
    <row r="85" spans="1:27">
      <c r="A85" s="1640">
        <v>77</v>
      </c>
      <c r="B85" s="178" t="s">
        <v>2139</v>
      </c>
      <c r="C85" s="141" t="s">
        <v>2140</v>
      </c>
      <c r="D85" s="124"/>
      <c r="E85" s="136">
        <v>1.76</v>
      </c>
      <c r="F85" s="136">
        <v>1.76</v>
      </c>
      <c r="G85" s="136">
        <v>1.76</v>
      </c>
      <c r="H85" s="164"/>
      <c r="I85" s="164"/>
      <c r="J85" s="164"/>
      <c r="K85" s="164"/>
      <c r="L85" s="164"/>
      <c r="M85" s="164"/>
      <c r="N85" s="164"/>
      <c r="O85" s="164"/>
      <c r="P85" s="164"/>
      <c r="Q85" s="125">
        <v>1.232</v>
      </c>
      <c r="R85" s="125" t="s">
        <v>2047</v>
      </c>
      <c r="S85" s="164"/>
      <c r="T85" s="164"/>
      <c r="U85" s="164"/>
      <c r="V85" s="125">
        <v>1.76</v>
      </c>
      <c r="W85" s="124"/>
      <c r="X85" s="124"/>
      <c r="Y85" s="124"/>
      <c r="Z85" s="124"/>
      <c r="AA85" s="124"/>
    </row>
    <row r="86" spans="1:27">
      <c r="A86" s="1639">
        <v>78</v>
      </c>
      <c r="B86" s="183" t="s">
        <v>2141</v>
      </c>
      <c r="C86" s="141" t="s">
        <v>2142</v>
      </c>
      <c r="D86" s="124"/>
      <c r="E86" s="136">
        <v>3.4</v>
      </c>
      <c r="F86" s="136">
        <v>3.4</v>
      </c>
      <c r="G86" s="136">
        <v>3.4</v>
      </c>
      <c r="H86" s="164"/>
      <c r="I86" s="164"/>
      <c r="J86" s="164"/>
      <c r="K86" s="164"/>
      <c r="L86" s="164"/>
      <c r="M86" s="164"/>
      <c r="N86" s="164"/>
      <c r="O86" s="164"/>
      <c r="P86" s="164"/>
      <c r="Q86" s="125">
        <v>2.59</v>
      </c>
      <c r="R86" s="125" t="s">
        <v>2047</v>
      </c>
      <c r="S86" s="164"/>
      <c r="T86" s="164"/>
      <c r="U86" s="164"/>
      <c r="V86" s="125">
        <v>3.4</v>
      </c>
      <c r="W86" s="136"/>
      <c r="X86" s="124"/>
      <c r="Y86" s="124"/>
      <c r="Z86" s="124"/>
      <c r="AA86" s="124"/>
    </row>
    <row r="87" spans="1:27" ht="25.5">
      <c r="A87" s="1638">
        <v>79</v>
      </c>
      <c r="B87" s="178" t="s">
        <v>2963</v>
      </c>
      <c r="C87" s="141" t="s">
        <v>2143</v>
      </c>
      <c r="D87" s="129"/>
      <c r="E87" s="141">
        <v>1.79</v>
      </c>
      <c r="F87" s="141">
        <v>1.79</v>
      </c>
      <c r="G87" s="136">
        <v>1.79</v>
      </c>
      <c r="H87" s="164"/>
      <c r="I87" s="164"/>
      <c r="J87" s="164"/>
      <c r="K87" s="164"/>
      <c r="L87" s="164"/>
      <c r="M87" s="164"/>
      <c r="N87" s="164"/>
      <c r="O87" s="164"/>
      <c r="P87" s="164"/>
      <c r="Q87" s="125">
        <v>1.2529999999999999</v>
      </c>
      <c r="R87" s="125" t="s">
        <v>605</v>
      </c>
      <c r="S87" s="164"/>
      <c r="T87" s="164"/>
      <c r="U87" s="164"/>
      <c r="V87" s="125"/>
      <c r="W87" s="141">
        <v>1.79</v>
      </c>
      <c r="X87" s="129"/>
      <c r="Y87" s="129"/>
      <c r="Z87" s="129"/>
      <c r="AA87" s="129"/>
    </row>
    <row r="88" spans="1:27" ht="25.5">
      <c r="A88" s="1639">
        <v>80</v>
      </c>
      <c r="B88" s="178" t="s">
        <v>2960</v>
      </c>
      <c r="C88" s="141" t="s">
        <v>2144</v>
      </c>
      <c r="D88" s="129"/>
      <c r="E88" s="141">
        <v>1.9</v>
      </c>
      <c r="F88" s="141">
        <v>1.9</v>
      </c>
      <c r="G88" s="136">
        <v>1.9</v>
      </c>
      <c r="H88" s="164"/>
      <c r="I88" s="164"/>
      <c r="J88" s="164"/>
      <c r="K88" s="164"/>
      <c r="L88" s="164"/>
      <c r="M88" s="164"/>
      <c r="N88" s="164"/>
      <c r="O88" s="164"/>
      <c r="P88" s="164"/>
      <c r="Q88" s="125">
        <v>1.33</v>
      </c>
      <c r="R88" s="125" t="s">
        <v>2047</v>
      </c>
      <c r="S88" s="164"/>
      <c r="T88" s="164"/>
      <c r="U88" s="164"/>
      <c r="V88" s="125"/>
      <c r="W88" s="141">
        <v>1.9</v>
      </c>
      <c r="X88" s="129"/>
      <c r="Y88" s="129"/>
      <c r="Z88" s="129"/>
      <c r="AA88" s="129"/>
    </row>
    <row r="89" spans="1:27" ht="25.5">
      <c r="A89" s="1638">
        <v>81</v>
      </c>
      <c r="B89" s="184" t="s">
        <v>2958</v>
      </c>
      <c r="C89" s="136" t="s">
        <v>2145</v>
      </c>
      <c r="D89" s="129"/>
      <c r="E89" s="136">
        <v>2.8</v>
      </c>
      <c r="F89" s="136">
        <v>2.8</v>
      </c>
      <c r="G89" s="136">
        <v>2.8</v>
      </c>
      <c r="H89" s="176"/>
      <c r="I89" s="176"/>
      <c r="J89" s="176"/>
      <c r="K89" s="176"/>
      <c r="L89" s="164"/>
      <c r="M89" s="164"/>
      <c r="N89" s="164"/>
      <c r="O89" s="164"/>
      <c r="P89" s="164"/>
      <c r="Q89" s="125">
        <v>0.92700000000000005</v>
      </c>
      <c r="R89" s="125" t="s">
        <v>605</v>
      </c>
      <c r="S89" s="164"/>
      <c r="T89" s="164"/>
      <c r="U89" s="164"/>
      <c r="V89" s="125">
        <v>2.8</v>
      </c>
      <c r="W89" s="136"/>
      <c r="X89" s="129"/>
      <c r="Y89" s="129"/>
      <c r="Z89" s="129"/>
      <c r="AA89" s="129"/>
    </row>
    <row r="90" spans="1:27" s="214" customFormat="1">
      <c r="A90" s="1636"/>
      <c r="B90" s="216" t="s">
        <v>2957</v>
      </c>
      <c r="C90" s="208"/>
      <c r="D90" s="216"/>
      <c r="E90" s="218">
        <f t="shared" ref="E90:AA90" si="1">SUM(E40:E89)</f>
        <v>79.315000000000026</v>
      </c>
      <c r="F90" s="218">
        <f t="shared" si="1"/>
        <v>79.315000000000026</v>
      </c>
      <c r="G90" s="218">
        <f t="shared" si="1"/>
        <v>79.315000000000026</v>
      </c>
      <c r="H90" s="218">
        <f t="shared" si="1"/>
        <v>0</v>
      </c>
      <c r="I90" s="218">
        <f t="shared" si="1"/>
        <v>0</v>
      </c>
      <c r="J90" s="218">
        <f t="shared" si="1"/>
        <v>0</v>
      </c>
      <c r="K90" s="218">
        <f t="shared" si="1"/>
        <v>0</v>
      </c>
      <c r="L90" s="218">
        <f t="shared" si="1"/>
        <v>0</v>
      </c>
      <c r="M90" s="218">
        <f t="shared" si="1"/>
        <v>0</v>
      </c>
      <c r="N90" s="218">
        <f t="shared" si="1"/>
        <v>0</v>
      </c>
      <c r="O90" s="218">
        <f t="shared" si="1"/>
        <v>0</v>
      </c>
      <c r="P90" s="218">
        <f t="shared" si="1"/>
        <v>0</v>
      </c>
      <c r="Q90" s="218">
        <f>SUM(Q40:Q89)</f>
        <v>50.214499999999994</v>
      </c>
      <c r="R90" s="218">
        <f t="shared" si="1"/>
        <v>0</v>
      </c>
      <c r="S90" s="218">
        <f t="shared" si="1"/>
        <v>0</v>
      </c>
      <c r="T90" s="218">
        <f t="shared" si="1"/>
        <v>0</v>
      </c>
      <c r="U90" s="218">
        <f t="shared" si="1"/>
        <v>0</v>
      </c>
      <c r="V90" s="218">
        <f t="shared" si="1"/>
        <v>65.474999999999994</v>
      </c>
      <c r="W90" s="218">
        <f t="shared" si="1"/>
        <v>13.840000000000002</v>
      </c>
      <c r="X90" s="218">
        <f t="shared" si="1"/>
        <v>0</v>
      </c>
      <c r="Y90" s="218">
        <f t="shared" si="1"/>
        <v>0</v>
      </c>
      <c r="Z90" s="218">
        <f t="shared" si="1"/>
        <v>0</v>
      </c>
      <c r="AA90" s="218">
        <f t="shared" si="1"/>
        <v>0</v>
      </c>
    </row>
    <row r="91" spans="1:27" ht="24.75" customHeight="1">
      <c r="A91" s="1645"/>
      <c r="B91" s="3335" t="s">
        <v>2146</v>
      </c>
      <c r="C91" s="3336"/>
      <c r="D91" s="3336"/>
      <c r="E91" s="3336"/>
      <c r="F91" s="3336"/>
      <c r="G91" s="3336"/>
      <c r="H91" s="3336"/>
      <c r="I91" s="3336"/>
      <c r="J91" s="3336"/>
      <c r="K91" s="3336"/>
      <c r="L91" s="3336"/>
      <c r="M91" s="3336"/>
      <c r="N91" s="3336"/>
      <c r="O91" s="3336"/>
      <c r="P91" s="3336"/>
      <c r="Q91" s="3337"/>
      <c r="R91" s="153"/>
      <c r="S91" s="154"/>
      <c r="T91" s="154"/>
      <c r="U91" s="154"/>
      <c r="V91" s="154"/>
      <c r="W91" s="154"/>
      <c r="X91" s="154"/>
      <c r="Y91" s="154"/>
      <c r="Z91" s="154"/>
      <c r="AA91" s="155"/>
    </row>
    <row r="92" spans="1:27">
      <c r="A92" s="1637">
        <v>82</v>
      </c>
      <c r="B92" s="161" t="s">
        <v>2147</v>
      </c>
      <c r="C92" s="127" t="s">
        <v>2148</v>
      </c>
      <c r="D92" s="124"/>
      <c r="E92" s="126">
        <v>0.42499999999999999</v>
      </c>
      <c r="F92" s="126">
        <v>0.42499999999999999</v>
      </c>
      <c r="G92" s="126">
        <v>0.42499999999999999</v>
      </c>
      <c r="H92" s="164"/>
      <c r="I92" s="164"/>
      <c r="J92" s="164"/>
      <c r="K92" s="164"/>
      <c r="L92" s="164"/>
      <c r="M92" s="164"/>
      <c r="N92" s="164"/>
      <c r="O92" s="124"/>
      <c r="P92" s="164"/>
      <c r="Q92" s="125">
        <v>0.29749999999999999</v>
      </c>
      <c r="R92" s="127" t="s">
        <v>55</v>
      </c>
      <c r="S92" s="164"/>
      <c r="T92" s="164"/>
      <c r="U92" s="164"/>
      <c r="V92" s="130"/>
      <c r="W92" s="130"/>
      <c r="X92" s="130"/>
      <c r="Y92" s="130"/>
      <c r="Z92" s="128">
        <v>0.42499999999999999</v>
      </c>
      <c r="AA92" s="130"/>
    </row>
    <row r="93" spans="1:27">
      <c r="A93" s="1637">
        <v>83</v>
      </c>
      <c r="B93" s="124" t="s">
        <v>2149</v>
      </c>
      <c r="C93" s="125" t="s">
        <v>2150</v>
      </c>
      <c r="D93" s="124"/>
      <c r="E93" s="20">
        <v>0.155</v>
      </c>
      <c r="F93" s="186"/>
      <c r="G93" s="124"/>
      <c r="H93" s="164"/>
      <c r="I93" s="164"/>
      <c r="J93" s="164"/>
      <c r="K93" s="164"/>
      <c r="L93" s="164"/>
      <c r="M93" s="164"/>
      <c r="N93" s="164"/>
      <c r="O93" s="20">
        <v>0.155</v>
      </c>
      <c r="P93" s="164"/>
      <c r="Q93" s="125">
        <v>0.1085</v>
      </c>
      <c r="R93" s="125" t="s">
        <v>55</v>
      </c>
      <c r="S93" s="164"/>
      <c r="T93" s="164"/>
      <c r="U93" s="164"/>
      <c r="V93" s="124"/>
      <c r="W93" s="124"/>
      <c r="X93" s="124"/>
      <c r="Y93" s="124"/>
      <c r="Z93" s="124"/>
      <c r="AA93" s="20">
        <v>0.155</v>
      </c>
    </row>
    <row r="94" spans="1:27">
      <c r="A94" s="1637">
        <v>84</v>
      </c>
      <c r="B94" s="124" t="s">
        <v>2151</v>
      </c>
      <c r="C94" s="125" t="s">
        <v>2152</v>
      </c>
      <c r="D94" s="124"/>
      <c r="E94" s="20">
        <v>0.87</v>
      </c>
      <c r="F94" s="186"/>
      <c r="G94" s="124"/>
      <c r="H94" s="164"/>
      <c r="I94" s="164"/>
      <c r="J94" s="164"/>
      <c r="K94" s="164"/>
      <c r="L94" s="164"/>
      <c r="M94" s="164"/>
      <c r="N94" s="164"/>
      <c r="O94" s="20">
        <v>0.87</v>
      </c>
      <c r="P94" s="164"/>
      <c r="Q94" s="125">
        <v>0.60899999999999999</v>
      </c>
      <c r="R94" s="125" t="s">
        <v>55</v>
      </c>
      <c r="S94" s="164"/>
      <c r="T94" s="164"/>
      <c r="U94" s="164"/>
      <c r="V94" s="124"/>
      <c r="W94" s="124"/>
      <c r="X94" s="124"/>
      <c r="Y94" s="124"/>
      <c r="Z94" s="124"/>
      <c r="AA94" s="20">
        <v>0.87</v>
      </c>
    </row>
    <row r="95" spans="1:27">
      <c r="A95" s="1637">
        <v>85</v>
      </c>
      <c r="B95" s="124" t="s">
        <v>2153</v>
      </c>
      <c r="C95" s="125" t="s">
        <v>2154</v>
      </c>
      <c r="D95" s="124"/>
      <c r="E95" s="20">
        <v>0.995</v>
      </c>
      <c r="F95" s="186"/>
      <c r="G95" s="124"/>
      <c r="H95" s="164"/>
      <c r="I95" s="164"/>
      <c r="J95" s="164"/>
      <c r="K95" s="164"/>
      <c r="L95" s="164"/>
      <c r="M95" s="164"/>
      <c r="N95" s="164"/>
      <c r="O95" s="20">
        <v>0.995</v>
      </c>
      <c r="P95" s="164"/>
      <c r="Q95" s="125">
        <v>0.69650000000000001</v>
      </c>
      <c r="R95" s="125" t="s">
        <v>55</v>
      </c>
      <c r="S95" s="164"/>
      <c r="T95" s="164"/>
      <c r="U95" s="164"/>
      <c r="V95" s="124"/>
      <c r="W95" s="124"/>
      <c r="X95" s="124"/>
      <c r="Y95" s="124"/>
      <c r="Z95" s="124"/>
      <c r="AA95" s="20">
        <v>0.995</v>
      </c>
    </row>
    <row r="96" spans="1:27">
      <c r="A96" s="1637">
        <v>86</v>
      </c>
      <c r="B96" s="124" t="s">
        <v>2155</v>
      </c>
      <c r="C96" s="125" t="s">
        <v>2156</v>
      </c>
      <c r="D96" s="124"/>
      <c r="E96" s="20">
        <v>0.47</v>
      </c>
      <c r="F96" s="186"/>
      <c r="G96" s="124"/>
      <c r="H96" s="164"/>
      <c r="I96" s="164"/>
      <c r="J96" s="164"/>
      <c r="K96" s="164"/>
      <c r="L96" s="164"/>
      <c r="M96" s="164"/>
      <c r="N96" s="164"/>
      <c r="O96" s="20">
        <v>0.47</v>
      </c>
      <c r="P96" s="164"/>
      <c r="Q96" s="125">
        <v>0.32899999999999996</v>
      </c>
      <c r="R96" s="125" t="s">
        <v>55</v>
      </c>
      <c r="S96" s="164"/>
      <c r="T96" s="164"/>
      <c r="U96" s="164"/>
      <c r="V96" s="124"/>
      <c r="W96" s="124"/>
      <c r="X96" s="124"/>
      <c r="Y96" s="124"/>
      <c r="Z96" s="124"/>
      <c r="AA96" s="20">
        <v>0.47</v>
      </c>
    </row>
    <row r="97" spans="1:27">
      <c r="A97" s="1637">
        <v>87</v>
      </c>
      <c r="B97" s="124" t="s">
        <v>2157</v>
      </c>
      <c r="C97" s="125" t="s">
        <v>2158</v>
      </c>
      <c r="D97" s="124"/>
      <c r="E97" s="20">
        <v>0.245</v>
      </c>
      <c r="F97" s="20">
        <v>0.245</v>
      </c>
      <c r="G97" s="20">
        <v>0.245</v>
      </c>
      <c r="H97" s="164"/>
      <c r="I97" s="164"/>
      <c r="J97" s="164"/>
      <c r="K97" s="164"/>
      <c r="L97" s="164"/>
      <c r="M97" s="164"/>
      <c r="N97" s="164"/>
      <c r="O97" s="124"/>
      <c r="P97" s="164"/>
      <c r="Q97" s="125">
        <v>0.17149999999999999</v>
      </c>
      <c r="R97" s="125" t="s">
        <v>55</v>
      </c>
      <c r="S97" s="164"/>
      <c r="T97" s="164"/>
      <c r="U97" s="164"/>
      <c r="V97" s="124"/>
      <c r="W97" s="124"/>
      <c r="X97" s="124"/>
      <c r="Y97" s="124"/>
      <c r="Z97" s="20">
        <v>0.245</v>
      </c>
      <c r="AA97" s="124"/>
    </row>
    <row r="98" spans="1:27">
      <c r="A98" s="1637">
        <v>88</v>
      </c>
      <c r="B98" s="124" t="s">
        <v>2159</v>
      </c>
      <c r="C98" s="125" t="s">
        <v>2160</v>
      </c>
      <c r="D98" s="124"/>
      <c r="E98" s="20">
        <v>0.61</v>
      </c>
      <c r="F98" s="186"/>
      <c r="G98" s="124"/>
      <c r="H98" s="164"/>
      <c r="I98" s="164"/>
      <c r="J98" s="164"/>
      <c r="K98" s="164"/>
      <c r="L98" s="164"/>
      <c r="M98" s="164"/>
      <c r="N98" s="164"/>
      <c r="O98" s="20">
        <v>0.61</v>
      </c>
      <c r="P98" s="164"/>
      <c r="Q98" s="125">
        <v>0.42699999999999999</v>
      </c>
      <c r="R98" s="125" t="s">
        <v>55</v>
      </c>
      <c r="S98" s="164"/>
      <c r="T98" s="164"/>
      <c r="U98" s="164"/>
      <c r="V98" s="124"/>
      <c r="W98" s="124"/>
      <c r="X98" s="124"/>
      <c r="Y98" s="124"/>
      <c r="Z98" s="124"/>
      <c r="AA98" s="20">
        <v>0.61</v>
      </c>
    </row>
    <row r="99" spans="1:27">
      <c r="A99" s="1637">
        <v>89</v>
      </c>
      <c r="B99" s="124" t="s">
        <v>2161</v>
      </c>
      <c r="C99" s="125" t="s">
        <v>2162</v>
      </c>
      <c r="D99" s="124"/>
      <c r="E99" s="20">
        <v>0.2</v>
      </c>
      <c r="F99" s="186"/>
      <c r="G99" s="124"/>
      <c r="H99" s="164"/>
      <c r="I99" s="164"/>
      <c r="J99" s="164"/>
      <c r="K99" s="164"/>
      <c r="L99" s="164"/>
      <c r="M99" s="164"/>
      <c r="N99" s="164"/>
      <c r="O99" s="20">
        <v>0.2</v>
      </c>
      <c r="P99" s="164"/>
      <c r="Q99" s="125">
        <v>0.14000000000000001</v>
      </c>
      <c r="R99" s="125" t="s">
        <v>55</v>
      </c>
      <c r="S99" s="164"/>
      <c r="T99" s="164"/>
      <c r="U99" s="164"/>
      <c r="V99" s="124"/>
      <c r="W99" s="124"/>
      <c r="X99" s="124"/>
      <c r="Y99" s="124"/>
      <c r="Z99" s="124"/>
      <c r="AA99" s="20">
        <v>0.2</v>
      </c>
    </row>
    <row r="100" spans="1:27">
      <c r="A100" s="1637">
        <v>90</v>
      </c>
      <c r="B100" s="124" t="s">
        <v>2163</v>
      </c>
      <c r="C100" s="125" t="s">
        <v>2164</v>
      </c>
      <c r="D100" s="124"/>
      <c r="E100" s="20">
        <v>0.26500000000000001</v>
      </c>
      <c r="F100" s="186"/>
      <c r="G100" s="124"/>
      <c r="H100" s="164"/>
      <c r="I100" s="164"/>
      <c r="J100" s="164"/>
      <c r="K100" s="164"/>
      <c r="L100" s="164"/>
      <c r="M100" s="164"/>
      <c r="N100" s="164"/>
      <c r="O100" s="20">
        <v>0.26500000000000001</v>
      </c>
      <c r="P100" s="164"/>
      <c r="Q100" s="125">
        <v>0.1855</v>
      </c>
      <c r="R100" s="125" t="s">
        <v>55</v>
      </c>
      <c r="S100" s="164"/>
      <c r="T100" s="164"/>
      <c r="U100" s="164"/>
      <c r="V100" s="124"/>
      <c r="W100" s="124"/>
      <c r="X100" s="124"/>
      <c r="Y100" s="124"/>
      <c r="Z100" s="124"/>
      <c r="AA100" s="20">
        <v>0.26500000000000001</v>
      </c>
    </row>
    <row r="101" spans="1:27">
      <c r="A101" s="1637">
        <v>91</v>
      </c>
      <c r="B101" s="124" t="s">
        <v>2165</v>
      </c>
      <c r="C101" s="125" t="s">
        <v>2166</v>
      </c>
      <c r="D101" s="124"/>
      <c r="E101" s="20">
        <v>0.61</v>
      </c>
      <c r="F101" s="186"/>
      <c r="G101" s="124"/>
      <c r="H101" s="164"/>
      <c r="I101" s="164"/>
      <c r="J101" s="164"/>
      <c r="K101" s="164"/>
      <c r="L101" s="164"/>
      <c r="M101" s="164"/>
      <c r="N101" s="164"/>
      <c r="O101" s="20">
        <v>0.61</v>
      </c>
      <c r="P101" s="164"/>
      <c r="Q101" s="125">
        <v>0.42699999999999999</v>
      </c>
      <c r="R101" s="125" t="s">
        <v>55</v>
      </c>
      <c r="S101" s="164"/>
      <c r="T101" s="164"/>
      <c r="U101" s="164"/>
      <c r="V101" s="124"/>
      <c r="W101" s="124"/>
      <c r="X101" s="124"/>
      <c r="Y101" s="124"/>
      <c r="Z101" s="124"/>
      <c r="AA101" s="20">
        <v>0.61</v>
      </c>
    </row>
    <row r="102" spans="1:27">
      <c r="A102" s="1637">
        <v>92</v>
      </c>
      <c r="B102" s="124" t="s">
        <v>2167</v>
      </c>
      <c r="C102" s="125" t="s">
        <v>2168</v>
      </c>
      <c r="D102" s="124"/>
      <c r="E102" s="20">
        <v>1.48</v>
      </c>
      <c r="F102" s="186"/>
      <c r="G102" s="124"/>
      <c r="H102" s="164"/>
      <c r="I102" s="164"/>
      <c r="J102" s="164"/>
      <c r="K102" s="164"/>
      <c r="L102" s="164"/>
      <c r="M102" s="164"/>
      <c r="N102" s="164"/>
      <c r="O102" s="20">
        <v>1.48</v>
      </c>
      <c r="P102" s="164"/>
      <c r="Q102" s="125">
        <v>1.036</v>
      </c>
      <c r="R102" s="125" t="s">
        <v>55</v>
      </c>
      <c r="S102" s="164"/>
      <c r="T102" s="164"/>
      <c r="U102" s="164"/>
      <c r="V102" s="124"/>
      <c r="W102" s="124"/>
      <c r="X102" s="124"/>
      <c r="Y102" s="124"/>
      <c r="Z102" s="124"/>
      <c r="AA102" s="20">
        <v>1.48</v>
      </c>
    </row>
    <row r="103" spans="1:27">
      <c r="A103" s="1637">
        <v>93</v>
      </c>
      <c r="B103" s="124" t="s">
        <v>2169</v>
      </c>
      <c r="C103" s="125" t="s">
        <v>2170</v>
      </c>
      <c r="D103" s="124"/>
      <c r="E103" s="20">
        <v>0.35</v>
      </c>
      <c r="F103" s="186"/>
      <c r="G103" s="124"/>
      <c r="H103" s="164"/>
      <c r="I103" s="164"/>
      <c r="J103" s="164"/>
      <c r="K103" s="164"/>
      <c r="L103" s="164"/>
      <c r="M103" s="164"/>
      <c r="N103" s="164"/>
      <c r="O103" s="20">
        <v>0.35</v>
      </c>
      <c r="P103" s="164"/>
      <c r="Q103" s="125">
        <v>0.245</v>
      </c>
      <c r="R103" s="125" t="s">
        <v>55</v>
      </c>
      <c r="S103" s="164"/>
      <c r="T103" s="164"/>
      <c r="U103" s="164"/>
      <c r="V103" s="124"/>
      <c r="W103" s="124"/>
      <c r="X103" s="124"/>
      <c r="Y103" s="124"/>
      <c r="Z103" s="124"/>
      <c r="AA103" s="20">
        <v>0.35</v>
      </c>
    </row>
    <row r="104" spans="1:27">
      <c r="A104" s="1637">
        <v>94</v>
      </c>
      <c r="B104" s="124" t="s">
        <v>2171</v>
      </c>
      <c r="C104" s="125" t="s">
        <v>2172</v>
      </c>
      <c r="D104" s="124"/>
      <c r="E104" s="20">
        <v>0.315</v>
      </c>
      <c r="F104" s="186"/>
      <c r="G104" s="124"/>
      <c r="H104" s="164"/>
      <c r="I104" s="164"/>
      <c r="J104" s="164"/>
      <c r="K104" s="164"/>
      <c r="L104" s="164"/>
      <c r="M104" s="164"/>
      <c r="N104" s="164"/>
      <c r="O104" s="20">
        <v>0.315</v>
      </c>
      <c r="P104" s="164"/>
      <c r="Q104" s="125">
        <v>0.22049999999999997</v>
      </c>
      <c r="R104" s="125" t="s">
        <v>55</v>
      </c>
      <c r="S104" s="164"/>
      <c r="T104" s="164"/>
      <c r="U104" s="164"/>
      <c r="V104" s="124"/>
      <c r="W104" s="124"/>
      <c r="X104" s="124"/>
      <c r="Y104" s="124"/>
      <c r="Z104" s="124"/>
      <c r="AA104" s="20">
        <v>0.315</v>
      </c>
    </row>
    <row r="105" spans="1:27">
      <c r="A105" s="1637">
        <v>95</v>
      </c>
      <c r="B105" s="124" t="s">
        <v>2173</v>
      </c>
      <c r="C105" s="125" t="s">
        <v>2174</v>
      </c>
      <c r="D105" s="124"/>
      <c r="E105" s="20">
        <v>0.26500000000000001</v>
      </c>
      <c r="F105" s="186"/>
      <c r="G105" s="124"/>
      <c r="H105" s="164"/>
      <c r="I105" s="164"/>
      <c r="J105" s="164"/>
      <c r="K105" s="164"/>
      <c r="L105" s="164"/>
      <c r="M105" s="164"/>
      <c r="N105" s="164"/>
      <c r="O105" s="20">
        <v>0.26500000000000001</v>
      </c>
      <c r="P105" s="164"/>
      <c r="Q105" s="125">
        <v>0.1855</v>
      </c>
      <c r="R105" s="125" t="s">
        <v>55</v>
      </c>
      <c r="S105" s="164"/>
      <c r="T105" s="164"/>
      <c r="U105" s="164"/>
      <c r="V105" s="124"/>
      <c r="W105" s="124"/>
      <c r="X105" s="124"/>
      <c r="Y105" s="124"/>
      <c r="Z105" s="124"/>
      <c r="AA105" s="20">
        <v>0.26500000000000001</v>
      </c>
    </row>
    <row r="106" spans="1:27">
      <c r="A106" s="1637">
        <v>96</v>
      </c>
      <c r="B106" s="124" t="s">
        <v>2175</v>
      </c>
      <c r="C106" s="125" t="s">
        <v>2176</v>
      </c>
      <c r="D106" s="124"/>
      <c r="E106" s="20">
        <v>0.38500000000000001</v>
      </c>
      <c r="F106" s="186"/>
      <c r="G106" s="124"/>
      <c r="H106" s="164"/>
      <c r="I106" s="164"/>
      <c r="J106" s="164"/>
      <c r="K106" s="164"/>
      <c r="L106" s="164"/>
      <c r="M106" s="164"/>
      <c r="N106" s="164"/>
      <c r="O106" s="20">
        <v>0.38500000000000001</v>
      </c>
      <c r="P106" s="164"/>
      <c r="Q106" s="125">
        <v>0.26949999999999996</v>
      </c>
      <c r="R106" s="125" t="s">
        <v>55</v>
      </c>
      <c r="S106" s="164"/>
      <c r="T106" s="164"/>
      <c r="U106" s="164"/>
      <c r="V106" s="124"/>
      <c r="W106" s="124"/>
      <c r="X106" s="124"/>
      <c r="Y106" s="124"/>
      <c r="Z106" s="124"/>
      <c r="AA106" s="20">
        <v>0.38500000000000001</v>
      </c>
    </row>
    <row r="107" spans="1:27">
      <c r="A107" s="1637">
        <v>97</v>
      </c>
      <c r="B107" s="124" t="s">
        <v>2177</v>
      </c>
      <c r="C107" s="125" t="s">
        <v>2178</v>
      </c>
      <c r="D107" s="124"/>
      <c r="E107" s="20">
        <v>1.65</v>
      </c>
      <c r="F107" s="20">
        <v>0.45</v>
      </c>
      <c r="G107" s="20">
        <v>0.45</v>
      </c>
      <c r="H107" s="164"/>
      <c r="I107" s="164"/>
      <c r="J107" s="164"/>
      <c r="K107" s="164"/>
      <c r="L107" s="164"/>
      <c r="M107" s="164"/>
      <c r="N107" s="164"/>
      <c r="O107" s="125">
        <v>1.2</v>
      </c>
      <c r="P107" s="164"/>
      <c r="Q107" s="125">
        <v>1.155</v>
      </c>
      <c r="R107" s="125" t="s">
        <v>55</v>
      </c>
      <c r="S107" s="164"/>
      <c r="T107" s="164"/>
      <c r="U107" s="164"/>
      <c r="V107" s="124"/>
      <c r="W107" s="124"/>
      <c r="X107" s="124"/>
      <c r="Y107" s="124"/>
      <c r="Z107" s="20">
        <v>0.45</v>
      </c>
      <c r="AA107" s="125">
        <v>1.2</v>
      </c>
    </row>
    <row r="108" spans="1:27">
      <c r="A108" s="1637">
        <v>98</v>
      </c>
      <c r="B108" s="124" t="s">
        <v>2179</v>
      </c>
      <c r="C108" s="125" t="s">
        <v>2180</v>
      </c>
      <c r="D108" s="124"/>
      <c r="E108" s="20">
        <v>0.25</v>
      </c>
      <c r="F108" s="186"/>
      <c r="G108" s="124"/>
      <c r="H108" s="164"/>
      <c r="I108" s="164"/>
      <c r="J108" s="164"/>
      <c r="K108" s="164"/>
      <c r="L108" s="164"/>
      <c r="M108" s="164"/>
      <c r="N108" s="164"/>
      <c r="O108" s="20">
        <v>0.25</v>
      </c>
      <c r="P108" s="164"/>
      <c r="Q108" s="125">
        <v>0.17499999999999999</v>
      </c>
      <c r="R108" s="125" t="s">
        <v>55</v>
      </c>
      <c r="S108" s="164"/>
      <c r="T108" s="164"/>
      <c r="U108" s="164"/>
      <c r="V108" s="124"/>
      <c r="W108" s="124"/>
      <c r="X108" s="124"/>
      <c r="Y108" s="124"/>
      <c r="Z108" s="124"/>
      <c r="AA108" s="20">
        <v>0.25</v>
      </c>
    </row>
    <row r="109" spans="1:27">
      <c r="A109" s="1637">
        <v>99</v>
      </c>
      <c r="B109" s="124" t="s">
        <v>2181</v>
      </c>
      <c r="C109" s="125" t="s">
        <v>2182</v>
      </c>
      <c r="D109" s="124"/>
      <c r="E109" s="20">
        <v>0.27</v>
      </c>
      <c r="F109" s="186"/>
      <c r="G109" s="124"/>
      <c r="H109" s="164"/>
      <c r="I109" s="164"/>
      <c r="J109" s="164"/>
      <c r="K109" s="164"/>
      <c r="L109" s="164"/>
      <c r="M109" s="164"/>
      <c r="N109" s="164"/>
      <c r="O109" s="20">
        <v>0.27</v>
      </c>
      <c r="P109" s="164"/>
      <c r="Q109" s="125">
        <v>0.189</v>
      </c>
      <c r="R109" s="125" t="s">
        <v>55</v>
      </c>
      <c r="S109" s="164"/>
      <c r="T109" s="164"/>
      <c r="U109" s="164"/>
      <c r="V109" s="124"/>
      <c r="W109" s="124"/>
      <c r="X109" s="124"/>
      <c r="Y109" s="124"/>
      <c r="Z109" s="124"/>
      <c r="AA109" s="20">
        <v>0.27</v>
      </c>
    </row>
    <row r="110" spans="1:27">
      <c r="A110" s="1637">
        <v>100</v>
      </c>
      <c r="B110" s="124" t="s">
        <v>2183</v>
      </c>
      <c r="C110" s="125" t="s">
        <v>2184</v>
      </c>
      <c r="D110" s="124"/>
      <c r="E110" s="20">
        <v>0.19</v>
      </c>
      <c r="F110" s="186"/>
      <c r="G110" s="124"/>
      <c r="H110" s="164"/>
      <c r="I110" s="164"/>
      <c r="J110" s="164"/>
      <c r="K110" s="164"/>
      <c r="L110" s="164"/>
      <c r="M110" s="164"/>
      <c r="N110" s="164"/>
      <c r="O110" s="20">
        <v>0.19</v>
      </c>
      <c r="P110" s="164"/>
      <c r="Q110" s="125">
        <v>0.13299999999999998</v>
      </c>
      <c r="R110" s="125" t="s">
        <v>55</v>
      </c>
      <c r="S110" s="164"/>
      <c r="T110" s="164"/>
      <c r="U110" s="164"/>
      <c r="V110" s="124"/>
      <c r="W110" s="124"/>
      <c r="X110" s="124"/>
      <c r="Y110" s="124"/>
      <c r="Z110" s="124"/>
      <c r="AA110" s="20">
        <v>0.19</v>
      </c>
    </row>
    <row r="111" spans="1:27">
      <c r="A111" s="1637">
        <v>101</v>
      </c>
      <c r="B111" s="124" t="s">
        <v>2185</v>
      </c>
      <c r="C111" s="125" t="s">
        <v>2186</v>
      </c>
      <c r="D111" s="124"/>
      <c r="E111" s="20">
        <v>0.22500000000000001</v>
      </c>
      <c r="F111" s="186"/>
      <c r="G111" s="124"/>
      <c r="H111" s="164"/>
      <c r="I111" s="164"/>
      <c r="J111" s="164"/>
      <c r="K111" s="164"/>
      <c r="L111" s="164"/>
      <c r="M111" s="164"/>
      <c r="N111" s="164"/>
      <c r="O111" s="20">
        <v>0.22500000000000001</v>
      </c>
      <c r="P111" s="164"/>
      <c r="Q111" s="125">
        <v>0.1575</v>
      </c>
      <c r="R111" s="125" t="s">
        <v>55</v>
      </c>
      <c r="S111" s="164"/>
      <c r="T111" s="164"/>
      <c r="U111" s="164"/>
      <c r="V111" s="124"/>
      <c r="W111" s="124"/>
      <c r="X111" s="124"/>
      <c r="Y111" s="124"/>
      <c r="Z111" s="124"/>
      <c r="AA111" s="20">
        <v>0.22500000000000001</v>
      </c>
    </row>
    <row r="112" spans="1:27">
      <c r="A112" s="1637">
        <v>102</v>
      </c>
      <c r="B112" s="124" t="s">
        <v>2187</v>
      </c>
      <c r="C112" s="125" t="s">
        <v>2188</v>
      </c>
      <c r="D112" s="124"/>
      <c r="E112" s="20">
        <v>0.22500000000000001</v>
      </c>
      <c r="F112" s="186"/>
      <c r="G112" s="124"/>
      <c r="H112" s="164"/>
      <c r="I112" s="164"/>
      <c r="J112" s="164"/>
      <c r="K112" s="164"/>
      <c r="L112" s="164"/>
      <c r="M112" s="164"/>
      <c r="N112" s="164"/>
      <c r="O112" s="20">
        <v>0.22500000000000001</v>
      </c>
      <c r="P112" s="164"/>
      <c r="Q112" s="125">
        <v>0.1575</v>
      </c>
      <c r="R112" s="125" t="s">
        <v>55</v>
      </c>
      <c r="S112" s="164"/>
      <c r="T112" s="164"/>
      <c r="U112" s="164"/>
      <c r="V112" s="124"/>
      <c r="W112" s="124"/>
      <c r="X112" s="124"/>
      <c r="Y112" s="124"/>
      <c r="Z112" s="124"/>
      <c r="AA112" s="20">
        <v>0.22500000000000001</v>
      </c>
    </row>
    <row r="113" spans="1:27">
      <c r="A113" s="1637">
        <v>103</v>
      </c>
      <c r="B113" s="124" t="s">
        <v>2189</v>
      </c>
      <c r="C113" s="125" t="s">
        <v>2190</v>
      </c>
      <c r="D113" s="124"/>
      <c r="E113" s="20">
        <v>1.1299999999999999</v>
      </c>
      <c r="F113" s="186"/>
      <c r="G113" s="124"/>
      <c r="H113" s="164"/>
      <c r="I113" s="164"/>
      <c r="J113" s="164"/>
      <c r="K113" s="164"/>
      <c r="L113" s="164"/>
      <c r="M113" s="164"/>
      <c r="N113" s="164"/>
      <c r="O113" s="20">
        <v>1.1299999999999999</v>
      </c>
      <c r="P113" s="164"/>
      <c r="Q113" s="125">
        <v>0.79099999999999993</v>
      </c>
      <c r="R113" s="125" t="s">
        <v>55</v>
      </c>
      <c r="S113" s="164"/>
      <c r="T113" s="164"/>
      <c r="U113" s="164"/>
      <c r="V113" s="124"/>
      <c r="W113" s="124"/>
      <c r="X113" s="124"/>
      <c r="Y113" s="124"/>
      <c r="Z113" s="124"/>
      <c r="AA113" s="20">
        <v>1.1299999999999999</v>
      </c>
    </row>
    <row r="114" spans="1:27">
      <c r="A114" s="1637">
        <v>104</v>
      </c>
      <c r="B114" s="124" t="s">
        <v>2191</v>
      </c>
      <c r="C114" s="125" t="s">
        <v>2192</v>
      </c>
      <c r="D114" s="124"/>
      <c r="E114" s="20">
        <v>0.7</v>
      </c>
      <c r="F114" s="186"/>
      <c r="G114" s="124"/>
      <c r="H114" s="164"/>
      <c r="I114" s="164"/>
      <c r="J114" s="164"/>
      <c r="K114" s="164"/>
      <c r="L114" s="164"/>
      <c r="M114" s="164"/>
      <c r="N114" s="164"/>
      <c r="O114" s="20">
        <v>0.7</v>
      </c>
      <c r="P114" s="164"/>
      <c r="Q114" s="125">
        <v>0.49</v>
      </c>
      <c r="R114" s="125" t="s">
        <v>55</v>
      </c>
      <c r="S114" s="164"/>
      <c r="T114" s="164"/>
      <c r="U114" s="164"/>
      <c r="V114" s="124"/>
      <c r="W114" s="124"/>
      <c r="X114" s="124"/>
      <c r="Y114" s="124"/>
      <c r="Z114" s="124"/>
      <c r="AA114" s="20">
        <v>0.7</v>
      </c>
    </row>
    <row r="115" spans="1:27">
      <c r="A115" s="1637">
        <v>105</v>
      </c>
      <c r="B115" s="124" t="s">
        <v>2193</v>
      </c>
      <c r="C115" s="125" t="s">
        <v>2194</v>
      </c>
      <c r="D115" s="124"/>
      <c r="E115" s="20">
        <v>0.28000000000000003</v>
      </c>
      <c r="F115" s="20">
        <v>0.28000000000000003</v>
      </c>
      <c r="G115" s="20">
        <v>0.28000000000000003</v>
      </c>
      <c r="H115" s="164"/>
      <c r="I115" s="164"/>
      <c r="J115" s="164"/>
      <c r="K115" s="164"/>
      <c r="L115" s="164"/>
      <c r="M115" s="164"/>
      <c r="N115" s="164"/>
      <c r="O115" s="124"/>
      <c r="P115" s="164"/>
      <c r="Q115" s="125">
        <v>0.19600000000000001</v>
      </c>
      <c r="R115" s="125" t="s">
        <v>55</v>
      </c>
      <c r="S115" s="164"/>
      <c r="T115" s="164"/>
      <c r="U115" s="164"/>
      <c r="V115" s="124"/>
      <c r="W115" s="124"/>
      <c r="X115" s="124"/>
      <c r="Y115" s="124"/>
      <c r="Z115" s="20">
        <v>0.28000000000000003</v>
      </c>
      <c r="AA115" s="124"/>
    </row>
    <row r="116" spans="1:27">
      <c r="A116" s="1637">
        <v>106</v>
      </c>
      <c r="B116" s="124" t="s">
        <v>2195</v>
      </c>
      <c r="C116" s="125" t="s">
        <v>2196</v>
      </c>
      <c r="D116" s="124"/>
      <c r="E116" s="20">
        <v>0.34</v>
      </c>
      <c r="F116" s="186"/>
      <c r="G116" s="124"/>
      <c r="H116" s="164"/>
      <c r="I116" s="164"/>
      <c r="J116" s="164"/>
      <c r="K116" s="164"/>
      <c r="L116" s="164"/>
      <c r="M116" s="164"/>
      <c r="N116" s="164"/>
      <c r="O116" s="20">
        <v>0.34</v>
      </c>
      <c r="P116" s="164"/>
      <c r="Q116" s="125">
        <v>0.23799999999999999</v>
      </c>
      <c r="R116" s="125" t="s">
        <v>55</v>
      </c>
      <c r="S116" s="164"/>
      <c r="T116" s="164"/>
      <c r="U116" s="164"/>
      <c r="V116" s="124"/>
      <c r="W116" s="124"/>
      <c r="X116" s="124"/>
      <c r="Y116" s="124"/>
      <c r="Z116" s="124"/>
      <c r="AA116" s="20">
        <v>0.34</v>
      </c>
    </row>
    <row r="117" spans="1:27">
      <c r="A117" s="1637">
        <v>107</v>
      </c>
      <c r="B117" s="161" t="s">
        <v>2197</v>
      </c>
      <c r="C117" s="127" t="s">
        <v>2198</v>
      </c>
      <c r="D117" s="124"/>
      <c r="E117" s="126">
        <v>1.19</v>
      </c>
      <c r="F117" s="126">
        <v>0.39</v>
      </c>
      <c r="G117" s="126">
        <v>0.39</v>
      </c>
      <c r="H117" s="164"/>
      <c r="I117" s="164"/>
      <c r="J117" s="164"/>
      <c r="K117" s="164"/>
      <c r="L117" s="164"/>
      <c r="M117" s="164"/>
      <c r="N117" s="164"/>
      <c r="O117" s="125">
        <v>0.8</v>
      </c>
      <c r="P117" s="164"/>
      <c r="Q117" s="125">
        <v>0.83299999999999996</v>
      </c>
      <c r="R117" s="127" t="s">
        <v>55</v>
      </c>
      <c r="S117" s="164"/>
      <c r="T117" s="164"/>
      <c r="U117" s="164"/>
      <c r="V117" s="124"/>
      <c r="W117" s="124"/>
      <c r="X117" s="124"/>
      <c r="Y117" s="124"/>
      <c r="Z117" s="126">
        <v>0.39</v>
      </c>
      <c r="AA117" s="125">
        <v>0.8</v>
      </c>
    </row>
    <row r="118" spans="1:27">
      <c r="A118" s="1637">
        <v>108</v>
      </c>
      <c r="B118" s="124" t="s">
        <v>2199</v>
      </c>
      <c r="C118" s="125" t="s">
        <v>2200</v>
      </c>
      <c r="D118" s="124"/>
      <c r="E118" s="20">
        <v>0.38500000000000001</v>
      </c>
      <c r="F118" s="186"/>
      <c r="G118" s="124"/>
      <c r="H118" s="164"/>
      <c r="I118" s="164"/>
      <c r="J118" s="164"/>
      <c r="K118" s="164"/>
      <c r="L118" s="164"/>
      <c r="M118" s="164"/>
      <c r="N118" s="164"/>
      <c r="O118" s="20">
        <v>0.38500000000000001</v>
      </c>
      <c r="P118" s="164"/>
      <c r="Q118" s="125">
        <v>0.26949999999999996</v>
      </c>
      <c r="R118" s="125" t="s">
        <v>55</v>
      </c>
      <c r="S118" s="164"/>
      <c r="T118" s="164"/>
      <c r="U118" s="164"/>
      <c r="V118" s="124"/>
      <c r="W118" s="124"/>
      <c r="X118" s="124"/>
      <c r="Y118" s="124"/>
      <c r="Z118" s="124"/>
      <c r="AA118" s="20">
        <v>0.38500000000000001</v>
      </c>
    </row>
    <row r="119" spans="1:27">
      <c r="A119" s="1637">
        <v>109</v>
      </c>
      <c r="B119" s="124" t="s">
        <v>2201</v>
      </c>
      <c r="C119" s="125" t="s">
        <v>2202</v>
      </c>
      <c r="D119" s="124"/>
      <c r="E119" s="20">
        <v>0.35499999999999998</v>
      </c>
      <c r="F119" s="186"/>
      <c r="G119" s="124"/>
      <c r="H119" s="164"/>
      <c r="I119" s="164"/>
      <c r="J119" s="164"/>
      <c r="K119" s="164"/>
      <c r="L119" s="164"/>
      <c r="M119" s="164"/>
      <c r="N119" s="164"/>
      <c r="O119" s="20">
        <v>0.35499999999999998</v>
      </c>
      <c r="P119" s="164"/>
      <c r="Q119" s="125">
        <v>0.24849999999999997</v>
      </c>
      <c r="R119" s="125" t="s">
        <v>55</v>
      </c>
      <c r="S119" s="164"/>
      <c r="T119" s="164"/>
      <c r="U119" s="164"/>
      <c r="V119" s="124"/>
      <c r="W119" s="124"/>
      <c r="X119" s="124"/>
      <c r="Y119" s="124"/>
      <c r="Z119" s="124"/>
      <c r="AA119" s="20">
        <v>0.35499999999999998</v>
      </c>
    </row>
    <row r="120" spans="1:27">
      <c r="A120" s="1637">
        <v>110</v>
      </c>
      <c r="B120" s="161" t="s">
        <v>2203</v>
      </c>
      <c r="C120" s="127" t="s">
        <v>2204</v>
      </c>
      <c r="D120" s="124"/>
      <c r="E120" s="126">
        <v>1.2649999999999999</v>
      </c>
      <c r="F120" s="186"/>
      <c r="G120" s="124"/>
      <c r="H120" s="164"/>
      <c r="I120" s="164"/>
      <c r="J120" s="164"/>
      <c r="K120" s="164"/>
      <c r="L120" s="164"/>
      <c r="M120" s="164"/>
      <c r="N120" s="164"/>
      <c r="O120" s="126">
        <v>1.2649999999999999</v>
      </c>
      <c r="P120" s="164"/>
      <c r="Q120" s="125">
        <v>0.88549999999999984</v>
      </c>
      <c r="R120" s="127" t="s">
        <v>55</v>
      </c>
      <c r="S120" s="164"/>
      <c r="T120" s="164"/>
      <c r="U120" s="164"/>
      <c r="V120" s="124"/>
      <c r="W120" s="124"/>
      <c r="X120" s="124"/>
      <c r="Y120" s="124"/>
      <c r="Z120" s="124"/>
      <c r="AA120" s="126">
        <v>1.2649999999999999</v>
      </c>
    </row>
    <row r="121" spans="1:27">
      <c r="A121" s="1637">
        <v>111</v>
      </c>
      <c r="B121" s="161" t="s">
        <v>2205</v>
      </c>
      <c r="C121" s="127" t="s">
        <v>2206</v>
      </c>
      <c r="D121" s="124"/>
      <c r="E121" s="126">
        <v>0.57499999999999996</v>
      </c>
      <c r="F121" s="186"/>
      <c r="G121" s="124"/>
      <c r="H121" s="164"/>
      <c r="I121" s="164"/>
      <c r="J121" s="164"/>
      <c r="K121" s="164"/>
      <c r="L121" s="164"/>
      <c r="M121" s="164"/>
      <c r="N121" s="164"/>
      <c r="O121" s="126">
        <v>0.57499999999999996</v>
      </c>
      <c r="P121" s="164"/>
      <c r="Q121" s="125">
        <v>0.40250000000000002</v>
      </c>
      <c r="R121" s="127" t="s">
        <v>55</v>
      </c>
      <c r="S121" s="164"/>
      <c r="T121" s="164"/>
      <c r="U121" s="164"/>
      <c r="V121" s="124"/>
      <c r="W121" s="124"/>
      <c r="X121" s="124"/>
      <c r="Y121" s="124"/>
      <c r="Z121" s="124"/>
      <c r="AA121" s="126">
        <v>0.57499999999999996</v>
      </c>
    </row>
    <row r="122" spans="1:27">
      <c r="A122" s="1637">
        <v>112</v>
      </c>
      <c r="B122" s="161" t="s">
        <v>2207</v>
      </c>
      <c r="C122" s="127" t="s">
        <v>2208</v>
      </c>
      <c r="D122" s="124"/>
      <c r="E122" s="126">
        <v>1.81</v>
      </c>
      <c r="F122" s="186"/>
      <c r="G122" s="124"/>
      <c r="H122" s="164"/>
      <c r="I122" s="164"/>
      <c r="J122" s="164"/>
      <c r="K122" s="164"/>
      <c r="L122" s="164"/>
      <c r="M122" s="164"/>
      <c r="N122" s="164"/>
      <c r="O122" s="126">
        <v>1.81</v>
      </c>
      <c r="P122" s="164"/>
      <c r="Q122" s="125">
        <v>1.2669999999999999</v>
      </c>
      <c r="R122" s="127" t="s">
        <v>55</v>
      </c>
      <c r="S122" s="164"/>
      <c r="T122" s="164"/>
      <c r="U122" s="164"/>
      <c r="V122" s="124"/>
      <c r="W122" s="124"/>
      <c r="X122" s="124"/>
      <c r="Y122" s="124"/>
      <c r="Z122" s="124"/>
      <c r="AA122" s="126">
        <v>1.81</v>
      </c>
    </row>
    <row r="123" spans="1:27">
      <c r="A123" s="1637">
        <v>113</v>
      </c>
      <c r="B123" s="161" t="s">
        <v>2209</v>
      </c>
      <c r="C123" s="127" t="s">
        <v>2210</v>
      </c>
      <c r="D123" s="124"/>
      <c r="E123" s="126">
        <v>0.7</v>
      </c>
      <c r="F123" s="126">
        <v>0.3</v>
      </c>
      <c r="G123" s="126">
        <v>0.3</v>
      </c>
      <c r="H123" s="164"/>
      <c r="I123" s="164"/>
      <c r="J123" s="164"/>
      <c r="K123" s="164"/>
      <c r="L123" s="164"/>
      <c r="M123" s="164"/>
      <c r="N123" s="164"/>
      <c r="O123" s="125">
        <v>0.4</v>
      </c>
      <c r="P123" s="164"/>
      <c r="Q123" s="125">
        <v>0.49</v>
      </c>
      <c r="R123" s="127" t="s">
        <v>55</v>
      </c>
      <c r="S123" s="164"/>
      <c r="T123" s="164"/>
      <c r="U123" s="164"/>
      <c r="V123" s="124"/>
      <c r="W123" s="124"/>
      <c r="X123" s="124"/>
      <c r="Y123" s="124"/>
      <c r="Z123" s="126">
        <v>0.3</v>
      </c>
      <c r="AA123" s="125">
        <v>0.4</v>
      </c>
    </row>
    <row r="124" spans="1:27">
      <c r="A124" s="1637">
        <v>114</v>
      </c>
      <c r="B124" s="124" t="s">
        <v>2211</v>
      </c>
      <c r="C124" s="125" t="s">
        <v>2212</v>
      </c>
      <c r="D124" s="124"/>
      <c r="E124" s="20">
        <v>0.16500000000000001</v>
      </c>
      <c r="F124" s="186"/>
      <c r="G124" s="124"/>
      <c r="H124" s="164"/>
      <c r="I124" s="164"/>
      <c r="J124" s="164"/>
      <c r="K124" s="164"/>
      <c r="L124" s="164"/>
      <c r="M124" s="164"/>
      <c r="N124" s="164"/>
      <c r="O124" s="20">
        <v>0.16500000000000001</v>
      </c>
      <c r="P124" s="164"/>
      <c r="Q124" s="125">
        <v>0.11549999999999999</v>
      </c>
      <c r="R124" s="125" t="s">
        <v>55</v>
      </c>
      <c r="S124" s="164"/>
      <c r="T124" s="164"/>
      <c r="U124" s="164"/>
      <c r="V124" s="124"/>
      <c r="W124" s="124"/>
      <c r="X124" s="124"/>
      <c r="Y124" s="124"/>
      <c r="Z124" s="124"/>
      <c r="AA124" s="20">
        <v>0.16500000000000001</v>
      </c>
    </row>
    <row r="125" spans="1:27">
      <c r="A125" s="1637">
        <v>115</v>
      </c>
      <c r="B125" s="124" t="s">
        <v>2213</v>
      </c>
      <c r="C125" s="125" t="s">
        <v>2214</v>
      </c>
      <c r="D125" s="124"/>
      <c r="E125" s="20">
        <v>0.25</v>
      </c>
      <c r="F125" s="186"/>
      <c r="G125" s="124"/>
      <c r="H125" s="164"/>
      <c r="I125" s="164"/>
      <c r="J125" s="164"/>
      <c r="K125" s="164"/>
      <c r="L125" s="164"/>
      <c r="M125" s="164"/>
      <c r="N125" s="164"/>
      <c r="O125" s="20">
        <v>0.25</v>
      </c>
      <c r="P125" s="164"/>
      <c r="Q125" s="125">
        <v>0.17499999999999999</v>
      </c>
      <c r="R125" s="125" t="s">
        <v>55</v>
      </c>
      <c r="S125" s="164"/>
      <c r="T125" s="164"/>
      <c r="U125" s="164"/>
      <c r="V125" s="124"/>
      <c r="W125" s="124"/>
      <c r="X125" s="124"/>
      <c r="Y125" s="124"/>
      <c r="Z125" s="124"/>
      <c r="AA125" s="20">
        <v>0.25</v>
      </c>
    </row>
    <row r="126" spans="1:27">
      <c r="A126" s="1637">
        <v>116</v>
      </c>
      <c r="B126" s="124" t="s">
        <v>2215</v>
      </c>
      <c r="C126" s="125" t="s">
        <v>2216</v>
      </c>
      <c r="D126" s="124"/>
      <c r="E126" s="20">
        <v>1.35</v>
      </c>
      <c r="F126" s="186"/>
      <c r="G126" s="124"/>
      <c r="H126" s="164"/>
      <c r="I126" s="164"/>
      <c r="J126" s="164"/>
      <c r="K126" s="164"/>
      <c r="L126" s="164"/>
      <c r="M126" s="164"/>
      <c r="N126" s="164"/>
      <c r="O126" s="20">
        <v>1.35</v>
      </c>
      <c r="P126" s="164"/>
      <c r="Q126" s="125">
        <v>0.94499999999999995</v>
      </c>
      <c r="R126" s="125" t="s">
        <v>55</v>
      </c>
      <c r="S126" s="164"/>
      <c r="T126" s="164"/>
      <c r="U126" s="164"/>
      <c r="V126" s="124"/>
      <c r="W126" s="124"/>
      <c r="X126" s="124"/>
      <c r="Y126" s="124"/>
      <c r="Z126" s="124"/>
      <c r="AA126" s="20">
        <v>1.35</v>
      </c>
    </row>
    <row r="127" spans="1:27">
      <c r="A127" s="1637">
        <v>117</v>
      </c>
      <c r="B127" s="124" t="s">
        <v>2217</v>
      </c>
      <c r="C127" s="125" t="s">
        <v>2218</v>
      </c>
      <c r="D127" s="124"/>
      <c r="E127" s="20">
        <v>0.2</v>
      </c>
      <c r="F127" s="186"/>
      <c r="G127" s="124"/>
      <c r="H127" s="164"/>
      <c r="I127" s="164"/>
      <c r="J127" s="164"/>
      <c r="K127" s="164"/>
      <c r="L127" s="164"/>
      <c r="M127" s="164"/>
      <c r="N127" s="164"/>
      <c r="O127" s="20">
        <v>0.2</v>
      </c>
      <c r="P127" s="164"/>
      <c r="Q127" s="125">
        <v>0.14000000000000001</v>
      </c>
      <c r="R127" s="125" t="s">
        <v>55</v>
      </c>
      <c r="S127" s="164"/>
      <c r="T127" s="164"/>
      <c r="U127" s="164"/>
      <c r="V127" s="124"/>
      <c r="W127" s="124"/>
      <c r="X127" s="124"/>
      <c r="Y127" s="124"/>
      <c r="Z127" s="124"/>
      <c r="AA127" s="20">
        <v>0.2</v>
      </c>
    </row>
    <row r="128" spans="1:27">
      <c r="A128" s="1637">
        <v>118</v>
      </c>
      <c r="B128" s="124" t="s">
        <v>2219</v>
      </c>
      <c r="C128" s="125" t="s">
        <v>2220</v>
      </c>
      <c r="D128" s="124"/>
      <c r="E128" s="20">
        <v>0.84</v>
      </c>
      <c r="F128" s="186"/>
      <c r="G128" s="124"/>
      <c r="H128" s="164"/>
      <c r="I128" s="164"/>
      <c r="J128" s="164"/>
      <c r="K128" s="164"/>
      <c r="L128" s="164"/>
      <c r="M128" s="164"/>
      <c r="N128" s="164"/>
      <c r="O128" s="20">
        <v>0.84</v>
      </c>
      <c r="P128" s="164"/>
      <c r="Q128" s="125">
        <v>0.58799999999999997</v>
      </c>
      <c r="R128" s="125" t="s">
        <v>55</v>
      </c>
      <c r="S128" s="164"/>
      <c r="T128" s="164"/>
      <c r="U128" s="164"/>
      <c r="V128" s="124"/>
      <c r="W128" s="124"/>
      <c r="X128" s="124"/>
      <c r="Y128" s="124"/>
      <c r="Z128" s="124"/>
      <c r="AA128" s="20">
        <v>0.84</v>
      </c>
    </row>
    <row r="129" spans="1:27">
      <c r="A129" s="1637">
        <v>119</v>
      </c>
      <c r="B129" s="124" t="s">
        <v>2221</v>
      </c>
      <c r="C129" s="125" t="s">
        <v>2222</v>
      </c>
      <c r="D129" s="124"/>
      <c r="E129" s="20">
        <v>1.0449999999999999</v>
      </c>
      <c r="F129" s="186"/>
      <c r="G129" s="124"/>
      <c r="H129" s="164"/>
      <c r="I129" s="164"/>
      <c r="J129" s="164"/>
      <c r="K129" s="164"/>
      <c r="L129" s="164"/>
      <c r="M129" s="164"/>
      <c r="N129" s="164"/>
      <c r="O129" s="20">
        <v>1.0449999999999999</v>
      </c>
      <c r="P129" s="164"/>
      <c r="Q129" s="125">
        <v>0.73149999999999993</v>
      </c>
      <c r="R129" s="125" t="s">
        <v>55</v>
      </c>
      <c r="S129" s="164"/>
      <c r="T129" s="164"/>
      <c r="U129" s="164"/>
      <c r="V129" s="124"/>
      <c r="W129" s="124"/>
      <c r="X129" s="124"/>
      <c r="Y129" s="124"/>
      <c r="Z129" s="124"/>
      <c r="AA129" s="20">
        <v>1.0449999999999999</v>
      </c>
    </row>
    <row r="130" spans="1:27">
      <c r="A130" s="1637">
        <v>120</v>
      </c>
      <c r="B130" s="124" t="s">
        <v>2223</v>
      </c>
      <c r="C130" s="125" t="s">
        <v>2224</v>
      </c>
      <c r="D130" s="124"/>
      <c r="E130" s="20">
        <v>0.3</v>
      </c>
      <c r="F130" s="186"/>
      <c r="G130" s="124"/>
      <c r="H130" s="164"/>
      <c r="I130" s="164"/>
      <c r="J130" s="164"/>
      <c r="K130" s="164"/>
      <c r="L130" s="164"/>
      <c r="M130" s="164"/>
      <c r="N130" s="164"/>
      <c r="O130" s="20">
        <v>0.3</v>
      </c>
      <c r="P130" s="164"/>
      <c r="Q130" s="125">
        <v>0.21</v>
      </c>
      <c r="R130" s="125" t="s">
        <v>55</v>
      </c>
      <c r="S130" s="164"/>
      <c r="T130" s="164"/>
      <c r="U130" s="164"/>
      <c r="V130" s="124"/>
      <c r="W130" s="124"/>
      <c r="X130" s="124"/>
      <c r="Y130" s="124"/>
      <c r="Z130" s="124"/>
      <c r="AA130" s="20">
        <v>0.3</v>
      </c>
    </row>
    <row r="131" spans="1:27">
      <c r="A131" s="1637">
        <v>121</v>
      </c>
      <c r="B131" s="124" t="s">
        <v>2225</v>
      </c>
      <c r="C131" s="125" t="s">
        <v>2226</v>
      </c>
      <c r="D131" s="124"/>
      <c r="E131" s="20">
        <v>0.19500000000000001</v>
      </c>
      <c r="F131" s="186"/>
      <c r="G131" s="124"/>
      <c r="H131" s="164"/>
      <c r="I131" s="164"/>
      <c r="J131" s="164"/>
      <c r="K131" s="164"/>
      <c r="L131" s="164"/>
      <c r="M131" s="164"/>
      <c r="N131" s="164"/>
      <c r="O131" s="20">
        <v>0.19500000000000001</v>
      </c>
      <c r="P131" s="164"/>
      <c r="Q131" s="125">
        <v>0.13649999999999998</v>
      </c>
      <c r="R131" s="125" t="s">
        <v>55</v>
      </c>
      <c r="S131" s="164"/>
      <c r="T131" s="164"/>
      <c r="U131" s="164"/>
      <c r="V131" s="124"/>
      <c r="W131" s="124"/>
      <c r="X131" s="124"/>
      <c r="Y131" s="124"/>
      <c r="Z131" s="124"/>
      <c r="AA131" s="20">
        <v>0.19500000000000001</v>
      </c>
    </row>
    <row r="132" spans="1:27">
      <c r="A132" s="1637">
        <v>122</v>
      </c>
      <c r="B132" s="124" t="s">
        <v>2227</v>
      </c>
      <c r="C132" s="125" t="s">
        <v>2228</v>
      </c>
      <c r="D132" s="124"/>
      <c r="E132" s="20">
        <v>0.92</v>
      </c>
      <c r="F132" s="186"/>
      <c r="G132" s="124"/>
      <c r="H132" s="164"/>
      <c r="I132" s="164"/>
      <c r="J132" s="164"/>
      <c r="K132" s="164"/>
      <c r="L132" s="164"/>
      <c r="M132" s="164"/>
      <c r="N132" s="164"/>
      <c r="O132" s="20">
        <v>0.92</v>
      </c>
      <c r="P132" s="164"/>
      <c r="Q132" s="125">
        <v>0.64400000000000002</v>
      </c>
      <c r="R132" s="125" t="s">
        <v>55</v>
      </c>
      <c r="S132" s="164"/>
      <c r="T132" s="164"/>
      <c r="U132" s="164"/>
      <c r="V132" s="124"/>
      <c r="W132" s="124"/>
      <c r="X132" s="124"/>
      <c r="Y132" s="124"/>
      <c r="Z132" s="124"/>
      <c r="AA132" s="20">
        <v>0.92</v>
      </c>
    </row>
    <row r="133" spans="1:27">
      <c r="A133" s="1637">
        <v>123</v>
      </c>
      <c r="B133" s="124" t="s">
        <v>2229</v>
      </c>
      <c r="C133" s="125" t="s">
        <v>2230</v>
      </c>
      <c r="D133" s="124"/>
      <c r="E133" s="20">
        <v>0.76</v>
      </c>
      <c r="F133" s="186"/>
      <c r="G133" s="124"/>
      <c r="H133" s="164"/>
      <c r="I133" s="164"/>
      <c r="J133" s="164"/>
      <c r="K133" s="164"/>
      <c r="L133" s="164"/>
      <c r="M133" s="164"/>
      <c r="N133" s="164"/>
      <c r="O133" s="20">
        <v>0.76</v>
      </c>
      <c r="P133" s="164"/>
      <c r="Q133" s="125">
        <v>0.53199999999999992</v>
      </c>
      <c r="R133" s="125" t="s">
        <v>55</v>
      </c>
      <c r="S133" s="164"/>
      <c r="T133" s="164"/>
      <c r="U133" s="164"/>
      <c r="V133" s="124"/>
      <c r="W133" s="124"/>
      <c r="X133" s="124"/>
      <c r="Y133" s="124"/>
      <c r="Z133" s="124"/>
      <c r="AA133" s="20">
        <v>0.76</v>
      </c>
    </row>
    <row r="134" spans="1:27">
      <c r="A134" s="1637">
        <v>124</v>
      </c>
      <c r="B134" s="124" t="s">
        <v>2231</v>
      </c>
      <c r="C134" s="125" t="s">
        <v>2232</v>
      </c>
      <c r="D134" s="124"/>
      <c r="E134" s="20">
        <v>0.17499999999999999</v>
      </c>
      <c r="F134" s="186"/>
      <c r="G134" s="124"/>
      <c r="H134" s="164"/>
      <c r="I134" s="164"/>
      <c r="J134" s="164"/>
      <c r="K134" s="164"/>
      <c r="L134" s="164"/>
      <c r="M134" s="164"/>
      <c r="N134" s="164"/>
      <c r="O134" s="20">
        <v>0.17499999999999999</v>
      </c>
      <c r="P134" s="164"/>
      <c r="Q134" s="125">
        <v>0.1225</v>
      </c>
      <c r="R134" s="125" t="s">
        <v>55</v>
      </c>
      <c r="S134" s="164"/>
      <c r="T134" s="164"/>
      <c r="U134" s="164"/>
      <c r="V134" s="124"/>
      <c r="W134" s="124"/>
      <c r="X134" s="124"/>
      <c r="Y134" s="124"/>
      <c r="Z134" s="124"/>
      <c r="AA134" s="20">
        <v>0.17499999999999999</v>
      </c>
    </row>
    <row r="135" spans="1:27">
      <c r="A135" s="1637">
        <v>125</v>
      </c>
      <c r="B135" s="124" t="s">
        <v>2233</v>
      </c>
      <c r="C135" s="125" t="s">
        <v>2234</v>
      </c>
      <c r="D135" s="124"/>
      <c r="E135" s="20">
        <v>0.30499999999999999</v>
      </c>
      <c r="F135" s="186"/>
      <c r="G135" s="124"/>
      <c r="H135" s="164"/>
      <c r="I135" s="164"/>
      <c r="J135" s="164"/>
      <c r="K135" s="164"/>
      <c r="L135" s="164"/>
      <c r="M135" s="164"/>
      <c r="N135" s="164"/>
      <c r="O135" s="20">
        <v>0.30499999999999999</v>
      </c>
      <c r="P135" s="164"/>
      <c r="Q135" s="125">
        <v>0.2135</v>
      </c>
      <c r="R135" s="125" t="s">
        <v>55</v>
      </c>
      <c r="S135" s="164"/>
      <c r="T135" s="164"/>
      <c r="U135" s="164"/>
      <c r="V135" s="124"/>
      <c r="W135" s="124"/>
      <c r="X135" s="124"/>
      <c r="Y135" s="124"/>
      <c r="Z135" s="124"/>
      <c r="AA135" s="20">
        <v>0.30499999999999999</v>
      </c>
    </row>
    <row r="136" spans="1:27">
      <c r="A136" s="1637">
        <v>126</v>
      </c>
      <c r="B136" s="124" t="s">
        <v>2235</v>
      </c>
      <c r="C136" s="125" t="s">
        <v>2236</v>
      </c>
      <c r="D136" s="124"/>
      <c r="E136" s="20">
        <v>0.17499999999999999</v>
      </c>
      <c r="F136" s="186"/>
      <c r="G136" s="124"/>
      <c r="H136" s="164"/>
      <c r="I136" s="164"/>
      <c r="J136" s="164"/>
      <c r="K136" s="164"/>
      <c r="L136" s="164"/>
      <c r="M136" s="164"/>
      <c r="N136" s="164"/>
      <c r="O136" s="20">
        <v>0.17499999999999999</v>
      </c>
      <c r="P136" s="164"/>
      <c r="Q136" s="125">
        <v>0.1225</v>
      </c>
      <c r="R136" s="125" t="s">
        <v>55</v>
      </c>
      <c r="S136" s="164"/>
      <c r="T136" s="164"/>
      <c r="U136" s="164"/>
      <c r="V136" s="124"/>
      <c r="W136" s="124"/>
      <c r="X136" s="124"/>
      <c r="Y136" s="124"/>
      <c r="Z136" s="124"/>
      <c r="AA136" s="20">
        <v>0.17499999999999999</v>
      </c>
    </row>
    <row r="137" spans="1:27">
      <c r="A137" s="1637">
        <v>127</v>
      </c>
      <c r="B137" s="161" t="s">
        <v>2237</v>
      </c>
      <c r="C137" s="127" t="s">
        <v>2238</v>
      </c>
      <c r="D137" s="124"/>
      <c r="E137" s="126">
        <v>1.9450000000000001</v>
      </c>
      <c r="F137" s="186"/>
      <c r="G137" s="124"/>
      <c r="H137" s="164"/>
      <c r="I137" s="164"/>
      <c r="J137" s="164"/>
      <c r="K137" s="164"/>
      <c r="L137" s="164"/>
      <c r="M137" s="164"/>
      <c r="N137" s="164"/>
      <c r="O137" s="126">
        <v>1.9450000000000001</v>
      </c>
      <c r="P137" s="164"/>
      <c r="Q137" s="125">
        <v>1.3614999999999999</v>
      </c>
      <c r="R137" s="127" t="s">
        <v>55</v>
      </c>
      <c r="S137" s="164"/>
      <c r="T137" s="164"/>
      <c r="U137" s="164"/>
      <c r="V137" s="124"/>
      <c r="W137" s="124"/>
      <c r="X137" s="124"/>
      <c r="Y137" s="124"/>
      <c r="Z137" s="124"/>
      <c r="AA137" s="126">
        <v>1.9450000000000001</v>
      </c>
    </row>
    <row r="138" spans="1:27">
      <c r="A138" s="1637">
        <v>128</v>
      </c>
      <c r="B138" s="124" t="s">
        <v>2239</v>
      </c>
      <c r="C138" s="125" t="s">
        <v>2240</v>
      </c>
      <c r="D138" s="124"/>
      <c r="E138" s="20">
        <v>1.7</v>
      </c>
      <c r="F138" s="186"/>
      <c r="G138" s="124"/>
      <c r="H138" s="164"/>
      <c r="I138" s="164"/>
      <c r="J138" s="164"/>
      <c r="K138" s="164"/>
      <c r="L138" s="164"/>
      <c r="M138" s="164"/>
      <c r="N138" s="164"/>
      <c r="O138" s="20">
        <v>1.7</v>
      </c>
      <c r="P138" s="164"/>
      <c r="Q138" s="125">
        <v>1.19</v>
      </c>
      <c r="R138" s="125" t="s">
        <v>55</v>
      </c>
      <c r="S138" s="164"/>
      <c r="T138" s="164"/>
      <c r="U138" s="164"/>
      <c r="V138" s="124"/>
      <c r="W138" s="124"/>
      <c r="X138" s="124"/>
      <c r="Y138" s="124"/>
      <c r="Z138" s="124"/>
      <c r="AA138" s="20">
        <v>1.7</v>
      </c>
    </row>
    <row r="139" spans="1:27">
      <c r="A139" s="1637">
        <v>129</v>
      </c>
      <c r="B139" s="124" t="s">
        <v>2241</v>
      </c>
      <c r="C139" s="125" t="s">
        <v>2242</v>
      </c>
      <c r="D139" s="124"/>
      <c r="E139" s="20">
        <v>0.42</v>
      </c>
      <c r="F139" s="186"/>
      <c r="G139" s="124"/>
      <c r="H139" s="164"/>
      <c r="I139" s="164"/>
      <c r="J139" s="164"/>
      <c r="K139" s="164"/>
      <c r="L139" s="164"/>
      <c r="M139" s="164"/>
      <c r="N139" s="164"/>
      <c r="O139" s="20">
        <v>0.42</v>
      </c>
      <c r="P139" s="164"/>
      <c r="Q139" s="125">
        <v>0.29399999999999998</v>
      </c>
      <c r="R139" s="125" t="s">
        <v>55</v>
      </c>
      <c r="S139" s="164"/>
      <c r="T139" s="164"/>
      <c r="U139" s="164"/>
      <c r="V139" s="124"/>
      <c r="W139" s="124"/>
      <c r="X139" s="124"/>
      <c r="Y139" s="124"/>
      <c r="Z139" s="124"/>
      <c r="AA139" s="20">
        <v>0.42</v>
      </c>
    </row>
    <row r="140" spans="1:27">
      <c r="A140" s="1637">
        <v>130</v>
      </c>
      <c r="B140" s="161" t="s">
        <v>2243</v>
      </c>
      <c r="C140" s="127" t="s">
        <v>2244</v>
      </c>
      <c r="D140" s="124"/>
      <c r="E140" s="126">
        <v>0.97</v>
      </c>
      <c r="F140" s="186"/>
      <c r="G140" s="124"/>
      <c r="H140" s="164"/>
      <c r="I140" s="164"/>
      <c r="J140" s="164"/>
      <c r="K140" s="164"/>
      <c r="L140" s="164"/>
      <c r="M140" s="164"/>
      <c r="N140" s="164"/>
      <c r="O140" s="126">
        <v>0.97</v>
      </c>
      <c r="P140" s="164"/>
      <c r="Q140" s="125">
        <v>0.67899999999999994</v>
      </c>
      <c r="R140" s="127" t="s">
        <v>55</v>
      </c>
      <c r="S140" s="164"/>
      <c r="T140" s="164"/>
      <c r="U140" s="164"/>
      <c r="V140" s="124"/>
      <c r="W140" s="124"/>
      <c r="X140" s="124"/>
      <c r="Y140" s="124"/>
      <c r="Z140" s="124"/>
      <c r="AA140" s="126">
        <v>0.97</v>
      </c>
    </row>
    <row r="141" spans="1:27">
      <c r="A141" s="1637">
        <v>131</v>
      </c>
      <c r="B141" s="161" t="s">
        <v>2245</v>
      </c>
      <c r="C141" s="127" t="s">
        <v>2246</v>
      </c>
      <c r="D141" s="124"/>
      <c r="E141" s="126">
        <v>0.66500000000000004</v>
      </c>
      <c r="F141" s="126">
        <v>0.66500000000000004</v>
      </c>
      <c r="G141" s="126">
        <v>0.66500000000000004</v>
      </c>
      <c r="H141" s="164"/>
      <c r="I141" s="164"/>
      <c r="J141" s="164"/>
      <c r="K141" s="164"/>
      <c r="L141" s="164"/>
      <c r="M141" s="164"/>
      <c r="N141" s="164"/>
      <c r="O141" s="124"/>
      <c r="P141" s="164"/>
      <c r="Q141" s="125">
        <v>0.46549999999999997</v>
      </c>
      <c r="R141" s="127" t="s">
        <v>55</v>
      </c>
      <c r="S141" s="164"/>
      <c r="T141" s="164"/>
      <c r="U141" s="164"/>
      <c r="V141" s="124"/>
      <c r="W141" s="124"/>
      <c r="X141" s="124"/>
      <c r="Y141" s="124"/>
      <c r="Z141" s="126">
        <v>0.66500000000000004</v>
      </c>
      <c r="AA141" s="124"/>
    </row>
    <row r="142" spans="1:27">
      <c r="A142" s="1637">
        <v>132</v>
      </c>
      <c r="B142" s="161" t="s">
        <v>2247</v>
      </c>
      <c r="C142" s="127" t="s">
        <v>2248</v>
      </c>
      <c r="D142" s="124"/>
      <c r="E142" s="126">
        <v>0.83</v>
      </c>
      <c r="F142" s="126">
        <v>0.83</v>
      </c>
      <c r="G142" s="126">
        <v>0.83</v>
      </c>
      <c r="H142" s="164"/>
      <c r="I142" s="164"/>
      <c r="J142" s="164"/>
      <c r="K142" s="164"/>
      <c r="L142" s="164"/>
      <c r="M142" s="164"/>
      <c r="N142" s="164"/>
      <c r="O142" s="124"/>
      <c r="P142" s="164"/>
      <c r="Q142" s="125">
        <v>0.58099999999999996</v>
      </c>
      <c r="R142" s="127" t="s">
        <v>55</v>
      </c>
      <c r="S142" s="164"/>
      <c r="T142" s="164"/>
      <c r="U142" s="164"/>
      <c r="V142" s="124"/>
      <c r="W142" s="124"/>
      <c r="X142" s="124"/>
      <c r="Y142" s="124"/>
      <c r="Z142" s="126">
        <v>0.83</v>
      </c>
      <c r="AA142" s="124"/>
    </row>
    <row r="143" spans="1:27">
      <c r="A143" s="1637">
        <v>133</v>
      </c>
      <c r="B143" s="124" t="s">
        <v>2249</v>
      </c>
      <c r="C143" s="125" t="s">
        <v>2250</v>
      </c>
      <c r="D143" s="124"/>
      <c r="E143" s="20">
        <v>0.2</v>
      </c>
      <c r="F143" s="186"/>
      <c r="G143" s="124"/>
      <c r="H143" s="164"/>
      <c r="I143" s="164"/>
      <c r="J143" s="164"/>
      <c r="K143" s="164"/>
      <c r="L143" s="164"/>
      <c r="M143" s="164"/>
      <c r="N143" s="164"/>
      <c r="O143" s="20">
        <v>0.2</v>
      </c>
      <c r="P143" s="164"/>
      <c r="Q143" s="125">
        <v>0.14000000000000001</v>
      </c>
      <c r="R143" s="125" t="s">
        <v>55</v>
      </c>
      <c r="S143" s="164"/>
      <c r="T143" s="164"/>
      <c r="U143" s="164"/>
      <c r="V143" s="124"/>
      <c r="W143" s="124"/>
      <c r="X143" s="124"/>
      <c r="Y143" s="124"/>
      <c r="Z143" s="124"/>
      <c r="AA143" s="20">
        <v>0.2</v>
      </c>
    </row>
    <row r="144" spans="1:27">
      <c r="A144" s="1637">
        <v>134</v>
      </c>
      <c r="B144" s="157" t="s">
        <v>2251</v>
      </c>
      <c r="C144" s="127" t="s">
        <v>2252</v>
      </c>
      <c r="D144" s="124"/>
      <c r="E144" s="126">
        <v>0.94</v>
      </c>
      <c r="F144" s="126">
        <v>0.5</v>
      </c>
      <c r="G144" s="126">
        <v>0.5</v>
      </c>
      <c r="H144" s="164"/>
      <c r="I144" s="164"/>
      <c r="J144" s="164"/>
      <c r="K144" s="164"/>
      <c r="L144" s="164"/>
      <c r="M144" s="164"/>
      <c r="N144" s="164"/>
      <c r="O144" s="125">
        <v>0.44</v>
      </c>
      <c r="P144" s="164"/>
      <c r="Q144" s="125">
        <v>0.65799999999999992</v>
      </c>
      <c r="R144" s="127" t="s">
        <v>55</v>
      </c>
      <c r="S144" s="164"/>
      <c r="T144" s="164"/>
      <c r="U144" s="164"/>
      <c r="V144" s="124"/>
      <c r="W144" s="124"/>
      <c r="X144" s="124"/>
      <c r="Y144" s="124"/>
      <c r="Z144" s="126">
        <v>0.5</v>
      </c>
      <c r="AA144" s="125">
        <v>0.44</v>
      </c>
    </row>
    <row r="145" spans="1:27">
      <c r="A145" s="1637">
        <v>135</v>
      </c>
      <c r="B145" s="161" t="s">
        <v>2253</v>
      </c>
      <c r="C145" s="127" t="s">
        <v>2254</v>
      </c>
      <c r="D145" s="124"/>
      <c r="E145" s="126">
        <v>0.83299999999999996</v>
      </c>
      <c r="F145" s="126">
        <v>0.83299999999999996</v>
      </c>
      <c r="G145" s="126">
        <v>0.83299999999999996</v>
      </c>
      <c r="H145" s="164"/>
      <c r="I145" s="164"/>
      <c r="J145" s="164"/>
      <c r="K145" s="164"/>
      <c r="L145" s="164"/>
      <c r="M145" s="164"/>
      <c r="N145" s="164"/>
      <c r="O145" s="124"/>
      <c r="P145" s="164"/>
      <c r="Q145" s="125">
        <v>0.58309999999999995</v>
      </c>
      <c r="R145" s="127" t="s">
        <v>55</v>
      </c>
      <c r="S145" s="164"/>
      <c r="T145" s="164"/>
      <c r="U145" s="164"/>
      <c r="V145" s="124"/>
      <c r="W145" s="124"/>
      <c r="X145" s="124"/>
      <c r="Y145" s="124"/>
      <c r="Z145" s="126">
        <v>0.83299999999999996</v>
      </c>
      <c r="AA145" s="124"/>
    </row>
    <row r="146" spans="1:27">
      <c r="A146" s="1637">
        <v>136</v>
      </c>
      <c r="B146" s="124" t="s">
        <v>2255</v>
      </c>
      <c r="C146" s="125" t="s">
        <v>2256</v>
      </c>
      <c r="D146" s="124"/>
      <c r="E146" s="20">
        <v>0.33</v>
      </c>
      <c r="F146" s="186"/>
      <c r="G146" s="124"/>
      <c r="H146" s="164"/>
      <c r="I146" s="164"/>
      <c r="J146" s="164"/>
      <c r="K146" s="164"/>
      <c r="L146" s="164"/>
      <c r="M146" s="164"/>
      <c r="N146" s="164"/>
      <c r="O146" s="20">
        <v>0.33</v>
      </c>
      <c r="P146" s="164"/>
      <c r="Q146" s="125">
        <v>0.23099999999999998</v>
      </c>
      <c r="R146" s="125" t="s">
        <v>55</v>
      </c>
      <c r="S146" s="164"/>
      <c r="T146" s="164"/>
      <c r="U146" s="164"/>
      <c r="V146" s="124"/>
      <c r="W146" s="124"/>
      <c r="X146" s="124"/>
      <c r="Y146" s="124"/>
      <c r="Z146" s="124"/>
      <c r="AA146" s="20">
        <v>0.33</v>
      </c>
    </row>
    <row r="147" spans="1:27">
      <c r="A147" s="1637">
        <v>137</v>
      </c>
      <c r="B147" s="161" t="s">
        <v>2257</v>
      </c>
      <c r="C147" s="127" t="s">
        <v>2258</v>
      </c>
      <c r="D147" s="124"/>
      <c r="E147" s="126">
        <v>0.37</v>
      </c>
      <c r="F147" s="126">
        <v>0.37</v>
      </c>
      <c r="G147" s="126">
        <v>0.37</v>
      </c>
      <c r="H147" s="164"/>
      <c r="I147" s="164"/>
      <c r="J147" s="164"/>
      <c r="K147" s="164"/>
      <c r="L147" s="164"/>
      <c r="M147" s="164"/>
      <c r="N147" s="164"/>
      <c r="O147" s="124"/>
      <c r="P147" s="164"/>
      <c r="Q147" s="125">
        <v>0.25900000000000001</v>
      </c>
      <c r="R147" s="127" t="s">
        <v>55</v>
      </c>
      <c r="S147" s="164"/>
      <c r="T147" s="164"/>
      <c r="U147" s="164"/>
      <c r="V147" s="124"/>
      <c r="W147" s="124"/>
      <c r="X147" s="124"/>
      <c r="Y147" s="124"/>
      <c r="Z147" s="126">
        <v>0.37</v>
      </c>
      <c r="AA147" s="124"/>
    </row>
    <row r="148" spans="1:27">
      <c r="A148" s="1637">
        <v>138</v>
      </c>
      <c r="B148" s="124" t="s">
        <v>2259</v>
      </c>
      <c r="C148" s="125" t="s">
        <v>2260</v>
      </c>
      <c r="D148" s="124"/>
      <c r="E148" s="20">
        <v>1.65</v>
      </c>
      <c r="F148" s="186"/>
      <c r="G148" s="124"/>
      <c r="H148" s="164"/>
      <c r="I148" s="164"/>
      <c r="J148" s="164"/>
      <c r="K148" s="164"/>
      <c r="L148" s="164"/>
      <c r="M148" s="164"/>
      <c r="N148" s="164"/>
      <c r="O148" s="20">
        <v>1.65</v>
      </c>
      <c r="P148" s="164"/>
      <c r="Q148" s="125">
        <v>0.80500000000000005</v>
      </c>
      <c r="R148" s="125" t="s">
        <v>55</v>
      </c>
      <c r="S148" s="164"/>
      <c r="T148" s="164"/>
      <c r="U148" s="164"/>
      <c r="V148" s="124"/>
      <c r="W148" s="124"/>
      <c r="X148" s="124"/>
      <c r="Y148" s="124"/>
      <c r="Z148" s="124"/>
      <c r="AA148" s="20">
        <v>1.65</v>
      </c>
    </row>
    <row r="149" spans="1:27">
      <c r="A149" s="1637">
        <v>139</v>
      </c>
      <c r="B149" s="124" t="s">
        <v>2261</v>
      </c>
      <c r="C149" s="125" t="s">
        <v>2262</v>
      </c>
      <c r="D149" s="124"/>
      <c r="E149" s="20">
        <v>0.34</v>
      </c>
      <c r="F149" s="186"/>
      <c r="G149" s="124"/>
      <c r="H149" s="164"/>
      <c r="I149" s="164"/>
      <c r="J149" s="164"/>
      <c r="K149" s="164"/>
      <c r="L149" s="164"/>
      <c r="M149" s="164"/>
      <c r="N149" s="164"/>
      <c r="O149" s="20">
        <v>0.34</v>
      </c>
      <c r="P149" s="164"/>
      <c r="Q149" s="125">
        <v>0.23799999999999999</v>
      </c>
      <c r="R149" s="125" t="s">
        <v>55</v>
      </c>
      <c r="S149" s="164"/>
      <c r="T149" s="164"/>
      <c r="U149" s="164"/>
      <c r="V149" s="124"/>
      <c r="W149" s="124"/>
      <c r="X149" s="124"/>
      <c r="Y149" s="124"/>
      <c r="Z149" s="124"/>
      <c r="AA149" s="20">
        <v>0.34</v>
      </c>
    </row>
    <row r="150" spans="1:27">
      <c r="A150" s="1637">
        <v>140</v>
      </c>
      <c r="B150" s="124" t="s">
        <v>2263</v>
      </c>
      <c r="C150" s="125" t="s">
        <v>2264</v>
      </c>
      <c r="D150" s="124"/>
      <c r="E150" s="20">
        <v>0.59499999999999997</v>
      </c>
      <c r="F150" s="125"/>
      <c r="G150" s="124"/>
      <c r="H150" s="164"/>
      <c r="I150" s="164"/>
      <c r="J150" s="164"/>
      <c r="K150" s="164"/>
      <c r="L150" s="164"/>
      <c r="M150" s="164"/>
      <c r="N150" s="164"/>
      <c r="O150" s="20">
        <v>0.59499999999999997</v>
      </c>
      <c r="P150" s="164"/>
      <c r="Q150" s="125">
        <v>0.41649999999999998</v>
      </c>
      <c r="R150" s="125" t="s">
        <v>55</v>
      </c>
      <c r="S150" s="164"/>
      <c r="T150" s="164"/>
      <c r="U150" s="164"/>
      <c r="V150" s="124"/>
      <c r="W150" s="124"/>
      <c r="X150" s="124"/>
      <c r="Y150" s="124"/>
      <c r="Z150" s="124"/>
      <c r="AA150" s="20">
        <v>0.59499999999999997</v>
      </c>
    </row>
    <row r="151" spans="1:27">
      <c r="A151" s="1637">
        <v>141</v>
      </c>
      <c r="B151" s="124" t="s">
        <v>2265</v>
      </c>
      <c r="C151" s="125" t="s">
        <v>2266</v>
      </c>
      <c r="D151" s="124"/>
      <c r="E151" s="20">
        <v>0.15</v>
      </c>
      <c r="F151" s="125"/>
      <c r="G151" s="124"/>
      <c r="H151" s="164"/>
      <c r="I151" s="164"/>
      <c r="J151" s="164"/>
      <c r="K151" s="164"/>
      <c r="L151" s="164"/>
      <c r="M151" s="164"/>
      <c r="N151" s="164"/>
      <c r="O151" s="20">
        <v>0.15</v>
      </c>
      <c r="P151" s="164"/>
      <c r="Q151" s="125">
        <v>0.105</v>
      </c>
      <c r="R151" s="125" t="s">
        <v>55</v>
      </c>
      <c r="S151" s="164"/>
      <c r="T151" s="164"/>
      <c r="U151" s="164"/>
      <c r="V151" s="124"/>
      <c r="W151" s="124"/>
      <c r="X151" s="124"/>
      <c r="Y151" s="124"/>
      <c r="Z151" s="124"/>
      <c r="AA151" s="20">
        <v>0.15</v>
      </c>
    </row>
    <row r="152" spans="1:27">
      <c r="A152" s="1637">
        <v>142</v>
      </c>
      <c r="B152" s="161" t="s">
        <v>2267</v>
      </c>
      <c r="C152" s="127" t="s">
        <v>2268</v>
      </c>
      <c r="D152" s="124"/>
      <c r="E152" s="126">
        <v>0.25</v>
      </c>
      <c r="F152" s="126">
        <v>0.25</v>
      </c>
      <c r="G152" s="126">
        <v>0.25</v>
      </c>
      <c r="H152" s="164"/>
      <c r="I152" s="164"/>
      <c r="J152" s="164"/>
      <c r="K152" s="164"/>
      <c r="L152" s="164"/>
      <c r="M152" s="164"/>
      <c r="N152" s="164"/>
      <c r="O152" s="124"/>
      <c r="P152" s="164"/>
      <c r="Q152" s="125">
        <v>0.17499999999999999</v>
      </c>
      <c r="R152" s="127" t="s">
        <v>55</v>
      </c>
      <c r="S152" s="164"/>
      <c r="T152" s="164"/>
      <c r="U152" s="164"/>
      <c r="V152" s="124"/>
      <c r="W152" s="124"/>
      <c r="X152" s="124"/>
      <c r="Y152" s="124"/>
      <c r="Z152" s="126">
        <v>0.25</v>
      </c>
      <c r="AA152" s="124"/>
    </row>
    <row r="153" spans="1:27">
      <c r="A153" s="1637">
        <v>143</v>
      </c>
      <c r="B153" s="161" t="s">
        <v>2269</v>
      </c>
      <c r="C153" s="127" t="s">
        <v>2270</v>
      </c>
      <c r="D153" s="124"/>
      <c r="E153" s="126">
        <v>1.27</v>
      </c>
      <c r="F153" s="127"/>
      <c r="G153" s="124"/>
      <c r="H153" s="164"/>
      <c r="I153" s="164"/>
      <c r="J153" s="164"/>
      <c r="K153" s="164"/>
      <c r="L153" s="164"/>
      <c r="M153" s="164"/>
      <c r="N153" s="164"/>
      <c r="O153" s="126">
        <v>1.27</v>
      </c>
      <c r="P153" s="164"/>
      <c r="Q153" s="125">
        <v>0.8889999999999999</v>
      </c>
      <c r="R153" s="127" t="s">
        <v>55</v>
      </c>
      <c r="S153" s="164"/>
      <c r="T153" s="164"/>
      <c r="U153" s="164"/>
      <c r="V153" s="124"/>
      <c r="W153" s="124"/>
      <c r="X153" s="124"/>
      <c r="Y153" s="124"/>
      <c r="Z153" s="124"/>
      <c r="AA153" s="126">
        <v>1.27</v>
      </c>
    </row>
    <row r="154" spans="1:27">
      <c r="A154" s="1637">
        <v>144</v>
      </c>
      <c r="B154" s="124" t="s">
        <v>2271</v>
      </c>
      <c r="C154" s="125" t="s">
        <v>2272</v>
      </c>
      <c r="D154" s="124"/>
      <c r="E154" s="20">
        <v>0.26</v>
      </c>
      <c r="F154" s="125"/>
      <c r="G154" s="124"/>
      <c r="H154" s="164"/>
      <c r="I154" s="164"/>
      <c r="J154" s="164"/>
      <c r="K154" s="164"/>
      <c r="L154" s="164"/>
      <c r="M154" s="164"/>
      <c r="N154" s="164"/>
      <c r="O154" s="20">
        <v>0.26</v>
      </c>
      <c r="P154" s="164"/>
      <c r="Q154" s="125">
        <v>0.182</v>
      </c>
      <c r="R154" s="125" t="s">
        <v>55</v>
      </c>
      <c r="S154" s="164"/>
      <c r="T154" s="164"/>
      <c r="U154" s="164"/>
      <c r="V154" s="124"/>
      <c r="W154" s="124"/>
      <c r="X154" s="124"/>
      <c r="Y154" s="124"/>
      <c r="Z154" s="124"/>
      <c r="AA154" s="20">
        <v>0.26</v>
      </c>
    </row>
    <row r="155" spans="1:27">
      <c r="A155" s="1637">
        <v>145</v>
      </c>
      <c r="B155" s="124" t="s">
        <v>2273</v>
      </c>
      <c r="C155" s="125" t="s">
        <v>2274</v>
      </c>
      <c r="D155" s="124"/>
      <c r="E155" s="20">
        <v>0.7</v>
      </c>
      <c r="F155" s="125"/>
      <c r="G155" s="124"/>
      <c r="H155" s="164"/>
      <c r="I155" s="164"/>
      <c r="J155" s="164"/>
      <c r="K155" s="164"/>
      <c r="L155" s="164"/>
      <c r="M155" s="164"/>
      <c r="N155" s="164"/>
      <c r="O155" s="20">
        <v>0.7</v>
      </c>
      <c r="P155" s="164"/>
      <c r="Q155" s="125">
        <v>0.49</v>
      </c>
      <c r="R155" s="125" t="s">
        <v>55</v>
      </c>
      <c r="S155" s="164"/>
      <c r="T155" s="164"/>
      <c r="U155" s="164"/>
      <c r="V155" s="124"/>
      <c r="W155" s="124"/>
      <c r="X155" s="124"/>
      <c r="Y155" s="124"/>
      <c r="Z155" s="124"/>
      <c r="AA155" s="20">
        <v>0.7</v>
      </c>
    </row>
    <row r="156" spans="1:27">
      <c r="A156" s="1637">
        <v>146</v>
      </c>
      <c r="B156" s="161" t="s">
        <v>2275</v>
      </c>
      <c r="C156" s="127" t="s">
        <v>2276</v>
      </c>
      <c r="D156" s="124"/>
      <c r="E156" s="126">
        <v>0.16200000000000001</v>
      </c>
      <c r="F156" s="126"/>
      <c r="G156" s="126"/>
      <c r="H156" s="164"/>
      <c r="I156" s="164"/>
      <c r="J156" s="164"/>
      <c r="K156" s="164"/>
      <c r="L156" s="164"/>
      <c r="M156" s="164"/>
      <c r="N156" s="164"/>
      <c r="O156" s="126">
        <v>0.16200000000000001</v>
      </c>
      <c r="P156" s="164"/>
      <c r="Q156" s="125">
        <v>0.1134</v>
      </c>
      <c r="R156" s="127" t="s">
        <v>55</v>
      </c>
      <c r="S156" s="164"/>
      <c r="T156" s="164"/>
      <c r="U156" s="164"/>
      <c r="V156" s="124"/>
      <c r="W156" s="124"/>
      <c r="X156" s="124"/>
      <c r="Y156" s="124"/>
      <c r="Z156" s="126"/>
      <c r="AA156" s="126">
        <v>0.16200000000000001</v>
      </c>
    </row>
    <row r="157" spans="1:27">
      <c r="A157" s="1637">
        <v>147</v>
      </c>
      <c r="B157" s="161" t="s">
        <v>2277</v>
      </c>
      <c r="C157" s="127" t="s">
        <v>2278</v>
      </c>
      <c r="D157" s="124"/>
      <c r="E157" s="126">
        <v>0.77500000000000002</v>
      </c>
      <c r="F157" s="126"/>
      <c r="G157" s="126"/>
      <c r="H157" s="164"/>
      <c r="I157" s="164"/>
      <c r="J157" s="164"/>
      <c r="K157" s="164"/>
      <c r="L157" s="164"/>
      <c r="M157" s="164"/>
      <c r="N157" s="164"/>
      <c r="O157" s="126">
        <v>0.77500000000000002</v>
      </c>
      <c r="P157" s="164"/>
      <c r="Q157" s="125">
        <v>0.54249999999999998</v>
      </c>
      <c r="R157" s="127" t="s">
        <v>55</v>
      </c>
      <c r="S157" s="164"/>
      <c r="T157" s="164"/>
      <c r="U157" s="164"/>
      <c r="V157" s="124"/>
      <c r="W157" s="124"/>
      <c r="X157" s="124"/>
      <c r="Y157" s="124"/>
      <c r="Z157" s="126"/>
      <c r="AA157" s="126">
        <v>0.77500000000000002</v>
      </c>
    </row>
    <row r="158" spans="1:27">
      <c r="A158" s="1637">
        <v>148</v>
      </c>
      <c r="B158" s="124" t="s">
        <v>2279</v>
      </c>
      <c r="C158" s="125" t="s">
        <v>2280</v>
      </c>
      <c r="D158" s="124"/>
      <c r="E158" s="20">
        <v>0.63500000000000001</v>
      </c>
      <c r="F158" s="125"/>
      <c r="G158" s="124"/>
      <c r="H158" s="164"/>
      <c r="I158" s="164"/>
      <c r="J158" s="164"/>
      <c r="K158" s="164"/>
      <c r="L158" s="164"/>
      <c r="M158" s="164"/>
      <c r="N158" s="164"/>
      <c r="O158" s="20">
        <v>0.63500000000000001</v>
      </c>
      <c r="P158" s="164"/>
      <c r="Q158" s="125">
        <v>0.44449999999999995</v>
      </c>
      <c r="R158" s="125" t="s">
        <v>55</v>
      </c>
      <c r="S158" s="164"/>
      <c r="T158" s="164"/>
      <c r="U158" s="164"/>
      <c r="V158" s="124"/>
      <c r="W158" s="124"/>
      <c r="X158" s="124"/>
      <c r="Y158" s="124"/>
      <c r="Z158" s="124"/>
      <c r="AA158" s="20">
        <v>0.63500000000000001</v>
      </c>
    </row>
    <row r="159" spans="1:27">
      <c r="A159" s="1637">
        <v>149</v>
      </c>
      <c r="B159" s="124" t="s">
        <v>2281</v>
      </c>
      <c r="C159" s="125" t="s">
        <v>2282</v>
      </c>
      <c r="D159" s="124"/>
      <c r="E159" s="20">
        <v>0.13500000000000001</v>
      </c>
      <c r="F159" s="125"/>
      <c r="G159" s="124"/>
      <c r="H159" s="164"/>
      <c r="I159" s="164"/>
      <c r="J159" s="164"/>
      <c r="K159" s="164"/>
      <c r="L159" s="164"/>
      <c r="M159" s="164"/>
      <c r="N159" s="164"/>
      <c r="O159" s="20">
        <v>0.13500000000000001</v>
      </c>
      <c r="P159" s="164"/>
      <c r="Q159" s="125">
        <v>9.4500000000000001E-2</v>
      </c>
      <c r="R159" s="125" t="s">
        <v>55</v>
      </c>
      <c r="S159" s="164"/>
      <c r="T159" s="164"/>
      <c r="U159" s="164"/>
      <c r="V159" s="124"/>
      <c r="W159" s="124"/>
      <c r="X159" s="124"/>
      <c r="Y159" s="124"/>
      <c r="Z159" s="124"/>
      <c r="AA159" s="20">
        <v>0.13500000000000001</v>
      </c>
    </row>
    <row r="160" spans="1:27">
      <c r="A160" s="1637">
        <v>150</v>
      </c>
      <c r="B160" s="124" t="s">
        <v>2283</v>
      </c>
      <c r="C160" s="125" t="s">
        <v>2284</v>
      </c>
      <c r="D160" s="124"/>
      <c r="E160" s="20">
        <v>0.5</v>
      </c>
      <c r="F160" s="125"/>
      <c r="G160" s="124"/>
      <c r="H160" s="164"/>
      <c r="I160" s="164"/>
      <c r="J160" s="164"/>
      <c r="K160" s="164"/>
      <c r="L160" s="164"/>
      <c r="M160" s="164"/>
      <c r="N160" s="164"/>
      <c r="O160" s="20">
        <v>0.5</v>
      </c>
      <c r="P160" s="164"/>
      <c r="Q160" s="125">
        <v>0.35</v>
      </c>
      <c r="R160" s="125" t="s">
        <v>55</v>
      </c>
      <c r="S160" s="164"/>
      <c r="T160" s="164"/>
      <c r="U160" s="164"/>
      <c r="V160" s="124"/>
      <c r="W160" s="124"/>
      <c r="X160" s="124"/>
      <c r="Y160" s="124"/>
      <c r="Z160" s="124"/>
      <c r="AA160" s="20">
        <v>0.5</v>
      </c>
    </row>
    <row r="161" spans="1:27">
      <c r="A161" s="1637">
        <v>151</v>
      </c>
      <c r="B161" s="124" t="s">
        <v>2285</v>
      </c>
      <c r="C161" s="125" t="s">
        <v>2286</v>
      </c>
      <c r="D161" s="124"/>
      <c r="E161" s="20">
        <v>0.32500000000000001</v>
      </c>
      <c r="F161" s="125"/>
      <c r="G161" s="124"/>
      <c r="H161" s="164"/>
      <c r="I161" s="164"/>
      <c r="J161" s="164"/>
      <c r="K161" s="164"/>
      <c r="L161" s="164"/>
      <c r="M161" s="164"/>
      <c r="N161" s="164"/>
      <c r="O161" s="20">
        <v>0.32500000000000001</v>
      </c>
      <c r="P161" s="164"/>
      <c r="Q161" s="125">
        <v>0.22750000000000001</v>
      </c>
      <c r="R161" s="125" t="s">
        <v>55</v>
      </c>
      <c r="S161" s="164"/>
      <c r="T161" s="164"/>
      <c r="U161" s="164"/>
      <c r="V161" s="124"/>
      <c r="W161" s="124"/>
      <c r="X161" s="124"/>
      <c r="Y161" s="124"/>
      <c r="Z161" s="124"/>
      <c r="AA161" s="20">
        <v>0.32500000000000001</v>
      </c>
    </row>
    <row r="162" spans="1:27">
      <c r="A162" s="1637">
        <v>152</v>
      </c>
      <c r="B162" s="124" t="s">
        <v>2287</v>
      </c>
      <c r="C162" s="125" t="s">
        <v>2288</v>
      </c>
      <c r="D162" s="124"/>
      <c r="E162" s="20">
        <v>0.35</v>
      </c>
      <c r="F162" s="125"/>
      <c r="G162" s="124"/>
      <c r="H162" s="164"/>
      <c r="I162" s="164"/>
      <c r="J162" s="164"/>
      <c r="K162" s="164"/>
      <c r="L162" s="164"/>
      <c r="M162" s="164"/>
      <c r="N162" s="164"/>
      <c r="O162" s="20">
        <v>0.35</v>
      </c>
      <c r="P162" s="164"/>
      <c r="Q162" s="125">
        <v>0.245</v>
      </c>
      <c r="R162" s="125" t="s">
        <v>55</v>
      </c>
      <c r="S162" s="164"/>
      <c r="T162" s="164"/>
      <c r="U162" s="164"/>
      <c r="V162" s="124"/>
      <c r="W162" s="124"/>
      <c r="X162" s="124"/>
      <c r="Y162" s="124"/>
      <c r="Z162" s="124"/>
      <c r="AA162" s="20">
        <v>0.35</v>
      </c>
    </row>
    <row r="163" spans="1:27">
      <c r="A163" s="1637">
        <v>153</v>
      </c>
      <c r="B163" s="124" t="s">
        <v>2289</v>
      </c>
      <c r="C163" s="125" t="s">
        <v>2290</v>
      </c>
      <c r="D163" s="124"/>
      <c r="E163" s="20">
        <v>0.22500000000000001</v>
      </c>
      <c r="F163" s="20">
        <v>0.22500000000000001</v>
      </c>
      <c r="G163" s="20">
        <v>0.22500000000000001</v>
      </c>
      <c r="H163" s="164"/>
      <c r="I163" s="164"/>
      <c r="J163" s="164"/>
      <c r="K163" s="164"/>
      <c r="L163" s="164"/>
      <c r="M163" s="164"/>
      <c r="N163" s="164"/>
      <c r="O163" s="124"/>
      <c r="P163" s="164"/>
      <c r="Q163" s="125">
        <v>0.1575</v>
      </c>
      <c r="R163" s="125" t="s">
        <v>55</v>
      </c>
      <c r="S163" s="164"/>
      <c r="T163" s="164"/>
      <c r="U163" s="164"/>
      <c r="V163" s="124"/>
      <c r="W163" s="124"/>
      <c r="X163" s="124"/>
      <c r="Y163" s="124"/>
      <c r="Z163" s="20">
        <v>0.22500000000000001</v>
      </c>
      <c r="AA163" s="124"/>
    </row>
    <row r="164" spans="1:27">
      <c r="A164" s="1637">
        <v>154</v>
      </c>
      <c r="B164" s="124" t="s">
        <v>2291</v>
      </c>
      <c r="C164" s="125" t="s">
        <v>2292</v>
      </c>
      <c r="D164" s="124"/>
      <c r="E164" s="20">
        <v>0.20499999999999999</v>
      </c>
      <c r="F164" s="125"/>
      <c r="G164" s="124"/>
      <c r="H164" s="164"/>
      <c r="I164" s="164"/>
      <c r="J164" s="164"/>
      <c r="K164" s="164"/>
      <c r="L164" s="164"/>
      <c r="M164" s="164"/>
      <c r="N164" s="164"/>
      <c r="O164" s="20">
        <v>0.20499999999999999</v>
      </c>
      <c r="P164" s="164"/>
      <c r="Q164" s="125">
        <v>0.14349999999999999</v>
      </c>
      <c r="R164" s="125" t="s">
        <v>55</v>
      </c>
      <c r="S164" s="164"/>
      <c r="T164" s="164"/>
      <c r="U164" s="164"/>
      <c r="V164" s="124"/>
      <c r="W164" s="124"/>
      <c r="X164" s="124"/>
      <c r="Y164" s="124"/>
      <c r="Z164" s="124"/>
      <c r="AA164" s="20">
        <v>0.20499999999999999</v>
      </c>
    </row>
    <row r="165" spans="1:27">
      <c r="A165" s="1637">
        <v>155</v>
      </c>
      <c r="B165" s="161" t="s">
        <v>2293</v>
      </c>
      <c r="C165" s="127" t="s">
        <v>2294</v>
      </c>
      <c r="D165" s="124"/>
      <c r="E165" s="126">
        <v>0.20499999999999999</v>
      </c>
      <c r="F165" s="126">
        <v>0.20499999999999999</v>
      </c>
      <c r="G165" s="126">
        <v>0.20499999999999999</v>
      </c>
      <c r="H165" s="164"/>
      <c r="I165" s="164"/>
      <c r="J165" s="164"/>
      <c r="K165" s="164"/>
      <c r="L165" s="164"/>
      <c r="M165" s="164"/>
      <c r="N165" s="164"/>
      <c r="O165" s="124"/>
      <c r="P165" s="164"/>
      <c r="Q165" s="125">
        <v>0.14349999999999999</v>
      </c>
      <c r="R165" s="127" t="s">
        <v>55</v>
      </c>
      <c r="S165" s="164"/>
      <c r="T165" s="164"/>
      <c r="U165" s="164"/>
      <c r="V165" s="124"/>
      <c r="W165" s="124"/>
      <c r="X165" s="124"/>
      <c r="Y165" s="124"/>
      <c r="Z165" s="126">
        <v>0.20499999999999999</v>
      </c>
      <c r="AA165" s="124"/>
    </row>
    <row r="166" spans="1:27">
      <c r="A166" s="1637">
        <v>156</v>
      </c>
      <c r="B166" s="124" t="s">
        <v>2295</v>
      </c>
      <c r="C166" s="125" t="s">
        <v>2296</v>
      </c>
      <c r="D166" s="124"/>
      <c r="E166" s="20">
        <v>0.36</v>
      </c>
      <c r="F166" s="125"/>
      <c r="G166" s="124"/>
      <c r="H166" s="164"/>
      <c r="I166" s="164"/>
      <c r="J166" s="164"/>
      <c r="K166" s="164"/>
      <c r="L166" s="164"/>
      <c r="M166" s="164"/>
      <c r="N166" s="164"/>
      <c r="O166" s="20">
        <v>0.36</v>
      </c>
      <c r="P166" s="164"/>
      <c r="Q166" s="125">
        <v>0.252</v>
      </c>
      <c r="R166" s="125" t="s">
        <v>55</v>
      </c>
      <c r="S166" s="164"/>
      <c r="T166" s="164"/>
      <c r="U166" s="164"/>
      <c r="V166" s="124"/>
      <c r="W166" s="124"/>
      <c r="X166" s="124"/>
      <c r="Y166" s="124"/>
      <c r="Z166" s="124"/>
      <c r="AA166" s="20">
        <v>0.36</v>
      </c>
    </row>
    <row r="167" spans="1:27">
      <c r="A167" s="1637">
        <v>157</v>
      </c>
      <c r="B167" s="161" t="s">
        <v>2297</v>
      </c>
      <c r="C167" s="127" t="s">
        <v>2298</v>
      </c>
      <c r="D167" s="124"/>
      <c r="E167" s="126">
        <v>0.98</v>
      </c>
      <c r="F167" s="127"/>
      <c r="G167" s="124"/>
      <c r="H167" s="164"/>
      <c r="I167" s="164"/>
      <c r="J167" s="164"/>
      <c r="K167" s="164"/>
      <c r="L167" s="164"/>
      <c r="M167" s="164"/>
      <c r="N167" s="164"/>
      <c r="O167" s="126">
        <v>0.98</v>
      </c>
      <c r="P167" s="164"/>
      <c r="Q167" s="125">
        <v>0.68599999999999994</v>
      </c>
      <c r="R167" s="127" t="s">
        <v>55</v>
      </c>
      <c r="S167" s="164"/>
      <c r="T167" s="164"/>
      <c r="U167" s="164"/>
      <c r="V167" s="124"/>
      <c r="W167" s="124"/>
      <c r="X167" s="124"/>
      <c r="Y167" s="124"/>
      <c r="Z167" s="124"/>
      <c r="AA167" s="126">
        <v>0.98</v>
      </c>
    </row>
    <row r="168" spans="1:27">
      <c r="A168" s="1637">
        <v>158</v>
      </c>
      <c r="B168" s="161" t="s">
        <v>2299</v>
      </c>
      <c r="C168" s="127" t="s">
        <v>2300</v>
      </c>
      <c r="D168" s="124"/>
      <c r="E168" s="126">
        <v>0.91</v>
      </c>
      <c r="F168" s="127"/>
      <c r="G168" s="124"/>
      <c r="H168" s="164"/>
      <c r="I168" s="164"/>
      <c r="J168" s="164"/>
      <c r="K168" s="164"/>
      <c r="L168" s="164"/>
      <c r="M168" s="164"/>
      <c r="N168" s="164"/>
      <c r="O168" s="126">
        <v>0.91</v>
      </c>
      <c r="P168" s="164"/>
      <c r="Q168" s="125">
        <v>0.63700000000000001</v>
      </c>
      <c r="R168" s="127" t="s">
        <v>55</v>
      </c>
      <c r="S168" s="164"/>
      <c r="T168" s="164"/>
      <c r="U168" s="164"/>
      <c r="V168" s="124"/>
      <c r="W168" s="124"/>
      <c r="X168" s="124"/>
      <c r="Y168" s="124"/>
      <c r="Z168" s="124"/>
      <c r="AA168" s="126">
        <v>0.91</v>
      </c>
    </row>
    <row r="169" spans="1:27">
      <c r="A169" s="1637">
        <v>159</v>
      </c>
      <c r="B169" s="124" t="s">
        <v>2301</v>
      </c>
      <c r="C169" s="125" t="s">
        <v>2302</v>
      </c>
      <c r="D169" s="124"/>
      <c r="E169" s="20">
        <v>0.43</v>
      </c>
      <c r="F169" s="125">
        <v>0.43</v>
      </c>
      <c r="G169" s="125">
        <v>0.43</v>
      </c>
      <c r="H169" s="164"/>
      <c r="I169" s="164"/>
      <c r="J169" s="164"/>
      <c r="K169" s="164"/>
      <c r="L169" s="164"/>
      <c r="M169" s="164"/>
      <c r="N169" s="164"/>
      <c r="O169" s="124"/>
      <c r="P169" s="164"/>
      <c r="Q169" s="125">
        <v>0.30099999999999999</v>
      </c>
      <c r="R169" s="125" t="s">
        <v>55</v>
      </c>
      <c r="S169" s="164"/>
      <c r="T169" s="164"/>
      <c r="U169" s="164"/>
      <c r="V169" s="124"/>
      <c r="W169" s="124"/>
      <c r="X169" s="124"/>
      <c r="Y169" s="124"/>
      <c r="Z169" s="125">
        <v>0.43</v>
      </c>
      <c r="AA169" s="124"/>
    </row>
    <row r="170" spans="1:27">
      <c r="A170" s="1637">
        <v>160</v>
      </c>
      <c r="B170" s="124" t="s">
        <v>2303</v>
      </c>
      <c r="C170" s="125" t="s">
        <v>2304</v>
      </c>
      <c r="D170" s="124"/>
      <c r="E170" s="20">
        <v>0.16</v>
      </c>
      <c r="F170" s="125"/>
      <c r="G170" s="124"/>
      <c r="H170" s="164"/>
      <c r="I170" s="164"/>
      <c r="J170" s="164"/>
      <c r="K170" s="164"/>
      <c r="L170" s="164"/>
      <c r="M170" s="164"/>
      <c r="N170" s="164"/>
      <c r="O170" s="125">
        <v>0.16</v>
      </c>
      <c r="P170" s="164"/>
      <c r="Q170" s="125">
        <v>0.11199999999999999</v>
      </c>
      <c r="R170" s="125" t="s">
        <v>55</v>
      </c>
      <c r="S170" s="164"/>
      <c r="T170" s="164"/>
      <c r="U170" s="164"/>
      <c r="V170" s="124"/>
      <c r="W170" s="124"/>
      <c r="X170" s="124"/>
      <c r="Y170" s="124"/>
      <c r="Z170" s="124"/>
      <c r="AA170" s="125">
        <v>0.16</v>
      </c>
    </row>
    <row r="171" spans="1:27">
      <c r="A171" s="1637">
        <v>161</v>
      </c>
      <c r="B171" s="124" t="s">
        <v>2305</v>
      </c>
      <c r="C171" s="125" t="s">
        <v>2306</v>
      </c>
      <c r="D171" s="124"/>
      <c r="E171" s="20">
        <v>0.6</v>
      </c>
      <c r="F171" s="125">
        <v>0.3</v>
      </c>
      <c r="G171" s="125">
        <v>0.3</v>
      </c>
      <c r="H171" s="164"/>
      <c r="I171" s="164"/>
      <c r="J171" s="164"/>
      <c r="K171" s="164"/>
      <c r="L171" s="164"/>
      <c r="M171" s="164"/>
      <c r="N171" s="164"/>
      <c r="O171" s="125">
        <v>0.3</v>
      </c>
      <c r="P171" s="164"/>
      <c r="Q171" s="125">
        <v>0.42</v>
      </c>
      <c r="R171" s="125" t="s">
        <v>55</v>
      </c>
      <c r="S171" s="164"/>
      <c r="T171" s="164"/>
      <c r="U171" s="164"/>
      <c r="V171" s="124"/>
      <c r="W171" s="124"/>
      <c r="X171" s="124"/>
      <c r="Y171" s="124"/>
      <c r="Z171" s="125">
        <v>0.3</v>
      </c>
      <c r="AA171" s="125">
        <v>0.3</v>
      </c>
    </row>
    <row r="172" spans="1:27">
      <c r="A172" s="1637">
        <v>162</v>
      </c>
      <c r="B172" s="124" t="s">
        <v>2307</v>
      </c>
      <c r="C172" s="125" t="s">
        <v>2308</v>
      </c>
      <c r="D172" s="124"/>
      <c r="E172" s="20">
        <v>0.42</v>
      </c>
      <c r="F172" s="125"/>
      <c r="G172" s="124"/>
      <c r="H172" s="164"/>
      <c r="I172" s="164"/>
      <c r="J172" s="164"/>
      <c r="K172" s="164"/>
      <c r="L172" s="164"/>
      <c r="M172" s="164"/>
      <c r="N172" s="164"/>
      <c r="O172" s="125">
        <v>0.42</v>
      </c>
      <c r="P172" s="164"/>
      <c r="Q172" s="125">
        <v>0.29399999999999998</v>
      </c>
      <c r="R172" s="125" t="s">
        <v>55</v>
      </c>
      <c r="S172" s="164"/>
      <c r="T172" s="164"/>
      <c r="U172" s="164"/>
      <c r="V172" s="124"/>
      <c r="W172" s="124"/>
      <c r="X172" s="124"/>
      <c r="Y172" s="124"/>
      <c r="Z172" s="124"/>
      <c r="AA172" s="125">
        <v>0.42</v>
      </c>
    </row>
    <row r="173" spans="1:27">
      <c r="A173" s="1637">
        <v>163</v>
      </c>
      <c r="B173" s="161" t="s">
        <v>2309</v>
      </c>
      <c r="C173" s="127" t="s">
        <v>2310</v>
      </c>
      <c r="D173" s="124"/>
      <c r="E173" s="126">
        <v>0.33</v>
      </c>
      <c r="F173" s="127"/>
      <c r="G173" s="127"/>
      <c r="H173" s="164"/>
      <c r="I173" s="164"/>
      <c r="J173" s="164"/>
      <c r="K173" s="164"/>
      <c r="L173" s="164"/>
      <c r="M173" s="164"/>
      <c r="N173" s="164"/>
      <c r="O173" s="127">
        <v>0.33</v>
      </c>
      <c r="P173" s="164"/>
      <c r="Q173" s="125">
        <v>0.23099999999999998</v>
      </c>
      <c r="R173" s="127" t="s">
        <v>55</v>
      </c>
      <c r="S173" s="164"/>
      <c r="T173" s="164"/>
      <c r="U173" s="164"/>
      <c r="V173" s="124"/>
      <c r="W173" s="124"/>
      <c r="X173" s="124"/>
      <c r="Y173" s="124"/>
      <c r="Z173" s="127"/>
      <c r="AA173" s="127">
        <v>0.33</v>
      </c>
    </row>
    <row r="174" spans="1:27">
      <c r="A174" s="1637">
        <v>164</v>
      </c>
      <c r="B174" s="124" t="s">
        <v>2311</v>
      </c>
      <c r="C174" s="125" t="s">
        <v>2312</v>
      </c>
      <c r="D174" s="124"/>
      <c r="E174" s="20">
        <v>0.36</v>
      </c>
      <c r="F174" s="125"/>
      <c r="G174" s="125"/>
      <c r="H174" s="164"/>
      <c r="I174" s="164"/>
      <c r="J174" s="164"/>
      <c r="K174" s="164"/>
      <c r="L174" s="164"/>
      <c r="M174" s="164"/>
      <c r="N174" s="164"/>
      <c r="O174" s="125">
        <v>0.36</v>
      </c>
      <c r="P174" s="164"/>
      <c r="Q174" s="125">
        <v>0.252</v>
      </c>
      <c r="R174" s="125" t="s">
        <v>55</v>
      </c>
      <c r="S174" s="164"/>
      <c r="T174" s="164"/>
      <c r="U174" s="164"/>
      <c r="V174" s="124"/>
      <c r="W174" s="124"/>
      <c r="X174" s="124"/>
      <c r="Y174" s="124"/>
      <c r="Z174" s="125"/>
      <c r="AA174" s="125">
        <v>0.36</v>
      </c>
    </row>
    <row r="175" spans="1:27">
      <c r="A175" s="1637">
        <v>165</v>
      </c>
      <c r="B175" s="161" t="s">
        <v>2313</v>
      </c>
      <c r="C175" s="127" t="s">
        <v>2314</v>
      </c>
      <c r="D175" s="124"/>
      <c r="E175" s="126">
        <v>0.21</v>
      </c>
      <c r="F175" s="127">
        <v>0.21</v>
      </c>
      <c r="G175" s="127">
        <v>0.21</v>
      </c>
      <c r="H175" s="164"/>
      <c r="I175" s="164"/>
      <c r="J175" s="164"/>
      <c r="K175" s="164"/>
      <c r="L175" s="164"/>
      <c r="M175" s="164"/>
      <c r="N175" s="164"/>
      <c r="O175" s="124"/>
      <c r="P175" s="164"/>
      <c r="Q175" s="125">
        <v>0.14699999999999999</v>
      </c>
      <c r="R175" s="127" t="s">
        <v>55</v>
      </c>
      <c r="S175" s="164"/>
      <c r="T175" s="164"/>
      <c r="U175" s="164"/>
      <c r="V175" s="124"/>
      <c r="W175" s="124"/>
      <c r="X175" s="124"/>
      <c r="Y175" s="124"/>
      <c r="Z175" s="127">
        <v>0.21</v>
      </c>
      <c r="AA175" s="124"/>
    </row>
    <row r="176" spans="1:27">
      <c r="A176" s="1637">
        <v>166</v>
      </c>
      <c r="B176" s="124" t="s">
        <v>2315</v>
      </c>
      <c r="C176" s="125" t="s">
        <v>2316</v>
      </c>
      <c r="D176" s="124"/>
      <c r="E176" s="20">
        <v>0.52</v>
      </c>
      <c r="F176" s="125"/>
      <c r="G176" s="124"/>
      <c r="H176" s="164"/>
      <c r="I176" s="164"/>
      <c r="J176" s="164"/>
      <c r="K176" s="164"/>
      <c r="L176" s="164"/>
      <c r="M176" s="164"/>
      <c r="N176" s="164"/>
      <c r="O176" s="125">
        <v>0.52</v>
      </c>
      <c r="P176" s="164"/>
      <c r="Q176" s="125">
        <v>0.36399999999999999</v>
      </c>
      <c r="R176" s="125" t="s">
        <v>55</v>
      </c>
      <c r="S176" s="164"/>
      <c r="T176" s="164"/>
      <c r="U176" s="164"/>
      <c r="V176" s="124"/>
      <c r="W176" s="124"/>
      <c r="X176" s="124"/>
      <c r="Y176" s="124"/>
      <c r="Z176" s="124"/>
      <c r="AA176" s="125">
        <v>0.52</v>
      </c>
    </row>
    <row r="177" spans="1:27">
      <c r="A177" s="1637">
        <v>167</v>
      </c>
      <c r="B177" s="124" t="s">
        <v>2317</v>
      </c>
      <c r="C177" s="125" t="s">
        <v>2318</v>
      </c>
      <c r="D177" s="124"/>
      <c r="E177" s="20">
        <v>0.20499999999999999</v>
      </c>
      <c r="F177" s="125"/>
      <c r="G177" s="124"/>
      <c r="H177" s="164"/>
      <c r="I177" s="164"/>
      <c r="J177" s="164"/>
      <c r="K177" s="164"/>
      <c r="L177" s="164"/>
      <c r="M177" s="164"/>
      <c r="N177" s="164"/>
      <c r="O177" s="125">
        <v>0.20499999999999999</v>
      </c>
      <c r="P177" s="164"/>
      <c r="Q177" s="125">
        <v>0.14349999999999999</v>
      </c>
      <c r="R177" s="125" t="s">
        <v>55</v>
      </c>
      <c r="S177" s="164"/>
      <c r="T177" s="164"/>
      <c r="U177" s="164"/>
      <c r="V177" s="124"/>
      <c r="W177" s="124"/>
      <c r="X177" s="124"/>
      <c r="Y177" s="124"/>
      <c r="Z177" s="124"/>
      <c r="AA177" s="125">
        <v>0.20499999999999999</v>
      </c>
    </row>
    <row r="178" spans="1:27">
      <c r="A178" s="1637">
        <v>168</v>
      </c>
      <c r="B178" s="161" t="s">
        <v>2319</v>
      </c>
      <c r="C178" s="127" t="s">
        <v>2320</v>
      </c>
      <c r="D178" s="124"/>
      <c r="E178" s="126">
        <v>0.2</v>
      </c>
      <c r="F178" s="127">
        <v>0.2</v>
      </c>
      <c r="G178" s="127">
        <v>0.2</v>
      </c>
      <c r="H178" s="164"/>
      <c r="I178" s="164"/>
      <c r="J178" s="164"/>
      <c r="K178" s="164"/>
      <c r="L178" s="164"/>
      <c r="M178" s="164"/>
      <c r="N178" s="164"/>
      <c r="O178" s="124"/>
      <c r="P178" s="164"/>
      <c r="Q178" s="125">
        <v>0.14000000000000001</v>
      </c>
      <c r="R178" s="127" t="s">
        <v>55</v>
      </c>
      <c r="S178" s="164"/>
      <c r="T178" s="164"/>
      <c r="U178" s="164"/>
      <c r="V178" s="124"/>
      <c r="W178" s="124"/>
      <c r="X178" s="124"/>
      <c r="Y178" s="124"/>
      <c r="Z178" s="127">
        <v>0.2</v>
      </c>
      <c r="AA178" s="124"/>
    </row>
    <row r="179" spans="1:27">
      <c r="A179" s="1637">
        <v>169</v>
      </c>
      <c r="B179" s="161" t="s">
        <v>2321</v>
      </c>
      <c r="C179" s="127" t="s">
        <v>2322</v>
      </c>
      <c r="D179" s="124"/>
      <c r="E179" s="126">
        <v>0.26500000000000001</v>
      </c>
      <c r="F179" s="127">
        <v>0.26500000000000001</v>
      </c>
      <c r="G179" s="127">
        <v>0.26500000000000001</v>
      </c>
      <c r="H179" s="164"/>
      <c r="I179" s="164"/>
      <c r="J179" s="164"/>
      <c r="K179" s="164"/>
      <c r="L179" s="164"/>
      <c r="M179" s="164"/>
      <c r="N179" s="164"/>
      <c r="O179" s="124"/>
      <c r="P179" s="164"/>
      <c r="Q179" s="125">
        <v>0.1855</v>
      </c>
      <c r="R179" s="127" t="s">
        <v>55</v>
      </c>
      <c r="S179" s="164"/>
      <c r="T179" s="164"/>
      <c r="U179" s="164"/>
      <c r="V179" s="124"/>
      <c r="W179" s="124"/>
      <c r="X179" s="124"/>
      <c r="Y179" s="124"/>
      <c r="Z179" s="127">
        <v>0.26500000000000001</v>
      </c>
      <c r="AA179" s="124"/>
    </row>
    <row r="180" spans="1:27">
      <c r="A180" s="1637">
        <v>170</v>
      </c>
      <c r="B180" s="124" t="s">
        <v>2323</v>
      </c>
      <c r="C180" s="125" t="s">
        <v>2324</v>
      </c>
      <c r="D180" s="124"/>
      <c r="E180" s="20">
        <v>0.35499999999999998</v>
      </c>
      <c r="F180" s="125"/>
      <c r="G180" s="124"/>
      <c r="H180" s="164"/>
      <c r="I180" s="164"/>
      <c r="J180" s="164"/>
      <c r="K180" s="164"/>
      <c r="L180" s="164"/>
      <c r="M180" s="164"/>
      <c r="N180" s="164"/>
      <c r="O180" s="125">
        <v>0.35499999999999998</v>
      </c>
      <c r="P180" s="164"/>
      <c r="Q180" s="125">
        <v>0.24849999999999997</v>
      </c>
      <c r="R180" s="125" t="s">
        <v>55</v>
      </c>
      <c r="S180" s="164"/>
      <c r="T180" s="164"/>
      <c r="U180" s="164"/>
      <c r="V180" s="124"/>
      <c r="W180" s="124"/>
      <c r="X180" s="124"/>
      <c r="Y180" s="124"/>
      <c r="Z180" s="124"/>
      <c r="AA180" s="125">
        <v>0.35499999999999998</v>
      </c>
    </row>
    <row r="181" spans="1:27">
      <c r="A181" s="1637">
        <v>171</v>
      </c>
      <c r="B181" s="161" t="s">
        <v>2325</v>
      </c>
      <c r="C181" s="127" t="s">
        <v>2326</v>
      </c>
      <c r="D181" s="124"/>
      <c r="E181" s="126">
        <v>0.65</v>
      </c>
      <c r="F181" s="127">
        <v>0.2</v>
      </c>
      <c r="G181" s="127">
        <v>0.2</v>
      </c>
      <c r="H181" s="164"/>
      <c r="I181" s="164"/>
      <c r="J181" s="164"/>
      <c r="K181" s="164"/>
      <c r="L181" s="164"/>
      <c r="M181" s="164"/>
      <c r="N181" s="164"/>
      <c r="O181" s="125">
        <v>0.45</v>
      </c>
      <c r="P181" s="164"/>
      <c r="Q181" s="125">
        <v>0.45500000000000002</v>
      </c>
      <c r="R181" s="127" t="s">
        <v>55</v>
      </c>
      <c r="S181" s="164"/>
      <c r="T181" s="164"/>
      <c r="U181" s="164"/>
      <c r="V181" s="124"/>
      <c r="W181" s="124"/>
      <c r="X181" s="124"/>
      <c r="Y181" s="124"/>
      <c r="Z181" s="127">
        <v>0.2</v>
      </c>
      <c r="AA181" s="125">
        <v>0.45</v>
      </c>
    </row>
    <row r="182" spans="1:27">
      <c r="A182" s="1637">
        <v>172</v>
      </c>
      <c r="B182" s="124" t="s">
        <v>2327</v>
      </c>
      <c r="C182" s="125" t="s">
        <v>2328</v>
      </c>
      <c r="D182" s="124"/>
      <c r="E182" s="20">
        <v>0.82</v>
      </c>
      <c r="F182" s="125"/>
      <c r="G182" s="124"/>
      <c r="H182" s="164"/>
      <c r="I182" s="164"/>
      <c r="J182" s="164"/>
      <c r="K182" s="164"/>
      <c r="L182" s="164"/>
      <c r="M182" s="164"/>
      <c r="N182" s="164"/>
      <c r="O182" s="125">
        <v>0.82</v>
      </c>
      <c r="P182" s="164"/>
      <c r="Q182" s="123">
        <v>0.5</v>
      </c>
      <c r="R182" s="125" t="s">
        <v>55</v>
      </c>
      <c r="S182" s="164"/>
      <c r="T182" s="164"/>
      <c r="U182" s="164"/>
      <c r="V182" s="124"/>
      <c r="W182" s="124"/>
      <c r="X182" s="124"/>
      <c r="Y182" s="124"/>
      <c r="Z182" s="124"/>
      <c r="AA182" s="125">
        <v>0.82</v>
      </c>
    </row>
    <row r="183" spans="1:27">
      <c r="A183" s="1637">
        <v>173</v>
      </c>
      <c r="B183" s="161" t="s">
        <v>2329</v>
      </c>
      <c r="C183" s="127" t="s">
        <v>2330</v>
      </c>
      <c r="D183" s="124"/>
      <c r="E183" s="126">
        <v>0.35499999999999998</v>
      </c>
      <c r="F183" s="127">
        <v>0.35499999999999998</v>
      </c>
      <c r="G183" s="127">
        <v>0.35499999999999998</v>
      </c>
      <c r="H183" s="164"/>
      <c r="I183" s="164"/>
      <c r="J183" s="164"/>
      <c r="K183" s="164"/>
      <c r="L183" s="164"/>
      <c r="M183" s="164"/>
      <c r="N183" s="164"/>
      <c r="O183" s="124"/>
      <c r="P183" s="164"/>
      <c r="Q183" s="125">
        <v>0.24849999999999997</v>
      </c>
      <c r="R183" s="127" t="s">
        <v>55</v>
      </c>
      <c r="S183" s="164"/>
      <c r="T183" s="164"/>
      <c r="U183" s="164"/>
      <c r="V183" s="124"/>
      <c r="W183" s="124"/>
      <c r="X183" s="124"/>
      <c r="Y183" s="124"/>
      <c r="Z183" s="127">
        <v>0.35499999999999998</v>
      </c>
      <c r="AA183" s="124"/>
    </row>
    <row r="184" spans="1:27">
      <c r="A184" s="1637">
        <v>174</v>
      </c>
      <c r="B184" s="161" t="s">
        <v>2331</v>
      </c>
      <c r="C184" s="127" t="s">
        <v>2332</v>
      </c>
      <c r="D184" s="124"/>
      <c r="E184" s="126">
        <v>0.96</v>
      </c>
      <c r="F184" s="127">
        <v>0.46</v>
      </c>
      <c r="G184" s="127">
        <v>0.46</v>
      </c>
      <c r="H184" s="164"/>
      <c r="I184" s="164"/>
      <c r="J184" s="164"/>
      <c r="K184" s="164"/>
      <c r="L184" s="164"/>
      <c r="M184" s="164"/>
      <c r="N184" s="164"/>
      <c r="O184" s="125">
        <v>0.5</v>
      </c>
      <c r="P184" s="164"/>
      <c r="Q184" s="125">
        <v>0.67199999999999993</v>
      </c>
      <c r="R184" s="127" t="s">
        <v>55</v>
      </c>
      <c r="S184" s="164"/>
      <c r="T184" s="164"/>
      <c r="U184" s="164"/>
      <c r="V184" s="124"/>
      <c r="W184" s="124"/>
      <c r="X184" s="124"/>
      <c r="Y184" s="124"/>
      <c r="Z184" s="127">
        <v>0.46</v>
      </c>
      <c r="AA184" s="125">
        <v>0.5</v>
      </c>
    </row>
    <row r="185" spans="1:27">
      <c r="A185" s="1637">
        <v>175</v>
      </c>
      <c r="B185" s="161" t="s">
        <v>2333</v>
      </c>
      <c r="C185" s="127" t="s">
        <v>2334</v>
      </c>
      <c r="D185" s="124"/>
      <c r="E185" s="126">
        <v>0.41</v>
      </c>
      <c r="F185" s="127">
        <v>0.41</v>
      </c>
      <c r="G185" s="127">
        <v>0.41</v>
      </c>
      <c r="H185" s="164"/>
      <c r="I185" s="164"/>
      <c r="J185" s="164"/>
      <c r="K185" s="164"/>
      <c r="L185" s="164"/>
      <c r="M185" s="164"/>
      <c r="N185" s="164"/>
      <c r="O185" s="124"/>
      <c r="P185" s="164"/>
      <c r="Q185" s="125">
        <v>0.28699999999999998</v>
      </c>
      <c r="R185" s="127" t="s">
        <v>55</v>
      </c>
      <c r="S185" s="164"/>
      <c r="T185" s="164"/>
      <c r="U185" s="164"/>
      <c r="V185" s="124"/>
      <c r="W185" s="124"/>
      <c r="X185" s="124"/>
      <c r="Y185" s="124"/>
      <c r="Z185" s="127">
        <v>0.41</v>
      </c>
      <c r="AA185" s="124"/>
    </row>
    <row r="186" spans="1:27">
      <c r="A186" s="1637">
        <v>176</v>
      </c>
      <c r="B186" s="124" t="s">
        <v>2335</v>
      </c>
      <c r="C186" s="125" t="s">
        <v>2336</v>
      </c>
      <c r="D186" s="124"/>
      <c r="E186" s="20">
        <v>0.16</v>
      </c>
      <c r="F186" s="125"/>
      <c r="G186" s="124"/>
      <c r="H186" s="164"/>
      <c r="I186" s="164"/>
      <c r="J186" s="164"/>
      <c r="K186" s="164"/>
      <c r="L186" s="164"/>
      <c r="M186" s="164"/>
      <c r="N186" s="164"/>
      <c r="O186" s="125">
        <v>0.16</v>
      </c>
      <c r="P186" s="164"/>
      <c r="Q186" s="125">
        <v>0.11199999999999999</v>
      </c>
      <c r="R186" s="125" t="s">
        <v>55</v>
      </c>
      <c r="S186" s="164"/>
      <c r="T186" s="164"/>
      <c r="U186" s="164"/>
      <c r="V186" s="124"/>
      <c r="W186" s="124"/>
      <c r="X186" s="124"/>
      <c r="Y186" s="124"/>
      <c r="Z186" s="124"/>
      <c r="AA186" s="125">
        <v>0.16</v>
      </c>
    </row>
    <row r="187" spans="1:27">
      <c r="A187" s="1637">
        <v>177</v>
      </c>
      <c r="B187" s="124" t="s">
        <v>2337</v>
      </c>
      <c r="C187" s="125" t="s">
        <v>2338</v>
      </c>
      <c r="D187" s="124"/>
      <c r="E187" s="20">
        <v>0.41</v>
      </c>
      <c r="F187" s="125"/>
      <c r="G187" s="124"/>
      <c r="H187" s="164"/>
      <c r="I187" s="164"/>
      <c r="J187" s="164"/>
      <c r="K187" s="164"/>
      <c r="L187" s="164"/>
      <c r="M187" s="164"/>
      <c r="N187" s="164"/>
      <c r="O187" s="125">
        <v>0.41</v>
      </c>
      <c r="P187" s="164"/>
      <c r="Q187" s="125">
        <v>0.28699999999999998</v>
      </c>
      <c r="R187" s="125" t="s">
        <v>55</v>
      </c>
      <c r="S187" s="164"/>
      <c r="T187" s="164"/>
      <c r="U187" s="164"/>
      <c r="V187" s="124"/>
      <c r="W187" s="124"/>
      <c r="X187" s="124"/>
      <c r="Y187" s="124"/>
      <c r="Z187" s="124"/>
      <c r="AA187" s="125">
        <v>0.41</v>
      </c>
    </row>
    <row r="188" spans="1:27">
      <c r="A188" s="1637">
        <v>178</v>
      </c>
      <c r="B188" s="124" t="s">
        <v>2339</v>
      </c>
      <c r="C188" s="125" t="s">
        <v>2340</v>
      </c>
      <c r="D188" s="124"/>
      <c r="E188" s="20">
        <v>0.3</v>
      </c>
      <c r="F188" s="125"/>
      <c r="G188" s="124"/>
      <c r="H188" s="164"/>
      <c r="I188" s="164"/>
      <c r="J188" s="164"/>
      <c r="K188" s="164"/>
      <c r="L188" s="164"/>
      <c r="M188" s="164"/>
      <c r="N188" s="164"/>
      <c r="O188" s="125">
        <v>0.3</v>
      </c>
      <c r="P188" s="164"/>
      <c r="Q188" s="125">
        <v>0.21</v>
      </c>
      <c r="R188" s="125" t="s">
        <v>55</v>
      </c>
      <c r="S188" s="164"/>
      <c r="T188" s="164"/>
      <c r="U188" s="164"/>
      <c r="V188" s="124"/>
      <c r="W188" s="124"/>
      <c r="X188" s="124"/>
      <c r="Y188" s="124"/>
      <c r="Z188" s="124"/>
      <c r="AA188" s="125">
        <v>0.3</v>
      </c>
    </row>
    <row r="189" spans="1:27">
      <c r="A189" s="1637">
        <v>179</v>
      </c>
      <c r="B189" s="161" t="s">
        <v>2341</v>
      </c>
      <c r="C189" s="127" t="s">
        <v>2342</v>
      </c>
      <c r="D189" s="124"/>
      <c r="E189" s="126">
        <v>0.24</v>
      </c>
      <c r="F189" s="127">
        <v>0.24</v>
      </c>
      <c r="G189" s="127">
        <v>0.24</v>
      </c>
      <c r="H189" s="164"/>
      <c r="I189" s="164"/>
      <c r="J189" s="164"/>
      <c r="K189" s="164"/>
      <c r="L189" s="164"/>
      <c r="M189" s="164"/>
      <c r="N189" s="164"/>
      <c r="O189" s="124"/>
      <c r="P189" s="164"/>
      <c r="Q189" s="125">
        <v>0.16799999999999998</v>
      </c>
      <c r="R189" s="127" t="s">
        <v>55</v>
      </c>
      <c r="S189" s="164"/>
      <c r="T189" s="164"/>
      <c r="U189" s="164"/>
      <c r="V189" s="124"/>
      <c r="W189" s="124"/>
      <c r="X189" s="124"/>
      <c r="Y189" s="124"/>
      <c r="Z189" s="127">
        <v>0.24</v>
      </c>
      <c r="AA189" s="124"/>
    </row>
    <row r="190" spans="1:27">
      <c r="A190" s="1637">
        <v>180</v>
      </c>
      <c r="B190" s="124" t="s">
        <v>2343</v>
      </c>
      <c r="C190" s="125" t="s">
        <v>2344</v>
      </c>
      <c r="D190" s="124"/>
      <c r="E190" s="20">
        <v>0.37</v>
      </c>
      <c r="F190" s="125"/>
      <c r="G190" s="124"/>
      <c r="H190" s="164"/>
      <c r="I190" s="164"/>
      <c r="J190" s="164"/>
      <c r="K190" s="164"/>
      <c r="L190" s="164"/>
      <c r="M190" s="164"/>
      <c r="N190" s="164"/>
      <c r="O190" s="125">
        <v>0.37</v>
      </c>
      <c r="P190" s="164"/>
      <c r="Q190" s="125">
        <v>0.25900000000000001</v>
      </c>
      <c r="R190" s="125" t="s">
        <v>55</v>
      </c>
      <c r="S190" s="164"/>
      <c r="T190" s="164"/>
      <c r="U190" s="164"/>
      <c r="V190" s="124"/>
      <c r="W190" s="124"/>
      <c r="X190" s="124"/>
      <c r="Y190" s="124"/>
      <c r="Z190" s="124"/>
      <c r="AA190" s="125">
        <v>0.37</v>
      </c>
    </row>
    <row r="191" spans="1:27">
      <c r="A191" s="1637">
        <v>181</v>
      </c>
      <c r="B191" s="124" t="s">
        <v>2345</v>
      </c>
      <c r="C191" s="125" t="s">
        <v>2346</v>
      </c>
      <c r="D191" s="124"/>
      <c r="E191" s="20">
        <v>0.19</v>
      </c>
      <c r="F191" s="125"/>
      <c r="G191" s="124"/>
      <c r="H191" s="164"/>
      <c r="I191" s="164"/>
      <c r="J191" s="164"/>
      <c r="K191" s="164"/>
      <c r="L191" s="164"/>
      <c r="M191" s="164"/>
      <c r="N191" s="164"/>
      <c r="O191" s="125">
        <v>0.19</v>
      </c>
      <c r="P191" s="164"/>
      <c r="Q191" s="125">
        <v>0.13299999999999998</v>
      </c>
      <c r="R191" s="125" t="s">
        <v>55</v>
      </c>
      <c r="S191" s="164"/>
      <c r="T191" s="164"/>
      <c r="U191" s="164"/>
      <c r="V191" s="124"/>
      <c r="W191" s="124"/>
      <c r="X191" s="124"/>
      <c r="Y191" s="124"/>
      <c r="Z191" s="124"/>
      <c r="AA191" s="125">
        <v>0.19</v>
      </c>
    </row>
    <row r="192" spans="1:27">
      <c r="A192" s="1637">
        <v>182</v>
      </c>
      <c r="B192" s="124" t="s">
        <v>2347</v>
      </c>
      <c r="C192" s="125" t="s">
        <v>2348</v>
      </c>
      <c r="D192" s="124"/>
      <c r="E192" s="20">
        <v>0.28999999999999998</v>
      </c>
      <c r="F192" s="125"/>
      <c r="G192" s="124"/>
      <c r="H192" s="164"/>
      <c r="I192" s="164"/>
      <c r="J192" s="164"/>
      <c r="K192" s="164"/>
      <c r="L192" s="164"/>
      <c r="M192" s="164"/>
      <c r="N192" s="164"/>
      <c r="O192" s="125">
        <v>0.28999999999999998</v>
      </c>
      <c r="P192" s="164"/>
      <c r="Q192" s="125">
        <v>0.20299999999999999</v>
      </c>
      <c r="R192" s="125" t="s">
        <v>55</v>
      </c>
      <c r="S192" s="164"/>
      <c r="T192" s="164"/>
      <c r="U192" s="164"/>
      <c r="V192" s="124"/>
      <c r="W192" s="124"/>
      <c r="X192" s="124"/>
      <c r="Y192" s="124"/>
      <c r="Z192" s="124"/>
      <c r="AA192" s="125">
        <v>0.28999999999999998</v>
      </c>
    </row>
    <row r="193" spans="1:27">
      <c r="A193" s="1637">
        <v>183</v>
      </c>
      <c r="B193" s="124" t="s">
        <v>2349</v>
      </c>
      <c r="C193" s="125" t="s">
        <v>2350</v>
      </c>
      <c r="D193" s="124"/>
      <c r="E193" s="20">
        <v>0.33</v>
      </c>
      <c r="F193" s="125">
        <v>0.33</v>
      </c>
      <c r="G193" s="125">
        <v>0.33</v>
      </c>
      <c r="H193" s="164"/>
      <c r="I193" s="164"/>
      <c r="J193" s="164"/>
      <c r="K193" s="164"/>
      <c r="L193" s="164"/>
      <c r="M193" s="164"/>
      <c r="N193" s="164"/>
      <c r="O193" s="124"/>
      <c r="P193" s="164"/>
      <c r="Q193" s="125">
        <v>0.23099999999999998</v>
      </c>
      <c r="R193" s="125" t="s">
        <v>55</v>
      </c>
      <c r="S193" s="164"/>
      <c r="T193" s="164"/>
      <c r="U193" s="164"/>
      <c r="V193" s="124"/>
      <c r="W193" s="124"/>
      <c r="X193" s="124"/>
      <c r="Y193" s="124"/>
      <c r="Z193" s="125">
        <v>0.33</v>
      </c>
      <c r="AA193" s="124"/>
    </row>
    <row r="194" spans="1:27">
      <c r="A194" s="1637">
        <v>184</v>
      </c>
      <c r="B194" s="161" t="s">
        <v>2351</v>
      </c>
      <c r="C194" s="127" t="s">
        <v>2352</v>
      </c>
      <c r="D194" s="124"/>
      <c r="E194" s="126">
        <v>0.92</v>
      </c>
      <c r="F194" s="127"/>
      <c r="G194" s="124"/>
      <c r="H194" s="164"/>
      <c r="I194" s="164"/>
      <c r="J194" s="164"/>
      <c r="K194" s="164"/>
      <c r="L194" s="164"/>
      <c r="M194" s="164"/>
      <c r="N194" s="164"/>
      <c r="O194" s="127">
        <v>0.92</v>
      </c>
      <c r="P194" s="164"/>
      <c r="Q194" s="125">
        <v>0.64400000000000002</v>
      </c>
      <c r="R194" s="127" t="s">
        <v>55</v>
      </c>
      <c r="S194" s="164"/>
      <c r="T194" s="164"/>
      <c r="U194" s="164"/>
      <c r="V194" s="124"/>
      <c r="W194" s="124"/>
      <c r="X194" s="124"/>
      <c r="Y194" s="124"/>
      <c r="Z194" s="124"/>
      <c r="AA194" s="127">
        <v>0.92</v>
      </c>
    </row>
    <row r="195" spans="1:27">
      <c r="A195" s="1637">
        <v>185</v>
      </c>
      <c r="B195" s="124" t="s">
        <v>2353</v>
      </c>
      <c r="C195" s="125" t="s">
        <v>2354</v>
      </c>
      <c r="D195" s="124"/>
      <c r="E195" s="20">
        <v>0.28999999999999998</v>
      </c>
      <c r="F195" s="125"/>
      <c r="G195" s="124"/>
      <c r="H195" s="164"/>
      <c r="I195" s="164"/>
      <c r="J195" s="164"/>
      <c r="K195" s="164"/>
      <c r="L195" s="164"/>
      <c r="M195" s="164"/>
      <c r="N195" s="164"/>
      <c r="O195" s="125">
        <v>0.28999999999999998</v>
      </c>
      <c r="P195" s="164"/>
      <c r="Q195" s="125">
        <v>0.20299999999999999</v>
      </c>
      <c r="R195" s="125" t="s">
        <v>55</v>
      </c>
      <c r="S195" s="164"/>
      <c r="T195" s="164"/>
      <c r="U195" s="164"/>
      <c r="V195" s="124"/>
      <c r="W195" s="124"/>
      <c r="X195" s="124"/>
      <c r="Y195" s="124"/>
      <c r="Z195" s="124"/>
      <c r="AA195" s="125">
        <v>0.28999999999999998</v>
      </c>
    </row>
    <row r="196" spans="1:27">
      <c r="A196" s="1637">
        <v>186</v>
      </c>
      <c r="B196" s="124" t="s">
        <v>2355</v>
      </c>
      <c r="C196" s="125" t="s">
        <v>2356</v>
      </c>
      <c r="D196" s="124"/>
      <c r="E196" s="20">
        <v>0.18</v>
      </c>
      <c r="F196" s="125"/>
      <c r="G196" s="124"/>
      <c r="H196" s="164"/>
      <c r="I196" s="164"/>
      <c r="J196" s="164"/>
      <c r="K196" s="164"/>
      <c r="L196" s="164"/>
      <c r="M196" s="164"/>
      <c r="N196" s="164"/>
      <c r="O196" s="125">
        <v>0.18</v>
      </c>
      <c r="P196" s="164"/>
      <c r="Q196" s="125">
        <v>0.126</v>
      </c>
      <c r="R196" s="125" t="s">
        <v>55</v>
      </c>
      <c r="S196" s="164"/>
      <c r="T196" s="164"/>
      <c r="U196" s="164"/>
      <c r="V196" s="124"/>
      <c r="W196" s="124"/>
      <c r="X196" s="124"/>
      <c r="Y196" s="124"/>
      <c r="Z196" s="124"/>
      <c r="AA196" s="125">
        <v>0.18</v>
      </c>
    </row>
    <row r="197" spans="1:27">
      <c r="A197" s="1637">
        <v>187</v>
      </c>
      <c r="B197" s="130" t="s">
        <v>2357</v>
      </c>
      <c r="C197" s="125" t="s">
        <v>2358</v>
      </c>
      <c r="D197" s="124"/>
      <c r="E197" s="20">
        <v>0.625</v>
      </c>
      <c r="F197" s="125"/>
      <c r="G197" s="124"/>
      <c r="H197" s="164"/>
      <c r="I197" s="164"/>
      <c r="J197" s="164"/>
      <c r="K197" s="164"/>
      <c r="L197" s="164"/>
      <c r="M197" s="164"/>
      <c r="N197" s="164"/>
      <c r="O197" s="125">
        <v>0.625</v>
      </c>
      <c r="P197" s="164"/>
      <c r="Q197" s="125">
        <v>0.4375</v>
      </c>
      <c r="R197" s="125" t="s">
        <v>55</v>
      </c>
      <c r="S197" s="164"/>
      <c r="T197" s="164"/>
      <c r="U197" s="164"/>
      <c r="V197" s="124"/>
      <c r="W197" s="124"/>
      <c r="X197" s="124"/>
      <c r="Y197" s="124"/>
      <c r="Z197" s="124"/>
      <c r="AA197" s="125">
        <v>0.625</v>
      </c>
    </row>
    <row r="198" spans="1:27">
      <c r="A198" s="1637">
        <v>188</v>
      </c>
      <c r="B198" s="161" t="s">
        <v>2359</v>
      </c>
      <c r="C198" s="127" t="s">
        <v>2360</v>
      </c>
      <c r="D198" s="124"/>
      <c r="E198" s="126">
        <v>0.52</v>
      </c>
      <c r="F198" s="127"/>
      <c r="G198" s="124"/>
      <c r="H198" s="164"/>
      <c r="I198" s="164"/>
      <c r="J198" s="164"/>
      <c r="K198" s="164"/>
      <c r="L198" s="164"/>
      <c r="M198" s="164"/>
      <c r="N198" s="164"/>
      <c r="O198" s="127">
        <v>0.52</v>
      </c>
      <c r="P198" s="164"/>
      <c r="Q198" s="125">
        <v>0.36399999999999999</v>
      </c>
      <c r="R198" s="127" t="s">
        <v>55</v>
      </c>
      <c r="S198" s="164"/>
      <c r="T198" s="164"/>
      <c r="U198" s="164"/>
      <c r="V198" s="124"/>
      <c r="W198" s="124"/>
      <c r="X198" s="124"/>
      <c r="Y198" s="124"/>
      <c r="Z198" s="124"/>
      <c r="AA198" s="127">
        <v>0.52</v>
      </c>
    </row>
    <row r="199" spans="1:27">
      <c r="A199" s="1637">
        <v>189</v>
      </c>
      <c r="B199" s="124" t="s">
        <v>2361</v>
      </c>
      <c r="C199" s="125" t="s">
        <v>2362</v>
      </c>
      <c r="D199" s="124"/>
      <c r="E199" s="20">
        <v>0.29499999999999998</v>
      </c>
      <c r="F199" s="125"/>
      <c r="G199" s="125"/>
      <c r="H199" s="164"/>
      <c r="I199" s="164"/>
      <c r="J199" s="164"/>
      <c r="K199" s="164"/>
      <c r="L199" s="164"/>
      <c r="M199" s="164"/>
      <c r="N199" s="164"/>
      <c r="O199" s="125">
        <v>0.29499999999999998</v>
      </c>
      <c r="P199" s="164"/>
      <c r="Q199" s="125">
        <v>0.20649999999999999</v>
      </c>
      <c r="R199" s="125" t="s">
        <v>55</v>
      </c>
      <c r="S199" s="164"/>
      <c r="T199" s="164"/>
      <c r="U199" s="164"/>
      <c r="V199" s="124"/>
      <c r="W199" s="124"/>
      <c r="X199" s="124"/>
      <c r="Y199" s="124"/>
      <c r="Z199" s="125"/>
      <c r="AA199" s="125">
        <v>0.29499999999999998</v>
      </c>
    </row>
    <row r="200" spans="1:27">
      <c r="A200" s="1637">
        <v>190</v>
      </c>
      <c r="B200" s="124" t="s">
        <v>2363</v>
      </c>
      <c r="C200" s="125" t="s">
        <v>2364</v>
      </c>
      <c r="D200" s="124"/>
      <c r="E200" s="20">
        <v>0.44</v>
      </c>
      <c r="F200" s="125"/>
      <c r="G200" s="124"/>
      <c r="H200" s="164"/>
      <c r="I200" s="164"/>
      <c r="J200" s="164"/>
      <c r="K200" s="164"/>
      <c r="L200" s="164"/>
      <c r="M200" s="164"/>
      <c r="N200" s="164"/>
      <c r="O200" s="125">
        <v>0.44</v>
      </c>
      <c r="P200" s="164"/>
      <c r="Q200" s="125">
        <v>0.308</v>
      </c>
      <c r="R200" s="125" t="s">
        <v>55</v>
      </c>
      <c r="S200" s="164"/>
      <c r="T200" s="164"/>
      <c r="U200" s="164"/>
      <c r="V200" s="124"/>
      <c r="W200" s="124"/>
      <c r="X200" s="124"/>
      <c r="Y200" s="124"/>
      <c r="Z200" s="124"/>
      <c r="AA200" s="125">
        <v>0.44</v>
      </c>
    </row>
    <row r="201" spans="1:27">
      <c r="A201" s="1637">
        <v>191</v>
      </c>
      <c r="B201" s="124" t="s">
        <v>2365</v>
      </c>
      <c r="C201" s="125" t="s">
        <v>2366</v>
      </c>
      <c r="D201" s="124"/>
      <c r="E201" s="20">
        <v>0.19500000000000001</v>
      </c>
      <c r="F201" s="125"/>
      <c r="G201" s="124"/>
      <c r="H201" s="164"/>
      <c r="I201" s="164"/>
      <c r="J201" s="164"/>
      <c r="K201" s="164"/>
      <c r="L201" s="164"/>
      <c r="M201" s="164"/>
      <c r="N201" s="164"/>
      <c r="O201" s="125">
        <v>0.19500000000000001</v>
      </c>
      <c r="P201" s="164"/>
      <c r="Q201" s="125">
        <v>0.13649999999999998</v>
      </c>
      <c r="R201" s="125" t="s">
        <v>55</v>
      </c>
      <c r="S201" s="164"/>
      <c r="T201" s="164"/>
      <c r="U201" s="164"/>
      <c r="V201" s="124"/>
      <c r="W201" s="124"/>
      <c r="X201" s="124"/>
      <c r="Y201" s="124"/>
      <c r="Z201" s="124"/>
      <c r="AA201" s="125">
        <v>0.19500000000000001</v>
      </c>
    </row>
    <row r="202" spans="1:27">
      <c r="A202" s="1637">
        <v>192</v>
      </c>
      <c r="B202" s="124" t="s">
        <v>2367</v>
      </c>
      <c r="C202" s="125" t="s">
        <v>2368</v>
      </c>
      <c r="D202" s="124"/>
      <c r="E202" s="20">
        <v>0.3</v>
      </c>
      <c r="F202" s="125"/>
      <c r="G202" s="124"/>
      <c r="H202" s="164"/>
      <c r="I202" s="164"/>
      <c r="J202" s="164"/>
      <c r="K202" s="164"/>
      <c r="L202" s="164"/>
      <c r="M202" s="164"/>
      <c r="N202" s="164"/>
      <c r="O202" s="125">
        <v>0.3</v>
      </c>
      <c r="P202" s="164"/>
      <c r="Q202" s="125">
        <v>0.21</v>
      </c>
      <c r="R202" s="125" t="s">
        <v>55</v>
      </c>
      <c r="S202" s="164"/>
      <c r="T202" s="164"/>
      <c r="U202" s="164"/>
      <c r="V202" s="124"/>
      <c r="W202" s="124"/>
      <c r="X202" s="124"/>
      <c r="Y202" s="124"/>
      <c r="Z202" s="124"/>
      <c r="AA202" s="125">
        <v>0.3</v>
      </c>
    </row>
    <row r="203" spans="1:27">
      <c r="A203" s="1637">
        <v>193</v>
      </c>
      <c r="B203" s="124" t="s">
        <v>2369</v>
      </c>
      <c r="C203" s="125" t="s">
        <v>2370</v>
      </c>
      <c r="D203" s="124"/>
      <c r="E203" s="20">
        <v>0.3</v>
      </c>
      <c r="F203" s="125"/>
      <c r="G203" s="124"/>
      <c r="H203" s="164"/>
      <c r="I203" s="164"/>
      <c r="J203" s="164"/>
      <c r="K203" s="164"/>
      <c r="L203" s="164"/>
      <c r="M203" s="164"/>
      <c r="N203" s="164"/>
      <c r="O203" s="125">
        <v>0.3</v>
      </c>
      <c r="P203" s="164"/>
      <c r="Q203" s="125">
        <v>0.21</v>
      </c>
      <c r="R203" s="125" t="s">
        <v>55</v>
      </c>
      <c r="S203" s="164"/>
      <c r="T203" s="164"/>
      <c r="U203" s="164"/>
      <c r="V203" s="124"/>
      <c r="W203" s="124"/>
      <c r="X203" s="124"/>
      <c r="Y203" s="124"/>
      <c r="Z203" s="124"/>
      <c r="AA203" s="125">
        <v>0.3</v>
      </c>
    </row>
    <row r="204" spans="1:27">
      <c r="A204" s="1637">
        <v>194</v>
      </c>
      <c r="B204" s="124" t="s">
        <v>2371</v>
      </c>
      <c r="C204" s="125" t="s">
        <v>2372</v>
      </c>
      <c r="D204" s="124"/>
      <c r="E204" s="20">
        <v>0.2</v>
      </c>
      <c r="F204" s="125"/>
      <c r="G204" s="124"/>
      <c r="H204" s="164"/>
      <c r="I204" s="164"/>
      <c r="J204" s="164"/>
      <c r="K204" s="164"/>
      <c r="L204" s="164"/>
      <c r="M204" s="164"/>
      <c r="N204" s="164"/>
      <c r="O204" s="125">
        <v>0.2</v>
      </c>
      <c r="P204" s="164"/>
      <c r="Q204" s="125">
        <v>0.14000000000000001</v>
      </c>
      <c r="R204" s="125" t="s">
        <v>55</v>
      </c>
      <c r="S204" s="164"/>
      <c r="T204" s="164"/>
      <c r="U204" s="164"/>
      <c r="V204" s="124"/>
      <c r="W204" s="124"/>
      <c r="X204" s="124"/>
      <c r="Y204" s="124"/>
      <c r="Z204" s="124"/>
      <c r="AA204" s="125">
        <v>0.2</v>
      </c>
    </row>
    <row r="205" spans="1:27">
      <c r="A205" s="1637">
        <v>195</v>
      </c>
      <c r="B205" s="124" t="s">
        <v>2373</v>
      </c>
      <c r="C205" s="125" t="s">
        <v>2374</v>
      </c>
      <c r="D205" s="124"/>
      <c r="E205" s="20">
        <v>0.21</v>
      </c>
      <c r="F205" s="125"/>
      <c r="G205" s="124"/>
      <c r="H205" s="164"/>
      <c r="I205" s="164"/>
      <c r="J205" s="164"/>
      <c r="K205" s="164"/>
      <c r="L205" s="164"/>
      <c r="M205" s="164"/>
      <c r="N205" s="164"/>
      <c r="O205" s="125">
        <v>0.21</v>
      </c>
      <c r="P205" s="164"/>
      <c r="Q205" s="125">
        <v>0.14699999999999999</v>
      </c>
      <c r="R205" s="125" t="s">
        <v>55</v>
      </c>
      <c r="S205" s="164"/>
      <c r="T205" s="164"/>
      <c r="U205" s="164"/>
      <c r="V205" s="124"/>
      <c r="W205" s="124"/>
      <c r="X205" s="124"/>
      <c r="Y205" s="124"/>
      <c r="Z205" s="124"/>
      <c r="AA205" s="125">
        <v>0.21</v>
      </c>
    </row>
    <row r="206" spans="1:27">
      <c r="A206" s="1637">
        <v>196</v>
      </c>
      <c r="B206" s="124" t="s">
        <v>2375</v>
      </c>
      <c r="C206" s="125" t="s">
        <v>2376</v>
      </c>
      <c r="D206" s="124"/>
      <c r="E206" s="20">
        <v>0.38</v>
      </c>
      <c r="F206" s="125">
        <v>0.38</v>
      </c>
      <c r="G206" s="125">
        <v>0.38</v>
      </c>
      <c r="H206" s="164"/>
      <c r="I206" s="164"/>
      <c r="J206" s="164"/>
      <c r="K206" s="164"/>
      <c r="L206" s="164"/>
      <c r="M206" s="164"/>
      <c r="N206" s="164"/>
      <c r="O206" s="124"/>
      <c r="P206" s="164"/>
      <c r="Q206" s="125">
        <v>0.26599999999999996</v>
      </c>
      <c r="R206" s="125" t="s">
        <v>55</v>
      </c>
      <c r="S206" s="164"/>
      <c r="T206" s="164"/>
      <c r="U206" s="164"/>
      <c r="V206" s="124"/>
      <c r="W206" s="124"/>
      <c r="X206" s="124"/>
      <c r="Y206" s="124"/>
      <c r="Z206" s="125">
        <v>0.38</v>
      </c>
      <c r="AA206" s="124"/>
    </row>
    <row r="207" spans="1:27">
      <c r="A207" s="1637">
        <v>197</v>
      </c>
      <c r="B207" s="124" t="s">
        <v>2377</v>
      </c>
      <c r="C207" s="125" t="s">
        <v>2378</v>
      </c>
      <c r="D207" s="124"/>
      <c r="E207" s="20">
        <v>0.35</v>
      </c>
      <c r="F207" s="125"/>
      <c r="G207" s="124"/>
      <c r="H207" s="164"/>
      <c r="I207" s="164"/>
      <c r="J207" s="164"/>
      <c r="K207" s="164"/>
      <c r="L207" s="164"/>
      <c r="M207" s="164"/>
      <c r="N207" s="164"/>
      <c r="O207" s="125">
        <v>0.35</v>
      </c>
      <c r="P207" s="164"/>
      <c r="Q207" s="125">
        <v>0.245</v>
      </c>
      <c r="R207" s="125" t="s">
        <v>55</v>
      </c>
      <c r="S207" s="164"/>
      <c r="T207" s="164"/>
      <c r="U207" s="164"/>
      <c r="V207" s="124"/>
      <c r="W207" s="124"/>
      <c r="X207" s="124"/>
      <c r="Y207" s="124"/>
      <c r="Z207" s="124"/>
      <c r="AA207" s="125">
        <v>0.35</v>
      </c>
    </row>
    <row r="208" spans="1:27">
      <c r="A208" s="1637">
        <v>198</v>
      </c>
      <c r="B208" s="124" t="s">
        <v>2379</v>
      </c>
      <c r="C208" s="125" t="s">
        <v>2380</v>
      </c>
      <c r="D208" s="124"/>
      <c r="E208" s="20">
        <v>0.16500000000000001</v>
      </c>
      <c r="F208" s="125"/>
      <c r="G208" s="124"/>
      <c r="H208" s="164"/>
      <c r="I208" s="164"/>
      <c r="J208" s="164"/>
      <c r="K208" s="164"/>
      <c r="L208" s="164"/>
      <c r="M208" s="164"/>
      <c r="N208" s="164"/>
      <c r="O208" s="125">
        <v>0.16500000000000001</v>
      </c>
      <c r="P208" s="164"/>
      <c r="Q208" s="125">
        <v>0.11549999999999999</v>
      </c>
      <c r="R208" s="125" t="s">
        <v>55</v>
      </c>
      <c r="S208" s="164"/>
      <c r="T208" s="164"/>
      <c r="U208" s="164"/>
      <c r="V208" s="124"/>
      <c r="W208" s="124"/>
      <c r="X208" s="124"/>
      <c r="Y208" s="124"/>
      <c r="Z208" s="124"/>
      <c r="AA208" s="125">
        <v>0.16500000000000001</v>
      </c>
    </row>
    <row r="209" spans="1:27">
      <c r="A209" s="1637">
        <v>199</v>
      </c>
      <c r="B209" s="161" t="s">
        <v>2381</v>
      </c>
      <c r="C209" s="127" t="s">
        <v>2382</v>
      </c>
      <c r="D209" s="124"/>
      <c r="E209" s="126">
        <v>0.32</v>
      </c>
      <c r="F209" s="127"/>
      <c r="G209" s="124"/>
      <c r="H209" s="164"/>
      <c r="I209" s="164"/>
      <c r="J209" s="164"/>
      <c r="K209" s="164"/>
      <c r="L209" s="164"/>
      <c r="M209" s="164"/>
      <c r="N209" s="164"/>
      <c r="O209" s="127">
        <v>0.32</v>
      </c>
      <c r="P209" s="164"/>
      <c r="Q209" s="125">
        <v>0.22399999999999998</v>
      </c>
      <c r="R209" s="127" t="s">
        <v>55</v>
      </c>
      <c r="S209" s="164"/>
      <c r="T209" s="164"/>
      <c r="U209" s="164"/>
      <c r="V209" s="124"/>
      <c r="W209" s="124"/>
      <c r="X209" s="124"/>
      <c r="Y209" s="124"/>
      <c r="Z209" s="124"/>
      <c r="AA209" s="127">
        <v>0.32</v>
      </c>
    </row>
    <row r="210" spans="1:27">
      <c r="A210" s="1637">
        <v>200</v>
      </c>
      <c r="B210" s="161" t="s">
        <v>2383</v>
      </c>
      <c r="C210" s="127" t="s">
        <v>2384</v>
      </c>
      <c r="D210" s="124"/>
      <c r="E210" s="126">
        <v>1.425</v>
      </c>
      <c r="F210" s="127">
        <v>1.425</v>
      </c>
      <c r="G210" s="127">
        <v>1.425</v>
      </c>
      <c r="H210" s="164"/>
      <c r="I210" s="164"/>
      <c r="J210" s="164"/>
      <c r="K210" s="164"/>
      <c r="L210" s="164"/>
      <c r="M210" s="164"/>
      <c r="N210" s="164"/>
      <c r="O210" s="225">
        <v>0</v>
      </c>
      <c r="P210" s="164"/>
      <c r="Q210" s="125">
        <v>1.25</v>
      </c>
      <c r="R210" s="127" t="s">
        <v>55</v>
      </c>
      <c r="S210" s="164"/>
      <c r="T210" s="164"/>
      <c r="U210" s="164"/>
      <c r="V210" s="124"/>
      <c r="W210" s="124"/>
      <c r="X210" s="124"/>
      <c r="Y210" s="124"/>
      <c r="Z210" s="127">
        <v>0.42499999999999999</v>
      </c>
      <c r="AA210" s="125">
        <v>1</v>
      </c>
    </row>
    <row r="211" spans="1:27">
      <c r="A211" s="1637">
        <v>201</v>
      </c>
      <c r="B211" s="124" t="s">
        <v>2385</v>
      </c>
      <c r="C211" s="125" t="s">
        <v>2386</v>
      </c>
      <c r="D211" s="124"/>
      <c r="E211" s="20">
        <v>0.13</v>
      </c>
      <c r="F211" s="125"/>
      <c r="G211" s="124"/>
      <c r="H211" s="164"/>
      <c r="I211" s="164"/>
      <c r="J211" s="164"/>
      <c r="K211" s="164"/>
      <c r="L211" s="164"/>
      <c r="M211" s="164"/>
      <c r="N211" s="164"/>
      <c r="O211" s="125">
        <v>0.13</v>
      </c>
      <c r="P211" s="164"/>
      <c r="Q211" s="125">
        <v>9.0999999999999998E-2</v>
      </c>
      <c r="R211" s="125" t="s">
        <v>55</v>
      </c>
      <c r="S211" s="164"/>
      <c r="T211" s="164"/>
      <c r="U211" s="164"/>
      <c r="V211" s="124"/>
      <c r="W211" s="124"/>
      <c r="X211" s="124"/>
      <c r="Y211" s="124"/>
      <c r="Z211" s="124"/>
      <c r="AA211" s="125">
        <v>0.13</v>
      </c>
    </row>
    <row r="212" spans="1:27">
      <c r="A212" s="1637">
        <v>202</v>
      </c>
      <c r="B212" s="124" t="s">
        <v>2387</v>
      </c>
      <c r="C212" s="125" t="s">
        <v>2388</v>
      </c>
      <c r="D212" s="124"/>
      <c r="E212" s="20">
        <v>0.31</v>
      </c>
      <c r="F212" s="125"/>
      <c r="G212" s="124"/>
      <c r="H212" s="164"/>
      <c r="I212" s="164"/>
      <c r="J212" s="164"/>
      <c r="K212" s="164"/>
      <c r="L212" s="164"/>
      <c r="M212" s="164"/>
      <c r="N212" s="164"/>
      <c r="O212" s="125">
        <v>0.31</v>
      </c>
      <c r="P212" s="164"/>
      <c r="Q212" s="125">
        <v>0.217</v>
      </c>
      <c r="R212" s="125" t="s">
        <v>55</v>
      </c>
      <c r="S212" s="164"/>
      <c r="T212" s="164"/>
      <c r="U212" s="164"/>
      <c r="V212" s="124"/>
      <c r="W212" s="124"/>
      <c r="X212" s="124"/>
      <c r="Y212" s="124"/>
      <c r="Z212" s="124"/>
      <c r="AA212" s="125">
        <v>0.31</v>
      </c>
    </row>
    <row r="213" spans="1:27">
      <c r="A213" s="1637">
        <v>203</v>
      </c>
      <c r="B213" s="124" t="s">
        <v>2389</v>
      </c>
      <c r="C213" s="125" t="s">
        <v>2390</v>
      </c>
      <c r="D213" s="124"/>
      <c r="E213" s="20">
        <v>0.53</v>
      </c>
      <c r="F213" s="125"/>
      <c r="G213" s="124"/>
      <c r="H213" s="164"/>
      <c r="I213" s="164"/>
      <c r="J213" s="164"/>
      <c r="K213" s="164"/>
      <c r="L213" s="164"/>
      <c r="M213" s="164"/>
      <c r="N213" s="164"/>
      <c r="O213" s="125">
        <v>0.53</v>
      </c>
      <c r="P213" s="164"/>
      <c r="Q213" s="125">
        <v>0.371</v>
      </c>
      <c r="R213" s="125" t="s">
        <v>55</v>
      </c>
      <c r="S213" s="164"/>
      <c r="T213" s="164"/>
      <c r="U213" s="164"/>
      <c r="V213" s="124"/>
      <c r="W213" s="124"/>
      <c r="X213" s="124"/>
      <c r="Y213" s="124"/>
      <c r="Z213" s="124"/>
      <c r="AA213" s="125">
        <v>0.53</v>
      </c>
    </row>
    <row r="214" spans="1:27">
      <c r="A214" s="1637">
        <v>204</v>
      </c>
      <c r="B214" s="124" t="s">
        <v>2391</v>
      </c>
      <c r="C214" s="125" t="s">
        <v>2392</v>
      </c>
      <c r="D214" s="124"/>
      <c r="E214" s="20">
        <v>1.2</v>
      </c>
      <c r="F214" s="125"/>
      <c r="G214" s="124"/>
      <c r="H214" s="164"/>
      <c r="I214" s="164"/>
      <c r="J214" s="164"/>
      <c r="K214" s="164"/>
      <c r="L214" s="164"/>
      <c r="M214" s="164"/>
      <c r="N214" s="164"/>
      <c r="O214" s="125">
        <v>1.2</v>
      </c>
      <c r="P214" s="164"/>
      <c r="Q214" s="125">
        <v>0.84</v>
      </c>
      <c r="R214" s="125" t="s">
        <v>55</v>
      </c>
      <c r="S214" s="164"/>
      <c r="T214" s="164"/>
      <c r="U214" s="164"/>
      <c r="V214" s="124"/>
      <c r="W214" s="124"/>
      <c r="X214" s="124"/>
      <c r="Y214" s="124"/>
      <c r="Z214" s="124"/>
      <c r="AA214" s="125">
        <v>1.2</v>
      </c>
    </row>
    <row r="215" spans="1:27">
      <c r="A215" s="1637">
        <v>205</v>
      </c>
      <c r="B215" s="124" t="s">
        <v>2393</v>
      </c>
      <c r="C215" s="125" t="s">
        <v>2394</v>
      </c>
      <c r="D215" s="124"/>
      <c r="E215" s="20">
        <v>1.7</v>
      </c>
      <c r="F215" s="125">
        <v>1.7</v>
      </c>
      <c r="G215" s="125">
        <v>1.7</v>
      </c>
      <c r="H215" s="164"/>
      <c r="I215" s="164"/>
      <c r="J215" s="164"/>
      <c r="K215" s="164"/>
      <c r="L215" s="164"/>
      <c r="M215" s="164"/>
      <c r="N215" s="164"/>
      <c r="O215" s="124"/>
      <c r="P215" s="164"/>
      <c r="Q215" s="125">
        <v>1.19</v>
      </c>
      <c r="R215" s="125" t="s">
        <v>55</v>
      </c>
      <c r="S215" s="164"/>
      <c r="T215" s="164"/>
      <c r="U215" s="164"/>
      <c r="V215" s="124"/>
      <c r="W215" s="124"/>
      <c r="X215" s="124"/>
      <c r="Y215" s="124"/>
      <c r="Z215" s="125">
        <v>1.7</v>
      </c>
      <c r="AA215" s="124"/>
    </row>
    <row r="216" spans="1:27">
      <c r="A216" s="1637">
        <v>206</v>
      </c>
      <c r="B216" s="161" t="s">
        <v>2395</v>
      </c>
      <c r="C216" s="127" t="s">
        <v>2396</v>
      </c>
      <c r="D216" s="124"/>
      <c r="E216" s="126">
        <v>0.37</v>
      </c>
      <c r="F216" s="127">
        <v>0.37</v>
      </c>
      <c r="G216" s="127">
        <v>0.37</v>
      </c>
      <c r="H216" s="164"/>
      <c r="I216" s="164"/>
      <c r="J216" s="164"/>
      <c r="K216" s="164"/>
      <c r="L216" s="164"/>
      <c r="M216" s="164"/>
      <c r="N216" s="164"/>
      <c r="O216" s="124"/>
      <c r="P216" s="164"/>
      <c r="Q216" s="125">
        <v>0.25900000000000001</v>
      </c>
      <c r="R216" s="127" t="s">
        <v>55</v>
      </c>
      <c r="S216" s="164"/>
      <c r="T216" s="164"/>
      <c r="U216" s="164"/>
      <c r="V216" s="124"/>
      <c r="W216" s="124"/>
      <c r="X216" s="124"/>
      <c r="Y216" s="124"/>
      <c r="Z216" s="127">
        <v>0.37</v>
      </c>
      <c r="AA216" s="124"/>
    </row>
    <row r="217" spans="1:27">
      <c r="A217" s="1637">
        <v>207</v>
      </c>
      <c r="B217" s="124" t="s">
        <v>2397</v>
      </c>
      <c r="C217" s="125" t="s">
        <v>2398</v>
      </c>
      <c r="D217" s="124"/>
      <c r="E217" s="20">
        <v>0.22500000000000001</v>
      </c>
      <c r="F217" s="125"/>
      <c r="G217" s="124"/>
      <c r="H217" s="164"/>
      <c r="I217" s="164"/>
      <c r="J217" s="164"/>
      <c r="K217" s="164"/>
      <c r="L217" s="164"/>
      <c r="M217" s="164"/>
      <c r="N217" s="164"/>
      <c r="O217" s="125">
        <v>0.22500000000000001</v>
      </c>
      <c r="P217" s="164"/>
      <c r="Q217" s="125">
        <v>0.1575</v>
      </c>
      <c r="R217" s="125" t="s">
        <v>55</v>
      </c>
      <c r="S217" s="164"/>
      <c r="T217" s="164"/>
      <c r="U217" s="164"/>
      <c r="V217" s="124"/>
      <c r="W217" s="124"/>
      <c r="X217" s="124"/>
      <c r="Y217" s="124"/>
      <c r="Z217" s="124"/>
      <c r="AA217" s="125">
        <v>0.22500000000000001</v>
      </c>
    </row>
    <row r="218" spans="1:27">
      <c r="A218" s="1637">
        <v>208</v>
      </c>
      <c r="B218" s="161" t="s">
        <v>2399</v>
      </c>
      <c r="C218" s="127" t="s">
        <v>2400</v>
      </c>
      <c r="D218" s="124"/>
      <c r="E218" s="126">
        <v>0.95</v>
      </c>
      <c r="F218" s="127"/>
      <c r="G218" s="124"/>
      <c r="H218" s="164"/>
      <c r="I218" s="164"/>
      <c r="J218" s="164"/>
      <c r="K218" s="164"/>
      <c r="L218" s="164"/>
      <c r="M218" s="164"/>
      <c r="N218" s="164"/>
      <c r="O218" s="127">
        <v>0.95</v>
      </c>
      <c r="P218" s="164"/>
      <c r="Q218" s="125">
        <v>0.66500000000000004</v>
      </c>
      <c r="R218" s="127" t="s">
        <v>55</v>
      </c>
      <c r="S218" s="164"/>
      <c r="T218" s="164"/>
      <c r="U218" s="164"/>
      <c r="V218" s="124"/>
      <c r="W218" s="124"/>
      <c r="X218" s="124"/>
      <c r="Y218" s="124"/>
      <c r="Z218" s="124"/>
      <c r="AA218" s="127">
        <v>0.95</v>
      </c>
    </row>
    <row r="219" spans="1:27">
      <c r="A219" s="1637">
        <v>209</v>
      </c>
      <c r="B219" s="161" t="s">
        <v>2401</v>
      </c>
      <c r="C219" s="127" t="s">
        <v>2402</v>
      </c>
      <c r="D219" s="124"/>
      <c r="E219" s="126">
        <v>0.61</v>
      </c>
      <c r="F219" s="127"/>
      <c r="G219" s="124"/>
      <c r="H219" s="164"/>
      <c r="I219" s="164"/>
      <c r="J219" s="164"/>
      <c r="K219" s="164"/>
      <c r="L219" s="164"/>
      <c r="M219" s="164"/>
      <c r="N219" s="164"/>
      <c r="O219" s="127">
        <v>0.61</v>
      </c>
      <c r="P219" s="164"/>
      <c r="Q219" s="125">
        <v>0.42699999999999999</v>
      </c>
      <c r="R219" s="127" t="s">
        <v>55</v>
      </c>
      <c r="S219" s="164"/>
      <c r="T219" s="164"/>
      <c r="U219" s="164"/>
      <c r="V219" s="124"/>
      <c r="W219" s="124"/>
      <c r="X219" s="124"/>
      <c r="Y219" s="124"/>
      <c r="Z219" s="124"/>
      <c r="AA219" s="127">
        <v>0.61</v>
      </c>
    </row>
    <row r="220" spans="1:27">
      <c r="A220" s="1637">
        <v>210</v>
      </c>
      <c r="B220" s="161" t="s">
        <v>2403</v>
      </c>
      <c r="C220" s="127" t="s">
        <v>2404</v>
      </c>
      <c r="D220" s="124"/>
      <c r="E220" s="126">
        <v>1.67</v>
      </c>
      <c r="F220" s="127">
        <v>1.67</v>
      </c>
      <c r="G220" s="127">
        <v>1.67</v>
      </c>
      <c r="H220" s="164"/>
      <c r="I220" s="164"/>
      <c r="J220" s="164"/>
      <c r="K220" s="164"/>
      <c r="L220" s="164"/>
      <c r="M220" s="164"/>
      <c r="N220" s="164"/>
      <c r="O220" s="124"/>
      <c r="P220" s="164"/>
      <c r="Q220" s="125">
        <v>0.46400000000000002</v>
      </c>
      <c r="R220" s="127" t="s">
        <v>55</v>
      </c>
      <c r="S220" s="164"/>
      <c r="T220" s="164"/>
      <c r="U220" s="164"/>
      <c r="V220" s="124"/>
      <c r="W220" s="124"/>
      <c r="X220" s="124"/>
      <c r="Y220" s="124"/>
      <c r="Z220" s="127">
        <v>1.67</v>
      </c>
      <c r="AA220" s="124"/>
    </row>
    <row r="221" spans="1:27">
      <c r="A221" s="1637">
        <v>211</v>
      </c>
      <c r="B221" s="124" t="s">
        <v>2405</v>
      </c>
      <c r="C221" s="125" t="s">
        <v>2406</v>
      </c>
      <c r="D221" s="124"/>
      <c r="E221" s="20">
        <v>0.2</v>
      </c>
      <c r="F221" s="125"/>
      <c r="G221" s="124"/>
      <c r="H221" s="164"/>
      <c r="I221" s="164"/>
      <c r="J221" s="164"/>
      <c r="K221" s="164"/>
      <c r="L221" s="164"/>
      <c r="M221" s="164"/>
      <c r="N221" s="164"/>
      <c r="O221" s="125">
        <v>0.2</v>
      </c>
      <c r="P221" s="164"/>
      <c r="Q221" s="125">
        <v>0.14000000000000001</v>
      </c>
      <c r="R221" s="125" t="s">
        <v>55</v>
      </c>
      <c r="S221" s="164"/>
      <c r="T221" s="164"/>
      <c r="U221" s="164"/>
      <c r="V221" s="124"/>
      <c r="W221" s="124"/>
      <c r="X221" s="124"/>
      <c r="Y221" s="124"/>
      <c r="Z221" s="124"/>
      <c r="AA221" s="125">
        <v>0.2</v>
      </c>
    </row>
    <row r="222" spans="1:27">
      <c r="A222" s="1637">
        <v>212</v>
      </c>
      <c r="B222" s="124" t="s">
        <v>2407</v>
      </c>
      <c r="C222" s="125" t="s">
        <v>2408</v>
      </c>
      <c r="D222" s="124"/>
      <c r="E222" s="20">
        <v>0.22</v>
      </c>
      <c r="F222" s="125"/>
      <c r="G222" s="124"/>
      <c r="H222" s="164"/>
      <c r="I222" s="164"/>
      <c r="J222" s="164"/>
      <c r="K222" s="164"/>
      <c r="L222" s="164"/>
      <c r="M222" s="164"/>
      <c r="N222" s="164"/>
      <c r="O222" s="125">
        <v>0.22</v>
      </c>
      <c r="P222" s="164"/>
      <c r="Q222" s="125">
        <v>0.154</v>
      </c>
      <c r="R222" s="125" t="s">
        <v>55</v>
      </c>
      <c r="S222" s="164"/>
      <c r="T222" s="164"/>
      <c r="U222" s="164"/>
      <c r="V222" s="124"/>
      <c r="W222" s="124"/>
      <c r="X222" s="124"/>
      <c r="Y222" s="124"/>
      <c r="Z222" s="124"/>
      <c r="AA222" s="125">
        <v>0.22</v>
      </c>
    </row>
    <row r="223" spans="1:27">
      <c r="A223" s="1637">
        <v>213</v>
      </c>
      <c r="B223" s="124" t="s">
        <v>2409</v>
      </c>
      <c r="C223" s="125" t="s">
        <v>2410</v>
      </c>
      <c r="D223" s="124"/>
      <c r="E223" s="20">
        <v>0.96499999999999997</v>
      </c>
      <c r="F223" s="125">
        <v>0.96499999999999997</v>
      </c>
      <c r="G223" s="125">
        <v>0.96499999999999997</v>
      </c>
      <c r="H223" s="164"/>
      <c r="I223" s="164"/>
      <c r="J223" s="164"/>
      <c r="K223" s="164"/>
      <c r="L223" s="164"/>
      <c r="M223" s="164"/>
      <c r="N223" s="164"/>
      <c r="O223" s="124"/>
      <c r="P223" s="164"/>
      <c r="Q223" s="125">
        <v>0.67549999999999999</v>
      </c>
      <c r="R223" s="125" t="s">
        <v>55</v>
      </c>
      <c r="S223" s="164"/>
      <c r="T223" s="164"/>
      <c r="U223" s="164"/>
      <c r="V223" s="124"/>
      <c r="W223" s="124"/>
      <c r="X223" s="124"/>
      <c r="Y223" s="124"/>
      <c r="Z223" s="125">
        <v>0.96499999999999997</v>
      </c>
      <c r="AA223" s="124"/>
    </row>
    <row r="224" spans="1:27">
      <c r="A224" s="1637">
        <v>214</v>
      </c>
      <c r="B224" s="124" t="s">
        <v>2411</v>
      </c>
      <c r="C224" s="125" t="s">
        <v>2412</v>
      </c>
      <c r="D224" s="124"/>
      <c r="E224" s="20">
        <v>1</v>
      </c>
      <c r="F224" s="125"/>
      <c r="G224" s="124"/>
      <c r="H224" s="164"/>
      <c r="I224" s="164"/>
      <c r="J224" s="164"/>
      <c r="K224" s="164"/>
      <c r="L224" s="164"/>
      <c r="M224" s="164"/>
      <c r="N224" s="164"/>
      <c r="O224" s="125">
        <v>1</v>
      </c>
      <c r="P224" s="164"/>
      <c r="Q224" s="125">
        <v>0.7</v>
      </c>
      <c r="R224" s="125" t="s">
        <v>55</v>
      </c>
      <c r="S224" s="164"/>
      <c r="T224" s="164"/>
      <c r="U224" s="164"/>
      <c r="V224" s="124"/>
      <c r="W224" s="124"/>
      <c r="X224" s="124"/>
      <c r="Y224" s="124"/>
      <c r="Z224" s="124"/>
      <c r="AA224" s="125">
        <v>1</v>
      </c>
    </row>
    <row r="225" spans="1:27">
      <c r="A225" s="1637">
        <v>215</v>
      </c>
      <c r="B225" s="124" t="s">
        <v>2413</v>
      </c>
      <c r="C225" s="125" t="s">
        <v>2414</v>
      </c>
      <c r="D225" s="124"/>
      <c r="E225" s="20">
        <v>0.20499999999999999</v>
      </c>
      <c r="F225" s="125"/>
      <c r="G225" s="124"/>
      <c r="H225" s="164"/>
      <c r="I225" s="164"/>
      <c r="J225" s="164"/>
      <c r="K225" s="164"/>
      <c r="L225" s="164"/>
      <c r="M225" s="164"/>
      <c r="N225" s="164"/>
      <c r="O225" s="125">
        <v>0.20499999999999999</v>
      </c>
      <c r="P225" s="164"/>
      <c r="Q225" s="125">
        <v>0.14349999999999999</v>
      </c>
      <c r="R225" s="125" t="s">
        <v>55</v>
      </c>
      <c r="S225" s="164"/>
      <c r="T225" s="164"/>
      <c r="U225" s="164"/>
      <c r="V225" s="124"/>
      <c r="W225" s="124"/>
      <c r="X225" s="124"/>
      <c r="Y225" s="124"/>
      <c r="Z225" s="124"/>
      <c r="AA225" s="125">
        <v>0.20499999999999999</v>
      </c>
    </row>
    <row r="226" spans="1:27">
      <c r="A226" s="1637">
        <v>216</v>
      </c>
      <c r="B226" s="161" t="s">
        <v>2415</v>
      </c>
      <c r="C226" s="127" t="s">
        <v>2416</v>
      </c>
      <c r="D226" s="124"/>
      <c r="E226" s="126">
        <v>0.56999999999999995</v>
      </c>
      <c r="F226" s="127"/>
      <c r="G226" s="124"/>
      <c r="H226" s="164"/>
      <c r="I226" s="164"/>
      <c r="J226" s="164"/>
      <c r="K226" s="164"/>
      <c r="L226" s="164"/>
      <c r="M226" s="164"/>
      <c r="N226" s="164"/>
      <c r="O226" s="127">
        <v>0.56999999999999995</v>
      </c>
      <c r="P226" s="164"/>
      <c r="Q226" s="125">
        <v>0.39899999999999997</v>
      </c>
      <c r="R226" s="127" t="s">
        <v>55</v>
      </c>
      <c r="S226" s="164"/>
      <c r="T226" s="164"/>
      <c r="U226" s="164"/>
      <c r="V226" s="124"/>
      <c r="W226" s="124"/>
      <c r="X226" s="124"/>
      <c r="Y226" s="124"/>
      <c r="Z226" s="124"/>
      <c r="AA226" s="127">
        <v>0.56999999999999995</v>
      </c>
    </row>
    <row r="227" spans="1:27">
      <c r="A227" s="1637">
        <v>217</v>
      </c>
      <c r="B227" s="161" t="s">
        <v>2417</v>
      </c>
      <c r="C227" s="127" t="s">
        <v>2418</v>
      </c>
      <c r="D227" s="124"/>
      <c r="E227" s="126">
        <v>1.04</v>
      </c>
      <c r="F227" s="127">
        <v>1.04</v>
      </c>
      <c r="G227" s="127">
        <v>1.04</v>
      </c>
      <c r="H227" s="164"/>
      <c r="I227" s="164"/>
      <c r="J227" s="164"/>
      <c r="K227" s="164"/>
      <c r="L227" s="164"/>
      <c r="M227" s="164"/>
      <c r="N227" s="164"/>
      <c r="O227" s="124"/>
      <c r="P227" s="164"/>
      <c r="Q227" s="125">
        <v>0.72799999999999998</v>
      </c>
      <c r="R227" s="127" t="s">
        <v>55</v>
      </c>
      <c r="S227" s="164"/>
      <c r="T227" s="164"/>
      <c r="U227" s="164"/>
      <c r="V227" s="124"/>
      <c r="W227" s="124"/>
      <c r="X227" s="124"/>
      <c r="Y227" s="124"/>
      <c r="Z227" s="127">
        <v>1.04</v>
      </c>
      <c r="AA227" s="124"/>
    </row>
    <row r="228" spans="1:27">
      <c r="A228" s="1637">
        <v>218</v>
      </c>
      <c r="B228" s="124" t="s">
        <v>2419</v>
      </c>
      <c r="C228" s="125" t="s">
        <v>2420</v>
      </c>
      <c r="D228" s="124"/>
      <c r="E228" s="20">
        <v>0.32</v>
      </c>
      <c r="F228" s="125"/>
      <c r="G228" s="124"/>
      <c r="H228" s="164"/>
      <c r="I228" s="164"/>
      <c r="J228" s="164"/>
      <c r="K228" s="164"/>
      <c r="L228" s="164"/>
      <c r="M228" s="164"/>
      <c r="N228" s="164"/>
      <c r="O228" s="125">
        <v>0.32</v>
      </c>
      <c r="P228" s="164"/>
      <c r="Q228" s="125">
        <v>0.22399999999999998</v>
      </c>
      <c r="R228" s="125" t="s">
        <v>55</v>
      </c>
      <c r="S228" s="164"/>
      <c r="T228" s="164"/>
      <c r="U228" s="164"/>
      <c r="V228" s="124"/>
      <c r="W228" s="124"/>
      <c r="X228" s="124"/>
      <c r="Y228" s="124"/>
      <c r="Z228" s="124"/>
      <c r="AA228" s="125">
        <v>0.32</v>
      </c>
    </row>
    <row r="229" spans="1:27">
      <c r="A229" s="1637">
        <v>219</v>
      </c>
      <c r="B229" s="124" t="s">
        <v>2421</v>
      </c>
      <c r="C229" s="125" t="s">
        <v>2422</v>
      </c>
      <c r="D229" s="124"/>
      <c r="E229" s="20">
        <v>0.21</v>
      </c>
      <c r="F229" s="125"/>
      <c r="G229" s="124"/>
      <c r="H229" s="164"/>
      <c r="I229" s="164"/>
      <c r="J229" s="164"/>
      <c r="K229" s="164"/>
      <c r="L229" s="164"/>
      <c r="M229" s="164"/>
      <c r="N229" s="164"/>
      <c r="O229" s="125">
        <v>0.21</v>
      </c>
      <c r="P229" s="164"/>
      <c r="Q229" s="125">
        <v>0.14699999999999999</v>
      </c>
      <c r="R229" s="125" t="s">
        <v>55</v>
      </c>
      <c r="S229" s="164"/>
      <c r="T229" s="164"/>
      <c r="U229" s="164"/>
      <c r="V229" s="124"/>
      <c r="W229" s="124"/>
      <c r="X229" s="124"/>
      <c r="Y229" s="124"/>
      <c r="Z229" s="124"/>
      <c r="AA229" s="125">
        <v>0.21</v>
      </c>
    </row>
    <row r="230" spans="1:27">
      <c r="A230" s="1637">
        <v>220</v>
      </c>
      <c r="B230" s="124" t="s">
        <v>2423</v>
      </c>
      <c r="C230" s="125" t="s">
        <v>2424</v>
      </c>
      <c r="D230" s="124"/>
      <c r="E230" s="20">
        <v>0.14499999999999999</v>
      </c>
      <c r="F230" s="125"/>
      <c r="G230" s="124"/>
      <c r="H230" s="164"/>
      <c r="I230" s="164"/>
      <c r="J230" s="164"/>
      <c r="K230" s="164"/>
      <c r="L230" s="164"/>
      <c r="M230" s="164"/>
      <c r="N230" s="164"/>
      <c r="O230" s="125">
        <v>0.14499999999999999</v>
      </c>
      <c r="P230" s="164"/>
      <c r="Q230" s="125">
        <v>0.10149999999999999</v>
      </c>
      <c r="R230" s="125" t="s">
        <v>55</v>
      </c>
      <c r="S230" s="164"/>
      <c r="T230" s="164"/>
      <c r="U230" s="164"/>
      <c r="V230" s="124"/>
      <c r="W230" s="124"/>
      <c r="X230" s="124"/>
      <c r="Y230" s="124"/>
      <c r="Z230" s="124"/>
      <c r="AA230" s="125">
        <v>0.14499999999999999</v>
      </c>
    </row>
    <row r="231" spans="1:27">
      <c r="A231" s="1637">
        <v>221</v>
      </c>
      <c r="B231" s="124" t="s">
        <v>2135</v>
      </c>
      <c r="C231" s="125" t="s">
        <v>2425</v>
      </c>
      <c r="D231" s="124"/>
      <c r="E231" s="20">
        <v>0.2</v>
      </c>
      <c r="F231" s="125">
        <v>0.2</v>
      </c>
      <c r="G231" s="125">
        <v>0.2</v>
      </c>
      <c r="H231" s="164"/>
      <c r="I231" s="164"/>
      <c r="J231" s="164"/>
      <c r="K231" s="164"/>
      <c r="L231" s="164"/>
      <c r="M231" s="164"/>
      <c r="N231" s="164"/>
      <c r="O231" s="124"/>
      <c r="P231" s="164"/>
      <c r="Q231" s="125">
        <v>0.14000000000000001</v>
      </c>
      <c r="R231" s="125" t="s">
        <v>55</v>
      </c>
      <c r="S231" s="164"/>
      <c r="T231" s="164"/>
      <c r="U231" s="164"/>
      <c r="V231" s="125"/>
      <c r="W231" s="125"/>
      <c r="X231" s="124"/>
      <c r="Y231" s="124"/>
      <c r="Z231" s="125">
        <v>0.2</v>
      </c>
      <c r="AA231" s="124"/>
    </row>
    <row r="232" spans="1:27">
      <c r="A232" s="1637">
        <v>222</v>
      </c>
      <c r="B232" s="124" t="s">
        <v>2426</v>
      </c>
      <c r="C232" s="125" t="s">
        <v>2427</v>
      </c>
      <c r="D232" s="124"/>
      <c r="E232" s="20">
        <v>0.4</v>
      </c>
      <c r="F232" s="125">
        <v>0.4</v>
      </c>
      <c r="G232" s="125">
        <v>0.4</v>
      </c>
      <c r="H232" s="164"/>
      <c r="I232" s="164"/>
      <c r="J232" s="164"/>
      <c r="K232" s="164"/>
      <c r="L232" s="164"/>
      <c r="M232" s="164"/>
      <c r="N232" s="164"/>
      <c r="O232" s="124"/>
      <c r="P232" s="164"/>
      <c r="Q232" s="125">
        <v>0.28000000000000003</v>
      </c>
      <c r="R232" s="125" t="s">
        <v>55</v>
      </c>
      <c r="S232" s="164"/>
      <c r="T232" s="164"/>
      <c r="U232" s="164"/>
      <c r="V232" s="124"/>
      <c r="W232" s="124"/>
      <c r="X232" s="124"/>
      <c r="Y232" s="124"/>
      <c r="Z232" s="125">
        <v>0.4</v>
      </c>
      <c r="AA232" s="124"/>
    </row>
    <row r="233" spans="1:27">
      <c r="A233" s="1637">
        <v>223</v>
      </c>
      <c r="B233" s="161" t="s">
        <v>2428</v>
      </c>
      <c r="C233" s="127" t="s">
        <v>2429</v>
      </c>
      <c r="D233" s="124"/>
      <c r="E233" s="126">
        <v>0.48499999999999999</v>
      </c>
      <c r="F233" s="127">
        <v>0.48499999999999999</v>
      </c>
      <c r="G233" s="127">
        <v>0.48499999999999999</v>
      </c>
      <c r="H233" s="164"/>
      <c r="I233" s="164"/>
      <c r="J233" s="164"/>
      <c r="K233" s="164"/>
      <c r="L233" s="164"/>
      <c r="M233" s="164"/>
      <c r="N233" s="164"/>
      <c r="O233" s="124"/>
      <c r="P233" s="164"/>
      <c r="Q233" s="125">
        <v>0.33949999999999997</v>
      </c>
      <c r="R233" s="127" t="s">
        <v>55</v>
      </c>
      <c r="S233" s="164"/>
      <c r="T233" s="164"/>
      <c r="U233" s="164"/>
      <c r="V233" s="124"/>
      <c r="W233" s="124"/>
      <c r="X233" s="124"/>
      <c r="Y233" s="124"/>
      <c r="Z233" s="127">
        <v>0.48499999999999999</v>
      </c>
      <c r="AA233" s="124"/>
    </row>
    <row r="234" spans="1:27">
      <c r="A234" s="1637">
        <v>224</v>
      </c>
      <c r="B234" s="124" t="s">
        <v>2430</v>
      </c>
      <c r="C234" s="125" t="s">
        <v>2431</v>
      </c>
      <c r="D234" s="124"/>
      <c r="E234" s="20">
        <v>0.47</v>
      </c>
      <c r="F234" s="125"/>
      <c r="G234" s="124"/>
      <c r="H234" s="164"/>
      <c r="I234" s="164"/>
      <c r="J234" s="164"/>
      <c r="K234" s="164"/>
      <c r="L234" s="164"/>
      <c r="M234" s="164"/>
      <c r="N234" s="164"/>
      <c r="O234" s="125">
        <v>0.47</v>
      </c>
      <c r="P234" s="164"/>
      <c r="Q234" s="125">
        <v>0.32899999999999996</v>
      </c>
      <c r="R234" s="125" t="s">
        <v>55</v>
      </c>
      <c r="S234" s="164"/>
      <c r="T234" s="164"/>
      <c r="U234" s="164"/>
      <c r="V234" s="124"/>
      <c r="W234" s="124"/>
      <c r="X234" s="124"/>
      <c r="Y234" s="124"/>
      <c r="Z234" s="124"/>
      <c r="AA234" s="125">
        <v>0.47</v>
      </c>
    </row>
    <row r="235" spans="1:27">
      <c r="A235" s="1637">
        <v>225</v>
      </c>
      <c r="B235" s="124" t="s">
        <v>2432</v>
      </c>
      <c r="C235" s="125" t="s">
        <v>2433</v>
      </c>
      <c r="D235" s="124"/>
      <c r="E235" s="20">
        <v>0.55000000000000004</v>
      </c>
      <c r="F235" s="125"/>
      <c r="G235" s="124"/>
      <c r="H235" s="164"/>
      <c r="I235" s="164"/>
      <c r="J235" s="164"/>
      <c r="K235" s="164"/>
      <c r="L235" s="164"/>
      <c r="M235" s="164"/>
      <c r="N235" s="164"/>
      <c r="O235" s="125">
        <v>0.55000000000000004</v>
      </c>
      <c r="P235" s="164"/>
      <c r="Q235" s="125">
        <v>0.38500000000000001</v>
      </c>
      <c r="R235" s="125" t="s">
        <v>55</v>
      </c>
      <c r="S235" s="164"/>
      <c r="T235" s="164"/>
      <c r="U235" s="164"/>
      <c r="V235" s="124"/>
      <c r="W235" s="124"/>
      <c r="X235" s="124"/>
      <c r="Y235" s="124"/>
      <c r="Z235" s="124"/>
      <c r="AA235" s="125">
        <v>0.55000000000000004</v>
      </c>
    </row>
    <row r="236" spans="1:27">
      <c r="A236" s="1637">
        <v>226</v>
      </c>
      <c r="B236" s="124" t="s">
        <v>2434</v>
      </c>
      <c r="C236" s="125" t="s">
        <v>2435</v>
      </c>
      <c r="D236" s="124"/>
      <c r="E236" s="20">
        <v>0.57999999999999996</v>
      </c>
      <c r="F236" s="125"/>
      <c r="G236" s="124"/>
      <c r="H236" s="164"/>
      <c r="I236" s="164"/>
      <c r="J236" s="164"/>
      <c r="K236" s="164"/>
      <c r="L236" s="164"/>
      <c r="M236" s="164"/>
      <c r="N236" s="164"/>
      <c r="O236" s="125">
        <v>0.57999999999999996</v>
      </c>
      <c r="P236" s="164"/>
      <c r="Q236" s="125">
        <v>0.40599999999999997</v>
      </c>
      <c r="R236" s="125" t="s">
        <v>55</v>
      </c>
      <c r="S236" s="164"/>
      <c r="T236" s="164"/>
      <c r="U236" s="164"/>
      <c r="V236" s="124"/>
      <c r="W236" s="124"/>
      <c r="X236" s="124"/>
      <c r="Y236" s="124"/>
      <c r="Z236" s="124"/>
      <c r="AA236" s="125">
        <v>0.57999999999999996</v>
      </c>
    </row>
    <row r="237" spans="1:27">
      <c r="A237" s="1637">
        <v>227</v>
      </c>
      <c r="B237" s="124" t="s">
        <v>2436</v>
      </c>
      <c r="C237" s="125" t="s">
        <v>2437</v>
      </c>
      <c r="D237" s="124"/>
      <c r="E237" s="20">
        <v>0.33</v>
      </c>
      <c r="F237" s="125"/>
      <c r="G237" s="124"/>
      <c r="H237" s="164"/>
      <c r="I237" s="164"/>
      <c r="J237" s="164"/>
      <c r="K237" s="164"/>
      <c r="L237" s="164"/>
      <c r="M237" s="164"/>
      <c r="N237" s="164"/>
      <c r="O237" s="125">
        <v>0.33</v>
      </c>
      <c r="P237" s="164"/>
      <c r="Q237" s="125">
        <v>0.23099999999999998</v>
      </c>
      <c r="R237" s="125" t="s">
        <v>55</v>
      </c>
      <c r="S237" s="164"/>
      <c r="T237" s="164"/>
      <c r="U237" s="164"/>
      <c r="V237" s="124"/>
      <c r="W237" s="124"/>
      <c r="X237" s="124"/>
      <c r="Y237" s="124"/>
      <c r="Z237" s="124"/>
      <c r="AA237" s="125">
        <v>0.33</v>
      </c>
    </row>
    <row r="238" spans="1:27">
      <c r="A238" s="1637">
        <v>228</v>
      </c>
      <c r="B238" s="124" t="s">
        <v>2438</v>
      </c>
      <c r="C238" s="125" t="s">
        <v>2439</v>
      </c>
      <c r="D238" s="124"/>
      <c r="E238" s="20">
        <v>0.30499999999999999</v>
      </c>
      <c r="F238" s="125"/>
      <c r="G238" s="124"/>
      <c r="H238" s="164"/>
      <c r="I238" s="164"/>
      <c r="J238" s="164"/>
      <c r="K238" s="164"/>
      <c r="L238" s="164"/>
      <c r="M238" s="164"/>
      <c r="N238" s="164"/>
      <c r="O238" s="125">
        <v>0.30499999999999999</v>
      </c>
      <c r="P238" s="164"/>
      <c r="Q238" s="125">
        <v>0.2135</v>
      </c>
      <c r="R238" s="125" t="s">
        <v>55</v>
      </c>
      <c r="S238" s="164"/>
      <c r="T238" s="164"/>
      <c r="U238" s="164"/>
      <c r="V238" s="124"/>
      <c r="W238" s="124"/>
      <c r="X238" s="124"/>
      <c r="Y238" s="124"/>
      <c r="Z238" s="124"/>
      <c r="AA238" s="125">
        <v>0.30499999999999999</v>
      </c>
    </row>
    <row r="239" spans="1:27">
      <c r="A239" s="1637">
        <v>229</v>
      </c>
      <c r="B239" s="124" t="s">
        <v>2440</v>
      </c>
      <c r="C239" s="125" t="s">
        <v>2441</v>
      </c>
      <c r="D239" s="124"/>
      <c r="E239" s="20">
        <v>0.45</v>
      </c>
      <c r="F239" s="125"/>
      <c r="G239" s="124"/>
      <c r="H239" s="164"/>
      <c r="I239" s="164"/>
      <c r="J239" s="164"/>
      <c r="K239" s="164"/>
      <c r="L239" s="164"/>
      <c r="M239" s="164"/>
      <c r="N239" s="164"/>
      <c r="O239" s="125">
        <v>0.45</v>
      </c>
      <c r="P239" s="164"/>
      <c r="Q239" s="125">
        <v>0.315</v>
      </c>
      <c r="R239" s="125" t="s">
        <v>55</v>
      </c>
      <c r="S239" s="164"/>
      <c r="T239" s="164"/>
      <c r="U239" s="164"/>
      <c r="V239" s="124"/>
      <c r="W239" s="124"/>
      <c r="X239" s="124"/>
      <c r="Y239" s="124"/>
      <c r="Z239" s="124"/>
      <c r="AA239" s="125">
        <v>0.45</v>
      </c>
    </row>
    <row r="240" spans="1:27">
      <c r="A240" s="1637">
        <v>230</v>
      </c>
      <c r="B240" s="124" t="s">
        <v>2442</v>
      </c>
      <c r="C240" s="125" t="s">
        <v>2443</v>
      </c>
      <c r="D240" s="124"/>
      <c r="E240" s="20">
        <v>1.66</v>
      </c>
      <c r="F240" s="125"/>
      <c r="G240" s="125"/>
      <c r="H240" s="164"/>
      <c r="I240" s="164"/>
      <c r="J240" s="164"/>
      <c r="K240" s="164"/>
      <c r="L240" s="164"/>
      <c r="M240" s="164"/>
      <c r="N240" s="164"/>
      <c r="O240" s="125">
        <v>1.66</v>
      </c>
      <c r="P240" s="164"/>
      <c r="Q240" s="125">
        <v>1.1619999999999999</v>
      </c>
      <c r="R240" s="125" t="s">
        <v>55</v>
      </c>
      <c r="S240" s="164"/>
      <c r="T240" s="164"/>
      <c r="U240" s="164"/>
      <c r="V240" s="124"/>
      <c r="W240" s="124"/>
      <c r="X240" s="124"/>
      <c r="Y240" s="124"/>
      <c r="Z240" s="125"/>
      <c r="AA240" s="125">
        <v>1.66</v>
      </c>
    </row>
    <row r="241" spans="1:27">
      <c r="A241" s="1637">
        <v>231</v>
      </c>
      <c r="B241" s="124" t="s">
        <v>2444</v>
      </c>
      <c r="C241" s="125" t="s">
        <v>2445</v>
      </c>
      <c r="D241" s="124"/>
      <c r="E241" s="20">
        <v>2.2999999999999998</v>
      </c>
      <c r="F241" s="125">
        <v>2.2999999999999998</v>
      </c>
      <c r="G241" s="125">
        <v>2.2999999999999998</v>
      </c>
      <c r="H241" s="164"/>
      <c r="I241" s="164"/>
      <c r="J241" s="164"/>
      <c r="K241" s="164"/>
      <c r="L241" s="164"/>
      <c r="M241" s="164"/>
      <c r="N241" s="164"/>
      <c r="O241" s="124"/>
      <c r="P241" s="164"/>
      <c r="Q241" s="123">
        <v>1.07</v>
      </c>
      <c r="R241" s="125" t="s">
        <v>55</v>
      </c>
      <c r="S241" s="164"/>
      <c r="T241" s="164"/>
      <c r="U241" s="164"/>
      <c r="V241" s="124"/>
      <c r="W241" s="124"/>
      <c r="X241" s="124"/>
      <c r="Y241" s="124"/>
      <c r="Z241" s="125">
        <v>2.2999999999999998</v>
      </c>
      <c r="AA241" s="124"/>
    </row>
    <row r="242" spans="1:27">
      <c r="A242" s="1637">
        <v>232</v>
      </c>
      <c r="B242" s="124" t="s">
        <v>2446</v>
      </c>
      <c r="C242" s="125" t="s">
        <v>2447</v>
      </c>
      <c r="D242" s="124"/>
      <c r="E242" s="20">
        <v>0.7</v>
      </c>
      <c r="F242" s="125"/>
      <c r="G242" s="124"/>
      <c r="H242" s="164"/>
      <c r="I242" s="164"/>
      <c r="J242" s="164"/>
      <c r="K242" s="164"/>
      <c r="L242" s="164"/>
      <c r="M242" s="164"/>
      <c r="N242" s="164"/>
      <c r="O242" s="125">
        <v>0.7</v>
      </c>
      <c r="P242" s="164"/>
      <c r="Q242" s="125">
        <v>0.49</v>
      </c>
      <c r="R242" s="125" t="s">
        <v>55</v>
      </c>
      <c r="S242" s="164"/>
      <c r="T242" s="164"/>
      <c r="U242" s="164"/>
      <c r="V242" s="124"/>
      <c r="W242" s="124"/>
      <c r="X242" s="124"/>
      <c r="Y242" s="124"/>
      <c r="Z242" s="124"/>
      <c r="AA242" s="125">
        <v>0.7</v>
      </c>
    </row>
    <row r="243" spans="1:27">
      <c r="A243" s="1637">
        <v>233</v>
      </c>
      <c r="B243" s="124" t="s">
        <v>2448</v>
      </c>
      <c r="C243" s="125" t="s">
        <v>2449</v>
      </c>
      <c r="D243" s="124"/>
      <c r="E243" s="20">
        <v>0.56000000000000005</v>
      </c>
      <c r="F243" s="125"/>
      <c r="G243" s="124"/>
      <c r="H243" s="164"/>
      <c r="I243" s="164"/>
      <c r="J243" s="164"/>
      <c r="K243" s="164"/>
      <c r="L243" s="164"/>
      <c r="M243" s="164"/>
      <c r="N243" s="164"/>
      <c r="O243" s="125">
        <v>0.56000000000000005</v>
      </c>
      <c r="P243" s="164"/>
      <c r="Q243" s="125">
        <v>0.39200000000000002</v>
      </c>
      <c r="R243" s="125" t="s">
        <v>55</v>
      </c>
      <c r="S243" s="164"/>
      <c r="T243" s="164"/>
      <c r="U243" s="164"/>
      <c r="V243" s="124"/>
      <c r="W243" s="124"/>
      <c r="X243" s="124"/>
      <c r="Y243" s="124"/>
      <c r="Z243" s="124"/>
      <c r="AA243" s="125">
        <v>0.56000000000000005</v>
      </c>
    </row>
    <row r="244" spans="1:27">
      <c r="A244" s="1637">
        <v>234</v>
      </c>
      <c r="B244" s="124" t="s">
        <v>2450</v>
      </c>
      <c r="C244" s="125" t="s">
        <v>2451</v>
      </c>
      <c r="D244" s="124"/>
      <c r="E244" s="20">
        <v>0.5</v>
      </c>
      <c r="F244" s="125"/>
      <c r="G244" s="124"/>
      <c r="H244" s="164"/>
      <c r="I244" s="164"/>
      <c r="J244" s="164"/>
      <c r="K244" s="164"/>
      <c r="L244" s="164"/>
      <c r="M244" s="164"/>
      <c r="N244" s="164"/>
      <c r="O244" s="125">
        <v>0.5</v>
      </c>
      <c r="P244" s="164"/>
      <c r="Q244" s="125">
        <v>0.35</v>
      </c>
      <c r="R244" s="125" t="s">
        <v>55</v>
      </c>
      <c r="S244" s="164"/>
      <c r="T244" s="164"/>
      <c r="U244" s="164"/>
      <c r="V244" s="124"/>
      <c r="W244" s="124"/>
      <c r="X244" s="124"/>
      <c r="Y244" s="124"/>
      <c r="Z244" s="124"/>
      <c r="AA244" s="125">
        <v>0.5</v>
      </c>
    </row>
    <row r="245" spans="1:27">
      <c r="A245" s="1637">
        <v>235</v>
      </c>
      <c r="B245" s="161" t="s">
        <v>2452</v>
      </c>
      <c r="C245" s="127" t="s">
        <v>2453</v>
      </c>
      <c r="D245" s="124"/>
      <c r="E245" s="126">
        <v>0.42</v>
      </c>
      <c r="F245" s="127"/>
      <c r="G245" s="124"/>
      <c r="H245" s="164"/>
      <c r="I245" s="164"/>
      <c r="J245" s="164"/>
      <c r="K245" s="164"/>
      <c r="L245" s="164"/>
      <c r="M245" s="164"/>
      <c r="N245" s="164"/>
      <c r="O245" s="127">
        <v>0.42</v>
      </c>
      <c r="P245" s="164"/>
      <c r="Q245" s="125">
        <v>0.29399999999999998</v>
      </c>
      <c r="R245" s="127" t="s">
        <v>55</v>
      </c>
      <c r="S245" s="164"/>
      <c r="T245" s="164"/>
      <c r="U245" s="164"/>
      <c r="V245" s="124"/>
      <c r="W245" s="124"/>
      <c r="X245" s="124"/>
      <c r="Y245" s="124"/>
      <c r="Z245" s="124"/>
      <c r="AA245" s="127">
        <v>0.42</v>
      </c>
    </row>
    <row r="246" spans="1:27">
      <c r="A246" s="1637">
        <v>236</v>
      </c>
      <c r="B246" s="124" t="s">
        <v>2454</v>
      </c>
      <c r="C246" s="125" t="s">
        <v>2455</v>
      </c>
      <c r="D246" s="124"/>
      <c r="E246" s="20">
        <v>0.85</v>
      </c>
      <c r="F246" s="125"/>
      <c r="G246" s="124"/>
      <c r="H246" s="164"/>
      <c r="I246" s="164"/>
      <c r="J246" s="164"/>
      <c r="K246" s="164"/>
      <c r="L246" s="164"/>
      <c r="M246" s="164"/>
      <c r="N246" s="164"/>
      <c r="O246" s="125">
        <v>0.85</v>
      </c>
      <c r="P246" s="164"/>
      <c r="Q246" s="125">
        <v>0.59499999999999997</v>
      </c>
      <c r="R246" s="125" t="s">
        <v>55</v>
      </c>
      <c r="S246" s="164"/>
      <c r="T246" s="164"/>
      <c r="U246" s="164"/>
      <c r="V246" s="124"/>
      <c r="W246" s="124"/>
      <c r="X246" s="124"/>
      <c r="Y246" s="124"/>
      <c r="Z246" s="124"/>
      <c r="AA246" s="125">
        <v>0.85</v>
      </c>
    </row>
    <row r="247" spans="1:27">
      <c r="A247" s="1637">
        <v>237</v>
      </c>
      <c r="B247" s="124" t="s">
        <v>2456</v>
      </c>
      <c r="C247" s="125" t="s">
        <v>2457</v>
      </c>
      <c r="D247" s="124"/>
      <c r="E247" s="20">
        <v>1</v>
      </c>
      <c r="F247" s="125"/>
      <c r="G247" s="124"/>
      <c r="H247" s="164"/>
      <c r="I247" s="164"/>
      <c r="J247" s="164"/>
      <c r="K247" s="164"/>
      <c r="L247" s="164"/>
      <c r="M247" s="164"/>
      <c r="N247" s="164"/>
      <c r="O247" s="125">
        <v>1</v>
      </c>
      <c r="P247" s="164"/>
      <c r="Q247" s="125">
        <v>0.7</v>
      </c>
      <c r="R247" s="125" t="s">
        <v>55</v>
      </c>
      <c r="S247" s="164"/>
      <c r="T247" s="164"/>
      <c r="U247" s="164"/>
      <c r="V247" s="124"/>
      <c r="W247" s="124"/>
      <c r="X247" s="124"/>
      <c r="Y247" s="124"/>
      <c r="Z247" s="124"/>
      <c r="AA247" s="125">
        <v>1</v>
      </c>
    </row>
    <row r="248" spans="1:27">
      <c r="A248" s="1637">
        <v>238</v>
      </c>
      <c r="B248" s="124" t="s">
        <v>2458</v>
      </c>
      <c r="C248" s="125" t="s">
        <v>2459</v>
      </c>
      <c r="D248" s="124"/>
      <c r="E248" s="20">
        <v>0.63</v>
      </c>
      <c r="F248" s="125"/>
      <c r="G248" s="124"/>
      <c r="H248" s="164"/>
      <c r="I248" s="164"/>
      <c r="J248" s="164"/>
      <c r="K248" s="164"/>
      <c r="L248" s="164"/>
      <c r="M248" s="164"/>
      <c r="N248" s="164"/>
      <c r="O248" s="125">
        <v>0.63</v>
      </c>
      <c r="P248" s="164"/>
      <c r="Q248" s="125">
        <v>0.44099999999999995</v>
      </c>
      <c r="R248" s="125" t="s">
        <v>55</v>
      </c>
      <c r="S248" s="164"/>
      <c r="T248" s="164"/>
      <c r="U248" s="164"/>
      <c r="V248" s="124"/>
      <c r="W248" s="124"/>
      <c r="X248" s="124"/>
      <c r="Y248" s="124"/>
      <c r="Z248" s="124"/>
      <c r="AA248" s="125">
        <v>0.63</v>
      </c>
    </row>
    <row r="249" spans="1:27">
      <c r="A249" s="1637">
        <v>239</v>
      </c>
      <c r="B249" s="124" t="s">
        <v>2460</v>
      </c>
      <c r="C249" s="125" t="s">
        <v>2461</v>
      </c>
      <c r="D249" s="124"/>
      <c r="E249" s="20">
        <v>1.58</v>
      </c>
      <c r="F249" s="125"/>
      <c r="G249" s="124"/>
      <c r="H249" s="164"/>
      <c r="I249" s="164"/>
      <c r="J249" s="164"/>
      <c r="K249" s="164"/>
      <c r="L249" s="164"/>
      <c r="M249" s="164"/>
      <c r="N249" s="164"/>
      <c r="O249" s="125">
        <v>1.58</v>
      </c>
      <c r="P249" s="164"/>
      <c r="Q249" s="125">
        <v>1.1059999999999999</v>
      </c>
      <c r="R249" s="125" t="s">
        <v>55</v>
      </c>
      <c r="S249" s="164"/>
      <c r="T249" s="164"/>
      <c r="U249" s="164"/>
      <c r="V249" s="124"/>
      <c r="W249" s="124"/>
      <c r="X249" s="124"/>
      <c r="Y249" s="124"/>
      <c r="Z249" s="124"/>
      <c r="AA249" s="125">
        <v>1.58</v>
      </c>
    </row>
    <row r="250" spans="1:27">
      <c r="A250" s="1637">
        <v>240</v>
      </c>
      <c r="B250" s="124" t="s">
        <v>2462</v>
      </c>
      <c r="C250" s="125" t="s">
        <v>2463</v>
      </c>
      <c r="D250" s="124"/>
      <c r="E250" s="20">
        <v>0.71</v>
      </c>
      <c r="F250" s="125"/>
      <c r="G250" s="124"/>
      <c r="H250" s="164"/>
      <c r="I250" s="164"/>
      <c r="J250" s="164"/>
      <c r="K250" s="164"/>
      <c r="L250" s="164"/>
      <c r="M250" s="164"/>
      <c r="N250" s="164"/>
      <c r="O250" s="125">
        <v>0.71</v>
      </c>
      <c r="P250" s="164"/>
      <c r="Q250" s="125">
        <v>0.49699999999999994</v>
      </c>
      <c r="R250" s="125" t="s">
        <v>55</v>
      </c>
      <c r="S250" s="164"/>
      <c r="T250" s="164"/>
      <c r="U250" s="164"/>
      <c r="V250" s="124"/>
      <c r="W250" s="124"/>
      <c r="X250" s="124"/>
      <c r="Y250" s="124"/>
      <c r="Z250" s="124"/>
      <c r="AA250" s="125">
        <v>0.71</v>
      </c>
    </row>
    <row r="251" spans="1:27">
      <c r="A251" s="1637">
        <v>241</v>
      </c>
      <c r="B251" s="161" t="s">
        <v>2464</v>
      </c>
      <c r="C251" s="127" t="s">
        <v>2465</v>
      </c>
      <c r="D251" s="124"/>
      <c r="E251" s="126">
        <v>0.14000000000000001</v>
      </c>
      <c r="F251" s="127"/>
      <c r="G251" s="124"/>
      <c r="H251" s="164"/>
      <c r="I251" s="164"/>
      <c r="J251" s="164"/>
      <c r="K251" s="164"/>
      <c r="L251" s="164"/>
      <c r="M251" s="164"/>
      <c r="N251" s="164"/>
      <c r="O251" s="127">
        <v>0.14000000000000001</v>
      </c>
      <c r="P251" s="164"/>
      <c r="Q251" s="125">
        <v>9.8000000000000004E-2</v>
      </c>
      <c r="R251" s="127" t="s">
        <v>55</v>
      </c>
      <c r="S251" s="164"/>
      <c r="T251" s="164"/>
      <c r="U251" s="164"/>
      <c r="V251" s="124"/>
      <c r="W251" s="124"/>
      <c r="X251" s="124"/>
      <c r="Y251" s="124"/>
      <c r="Z251" s="124"/>
      <c r="AA251" s="127">
        <v>0.14000000000000001</v>
      </c>
    </row>
    <row r="252" spans="1:27">
      <c r="A252" s="1637">
        <v>242</v>
      </c>
      <c r="B252" s="161" t="s">
        <v>2466</v>
      </c>
      <c r="C252" s="127" t="s">
        <v>2467</v>
      </c>
      <c r="D252" s="124"/>
      <c r="E252" s="126">
        <v>0.28999999999999998</v>
      </c>
      <c r="F252" s="127"/>
      <c r="G252" s="124"/>
      <c r="H252" s="164"/>
      <c r="I252" s="164"/>
      <c r="J252" s="164"/>
      <c r="K252" s="164"/>
      <c r="L252" s="164"/>
      <c r="M252" s="164"/>
      <c r="N252" s="164"/>
      <c r="O252" s="127">
        <v>0.28999999999999998</v>
      </c>
      <c r="P252" s="164"/>
      <c r="Q252" s="125">
        <v>0.20299999999999999</v>
      </c>
      <c r="R252" s="127" t="s">
        <v>55</v>
      </c>
      <c r="S252" s="164"/>
      <c r="T252" s="164"/>
      <c r="U252" s="164"/>
      <c r="V252" s="124"/>
      <c r="W252" s="124"/>
      <c r="X252" s="124"/>
      <c r="Y252" s="124"/>
      <c r="Z252" s="124"/>
      <c r="AA252" s="127">
        <v>0.28999999999999998</v>
      </c>
    </row>
    <row r="253" spans="1:27">
      <c r="A253" s="1637">
        <v>243</v>
      </c>
      <c r="B253" s="161" t="s">
        <v>2468</v>
      </c>
      <c r="C253" s="127" t="s">
        <v>2469</v>
      </c>
      <c r="D253" s="124"/>
      <c r="E253" s="126">
        <v>0.6</v>
      </c>
      <c r="F253" s="127">
        <v>0.6</v>
      </c>
      <c r="G253" s="127">
        <v>0.6</v>
      </c>
      <c r="H253" s="164"/>
      <c r="I253" s="164"/>
      <c r="J253" s="164"/>
      <c r="K253" s="164"/>
      <c r="L253" s="164"/>
      <c r="M253" s="164"/>
      <c r="N253" s="164"/>
      <c r="O253" s="124"/>
      <c r="P253" s="164"/>
      <c r="Q253" s="125">
        <v>0.42</v>
      </c>
      <c r="R253" s="127" t="s">
        <v>55</v>
      </c>
      <c r="S253" s="164"/>
      <c r="T253" s="164"/>
      <c r="U253" s="164"/>
      <c r="V253" s="124"/>
      <c r="W253" s="124"/>
      <c r="X253" s="124"/>
      <c r="Y253" s="124"/>
      <c r="Z253" s="127">
        <v>0.6</v>
      </c>
      <c r="AA253" s="124"/>
    </row>
    <row r="254" spans="1:27">
      <c r="A254" s="1637">
        <v>244</v>
      </c>
      <c r="B254" s="124" t="s">
        <v>2470</v>
      </c>
      <c r="C254" s="125" t="s">
        <v>2471</v>
      </c>
      <c r="D254" s="124"/>
      <c r="E254" s="20">
        <v>0.315</v>
      </c>
      <c r="F254" s="125"/>
      <c r="G254" s="124"/>
      <c r="H254" s="164"/>
      <c r="I254" s="164"/>
      <c r="J254" s="164"/>
      <c r="K254" s="164"/>
      <c r="L254" s="164"/>
      <c r="M254" s="164"/>
      <c r="N254" s="164"/>
      <c r="O254" s="125">
        <v>0.315</v>
      </c>
      <c r="P254" s="164"/>
      <c r="Q254" s="125">
        <v>0.22049999999999997</v>
      </c>
      <c r="R254" s="125" t="s">
        <v>55</v>
      </c>
      <c r="S254" s="164"/>
      <c r="T254" s="164"/>
      <c r="U254" s="164"/>
      <c r="V254" s="124"/>
      <c r="W254" s="124"/>
      <c r="X254" s="124"/>
      <c r="Y254" s="124"/>
      <c r="Z254" s="124"/>
      <c r="AA254" s="125">
        <v>0.315</v>
      </c>
    </row>
    <row r="255" spans="1:27">
      <c r="A255" s="1637">
        <v>245</v>
      </c>
      <c r="B255" s="124" t="s">
        <v>2472</v>
      </c>
      <c r="C255" s="125" t="s">
        <v>2473</v>
      </c>
      <c r="D255" s="124"/>
      <c r="E255" s="20">
        <v>1.9</v>
      </c>
      <c r="F255" s="125"/>
      <c r="G255" s="124"/>
      <c r="H255" s="164"/>
      <c r="I255" s="164"/>
      <c r="J255" s="164"/>
      <c r="K255" s="164"/>
      <c r="L255" s="164"/>
      <c r="M255" s="164"/>
      <c r="N255" s="164"/>
      <c r="O255" s="125">
        <v>1.9</v>
      </c>
      <c r="P255" s="164"/>
      <c r="Q255" s="125">
        <v>1.33</v>
      </c>
      <c r="R255" s="125" t="s">
        <v>55</v>
      </c>
      <c r="S255" s="164"/>
      <c r="T255" s="164"/>
      <c r="U255" s="164"/>
      <c r="V255" s="124"/>
      <c r="W255" s="124"/>
      <c r="X255" s="124"/>
      <c r="Y255" s="124"/>
      <c r="Z255" s="124"/>
      <c r="AA255" s="125">
        <v>1.9</v>
      </c>
    </row>
    <row r="256" spans="1:27">
      <c r="A256" s="1637">
        <v>246</v>
      </c>
      <c r="B256" s="124" t="s">
        <v>2474</v>
      </c>
      <c r="C256" s="125" t="s">
        <v>2475</v>
      </c>
      <c r="D256" s="124"/>
      <c r="E256" s="20">
        <v>0.44</v>
      </c>
      <c r="F256" s="125">
        <v>0.44</v>
      </c>
      <c r="G256" s="125">
        <v>0.44</v>
      </c>
      <c r="H256" s="164"/>
      <c r="I256" s="164"/>
      <c r="J256" s="164"/>
      <c r="K256" s="164"/>
      <c r="L256" s="164"/>
      <c r="M256" s="164"/>
      <c r="N256" s="164"/>
      <c r="O256" s="124"/>
      <c r="P256" s="164"/>
      <c r="Q256" s="125">
        <v>0.308</v>
      </c>
      <c r="R256" s="125" t="s">
        <v>55</v>
      </c>
      <c r="S256" s="164"/>
      <c r="T256" s="164"/>
      <c r="U256" s="164"/>
      <c r="V256" s="124"/>
      <c r="W256" s="124"/>
      <c r="X256" s="124"/>
      <c r="Y256" s="124"/>
      <c r="Z256" s="125">
        <v>0.44</v>
      </c>
      <c r="AA256" s="124"/>
    </row>
    <row r="257" spans="1:27">
      <c r="A257" s="1637">
        <v>247</v>
      </c>
      <c r="B257" s="124" t="s">
        <v>2476</v>
      </c>
      <c r="C257" s="125" t="s">
        <v>2477</v>
      </c>
      <c r="D257" s="124"/>
      <c r="E257" s="20">
        <v>0.255</v>
      </c>
      <c r="F257" s="125"/>
      <c r="G257" s="124"/>
      <c r="H257" s="164"/>
      <c r="I257" s="164"/>
      <c r="J257" s="164"/>
      <c r="K257" s="164"/>
      <c r="L257" s="164"/>
      <c r="M257" s="164"/>
      <c r="N257" s="164"/>
      <c r="O257" s="125">
        <v>0.255</v>
      </c>
      <c r="P257" s="164"/>
      <c r="Q257" s="125">
        <v>0.17849999999999999</v>
      </c>
      <c r="R257" s="125" t="s">
        <v>55</v>
      </c>
      <c r="S257" s="164"/>
      <c r="T257" s="164"/>
      <c r="U257" s="164"/>
      <c r="V257" s="124"/>
      <c r="W257" s="124"/>
      <c r="X257" s="124"/>
      <c r="Y257" s="124"/>
      <c r="Z257" s="124"/>
      <c r="AA257" s="125">
        <v>0.255</v>
      </c>
    </row>
    <row r="258" spans="1:27">
      <c r="A258" s="1637">
        <v>248</v>
      </c>
      <c r="B258" s="124" t="s">
        <v>2478</v>
      </c>
      <c r="C258" s="125" t="s">
        <v>2479</v>
      </c>
      <c r="D258" s="124"/>
      <c r="E258" s="20">
        <v>0.215</v>
      </c>
      <c r="F258" s="125"/>
      <c r="G258" s="124"/>
      <c r="H258" s="164"/>
      <c r="I258" s="164"/>
      <c r="J258" s="164"/>
      <c r="K258" s="164"/>
      <c r="L258" s="164"/>
      <c r="M258" s="164"/>
      <c r="N258" s="164"/>
      <c r="O258" s="125">
        <v>0.215</v>
      </c>
      <c r="P258" s="164"/>
      <c r="Q258" s="125">
        <v>0.15049999999999999</v>
      </c>
      <c r="R258" s="125" t="s">
        <v>55</v>
      </c>
      <c r="S258" s="164"/>
      <c r="T258" s="164"/>
      <c r="U258" s="164"/>
      <c r="V258" s="124"/>
      <c r="W258" s="124"/>
      <c r="X258" s="124"/>
      <c r="Y258" s="124"/>
      <c r="Z258" s="124"/>
      <c r="AA258" s="125">
        <v>0.215</v>
      </c>
    </row>
    <row r="259" spans="1:27">
      <c r="A259" s="1637">
        <v>249</v>
      </c>
      <c r="B259" s="124" t="s">
        <v>2480</v>
      </c>
      <c r="C259" s="125" t="s">
        <v>2481</v>
      </c>
      <c r="D259" s="124"/>
      <c r="E259" s="20">
        <v>0.20499999999999999</v>
      </c>
      <c r="F259" s="125"/>
      <c r="G259" s="124"/>
      <c r="H259" s="164"/>
      <c r="I259" s="164"/>
      <c r="J259" s="164"/>
      <c r="K259" s="164"/>
      <c r="L259" s="164"/>
      <c r="M259" s="164"/>
      <c r="N259" s="164"/>
      <c r="O259" s="125">
        <v>0.20499999999999999</v>
      </c>
      <c r="P259" s="164"/>
      <c r="Q259" s="125">
        <v>0.14349999999999999</v>
      </c>
      <c r="R259" s="125" t="s">
        <v>55</v>
      </c>
      <c r="S259" s="164"/>
      <c r="T259" s="164"/>
      <c r="U259" s="164"/>
      <c r="V259" s="124"/>
      <c r="W259" s="124"/>
      <c r="X259" s="124"/>
      <c r="Y259" s="124"/>
      <c r="Z259" s="124"/>
      <c r="AA259" s="125">
        <v>0.20499999999999999</v>
      </c>
    </row>
    <row r="260" spans="1:27">
      <c r="A260" s="1637">
        <v>250</v>
      </c>
      <c r="B260" s="161" t="s">
        <v>2482</v>
      </c>
      <c r="C260" s="127" t="s">
        <v>2483</v>
      </c>
      <c r="D260" s="124"/>
      <c r="E260" s="126">
        <v>0.26</v>
      </c>
      <c r="F260" s="127"/>
      <c r="G260" s="127"/>
      <c r="H260" s="164"/>
      <c r="I260" s="164"/>
      <c r="J260" s="164"/>
      <c r="K260" s="164"/>
      <c r="L260" s="164"/>
      <c r="M260" s="164"/>
      <c r="N260" s="164"/>
      <c r="O260" s="127">
        <v>0.26</v>
      </c>
      <c r="P260" s="164"/>
      <c r="Q260" s="125">
        <v>0.182</v>
      </c>
      <c r="R260" s="127" t="s">
        <v>55</v>
      </c>
      <c r="S260" s="164"/>
      <c r="T260" s="164"/>
      <c r="U260" s="164"/>
      <c r="V260" s="124"/>
      <c r="W260" s="124"/>
      <c r="X260" s="124"/>
      <c r="Y260" s="124"/>
      <c r="Z260" s="127"/>
      <c r="AA260" s="127">
        <v>0.26</v>
      </c>
    </row>
    <row r="261" spans="1:27">
      <c r="A261" s="1637">
        <v>251</v>
      </c>
      <c r="B261" s="124" t="s">
        <v>2484</v>
      </c>
      <c r="C261" s="125" t="s">
        <v>2485</v>
      </c>
      <c r="D261" s="124"/>
      <c r="E261" s="20">
        <v>0.245</v>
      </c>
      <c r="F261" s="125"/>
      <c r="G261" s="124"/>
      <c r="H261" s="164"/>
      <c r="I261" s="164"/>
      <c r="J261" s="164"/>
      <c r="K261" s="164"/>
      <c r="L261" s="164"/>
      <c r="M261" s="164"/>
      <c r="N261" s="164"/>
      <c r="O261" s="125">
        <v>0.245</v>
      </c>
      <c r="P261" s="164"/>
      <c r="Q261" s="125">
        <v>0.17149999999999999</v>
      </c>
      <c r="R261" s="125" t="s">
        <v>55</v>
      </c>
      <c r="S261" s="164"/>
      <c r="T261" s="164"/>
      <c r="U261" s="164"/>
      <c r="V261" s="124"/>
      <c r="W261" s="124"/>
      <c r="X261" s="124"/>
      <c r="Y261" s="124"/>
      <c r="Z261" s="124"/>
      <c r="AA261" s="125">
        <v>0.245</v>
      </c>
    </row>
    <row r="262" spans="1:27">
      <c r="A262" s="1637">
        <v>252</v>
      </c>
      <c r="B262" s="124" t="s">
        <v>2486</v>
      </c>
      <c r="C262" s="125" t="s">
        <v>2487</v>
      </c>
      <c r="D262" s="124"/>
      <c r="E262" s="20">
        <v>0.22500000000000001</v>
      </c>
      <c r="F262" s="125"/>
      <c r="G262" s="124"/>
      <c r="H262" s="164"/>
      <c r="I262" s="164"/>
      <c r="J262" s="164"/>
      <c r="K262" s="164"/>
      <c r="L262" s="164"/>
      <c r="M262" s="164"/>
      <c r="N262" s="164"/>
      <c r="O262" s="125">
        <v>0.22500000000000001</v>
      </c>
      <c r="P262" s="164"/>
      <c r="Q262" s="125">
        <v>0.1575</v>
      </c>
      <c r="R262" s="125" t="s">
        <v>55</v>
      </c>
      <c r="S262" s="164"/>
      <c r="T262" s="164"/>
      <c r="U262" s="164"/>
      <c r="V262" s="124"/>
      <c r="W262" s="124"/>
      <c r="X262" s="124"/>
      <c r="Y262" s="124"/>
      <c r="Z262" s="124"/>
      <c r="AA262" s="125">
        <v>0.22500000000000001</v>
      </c>
    </row>
    <row r="263" spans="1:27">
      <c r="A263" s="1637">
        <v>253</v>
      </c>
      <c r="B263" s="161" t="s">
        <v>2488</v>
      </c>
      <c r="C263" s="127" t="s">
        <v>2489</v>
      </c>
      <c r="D263" s="124"/>
      <c r="E263" s="126">
        <v>0.78</v>
      </c>
      <c r="F263" s="127">
        <v>0.78</v>
      </c>
      <c r="G263" s="127">
        <v>0.78</v>
      </c>
      <c r="H263" s="164"/>
      <c r="I263" s="164"/>
      <c r="J263" s="164"/>
      <c r="K263" s="164"/>
      <c r="L263" s="164"/>
      <c r="M263" s="164"/>
      <c r="N263" s="164"/>
      <c r="O263" s="124"/>
      <c r="P263" s="164"/>
      <c r="Q263" s="125">
        <v>0.54599999999999993</v>
      </c>
      <c r="R263" s="127" t="s">
        <v>55</v>
      </c>
      <c r="S263" s="164"/>
      <c r="T263" s="164"/>
      <c r="U263" s="164"/>
      <c r="V263" s="124"/>
      <c r="W263" s="124"/>
      <c r="X263" s="124"/>
      <c r="Y263" s="124"/>
      <c r="Z263" s="127">
        <v>0.78</v>
      </c>
      <c r="AA263" s="124"/>
    </row>
    <row r="264" spans="1:27">
      <c r="A264" s="1637">
        <v>254</v>
      </c>
      <c r="B264" s="161" t="s">
        <v>2490</v>
      </c>
      <c r="C264" s="127" t="s">
        <v>2491</v>
      </c>
      <c r="D264" s="124"/>
      <c r="E264" s="126">
        <v>0.39</v>
      </c>
      <c r="F264" s="127"/>
      <c r="G264" s="124"/>
      <c r="H264" s="164"/>
      <c r="I264" s="164"/>
      <c r="J264" s="164"/>
      <c r="K264" s="164"/>
      <c r="L264" s="164"/>
      <c r="M264" s="164"/>
      <c r="N264" s="164"/>
      <c r="O264" s="127">
        <v>0.39</v>
      </c>
      <c r="P264" s="164"/>
      <c r="Q264" s="125">
        <v>0.27299999999999996</v>
      </c>
      <c r="R264" s="127" t="s">
        <v>55</v>
      </c>
      <c r="S264" s="164"/>
      <c r="T264" s="164"/>
      <c r="U264" s="164"/>
      <c r="V264" s="124"/>
      <c r="W264" s="124"/>
      <c r="X264" s="124"/>
      <c r="Y264" s="124"/>
      <c r="Z264" s="124"/>
      <c r="AA264" s="127">
        <v>0.39</v>
      </c>
    </row>
    <row r="265" spans="1:27">
      <c r="A265" s="1637">
        <v>255</v>
      </c>
      <c r="B265" s="124" t="s">
        <v>2492</v>
      </c>
      <c r="C265" s="125" t="s">
        <v>2493</v>
      </c>
      <c r="D265" s="124"/>
      <c r="E265" s="20">
        <v>0.2</v>
      </c>
      <c r="F265" s="125"/>
      <c r="G265" s="124"/>
      <c r="H265" s="164"/>
      <c r="I265" s="164"/>
      <c r="J265" s="164"/>
      <c r="K265" s="164"/>
      <c r="L265" s="164"/>
      <c r="M265" s="164"/>
      <c r="N265" s="164"/>
      <c r="O265" s="125">
        <v>0.2</v>
      </c>
      <c r="P265" s="164"/>
      <c r="Q265" s="125">
        <v>0.14000000000000001</v>
      </c>
      <c r="R265" s="125" t="s">
        <v>55</v>
      </c>
      <c r="S265" s="164"/>
      <c r="T265" s="164"/>
      <c r="U265" s="164"/>
      <c r="V265" s="124"/>
      <c r="W265" s="124"/>
      <c r="X265" s="124"/>
      <c r="Y265" s="124"/>
      <c r="Z265" s="124"/>
      <c r="AA265" s="125">
        <v>0.2</v>
      </c>
    </row>
    <row r="266" spans="1:27">
      <c r="A266" s="1637">
        <v>256</v>
      </c>
      <c r="B266" s="161" t="s">
        <v>2494</v>
      </c>
      <c r="C266" s="127" t="s">
        <v>2495</v>
      </c>
      <c r="D266" s="124"/>
      <c r="E266" s="126">
        <v>0.7</v>
      </c>
      <c r="F266" s="127">
        <v>0.7</v>
      </c>
      <c r="G266" s="127">
        <v>0.7</v>
      </c>
      <c r="H266" s="164"/>
      <c r="I266" s="164"/>
      <c r="J266" s="164"/>
      <c r="K266" s="164"/>
      <c r="L266" s="164"/>
      <c r="M266" s="164"/>
      <c r="N266" s="164"/>
      <c r="O266" s="124"/>
      <c r="P266" s="164"/>
      <c r="Q266" s="125">
        <v>0.64</v>
      </c>
      <c r="R266" s="127" t="s">
        <v>55</v>
      </c>
      <c r="S266" s="164"/>
      <c r="T266" s="164"/>
      <c r="U266" s="164"/>
      <c r="V266" s="124"/>
      <c r="W266" s="124"/>
      <c r="X266" s="124"/>
      <c r="Y266" s="124"/>
      <c r="Z266" s="127">
        <v>0.7</v>
      </c>
      <c r="AA266" s="124"/>
    </row>
    <row r="267" spans="1:27">
      <c r="A267" s="1637">
        <v>257</v>
      </c>
      <c r="B267" s="124" t="s">
        <v>2496</v>
      </c>
      <c r="C267" s="125" t="s">
        <v>2497</v>
      </c>
      <c r="D267" s="124"/>
      <c r="E267" s="20">
        <v>0.21</v>
      </c>
      <c r="F267" s="125"/>
      <c r="G267" s="124"/>
      <c r="H267" s="164"/>
      <c r="I267" s="164"/>
      <c r="J267" s="164"/>
      <c r="K267" s="164"/>
      <c r="L267" s="164"/>
      <c r="M267" s="164"/>
      <c r="N267" s="164"/>
      <c r="O267" s="125">
        <v>0.21</v>
      </c>
      <c r="P267" s="164"/>
      <c r="Q267" s="125">
        <v>0.14699999999999999</v>
      </c>
      <c r="R267" s="125" t="s">
        <v>55</v>
      </c>
      <c r="S267" s="164"/>
      <c r="T267" s="164"/>
      <c r="U267" s="164"/>
      <c r="V267" s="124"/>
      <c r="W267" s="124"/>
      <c r="X267" s="124"/>
      <c r="Y267" s="124"/>
      <c r="Z267" s="124"/>
      <c r="AA267" s="125">
        <v>0.21</v>
      </c>
    </row>
    <row r="268" spans="1:27">
      <c r="A268" s="1637">
        <v>258</v>
      </c>
      <c r="B268" s="124" t="s">
        <v>2498</v>
      </c>
      <c r="C268" s="125" t="s">
        <v>2499</v>
      </c>
      <c r="D268" s="124"/>
      <c r="E268" s="20">
        <v>1</v>
      </c>
      <c r="F268" s="125"/>
      <c r="G268" s="124"/>
      <c r="H268" s="164"/>
      <c r="I268" s="164"/>
      <c r="J268" s="164"/>
      <c r="K268" s="164"/>
      <c r="L268" s="164"/>
      <c r="M268" s="164"/>
      <c r="N268" s="164"/>
      <c r="O268" s="125">
        <v>1</v>
      </c>
      <c r="P268" s="164"/>
      <c r="Q268" s="125">
        <v>0.7</v>
      </c>
      <c r="R268" s="125" t="s">
        <v>55</v>
      </c>
      <c r="S268" s="164"/>
      <c r="T268" s="164"/>
      <c r="U268" s="164"/>
      <c r="V268" s="124"/>
      <c r="W268" s="124"/>
      <c r="X268" s="124"/>
      <c r="Y268" s="124"/>
      <c r="Z268" s="124"/>
      <c r="AA268" s="125">
        <v>1</v>
      </c>
    </row>
    <row r="269" spans="1:27">
      <c r="A269" s="1637">
        <v>259</v>
      </c>
      <c r="B269" s="124" t="s">
        <v>2500</v>
      </c>
      <c r="C269" s="125" t="s">
        <v>2501</v>
      </c>
      <c r="D269" s="124"/>
      <c r="E269" s="20">
        <v>0.28000000000000003</v>
      </c>
      <c r="F269" s="125"/>
      <c r="G269" s="124"/>
      <c r="H269" s="164"/>
      <c r="I269" s="164"/>
      <c r="J269" s="164"/>
      <c r="K269" s="164"/>
      <c r="L269" s="164"/>
      <c r="M269" s="164"/>
      <c r="N269" s="164"/>
      <c r="O269" s="125">
        <v>0.28000000000000003</v>
      </c>
      <c r="P269" s="164"/>
      <c r="Q269" s="125">
        <v>0.19600000000000001</v>
      </c>
      <c r="R269" s="125" t="s">
        <v>55</v>
      </c>
      <c r="S269" s="164"/>
      <c r="T269" s="164"/>
      <c r="U269" s="164"/>
      <c r="V269" s="124"/>
      <c r="W269" s="124"/>
      <c r="X269" s="124"/>
      <c r="Y269" s="124"/>
      <c r="Z269" s="124"/>
      <c r="AA269" s="125">
        <v>0.28000000000000003</v>
      </c>
    </row>
    <row r="270" spans="1:27">
      <c r="A270" s="1637">
        <v>260</v>
      </c>
      <c r="B270" s="161" t="s">
        <v>2502</v>
      </c>
      <c r="C270" s="127" t="s">
        <v>2503</v>
      </c>
      <c r="D270" s="124"/>
      <c r="E270" s="126">
        <v>0.28000000000000003</v>
      </c>
      <c r="F270" s="127"/>
      <c r="G270" s="124"/>
      <c r="H270" s="164"/>
      <c r="I270" s="164"/>
      <c r="J270" s="164"/>
      <c r="K270" s="164"/>
      <c r="L270" s="164"/>
      <c r="M270" s="164"/>
      <c r="N270" s="164"/>
      <c r="O270" s="127">
        <v>0.28000000000000003</v>
      </c>
      <c r="P270" s="164"/>
      <c r="Q270" s="125">
        <v>0.19600000000000001</v>
      </c>
      <c r="R270" s="127" t="s">
        <v>55</v>
      </c>
      <c r="S270" s="164"/>
      <c r="T270" s="164"/>
      <c r="U270" s="164"/>
      <c r="V270" s="124"/>
      <c r="W270" s="124"/>
      <c r="X270" s="124"/>
      <c r="Y270" s="124"/>
      <c r="Z270" s="124"/>
      <c r="AA270" s="127">
        <v>0.28000000000000003</v>
      </c>
    </row>
    <row r="271" spans="1:27">
      <c r="A271" s="1637">
        <v>261</v>
      </c>
      <c r="B271" s="161" t="s">
        <v>2504</v>
      </c>
      <c r="C271" s="127" t="s">
        <v>2505</v>
      </c>
      <c r="D271" s="124"/>
      <c r="E271" s="126">
        <v>1.24</v>
      </c>
      <c r="F271" s="127"/>
      <c r="G271" s="124"/>
      <c r="H271" s="164"/>
      <c r="I271" s="164"/>
      <c r="J271" s="164"/>
      <c r="K271" s="164"/>
      <c r="L271" s="164"/>
      <c r="M271" s="164"/>
      <c r="N271" s="164"/>
      <c r="O271" s="127">
        <v>1.24</v>
      </c>
      <c r="P271" s="164"/>
      <c r="Q271" s="125">
        <v>0.86799999999999999</v>
      </c>
      <c r="R271" s="127" t="s">
        <v>55</v>
      </c>
      <c r="S271" s="164"/>
      <c r="T271" s="164"/>
      <c r="U271" s="164"/>
      <c r="V271" s="124"/>
      <c r="W271" s="124"/>
      <c r="X271" s="124"/>
      <c r="Y271" s="124"/>
      <c r="Z271" s="124"/>
      <c r="AA271" s="127">
        <v>1.24</v>
      </c>
    </row>
    <row r="272" spans="1:27">
      <c r="A272" s="1637">
        <v>262</v>
      </c>
      <c r="B272" s="124" t="s">
        <v>2506</v>
      </c>
      <c r="C272" s="125" t="s">
        <v>2507</v>
      </c>
      <c r="D272" s="124"/>
      <c r="E272" s="20">
        <v>0.53</v>
      </c>
      <c r="F272" s="125"/>
      <c r="G272" s="124"/>
      <c r="H272" s="164"/>
      <c r="I272" s="164"/>
      <c r="J272" s="164"/>
      <c r="K272" s="164"/>
      <c r="L272" s="164"/>
      <c r="M272" s="164"/>
      <c r="N272" s="164"/>
      <c r="O272" s="125">
        <v>0.53</v>
      </c>
      <c r="P272" s="164"/>
      <c r="Q272" s="125">
        <v>0.371</v>
      </c>
      <c r="R272" s="125" t="s">
        <v>55</v>
      </c>
      <c r="S272" s="164"/>
      <c r="T272" s="164"/>
      <c r="U272" s="164"/>
      <c r="V272" s="124"/>
      <c r="W272" s="124"/>
      <c r="X272" s="124"/>
      <c r="Y272" s="124"/>
      <c r="Z272" s="124"/>
      <c r="AA272" s="125">
        <v>0.53</v>
      </c>
    </row>
    <row r="273" spans="1:27">
      <c r="A273" s="1637">
        <v>263</v>
      </c>
      <c r="B273" s="124" t="s">
        <v>2508</v>
      </c>
      <c r="C273" s="125" t="s">
        <v>2509</v>
      </c>
      <c r="D273" s="124"/>
      <c r="E273" s="20">
        <v>0.36</v>
      </c>
      <c r="F273" s="125"/>
      <c r="G273" s="124"/>
      <c r="H273" s="164"/>
      <c r="I273" s="164"/>
      <c r="J273" s="164"/>
      <c r="K273" s="164"/>
      <c r="L273" s="164"/>
      <c r="M273" s="164"/>
      <c r="N273" s="164"/>
      <c r="O273" s="125">
        <v>0.36</v>
      </c>
      <c r="P273" s="164"/>
      <c r="Q273" s="125">
        <v>0.252</v>
      </c>
      <c r="R273" s="125" t="s">
        <v>55</v>
      </c>
      <c r="S273" s="164"/>
      <c r="T273" s="164"/>
      <c r="U273" s="164"/>
      <c r="V273" s="124"/>
      <c r="W273" s="124"/>
      <c r="X273" s="124"/>
      <c r="Y273" s="124"/>
      <c r="Z273" s="124"/>
      <c r="AA273" s="125">
        <v>0.36</v>
      </c>
    </row>
    <row r="274" spans="1:27">
      <c r="A274" s="1637">
        <v>264</v>
      </c>
      <c r="B274" s="124" t="s">
        <v>2510</v>
      </c>
      <c r="C274" s="125" t="s">
        <v>2511</v>
      </c>
      <c r="D274" s="124"/>
      <c r="E274" s="20">
        <v>1.08</v>
      </c>
      <c r="F274" s="125"/>
      <c r="G274" s="124"/>
      <c r="H274" s="164"/>
      <c r="I274" s="164"/>
      <c r="J274" s="164"/>
      <c r="K274" s="164"/>
      <c r="L274" s="164"/>
      <c r="M274" s="164"/>
      <c r="N274" s="164"/>
      <c r="O274" s="125">
        <v>1.08</v>
      </c>
      <c r="P274" s="164"/>
      <c r="Q274" s="125">
        <v>0.75600000000000001</v>
      </c>
      <c r="R274" s="125" t="s">
        <v>55</v>
      </c>
      <c r="S274" s="164"/>
      <c r="T274" s="164"/>
      <c r="U274" s="164"/>
      <c r="V274" s="124"/>
      <c r="W274" s="124"/>
      <c r="X274" s="124"/>
      <c r="Y274" s="124"/>
      <c r="Z274" s="124"/>
      <c r="AA274" s="125">
        <v>1.08</v>
      </c>
    </row>
    <row r="275" spans="1:27">
      <c r="A275" s="1637">
        <v>265</v>
      </c>
      <c r="B275" s="124" t="s">
        <v>2512</v>
      </c>
      <c r="C275" s="125" t="s">
        <v>2513</v>
      </c>
      <c r="D275" s="124"/>
      <c r="E275" s="20">
        <v>0.28000000000000003</v>
      </c>
      <c r="F275" s="125"/>
      <c r="G275" s="124"/>
      <c r="H275" s="164"/>
      <c r="I275" s="164"/>
      <c r="J275" s="164"/>
      <c r="K275" s="164"/>
      <c r="L275" s="164"/>
      <c r="M275" s="164"/>
      <c r="N275" s="164"/>
      <c r="O275" s="125">
        <v>0.28000000000000003</v>
      </c>
      <c r="P275" s="164"/>
      <c r="Q275" s="125">
        <v>0.19600000000000001</v>
      </c>
      <c r="R275" s="125" t="s">
        <v>55</v>
      </c>
      <c r="S275" s="164"/>
      <c r="T275" s="164"/>
      <c r="U275" s="164"/>
      <c r="V275" s="124"/>
      <c r="W275" s="124"/>
      <c r="X275" s="124"/>
      <c r="Y275" s="124"/>
      <c r="Z275" s="124"/>
      <c r="AA275" s="125">
        <v>0.28000000000000003</v>
      </c>
    </row>
    <row r="276" spans="1:27">
      <c r="A276" s="1637">
        <v>266</v>
      </c>
      <c r="B276" s="161" t="s">
        <v>2514</v>
      </c>
      <c r="C276" s="127" t="s">
        <v>2515</v>
      </c>
      <c r="D276" s="124"/>
      <c r="E276" s="126">
        <v>0.16500000000000001</v>
      </c>
      <c r="F276" s="127"/>
      <c r="G276" s="124"/>
      <c r="H276" s="164"/>
      <c r="I276" s="164"/>
      <c r="J276" s="164"/>
      <c r="K276" s="164"/>
      <c r="L276" s="164"/>
      <c r="M276" s="164"/>
      <c r="N276" s="164"/>
      <c r="O276" s="127">
        <v>0.16500000000000001</v>
      </c>
      <c r="P276" s="164"/>
      <c r="Q276" s="125">
        <v>0.11549999999999999</v>
      </c>
      <c r="R276" s="127" t="s">
        <v>55</v>
      </c>
      <c r="S276" s="164"/>
      <c r="T276" s="164"/>
      <c r="U276" s="164"/>
      <c r="V276" s="124"/>
      <c r="W276" s="124"/>
      <c r="X276" s="124"/>
      <c r="Y276" s="124"/>
      <c r="Z276" s="124"/>
      <c r="AA276" s="127">
        <v>0.16500000000000001</v>
      </c>
    </row>
    <row r="277" spans="1:27">
      <c r="A277" s="1637">
        <v>267</v>
      </c>
      <c r="B277" s="161" t="s">
        <v>2516</v>
      </c>
      <c r="C277" s="125" t="s">
        <v>2517</v>
      </c>
      <c r="D277" s="124"/>
      <c r="E277" s="20">
        <v>0.78</v>
      </c>
      <c r="F277" s="125"/>
      <c r="G277" s="124"/>
      <c r="H277" s="164"/>
      <c r="I277" s="164"/>
      <c r="J277" s="164"/>
      <c r="K277" s="164"/>
      <c r="L277" s="164"/>
      <c r="M277" s="164"/>
      <c r="N277" s="164"/>
      <c r="O277" s="125">
        <v>0.78</v>
      </c>
      <c r="P277" s="164"/>
      <c r="Q277" s="125">
        <v>0.54599999999999993</v>
      </c>
      <c r="R277" s="125" t="s">
        <v>55</v>
      </c>
      <c r="S277" s="164"/>
      <c r="T277" s="164"/>
      <c r="U277" s="164"/>
      <c r="V277" s="124"/>
      <c r="W277" s="124"/>
      <c r="X277" s="124"/>
      <c r="Y277" s="124"/>
      <c r="Z277" s="124"/>
      <c r="AA277" s="125">
        <v>0.78</v>
      </c>
    </row>
    <row r="278" spans="1:27">
      <c r="A278" s="1637">
        <v>268</v>
      </c>
      <c r="B278" s="161" t="s">
        <v>2518</v>
      </c>
      <c r="C278" s="127" t="s">
        <v>2519</v>
      </c>
      <c r="D278" s="124"/>
      <c r="E278" s="126">
        <v>1.35</v>
      </c>
      <c r="F278" s="127"/>
      <c r="G278" s="124"/>
      <c r="H278" s="164"/>
      <c r="I278" s="164"/>
      <c r="J278" s="164"/>
      <c r="K278" s="164"/>
      <c r="L278" s="164"/>
      <c r="M278" s="164"/>
      <c r="N278" s="164"/>
      <c r="O278" s="127">
        <v>1.35</v>
      </c>
      <c r="P278" s="164"/>
      <c r="Q278" s="125">
        <v>0.94499999999999995</v>
      </c>
      <c r="R278" s="127" t="s">
        <v>55</v>
      </c>
      <c r="S278" s="164"/>
      <c r="T278" s="164"/>
      <c r="U278" s="164"/>
      <c r="V278" s="124"/>
      <c r="W278" s="124"/>
      <c r="X278" s="124"/>
      <c r="Y278" s="124"/>
      <c r="Z278" s="124"/>
      <c r="AA278" s="127">
        <v>1.35</v>
      </c>
    </row>
    <row r="279" spans="1:27">
      <c r="A279" s="1637">
        <v>269</v>
      </c>
      <c r="B279" s="124" t="s">
        <v>2520</v>
      </c>
      <c r="C279" s="125" t="s">
        <v>2521</v>
      </c>
      <c r="D279" s="124"/>
      <c r="E279" s="20">
        <v>0.27500000000000002</v>
      </c>
      <c r="F279" s="125"/>
      <c r="G279" s="124"/>
      <c r="H279" s="164"/>
      <c r="I279" s="164"/>
      <c r="J279" s="164"/>
      <c r="K279" s="164"/>
      <c r="L279" s="164"/>
      <c r="M279" s="164"/>
      <c r="N279" s="164"/>
      <c r="O279" s="125">
        <v>0.27500000000000002</v>
      </c>
      <c r="P279" s="164"/>
      <c r="Q279" s="125">
        <v>0.1925</v>
      </c>
      <c r="R279" s="125" t="s">
        <v>55</v>
      </c>
      <c r="S279" s="164"/>
      <c r="T279" s="164"/>
      <c r="U279" s="164"/>
      <c r="V279" s="124"/>
      <c r="W279" s="124"/>
      <c r="X279" s="124"/>
      <c r="Y279" s="124"/>
      <c r="Z279" s="124"/>
      <c r="AA279" s="125">
        <v>0.27500000000000002</v>
      </c>
    </row>
    <row r="280" spans="1:27">
      <c r="A280" s="1637">
        <v>270</v>
      </c>
      <c r="B280" s="161" t="s">
        <v>2522</v>
      </c>
      <c r="C280" s="127" t="s">
        <v>2523</v>
      </c>
      <c r="D280" s="124"/>
      <c r="E280" s="126">
        <v>0.26500000000000001</v>
      </c>
      <c r="F280" s="127">
        <v>0.26500000000000001</v>
      </c>
      <c r="G280" s="127">
        <v>0.26500000000000001</v>
      </c>
      <c r="H280" s="164"/>
      <c r="I280" s="164"/>
      <c r="J280" s="164"/>
      <c r="K280" s="164"/>
      <c r="L280" s="164"/>
      <c r="M280" s="164"/>
      <c r="N280" s="164"/>
      <c r="O280" s="124"/>
      <c r="P280" s="164"/>
      <c r="Q280" s="125">
        <v>0.1855</v>
      </c>
      <c r="R280" s="127" t="s">
        <v>55</v>
      </c>
      <c r="S280" s="164"/>
      <c r="T280" s="164"/>
      <c r="U280" s="164"/>
      <c r="V280" s="124"/>
      <c r="W280" s="124"/>
      <c r="X280" s="124"/>
      <c r="Y280" s="124"/>
      <c r="Z280" s="127">
        <v>0.26500000000000001</v>
      </c>
      <c r="AA280" s="124"/>
    </row>
    <row r="281" spans="1:27">
      <c r="A281" s="1637">
        <v>271</v>
      </c>
      <c r="B281" s="124" t="s">
        <v>2524</v>
      </c>
      <c r="C281" s="125" t="s">
        <v>2525</v>
      </c>
      <c r="D281" s="124"/>
      <c r="E281" s="20">
        <v>0.25</v>
      </c>
      <c r="F281" s="125"/>
      <c r="G281" s="124"/>
      <c r="H281" s="164"/>
      <c r="I281" s="164"/>
      <c r="J281" s="164"/>
      <c r="K281" s="164"/>
      <c r="L281" s="164"/>
      <c r="M281" s="164"/>
      <c r="N281" s="164"/>
      <c r="O281" s="125">
        <v>0.25</v>
      </c>
      <c r="P281" s="164"/>
      <c r="Q281" s="125">
        <v>0.17499999999999999</v>
      </c>
      <c r="R281" s="125" t="s">
        <v>55</v>
      </c>
      <c r="S281" s="164"/>
      <c r="T281" s="164"/>
      <c r="U281" s="164"/>
      <c r="V281" s="124"/>
      <c r="W281" s="124"/>
      <c r="X281" s="124"/>
      <c r="Y281" s="124"/>
      <c r="Z281" s="124"/>
      <c r="AA281" s="125">
        <v>0.25</v>
      </c>
    </row>
    <row r="282" spans="1:27">
      <c r="A282" s="1637">
        <v>272</v>
      </c>
      <c r="B282" s="124" t="s">
        <v>2526</v>
      </c>
      <c r="C282" s="125" t="s">
        <v>2527</v>
      </c>
      <c r="D282" s="124"/>
      <c r="E282" s="20">
        <v>0.37</v>
      </c>
      <c r="F282" s="125"/>
      <c r="G282" s="124"/>
      <c r="H282" s="164"/>
      <c r="I282" s="164"/>
      <c r="J282" s="164"/>
      <c r="K282" s="164"/>
      <c r="L282" s="164"/>
      <c r="M282" s="164"/>
      <c r="N282" s="164"/>
      <c r="O282" s="125">
        <v>0.37</v>
      </c>
      <c r="P282" s="164"/>
      <c r="Q282" s="125">
        <v>0.25900000000000001</v>
      </c>
      <c r="R282" s="125" t="s">
        <v>55</v>
      </c>
      <c r="S282" s="164"/>
      <c r="T282" s="164"/>
      <c r="U282" s="164"/>
      <c r="V282" s="124"/>
      <c r="W282" s="124"/>
      <c r="X282" s="124"/>
      <c r="Y282" s="124"/>
      <c r="Z282" s="124"/>
      <c r="AA282" s="125">
        <v>0.37</v>
      </c>
    </row>
    <row r="283" spans="1:27">
      <c r="A283" s="1637">
        <v>273</v>
      </c>
      <c r="B283" s="124" t="s">
        <v>2528</v>
      </c>
      <c r="C283" s="125" t="s">
        <v>2529</v>
      </c>
      <c r="D283" s="124"/>
      <c r="E283" s="20">
        <v>0.14499999999999999</v>
      </c>
      <c r="F283" s="125"/>
      <c r="G283" s="124"/>
      <c r="H283" s="164"/>
      <c r="I283" s="164"/>
      <c r="J283" s="164"/>
      <c r="K283" s="164"/>
      <c r="L283" s="164"/>
      <c r="M283" s="164"/>
      <c r="N283" s="164"/>
      <c r="O283" s="125">
        <v>0.14499999999999999</v>
      </c>
      <c r="P283" s="164"/>
      <c r="Q283" s="125">
        <v>0.10149999999999999</v>
      </c>
      <c r="R283" s="125" t="s">
        <v>55</v>
      </c>
      <c r="S283" s="164"/>
      <c r="T283" s="164"/>
      <c r="U283" s="164"/>
      <c r="V283" s="124"/>
      <c r="W283" s="124"/>
      <c r="X283" s="124"/>
      <c r="Y283" s="124"/>
      <c r="Z283" s="124"/>
      <c r="AA283" s="125">
        <v>0.14499999999999999</v>
      </c>
    </row>
    <row r="284" spans="1:27">
      <c r="A284" s="1637">
        <v>274</v>
      </c>
      <c r="B284" s="124" t="s">
        <v>2530</v>
      </c>
      <c r="C284" s="125" t="s">
        <v>2531</v>
      </c>
      <c r="D284" s="124"/>
      <c r="E284" s="20">
        <v>0.16</v>
      </c>
      <c r="F284" s="125"/>
      <c r="G284" s="124"/>
      <c r="H284" s="164"/>
      <c r="I284" s="164"/>
      <c r="J284" s="164"/>
      <c r="K284" s="164"/>
      <c r="L284" s="164"/>
      <c r="M284" s="164"/>
      <c r="N284" s="164"/>
      <c r="O284" s="125">
        <v>0.16</v>
      </c>
      <c r="P284" s="164"/>
      <c r="Q284" s="125">
        <v>0.11199999999999999</v>
      </c>
      <c r="R284" s="125" t="s">
        <v>55</v>
      </c>
      <c r="S284" s="164"/>
      <c r="T284" s="164"/>
      <c r="U284" s="164"/>
      <c r="V284" s="124"/>
      <c r="W284" s="124"/>
      <c r="X284" s="124"/>
      <c r="Y284" s="124"/>
      <c r="Z284" s="124"/>
      <c r="AA284" s="125">
        <v>0.16</v>
      </c>
    </row>
    <row r="285" spans="1:27">
      <c r="A285" s="1637">
        <v>275</v>
      </c>
      <c r="B285" s="124" t="s">
        <v>2532</v>
      </c>
      <c r="C285" s="125" t="s">
        <v>2533</v>
      </c>
      <c r="D285" s="124"/>
      <c r="E285" s="20">
        <v>0.13</v>
      </c>
      <c r="F285" s="125"/>
      <c r="G285" s="124"/>
      <c r="H285" s="164"/>
      <c r="I285" s="164"/>
      <c r="J285" s="164"/>
      <c r="K285" s="164"/>
      <c r="L285" s="164"/>
      <c r="M285" s="164"/>
      <c r="N285" s="164"/>
      <c r="O285" s="125">
        <v>0.13</v>
      </c>
      <c r="P285" s="164"/>
      <c r="Q285" s="125">
        <v>9.0999999999999998E-2</v>
      </c>
      <c r="R285" s="125" t="s">
        <v>55</v>
      </c>
      <c r="S285" s="164"/>
      <c r="T285" s="164"/>
      <c r="U285" s="164"/>
      <c r="V285" s="124"/>
      <c r="W285" s="124"/>
      <c r="X285" s="124"/>
      <c r="Y285" s="124"/>
      <c r="Z285" s="124"/>
      <c r="AA285" s="125">
        <v>0.13</v>
      </c>
    </row>
    <row r="286" spans="1:27">
      <c r="A286" s="1637">
        <v>276</v>
      </c>
      <c r="B286" s="161" t="s">
        <v>2534</v>
      </c>
      <c r="C286" s="127" t="s">
        <v>2535</v>
      </c>
      <c r="D286" s="124"/>
      <c r="E286" s="126">
        <v>0.26</v>
      </c>
      <c r="F286" s="127">
        <v>0.26</v>
      </c>
      <c r="G286" s="127">
        <v>0.26</v>
      </c>
      <c r="H286" s="164"/>
      <c r="I286" s="164"/>
      <c r="J286" s="164"/>
      <c r="K286" s="164"/>
      <c r="L286" s="164"/>
      <c r="M286" s="164"/>
      <c r="N286" s="164"/>
      <c r="O286" s="124"/>
      <c r="P286" s="164"/>
      <c r="Q286" s="125">
        <v>0.182</v>
      </c>
      <c r="R286" s="127" t="s">
        <v>55</v>
      </c>
      <c r="S286" s="164"/>
      <c r="T286" s="164"/>
      <c r="U286" s="164"/>
      <c r="V286" s="124"/>
      <c r="W286" s="124"/>
      <c r="X286" s="124"/>
      <c r="Y286" s="124"/>
      <c r="Z286" s="127">
        <v>0.26</v>
      </c>
      <c r="AA286" s="124"/>
    </row>
    <row r="287" spans="1:27">
      <c r="A287" s="1637">
        <v>277</v>
      </c>
      <c r="B287" s="124" t="s">
        <v>2536</v>
      </c>
      <c r="C287" s="125" t="s">
        <v>2537</v>
      </c>
      <c r="D287" s="124"/>
      <c r="E287" s="20">
        <v>0.18</v>
      </c>
      <c r="F287" s="125"/>
      <c r="G287" s="124"/>
      <c r="H287" s="164"/>
      <c r="I287" s="164"/>
      <c r="J287" s="164"/>
      <c r="K287" s="164"/>
      <c r="L287" s="164"/>
      <c r="M287" s="164"/>
      <c r="N287" s="164"/>
      <c r="O287" s="125">
        <v>0.18</v>
      </c>
      <c r="P287" s="164"/>
      <c r="Q287" s="125">
        <v>0.126</v>
      </c>
      <c r="R287" s="125" t="s">
        <v>55</v>
      </c>
      <c r="S287" s="164"/>
      <c r="T287" s="164"/>
      <c r="U287" s="164"/>
      <c r="V287" s="124"/>
      <c r="W287" s="124"/>
      <c r="X287" s="124"/>
      <c r="Y287" s="124"/>
      <c r="Z287" s="124"/>
      <c r="AA287" s="125">
        <v>0.18</v>
      </c>
    </row>
    <row r="288" spans="1:27">
      <c r="A288" s="1637">
        <v>278</v>
      </c>
      <c r="B288" s="124" t="s">
        <v>2538</v>
      </c>
      <c r="C288" s="125" t="s">
        <v>2539</v>
      </c>
      <c r="D288" s="124"/>
      <c r="E288" s="20">
        <v>0.2</v>
      </c>
      <c r="F288" s="125"/>
      <c r="G288" s="124"/>
      <c r="H288" s="164"/>
      <c r="I288" s="164"/>
      <c r="J288" s="164"/>
      <c r="K288" s="164"/>
      <c r="L288" s="164"/>
      <c r="M288" s="164"/>
      <c r="N288" s="164"/>
      <c r="O288" s="125">
        <v>0.2</v>
      </c>
      <c r="P288" s="164"/>
      <c r="Q288" s="125">
        <v>0.14000000000000001</v>
      </c>
      <c r="R288" s="125" t="s">
        <v>55</v>
      </c>
      <c r="S288" s="164"/>
      <c r="T288" s="164"/>
      <c r="U288" s="164"/>
      <c r="V288" s="124"/>
      <c r="W288" s="124"/>
      <c r="X288" s="124"/>
      <c r="Y288" s="124"/>
      <c r="Z288" s="124"/>
      <c r="AA288" s="125">
        <v>0.2</v>
      </c>
    </row>
    <row r="289" spans="1:27">
      <c r="A289" s="1637">
        <v>279</v>
      </c>
      <c r="B289" s="161" t="s">
        <v>2540</v>
      </c>
      <c r="C289" s="127" t="s">
        <v>2541</v>
      </c>
      <c r="D289" s="124"/>
      <c r="E289" s="126">
        <v>0.24</v>
      </c>
      <c r="F289" s="127">
        <v>0.24</v>
      </c>
      <c r="G289" s="127">
        <v>0.24</v>
      </c>
      <c r="H289" s="164"/>
      <c r="I289" s="164"/>
      <c r="J289" s="164"/>
      <c r="K289" s="164"/>
      <c r="L289" s="164"/>
      <c r="M289" s="164"/>
      <c r="N289" s="164"/>
      <c r="O289" s="124"/>
      <c r="P289" s="164"/>
      <c r="Q289" s="125">
        <v>0.16799999999999998</v>
      </c>
      <c r="R289" s="127" t="s">
        <v>55</v>
      </c>
      <c r="S289" s="164"/>
      <c r="T289" s="164"/>
      <c r="U289" s="164"/>
      <c r="V289" s="124"/>
      <c r="W289" s="124"/>
      <c r="X289" s="124"/>
      <c r="Y289" s="124"/>
      <c r="Z289" s="127">
        <v>0.24</v>
      </c>
      <c r="AA289" s="124"/>
    </row>
    <row r="290" spans="1:27">
      <c r="A290" s="1637">
        <v>280</v>
      </c>
      <c r="B290" s="124" t="s">
        <v>2542</v>
      </c>
      <c r="C290" s="125" t="s">
        <v>2543</v>
      </c>
      <c r="D290" s="124"/>
      <c r="E290" s="20">
        <v>0.19500000000000001</v>
      </c>
      <c r="F290" s="125"/>
      <c r="G290" s="124"/>
      <c r="H290" s="164"/>
      <c r="I290" s="164"/>
      <c r="J290" s="164"/>
      <c r="K290" s="164"/>
      <c r="L290" s="164"/>
      <c r="M290" s="164"/>
      <c r="N290" s="164"/>
      <c r="O290" s="125">
        <v>0.19500000000000001</v>
      </c>
      <c r="P290" s="164"/>
      <c r="Q290" s="125">
        <v>0.13649999999999998</v>
      </c>
      <c r="R290" s="125" t="s">
        <v>55</v>
      </c>
      <c r="S290" s="164"/>
      <c r="T290" s="164"/>
      <c r="U290" s="164"/>
      <c r="V290" s="124"/>
      <c r="W290" s="124"/>
      <c r="X290" s="124"/>
      <c r="Y290" s="124"/>
      <c r="Z290" s="124"/>
      <c r="AA290" s="125">
        <v>0.19500000000000001</v>
      </c>
    </row>
    <row r="291" spans="1:27">
      <c r="A291" s="1637">
        <v>281</v>
      </c>
      <c r="B291" s="124" t="s">
        <v>2544</v>
      </c>
      <c r="C291" s="125" t="s">
        <v>2545</v>
      </c>
      <c r="D291" s="124"/>
      <c r="E291" s="20">
        <v>0.78</v>
      </c>
      <c r="F291" s="125"/>
      <c r="G291" s="124"/>
      <c r="H291" s="164"/>
      <c r="I291" s="164"/>
      <c r="J291" s="164"/>
      <c r="K291" s="164"/>
      <c r="L291" s="164"/>
      <c r="M291" s="164"/>
      <c r="N291" s="164"/>
      <c r="O291" s="125">
        <v>0.78</v>
      </c>
      <c r="P291" s="164"/>
      <c r="Q291" s="125">
        <v>0.54599999999999993</v>
      </c>
      <c r="R291" s="125" t="s">
        <v>55</v>
      </c>
      <c r="S291" s="164"/>
      <c r="T291" s="164"/>
      <c r="U291" s="164"/>
      <c r="V291" s="124"/>
      <c r="W291" s="124"/>
      <c r="X291" s="124"/>
      <c r="Y291" s="124"/>
      <c r="Z291" s="124"/>
      <c r="AA291" s="125">
        <v>0.78</v>
      </c>
    </row>
    <row r="292" spans="1:27">
      <c r="A292" s="1637">
        <v>282</v>
      </c>
      <c r="B292" s="124" t="s">
        <v>2546</v>
      </c>
      <c r="C292" s="125" t="s">
        <v>2547</v>
      </c>
      <c r="D292" s="124"/>
      <c r="E292" s="20">
        <v>0.5</v>
      </c>
      <c r="F292" s="125">
        <v>0.5</v>
      </c>
      <c r="G292" s="125">
        <v>0.5</v>
      </c>
      <c r="H292" s="164"/>
      <c r="I292" s="164"/>
      <c r="J292" s="164"/>
      <c r="K292" s="164"/>
      <c r="L292" s="164"/>
      <c r="M292" s="164"/>
      <c r="N292" s="164"/>
      <c r="O292" s="124"/>
      <c r="P292" s="164"/>
      <c r="Q292" s="125">
        <v>0.35</v>
      </c>
      <c r="R292" s="125" t="s">
        <v>55</v>
      </c>
      <c r="S292" s="164"/>
      <c r="T292" s="164"/>
      <c r="U292" s="164"/>
      <c r="V292" s="124"/>
      <c r="W292" s="124"/>
      <c r="X292" s="124"/>
      <c r="Y292" s="124"/>
      <c r="Z292" s="125">
        <v>0.5</v>
      </c>
      <c r="AA292" s="124"/>
    </row>
    <row r="293" spans="1:27">
      <c r="A293" s="1637">
        <v>283</v>
      </c>
      <c r="B293" s="124" t="s">
        <v>2548</v>
      </c>
      <c r="C293" s="125" t="s">
        <v>2549</v>
      </c>
      <c r="D293" s="124"/>
      <c r="E293" s="20">
        <v>0.31</v>
      </c>
      <c r="F293" s="125">
        <v>0.31</v>
      </c>
      <c r="G293" s="125">
        <v>0.31</v>
      </c>
      <c r="H293" s="164"/>
      <c r="I293" s="164"/>
      <c r="J293" s="164"/>
      <c r="K293" s="164"/>
      <c r="L293" s="164"/>
      <c r="M293" s="164"/>
      <c r="N293" s="164"/>
      <c r="O293" s="124"/>
      <c r="P293" s="164"/>
      <c r="Q293" s="125">
        <v>0.217</v>
      </c>
      <c r="R293" s="125" t="s">
        <v>55</v>
      </c>
      <c r="S293" s="164"/>
      <c r="T293" s="164"/>
      <c r="U293" s="164"/>
      <c r="V293" s="124"/>
      <c r="W293" s="124"/>
      <c r="X293" s="124"/>
      <c r="Y293" s="124"/>
      <c r="Z293" s="125">
        <v>0.31</v>
      </c>
      <c r="AA293" s="124"/>
    </row>
    <row r="294" spans="1:27">
      <c r="A294" s="1637">
        <v>284</v>
      </c>
      <c r="B294" s="124" t="s">
        <v>2550</v>
      </c>
      <c r="C294" s="125" t="s">
        <v>2551</v>
      </c>
      <c r="D294" s="124"/>
      <c r="E294" s="20">
        <v>1.81</v>
      </c>
      <c r="F294" s="125"/>
      <c r="G294" s="124"/>
      <c r="H294" s="164"/>
      <c r="I294" s="164"/>
      <c r="J294" s="164"/>
      <c r="K294" s="164"/>
      <c r="L294" s="164"/>
      <c r="M294" s="164"/>
      <c r="N294" s="164"/>
      <c r="O294" s="125">
        <v>1.81</v>
      </c>
      <c r="P294" s="164"/>
      <c r="Q294" s="125">
        <v>1.2669999999999999</v>
      </c>
      <c r="R294" s="125" t="s">
        <v>55</v>
      </c>
      <c r="S294" s="164"/>
      <c r="T294" s="164"/>
      <c r="U294" s="164"/>
      <c r="V294" s="124"/>
      <c r="W294" s="124"/>
      <c r="X294" s="124"/>
      <c r="Y294" s="124"/>
      <c r="Z294" s="124"/>
      <c r="AA294" s="125">
        <v>1.81</v>
      </c>
    </row>
    <row r="295" spans="1:27">
      <c r="A295" s="1637">
        <v>285</v>
      </c>
      <c r="B295" s="161" t="s">
        <v>2552</v>
      </c>
      <c r="C295" s="127" t="s">
        <v>2553</v>
      </c>
      <c r="D295" s="124"/>
      <c r="E295" s="126">
        <v>1.1499999999999999</v>
      </c>
      <c r="F295" s="127">
        <v>1.1499999999999999</v>
      </c>
      <c r="G295" s="127">
        <v>1.1499999999999999</v>
      </c>
      <c r="H295" s="164"/>
      <c r="I295" s="164"/>
      <c r="J295" s="164"/>
      <c r="K295" s="164"/>
      <c r="L295" s="164"/>
      <c r="M295" s="164"/>
      <c r="N295" s="164"/>
      <c r="O295" s="124"/>
      <c r="P295" s="164"/>
      <c r="Q295" s="125">
        <v>0.80500000000000005</v>
      </c>
      <c r="R295" s="127" t="s">
        <v>55</v>
      </c>
      <c r="S295" s="164"/>
      <c r="T295" s="164"/>
      <c r="U295" s="164"/>
      <c r="V295" s="124"/>
      <c r="W295" s="124"/>
      <c r="X295" s="124"/>
      <c r="Y295" s="124"/>
      <c r="Z295" s="127">
        <v>1.1499999999999999</v>
      </c>
      <c r="AA295" s="124"/>
    </row>
    <row r="296" spans="1:27">
      <c r="A296" s="1637">
        <v>286</v>
      </c>
      <c r="B296" s="161" t="s">
        <v>2554</v>
      </c>
      <c r="C296" s="127" t="s">
        <v>2555</v>
      </c>
      <c r="D296" s="124"/>
      <c r="E296" s="126">
        <v>0.5</v>
      </c>
      <c r="F296" s="127">
        <v>0.5</v>
      </c>
      <c r="G296" s="127">
        <v>0.5</v>
      </c>
      <c r="H296" s="164"/>
      <c r="I296" s="164"/>
      <c r="J296" s="164"/>
      <c r="K296" s="164"/>
      <c r="L296" s="164"/>
      <c r="M296" s="164"/>
      <c r="N296" s="164"/>
      <c r="O296" s="124"/>
      <c r="P296" s="164"/>
      <c r="Q296" s="125">
        <v>0.35</v>
      </c>
      <c r="R296" s="127" t="s">
        <v>55</v>
      </c>
      <c r="S296" s="164"/>
      <c r="T296" s="164"/>
      <c r="U296" s="164"/>
      <c r="V296" s="124"/>
      <c r="W296" s="124"/>
      <c r="X296" s="124"/>
      <c r="Y296" s="124"/>
      <c r="Z296" s="127">
        <v>0.5</v>
      </c>
      <c r="AA296" s="124"/>
    </row>
    <row r="297" spans="1:27">
      <c r="A297" s="1637">
        <v>287</v>
      </c>
      <c r="B297" s="161" t="s">
        <v>2556</v>
      </c>
      <c r="C297" s="127" t="s">
        <v>2557</v>
      </c>
      <c r="D297" s="124"/>
      <c r="E297" s="126">
        <v>0.3</v>
      </c>
      <c r="F297" s="127"/>
      <c r="G297" s="127"/>
      <c r="H297" s="164"/>
      <c r="I297" s="164"/>
      <c r="J297" s="164"/>
      <c r="K297" s="164"/>
      <c r="L297" s="164"/>
      <c r="M297" s="164"/>
      <c r="N297" s="164"/>
      <c r="O297" s="127">
        <v>0.3</v>
      </c>
      <c r="P297" s="164"/>
      <c r="Q297" s="125">
        <v>0.21</v>
      </c>
      <c r="R297" s="127" t="s">
        <v>55</v>
      </c>
      <c r="S297" s="164"/>
      <c r="T297" s="164"/>
      <c r="U297" s="164"/>
      <c r="V297" s="124"/>
      <c r="W297" s="124"/>
      <c r="X297" s="124"/>
      <c r="Y297" s="124"/>
      <c r="Z297" s="127"/>
      <c r="AA297" s="127">
        <v>0.3</v>
      </c>
    </row>
    <row r="298" spans="1:27">
      <c r="A298" s="1637">
        <v>288</v>
      </c>
      <c r="B298" s="161" t="s">
        <v>2558</v>
      </c>
      <c r="C298" s="127" t="s">
        <v>2559</v>
      </c>
      <c r="D298" s="124"/>
      <c r="E298" s="126">
        <v>0.53</v>
      </c>
      <c r="F298" s="127">
        <v>0.53</v>
      </c>
      <c r="G298" s="127">
        <v>0.53</v>
      </c>
      <c r="H298" s="164"/>
      <c r="I298" s="164"/>
      <c r="J298" s="164"/>
      <c r="K298" s="164"/>
      <c r="L298" s="164"/>
      <c r="M298" s="164"/>
      <c r="N298" s="164"/>
      <c r="O298" s="124"/>
      <c r="P298" s="164"/>
      <c r="Q298" s="125">
        <v>0.371</v>
      </c>
      <c r="R298" s="127" t="s">
        <v>55</v>
      </c>
      <c r="S298" s="164"/>
      <c r="T298" s="164"/>
      <c r="U298" s="164"/>
      <c r="V298" s="124"/>
      <c r="W298" s="124"/>
      <c r="X298" s="124"/>
      <c r="Y298" s="124"/>
      <c r="Z298" s="127">
        <v>0.53</v>
      </c>
      <c r="AA298" s="124"/>
    </row>
    <row r="299" spans="1:27">
      <c r="A299" s="1637">
        <v>289</v>
      </c>
      <c r="B299" s="124" t="s">
        <v>2560</v>
      </c>
      <c r="C299" s="125" t="s">
        <v>2561</v>
      </c>
      <c r="D299" s="124"/>
      <c r="E299" s="20">
        <v>1.01</v>
      </c>
      <c r="F299" s="125"/>
      <c r="G299" s="124"/>
      <c r="H299" s="164"/>
      <c r="I299" s="164"/>
      <c r="J299" s="164"/>
      <c r="K299" s="164"/>
      <c r="L299" s="164"/>
      <c r="M299" s="164"/>
      <c r="N299" s="164"/>
      <c r="O299" s="125">
        <v>1.01</v>
      </c>
      <c r="P299" s="164"/>
      <c r="Q299" s="125">
        <v>0.70699999999999996</v>
      </c>
      <c r="R299" s="125" t="s">
        <v>55</v>
      </c>
      <c r="S299" s="164"/>
      <c r="T299" s="164"/>
      <c r="U299" s="164"/>
      <c r="V299" s="124"/>
      <c r="W299" s="124"/>
      <c r="X299" s="124"/>
      <c r="Y299" s="124"/>
      <c r="Z299" s="124"/>
      <c r="AA299" s="125">
        <v>1.01</v>
      </c>
    </row>
    <row r="300" spans="1:27">
      <c r="A300" s="1637">
        <v>290</v>
      </c>
      <c r="B300" s="124" t="s">
        <v>2562</v>
      </c>
      <c r="C300" s="125" t="s">
        <v>2563</v>
      </c>
      <c r="D300" s="124"/>
      <c r="E300" s="20">
        <v>0.41499999999999998</v>
      </c>
      <c r="F300" s="125"/>
      <c r="G300" s="124"/>
      <c r="H300" s="164"/>
      <c r="I300" s="164"/>
      <c r="J300" s="164"/>
      <c r="K300" s="164"/>
      <c r="L300" s="164"/>
      <c r="M300" s="164"/>
      <c r="N300" s="164"/>
      <c r="O300" s="125">
        <v>0.41499999999999998</v>
      </c>
      <c r="P300" s="164"/>
      <c r="Q300" s="125">
        <v>0.29049999999999998</v>
      </c>
      <c r="R300" s="125" t="s">
        <v>55</v>
      </c>
      <c r="S300" s="164"/>
      <c r="T300" s="164"/>
      <c r="U300" s="164"/>
      <c r="V300" s="124"/>
      <c r="W300" s="124"/>
      <c r="X300" s="124"/>
      <c r="Y300" s="124"/>
      <c r="Z300" s="124"/>
      <c r="AA300" s="125">
        <v>0.41499999999999998</v>
      </c>
    </row>
    <row r="301" spans="1:27">
      <c r="A301" s="1637">
        <v>291</v>
      </c>
      <c r="B301" s="124" t="s">
        <v>2564</v>
      </c>
      <c r="C301" s="125" t="s">
        <v>2565</v>
      </c>
      <c r="D301" s="124"/>
      <c r="E301" s="20">
        <v>0.2</v>
      </c>
      <c r="F301" s="125"/>
      <c r="G301" s="124"/>
      <c r="H301" s="164"/>
      <c r="I301" s="164"/>
      <c r="J301" s="164"/>
      <c r="K301" s="164"/>
      <c r="L301" s="164"/>
      <c r="M301" s="164"/>
      <c r="N301" s="164"/>
      <c r="O301" s="125">
        <v>0.2</v>
      </c>
      <c r="P301" s="164"/>
      <c r="Q301" s="125">
        <v>0.14000000000000001</v>
      </c>
      <c r="R301" s="125" t="s">
        <v>55</v>
      </c>
      <c r="S301" s="164"/>
      <c r="T301" s="164"/>
      <c r="U301" s="164"/>
      <c r="V301" s="124"/>
      <c r="W301" s="124"/>
      <c r="X301" s="124"/>
      <c r="Y301" s="124"/>
      <c r="Z301" s="124"/>
      <c r="AA301" s="125">
        <v>0.2</v>
      </c>
    </row>
    <row r="302" spans="1:27">
      <c r="A302" s="1637">
        <v>292</v>
      </c>
      <c r="B302" s="124" t="s">
        <v>2566</v>
      </c>
      <c r="C302" s="125" t="s">
        <v>2567</v>
      </c>
      <c r="D302" s="124"/>
      <c r="E302" s="20">
        <v>0.22</v>
      </c>
      <c r="F302" s="125"/>
      <c r="G302" s="124"/>
      <c r="H302" s="164"/>
      <c r="I302" s="164"/>
      <c r="J302" s="164"/>
      <c r="K302" s="164"/>
      <c r="L302" s="164"/>
      <c r="M302" s="164"/>
      <c r="N302" s="164"/>
      <c r="O302" s="125">
        <v>0.22</v>
      </c>
      <c r="P302" s="164"/>
      <c r="Q302" s="125">
        <v>0.154</v>
      </c>
      <c r="R302" s="125" t="s">
        <v>55</v>
      </c>
      <c r="S302" s="164"/>
      <c r="T302" s="164"/>
      <c r="U302" s="164"/>
      <c r="V302" s="124"/>
      <c r="W302" s="124"/>
      <c r="X302" s="124"/>
      <c r="Y302" s="124"/>
      <c r="Z302" s="124"/>
      <c r="AA302" s="125">
        <v>0.22</v>
      </c>
    </row>
    <row r="303" spans="1:27">
      <c r="A303" s="1637">
        <v>293</v>
      </c>
      <c r="B303" s="161" t="s">
        <v>2568</v>
      </c>
      <c r="C303" s="127" t="s">
        <v>2569</v>
      </c>
      <c r="D303" s="124"/>
      <c r="E303" s="126">
        <v>1.1000000000000001</v>
      </c>
      <c r="F303" s="127"/>
      <c r="G303" s="127"/>
      <c r="H303" s="164"/>
      <c r="I303" s="164"/>
      <c r="J303" s="164"/>
      <c r="K303" s="164"/>
      <c r="L303" s="164"/>
      <c r="M303" s="164"/>
      <c r="N303" s="164"/>
      <c r="O303" s="127">
        <v>1.1000000000000001</v>
      </c>
      <c r="P303" s="164"/>
      <c r="Q303" s="125">
        <v>0.77</v>
      </c>
      <c r="R303" s="127" t="s">
        <v>55</v>
      </c>
      <c r="S303" s="164"/>
      <c r="T303" s="164"/>
      <c r="U303" s="164"/>
      <c r="V303" s="124"/>
      <c r="W303" s="124"/>
      <c r="X303" s="124"/>
      <c r="Y303" s="124"/>
      <c r="Z303" s="127"/>
      <c r="AA303" s="127">
        <v>1.1000000000000001</v>
      </c>
    </row>
    <row r="304" spans="1:27">
      <c r="A304" s="1637">
        <v>294</v>
      </c>
      <c r="B304" s="124" t="s">
        <v>2570</v>
      </c>
      <c r="C304" s="125" t="s">
        <v>2571</v>
      </c>
      <c r="D304" s="124"/>
      <c r="E304" s="20">
        <v>0.23499999999999999</v>
      </c>
      <c r="F304" s="125"/>
      <c r="G304" s="124"/>
      <c r="H304" s="164"/>
      <c r="I304" s="164"/>
      <c r="J304" s="164"/>
      <c r="K304" s="164"/>
      <c r="L304" s="164"/>
      <c r="M304" s="164"/>
      <c r="N304" s="164"/>
      <c r="O304" s="125">
        <v>0.23499999999999999</v>
      </c>
      <c r="P304" s="164"/>
      <c r="Q304" s="125">
        <v>0.16449999999999998</v>
      </c>
      <c r="R304" s="125" t="s">
        <v>55</v>
      </c>
      <c r="S304" s="164"/>
      <c r="T304" s="164"/>
      <c r="U304" s="164"/>
      <c r="V304" s="124"/>
      <c r="W304" s="124"/>
      <c r="X304" s="124"/>
      <c r="Y304" s="124"/>
      <c r="Z304" s="124"/>
      <c r="AA304" s="125">
        <v>0.23499999999999999</v>
      </c>
    </row>
    <row r="305" spans="1:27">
      <c r="A305" s="1637">
        <v>295</v>
      </c>
      <c r="B305" s="161" t="s">
        <v>2572</v>
      </c>
      <c r="C305" s="127" t="s">
        <v>2573</v>
      </c>
      <c r="D305" s="124"/>
      <c r="E305" s="126">
        <v>0.3</v>
      </c>
      <c r="F305" s="127">
        <v>0.3</v>
      </c>
      <c r="G305" s="127">
        <v>0.3</v>
      </c>
      <c r="H305" s="164"/>
      <c r="I305" s="164"/>
      <c r="J305" s="164"/>
      <c r="K305" s="164"/>
      <c r="L305" s="164"/>
      <c r="M305" s="164"/>
      <c r="N305" s="164"/>
      <c r="O305" s="124"/>
      <c r="P305" s="164"/>
      <c r="Q305" s="125">
        <v>0.21</v>
      </c>
      <c r="R305" s="127" t="s">
        <v>55</v>
      </c>
      <c r="S305" s="164"/>
      <c r="T305" s="164"/>
      <c r="U305" s="164"/>
      <c r="V305" s="124"/>
      <c r="W305" s="124"/>
      <c r="X305" s="124"/>
      <c r="Y305" s="124"/>
      <c r="Z305" s="127">
        <v>0.3</v>
      </c>
      <c r="AA305" s="124"/>
    </row>
    <row r="306" spans="1:27">
      <c r="A306" s="1637">
        <v>296</v>
      </c>
      <c r="B306" s="124" t="s">
        <v>2574</v>
      </c>
      <c r="C306" s="125" t="s">
        <v>2575</v>
      </c>
      <c r="D306" s="124"/>
      <c r="E306" s="20">
        <v>0.16</v>
      </c>
      <c r="F306" s="125"/>
      <c r="G306" s="124"/>
      <c r="H306" s="164"/>
      <c r="I306" s="164"/>
      <c r="J306" s="164"/>
      <c r="K306" s="164"/>
      <c r="L306" s="164"/>
      <c r="M306" s="164"/>
      <c r="N306" s="164"/>
      <c r="O306" s="125">
        <v>0.16</v>
      </c>
      <c r="P306" s="164"/>
      <c r="Q306" s="125">
        <v>0.11199999999999999</v>
      </c>
      <c r="R306" s="125" t="s">
        <v>55</v>
      </c>
      <c r="S306" s="164"/>
      <c r="T306" s="164"/>
      <c r="U306" s="164"/>
      <c r="V306" s="124"/>
      <c r="W306" s="124"/>
      <c r="X306" s="124"/>
      <c r="Y306" s="124"/>
      <c r="Z306" s="124"/>
      <c r="AA306" s="125">
        <v>0.16</v>
      </c>
    </row>
    <row r="307" spans="1:27">
      <c r="A307" s="1637">
        <v>297</v>
      </c>
      <c r="B307" s="124" t="s">
        <v>2576</v>
      </c>
      <c r="C307" s="125" t="s">
        <v>2577</v>
      </c>
      <c r="D307" s="124"/>
      <c r="E307" s="20">
        <v>0.16</v>
      </c>
      <c r="F307" s="125"/>
      <c r="G307" s="124"/>
      <c r="H307" s="164"/>
      <c r="I307" s="164"/>
      <c r="J307" s="164"/>
      <c r="K307" s="164"/>
      <c r="L307" s="164"/>
      <c r="M307" s="164"/>
      <c r="N307" s="164"/>
      <c r="O307" s="125">
        <v>0.16</v>
      </c>
      <c r="P307" s="164"/>
      <c r="Q307" s="125">
        <v>0.11199999999999999</v>
      </c>
      <c r="R307" s="125" t="s">
        <v>55</v>
      </c>
      <c r="S307" s="164"/>
      <c r="T307" s="164"/>
      <c r="U307" s="164"/>
      <c r="V307" s="124"/>
      <c r="W307" s="124"/>
      <c r="X307" s="124"/>
      <c r="Y307" s="124"/>
      <c r="Z307" s="124"/>
      <c r="AA307" s="125">
        <v>0.16</v>
      </c>
    </row>
    <row r="308" spans="1:27">
      <c r="A308" s="1637">
        <v>298</v>
      </c>
      <c r="B308" s="124" t="s">
        <v>2578</v>
      </c>
      <c r="C308" s="125" t="s">
        <v>2579</v>
      </c>
      <c r="D308" s="124"/>
      <c r="E308" s="20">
        <v>0.46</v>
      </c>
      <c r="F308" s="125"/>
      <c r="G308" s="124"/>
      <c r="H308" s="164"/>
      <c r="I308" s="164"/>
      <c r="J308" s="164"/>
      <c r="K308" s="164"/>
      <c r="L308" s="164"/>
      <c r="M308" s="164"/>
      <c r="N308" s="164"/>
      <c r="O308" s="125">
        <v>0.46</v>
      </c>
      <c r="P308" s="164"/>
      <c r="Q308" s="125">
        <v>0.32200000000000001</v>
      </c>
      <c r="R308" s="125" t="s">
        <v>55</v>
      </c>
      <c r="S308" s="164"/>
      <c r="T308" s="164"/>
      <c r="U308" s="164"/>
      <c r="V308" s="124"/>
      <c r="W308" s="124"/>
      <c r="X308" s="124"/>
      <c r="Y308" s="124"/>
      <c r="Z308" s="124"/>
      <c r="AA308" s="125">
        <v>0.46</v>
      </c>
    </row>
    <row r="309" spans="1:27">
      <c r="A309" s="1637">
        <v>299</v>
      </c>
      <c r="B309" s="124" t="s">
        <v>2580</v>
      </c>
      <c r="C309" s="125" t="s">
        <v>2581</v>
      </c>
      <c r="D309" s="124"/>
      <c r="E309" s="20">
        <v>2.4500000000000002</v>
      </c>
      <c r="F309" s="125"/>
      <c r="G309" s="124"/>
      <c r="H309" s="164"/>
      <c r="I309" s="164"/>
      <c r="J309" s="164"/>
      <c r="K309" s="164"/>
      <c r="L309" s="164"/>
      <c r="M309" s="164"/>
      <c r="N309" s="164"/>
      <c r="O309" s="125">
        <v>2.4500000000000002</v>
      </c>
      <c r="P309" s="164"/>
      <c r="Q309" s="125">
        <v>1.7150000000000001</v>
      </c>
      <c r="R309" s="125" t="s">
        <v>55</v>
      </c>
      <c r="S309" s="164"/>
      <c r="T309" s="164"/>
      <c r="U309" s="164"/>
      <c r="V309" s="124"/>
      <c r="W309" s="124"/>
      <c r="X309" s="124"/>
      <c r="Y309" s="124"/>
      <c r="Z309" s="124"/>
      <c r="AA309" s="125">
        <v>2.4500000000000002</v>
      </c>
    </row>
    <row r="310" spans="1:27">
      <c r="A310" s="1637">
        <v>300</v>
      </c>
      <c r="B310" s="124" t="s">
        <v>2582</v>
      </c>
      <c r="C310" s="125" t="s">
        <v>2583</v>
      </c>
      <c r="D310" s="124"/>
      <c r="E310" s="20">
        <v>0.375</v>
      </c>
      <c r="F310" s="125"/>
      <c r="G310" s="124"/>
      <c r="H310" s="164"/>
      <c r="I310" s="164"/>
      <c r="J310" s="164"/>
      <c r="K310" s="164"/>
      <c r="L310" s="164"/>
      <c r="M310" s="164"/>
      <c r="N310" s="164"/>
      <c r="O310" s="125">
        <v>0.375</v>
      </c>
      <c r="P310" s="164"/>
      <c r="Q310" s="125">
        <v>0.26250000000000001</v>
      </c>
      <c r="R310" s="125" t="s">
        <v>55</v>
      </c>
      <c r="S310" s="164"/>
      <c r="T310" s="164"/>
      <c r="U310" s="164"/>
      <c r="V310" s="124"/>
      <c r="W310" s="124"/>
      <c r="X310" s="124"/>
      <c r="Y310" s="124"/>
      <c r="Z310" s="124"/>
      <c r="AA310" s="125">
        <v>0.375</v>
      </c>
    </row>
    <row r="311" spans="1:27">
      <c r="A311" s="1637">
        <v>301</v>
      </c>
      <c r="B311" s="124" t="s">
        <v>2584</v>
      </c>
      <c r="C311" s="125" t="s">
        <v>2585</v>
      </c>
      <c r="D311" s="124"/>
      <c r="E311" s="20">
        <v>0.14000000000000001</v>
      </c>
      <c r="F311" s="125"/>
      <c r="G311" s="124"/>
      <c r="H311" s="164"/>
      <c r="I311" s="164"/>
      <c r="J311" s="164"/>
      <c r="K311" s="164"/>
      <c r="L311" s="164"/>
      <c r="M311" s="164"/>
      <c r="N311" s="164"/>
      <c r="O311" s="125">
        <v>0.14000000000000001</v>
      </c>
      <c r="P311" s="164"/>
      <c r="Q311" s="125">
        <v>9.8000000000000004E-2</v>
      </c>
      <c r="R311" s="125" t="s">
        <v>55</v>
      </c>
      <c r="S311" s="164"/>
      <c r="T311" s="164"/>
      <c r="U311" s="164"/>
      <c r="V311" s="124"/>
      <c r="W311" s="124"/>
      <c r="X311" s="124"/>
      <c r="Y311" s="124"/>
      <c r="Z311" s="124"/>
      <c r="AA311" s="125">
        <v>0.14000000000000001</v>
      </c>
    </row>
    <row r="312" spans="1:27">
      <c r="A312" s="1637">
        <v>302</v>
      </c>
      <c r="B312" s="124" t="s">
        <v>2586</v>
      </c>
      <c r="C312" s="125" t="s">
        <v>2587</v>
      </c>
      <c r="D312" s="124"/>
      <c r="E312" s="20">
        <v>0.625</v>
      </c>
      <c r="F312" s="125"/>
      <c r="G312" s="124"/>
      <c r="H312" s="164"/>
      <c r="I312" s="164"/>
      <c r="J312" s="164"/>
      <c r="K312" s="164"/>
      <c r="L312" s="164"/>
      <c r="M312" s="164"/>
      <c r="N312" s="164"/>
      <c r="O312" s="125">
        <v>0.625</v>
      </c>
      <c r="P312" s="164"/>
      <c r="Q312" s="125">
        <v>0.4375</v>
      </c>
      <c r="R312" s="125" t="s">
        <v>55</v>
      </c>
      <c r="S312" s="164"/>
      <c r="T312" s="164"/>
      <c r="U312" s="164"/>
      <c r="V312" s="124"/>
      <c r="W312" s="124"/>
      <c r="X312" s="124"/>
      <c r="Y312" s="124"/>
      <c r="Z312" s="124"/>
      <c r="AA312" s="125">
        <v>0.625</v>
      </c>
    </row>
    <row r="313" spans="1:27">
      <c r="A313" s="1637">
        <v>303</v>
      </c>
      <c r="B313" s="124" t="s">
        <v>2588</v>
      </c>
      <c r="C313" s="125" t="s">
        <v>2589</v>
      </c>
      <c r="D313" s="124"/>
      <c r="E313" s="20">
        <v>0.71499999999999997</v>
      </c>
      <c r="F313" s="125"/>
      <c r="G313" s="124"/>
      <c r="H313" s="164"/>
      <c r="I313" s="164"/>
      <c r="J313" s="164"/>
      <c r="K313" s="164"/>
      <c r="L313" s="164"/>
      <c r="M313" s="164"/>
      <c r="N313" s="164"/>
      <c r="O313" s="125">
        <v>0.71499999999999997</v>
      </c>
      <c r="P313" s="164"/>
      <c r="Q313" s="125">
        <v>0.50049999999999994</v>
      </c>
      <c r="R313" s="125" t="s">
        <v>55</v>
      </c>
      <c r="S313" s="164"/>
      <c r="T313" s="164"/>
      <c r="U313" s="164"/>
      <c r="V313" s="124"/>
      <c r="W313" s="124"/>
      <c r="X313" s="124"/>
      <c r="Y313" s="124"/>
      <c r="Z313" s="124"/>
      <c r="AA313" s="125">
        <v>0.71499999999999997</v>
      </c>
    </row>
    <row r="314" spans="1:27">
      <c r="A314" s="1637">
        <v>304</v>
      </c>
      <c r="B314" s="124" t="s">
        <v>2590</v>
      </c>
      <c r="C314" s="125" t="s">
        <v>2591</v>
      </c>
      <c r="D314" s="124"/>
      <c r="E314" s="20">
        <v>1.4750000000000001</v>
      </c>
      <c r="F314" s="125">
        <v>1.4750000000000001</v>
      </c>
      <c r="G314" s="125">
        <v>1.4750000000000001</v>
      </c>
      <c r="H314" s="164"/>
      <c r="I314" s="164"/>
      <c r="J314" s="164"/>
      <c r="K314" s="164"/>
      <c r="L314" s="164"/>
      <c r="M314" s="164"/>
      <c r="N314" s="164"/>
      <c r="O314" s="124"/>
      <c r="P314" s="164"/>
      <c r="Q314" s="125">
        <v>1.0325</v>
      </c>
      <c r="R314" s="125" t="s">
        <v>55</v>
      </c>
      <c r="S314" s="164"/>
      <c r="T314" s="164"/>
      <c r="U314" s="164"/>
      <c r="V314" s="124"/>
      <c r="W314" s="124"/>
      <c r="X314" s="124"/>
      <c r="Y314" s="124"/>
      <c r="Z314" s="125">
        <v>1.4750000000000001</v>
      </c>
      <c r="AA314" s="124"/>
    </row>
    <row r="315" spans="1:27">
      <c r="A315" s="1637">
        <v>305</v>
      </c>
      <c r="B315" s="124" t="s">
        <v>2592</v>
      </c>
      <c r="C315" s="125" t="s">
        <v>2593</v>
      </c>
      <c r="D315" s="124"/>
      <c r="E315" s="20">
        <v>0.4</v>
      </c>
      <c r="F315" s="125">
        <v>0.4</v>
      </c>
      <c r="G315" s="125">
        <v>0.4</v>
      </c>
      <c r="H315" s="164"/>
      <c r="I315" s="164"/>
      <c r="J315" s="164"/>
      <c r="K315" s="164"/>
      <c r="L315" s="164"/>
      <c r="M315" s="164"/>
      <c r="N315" s="164"/>
      <c r="O315" s="124"/>
      <c r="P315" s="164"/>
      <c r="Q315" s="125">
        <v>0.28000000000000003</v>
      </c>
      <c r="R315" s="125" t="s">
        <v>55</v>
      </c>
      <c r="S315" s="164"/>
      <c r="T315" s="164"/>
      <c r="U315" s="164"/>
      <c r="V315" s="124"/>
      <c r="W315" s="124"/>
      <c r="X315" s="124"/>
      <c r="Y315" s="124"/>
      <c r="Z315" s="125">
        <v>0.4</v>
      </c>
      <c r="AA315" s="124"/>
    </row>
    <row r="316" spans="1:27">
      <c r="A316" s="1637">
        <v>306</v>
      </c>
      <c r="B316" s="124" t="s">
        <v>2594</v>
      </c>
      <c r="C316" s="125" t="s">
        <v>2595</v>
      </c>
      <c r="D316" s="124"/>
      <c r="E316" s="20">
        <v>0.315</v>
      </c>
      <c r="F316" s="125"/>
      <c r="G316" s="124"/>
      <c r="H316" s="164"/>
      <c r="I316" s="164"/>
      <c r="J316" s="164"/>
      <c r="K316" s="164"/>
      <c r="L316" s="164"/>
      <c r="M316" s="164"/>
      <c r="N316" s="164"/>
      <c r="O316" s="125">
        <v>0.315</v>
      </c>
      <c r="P316" s="164"/>
      <c r="Q316" s="125">
        <v>0.22049999999999997</v>
      </c>
      <c r="R316" s="125" t="s">
        <v>55</v>
      </c>
      <c r="S316" s="164"/>
      <c r="T316" s="164"/>
      <c r="U316" s="164"/>
      <c r="V316" s="124"/>
      <c r="W316" s="124"/>
      <c r="X316" s="124"/>
      <c r="Y316" s="124"/>
      <c r="Z316" s="124"/>
      <c r="AA316" s="125">
        <v>0.315</v>
      </c>
    </row>
    <row r="317" spans="1:27">
      <c r="A317" s="1637">
        <v>307</v>
      </c>
      <c r="B317" s="161" t="s">
        <v>2596</v>
      </c>
      <c r="C317" s="127" t="s">
        <v>2597</v>
      </c>
      <c r="D317" s="124"/>
      <c r="E317" s="126">
        <v>0.9</v>
      </c>
      <c r="F317" s="127"/>
      <c r="G317" s="124"/>
      <c r="H317" s="164"/>
      <c r="I317" s="164"/>
      <c r="J317" s="164"/>
      <c r="K317" s="164"/>
      <c r="L317" s="164"/>
      <c r="M317" s="164"/>
      <c r="N317" s="164"/>
      <c r="O317" s="127">
        <v>0.9</v>
      </c>
      <c r="P317" s="164"/>
      <c r="Q317" s="125">
        <v>0.63</v>
      </c>
      <c r="R317" s="127" t="s">
        <v>55</v>
      </c>
      <c r="S317" s="164"/>
      <c r="T317" s="164"/>
      <c r="U317" s="164"/>
      <c r="V317" s="124"/>
      <c r="W317" s="124"/>
      <c r="X317" s="124"/>
      <c r="Y317" s="124"/>
      <c r="Z317" s="124"/>
      <c r="AA317" s="127">
        <v>0.9</v>
      </c>
    </row>
    <row r="318" spans="1:27">
      <c r="A318" s="1637">
        <v>308</v>
      </c>
      <c r="B318" s="124" t="s">
        <v>2598</v>
      </c>
      <c r="C318" s="125" t="s">
        <v>2599</v>
      </c>
      <c r="D318" s="124"/>
      <c r="E318" s="20">
        <v>0.38500000000000001</v>
      </c>
      <c r="F318" s="125">
        <v>0.38500000000000001</v>
      </c>
      <c r="G318" s="125">
        <v>0.38500000000000001</v>
      </c>
      <c r="H318" s="164"/>
      <c r="I318" s="164"/>
      <c r="J318" s="164"/>
      <c r="K318" s="164"/>
      <c r="L318" s="164"/>
      <c r="M318" s="164"/>
      <c r="N318" s="164"/>
      <c r="O318" s="124"/>
      <c r="P318" s="164"/>
      <c r="Q318" s="125">
        <v>0.26949999999999996</v>
      </c>
      <c r="R318" s="125" t="s">
        <v>55</v>
      </c>
      <c r="S318" s="164"/>
      <c r="T318" s="164"/>
      <c r="U318" s="164"/>
      <c r="V318" s="124"/>
      <c r="W318" s="124"/>
      <c r="X318" s="124"/>
      <c r="Y318" s="124"/>
      <c r="Z318" s="125">
        <v>0.38500000000000001</v>
      </c>
      <c r="AA318" s="124"/>
    </row>
    <row r="319" spans="1:27">
      <c r="A319" s="1637">
        <v>309</v>
      </c>
      <c r="B319" s="124" t="s">
        <v>2600</v>
      </c>
      <c r="C319" s="125" t="s">
        <v>2601</v>
      </c>
      <c r="D319" s="124"/>
      <c r="E319" s="20">
        <v>0.31</v>
      </c>
      <c r="F319" s="125"/>
      <c r="G319" s="124"/>
      <c r="H319" s="164"/>
      <c r="I319" s="164"/>
      <c r="J319" s="164"/>
      <c r="K319" s="164"/>
      <c r="L319" s="164"/>
      <c r="M319" s="164"/>
      <c r="N319" s="164"/>
      <c r="O319" s="125">
        <v>0.31</v>
      </c>
      <c r="P319" s="164"/>
      <c r="Q319" s="125">
        <v>0.217</v>
      </c>
      <c r="R319" s="125" t="s">
        <v>55</v>
      </c>
      <c r="S319" s="164"/>
      <c r="T319" s="164"/>
      <c r="U319" s="164"/>
      <c r="V319" s="124"/>
      <c r="W319" s="124"/>
      <c r="X319" s="124"/>
      <c r="Y319" s="124"/>
      <c r="Z319" s="124"/>
      <c r="AA319" s="125">
        <v>0.31</v>
      </c>
    </row>
    <row r="320" spans="1:27">
      <c r="A320" s="1637">
        <v>310</v>
      </c>
      <c r="B320" s="124" t="s">
        <v>2602</v>
      </c>
      <c r="C320" s="125" t="s">
        <v>2603</v>
      </c>
      <c r="D320" s="124"/>
      <c r="E320" s="20">
        <v>0.85</v>
      </c>
      <c r="F320" s="125"/>
      <c r="G320" s="124"/>
      <c r="H320" s="164"/>
      <c r="I320" s="164"/>
      <c r="J320" s="164"/>
      <c r="K320" s="164"/>
      <c r="L320" s="164"/>
      <c r="M320" s="164"/>
      <c r="N320" s="164"/>
      <c r="O320" s="125">
        <v>0.85</v>
      </c>
      <c r="P320" s="164"/>
      <c r="Q320" s="125">
        <v>0.59499999999999997</v>
      </c>
      <c r="R320" s="125" t="s">
        <v>55</v>
      </c>
      <c r="S320" s="164"/>
      <c r="T320" s="164"/>
      <c r="U320" s="164"/>
      <c r="V320" s="124"/>
      <c r="W320" s="124"/>
      <c r="X320" s="124"/>
      <c r="Y320" s="124"/>
      <c r="Z320" s="124"/>
      <c r="AA320" s="125">
        <v>0.85</v>
      </c>
    </row>
    <row r="321" spans="1:27">
      <c r="A321" s="1637">
        <v>311</v>
      </c>
      <c r="B321" s="124" t="s">
        <v>2604</v>
      </c>
      <c r="C321" s="125" t="s">
        <v>2605</v>
      </c>
      <c r="D321" s="124"/>
      <c r="E321" s="20">
        <v>0.33</v>
      </c>
      <c r="F321" s="125"/>
      <c r="G321" s="124"/>
      <c r="H321" s="164"/>
      <c r="I321" s="164"/>
      <c r="J321" s="164"/>
      <c r="K321" s="164"/>
      <c r="L321" s="164"/>
      <c r="M321" s="164"/>
      <c r="N321" s="164"/>
      <c r="O321" s="125">
        <v>0.33</v>
      </c>
      <c r="P321" s="164"/>
      <c r="Q321" s="125">
        <v>0.23099999999999998</v>
      </c>
      <c r="R321" s="125" t="s">
        <v>55</v>
      </c>
      <c r="S321" s="164"/>
      <c r="T321" s="164"/>
      <c r="U321" s="164"/>
      <c r="V321" s="124"/>
      <c r="W321" s="124"/>
      <c r="X321" s="124"/>
      <c r="Y321" s="124"/>
      <c r="Z321" s="124"/>
      <c r="AA321" s="125">
        <v>0.33</v>
      </c>
    </row>
    <row r="322" spans="1:27">
      <c r="A322" s="1637">
        <v>312</v>
      </c>
      <c r="B322" s="161" t="s">
        <v>2606</v>
      </c>
      <c r="C322" s="127" t="s">
        <v>2607</v>
      </c>
      <c r="D322" s="124"/>
      <c r="E322" s="126">
        <v>0.21</v>
      </c>
      <c r="F322" s="127">
        <v>0.21</v>
      </c>
      <c r="G322" s="127">
        <v>0.21</v>
      </c>
      <c r="H322" s="164"/>
      <c r="I322" s="164"/>
      <c r="J322" s="164"/>
      <c r="K322" s="164"/>
      <c r="L322" s="164"/>
      <c r="M322" s="164"/>
      <c r="N322" s="164"/>
      <c r="O322" s="124"/>
      <c r="P322" s="164"/>
      <c r="Q322" s="125">
        <v>0.14699999999999999</v>
      </c>
      <c r="R322" s="127" t="s">
        <v>55</v>
      </c>
      <c r="S322" s="164"/>
      <c r="T322" s="164"/>
      <c r="U322" s="164"/>
      <c r="V322" s="124"/>
      <c r="W322" s="124"/>
      <c r="X322" s="124"/>
      <c r="Y322" s="124"/>
      <c r="Z322" s="127">
        <v>0.21</v>
      </c>
      <c r="AA322" s="124"/>
    </row>
    <row r="323" spans="1:27">
      <c r="A323" s="1637">
        <v>313</v>
      </c>
      <c r="B323" s="124" t="s">
        <v>2608</v>
      </c>
      <c r="C323" s="125" t="s">
        <v>2609</v>
      </c>
      <c r="D323" s="124"/>
      <c r="E323" s="20">
        <v>0.79500000000000004</v>
      </c>
      <c r="F323" s="125"/>
      <c r="G323" s="124"/>
      <c r="H323" s="164"/>
      <c r="I323" s="164"/>
      <c r="J323" s="164"/>
      <c r="K323" s="164"/>
      <c r="L323" s="164"/>
      <c r="M323" s="164"/>
      <c r="N323" s="164"/>
      <c r="O323" s="125">
        <v>0.79500000000000004</v>
      </c>
      <c r="P323" s="164"/>
      <c r="Q323" s="125">
        <v>0.55649999999999999</v>
      </c>
      <c r="R323" s="125" t="s">
        <v>55</v>
      </c>
      <c r="S323" s="164"/>
      <c r="T323" s="164"/>
      <c r="U323" s="164"/>
      <c r="V323" s="124"/>
      <c r="W323" s="124"/>
      <c r="X323" s="124"/>
      <c r="Y323" s="124"/>
      <c r="Z323" s="124"/>
      <c r="AA323" s="125">
        <v>0.79500000000000004</v>
      </c>
    </row>
    <row r="324" spans="1:27">
      <c r="A324" s="1637">
        <v>314</v>
      </c>
      <c r="B324" s="124" t="s">
        <v>2610</v>
      </c>
      <c r="C324" s="125" t="s">
        <v>2611</v>
      </c>
      <c r="D324" s="124"/>
      <c r="E324" s="20">
        <v>1.4650000000000001</v>
      </c>
      <c r="F324" s="125"/>
      <c r="G324" s="124"/>
      <c r="H324" s="164"/>
      <c r="I324" s="164"/>
      <c r="J324" s="164"/>
      <c r="K324" s="164"/>
      <c r="L324" s="164"/>
      <c r="M324" s="164"/>
      <c r="N324" s="164"/>
      <c r="O324" s="125">
        <v>1.4650000000000001</v>
      </c>
      <c r="P324" s="164"/>
      <c r="Q324" s="125">
        <v>1.0255000000000001</v>
      </c>
      <c r="R324" s="125" t="s">
        <v>55</v>
      </c>
      <c r="S324" s="164"/>
      <c r="T324" s="164"/>
      <c r="U324" s="164"/>
      <c r="V324" s="124"/>
      <c r="W324" s="124"/>
      <c r="X324" s="124"/>
      <c r="Y324" s="124"/>
      <c r="Z324" s="124"/>
      <c r="AA324" s="125">
        <v>1.4650000000000001</v>
      </c>
    </row>
    <row r="325" spans="1:27">
      <c r="A325" s="1637">
        <v>315</v>
      </c>
      <c r="B325" s="124" t="s">
        <v>2612</v>
      </c>
      <c r="C325" s="125" t="s">
        <v>2613</v>
      </c>
      <c r="D325" s="124"/>
      <c r="E325" s="20">
        <v>0.39</v>
      </c>
      <c r="F325" s="125"/>
      <c r="G325" s="124"/>
      <c r="H325" s="164"/>
      <c r="I325" s="164"/>
      <c r="J325" s="164"/>
      <c r="K325" s="164"/>
      <c r="L325" s="164"/>
      <c r="M325" s="164"/>
      <c r="N325" s="164"/>
      <c r="O325" s="125">
        <v>0.39</v>
      </c>
      <c r="P325" s="164"/>
      <c r="Q325" s="125">
        <v>0.27299999999999996</v>
      </c>
      <c r="R325" s="125" t="s">
        <v>55</v>
      </c>
      <c r="S325" s="164"/>
      <c r="T325" s="164"/>
      <c r="U325" s="164"/>
      <c r="V325" s="124"/>
      <c r="W325" s="124"/>
      <c r="X325" s="124"/>
      <c r="Y325" s="124"/>
      <c r="Z325" s="124"/>
      <c r="AA325" s="125">
        <v>0.39</v>
      </c>
    </row>
    <row r="326" spans="1:27">
      <c r="A326" s="1637">
        <v>316</v>
      </c>
      <c r="B326" s="124" t="s">
        <v>2614</v>
      </c>
      <c r="C326" s="125" t="s">
        <v>2615</v>
      </c>
      <c r="D326" s="124"/>
      <c r="E326" s="20">
        <v>0.22</v>
      </c>
      <c r="F326" s="125"/>
      <c r="G326" s="124"/>
      <c r="H326" s="164"/>
      <c r="I326" s="164"/>
      <c r="J326" s="164"/>
      <c r="K326" s="164"/>
      <c r="L326" s="164"/>
      <c r="M326" s="164"/>
      <c r="N326" s="164"/>
      <c r="O326" s="125">
        <v>0.22</v>
      </c>
      <c r="P326" s="164"/>
      <c r="Q326" s="125">
        <v>0.154</v>
      </c>
      <c r="R326" s="125" t="s">
        <v>55</v>
      </c>
      <c r="S326" s="164"/>
      <c r="T326" s="164"/>
      <c r="U326" s="164"/>
      <c r="V326" s="124"/>
      <c r="W326" s="124"/>
      <c r="X326" s="124"/>
      <c r="Y326" s="124"/>
      <c r="Z326" s="124"/>
      <c r="AA326" s="125">
        <v>0.22</v>
      </c>
    </row>
    <row r="327" spans="1:27">
      <c r="A327" s="1637">
        <v>317</v>
      </c>
      <c r="B327" s="124" t="s">
        <v>2616</v>
      </c>
      <c r="C327" s="125" t="s">
        <v>2617</v>
      </c>
      <c r="D327" s="124"/>
      <c r="E327" s="20">
        <v>0.58499999999999996</v>
      </c>
      <c r="F327" s="125">
        <v>0.58499999999999996</v>
      </c>
      <c r="G327" s="125">
        <v>0.58499999999999996</v>
      </c>
      <c r="H327" s="164"/>
      <c r="I327" s="164"/>
      <c r="J327" s="164"/>
      <c r="K327" s="164"/>
      <c r="L327" s="164"/>
      <c r="M327" s="164"/>
      <c r="N327" s="164"/>
      <c r="O327" s="124"/>
      <c r="P327" s="164"/>
      <c r="Q327" s="125">
        <v>0.40949999999999998</v>
      </c>
      <c r="R327" s="125" t="s">
        <v>55</v>
      </c>
      <c r="S327" s="164"/>
      <c r="T327" s="164"/>
      <c r="U327" s="164"/>
      <c r="V327" s="124"/>
      <c r="W327" s="124"/>
      <c r="X327" s="124"/>
      <c r="Y327" s="124"/>
      <c r="Z327" s="125">
        <v>0.58499999999999996</v>
      </c>
      <c r="AA327" s="124"/>
    </row>
    <row r="328" spans="1:27">
      <c r="A328" s="1637">
        <v>318</v>
      </c>
      <c r="B328" s="124" t="s">
        <v>2618</v>
      </c>
      <c r="C328" s="125" t="s">
        <v>2619</v>
      </c>
      <c r="D328" s="124"/>
      <c r="E328" s="20">
        <v>0.2</v>
      </c>
      <c r="F328" s="125"/>
      <c r="G328" s="124"/>
      <c r="H328" s="164"/>
      <c r="I328" s="164"/>
      <c r="J328" s="164"/>
      <c r="K328" s="164"/>
      <c r="L328" s="164"/>
      <c r="M328" s="164"/>
      <c r="N328" s="164"/>
      <c r="O328" s="125">
        <v>0.2</v>
      </c>
      <c r="P328" s="164"/>
      <c r="Q328" s="125">
        <v>0.14000000000000001</v>
      </c>
      <c r="R328" s="125" t="s">
        <v>55</v>
      </c>
      <c r="S328" s="164"/>
      <c r="T328" s="164"/>
      <c r="U328" s="164"/>
      <c r="V328" s="124"/>
      <c r="W328" s="124"/>
      <c r="X328" s="124"/>
      <c r="Y328" s="124"/>
      <c r="Z328" s="124"/>
      <c r="AA328" s="125">
        <v>0.2</v>
      </c>
    </row>
    <row r="329" spans="1:27">
      <c r="A329" s="1637">
        <v>319</v>
      </c>
      <c r="B329" s="124" t="s">
        <v>2620</v>
      </c>
      <c r="C329" s="125" t="s">
        <v>2621</v>
      </c>
      <c r="D329" s="124"/>
      <c r="E329" s="20">
        <v>0.18</v>
      </c>
      <c r="F329" s="125"/>
      <c r="G329" s="124"/>
      <c r="H329" s="164"/>
      <c r="I329" s="164"/>
      <c r="J329" s="164"/>
      <c r="K329" s="164"/>
      <c r="L329" s="164"/>
      <c r="M329" s="164"/>
      <c r="N329" s="164"/>
      <c r="O329" s="125">
        <v>0.18</v>
      </c>
      <c r="P329" s="164"/>
      <c r="Q329" s="125">
        <v>0.126</v>
      </c>
      <c r="R329" s="125" t="s">
        <v>55</v>
      </c>
      <c r="S329" s="164"/>
      <c r="T329" s="164"/>
      <c r="U329" s="164"/>
      <c r="V329" s="124"/>
      <c r="W329" s="124"/>
      <c r="X329" s="124"/>
      <c r="Y329" s="124"/>
      <c r="Z329" s="124"/>
      <c r="AA329" s="125">
        <v>0.18</v>
      </c>
    </row>
    <row r="330" spans="1:27">
      <c r="A330" s="1637">
        <v>320</v>
      </c>
      <c r="B330" s="161" t="s">
        <v>2622</v>
      </c>
      <c r="C330" s="127" t="s">
        <v>2623</v>
      </c>
      <c r="D330" s="124"/>
      <c r="E330" s="126">
        <v>1.9</v>
      </c>
      <c r="F330" s="127"/>
      <c r="G330" s="124"/>
      <c r="H330" s="164"/>
      <c r="I330" s="164"/>
      <c r="J330" s="164"/>
      <c r="K330" s="164"/>
      <c r="L330" s="164"/>
      <c r="M330" s="164"/>
      <c r="N330" s="164"/>
      <c r="O330" s="127">
        <v>1.9</v>
      </c>
      <c r="P330" s="164"/>
      <c r="Q330" s="125">
        <v>1.33</v>
      </c>
      <c r="R330" s="127" t="s">
        <v>55</v>
      </c>
      <c r="S330" s="164"/>
      <c r="T330" s="164"/>
      <c r="U330" s="164"/>
      <c r="V330" s="124"/>
      <c r="W330" s="124"/>
      <c r="X330" s="124"/>
      <c r="Y330" s="124"/>
      <c r="Z330" s="124"/>
      <c r="AA330" s="127">
        <v>1.9</v>
      </c>
    </row>
    <row r="331" spans="1:27">
      <c r="A331" s="1637">
        <v>321</v>
      </c>
      <c r="B331" s="124" t="s">
        <v>2624</v>
      </c>
      <c r="C331" s="125" t="s">
        <v>2625</v>
      </c>
      <c r="D331" s="124"/>
      <c r="E331" s="20">
        <v>0.14000000000000001</v>
      </c>
      <c r="F331" s="125"/>
      <c r="G331" s="124"/>
      <c r="H331" s="164"/>
      <c r="I331" s="164"/>
      <c r="J331" s="164"/>
      <c r="K331" s="164"/>
      <c r="L331" s="164"/>
      <c r="M331" s="164"/>
      <c r="N331" s="164"/>
      <c r="O331" s="125">
        <v>0.14000000000000001</v>
      </c>
      <c r="P331" s="164"/>
      <c r="Q331" s="125">
        <v>9.8000000000000004E-2</v>
      </c>
      <c r="R331" s="125" t="s">
        <v>55</v>
      </c>
      <c r="S331" s="164"/>
      <c r="T331" s="164"/>
      <c r="U331" s="164"/>
      <c r="V331" s="124"/>
      <c r="W331" s="124"/>
      <c r="X331" s="124"/>
      <c r="Y331" s="124"/>
      <c r="Z331" s="124"/>
      <c r="AA331" s="125">
        <v>0.14000000000000001</v>
      </c>
    </row>
    <row r="332" spans="1:27">
      <c r="A332" s="1637">
        <v>322</v>
      </c>
      <c r="B332" s="124" t="s">
        <v>2626</v>
      </c>
      <c r="C332" s="125" t="s">
        <v>2627</v>
      </c>
      <c r="D332" s="124"/>
      <c r="E332" s="20">
        <v>0.34</v>
      </c>
      <c r="F332" s="125"/>
      <c r="G332" s="124"/>
      <c r="H332" s="164"/>
      <c r="I332" s="164"/>
      <c r="J332" s="164"/>
      <c r="K332" s="164"/>
      <c r="L332" s="164"/>
      <c r="M332" s="164"/>
      <c r="N332" s="164"/>
      <c r="O332" s="125">
        <v>0.34</v>
      </c>
      <c r="P332" s="164"/>
      <c r="Q332" s="125">
        <v>0.23799999999999999</v>
      </c>
      <c r="R332" s="125" t="s">
        <v>55</v>
      </c>
      <c r="S332" s="164"/>
      <c r="T332" s="164"/>
      <c r="U332" s="164"/>
      <c r="V332" s="124"/>
      <c r="W332" s="124"/>
      <c r="X332" s="124"/>
      <c r="Y332" s="124"/>
      <c r="Z332" s="124"/>
      <c r="AA332" s="125">
        <v>0.34</v>
      </c>
    </row>
    <row r="333" spans="1:27">
      <c r="A333" s="1637">
        <v>323</v>
      </c>
      <c r="B333" s="161" t="s">
        <v>2628</v>
      </c>
      <c r="C333" s="127" t="s">
        <v>2629</v>
      </c>
      <c r="D333" s="124"/>
      <c r="E333" s="126">
        <v>0.67</v>
      </c>
      <c r="F333" s="127"/>
      <c r="G333" s="127"/>
      <c r="H333" s="164"/>
      <c r="I333" s="164"/>
      <c r="J333" s="164"/>
      <c r="K333" s="164"/>
      <c r="L333" s="164"/>
      <c r="M333" s="164"/>
      <c r="N333" s="164"/>
      <c r="O333" s="127">
        <v>0.67</v>
      </c>
      <c r="P333" s="164"/>
      <c r="Q333" s="125">
        <v>0.46899999999999997</v>
      </c>
      <c r="R333" s="127" t="s">
        <v>55</v>
      </c>
      <c r="S333" s="164"/>
      <c r="T333" s="164"/>
      <c r="U333" s="164"/>
      <c r="V333" s="124"/>
      <c r="W333" s="124"/>
      <c r="X333" s="124"/>
      <c r="Y333" s="124"/>
      <c r="Z333" s="127"/>
      <c r="AA333" s="127">
        <v>0.67</v>
      </c>
    </row>
    <row r="334" spans="1:27">
      <c r="A334" s="1637">
        <v>324</v>
      </c>
      <c r="B334" s="161" t="s">
        <v>2630</v>
      </c>
      <c r="C334" s="127" t="s">
        <v>2631</v>
      </c>
      <c r="D334" s="124"/>
      <c r="E334" s="126">
        <v>0.64</v>
      </c>
      <c r="F334" s="127"/>
      <c r="G334" s="124"/>
      <c r="H334" s="164"/>
      <c r="I334" s="164"/>
      <c r="J334" s="164"/>
      <c r="K334" s="164"/>
      <c r="L334" s="164"/>
      <c r="M334" s="164"/>
      <c r="N334" s="164"/>
      <c r="O334" s="127">
        <v>0.64</v>
      </c>
      <c r="P334" s="164"/>
      <c r="Q334" s="125">
        <v>0.44799999999999995</v>
      </c>
      <c r="R334" s="127" t="s">
        <v>55</v>
      </c>
      <c r="S334" s="164"/>
      <c r="T334" s="164"/>
      <c r="U334" s="164"/>
      <c r="V334" s="124"/>
      <c r="W334" s="124"/>
      <c r="X334" s="124"/>
      <c r="Y334" s="124"/>
      <c r="Z334" s="124"/>
      <c r="AA334" s="127">
        <v>0.64</v>
      </c>
    </row>
    <row r="335" spans="1:27">
      <c r="A335" s="1637">
        <v>325</v>
      </c>
      <c r="B335" s="161" t="s">
        <v>2632</v>
      </c>
      <c r="C335" s="127" t="s">
        <v>2633</v>
      </c>
      <c r="D335" s="124"/>
      <c r="E335" s="126">
        <v>1.135</v>
      </c>
      <c r="F335" s="127"/>
      <c r="G335" s="127"/>
      <c r="H335" s="164"/>
      <c r="I335" s="164"/>
      <c r="J335" s="164"/>
      <c r="K335" s="164"/>
      <c r="L335" s="164"/>
      <c r="M335" s="164"/>
      <c r="N335" s="164"/>
      <c r="O335" s="127">
        <v>1.135</v>
      </c>
      <c r="P335" s="164"/>
      <c r="Q335" s="125">
        <v>0.79449999999999998</v>
      </c>
      <c r="R335" s="127" t="s">
        <v>55</v>
      </c>
      <c r="S335" s="164"/>
      <c r="T335" s="164"/>
      <c r="U335" s="164"/>
      <c r="V335" s="124"/>
      <c r="W335" s="124"/>
      <c r="X335" s="124"/>
      <c r="Y335" s="124"/>
      <c r="Z335" s="127"/>
      <c r="AA335" s="127">
        <v>1.135</v>
      </c>
    </row>
    <row r="336" spans="1:27">
      <c r="A336" s="1637">
        <v>326</v>
      </c>
      <c r="B336" s="161" t="s">
        <v>2634</v>
      </c>
      <c r="C336" s="127" t="s">
        <v>2635</v>
      </c>
      <c r="D336" s="124"/>
      <c r="E336" s="126">
        <v>1.43</v>
      </c>
      <c r="F336" s="127"/>
      <c r="G336" s="127"/>
      <c r="H336" s="164"/>
      <c r="I336" s="164"/>
      <c r="J336" s="164"/>
      <c r="K336" s="164"/>
      <c r="L336" s="164"/>
      <c r="M336" s="164"/>
      <c r="N336" s="164"/>
      <c r="O336" s="127">
        <v>1.43</v>
      </c>
      <c r="P336" s="164"/>
      <c r="Q336" s="125">
        <v>1.0009999999999999</v>
      </c>
      <c r="R336" s="127" t="s">
        <v>55</v>
      </c>
      <c r="S336" s="164"/>
      <c r="T336" s="164"/>
      <c r="U336" s="164"/>
      <c r="V336" s="124"/>
      <c r="W336" s="124"/>
      <c r="X336" s="124"/>
      <c r="Y336" s="124"/>
      <c r="Z336" s="127"/>
      <c r="AA336" s="127">
        <v>1.43</v>
      </c>
    </row>
    <row r="337" spans="1:27">
      <c r="A337" s="1637">
        <v>327</v>
      </c>
      <c r="B337" s="161" t="s">
        <v>2636</v>
      </c>
      <c r="C337" s="127" t="s">
        <v>2637</v>
      </c>
      <c r="D337" s="124"/>
      <c r="E337" s="126">
        <v>0.375</v>
      </c>
      <c r="F337" s="127"/>
      <c r="G337" s="124"/>
      <c r="H337" s="164"/>
      <c r="I337" s="164"/>
      <c r="J337" s="164"/>
      <c r="K337" s="164"/>
      <c r="L337" s="164"/>
      <c r="M337" s="164"/>
      <c r="N337" s="164"/>
      <c r="O337" s="127">
        <v>0.375</v>
      </c>
      <c r="P337" s="164"/>
      <c r="Q337" s="125">
        <v>0.26250000000000001</v>
      </c>
      <c r="R337" s="127" t="s">
        <v>55</v>
      </c>
      <c r="S337" s="164"/>
      <c r="T337" s="164"/>
      <c r="U337" s="164"/>
      <c r="V337" s="124"/>
      <c r="W337" s="124"/>
      <c r="X337" s="124"/>
      <c r="Y337" s="124"/>
      <c r="Z337" s="124"/>
      <c r="AA337" s="127">
        <v>0.375</v>
      </c>
    </row>
    <row r="338" spans="1:27">
      <c r="A338" s="1637">
        <v>328</v>
      </c>
      <c r="B338" s="124" t="s">
        <v>2638</v>
      </c>
      <c r="C338" s="125" t="s">
        <v>2639</v>
      </c>
      <c r="D338" s="124"/>
      <c r="E338" s="20">
        <v>0.41499999999999998</v>
      </c>
      <c r="F338" s="125"/>
      <c r="G338" s="124"/>
      <c r="H338" s="164"/>
      <c r="I338" s="164"/>
      <c r="J338" s="164"/>
      <c r="K338" s="164"/>
      <c r="L338" s="164"/>
      <c r="M338" s="164"/>
      <c r="N338" s="164"/>
      <c r="O338" s="125">
        <v>0.41499999999999998</v>
      </c>
      <c r="P338" s="164"/>
      <c r="Q338" s="125">
        <v>0.29049999999999998</v>
      </c>
      <c r="R338" s="125" t="s">
        <v>55</v>
      </c>
      <c r="S338" s="164"/>
      <c r="T338" s="164"/>
      <c r="U338" s="164"/>
      <c r="V338" s="124"/>
      <c r="W338" s="124"/>
      <c r="X338" s="124"/>
      <c r="Y338" s="124"/>
      <c r="Z338" s="124"/>
      <c r="AA338" s="125">
        <v>0.41499999999999998</v>
      </c>
    </row>
    <row r="339" spans="1:27">
      <c r="A339" s="1637">
        <v>329</v>
      </c>
      <c r="B339" s="124" t="s">
        <v>2640</v>
      </c>
      <c r="C339" s="125" t="s">
        <v>2641</v>
      </c>
      <c r="D339" s="124"/>
      <c r="E339" s="20">
        <v>0.41</v>
      </c>
      <c r="F339" s="125"/>
      <c r="G339" s="124"/>
      <c r="H339" s="164"/>
      <c r="I339" s="164"/>
      <c r="J339" s="164"/>
      <c r="K339" s="164"/>
      <c r="L339" s="164"/>
      <c r="M339" s="164"/>
      <c r="N339" s="164"/>
      <c r="O339" s="125">
        <v>0.41</v>
      </c>
      <c r="P339" s="164"/>
      <c r="Q339" s="125">
        <v>0.28699999999999998</v>
      </c>
      <c r="R339" s="125" t="s">
        <v>55</v>
      </c>
      <c r="S339" s="164"/>
      <c r="T339" s="164"/>
      <c r="U339" s="164"/>
      <c r="V339" s="124"/>
      <c r="W339" s="124"/>
      <c r="X339" s="124"/>
      <c r="Y339" s="124"/>
      <c r="Z339" s="124"/>
      <c r="AA339" s="125">
        <v>0.41</v>
      </c>
    </row>
    <row r="340" spans="1:27">
      <c r="A340" s="1637">
        <v>330</v>
      </c>
      <c r="B340" s="124" t="s">
        <v>2642</v>
      </c>
      <c r="C340" s="125" t="s">
        <v>2643</v>
      </c>
      <c r="D340" s="124"/>
      <c r="E340" s="20">
        <v>0.27500000000000002</v>
      </c>
      <c r="F340" s="125"/>
      <c r="G340" s="124"/>
      <c r="H340" s="164"/>
      <c r="I340" s="164"/>
      <c r="J340" s="164"/>
      <c r="K340" s="164"/>
      <c r="L340" s="164"/>
      <c r="M340" s="164"/>
      <c r="N340" s="164"/>
      <c r="O340" s="125">
        <v>0.27500000000000002</v>
      </c>
      <c r="P340" s="164"/>
      <c r="Q340" s="125">
        <v>0.1925</v>
      </c>
      <c r="R340" s="125" t="s">
        <v>55</v>
      </c>
      <c r="S340" s="164"/>
      <c r="T340" s="164"/>
      <c r="U340" s="164"/>
      <c r="V340" s="124"/>
      <c r="W340" s="124"/>
      <c r="X340" s="124"/>
      <c r="Y340" s="124"/>
      <c r="Z340" s="124"/>
      <c r="AA340" s="125">
        <v>0.27500000000000002</v>
      </c>
    </row>
    <row r="341" spans="1:27">
      <c r="A341" s="1637">
        <v>331</v>
      </c>
      <c r="B341" s="124" t="s">
        <v>2644</v>
      </c>
      <c r="C341" s="125" t="s">
        <v>2645</v>
      </c>
      <c r="D341" s="124"/>
      <c r="E341" s="20">
        <v>0.22500000000000001</v>
      </c>
      <c r="F341" s="125"/>
      <c r="G341" s="124"/>
      <c r="H341" s="164"/>
      <c r="I341" s="164"/>
      <c r="J341" s="164"/>
      <c r="K341" s="164"/>
      <c r="L341" s="164"/>
      <c r="M341" s="164"/>
      <c r="N341" s="164"/>
      <c r="O341" s="125">
        <v>0.22500000000000001</v>
      </c>
      <c r="P341" s="164"/>
      <c r="Q341" s="125">
        <v>0.1575</v>
      </c>
      <c r="R341" s="125" t="s">
        <v>55</v>
      </c>
      <c r="S341" s="164"/>
      <c r="T341" s="164"/>
      <c r="U341" s="164"/>
      <c r="V341" s="124"/>
      <c r="W341" s="124"/>
      <c r="X341" s="124"/>
      <c r="Y341" s="124"/>
      <c r="Z341" s="124"/>
      <c r="AA341" s="125">
        <v>0.22500000000000001</v>
      </c>
    </row>
    <row r="342" spans="1:27">
      <c r="A342" s="1637">
        <v>332</v>
      </c>
      <c r="B342" s="124" t="s">
        <v>2646</v>
      </c>
      <c r="C342" s="125" t="s">
        <v>2647</v>
      </c>
      <c r="D342" s="124"/>
      <c r="E342" s="20">
        <v>0.17</v>
      </c>
      <c r="F342" s="125"/>
      <c r="G342" s="124"/>
      <c r="H342" s="164"/>
      <c r="I342" s="164"/>
      <c r="J342" s="164"/>
      <c r="K342" s="164"/>
      <c r="L342" s="164"/>
      <c r="M342" s="164"/>
      <c r="N342" s="164"/>
      <c r="O342" s="125">
        <v>0.17</v>
      </c>
      <c r="P342" s="164"/>
      <c r="Q342" s="125">
        <v>0.11899999999999999</v>
      </c>
      <c r="R342" s="125" t="s">
        <v>55</v>
      </c>
      <c r="S342" s="164"/>
      <c r="T342" s="164"/>
      <c r="U342" s="164"/>
      <c r="V342" s="124"/>
      <c r="W342" s="124"/>
      <c r="X342" s="124"/>
      <c r="Y342" s="124"/>
      <c r="Z342" s="124"/>
      <c r="AA342" s="125">
        <v>0.17</v>
      </c>
    </row>
    <row r="343" spans="1:27">
      <c r="A343" s="1637">
        <v>333</v>
      </c>
      <c r="B343" s="124" t="s">
        <v>2648</v>
      </c>
      <c r="C343" s="125" t="s">
        <v>2649</v>
      </c>
      <c r="D343" s="124"/>
      <c r="E343" s="20">
        <v>0.7</v>
      </c>
      <c r="F343" s="125"/>
      <c r="G343" s="124"/>
      <c r="H343" s="164"/>
      <c r="I343" s="164"/>
      <c r="J343" s="164"/>
      <c r="K343" s="164"/>
      <c r="L343" s="164"/>
      <c r="M343" s="164"/>
      <c r="N343" s="164"/>
      <c r="O343" s="125">
        <v>0.7</v>
      </c>
      <c r="P343" s="164"/>
      <c r="Q343" s="125">
        <v>0.49</v>
      </c>
      <c r="R343" s="125" t="s">
        <v>55</v>
      </c>
      <c r="S343" s="164"/>
      <c r="T343" s="164"/>
      <c r="U343" s="164"/>
      <c r="V343" s="124"/>
      <c r="W343" s="124"/>
      <c r="X343" s="124"/>
      <c r="Y343" s="124"/>
      <c r="Z343" s="124"/>
      <c r="AA343" s="125">
        <v>0.7</v>
      </c>
    </row>
    <row r="344" spans="1:27">
      <c r="A344" s="1637">
        <v>334</v>
      </c>
      <c r="B344" s="161" t="s">
        <v>2650</v>
      </c>
      <c r="C344" s="127" t="s">
        <v>2651</v>
      </c>
      <c r="D344" s="124"/>
      <c r="E344" s="126">
        <v>0.14499999999999999</v>
      </c>
      <c r="F344" s="127"/>
      <c r="G344" s="124"/>
      <c r="H344" s="164"/>
      <c r="I344" s="164"/>
      <c r="J344" s="164"/>
      <c r="K344" s="164"/>
      <c r="L344" s="164"/>
      <c r="M344" s="164"/>
      <c r="N344" s="164"/>
      <c r="O344" s="127">
        <v>0.14499999999999999</v>
      </c>
      <c r="P344" s="164"/>
      <c r="Q344" s="125">
        <v>0.10149999999999999</v>
      </c>
      <c r="R344" s="127" t="s">
        <v>55</v>
      </c>
      <c r="S344" s="164"/>
      <c r="T344" s="164"/>
      <c r="U344" s="164"/>
      <c r="V344" s="124"/>
      <c r="W344" s="124"/>
      <c r="X344" s="124"/>
      <c r="Y344" s="124"/>
      <c r="Z344" s="124"/>
      <c r="AA344" s="127">
        <v>0.14499999999999999</v>
      </c>
    </row>
    <row r="345" spans="1:27">
      <c r="A345" s="1637">
        <v>335</v>
      </c>
      <c r="B345" s="124" t="s">
        <v>2652</v>
      </c>
      <c r="C345" s="125" t="s">
        <v>2653</v>
      </c>
      <c r="D345" s="124"/>
      <c r="E345" s="20">
        <v>1.55</v>
      </c>
      <c r="F345" s="125">
        <v>1.55</v>
      </c>
      <c r="G345" s="125">
        <v>1.55</v>
      </c>
      <c r="H345" s="164"/>
      <c r="I345" s="164"/>
      <c r="J345" s="164"/>
      <c r="K345" s="164"/>
      <c r="L345" s="164"/>
      <c r="M345" s="164"/>
      <c r="N345" s="164"/>
      <c r="O345" s="124"/>
      <c r="P345" s="164"/>
      <c r="Q345" s="125">
        <v>1.085</v>
      </c>
      <c r="R345" s="125" t="s">
        <v>55</v>
      </c>
      <c r="S345" s="164"/>
      <c r="T345" s="164"/>
      <c r="U345" s="164"/>
      <c r="V345" s="125"/>
      <c r="W345" s="125"/>
      <c r="X345" s="124"/>
      <c r="Y345" s="124"/>
      <c r="Z345" s="125">
        <v>1.55</v>
      </c>
      <c r="AA345" s="124"/>
    </row>
    <row r="346" spans="1:27">
      <c r="A346" s="1637">
        <v>336</v>
      </c>
      <c r="B346" s="124" t="s">
        <v>2654</v>
      </c>
      <c r="C346" s="125" t="s">
        <v>2655</v>
      </c>
      <c r="D346" s="124"/>
      <c r="E346" s="20">
        <v>0.27500000000000002</v>
      </c>
      <c r="F346" s="125">
        <v>0.27500000000000002</v>
      </c>
      <c r="G346" s="125">
        <v>0.27500000000000002</v>
      </c>
      <c r="H346" s="164"/>
      <c r="I346" s="164"/>
      <c r="J346" s="164"/>
      <c r="K346" s="164"/>
      <c r="L346" s="164"/>
      <c r="M346" s="164"/>
      <c r="N346" s="164"/>
      <c r="O346" s="124"/>
      <c r="P346" s="164"/>
      <c r="Q346" s="125">
        <v>0.1925</v>
      </c>
      <c r="R346" s="125" t="s">
        <v>55</v>
      </c>
      <c r="S346" s="164"/>
      <c r="T346" s="164"/>
      <c r="U346" s="164"/>
      <c r="V346" s="124"/>
      <c r="W346" s="124"/>
      <c r="X346" s="124"/>
      <c r="Y346" s="124"/>
      <c r="Z346" s="125">
        <v>0.27500000000000002</v>
      </c>
      <c r="AA346" s="124"/>
    </row>
    <row r="347" spans="1:27">
      <c r="A347" s="1637">
        <v>337</v>
      </c>
      <c r="B347" s="124" t="s">
        <v>2656</v>
      </c>
      <c r="C347" s="125" t="s">
        <v>2657</v>
      </c>
      <c r="D347" s="124"/>
      <c r="E347" s="20">
        <v>0.22500000000000001</v>
      </c>
      <c r="F347" s="125">
        <v>0.22500000000000001</v>
      </c>
      <c r="G347" s="125">
        <v>0.22500000000000001</v>
      </c>
      <c r="H347" s="164"/>
      <c r="I347" s="164"/>
      <c r="J347" s="164"/>
      <c r="K347" s="164"/>
      <c r="L347" s="164"/>
      <c r="M347" s="164"/>
      <c r="N347" s="164"/>
      <c r="O347" s="124"/>
      <c r="P347" s="164"/>
      <c r="Q347" s="125">
        <v>0.1575</v>
      </c>
      <c r="R347" s="125" t="s">
        <v>55</v>
      </c>
      <c r="S347" s="164"/>
      <c r="T347" s="164"/>
      <c r="U347" s="164"/>
      <c r="V347" s="124"/>
      <c r="W347" s="124"/>
      <c r="X347" s="124"/>
      <c r="Y347" s="124"/>
      <c r="Z347" s="125">
        <v>0.22500000000000001</v>
      </c>
      <c r="AA347" s="124"/>
    </row>
    <row r="348" spans="1:27">
      <c r="A348" s="1637">
        <v>338</v>
      </c>
      <c r="B348" s="124" t="s">
        <v>2658</v>
      </c>
      <c r="C348" s="125" t="s">
        <v>2659</v>
      </c>
      <c r="D348" s="124"/>
      <c r="E348" s="20">
        <v>0.17</v>
      </c>
      <c r="F348" s="125"/>
      <c r="G348" s="124"/>
      <c r="H348" s="164"/>
      <c r="I348" s="164"/>
      <c r="J348" s="164"/>
      <c r="K348" s="164"/>
      <c r="L348" s="164"/>
      <c r="M348" s="164"/>
      <c r="N348" s="164"/>
      <c r="O348" s="125">
        <v>0.17</v>
      </c>
      <c r="P348" s="164"/>
      <c r="Q348" s="125">
        <v>0.11899999999999999</v>
      </c>
      <c r="R348" s="125" t="s">
        <v>55</v>
      </c>
      <c r="S348" s="164"/>
      <c r="T348" s="164"/>
      <c r="U348" s="164"/>
      <c r="V348" s="124"/>
      <c r="W348" s="124"/>
      <c r="X348" s="124"/>
      <c r="Y348" s="124"/>
      <c r="Z348" s="124"/>
      <c r="AA348" s="125">
        <v>0.17</v>
      </c>
    </row>
    <row r="349" spans="1:27">
      <c r="A349" s="1637">
        <v>339</v>
      </c>
      <c r="B349" s="124" t="s">
        <v>2660</v>
      </c>
      <c r="C349" s="125" t="s">
        <v>2661</v>
      </c>
      <c r="D349" s="124"/>
      <c r="E349" s="20">
        <v>0.7</v>
      </c>
      <c r="F349" s="125"/>
      <c r="G349" s="124"/>
      <c r="H349" s="164"/>
      <c r="I349" s="164"/>
      <c r="J349" s="164"/>
      <c r="K349" s="164"/>
      <c r="L349" s="164"/>
      <c r="M349" s="164"/>
      <c r="N349" s="164"/>
      <c r="O349" s="125">
        <v>0.7</v>
      </c>
      <c r="P349" s="164"/>
      <c r="Q349" s="125">
        <v>0.49</v>
      </c>
      <c r="R349" s="125" t="s">
        <v>55</v>
      </c>
      <c r="S349" s="164"/>
      <c r="T349" s="164"/>
      <c r="U349" s="164"/>
      <c r="V349" s="124"/>
      <c r="W349" s="124"/>
      <c r="X349" s="124"/>
      <c r="Y349" s="124"/>
      <c r="Z349" s="124"/>
      <c r="AA349" s="125">
        <v>0.7</v>
      </c>
    </row>
    <row r="350" spans="1:27">
      <c r="A350" s="1637">
        <v>340</v>
      </c>
      <c r="B350" s="124" t="s">
        <v>2662</v>
      </c>
      <c r="C350" s="125" t="s">
        <v>2663</v>
      </c>
      <c r="D350" s="124"/>
      <c r="E350" s="20">
        <v>0.14499999999999999</v>
      </c>
      <c r="F350" s="125"/>
      <c r="G350" s="124"/>
      <c r="H350" s="164"/>
      <c r="I350" s="164"/>
      <c r="J350" s="164"/>
      <c r="K350" s="164"/>
      <c r="L350" s="164"/>
      <c r="M350" s="164"/>
      <c r="N350" s="164"/>
      <c r="O350" s="125">
        <v>0.14499999999999999</v>
      </c>
      <c r="P350" s="164"/>
      <c r="Q350" s="125">
        <v>0.10149999999999999</v>
      </c>
      <c r="R350" s="125" t="s">
        <v>55</v>
      </c>
      <c r="S350" s="164"/>
      <c r="T350" s="164"/>
      <c r="U350" s="164"/>
      <c r="V350" s="124"/>
      <c r="W350" s="124"/>
      <c r="X350" s="124"/>
      <c r="Y350" s="124"/>
      <c r="Z350" s="124"/>
      <c r="AA350" s="125">
        <v>0.14499999999999999</v>
      </c>
    </row>
    <row r="351" spans="1:27">
      <c r="A351" s="1637">
        <v>341</v>
      </c>
      <c r="B351" s="124" t="s">
        <v>2664</v>
      </c>
      <c r="C351" s="125" t="s">
        <v>2665</v>
      </c>
      <c r="D351" s="124"/>
      <c r="E351" s="20">
        <v>1.55</v>
      </c>
      <c r="F351" s="125"/>
      <c r="G351" s="124"/>
      <c r="H351" s="164"/>
      <c r="I351" s="164"/>
      <c r="J351" s="164"/>
      <c r="K351" s="164"/>
      <c r="L351" s="164"/>
      <c r="M351" s="164"/>
      <c r="N351" s="164"/>
      <c r="O351" s="125">
        <v>1.55</v>
      </c>
      <c r="P351" s="164"/>
      <c r="Q351" s="125">
        <v>1.085</v>
      </c>
      <c r="R351" s="125" t="s">
        <v>55</v>
      </c>
      <c r="S351" s="164"/>
      <c r="T351" s="164"/>
      <c r="U351" s="164"/>
      <c r="V351" s="124"/>
      <c r="W351" s="124"/>
      <c r="X351" s="124"/>
      <c r="Y351" s="124"/>
      <c r="Z351" s="124"/>
      <c r="AA351" s="125">
        <v>1.55</v>
      </c>
    </row>
    <row r="352" spans="1:27">
      <c r="A352" s="1637">
        <v>342</v>
      </c>
      <c r="B352" s="124" t="s">
        <v>2666</v>
      </c>
      <c r="C352" s="125" t="s">
        <v>2667</v>
      </c>
      <c r="D352" s="124"/>
      <c r="E352" s="20">
        <v>0.65</v>
      </c>
      <c r="F352" s="125"/>
      <c r="G352" s="124"/>
      <c r="H352" s="164"/>
      <c r="I352" s="164"/>
      <c r="J352" s="164"/>
      <c r="K352" s="164"/>
      <c r="L352" s="164"/>
      <c r="M352" s="164"/>
      <c r="N352" s="164"/>
      <c r="O352" s="125">
        <v>0.65</v>
      </c>
      <c r="P352" s="164"/>
      <c r="Q352" s="125">
        <v>0.45500000000000002</v>
      </c>
      <c r="R352" s="125" t="s">
        <v>55</v>
      </c>
      <c r="S352" s="164"/>
      <c r="T352" s="164"/>
      <c r="U352" s="164"/>
      <c r="V352" s="124"/>
      <c r="W352" s="124"/>
      <c r="X352" s="124"/>
      <c r="Y352" s="124"/>
      <c r="Z352" s="124"/>
      <c r="AA352" s="125">
        <v>0.65</v>
      </c>
    </row>
    <row r="353" spans="1:27">
      <c r="A353" s="1637">
        <v>343</v>
      </c>
      <c r="B353" s="124" t="s">
        <v>2668</v>
      </c>
      <c r="C353" s="125" t="s">
        <v>2669</v>
      </c>
      <c r="D353" s="124"/>
      <c r="E353" s="20">
        <v>0.82</v>
      </c>
      <c r="F353" s="125">
        <v>0.82</v>
      </c>
      <c r="G353" s="125">
        <v>0.82</v>
      </c>
      <c r="H353" s="164"/>
      <c r="I353" s="164"/>
      <c r="J353" s="164"/>
      <c r="K353" s="164"/>
      <c r="L353" s="164"/>
      <c r="M353" s="164"/>
      <c r="N353" s="164"/>
      <c r="O353" s="124"/>
      <c r="P353" s="164"/>
      <c r="Q353" s="125">
        <v>0.57399999999999995</v>
      </c>
      <c r="R353" s="125" t="s">
        <v>55</v>
      </c>
      <c r="S353" s="164"/>
      <c r="T353" s="164"/>
      <c r="U353" s="164"/>
      <c r="V353" s="124"/>
      <c r="W353" s="124"/>
      <c r="X353" s="124"/>
      <c r="Y353" s="124"/>
      <c r="Z353" s="125">
        <v>0.82</v>
      </c>
      <c r="AA353" s="124"/>
    </row>
    <row r="354" spans="1:27">
      <c r="A354" s="1637">
        <v>344</v>
      </c>
      <c r="B354" s="124" t="s">
        <v>2670</v>
      </c>
      <c r="C354" s="125" t="s">
        <v>2671</v>
      </c>
      <c r="D354" s="124"/>
      <c r="E354" s="20">
        <v>0.45</v>
      </c>
      <c r="F354" s="125">
        <v>0.45</v>
      </c>
      <c r="G354" s="125">
        <v>0.45</v>
      </c>
      <c r="H354" s="164"/>
      <c r="I354" s="164"/>
      <c r="J354" s="164"/>
      <c r="K354" s="164"/>
      <c r="L354" s="164"/>
      <c r="M354" s="164"/>
      <c r="N354" s="164"/>
      <c r="O354" s="124"/>
      <c r="P354" s="164"/>
      <c r="Q354" s="125">
        <v>0.315</v>
      </c>
      <c r="R354" s="125" t="s">
        <v>55</v>
      </c>
      <c r="S354" s="164"/>
      <c r="T354" s="164"/>
      <c r="U354" s="164"/>
      <c r="V354" s="124"/>
      <c r="W354" s="124"/>
      <c r="X354" s="124"/>
      <c r="Y354" s="124"/>
      <c r="Z354" s="125">
        <v>0.45</v>
      </c>
      <c r="AA354" s="124"/>
    </row>
    <row r="355" spans="1:27">
      <c r="A355" s="1637">
        <v>345</v>
      </c>
      <c r="B355" s="124" t="s">
        <v>2672</v>
      </c>
      <c r="C355" s="125" t="s">
        <v>2673</v>
      </c>
      <c r="D355" s="124"/>
      <c r="E355" s="20">
        <v>0.52500000000000002</v>
      </c>
      <c r="F355" s="125"/>
      <c r="G355" s="124"/>
      <c r="H355" s="164"/>
      <c r="I355" s="164"/>
      <c r="J355" s="164"/>
      <c r="K355" s="164"/>
      <c r="L355" s="164"/>
      <c r="M355" s="164"/>
      <c r="N355" s="164"/>
      <c r="O355" s="125">
        <v>0.52500000000000002</v>
      </c>
      <c r="P355" s="164"/>
      <c r="Q355" s="125">
        <v>0.36749999999999999</v>
      </c>
      <c r="R355" s="125" t="s">
        <v>55</v>
      </c>
      <c r="S355" s="164"/>
      <c r="T355" s="164"/>
      <c r="U355" s="164"/>
      <c r="V355" s="124"/>
      <c r="W355" s="124"/>
      <c r="X355" s="124"/>
      <c r="Y355" s="124"/>
      <c r="Z355" s="124"/>
      <c r="AA355" s="125">
        <v>0.52500000000000002</v>
      </c>
    </row>
    <row r="356" spans="1:27">
      <c r="A356" s="1637">
        <v>346</v>
      </c>
      <c r="B356" s="124" t="s">
        <v>2674</v>
      </c>
      <c r="C356" s="125" t="s">
        <v>2675</v>
      </c>
      <c r="D356" s="124"/>
      <c r="E356" s="20">
        <v>0.92</v>
      </c>
      <c r="F356" s="125">
        <v>0.92</v>
      </c>
      <c r="G356" s="125">
        <v>0.92</v>
      </c>
      <c r="H356" s="164"/>
      <c r="I356" s="164"/>
      <c r="J356" s="164"/>
      <c r="K356" s="164"/>
      <c r="L356" s="164"/>
      <c r="M356" s="164"/>
      <c r="N356" s="164"/>
      <c r="O356" s="124"/>
      <c r="P356" s="164"/>
      <c r="Q356" s="125">
        <v>0.64400000000000002</v>
      </c>
      <c r="R356" s="125" t="s">
        <v>55</v>
      </c>
      <c r="S356" s="164"/>
      <c r="T356" s="164"/>
      <c r="U356" s="164"/>
      <c r="V356" s="124"/>
      <c r="W356" s="124"/>
      <c r="X356" s="124"/>
      <c r="Y356" s="124"/>
      <c r="Z356" s="125">
        <v>0.92</v>
      </c>
      <c r="AA356" s="124"/>
    </row>
    <row r="357" spans="1:27">
      <c r="A357" s="1637">
        <v>347</v>
      </c>
      <c r="B357" s="124" t="s">
        <v>2676</v>
      </c>
      <c r="C357" s="125" t="s">
        <v>2677</v>
      </c>
      <c r="D357" s="124"/>
      <c r="E357" s="20">
        <v>0.23</v>
      </c>
      <c r="F357" s="125"/>
      <c r="G357" s="124"/>
      <c r="H357" s="164"/>
      <c r="I357" s="164"/>
      <c r="J357" s="164"/>
      <c r="K357" s="164"/>
      <c r="L357" s="164"/>
      <c r="M357" s="164"/>
      <c r="N357" s="164"/>
      <c r="O357" s="125">
        <v>0.23</v>
      </c>
      <c r="P357" s="164"/>
      <c r="Q357" s="125">
        <v>0.161</v>
      </c>
      <c r="R357" s="125" t="s">
        <v>55</v>
      </c>
      <c r="S357" s="164"/>
      <c r="T357" s="164"/>
      <c r="U357" s="164"/>
      <c r="V357" s="124"/>
      <c r="W357" s="124"/>
      <c r="X357" s="124"/>
      <c r="Y357" s="124"/>
      <c r="Z357" s="124"/>
      <c r="AA357" s="125">
        <v>0.23</v>
      </c>
    </row>
    <row r="358" spans="1:27">
      <c r="A358" s="1637">
        <v>348</v>
      </c>
      <c r="B358" s="124" t="s">
        <v>2678</v>
      </c>
      <c r="C358" s="125" t="s">
        <v>2679</v>
      </c>
      <c r="D358" s="124"/>
      <c r="E358" s="20">
        <v>0.48</v>
      </c>
      <c r="F358" s="125"/>
      <c r="G358" s="124"/>
      <c r="H358" s="164"/>
      <c r="I358" s="164"/>
      <c r="J358" s="164"/>
      <c r="K358" s="164"/>
      <c r="L358" s="164"/>
      <c r="M358" s="164"/>
      <c r="N358" s="164"/>
      <c r="O358" s="125">
        <v>0.48</v>
      </c>
      <c r="P358" s="164"/>
      <c r="Q358" s="125">
        <v>0.33599999999999997</v>
      </c>
      <c r="R358" s="125" t="s">
        <v>55</v>
      </c>
      <c r="S358" s="164"/>
      <c r="T358" s="164"/>
      <c r="U358" s="164"/>
      <c r="V358" s="124"/>
      <c r="W358" s="124"/>
      <c r="X358" s="124"/>
      <c r="Y358" s="124"/>
      <c r="Z358" s="124"/>
      <c r="AA358" s="125">
        <v>0.48</v>
      </c>
    </row>
    <row r="359" spans="1:27">
      <c r="A359" s="1637">
        <v>349</v>
      </c>
      <c r="B359" s="124" t="s">
        <v>2680</v>
      </c>
      <c r="C359" s="125" t="s">
        <v>2681</v>
      </c>
      <c r="D359" s="124"/>
      <c r="E359" s="20">
        <v>0.34499999999999997</v>
      </c>
      <c r="F359" s="125"/>
      <c r="G359" s="124"/>
      <c r="H359" s="164"/>
      <c r="I359" s="164"/>
      <c r="J359" s="164"/>
      <c r="K359" s="164"/>
      <c r="L359" s="164"/>
      <c r="M359" s="164"/>
      <c r="N359" s="164"/>
      <c r="O359" s="125">
        <v>0.34499999999999997</v>
      </c>
      <c r="P359" s="164"/>
      <c r="Q359" s="125">
        <v>0.24149999999999996</v>
      </c>
      <c r="R359" s="125" t="s">
        <v>55</v>
      </c>
      <c r="S359" s="164"/>
      <c r="T359" s="164"/>
      <c r="U359" s="164"/>
      <c r="V359" s="124"/>
      <c r="W359" s="124"/>
      <c r="X359" s="124"/>
      <c r="Y359" s="124"/>
      <c r="Z359" s="124"/>
      <c r="AA359" s="125">
        <v>0.34499999999999997</v>
      </c>
    </row>
    <row r="360" spans="1:27">
      <c r="A360" s="1637">
        <v>350</v>
      </c>
      <c r="B360" s="124" t="s">
        <v>2682</v>
      </c>
      <c r="C360" s="125" t="s">
        <v>2683</v>
      </c>
      <c r="D360" s="124"/>
      <c r="E360" s="20">
        <v>0.2</v>
      </c>
      <c r="F360" s="125">
        <v>0.2</v>
      </c>
      <c r="G360" s="125">
        <v>0.2</v>
      </c>
      <c r="H360" s="164"/>
      <c r="I360" s="164"/>
      <c r="J360" s="164"/>
      <c r="K360" s="164"/>
      <c r="L360" s="164"/>
      <c r="M360" s="164"/>
      <c r="N360" s="164"/>
      <c r="O360" s="124"/>
      <c r="P360" s="164"/>
      <c r="Q360" s="125">
        <v>0.14000000000000001</v>
      </c>
      <c r="R360" s="125" t="s">
        <v>55</v>
      </c>
      <c r="S360" s="164"/>
      <c r="T360" s="164"/>
      <c r="U360" s="164"/>
      <c r="V360" s="124"/>
      <c r="W360" s="124"/>
      <c r="X360" s="124"/>
      <c r="Y360" s="124"/>
      <c r="Z360" s="125">
        <v>0.2</v>
      </c>
      <c r="AA360" s="124"/>
    </row>
    <row r="361" spans="1:27">
      <c r="A361" s="1637">
        <v>351</v>
      </c>
      <c r="B361" s="124" t="s">
        <v>2684</v>
      </c>
      <c r="C361" s="125" t="s">
        <v>2685</v>
      </c>
      <c r="D361" s="124"/>
      <c r="E361" s="20">
        <v>0.69</v>
      </c>
      <c r="F361" s="125"/>
      <c r="G361" s="124"/>
      <c r="H361" s="164"/>
      <c r="I361" s="164"/>
      <c r="J361" s="164"/>
      <c r="K361" s="164"/>
      <c r="L361" s="164"/>
      <c r="M361" s="164"/>
      <c r="N361" s="164"/>
      <c r="O361" s="125">
        <v>0.69</v>
      </c>
      <c r="P361" s="164"/>
      <c r="Q361" s="125">
        <v>0.48299999999999993</v>
      </c>
      <c r="R361" s="125" t="s">
        <v>55</v>
      </c>
      <c r="S361" s="164"/>
      <c r="T361" s="164"/>
      <c r="U361" s="164"/>
      <c r="V361" s="124"/>
      <c r="W361" s="124"/>
      <c r="X361" s="124"/>
      <c r="Y361" s="124"/>
      <c r="Z361" s="124"/>
      <c r="AA361" s="125">
        <v>0.69</v>
      </c>
    </row>
    <row r="362" spans="1:27">
      <c r="A362" s="1637">
        <v>352</v>
      </c>
      <c r="B362" s="124" t="s">
        <v>2686</v>
      </c>
      <c r="C362" s="125" t="s">
        <v>2687</v>
      </c>
      <c r="D362" s="124"/>
      <c r="E362" s="20">
        <v>0.18</v>
      </c>
      <c r="F362" s="125">
        <v>0.18</v>
      </c>
      <c r="G362" s="125">
        <v>0.18</v>
      </c>
      <c r="H362" s="164"/>
      <c r="I362" s="164"/>
      <c r="J362" s="164"/>
      <c r="K362" s="164"/>
      <c r="L362" s="164"/>
      <c r="M362" s="164"/>
      <c r="N362" s="164"/>
      <c r="O362" s="124"/>
      <c r="P362" s="164"/>
      <c r="Q362" s="125">
        <v>0.126</v>
      </c>
      <c r="R362" s="125" t="s">
        <v>55</v>
      </c>
      <c r="S362" s="164"/>
      <c r="T362" s="164"/>
      <c r="U362" s="164"/>
      <c r="V362" s="124"/>
      <c r="W362" s="124"/>
      <c r="X362" s="124"/>
      <c r="Y362" s="124"/>
      <c r="Z362" s="125">
        <v>0.18</v>
      </c>
      <c r="AA362" s="124"/>
    </row>
    <row r="363" spans="1:27">
      <c r="A363" s="1637">
        <v>353</v>
      </c>
      <c r="B363" s="124" t="s">
        <v>2688</v>
      </c>
      <c r="C363" s="125" t="s">
        <v>2689</v>
      </c>
      <c r="D363" s="124"/>
      <c r="E363" s="20">
        <v>0.42</v>
      </c>
      <c r="F363" s="125">
        <v>0.42</v>
      </c>
      <c r="G363" s="125">
        <v>0.42</v>
      </c>
      <c r="H363" s="164"/>
      <c r="I363" s="164"/>
      <c r="J363" s="164"/>
      <c r="K363" s="164"/>
      <c r="L363" s="164"/>
      <c r="M363" s="164"/>
      <c r="N363" s="164"/>
      <c r="O363" s="124"/>
      <c r="P363" s="164"/>
      <c r="Q363" s="125">
        <v>0.29399999999999998</v>
      </c>
      <c r="R363" s="125" t="s">
        <v>55</v>
      </c>
      <c r="S363" s="164"/>
      <c r="T363" s="164"/>
      <c r="U363" s="164"/>
      <c r="V363" s="124"/>
      <c r="W363" s="124"/>
      <c r="X363" s="124"/>
      <c r="Y363" s="124"/>
      <c r="Z363" s="125">
        <v>0.42</v>
      </c>
      <c r="AA363" s="124"/>
    </row>
    <row r="364" spans="1:27">
      <c r="A364" s="1637">
        <v>354</v>
      </c>
      <c r="B364" s="124" t="s">
        <v>2690</v>
      </c>
      <c r="C364" s="125" t="s">
        <v>2691</v>
      </c>
      <c r="D364" s="124"/>
      <c r="E364" s="20">
        <v>0.14000000000000001</v>
      </c>
      <c r="F364" s="125"/>
      <c r="G364" s="124"/>
      <c r="H364" s="164"/>
      <c r="I364" s="164"/>
      <c r="J364" s="164"/>
      <c r="K364" s="164"/>
      <c r="L364" s="164"/>
      <c r="M364" s="164"/>
      <c r="N364" s="164"/>
      <c r="O364" s="125">
        <v>0.14000000000000001</v>
      </c>
      <c r="P364" s="164"/>
      <c r="Q364" s="125">
        <v>9.8000000000000004E-2</v>
      </c>
      <c r="R364" s="125" t="s">
        <v>55</v>
      </c>
      <c r="S364" s="164"/>
      <c r="T364" s="164"/>
      <c r="U364" s="164"/>
      <c r="V364" s="124"/>
      <c r="W364" s="124"/>
      <c r="X364" s="124"/>
      <c r="Y364" s="124"/>
      <c r="Z364" s="124"/>
      <c r="AA364" s="125">
        <v>0.14000000000000001</v>
      </c>
    </row>
    <row r="365" spans="1:27">
      <c r="A365" s="1637">
        <v>355</v>
      </c>
      <c r="B365" s="124" t="s">
        <v>2692</v>
      </c>
      <c r="C365" s="125" t="s">
        <v>2693</v>
      </c>
      <c r="D365" s="124"/>
      <c r="E365" s="20">
        <v>0.26</v>
      </c>
      <c r="F365" s="125"/>
      <c r="G365" s="124"/>
      <c r="H365" s="164"/>
      <c r="I365" s="164"/>
      <c r="J365" s="164"/>
      <c r="K365" s="164"/>
      <c r="L365" s="164"/>
      <c r="M365" s="164"/>
      <c r="N365" s="164"/>
      <c r="O365" s="125">
        <v>0.26</v>
      </c>
      <c r="P365" s="164"/>
      <c r="Q365" s="125">
        <v>0.182</v>
      </c>
      <c r="R365" s="125" t="s">
        <v>55</v>
      </c>
      <c r="S365" s="164"/>
      <c r="T365" s="164"/>
      <c r="U365" s="164"/>
      <c r="V365" s="124"/>
      <c r="W365" s="124"/>
      <c r="X365" s="124"/>
      <c r="Y365" s="124"/>
      <c r="Z365" s="124"/>
      <c r="AA365" s="125">
        <v>0.26</v>
      </c>
    </row>
    <row r="366" spans="1:27">
      <c r="A366" s="1637">
        <v>356</v>
      </c>
      <c r="B366" s="124" t="s">
        <v>2694</v>
      </c>
      <c r="C366" s="125" t="s">
        <v>2695</v>
      </c>
      <c r="D366" s="124"/>
      <c r="E366" s="20">
        <v>0.16</v>
      </c>
      <c r="F366" s="125"/>
      <c r="G366" s="124"/>
      <c r="H366" s="164"/>
      <c r="I366" s="164"/>
      <c r="J366" s="164"/>
      <c r="K366" s="164"/>
      <c r="L366" s="164"/>
      <c r="M366" s="164"/>
      <c r="N366" s="164"/>
      <c r="O366" s="125">
        <v>0.16</v>
      </c>
      <c r="P366" s="164"/>
      <c r="Q366" s="125">
        <v>0.11199999999999999</v>
      </c>
      <c r="R366" s="125" t="s">
        <v>55</v>
      </c>
      <c r="S366" s="164"/>
      <c r="T366" s="164"/>
      <c r="U366" s="164"/>
      <c r="V366" s="124"/>
      <c r="W366" s="124"/>
      <c r="X366" s="124"/>
      <c r="Y366" s="124"/>
      <c r="Z366" s="124"/>
      <c r="AA366" s="125">
        <v>0.16</v>
      </c>
    </row>
    <row r="367" spans="1:27">
      <c r="A367" s="1637">
        <v>357</v>
      </c>
      <c r="B367" s="124" t="s">
        <v>2696</v>
      </c>
      <c r="C367" s="125" t="s">
        <v>2697</v>
      </c>
      <c r="D367" s="124"/>
      <c r="E367" s="20">
        <v>0.18</v>
      </c>
      <c r="F367" s="125"/>
      <c r="G367" s="124"/>
      <c r="H367" s="164"/>
      <c r="I367" s="164"/>
      <c r="J367" s="164"/>
      <c r="K367" s="164"/>
      <c r="L367" s="164"/>
      <c r="M367" s="164"/>
      <c r="N367" s="164"/>
      <c r="O367" s="125">
        <v>0.18</v>
      </c>
      <c r="P367" s="164"/>
      <c r="Q367" s="125">
        <v>0.126</v>
      </c>
      <c r="R367" s="125" t="s">
        <v>55</v>
      </c>
      <c r="S367" s="164"/>
      <c r="T367" s="164"/>
      <c r="U367" s="164"/>
      <c r="V367" s="124"/>
      <c r="W367" s="124"/>
      <c r="X367" s="124"/>
      <c r="Y367" s="124"/>
      <c r="Z367" s="124"/>
      <c r="AA367" s="125">
        <v>0.18</v>
      </c>
    </row>
    <row r="368" spans="1:27">
      <c r="A368" s="1637">
        <v>358</v>
      </c>
      <c r="B368" s="124" t="s">
        <v>2698</v>
      </c>
      <c r="C368" s="125" t="s">
        <v>2699</v>
      </c>
      <c r="D368" s="124"/>
      <c r="E368" s="20">
        <v>0.13500000000000001</v>
      </c>
      <c r="F368" s="125"/>
      <c r="G368" s="124"/>
      <c r="H368" s="164"/>
      <c r="I368" s="164"/>
      <c r="J368" s="164"/>
      <c r="K368" s="164"/>
      <c r="L368" s="164"/>
      <c r="M368" s="164"/>
      <c r="N368" s="164"/>
      <c r="O368" s="125">
        <v>0.13500000000000001</v>
      </c>
      <c r="P368" s="164"/>
      <c r="Q368" s="125">
        <v>9.4500000000000001E-2</v>
      </c>
      <c r="R368" s="125" t="s">
        <v>55</v>
      </c>
      <c r="S368" s="164"/>
      <c r="T368" s="164"/>
      <c r="U368" s="164"/>
      <c r="V368" s="124"/>
      <c r="W368" s="124"/>
      <c r="X368" s="124"/>
      <c r="Y368" s="124"/>
      <c r="Z368" s="124"/>
      <c r="AA368" s="125">
        <v>0.13500000000000001</v>
      </c>
    </row>
    <row r="369" spans="1:27">
      <c r="A369" s="1637">
        <v>359</v>
      </c>
      <c r="B369" s="124" t="s">
        <v>2700</v>
      </c>
      <c r="C369" s="125" t="s">
        <v>2701</v>
      </c>
      <c r="D369" s="124"/>
      <c r="E369" s="20">
        <v>0.32</v>
      </c>
      <c r="F369" s="125">
        <v>0.32</v>
      </c>
      <c r="G369" s="125">
        <v>0.32</v>
      </c>
      <c r="H369" s="164"/>
      <c r="I369" s="164"/>
      <c r="J369" s="164"/>
      <c r="K369" s="164"/>
      <c r="L369" s="164"/>
      <c r="M369" s="164"/>
      <c r="N369" s="164"/>
      <c r="O369" s="124"/>
      <c r="P369" s="164"/>
      <c r="Q369" s="125">
        <v>0.22399999999999998</v>
      </c>
      <c r="R369" s="125" t="s">
        <v>55</v>
      </c>
      <c r="S369" s="164"/>
      <c r="T369" s="164"/>
      <c r="U369" s="164"/>
      <c r="V369" s="124"/>
      <c r="W369" s="124"/>
      <c r="X369" s="124"/>
      <c r="Y369" s="124"/>
      <c r="Z369" s="125">
        <v>0.32</v>
      </c>
      <c r="AA369" s="124"/>
    </row>
    <row r="370" spans="1:27">
      <c r="A370" s="1637">
        <v>360</v>
      </c>
      <c r="B370" s="124" t="s">
        <v>2702</v>
      </c>
      <c r="C370" s="125" t="s">
        <v>2703</v>
      </c>
      <c r="D370" s="124"/>
      <c r="E370" s="20">
        <v>0.27500000000000002</v>
      </c>
      <c r="F370" s="125">
        <v>0.27500000000000002</v>
      </c>
      <c r="G370" s="125">
        <v>0.27500000000000002</v>
      </c>
      <c r="H370" s="164"/>
      <c r="I370" s="164"/>
      <c r="J370" s="164"/>
      <c r="K370" s="164"/>
      <c r="L370" s="164"/>
      <c r="M370" s="164"/>
      <c r="N370" s="164"/>
      <c r="O370" s="124"/>
      <c r="P370" s="164"/>
      <c r="Q370" s="125">
        <v>0.1925</v>
      </c>
      <c r="R370" s="125" t="s">
        <v>55</v>
      </c>
      <c r="S370" s="164"/>
      <c r="T370" s="164"/>
      <c r="U370" s="164"/>
      <c r="V370" s="124"/>
      <c r="W370" s="124"/>
      <c r="X370" s="124"/>
      <c r="Y370" s="124"/>
      <c r="Z370" s="125">
        <v>0.27500000000000002</v>
      </c>
      <c r="AA370" s="124"/>
    </row>
    <row r="371" spans="1:27">
      <c r="A371" s="1637">
        <v>361</v>
      </c>
      <c r="B371" s="124" t="s">
        <v>2704</v>
      </c>
      <c r="C371" s="125" t="s">
        <v>2705</v>
      </c>
      <c r="D371" s="124"/>
      <c r="E371" s="20">
        <v>1.9</v>
      </c>
      <c r="F371" s="125">
        <v>1.9</v>
      </c>
      <c r="G371" s="125">
        <v>1.9</v>
      </c>
      <c r="H371" s="164"/>
      <c r="I371" s="164"/>
      <c r="J371" s="164"/>
      <c r="K371" s="164"/>
      <c r="L371" s="164"/>
      <c r="M371" s="164"/>
      <c r="N371" s="164"/>
      <c r="O371" s="124"/>
      <c r="P371" s="164"/>
      <c r="Q371" s="123">
        <v>1.33</v>
      </c>
      <c r="R371" s="125" t="s">
        <v>55</v>
      </c>
      <c r="S371" s="164"/>
      <c r="T371" s="164"/>
      <c r="U371" s="164"/>
      <c r="V371" s="124"/>
      <c r="W371" s="124"/>
      <c r="X371" s="124"/>
      <c r="Y371" s="124"/>
      <c r="Z371" s="125">
        <v>1.9</v>
      </c>
      <c r="AA371" s="124"/>
    </row>
    <row r="372" spans="1:27">
      <c r="A372" s="1637">
        <v>362</v>
      </c>
      <c r="B372" s="124" t="s">
        <v>2706</v>
      </c>
      <c r="C372" s="125" t="s">
        <v>2707</v>
      </c>
      <c r="D372" s="124"/>
      <c r="E372" s="20">
        <v>0.16</v>
      </c>
      <c r="F372" s="125"/>
      <c r="G372" s="124"/>
      <c r="H372" s="164"/>
      <c r="I372" s="164"/>
      <c r="J372" s="164"/>
      <c r="K372" s="164"/>
      <c r="L372" s="164"/>
      <c r="M372" s="164"/>
      <c r="N372" s="164"/>
      <c r="O372" s="125">
        <v>0.16</v>
      </c>
      <c r="P372" s="164"/>
      <c r="Q372" s="125">
        <v>0.11199999999999999</v>
      </c>
      <c r="R372" s="125" t="s">
        <v>55</v>
      </c>
      <c r="S372" s="164"/>
      <c r="T372" s="164"/>
      <c r="U372" s="164"/>
      <c r="V372" s="124"/>
      <c r="W372" s="124"/>
      <c r="X372" s="124"/>
      <c r="Y372" s="124"/>
      <c r="Z372" s="124"/>
      <c r="AA372" s="125">
        <v>0.16</v>
      </c>
    </row>
    <row r="373" spans="1:27">
      <c r="A373" s="1637">
        <v>363</v>
      </c>
      <c r="B373" s="124" t="s">
        <v>2708</v>
      </c>
      <c r="C373" s="125" t="s">
        <v>2709</v>
      </c>
      <c r="D373" s="124"/>
      <c r="E373" s="20">
        <v>0.74</v>
      </c>
      <c r="F373" s="125">
        <v>0.74</v>
      </c>
      <c r="G373" s="125">
        <v>0.74</v>
      </c>
      <c r="H373" s="164"/>
      <c r="I373" s="164"/>
      <c r="J373" s="164"/>
      <c r="K373" s="164"/>
      <c r="L373" s="164"/>
      <c r="M373" s="164"/>
      <c r="N373" s="164"/>
      <c r="O373" s="124"/>
      <c r="P373" s="164"/>
      <c r="Q373" s="125">
        <v>0.51800000000000002</v>
      </c>
      <c r="R373" s="125" t="s">
        <v>55</v>
      </c>
      <c r="S373" s="164"/>
      <c r="T373" s="164"/>
      <c r="U373" s="164"/>
      <c r="V373" s="124"/>
      <c r="W373" s="124"/>
      <c r="X373" s="124"/>
      <c r="Y373" s="124"/>
      <c r="Z373" s="125">
        <v>0.74</v>
      </c>
      <c r="AA373" s="124"/>
    </row>
    <row r="374" spans="1:27">
      <c r="A374" s="1637">
        <v>364</v>
      </c>
      <c r="B374" s="124" t="s">
        <v>2710</v>
      </c>
      <c r="C374" s="125" t="s">
        <v>2711</v>
      </c>
      <c r="D374" s="124"/>
      <c r="E374" s="20">
        <v>0.5</v>
      </c>
      <c r="F374" s="125">
        <v>0.5</v>
      </c>
      <c r="G374" s="125">
        <v>0.5</v>
      </c>
      <c r="H374" s="164"/>
      <c r="I374" s="164"/>
      <c r="J374" s="164"/>
      <c r="K374" s="164"/>
      <c r="L374" s="164"/>
      <c r="M374" s="164"/>
      <c r="N374" s="164"/>
      <c r="O374" s="124"/>
      <c r="P374" s="164"/>
      <c r="Q374" s="125">
        <v>0.35</v>
      </c>
      <c r="R374" s="125" t="s">
        <v>55</v>
      </c>
      <c r="S374" s="164"/>
      <c r="T374" s="164"/>
      <c r="U374" s="164"/>
      <c r="V374" s="124"/>
      <c r="W374" s="124"/>
      <c r="X374" s="124"/>
      <c r="Y374" s="124"/>
      <c r="Z374" s="125">
        <v>0.5</v>
      </c>
      <c r="AA374" s="124"/>
    </row>
    <row r="375" spans="1:27">
      <c r="A375" s="1637">
        <v>365</v>
      </c>
      <c r="B375" s="124" t="s">
        <v>2712</v>
      </c>
      <c r="C375" s="125" t="s">
        <v>2713</v>
      </c>
      <c r="D375" s="124"/>
      <c r="E375" s="20">
        <v>0.31</v>
      </c>
      <c r="F375" s="125"/>
      <c r="G375" s="124"/>
      <c r="H375" s="164"/>
      <c r="I375" s="164"/>
      <c r="J375" s="164"/>
      <c r="K375" s="164"/>
      <c r="L375" s="164"/>
      <c r="M375" s="164"/>
      <c r="N375" s="164"/>
      <c r="O375" s="125">
        <v>0.31</v>
      </c>
      <c r="P375" s="164"/>
      <c r="Q375" s="125">
        <v>0.217</v>
      </c>
      <c r="R375" s="125" t="s">
        <v>55</v>
      </c>
      <c r="S375" s="164"/>
      <c r="T375" s="164"/>
      <c r="U375" s="164"/>
      <c r="V375" s="124"/>
      <c r="W375" s="124"/>
      <c r="X375" s="124"/>
      <c r="Y375" s="124"/>
      <c r="Z375" s="124"/>
      <c r="AA375" s="125">
        <v>0.31</v>
      </c>
    </row>
    <row r="376" spans="1:27">
      <c r="A376" s="1637">
        <v>366</v>
      </c>
      <c r="B376" s="124" t="s">
        <v>2714</v>
      </c>
      <c r="C376" s="125" t="s">
        <v>2715</v>
      </c>
      <c r="D376" s="124"/>
      <c r="E376" s="20">
        <v>0.12</v>
      </c>
      <c r="F376" s="125"/>
      <c r="G376" s="124"/>
      <c r="H376" s="164"/>
      <c r="I376" s="164"/>
      <c r="J376" s="164"/>
      <c r="K376" s="164"/>
      <c r="L376" s="164"/>
      <c r="M376" s="164"/>
      <c r="N376" s="164"/>
      <c r="O376" s="125">
        <v>0.12</v>
      </c>
      <c r="P376" s="164"/>
      <c r="Q376" s="125">
        <v>8.3999999999999991E-2</v>
      </c>
      <c r="R376" s="125" t="s">
        <v>55</v>
      </c>
      <c r="S376" s="164"/>
      <c r="T376" s="164"/>
      <c r="U376" s="164"/>
      <c r="V376" s="124"/>
      <c r="W376" s="124"/>
      <c r="X376" s="124"/>
      <c r="Y376" s="124"/>
      <c r="Z376" s="124"/>
      <c r="AA376" s="125">
        <v>0.12</v>
      </c>
    </row>
    <row r="377" spans="1:27">
      <c r="A377" s="1637">
        <v>367</v>
      </c>
      <c r="B377" s="124" t="s">
        <v>2716</v>
      </c>
      <c r="C377" s="125" t="s">
        <v>2717</v>
      </c>
      <c r="D377" s="124"/>
      <c r="E377" s="20">
        <v>0.32</v>
      </c>
      <c r="F377" s="125"/>
      <c r="G377" s="124"/>
      <c r="H377" s="164"/>
      <c r="I377" s="164"/>
      <c r="J377" s="164"/>
      <c r="K377" s="164"/>
      <c r="L377" s="164"/>
      <c r="M377" s="164"/>
      <c r="N377" s="164"/>
      <c r="O377" s="125">
        <v>0.32</v>
      </c>
      <c r="P377" s="164"/>
      <c r="Q377" s="125">
        <v>0.22399999999999998</v>
      </c>
      <c r="R377" s="125" t="s">
        <v>55</v>
      </c>
      <c r="S377" s="164"/>
      <c r="T377" s="164"/>
      <c r="U377" s="164"/>
      <c r="V377" s="124"/>
      <c r="W377" s="124"/>
      <c r="X377" s="124"/>
      <c r="Y377" s="124"/>
      <c r="Z377" s="124"/>
      <c r="AA377" s="125">
        <v>0.32</v>
      </c>
    </row>
    <row r="378" spans="1:27">
      <c r="A378" s="1637">
        <v>368</v>
      </c>
      <c r="B378" s="124" t="s">
        <v>2718</v>
      </c>
      <c r="C378" s="125" t="s">
        <v>2719</v>
      </c>
      <c r="D378" s="124"/>
      <c r="E378" s="20">
        <v>3.6</v>
      </c>
      <c r="F378" s="125">
        <v>3.6</v>
      </c>
      <c r="G378" s="125">
        <v>3.6</v>
      </c>
      <c r="H378" s="164"/>
      <c r="I378" s="164"/>
      <c r="J378" s="164"/>
      <c r="K378" s="164"/>
      <c r="L378" s="164"/>
      <c r="M378" s="164"/>
      <c r="N378" s="164"/>
      <c r="O378" s="124"/>
      <c r="P378" s="164"/>
      <c r="Q378" s="125">
        <v>2.52</v>
      </c>
      <c r="R378" s="125" t="s">
        <v>55</v>
      </c>
      <c r="S378" s="164"/>
      <c r="T378" s="164"/>
      <c r="U378" s="164"/>
      <c r="V378" s="124"/>
      <c r="W378" s="124"/>
      <c r="X378" s="124"/>
      <c r="Y378" s="124"/>
      <c r="Z378" s="125">
        <v>3.6</v>
      </c>
      <c r="AA378" s="124"/>
    </row>
    <row r="379" spans="1:27">
      <c r="A379" s="1637">
        <v>369</v>
      </c>
      <c r="B379" s="124" t="s">
        <v>2720</v>
      </c>
      <c r="C379" s="125" t="s">
        <v>2721</v>
      </c>
      <c r="D379" s="124"/>
      <c r="E379" s="20">
        <v>1.24</v>
      </c>
      <c r="F379" s="125"/>
      <c r="G379" s="124"/>
      <c r="H379" s="164"/>
      <c r="I379" s="164"/>
      <c r="J379" s="164"/>
      <c r="K379" s="164"/>
      <c r="L379" s="164"/>
      <c r="M379" s="164"/>
      <c r="N379" s="164"/>
      <c r="O379" s="125">
        <v>1.24</v>
      </c>
      <c r="P379" s="164"/>
      <c r="Q379" s="125">
        <v>0.86799999999999999</v>
      </c>
      <c r="R379" s="125" t="s">
        <v>55</v>
      </c>
      <c r="S379" s="164"/>
      <c r="T379" s="164"/>
      <c r="U379" s="164"/>
      <c r="V379" s="124"/>
      <c r="W379" s="124"/>
      <c r="X379" s="124"/>
      <c r="Y379" s="124"/>
      <c r="Z379" s="124"/>
      <c r="AA379" s="125">
        <v>1.24</v>
      </c>
    </row>
    <row r="380" spans="1:27">
      <c r="A380" s="1637">
        <v>370</v>
      </c>
      <c r="B380" s="124" t="s">
        <v>2722</v>
      </c>
      <c r="C380" s="125" t="s">
        <v>2723</v>
      </c>
      <c r="D380" s="124"/>
      <c r="E380" s="20">
        <v>0.29499999999999998</v>
      </c>
      <c r="F380" s="125">
        <v>0.29499999999999998</v>
      </c>
      <c r="G380" s="125">
        <v>0.29499999999999998</v>
      </c>
      <c r="H380" s="164"/>
      <c r="I380" s="164"/>
      <c r="J380" s="164"/>
      <c r="K380" s="164"/>
      <c r="L380" s="164"/>
      <c r="M380" s="164"/>
      <c r="N380" s="164"/>
      <c r="O380" s="124"/>
      <c r="P380" s="164"/>
      <c r="Q380" s="125">
        <v>0.20649999999999999</v>
      </c>
      <c r="R380" s="125" t="s">
        <v>55</v>
      </c>
      <c r="S380" s="164"/>
      <c r="T380" s="164"/>
      <c r="U380" s="164"/>
      <c r="V380" s="124"/>
      <c r="W380" s="124"/>
      <c r="X380" s="124"/>
      <c r="Y380" s="124"/>
      <c r="Z380" s="125">
        <v>0.29499999999999998</v>
      </c>
      <c r="AA380" s="124"/>
    </row>
    <row r="381" spans="1:27">
      <c r="A381" s="1637">
        <v>371</v>
      </c>
      <c r="B381" s="124" t="s">
        <v>2724</v>
      </c>
      <c r="C381" s="125" t="s">
        <v>2725</v>
      </c>
      <c r="D381" s="124"/>
      <c r="E381" s="20">
        <v>0.32500000000000001</v>
      </c>
      <c r="F381" s="125"/>
      <c r="G381" s="124"/>
      <c r="H381" s="164"/>
      <c r="I381" s="164"/>
      <c r="J381" s="164"/>
      <c r="K381" s="164"/>
      <c r="L381" s="164"/>
      <c r="M381" s="164"/>
      <c r="N381" s="164"/>
      <c r="O381" s="125">
        <v>0.32500000000000001</v>
      </c>
      <c r="P381" s="164"/>
      <c r="Q381" s="125">
        <v>0.22750000000000001</v>
      </c>
      <c r="R381" s="125" t="s">
        <v>55</v>
      </c>
      <c r="S381" s="164"/>
      <c r="T381" s="164"/>
      <c r="U381" s="164"/>
      <c r="V381" s="124"/>
      <c r="W381" s="124"/>
      <c r="X381" s="124"/>
      <c r="Y381" s="124"/>
      <c r="Z381" s="124"/>
      <c r="AA381" s="125">
        <v>0.32500000000000001</v>
      </c>
    </row>
    <row r="382" spans="1:27">
      <c r="A382" s="1637">
        <v>372</v>
      </c>
      <c r="B382" s="124" t="s">
        <v>2726</v>
      </c>
      <c r="C382" s="125" t="s">
        <v>2727</v>
      </c>
      <c r="D382" s="124"/>
      <c r="E382" s="20">
        <v>1.04</v>
      </c>
      <c r="F382" s="125"/>
      <c r="G382" s="125"/>
      <c r="H382" s="164"/>
      <c r="I382" s="164"/>
      <c r="J382" s="164"/>
      <c r="K382" s="164"/>
      <c r="L382" s="164"/>
      <c r="M382" s="164"/>
      <c r="N382" s="164"/>
      <c r="O382" s="125">
        <v>1.04</v>
      </c>
      <c r="P382" s="164"/>
      <c r="Q382" s="125">
        <v>0.72799999999999998</v>
      </c>
      <c r="R382" s="125" t="s">
        <v>55</v>
      </c>
      <c r="S382" s="164"/>
      <c r="T382" s="164"/>
      <c r="U382" s="164"/>
      <c r="V382" s="124"/>
      <c r="W382" s="124"/>
      <c r="X382" s="124"/>
      <c r="Y382" s="124"/>
      <c r="Z382" s="125"/>
      <c r="AA382" s="125">
        <v>1.04</v>
      </c>
    </row>
    <row r="383" spans="1:27">
      <c r="A383" s="1637">
        <v>373</v>
      </c>
      <c r="B383" s="124" t="s">
        <v>2728</v>
      </c>
      <c r="C383" s="125" t="s">
        <v>2729</v>
      </c>
      <c r="D383" s="124"/>
      <c r="E383" s="20">
        <v>2.1</v>
      </c>
      <c r="F383" s="125"/>
      <c r="G383" s="124"/>
      <c r="H383" s="164"/>
      <c r="I383" s="164"/>
      <c r="J383" s="164"/>
      <c r="K383" s="164"/>
      <c r="L383" s="164"/>
      <c r="M383" s="164"/>
      <c r="N383" s="164"/>
      <c r="O383" s="125">
        <v>2.1</v>
      </c>
      <c r="P383" s="164"/>
      <c r="Q383" s="125">
        <v>1.47</v>
      </c>
      <c r="R383" s="125" t="s">
        <v>55</v>
      </c>
      <c r="S383" s="164"/>
      <c r="T383" s="164"/>
      <c r="U383" s="164"/>
      <c r="V383" s="124"/>
      <c r="W383" s="124"/>
      <c r="X383" s="124"/>
      <c r="Y383" s="124"/>
      <c r="Z383" s="124"/>
      <c r="AA383" s="125">
        <v>2.1</v>
      </c>
    </row>
    <row r="384" spans="1:27">
      <c r="A384" s="1637">
        <v>374</v>
      </c>
      <c r="B384" s="124" t="s">
        <v>2730</v>
      </c>
      <c r="C384" s="125" t="s">
        <v>2731</v>
      </c>
      <c r="D384" s="124"/>
      <c r="E384" s="20">
        <v>0.32</v>
      </c>
      <c r="F384" s="125"/>
      <c r="G384" s="124"/>
      <c r="H384" s="164"/>
      <c r="I384" s="164"/>
      <c r="J384" s="164"/>
      <c r="K384" s="164"/>
      <c r="L384" s="164"/>
      <c r="M384" s="164"/>
      <c r="N384" s="164"/>
      <c r="O384" s="125">
        <v>0.32</v>
      </c>
      <c r="P384" s="164"/>
      <c r="Q384" s="125">
        <v>0.22399999999999998</v>
      </c>
      <c r="R384" s="125" t="s">
        <v>55</v>
      </c>
      <c r="S384" s="164"/>
      <c r="T384" s="164"/>
      <c r="U384" s="164"/>
      <c r="V384" s="124"/>
      <c r="W384" s="124"/>
      <c r="X384" s="124"/>
      <c r="Y384" s="124"/>
      <c r="Z384" s="124"/>
      <c r="AA384" s="125">
        <v>0.32</v>
      </c>
    </row>
    <row r="385" spans="1:27">
      <c r="A385" s="1637">
        <v>375</v>
      </c>
      <c r="B385" s="124" t="s">
        <v>2732</v>
      </c>
      <c r="C385" s="125" t="s">
        <v>2733</v>
      </c>
      <c r="D385" s="124"/>
      <c r="E385" s="20">
        <v>0.25</v>
      </c>
      <c r="F385" s="125"/>
      <c r="G385" s="124"/>
      <c r="H385" s="164"/>
      <c r="I385" s="164"/>
      <c r="J385" s="164"/>
      <c r="K385" s="164"/>
      <c r="L385" s="164"/>
      <c r="M385" s="164"/>
      <c r="N385" s="164"/>
      <c r="O385" s="125">
        <v>0.25</v>
      </c>
      <c r="P385" s="164"/>
      <c r="Q385" s="125">
        <v>0.17499999999999999</v>
      </c>
      <c r="R385" s="125" t="s">
        <v>55</v>
      </c>
      <c r="S385" s="164"/>
      <c r="T385" s="164"/>
      <c r="U385" s="164"/>
      <c r="V385" s="124"/>
      <c r="W385" s="124"/>
      <c r="X385" s="124"/>
      <c r="Y385" s="124"/>
      <c r="Z385" s="124"/>
      <c r="AA385" s="125">
        <v>0.25</v>
      </c>
    </row>
    <row r="386" spans="1:27">
      <c r="A386" s="1637">
        <v>376</v>
      </c>
      <c r="B386" s="124" t="s">
        <v>2734</v>
      </c>
      <c r="C386" s="125" t="s">
        <v>2735</v>
      </c>
      <c r="D386" s="124"/>
      <c r="E386" s="20">
        <v>0.24</v>
      </c>
      <c r="F386" s="125"/>
      <c r="G386" s="124"/>
      <c r="H386" s="164"/>
      <c r="I386" s="164"/>
      <c r="J386" s="164"/>
      <c r="K386" s="164"/>
      <c r="L386" s="164"/>
      <c r="M386" s="164"/>
      <c r="N386" s="164"/>
      <c r="O386" s="125">
        <v>0.24</v>
      </c>
      <c r="P386" s="164"/>
      <c r="Q386" s="125">
        <v>0.16799999999999998</v>
      </c>
      <c r="R386" s="125" t="s">
        <v>55</v>
      </c>
      <c r="S386" s="164"/>
      <c r="T386" s="164"/>
      <c r="U386" s="164"/>
      <c r="V386" s="124"/>
      <c r="W386" s="124"/>
      <c r="X386" s="124"/>
      <c r="Y386" s="124"/>
      <c r="Z386" s="124"/>
      <c r="AA386" s="125">
        <v>0.24</v>
      </c>
    </row>
    <row r="387" spans="1:27">
      <c r="A387" s="1637">
        <v>377</v>
      </c>
      <c r="B387" s="124" t="s">
        <v>2736</v>
      </c>
      <c r="C387" s="125" t="s">
        <v>2737</v>
      </c>
      <c r="D387" s="124"/>
      <c r="E387" s="20">
        <v>0.41499999999999998</v>
      </c>
      <c r="F387" s="125"/>
      <c r="G387" s="124"/>
      <c r="H387" s="164"/>
      <c r="I387" s="164"/>
      <c r="J387" s="164"/>
      <c r="K387" s="164"/>
      <c r="L387" s="164"/>
      <c r="M387" s="164"/>
      <c r="N387" s="164"/>
      <c r="O387" s="125">
        <v>0.41499999999999998</v>
      </c>
      <c r="P387" s="164"/>
      <c r="Q387" s="125">
        <v>0.29049999999999998</v>
      </c>
      <c r="R387" s="125" t="s">
        <v>55</v>
      </c>
      <c r="S387" s="164"/>
      <c r="T387" s="164"/>
      <c r="U387" s="164"/>
      <c r="V387" s="124"/>
      <c r="W387" s="124"/>
      <c r="X387" s="124"/>
      <c r="Y387" s="124"/>
      <c r="Z387" s="124"/>
      <c r="AA387" s="125">
        <v>0.41499999999999998</v>
      </c>
    </row>
    <row r="388" spans="1:27">
      <c r="A388" s="1637">
        <v>378</v>
      </c>
      <c r="B388" s="124" t="s">
        <v>2738</v>
      </c>
      <c r="C388" s="125" t="s">
        <v>2739</v>
      </c>
      <c r="D388" s="124"/>
      <c r="E388" s="20">
        <v>1.895</v>
      </c>
      <c r="F388" s="125">
        <v>1.895</v>
      </c>
      <c r="G388" s="125">
        <v>1.895</v>
      </c>
      <c r="H388" s="164"/>
      <c r="I388" s="164"/>
      <c r="J388" s="164"/>
      <c r="K388" s="164"/>
      <c r="L388" s="164"/>
      <c r="M388" s="164"/>
      <c r="N388" s="164"/>
      <c r="O388" s="124"/>
      <c r="P388" s="164"/>
      <c r="Q388" s="125">
        <v>1.3265</v>
      </c>
      <c r="R388" s="125" t="s">
        <v>55</v>
      </c>
      <c r="S388" s="164"/>
      <c r="T388" s="164"/>
      <c r="U388" s="164"/>
      <c r="V388" s="124"/>
      <c r="W388" s="124"/>
      <c r="X388" s="124"/>
      <c r="Y388" s="124"/>
      <c r="Z388" s="125">
        <v>1.895</v>
      </c>
      <c r="AA388" s="124"/>
    </row>
    <row r="389" spans="1:27">
      <c r="A389" s="1637">
        <v>379</v>
      </c>
      <c r="B389" s="124" t="s">
        <v>2740</v>
      </c>
      <c r="C389" s="125" t="s">
        <v>2741</v>
      </c>
      <c r="D389" s="124"/>
      <c r="E389" s="20">
        <v>0.18</v>
      </c>
      <c r="F389" s="125">
        <v>0.18</v>
      </c>
      <c r="G389" s="125">
        <v>0.18</v>
      </c>
      <c r="H389" s="164"/>
      <c r="I389" s="164"/>
      <c r="J389" s="164"/>
      <c r="K389" s="164"/>
      <c r="L389" s="164"/>
      <c r="M389" s="164"/>
      <c r="N389" s="164"/>
      <c r="O389" s="124"/>
      <c r="P389" s="164"/>
      <c r="Q389" s="125">
        <v>0.126</v>
      </c>
      <c r="R389" s="125" t="s">
        <v>55</v>
      </c>
      <c r="S389" s="164"/>
      <c r="T389" s="164"/>
      <c r="U389" s="164"/>
      <c r="V389" s="124"/>
      <c r="W389" s="124"/>
      <c r="X389" s="124"/>
      <c r="Y389" s="124"/>
      <c r="Z389" s="125">
        <v>0.18</v>
      </c>
      <c r="AA389" s="124"/>
    </row>
    <row r="390" spans="1:27">
      <c r="A390" s="1637">
        <v>380</v>
      </c>
      <c r="B390" s="124" t="s">
        <v>2742</v>
      </c>
      <c r="C390" s="125" t="s">
        <v>2743</v>
      </c>
      <c r="D390" s="124"/>
      <c r="E390" s="20">
        <v>0.16500000000000001</v>
      </c>
      <c r="F390" s="125">
        <v>0.16500000000000001</v>
      </c>
      <c r="G390" s="125">
        <v>0.16500000000000001</v>
      </c>
      <c r="H390" s="164"/>
      <c r="I390" s="164"/>
      <c r="J390" s="164"/>
      <c r="K390" s="164"/>
      <c r="L390" s="164"/>
      <c r="M390" s="164"/>
      <c r="N390" s="164"/>
      <c r="O390" s="124"/>
      <c r="P390" s="164"/>
      <c r="Q390" s="125">
        <v>0.11549999999999999</v>
      </c>
      <c r="R390" s="125" t="s">
        <v>55</v>
      </c>
      <c r="S390" s="164"/>
      <c r="T390" s="164"/>
      <c r="U390" s="164"/>
      <c r="V390" s="124"/>
      <c r="W390" s="124"/>
      <c r="X390" s="124"/>
      <c r="Y390" s="124"/>
      <c r="Z390" s="125">
        <v>0.16500000000000001</v>
      </c>
      <c r="AA390" s="124"/>
    </row>
    <row r="391" spans="1:27">
      <c r="A391" s="1637">
        <v>381</v>
      </c>
      <c r="B391" s="124" t="s">
        <v>2744</v>
      </c>
      <c r="C391" s="125" t="s">
        <v>2745</v>
      </c>
      <c r="D391" s="124"/>
      <c r="E391" s="20">
        <v>0.35</v>
      </c>
      <c r="F391" s="125"/>
      <c r="G391" s="124"/>
      <c r="H391" s="164"/>
      <c r="I391" s="164"/>
      <c r="J391" s="164"/>
      <c r="K391" s="164"/>
      <c r="L391" s="164"/>
      <c r="M391" s="164"/>
      <c r="N391" s="164"/>
      <c r="O391" s="125">
        <v>0.35</v>
      </c>
      <c r="P391" s="164"/>
      <c r="Q391" s="125">
        <v>0.245</v>
      </c>
      <c r="R391" s="125" t="s">
        <v>55</v>
      </c>
      <c r="S391" s="164"/>
      <c r="T391" s="164"/>
      <c r="U391" s="164"/>
      <c r="V391" s="124"/>
      <c r="W391" s="124"/>
      <c r="X391" s="124"/>
      <c r="Y391" s="124"/>
      <c r="Z391" s="124"/>
      <c r="AA391" s="125">
        <v>0.35</v>
      </c>
    </row>
    <row r="392" spans="1:27">
      <c r="A392" s="1637">
        <v>382</v>
      </c>
      <c r="B392" s="124" t="s">
        <v>2746</v>
      </c>
      <c r="C392" s="125" t="s">
        <v>2747</v>
      </c>
      <c r="D392" s="124"/>
      <c r="E392" s="20">
        <v>0.66</v>
      </c>
      <c r="F392" s="125"/>
      <c r="G392" s="124"/>
      <c r="H392" s="164"/>
      <c r="I392" s="164"/>
      <c r="J392" s="164"/>
      <c r="K392" s="164"/>
      <c r="L392" s="164"/>
      <c r="M392" s="164"/>
      <c r="N392" s="164"/>
      <c r="O392" s="125">
        <v>0.66</v>
      </c>
      <c r="P392" s="164"/>
      <c r="Q392" s="125">
        <v>0.46199999999999997</v>
      </c>
      <c r="R392" s="125" t="s">
        <v>55</v>
      </c>
      <c r="S392" s="164"/>
      <c r="T392" s="164"/>
      <c r="U392" s="164"/>
      <c r="V392" s="124"/>
      <c r="W392" s="124"/>
      <c r="X392" s="124"/>
      <c r="Y392" s="124"/>
      <c r="Z392" s="124"/>
      <c r="AA392" s="125">
        <v>0.66</v>
      </c>
    </row>
    <row r="393" spans="1:27">
      <c r="A393" s="1637">
        <v>383</v>
      </c>
      <c r="B393" s="124" t="s">
        <v>2748</v>
      </c>
      <c r="C393" s="125" t="s">
        <v>2749</v>
      </c>
      <c r="D393" s="124"/>
      <c r="E393" s="20">
        <v>0.74</v>
      </c>
      <c r="F393" s="125"/>
      <c r="G393" s="124"/>
      <c r="H393" s="164"/>
      <c r="I393" s="164"/>
      <c r="J393" s="164"/>
      <c r="K393" s="164"/>
      <c r="L393" s="164"/>
      <c r="M393" s="164"/>
      <c r="N393" s="164"/>
      <c r="O393" s="125">
        <v>0.74</v>
      </c>
      <c r="P393" s="164"/>
      <c r="Q393" s="125">
        <v>0.51800000000000002</v>
      </c>
      <c r="R393" s="125" t="s">
        <v>55</v>
      </c>
      <c r="S393" s="164"/>
      <c r="T393" s="164"/>
      <c r="U393" s="164"/>
      <c r="V393" s="124"/>
      <c r="W393" s="124"/>
      <c r="X393" s="124"/>
      <c r="Y393" s="124"/>
      <c r="Z393" s="124"/>
      <c r="AA393" s="125">
        <v>0.74</v>
      </c>
    </row>
    <row r="394" spans="1:27">
      <c r="A394" s="1637">
        <v>384</v>
      </c>
      <c r="B394" s="124" t="s">
        <v>2750</v>
      </c>
      <c r="C394" s="125" t="s">
        <v>2751</v>
      </c>
      <c r="D394" s="124"/>
      <c r="E394" s="20">
        <v>0.26</v>
      </c>
      <c r="F394" s="125"/>
      <c r="G394" s="124"/>
      <c r="H394" s="164"/>
      <c r="I394" s="164"/>
      <c r="J394" s="164"/>
      <c r="K394" s="164"/>
      <c r="L394" s="164"/>
      <c r="M394" s="164"/>
      <c r="N394" s="164"/>
      <c r="O394" s="125">
        <v>0.26</v>
      </c>
      <c r="P394" s="164"/>
      <c r="Q394" s="125">
        <v>0.182</v>
      </c>
      <c r="R394" s="125" t="s">
        <v>55</v>
      </c>
      <c r="S394" s="164"/>
      <c r="T394" s="164"/>
      <c r="U394" s="164"/>
      <c r="V394" s="124"/>
      <c r="W394" s="124"/>
      <c r="X394" s="124"/>
      <c r="Y394" s="124"/>
      <c r="Z394" s="124"/>
      <c r="AA394" s="125">
        <v>0.26</v>
      </c>
    </row>
    <row r="395" spans="1:27">
      <c r="A395" s="1637">
        <v>385</v>
      </c>
      <c r="B395" s="124" t="s">
        <v>2752</v>
      </c>
      <c r="C395" s="125" t="s">
        <v>2753</v>
      </c>
      <c r="D395" s="124"/>
      <c r="E395" s="20">
        <v>0.82</v>
      </c>
      <c r="F395" s="125"/>
      <c r="G395" s="124"/>
      <c r="H395" s="164"/>
      <c r="I395" s="164"/>
      <c r="J395" s="164"/>
      <c r="K395" s="164"/>
      <c r="L395" s="164"/>
      <c r="M395" s="164"/>
      <c r="N395" s="164"/>
      <c r="O395" s="125">
        <v>0.82</v>
      </c>
      <c r="P395" s="164"/>
      <c r="Q395" s="125">
        <v>0.57399999999999995</v>
      </c>
      <c r="R395" s="125" t="s">
        <v>55</v>
      </c>
      <c r="S395" s="164"/>
      <c r="T395" s="164"/>
      <c r="U395" s="164"/>
      <c r="V395" s="124"/>
      <c r="W395" s="124"/>
      <c r="X395" s="124"/>
      <c r="Y395" s="124"/>
      <c r="Z395" s="124"/>
      <c r="AA395" s="125">
        <v>0.82</v>
      </c>
    </row>
    <row r="396" spans="1:27">
      <c r="A396" s="1637">
        <v>386</v>
      </c>
      <c r="B396" s="124" t="s">
        <v>2754</v>
      </c>
      <c r="C396" s="125" t="s">
        <v>2755</v>
      </c>
      <c r="D396" s="124"/>
      <c r="E396" s="20">
        <v>0.29499999999999998</v>
      </c>
      <c r="F396" s="125"/>
      <c r="G396" s="124"/>
      <c r="H396" s="164"/>
      <c r="I396" s="164"/>
      <c r="J396" s="164"/>
      <c r="K396" s="164"/>
      <c r="L396" s="164"/>
      <c r="M396" s="164"/>
      <c r="N396" s="164"/>
      <c r="O396" s="125">
        <v>0.29499999999999998</v>
      </c>
      <c r="P396" s="164"/>
      <c r="Q396" s="125">
        <v>0.20649999999999999</v>
      </c>
      <c r="R396" s="125" t="s">
        <v>55</v>
      </c>
      <c r="S396" s="164"/>
      <c r="T396" s="164"/>
      <c r="U396" s="164"/>
      <c r="V396" s="124"/>
      <c r="W396" s="124"/>
      <c r="X396" s="124"/>
      <c r="Y396" s="124"/>
      <c r="Z396" s="124"/>
      <c r="AA396" s="125">
        <v>0.29499999999999998</v>
      </c>
    </row>
    <row r="397" spans="1:27">
      <c r="A397" s="1637">
        <v>387</v>
      </c>
      <c r="B397" s="124" t="s">
        <v>2756</v>
      </c>
      <c r="C397" s="125" t="s">
        <v>2757</v>
      </c>
      <c r="D397" s="124"/>
      <c r="E397" s="20">
        <v>0.46500000000000002</v>
      </c>
      <c r="F397" s="125">
        <v>0.46500000000000002</v>
      </c>
      <c r="G397" s="125">
        <v>0.46500000000000002</v>
      </c>
      <c r="H397" s="164"/>
      <c r="I397" s="164"/>
      <c r="J397" s="164"/>
      <c r="K397" s="164"/>
      <c r="L397" s="164"/>
      <c r="M397" s="164"/>
      <c r="N397" s="164"/>
      <c r="O397" s="124"/>
      <c r="P397" s="164"/>
      <c r="Q397" s="125">
        <v>0.32550000000000001</v>
      </c>
      <c r="R397" s="125" t="s">
        <v>55</v>
      </c>
      <c r="S397" s="164"/>
      <c r="T397" s="164"/>
      <c r="U397" s="164"/>
      <c r="V397" s="124"/>
      <c r="W397" s="124"/>
      <c r="X397" s="124"/>
      <c r="Y397" s="124"/>
      <c r="Z397" s="125">
        <v>0.46500000000000002</v>
      </c>
      <c r="AA397" s="124"/>
    </row>
    <row r="398" spans="1:27">
      <c r="A398" s="1637">
        <v>388</v>
      </c>
      <c r="B398" s="124" t="s">
        <v>2758</v>
      </c>
      <c r="C398" s="125" t="s">
        <v>2759</v>
      </c>
      <c r="D398" s="124"/>
      <c r="E398" s="20">
        <v>0.8</v>
      </c>
      <c r="F398" s="125">
        <v>0.8</v>
      </c>
      <c r="G398" s="125">
        <v>0.8</v>
      </c>
      <c r="H398" s="164"/>
      <c r="I398" s="164"/>
      <c r="J398" s="164"/>
      <c r="K398" s="164"/>
      <c r="L398" s="164"/>
      <c r="M398" s="164"/>
      <c r="N398" s="164"/>
      <c r="O398" s="124"/>
      <c r="P398" s="164"/>
      <c r="Q398" s="125">
        <v>0.56000000000000005</v>
      </c>
      <c r="R398" s="125" t="s">
        <v>55</v>
      </c>
      <c r="S398" s="164"/>
      <c r="T398" s="164"/>
      <c r="U398" s="164"/>
      <c r="V398" s="125"/>
      <c r="W398" s="124"/>
      <c r="X398" s="125"/>
      <c r="Y398" s="124"/>
      <c r="Z398" s="125">
        <v>0.8</v>
      </c>
      <c r="AA398" s="124"/>
    </row>
    <row r="399" spans="1:27">
      <c r="A399" s="1637">
        <v>389</v>
      </c>
      <c r="B399" s="124" t="s">
        <v>2760</v>
      </c>
      <c r="C399" s="125" t="s">
        <v>2761</v>
      </c>
      <c r="D399" s="124"/>
      <c r="E399" s="20">
        <v>0.185</v>
      </c>
      <c r="F399" s="125"/>
      <c r="G399" s="124"/>
      <c r="H399" s="164"/>
      <c r="I399" s="164"/>
      <c r="J399" s="164"/>
      <c r="K399" s="164"/>
      <c r="L399" s="164"/>
      <c r="M399" s="164"/>
      <c r="N399" s="164"/>
      <c r="O399" s="125">
        <v>0.185</v>
      </c>
      <c r="P399" s="164"/>
      <c r="Q399" s="125">
        <v>0.1295</v>
      </c>
      <c r="R399" s="125" t="s">
        <v>55</v>
      </c>
      <c r="S399" s="164"/>
      <c r="T399" s="164"/>
      <c r="U399" s="164"/>
      <c r="V399" s="124"/>
      <c r="W399" s="124"/>
      <c r="X399" s="124"/>
      <c r="Y399" s="124"/>
      <c r="Z399" s="124"/>
      <c r="AA399" s="125">
        <v>0.185</v>
      </c>
    </row>
    <row r="400" spans="1:27">
      <c r="A400" s="1637">
        <v>390</v>
      </c>
      <c r="B400" s="124" t="s">
        <v>2762</v>
      </c>
      <c r="C400" s="125" t="s">
        <v>2763</v>
      </c>
      <c r="D400" s="124"/>
      <c r="E400" s="20">
        <v>0.185</v>
      </c>
      <c r="F400" s="125"/>
      <c r="G400" s="124"/>
      <c r="H400" s="164"/>
      <c r="I400" s="164"/>
      <c r="J400" s="164"/>
      <c r="K400" s="164"/>
      <c r="L400" s="164"/>
      <c r="M400" s="164"/>
      <c r="N400" s="164"/>
      <c r="O400" s="125">
        <v>0.185</v>
      </c>
      <c r="P400" s="164"/>
      <c r="Q400" s="125">
        <v>0.1295</v>
      </c>
      <c r="R400" s="125" t="s">
        <v>55</v>
      </c>
      <c r="S400" s="164"/>
      <c r="T400" s="164"/>
      <c r="U400" s="164"/>
      <c r="V400" s="124"/>
      <c r="W400" s="124"/>
      <c r="X400" s="124"/>
      <c r="Y400" s="124"/>
      <c r="Z400" s="124"/>
      <c r="AA400" s="125">
        <v>0.185</v>
      </c>
    </row>
    <row r="401" spans="1:27">
      <c r="A401" s="1637">
        <v>391</v>
      </c>
      <c r="B401" s="124" t="s">
        <v>2764</v>
      </c>
      <c r="C401" s="125" t="s">
        <v>2765</v>
      </c>
      <c r="D401" s="124"/>
      <c r="E401" s="20">
        <v>0.4</v>
      </c>
      <c r="F401" s="125">
        <v>0.4</v>
      </c>
      <c r="G401" s="125">
        <v>0.4</v>
      </c>
      <c r="H401" s="164"/>
      <c r="I401" s="164"/>
      <c r="J401" s="164"/>
      <c r="K401" s="164"/>
      <c r="L401" s="164"/>
      <c r="M401" s="164"/>
      <c r="N401" s="164"/>
      <c r="O401" s="124"/>
      <c r="P401" s="164"/>
      <c r="Q401" s="125">
        <v>0.28000000000000003</v>
      </c>
      <c r="R401" s="125" t="s">
        <v>55</v>
      </c>
      <c r="S401" s="164"/>
      <c r="T401" s="164"/>
      <c r="U401" s="164"/>
      <c r="V401" s="124"/>
      <c r="W401" s="124"/>
      <c r="X401" s="124"/>
      <c r="Y401" s="124"/>
      <c r="Z401" s="125">
        <v>0.4</v>
      </c>
      <c r="AA401" s="124"/>
    </row>
    <row r="402" spans="1:27">
      <c r="A402" s="1637">
        <v>392</v>
      </c>
      <c r="B402" s="124" t="s">
        <v>2766</v>
      </c>
      <c r="C402" s="125" t="s">
        <v>2767</v>
      </c>
      <c r="D402" s="124"/>
      <c r="E402" s="20">
        <v>0.105</v>
      </c>
      <c r="F402" s="125"/>
      <c r="G402" s="124"/>
      <c r="H402" s="164"/>
      <c r="I402" s="164"/>
      <c r="J402" s="164"/>
      <c r="K402" s="164"/>
      <c r="L402" s="164"/>
      <c r="M402" s="164"/>
      <c r="N402" s="164"/>
      <c r="O402" s="125">
        <v>0.105</v>
      </c>
      <c r="P402" s="164"/>
      <c r="Q402" s="125">
        <v>7.3499999999999996E-2</v>
      </c>
      <c r="R402" s="125" t="s">
        <v>55</v>
      </c>
      <c r="S402" s="164"/>
      <c r="T402" s="164"/>
      <c r="U402" s="164"/>
      <c r="V402" s="124"/>
      <c r="W402" s="124"/>
      <c r="X402" s="124"/>
      <c r="Y402" s="124"/>
      <c r="Z402" s="124"/>
      <c r="AA402" s="125">
        <v>0.105</v>
      </c>
    </row>
    <row r="403" spans="1:27">
      <c r="A403" s="1637">
        <v>393</v>
      </c>
      <c r="B403" s="124" t="s">
        <v>2768</v>
      </c>
      <c r="C403" s="125" t="s">
        <v>2769</v>
      </c>
      <c r="D403" s="124"/>
      <c r="E403" s="20">
        <v>0.43</v>
      </c>
      <c r="F403" s="125">
        <v>0.43</v>
      </c>
      <c r="G403" s="125">
        <v>0.43</v>
      </c>
      <c r="H403" s="164"/>
      <c r="I403" s="164"/>
      <c r="J403" s="164"/>
      <c r="K403" s="164"/>
      <c r="L403" s="164"/>
      <c r="M403" s="164"/>
      <c r="N403" s="164"/>
      <c r="O403" s="124"/>
      <c r="P403" s="164"/>
      <c r="Q403" s="125">
        <v>0.30099999999999999</v>
      </c>
      <c r="R403" s="125" t="s">
        <v>55</v>
      </c>
      <c r="S403" s="164"/>
      <c r="T403" s="164"/>
      <c r="U403" s="164"/>
      <c r="V403" s="124"/>
      <c r="W403" s="124"/>
      <c r="X403" s="124"/>
      <c r="Y403" s="124"/>
      <c r="Z403" s="125">
        <v>0.43</v>
      </c>
      <c r="AA403" s="124"/>
    </row>
    <row r="404" spans="1:27">
      <c r="A404" s="1637">
        <v>394</v>
      </c>
      <c r="B404" s="124" t="s">
        <v>2770</v>
      </c>
      <c r="C404" s="125" t="s">
        <v>2771</v>
      </c>
      <c r="D404" s="124"/>
      <c r="E404" s="20">
        <v>0.22</v>
      </c>
      <c r="F404" s="125">
        <v>0.22</v>
      </c>
      <c r="G404" s="125">
        <v>0.22</v>
      </c>
      <c r="H404" s="164"/>
      <c r="I404" s="164"/>
      <c r="J404" s="164"/>
      <c r="K404" s="164"/>
      <c r="L404" s="164"/>
      <c r="M404" s="164"/>
      <c r="N404" s="164"/>
      <c r="O404" s="124"/>
      <c r="P404" s="164"/>
      <c r="Q404" s="125">
        <v>0.154</v>
      </c>
      <c r="R404" s="125" t="s">
        <v>55</v>
      </c>
      <c r="S404" s="164"/>
      <c r="T404" s="164"/>
      <c r="U404" s="164"/>
      <c r="V404" s="124"/>
      <c r="W404" s="124"/>
      <c r="X404" s="124"/>
      <c r="Y404" s="124"/>
      <c r="Z404" s="125">
        <v>0.22</v>
      </c>
      <c r="AA404" s="124"/>
    </row>
    <row r="405" spans="1:27">
      <c r="A405" s="1637">
        <v>395</v>
      </c>
      <c r="B405" s="124" t="s">
        <v>2772</v>
      </c>
      <c r="C405" s="125" t="s">
        <v>2773</v>
      </c>
      <c r="D405" s="124"/>
      <c r="E405" s="20">
        <v>0.2</v>
      </c>
      <c r="F405" s="125"/>
      <c r="G405" s="124"/>
      <c r="H405" s="164"/>
      <c r="I405" s="164"/>
      <c r="J405" s="164"/>
      <c r="K405" s="164"/>
      <c r="L405" s="164"/>
      <c r="M405" s="164"/>
      <c r="N405" s="164"/>
      <c r="O405" s="125">
        <v>0.2</v>
      </c>
      <c r="P405" s="164"/>
      <c r="Q405" s="125">
        <v>0.14000000000000001</v>
      </c>
      <c r="R405" s="125" t="s">
        <v>55</v>
      </c>
      <c r="S405" s="164"/>
      <c r="T405" s="164"/>
      <c r="U405" s="164"/>
      <c r="V405" s="124"/>
      <c r="W405" s="124"/>
      <c r="X405" s="124"/>
      <c r="Y405" s="124"/>
      <c r="Z405" s="124"/>
      <c r="AA405" s="125">
        <v>0.2</v>
      </c>
    </row>
    <row r="406" spans="1:27">
      <c r="A406" s="1637">
        <v>396</v>
      </c>
      <c r="B406" s="124" t="s">
        <v>2774</v>
      </c>
      <c r="C406" s="125" t="s">
        <v>2775</v>
      </c>
      <c r="D406" s="124"/>
      <c r="E406" s="20">
        <v>0.315</v>
      </c>
      <c r="F406" s="125"/>
      <c r="G406" s="124"/>
      <c r="H406" s="164"/>
      <c r="I406" s="164"/>
      <c r="J406" s="164"/>
      <c r="K406" s="164"/>
      <c r="L406" s="164"/>
      <c r="M406" s="164"/>
      <c r="N406" s="164"/>
      <c r="O406" s="125">
        <v>0.315</v>
      </c>
      <c r="P406" s="164"/>
      <c r="Q406" s="125">
        <v>0.22049999999999997</v>
      </c>
      <c r="R406" s="125" t="s">
        <v>55</v>
      </c>
      <c r="S406" s="164"/>
      <c r="T406" s="164"/>
      <c r="U406" s="164"/>
      <c r="V406" s="124"/>
      <c r="W406" s="124"/>
      <c r="X406" s="124"/>
      <c r="Y406" s="124"/>
      <c r="Z406" s="124"/>
      <c r="AA406" s="125">
        <v>0.315</v>
      </c>
    </row>
    <row r="407" spans="1:27">
      <c r="A407" s="1637">
        <v>397</v>
      </c>
      <c r="B407" s="124" t="s">
        <v>2776</v>
      </c>
      <c r="C407" s="125" t="s">
        <v>2777</v>
      </c>
      <c r="D407" s="124"/>
      <c r="E407" s="20">
        <v>0.68500000000000005</v>
      </c>
      <c r="F407" s="125"/>
      <c r="G407" s="124"/>
      <c r="H407" s="164"/>
      <c r="I407" s="164"/>
      <c r="J407" s="164"/>
      <c r="K407" s="164"/>
      <c r="L407" s="164"/>
      <c r="M407" s="164"/>
      <c r="N407" s="164"/>
      <c r="O407" s="125">
        <v>0.68500000000000005</v>
      </c>
      <c r="P407" s="164"/>
      <c r="Q407" s="125">
        <v>0.47949999999999998</v>
      </c>
      <c r="R407" s="125" t="s">
        <v>55</v>
      </c>
      <c r="S407" s="164"/>
      <c r="T407" s="164"/>
      <c r="U407" s="164"/>
      <c r="V407" s="124"/>
      <c r="W407" s="124"/>
      <c r="X407" s="124"/>
      <c r="Y407" s="124"/>
      <c r="Z407" s="124"/>
      <c r="AA407" s="125">
        <v>0.68500000000000005</v>
      </c>
    </row>
    <row r="408" spans="1:27">
      <c r="A408" s="1637">
        <v>398</v>
      </c>
      <c r="B408" s="124" t="s">
        <v>2778</v>
      </c>
      <c r="C408" s="125" t="s">
        <v>2779</v>
      </c>
      <c r="D408" s="124"/>
      <c r="E408" s="20">
        <v>0.7</v>
      </c>
      <c r="F408" s="125"/>
      <c r="G408" s="124"/>
      <c r="H408" s="164"/>
      <c r="I408" s="164"/>
      <c r="J408" s="164"/>
      <c r="K408" s="164"/>
      <c r="L408" s="164"/>
      <c r="M408" s="164"/>
      <c r="N408" s="164"/>
      <c r="O408" s="125">
        <v>0.7</v>
      </c>
      <c r="P408" s="164"/>
      <c r="Q408" s="125">
        <v>0.49</v>
      </c>
      <c r="R408" s="125" t="s">
        <v>55</v>
      </c>
      <c r="S408" s="164"/>
      <c r="T408" s="164"/>
      <c r="U408" s="164"/>
      <c r="V408" s="124"/>
      <c r="W408" s="124"/>
      <c r="X408" s="124"/>
      <c r="Y408" s="124"/>
      <c r="Z408" s="124"/>
      <c r="AA408" s="125">
        <v>0.7</v>
      </c>
    </row>
    <row r="409" spans="1:27">
      <c r="A409" s="1637">
        <v>399</v>
      </c>
      <c r="B409" s="124" t="s">
        <v>2780</v>
      </c>
      <c r="C409" s="125" t="s">
        <v>2781</v>
      </c>
      <c r="D409" s="124"/>
      <c r="E409" s="20">
        <v>0.28499999999999998</v>
      </c>
      <c r="F409" s="125"/>
      <c r="G409" s="124"/>
      <c r="H409" s="164"/>
      <c r="I409" s="164"/>
      <c r="J409" s="164"/>
      <c r="K409" s="164"/>
      <c r="L409" s="164"/>
      <c r="M409" s="164"/>
      <c r="N409" s="164"/>
      <c r="O409" s="125">
        <v>0.28499999999999998</v>
      </c>
      <c r="P409" s="164"/>
      <c r="Q409" s="125">
        <v>0.19949999999999998</v>
      </c>
      <c r="R409" s="125" t="s">
        <v>55</v>
      </c>
      <c r="S409" s="164"/>
      <c r="T409" s="164"/>
      <c r="U409" s="164"/>
      <c r="V409" s="124"/>
      <c r="W409" s="124"/>
      <c r="X409" s="124"/>
      <c r="Y409" s="124"/>
      <c r="Z409" s="124"/>
      <c r="AA409" s="125">
        <v>0.28499999999999998</v>
      </c>
    </row>
    <row r="410" spans="1:27">
      <c r="A410" s="1637">
        <v>400</v>
      </c>
      <c r="B410" s="124" t="s">
        <v>2782</v>
      </c>
      <c r="C410" s="125" t="s">
        <v>2783</v>
      </c>
      <c r="D410" s="124"/>
      <c r="E410" s="20">
        <v>0.14499999999999999</v>
      </c>
      <c r="F410" s="125">
        <v>0.14499999999999999</v>
      </c>
      <c r="G410" s="125">
        <v>0.14499999999999999</v>
      </c>
      <c r="H410" s="164"/>
      <c r="I410" s="164"/>
      <c r="J410" s="164"/>
      <c r="K410" s="164"/>
      <c r="L410" s="164"/>
      <c r="M410" s="164"/>
      <c r="N410" s="164"/>
      <c r="O410" s="124"/>
      <c r="P410" s="164"/>
      <c r="Q410" s="125">
        <v>0.10149999999999999</v>
      </c>
      <c r="R410" s="125" t="s">
        <v>55</v>
      </c>
      <c r="S410" s="164"/>
      <c r="T410" s="164"/>
      <c r="U410" s="164"/>
      <c r="V410" s="124"/>
      <c r="W410" s="124"/>
      <c r="X410" s="124"/>
      <c r="Y410" s="124"/>
      <c r="Z410" s="125">
        <v>0.14499999999999999</v>
      </c>
      <c r="AA410" s="124"/>
    </row>
    <row r="411" spans="1:27">
      <c r="A411" s="1637">
        <v>401</v>
      </c>
      <c r="B411" s="124" t="s">
        <v>2784</v>
      </c>
      <c r="C411" s="125" t="s">
        <v>2785</v>
      </c>
      <c r="D411" s="124"/>
      <c r="E411" s="20">
        <v>0.17</v>
      </c>
      <c r="F411" s="125"/>
      <c r="G411" s="124"/>
      <c r="H411" s="164"/>
      <c r="I411" s="164"/>
      <c r="J411" s="164"/>
      <c r="K411" s="164"/>
      <c r="L411" s="164"/>
      <c r="M411" s="164"/>
      <c r="N411" s="164"/>
      <c r="O411" s="125">
        <v>0.17</v>
      </c>
      <c r="P411" s="164"/>
      <c r="Q411" s="125">
        <v>0.11899999999999999</v>
      </c>
      <c r="R411" s="125" t="s">
        <v>55</v>
      </c>
      <c r="S411" s="164"/>
      <c r="T411" s="164"/>
      <c r="U411" s="164"/>
      <c r="V411" s="124"/>
      <c r="W411" s="124"/>
      <c r="X411" s="124"/>
      <c r="Y411" s="124"/>
      <c r="Z411" s="124"/>
      <c r="AA411" s="125">
        <v>0.17</v>
      </c>
    </row>
    <row r="412" spans="1:27">
      <c r="A412" s="1637">
        <v>402</v>
      </c>
      <c r="B412" s="124" t="s">
        <v>2786</v>
      </c>
      <c r="C412" s="125" t="s">
        <v>2787</v>
      </c>
      <c r="D412" s="124"/>
      <c r="E412" s="20">
        <v>0.215</v>
      </c>
      <c r="F412" s="125"/>
      <c r="G412" s="124"/>
      <c r="H412" s="164"/>
      <c r="I412" s="164"/>
      <c r="J412" s="164"/>
      <c r="K412" s="164"/>
      <c r="L412" s="164"/>
      <c r="M412" s="164"/>
      <c r="N412" s="164"/>
      <c r="O412" s="125">
        <v>0.215</v>
      </c>
      <c r="P412" s="164"/>
      <c r="Q412" s="125">
        <v>0.15049999999999999</v>
      </c>
      <c r="R412" s="125" t="s">
        <v>55</v>
      </c>
      <c r="S412" s="164"/>
      <c r="T412" s="164"/>
      <c r="U412" s="164"/>
      <c r="V412" s="124"/>
      <c r="W412" s="124"/>
      <c r="X412" s="124"/>
      <c r="Y412" s="124"/>
      <c r="Z412" s="124"/>
      <c r="AA412" s="125">
        <v>0.215</v>
      </c>
    </row>
    <row r="413" spans="1:27">
      <c r="A413" s="1637">
        <v>403</v>
      </c>
      <c r="B413" s="124" t="s">
        <v>2788</v>
      </c>
      <c r="C413" s="125" t="s">
        <v>2789</v>
      </c>
      <c r="D413" s="124"/>
      <c r="E413" s="20">
        <v>0.43</v>
      </c>
      <c r="F413" s="125">
        <v>0.43</v>
      </c>
      <c r="G413" s="125">
        <v>0.43</v>
      </c>
      <c r="H413" s="164"/>
      <c r="I413" s="164"/>
      <c r="J413" s="164"/>
      <c r="K413" s="164"/>
      <c r="L413" s="164"/>
      <c r="M413" s="164"/>
      <c r="N413" s="164"/>
      <c r="O413" s="124"/>
      <c r="P413" s="164"/>
      <c r="Q413" s="125">
        <v>0.30099999999999999</v>
      </c>
      <c r="R413" s="125" t="s">
        <v>55</v>
      </c>
      <c r="S413" s="164"/>
      <c r="T413" s="164"/>
      <c r="U413" s="164"/>
      <c r="V413" s="124"/>
      <c r="W413" s="124"/>
      <c r="X413" s="124"/>
      <c r="Y413" s="124"/>
      <c r="Z413" s="125">
        <v>0.43</v>
      </c>
      <c r="AA413" s="124"/>
    </row>
    <row r="414" spans="1:27">
      <c r="A414" s="1637">
        <v>404</v>
      </c>
      <c r="B414" s="124" t="s">
        <v>2790</v>
      </c>
      <c r="C414" s="125" t="s">
        <v>2791</v>
      </c>
      <c r="D414" s="124"/>
      <c r="E414" s="20">
        <v>0.27</v>
      </c>
      <c r="F414" s="125"/>
      <c r="G414" s="124"/>
      <c r="H414" s="164"/>
      <c r="I414" s="164"/>
      <c r="J414" s="164"/>
      <c r="K414" s="164"/>
      <c r="L414" s="164"/>
      <c r="M414" s="164"/>
      <c r="N414" s="164"/>
      <c r="O414" s="125">
        <v>0.27</v>
      </c>
      <c r="P414" s="164"/>
      <c r="Q414" s="125">
        <v>0.189</v>
      </c>
      <c r="R414" s="125" t="s">
        <v>55</v>
      </c>
      <c r="S414" s="164"/>
      <c r="T414" s="164"/>
      <c r="U414" s="164"/>
      <c r="V414" s="124"/>
      <c r="W414" s="124"/>
      <c r="X414" s="124"/>
      <c r="Y414" s="124"/>
      <c r="Z414" s="124"/>
      <c r="AA414" s="125">
        <v>0.27</v>
      </c>
    </row>
    <row r="415" spans="1:27">
      <c r="A415" s="1637">
        <v>405</v>
      </c>
      <c r="B415" s="124" t="s">
        <v>2792</v>
      </c>
      <c r="C415" s="125" t="s">
        <v>2793</v>
      </c>
      <c r="D415" s="124"/>
      <c r="E415" s="20">
        <v>1.1499999999999999</v>
      </c>
      <c r="F415" s="125"/>
      <c r="G415" s="125"/>
      <c r="H415" s="164"/>
      <c r="I415" s="164"/>
      <c r="J415" s="164"/>
      <c r="K415" s="164"/>
      <c r="L415" s="164"/>
      <c r="M415" s="164"/>
      <c r="N415" s="164"/>
      <c r="O415" s="125">
        <v>1.1499999999999999</v>
      </c>
      <c r="P415" s="164"/>
      <c r="Q415" s="125">
        <v>0.80500000000000005</v>
      </c>
      <c r="R415" s="125" t="s">
        <v>55</v>
      </c>
      <c r="S415" s="164"/>
      <c r="T415" s="164"/>
      <c r="U415" s="164"/>
      <c r="V415" s="124"/>
      <c r="W415" s="124"/>
      <c r="X415" s="124"/>
      <c r="Y415" s="124"/>
      <c r="Z415" s="125"/>
      <c r="AA415" s="125">
        <v>1.1499999999999999</v>
      </c>
    </row>
    <row r="416" spans="1:27">
      <c r="A416" s="1637">
        <v>406</v>
      </c>
      <c r="B416" s="124" t="s">
        <v>2794</v>
      </c>
      <c r="C416" s="125" t="s">
        <v>2795</v>
      </c>
      <c r="D416" s="124"/>
      <c r="E416" s="20">
        <v>1.06</v>
      </c>
      <c r="F416" s="125"/>
      <c r="G416" s="124"/>
      <c r="H416" s="164"/>
      <c r="I416" s="164"/>
      <c r="J416" s="164"/>
      <c r="K416" s="164"/>
      <c r="L416" s="164"/>
      <c r="M416" s="164"/>
      <c r="N416" s="164"/>
      <c r="O416" s="125">
        <v>1.06</v>
      </c>
      <c r="P416" s="164"/>
      <c r="Q416" s="125">
        <v>0.74199999999999999</v>
      </c>
      <c r="R416" s="125" t="s">
        <v>55</v>
      </c>
      <c r="S416" s="164"/>
      <c r="T416" s="164"/>
      <c r="U416" s="164"/>
      <c r="V416" s="124"/>
      <c r="W416" s="124"/>
      <c r="X416" s="124"/>
      <c r="Y416" s="124"/>
      <c r="Z416" s="124"/>
      <c r="AA416" s="125">
        <v>1.06</v>
      </c>
    </row>
    <row r="417" spans="1:27">
      <c r="A417" s="1637">
        <v>407</v>
      </c>
      <c r="B417" s="124" t="s">
        <v>2796</v>
      </c>
      <c r="C417" s="125" t="s">
        <v>2797</v>
      </c>
      <c r="D417" s="124"/>
      <c r="E417" s="20">
        <v>0.53500000000000003</v>
      </c>
      <c r="F417" s="125"/>
      <c r="G417" s="125"/>
      <c r="H417" s="164"/>
      <c r="I417" s="164"/>
      <c r="J417" s="164"/>
      <c r="K417" s="164"/>
      <c r="L417" s="164"/>
      <c r="M417" s="164"/>
      <c r="N417" s="164"/>
      <c r="O417" s="125">
        <v>0.53500000000000003</v>
      </c>
      <c r="P417" s="164"/>
      <c r="Q417" s="125">
        <v>0.3745</v>
      </c>
      <c r="R417" s="125" t="s">
        <v>55</v>
      </c>
      <c r="S417" s="164"/>
      <c r="T417" s="164"/>
      <c r="U417" s="164"/>
      <c r="V417" s="124"/>
      <c r="W417" s="124"/>
      <c r="X417" s="124"/>
      <c r="Y417" s="124"/>
      <c r="Z417" s="125"/>
      <c r="AA417" s="125">
        <v>0.53500000000000003</v>
      </c>
    </row>
    <row r="418" spans="1:27">
      <c r="A418" s="1637">
        <v>408</v>
      </c>
      <c r="B418" s="124" t="s">
        <v>2798</v>
      </c>
      <c r="C418" s="125" t="s">
        <v>2799</v>
      </c>
      <c r="D418" s="124"/>
      <c r="E418" s="20">
        <v>0.36499999999999999</v>
      </c>
      <c r="F418" s="125"/>
      <c r="G418" s="124"/>
      <c r="H418" s="164"/>
      <c r="I418" s="164"/>
      <c r="J418" s="164"/>
      <c r="K418" s="164"/>
      <c r="L418" s="164"/>
      <c r="M418" s="164"/>
      <c r="N418" s="164"/>
      <c r="O418" s="125">
        <v>0.36499999999999999</v>
      </c>
      <c r="P418" s="164"/>
      <c r="Q418" s="125">
        <v>0.2555</v>
      </c>
      <c r="R418" s="125" t="s">
        <v>55</v>
      </c>
      <c r="S418" s="164"/>
      <c r="T418" s="164"/>
      <c r="U418" s="164"/>
      <c r="V418" s="124"/>
      <c r="W418" s="124"/>
      <c r="X418" s="124"/>
      <c r="Y418" s="124"/>
      <c r="Z418" s="124"/>
      <c r="AA418" s="125">
        <v>0.36499999999999999</v>
      </c>
    </row>
    <row r="419" spans="1:27">
      <c r="A419" s="1637">
        <v>409</v>
      </c>
      <c r="B419" s="124" t="s">
        <v>2800</v>
      </c>
      <c r="C419" s="125" t="s">
        <v>2801</v>
      </c>
      <c r="D419" s="124"/>
      <c r="E419" s="20">
        <v>0.30499999999999999</v>
      </c>
      <c r="F419" s="125"/>
      <c r="G419" s="124"/>
      <c r="H419" s="164"/>
      <c r="I419" s="164"/>
      <c r="J419" s="164"/>
      <c r="K419" s="164"/>
      <c r="L419" s="164"/>
      <c r="M419" s="164"/>
      <c r="N419" s="164"/>
      <c r="O419" s="125">
        <v>0.30499999999999999</v>
      </c>
      <c r="P419" s="164"/>
      <c r="Q419" s="125">
        <v>0.2135</v>
      </c>
      <c r="R419" s="125" t="s">
        <v>55</v>
      </c>
      <c r="S419" s="164"/>
      <c r="T419" s="164"/>
      <c r="U419" s="164"/>
      <c r="V419" s="124"/>
      <c r="W419" s="124"/>
      <c r="X419" s="124"/>
      <c r="Y419" s="124"/>
      <c r="Z419" s="124"/>
      <c r="AA419" s="125">
        <v>0.30499999999999999</v>
      </c>
    </row>
    <row r="420" spans="1:27">
      <c r="A420" s="1637">
        <v>410</v>
      </c>
      <c r="B420" s="124" t="s">
        <v>2802</v>
      </c>
      <c r="C420" s="125" t="s">
        <v>2803</v>
      </c>
      <c r="D420" s="124"/>
      <c r="E420" s="20">
        <v>0.26</v>
      </c>
      <c r="F420" s="125"/>
      <c r="G420" s="124"/>
      <c r="H420" s="164"/>
      <c r="I420" s="164"/>
      <c r="J420" s="164"/>
      <c r="K420" s="164"/>
      <c r="L420" s="164"/>
      <c r="M420" s="164"/>
      <c r="N420" s="164"/>
      <c r="O420" s="125">
        <v>0.26</v>
      </c>
      <c r="P420" s="164"/>
      <c r="Q420" s="125">
        <v>0.182</v>
      </c>
      <c r="R420" s="125" t="s">
        <v>55</v>
      </c>
      <c r="S420" s="164"/>
      <c r="T420" s="164"/>
      <c r="U420" s="164"/>
      <c r="V420" s="124"/>
      <c r="W420" s="124"/>
      <c r="X420" s="124"/>
      <c r="Y420" s="124"/>
      <c r="Z420" s="124"/>
      <c r="AA420" s="125">
        <v>0.26</v>
      </c>
    </row>
    <row r="421" spans="1:27">
      <c r="A421" s="1637">
        <v>411</v>
      </c>
      <c r="B421" s="124" t="s">
        <v>2804</v>
      </c>
      <c r="C421" s="125" t="s">
        <v>2805</v>
      </c>
      <c r="D421" s="124"/>
      <c r="E421" s="20">
        <v>2.04</v>
      </c>
      <c r="F421" s="125"/>
      <c r="G421" s="124"/>
      <c r="H421" s="164"/>
      <c r="I421" s="164"/>
      <c r="J421" s="164"/>
      <c r="K421" s="164"/>
      <c r="L421" s="164"/>
      <c r="M421" s="164"/>
      <c r="N421" s="164"/>
      <c r="O421" s="125">
        <v>2.04</v>
      </c>
      <c r="P421" s="164"/>
      <c r="Q421" s="125">
        <v>1.4279999999999999</v>
      </c>
      <c r="R421" s="125" t="s">
        <v>55</v>
      </c>
      <c r="S421" s="164"/>
      <c r="T421" s="164"/>
      <c r="U421" s="164"/>
      <c r="V421" s="124"/>
      <c r="W421" s="124"/>
      <c r="X421" s="124"/>
      <c r="Y421" s="124"/>
      <c r="Z421" s="124"/>
      <c r="AA421" s="125">
        <v>2.04</v>
      </c>
    </row>
    <row r="422" spans="1:27">
      <c r="A422" s="1637">
        <v>412</v>
      </c>
      <c r="B422" s="124" t="s">
        <v>2806</v>
      </c>
      <c r="C422" s="125" t="s">
        <v>2807</v>
      </c>
      <c r="D422" s="124"/>
      <c r="E422" s="20">
        <v>0.37</v>
      </c>
      <c r="F422" s="125"/>
      <c r="G422" s="124"/>
      <c r="H422" s="164"/>
      <c r="I422" s="164"/>
      <c r="J422" s="164"/>
      <c r="K422" s="164"/>
      <c r="L422" s="164"/>
      <c r="M422" s="164"/>
      <c r="N422" s="164"/>
      <c r="O422" s="125">
        <v>0.37</v>
      </c>
      <c r="P422" s="164"/>
      <c r="Q422" s="125">
        <v>0.25900000000000001</v>
      </c>
      <c r="R422" s="125" t="s">
        <v>55</v>
      </c>
      <c r="S422" s="164"/>
      <c r="T422" s="164"/>
      <c r="U422" s="164"/>
      <c r="V422" s="124"/>
      <c r="W422" s="124"/>
      <c r="X422" s="124"/>
      <c r="Y422" s="124"/>
      <c r="Z422" s="124"/>
      <c r="AA422" s="125">
        <v>0.37</v>
      </c>
    </row>
    <row r="423" spans="1:27">
      <c r="A423" s="1637">
        <v>413</v>
      </c>
      <c r="B423" s="124" t="s">
        <v>2808</v>
      </c>
      <c r="C423" s="125" t="s">
        <v>2809</v>
      </c>
      <c r="D423" s="124"/>
      <c r="E423" s="20">
        <v>0.16</v>
      </c>
      <c r="F423" s="125"/>
      <c r="G423" s="124"/>
      <c r="H423" s="164"/>
      <c r="I423" s="164"/>
      <c r="J423" s="164"/>
      <c r="K423" s="164"/>
      <c r="L423" s="164"/>
      <c r="M423" s="164"/>
      <c r="N423" s="164"/>
      <c r="O423" s="125">
        <v>0.16</v>
      </c>
      <c r="P423" s="164"/>
      <c r="Q423" s="125">
        <v>0.11199999999999999</v>
      </c>
      <c r="R423" s="125" t="s">
        <v>55</v>
      </c>
      <c r="S423" s="164"/>
      <c r="T423" s="164"/>
      <c r="U423" s="164"/>
      <c r="V423" s="124"/>
      <c r="W423" s="124"/>
      <c r="X423" s="124"/>
      <c r="Y423" s="124"/>
      <c r="Z423" s="124"/>
      <c r="AA423" s="125">
        <v>0.16</v>
      </c>
    </row>
    <row r="424" spans="1:27">
      <c r="A424" s="1637">
        <v>414</v>
      </c>
      <c r="B424" s="124" t="s">
        <v>2810</v>
      </c>
      <c r="C424" s="125" t="s">
        <v>2811</v>
      </c>
      <c r="D424" s="124"/>
      <c r="E424" s="20">
        <v>1.24</v>
      </c>
      <c r="F424" s="125">
        <v>1.24</v>
      </c>
      <c r="G424" s="125">
        <v>1.24</v>
      </c>
      <c r="H424" s="164"/>
      <c r="I424" s="164"/>
      <c r="J424" s="164"/>
      <c r="K424" s="164"/>
      <c r="L424" s="164"/>
      <c r="M424" s="164"/>
      <c r="N424" s="164"/>
      <c r="O424" s="124"/>
      <c r="P424" s="164"/>
      <c r="Q424" s="125">
        <v>0.86799999999999999</v>
      </c>
      <c r="R424" s="125" t="s">
        <v>55</v>
      </c>
      <c r="S424" s="164"/>
      <c r="T424" s="164"/>
      <c r="U424" s="164"/>
      <c r="V424" s="124"/>
      <c r="W424" s="124"/>
      <c r="X424" s="124"/>
      <c r="Y424" s="124"/>
      <c r="Z424" s="125">
        <v>1.24</v>
      </c>
      <c r="AA424" s="124"/>
    </row>
    <row r="425" spans="1:27">
      <c r="A425" s="1637">
        <v>415</v>
      </c>
      <c r="B425" s="124" t="s">
        <v>2812</v>
      </c>
      <c r="C425" s="125" t="s">
        <v>2813</v>
      </c>
      <c r="D425" s="124"/>
      <c r="E425" s="20">
        <v>0.55000000000000004</v>
      </c>
      <c r="F425" s="125">
        <v>0.55000000000000004</v>
      </c>
      <c r="G425" s="125">
        <v>0.55000000000000004</v>
      </c>
      <c r="H425" s="164"/>
      <c r="I425" s="164"/>
      <c r="J425" s="164"/>
      <c r="K425" s="164"/>
      <c r="L425" s="164"/>
      <c r="M425" s="164"/>
      <c r="N425" s="164"/>
      <c r="O425" s="124"/>
      <c r="P425" s="164"/>
      <c r="Q425" s="125">
        <v>0.38500000000000001</v>
      </c>
      <c r="R425" s="125" t="s">
        <v>55</v>
      </c>
      <c r="S425" s="164"/>
      <c r="T425" s="164"/>
      <c r="U425" s="164"/>
      <c r="V425" s="124"/>
      <c r="W425" s="124"/>
      <c r="X425" s="124"/>
      <c r="Y425" s="124"/>
      <c r="Z425" s="125">
        <v>0.55000000000000004</v>
      </c>
      <c r="AA425" s="124"/>
    </row>
    <row r="426" spans="1:27">
      <c r="A426" s="1637">
        <v>416</v>
      </c>
      <c r="B426" s="124" t="s">
        <v>2814</v>
      </c>
      <c r="C426" s="125" t="s">
        <v>2815</v>
      </c>
      <c r="D426" s="124"/>
      <c r="E426" s="20">
        <v>0.28499999999999998</v>
      </c>
      <c r="F426" s="125"/>
      <c r="G426" s="124"/>
      <c r="H426" s="164"/>
      <c r="I426" s="164"/>
      <c r="J426" s="164"/>
      <c r="K426" s="164"/>
      <c r="L426" s="164"/>
      <c r="M426" s="164"/>
      <c r="N426" s="164"/>
      <c r="O426" s="125">
        <v>0.28499999999999998</v>
      </c>
      <c r="P426" s="164"/>
      <c r="Q426" s="125">
        <v>0.19949999999999998</v>
      </c>
      <c r="R426" s="125" t="s">
        <v>55</v>
      </c>
      <c r="S426" s="164"/>
      <c r="T426" s="164"/>
      <c r="U426" s="164"/>
      <c r="V426" s="124"/>
      <c r="W426" s="124"/>
      <c r="X426" s="124"/>
      <c r="Y426" s="124"/>
      <c r="Z426" s="124"/>
      <c r="AA426" s="125">
        <v>0.28499999999999998</v>
      </c>
    </row>
    <row r="427" spans="1:27">
      <c r="A427" s="1637">
        <v>417</v>
      </c>
      <c r="B427" s="124" t="s">
        <v>2816</v>
      </c>
      <c r="C427" s="125" t="s">
        <v>2817</v>
      </c>
      <c r="D427" s="124"/>
      <c r="E427" s="20">
        <v>0.61</v>
      </c>
      <c r="F427" s="125"/>
      <c r="G427" s="124"/>
      <c r="H427" s="164"/>
      <c r="I427" s="164"/>
      <c r="J427" s="164"/>
      <c r="K427" s="164"/>
      <c r="L427" s="164"/>
      <c r="M427" s="164"/>
      <c r="N427" s="164"/>
      <c r="O427" s="125">
        <v>0.61</v>
      </c>
      <c r="P427" s="164"/>
      <c r="Q427" s="125">
        <v>0.42699999999999999</v>
      </c>
      <c r="R427" s="125" t="s">
        <v>55</v>
      </c>
      <c r="S427" s="164"/>
      <c r="T427" s="164"/>
      <c r="U427" s="164"/>
      <c r="V427" s="124"/>
      <c r="W427" s="124"/>
      <c r="X427" s="124"/>
      <c r="Y427" s="124"/>
      <c r="Z427" s="124"/>
      <c r="AA427" s="125">
        <v>0.61</v>
      </c>
    </row>
    <row r="428" spans="1:27">
      <c r="A428" s="1637">
        <v>418</v>
      </c>
      <c r="B428" s="124" t="s">
        <v>2818</v>
      </c>
      <c r="C428" s="125" t="s">
        <v>2819</v>
      </c>
      <c r="D428" s="124"/>
      <c r="E428" s="20">
        <v>0.155</v>
      </c>
      <c r="F428" s="125"/>
      <c r="G428" s="124"/>
      <c r="H428" s="164"/>
      <c r="I428" s="164"/>
      <c r="J428" s="164"/>
      <c r="K428" s="164"/>
      <c r="L428" s="164"/>
      <c r="M428" s="164"/>
      <c r="N428" s="164"/>
      <c r="O428" s="125">
        <v>0.155</v>
      </c>
      <c r="P428" s="164"/>
      <c r="Q428" s="125">
        <v>0.1085</v>
      </c>
      <c r="R428" s="125" t="s">
        <v>55</v>
      </c>
      <c r="S428" s="164"/>
      <c r="T428" s="164"/>
      <c r="U428" s="164"/>
      <c r="V428" s="124"/>
      <c r="W428" s="124"/>
      <c r="X428" s="124"/>
      <c r="Y428" s="124"/>
      <c r="Z428" s="124"/>
      <c r="AA428" s="125">
        <v>0.155</v>
      </c>
    </row>
    <row r="429" spans="1:27">
      <c r="A429" s="1637">
        <v>419</v>
      </c>
      <c r="B429" s="124" t="s">
        <v>2820</v>
      </c>
      <c r="C429" s="125" t="s">
        <v>2821</v>
      </c>
      <c r="D429" s="124"/>
      <c r="E429" s="20">
        <v>0.11</v>
      </c>
      <c r="F429" s="125"/>
      <c r="G429" s="124"/>
      <c r="H429" s="164"/>
      <c r="I429" s="164"/>
      <c r="J429" s="164"/>
      <c r="K429" s="164"/>
      <c r="L429" s="164"/>
      <c r="M429" s="164"/>
      <c r="N429" s="164"/>
      <c r="O429" s="125">
        <v>0.11</v>
      </c>
      <c r="P429" s="164"/>
      <c r="Q429" s="125">
        <v>7.6999999999999999E-2</v>
      </c>
      <c r="R429" s="125" t="s">
        <v>55</v>
      </c>
      <c r="S429" s="164"/>
      <c r="T429" s="164"/>
      <c r="U429" s="164"/>
      <c r="V429" s="124"/>
      <c r="W429" s="124"/>
      <c r="X429" s="124"/>
      <c r="Y429" s="124"/>
      <c r="Z429" s="124"/>
      <c r="AA429" s="125">
        <v>0.11</v>
      </c>
    </row>
    <row r="430" spans="1:27">
      <c r="A430" s="1637">
        <v>420</v>
      </c>
      <c r="B430" s="124" t="s">
        <v>2822</v>
      </c>
      <c r="C430" s="125" t="s">
        <v>2823</v>
      </c>
      <c r="D430" s="124"/>
      <c r="E430" s="20">
        <v>0.18</v>
      </c>
      <c r="F430" s="125"/>
      <c r="G430" s="124"/>
      <c r="H430" s="164"/>
      <c r="I430" s="164"/>
      <c r="J430" s="164"/>
      <c r="K430" s="164"/>
      <c r="L430" s="164"/>
      <c r="M430" s="164"/>
      <c r="N430" s="164"/>
      <c r="O430" s="125">
        <v>0.18</v>
      </c>
      <c r="P430" s="164"/>
      <c r="Q430" s="125">
        <v>0.126</v>
      </c>
      <c r="R430" s="125" t="s">
        <v>55</v>
      </c>
      <c r="S430" s="164"/>
      <c r="T430" s="164"/>
      <c r="U430" s="164"/>
      <c r="V430" s="124"/>
      <c r="W430" s="124"/>
      <c r="X430" s="124"/>
      <c r="Y430" s="124"/>
      <c r="Z430" s="124"/>
      <c r="AA430" s="125">
        <v>0.18</v>
      </c>
    </row>
    <row r="431" spans="1:27">
      <c r="A431" s="1637">
        <v>421</v>
      </c>
      <c r="B431" s="124" t="s">
        <v>2824</v>
      </c>
      <c r="C431" s="125" t="s">
        <v>2825</v>
      </c>
      <c r="D431" s="124"/>
      <c r="E431" s="20">
        <v>0.6</v>
      </c>
      <c r="F431" s="125">
        <v>0.6</v>
      </c>
      <c r="G431" s="125">
        <v>0.6</v>
      </c>
      <c r="H431" s="164"/>
      <c r="I431" s="164"/>
      <c r="J431" s="164"/>
      <c r="K431" s="164"/>
      <c r="L431" s="164"/>
      <c r="M431" s="164"/>
      <c r="N431" s="164"/>
      <c r="O431" s="124"/>
      <c r="P431" s="164"/>
      <c r="Q431" s="125">
        <v>0.42</v>
      </c>
      <c r="R431" s="125" t="s">
        <v>55</v>
      </c>
      <c r="S431" s="164"/>
      <c r="T431" s="164"/>
      <c r="U431" s="164"/>
      <c r="V431" s="124"/>
      <c r="W431" s="124"/>
      <c r="X431" s="124"/>
      <c r="Y431" s="124"/>
      <c r="Z431" s="125">
        <v>0.6</v>
      </c>
      <c r="AA431" s="124"/>
    </row>
    <row r="432" spans="1:27">
      <c r="A432" s="1637">
        <v>422</v>
      </c>
      <c r="B432" s="124" t="s">
        <v>2826</v>
      </c>
      <c r="C432" s="125" t="s">
        <v>2827</v>
      </c>
      <c r="D432" s="124"/>
      <c r="E432" s="20">
        <v>0.19</v>
      </c>
      <c r="F432" s="125"/>
      <c r="G432" s="124"/>
      <c r="H432" s="164"/>
      <c r="I432" s="164"/>
      <c r="J432" s="164"/>
      <c r="K432" s="164"/>
      <c r="L432" s="164"/>
      <c r="M432" s="164"/>
      <c r="N432" s="164"/>
      <c r="O432" s="125">
        <v>0.19</v>
      </c>
      <c r="P432" s="164"/>
      <c r="Q432" s="125">
        <v>0.13299999999999998</v>
      </c>
      <c r="R432" s="125" t="s">
        <v>55</v>
      </c>
      <c r="S432" s="164"/>
      <c r="T432" s="164"/>
      <c r="U432" s="164"/>
      <c r="V432" s="124"/>
      <c r="W432" s="124"/>
      <c r="X432" s="124"/>
      <c r="Y432" s="124"/>
      <c r="Z432" s="124"/>
      <c r="AA432" s="125">
        <v>0.19</v>
      </c>
    </row>
    <row r="433" spans="1:27">
      <c r="A433" s="1637">
        <v>423</v>
      </c>
      <c r="B433" s="124" t="s">
        <v>2828</v>
      </c>
      <c r="C433" s="125" t="s">
        <v>2829</v>
      </c>
      <c r="D433" s="124"/>
      <c r="E433" s="20">
        <v>0.23</v>
      </c>
      <c r="F433" s="125"/>
      <c r="G433" s="124"/>
      <c r="H433" s="164"/>
      <c r="I433" s="164"/>
      <c r="J433" s="164"/>
      <c r="K433" s="164"/>
      <c r="L433" s="164"/>
      <c r="M433" s="164"/>
      <c r="N433" s="164"/>
      <c r="O433" s="125">
        <v>0.23</v>
      </c>
      <c r="P433" s="164"/>
      <c r="Q433" s="125">
        <v>0.161</v>
      </c>
      <c r="R433" s="125" t="s">
        <v>55</v>
      </c>
      <c r="S433" s="164"/>
      <c r="T433" s="164"/>
      <c r="U433" s="164"/>
      <c r="V433" s="124"/>
      <c r="W433" s="124"/>
      <c r="X433" s="124"/>
      <c r="Y433" s="124"/>
      <c r="Z433" s="124"/>
      <c r="AA433" s="125">
        <v>0.23</v>
      </c>
    </row>
    <row r="434" spans="1:27">
      <c r="A434" s="1637">
        <v>424</v>
      </c>
      <c r="B434" s="124" t="s">
        <v>2830</v>
      </c>
      <c r="C434" s="125" t="s">
        <v>2831</v>
      </c>
      <c r="D434" s="124"/>
      <c r="E434" s="20">
        <v>0.83499999999999996</v>
      </c>
      <c r="F434" s="125"/>
      <c r="G434" s="124"/>
      <c r="H434" s="164"/>
      <c r="I434" s="164"/>
      <c r="J434" s="164"/>
      <c r="K434" s="164"/>
      <c r="L434" s="164"/>
      <c r="M434" s="164"/>
      <c r="N434" s="164"/>
      <c r="O434" s="125">
        <v>0.83499999999999996</v>
      </c>
      <c r="P434" s="164"/>
      <c r="Q434" s="125">
        <v>0.58449999999999991</v>
      </c>
      <c r="R434" s="125" t="s">
        <v>55</v>
      </c>
      <c r="S434" s="164"/>
      <c r="T434" s="164"/>
      <c r="U434" s="164"/>
      <c r="V434" s="124"/>
      <c r="W434" s="124"/>
      <c r="X434" s="124"/>
      <c r="Y434" s="124"/>
      <c r="Z434" s="124"/>
      <c r="AA434" s="125">
        <v>0.83499999999999996</v>
      </c>
    </row>
    <row r="435" spans="1:27">
      <c r="A435" s="1637">
        <v>425</v>
      </c>
      <c r="B435" s="124" t="s">
        <v>2832</v>
      </c>
      <c r="C435" s="125" t="s">
        <v>2833</v>
      </c>
      <c r="D435" s="124"/>
      <c r="E435" s="20">
        <v>0.82</v>
      </c>
      <c r="F435" s="125"/>
      <c r="G435" s="124"/>
      <c r="H435" s="164"/>
      <c r="I435" s="164"/>
      <c r="J435" s="164"/>
      <c r="K435" s="164"/>
      <c r="L435" s="164"/>
      <c r="M435" s="164"/>
      <c r="N435" s="164"/>
      <c r="O435" s="125">
        <v>0.82</v>
      </c>
      <c r="P435" s="164"/>
      <c r="Q435" s="125">
        <v>0.57399999999999995</v>
      </c>
      <c r="R435" s="125" t="s">
        <v>55</v>
      </c>
      <c r="S435" s="164"/>
      <c r="T435" s="164"/>
      <c r="U435" s="164"/>
      <c r="V435" s="124"/>
      <c r="W435" s="124"/>
      <c r="X435" s="124"/>
      <c r="Y435" s="124"/>
      <c r="Z435" s="124"/>
      <c r="AA435" s="125">
        <v>0.82</v>
      </c>
    </row>
    <row r="436" spans="1:27">
      <c r="A436" s="1637">
        <v>426</v>
      </c>
      <c r="B436" s="124" t="s">
        <v>2834</v>
      </c>
      <c r="C436" s="125" t="s">
        <v>2835</v>
      </c>
      <c r="D436" s="124"/>
      <c r="E436" s="20">
        <v>0.79</v>
      </c>
      <c r="F436" s="125"/>
      <c r="G436" s="124"/>
      <c r="H436" s="164"/>
      <c r="I436" s="164"/>
      <c r="J436" s="164"/>
      <c r="K436" s="164"/>
      <c r="L436" s="164"/>
      <c r="M436" s="164"/>
      <c r="N436" s="164"/>
      <c r="O436" s="125">
        <v>0.79</v>
      </c>
      <c r="P436" s="164"/>
      <c r="Q436" s="125">
        <v>0.55299999999999994</v>
      </c>
      <c r="R436" s="125" t="s">
        <v>55</v>
      </c>
      <c r="S436" s="164"/>
      <c r="T436" s="164"/>
      <c r="U436" s="164"/>
      <c r="V436" s="124"/>
      <c r="W436" s="124"/>
      <c r="X436" s="124"/>
      <c r="Y436" s="124"/>
      <c r="Z436" s="124"/>
      <c r="AA436" s="125">
        <v>0.79</v>
      </c>
    </row>
    <row r="437" spans="1:27">
      <c r="A437" s="1637">
        <v>427</v>
      </c>
      <c r="B437" s="124" t="s">
        <v>2836</v>
      </c>
      <c r="C437" s="125" t="s">
        <v>2837</v>
      </c>
      <c r="D437" s="124"/>
      <c r="E437" s="20">
        <v>0.87</v>
      </c>
      <c r="F437" s="125"/>
      <c r="G437" s="124"/>
      <c r="H437" s="164"/>
      <c r="I437" s="164"/>
      <c r="J437" s="164"/>
      <c r="K437" s="164"/>
      <c r="L437" s="164"/>
      <c r="M437" s="164"/>
      <c r="N437" s="164"/>
      <c r="O437" s="125">
        <v>0.87</v>
      </c>
      <c r="P437" s="164"/>
      <c r="Q437" s="125">
        <v>0.60899999999999999</v>
      </c>
      <c r="R437" s="125" t="s">
        <v>55</v>
      </c>
      <c r="S437" s="164"/>
      <c r="T437" s="164"/>
      <c r="U437" s="164"/>
      <c r="V437" s="124"/>
      <c r="W437" s="124"/>
      <c r="X437" s="124"/>
      <c r="Y437" s="124"/>
      <c r="Z437" s="124"/>
      <c r="AA437" s="125">
        <v>0.87</v>
      </c>
    </row>
    <row r="438" spans="1:27">
      <c r="A438" s="1637">
        <v>428</v>
      </c>
      <c r="B438" s="124" t="s">
        <v>2838</v>
      </c>
      <c r="C438" s="125" t="s">
        <v>2839</v>
      </c>
      <c r="D438" s="124"/>
      <c r="E438" s="20">
        <v>0.30499999999999999</v>
      </c>
      <c r="F438" s="125">
        <v>0.30499999999999999</v>
      </c>
      <c r="G438" s="125">
        <v>0.30499999999999999</v>
      </c>
      <c r="H438" s="164"/>
      <c r="I438" s="164"/>
      <c r="J438" s="164"/>
      <c r="K438" s="164"/>
      <c r="L438" s="164"/>
      <c r="M438" s="164"/>
      <c r="N438" s="164"/>
      <c r="O438" s="124"/>
      <c r="P438" s="164"/>
      <c r="Q438" s="125">
        <v>0.2135</v>
      </c>
      <c r="R438" s="125" t="s">
        <v>55</v>
      </c>
      <c r="S438" s="164"/>
      <c r="T438" s="164"/>
      <c r="U438" s="164"/>
      <c r="V438" s="124"/>
      <c r="W438" s="124"/>
      <c r="X438" s="124"/>
      <c r="Y438" s="124"/>
      <c r="Z438" s="125">
        <v>0.30499999999999999</v>
      </c>
      <c r="AA438" s="124"/>
    </row>
    <row r="439" spans="1:27">
      <c r="A439" s="1637">
        <v>429</v>
      </c>
      <c r="B439" s="124" t="s">
        <v>2840</v>
      </c>
      <c r="C439" s="125" t="s">
        <v>2841</v>
      </c>
      <c r="D439" s="124"/>
      <c r="E439" s="20">
        <v>0.12</v>
      </c>
      <c r="F439" s="125"/>
      <c r="G439" s="124"/>
      <c r="H439" s="164"/>
      <c r="I439" s="164"/>
      <c r="J439" s="164"/>
      <c r="K439" s="164"/>
      <c r="L439" s="164"/>
      <c r="M439" s="164"/>
      <c r="N439" s="164"/>
      <c r="O439" s="125">
        <v>0.12</v>
      </c>
      <c r="P439" s="164"/>
      <c r="Q439" s="125">
        <v>8.3999999999999991E-2</v>
      </c>
      <c r="R439" s="125" t="s">
        <v>55</v>
      </c>
      <c r="S439" s="164"/>
      <c r="T439" s="164"/>
      <c r="U439" s="164"/>
      <c r="V439" s="124"/>
      <c r="W439" s="124"/>
      <c r="X439" s="124"/>
      <c r="Y439" s="124"/>
      <c r="Z439" s="124"/>
      <c r="AA439" s="125">
        <v>0.12</v>
      </c>
    </row>
    <row r="440" spans="1:27">
      <c r="A440" s="1637">
        <v>430</v>
      </c>
      <c r="B440" s="124" t="s">
        <v>2842</v>
      </c>
      <c r="C440" s="125" t="s">
        <v>2843</v>
      </c>
      <c r="D440" s="124"/>
      <c r="E440" s="20">
        <v>0.2</v>
      </c>
      <c r="F440" s="125"/>
      <c r="G440" s="124"/>
      <c r="H440" s="164"/>
      <c r="I440" s="164"/>
      <c r="J440" s="164"/>
      <c r="K440" s="164"/>
      <c r="L440" s="164"/>
      <c r="M440" s="164"/>
      <c r="N440" s="164"/>
      <c r="O440" s="125">
        <v>0.2</v>
      </c>
      <c r="P440" s="164"/>
      <c r="Q440" s="125">
        <v>0.14000000000000001</v>
      </c>
      <c r="R440" s="125" t="s">
        <v>55</v>
      </c>
      <c r="S440" s="164"/>
      <c r="T440" s="164"/>
      <c r="U440" s="164"/>
      <c r="V440" s="124"/>
      <c r="W440" s="124"/>
      <c r="X440" s="124"/>
      <c r="Y440" s="124"/>
      <c r="Z440" s="124"/>
      <c r="AA440" s="125">
        <v>0.2</v>
      </c>
    </row>
    <row r="441" spans="1:27">
      <c r="A441" s="1637">
        <v>431</v>
      </c>
      <c r="B441" s="124" t="s">
        <v>2844</v>
      </c>
      <c r="C441" s="125" t="s">
        <v>2845</v>
      </c>
      <c r="D441" s="124"/>
      <c r="E441" s="20">
        <v>0.59</v>
      </c>
      <c r="F441" s="125"/>
      <c r="G441" s="124"/>
      <c r="H441" s="164"/>
      <c r="I441" s="164"/>
      <c r="J441" s="164"/>
      <c r="K441" s="164"/>
      <c r="L441" s="164"/>
      <c r="M441" s="164"/>
      <c r="N441" s="164"/>
      <c r="O441" s="125">
        <v>0.59</v>
      </c>
      <c r="P441" s="164"/>
      <c r="Q441" s="125">
        <v>0.41299999999999998</v>
      </c>
      <c r="R441" s="125" t="s">
        <v>55</v>
      </c>
      <c r="S441" s="164"/>
      <c r="T441" s="164"/>
      <c r="U441" s="164"/>
      <c r="V441" s="124"/>
      <c r="W441" s="124"/>
      <c r="X441" s="124"/>
      <c r="Y441" s="124"/>
      <c r="Z441" s="124"/>
      <c r="AA441" s="125">
        <v>0.59</v>
      </c>
    </row>
    <row r="442" spans="1:27">
      <c r="A442" s="1637">
        <v>432</v>
      </c>
      <c r="B442" s="124" t="s">
        <v>2846</v>
      </c>
      <c r="C442" s="125" t="s">
        <v>2847</v>
      </c>
      <c r="D442" s="124"/>
      <c r="E442" s="20">
        <v>0.36</v>
      </c>
      <c r="F442" s="125"/>
      <c r="G442" s="124"/>
      <c r="H442" s="164"/>
      <c r="I442" s="164"/>
      <c r="J442" s="164"/>
      <c r="K442" s="164"/>
      <c r="L442" s="164"/>
      <c r="M442" s="164"/>
      <c r="N442" s="164"/>
      <c r="O442" s="125">
        <v>0.36</v>
      </c>
      <c r="P442" s="164"/>
      <c r="Q442" s="125">
        <v>0.252</v>
      </c>
      <c r="R442" s="125" t="s">
        <v>55</v>
      </c>
      <c r="S442" s="164"/>
      <c r="T442" s="164"/>
      <c r="U442" s="164"/>
      <c r="V442" s="124"/>
      <c r="W442" s="124"/>
      <c r="X442" s="124"/>
      <c r="Y442" s="124"/>
      <c r="Z442" s="124"/>
      <c r="AA442" s="125">
        <v>0.36</v>
      </c>
    </row>
    <row r="443" spans="1:27">
      <c r="A443" s="1637">
        <v>433</v>
      </c>
      <c r="B443" s="124" t="s">
        <v>2848</v>
      </c>
      <c r="C443" s="125" t="s">
        <v>2849</v>
      </c>
      <c r="D443" s="124"/>
      <c r="E443" s="20">
        <v>0.23</v>
      </c>
      <c r="F443" s="125"/>
      <c r="G443" s="124"/>
      <c r="H443" s="164"/>
      <c r="I443" s="164"/>
      <c r="J443" s="164"/>
      <c r="K443" s="164"/>
      <c r="L443" s="164"/>
      <c r="M443" s="164"/>
      <c r="N443" s="164"/>
      <c r="O443" s="125">
        <v>0.23</v>
      </c>
      <c r="P443" s="164"/>
      <c r="Q443" s="125">
        <v>0.161</v>
      </c>
      <c r="R443" s="125" t="s">
        <v>55</v>
      </c>
      <c r="S443" s="164"/>
      <c r="T443" s="164"/>
      <c r="U443" s="164"/>
      <c r="V443" s="124"/>
      <c r="W443" s="124"/>
      <c r="X443" s="124"/>
      <c r="Y443" s="124"/>
      <c r="Z443" s="124"/>
      <c r="AA443" s="125">
        <v>0.23</v>
      </c>
    </row>
    <row r="444" spans="1:27">
      <c r="A444" s="1637">
        <v>434</v>
      </c>
      <c r="B444" s="124" t="s">
        <v>2850</v>
      </c>
      <c r="C444" s="125" t="s">
        <v>2851</v>
      </c>
      <c r="D444" s="124"/>
      <c r="E444" s="20">
        <v>0.18</v>
      </c>
      <c r="F444" s="125"/>
      <c r="G444" s="124"/>
      <c r="H444" s="164"/>
      <c r="I444" s="164"/>
      <c r="J444" s="164"/>
      <c r="K444" s="164"/>
      <c r="L444" s="164"/>
      <c r="M444" s="164"/>
      <c r="N444" s="164"/>
      <c r="O444" s="125">
        <v>0.18</v>
      </c>
      <c r="P444" s="164"/>
      <c r="Q444" s="125">
        <v>0.126</v>
      </c>
      <c r="R444" s="125" t="s">
        <v>55</v>
      </c>
      <c r="S444" s="164"/>
      <c r="T444" s="164"/>
      <c r="U444" s="164"/>
      <c r="V444" s="124"/>
      <c r="W444" s="124"/>
      <c r="X444" s="124"/>
      <c r="Y444" s="124"/>
      <c r="Z444" s="124"/>
      <c r="AA444" s="125">
        <v>0.18</v>
      </c>
    </row>
    <row r="445" spans="1:27">
      <c r="A445" s="1637">
        <v>435</v>
      </c>
      <c r="B445" s="124" t="s">
        <v>2852</v>
      </c>
      <c r="C445" s="125" t="s">
        <v>2853</v>
      </c>
      <c r="D445" s="124"/>
      <c r="E445" s="20">
        <v>0.23</v>
      </c>
      <c r="F445" s="125"/>
      <c r="G445" s="124"/>
      <c r="H445" s="164"/>
      <c r="I445" s="164"/>
      <c r="J445" s="164"/>
      <c r="K445" s="164"/>
      <c r="L445" s="164"/>
      <c r="M445" s="164"/>
      <c r="N445" s="164"/>
      <c r="O445" s="125">
        <v>0.23</v>
      </c>
      <c r="P445" s="164"/>
      <c r="Q445" s="125">
        <v>0.161</v>
      </c>
      <c r="R445" s="125" t="s">
        <v>55</v>
      </c>
      <c r="S445" s="164"/>
      <c r="T445" s="164"/>
      <c r="U445" s="164"/>
      <c r="V445" s="124"/>
      <c r="W445" s="124"/>
      <c r="X445" s="124"/>
      <c r="Y445" s="124"/>
      <c r="Z445" s="124"/>
      <c r="AA445" s="125">
        <v>0.23</v>
      </c>
    </row>
    <row r="446" spans="1:27">
      <c r="A446" s="1637">
        <v>436</v>
      </c>
      <c r="B446" s="124" t="s">
        <v>2854</v>
      </c>
      <c r="C446" s="125" t="s">
        <v>2855</v>
      </c>
      <c r="D446" s="124"/>
      <c r="E446" s="20">
        <v>0.21</v>
      </c>
      <c r="F446" s="125"/>
      <c r="G446" s="124"/>
      <c r="H446" s="164"/>
      <c r="I446" s="164"/>
      <c r="J446" s="164"/>
      <c r="K446" s="164"/>
      <c r="L446" s="164"/>
      <c r="M446" s="164"/>
      <c r="N446" s="164"/>
      <c r="O446" s="125">
        <v>0.21</v>
      </c>
      <c r="P446" s="164"/>
      <c r="Q446" s="125">
        <v>0.14699999999999999</v>
      </c>
      <c r="R446" s="125" t="s">
        <v>55</v>
      </c>
      <c r="S446" s="164"/>
      <c r="T446" s="164"/>
      <c r="U446" s="164"/>
      <c r="V446" s="124"/>
      <c r="W446" s="124"/>
      <c r="X446" s="124"/>
      <c r="Y446" s="124"/>
      <c r="Z446" s="124"/>
      <c r="AA446" s="125">
        <v>0.21</v>
      </c>
    </row>
    <row r="447" spans="1:27">
      <c r="A447" s="1637">
        <v>437</v>
      </c>
      <c r="B447" s="124" t="s">
        <v>2856</v>
      </c>
      <c r="C447" s="125" t="s">
        <v>2857</v>
      </c>
      <c r="D447" s="124"/>
      <c r="E447" s="20">
        <v>0.185</v>
      </c>
      <c r="F447" s="125"/>
      <c r="G447" s="124"/>
      <c r="H447" s="164"/>
      <c r="I447" s="164"/>
      <c r="J447" s="164"/>
      <c r="K447" s="164"/>
      <c r="L447" s="164"/>
      <c r="M447" s="164"/>
      <c r="N447" s="164"/>
      <c r="O447" s="125">
        <v>0.185</v>
      </c>
      <c r="P447" s="164"/>
      <c r="Q447" s="125">
        <v>0.1295</v>
      </c>
      <c r="R447" s="125" t="s">
        <v>55</v>
      </c>
      <c r="S447" s="164"/>
      <c r="T447" s="164"/>
      <c r="U447" s="164"/>
      <c r="V447" s="124"/>
      <c r="W447" s="124"/>
      <c r="X447" s="124"/>
      <c r="Y447" s="124"/>
      <c r="Z447" s="124"/>
      <c r="AA447" s="125">
        <v>0.185</v>
      </c>
    </row>
    <row r="448" spans="1:27">
      <c r="A448" s="1637">
        <v>438</v>
      </c>
      <c r="B448" s="124" t="s">
        <v>2858</v>
      </c>
      <c r="C448" s="125" t="s">
        <v>2859</v>
      </c>
      <c r="D448" s="124"/>
      <c r="E448" s="20">
        <v>0.7</v>
      </c>
      <c r="F448" s="125"/>
      <c r="G448" s="125"/>
      <c r="H448" s="164"/>
      <c r="I448" s="164"/>
      <c r="J448" s="164"/>
      <c r="K448" s="164"/>
      <c r="L448" s="164"/>
      <c r="M448" s="164"/>
      <c r="N448" s="164"/>
      <c r="O448" s="125">
        <v>0.7</v>
      </c>
      <c r="P448" s="164"/>
      <c r="Q448" s="125">
        <v>0.59</v>
      </c>
      <c r="R448" s="125" t="s">
        <v>55</v>
      </c>
      <c r="S448" s="164"/>
      <c r="T448" s="164"/>
      <c r="U448" s="164"/>
      <c r="V448" s="124"/>
      <c r="W448" s="124"/>
      <c r="X448" s="124"/>
      <c r="Y448" s="124"/>
      <c r="Z448" s="125"/>
      <c r="AA448" s="125">
        <v>0.7</v>
      </c>
    </row>
    <row r="449" spans="1:27">
      <c r="A449" s="1637">
        <v>439</v>
      </c>
      <c r="B449" s="124" t="s">
        <v>2860</v>
      </c>
      <c r="C449" s="125" t="s">
        <v>2861</v>
      </c>
      <c r="D449" s="124"/>
      <c r="E449" s="20">
        <v>1.41</v>
      </c>
      <c r="F449" s="125"/>
      <c r="G449" s="124"/>
      <c r="H449" s="164"/>
      <c r="I449" s="164"/>
      <c r="J449" s="164"/>
      <c r="K449" s="164"/>
      <c r="L449" s="164"/>
      <c r="M449" s="164"/>
      <c r="N449" s="164"/>
      <c r="O449" s="125">
        <v>1.41</v>
      </c>
      <c r="P449" s="164"/>
      <c r="Q449" s="125">
        <v>0.98699999999999988</v>
      </c>
      <c r="R449" s="125" t="s">
        <v>55</v>
      </c>
      <c r="S449" s="164"/>
      <c r="T449" s="164"/>
      <c r="U449" s="164"/>
      <c r="V449" s="124"/>
      <c r="W449" s="124"/>
      <c r="X449" s="124"/>
      <c r="Y449" s="124"/>
      <c r="Z449" s="124"/>
      <c r="AA449" s="125">
        <v>1.41</v>
      </c>
    </row>
    <row r="450" spans="1:27">
      <c r="A450" s="1637">
        <v>440</v>
      </c>
      <c r="B450" s="124" t="s">
        <v>2862</v>
      </c>
      <c r="C450" s="125" t="s">
        <v>2863</v>
      </c>
      <c r="D450" s="124"/>
      <c r="E450" s="20">
        <v>0.52</v>
      </c>
      <c r="F450" s="125">
        <v>0.52</v>
      </c>
      <c r="G450" s="125">
        <v>0.52</v>
      </c>
      <c r="H450" s="164"/>
      <c r="I450" s="164"/>
      <c r="J450" s="164"/>
      <c r="K450" s="164"/>
      <c r="L450" s="164"/>
      <c r="M450" s="164"/>
      <c r="N450" s="164"/>
      <c r="O450" s="124"/>
      <c r="P450" s="164"/>
      <c r="Q450" s="123">
        <v>0.154</v>
      </c>
      <c r="R450" s="125" t="s">
        <v>55</v>
      </c>
      <c r="S450" s="164"/>
      <c r="T450" s="164"/>
      <c r="U450" s="164"/>
      <c r="V450" s="124"/>
      <c r="W450" s="124"/>
      <c r="X450" s="124"/>
      <c r="Y450" s="124"/>
      <c r="Z450" s="125">
        <v>0.52</v>
      </c>
      <c r="AA450" s="124"/>
    </row>
    <row r="451" spans="1:27">
      <c r="A451" s="1637">
        <v>441</v>
      </c>
      <c r="B451" s="124" t="s">
        <v>2864</v>
      </c>
      <c r="C451" s="125" t="s">
        <v>2865</v>
      </c>
      <c r="D451" s="124"/>
      <c r="E451" s="20">
        <v>0.35</v>
      </c>
      <c r="F451" s="125"/>
      <c r="G451" s="124"/>
      <c r="H451" s="164"/>
      <c r="I451" s="164"/>
      <c r="J451" s="164"/>
      <c r="K451" s="164"/>
      <c r="L451" s="164"/>
      <c r="M451" s="164"/>
      <c r="N451" s="164"/>
      <c r="O451" s="125">
        <v>0.35</v>
      </c>
      <c r="P451" s="164"/>
      <c r="Q451" s="125">
        <v>0.245</v>
      </c>
      <c r="R451" s="125" t="s">
        <v>55</v>
      </c>
      <c r="S451" s="164"/>
      <c r="T451" s="164"/>
      <c r="U451" s="164"/>
      <c r="V451" s="124"/>
      <c r="W451" s="124"/>
      <c r="X451" s="124"/>
      <c r="Y451" s="124"/>
      <c r="Z451" s="124"/>
      <c r="AA451" s="125">
        <v>0.35</v>
      </c>
    </row>
    <row r="452" spans="1:27">
      <c r="A452" s="1637">
        <v>442</v>
      </c>
      <c r="B452" s="124" t="s">
        <v>2866</v>
      </c>
      <c r="C452" s="125" t="s">
        <v>2867</v>
      </c>
      <c r="D452" s="124"/>
      <c r="E452" s="20">
        <v>0.435</v>
      </c>
      <c r="F452" s="125">
        <v>0.435</v>
      </c>
      <c r="G452" s="125">
        <v>0.435</v>
      </c>
      <c r="H452" s="164"/>
      <c r="I452" s="164"/>
      <c r="J452" s="164"/>
      <c r="K452" s="164"/>
      <c r="L452" s="164"/>
      <c r="M452" s="164"/>
      <c r="N452" s="164"/>
      <c r="O452" s="124"/>
      <c r="P452" s="164"/>
      <c r="Q452" s="125">
        <v>0.30449999999999999</v>
      </c>
      <c r="R452" s="125" t="s">
        <v>55</v>
      </c>
      <c r="S452" s="164"/>
      <c r="T452" s="164"/>
      <c r="U452" s="164"/>
      <c r="V452" s="124"/>
      <c r="W452" s="124"/>
      <c r="X452" s="124"/>
      <c r="Y452" s="124"/>
      <c r="Z452" s="125">
        <v>0.435</v>
      </c>
      <c r="AA452" s="124"/>
    </row>
    <row r="453" spans="1:27">
      <c r="A453" s="1637">
        <v>443</v>
      </c>
      <c r="B453" s="124" t="s">
        <v>2868</v>
      </c>
      <c r="C453" s="125" t="s">
        <v>2869</v>
      </c>
      <c r="D453" s="124"/>
      <c r="E453" s="20">
        <v>0.19500000000000001</v>
      </c>
      <c r="F453" s="125"/>
      <c r="G453" s="124"/>
      <c r="H453" s="164"/>
      <c r="I453" s="164"/>
      <c r="J453" s="164"/>
      <c r="K453" s="164"/>
      <c r="L453" s="164"/>
      <c r="M453" s="164"/>
      <c r="N453" s="164"/>
      <c r="O453" s="125">
        <v>0.19500000000000001</v>
      </c>
      <c r="P453" s="164"/>
      <c r="Q453" s="125">
        <v>0.13649999999999998</v>
      </c>
      <c r="R453" s="125" t="s">
        <v>55</v>
      </c>
      <c r="S453" s="164"/>
      <c r="T453" s="164"/>
      <c r="U453" s="164"/>
      <c r="V453" s="124"/>
      <c r="W453" s="124"/>
      <c r="X453" s="124"/>
      <c r="Y453" s="124"/>
      <c r="Z453" s="124"/>
      <c r="AA453" s="125">
        <v>0.19500000000000001</v>
      </c>
    </row>
    <row r="454" spans="1:27">
      <c r="A454" s="1637">
        <v>444</v>
      </c>
      <c r="B454" s="124" t="s">
        <v>2870</v>
      </c>
      <c r="C454" s="125" t="s">
        <v>2871</v>
      </c>
      <c r="D454" s="124"/>
      <c r="E454" s="20">
        <v>0.79500000000000004</v>
      </c>
      <c r="F454" s="125"/>
      <c r="G454" s="125"/>
      <c r="H454" s="164"/>
      <c r="I454" s="164"/>
      <c r="J454" s="164"/>
      <c r="K454" s="164"/>
      <c r="L454" s="164"/>
      <c r="M454" s="164"/>
      <c r="N454" s="164"/>
      <c r="O454" s="125">
        <v>0.79500000000000004</v>
      </c>
      <c r="P454" s="164"/>
      <c r="Q454" s="125">
        <v>0.55649999999999999</v>
      </c>
      <c r="R454" s="125" t="s">
        <v>55</v>
      </c>
      <c r="S454" s="164"/>
      <c r="T454" s="164"/>
      <c r="U454" s="164"/>
      <c r="V454" s="124"/>
      <c r="W454" s="124"/>
      <c r="X454" s="124"/>
      <c r="Y454" s="124"/>
      <c r="Z454" s="125"/>
      <c r="AA454" s="125">
        <v>0.79500000000000004</v>
      </c>
    </row>
    <row r="455" spans="1:27">
      <c r="A455" s="1637">
        <v>445</v>
      </c>
      <c r="B455" s="124" t="s">
        <v>2872</v>
      </c>
      <c r="C455" s="125" t="s">
        <v>2873</v>
      </c>
      <c r="D455" s="124"/>
      <c r="E455" s="20">
        <v>1.76</v>
      </c>
      <c r="F455" s="125"/>
      <c r="G455" s="124"/>
      <c r="H455" s="164"/>
      <c r="I455" s="164"/>
      <c r="J455" s="164"/>
      <c r="K455" s="164"/>
      <c r="L455" s="164"/>
      <c r="M455" s="164"/>
      <c r="N455" s="164"/>
      <c r="O455" s="125">
        <v>1.76</v>
      </c>
      <c r="P455" s="164"/>
      <c r="Q455" s="125">
        <v>1.232</v>
      </c>
      <c r="R455" s="125" t="s">
        <v>55</v>
      </c>
      <c r="S455" s="164"/>
      <c r="T455" s="164"/>
      <c r="U455" s="164"/>
      <c r="V455" s="124"/>
      <c r="W455" s="124"/>
      <c r="X455" s="124"/>
      <c r="Y455" s="124"/>
      <c r="Z455" s="124"/>
      <c r="AA455" s="125">
        <v>1.76</v>
      </c>
    </row>
    <row r="456" spans="1:27">
      <c r="A456" s="1637">
        <v>446</v>
      </c>
      <c r="B456" s="124" t="s">
        <v>2874</v>
      </c>
      <c r="C456" s="125" t="s">
        <v>2875</v>
      </c>
      <c r="D456" s="124"/>
      <c r="E456" s="20">
        <v>1.9750000000000001</v>
      </c>
      <c r="F456" s="125">
        <v>1.9750000000000001</v>
      </c>
      <c r="G456" s="125">
        <v>1.9750000000000001</v>
      </c>
      <c r="H456" s="164"/>
      <c r="I456" s="164"/>
      <c r="J456" s="164"/>
      <c r="K456" s="164"/>
      <c r="L456" s="164"/>
      <c r="M456" s="164"/>
      <c r="N456" s="164"/>
      <c r="O456" s="124"/>
      <c r="P456" s="164"/>
      <c r="Q456" s="125">
        <v>0.15</v>
      </c>
      <c r="R456" s="125" t="s">
        <v>55</v>
      </c>
      <c r="S456" s="164"/>
      <c r="T456" s="164"/>
      <c r="U456" s="164"/>
      <c r="V456" s="124"/>
      <c r="W456" s="124"/>
      <c r="X456" s="124"/>
      <c r="Y456" s="124"/>
      <c r="Z456" s="125">
        <v>1.9750000000000001</v>
      </c>
      <c r="AA456" s="124"/>
    </row>
    <row r="457" spans="1:27">
      <c r="A457" s="1637">
        <v>447</v>
      </c>
      <c r="B457" s="124" t="s">
        <v>2876</v>
      </c>
      <c r="C457" s="125" t="s">
        <v>2877</v>
      </c>
      <c r="D457" s="124"/>
      <c r="E457" s="20">
        <v>0.52500000000000002</v>
      </c>
      <c r="F457" s="125"/>
      <c r="G457" s="124"/>
      <c r="H457" s="164"/>
      <c r="I457" s="164"/>
      <c r="J457" s="164"/>
      <c r="K457" s="164"/>
      <c r="L457" s="164"/>
      <c r="M457" s="164"/>
      <c r="N457" s="164"/>
      <c r="O457" s="125">
        <v>0.52500000000000002</v>
      </c>
      <c r="P457" s="164"/>
      <c r="Q457" s="125">
        <v>0.36749999999999999</v>
      </c>
      <c r="R457" s="125" t="s">
        <v>55</v>
      </c>
      <c r="S457" s="164"/>
      <c r="T457" s="164"/>
      <c r="U457" s="164"/>
      <c r="V457" s="124"/>
      <c r="W457" s="124"/>
      <c r="X457" s="124"/>
      <c r="Y457" s="124"/>
      <c r="Z457" s="124"/>
      <c r="AA457" s="125">
        <v>0.52500000000000002</v>
      </c>
    </row>
    <row r="458" spans="1:27">
      <c r="A458" s="1637">
        <v>448</v>
      </c>
      <c r="B458" s="124" t="s">
        <v>2878</v>
      </c>
      <c r="C458" s="125" t="s">
        <v>2879</v>
      </c>
      <c r="D458" s="124"/>
      <c r="E458" s="20">
        <v>0.47499999999999998</v>
      </c>
      <c r="F458" s="125">
        <v>0.47499999999999998</v>
      </c>
      <c r="G458" s="125">
        <v>0.47499999999999998</v>
      </c>
      <c r="H458" s="164"/>
      <c r="I458" s="164"/>
      <c r="J458" s="164"/>
      <c r="K458" s="164"/>
      <c r="L458" s="164"/>
      <c r="M458" s="164"/>
      <c r="N458" s="164"/>
      <c r="O458" s="124"/>
      <c r="P458" s="164"/>
      <c r="Q458" s="125">
        <v>0.33250000000000002</v>
      </c>
      <c r="R458" s="125" t="s">
        <v>55</v>
      </c>
      <c r="S458" s="164"/>
      <c r="T458" s="164"/>
      <c r="U458" s="164"/>
      <c r="V458" s="124"/>
      <c r="W458" s="124"/>
      <c r="X458" s="124"/>
      <c r="Y458" s="124"/>
      <c r="Z458" s="125">
        <v>0.47499999999999998</v>
      </c>
      <c r="AA458" s="124"/>
    </row>
    <row r="459" spans="1:27">
      <c r="A459" s="1637">
        <v>449</v>
      </c>
      <c r="B459" s="124" t="s">
        <v>2880</v>
      </c>
      <c r="C459" s="125" t="s">
        <v>2881</v>
      </c>
      <c r="D459" s="124"/>
      <c r="E459" s="20">
        <v>1.42</v>
      </c>
      <c r="F459" s="125"/>
      <c r="G459" s="124"/>
      <c r="H459" s="164"/>
      <c r="I459" s="164"/>
      <c r="J459" s="164"/>
      <c r="K459" s="164"/>
      <c r="L459" s="164"/>
      <c r="M459" s="164"/>
      <c r="N459" s="164"/>
      <c r="O459" s="20">
        <v>1.42</v>
      </c>
      <c r="P459" s="164"/>
      <c r="Q459" s="125">
        <v>0.99399999999999988</v>
      </c>
      <c r="R459" s="125" t="s">
        <v>55</v>
      </c>
      <c r="S459" s="164"/>
      <c r="T459" s="164"/>
      <c r="U459" s="164"/>
      <c r="V459" s="124"/>
      <c r="W459" s="124"/>
      <c r="X459" s="124"/>
      <c r="Y459" s="124"/>
      <c r="Z459" s="124"/>
      <c r="AA459" s="20">
        <v>1.42</v>
      </c>
    </row>
    <row r="460" spans="1:27">
      <c r="A460" s="1637">
        <v>450</v>
      </c>
      <c r="B460" s="124" t="s">
        <v>2882</v>
      </c>
      <c r="C460" s="125" t="s">
        <v>2883</v>
      </c>
      <c r="D460" s="124"/>
      <c r="E460" s="20">
        <v>0.97</v>
      </c>
      <c r="F460" s="125"/>
      <c r="G460" s="124"/>
      <c r="H460" s="164"/>
      <c r="I460" s="164"/>
      <c r="J460" s="164"/>
      <c r="K460" s="164"/>
      <c r="L460" s="164"/>
      <c r="M460" s="164"/>
      <c r="N460" s="164"/>
      <c r="O460" s="20">
        <v>0.97</v>
      </c>
      <c r="P460" s="164"/>
      <c r="Q460" s="125">
        <v>0.67899999999999994</v>
      </c>
      <c r="R460" s="125" t="s">
        <v>55</v>
      </c>
      <c r="S460" s="164"/>
      <c r="T460" s="164"/>
      <c r="U460" s="164"/>
      <c r="V460" s="124"/>
      <c r="W460" s="124"/>
      <c r="X460" s="124"/>
      <c r="Y460" s="124"/>
      <c r="Z460" s="124"/>
      <c r="AA460" s="20">
        <v>0.97</v>
      </c>
    </row>
    <row r="461" spans="1:27">
      <c r="A461" s="1637">
        <v>451</v>
      </c>
      <c r="B461" s="124" t="s">
        <v>2884</v>
      </c>
      <c r="C461" s="125" t="s">
        <v>2885</v>
      </c>
      <c r="D461" s="124"/>
      <c r="E461" s="20">
        <v>0.12</v>
      </c>
      <c r="F461" s="125">
        <v>0.12</v>
      </c>
      <c r="G461" s="125">
        <v>0.12</v>
      </c>
      <c r="H461" s="164"/>
      <c r="I461" s="164"/>
      <c r="J461" s="164"/>
      <c r="K461" s="164"/>
      <c r="L461" s="164"/>
      <c r="M461" s="164"/>
      <c r="N461" s="164"/>
      <c r="O461" s="124"/>
      <c r="P461" s="164"/>
      <c r="Q461" s="125">
        <v>8.3999999999999991E-2</v>
      </c>
      <c r="R461" s="125" t="s">
        <v>55</v>
      </c>
      <c r="S461" s="164"/>
      <c r="T461" s="164"/>
      <c r="U461" s="164"/>
      <c r="V461" s="124"/>
      <c r="W461" s="124"/>
      <c r="X461" s="124"/>
      <c r="Y461" s="124"/>
      <c r="Z461" s="125">
        <v>0.12</v>
      </c>
      <c r="AA461" s="124"/>
    </row>
    <row r="462" spans="1:27">
      <c r="A462" s="1637">
        <v>452</v>
      </c>
      <c r="B462" s="124" t="s">
        <v>2886</v>
      </c>
      <c r="C462" s="125" t="s">
        <v>2887</v>
      </c>
      <c r="D462" s="124"/>
      <c r="E462" s="20">
        <v>0.24</v>
      </c>
      <c r="F462" s="125">
        <v>0.24</v>
      </c>
      <c r="G462" s="125">
        <v>0.24</v>
      </c>
      <c r="H462" s="164"/>
      <c r="I462" s="164"/>
      <c r="J462" s="164"/>
      <c r="K462" s="164"/>
      <c r="L462" s="164"/>
      <c r="M462" s="164"/>
      <c r="N462" s="164"/>
      <c r="O462" s="124"/>
      <c r="P462" s="164"/>
      <c r="Q462" s="125">
        <v>0.16799999999999998</v>
      </c>
      <c r="R462" s="125" t="s">
        <v>55</v>
      </c>
      <c r="S462" s="164"/>
      <c r="T462" s="164"/>
      <c r="U462" s="164"/>
      <c r="V462" s="124"/>
      <c r="W462" s="124"/>
      <c r="X462" s="124"/>
      <c r="Y462" s="124"/>
      <c r="Z462" s="125">
        <v>0.24</v>
      </c>
      <c r="AA462" s="124"/>
    </row>
    <row r="463" spans="1:27">
      <c r="A463" s="1637">
        <v>453</v>
      </c>
      <c r="B463" s="124" t="s">
        <v>2888</v>
      </c>
      <c r="C463" s="125" t="s">
        <v>2889</v>
      </c>
      <c r="D463" s="124"/>
      <c r="E463" s="20">
        <v>0.35</v>
      </c>
      <c r="F463" s="125"/>
      <c r="G463" s="124"/>
      <c r="H463" s="164"/>
      <c r="I463" s="164"/>
      <c r="J463" s="164"/>
      <c r="K463" s="164"/>
      <c r="L463" s="164"/>
      <c r="M463" s="164"/>
      <c r="N463" s="164"/>
      <c r="O463" s="20">
        <v>0.35</v>
      </c>
      <c r="P463" s="164"/>
      <c r="Q463" s="125">
        <v>0.245</v>
      </c>
      <c r="R463" s="125" t="s">
        <v>55</v>
      </c>
      <c r="S463" s="164"/>
      <c r="T463" s="164"/>
      <c r="U463" s="164"/>
      <c r="V463" s="124"/>
      <c r="W463" s="124"/>
      <c r="X463" s="124"/>
      <c r="Y463" s="124"/>
      <c r="Z463" s="124"/>
      <c r="AA463" s="20">
        <v>0.35</v>
      </c>
    </row>
    <row r="464" spans="1:27">
      <c r="A464" s="1637">
        <v>454</v>
      </c>
      <c r="B464" s="124" t="s">
        <v>2890</v>
      </c>
      <c r="C464" s="125" t="s">
        <v>2891</v>
      </c>
      <c r="D464" s="124"/>
      <c r="E464" s="20">
        <v>0.12</v>
      </c>
      <c r="F464" s="125"/>
      <c r="G464" s="124"/>
      <c r="H464" s="164"/>
      <c r="I464" s="164"/>
      <c r="J464" s="164"/>
      <c r="K464" s="164"/>
      <c r="L464" s="164"/>
      <c r="M464" s="164"/>
      <c r="N464" s="164"/>
      <c r="O464" s="20">
        <v>0.12</v>
      </c>
      <c r="P464" s="164"/>
      <c r="Q464" s="125">
        <v>8.3999999999999991E-2</v>
      </c>
      <c r="R464" s="125" t="s">
        <v>55</v>
      </c>
      <c r="S464" s="164"/>
      <c r="T464" s="164"/>
      <c r="U464" s="164"/>
      <c r="V464" s="124"/>
      <c r="W464" s="124"/>
      <c r="X464" s="124"/>
      <c r="Y464" s="124"/>
      <c r="Z464" s="124"/>
      <c r="AA464" s="20">
        <v>0.12</v>
      </c>
    </row>
    <row r="465" spans="1:27">
      <c r="A465" s="1637">
        <v>455</v>
      </c>
      <c r="B465" s="124" t="s">
        <v>2892</v>
      </c>
      <c r="C465" s="125" t="s">
        <v>2893</v>
      </c>
      <c r="D465" s="124"/>
      <c r="E465" s="20">
        <v>0.57499999999999996</v>
      </c>
      <c r="F465" s="125"/>
      <c r="G465" s="124"/>
      <c r="H465" s="164"/>
      <c r="I465" s="164"/>
      <c r="J465" s="164"/>
      <c r="K465" s="164"/>
      <c r="L465" s="164"/>
      <c r="M465" s="164"/>
      <c r="N465" s="164"/>
      <c r="O465" s="20">
        <v>0.57499999999999996</v>
      </c>
      <c r="P465" s="164"/>
      <c r="Q465" s="125">
        <v>0.40250000000000002</v>
      </c>
      <c r="R465" s="125" t="s">
        <v>55</v>
      </c>
      <c r="S465" s="164"/>
      <c r="T465" s="164"/>
      <c r="U465" s="164"/>
      <c r="V465" s="124"/>
      <c r="W465" s="124"/>
      <c r="X465" s="124"/>
      <c r="Y465" s="124"/>
      <c r="Z465" s="124"/>
      <c r="AA465" s="20">
        <v>0.57499999999999996</v>
      </c>
    </row>
    <row r="466" spans="1:27">
      <c r="A466" s="1637">
        <v>456</v>
      </c>
      <c r="B466" s="124" t="s">
        <v>2894</v>
      </c>
      <c r="C466" s="125" t="s">
        <v>2895</v>
      </c>
      <c r="D466" s="124"/>
      <c r="E466" s="20">
        <v>2.355</v>
      </c>
      <c r="F466" s="125"/>
      <c r="G466" s="124"/>
      <c r="H466" s="164"/>
      <c r="I466" s="164"/>
      <c r="J466" s="164"/>
      <c r="K466" s="164"/>
      <c r="L466" s="164"/>
      <c r="M466" s="164"/>
      <c r="N466" s="164"/>
      <c r="O466" s="20">
        <v>2.355</v>
      </c>
      <c r="P466" s="164"/>
      <c r="Q466" s="125">
        <v>1.6484999999999999</v>
      </c>
      <c r="R466" s="125" t="s">
        <v>55</v>
      </c>
      <c r="S466" s="164"/>
      <c r="T466" s="164"/>
      <c r="U466" s="164"/>
      <c r="V466" s="124"/>
      <c r="W466" s="124"/>
      <c r="X466" s="124"/>
      <c r="Y466" s="124"/>
      <c r="Z466" s="124"/>
      <c r="AA466" s="20">
        <v>2.355</v>
      </c>
    </row>
    <row r="467" spans="1:27">
      <c r="A467" s="1637">
        <v>457</v>
      </c>
      <c r="B467" s="124" t="s">
        <v>2896</v>
      </c>
      <c r="C467" s="125" t="s">
        <v>2897</v>
      </c>
      <c r="D467" s="124"/>
      <c r="E467" s="20">
        <v>0.88500000000000001</v>
      </c>
      <c r="F467" s="125">
        <v>0.88500000000000001</v>
      </c>
      <c r="G467" s="125">
        <v>0.88500000000000001</v>
      </c>
      <c r="H467" s="164"/>
      <c r="I467" s="164"/>
      <c r="J467" s="164"/>
      <c r="K467" s="164"/>
      <c r="L467" s="164"/>
      <c r="M467" s="164"/>
      <c r="N467" s="164"/>
      <c r="O467" s="124"/>
      <c r="P467" s="164"/>
      <c r="Q467" s="125">
        <v>0.61949999999999994</v>
      </c>
      <c r="R467" s="125" t="s">
        <v>55</v>
      </c>
      <c r="S467" s="164"/>
      <c r="T467" s="164"/>
      <c r="U467" s="164"/>
      <c r="V467" s="124"/>
      <c r="W467" s="124"/>
      <c r="X467" s="124"/>
      <c r="Y467" s="124"/>
      <c r="Z467" s="125">
        <v>0.88500000000000001</v>
      </c>
      <c r="AA467" s="124"/>
    </row>
    <row r="468" spans="1:27">
      <c r="A468" s="1637">
        <v>458</v>
      </c>
      <c r="B468" s="124" t="s">
        <v>2898</v>
      </c>
      <c r="C468" s="125" t="s">
        <v>2899</v>
      </c>
      <c r="D468" s="124"/>
      <c r="E468" s="20">
        <v>0.13</v>
      </c>
      <c r="F468" s="125"/>
      <c r="G468" s="124"/>
      <c r="H468" s="164"/>
      <c r="I468" s="164"/>
      <c r="J468" s="164"/>
      <c r="K468" s="164"/>
      <c r="L468" s="164"/>
      <c r="M468" s="164"/>
      <c r="N468" s="164"/>
      <c r="O468" s="20">
        <v>0.13</v>
      </c>
      <c r="P468" s="164"/>
      <c r="Q468" s="125">
        <v>9.0999999999999998E-2</v>
      </c>
      <c r="R468" s="125" t="s">
        <v>55</v>
      </c>
      <c r="S468" s="164"/>
      <c r="T468" s="164"/>
      <c r="U468" s="164"/>
      <c r="V468" s="124"/>
      <c r="W468" s="124"/>
      <c r="X468" s="124"/>
      <c r="Y468" s="124"/>
      <c r="Z468" s="124"/>
      <c r="AA468" s="20">
        <v>0.13</v>
      </c>
    </row>
    <row r="469" spans="1:27">
      <c r="A469" s="1637">
        <v>459</v>
      </c>
      <c r="B469" s="124" t="s">
        <v>2900</v>
      </c>
      <c r="C469" s="125" t="s">
        <v>2901</v>
      </c>
      <c r="D469" s="124"/>
      <c r="E469" s="20">
        <v>0.26</v>
      </c>
      <c r="F469" s="125"/>
      <c r="G469" s="124"/>
      <c r="H469" s="164"/>
      <c r="I469" s="164"/>
      <c r="J469" s="164"/>
      <c r="K469" s="164"/>
      <c r="L469" s="164"/>
      <c r="M469" s="164"/>
      <c r="N469" s="164"/>
      <c r="O469" s="20">
        <v>0.26</v>
      </c>
      <c r="P469" s="164"/>
      <c r="Q469" s="125">
        <v>0.182</v>
      </c>
      <c r="R469" s="125" t="s">
        <v>55</v>
      </c>
      <c r="S469" s="164"/>
      <c r="T469" s="164"/>
      <c r="U469" s="164"/>
      <c r="V469" s="124"/>
      <c r="W469" s="124"/>
      <c r="X469" s="124"/>
      <c r="Y469" s="124"/>
      <c r="Z469" s="124"/>
      <c r="AA469" s="20">
        <v>0.26</v>
      </c>
    </row>
    <row r="470" spans="1:27">
      <c r="A470" s="1637">
        <v>460</v>
      </c>
      <c r="B470" s="124" t="s">
        <v>2902</v>
      </c>
      <c r="C470" s="125" t="s">
        <v>2903</v>
      </c>
      <c r="D470" s="124"/>
      <c r="E470" s="20">
        <v>0.37</v>
      </c>
      <c r="F470" s="20">
        <v>0.37</v>
      </c>
      <c r="G470" s="20">
        <v>0.37</v>
      </c>
      <c r="H470" s="164"/>
      <c r="I470" s="164"/>
      <c r="J470" s="164"/>
      <c r="K470" s="164"/>
      <c r="L470" s="164"/>
      <c r="M470" s="164"/>
      <c r="N470" s="164"/>
      <c r="O470" s="124"/>
      <c r="P470" s="164"/>
      <c r="Q470" s="125">
        <v>0.25900000000000001</v>
      </c>
      <c r="R470" s="125" t="s">
        <v>55</v>
      </c>
      <c r="S470" s="164"/>
      <c r="T470" s="164"/>
      <c r="U470" s="164"/>
      <c r="V470" s="124"/>
      <c r="W470" s="124"/>
      <c r="X470" s="124"/>
      <c r="Y470" s="124"/>
      <c r="Z470" s="20">
        <v>0.37</v>
      </c>
      <c r="AA470" s="124"/>
    </row>
    <row r="471" spans="1:27">
      <c r="A471" s="1637">
        <v>461</v>
      </c>
      <c r="B471" s="124" t="s">
        <v>2904</v>
      </c>
      <c r="C471" s="125" t="s">
        <v>2905</v>
      </c>
      <c r="D471" s="124"/>
      <c r="E471" s="20">
        <v>1.55</v>
      </c>
      <c r="F471" s="20"/>
      <c r="G471" s="20"/>
      <c r="H471" s="164"/>
      <c r="I471" s="164"/>
      <c r="J471" s="164"/>
      <c r="K471" s="164"/>
      <c r="L471" s="164"/>
      <c r="M471" s="164"/>
      <c r="N471" s="164"/>
      <c r="O471" s="20">
        <v>1.55</v>
      </c>
      <c r="P471" s="164"/>
      <c r="Q471" s="125">
        <v>1.08</v>
      </c>
      <c r="R471" s="125" t="s">
        <v>55</v>
      </c>
      <c r="S471" s="164"/>
      <c r="T471" s="164"/>
      <c r="U471" s="164"/>
      <c r="V471" s="124"/>
      <c r="W471" s="124"/>
      <c r="X471" s="124"/>
      <c r="Y471" s="124"/>
      <c r="Z471" s="20"/>
      <c r="AA471" s="20">
        <v>1.55</v>
      </c>
    </row>
    <row r="472" spans="1:27">
      <c r="A472" s="1637">
        <v>462</v>
      </c>
      <c r="B472" s="124" t="s">
        <v>2906</v>
      </c>
      <c r="C472" s="125" t="s">
        <v>2907</v>
      </c>
      <c r="D472" s="124"/>
      <c r="E472" s="20">
        <v>0.26500000000000001</v>
      </c>
      <c r="F472" s="125"/>
      <c r="G472" s="124"/>
      <c r="H472" s="164"/>
      <c r="I472" s="164"/>
      <c r="J472" s="164"/>
      <c r="K472" s="164"/>
      <c r="L472" s="164"/>
      <c r="M472" s="164"/>
      <c r="N472" s="164"/>
      <c r="O472" s="20">
        <v>0.26500000000000001</v>
      </c>
      <c r="P472" s="164"/>
      <c r="Q472" s="125">
        <v>0.1855</v>
      </c>
      <c r="R472" s="125" t="s">
        <v>55</v>
      </c>
      <c r="S472" s="164"/>
      <c r="T472" s="164"/>
      <c r="U472" s="164"/>
      <c r="V472" s="124"/>
      <c r="W472" s="124"/>
      <c r="X472" s="124"/>
      <c r="Y472" s="124"/>
      <c r="Z472" s="124"/>
      <c r="AA472" s="20">
        <v>0.26500000000000001</v>
      </c>
    </row>
    <row r="473" spans="1:27">
      <c r="A473" s="1637">
        <v>463</v>
      </c>
      <c r="B473" s="124" t="s">
        <v>2908</v>
      </c>
      <c r="C473" s="125" t="s">
        <v>2909</v>
      </c>
      <c r="D473" s="124"/>
      <c r="E473" s="20">
        <v>0.13</v>
      </c>
      <c r="F473" s="125"/>
      <c r="G473" s="124"/>
      <c r="H473" s="164"/>
      <c r="I473" s="164"/>
      <c r="J473" s="164"/>
      <c r="K473" s="164"/>
      <c r="L473" s="164"/>
      <c r="M473" s="164"/>
      <c r="N473" s="164"/>
      <c r="O473" s="20">
        <v>0.13</v>
      </c>
      <c r="P473" s="164"/>
      <c r="Q473" s="125">
        <v>9.0999999999999998E-2</v>
      </c>
      <c r="R473" s="125" t="s">
        <v>55</v>
      </c>
      <c r="S473" s="164"/>
      <c r="T473" s="164"/>
      <c r="U473" s="164"/>
      <c r="V473" s="124"/>
      <c r="W473" s="124"/>
      <c r="X473" s="124"/>
      <c r="Y473" s="124"/>
      <c r="Z473" s="124"/>
      <c r="AA473" s="20">
        <v>0.13</v>
      </c>
    </row>
    <row r="474" spans="1:27">
      <c r="A474" s="1637">
        <v>464</v>
      </c>
      <c r="B474" s="124" t="s">
        <v>2910</v>
      </c>
      <c r="C474" s="125" t="s">
        <v>2911</v>
      </c>
      <c r="D474" s="124"/>
      <c r="E474" s="20">
        <v>0.14499999999999999</v>
      </c>
      <c r="F474" s="125"/>
      <c r="G474" s="124"/>
      <c r="H474" s="164"/>
      <c r="I474" s="164"/>
      <c r="J474" s="164"/>
      <c r="K474" s="164"/>
      <c r="L474" s="164"/>
      <c r="M474" s="164"/>
      <c r="N474" s="164"/>
      <c r="O474" s="20">
        <v>0.14499999999999999</v>
      </c>
      <c r="P474" s="164"/>
      <c r="Q474" s="125">
        <v>0.10149999999999999</v>
      </c>
      <c r="R474" s="125" t="s">
        <v>55</v>
      </c>
      <c r="S474" s="164"/>
      <c r="T474" s="164"/>
      <c r="U474" s="164"/>
      <c r="V474" s="124"/>
      <c r="W474" s="124"/>
      <c r="X474" s="124"/>
      <c r="Y474" s="124"/>
      <c r="Z474" s="124"/>
      <c r="AA474" s="20">
        <v>0.14499999999999999</v>
      </c>
    </row>
    <row r="475" spans="1:27">
      <c r="A475" s="1637">
        <v>465</v>
      </c>
      <c r="B475" s="124" t="s">
        <v>2912</v>
      </c>
      <c r="C475" s="125" t="s">
        <v>2913</v>
      </c>
      <c r="D475" s="124"/>
      <c r="E475" s="20">
        <v>0.43</v>
      </c>
      <c r="F475" s="125">
        <v>0.43</v>
      </c>
      <c r="G475" s="125">
        <v>0.43</v>
      </c>
      <c r="H475" s="164"/>
      <c r="I475" s="164"/>
      <c r="J475" s="164"/>
      <c r="K475" s="164"/>
      <c r="L475" s="164"/>
      <c r="M475" s="164"/>
      <c r="N475" s="164"/>
      <c r="O475" s="124"/>
      <c r="P475" s="164"/>
      <c r="Q475" s="125">
        <v>0.30099999999999999</v>
      </c>
      <c r="R475" s="125" t="s">
        <v>55</v>
      </c>
      <c r="S475" s="164"/>
      <c r="T475" s="164"/>
      <c r="U475" s="164"/>
      <c r="V475" s="124"/>
      <c r="W475" s="124"/>
      <c r="X475" s="124"/>
      <c r="Y475" s="124"/>
      <c r="Z475" s="125">
        <v>0.43</v>
      </c>
      <c r="AA475" s="124"/>
    </row>
    <row r="476" spans="1:27">
      <c r="A476" s="1637">
        <v>466</v>
      </c>
      <c r="B476" s="124" t="s">
        <v>2914</v>
      </c>
      <c r="C476" s="125" t="s">
        <v>2915</v>
      </c>
      <c r="D476" s="124"/>
      <c r="E476" s="20">
        <v>0.20499999999999999</v>
      </c>
      <c r="F476" s="125">
        <v>0.20499999999999999</v>
      </c>
      <c r="G476" s="125">
        <v>0.20499999999999999</v>
      </c>
      <c r="H476" s="164"/>
      <c r="I476" s="164"/>
      <c r="J476" s="164"/>
      <c r="K476" s="164"/>
      <c r="L476" s="164"/>
      <c r="M476" s="164"/>
      <c r="N476" s="164"/>
      <c r="O476" s="124"/>
      <c r="P476" s="164"/>
      <c r="Q476" s="125">
        <v>0.14349999999999999</v>
      </c>
      <c r="R476" s="125" t="s">
        <v>55</v>
      </c>
      <c r="S476" s="164"/>
      <c r="T476" s="164"/>
      <c r="U476" s="164"/>
      <c r="V476" s="124"/>
      <c r="W476" s="124"/>
      <c r="X476" s="124"/>
      <c r="Y476" s="124"/>
      <c r="Z476" s="125">
        <v>0.20499999999999999</v>
      </c>
      <c r="AA476" s="124"/>
    </row>
    <row r="477" spans="1:27">
      <c r="A477" s="1637">
        <v>467</v>
      </c>
      <c r="B477" s="157" t="s">
        <v>1987</v>
      </c>
      <c r="C477" s="127" t="s">
        <v>2916</v>
      </c>
      <c r="D477" s="124"/>
      <c r="E477" s="128">
        <v>1.415</v>
      </c>
      <c r="F477" s="156"/>
      <c r="G477" s="124"/>
      <c r="H477" s="164"/>
      <c r="I477" s="164"/>
      <c r="J477" s="164"/>
      <c r="K477" s="164"/>
      <c r="L477" s="164"/>
      <c r="M477" s="164"/>
      <c r="N477" s="164"/>
      <c r="O477" s="126">
        <v>1.415</v>
      </c>
      <c r="P477" s="164"/>
      <c r="Q477" s="125">
        <v>1.25</v>
      </c>
      <c r="R477" s="127" t="s">
        <v>55</v>
      </c>
      <c r="S477" s="164"/>
      <c r="T477" s="164"/>
      <c r="U477" s="164"/>
      <c r="V477" s="124"/>
      <c r="W477" s="124"/>
      <c r="X477" s="124"/>
      <c r="Y477" s="124"/>
      <c r="Z477" s="124"/>
      <c r="AA477" s="128">
        <v>1.415</v>
      </c>
    </row>
    <row r="478" spans="1:27">
      <c r="A478" s="1637">
        <v>468</v>
      </c>
      <c r="B478" s="157" t="s">
        <v>2917</v>
      </c>
      <c r="C478" s="127" t="s">
        <v>2918</v>
      </c>
      <c r="D478" s="124"/>
      <c r="E478" s="128">
        <v>1.1100000000000001</v>
      </c>
      <c r="F478" s="128">
        <v>1.1100000000000001</v>
      </c>
      <c r="G478" s="128">
        <v>1.1100000000000001</v>
      </c>
      <c r="H478" s="164"/>
      <c r="I478" s="164"/>
      <c r="J478" s="164"/>
      <c r="K478" s="164"/>
      <c r="L478" s="164"/>
      <c r="M478" s="164"/>
      <c r="N478" s="164"/>
      <c r="O478" s="124"/>
      <c r="P478" s="164"/>
      <c r="Q478" s="125">
        <v>0.77700000000000002</v>
      </c>
      <c r="R478" s="127" t="s">
        <v>55</v>
      </c>
      <c r="S478" s="164"/>
      <c r="T478" s="164"/>
      <c r="U478" s="164"/>
      <c r="V478" s="124"/>
      <c r="W478" s="124"/>
      <c r="X478" s="124"/>
      <c r="Y478" s="124"/>
      <c r="Z478" s="128">
        <v>1.1100000000000001</v>
      </c>
      <c r="AA478" s="124"/>
    </row>
    <row r="479" spans="1:27">
      <c r="A479" s="1637">
        <v>469</v>
      </c>
      <c r="B479" s="157" t="s">
        <v>2029</v>
      </c>
      <c r="C479" s="127" t="s">
        <v>2919</v>
      </c>
      <c r="D479" s="124"/>
      <c r="E479" s="128">
        <v>0.48</v>
      </c>
      <c r="F479" s="128">
        <v>0.48</v>
      </c>
      <c r="G479" s="128">
        <v>0.48</v>
      </c>
      <c r="H479" s="164"/>
      <c r="I479" s="164"/>
      <c r="J479" s="164"/>
      <c r="K479" s="164"/>
      <c r="L479" s="164"/>
      <c r="M479" s="164"/>
      <c r="N479" s="164"/>
      <c r="O479" s="124"/>
      <c r="P479" s="164"/>
      <c r="Q479" s="125">
        <v>0.4</v>
      </c>
      <c r="R479" s="127" t="s">
        <v>55</v>
      </c>
      <c r="S479" s="164"/>
      <c r="T479" s="164"/>
      <c r="U479" s="164"/>
      <c r="V479" s="124"/>
      <c r="W479" s="124"/>
      <c r="X479" s="124"/>
      <c r="Y479" s="124"/>
      <c r="Z479" s="128">
        <v>0.48</v>
      </c>
      <c r="AA479" s="124"/>
    </row>
    <row r="480" spans="1:27" s="214" customFormat="1">
      <c r="A480" s="1636"/>
      <c r="B480" s="220" t="s">
        <v>2957</v>
      </c>
      <c r="C480" s="165"/>
      <c r="D480" s="216"/>
      <c r="E480" s="221">
        <f>SUM(E92:E479)</f>
        <v>216.18499999999977</v>
      </c>
      <c r="F480" s="221">
        <f t="shared" ref="F480:AA480" si="2">SUM(F92:F479)</f>
        <v>57.673000000000016</v>
      </c>
      <c r="G480" s="221">
        <f t="shared" si="2"/>
        <v>57.673000000000016</v>
      </c>
      <c r="H480" s="221">
        <f t="shared" si="2"/>
        <v>0</v>
      </c>
      <c r="I480" s="221">
        <f t="shared" si="2"/>
        <v>0</v>
      </c>
      <c r="J480" s="221">
        <f t="shared" si="2"/>
        <v>0</v>
      </c>
      <c r="K480" s="221">
        <f t="shared" si="2"/>
        <v>0</v>
      </c>
      <c r="L480" s="221">
        <f t="shared" si="2"/>
        <v>0</v>
      </c>
      <c r="M480" s="221">
        <f t="shared" si="2"/>
        <v>0</v>
      </c>
      <c r="N480" s="221">
        <f t="shared" si="2"/>
        <v>0</v>
      </c>
      <c r="O480" s="221">
        <f t="shared" si="2"/>
        <v>158.51199999999997</v>
      </c>
      <c r="P480" s="221">
        <f t="shared" si="2"/>
        <v>0</v>
      </c>
      <c r="Q480" s="221">
        <f>SUM(Q92:Q479)</f>
        <v>149.0389999999999</v>
      </c>
      <c r="R480" s="221">
        <f t="shared" si="2"/>
        <v>0</v>
      </c>
      <c r="S480" s="221">
        <f t="shared" si="2"/>
        <v>0</v>
      </c>
      <c r="T480" s="221">
        <f t="shared" si="2"/>
        <v>0</v>
      </c>
      <c r="U480" s="221">
        <f t="shared" si="2"/>
        <v>0</v>
      </c>
      <c r="V480" s="221">
        <f t="shared" si="2"/>
        <v>0</v>
      </c>
      <c r="W480" s="221">
        <f t="shared" si="2"/>
        <v>0</v>
      </c>
      <c r="X480" s="221">
        <f t="shared" si="2"/>
        <v>0</v>
      </c>
      <c r="Y480" s="221">
        <f t="shared" si="2"/>
        <v>0</v>
      </c>
      <c r="Z480" s="221">
        <f t="shared" si="2"/>
        <v>56.673000000000016</v>
      </c>
      <c r="AA480" s="221">
        <f t="shared" si="2"/>
        <v>159.51199999999994</v>
      </c>
    </row>
    <row r="481" spans="1:27">
      <c r="A481" s="185"/>
      <c r="B481" s="3338" t="s">
        <v>2920</v>
      </c>
      <c r="C481" s="3338"/>
      <c r="D481" s="3338"/>
      <c r="E481" s="3338"/>
      <c r="F481" s="3338"/>
      <c r="G481" s="3338"/>
      <c r="H481" s="3339"/>
      <c r="I481" s="3339"/>
      <c r="J481" s="3339"/>
      <c r="K481" s="3339"/>
      <c r="L481" s="3339"/>
      <c r="M481" s="3339"/>
      <c r="N481" s="3339"/>
      <c r="O481" s="3339"/>
      <c r="P481" s="3339"/>
      <c r="Q481" s="3339"/>
      <c r="R481" s="153"/>
      <c r="S481" s="154"/>
      <c r="T481" s="154"/>
      <c r="U481" s="154"/>
      <c r="V481" s="154"/>
      <c r="W481" s="154"/>
      <c r="X481" s="154"/>
      <c r="Y481" s="154"/>
      <c r="Z481" s="154"/>
      <c r="AA481" s="155"/>
    </row>
    <row r="482" spans="1:27">
      <c r="A482" s="1638">
        <v>470</v>
      </c>
      <c r="B482" s="178" t="s">
        <v>2921</v>
      </c>
      <c r="C482" s="141" t="s">
        <v>2922</v>
      </c>
      <c r="D482" s="129"/>
      <c r="E482" s="141">
        <v>1.7</v>
      </c>
      <c r="F482" s="141">
        <v>1.7</v>
      </c>
      <c r="G482" s="141">
        <v>1.7</v>
      </c>
      <c r="H482" s="176"/>
      <c r="I482" s="187"/>
      <c r="J482" s="176"/>
      <c r="K482" s="187"/>
      <c r="L482" s="176"/>
      <c r="M482" s="187"/>
      <c r="N482" s="176"/>
      <c r="O482" s="129"/>
      <c r="P482" s="187"/>
      <c r="Q482" s="141">
        <v>1.19</v>
      </c>
      <c r="R482" s="136" t="s">
        <v>605</v>
      </c>
      <c r="S482" s="176"/>
      <c r="T482" s="187"/>
      <c r="U482" s="176"/>
      <c r="V482" s="129"/>
      <c r="W482" s="145"/>
      <c r="X482" s="145"/>
      <c r="Y482" s="145"/>
      <c r="Z482" s="142">
        <v>1.7</v>
      </c>
      <c r="AA482" s="145"/>
    </row>
    <row r="483" spans="1:27">
      <c r="A483" s="1640"/>
      <c r="B483" s="182" t="s">
        <v>2923</v>
      </c>
      <c r="C483" s="143"/>
      <c r="D483" s="130"/>
      <c r="E483" s="143"/>
      <c r="F483" s="143"/>
      <c r="G483" s="143"/>
      <c r="H483" s="160"/>
      <c r="I483" s="188"/>
      <c r="J483" s="160"/>
      <c r="K483" s="188"/>
      <c r="L483" s="160"/>
      <c r="M483" s="188"/>
      <c r="N483" s="160"/>
      <c r="O483" s="130"/>
      <c r="P483" s="188"/>
      <c r="Q483" s="143"/>
      <c r="R483" s="137"/>
      <c r="S483" s="160"/>
      <c r="T483" s="188"/>
      <c r="U483" s="160"/>
      <c r="V483" s="130"/>
      <c r="W483" s="130"/>
      <c r="X483" s="130"/>
      <c r="Y483" s="130"/>
      <c r="Z483" s="143"/>
      <c r="AA483" s="130"/>
    </row>
    <row r="484" spans="1:27">
      <c r="A484" s="1639">
        <v>471</v>
      </c>
      <c r="B484" s="183" t="s">
        <v>2924</v>
      </c>
      <c r="C484" s="141" t="s">
        <v>2925</v>
      </c>
      <c r="D484" s="129"/>
      <c r="E484" s="189">
        <v>4.0999999999999996</v>
      </c>
      <c r="F484" s="141">
        <v>4.0999999999999996</v>
      </c>
      <c r="G484" s="141">
        <v>4.0999999999999996</v>
      </c>
      <c r="H484" s="176"/>
      <c r="I484" s="187"/>
      <c r="J484" s="176"/>
      <c r="K484" s="187"/>
      <c r="L484" s="176"/>
      <c r="M484" s="187"/>
      <c r="N484" s="176"/>
      <c r="O484" s="129"/>
      <c r="P484" s="187"/>
      <c r="Q484" s="141">
        <v>2.87</v>
      </c>
      <c r="R484" s="136" t="s">
        <v>605</v>
      </c>
      <c r="S484" s="176"/>
      <c r="T484" s="187"/>
      <c r="U484" s="176"/>
      <c r="V484" s="129"/>
      <c r="W484" s="129"/>
      <c r="X484" s="129"/>
      <c r="Y484" s="129"/>
      <c r="Z484" s="141">
        <v>4.0999999999999996</v>
      </c>
      <c r="AA484" s="129"/>
    </row>
    <row r="485" spans="1:27">
      <c r="A485" s="1640"/>
      <c r="B485" s="190" t="s">
        <v>2926</v>
      </c>
      <c r="C485" s="143"/>
      <c r="D485" s="130"/>
      <c r="E485" s="191"/>
      <c r="F485" s="143"/>
      <c r="G485" s="143"/>
      <c r="H485" s="160"/>
      <c r="I485" s="188"/>
      <c r="J485" s="160"/>
      <c r="K485" s="188"/>
      <c r="L485" s="160"/>
      <c r="M485" s="188"/>
      <c r="N485" s="160"/>
      <c r="O485" s="130"/>
      <c r="P485" s="188"/>
      <c r="Q485" s="143"/>
      <c r="R485" s="137"/>
      <c r="S485" s="160"/>
      <c r="T485" s="188"/>
      <c r="U485" s="160"/>
      <c r="V485" s="130"/>
      <c r="W485" s="130"/>
      <c r="X485" s="130"/>
      <c r="Y485" s="130"/>
      <c r="Z485" s="143"/>
      <c r="AA485" s="130"/>
    </row>
    <row r="486" spans="1:27" s="214" customFormat="1">
      <c r="A486" s="222"/>
      <c r="B486" s="217" t="s">
        <v>0</v>
      </c>
      <c r="C486" s="217"/>
      <c r="D486" s="217"/>
      <c r="E486" s="223">
        <f t="shared" ref="E486:Q486" si="3">E484+E482+E480+E90+E38</f>
        <v>360.49999999999983</v>
      </c>
      <c r="F486" s="223">
        <f t="shared" si="3"/>
        <v>201.98800000000006</v>
      </c>
      <c r="G486" s="223">
        <f t="shared" si="3"/>
        <v>201.98800000000006</v>
      </c>
      <c r="H486" s="223">
        <f t="shared" si="3"/>
        <v>0</v>
      </c>
      <c r="I486" s="223">
        <f t="shared" si="3"/>
        <v>0</v>
      </c>
      <c r="J486" s="223">
        <f t="shared" si="3"/>
        <v>0</v>
      </c>
      <c r="K486" s="223">
        <f t="shared" si="3"/>
        <v>0</v>
      </c>
      <c r="L486" s="223">
        <f t="shared" si="3"/>
        <v>0</v>
      </c>
      <c r="M486" s="223">
        <f t="shared" si="3"/>
        <v>0</v>
      </c>
      <c r="N486" s="223">
        <f t="shared" si="3"/>
        <v>0</v>
      </c>
      <c r="O486" s="223">
        <f t="shared" si="3"/>
        <v>158.51199999999997</v>
      </c>
      <c r="P486" s="223">
        <f t="shared" si="3"/>
        <v>0</v>
      </c>
      <c r="Q486" s="224">
        <f t="shared" si="3"/>
        <v>247.3574999999999</v>
      </c>
      <c r="R486" s="223"/>
      <c r="S486" s="223">
        <f t="shared" ref="S486:AA486" si="4">S484+S482+S480+S90+S38</f>
        <v>0</v>
      </c>
      <c r="T486" s="223">
        <f t="shared" si="4"/>
        <v>0</v>
      </c>
      <c r="U486" s="223">
        <f t="shared" si="4"/>
        <v>0</v>
      </c>
      <c r="V486" s="223">
        <f t="shared" si="4"/>
        <v>124.235</v>
      </c>
      <c r="W486" s="223">
        <f t="shared" si="4"/>
        <v>14.280000000000001</v>
      </c>
      <c r="X486" s="223">
        <f t="shared" si="4"/>
        <v>0</v>
      </c>
      <c r="Y486" s="223">
        <f t="shared" si="4"/>
        <v>0</v>
      </c>
      <c r="Z486" s="223">
        <f t="shared" si="4"/>
        <v>62.473000000000013</v>
      </c>
      <c r="AA486" s="223">
        <f t="shared" si="4"/>
        <v>159.51199999999994</v>
      </c>
    </row>
    <row r="487" spans="1:27">
      <c r="A487" s="185"/>
      <c r="B487" s="3309" t="s">
        <v>2927</v>
      </c>
      <c r="C487" s="3310"/>
      <c r="D487" s="3310"/>
      <c r="E487" s="3310"/>
      <c r="F487" s="3310"/>
      <c r="G487" s="3310"/>
      <c r="H487" s="3310"/>
      <c r="I487" s="3310"/>
      <c r="J487" s="3310"/>
      <c r="K487" s="3310"/>
      <c r="L487" s="3310"/>
      <c r="M487" s="3310"/>
      <c r="N487" s="3310"/>
      <c r="O487" s="3310"/>
      <c r="P487" s="3310"/>
      <c r="Q487" s="3310"/>
      <c r="R487" s="185"/>
      <c r="S487" s="185"/>
      <c r="T487" s="185"/>
      <c r="U487" s="185"/>
      <c r="V487" s="185"/>
      <c r="W487" s="185"/>
      <c r="X487" s="185"/>
      <c r="Y487" s="185"/>
      <c r="Z487" s="185"/>
      <c r="AA487" s="155"/>
    </row>
    <row r="488" spans="1:27" ht="25.5">
      <c r="A488" s="1638">
        <v>1</v>
      </c>
      <c r="B488" s="183" t="s">
        <v>2928</v>
      </c>
      <c r="C488" s="141" t="s">
        <v>2929</v>
      </c>
      <c r="D488" s="192"/>
      <c r="E488" s="141">
        <v>0.8</v>
      </c>
      <c r="F488" s="141">
        <v>0.8</v>
      </c>
      <c r="G488" s="141">
        <v>0.8</v>
      </c>
      <c r="H488" s="176"/>
      <c r="I488" s="187"/>
      <c r="J488" s="176"/>
      <c r="K488" s="187"/>
      <c r="L488" s="176"/>
      <c r="M488" s="187"/>
      <c r="N488" s="176"/>
      <c r="O488" s="133"/>
      <c r="P488" s="176"/>
      <c r="Q488" s="133">
        <v>0.4</v>
      </c>
      <c r="R488" s="141" t="s">
        <v>2047</v>
      </c>
      <c r="S488" s="187"/>
      <c r="T488" s="176"/>
      <c r="U488" s="193"/>
      <c r="V488" s="138">
        <v>0.8</v>
      </c>
      <c r="W488" s="194"/>
      <c r="X488" s="194"/>
      <c r="Y488" s="194"/>
      <c r="Z488" s="194"/>
      <c r="AA488" s="194"/>
    </row>
    <row r="489" spans="1:27">
      <c r="A489" s="1639"/>
      <c r="B489" s="195" t="s">
        <v>2930</v>
      </c>
      <c r="C489" s="142"/>
      <c r="D489" s="196"/>
      <c r="E489" s="142"/>
      <c r="F489" s="142"/>
      <c r="G489" s="142"/>
      <c r="H489" s="197"/>
      <c r="I489" s="198"/>
      <c r="J489" s="197"/>
      <c r="K489" s="198"/>
      <c r="L489" s="197"/>
      <c r="M489" s="198"/>
      <c r="N489" s="197"/>
      <c r="O489" s="134"/>
      <c r="P489" s="197"/>
      <c r="Q489" s="134"/>
      <c r="R489" s="199"/>
      <c r="S489" s="198"/>
      <c r="T489" s="197"/>
      <c r="U489" s="200"/>
      <c r="V489" s="201"/>
      <c r="W489" s="199"/>
      <c r="X489" s="199"/>
      <c r="Y489" s="199"/>
      <c r="Z489" s="199"/>
      <c r="AA489" s="199"/>
    </row>
    <row r="490" spans="1:27">
      <c r="A490" s="1639"/>
      <c r="B490" s="195" t="s">
        <v>2931</v>
      </c>
      <c r="C490" s="142"/>
      <c r="D490" s="196"/>
      <c r="E490" s="142"/>
      <c r="F490" s="142"/>
      <c r="G490" s="142"/>
      <c r="H490" s="197"/>
      <c r="I490" s="198"/>
      <c r="J490" s="197"/>
      <c r="K490" s="198"/>
      <c r="L490" s="197"/>
      <c r="M490" s="198"/>
      <c r="N490" s="197"/>
      <c r="O490" s="134"/>
      <c r="P490" s="197"/>
      <c r="Q490" s="134"/>
      <c r="R490" s="199"/>
      <c r="S490" s="198"/>
      <c r="T490" s="197"/>
      <c r="U490" s="200"/>
      <c r="V490" s="201"/>
      <c r="W490" s="199"/>
      <c r="X490" s="199"/>
      <c r="Y490" s="199"/>
      <c r="Z490" s="199"/>
      <c r="AA490" s="199"/>
    </row>
    <row r="491" spans="1:27">
      <c r="A491" s="1640"/>
      <c r="B491" s="195" t="s">
        <v>2932</v>
      </c>
      <c r="C491" s="143"/>
      <c r="D491" s="139"/>
      <c r="E491" s="143"/>
      <c r="F491" s="143"/>
      <c r="G491" s="143"/>
      <c r="H491" s="160"/>
      <c r="I491" s="188"/>
      <c r="J491" s="160"/>
      <c r="K491" s="188"/>
      <c r="L491" s="160"/>
      <c r="M491" s="188"/>
      <c r="N491" s="160"/>
      <c r="O491" s="135"/>
      <c r="P491" s="160"/>
      <c r="Q491" s="135"/>
      <c r="R491" s="140"/>
      <c r="S491" s="188"/>
      <c r="T491" s="160"/>
      <c r="U491" s="202"/>
      <c r="V491" s="203"/>
      <c r="W491" s="140"/>
      <c r="X491" s="140"/>
      <c r="Y491" s="140"/>
      <c r="Z491" s="140"/>
      <c r="AA491" s="140"/>
    </row>
    <row r="492" spans="1:27" ht="25.5">
      <c r="A492" s="1638">
        <v>2</v>
      </c>
      <c r="B492" s="183" t="s">
        <v>2954</v>
      </c>
      <c r="C492" s="141" t="s">
        <v>2933</v>
      </c>
      <c r="D492" s="192"/>
      <c r="E492" s="141">
        <v>0.2</v>
      </c>
      <c r="F492" s="141">
        <v>0.2</v>
      </c>
      <c r="G492" s="141">
        <v>0.2</v>
      </c>
      <c r="H492" s="164"/>
      <c r="I492" s="164"/>
      <c r="J492" s="164"/>
      <c r="K492" s="164"/>
      <c r="L492" s="164"/>
      <c r="M492" s="164"/>
      <c r="N492" s="164"/>
      <c r="O492" s="125"/>
      <c r="P492" s="164"/>
      <c r="Q492" s="125">
        <v>0</v>
      </c>
      <c r="R492" s="125" t="s">
        <v>2047</v>
      </c>
      <c r="S492" s="187"/>
      <c r="T492" s="176"/>
      <c r="U492" s="193"/>
      <c r="V492" s="138">
        <v>0.2</v>
      </c>
      <c r="W492" s="141"/>
      <c r="X492" s="129"/>
      <c r="Y492" s="129"/>
      <c r="Z492" s="129"/>
      <c r="AA492" s="129"/>
    </row>
    <row r="493" spans="1:27">
      <c r="A493" s="3306" t="s">
        <v>2934</v>
      </c>
      <c r="B493" s="3307"/>
      <c r="C493" s="3307"/>
      <c r="D493" s="3308"/>
      <c r="E493" s="131">
        <v>1</v>
      </c>
      <c r="F493" s="131">
        <v>1</v>
      </c>
      <c r="G493" s="131">
        <v>1</v>
      </c>
      <c r="H493" s="160"/>
      <c r="I493" s="185"/>
      <c r="J493" s="160"/>
      <c r="K493" s="185"/>
      <c r="L493" s="160"/>
      <c r="M493" s="185"/>
      <c r="N493" s="160"/>
      <c r="O493" s="135"/>
      <c r="P493" s="160"/>
      <c r="Q493" s="140">
        <v>0.4</v>
      </c>
      <c r="R493" s="140"/>
      <c r="S493" s="153"/>
      <c r="T493" s="164"/>
      <c r="U493" s="155"/>
      <c r="V493" s="131">
        <v>1</v>
      </c>
      <c r="W493" s="131"/>
      <c r="X493" s="131"/>
      <c r="Y493" s="131"/>
      <c r="Z493" s="131"/>
      <c r="AA493" s="131"/>
    </row>
    <row r="494" spans="1:27">
      <c r="A494" s="185"/>
      <c r="B494" s="3309" t="s">
        <v>2935</v>
      </c>
      <c r="C494" s="3310"/>
      <c r="D494" s="3310"/>
      <c r="E494" s="3310"/>
      <c r="F494" s="3310"/>
      <c r="G494" s="3310"/>
      <c r="H494" s="3310"/>
      <c r="I494" s="3310"/>
      <c r="J494" s="3310"/>
      <c r="K494" s="3310"/>
      <c r="L494" s="3310"/>
      <c r="M494" s="3310"/>
      <c r="N494" s="3310"/>
      <c r="O494" s="3310"/>
      <c r="P494" s="3310"/>
      <c r="Q494" s="3310"/>
      <c r="R494" s="185"/>
      <c r="S494" s="185"/>
      <c r="T494" s="185"/>
      <c r="U494" s="185"/>
      <c r="V494" s="185"/>
      <c r="W494" s="185"/>
      <c r="X494" s="185"/>
      <c r="Y494" s="185"/>
      <c r="Z494" s="185"/>
      <c r="AA494" s="185"/>
    </row>
    <row r="495" spans="1:27" ht="25.5">
      <c r="A495" s="1638">
        <v>1</v>
      </c>
      <c r="B495" s="183" t="s">
        <v>2952</v>
      </c>
      <c r="C495" s="141" t="s">
        <v>2936</v>
      </c>
      <c r="D495" s="129" t="s">
        <v>2951</v>
      </c>
      <c r="E495" s="141">
        <v>7.8</v>
      </c>
      <c r="F495" s="141">
        <v>7.8</v>
      </c>
      <c r="G495" s="141">
        <v>7.8</v>
      </c>
      <c r="H495" s="164"/>
      <c r="I495" s="164"/>
      <c r="J495" s="164"/>
      <c r="K495" s="164"/>
      <c r="L495" s="164"/>
      <c r="M495" s="164"/>
      <c r="N495" s="164"/>
      <c r="O495" s="164"/>
      <c r="P495" s="164"/>
      <c r="Q495" s="123">
        <v>3.64</v>
      </c>
      <c r="R495" s="125" t="s">
        <v>2047</v>
      </c>
      <c r="S495" s="164"/>
      <c r="T495" s="164"/>
      <c r="U495" s="164"/>
      <c r="V495" s="124"/>
      <c r="W495" s="138"/>
      <c r="X495" s="129"/>
      <c r="Y495" s="129"/>
      <c r="Z495" s="138">
        <v>7.8</v>
      </c>
      <c r="AA495" s="129"/>
    </row>
    <row r="496" spans="1:27">
      <c r="A496" s="3306" t="s">
        <v>2934</v>
      </c>
      <c r="B496" s="3307"/>
      <c r="C496" s="3307"/>
      <c r="D496" s="3308"/>
      <c r="E496" s="141">
        <v>7.8</v>
      </c>
      <c r="F496" s="141">
        <v>7.8</v>
      </c>
      <c r="G496" s="141">
        <v>7.8</v>
      </c>
      <c r="H496" s="164"/>
      <c r="I496" s="164"/>
      <c r="J496" s="164"/>
      <c r="K496" s="164"/>
      <c r="L496" s="164"/>
      <c r="M496" s="164"/>
      <c r="N496" s="164"/>
      <c r="O496" s="164"/>
      <c r="P496" s="164"/>
      <c r="Q496" s="132">
        <v>3.64</v>
      </c>
      <c r="R496" s="131"/>
      <c r="S496" s="164"/>
      <c r="T496" s="164"/>
      <c r="U496" s="164"/>
      <c r="V496" s="131"/>
      <c r="W496" s="131"/>
      <c r="X496" s="131"/>
      <c r="Y496" s="131"/>
      <c r="Z496" s="131">
        <v>7.8</v>
      </c>
      <c r="AA496" s="131"/>
    </row>
    <row r="497" spans="1:27">
      <c r="A497" s="3300" t="s">
        <v>2937</v>
      </c>
      <c r="B497" s="3301"/>
      <c r="C497" s="3301"/>
      <c r="D497" s="3301"/>
      <c r="E497" s="3301"/>
      <c r="F497" s="3301"/>
      <c r="G497" s="3301"/>
      <c r="H497" s="3301"/>
      <c r="I497" s="3301"/>
      <c r="J497" s="3301"/>
      <c r="K497" s="3301"/>
      <c r="L497" s="3301"/>
      <c r="M497" s="3301"/>
      <c r="N497" s="3301"/>
      <c r="O497" s="3301"/>
      <c r="P497" s="3301"/>
      <c r="Q497" s="3301"/>
      <c r="R497" s="3302"/>
      <c r="S497" s="185"/>
      <c r="T497" s="185"/>
      <c r="U497" s="185"/>
      <c r="V497" s="185"/>
      <c r="W497" s="185"/>
      <c r="X497" s="185"/>
      <c r="Y497" s="185"/>
      <c r="Z497" s="185"/>
      <c r="AA497" s="185"/>
    </row>
    <row r="498" spans="1:27" ht="25.5">
      <c r="A498" s="1637">
        <v>1</v>
      </c>
      <c r="B498" s="180" t="s">
        <v>2938</v>
      </c>
      <c r="C498" s="141" t="s">
        <v>2939</v>
      </c>
      <c r="D498" s="124"/>
      <c r="E498" s="125">
        <v>0.8</v>
      </c>
      <c r="F498" s="125">
        <v>0.8</v>
      </c>
      <c r="G498" s="125">
        <v>0.8</v>
      </c>
      <c r="H498" s="164"/>
      <c r="I498" s="164"/>
      <c r="J498" s="164"/>
      <c r="K498" s="164"/>
      <c r="L498" s="164"/>
      <c r="M498" s="164"/>
      <c r="N498" s="164"/>
      <c r="O498" s="164"/>
      <c r="P498" s="164"/>
      <c r="Q498" s="125">
        <v>0</v>
      </c>
      <c r="R498" s="125" t="s">
        <v>2047</v>
      </c>
      <c r="S498" s="164"/>
      <c r="T498" s="164"/>
      <c r="U498" s="164"/>
      <c r="V498" s="125">
        <v>0.8</v>
      </c>
      <c r="W498" s="124"/>
      <c r="X498" s="124"/>
      <c r="Y498" s="124"/>
      <c r="Z498" s="124"/>
      <c r="AA498" s="124"/>
    </row>
    <row r="499" spans="1:27">
      <c r="A499" s="3306" t="s">
        <v>2934</v>
      </c>
      <c r="B499" s="3307"/>
      <c r="C499" s="3307"/>
      <c r="D499" s="3308"/>
      <c r="E499" s="125">
        <v>0.8</v>
      </c>
      <c r="F499" s="125">
        <v>0.8</v>
      </c>
      <c r="G499" s="125">
        <v>0.8</v>
      </c>
      <c r="H499" s="164"/>
      <c r="I499" s="164"/>
      <c r="J499" s="164"/>
      <c r="K499" s="164"/>
      <c r="L499" s="164"/>
      <c r="M499" s="164"/>
      <c r="N499" s="164"/>
      <c r="O499" s="164"/>
      <c r="P499" s="164"/>
      <c r="Q499" s="131">
        <v>0</v>
      </c>
      <c r="R499" s="131"/>
      <c r="S499" s="164"/>
      <c r="T499" s="164"/>
      <c r="U499" s="164"/>
      <c r="V499" s="125">
        <v>0.8</v>
      </c>
      <c r="W499" s="131"/>
      <c r="X499" s="131"/>
      <c r="Y499" s="131"/>
      <c r="Z499" s="131"/>
      <c r="AA499" s="131"/>
    </row>
    <row r="500" spans="1:27">
      <c r="A500" s="3311" t="s">
        <v>2940</v>
      </c>
      <c r="B500" s="3312"/>
      <c r="C500" s="3312"/>
      <c r="D500" s="3312"/>
      <c r="E500" s="3312"/>
      <c r="F500" s="3312"/>
      <c r="G500" s="3312"/>
      <c r="H500" s="3312"/>
      <c r="I500" s="3312"/>
      <c r="J500" s="3312"/>
      <c r="K500" s="3312"/>
      <c r="L500" s="3312"/>
      <c r="M500" s="3312"/>
      <c r="N500" s="3312"/>
      <c r="O500" s="3312"/>
      <c r="P500" s="3312"/>
      <c r="Q500" s="3312"/>
      <c r="R500" s="3313"/>
      <c r="S500" s="185"/>
      <c r="T500" s="185"/>
      <c r="U500" s="185"/>
      <c r="V500" s="185"/>
      <c r="W500" s="185"/>
      <c r="X500" s="185"/>
      <c r="Y500" s="185"/>
      <c r="Z500" s="185"/>
      <c r="AA500" s="185"/>
    </row>
    <row r="501" spans="1:27" ht="51">
      <c r="A501" s="1637">
        <v>1</v>
      </c>
      <c r="B501" s="180" t="s">
        <v>2953</v>
      </c>
      <c r="C501" s="124" t="s">
        <v>2941</v>
      </c>
      <c r="D501" s="124"/>
      <c r="E501" s="141">
        <v>1.327</v>
      </c>
      <c r="F501" s="141">
        <v>1.327</v>
      </c>
      <c r="G501" s="141">
        <v>1.327</v>
      </c>
      <c r="H501" s="204"/>
      <c r="I501" s="176"/>
      <c r="J501" s="187"/>
      <c r="K501" s="176"/>
      <c r="L501" s="187"/>
      <c r="M501" s="176"/>
      <c r="N501" s="187"/>
      <c r="O501" s="176"/>
      <c r="P501" s="187"/>
      <c r="Q501" s="136">
        <v>0</v>
      </c>
      <c r="R501" s="141" t="s">
        <v>2047</v>
      </c>
      <c r="S501" s="187"/>
      <c r="T501" s="176"/>
      <c r="U501" s="187"/>
      <c r="V501" s="141"/>
      <c r="W501" s="129"/>
      <c r="X501" s="129"/>
      <c r="Y501" s="129"/>
      <c r="Z501" s="141">
        <v>1.327</v>
      </c>
      <c r="AA501" s="129"/>
    </row>
    <row r="502" spans="1:27">
      <c r="A502" s="3296" t="s">
        <v>2934</v>
      </c>
      <c r="B502" s="3296"/>
      <c r="C502" s="3296"/>
      <c r="D502" s="3296"/>
      <c r="E502" s="125">
        <v>1.327</v>
      </c>
      <c r="F502" s="125">
        <v>1.327</v>
      </c>
      <c r="G502" s="125">
        <v>1.327</v>
      </c>
      <c r="H502" s="164"/>
      <c r="I502" s="164"/>
      <c r="J502" s="164"/>
      <c r="K502" s="164"/>
      <c r="L502" s="164"/>
      <c r="M502" s="164"/>
      <c r="N502" s="164"/>
      <c r="O502" s="164"/>
      <c r="P502" s="164"/>
      <c r="Q502" s="144">
        <v>0</v>
      </c>
      <c r="R502" s="131"/>
      <c r="S502" s="164"/>
      <c r="T502" s="164"/>
      <c r="U502" s="164"/>
      <c r="V502" s="125"/>
      <c r="W502" s="131"/>
      <c r="X502" s="131"/>
      <c r="Y502" s="131"/>
      <c r="Z502" s="125">
        <v>1.327</v>
      </c>
      <c r="AA502" s="131"/>
    </row>
    <row r="503" spans="1:27">
      <c r="A503" s="3297" t="s">
        <v>2942</v>
      </c>
      <c r="B503" s="3298"/>
      <c r="C503" s="3298"/>
      <c r="D503" s="3298"/>
      <c r="E503" s="3298"/>
      <c r="F503" s="3298"/>
      <c r="G503" s="3298"/>
      <c r="H503" s="3298"/>
      <c r="I503" s="3298"/>
      <c r="J503" s="3298"/>
      <c r="K503" s="3298"/>
      <c r="L503" s="3298"/>
      <c r="M503" s="3298"/>
      <c r="N503" s="3298"/>
      <c r="O503" s="3298"/>
      <c r="P503" s="3298"/>
      <c r="Q503" s="3298"/>
      <c r="R503" s="3299"/>
      <c r="S503" s="185"/>
      <c r="T503" s="185"/>
      <c r="U503" s="185"/>
      <c r="V503" s="185"/>
      <c r="W503" s="185"/>
      <c r="X503" s="185"/>
      <c r="Y503" s="185"/>
      <c r="Z503" s="185"/>
      <c r="AA503" s="185"/>
    </row>
    <row r="504" spans="1:27" ht="38.25">
      <c r="A504" s="1634">
        <v>1</v>
      </c>
      <c r="B504" s="205" t="s">
        <v>2943</v>
      </c>
      <c r="C504" s="206" t="s">
        <v>2944</v>
      </c>
      <c r="D504" s="207"/>
      <c r="E504" s="141">
        <v>0.23799999999999999</v>
      </c>
      <c r="F504" s="141">
        <v>0.23799999999999999</v>
      </c>
      <c r="G504" s="141">
        <v>0.23799999999999999</v>
      </c>
      <c r="H504" s="164"/>
      <c r="I504" s="164"/>
      <c r="J504" s="164"/>
      <c r="K504" s="164"/>
      <c r="L504" s="164"/>
      <c r="M504" s="164"/>
      <c r="N504" s="164"/>
      <c r="O504" s="164"/>
      <c r="P504" s="164"/>
      <c r="Q504" s="141">
        <v>0</v>
      </c>
      <c r="R504" s="141" t="s">
        <v>2047</v>
      </c>
      <c r="S504" s="164"/>
      <c r="T504" s="164"/>
      <c r="U504" s="164"/>
      <c r="V504" s="125"/>
      <c r="W504" s="131"/>
      <c r="X504" s="131"/>
      <c r="Y504" s="131"/>
      <c r="Z504" s="125">
        <v>0.23799999999999999</v>
      </c>
      <c r="AA504" s="131"/>
    </row>
    <row r="505" spans="1:27">
      <c r="A505" s="3300" t="s">
        <v>2945</v>
      </c>
      <c r="B505" s="3301"/>
      <c r="C505" s="3301"/>
      <c r="D505" s="3301"/>
      <c r="E505" s="3301"/>
      <c r="F505" s="3301"/>
      <c r="G505" s="3301"/>
      <c r="H505" s="3301"/>
      <c r="I505" s="3301"/>
      <c r="J505" s="3301"/>
      <c r="K505" s="3301"/>
      <c r="L505" s="3301"/>
      <c r="M505" s="3301"/>
      <c r="N505" s="3301"/>
      <c r="O505" s="3301"/>
      <c r="P505" s="3301"/>
      <c r="Q505" s="3301"/>
      <c r="R505" s="3302"/>
      <c r="S505" s="185"/>
      <c r="T505" s="185"/>
      <c r="U505" s="185"/>
      <c r="V505" s="185"/>
      <c r="W505" s="185"/>
      <c r="X505" s="185"/>
      <c r="Y505" s="185"/>
      <c r="Z505" s="185"/>
      <c r="AA505" s="185"/>
    </row>
    <row r="506" spans="1:27" ht="63.75">
      <c r="A506" s="1636">
        <v>1</v>
      </c>
      <c r="B506" s="180" t="s">
        <v>2946</v>
      </c>
      <c r="C506" s="209" t="s">
        <v>2947</v>
      </c>
      <c r="D506" s="210"/>
      <c r="E506" s="125">
        <v>0.55900000000000005</v>
      </c>
      <c r="F506" s="125">
        <v>0.55900000000000005</v>
      </c>
      <c r="G506" s="125">
        <v>0.55900000000000005</v>
      </c>
      <c r="H506" s="164"/>
      <c r="I506" s="164"/>
      <c r="J506" s="164"/>
      <c r="K506" s="164"/>
      <c r="L506" s="164"/>
      <c r="M506" s="164"/>
      <c r="N506" s="164"/>
      <c r="O506" s="164"/>
      <c r="P506" s="164"/>
      <c r="Q506" s="164"/>
      <c r="R506" s="125" t="s">
        <v>2047</v>
      </c>
      <c r="S506" s="164"/>
      <c r="T506" s="164"/>
      <c r="U506" s="164"/>
      <c r="V506" s="125">
        <v>0.55900000000000005</v>
      </c>
      <c r="W506" s="131"/>
      <c r="X506" s="131"/>
      <c r="Y506" s="131"/>
      <c r="Z506" s="125"/>
      <c r="AA506" s="131"/>
    </row>
    <row r="507" spans="1:27">
      <c r="A507" s="185"/>
      <c r="B507" s="3303" t="s">
        <v>2948</v>
      </c>
      <c r="C507" s="3304"/>
      <c r="D507" s="3304"/>
      <c r="E507" s="3304"/>
      <c r="F507" s="3304"/>
      <c r="G507" s="3304"/>
      <c r="H507" s="3304"/>
      <c r="I507" s="3304"/>
      <c r="J507" s="3304"/>
      <c r="K507" s="3304"/>
      <c r="L507" s="3304"/>
      <c r="M507" s="3304"/>
      <c r="N507" s="3304"/>
      <c r="O507" s="3304"/>
      <c r="P507" s="3304"/>
      <c r="Q507" s="3304"/>
      <c r="R507" s="3305"/>
      <c r="S507" s="185"/>
      <c r="T507" s="185"/>
      <c r="U507" s="185"/>
      <c r="V507" s="185"/>
      <c r="W507" s="185"/>
      <c r="X507" s="185"/>
      <c r="Y507" s="185"/>
      <c r="Z507" s="185"/>
      <c r="AA507" s="185"/>
    </row>
    <row r="508" spans="1:27" ht="38.25">
      <c r="A508" s="1635">
        <v>1</v>
      </c>
      <c r="B508" s="124" t="s">
        <v>2949</v>
      </c>
      <c r="C508" s="125" t="s">
        <v>2950</v>
      </c>
      <c r="D508" s="124"/>
      <c r="E508" s="125">
        <v>0.59299999999999997</v>
      </c>
      <c r="F508" s="125">
        <v>0.59299999999999997</v>
      </c>
      <c r="G508" s="125">
        <v>0.59299999999999997</v>
      </c>
      <c r="H508" s="164"/>
      <c r="I508" s="164"/>
      <c r="J508" s="164"/>
      <c r="K508" s="164"/>
      <c r="L508" s="164"/>
      <c r="M508" s="164"/>
      <c r="N508" s="164"/>
      <c r="O508" s="124"/>
      <c r="P508" s="164"/>
      <c r="Q508" s="125"/>
      <c r="R508" s="127" t="s">
        <v>2047</v>
      </c>
      <c r="S508" s="164"/>
      <c r="T508" s="164"/>
      <c r="U508" s="164"/>
      <c r="V508" s="124">
        <v>0.59299999999999997</v>
      </c>
      <c r="W508" s="124"/>
      <c r="X508" s="124"/>
      <c r="Y508" s="124"/>
      <c r="Z508" s="124"/>
      <c r="AA508" s="124"/>
    </row>
    <row r="509" spans="1:27" s="214" customFormat="1" ht="26.25" customHeight="1">
      <c r="A509" s="1632"/>
      <c r="B509" s="1633" t="s">
        <v>0</v>
      </c>
      <c r="C509" s="1628"/>
      <c r="D509" s="1629" t="s">
        <v>2956</v>
      </c>
      <c r="E509" s="1630">
        <f>E508+E506+E504+E502+E499+E496+E493+E486</f>
        <v>372.81699999999984</v>
      </c>
      <c r="F509" s="1630">
        <f t="shared" ref="F509:AA509" si="5">F508+F506+F504+F502+F499+F496+F493+F486</f>
        <v>214.30500000000006</v>
      </c>
      <c r="G509" s="1630">
        <f t="shared" si="5"/>
        <v>214.30500000000006</v>
      </c>
      <c r="H509" s="1630">
        <f t="shared" si="5"/>
        <v>0</v>
      </c>
      <c r="I509" s="1630">
        <f t="shared" si="5"/>
        <v>0</v>
      </c>
      <c r="J509" s="1630">
        <f t="shared" si="5"/>
        <v>0</v>
      </c>
      <c r="K509" s="1630">
        <f t="shared" si="5"/>
        <v>0</v>
      </c>
      <c r="L509" s="1630">
        <f t="shared" si="5"/>
        <v>0</v>
      </c>
      <c r="M509" s="1630">
        <f t="shared" si="5"/>
        <v>0</v>
      </c>
      <c r="N509" s="1630">
        <f t="shared" si="5"/>
        <v>0</v>
      </c>
      <c r="O509" s="1630">
        <f t="shared" si="5"/>
        <v>158.51199999999997</v>
      </c>
      <c r="P509" s="1630">
        <f t="shared" si="5"/>
        <v>0</v>
      </c>
      <c r="Q509" s="1631">
        <f t="shared" si="5"/>
        <v>251.39749999999989</v>
      </c>
      <c r="R509" s="1630"/>
      <c r="S509" s="1630">
        <f t="shared" si="5"/>
        <v>0</v>
      </c>
      <c r="T509" s="1630">
        <f t="shared" si="5"/>
        <v>0</v>
      </c>
      <c r="U509" s="1630">
        <f t="shared" si="5"/>
        <v>0</v>
      </c>
      <c r="V509" s="1630">
        <f t="shared" si="5"/>
        <v>127.187</v>
      </c>
      <c r="W509" s="1630">
        <f t="shared" si="5"/>
        <v>14.280000000000001</v>
      </c>
      <c r="X509" s="1630">
        <f t="shared" si="5"/>
        <v>0</v>
      </c>
      <c r="Y509" s="1630">
        <f t="shared" si="5"/>
        <v>0</v>
      </c>
      <c r="Z509" s="1630">
        <f t="shared" si="5"/>
        <v>71.838000000000008</v>
      </c>
      <c r="AA509" s="1630">
        <f t="shared" si="5"/>
        <v>159.51199999999994</v>
      </c>
    </row>
  </sheetData>
  <mergeCells count="30">
    <mergeCell ref="A1:A4"/>
    <mergeCell ref="B1:B4"/>
    <mergeCell ref="C1:C4"/>
    <mergeCell ref="D1:D4"/>
    <mergeCell ref="E1:Q1"/>
    <mergeCell ref="B487:Q487"/>
    <mergeCell ref="S1:U3"/>
    <mergeCell ref="V1:AA3"/>
    <mergeCell ref="E2:E4"/>
    <mergeCell ref="F2:F4"/>
    <mergeCell ref="G2:P2"/>
    <mergeCell ref="Q2:Q4"/>
    <mergeCell ref="G3:J3"/>
    <mergeCell ref="K3:N3"/>
    <mergeCell ref="R1:R4"/>
    <mergeCell ref="B5:Q5"/>
    <mergeCell ref="B6:Q6"/>
    <mergeCell ref="B39:Q39"/>
    <mergeCell ref="B91:Q91"/>
    <mergeCell ref="B481:Q481"/>
    <mergeCell ref="A502:D502"/>
    <mergeCell ref="A503:R503"/>
    <mergeCell ref="A505:R505"/>
    <mergeCell ref="B507:R507"/>
    <mergeCell ref="A493:D493"/>
    <mergeCell ref="B494:Q494"/>
    <mergeCell ref="A496:D496"/>
    <mergeCell ref="A497:R497"/>
    <mergeCell ref="A499:D499"/>
    <mergeCell ref="A500:R500"/>
  </mergeCells>
  <pageMargins left="0.7" right="0.7" top="0.75" bottom="0.75" header="0.3" footer="0.3"/>
  <pageSetup paperSize="9" orientation="portrait" verticalDpi="0" r:id="rId1"/>
  <ignoredErrors>
    <ignoredError sqref="E486:Q486 S486:V486 W486:AA486"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A282"/>
  <sheetViews>
    <sheetView topLeftCell="A13" zoomScale="73" zoomScaleNormal="73" workbookViewId="0">
      <selection activeCell="N281" sqref="N281"/>
    </sheetView>
  </sheetViews>
  <sheetFormatPr defaultColWidth="14" defaultRowHeight="12"/>
  <cols>
    <col min="1" max="1" width="6.28515625" style="856" customWidth="1"/>
    <col min="2" max="2" width="23" style="856" customWidth="1"/>
    <col min="3" max="3" width="18.7109375" style="856" customWidth="1"/>
    <col min="4" max="7" width="14" style="856"/>
    <col min="8" max="8" width="11.28515625" style="856" customWidth="1"/>
    <col min="9" max="9" width="11.7109375" style="856" customWidth="1"/>
    <col min="10" max="10" width="12.28515625" style="856" customWidth="1"/>
    <col min="11" max="11" width="11.7109375" style="856" customWidth="1"/>
    <col min="12" max="12" width="10.85546875" style="856" customWidth="1"/>
    <col min="13" max="13" width="12" style="856" customWidth="1"/>
    <col min="14" max="14" width="11.7109375" style="856" customWidth="1"/>
    <col min="15" max="15" width="11" style="856" customWidth="1"/>
    <col min="16" max="16" width="12" style="856" customWidth="1"/>
    <col min="17" max="17" width="12.5703125" style="856" customWidth="1"/>
    <col min="18" max="18" width="9.140625" style="37" customWidth="1"/>
    <col min="19" max="19" width="11.28515625" style="856" customWidth="1"/>
    <col min="20" max="20" width="9.85546875" style="856" customWidth="1"/>
    <col min="21" max="21" width="9.7109375" style="856" customWidth="1"/>
    <col min="22" max="23" width="10.85546875" style="856" customWidth="1"/>
    <col min="24" max="24" width="11.7109375" style="856" customWidth="1"/>
    <col min="25" max="26" width="10.28515625" style="856" customWidth="1"/>
    <col min="27" max="27" width="11" style="856" customWidth="1"/>
    <col min="28" max="16384" width="14" style="856"/>
  </cols>
  <sheetData>
    <row r="2" spans="1:27">
      <c r="A2" s="3343" t="s">
        <v>13</v>
      </c>
      <c r="B2" s="3343"/>
      <c r="C2" s="3343"/>
      <c r="D2" s="3343"/>
      <c r="E2" s="3343"/>
      <c r="F2" s="3343"/>
      <c r="G2" s="3343"/>
      <c r="H2" s="3343"/>
      <c r="I2" s="3343"/>
      <c r="J2" s="3343"/>
      <c r="K2" s="3343"/>
      <c r="L2" s="3343"/>
      <c r="M2" s="3343"/>
      <c r="N2" s="3343"/>
      <c r="O2" s="3343"/>
      <c r="P2" s="3343"/>
      <c r="Q2" s="3343"/>
      <c r="R2" s="3343"/>
      <c r="S2" s="3343"/>
      <c r="T2" s="3343"/>
      <c r="U2" s="3343"/>
      <c r="V2" s="3343"/>
      <c r="W2" s="3343"/>
      <c r="X2" s="3343"/>
      <c r="Y2" s="3343"/>
      <c r="Z2" s="3343"/>
      <c r="AA2" s="3343"/>
    </row>
    <row r="3" spans="1:27" ht="15.75">
      <c r="A3" s="3344" t="s">
        <v>8147</v>
      </c>
      <c r="B3" s="3344"/>
      <c r="C3" s="3344"/>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3344"/>
    </row>
    <row r="4" spans="1:27" ht="15" customHeight="1">
      <c r="A4" s="877"/>
      <c r="B4" s="877"/>
      <c r="C4" s="877"/>
      <c r="D4" s="877"/>
      <c r="E4" s="877"/>
      <c r="F4" s="877"/>
      <c r="G4" s="877"/>
      <c r="H4" s="877"/>
      <c r="I4" s="877"/>
      <c r="J4" s="877"/>
      <c r="K4" s="877"/>
      <c r="L4" s="878"/>
      <c r="M4" s="878"/>
      <c r="N4" s="3345" t="s">
        <v>15</v>
      </c>
      <c r="O4" s="3345"/>
      <c r="P4" s="3345"/>
      <c r="Q4" s="877"/>
      <c r="R4" s="877"/>
      <c r="S4" s="877"/>
      <c r="T4" s="877"/>
      <c r="U4" s="877"/>
      <c r="V4" s="877"/>
      <c r="W4" s="877"/>
      <c r="X4" s="877"/>
      <c r="Y4" s="877"/>
      <c r="Z4" s="877"/>
      <c r="AA4" s="877"/>
    </row>
    <row r="5" spans="1:27" ht="15" customHeight="1">
      <c r="A5" s="3079" t="s">
        <v>16</v>
      </c>
      <c r="B5" s="3079" t="s">
        <v>17</v>
      </c>
      <c r="C5" s="3079" t="s">
        <v>18</v>
      </c>
      <c r="D5" s="3079" t="s">
        <v>8584</v>
      </c>
      <c r="E5" s="3088" t="s">
        <v>20</v>
      </c>
      <c r="F5" s="3089"/>
      <c r="G5" s="3089"/>
      <c r="H5" s="3089"/>
      <c r="I5" s="3089"/>
      <c r="J5" s="3089"/>
      <c r="K5" s="3089"/>
      <c r="L5" s="3089"/>
      <c r="M5" s="3089"/>
      <c r="N5" s="3089"/>
      <c r="O5" s="3089"/>
      <c r="P5" s="3089"/>
      <c r="Q5" s="3090"/>
      <c r="R5" s="3079" t="s">
        <v>21</v>
      </c>
      <c r="S5" s="3055" t="s">
        <v>22</v>
      </c>
      <c r="T5" s="3066"/>
      <c r="U5" s="3067"/>
      <c r="V5" s="3055" t="s">
        <v>23</v>
      </c>
      <c r="W5" s="3066"/>
      <c r="X5" s="3066"/>
      <c r="Y5" s="3066"/>
      <c r="Z5" s="3066"/>
      <c r="AA5" s="3067"/>
    </row>
    <row r="6" spans="1:27" ht="15" customHeight="1">
      <c r="A6" s="3080"/>
      <c r="B6" s="3080"/>
      <c r="C6" s="3080"/>
      <c r="D6" s="3080"/>
      <c r="E6" s="3097" t="s">
        <v>24</v>
      </c>
      <c r="F6" s="3097" t="s">
        <v>25</v>
      </c>
      <c r="G6" s="3347" t="s">
        <v>26</v>
      </c>
      <c r="H6" s="3348"/>
      <c r="I6" s="3348"/>
      <c r="J6" s="3348"/>
      <c r="K6" s="3348"/>
      <c r="L6" s="3348"/>
      <c r="M6" s="3348"/>
      <c r="N6" s="3348"/>
      <c r="O6" s="3348"/>
      <c r="P6" s="3349"/>
      <c r="Q6" s="3079" t="s">
        <v>27</v>
      </c>
      <c r="R6" s="3080"/>
      <c r="S6" s="3091"/>
      <c r="T6" s="3092"/>
      <c r="U6" s="3093"/>
      <c r="V6" s="3091"/>
      <c r="W6" s="3092"/>
      <c r="X6" s="3092"/>
      <c r="Y6" s="3092"/>
      <c r="Z6" s="3092"/>
      <c r="AA6" s="3093"/>
    </row>
    <row r="7" spans="1:27" ht="15" customHeight="1">
      <c r="A7" s="3080"/>
      <c r="B7" s="3080"/>
      <c r="C7" s="3080"/>
      <c r="D7" s="3080"/>
      <c r="E7" s="3097"/>
      <c r="F7" s="3347"/>
      <c r="G7" s="3347" t="s">
        <v>28</v>
      </c>
      <c r="H7" s="3348"/>
      <c r="I7" s="3348"/>
      <c r="J7" s="3349"/>
      <c r="K7" s="3347" t="s">
        <v>29</v>
      </c>
      <c r="L7" s="3348"/>
      <c r="M7" s="3348"/>
      <c r="N7" s="3348"/>
      <c r="O7" s="868"/>
      <c r="P7" s="869"/>
      <c r="Q7" s="3080"/>
      <c r="R7" s="3080"/>
      <c r="S7" s="3068"/>
      <c r="T7" s="3069"/>
      <c r="U7" s="3070"/>
      <c r="V7" s="3068"/>
      <c r="W7" s="3069"/>
      <c r="X7" s="3069"/>
      <c r="Y7" s="3069"/>
      <c r="Z7" s="3069"/>
      <c r="AA7" s="3070"/>
    </row>
    <row r="8" spans="1:27" ht="72">
      <c r="A8" s="3081"/>
      <c r="B8" s="3081"/>
      <c r="C8" s="3081"/>
      <c r="D8" s="3081"/>
      <c r="E8" s="3097"/>
      <c r="F8" s="3097"/>
      <c r="G8" s="870" t="s">
        <v>30</v>
      </c>
      <c r="H8" s="870" t="s">
        <v>31</v>
      </c>
      <c r="I8" s="871" t="s">
        <v>32</v>
      </c>
      <c r="J8" s="871" t="s">
        <v>33</v>
      </c>
      <c r="K8" s="871" t="s">
        <v>34</v>
      </c>
      <c r="L8" s="871" t="s">
        <v>35</v>
      </c>
      <c r="M8" s="872" t="s">
        <v>36</v>
      </c>
      <c r="N8" s="871" t="s">
        <v>37</v>
      </c>
      <c r="O8" s="873" t="s">
        <v>38</v>
      </c>
      <c r="P8" s="874" t="s">
        <v>39</v>
      </c>
      <c r="Q8" s="3081"/>
      <c r="R8" s="3081"/>
      <c r="S8" s="870" t="s">
        <v>40</v>
      </c>
      <c r="T8" s="870" t="s">
        <v>41</v>
      </c>
      <c r="U8" s="870" t="s">
        <v>42</v>
      </c>
      <c r="V8" s="875" t="s">
        <v>43</v>
      </c>
      <c r="W8" s="875" t="s">
        <v>44</v>
      </c>
      <c r="X8" s="875" t="s">
        <v>45</v>
      </c>
      <c r="Y8" s="875" t="s">
        <v>46</v>
      </c>
      <c r="Z8" s="875" t="s">
        <v>47</v>
      </c>
      <c r="AA8" s="875" t="s">
        <v>48</v>
      </c>
    </row>
    <row r="9" spans="1:27" ht="25.5" customHeight="1">
      <c r="A9" s="3148" t="s">
        <v>50</v>
      </c>
      <c r="B9" s="3149"/>
      <c r="C9" s="3149"/>
      <c r="D9" s="3149"/>
      <c r="E9" s="3149"/>
      <c r="F9" s="3149"/>
      <c r="G9" s="3149"/>
      <c r="H9" s="3149"/>
      <c r="I9" s="3149"/>
      <c r="J9" s="3149"/>
      <c r="K9" s="3149"/>
      <c r="L9" s="3149"/>
      <c r="M9" s="3149"/>
      <c r="N9" s="3149"/>
      <c r="O9" s="3149"/>
      <c r="P9" s="3149"/>
      <c r="Q9" s="3149"/>
      <c r="R9" s="3149"/>
      <c r="S9" s="3149"/>
      <c r="T9" s="3149"/>
      <c r="U9" s="3149"/>
      <c r="V9" s="3149"/>
      <c r="W9" s="3149"/>
      <c r="X9" s="3149"/>
      <c r="Y9" s="3149"/>
      <c r="Z9" s="3149"/>
      <c r="AA9" s="3346"/>
    </row>
    <row r="10" spans="1:27" ht="24">
      <c r="A10" s="911">
        <v>1</v>
      </c>
      <c r="B10" s="879" t="s">
        <v>8148</v>
      </c>
      <c r="C10" s="880" t="s">
        <v>8149</v>
      </c>
      <c r="D10" s="880" t="s">
        <v>8150</v>
      </c>
      <c r="E10" s="886">
        <v>0.76</v>
      </c>
      <c r="F10" s="887"/>
      <c r="G10" s="887"/>
      <c r="H10" s="888"/>
      <c r="I10" s="888"/>
      <c r="J10" s="888"/>
      <c r="K10" s="889"/>
      <c r="L10" s="888"/>
      <c r="M10" s="888"/>
      <c r="N10" s="888"/>
      <c r="O10" s="887">
        <v>0.76</v>
      </c>
      <c r="P10" s="887"/>
      <c r="Q10" s="887">
        <v>0.76</v>
      </c>
      <c r="R10" s="881" t="s">
        <v>55</v>
      </c>
      <c r="S10" s="888"/>
      <c r="T10" s="888"/>
      <c r="U10" s="888"/>
      <c r="V10" s="890"/>
      <c r="W10" s="890"/>
      <c r="X10" s="886"/>
      <c r="Y10" s="886">
        <v>0.76</v>
      </c>
      <c r="Z10" s="890"/>
      <c r="AA10" s="890"/>
    </row>
    <row r="11" spans="1:27" ht="24">
      <c r="A11" s="911">
        <v>2</v>
      </c>
      <c r="B11" s="879" t="s">
        <v>8151</v>
      </c>
      <c r="C11" s="880" t="s">
        <v>8152</v>
      </c>
      <c r="D11" s="880" t="s">
        <v>8150</v>
      </c>
      <c r="E11" s="886">
        <v>0.20200000000000001</v>
      </c>
      <c r="F11" s="887">
        <v>0.20200000000000001</v>
      </c>
      <c r="G11" s="887"/>
      <c r="H11" s="888"/>
      <c r="I11" s="888"/>
      <c r="J11" s="888"/>
      <c r="K11" s="887"/>
      <c r="L11" s="887">
        <v>0.20200000000000001</v>
      </c>
      <c r="M11" s="888"/>
      <c r="N11" s="888"/>
      <c r="O11" s="888"/>
      <c r="P11" s="889"/>
      <c r="Q11" s="887">
        <v>0.20200000000000001</v>
      </c>
      <c r="R11" s="881" t="s">
        <v>55</v>
      </c>
      <c r="S11" s="888"/>
      <c r="T11" s="888"/>
      <c r="U11" s="888"/>
      <c r="V11" s="890"/>
      <c r="W11" s="890"/>
      <c r="X11" s="886"/>
      <c r="Y11" s="886">
        <v>0.20200000000000001</v>
      </c>
      <c r="Z11" s="891"/>
      <c r="AA11" s="890"/>
    </row>
    <row r="12" spans="1:27">
      <c r="A12" s="911">
        <v>3</v>
      </c>
      <c r="B12" s="879" t="s">
        <v>8153</v>
      </c>
      <c r="C12" s="880" t="s">
        <v>8154</v>
      </c>
      <c r="D12" s="880" t="s">
        <v>8150</v>
      </c>
      <c r="E12" s="886">
        <v>0.40600000000000003</v>
      </c>
      <c r="F12" s="887">
        <v>0.40600000000000003</v>
      </c>
      <c r="G12" s="887"/>
      <c r="H12" s="888"/>
      <c r="I12" s="888"/>
      <c r="J12" s="888"/>
      <c r="K12" s="887"/>
      <c r="L12" s="887">
        <v>0.40600000000000003</v>
      </c>
      <c r="M12" s="888"/>
      <c r="N12" s="888"/>
      <c r="O12" s="888"/>
      <c r="P12" s="889"/>
      <c r="Q12" s="887">
        <v>0.40600000000000003</v>
      </c>
      <c r="R12" s="881" t="s">
        <v>55</v>
      </c>
      <c r="S12" s="888"/>
      <c r="T12" s="888"/>
      <c r="U12" s="888"/>
      <c r="V12" s="890"/>
      <c r="W12" s="890"/>
      <c r="X12" s="886"/>
      <c r="Y12" s="886">
        <v>0.40600000000000003</v>
      </c>
      <c r="Z12" s="890"/>
      <c r="AA12" s="890"/>
    </row>
    <row r="13" spans="1:27">
      <c r="A13" s="911">
        <v>4</v>
      </c>
      <c r="B13" s="879" t="s">
        <v>8155</v>
      </c>
      <c r="C13" s="880" t="s">
        <v>8156</v>
      </c>
      <c r="D13" s="880" t="s">
        <v>8150</v>
      </c>
      <c r="E13" s="886">
        <v>0.48</v>
      </c>
      <c r="F13" s="887">
        <v>0.48</v>
      </c>
      <c r="G13" s="887">
        <v>0.48</v>
      </c>
      <c r="H13" s="888"/>
      <c r="I13" s="888"/>
      <c r="J13" s="888"/>
      <c r="K13" s="887"/>
      <c r="L13" s="888"/>
      <c r="M13" s="888"/>
      <c r="N13" s="888"/>
      <c r="O13" s="888"/>
      <c r="P13" s="889"/>
      <c r="Q13" s="889"/>
      <c r="R13" s="881" t="s">
        <v>55</v>
      </c>
      <c r="S13" s="888"/>
      <c r="T13" s="888"/>
      <c r="U13" s="888"/>
      <c r="V13" s="890"/>
      <c r="W13" s="890"/>
      <c r="X13" s="886">
        <v>0.48</v>
      </c>
      <c r="Y13" s="890"/>
      <c r="Z13" s="890"/>
      <c r="AA13" s="890"/>
    </row>
    <row r="14" spans="1:27" ht="24">
      <c r="A14" s="912">
        <v>5</v>
      </c>
      <c r="B14" s="879" t="s">
        <v>8157</v>
      </c>
      <c r="C14" s="880" t="s">
        <v>8158</v>
      </c>
      <c r="D14" s="880" t="s">
        <v>8150</v>
      </c>
      <c r="E14" s="886">
        <v>0.7</v>
      </c>
      <c r="F14" s="887">
        <v>0.7</v>
      </c>
      <c r="G14" s="887">
        <v>0.7</v>
      </c>
      <c r="H14" s="888"/>
      <c r="I14" s="888"/>
      <c r="J14" s="888"/>
      <c r="K14" s="887"/>
      <c r="L14" s="888"/>
      <c r="M14" s="888"/>
      <c r="N14" s="888"/>
      <c r="O14" s="888"/>
      <c r="P14" s="889"/>
      <c r="Q14" s="889"/>
      <c r="R14" s="881" t="s">
        <v>8159</v>
      </c>
      <c r="S14" s="888"/>
      <c r="T14" s="888"/>
      <c r="U14" s="888"/>
      <c r="V14" s="886">
        <v>0.7</v>
      </c>
      <c r="W14" s="886"/>
      <c r="X14" s="886"/>
      <c r="Y14" s="890"/>
      <c r="Z14" s="890"/>
      <c r="AA14" s="890"/>
    </row>
    <row r="15" spans="1:27" ht="24">
      <c r="A15" s="912">
        <v>6</v>
      </c>
      <c r="B15" s="879" t="s">
        <v>8160</v>
      </c>
      <c r="C15" s="880" t="s">
        <v>8161</v>
      </c>
      <c r="D15" s="880" t="s">
        <v>8150</v>
      </c>
      <c r="E15" s="886">
        <v>0.65</v>
      </c>
      <c r="F15" s="887">
        <v>0.65</v>
      </c>
      <c r="G15" s="887">
        <v>0.65</v>
      </c>
      <c r="H15" s="888"/>
      <c r="I15" s="888"/>
      <c r="J15" s="888"/>
      <c r="K15" s="887"/>
      <c r="L15" s="888"/>
      <c r="M15" s="888"/>
      <c r="N15" s="888"/>
      <c r="O15" s="888"/>
      <c r="P15" s="889"/>
      <c r="Q15" s="887">
        <v>0.375</v>
      </c>
      <c r="R15" s="881" t="s">
        <v>55</v>
      </c>
      <c r="S15" s="888"/>
      <c r="T15" s="888"/>
      <c r="U15" s="888"/>
      <c r="V15" s="890"/>
      <c r="W15" s="890"/>
      <c r="X15" s="886">
        <v>0.65</v>
      </c>
      <c r="Y15" s="890"/>
      <c r="Z15" s="890"/>
      <c r="AA15" s="890"/>
    </row>
    <row r="16" spans="1:27">
      <c r="A16" s="912">
        <v>7</v>
      </c>
      <c r="B16" s="879" t="s">
        <v>8162</v>
      </c>
      <c r="C16" s="880" t="s">
        <v>8163</v>
      </c>
      <c r="D16" s="880" t="s">
        <v>8150</v>
      </c>
      <c r="E16" s="886">
        <v>0.6</v>
      </c>
      <c r="F16" s="887">
        <v>0.6</v>
      </c>
      <c r="G16" s="887">
        <v>0.6</v>
      </c>
      <c r="H16" s="888"/>
      <c r="I16" s="888"/>
      <c r="J16" s="888"/>
      <c r="K16" s="887"/>
      <c r="L16" s="888"/>
      <c r="M16" s="888"/>
      <c r="N16" s="888"/>
      <c r="O16" s="888"/>
      <c r="P16" s="889"/>
      <c r="Q16" s="887">
        <v>0.6</v>
      </c>
      <c r="R16" s="881" t="s">
        <v>55</v>
      </c>
      <c r="S16" s="888"/>
      <c r="T16" s="888"/>
      <c r="U16" s="888"/>
      <c r="V16" s="890"/>
      <c r="W16" s="890"/>
      <c r="X16" s="886">
        <v>0.6</v>
      </c>
      <c r="Y16" s="890"/>
      <c r="Z16" s="890"/>
      <c r="AA16" s="890"/>
    </row>
    <row r="17" spans="1:27" ht="24">
      <c r="A17" s="912">
        <v>8</v>
      </c>
      <c r="B17" s="879" t="s">
        <v>8164</v>
      </c>
      <c r="C17" s="880" t="s">
        <v>8165</v>
      </c>
      <c r="D17" s="880" t="s">
        <v>8150</v>
      </c>
      <c r="E17" s="886">
        <v>1.1000000000000001</v>
      </c>
      <c r="F17" s="887">
        <v>1.1000000000000001</v>
      </c>
      <c r="G17" s="887">
        <v>1.1000000000000001</v>
      </c>
      <c r="H17" s="888"/>
      <c r="I17" s="888"/>
      <c r="J17" s="888"/>
      <c r="K17" s="889"/>
      <c r="L17" s="888"/>
      <c r="M17" s="888"/>
      <c r="N17" s="888"/>
      <c r="O17" s="888"/>
      <c r="P17" s="889"/>
      <c r="Q17" s="887">
        <v>1.1000000000000001</v>
      </c>
      <c r="R17" s="881" t="s">
        <v>55</v>
      </c>
      <c r="S17" s="888"/>
      <c r="T17" s="888"/>
      <c r="U17" s="888"/>
      <c r="V17" s="890"/>
      <c r="W17" s="890">
        <v>1.1000000000000001</v>
      </c>
      <c r="X17" s="886"/>
      <c r="Y17" s="890"/>
      <c r="Z17" s="890"/>
      <c r="AA17" s="890"/>
    </row>
    <row r="18" spans="1:27">
      <c r="A18" s="912">
        <v>9</v>
      </c>
      <c r="B18" s="879" t="s">
        <v>8166</v>
      </c>
      <c r="C18" s="880" t="s">
        <v>8167</v>
      </c>
      <c r="D18" s="880" t="s">
        <v>8150</v>
      </c>
      <c r="E18" s="886">
        <v>0.56000000000000005</v>
      </c>
      <c r="F18" s="887">
        <v>0.56000000000000005</v>
      </c>
      <c r="G18" s="887">
        <v>0.56000000000000005</v>
      </c>
      <c r="H18" s="888"/>
      <c r="I18" s="888"/>
      <c r="J18" s="888"/>
      <c r="K18" s="889"/>
      <c r="L18" s="888"/>
      <c r="M18" s="888"/>
      <c r="N18" s="888"/>
      <c r="O18" s="888"/>
      <c r="P18" s="889"/>
      <c r="Q18" s="892"/>
      <c r="R18" s="881" t="s">
        <v>55</v>
      </c>
      <c r="S18" s="888"/>
      <c r="T18" s="888"/>
      <c r="U18" s="888"/>
      <c r="V18" s="890"/>
      <c r="W18" s="890"/>
      <c r="X18" s="886">
        <v>0.56000000000000005</v>
      </c>
      <c r="Y18" s="890"/>
      <c r="Z18" s="890"/>
      <c r="AA18" s="890"/>
    </row>
    <row r="19" spans="1:27">
      <c r="A19" s="912">
        <v>10</v>
      </c>
      <c r="B19" s="879" t="s">
        <v>8168</v>
      </c>
      <c r="C19" s="880" t="s">
        <v>8169</v>
      </c>
      <c r="D19" s="880" t="s">
        <v>8150</v>
      </c>
      <c r="E19" s="886">
        <v>0.42</v>
      </c>
      <c r="F19" s="887">
        <v>0.42</v>
      </c>
      <c r="G19" s="887">
        <v>0.42</v>
      </c>
      <c r="H19" s="888"/>
      <c r="I19" s="888"/>
      <c r="J19" s="888"/>
      <c r="K19" s="889"/>
      <c r="L19" s="888"/>
      <c r="M19" s="888"/>
      <c r="N19" s="888"/>
      <c r="O19" s="888"/>
      <c r="P19" s="889"/>
      <c r="Q19" s="887">
        <v>0.42</v>
      </c>
      <c r="R19" s="881" t="s">
        <v>55</v>
      </c>
      <c r="S19" s="888"/>
      <c r="T19" s="888"/>
      <c r="U19" s="888"/>
      <c r="V19" s="890"/>
      <c r="W19" s="890"/>
      <c r="X19" s="886">
        <v>0.42</v>
      </c>
      <c r="Y19" s="890"/>
      <c r="Z19" s="890"/>
      <c r="AA19" s="890"/>
    </row>
    <row r="20" spans="1:27" ht="24">
      <c r="A20" s="912">
        <v>11</v>
      </c>
      <c r="B20" s="879" t="s">
        <v>8170</v>
      </c>
      <c r="C20" s="880" t="s">
        <v>8171</v>
      </c>
      <c r="D20" s="880" t="s">
        <v>8150</v>
      </c>
      <c r="E20" s="886">
        <v>0.11799999999999999</v>
      </c>
      <c r="F20" s="887">
        <v>0.11799999999999999</v>
      </c>
      <c r="G20" s="887">
        <v>0.11799999999999999</v>
      </c>
      <c r="H20" s="888"/>
      <c r="I20" s="888"/>
      <c r="J20" s="888"/>
      <c r="K20" s="889"/>
      <c r="L20" s="888"/>
      <c r="M20" s="888"/>
      <c r="N20" s="888"/>
      <c r="O20" s="888"/>
      <c r="P20" s="889"/>
      <c r="Q20" s="887"/>
      <c r="R20" s="881" t="s">
        <v>55</v>
      </c>
      <c r="S20" s="888"/>
      <c r="T20" s="888"/>
      <c r="U20" s="888"/>
      <c r="V20" s="890"/>
      <c r="W20" s="890"/>
      <c r="X20" s="886">
        <v>0.11799999999999999</v>
      </c>
      <c r="Y20" s="890"/>
      <c r="Z20" s="890"/>
      <c r="AA20" s="890"/>
    </row>
    <row r="21" spans="1:27" ht="24">
      <c r="A21" s="912">
        <v>12</v>
      </c>
      <c r="B21" s="879" t="s">
        <v>8172</v>
      </c>
      <c r="C21" s="880" t="s">
        <v>8173</v>
      </c>
      <c r="D21" s="880" t="s">
        <v>8150</v>
      </c>
      <c r="E21" s="886">
        <v>1.01</v>
      </c>
      <c r="F21" s="887"/>
      <c r="G21" s="887"/>
      <c r="H21" s="888"/>
      <c r="I21" s="888"/>
      <c r="J21" s="888"/>
      <c r="K21" s="889"/>
      <c r="L21" s="888"/>
      <c r="M21" s="888"/>
      <c r="N21" s="888"/>
      <c r="O21" s="887">
        <v>1.01</v>
      </c>
      <c r="P21" s="887"/>
      <c r="Q21" s="887">
        <v>1.01</v>
      </c>
      <c r="R21" s="881" t="s">
        <v>55</v>
      </c>
      <c r="S21" s="888"/>
      <c r="T21" s="888"/>
      <c r="U21" s="888"/>
      <c r="V21" s="890"/>
      <c r="W21" s="890"/>
      <c r="X21" s="886"/>
      <c r="Y21" s="886">
        <v>1.01</v>
      </c>
      <c r="Z21" s="890"/>
      <c r="AA21" s="890"/>
    </row>
    <row r="22" spans="1:27" ht="24">
      <c r="A22" s="912">
        <v>13</v>
      </c>
      <c r="B22" s="879" t="s">
        <v>8174</v>
      </c>
      <c r="C22" s="880" t="s">
        <v>8175</v>
      </c>
      <c r="D22" s="880" t="s">
        <v>8150</v>
      </c>
      <c r="E22" s="886">
        <v>8.5000000000000006E-2</v>
      </c>
      <c r="F22" s="887"/>
      <c r="G22" s="887"/>
      <c r="H22" s="888"/>
      <c r="I22" s="888"/>
      <c r="J22" s="888"/>
      <c r="K22" s="889"/>
      <c r="L22" s="888"/>
      <c r="M22" s="888"/>
      <c r="N22" s="888"/>
      <c r="O22" s="887">
        <v>8.5000000000000006E-2</v>
      </c>
      <c r="P22" s="887"/>
      <c r="Q22" s="887">
        <v>8.5000000000000006E-2</v>
      </c>
      <c r="R22" s="881" t="s">
        <v>55</v>
      </c>
      <c r="S22" s="888"/>
      <c r="T22" s="888"/>
      <c r="U22" s="888"/>
      <c r="V22" s="890"/>
      <c r="W22" s="890"/>
      <c r="X22" s="886"/>
      <c r="Y22" s="886">
        <v>8.5000000000000006E-2</v>
      </c>
      <c r="Z22" s="890"/>
      <c r="AA22" s="890"/>
    </row>
    <row r="23" spans="1:27" ht="24">
      <c r="A23" s="912">
        <v>14</v>
      </c>
      <c r="B23" s="879" t="s">
        <v>8176</v>
      </c>
      <c r="C23" s="880" t="s">
        <v>8177</v>
      </c>
      <c r="D23" s="880" t="s">
        <v>8150</v>
      </c>
      <c r="E23" s="886">
        <v>0.14899999999999999</v>
      </c>
      <c r="F23" s="887">
        <v>0.14899999999999999</v>
      </c>
      <c r="G23" s="887">
        <v>0.14899999999999999</v>
      </c>
      <c r="H23" s="888"/>
      <c r="I23" s="888"/>
      <c r="J23" s="888"/>
      <c r="K23" s="889"/>
      <c r="L23" s="888"/>
      <c r="M23" s="888"/>
      <c r="N23" s="888"/>
      <c r="O23" s="888"/>
      <c r="P23" s="889"/>
      <c r="Q23" s="887"/>
      <c r="R23" s="881" t="s">
        <v>55</v>
      </c>
      <c r="S23" s="888"/>
      <c r="T23" s="888"/>
      <c r="U23" s="888"/>
      <c r="V23" s="890"/>
      <c r="W23" s="890"/>
      <c r="X23" s="886">
        <v>0.14899999999999999</v>
      </c>
      <c r="Y23" s="890"/>
      <c r="Z23" s="890"/>
      <c r="AA23" s="890"/>
    </row>
    <row r="24" spans="1:27" ht="24">
      <c r="A24" s="912">
        <v>15</v>
      </c>
      <c r="B24" s="879" t="s">
        <v>8178</v>
      </c>
      <c r="C24" s="880" t="s">
        <v>8179</v>
      </c>
      <c r="D24" s="880" t="s">
        <v>8150</v>
      </c>
      <c r="E24" s="886">
        <v>0.23</v>
      </c>
      <c r="F24" s="887">
        <v>0.23</v>
      </c>
      <c r="G24" s="887">
        <v>0.23</v>
      </c>
      <c r="H24" s="888"/>
      <c r="I24" s="888"/>
      <c r="J24" s="888"/>
      <c r="K24" s="889"/>
      <c r="L24" s="888"/>
      <c r="M24" s="888"/>
      <c r="N24" s="888"/>
      <c r="O24" s="888"/>
      <c r="P24" s="889"/>
      <c r="Q24" s="887">
        <v>0.23</v>
      </c>
      <c r="R24" s="881" t="s">
        <v>55</v>
      </c>
      <c r="S24" s="888"/>
      <c r="T24" s="888"/>
      <c r="U24" s="888"/>
      <c r="V24" s="890"/>
      <c r="W24" s="890"/>
      <c r="X24" s="886">
        <v>0.23</v>
      </c>
      <c r="Y24" s="890"/>
      <c r="Z24" s="890"/>
      <c r="AA24" s="890"/>
    </row>
    <row r="25" spans="1:27" ht="24">
      <c r="A25" s="912">
        <v>16</v>
      </c>
      <c r="B25" s="879" t="s">
        <v>8180</v>
      </c>
      <c r="C25" s="880" t="s">
        <v>8181</v>
      </c>
      <c r="D25" s="880" t="s">
        <v>8150</v>
      </c>
      <c r="E25" s="886">
        <v>0.24299999999999999</v>
      </c>
      <c r="F25" s="887">
        <v>0.24299999999999999</v>
      </c>
      <c r="G25" s="887">
        <v>0.24299999999999999</v>
      </c>
      <c r="H25" s="888"/>
      <c r="I25" s="888"/>
      <c r="J25" s="888"/>
      <c r="K25" s="889"/>
      <c r="L25" s="888"/>
      <c r="M25" s="888"/>
      <c r="N25" s="888"/>
      <c r="O25" s="888"/>
      <c r="P25" s="889"/>
      <c r="Q25" s="887"/>
      <c r="R25" s="881" t="s">
        <v>55</v>
      </c>
      <c r="S25" s="888"/>
      <c r="T25" s="888"/>
      <c r="U25" s="888"/>
      <c r="V25" s="890"/>
      <c r="W25" s="890"/>
      <c r="X25" s="886">
        <v>0.24299999999999999</v>
      </c>
      <c r="Y25" s="890"/>
      <c r="Z25" s="890"/>
      <c r="AA25" s="890"/>
    </row>
    <row r="26" spans="1:27">
      <c r="A26" s="912">
        <v>17</v>
      </c>
      <c r="B26" s="879" t="s">
        <v>8182</v>
      </c>
      <c r="C26" s="880" t="s">
        <v>8183</v>
      </c>
      <c r="D26" s="880" t="s">
        <v>8150</v>
      </c>
      <c r="E26" s="893">
        <v>0.36499999999999999</v>
      </c>
      <c r="F26" s="894">
        <v>0.36499999999999999</v>
      </c>
      <c r="G26" s="894">
        <v>0.36499999999999999</v>
      </c>
      <c r="H26" s="888"/>
      <c r="I26" s="888"/>
      <c r="J26" s="888"/>
      <c r="K26" s="889"/>
      <c r="L26" s="888"/>
      <c r="M26" s="888"/>
      <c r="N26" s="888"/>
      <c r="O26" s="888"/>
      <c r="P26" s="889"/>
      <c r="Q26" s="894">
        <v>0.36499999999999999</v>
      </c>
      <c r="R26" s="881" t="s">
        <v>55</v>
      </c>
      <c r="S26" s="888"/>
      <c r="T26" s="888"/>
      <c r="U26" s="888"/>
      <c r="V26" s="890"/>
      <c r="W26" s="890"/>
      <c r="X26" s="893">
        <v>0.36499999999999999</v>
      </c>
      <c r="Y26" s="890"/>
      <c r="Z26" s="890"/>
      <c r="AA26" s="890"/>
    </row>
    <row r="27" spans="1:27" ht="24">
      <c r="A27" s="912">
        <v>18</v>
      </c>
      <c r="B27" s="879" t="s">
        <v>8184</v>
      </c>
      <c r="C27" s="880" t="s">
        <v>8185</v>
      </c>
      <c r="D27" s="880" t="s">
        <v>8150</v>
      </c>
      <c r="E27" s="886">
        <v>0.52700000000000002</v>
      </c>
      <c r="F27" s="887">
        <v>0.52700000000000002</v>
      </c>
      <c r="G27" s="887">
        <v>0.215</v>
      </c>
      <c r="H27" s="888"/>
      <c r="I27" s="888"/>
      <c r="J27" s="888"/>
      <c r="K27" s="887">
        <v>0.312</v>
      </c>
      <c r="L27" s="888"/>
      <c r="M27" s="888"/>
      <c r="N27" s="888"/>
      <c r="O27" s="888"/>
      <c r="P27" s="889"/>
      <c r="Q27" s="887">
        <v>0.52700000000000002</v>
      </c>
      <c r="R27" s="881" t="s">
        <v>55</v>
      </c>
      <c r="S27" s="888"/>
      <c r="T27" s="888"/>
      <c r="U27" s="888"/>
      <c r="V27" s="890"/>
      <c r="W27" s="890"/>
      <c r="X27" s="886">
        <v>0.52700000000000002</v>
      </c>
      <c r="Y27" s="890"/>
      <c r="Z27" s="890"/>
      <c r="AA27" s="890"/>
    </row>
    <row r="28" spans="1:27" ht="24">
      <c r="A28" s="912">
        <v>19</v>
      </c>
      <c r="B28" s="879" t="s">
        <v>8186</v>
      </c>
      <c r="C28" s="880" t="s">
        <v>8187</v>
      </c>
      <c r="D28" s="880" t="s">
        <v>8150</v>
      </c>
      <c r="E28" s="886">
        <v>0.90400000000000003</v>
      </c>
      <c r="F28" s="887">
        <v>0.90400000000000003</v>
      </c>
      <c r="G28" s="887">
        <v>0.90400000000000003</v>
      </c>
      <c r="H28" s="888"/>
      <c r="I28" s="888"/>
      <c r="J28" s="888"/>
      <c r="K28" s="889"/>
      <c r="L28" s="888"/>
      <c r="M28" s="888"/>
      <c r="N28" s="888"/>
      <c r="O28" s="888"/>
      <c r="P28" s="889"/>
      <c r="Q28" s="887">
        <v>0.90400000000000003</v>
      </c>
      <c r="R28" s="881" t="s">
        <v>55</v>
      </c>
      <c r="S28" s="888"/>
      <c r="T28" s="888"/>
      <c r="U28" s="888"/>
      <c r="V28" s="890"/>
      <c r="W28" s="890"/>
      <c r="X28" s="886">
        <v>0.90400000000000003</v>
      </c>
      <c r="Y28" s="890"/>
      <c r="Z28" s="890"/>
      <c r="AA28" s="890"/>
    </row>
    <row r="29" spans="1:27" ht="24">
      <c r="A29" s="912">
        <v>20</v>
      </c>
      <c r="B29" s="879" t="s">
        <v>8188</v>
      </c>
      <c r="C29" s="880" t="s">
        <v>8189</v>
      </c>
      <c r="D29" s="880" t="s">
        <v>8150</v>
      </c>
      <c r="E29" s="886">
        <v>0.28999999999999998</v>
      </c>
      <c r="F29" s="887">
        <v>0.28999999999999998</v>
      </c>
      <c r="G29" s="887">
        <v>0.28999999999999998</v>
      </c>
      <c r="H29" s="888"/>
      <c r="I29" s="888"/>
      <c r="J29" s="888"/>
      <c r="K29" s="889"/>
      <c r="L29" s="888"/>
      <c r="M29" s="888"/>
      <c r="N29" s="888"/>
      <c r="O29" s="888"/>
      <c r="P29" s="889"/>
      <c r="Q29" s="887">
        <v>0.28999999999999998</v>
      </c>
      <c r="R29" s="881" t="s">
        <v>55</v>
      </c>
      <c r="S29" s="888"/>
      <c r="T29" s="888"/>
      <c r="U29" s="888"/>
      <c r="V29" s="890"/>
      <c r="W29" s="890"/>
      <c r="X29" s="886">
        <v>0.28999999999999998</v>
      </c>
      <c r="Y29" s="890"/>
      <c r="Z29" s="890"/>
      <c r="AA29" s="890"/>
    </row>
    <row r="30" spans="1:27">
      <c r="A30" s="912">
        <v>21</v>
      </c>
      <c r="B30" s="879" t="s">
        <v>8190</v>
      </c>
      <c r="C30" s="880" t="s">
        <v>8191</v>
      </c>
      <c r="D30" s="880" t="s">
        <v>8150</v>
      </c>
      <c r="E30" s="886">
        <v>0.625</v>
      </c>
      <c r="F30" s="887"/>
      <c r="G30" s="887"/>
      <c r="H30" s="888"/>
      <c r="I30" s="888"/>
      <c r="J30" s="888"/>
      <c r="K30" s="889"/>
      <c r="L30" s="888"/>
      <c r="M30" s="888"/>
      <c r="N30" s="888"/>
      <c r="O30" s="887">
        <v>0.625</v>
      </c>
      <c r="P30" s="887"/>
      <c r="Q30" s="887">
        <v>0.625</v>
      </c>
      <c r="R30" s="881" t="s">
        <v>55</v>
      </c>
      <c r="S30" s="888"/>
      <c r="T30" s="888"/>
      <c r="U30" s="888"/>
      <c r="V30" s="890"/>
      <c r="W30" s="890"/>
      <c r="X30" s="886"/>
      <c r="Y30" s="886">
        <v>0.625</v>
      </c>
      <c r="Z30" s="890"/>
      <c r="AA30" s="890"/>
    </row>
    <row r="31" spans="1:27" ht="24">
      <c r="A31" s="912">
        <v>22</v>
      </c>
      <c r="B31" s="879" t="s">
        <v>8192</v>
      </c>
      <c r="C31" s="880" t="s">
        <v>8193</v>
      </c>
      <c r="D31" s="880" t="s">
        <v>8150</v>
      </c>
      <c r="E31" s="886">
        <v>0.6</v>
      </c>
      <c r="F31" s="887">
        <v>0.6</v>
      </c>
      <c r="G31" s="887">
        <v>0.6</v>
      </c>
      <c r="H31" s="888"/>
      <c r="I31" s="888"/>
      <c r="J31" s="888"/>
      <c r="K31" s="889"/>
      <c r="L31" s="888"/>
      <c r="M31" s="888"/>
      <c r="N31" s="888"/>
      <c r="O31" s="888"/>
      <c r="P31" s="889"/>
      <c r="Q31" s="887"/>
      <c r="R31" s="881" t="s">
        <v>55</v>
      </c>
      <c r="S31" s="888"/>
      <c r="T31" s="888"/>
      <c r="U31" s="888"/>
      <c r="V31" s="890"/>
      <c r="W31" s="890"/>
      <c r="X31" s="886">
        <v>0.6</v>
      </c>
      <c r="Y31" s="890"/>
      <c r="Z31" s="890"/>
      <c r="AA31" s="890"/>
    </row>
    <row r="32" spans="1:27" ht="24">
      <c r="A32" s="912">
        <v>23</v>
      </c>
      <c r="B32" s="879" t="s">
        <v>8194</v>
      </c>
      <c r="C32" s="880" t="s">
        <v>8195</v>
      </c>
      <c r="D32" s="880" t="s">
        <v>8150</v>
      </c>
      <c r="E32" s="886">
        <v>0.65400000000000003</v>
      </c>
      <c r="F32" s="887">
        <v>0.65400000000000003</v>
      </c>
      <c r="G32" s="887">
        <v>0.65400000000000003</v>
      </c>
      <c r="H32" s="888"/>
      <c r="I32" s="888"/>
      <c r="J32" s="888"/>
      <c r="K32" s="889"/>
      <c r="L32" s="888"/>
      <c r="M32" s="888"/>
      <c r="N32" s="888"/>
      <c r="O32" s="888"/>
      <c r="P32" s="889"/>
      <c r="Q32" s="887"/>
      <c r="R32" s="881" t="s">
        <v>55</v>
      </c>
      <c r="S32" s="888"/>
      <c r="T32" s="888"/>
      <c r="U32" s="888"/>
      <c r="V32" s="890"/>
      <c r="W32" s="890">
        <v>0.65400000000000003</v>
      </c>
      <c r="X32" s="886"/>
      <c r="Y32" s="890"/>
      <c r="Z32" s="890"/>
      <c r="AA32" s="890"/>
    </row>
    <row r="33" spans="1:27" ht="24">
      <c r="A33" s="912">
        <v>24</v>
      </c>
      <c r="B33" s="879" t="s">
        <v>8196</v>
      </c>
      <c r="C33" s="880" t="s">
        <v>8197</v>
      </c>
      <c r="D33" s="880" t="s">
        <v>8150</v>
      </c>
      <c r="E33" s="886">
        <v>0.28699999999999998</v>
      </c>
      <c r="F33" s="887">
        <v>0.28699999999999998</v>
      </c>
      <c r="G33" s="887">
        <v>0.28699999999999998</v>
      </c>
      <c r="H33" s="888"/>
      <c r="I33" s="888"/>
      <c r="J33" s="888"/>
      <c r="K33" s="889"/>
      <c r="L33" s="888"/>
      <c r="M33" s="888"/>
      <c r="N33" s="888"/>
      <c r="O33" s="888"/>
      <c r="P33" s="889"/>
      <c r="Q33" s="887"/>
      <c r="R33" s="881" t="s">
        <v>55</v>
      </c>
      <c r="S33" s="888"/>
      <c r="T33" s="888"/>
      <c r="U33" s="888"/>
      <c r="V33" s="890"/>
      <c r="W33" s="890"/>
      <c r="X33" s="886">
        <v>0.28699999999999998</v>
      </c>
      <c r="Y33" s="890"/>
      <c r="Z33" s="890"/>
      <c r="AA33" s="890"/>
    </row>
    <row r="34" spans="1:27" ht="24">
      <c r="A34" s="912">
        <v>25</v>
      </c>
      <c r="B34" s="879" t="s">
        <v>8198</v>
      </c>
      <c r="C34" s="880" t="s">
        <v>8199</v>
      </c>
      <c r="D34" s="880" t="s">
        <v>8150</v>
      </c>
      <c r="E34" s="886">
        <v>0.372</v>
      </c>
      <c r="F34" s="887">
        <v>0.372</v>
      </c>
      <c r="G34" s="887">
        <v>0.2</v>
      </c>
      <c r="H34" s="888"/>
      <c r="I34" s="888"/>
      <c r="J34" s="888"/>
      <c r="K34" s="889">
        <v>0.17199999999999999</v>
      </c>
      <c r="L34" s="888"/>
      <c r="M34" s="888"/>
      <c r="N34" s="888"/>
      <c r="O34" s="888"/>
      <c r="P34" s="889"/>
      <c r="Q34" s="889">
        <v>0.17199999999999999</v>
      </c>
      <c r="R34" s="881" t="s">
        <v>55</v>
      </c>
      <c r="S34" s="888"/>
      <c r="T34" s="888"/>
      <c r="U34" s="888"/>
      <c r="V34" s="890"/>
      <c r="W34" s="890"/>
      <c r="X34" s="886">
        <v>0.372</v>
      </c>
      <c r="Y34" s="890"/>
      <c r="Z34" s="890"/>
      <c r="AA34" s="890"/>
    </row>
    <row r="35" spans="1:27" ht="24">
      <c r="A35" s="912">
        <v>26</v>
      </c>
      <c r="B35" s="879" t="s">
        <v>8200</v>
      </c>
      <c r="C35" s="880" t="s">
        <v>8201</v>
      </c>
      <c r="D35" s="880" t="s">
        <v>8150</v>
      </c>
      <c r="E35" s="886">
        <v>0.46</v>
      </c>
      <c r="F35" s="887">
        <v>0.46</v>
      </c>
      <c r="G35" s="887"/>
      <c r="H35" s="888"/>
      <c r="I35" s="888"/>
      <c r="J35" s="888"/>
      <c r="K35" s="887">
        <v>0.46</v>
      </c>
      <c r="L35" s="888"/>
      <c r="M35" s="888"/>
      <c r="N35" s="888"/>
      <c r="O35" s="888"/>
      <c r="P35" s="889"/>
      <c r="Q35" s="887">
        <v>0.46</v>
      </c>
      <c r="R35" s="881" t="s">
        <v>55</v>
      </c>
      <c r="S35" s="888"/>
      <c r="T35" s="888"/>
      <c r="U35" s="888"/>
      <c r="V35" s="890"/>
      <c r="W35" s="890"/>
      <c r="X35" s="886"/>
      <c r="Y35" s="886">
        <v>0.46</v>
      </c>
      <c r="Z35" s="890"/>
      <c r="AA35" s="890"/>
    </row>
    <row r="36" spans="1:27">
      <c r="A36" s="912">
        <v>27</v>
      </c>
      <c r="B36" s="879" t="s">
        <v>8202</v>
      </c>
      <c r="C36" s="880" t="s">
        <v>8203</v>
      </c>
      <c r="D36" s="880" t="s">
        <v>8150</v>
      </c>
      <c r="E36" s="886">
        <v>0.77300000000000002</v>
      </c>
      <c r="F36" s="887">
        <v>0.77300000000000002</v>
      </c>
      <c r="G36" s="887">
        <v>0.77300000000000002</v>
      </c>
      <c r="H36" s="888"/>
      <c r="I36" s="888"/>
      <c r="J36" s="888"/>
      <c r="K36" s="889"/>
      <c r="L36" s="888"/>
      <c r="M36" s="888"/>
      <c r="N36" s="888"/>
      <c r="O36" s="888"/>
      <c r="P36" s="889"/>
      <c r="Q36" s="887"/>
      <c r="R36" s="881" t="s">
        <v>55</v>
      </c>
      <c r="S36" s="888"/>
      <c r="T36" s="888"/>
      <c r="U36" s="888"/>
      <c r="V36" s="890"/>
      <c r="W36" s="886">
        <v>0.77300000000000002</v>
      </c>
      <c r="X36" s="886"/>
      <c r="Y36" s="890"/>
      <c r="Z36" s="890"/>
      <c r="AA36" s="890"/>
    </row>
    <row r="37" spans="1:27" ht="24">
      <c r="A37" s="912">
        <v>28</v>
      </c>
      <c r="B37" s="879" t="s">
        <v>8204</v>
      </c>
      <c r="C37" s="880" t="s">
        <v>8205</v>
      </c>
      <c r="D37" s="880" t="s">
        <v>8150</v>
      </c>
      <c r="E37" s="886">
        <v>0.221</v>
      </c>
      <c r="F37" s="887">
        <v>0.221</v>
      </c>
      <c r="G37" s="887"/>
      <c r="H37" s="888"/>
      <c r="I37" s="888"/>
      <c r="J37" s="888"/>
      <c r="K37" s="887">
        <v>0.221</v>
      </c>
      <c r="L37" s="888"/>
      <c r="M37" s="888"/>
      <c r="N37" s="888"/>
      <c r="O37" s="888"/>
      <c r="P37" s="889"/>
      <c r="Q37" s="887">
        <v>0.221</v>
      </c>
      <c r="R37" s="881" t="s">
        <v>55</v>
      </c>
      <c r="S37" s="888"/>
      <c r="T37" s="888"/>
      <c r="U37" s="888"/>
      <c r="V37" s="890"/>
      <c r="W37" s="890"/>
      <c r="X37" s="886"/>
      <c r="Y37" s="886">
        <v>0.221</v>
      </c>
      <c r="Z37" s="890"/>
      <c r="AA37" s="890"/>
    </row>
    <row r="38" spans="1:27" ht="24">
      <c r="A38" s="912">
        <v>29</v>
      </c>
      <c r="B38" s="879" t="s">
        <v>8206</v>
      </c>
      <c r="C38" s="880" t="s">
        <v>8207</v>
      </c>
      <c r="D38" s="880" t="s">
        <v>8150</v>
      </c>
      <c r="E38" s="914">
        <v>8.3400000000000002E-2</v>
      </c>
      <c r="F38" s="914"/>
      <c r="G38" s="914"/>
      <c r="H38" s="915"/>
      <c r="I38" s="915"/>
      <c r="J38" s="915"/>
      <c r="K38" s="916"/>
      <c r="L38" s="915"/>
      <c r="M38" s="915"/>
      <c r="N38" s="915"/>
      <c r="O38" s="913">
        <v>8.3400000000000002E-2</v>
      </c>
      <c r="P38" s="914"/>
      <c r="Q38" s="913">
        <v>8.3400000000000002E-2</v>
      </c>
      <c r="R38" s="881" t="s">
        <v>55</v>
      </c>
      <c r="S38" s="888"/>
      <c r="T38" s="888"/>
      <c r="U38" s="888"/>
      <c r="V38" s="890"/>
      <c r="W38" s="890"/>
      <c r="X38" s="886"/>
      <c r="Y38" s="886">
        <v>8.3400000000000002E-2</v>
      </c>
      <c r="Z38" s="890"/>
      <c r="AA38" s="890"/>
    </row>
    <row r="39" spans="1:27" ht="24">
      <c r="A39" s="912">
        <v>30</v>
      </c>
      <c r="B39" s="879" t="s">
        <v>8208</v>
      </c>
      <c r="C39" s="880" t="s">
        <v>8209</v>
      </c>
      <c r="D39" s="880" t="s">
        <v>8150</v>
      </c>
      <c r="E39" s="886">
        <v>9.7000000000000003E-2</v>
      </c>
      <c r="F39" s="887">
        <v>9.7000000000000003E-2</v>
      </c>
      <c r="G39" s="887">
        <v>9.7000000000000003E-2</v>
      </c>
      <c r="H39" s="888"/>
      <c r="I39" s="888"/>
      <c r="J39" s="888"/>
      <c r="K39" s="889"/>
      <c r="L39" s="888"/>
      <c r="M39" s="888"/>
      <c r="N39" s="888"/>
      <c r="O39" s="888"/>
      <c r="P39" s="889"/>
      <c r="Q39" s="887"/>
      <c r="R39" s="881" t="s">
        <v>55</v>
      </c>
      <c r="S39" s="888"/>
      <c r="T39" s="888"/>
      <c r="U39" s="888"/>
      <c r="V39" s="890"/>
      <c r="W39" s="890"/>
      <c r="X39" s="886">
        <v>9.7000000000000003E-2</v>
      </c>
      <c r="Y39" s="890"/>
      <c r="Z39" s="890"/>
      <c r="AA39" s="890"/>
    </row>
    <row r="40" spans="1:27" ht="24">
      <c r="A40" s="912">
        <v>31</v>
      </c>
      <c r="B40" s="879" t="s">
        <v>8210</v>
      </c>
      <c r="C40" s="880" t="s">
        <v>8211</v>
      </c>
      <c r="D40" s="880" t="s">
        <v>8150</v>
      </c>
      <c r="E40" s="886">
        <v>0.79700000000000004</v>
      </c>
      <c r="F40" s="887">
        <v>0.79700000000000004</v>
      </c>
      <c r="G40" s="887">
        <v>0.79700000000000004</v>
      </c>
      <c r="H40" s="888"/>
      <c r="I40" s="888"/>
      <c r="J40" s="888"/>
      <c r="K40" s="889"/>
      <c r="L40" s="888"/>
      <c r="M40" s="888"/>
      <c r="N40" s="888"/>
      <c r="O40" s="888"/>
      <c r="P40" s="889"/>
      <c r="Q40" s="887">
        <v>0.79700000000000004</v>
      </c>
      <c r="R40" s="881" t="s">
        <v>55</v>
      </c>
      <c r="S40" s="888"/>
      <c r="T40" s="888"/>
      <c r="U40" s="888"/>
      <c r="V40" s="890"/>
      <c r="W40" s="890"/>
      <c r="X40" s="886">
        <v>0.79700000000000004</v>
      </c>
      <c r="Y40" s="890"/>
      <c r="Z40" s="890"/>
      <c r="AA40" s="890"/>
    </row>
    <row r="41" spans="1:27">
      <c r="A41" s="912">
        <v>32</v>
      </c>
      <c r="B41" s="879" t="s">
        <v>8212</v>
      </c>
      <c r="C41" s="880" t="s">
        <v>8213</v>
      </c>
      <c r="D41" s="880" t="s">
        <v>8150</v>
      </c>
      <c r="E41" s="886">
        <v>0.42</v>
      </c>
      <c r="F41" s="887">
        <v>0.42</v>
      </c>
      <c r="G41" s="887">
        <v>0.42</v>
      </c>
      <c r="H41" s="888"/>
      <c r="I41" s="888"/>
      <c r="J41" s="888"/>
      <c r="K41" s="889"/>
      <c r="L41" s="888"/>
      <c r="M41" s="888"/>
      <c r="N41" s="888"/>
      <c r="O41" s="888"/>
      <c r="P41" s="889"/>
      <c r="Q41" s="887"/>
      <c r="R41" s="881" t="s">
        <v>55</v>
      </c>
      <c r="S41" s="888"/>
      <c r="T41" s="888"/>
      <c r="U41" s="888"/>
      <c r="V41" s="890"/>
      <c r="W41" s="890"/>
      <c r="X41" s="886">
        <v>0.42</v>
      </c>
      <c r="Y41" s="890"/>
      <c r="Z41" s="890"/>
      <c r="AA41" s="890"/>
    </row>
    <row r="42" spans="1:27">
      <c r="A42" s="912">
        <v>33</v>
      </c>
      <c r="B42" s="879" t="s">
        <v>8214</v>
      </c>
      <c r="C42" s="880" t="s">
        <v>8215</v>
      </c>
      <c r="D42" s="880" t="s">
        <v>8150</v>
      </c>
      <c r="E42" s="886">
        <v>1.72</v>
      </c>
      <c r="F42" s="887">
        <v>1.72</v>
      </c>
      <c r="G42" s="887">
        <v>1.72</v>
      </c>
      <c r="H42" s="888"/>
      <c r="I42" s="888"/>
      <c r="J42" s="888"/>
      <c r="K42" s="889"/>
      <c r="L42" s="888"/>
      <c r="M42" s="888"/>
      <c r="N42" s="888"/>
      <c r="O42" s="888"/>
      <c r="P42" s="889"/>
      <c r="Q42" s="887">
        <v>1.72</v>
      </c>
      <c r="R42" s="881" t="s">
        <v>8159</v>
      </c>
      <c r="S42" s="888"/>
      <c r="T42" s="888"/>
      <c r="U42" s="888"/>
      <c r="V42" s="886">
        <v>1.72</v>
      </c>
      <c r="W42" s="886"/>
      <c r="X42" s="886"/>
      <c r="Y42" s="890"/>
      <c r="Z42" s="890"/>
      <c r="AA42" s="890"/>
    </row>
    <row r="43" spans="1:27" ht="36">
      <c r="A43" s="912">
        <v>34</v>
      </c>
      <c r="B43" s="879" t="s">
        <v>8216</v>
      </c>
      <c r="C43" s="880" t="s">
        <v>8217</v>
      </c>
      <c r="D43" s="880" t="s">
        <v>8150</v>
      </c>
      <c r="E43" s="886">
        <v>0.1</v>
      </c>
      <c r="F43" s="887">
        <v>0.1</v>
      </c>
      <c r="G43" s="887">
        <v>0.1</v>
      </c>
      <c r="H43" s="888"/>
      <c r="I43" s="888"/>
      <c r="J43" s="888"/>
      <c r="K43" s="889"/>
      <c r="L43" s="888"/>
      <c r="M43" s="888"/>
      <c r="N43" s="888"/>
      <c r="O43" s="888"/>
      <c r="P43" s="889"/>
      <c r="Q43" s="887">
        <v>0.1</v>
      </c>
      <c r="R43" s="881" t="s">
        <v>55</v>
      </c>
      <c r="S43" s="888"/>
      <c r="T43" s="888"/>
      <c r="U43" s="888"/>
      <c r="V43" s="890"/>
      <c r="W43" s="890">
        <v>0.1</v>
      </c>
      <c r="X43" s="886"/>
      <c r="Y43" s="890"/>
      <c r="Z43" s="890"/>
      <c r="AA43" s="890"/>
    </row>
    <row r="44" spans="1:27" ht="24">
      <c r="A44" s="912">
        <v>35</v>
      </c>
      <c r="B44" s="879" t="s">
        <v>8218</v>
      </c>
      <c r="C44" s="880" t="s">
        <v>8219</v>
      </c>
      <c r="D44" s="880" t="s">
        <v>8150</v>
      </c>
      <c r="E44" s="886">
        <v>1.17</v>
      </c>
      <c r="F44" s="887">
        <v>1.17</v>
      </c>
      <c r="G44" s="887">
        <v>0.9</v>
      </c>
      <c r="H44" s="888"/>
      <c r="I44" s="888"/>
      <c r="J44" s="888"/>
      <c r="K44" s="887">
        <v>0.27</v>
      </c>
      <c r="L44" s="888"/>
      <c r="M44" s="888"/>
      <c r="N44" s="888"/>
      <c r="O44" s="888"/>
      <c r="P44" s="889"/>
      <c r="Q44" s="887">
        <v>1.17</v>
      </c>
      <c r="R44" s="881" t="s">
        <v>55</v>
      </c>
      <c r="S44" s="888"/>
      <c r="T44" s="888"/>
      <c r="U44" s="888"/>
      <c r="V44" s="890"/>
      <c r="W44" s="890"/>
      <c r="X44" s="886">
        <v>1.17</v>
      </c>
      <c r="Y44" s="890"/>
      <c r="Z44" s="890"/>
      <c r="AA44" s="890"/>
    </row>
    <row r="45" spans="1:27" ht="24">
      <c r="A45" s="912">
        <v>36</v>
      </c>
      <c r="B45" s="879" t="s">
        <v>8220</v>
      </c>
      <c r="C45" s="880" t="s">
        <v>8221</v>
      </c>
      <c r="D45" s="880" t="s">
        <v>8150</v>
      </c>
      <c r="E45" s="886">
        <v>0.60399999999999998</v>
      </c>
      <c r="F45" s="887">
        <v>0.60399999999999998</v>
      </c>
      <c r="G45" s="887">
        <v>0.60399999999999998</v>
      </c>
      <c r="H45" s="888"/>
      <c r="I45" s="888"/>
      <c r="J45" s="888"/>
      <c r="K45" s="889"/>
      <c r="L45" s="888"/>
      <c r="M45" s="888"/>
      <c r="N45" s="888"/>
      <c r="O45" s="888"/>
      <c r="P45" s="889"/>
      <c r="Q45" s="887">
        <v>0.60399999999999998</v>
      </c>
      <c r="R45" s="881" t="s">
        <v>8159</v>
      </c>
      <c r="S45" s="888"/>
      <c r="T45" s="888"/>
      <c r="U45" s="888"/>
      <c r="V45" s="886">
        <v>0.60399999999999998</v>
      </c>
      <c r="W45" s="886"/>
      <c r="X45" s="886"/>
      <c r="Y45" s="890"/>
      <c r="Z45" s="890"/>
      <c r="AA45" s="890"/>
    </row>
    <row r="46" spans="1:27">
      <c r="A46" s="912">
        <v>37</v>
      </c>
      <c r="B46" s="879" t="s">
        <v>8222</v>
      </c>
      <c r="C46" s="880" t="s">
        <v>8223</v>
      </c>
      <c r="D46" s="880" t="s">
        <v>8150</v>
      </c>
      <c r="E46" s="886">
        <v>0.69099999999999995</v>
      </c>
      <c r="F46" s="887"/>
      <c r="G46" s="887"/>
      <c r="H46" s="888"/>
      <c r="I46" s="888"/>
      <c r="J46" s="888"/>
      <c r="K46" s="889"/>
      <c r="L46" s="888"/>
      <c r="M46" s="888"/>
      <c r="N46" s="888"/>
      <c r="O46" s="888"/>
      <c r="P46" s="887">
        <v>0.69099999999999995</v>
      </c>
      <c r="Q46" s="887">
        <v>0.69099999999999995</v>
      </c>
      <c r="R46" s="881" t="s">
        <v>55</v>
      </c>
      <c r="S46" s="888"/>
      <c r="T46" s="888"/>
      <c r="U46" s="888"/>
      <c r="V46" s="890"/>
      <c r="W46" s="890"/>
      <c r="X46" s="886"/>
      <c r="Y46" s="886">
        <v>0.69099999999999995</v>
      </c>
      <c r="Z46" s="890"/>
      <c r="AA46" s="890"/>
    </row>
    <row r="47" spans="1:27">
      <c r="A47" s="912">
        <v>38</v>
      </c>
      <c r="B47" s="879" t="s">
        <v>8224</v>
      </c>
      <c r="C47" s="880" t="s">
        <v>8225</v>
      </c>
      <c r="D47" s="880" t="s">
        <v>8150</v>
      </c>
      <c r="E47" s="886">
        <v>0.5</v>
      </c>
      <c r="F47" s="887"/>
      <c r="G47" s="887"/>
      <c r="H47" s="888"/>
      <c r="I47" s="888"/>
      <c r="J47" s="888"/>
      <c r="K47" s="889"/>
      <c r="L47" s="888"/>
      <c r="M47" s="888"/>
      <c r="N47" s="888"/>
      <c r="O47" s="888"/>
      <c r="P47" s="887">
        <v>0.5</v>
      </c>
      <c r="Q47" s="887">
        <v>0.5</v>
      </c>
      <c r="R47" s="881" t="s">
        <v>55</v>
      </c>
      <c r="S47" s="888"/>
      <c r="T47" s="888"/>
      <c r="U47" s="888"/>
      <c r="V47" s="890"/>
      <c r="W47" s="890"/>
      <c r="X47" s="886"/>
      <c r="Y47" s="886">
        <v>0.5</v>
      </c>
      <c r="Z47" s="890"/>
      <c r="AA47" s="890"/>
    </row>
    <row r="48" spans="1:27">
      <c r="A48" s="912">
        <v>39</v>
      </c>
      <c r="B48" s="879" t="s">
        <v>8226</v>
      </c>
      <c r="C48" s="880" t="s">
        <v>8227</v>
      </c>
      <c r="D48" s="880" t="s">
        <v>8150</v>
      </c>
      <c r="E48" s="886">
        <v>0.42</v>
      </c>
      <c r="F48" s="887">
        <v>0.42</v>
      </c>
      <c r="G48" s="887"/>
      <c r="H48" s="888"/>
      <c r="I48" s="888"/>
      <c r="J48" s="888"/>
      <c r="K48" s="887">
        <v>0.42</v>
      </c>
      <c r="L48" s="888"/>
      <c r="M48" s="888"/>
      <c r="N48" s="888"/>
      <c r="O48" s="888"/>
      <c r="P48" s="889"/>
      <c r="Q48" s="887">
        <v>0.42</v>
      </c>
      <c r="R48" s="881" t="s">
        <v>55</v>
      </c>
      <c r="S48" s="888"/>
      <c r="T48" s="888"/>
      <c r="U48" s="888"/>
      <c r="V48" s="890"/>
      <c r="W48" s="890"/>
      <c r="X48" s="886"/>
      <c r="Y48" s="886">
        <v>0.42</v>
      </c>
      <c r="Z48" s="890"/>
      <c r="AA48" s="890"/>
    </row>
    <row r="49" spans="1:27" ht="24">
      <c r="A49" s="912">
        <v>40</v>
      </c>
      <c r="B49" s="879" t="s">
        <v>8228</v>
      </c>
      <c r="C49" s="880" t="s">
        <v>8229</v>
      </c>
      <c r="D49" s="880" t="s">
        <v>8150</v>
      </c>
      <c r="E49" s="886">
        <v>1.02</v>
      </c>
      <c r="F49" s="887">
        <v>1.02</v>
      </c>
      <c r="G49" s="887">
        <v>1.02</v>
      </c>
      <c r="H49" s="888"/>
      <c r="I49" s="888"/>
      <c r="J49" s="888"/>
      <c r="K49" s="889"/>
      <c r="L49" s="888"/>
      <c r="M49" s="888"/>
      <c r="N49" s="888"/>
      <c r="O49" s="888"/>
      <c r="P49" s="889"/>
      <c r="Q49" s="895"/>
      <c r="R49" s="881" t="s">
        <v>55</v>
      </c>
      <c r="S49" s="888"/>
      <c r="T49" s="888"/>
      <c r="U49" s="888"/>
      <c r="V49" s="890"/>
      <c r="W49" s="890"/>
      <c r="X49" s="886">
        <v>1.02</v>
      </c>
      <c r="Y49" s="890"/>
      <c r="Z49" s="890"/>
      <c r="AA49" s="890"/>
    </row>
    <row r="50" spans="1:27" ht="24">
      <c r="A50" s="912">
        <v>41</v>
      </c>
      <c r="B50" s="879" t="s">
        <v>8230</v>
      </c>
      <c r="C50" s="880" t="s">
        <v>8231</v>
      </c>
      <c r="D50" s="880" t="s">
        <v>8150</v>
      </c>
      <c r="E50" s="886">
        <v>0.8</v>
      </c>
      <c r="F50" s="887">
        <v>0.8</v>
      </c>
      <c r="G50" s="887">
        <v>0.8</v>
      </c>
      <c r="H50" s="888"/>
      <c r="I50" s="888"/>
      <c r="J50" s="888"/>
      <c r="K50" s="889"/>
      <c r="L50" s="888"/>
      <c r="M50" s="888"/>
      <c r="N50" s="888"/>
      <c r="O50" s="888"/>
      <c r="P50" s="889"/>
      <c r="Q50" s="887">
        <v>0.8</v>
      </c>
      <c r="R50" s="881" t="s">
        <v>55</v>
      </c>
      <c r="S50" s="888"/>
      <c r="T50" s="888"/>
      <c r="U50" s="888"/>
      <c r="V50" s="890"/>
      <c r="W50" s="890"/>
      <c r="X50" s="886">
        <v>0.8</v>
      </c>
      <c r="Y50" s="890"/>
      <c r="Z50" s="890"/>
      <c r="AA50" s="890"/>
    </row>
    <row r="51" spans="1:27" ht="24">
      <c r="A51" s="912">
        <v>42</v>
      </c>
      <c r="B51" s="879" t="s">
        <v>8232</v>
      </c>
      <c r="C51" s="880" t="s">
        <v>8233</v>
      </c>
      <c r="D51" s="880" t="s">
        <v>8150</v>
      </c>
      <c r="E51" s="886">
        <v>0.18</v>
      </c>
      <c r="F51" s="887">
        <v>0.18</v>
      </c>
      <c r="G51" s="887">
        <v>0.18</v>
      </c>
      <c r="H51" s="888"/>
      <c r="I51" s="888"/>
      <c r="J51" s="888"/>
      <c r="K51" s="889"/>
      <c r="L51" s="888"/>
      <c r="M51" s="888"/>
      <c r="N51" s="888"/>
      <c r="O51" s="888"/>
      <c r="P51" s="889"/>
      <c r="Q51" s="887">
        <v>0.18</v>
      </c>
      <c r="R51" s="881" t="s">
        <v>55</v>
      </c>
      <c r="S51" s="888"/>
      <c r="T51" s="888"/>
      <c r="U51" s="888"/>
      <c r="V51" s="890"/>
      <c r="W51" s="890"/>
      <c r="X51" s="886">
        <v>0.18</v>
      </c>
      <c r="Y51" s="890"/>
      <c r="Z51" s="890"/>
      <c r="AA51" s="890"/>
    </row>
    <row r="52" spans="1:27" ht="24">
      <c r="A52" s="912">
        <v>43</v>
      </c>
      <c r="B52" s="879" t="s">
        <v>8234</v>
      </c>
      <c r="C52" s="880" t="s">
        <v>8235</v>
      </c>
      <c r="D52" s="880" t="s">
        <v>8150</v>
      </c>
      <c r="E52" s="886">
        <v>0.55000000000000004</v>
      </c>
      <c r="F52" s="887">
        <v>0.55000000000000004</v>
      </c>
      <c r="G52" s="887"/>
      <c r="H52" s="888"/>
      <c r="I52" s="888"/>
      <c r="J52" s="888"/>
      <c r="K52" s="887">
        <v>0.55000000000000004</v>
      </c>
      <c r="L52" s="888"/>
      <c r="M52" s="888"/>
      <c r="N52" s="888"/>
      <c r="O52" s="888"/>
      <c r="P52" s="889"/>
      <c r="Q52" s="887">
        <v>0.55000000000000004</v>
      </c>
      <c r="R52" s="881" t="s">
        <v>55</v>
      </c>
      <c r="S52" s="888"/>
      <c r="T52" s="888"/>
      <c r="U52" s="888"/>
      <c r="V52" s="890"/>
      <c r="W52" s="890"/>
      <c r="X52" s="886">
        <v>0.55000000000000004</v>
      </c>
      <c r="Y52" s="890"/>
      <c r="Z52" s="890"/>
      <c r="AA52" s="890"/>
    </row>
    <row r="53" spans="1:27" ht="24">
      <c r="A53" s="912">
        <v>44</v>
      </c>
      <c r="B53" s="879" t="s">
        <v>8236</v>
      </c>
      <c r="C53" s="880" t="s">
        <v>8237</v>
      </c>
      <c r="D53" s="880" t="s">
        <v>8150</v>
      </c>
      <c r="E53" s="886">
        <v>0.48199999999999998</v>
      </c>
      <c r="F53" s="887">
        <v>0.48199999999999998</v>
      </c>
      <c r="G53" s="887">
        <v>0.48199999999999998</v>
      </c>
      <c r="H53" s="888"/>
      <c r="I53" s="888"/>
      <c r="J53" s="888"/>
      <c r="K53" s="889"/>
      <c r="L53" s="888"/>
      <c r="M53" s="888"/>
      <c r="N53" s="888"/>
      <c r="O53" s="888"/>
      <c r="P53" s="889"/>
      <c r="Q53" s="887">
        <v>0.48199999999999998</v>
      </c>
      <c r="R53" s="881" t="s">
        <v>55</v>
      </c>
      <c r="S53" s="888"/>
      <c r="T53" s="888"/>
      <c r="U53" s="888"/>
      <c r="V53" s="890"/>
      <c r="W53" s="890"/>
      <c r="X53" s="886">
        <v>0.48199999999999998</v>
      </c>
      <c r="Y53" s="890"/>
      <c r="Z53" s="890"/>
      <c r="AA53" s="890"/>
    </row>
    <row r="54" spans="1:27">
      <c r="A54" s="912">
        <v>45</v>
      </c>
      <c r="B54" s="879" t="s">
        <v>8238</v>
      </c>
      <c r="C54" s="880" t="s">
        <v>8239</v>
      </c>
      <c r="D54" s="880" t="s">
        <v>8150</v>
      </c>
      <c r="E54" s="886">
        <v>0.2</v>
      </c>
      <c r="F54" s="887">
        <v>0.2</v>
      </c>
      <c r="G54" s="887"/>
      <c r="H54" s="888"/>
      <c r="I54" s="888"/>
      <c r="J54" s="888"/>
      <c r="K54" s="889"/>
      <c r="L54" s="889">
        <v>0.2</v>
      </c>
      <c r="M54" s="888"/>
      <c r="N54" s="888"/>
      <c r="O54" s="888"/>
      <c r="P54" s="887"/>
      <c r="Q54" s="889">
        <v>0.2</v>
      </c>
      <c r="R54" s="881" t="s">
        <v>55</v>
      </c>
      <c r="S54" s="888"/>
      <c r="T54" s="888"/>
      <c r="U54" s="888"/>
      <c r="V54" s="890"/>
      <c r="W54" s="890"/>
      <c r="X54" s="886"/>
      <c r="Y54" s="886">
        <v>0.2</v>
      </c>
      <c r="Z54" s="890"/>
      <c r="AA54" s="890"/>
    </row>
    <row r="55" spans="1:27">
      <c r="A55" s="912">
        <v>46</v>
      </c>
      <c r="B55" s="879" t="s">
        <v>8240</v>
      </c>
      <c r="C55" s="880" t="s">
        <v>8241</v>
      </c>
      <c r="D55" s="880" t="s">
        <v>8150</v>
      </c>
      <c r="E55" s="886">
        <v>0.7</v>
      </c>
      <c r="F55" s="887">
        <v>0.7</v>
      </c>
      <c r="G55" s="887">
        <v>0.6</v>
      </c>
      <c r="H55" s="888"/>
      <c r="I55" s="888"/>
      <c r="J55" s="888"/>
      <c r="K55" s="889">
        <v>0.1</v>
      </c>
      <c r="L55" s="888"/>
      <c r="M55" s="888"/>
      <c r="N55" s="888"/>
      <c r="O55" s="888"/>
      <c r="P55" s="889"/>
      <c r="Q55" s="887">
        <v>0.51300000000000001</v>
      </c>
      <c r="R55" s="881" t="s">
        <v>55</v>
      </c>
      <c r="S55" s="888"/>
      <c r="T55" s="888"/>
      <c r="U55" s="888"/>
      <c r="V55" s="890"/>
      <c r="W55" s="890">
        <v>0.6</v>
      </c>
      <c r="X55" s="886"/>
      <c r="Y55" s="890">
        <v>0.1</v>
      </c>
      <c r="Z55" s="890"/>
      <c r="AA55" s="890"/>
    </row>
    <row r="56" spans="1:27" ht="24">
      <c r="A56" s="912">
        <v>47</v>
      </c>
      <c r="B56" s="879" t="s">
        <v>8242</v>
      </c>
      <c r="C56" s="880" t="s">
        <v>8243</v>
      </c>
      <c r="D56" s="880" t="s">
        <v>8150</v>
      </c>
      <c r="E56" s="886">
        <v>0.26</v>
      </c>
      <c r="F56" s="887">
        <v>0.26</v>
      </c>
      <c r="G56" s="887">
        <v>0.26</v>
      </c>
      <c r="H56" s="888"/>
      <c r="I56" s="888"/>
      <c r="J56" s="888"/>
      <c r="K56" s="889"/>
      <c r="L56" s="888"/>
      <c r="M56" s="888"/>
      <c r="N56" s="888"/>
      <c r="O56" s="888"/>
      <c r="P56" s="889"/>
      <c r="Q56" s="887">
        <v>0.26</v>
      </c>
      <c r="R56" s="881" t="s">
        <v>55</v>
      </c>
      <c r="S56" s="888"/>
      <c r="T56" s="888"/>
      <c r="U56" s="888"/>
      <c r="V56" s="890"/>
      <c r="W56" s="890"/>
      <c r="X56" s="886">
        <v>0.26</v>
      </c>
      <c r="Y56" s="890"/>
      <c r="Z56" s="890"/>
      <c r="AA56" s="890"/>
    </row>
    <row r="57" spans="1:27">
      <c r="A57" s="912">
        <v>48</v>
      </c>
      <c r="B57" s="879" t="s">
        <v>8244</v>
      </c>
      <c r="C57" s="880" t="s">
        <v>8245</v>
      </c>
      <c r="D57" s="880" t="s">
        <v>8150</v>
      </c>
      <c r="E57" s="886">
        <v>0.47</v>
      </c>
      <c r="F57" s="887">
        <v>0.47</v>
      </c>
      <c r="G57" s="887">
        <v>0.47</v>
      </c>
      <c r="H57" s="888"/>
      <c r="I57" s="888"/>
      <c r="J57" s="888"/>
      <c r="K57" s="889"/>
      <c r="L57" s="888"/>
      <c r="M57" s="888"/>
      <c r="N57" s="888"/>
      <c r="O57" s="888"/>
      <c r="P57" s="889"/>
      <c r="Q57" s="887">
        <v>0.47</v>
      </c>
      <c r="R57" s="881" t="s">
        <v>55</v>
      </c>
      <c r="S57" s="888"/>
      <c r="T57" s="888"/>
      <c r="U57" s="888"/>
      <c r="V57" s="890"/>
      <c r="W57" s="890"/>
      <c r="X57" s="886">
        <v>0.47</v>
      </c>
      <c r="Y57" s="890"/>
      <c r="Z57" s="890"/>
      <c r="AA57" s="890"/>
    </row>
    <row r="58" spans="1:27" ht="24">
      <c r="A58" s="912">
        <v>49</v>
      </c>
      <c r="B58" s="879" t="s">
        <v>8246</v>
      </c>
      <c r="C58" s="880" t="s">
        <v>8247</v>
      </c>
      <c r="D58" s="880" t="s">
        <v>8150</v>
      </c>
      <c r="E58" s="886">
        <v>0.59</v>
      </c>
      <c r="F58" s="887"/>
      <c r="G58" s="887"/>
      <c r="H58" s="888"/>
      <c r="I58" s="888"/>
      <c r="J58" s="888"/>
      <c r="K58" s="887"/>
      <c r="L58" s="888"/>
      <c r="M58" s="888"/>
      <c r="N58" s="888"/>
      <c r="O58" s="887">
        <v>0.59</v>
      </c>
      <c r="P58" s="887"/>
      <c r="Q58" s="887">
        <v>0.59</v>
      </c>
      <c r="R58" s="881" t="s">
        <v>55</v>
      </c>
      <c r="S58" s="888"/>
      <c r="T58" s="888"/>
      <c r="U58" s="888"/>
      <c r="V58" s="890"/>
      <c r="W58" s="890"/>
      <c r="X58" s="886"/>
      <c r="Y58" s="886">
        <v>0.59</v>
      </c>
      <c r="Z58" s="890"/>
      <c r="AA58" s="890"/>
    </row>
    <row r="59" spans="1:27" ht="24">
      <c r="A59" s="912">
        <v>50</v>
      </c>
      <c r="B59" s="879" t="s">
        <v>8248</v>
      </c>
      <c r="C59" s="880" t="s">
        <v>8249</v>
      </c>
      <c r="D59" s="880" t="s">
        <v>8150</v>
      </c>
      <c r="E59" s="886">
        <v>0.6</v>
      </c>
      <c r="F59" s="887">
        <v>0.6</v>
      </c>
      <c r="G59" s="887">
        <v>0.6</v>
      </c>
      <c r="H59" s="888"/>
      <c r="I59" s="888"/>
      <c r="J59" s="888"/>
      <c r="K59" s="889"/>
      <c r="L59" s="888"/>
      <c r="M59" s="888"/>
      <c r="N59" s="888"/>
      <c r="O59" s="888"/>
      <c r="P59" s="889"/>
      <c r="Q59" s="887">
        <v>0.6</v>
      </c>
      <c r="R59" s="881" t="s">
        <v>55</v>
      </c>
      <c r="S59" s="888"/>
      <c r="T59" s="888"/>
      <c r="U59" s="888"/>
      <c r="V59" s="890"/>
      <c r="W59" s="890"/>
      <c r="X59" s="886">
        <v>0.6</v>
      </c>
      <c r="Y59" s="890"/>
      <c r="Z59" s="890"/>
      <c r="AA59" s="890"/>
    </row>
    <row r="60" spans="1:27" ht="24">
      <c r="A60" s="912">
        <v>51</v>
      </c>
      <c r="B60" s="879" t="s">
        <v>8250</v>
      </c>
      <c r="C60" s="880" t="s">
        <v>8251</v>
      </c>
      <c r="D60" s="880" t="s">
        <v>8150</v>
      </c>
      <c r="E60" s="886">
        <v>1.3</v>
      </c>
      <c r="F60" s="887">
        <v>1.3</v>
      </c>
      <c r="G60" s="887">
        <v>1.3</v>
      </c>
      <c r="H60" s="888"/>
      <c r="I60" s="888"/>
      <c r="J60" s="888"/>
      <c r="K60" s="889"/>
      <c r="L60" s="888"/>
      <c r="M60" s="888"/>
      <c r="N60" s="888"/>
      <c r="O60" s="888"/>
      <c r="P60" s="889"/>
      <c r="Q60" s="887">
        <v>1.3</v>
      </c>
      <c r="R60" s="881" t="s">
        <v>8159</v>
      </c>
      <c r="S60" s="888"/>
      <c r="T60" s="888"/>
      <c r="U60" s="888"/>
      <c r="V60" s="886">
        <v>1.3</v>
      </c>
      <c r="W60" s="886"/>
      <c r="X60" s="886"/>
      <c r="Y60" s="890"/>
      <c r="Z60" s="890"/>
      <c r="AA60" s="890"/>
    </row>
    <row r="61" spans="1:27" ht="24">
      <c r="A61" s="912">
        <v>52</v>
      </c>
      <c r="B61" s="879" t="s">
        <v>8252</v>
      </c>
      <c r="C61" s="880" t="s">
        <v>8253</v>
      </c>
      <c r="D61" s="880" t="s">
        <v>8150</v>
      </c>
      <c r="E61" s="886">
        <v>1.9</v>
      </c>
      <c r="F61" s="887">
        <v>1.9</v>
      </c>
      <c r="G61" s="887">
        <v>1.9</v>
      </c>
      <c r="H61" s="888"/>
      <c r="I61" s="888"/>
      <c r="J61" s="888"/>
      <c r="K61" s="889"/>
      <c r="L61" s="888"/>
      <c r="M61" s="888"/>
      <c r="N61" s="888"/>
      <c r="O61" s="888"/>
      <c r="P61" s="889"/>
      <c r="Q61" s="887">
        <v>1.9</v>
      </c>
      <c r="R61" s="881" t="s">
        <v>55</v>
      </c>
      <c r="S61" s="888"/>
      <c r="T61" s="888"/>
      <c r="U61" s="888"/>
      <c r="V61" s="890"/>
      <c r="W61" s="890"/>
      <c r="X61" s="886">
        <v>1.9</v>
      </c>
      <c r="Y61" s="890"/>
      <c r="Z61" s="890"/>
      <c r="AA61" s="890"/>
    </row>
    <row r="62" spans="1:27" ht="24">
      <c r="A62" s="912">
        <v>53</v>
      </c>
      <c r="B62" s="879" t="s">
        <v>8254</v>
      </c>
      <c r="C62" s="880" t="s">
        <v>8255</v>
      </c>
      <c r="D62" s="880" t="s">
        <v>8150</v>
      </c>
      <c r="E62" s="886">
        <v>0.6</v>
      </c>
      <c r="F62" s="887">
        <v>0.6</v>
      </c>
      <c r="G62" s="887">
        <v>0.6</v>
      </c>
      <c r="H62" s="888"/>
      <c r="I62" s="888"/>
      <c r="J62" s="888"/>
      <c r="K62" s="889"/>
      <c r="L62" s="888"/>
      <c r="M62" s="888"/>
      <c r="N62" s="888"/>
      <c r="O62" s="888"/>
      <c r="P62" s="889"/>
      <c r="Q62" s="887">
        <v>0.6</v>
      </c>
      <c r="R62" s="881" t="s">
        <v>55</v>
      </c>
      <c r="S62" s="888"/>
      <c r="T62" s="888"/>
      <c r="U62" s="888"/>
      <c r="V62" s="890"/>
      <c r="W62" s="890"/>
      <c r="X62" s="886">
        <v>0.6</v>
      </c>
      <c r="Y62" s="890"/>
      <c r="Z62" s="890"/>
      <c r="AA62" s="890"/>
    </row>
    <row r="63" spans="1:27" ht="24">
      <c r="A63" s="912">
        <v>54</v>
      </c>
      <c r="B63" s="879" t="s">
        <v>8256</v>
      </c>
      <c r="C63" s="880" t="s">
        <v>8257</v>
      </c>
      <c r="D63" s="880" t="s">
        <v>8150</v>
      </c>
      <c r="E63" s="886">
        <v>0.63400000000000001</v>
      </c>
      <c r="F63" s="887">
        <v>0.63400000000000001</v>
      </c>
      <c r="G63" s="887">
        <v>0.63400000000000001</v>
      </c>
      <c r="H63" s="888"/>
      <c r="I63" s="888"/>
      <c r="J63" s="888"/>
      <c r="K63" s="889"/>
      <c r="L63" s="888"/>
      <c r="M63" s="888"/>
      <c r="N63" s="888"/>
      <c r="O63" s="888"/>
      <c r="P63" s="889"/>
      <c r="Q63" s="887">
        <v>0.63400000000000001</v>
      </c>
      <c r="R63" s="881" t="s">
        <v>55</v>
      </c>
      <c r="S63" s="888"/>
      <c r="T63" s="888"/>
      <c r="U63" s="888"/>
      <c r="V63" s="890"/>
      <c r="W63" s="890"/>
      <c r="X63" s="886">
        <v>0.63400000000000001</v>
      </c>
      <c r="Y63" s="890"/>
      <c r="Z63" s="890"/>
      <c r="AA63" s="890"/>
    </row>
    <row r="64" spans="1:27">
      <c r="A64" s="912">
        <v>55</v>
      </c>
      <c r="B64" s="879" t="s">
        <v>8258</v>
      </c>
      <c r="C64" s="880" t="s">
        <v>8259</v>
      </c>
      <c r="D64" s="880" t="s">
        <v>8150</v>
      </c>
      <c r="E64" s="886">
        <v>0.56999999999999995</v>
      </c>
      <c r="F64" s="887">
        <v>0.56999999999999995</v>
      </c>
      <c r="G64" s="887">
        <v>0.56999999999999995</v>
      </c>
      <c r="H64" s="888"/>
      <c r="I64" s="888"/>
      <c r="J64" s="888"/>
      <c r="K64" s="889"/>
      <c r="L64" s="888"/>
      <c r="M64" s="888"/>
      <c r="N64" s="888"/>
      <c r="O64" s="888"/>
      <c r="P64" s="889"/>
      <c r="Q64" s="887">
        <v>0.56999999999999995</v>
      </c>
      <c r="R64" s="881" t="s">
        <v>55</v>
      </c>
      <c r="S64" s="888"/>
      <c r="T64" s="888"/>
      <c r="U64" s="888"/>
      <c r="V64" s="890"/>
      <c r="W64" s="890"/>
      <c r="X64" s="886">
        <v>0.56999999999999995</v>
      </c>
      <c r="Y64" s="890"/>
      <c r="Z64" s="890"/>
      <c r="AA64" s="890"/>
    </row>
    <row r="65" spans="1:27">
      <c r="A65" s="912">
        <v>56</v>
      </c>
      <c r="B65" s="879" t="s">
        <v>8260</v>
      </c>
      <c r="C65" s="880" t="s">
        <v>8261</v>
      </c>
      <c r="D65" s="880" t="s">
        <v>8150</v>
      </c>
      <c r="E65" s="886">
        <v>0.28999999999999998</v>
      </c>
      <c r="F65" s="887">
        <v>0.28999999999999998</v>
      </c>
      <c r="G65" s="887">
        <v>0.28999999999999998</v>
      </c>
      <c r="H65" s="888"/>
      <c r="I65" s="888"/>
      <c r="J65" s="888"/>
      <c r="K65" s="889"/>
      <c r="L65" s="888"/>
      <c r="M65" s="888"/>
      <c r="N65" s="888"/>
      <c r="O65" s="888"/>
      <c r="P65" s="889"/>
      <c r="Q65" s="887">
        <v>0.28999999999999998</v>
      </c>
      <c r="R65" s="881" t="s">
        <v>55</v>
      </c>
      <c r="S65" s="888"/>
      <c r="T65" s="888"/>
      <c r="U65" s="888"/>
      <c r="V65" s="890"/>
      <c r="W65" s="890"/>
      <c r="X65" s="886"/>
      <c r="Y65" s="886">
        <v>0.28999999999999998</v>
      </c>
      <c r="Z65" s="890"/>
      <c r="AA65" s="890"/>
    </row>
    <row r="66" spans="1:27" ht="24">
      <c r="A66" s="912">
        <v>57</v>
      </c>
      <c r="B66" s="879" t="s">
        <v>8262</v>
      </c>
      <c r="C66" s="880" t="s">
        <v>8263</v>
      </c>
      <c r="D66" s="880" t="s">
        <v>8150</v>
      </c>
      <c r="E66" s="886">
        <v>0.82699999999999996</v>
      </c>
      <c r="F66" s="887">
        <v>0.82699999999999996</v>
      </c>
      <c r="G66" s="887">
        <v>0.82699999999999996</v>
      </c>
      <c r="H66" s="888"/>
      <c r="I66" s="888"/>
      <c r="J66" s="888"/>
      <c r="K66" s="889"/>
      <c r="L66" s="888"/>
      <c r="M66" s="888"/>
      <c r="N66" s="888"/>
      <c r="O66" s="888"/>
      <c r="P66" s="889"/>
      <c r="Q66" s="887">
        <v>0.82699999999999996</v>
      </c>
      <c r="R66" s="881" t="s">
        <v>55</v>
      </c>
      <c r="S66" s="888"/>
      <c r="T66" s="888"/>
      <c r="U66" s="888"/>
      <c r="V66" s="890"/>
      <c r="W66" s="890"/>
      <c r="X66" s="886">
        <v>0.82699999999999996</v>
      </c>
      <c r="Y66" s="890"/>
      <c r="Z66" s="890"/>
      <c r="AA66" s="890"/>
    </row>
    <row r="67" spans="1:27" ht="24">
      <c r="A67" s="912">
        <v>58</v>
      </c>
      <c r="B67" s="879" t="s">
        <v>8264</v>
      </c>
      <c r="C67" s="880" t="s">
        <v>8265</v>
      </c>
      <c r="D67" s="880" t="s">
        <v>8150</v>
      </c>
      <c r="E67" s="886">
        <v>0.183</v>
      </c>
      <c r="F67" s="887">
        <v>0.183</v>
      </c>
      <c r="G67" s="887">
        <v>0.183</v>
      </c>
      <c r="H67" s="888"/>
      <c r="I67" s="888"/>
      <c r="J67" s="888"/>
      <c r="K67" s="889"/>
      <c r="L67" s="888"/>
      <c r="M67" s="888"/>
      <c r="N67" s="888"/>
      <c r="O67" s="888"/>
      <c r="P67" s="889"/>
      <c r="Q67" s="887">
        <v>0.183</v>
      </c>
      <c r="R67" s="881" t="s">
        <v>55</v>
      </c>
      <c r="S67" s="888"/>
      <c r="T67" s="888"/>
      <c r="U67" s="888"/>
      <c r="V67" s="890"/>
      <c r="W67" s="890"/>
      <c r="X67" s="886">
        <v>0.183</v>
      </c>
      <c r="Y67" s="890"/>
      <c r="Z67" s="890"/>
      <c r="AA67" s="890"/>
    </row>
    <row r="68" spans="1:27" ht="24">
      <c r="A68" s="912">
        <v>59</v>
      </c>
      <c r="B68" s="879" t="s">
        <v>8266</v>
      </c>
      <c r="C68" s="880" t="s">
        <v>8267</v>
      </c>
      <c r="D68" s="880" t="s">
        <v>8150</v>
      </c>
      <c r="E68" s="886">
        <v>0.88</v>
      </c>
      <c r="F68" s="887"/>
      <c r="G68" s="887"/>
      <c r="H68" s="888"/>
      <c r="I68" s="888"/>
      <c r="J68" s="888"/>
      <c r="K68" s="889"/>
      <c r="L68" s="888"/>
      <c r="M68" s="888"/>
      <c r="N68" s="888"/>
      <c r="O68" s="887">
        <v>0.88</v>
      </c>
      <c r="P68" s="887"/>
      <c r="Q68" s="887">
        <v>0.88</v>
      </c>
      <c r="R68" s="881" t="s">
        <v>55</v>
      </c>
      <c r="S68" s="888"/>
      <c r="T68" s="888"/>
      <c r="U68" s="888"/>
      <c r="V68" s="890"/>
      <c r="W68" s="890"/>
      <c r="X68" s="886"/>
      <c r="Y68" s="886"/>
      <c r="Z68" s="886">
        <v>0.88</v>
      </c>
      <c r="AA68" s="890"/>
    </row>
    <row r="69" spans="1:27">
      <c r="A69" s="912">
        <v>60</v>
      </c>
      <c r="B69" s="879" t="s">
        <v>8268</v>
      </c>
      <c r="C69" s="880" t="s">
        <v>8269</v>
      </c>
      <c r="D69" s="880" t="s">
        <v>8150</v>
      </c>
      <c r="E69" s="886">
        <v>0.52200000000000002</v>
      </c>
      <c r="F69" s="887">
        <v>0.52200000000000002</v>
      </c>
      <c r="G69" s="887"/>
      <c r="H69" s="888"/>
      <c r="I69" s="888"/>
      <c r="J69" s="888"/>
      <c r="K69" s="887">
        <v>0.52200000000000002</v>
      </c>
      <c r="L69" s="888"/>
      <c r="M69" s="888"/>
      <c r="N69" s="888"/>
      <c r="O69" s="888"/>
      <c r="P69" s="889"/>
      <c r="Q69" s="887">
        <v>0.52200000000000002</v>
      </c>
      <c r="R69" s="881" t="s">
        <v>55</v>
      </c>
      <c r="S69" s="888"/>
      <c r="T69" s="888"/>
      <c r="U69" s="888"/>
      <c r="V69" s="890"/>
      <c r="W69" s="890"/>
      <c r="X69" s="886">
        <v>0.52200000000000002</v>
      </c>
      <c r="Y69" s="890"/>
      <c r="Z69" s="890"/>
      <c r="AA69" s="890"/>
    </row>
    <row r="70" spans="1:27">
      <c r="A70" s="912">
        <v>61</v>
      </c>
      <c r="B70" s="879" t="s">
        <v>8270</v>
      </c>
      <c r="C70" s="880" t="s">
        <v>8271</v>
      </c>
      <c r="D70" s="880" t="s">
        <v>8150</v>
      </c>
      <c r="E70" s="886">
        <v>0.35</v>
      </c>
      <c r="F70" s="887">
        <v>0.35</v>
      </c>
      <c r="G70" s="887">
        <v>0.35</v>
      </c>
      <c r="H70" s="888"/>
      <c r="I70" s="888"/>
      <c r="J70" s="888"/>
      <c r="K70" s="889"/>
      <c r="L70" s="888"/>
      <c r="M70" s="888"/>
      <c r="N70" s="888"/>
      <c r="O70" s="888"/>
      <c r="P70" s="889"/>
      <c r="Q70" s="887">
        <v>0.35</v>
      </c>
      <c r="R70" s="881" t="s">
        <v>55</v>
      </c>
      <c r="S70" s="888"/>
      <c r="T70" s="888"/>
      <c r="U70" s="888"/>
      <c r="V70" s="890"/>
      <c r="W70" s="890"/>
      <c r="X70" s="886"/>
      <c r="Y70" s="886">
        <v>0.35</v>
      </c>
      <c r="Z70" s="890"/>
      <c r="AA70" s="890"/>
    </row>
    <row r="71" spans="1:27" ht="24">
      <c r="A71" s="912">
        <v>62</v>
      </c>
      <c r="B71" s="879" t="s">
        <v>8272</v>
      </c>
      <c r="C71" s="880" t="s">
        <v>8273</v>
      </c>
      <c r="D71" s="880" t="s">
        <v>8150</v>
      </c>
      <c r="E71" s="886">
        <v>0.28000000000000003</v>
      </c>
      <c r="F71" s="887">
        <v>0.28000000000000003</v>
      </c>
      <c r="G71" s="887">
        <v>0.28000000000000003</v>
      </c>
      <c r="H71" s="888"/>
      <c r="I71" s="888"/>
      <c r="J71" s="888"/>
      <c r="K71" s="889"/>
      <c r="L71" s="888"/>
      <c r="M71" s="888"/>
      <c r="N71" s="888"/>
      <c r="O71" s="888"/>
      <c r="P71" s="889"/>
      <c r="Q71" s="887">
        <v>0.28000000000000003</v>
      </c>
      <c r="R71" s="881" t="s">
        <v>55</v>
      </c>
      <c r="S71" s="888"/>
      <c r="T71" s="888"/>
      <c r="U71" s="888"/>
      <c r="V71" s="890"/>
      <c r="W71" s="890"/>
      <c r="X71" s="886">
        <v>0.28000000000000003</v>
      </c>
      <c r="Y71" s="890"/>
      <c r="Z71" s="890"/>
      <c r="AA71" s="890"/>
    </row>
    <row r="72" spans="1:27">
      <c r="A72" s="912">
        <v>63</v>
      </c>
      <c r="B72" s="879" t="s">
        <v>8274</v>
      </c>
      <c r="C72" s="880" t="s">
        <v>8275</v>
      </c>
      <c r="D72" s="880" t="s">
        <v>8150</v>
      </c>
      <c r="E72" s="886">
        <v>0.41599999999999998</v>
      </c>
      <c r="F72" s="887">
        <v>0.41599999999999998</v>
      </c>
      <c r="G72" s="887">
        <v>0.41599999999999998</v>
      </c>
      <c r="H72" s="888"/>
      <c r="I72" s="888"/>
      <c r="J72" s="888"/>
      <c r="K72" s="889"/>
      <c r="L72" s="888"/>
      <c r="M72" s="888"/>
      <c r="N72" s="888"/>
      <c r="O72" s="888"/>
      <c r="P72" s="889"/>
      <c r="Q72" s="887">
        <v>0.41599999999999998</v>
      </c>
      <c r="R72" s="881" t="s">
        <v>55</v>
      </c>
      <c r="S72" s="888"/>
      <c r="T72" s="888"/>
      <c r="U72" s="888"/>
      <c r="V72" s="890"/>
      <c r="W72" s="890"/>
      <c r="X72" s="886"/>
      <c r="Y72" s="886">
        <v>0.41599999999999998</v>
      </c>
      <c r="Z72" s="890"/>
      <c r="AA72" s="890"/>
    </row>
    <row r="73" spans="1:27">
      <c r="A73" s="912">
        <v>64</v>
      </c>
      <c r="B73" s="879" t="s">
        <v>8276</v>
      </c>
      <c r="C73" s="880" t="s">
        <v>8277</v>
      </c>
      <c r="D73" s="880" t="s">
        <v>8150</v>
      </c>
      <c r="E73" s="886">
        <v>0.53500000000000003</v>
      </c>
      <c r="F73" s="887">
        <v>0.53500000000000003</v>
      </c>
      <c r="G73" s="887">
        <v>0.53500000000000003</v>
      </c>
      <c r="H73" s="888"/>
      <c r="I73" s="888"/>
      <c r="J73" s="888"/>
      <c r="K73" s="889"/>
      <c r="L73" s="888"/>
      <c r="M73" s="888"/>
      <c r="N73" s="888"/>
      <c r="O73" s="888"/>
      <c r="P73" s="889"/>
      <c r="Q73" s="887">
        <v>0.53500000000000003</v>
      </c>
      <c r="R73" s="881" t="s">
        <v>55</v>
      </c>
      <c r="S73" s="888"/>
      <c r="T73" s="888"/>
      <c r="U73" s="888"/>
      <c r="V73" s="890"/>
      <c r="W73" s="890"/>
      <c r="X73" s="886"/>
      <c r="Y73" s="886">
        <v>0.53500000000000003</v>
      </c>
      <c r="Z73" s="890"/>
      <c r="AA73" s="890"/>
    </row>
    <row r="74" spans="1:27" ht="24">
      <c r="A74" s="912">
        <v>65</v>
      </c>
      <c r="B74" s="879" t="s">
        <v>8278</v>
      </c>
      <c r="C74" s="880" t="s">
        <v>8279</v>
      </c>
      <c r="D74" s="880" t="s">
        <v>8150</v>
      </c>
      <c r="E74" s="886">
        <v>1.7</v>
      </c>
      <c r="F74" s="887">
        <v>1.7</v>
      </c>
      <c r="G74" s="887">
        <v>1.7</v>
      </c>
      <c r="H74" s="888"/>
      <c r="I74" s="888"/>
      <c r="J74" s="888"/>
      <c r="K74" s="889"/>
      <c r="L74" s="888"/>
      <c r="M74" s="888"/>
      <c r="N74" s="888"/>
      <c r="O74" s="888"/>
      <c r="P74" s="889"/>
      <c r="Q74" s="887">
        <v>1.1930000000000001</v>
      </c>
      <c r="R74" s="881" t="s">
        <v>8159</v>
      </c>
      <c r="S74" s="888"/>
      <c r="T74" s="888"/>
      <c r="U74" s="888"/>
      <c r="V74" s="886">
        <v>1.7</v>
      </c>
      <c r="W74" s="886"/>
      <c r="X74" s="886"/>
      <c r="Y74" s="890"/>
      <c r="Z74" s="890"/>
      <c r="AA74" s="890"/>
    </row>
    <row r="75" spans="1:27" ht="24">
      <c r="A75" s="912">
        <v>66</v>
      </c>
      <c r="B75" s="879" t="s">
        <v>8280</v>
      </c>
      <c r="C75" s="880" t="s">
        <v>8281</v>
      </c>
      <c r="D75" s="880" t="s">
        <v>8150</v>
      </c>
      <c r="E75" s="886">
        <v>0.5</v>
      </c>
      <c r="F75" s="887">
        <v>0.5</v>
      </c>
      <c r="G75" s="887">
        <v>0.5</v>
      </c>
      <c r="H75" s="888"/>
      <c r="I75" s="888"/>
      <c r="J75" s="888"/>
      <c r="K75" s="889"/>
      <c r="L75" s="888"/>
      <c r="M75" s="888"/>
      <c r="N75" s="888"/>
      <c r="O75" s="888"/>
      <c r="P75" s="889"/>
      <c r="Q75" s="887">
        <v>0.5</v>
      </c>
      <c r="R75" s="881" t="s">
        <v>55</v>
      </c>
      <c r="S75" s="888"/>
      <c r="T75" s="888"/>
      <c r="U75" s="888"/>
      <c r="V75" s="890"/>
      <c r="W75" s="890">
        <v>0.5</v>
      </c>
      <c r="X75" s="886"/>
      <c r="Y75" s="890"/>
      <c r="Z75" s="890"/>
      <c r="AA75" s="890"/>
    </row>
    <row r="76" spans="1:27">
      <c r="A76" s="912">
        <v>67</v>
      </c>
      <c r="B76" s="879" t="s">
        <v>8282</v>
      </c>
      <c r="C76" s="880" t="s">
        <v>8283</v>
      </c>
      <c r="D76" s="880" t="s">
        <v>8150</v>
      </c>
      <c r="E76" s="886">
        <v>0.24</v>
      </c>
      <c r="F76" s="887">
        <v>0.24</v>
      </c>
      <c r="G76" s="887">
        <v>0.24</v>
      </c>
      <c r="H76" s="888"/>
      <c r="I76" s="888"/>
      <c r="J76" s="888"/>
      <c r="K76" s="889"/>
      <c r="L76" s="888"/>
      <c r="M76" s="888"/>
      <c r="N76" s="888"/>
      <c r="O76" s="888"/>
      <c r="P76" s="889"/>
      <c r="Q76" s="887"/>
      <c r="R76" s="881" t="s">
        <v>55</v>
      </c>
      <c r="S76" s="888"/>
      <c r="T76" s="888"/>
      <c r="U76" s="888"/>
      <c r="V76" s="890"/>
      <c r="W76" s="890"/>
      <c r="X76" s="886">
        <v>0.24</v>
      </c>
      <c r="Y76" s="890"/>
      <c r="Z76" s="890"/>
      <c r="AA76" s="890"/>
    </row>
    <row r="77" spans="1:27" ht="24">
      <c r="A77" s="912">
        <v>68</v>
      </c>
      <c r="B77" s="879" t="s">
        <v>8284</v>
      </c>
      <c r="C77" s="880" t="s">
        <v>8285</v>
      </c>
      <c r="D77" s="880" t="s">
        <v>8150</v>
      </c>
      <c r="E77" s="886">
        <v>0.51500000000000001</v>
      </c>
      <c r="F77" s="887">
        <v>0.51500000000000001</v>
      </c>
      <c r="G77" s="887">
        <v>0.51500000000000001</v>
      </c>
      <c r="H77" s="888"/>
      <c r="I77" s="888"/>
      <c r="J77" s="888"/>
      <c r="K77" s="889"/>
      <c r="L77" s="888"/>
      <c r="M77" s="888"/>
      <c r="N77" s="888"/>
      <c r="O77" s="888"/>
      <c r="P77" s="889"/>
      <c r="Q77" s="887">
        <v>0.51500000000000001</v>
      </c>
      <c r="R77" s="881" t="s">
        <v>55</v>
      </c>
      <c r="S77" s="888"/>
      <c r="T77" s="888"/>
      <c r="U77" s="888"/>
      <c r="V77" s="890"/>
      <c r="W77" s="890"/>
      <c r="X77" s="886"/>
      <c r="Y77" s="886">
        <v>0.51500000000000001</v>
      </c>
      <c r="Z77" s="890"/>
      <c r="AA77" s="890"/>
    </row>
    <row r="78" spans="1:27" ht="24">
      <c r="A78" s="912">
        <v>69</v>
      </c>
      <c r="B78" s="879" t="s">
        <v>8286</v>
      </c>
      <c r="C78" s="880" t="s">
        <v>8287</v>
      </c>
      <c r="D78" s="880" t="s">
        <v>8150</v>
      </c>
      <c r="E78" s="886">
        <v>0.53600000000000003</v>
      </c>
      <c r="F78" s="887">
        <v>0.53600000000000003</v>
      </c>
      <c r="G78" s="887">
        <v>0.53600000000000003</v>
      </c>
      <c r="H78" s="888"/>
      <c r="I78" s="888"/>
      <c r="J78" s="888"/>
      <c r="K78" s="889"/>
      <c r="L78" s="888"/>
      <c r="M78" s="888"/>
      <c r="N78" s="888"/>
      <c r="O78" s="888"/>
      <c r="P78" s="889"/>
      <c r="Q78" s="887">
        <v>0.53600000000000003</v>
      </c>
      <c r="R78" s="881" t="s">
        <v>8159</v>
      </c>
      <c r="S78" s="888"/>
      <c r="T78" s="888"/>
      <c r="U78" s="888"/>
      <c r="V78" s="886">
        <v>0.53600000000000003</v>
      </c>
      <c r="W78" s="886"/>
      <c r="X78" s="886"/>
      <c r="Y78" s="890"/>
      <c r="Z78" s="890"/>
      <c r="AA78" s="890"/>
    </row>
    <row r="79" spans="1:27" ht="24">
      <c r="A79" s="912">
        <v>70</v>
      </c>
      <c r="B79" s="879" t="s">
        <v>8288</v>
      </c>
      <c r="C79" s="880" t="s">
        <v>8289</v>
      </c>
      <c r="D79" s="880" t="s">
        <v>8150</v>
      </c>
      <c r="E79" s="886">
        <v>0.63500000000000001</v>
      </c>
      <c r="F79" s="887">
        <v>0.63500000000000001</v>
      </c>
      <c r="G79" s="887">
        <v>0.63500000000000001</v>
      </c>
      <c r="H79" s="888"/>
      <c r="I79" s="888"/>
      <c r="J79" s="888"/>
      <c r="K79" s="889"/>
      <c r="L79" s="888"/>
      <c r="M79" s="888"/>
      <c r="N79" s="888"/>
      <c r="O79" s="888"/>
      <c r="P79" s="889"/>
      <c r="Q79" s="887">
        <v>0.63500000000000001</v>
      </c>
      <c r="R79" s="881" t="s">
        <v>55</v>
      </c>
      <c r="S79" s="888"/>
      <c r="T79" s="888"/>
      <c r="U79" s="888"/>
      <c r="V79" s="890"/>
      <c r="W79" s="890"/>
      <c r="X79" s="886"/>
      <c r="Y79" s="886">
        <v>0.63500000000000001</v>
      </c>
      <c r="Z79" s="890"/>
      <c r="AA79" s="890"/>
    </row>
    <row r="80" spans="1:27" ht="24">
      <c r="A80" s="912">
        <v>71</v>
      </c>
      <c r="B80" s="879" t="s">
        <v>8290</v>
      </c>
      <c r="C80" s="880" t="s">
        <v>8291</v>
      </c>
      <c r="D80" s="880" t="s">
        <v>8150</v>
      </c>
      <c r="E80" s="886">
        <v>0.91500000000000004</v>
      </c>
      <c r="F80" s="887">
        <v>0.91500000000000004</v>
      </c>
      <c r="G80" s="887">
        <v>0.91500000000000004</v>
      </c>
      <c r="H80" s="888"/>
      <c r="I80" s="888"/>
      <c r="J80" s="888"/>
      <c r="K80" s="889"/>
      <c r="L80" s="888"/>
      <c r="M80" s="888"/>
      <c r="N80" s="888"/>
      <c r="O80" s="888"/>
      <c r="P80" s="889"/>
      <c r="Q80" s="887"/>
      <c r="R80" s="881" t="s">
        <v>55</v>
      </c>
      <c r="S80" s="888"/>
      <c r="T80" s="888"/>
      <c r="U80" s="888"/>
      <c r="V80" s="890"/>
      <c r="W80" s="890"/>
      <c r="X80" s="886">
        <v>0.91500000000000004</v>
      </c>
      <c r="Y80" s="890"/>
      <c r="Z80" s="890"/>
      <c r="AA80" s="890"/>
    </row>
    <row r="81" spans="1:27">
      <c r="A81" s="912">
        <v>72</v>
      </c>
      <c r="B81" s="879" t="s">
        <v>8292</v>
      </c>
      <c r="C81" s="880" t="s">
        <v>8293</v>
      </c>
      <c r="D81" s="880" t="s">
        <v>8150</v>
      </c>
      <c r="E81" s="886">
        <v>0.5</v>
      </c>
      <c r="F81" s="887">
        <v>0.5</v>
      </c>
      <c r="G81" s="887">
        <v>0.5</v>
      </c>
      <c r="H81" s="888"/>
      <c r="I81" s="888"/>
      <c r="J81" s="888"/>
      <c r="K81" s="889"/>
      <c r="L81" s="888"/>
      <c r="M81" s="888"/>
      <c r="N81" s="888"/>
      <c r="O81" s="888"/>
      <c r="P81" s="889"/>
      <c r="Q81" s="887">
        <v>0.5</v>
      </c>
      <c r="R81" s="881" t="s">
        <v>55</v>
      </c>
      <c r="S81" s="888"/>
      <c r="T81" s="888"/>
      <c r="U81" s="888"/>
      <c r="V81" s="890"/>
      <c r="W81" s="890">
        <v>0.5</v>
      </c>
      <c r="X81" s="886"/>
      <c r="Y81" s="890"/>
      <c r="Z81" s="890"/>
      <c r="AA81" s="890"/>
    </row>
    <row r="82" spans="1:27">
      <c r="A82" s="912">
        <v>73</v>
      </c>
      <c r="B82" s="879" t="s">
        <v>8294</v>
      </c>
      <c r="C82" s="880" t="s">
        <v>8295</v>
      </c>
      <c r="D82" s="880" t="s">
        <v>8150</v>
      </c>
      <c r="E82" s="886">
        <v>1.0549999999999999</v>
      </c>
      <c r="F82" s="887">
        <v>0.93500000000000005</v>
      </c>
      <c r="G82" s="887">
        <v>0.63</v>
      </c>
      <c r="H82" s="888"/>
      <c r="I82" s="888"/>
      <c r="J82" s="888"/>
      <c r="K82" s="887">
        <v>0.30499999999999999</v>
      </c>
      <c r="L82" s="888"/>
      <c r="M82" s="888"/>
      <c r="N82" s="888"/>
      <c r="O82" s="889">
        <v>0.12</v>
      </c>
      <c r="P82" s="889"/>
      <c r="Q82" s="887">
        <v>1.0549999999999999</v>
      </c>
      <c r="R82" s="881" t="s">
        <v>55</v>
      </c>
      <c r="S82" s="888"/>
      <c r="T82" s="888"/>
      <c r="U82" s="888"/>
      <c r="V82" s="890"/>
      <c r="W82" s="890"/>
      <c r="X82" s="886">
        <v>1.0549999999999999</v>
      </c>
      <c r="Y82" s="890"/>
      <c r="Z82" s="890"/>
      <c r="AA82" s="890"/>
    </row>
    <row r="83" spans="1:27" ht="24">
      <c r="A83" s="912">
        <v>74</v>
      </c>
      <c r="B83" s="879" t="s">
        <v>8296</v>
      </c>
      <c r="C83" s="880" t="s">
        <v>8297</v>
      </c>
      <c r="D83" s="880" t="s">
        <v>8150</v>
      </c>
      <c r="E83" s="886">
        <v>2.3719999999999999</v>
      </c>
      <c r="F83" s="887">
        <v>2.3719999999999999</v>
      </c>
      <c r="G83" s="887">
        <v>1.784</v>
      </c>
      <c r="H83" s="888"/>
      <c r="I83" s="888"/>
      <c r="J83" s="888"/>
      <c r="K83" s="889"/>
      <c r="L83" s="889">
        <v>0.58799999999999997</v>
      </c>
      <c r="M83" s="888"/>
      <c r="N83" s="888"/>
      <c r="O83" s="888"/>
      <c r="P83" s="889"/>
      <c r="Q83" s="887">
        <v>2.11</v>
      </c>
      <c r="R83" s="881" t="s">
        <v>55</v>
      </c>
      <c r="S83" s="888"/>
      <c r="T83" s="888"/>
      <c r="U83" s="888"/>
      <c r="V83" s="890"/>
      <c r="W83" s="890">
        <v>2.3719999999999999</v>
      </c>
      <c r="X83" s="886"/>
      <c r="Y83" s="890"/>
      <c r="Z83" s="890"/>
      <c r="AA83" s="890"/>
    </row>
    <row r="84" spans="1:27" ht="24">
      <c r="A84" s="912">
        <v>75</v>
      </c>
      <c r="B84" s="879" t="s">
        <v>8298</v>
      </c>
      <c r="C84" s="880" t="s">
        <v>8299</v>
      </c>
      <c r="D84" s="880" t="s">
        <v>8150</v>
      </c>
      <c r="E84" s="886">
        <v>0.54</v>
      </c>
      <c r="F84" s="887">
        <v>0.54</v>
      </c>
      <c r="G84" s="887">
        <v>0.54</v>
      </c>
      <c r="H84" s="888"/>
      <c r="I84" s="888"/>
      <c r="J84" s="888"/>
      <c r="K84" s="889"/>
      <c r="L84" s="888"/>
      <c r="M84" s="888"/>
      <c r="N84" s="888"/>
      <c r="O84" s="888"/>
      <c r="P84" s="889"/>
      <c r="Q84" s="887">
        <v>0.3</v>
      </c>
      <c r="R84" s="881" t="s">
        <v>55</v>
      </c>
      <c r="S84" s="888"/>
      <c r="T84" s="888"/>
      <c r="U84" s="888"/>
      <c r="V84" s="890"/>
      <c r="W84" s="890">
        <v>0.54</v>
      </c>
      <c r="X84" s="886"/>
      <c r="Y84" s="890"/>
      <c r="Z84" s="890"/>
      <c r="AA84" s="890"/>
    </row>
    <row r="85" spans="1:27" ht="24">
      <c r="A85" s="912">
        <v>76</v>
      </c>
      <c r="B85" s="879" t="s">
        <v>8300</v>
      </c>
      <c r="C85" s="880" t="s">
        <v>8301</v>
      </c>
      <c r="D85" s="880" t="s">
        <v>8150</v>
      </c>
      <c r="E85" s="886">
        <v>0.40500000000000003</v>
      </c>
      <c r="F85" s="887">
        <v>0.40500000000000003</v>
      </c>
      <c r="G85" s="887">
        <v>0.40500000000000003</v>
      </c>
      <c r="H85" s="888"/>
      <c r="I85" s="888"/>
      <c r="J85" s="888"/>
      <c r="K85" s="889"/>
      <c r="L85" s="888"/>
      <c r="M85" s="888"/>
      <c r="N85" s="888"/>
      <c r="O85" s="888"/>
      <c r="P85" s="889"/>
      <c r="Q85" s="887">
        <v>0.40500000000000003</v>
      </c>
      <c r="R85" s="881" t="s">
        <v>55</v>
      </c>
      <c r="S85" s="888"/>
      <c r="T85" s="888"/>
      <c r="U85" s="888"/>
      <c r="V85" s="890"/>
      <c r="W85" s="890">
        <v>0.40500000000000003</v>
      </c>
      <c r="X85" s="886"/>
      <c r="Y85" s="890"/>
      <c r="Z85" s="890"/>
      <c r="AA85" s="890"/>
    </row>
    <row r="86" spans="1:27">
      <c r="A86" s="912">
        <v>77</v>
      </c>
      <c r="B86" s="879" t="s">
        <v>8302</v>
      </c>
      <c r="C86" s="880" t="s">
        <v>8303</v>
      </c>
      <c r="D86" s="880" t="s">
        <v>8150</v>
      </c>
      <c r="E86" s="886">
        <v>0.7</v>
      </c>
      <c r="F86" s="887">
        <v>0.7</v>
      </c>
      <c r="G86" s="887">
        <v>0.5</v>
      </c>
      <c r="H86" s="888"/>
      <c r="I86" s="888"/>
      <c r="J86" s="888"/>
      <c r="K86" s="889"/>
      <c r="L86" s="889">
        <v>0.2</v>
      </c>
      <c r="M86" s="888"/>
      <c r="N86" s="888"/>
      <c r="O86" s="888"/>
      <c r="P86" s="889"/>
      <c r="Q86" s="887">
        <v>0.5</v>
      </c>
      <c r="R86" s="881" t="s">
        <v>55</v>
      </c>
      <c r="S86" s="888"/>
      <c r="T86" s="888"/>
      <c r="U86" s="888"/>
      <c r="V86" s="890"/>
      <c r="W86" s="890"/>
      <c r="X86" s="886">
        <v>0.7</v>
      </c>
      <c r="Y86" s="890"/>
      <c r="Z86" s="890"/>
      <c r="AA86" s="890"/>
    </row>
    <row r="87" spans="1:27">
      <c r="A87" s="912">
        <v>78</v>
      </c>
      <c r="B87" s="879" t="s">
        <v>8304</v>
      </c>
      <c r="C87" s="880" t="s">
        <v>8305</v>
      </c>
      <c r="D87" s="880" t="s">
        <v>8150</v>
      </c>
      <c r="E87" s="886">
        <v>0.57999999999999996</v>
      </c>
      <c r="F87" s="887">
        <v>0.57999999999999996</v>
      </c>
      <c r="G87" s="887">
        <v>0.57999999999999996</v>
      </c>
      <c r="H87" s="888"/>
      <c r="I87" s="888"/>
      <c r="J87" s="888"/>
      <c r="K87" s="889"/>
      <c r="L87" s="888"/>
      <c r="M87" s="888"/>
      <c r="N87" s="888"/>
      <c r="O87" s="888"/>
      <c r="P87" s="889"/>
      <c r="Q87" s="887">
        <v>0.57999999999999996</v>
      </c>
      <c r="R87" s="881" t="s">
        <v>55</v>
      </c>
      <c r="S87" s="888"/>
      <c r="T87" s="888"/>
      <c r="U87" s="888"/>
      <c r="V87" s="890"/>
      <c r="W87" s="890">
        <v>0.57999999999999996</v>
      </c>
      <c r="X87" s="886"/>
      <c r="Y87" s="890"/>
      <c r="Z87" s="890"/>
      <c r="AA87" s="890"/>
    </row>
    <row r="88" spans="1:27">
      <c r="A88" s="912">
        <v>79</v>
      </c>
      <c r="B88" s="879" t="s">
        <v>8306</v>
      </c>
      <c r="C88" s="880" t="s">
        <v>8307</v>
      </c>
      <c r="D88" s="880" t="s">
        <v>8150</v>
      </c>
      <c r="E88" s="886">
        <v>1</v>
      </c>
      <c r="F88" s="887">
        <v>1</v>
      </c>
      <c r="G88" s="887">
        <v>1</v>
      </c>
      <c r="H88" s="888"/>
      <c r="I88" s="888"/>
      <c r="J88" s="888"/>
      <c r="K88" s="889"/>
      <c r="L88" s="888"/>
      <c r="M88" s="888"/>
      <c r="N88" s="888"/>
      <c r="O88" s="888"/>
      <c r="P88" s="889"/>
      <c r="Q88" s="887"/>
      <c r="R88" s="881" t="s">
        <v>55</v>
      </c>
      <c r="S88" s="888"/>
      <c r="T88" s="888"/>
      <c r="U88" s="888"/>
      <c r="V88" s="890"/>
      <c r="W88" s="890">
        <v>0.6</v>
      </c>
      <c r="X88" s="886">
        <v>0.4</v>
      </c>
      <c r="Y88" s="890"/>
      <c r="Z88" s="890"/>
      <c r="AA88" s="890"/>
    </row>
    <row r="89" spans="1:27" ht="24">
      <c r="A89" s="912">
        <v>80</v>
      </c>
      <c r="B89" s="879" t="s">
        <v>8308</v>
      </c>
      <c r="C89" s="880" t="s">
        <v>8309</v>
      </c>
      <c r="D89" s="880" t="s">
        <v>8150</v>
      </c>
      <c r="E89" s="886">
        <v>1.25</v>
      </c>
      <c r="F89" s="887">
        <v>1.25</v>
      </c>
      <c r="G89" s="887">
        <v>1.25</v>
      </c>
      <c r="H89" s="888"/>
      <c r="I89" s="888"/>
      <c r="J89" s="888"/>
      <c r="K89" s="889"/>
      <c r="L89" s="888"/>
      <c r="M89" s="888"/>
      <c r="N89" s="888"/>
      <c r="O89" s="888"/>
      <c r="P89" s="889"/>
      <c r="Q89" s="887">
        <v>1.25</v>
      </c>
      <c r="R89" s="881" t="s">
        <v>55</v>
      </c>
      <c r="S89" s="888"/>
      <c r="T89" s="888"/>
      <c r="U89" s="888"/>
      <c r="V89" s="890"/>
      <c r="W89" s="890">
        <v>1.25</v>
      </c>
      <c r="X89" s="886"/>
      <c r="Y89" s="890"/>
      <c r="Z89" s="890"/>
      <c r="AA89" s="890"/>
    </row>
    <row r="90" spans="1:27" ht="24">
      <c r="A90" s="912">
        <v>81</v>
      </c>
      <c r="B90" s="879" t="s">
        <v>8310</v>
      </c>
      <c r="C90" s="880" t="s">
        <v>8311</v>
      </c>
      <c r="D90" s="880" t="s">
        <v>8150</v>
      </c>
      <c r="E90" s="886">
        <v>0.54</v>
      </c>
      <c r="F90" s="887">
        <v>0.54</v>
      </c>
      <c r="G90" s="887">
        <v>0.54</v>
      </c>
      <c r="H90" s="888"/>
      <c r="I90" s="888"/>
      <c r="J90" s="888"/>
      <c r="K90" s="889"/>
      <c r="L90" s="888"/>
      <c r="M90" s="888"/>
      <c r="N90" s="888"/>
      <c r="O90" s="888"/>
      <c r="P90" s="889"/>
      <c r="Q90" s="887">
        <v>0.54</v>
      </c>
      <c r="R90" s="881" t="s">
        <v>55</v>
      </c>
      <c r="S90" s="888"/>
      <c r="T90" s="888"/>
      <c r="U90" s="888"/>
      <c r="V90" s="890"/>
      <c r="W90" s="890"/>
      <c r="X90" s="886">
        <v>0.54</v>
      </c>
      <c r="Y90" s="890"/>
      <c r="Z90" s="890"/>
      <c r="AA90" s="890"/>
    </row>
    <row r="91" spans="1:27" ht="24">
      <c r="A91" s="912">
        <v>82</v>
      </c>
      <c r="B91" s="879" t="s">
        <v>8312</v>
      </c>
      <c r="C91" s="880" t="s">
        <v>8313</v>
      </c>
      <c r="D91" s="880" t="s">
        <v>8150</v>
      </c>
      <c r="E91" s="886">
        <v>1</v>
      </c>
      <c r="F91" s="887">
        <v>1</v>
      </c>
      <c r="G91" s="887">
        <v>1</v>
      </c>
      <c r="H91" s="888"/>
      <c r="I91" s="888"/>
      <c r="J91" s="888"/>
      <c r="K91" s="889"/>
      <c r="L91" s="888"/>
      <c r="M91" s="888"/>
      <c r="N91" s="888"/>
      <c r="O91" s="888"/>
      <c r="P91" s="889"/>
      <c r="Q91" s="887">
        <v>1</v>
      </c>
      <c r="R91" s="881" t="s">
        <v>55</v>
      </c>
      <c r="S91" s="888"/>
      <c r="T91" s="888"/>
      <c r="U91" s="888"/>
      <c r="V91" s="890"/>
      <c r="W91" s="890">
        <v>0.6</v>
      </c>
      <c r="X91" s="886">
        <v>0.4</v>
      </c>
      <c r="Y91" s="890"/>
      <c r="Z91" s="890"/>
      <c r="AA91" s="890"/>
    </row>
    <row r="92" spans="1:27" ht="24">
      <c r="A92" s="912">
        <v>83</v>
      </c>
      <c r="B92" s="879" t="s">
        <v>8314</v>
      </c>
      <c r="C92" s="880" t="s">
        <v>8315</v>
      </c>
      <c r="D92" s="880" t="s">
        <v>8150</v>
      </c>
      <c r="E92" s="886">
        <v>0.25</v>
      </c>
      <c r="F92" s="887">
        <v>0.25</v>
      </c>
      <c r="G92" s="887"/>
      <c r="H92" s="888"/>
      <c r="I92" s="888"/>
      <c r="J92" s="888"/>
      <c r="K92" s="887"/>
      <c r="L92" s="887">
        <v>0.25</v>
      </c>
      <c r="M92" s="888"/>
      <c r="N92" s="888"/>
      <c r="O92" s="888"/>
      <c r="P92" s="889"/>
      <c r="Q92" s="887">
        <v>0.25</v>
      </c>
      <c r="R92" s="881" t="s">
        <v>55</v>
      </c>
      <c r="S92" s="888"/>
      <c r="T92" s="888"/>
      <c r="U92" s="888"/>
      <c r="V92" s="890"/>
      <c r="W92" s="890"/>
      <c r="X92" s="886"/>
      <c r="Y92" s="886">
        <v>0.25</v>
      </c>
      <c r="Z92" s="890"/>
      <c r="AA92" s="890"/>
    </row>
    <row r="93" spans="1:27" ht="24">
      <c r="A93" s="912">
        <v>84</v>
      </c>
      <c r="B93" s="879" t="s">
        <v>8316</v>
      </c>
      <c r="C93" s="880" t="s">
        <v>8317</v>
      </c>
      <c r="D93" s="880" t="s">
        <v>8150</v>
      </c>
      <c r="E93" s="886">
        <v>0.19</v>
      </c>
      <c r="F93" s="887">
        <v>0.19</v>
      </c>
      <c r="G93" s="887">
        <v>0.1</v>
      </c>
      <c r="H93" s="888"/>
      <c r="I93" s="888"/>
      <c r="J93" s="888"/>
      <c r="K93" s="889"/>
      <c r="L93" s="889">
        <v>0.09</v>
      </c>
      <c r="M93" s="888"/>
      <c r="N93" s="888"/>
      <c r="O93" s="888"/>
      <c r="P93" s="889"/>
      <c r="Q93" s="887">
        <v>0.19</v>
      </c>
      <c r="R93" s="881" t="s">
        <v>55</v>
      </c>
      <c r="S93" s="888"/>
      <c r="T93" s="888"/>
      <c r="U93" s="888"/>
      <c r="V93" s="890"/>
      <c r="W93" s="890"/>
      <c r="X93" s="886"/>
      <c r="Y93" s="886">
        <v>0.19</v>
      </c>
      <c r="Z93" s="890"/>
      <c r="AA93" s="890"/>
    </row>
    <row r="94" spans="1:27" ht="24">
      <c r="A94" s="912">
        <v>85</v>
      </c>
      <c r="B94" s="879" t="s">
        <v>8318</v>
      </c>
      <c r="C94" s="880" t="s">
        <v>8319</v>
      </c>
      <c r="D94" s="880" t="s">
        <v>8150</v>
      </c>
      <c r="E94" s="886">
        <v>0.53</v>
      </c>
      <c r="F94" s="887">
        <v>0.53</v>
      </c>
      <c r="G94" s="887">
        <v>0.53</v>
      </c>
      <c r="H94" s="888"/>
      <c r="I94" s="888"/>
      <c r="J94" s="888"/>
      <c r="K94" s="889"/>
      <c r="L94" s="888"/>
      <c r="M94" s="888"/>
      <c r="N94" s="888"/>
      <c r="O94" s="888"/>
      <c r="P94" s="889"/>
      <c r="Q94" s="887">
        <v>0.53</v>
      </c>
      <c r="R94" s="881" t="s">
        <v>55</v>
      </c>
      <c r="S94" s="888"/>
      <c r="T94" s="888"/>
      <c r="U94" s="888"/>
      <c r="V94" s="890"/>
      <c r="W94" s="890"/>
      <c r="X94" s="886">
        <v>0.53</v>
      </c>
      <c r="Y94" s="890"/>
      <c r="Z94" s="890"/>
      <c r="AA94" s="890"/>
    </row>
    <row r="95" spans="1:27" ht="24">
      <c r="A95" s="912">
        <v>86</v>
      </c>
      <c r="B95" s="879" t="s">
        <v>8320</v>
      </c>
      <c r="C95" s="880" t="s">
        <v>8321</v>
      </c>
      <c r="D95" s="880" t="s">
        <v>8150</v>
      </c>
      <c r="E95" s="886">
        <v>0.83</v>
      </c>
      <c r="F95" s="887">
        <v>0.83</v>
      </c>
      <c r="G95" s="887">
        <v>0.83</v>
      </c>
      <c r="H95" s="888"/>
      <c r="I95" s="888"/>
      <c r="J95" s="888"/>
      <c r="K95" s="889"/>
      <c r="L95" s="888"/>
      <c r="M95" s="888"/>
      <c r="N95" s="888"/>
      <c r="O95" s="888"/>
      <c r="P95" s="889"/>
      <c r="Q95" s="887">
        <v>0.83</v>
      </c>
      <c r="R95" s="881" t="s">
        <v>55</v>
      </c>
      <c r="S95" s="888"/>
      <c r="T95" s="888"/>
      <c r="U95" s="888"/>
      <c r="V95" s="890"/>
      <c r="W95" s="890"/>
      <c r="X95" s="886">
        <v>0.83</v>
      </c>
      <c r="Y95" s="890"/>
      <c r="Z95" s="890"/>
      <c r="AA95" s="890"/>
    </row>
    <row r="96" spans="1:27" ht="24">
      <c r="A96" s="912">
        <v>87</v>
      </c>
      <c r="B96" s="879" t="s">
        <v>8322</v>
      </c>
      <c r="C96" s="880" t="s">
        <v>8323</v>
      </c>
      <c r="D96" s="880" t="s">
        <v>8150</v>
      </c>
      <c r="E96" s="886">
        <v>1.95</v>
      </c>
      <c r="F96" s="887">
        <v>1.95</v>
      </c>
      <c r="G96" s="887">
        <v>1.95</v>
      </c>
      <c r="H96" s="888"/>
      <c r="I96" s="888"/>
      <c r="J96" s="888"/>
      <c r="K96" s="889"/>
      <c r="L96" s="888"/>
      <c r="M96" s="888"/>
      <c r="N96" s="888"/>
      <c r="O96" s="888"/>
      <c r="P96" s="889"/>
      <c r="Q96" s="887">
        <v>1.95</v>
      </c>
      <c r="R96" s="881" t="s">
        <v>55</v>
      </c>
      <c r="S96" s="888"/>
      <c r="T96" s="888"/>
      <c r="U96" s="888"/>
      <c r="V96" s="890"/>
      <c r="W96" s="890">
        <v>1.95</v>
      </c>
      <c r="X96" s="886"/>
      <c r="Y96" s="890"/>
      <c r="Z96" s="890"/>
      <c r="AA96" s="890"/>
    </row>
    <row r="97" spans="1:27">
      <c r="A97" s="912">
        <v>88</v>
      </c>
      <c r="B97" s="879" t="s">
        <v>8324</v>
      </c>
      <c r="C97" s="880" t="s">
        <v>8325</v>
      </c>
      <c r="D97" s="880" t="s">
        <v>8150</v>
      </c>
      <c r="E97" s="886">
        <v>1.516</v>
      </c>
      <c r="F97" s="887">
        <v>1.516</v>
      </c>
      <c r="G97" s="887">
        <v>1.516</v>
      </c>
      <c r="H97" s="888"/>
      <c r="I97" s="888"/>
      <c r="J97" s="888"/>
      <c r="K97" s="889"/>
      <c r="L97" s="888"/>
      <c r="M97" s="888"/>
      <c r="N97" s="888"/>
      <c r="O97" s="888"/>
      <c r="P97" s="889"/>
      <c r="Q97" s="887">
        <v>1.516</v>
      </c>
      <c r="R97" s="881" t="s">
        <v>55</v>
      </c>
      <c r="S97" s="888"/>
      <c r="T97" s="888"/>
      <c r="U97" s="888"/>
      <c r="V97" s="890"/>
      <c r="W97" s="890">
        <v>1.516</v>
      </c>
      <c r="X97" s="886"/>
      <c r="Y97" s="890"/>
      <c r="Z97" s="890"/>
      <c r="AA97" s="890"/>
    </row>
    <row r="98" spans="1:27">
      <c r="A98" s="912">
        <v>89</v>
      </c>
      <c r="B98" s="879" t="s">
        <v>8326</v>
      </c>
      <c r="C98" s="880" t="s">
        <v>8327</v>
      </c>
      <c r="D98" s="880" t="s">
        <v>8150</v>
      </c>
      <c r="E98" s="886">
        <v>0.45</v>
      </c>
      <c r="F98" s="887">
        <v>0.45</v>
      </c>
      <c r="G98" s="887"/>
      <c r="H98" s="888"/>
      <c r="I98" s="888"/>
      <c r="J98" s="888"/>
      <c r="K98" s="887">
        <v>0.45</v>
      </c>
      <c r="L98" s="888"/>
      <c r="M98" s="888"/>
      <c r="N98" s="888"/>
      <c r="O98" s="888"/>
      <c r="P98" s="889"/>
      <c r="Q98" s="887">
        <v>0.45</v>
      </c>
      <c r="R98" s="881" t="s">
        <v>55</v>
      </c>
      <c r="S98" s="888"/>
      <c r="T98" s="888"/>
      <c r="U98" s="888"/>
      <c r="V98" s="890"/>
      <c r="W98" s="890"/>
      <c r="X98" s="886"/>
      <c r="Y98" s="886">
        <v>0.45</v>
      </c>
      <c r="Z98" s="890"/>
      <c r="AA98" s="890"/>
    </row>
    <row r="99" spans="1:27" ht="24">
      <c r="A99" s="912">
        <v>90</v>
      </c>
      <c r="B99" s="879" t="s">
        <v>8328</v>
      </c>
      <c r="C99" s="880" t="s">
        <v>8329</v>
      </c>
      <c r="D99" s="880" t="s">
        <v>8150</v>
      </c>
      <c r="E99" s="886">
        <v>0.85</v>
      </c>
      <c r="F99" s="887">
        <v>0.85</v>
      </c>
      <c r="G99" s="887">
        <v>0.85</v>
      </c>
      <c r="H99" s="888"/>
      <c r="I99" s="888"/>
      <c r="J99" s="888"/>
      <c r="K99" s="889"/>
      <c r="L99" s="888"/>
      <c r="M99" s="888"/>
      <c r="N99" s="888"/>
      <c r="O99" s="888"/>
      <c r="P99" s="889"/>
      <c r="Q99" s="887">
        <v>0.23499999999999999</v>
      </c>
      <c r="R99" s="881" t="s">
        <v>55</v>
      </c>
      <c r="S99" s="888"/>
      <c r="T99" s="888"/>
      <c r="U99" s="888"/>
      <c r="V99" s="890"/>
      <c r="W99" s="890"/>
      <c r="X99" s="886">
        <v>0.85</v>
      </c>
      <c r="Y99" s="890"/>
      <c r="Z99" s="890"/>
      <c r="AA99" s="890"/>
    </row>
    <row r="100" spans="1:27" ht="24">
      <c r="A100" s="912">
        <v>91</v>
      </c>
      <c r="B100" s="879" t="s">
        <v>8330</v>
      </c>
      <c r="C100" s="880" t="s">
        <v>8331</v>
      </c>
      <c r="D100" s="880" t="s">
        <v>8150</v>
      </c>
      <c r="E100" s="886">
        <v>0.2</v>
      </c>
      <c r="F100" s="887"/>
      <c r="G100" s="887"/>
      <c r="H100" s="888"/>
      <c r="I100" s="888"/>
      <c r="J100" s="888"/>
      <c r="K100" s="889"/>
      <c r="L100" s="888"/>
      <c r="M100" s="888"/>
      <c r="N100" s="888"/>
      <c r="O100" s="887">
        <v>0.2</v>
      </c>
      <c r="P100" s="887"/>
      <c r="Q100" s="887">
        <v>0.2</v>
      </c>
      <c r="R100" s="881" t="s">
        <v>55</v>
      </c>
      <c r="S100" s="888"/>
      <c r="T100" s="888"/>
      <c r="U100" s="888"/>
      <c r="V100" s="890"/>
      <c r="W100" s="890"/>
      <c r="X100" s="886"/>
      <c r="Y100" s="886">
        <v>0.2</v>
      </c>
      <c r="Z100" s="890"/>
      <c r="AA100" s="890"/>
    </row>
    <row r="101" spans="1:27">
      <c r="A101" s="912">
        <v>92</v>
      </c>
      <c r="B101" s="879" t="s">
        <v>8332</v>
      </c>
      <c r="C101" s="880" t="s">
        <v>8333</v>
      </c>
      <c r="D101" s="880" t="s">
        <v>8150</v>
      </c>
      <c r="E101" s="886">
        <v>0.7</v>
      </c>
      <c r="F101" s="887"/>
      <c r="G101" s="887"/>
      <c r="H101" s="888"/>
      <c r="I101" s="888"/>
      <c r="J101" s="888"/>
      <c r="K101" s="889"/>
      <c r="L101" s="888"/>
      <c r="M101" s="888"/>
      <c r="N101" s="888"/>
      <c r="O101" s="887">
        <v>0.7</v>
      </c>
      <c r="P101" s="887"/>
      <c r="Q101" s="887">
        <v>0.7</v>
      </c>
      <c r="R101" s="881" t="s">
        <v>55</v>
      </c>
      <c r="S101" s="888"/>
      <c r="T101" s="888"/>
      <c r="U101" s="888"/>
      <c r="V101" s="890"/>
      <c r="W101" s="890"/>
      <c r="X101" s="886"/>
      <c r="Y101" s="886">
        <v>0.7</v>
      </c>
      <c r="Z101" s="890"/>
      <c r="AA101" s="890"/>
    </row>
    <row r="102" spans="1:27">
      <c r="A102" s="912">
        <v>93</v>
      </c>
      <c r="B102" s="879" t="s">
        <v>8334</v>
      </c>
      <c r="C102" s="880" t="s">
        <v>8335</v>
      </c>
      <c r="D102" s="880" t="s">
        <v>8150</v>
      </c>
      <c r="E102" s="886">
        <v>0.35</v>
      </c>
      <c r="F102" s="887">
        <v>0.35</v>
      </c>
      <c r="G102" s="887"/>
      <c r="H102" s="888"/>
      <c r="I102" s="888"/>
      <c r="J102" s="888"/>
      <c r="K102" s="887">
        <v>0.35</v>
      </c>
      <c r="L102" s="888"/>
      <c r="M102" s="888"/>
      <c r="N102" s="888"/>
      <c r="O102" s="888"/>
      <c r="P102" s="889"/>
      <c r="Q102" s="887">
        <v>0.35</v>
      </c>
      <c r="R102" s="881" t="s">
        <v>55</v>
      </c>
      <c r="S102" s="888"/>
      <c r="T102" s="888"/>
      <c r="U102" s="888"/>
      <c r="V102" s="890"/>
      <c r="W102" s="890"/>
      <c r="X102" s="886"/>
      <c r="Y102" s="886">
        <v>0.35</v>
      </c>
      <c r="Z102" s="890"/>
      <c r="AA102" s="890"/>
    </row>
    <row r="103" spans="1:27" ht="48">
      <c r="A103" s="912">
        <v>94</v>
      </c>
      <c r="B103" s="879" t="s">
        <v>8336</v>
      </c>
      <c r="C103" s="880" t="s">
        <v>8337</v>
      </c>
      <c r="D103" s="880" t="s">
        <v>8150</v>
      </c>
      <c r="E103" s="886">
        <v>0.52</v>
      </c>
      <c r="F103" s="887"/>
      <c r="G103" s="887"/>
      <c r="H103" s="888"/>
      <c r="I103" s="888"/>
      <c r="J103" s="888"/>
      <c r="K103" s="889"/>
      <c r="L103" s="888"/>
      <c r="M103" s="888"/>
      <c r="N103" s="888"/>
      <c r="O103" s="887">
        <v>0.52</v>
      </c>
      <c r="P103" s="887"/>
      <c r="Q103" s="887">
        <v>0.52</v>
      </c>
      <c r="R103" s="881" t="s">
        <v>55</v>
      </c>
      <c r="S103" s="888"/>
      <c r="T103" s="888"/>
      <c r="U103" s="888"/>
      <c r="V103" s="890"/>
      <c r="W103" s="890"/>
      <c r="X103" s="886"/>
      <c r="Y103" s="886">
        <v>0.52</v>
      </c>
      <c r="Z103" s="890"/>
      <c r="AA103" s="890"/>
    </row>
    <row r="104" spans="1:27" ht="72">
      <c r="A104" s="912">
        <v>95</v>
      </c>
      <c r="B104" s="879" t="s">
        <v>8338</v>
      </c>
      <c r="C104" s="880" t="s">
        <v>8339</v>
      </c>
      <c r="D104" s="880" t="s">
        <v>8150</v>
      </c>
      <c r="E104" s="886">
        <v>0.93500000000000005</v>
      </c>
      <c r="F104" s="887">
        <v>0.93500000000000005</v>
      </c>
      <c r="G104" s="887">
        <v>0.93500000000000005</v>
      </c>
      <c r="H104" s="888"/>
      <c r="I104" s="888"/>
      <c r="J104" s="888"/>
      <c r="K104" s="889"/>
      <c r="L104" s="888"/>
      <c r="M104" s="888"/>
      <c r="N104" s="888"/>
      <c r="O104" s="888"/>
      <c r="P104" s="889"/>
      <c r="Q104" s="887">
        <v>0.93500000000000005</v>
      </c>
      <c r="R104" s="881" t="s">
        <v>55</v>
      </c>
      <c r="S104" s="888"/>
      <c r="T104" s="888"/>
      <c r="U104" s="888"/>
      <c r="V104" s="890"/>
      <c r="W104" s="890"/>
      <c r="X104" s="886">
        <v>0.93500000000000005</v>
      </c>
      <c r="Y104" s="890"/>
      <c r="Z104" s="890"/>
      <c r="AA104" s="890"/>
    </row>
    <row r="105" spans="1:27" ht="48">
      <c r="A105" s="912">
        <v>96</v>
      </c>
      <c r="B105" s="879" t="s">
        <v>8340</v>
      </c>
      <c r="C105" s="880" t="s">
        <v>8341</v>
      </c>
      <c r="D105" s="880" t="s">
        <v>8150</v>
      </c>
      <c r="E105" s="886">
        <v>0.61499999999999999</v>
      </c>
      <c r="F105" s="887">
        <v>0.61499999999999999</v>
      </c>
      <c r="G105" s="887">
        <v>0.61499999999999999</v>
      </c>
      <c r="H105" s="888"/>
      <c r="I105" s="888"/>
      <c r="J105" s="888"/>
      <c r="K105" s="887"/>
      <c r="L105" s="888"/>
      <c r="M105" s="888"/>
      <c r="N105" s="888"/>
      <c r="O105" s="888"/>
      <c r="P105" s="889"/>
      <c r="Q105" s="887">
        <v>0.61499999999999999</v>
      </c>
      <c r="R105" s="881" t="s">
        <v>55</v>
      </c>
      <c r="S105" s="888"/>
      <c r="T105" s="888"/>
      <c r="U105" s="888"/>
      <c r="V105" s="890"/>
      <c r="W105" s="890"/>
      <c r="X105" s="886">
        <v>0.61499999999999999</v>
      </c>
      <c r="Y105" s="890"/>
      <c r="Z105" s="890"/>
      <c r="AA105" s="890"/>
    </row>
    <row r="106" spans="1:27" ht="24">
      <c r="A106" s="912">
        <v>97</v>
      </c>
      <c r="B106" s="879" t="s">
        <v>8342</v>
      </c>
      <c r="C106" s="880" t="s">
        <v>8343</v>
      </c>
      <c r="D106" s="880" t="s">
        <v>8150</v>
      </c>
      <c r="E106" s="886">
        <v>0.24399999999999999</v>
      </c>
      <c r="F106" s="887">
        <v>0.24399999999999999</v>
      </c>
      <c r="G106" s="887"/>
      <c r="H106" s="888"/>
      <c r="I106" s="888"/>
      <c r="J106" s="888"/>
      <c r="K106" s="887">
        <v>0.24399999999999999</v>
      </c>
      <c r="L106" s="888"/>
      <c r="M106" s="888"/>
      <c r="N106" s="888"/>
      <c r="O106" s="888"/>
      <c r="P106" s="887"/>
      <c r="Q106" s="887">
        <v>0.24399999999999999</v>
      </c>
      <c r="R106" s="881" t="s">
        <v>55</v>
      </c>
      <c r="S106" s="888"/>
      <c r="T106" s="888"/>
      <c r="U106" s="888"/>
      <c r="V106" s="890"/>
      <c r="W106" s="890"/>
      <c r="X106" s="886"/>
      <c r="Y106" s="886">
        <v>0.24399999999999999</v>
      </c>
      <c r="Z106" s="890"/>
      <c r="AA106" s="890"/>
    </row>
    <row r="107" spans="1:27" ht="24">
      <c r="A107" s="912">
        <v>98</v>
      </c>
      <c r="B107" s="879" t="s">
        <v>8344</v>
      </c>
      <c r="C107" s="880" t="s">
        <v>8345</v>
      </c>
      <c r="D107" s="880" t="s">
        <v>8150</v>
      </c>
      <c r="E107" s="886">
        <v>0.25</v>
      </c>
      <c r="F107" s="887">
        <v>0.25</v>
      </c>
      <c r="G107" s="887"/>
      <c r="H107" s="888"/>
      <c r="I107" s="888"/>
      <c r="J107" s="888"/>
      <c r="K107" s="887">
        <v>0.25</v>
      </c>
      <c r="L107" s="888"/>
      <c r="M107" s="888"/>
      <c r="N107" s="888"/>
      <c r="O107" s="888"/>
      <c r="P107" s="889"/>
      <c r="Q107" s="887">
        <v>0.25</v>
      </c>
      <c r="R107" s="881" t="s">
        <v>55</v>
      </c>
      <c r="S107" s="888"/>
      <c r="T107" s="888"/>
      <c r="U107" s="888"/>
      <c r="V107" s="890"/>
      <c r="W107" s="890"/>
      <c r="X107" s="886"/>
      <c r="Y107" s="886">
        <v>0.25</v>
      </c>
      <c r="Z107" s="890"/>
      <c r="AA107" s="890"/>
    </row>
    <row r="108" spans="1:27" ht="24">
      <c r="A108" s="912">
        <v>99</v>
      </c>
      <c r="B108" s="879" t="s">
        <v>8346</v>
      </c>
      <c r="C108" s="880" t="s">
        <v>8347</v>
      </c>
      <c r="D108" s="880" t="s">
        <v>8150</v>
      </c>
      <c r="E108" s="886">
        <v>0.24640000000000001</v>
      </c>
      <c r="F108" s="887">
        <v>0.24640000000000001</v>
      </c>
      <c r="G108" s="887"/>
      <c r="H108" s="888"/>
      <c r="I108" s="888"/>
      <c r="J108" s="888"/>
      <c r="K108" s="887">
        <v>0.24640000000000001</v>
      </c>
      <c r="L108" s="888"/>
      <c r="M108" s="888"/>
      <c r="N108" s="888"/>
      <c r="O108" s="888"/>
      <c r="P108" s="887"/>
      <c r="Q108" s="887">
        <v>0.24640000000000001</v>
      </c>
      <c r="R108" s="881" t="s">
        <v>55</v>
      </c>
      <c r="S108" s="888"/>
      <c r="T108" s="888"/>
      <c r="U108" s="888"/>
      <c r="V108" s="890"/>
      <c r="W108" s="890"/>
      <c r="X108" s="886"/>
      <c r="Y108" s="886">
        <v>0.24640000000000001</v>
      </c>
      <c r="Z108" s="890"/>
      <c r="AA108" s="890"/>
    </row>
    <row r="109" spans="1:27" ht="24">
      <c r="A109" s="912">
        <v>100</v>
      </c>
      <c r="B109" s="879" t="s">
        <v>8348</v>
      </c>
      <c r="C109" s="880" t="s">
        <v>8349</v>
      </c>
      <c r="D109" s="880" t="s">
        <v>8150</v>
      </c>
      <c r="E109" s="886">
        <v>0.248</v>
      </c>
      <c r="F109" s="887">
        <v>0.248</v>
      </c>
      <c r="G109" s="887"/>
      <c r="H109" s="888"/>
      <c r="I109" s="888"/>
      <c r="J109" s="888"/>
      <c r="K109" s="887">
        <v>0.248</v>
      </c>
      <c r="L109" s="888"/>
      <c r="M109" s="888"/>
      <c r="N109" s="888"/>
      <c r="O109" s="888"/>
      <c r="P109" s="887"/>
      <c r="Q109" s="887">
        <v>0.248</v>
      </c>
      <c r="R109" s="881" t="s">
        <v>55</v>
      </c>
      <c r="S109" s="888"/>
      <c r="T109" s="888"/>
      <c r="U109" s="888"/>
      <c r="V109" s="890"/>
      <c r="W109" s="890"/>
      <c r="X109" s="886"/>
      <c r="Y109" s="886">
        <v>0.248</v>
      </c>
      <c r="Z109" s="890"/>
      <c r="AA109" s="890"/>
    </row>
    <row r="110" spans="1:27" ht="24">
      <c r="A110" s="912">
        <v>101</v>
      </c>
      <c r="B110" s="879" t="s">
        <v>8350</v>
      </c>
      <c r="C110" s="880" t="s">
        <v>8351</v>
      </c>
      <c r="D110" s="880" t="s">
        <v>8150</v>
      </c>
      <c r="E110" s="886">
        <v>1.2833000000000001</v>
      </c>
      <c r="F110" s="887">
        <v>0.4</v>
      </c>
      <c r="G110" s="887">
        <v>0.4</v>
      </c>
      <c r="H110" s="888"/>
      <c r="I110" s="888"/>
      <c r="J110" s="888"/>
      <c r="K110" s="889"/>
      <c r="L110" s="888"/>
      <c r="M110" s="888"/>
      <c r="N110" s="888"/>
      <c r="O110" s="888"/>
      <c r="P110" s="913">
        <v>0.88329999999999997</v>
      </c>
      <c r="Q110" s="887">
        <v>1.2833000000000001</v>
      </c>
      <c r="R110" s="881" t="s">
        <v>55</v>
      </c>
      <c r="S110" s="888"/>
      <c r="T110" s="888"/>
      <c r="U110" s="888"/>
      <c r="V110" s="890"/>
      <c r="W110" s="890"/>
      <c r="X110" s="886">
        <v>0.4</v>
      </c>
      <c r="Y110" s="886">
        <v>0.88329999999999997</v>
      </c>
      <c r="Z110" s="890"/>
      <c r="AA110" s="890"/>
    </row>
    <row r="111" spans="1:27" ht="24">
      <c r="A111" s="912">
        <v>102</v>
      </c>
      <c r="B111" s="879" t="s">
        <v>8352</v>
      </c>
      <c r="C111" s="880" t="s">
        <v>8353</v>
      </c>
      <c r="D111" s="880" t="s">
        <v>8150</v>
      </c>
      <c r="E111" s="886">
        <v>0.66</v>
      </c>
      <c r="F111" s="887">
        <v>0.66</v>
      </c>
      <c r="G111" s="887">
        <v>0.66</v>
      </c>
      <c r="H111" s="888"/>
      <c r="I111" s="888"/>
      <c r="J111" s="888"/>
      <c r="K111" s="889"/>
      <c r="L111" s="888"/>
      <c r="M111" s="888"/>
      <c r="N111" s="888"/>
      <c r="O111" s="888"/>
      <c r="P111" s="889"/>
      <c r="Q111" s="887">
        <v>0.66</v>
      </c>
      <c r="R111" s="881" t="s">
        <v>55</v>
      </c>
      <c r="S111" s="888"/>
      <c r="T111" s="888"/>
      <c r="U111" s="888"/>
      <c r="V111" s="890"/>
      <c r="W111" s="890"/>
      <c r="X111" s="886">
        <v>0.66</v>
      </c>
      <c r="Y111" s="890"/>
      <c r="Z111" s="890"/>
      <c r="AA111" s="890"/>
    </row>
    <row r="112" spans="1:27">
      <c r="A112" s="912">
        <v>103</v>
      </c>
      <c r="B112" s="879" t="s">
        <v>8354</v>
      </c>
      <c r="C112" s="880" t="s">
        <v>8355</v>
      </c>
      <c r="D112" s="880" t="s">
        <v>8150</v>
      </c>
      <c r="E112" s="886">
        <v>0.18</v>
      </c>
      <c r="F112" s="887"/>
      <c r="G112" s="887"/>
      <c r="H112" s="888"/>
      <c r="I112" s="888"/>
      <c r="J112" s="888"/>
      <c r="K112" s="887"/>
      <c r="L112" s="888"/>
      <c r="M112" s="888"/>
      <c r="N112" s="888"/>
      <c r="O112" s="887">
        <v>0.18</v>
      </c>
      <c r="P112" s="887"/>
      <c r="Q112" s="887">
        <v>0.18</v>
      </c>
      <c r="R112" s="881" t="s">
        <v>55</v>
      </c>
      <c r="S112" s="888"/>
      <c r="T112" s="888"/>
      <c r="U112" s="888"/>
      <c r="V112" s="890"/>
      <c r="W112" s="890"/>
      <c r="X112" s="886"/>
      <c r="Y112" s="886">
        <v>0.18</v>
      </c>
      <c r="Z112" s="890"/>
      <c r="AA112" s="890"/>
    </row>
    <row r="113" spans="1:27" ht="24">
      <c r="A113" s="912">
        <v>104</v>
      </c>
      <c r="B113" s="879" t="s">
        <v>8356</v>
      </c>
      <c r="C113" s="880" t="s">
        <v>8357</v>
      </c>
      <c r="D113" s="880" t="s">
        <v>8150</v>
      </c>
      <c r="E113" s="886">
        <v>0.4</v>
      </c>
      <c r="F113" s="887">
        <v>0.4</v>
      </c>
      <c r="G113" s="887">
        <v>0.4</v>
      </c>
      <c r="H113" s="888"/>
      <c r="I113" s="888"/>
      <c r="J113" s="888"/>
      <c r="K113" s="889"/>
      <c r="L113" s="888"/>
      <c r="M113" s="888"/>
      <c r="N113" s="888"/>
      <c r="O113" s="888"/>
      <c r="P113" s="889"/>
      <c r="Q113" s="887">
        <v>0.26500000000000001</v>
      </c>
      <c r="R113" s="881" t="s">
        <v>55</v>
      </c>
      <c r="S113" s="888"/>
      <c r="T113" s="888"/>
      <c r="U113" s="888"/>
      <c r="V113" s="890"/>
      <c r="W113" s="890"/>
      <c r="X113" s="886">
        <v>0.4</v>
      </c>
      <c r="Y113" s="890"/>
      <c r="Z113" s="890"/>
      <c r="AA113" s="890"/>
    </row>
    <row r="114" spans="1:27" ht="24">
      <c r="A114" s="912">
        <v>105</v>
      </c>
      <c r="B114" s="879" t="s">
        <v>8358</v>
      </c>
      <c r="C114" s="880" t="s">
        <v>8359</v>
      </c>
      <c r="D114" s="880" t="s">
        <v>8150</v>
      </c>
      <c r="E114" s="886">
        <v>0.1661</v>
      </c>
      <c r="F114" s="887">
        <v>0.1661</v>
      </c>
      <c r="G114" s="887">
        <v>0.1661</v>
      </c>
      <c r="H114" s="888"/>
      <c r="I114" s="888"/>
      <c r="J114" s="888"/>
      <c r="K114" s="889"/>
      <c r="L114" s="888"/>
      <c r="M114" s="888"/>
      <c r="N114" s="888"/>
      <c r="O114" s="888"/>
      <c r="P114" s="889"/>
      <c r="Q114" s="887">
        <v>0.1661</v>
      </c>
      <c r="R114" s="881" t="s">
        <v>55</v>
      </c>
      <c r="S114" s="888"/>
      <c r="T114" s="888"/>
      <c r="U114" s="888"/>
      <c r="V114" s="890"/>
      <c r="W114" s="890"/>
      <c r="X114" s="886">
        <v>0.1661</v>
      </c>
      <c r="Y114" s="890"/>
      <c r="Z114" s="890"/>
      <c r="AA114" s="890"/>
    </row>
    <row r="115" spans="1:27">
      <c r="A115" s="912">
        <v>106</v>
      </c>
      <c r="B115" s="879" t="s">
        <v>8360</v>
      </c>
      <c r="C115" s="880" t="s">
        <v>8361</v>
      </c>
      <c r="D115" s="880" t="s">
        <v>8150</v>
      </c>
      <c r="E115" s="886">
        <v>0.7</v>
      </c>
      <c r="F115" s="887">
        <v>0.7</v>
      </c>
      <c r="G115" s="887">
        <v>0.5</v>
      </c>
      <c r="H115" s="888"/>
      <c r="I115" s="888"/>
      <c r="J115" s="888"/>
      <c r="K115" s="889">
        <v>0.2</v>
      </c>
      <c r="L115" s="888"/>
      <c r="M115" s="888"/>
      <c r="N115" s="888"/>
      <c r="O115" s="888"/>
      <c r="P115" s="889"/>
      <c r="Q115" s="887">
        <v>0.5</v>
      </c>
      <c r="R115" s="881" t="s">
        <v>55</v>
      </c>
      <c r="S115" s="888"/>
      <c r="T115" s="888"/>
      <c r="U115" s="888"/>
      <c r="V115" s="890"/>
      <c r="W115" s="890"/>
      <c r="X115" s="886"/>
      <c r="Y115" s="886">
        <v>0.7</v>
      </c>
      <c r="Z115" s="890"/>
      <c r="AA115" s="890"/>
    </row>
    <row r="116" spans="1:27" ht="24">
      <c r="A116" s="912">
        <v>107</v>
      </c>
      <c r="B116" s="879" t="s">
        <v>8362</v>
      </c>
      <c r="C116" s="880" t="s">
        <v>8363</v>
      </c>
      <c r="D116" s="880" t="s">
        <v>8150</v>
      </c>
      <c r="E116" s="886">
        <v>0.6</v>
      </c>
      <c r="F116" s="887">
        <v>0.6</v>
      </c>
      <c r="G116" s="887">
        <v>0.6</v>
      </c>
      <c r="H116" s="888"/>
      <c r="I116" s="888"/>
      <c r="J116" s="888"/>
      <c r="K116" s="889"/>
      <c r="L116" s="888"/>
      <c r="M116" s="888"/>
      <c r="N116" s="888"/>
      <c r="O116" s="888"/>
      <c r="P116" s="889"/>
      <c r="Q116" s="887">
        <v>0.6</v>
      </c>
      <c r="R116" s="881" t="s">
        <v>55</v>
      </c>
      <c r="S116" s="888"/>
      <c r="T116" s="888"/>
      <c r="U116" s="888"/>
      <c r="V116" s="890"/>
      <c r="W116" s="890"/>
      <c r="X116" s="886"/>
      <c r="Y116" s="886">
        <v>0.6</v>
      </c>
      <c r="Z116" s="890"/>
      <c r="AA116" s="890"/>
    </row>
    <row r="117" spans="1:27" ht="24">
      <c r="A117" s="912">
        <v>108</v>
      </c>
      <c r="B117" s="879" t="s">
        <v>8364</v>
      </c>
      <c r="C117" s="880" t="s">
        <v>8365</v>
      </c>
      <c r="D117" s="880" t="s">
        <v>8150</v>
      </c>
      <c r="E117" s="886">
        <v>0.1</v>
      </c>
      <c r="F117" s="887"/>
      <c r="G117" s="887"/>
      <c r="H117" s="888"/>
      <c r="I117" s="888"/>
      <c r="J117" s="888"/>
      <c r="K117" s="889"/>
      <c r="L117" s="888"/>
      <c r="M117" s="888"/>
      <c r="N117" s="888"/>
      <c r="O117" s="887">
        <v>0.1</v>
      </c>
      <c r="P117" s="887"/>
      <c r="Q117" s="887">
        <v>0.1</v>
      </c>
      <c r="R117" s="881" t="s">
        <v>55</v>
      </c>
      <c r="S117" s="888"/>
      <c r="T117" s="888"/>
      <c r="U117" s="888"/>
      <c r="V117" s="890"/>
      <c r="W117" s="890"/>
      <c r="X117" s="886"/>
      <c r="Y117" s="886">
        <v>0.1</v>
      </c>
      <c r="Z117" s="890"/>
      <c r="AA117" s="890"/>
    </row>
    <row r="118" spans="1:27" ht="24">
      <c r="A118" s="912">
        <v>109</v>
      </c>
      <c r="B118" s="879" t="s">
        <v>8366</v>
      </c>
      <c r="C118" s="880" t="s">
        <v>8367</v>
      </c>
      <c r="D118" s="880" t="s">
        <v>8150</v>
      </c>
      <c r="E118" s="886">
        <v>1.0853999999999999</v>
      </c>
      <c r="F118" s="887">
        <v>0.23499999999999999</v>
      </c>
      <c r="G118" s="887"/>
      <c r="H118" s="888"/>
      <c r="I118" s="888"/>
      <c r="J118" s="888"/>
      <c r="K118" s="887">
        <v>0.23499999999999999</v>
      </c>
      <c r="L118" s="888"/>
      <c r="M118" s="888"/>
      <c r="N118" s="888"/>
      <c r="O118" s="896">
        <v>0.85040000000000004</v>
      </c>
      <c r="P118" s="896"/>
      <c r="Q118" s="887">
        <v>1.0853999999999999</v>
      </c>
      <c r="R118" s="881" t="s">
        <v>55</v>
      </c>
      <c r="S118" s="888"/>
      <c r="T118" s="888"/>
      <c r="U118" s="888"/>
      <c r="V118" s="890"/>
      <c r="W118" s="890"/>
      <c r="X118" s="886"/>
      <c r="Y118" s="886">
        <v>1.0853999999999999</v>
      </c>
      <c r="Z118" s="890"/>
      <c r="AA118" s="890"/>
    </row>
    <row r="119" spans="1:27" ht="24">
      <c r="A119" s="912">
        <v>110</v>
      </c>
      <c r="B119" s="879" t="s">
        <v>8368</v>
      </c>
      <c r="C119" s="880" t="s">
        <v>8369</v>
      </c>
      <c r="D119" s="880" t="s">
        <v>8150</v>
      </c>
      <c r="E119" s="886">
        <v>0.45300000000000001</v>
      </c>
      <c r="F119" s="887">
        <v>0.45300000000000001</v>
      </c>
      <c r="G119" s="887">
        <v>0.45300000000000001</v>
      </c>
      <c r="H119" s="888"/>
      <c r="I119" s="888"/>
      <c r="J119" s="888"/>
      <c r="K119" s="889"/>
      <c r="L119" s="888"/>
      <c r="M119" s="888"/>
      <c r="N119" s="888"/>
      <c r="O119" s="888"/>
      <c r="P119" s="889"/>
      <c r="Q119" s="887">
        <v>0.45300000000000001</v>
      </c>
      <c r="R119" s="881" t="s">
        <v>55</v>
      </c>
      <c r="S119" s="888"/>
      <c r="T119" s="888"/>
      <c r="U119" s="888"/>
      <c r="V119" s="890"/>
      <c r="W119" s="890"/>
      <c r="X119" s="886">
        <v>0.45300000000000001</v>
      </c>
      <c r="Y119" s="890"/>
      <c r="Z119" s="890"/>
      <c r="AA119" s="890"/>
    </row>
    <row r="120" spans="1:27" ht="24">
      <c r="A120" s="912">
        <v>111</v>
      </c>
      <c r="B120" s="879" t="s">
        <v>8370</v>
      </c>
      <c r="C120" s="880" t="s">
        <v>8371</v>
      </c>
      <c r="D120" s="880" t="s">
        <v>8150</v>
      </c>
      <c r="E120" s="886">
        <v>0.92910000000000004</v>
      </c>
      <c r="F120" s="887">
        <v>0.92910000000000004</v>
      </c>
      <c r="G120" s="887">
        <v>0.92910000000000004</v>
      </c>
      <c r="H120" s="888"/>
      <c r="I120" s="888"/>
      <c r="J120" s="888"/>
      <c r="K120" s="889"/>
      <c r="L120" s="888"/>
      <c r="M120" s="888"/>
      <c r="N120" s="888"/>
      <c r="O120" s="888"/>
      <c r="P120" s="889"/>
      <c r="Q120" s="887">
        <v>0.92910000000000004</v>
      </c>
      <c r="R120" s="881" t="s">
        <v>55</v>
      </c>
      <c r="S120" s="888"/>
      <c r="T120" s="888"/>
      <c r="U120" s="888"/>
      <c r="V120" s="890"/>
      <c r="W120" s="890"/>
      <c r="X120" s="886">
        <v>0.92910000000000004</v>
      </c>
      <c r="Y120" s="890"/>
      <c r="Z120" s="890"/>
      <c r="AA120" s="890"/>
    </row>
    <row r="121" spans="1:27" ht="24">
      <c r="A121" s="912">
        <v>112</v>
      </c>
      <c r="B121" s="879" t="s">
        <v>8372</v>
      </c>
      <c r="C121" s="880" t="s">
        <v>8373</v>
      </c>
      <c r="D121" s="880" t="s">
        <v>8150</v>
      </c>
      <c r="E121" s="886">
        <v>3.1379999999999999</v>
      </c>
      <c r="F121" s="887">
        <v>3.1379999999999999</v>
      </c>
      <c r="G121" s="887">
        <v>3.1379999999999999</v>
      </c>
      <c r="H121" s="888"/>
      <c r="I121" s="888"/>
      <c r="J121" s="888"/>
      <c r="K121" s="889"/>
      <c r="L121" s="888"/>
      <c r="M121" s="888"/>
      <c r="N121" s="888"/>
      <c r="O121" s="888"/>
      <c r="P121" s="889"/>
      <c r="Q121" s="887">
        <v>3.1379999999999999</v>
      </c>
      <c r="R121" s="881" t="s">
        <v>55</v>
      </c>
      <c r="S121" s="888"/>
      <c r="T121" s="888"/>
      <c r="U121" s="888"/>
      <c r="V121" s="890"/>
      <c r="W121" s="890">
        <v>3.1379999999999999</v>
      </c>
      <c r="X121" s="886"/>
      <c r="Y121" s="890"/>
      <c r="Z121" s="890"/>
      <c r="AA121" s="890"/>
    </row>
    <row r="122" spans="1:27">
      <c r="A122" s="912">
        <v>113</v>
      </c>
      <c r="B122" s="879" t="s">
        <v>8374</v>
      </c>
      <c r="C122" s="880" t="s">
        <v>8375</v>
      </c>
      <c r="D122" s="880" t="s">
        <v>8150</v>
      </c>
      <c r="E122" s="886">
        <v>0.25</v>
      </c>
      <c r="F122" s="887">
        <v>0.25</v>
      </c>
      <c r="G122" s="887">
        <v>0.25</v>
      </c>
      <c r="H122" s="888"/>
      <c r="I122" s="888"/>
      <c r="J122" s="888"/>
      <c r="K122" s="889"/>
      <c r="L122" s="888"/>
      <c r="M122" s="888"/>
      <c r="N122" s="888"/>
      <c r="O122" s="888"/>
      <c r="P122" s="889"/>
      <c r="Q122" s="887">
        <v>0.25</v>
      </c>
      <c r="R122" s="881" t="s">
        <v>55</v>
      </c>
      <c r="S122" s="888"/>
      <c r="T122" s="888"/>
      <c r="U122" s="888"/>
      <c r="V122" s="890"/>
      <c r="W122" s="890">
        <v>0.25</v>
      </c>
      <c r="X122" s="886"/>
      <c r="Y122" s="890"/>
      <c r="Z122" s="890"/>
      <c r="AA122" s="890"/>
    </row>
    <row r="123" spans="1:27" ht="24">
      <c r="A123" s="912">
        <v>114</v>
      </c>
      <c r="B123" s="879" t="s">
        <v>8376</v>
      </c>
      <c r="C123" s="880" t="s">
        <v>8377</v>
      </c>
      <c r="D123" s="880" t="s">
        <v>8150</v>
      </c>
      <c r="E123" s="886">
        <v>0.27</v>
      </c>
      <c r="F123" s="887">
        <v>0.27</v>
      </c>
      <c r="G123" s="887">
        <v>0.27</v>
      </c>
      <c r="H123" s="888"/>
      <c r="I123" s="888"/>
      <c r="J123" s="888"/>
      <c r="K123" s="889"/>
      <c r="L123" s="888"/>
      <c r="M123" s="888"/>
      <c r="N123" s="888"/>
      <c r="O123" s="888"/>
      <c r="P123" s="889"/>
      <c r="Q123" s="887">
        <v>0.27</v>
      </c>
      <c r="R123" s="881" t="s">
        <v>55</v>
      </c>
      <c r="S123" s="888"/>
      <c r="T123" s="888"/>
      <c r="U123" s="888"/>
      <c r="V123" s="890"/>
      <c r="W123" s="890"/>
      <c r="X123" s="886">
        <v>0.27</v>
      </c>
      <c r="Y123" s="890"/>
      <c r="Z123" s="890"/>
      <c r="AA123" s="890"/>
    </row>
    <row r="124" spans="1:27" ht="24">
      <c r="A124" s="912">
        <v>115</v>
      </c>
      <c r="B124" s="879" t="s">
        <v>8378</v>
      </c>
      <c r="C124" s="880" t="s">
        <v>8379</v>
      </c>
      <c r="D124" s="880" t="s">
        <v>8150</v>
      </c>
      <c r="E124" s="886">
        <v>0.4</v>
      </c>
      <c r="F124" s="887">
        <v>0.4</v>
      </c>
      <c r="G124" s="887">
        <v>0.4</v>
      </c>
      <c r="H124" s="888"/>
      <c r="I124" s="888"/>
      <c r="J124" s="888"/>
      <c r="K124" s="889"/>
      <c r="L124" s="888"/>
      <c r="M124" s="888"/>
      <c r="N124" s="888"/>
      <c r="O124" s="888"/>
      <c r="P124" s="889"/>
      <c r="Q124" s="887">
        <v>0.4</v>
      </c>
      <c r="R124" s="881" t="s">
        <v>55</v>
      </c>
      <c r="S124" s="888"/>
      <c r="T124" s="888"/>
      <c r="U124" s="888"/>
      <c r="V124" s="890"/>
      <c r="W124" s="890"/>
      <c r="X124" s="886">
        <v>0.4</v>
      </c>
      <c r="Y124" s="890"/>
      <c r="Z124" s="890"/>
      <c r="AA124" s="890"/>
    </row>
    <row r="125" spans="1:27" ht="24">
      <c r="A125" s="912">
        <v>116</v>
      </c>
      <c r="B125" s="879" t="s">
        <v>8380</v>
      </c>
      <c r="C125" s="880" t="s">
        <v>8381</v>
      </c>
      <c r="D125" s="880" t="s">
        <v>8150</v>
      </c>
      <c r="E125" s="886">
        <v>0.4</v>
      </c>
      <c r="F125" s="887">
        <v>0.4</v>
      </c>
      <c r="G125" s="887"/>
      <c r="H125" s="888"/>
      <c r="I125" s="888"/>
      <c r="J125" s="888"/>
      <c r="K125" s="887"/>
      <c r="L125" s="887">
        <v>0.4</v>
      </c>
      <c r="M125" s="888"/>
      <c r="N125" s="888"/>
      <c r="O125" s="888"/>
      <c r="P125" s="889"/>
      <c r="Q125" s="887">
        <v>0.4</v>
      </c>
      <c r="R125" s="881" t="s">
        <v>55</v>
      </c>
      <c r="S125" s="888"/>
      <c r="T125" s="888"/>
      <c r="U125" s="888"/>
      <c r="V125" s="890"/>
      <c r="W125" s="890"/>
      <c r="X125" s="886">
        <v>0.4</v>
      </c>
      <c r="Y125" s="890"/>
      <c r="Z125" s="890"/>
      <c r="AA125" s="890"/>
    </row>
    <row r="126" spans="1:27">
      <c r="A126" s="912">
        <v>117</v>
      </c>
      <c r="B126" s="879" t="s">
        <v>8382</v>
      </c>
      <c r="C126" s="880" t="s">
        <v>8383</v>
      </c>
      <c r="D126" s="880" t="s">
        <v>8150</v>
      </c>
      <c r="E126" s="886">
        <v>1.08</v>
      </c>
      <c r="F126" s="887">
        <v>1.08</v>
      </c>
      <c r="G126" s="887">
        <v>1.08</v>
      </c>
      <c r="H126" s="888"/>
      <c r="I126" s="888"/>
      <c r="J126" s="888"/>
      <c r="K126" s="889"/>
      <c r="L126" s="888"/>
      <c r="M126" s="888"/>
      <c r="N126" s="888"/>
      <c r="O126" s="888"/>
      <c r="P126" s="889"/>
      <c r="Q126" s="887"/>
      <c r="R126" s="881" t="s">
        <v>8159</v>
      </c>
      <c r="S126" s="888"/>
      <c r="T126" s="888"/>
      <c r="U126" s="888"/>
      <c r="V126" s="886"/>
      <c r="W126" s="886">
        <v>1.08</v>
      </c>
      <c r="X126" s="886"/>
      <c r="Y126" s="890"/>
      <c r="Z126" s="890"/>
      <c r="AA126" s="890"/>
    </row>
    <row r="127" spans="1:27" ht="24">
      <c r="A127" s="912">
        <v>118</v>
      </c>
      <c r="B127" s="879" t="s">
        <v>8384</v>
      </c>
      <c r="C127" s="880" t="s">
        <v>8385</v>
      </c>
      <c r="D127" s="880" t="s">
        <v>8150</v>
      </c>
      <c r="E127" s="886">
        <v>2.2599999999999998</v>
      </c>
      <c r="F127" s="887">
        <v>2.2599999999999998</v>
      </c>
      <c r="G127" s="887">
        <v>2.06</v>
      </c>
      <c r="H127" s="888"/>
      <c r="I127" s="888"/>
      <c r="J127" s="888"/>
      <c r="K127" s="889">
        <v>0.2</v>
      </c>
      <c r="L127" s="888"/>
      <c r="M127" s="888"/>
      <c r="N127" s="888"/>
      <c r="O127" s="888"/>
      <c r="P127" s="889"/>
      <c r="Q127" s="887">
        <v>1.758</v>
      </c>
      <c r="R127" s="881" t="s">
        <v>55</v>
      </c>
      <c r="S127" s="888"/>
      <c r="T127" s="888"/>
      <c r="U127" s="888"/>
      <c r="V127" s="890"/>
      <c r="W127" s="890">
        <v>2.2599999999999998</v>
      </c>
      <c r="X127" s="886"/>
      <c r="Y127" s="890"/>
      <c r="Z127" s="890"/>
      <c r="AA127" s="890"/>
    </row>
    <row r="128" spans="1:27" ht="24">
      <c r="A128" s="912">
        <v>119</v>
      </c>
      <c r="B128" s="879" t="s">
        <v>8386</v>
      </c>
      <c r="C128" s="880" t="s">
        <v>8387</v>
      </c>
      <c r="D128" s="880" t="s">
        <v>8150</v>
      </c>
      <c r="E128" s="886">
        <v>3.25</v>
      </c>
      <c r="F128" s="887">
        <v>3.25</v>
      </c>
      <c r="G128" s="887">
        <v>3.25</v>
      </c>
      <c r="H128" s="888"/>
      <c r="I128" s="888"/>
      <c r="J128" s="888"/>
      <c r="K128" s="889"/>
      <c r="L128" s="888"/>
      <c r="M128" s="888"/>
      <c r="N128" s="888"/>
      <c r="O128" s="888"/>
      <c r="P128" s="889"/>
      <c r="Q128" s="887">
        <v>0.25</v>
      </c>
      <c r="R128" s="881" t="s">
        <v>8159</v>
      </c>
      <c r="S128" s="888"/>
      <c r="T128" s="888"/>
      <c r="U128" s="888"/>
      <c r="V128" s="886">
        <v>3.25</v>
      </c>
      <c r="W128" s="886"/>
      <c r="X128" s="886"/>
      <c r="Y128" s="890"/>
      <c r="Z128" s="890"/>
      <c r="AA128" s="890"/>
    </row>
    <row r="129" spans="1:27">
      <c r="A129" s="912">
        <v>120</v>
      </c>
      <c r="B129" s="879" t="s">
        <v>8388</v>
      </c>
      <c r="C129" s="880" t="s">
        <v>8389</v>
      </c>
      <c r="D129" s="880" t="s">
        <v>8150</v>
      </c>
      <c r="E129" s="886">
        <v>0.35</v>
      </c>
      <c r="F129" s="887">
        <v>0.35</v>
      </c>
      <c r="G129" s="887"/>
      <c r="H129" s="888"/>
      <c r="I129" s="888"/>
      <c r="J129" s="888"/>
      <c r="K129" s="887">
        <v>0.35</v>
      </c>
      <c r="L129" s="888"/>
      <c r="M129" s="888"/>
      <c r="N129" s="888"/>
      <c r="O129" s="888"/>
      <c r="P129" s="889"/>
      <c r="Q129" s="887">
        <v>0.35</v>
      </c>
      <c r="R129" s="881" t="s">
        <v>55</v>
      </c>
      <c r="S129" s="888"/>
      <c r="T129" s="888"/>
      <c r="U129" s="888"/>
      <c r="V129" s="890"/>
      <c r="W129" s="890"/>
      <c r="X129" s="886"/>
      <c r="Y129" s="886">
        <v>0.35</v>
      </c>
      <c r="Z129" s="890"/>
      <c r="AA129" s="890"/>
    </row>
    <row r="130" spans="1:27" ht="24">
      <c r="A130" s="912">
        <v>121</v>
      </c>
      <c r="B130" s="879" t="s">
        <v>8390</v>
      </c>
      <c r="C130" s="880" t="s">
        <v>8391</v>
      </c>
      <c r="D130" s="880" t="s">
        <v>8150</v>
      </c>
      <c r="E130" s="886">
        <v>0.52500000000000002</v>
      </c>
      <c r="F130" s="887"/>
      <c r="G130" s="887"/>
      <c r="H130" s="888"/>
      <c r="I130" s="888"/>
      <c r="J130" s="888"/>
      <c r="K130" s="889"/>
      <c r="L130" s="888"/>
      <c r="M130" s="888"/>
      <c r="N130" s="888"/>
      <c r="O130" s="888"/>
      <c r="P130" s="887">
        <v>0.52500000000000002</v>
      </c>
      <c r="Q130" s="887">
        <v>0.52500000000000002</v>
      </c>
      <c r="R130" s="881" t="s">
        <v>55</v>
      </c>
      <c r="S130" s="888"/>
      <c r="T130" s="888"/>
      <c r="U130" s="888"/>
      <c r="V130" s="890"/>
      <c r="W130" s="890"/>
      <c r="X130" s="886"/>
      <c r="Y130" s="886">
        <v>0.52500000000000002</v>
      </c>
      <c r="Z130" s="890"/>
      <c r="AA130" s="890"/>
    </row>
    <row r="131" spans="1:27" ht="24">
      <c r="A131" s="912">
        <v>122</v>
      </c>
      <c r="B131" s="879" t="s">
        <v>8392</v>
      </c>
      <c r="C131" s="880" t="s">
        <v>8393</v>
      </c>
      <c r="D131" s="880" t="s">
        <v>8150</v>
      </c>
      <c r="E131" s="886">
        <v>0.47799999999999998</v>
      </c>
      <c r="F131" s="887">
        <v>0.47799999999999998</v>
      </c>
      <c r="G131" s="887">
        <v>0.47799999999999998</v>
      </c>
      <c r="H131" s="888"/>
      <c r="I131" s="888"/>
      <c r="J131" s="888"/>
      <c r="K131" s="889"/>
      <c r="L131" s="888"/>
      <c r="M131" s="888"/>
      <c r="N131" s="888"/>
      <c r="O131" s="888"/>
      <c r="P131" s="889"/>
      <c r="Q131" s="887">
        <v>0.47799999999999998</v>
      </c>
      <c r="R131" s="881" t="s">
        <v>55</v>
      </c>
      <c r="S131" s="888"/>
      <c r="T131" s="888"/>
      <c r="U131" s="888"/>
      <c r="V131" s="890"/>
      <c r="W131" s="886">
        <v>0.47799999999999998</v>
      </c>
      <c r="X131" s="886"/>
      <c r="Y131" s="890"/>
      <c r="Z131" s="890"/>
      <c r="AA131" s="890"/>
    </row>
    <row r="132" spans="1:27" ht="24">
      <c r="A132" s="912">
        <v>123</v>
      </c>
      <c r="B132" s="879" t="s">
        <v>8394</v>
      </c>
      <c r="C132" s="880" t="s">
        <v>8395</v>
      </c>
      <c r="D132" s="880" t="s">
        <v>8150</v>
      </c>
      <c r="E132" s="886">
        <v>1.2</v>
      </c>
      <c r="F132" s="887">
        <v>1.2</v>
      </c>
      <c r="G132" s="887">
        <v>1.2</v>
      </c>
      <c r="H132" s="888"/>
      <c r="I132" s="888"/>
      <c r="J132" s="888"/>
      <c r="K132" s="889"/>
      <c r="L132" s="888"/>
      <c r="M132" s="888"/>
      <c r="N132" s="888"/>
      <c r="O132" s="888"/>
      <c r="P132" s="889"/>
      <c r="Q132" s="887"/>
      <c r="R132" s="881" t="s">
        <v>8159</v>
      </c>
      <c r="S132" s="888"/>
      <c r="T132" s="888"/>
      <c r="U132" s="888"/>
      <c r="V132" s="886">
        <v>1.2</v>
      </c>
      <c r="W132" s="886"/>
      <c r="X132" s="886"/>
      <c r="Y132" s="890"/>
      <c r="Z132" s="890"/>
      <c r="AA132" s="890"/>
    </row>
    <row r="133" spans="1:27" ht="24">
      <c r="A133" s="912">
        <v>124</v>
      </c>
      <c r="B133" s="879" t="s">
        <v>8396</v>
      </c>
      <c r="C133" s="880" t="s">
        <v>8397</v>
      </c>
      <c r="D133" s="880" t="s">
        <v>8150</v>
      </c>
      <c r="E133" s="886">
        <v>0.3</v>
      </c>
      <c r="F133" s="887">
        <v>0.3</v>
      </c>
      <c r="G133" s="887">
        <v>0.3</v>
      </c>
      <c r="H133" s="888"/>
      <c r="I133" s="888"/>
      <c r="J133" s="888"/>
      <c r="K133" s="889"/>
      <c r="L133" s="888"/>
      <c r="M133" s="888"/>
      <c r="N133" s="888"/>
      <c r="O133" s="888"/>
      <c r="P133" s="889"/>
      <c r="Q133" s="887">
        <v>0.3</v>
      </c>
      <c r="R133" s="881" t="s">
        <v>55</v>
      </c>
      <c r="S133" s="888"/>
      <c r="T133" s="888"/>
      <c r="U133" s="888"/>
      <c r="V133" s="890"/>
      <c r="W133" s="890"/>
      <c r="X133" s="886"/>
      <c r="Y133" s="886">
        <v>0.3</v>
      </c>
      <c r="Z133" s="890"/>
      <c r="AA133" s="890"/>
    </row>
    <row r="134" spans="1:27" ht="24">
      <c r="A134" s="912">
        <v>125</v>
      </c>
      <c r="B134" s="879" t="s">
        <v>8398</v>
      </c>
      <c r="C134" s="880" t="s">
        <v>8399</v>
      </c>
      <c r="D134" s="880" t="s">
        <v>8150</v>
      </c>
      <c r="E134" s="886">
        <v>0.94</v>
      </c>
      <c r="F134" s="887">
        <v>0.94</v>
      </c>
      <c r="G134" s="887">
        <v>0.94</v>
      </c>
      <c r="H134" s="888"/>
      <c r="I134" s="888"/>
      <c r="J134" s="888"/>
      <c r="K134" s="887"/>
      <c r="L134" s="888"/>
      <c r="M134" s="888"/>
      <c r="N134" s="888"/>
      <c r="O134" s="888"/>
      <c r="P134" s="889"/>
      <c r="Q134" s="887">
        <v>0.94</v>
      </c>
      <c r="R134" s="881" t="s">
        <v>55</v>
      </c>
      <c r="S134" s="888"/>
      <c r="T134" s="888"/>
      <c r="U134" s="888"/>
      <c r="V134" s="890"/>
      <c r="W134" s="890"/>
      <c r="X134" s="886">
        <v>0.94</v>
      </c>
      <c r="Y134" s="890"/>
      <c r="Z134" s="890"/>
      <c r="AA134" s="890"/>
    </row>
    <row r="135" spans="1:27" ht="24">
      <c r="A135" s="912">
        <v>126</v>
      </c>
      <c r="B135" s="879" t="s">
        <v>8400</v>
      </c>
      <c r="C135" s="880" t="s">
        <v>8401</v>
      </c>
      <c r="D135" s="880" t="s">
        <v>8150</v>
      </c>
      <c r="E135" s="886">
        <v>0.22</v>
      </c>
      <c r="F135" s="887"/>
      <c r="G135" s="887"/>
      <c r="H135" s="888"/>
      <c r="I135" s="888"/>
      <c r="J135" s="888"/>
      <c r="K135" s="889"/>
      <c r="L135" s="888"/>
      <c r="M135" s="888"/>
      <c r="N135" s="888"/>
      <c r="O135" s="887">
        <v>0.22</v>
      </c>
      <c r="P135" s="887"/>
      <c r="Q135" s="887">
        <v>0.22</v>
      </c>
      <c r="R135" s="881" t="s">
        <v>55</v>
      </c>
      <c r="S135" s="888"/>
      <c r="T135" s="888"/>
      <c r="U135" s="888"/>
      <c r="V135" s="890"/>
      <c r="W135" s="890"/>
      <c r="X135" s="886"/>
      <c r="Y135" s="886">
        <v>0.22</v>
      </c>
      <c r="Z135" s="890"/>
      <c r="AA135" s="890"/>
    </row>
    <row r="136" spans="1:27" ht="24">
      <c r="A136" s="912">
        <v>127</v>
      </c>
      <c r="B136" s="879" t="s">
        <v>8402</v>
      </c>
      <c r="C136" s="880" t="s">
        <v>8403</v>
      </c>
      <c r="D136" s="880" t="s">
        <v>8150</v>
      </c>
      <c r="E136" s="886">
        <v>0.11</v>
      </c>
      <c r="F136" s="887">
        <v>0.11</v>
      </c>
      <c r="G136" s="887"/>
      <c r="H136" s="888"/>
      <c r="I136" s="888"/>
      <c r="J136" s="888"/>
      <c r="K136" s="887">
        <v>0.11</v>
      </c>
      <c r="L136" s="888"/>
      <c r="M136" s="888"/>
      <c r="N136" s="888"/>
      <c r="O136" s="888"/>
      <c r="P136" s="889"/>
      <c r="Q136" s="887">
        <v>0.11</v>
      </c>
      <c r="R136" s="881" t="s">
        <v>55</v>
      </c>
      <c r="S136" s="888"/>
      <c r="T136" s="888"/>
      <c r="U136" s="888"/>
      <c r="V136" s="890"/>
      <c r="W136" s="890"/>
      <c r="X136" s="886">
        <v>0.11</v>
      </c>
      <c r="Y136" s="890"/>
      <c r="Z136" s="890"/>
      <c r="AA136" s="890"/>
    </row>
    <row r="137" spans="1:27" ht="24">
      <c r="A137" s="912">
        <v>128</v>
      </c>
      <c r="B137" s="879" t="s">
        <v>8404</v>
      </c>
      <c r="C137" s="880" t="s">
        <v>8405</v>
      </c>
      <c r="D137" s="880" t="s">
        <v>8150</v>
      </c>
      <c r="E137" s="886">
        <v>0.49</v>
      </c>
      <c r="F137" s="887">
        <v>0.49</v>
      </c>
      <c r="G137" s="887">
        <v>0.49</v>
      </c>
      <c r="H137" s="888"/>
      <c r="I137" s="888"/>
      <c r="J137" s="888"/>
      <c r="K137" s="889"/>
      <c r="L137" s="888"/>
      <c r="M137" s="888"/>
      <c r="N137" s="888"/>
      <c r="O137" s="888"/>
      <c r="P137" s="889"/>
      <c r="Q137" s="887">
        <v>0.49</v>
      </c>
      <c r="R137" s="881" t="s">
        <v>55</v>
      </c>
      <c r="S137" s="888"/>
      <c r="T137" s="888"/>
      <c r="U137" s="888"/>
      <c r="V137" s="890"/>
      <c r="W137" s="890"/>
      <c r="X137" s="886">
        <v>0.49</v>
      </c>
      <c r="Y137" s="890"/>
      <c r="Z137" s="890"/>
      <c r="AA137" s="890"/>
    </row>
    <row r="138" spans="1:27" ht="24">
      <c r="A138" s="912">
        <v>129</v>
      </c>
      <c r="B138" s="879" t="s">
        <v>8406</v>
      </c>
      <c r="C138" s="880" t="s">
        <v>8407</v>
      </c>
      <c r="D138" s="880" t="s">
        <v>8150</v>
      </c>
      <c r="E138" s="886">
        <v>0.3</v>
      </c>
      <c r="F138" s="887"/>
      <c r="G138" s="887"/>
      <c r="H138" s="888"/>
      <c r="I138" s="888"/>
      <c r="J138" s="888"/>
      <c r="K138" s="889"/>
      <c r="L138" s="888"/>
      <c r="M138" s="888"/>
      <c r="N138" s="888"/>
      <c r="O138" s="887">
        <v>0.3</v>
      </c>
      <c r="P138" s="887"/>
      <c r="Q138" s="887">
        <v>0.3</v>
      </c>
      <c r="R138" s="881" t="s">
        <v>55</v>
      </c>
      <c r="S138" s="888"/>
      <c r="T138" s="888"/>
      <c r="U138" s="888"/>
      <c r="V138" s="890"/>
      <c r="W138" s="890"/>
      <c r="X138" s="886"/>
      <c r="Y138" s="886">
        <v>0.3</v>
      </c>
      <c r="Z138" s="890"/>
      <c r="AA138" s="890"/>
    </row>
    <row r="139" spans="1:27">
      <c r="A139" s="912">
        <v>130</v>
      </c>
      <c r="B139" s="879" t="s">
        <v>8408</v>
      </c>
      <c r="C139" s="880" t="s">
        <v>8150</v>
      </c>
      <c r="D139" s="880" t="s">
        <v>8150</v>
      </c>
      <c r="E139" s="886">
        <v>0.17499999999999999</v>
      </c>
      <c r="F139" s="887">
        <v>0.17499999999999999</v>
      </c>
      <c r="G139" s="887"/>
      <c r="H139" s="888"/>
      <c r="I139" s="888"/>
      <c r="J139" s="888"/>
      <c r="K139" s="887">
        <v>0.17499999999999999</v>
      </c>
      <c r="L139" s="888"/>
      <c r="M139" s="888"/>
      <c r="N139" s="888"/>
      <c r="O139" s="888"/>
      <c r="P139" s="887"/>
      <c r="Q139" s="887">
        <v>0.17499999999999999</v>
      </c>
      <c r="R139" s="881" t="s">
        <v>55</v>
      </c>
      <c r="S139" s="888"/>
      <c r="T139" s="888"/>
      <c r="U139" s="888"/>
      <c r="V139" s="890"/>
      <c r="W139" s="890"/>
      <c r="X139" s="886"/>
      <c r="Y139" s="886">
        <v>0.17499999999999999</v>
      </c>
      <c r="Z139" s="890"/>
      <c r="AA139" s="890"/>
    </row>
    <row r="140" spans="1:27">
      <c r="A140" s="912">
        <v>131</v>
      </c>
      <c r="B140" s="879" t="s">
        <v>8409</v>
      </c>
      <c r="C140" s="880" t="s">
        <v>8410</v>
      </c>
      <c r="D140" s="880" t="s">
        <v>8150</v>
      </c>
      <c r="E140" s="886">
        <v>1.5149999999999999</v>
      </c>
      <c r="F140" s="887">
        <v>1.5149999999999999</v>
      </c>
      <c r="G140" s="887">
        <v>1.5149999999999999</v>
      </c>
      <c r="H140" s="888"/>
      <c r="I140" s="888"/>
      <c r="J140" s="888"/>
      <c r="K140" s="889"/>
      <c r="L140" s="888"/>
      <c r="M140" s="888"/>
      <c r="N140" s="888"/>
      <c r="O140" s="888"/>
      <c r="P140" s="889"/>
      <c r="Q140" s="887">
        <v>1.5149999999999999</v>
      </c>
      <c r="R140" s="881" t="s">
        <v>55</v>
      </c>
      <c r="S140" s="888"/>
      <c r="T140" s="888"/>
      <c r="U140" s="888"/>
      <c r="V140" s="890"/>
      <c r="W140" s="890">
        <v>1.5149999999999999</v>
      </c>
      <c r="X140" s="886"/>
      <c r="Y140" s="890"/>
      <c r="Z140" s="890"/>
      <c r="AA140" s="890"/>
    </row>
    <row r="141" spans="1:27" ht="24">
      <c r="A141" s="912">
        <v>132</v>
      </c>
      <c r="B141" s="879" t="s">
        <v>8411</v>
      </c>
      <c r="C141" s="880" t="s">
        <v>8412</v>
      </c>
      <c r="D141" s="880" t="s">
        <v>8150</v>
      </c>
      <c r="E141" s="886">
        <v>1.4</v>
      </c>
      <c r="F141" s="887">
        <v>1.4</v>
      </c>
      <c r="G141" s="887">
        <v>1.4</v>
      </c>
      <c r="H141" s="888"/>
      <c r="I141" s="888"/>
      <c r="J141" s="888"/>
      <c r="K141" s="889"/>
      <c r="L141" s="888"/>
      <c r="M141" s="888"/>
      <c r="N141" s="888"/>
      <c r="O141" s="888"/>
      <c r="P141" s="889"/>
      <c r="Q141" s="887">
        <v>1.0529999999999999</v>
      </c>
      <c r="R141" s="881" t="s">
        <v>8159</v>
      </c>
      <c r="S141" s="888"/>
      <c r="T141" s="888"/>
      <c r="U141" s="888"/>
      <c r="V141" s="886">
        <v>1.4</v>
      </c>
      <c r="W141" s="886"/>
      <c r="X141" s="886"/>
      <c r="Y141" s="890"/>
      <c r="Z141" s="890"/>
      <c r="AA141" s="890"/>
    </row>
    <row r="142" spans="1:27" ht="24">
      <c r="A142" s="912">
        <v>133</v>
      </c>
      <c r="B142" s="879" t="s">
        <v>8413</v>
      </c>
      <c r="C142" s="880" t="s">
        <v>8414</v>
      </c>
      <c r="D142" s="880" t="s">
        <v>8150</v>
      </c>
      <c r="E142" s="886">
        <v>0.26</v>
      </c>
      <c r="F142" s="887">
        <v>0.26</v>
      </c>
      <c r="G142" s="887">
        <v>0.26</v>
      </c>
      <c r="H142" s="888"/>
      <c r="I142" s="888"/>
      <c r="J142" s="888"/>
      <c r="K142" s="889"/>
      <c r="L142" s="888"/>
      <c r="M142" s="888"/>
      <c r="N142" s="888"/>
      <c r="O142" s="888"/>
      <c r="P142" s="889"/>
      <c r="Q142" s="887">
        <v>0.26</v>
      </c>
      <c r="R142" s="881" t="s">
        <v>55</v>
      </c>
      <c r="S142" s="888"/>
      <c r="T142" s="888"/>
      <c r="U142" s="888"/>
      <c r="V142" s="890"/>
      <c r="W142" s="890"/>
      <c r="X142" s="886">
        <v>0.26</v>
      </c>
      <c r="Y142" s="890"/>
      <c r="Z142" s="890"/>
      <c r="AA142" s="890"/>
    </row>
    <row r="143" spans="1:27" ht="24">
      <c r="A143" s="912">
        <v>134</v>
      </c>
      <c r="B143" s="879" t="s">
        <v>8415</v>
      </c>
      <c r="C143" s="880" t="s">
        <v>8416</v>
      </c>
      <c r="D143" s="880" t="s">
        <v>8150</v>
      </c>
      <c r="E143" s="886">
        <v>2</v>
      </c>
      <c r="F143" s="887">
        <v>2</v>
      </c>
      <c r="G143" s="887">
        <v>2</v>
      </c>
      <c r="H143" s="888"/>
      <c r="I143" s="888"/>
      <c r="J143" s="888"/>
      <c r="K143" s="889"/>
      <c r="L143" s="888"/>
      <c r="M143" s="888"/>
      <c r="N143" s="888"/>
      <c r="O143" s="888"/>
      <c r="P143" s="889"/>
      <c r="Q143" s="887">
        <v>2</v>
      </c>
      <c r="R143" s="881" t="s">
        <v>8159</v>
      </c>
      <c r="S143" s="888"/>
      <c r="T143" s="888"/>
      <c r="U143" s="888"/>
      <c r="V143" s="886"/>
      <c r="W143" s="886">
        <v>2</v>
      </c>
      <c r="X143" s="886"/>
      <c r="Y143" s="890"/>
      <c r="Z143" s="890"/>
      <c r="AA143" s="890"/>
    </row>
    <row r="144" spans="1:27">
      <c r="A144" s="912">
        <v>135</v>
      </c>
      <c r="B144" s="879" t="s">
        <v>8417</v>
      </c>
      <c r="C144" s="880" t="s">
        <v>8418</v>
      </c>
      <c r="D144" s="880" t="s">
        <v>8150</v>
      </c>
      <c r="E144" s="886">
        <v>0.55000000000000004</v>
      </c>
      <c r="F144" s="887">
        <v>0.55000000000000004</v>
      </c>
      <c r="G144" s="887">
        <v>0.55000000000000004</v>
      </c>
      <c r="H144" s="888"/>
      <c r="I144" s="888"/>
      <c r="J144" s="888"/>
      <c r="K144" s="889"/>
      <c r="L144" s="888"/>
      <c r="M144" s="888"/>
      <c r="N144" s="888"/>
      <c r="O144" s="888"/>
      <c r="P144" s="889"/>
      <c r="Q144" s="887"/>
      <c r="R144" s="881" t="s">
        <v>8159</v>
      </c>
      <c r="S144" s="888"/>
      <c r="T144" s="888"/>
      <c r="U144" s="888"/>
      <c r="V144" s="886"/>
      <c r="W144" s="886">
        <v>0.55000000000000004</v>
      </c>
      <c r="X144" s="886"/>
      <c r="Y144" s="890"/>
      <c r="Z144" s="890"/>
      <c r="AA144" s="890"/>
    </row>
    <row r="145" spans="1:27">
      <c r="A145" s="912">
        <v>136</v>
      </c>
      <c r="B145" s="879" t="s">
        <v>8419</v>
      </c>
      <c r="C145" s="880" t="s">
        <v>8420</v>
      </c>
      <c r="D145" s="880" t="s">
        <v>8150</v>
      </c>
      <c r="E145" s="886">
        <v>0.78500000000000003</v>
      </c>
      <c r="F145" s="887">
        <v>0.78500000000000003</v>
      </c>
      <c r="G145" s="887">
        <v>0.78500000000000003</v>
      </c>
      <c r="H145" s="888"/>
      <c r="I145" s="888"/>
      <c r="J145" s="888"/>
      <c r="K145" s="889"/>
      <c r="L145" s="888"/>
      <c r="M145" s="888"/>
      <c r="N145" s="888"/>
      <c r="O145" s="888"/>
      <c r="P145" s="889"/>
      <c r="Q145" s="887">
        <v>0.78500000000000003</v>
      </c>
      <c r="R145" s="881" t="s">
        <v>55</v>
      </c>
      <c r="S145" s="888"/>
      <c r="T145" s="888"/>
      <c r="U145" s="888"/>
      <c r="V145" s="890"/>
      <c r="W145" s="890"/>
      <c r="X145" s="886"/>
      <c r="Y145" s="886">
        <v>0.78500000000000003</v>
      </c>
      <c r="Z145" s="890"/>
      <c r="AA145" s="890"/>
    </row>
    <row r="146" spans="1:27" ht="24">
      <c r="A146" s="912">
        <v>137</v>
      </c>
      <c r="B146" s="879" t="s">
        <v>8421</v>
      </c>
      <c r="C146" s="880" t="s">
        <v>8422</v>
      </c>
      <c r="D146" s="880" t="s">
        <v>8150</v>
      </c>
      <c r="E146" s="886">
        <v>0.82699999999999996</v>
      </c>
      <c r="F146" s="887">
        <v>0.82699999999999996</v>
      </c>
      <c r="G146" s="887"/>
      <c r="H146" s="888"/>
      <c r="I146" s="888"/>
      <c r="J146" s="888"/>
      <c r="K146" s="887"/>
      <c r="L146" s="887">
        <v>0.82699999999999996</v>
      </c>
      <c r="M146" s="888"/>
      <c r="N146" s="888"/>
      <c r="O146" s="888"/>
      <c r="P146" s="889"/>
      <c r="Q146" s="887">
        <v>0.82699999999999996</v>
      </c>
      <c r="R146" s="881" t="s">
        <v>55</v>
      </c>
      <c r="S146" s="888"/>
      <c r="T146" s="888"/>
      <c r="U146" s="888"/>
      <c r="V146" s="890"/>
      <c r="W146" s="890"/>
      <c r="X146" s="886"/>
      <c r="Y146" s="886">
        <v>0.82699999999999996</v>
      </c>
      <c r="Z146" s="890"/>
      <c r="AA146" s="890"/>
    </row>
    <row r="147" spans="1:27" ht="24">
      <c r="A147" s="912">
        <v>138</v>
      </c>
      <c r="B147" s="879" t="s">
        <v>8423</v>
      </c>
      <c r="C147" s="880" t="s">
        <v>8424</v>
      </c>
      <c r="D147" s="880" t="s">
        <v>8150</v>
      </c>
      <c r="E147" s="886">
        <v>0.33600000000000002</v>
      </c>
      <c r="F147" s="887">
        <v>0.33600000000000002</v>
      </c>
      <c r="G147" s="887"/>
      <c r="H147" s="888"/>
      <c r="I147" s="888"/>
      <c r="J147" s="888"/>
      <c r="K147" s="887">
        <v>0.33600000000000002</v>
      </c>
      <c r="L147" s="888"/>
      <c r="M147" s="888"/>
      <c r="N147" s="888"/>
      <c r="O147" s="888"/>
      <c r="P147" s="887"/>
      <c r="Q147" s="887">
        <v>0.33600000000000002</v>
      </c>
      <c r="R147" s="881" t="s">
        <v>55</v>
      </c>
      <c r="S147" s="888"/>
      <c r="T147" s="888"/>
      <c r="U147" s="888"/>
      <c r="V147" s="890"/>
      <c r="W147" s="890"/>
      <c r="X147" s="886"/>
      <c r="Y147" s="886">
        <v>0.33600000000000002</v>
      </c>
      <c r="Z147" s="890"/>
      <c r="AA147" s="890"/>
    </row>
    <row r="148" spans="1:27">
      <c r="A148" s="912">
        <v>139</v>
      </c>
      <c r="B148" s="879" t="s">
        <v>8425</v>
      </c>
      <c r="C148" s="880" t="s">
        <v>8426</v>
      </c>
      <c r="D148" s="880" t="s">
        <v>8150</v>
      </c>
      <c r="E148" s="886">
        <v>0.28999999999999998</v>
      </c>
      <c r="F148" s="887">
        <v>0.28999999999999998</v>
      </c>
      <c r="G148" s="887"/>
      <c r="H148" s="888"/>
      <c r="I148" s="888"/>
      <c r="J148" s="888"/>
      <c r="K148" s="887">
        <v>0.28999999999999998</v>
      </c>
      <c r="L148" s="888"/>
      <c r="M148" s="888"/>
      <c r="N148" s="888"/>
      <c r="O148" s="888"/>
      <c r="P148" s="887"/>
      <c r="Q148" s="887">
        <v>0.28999999999999998</v>
      </c>
      <c r="R148" s="881" t="s">
        <v>55</v>
      </c>
      <c r="S148" s="888"/>
      <c r="T148" s="888"/>
      <c r="U148" s="888"/>
      <c r="V148" s="890"/>
      <c r="W148" s="890"/>
      <c r="X148" s="886"/>
      <c r="Y148" s="886">
        <v>0.28999999999999998</v>
      </c>
      <c r="Z148" s="890"/>
      <c r="AA148" s="890"/>
    </row>
    <row r="149" spans="1:27" ht="36">
      <c r="A149" s="912">
        <v>140</v>
      </c>
      <c r="B149" s="879" t="s">
        <v>8427</v>
      </c>
      <c r="C149" s="880" t="s">
        <v>8428</v>
      </c>
      <c r="D149" s="880" t="s">
        <v>8150</v>
      </c>
      <c r="E149" s="886">
        <v>0.75</v>
      </c>
      <c r="F149" s="887">
        <v>0.2</v>
      </c>
      <c r="G149" s="887">
        <v>0.2</v>
      </c>
      <c r="H149" s="888"/>
      <c r="I149" s="888"/>
      <c r="J149" s="888"/>
      <c r="K149" s="889"/>
      <c r="L149" s="888"/>
      <c r="M149" s="888"/>
      <c r="N149" s="888"/>
      <c r="O149" s="887">
        <v>0.55000000000000004</v>
      </c>
      <c r="P149" s="887"/>
      <c r="Q149" s="887">
        <v>0.75</v>
      </c>
      <c r="R149" s="881" t="s">
        <v>55</v>
      </c>
      <c r="S149" s="888"/>
      <c r="T149" s="888"/>
      <c r="U149" s="888"/>
      <c r="V149" s="890"/>
      <c r="W149" s="890"/>
      <c r="X149" s="886"/>
      <c r="Y149" s="886">
        <v>0.75</v>
      </c>
      <c r="Z149" s="890"/>
      <c r="AA149" s="890"/>
    </row>
    <row r="150" spans="1:27">
      <c r="A150" s="912">
        <v>141</v>
      </c>
      <c r="B150" s="879" t="s">
        <v>8429</v>
      </c>
      <c r="C150" s="880" t="s">
        <v>8430</v>
      </c>
      <c r="D150" s="880" t="s">
        <v>8150</v>
      </c>
      <c r="E150" s="886">
        <v>0.37</v>
      </c>
      <c r="F150" s="887">
        <v>0.37</v>
      </c>
      <c r="G150" s="887">
        <v>0.37</v>
      </c>
      <c r="H150" s="888"/>
      <c r="I150" s="888"/>
      <c r="J150" s="888"/>
      <c r="K150" s="889"/>
      <c r="L150" s="888"/>
      <c r="M150" s="888"/>
      <c r="N150" s="888"/>
      <c r="O150" s="888"/>
      <c r="P150" s="889"/>
      <c r="Q150" s="887"/>
      <c r="R150" s="881" t="s">
        <v>55</v>
      </c>
      <c r="S150" s="888"/>
      <c r="T150" s="888"/>
      <c r="U150" s="888"/>
      <c r="V150" s="890"/>
      <c r="W150" s="890"/>
      <c r="X150" s="886">
        <v>0.37</v>
      </c>
      <c r="Y150" s="890"/>
      <c r="Z150" s="890"/>
      <c r="AA150" s="890"/>
    </row>
    <row r="151" spans="1:27">
      <c r="A151" s="912">
        <v>142</v>
      </c>
      <c r="B151" s="879" t="s">
        <v>8431</v>
      </c>
      <c r="C151" s="880" t="s">
        <v>8432</v>
      </c>
      <c r="D151" s="880" t="s">
        <v>8150</v>
      </c>
      <c r="E151" s="886">
        <v>0.26</v>
      </c>
      <c r="F151" s="887">
        <v>0.26</v>
      </c>
      <c r="G151" s="887">
        <v>0.26</v>
      </c>
      <c r="H151" s="888"/>
      <c r="I151" s="888"/>
      <c r="J151" s="888"/>
      <c r="K151" s="889"/>
      <c r="L151" s="888"/>
      <c r="M151" s="888"/>
      <c r="N151" s="888"/>
      <c r="O151" s="888"/>
      <c r="P151" s="889"/>
      <c r="Q151" s="887"/>
      <c r="R151" s="881" t="s">
        <v>55</v>
      </c>
      <c r="S151" s="888"/>
      <c r="T151" s="888"/>
      <c r="U151" s="888"/>
      <c r="V151" s="890"/>
      <c r="W151" s="890"/>
      <c r="X151" s="886">
        <v>0.26</v>
      </c>
      <c r="Y151" s="890"/>
      <c r="Z151" s="890"/>
      <c r="AA151" s="890"/>
    </row>
    <row r="152" spans="1:27">
      <c r="A152" s="912">
        <v>143</v>
      </c>
      <c r="B152" s="879" t="s">
        <v>8433</v>
      </c>
      <c r="C152" s="880" t="s">
        <v>8434</v>
      </c>
      <c r="D152" s="880" t="s">
        <v>8150</v>
      </c>
      <c r="E152" s="886">
        <v>3.95</v>
      </c>
      <c r="F152" s="887">
        <v>3.95</v>
      </c>
      <c r="G152" s="887">
        <v>3.95</v>
      </c>
      <c r="H152" s="888"/>
      <c r="I152" s="888"/>
      <c r="J152" s="888"/>
      <c r="K152" s="889"/>
      <c r="L152" s="888"/>
      <c r="M152" s="888"/>
      <c r="N152" s="888"/>
      <c r="O152" s="888"/>
      <c r="P152" s="889"/>
      <c r="Q152" s="895">
        <v>1.59</v>
      </c>
      <c r="R152" s="881" t="s">
        <v>8159</v>
      </c>
      <c r="S152" s="888"/>
      <c r="T152" s="888"/>
      <c r="U152" s="888"/>
      <c r="V152" s="886">
        <v>3.95</v>
      </c>
      <c r="W152" s="886"/>
      <c r="X152" s="886"/>
      <c r="Y152" s="890"/>
      <c r="Z152" s="890"/>
      <c r="AA152" s="890"/>
    </row>
    <row r="153" spans="1:27" ht="24">
      <c r="A153" s="912">
        <v>144</v>
      </c>
      <c r="B153" s="879" t="s">
        <v>8435</v>
      </c>
      <c r="C153" s="880" t="s">
        <v>8436</v>
      </c>
      <c r="D153" s="880" t="s">
        <v>8150</v>
      </c>
      <c r="E153" s="886">
        <v>0.60399999999999998</v>
      </c>
      <c r="F153" s="887"/>
      <c r="G153" s="887"/>
      <c r="H153" s="888"/>
      <c r="I153" s="888"/>
      <c r="J153" s="888"/>
      <c r="K153" s="889"/>
      <c r="L153" s="888"/>
      <c r="M153" s="888"/>
      <c r="N153" s="888"/>
      <c r="O153" s="887">
        <v>0.60399999999999998</v>
      </c>
      <c r="P153" s="887"/>
      <c r="Q153" s="887">
        <v>0.60399999999999998</v>
      </c>
      <c r="R153" s="881" t="s">
        <v>55</v>
      </c>
      <c r="S153" s="888"/>
      <c r="T153" s="888"/>
      <c r="U153" s="888"/>
      <c r="V153" s="890"/>
      <c r="W153" s="890"/>
      <c r="X153" s="886"/>
      <c r="Y153" s="886">
        <v>0.60399999999999998</v>
      </c>
      <c r="Z153" s="890"/>
      <c r="AA153" s="890"/>
    </row>
    <row r="154" spans="1:27" ht="36">
      <c r="A154" s="912">
        <v>145</v>
      </c>
      <c r="B154" s="879" t="s">
        <v>8437</v>
      </c>
      <c r="C154" s="880" t="s">
        <v>8438</v>
      </c>
      <c r="D154" s="880" t="s">
        <v>8150</v>
      </c>
      <c r="E154" s="886">
        <v>0.4</v>
      </c>
      <c r="F154" s="887">
        <v>0.4</v>
      </c>
      <c r="G154" s="887">
        <v>0.4</v>
      </c>
      <c r="H154" s="888"/>
      <c r="I154" s="888"/>
      <c r="J154" s="888"/>
      <c r="K154" s="889"/>
      <c r="L154" s="888"/>
      <c r="M154" s="888"/>
      <c r="N154" s="888"/>
      <c r="O154" s="888"/>
      <c r="P154" s="889"/>
      <c r="Q154" s="887">
        <v>0.4</v>
      </c>
      <c r="R154" s="881" t="s">
        <v>55</v>
      </c>
      <c r="S154" s="888"/>
      <c r="T154" s="888"/>
      <c r="U154" s="888"/>
      <c r="V154" s="890"/>
      <c r="W154" s="890"/>
      <c r="X154" s="886"/>
      <c r="Y154" s="886">
        <v>0.4</v>
      </c>
      <c r="Z154" s="890"/>
      <c r="AA154" s="890"/>
    </row>
    <row r="155" spans="1:27">
      <c r="A155" s="912">
        <v>146</v>
      </c>
      <c r="B155" s="879" t="s">
        <v>8439</v>
      </c>
      <c r="C155" s="880" t="s">
        <v>8440</v>
      </c>
      <c r="D155" s="880" t="s">
        <v>8150</v>
      </c>
      <c r="E155" s="886">
        <v>0.3</v>
      </c>
      <c r="F155" s="887">
        <v>0.3</v>
      </c>
      <c r="G155" s="887"/>
      <c r="H155" s="888"/>
      <c r="I155" s="888"/>
      <c r="J155" s="888"/>
      <c r="K155" s="887">
        <v>0.3</v>
      </c>
      <c r="L155" s="888"/>
      <c r="M155" s="888"/>
      <c r="N155" s="888"/>
      <c r="O155" s="888"/>
      <c r="P155" s="889"/>
      <c r="Q155" s="887">
        <v>0.3</v>
      </c>
      <c r="R155" s="881" t="s">
        <v>55</v>
      </c>
      <c r="S155" s="888"/>
      <c r="T155" s="888"/>
      <c r="U155" s="888"/>
      <c r="V155" s="890"/>
      <c r="W155" s="890"/>
      <c r="X155" s="886"/>
      <c r="Y155" s="886">
        <v>0.3</v>
      </c>
      <c r="Z155" s="890"/>
      <c r="AA155" s="890"/>
    </row>
    <row r="156" spans="1:27" ht="24">
      <c r="A156" s="912">
        <v>147</v>
      </c>
      <c r="B156" s="879" t="s">
        <v>8441</v>
      </c>
      <c r="C156" s="880" t="s">
        <v>8442</v>
      </c>
      <c r="D156" s="880" t="s">
        <v>8150</v>
      </c>
      <c r="E156" s="886">
        <v>0.18</v>
      </c>
      <c r="F156" s="887">
        <v>0.18</v>
      </c>
      <c r="G156" s="887">
        <v>0.18</v>
      </c>
      <c r="H156" s="888"/>
      <c r="I156" s="888"/>
      <c r="J156" s="888"/>
      <c r="K156" s="889"/>
      <c r="L156" s="888"/>
      <c r="M156" s="888"/>
      <c r="N156" s="888"/>
      <c r="O156" s="888"/>
      <c r="P156" s="887"/>
      <c r="Q156" s="887">
        <v>0.18</v>
      </c>
      <c r="R156" s="881" t="s">
        <v>55</v>
      </c>
      <c r="S156" s="888"/>
      <c r="T156" s="888"/>
      <c r="U156" s="888"/>
      <c r="V156" s="890"/>
      <c r="W156" s="890"/>
      <c r="X156" s="886">
        <v>0.18</v>
      </c>
      <c r="Y156" s="890"/>
      <c r="Z156" s="890"/>
      <c r="AA156" s="890"/>
    </row>
    <row r="157" spans="1:27" ht="24">
      <c r="A157" s="912">
        <v>148</v>
      </c>
      <c r="B157" s="879" t="s">
        <v>8443</v>
      </c>
      <c r="C157" s="880" t="s">
        <v>8444</v>
      </c>
      <c r="D157" s="880" t="s">
        <v>8150</v>
      </c>
      <c r="E157" s="886">
        <v>0.36399999999999999</v>
      </c>
      <c r="F157" s="887"/>
      <c r="G157" s="887"/>
      <c r="H157" s="888"/>
      <c r="I157" s="888"/>
      <c r="J157" s="888"/>
      <c r="K157" s="889"/>
      <c r="L157" s="888"/>
      <c r="M157" s="888"/>
      <c r="N157" s="888"/>
      <c r="O157" s="887">
        <v>0.36399999999999999</v>
      </c>
      <c r="P157" s="887"/>
      <c r="Q157" s="887">
        <v>0.36399999999999999</v>
      </c>
      <c r="R157" s="881" t="s">
        <v>55</v>
      </c>
      <c r="S157" s="888"/>
      <c r="T157" s="888"/>
      <c r="U157" s="888"/>
      <c r="V157" s="890"/>
      <c r="W157" s="890"/>
      <c r="X157" s="886"/>
      <c r="Y157" s="886">
        <v>0.36399999999999999</v>
      </c>
      <c r="Z157" s="890"/>
      <c r="AA157" s="890"/>
    </row>
    <row r="158" spans="1:27" ht="24">
      <c r="A158" s="912">
        <v>149</v>
      </c>
      <c r="B158" s="879" t="s">
        <v>8445</v>
      </c>
      <c r="C158" s="880" t="s">
        <v>8446</v>
      </c>
      <c r="D158" s="880" t="s">
        <v>8150</v>
      </c>
      <c r="E158" s="886">
        <v>0.4</v>
      </c>
      <c r="F158" s="887">
        <v>0.4</v>
      </c>
      <c r="G158" s="887">
        <v>0.4</v>
      </c>
      <c r="H158" s="888"/>
      <c r="I158" s="888"/>
      <c r="J158" s="888"/>
      <c r="K158" s="889"/>
      <c r="L158" s="888"/>
      <c r="M158" s="888"/>
      <c r="N158" s="888"/>
      <c r="O158" s="888"/>
      <c r="P158" s="889"/>
      <c r="Q158" s="887">
        <v>0.4</v>
      </c>
      <c r="R158" s="881" t="s">
        <v>55</v>
      </c>
      <c r="S158" s="888"/>
      <c r="T158" s="888"/>
      <c r="U158" s="888"/>
      <c r="V158" s="890"/>
      <c r="W158" s="890"/>
      <c r="X158" s="886">
        <v>0.4</v>
      </c>
      <c r="Y158" s="890"/>
      <c r="Z158" s="890"/>
      <c r="AA158" s="890"/>
    </row>
    <row r="159" spans="1:27" ht="24">
      <c r="A159" s="912">
        <v>150</v>
      </c>
      <c r="B159" s="879" t="s">
        <v>8447</v>
      </c>
      <c r="C159" s="880" t="s">
        <v>8448</v>
      </c>
      <c r="D159" s="880" t="s">
        <v>8150</v>
      </c>
      <c r="E159" s="886">
        <v>0.17</v>
      </c>
      <c r="F159" s="887">
        <v>0.17</v>
      </c>
      <c r="G159" s="887">
        <v>0.17</v>
      </c>
      <c r="H159" s="888"/>
      <c r="I159" s="888"/>
      <c r="J159" s="888"/>
      <c r="K159" s="889"/>
      <c r="L159" s="888"/>
      <c r="M159" s="888"/>
      <c r="N159" s="888"/>
      <c r="O159" s="888"/>
      <c r="P159" s="889"/>
      <c r="Q159" s="887"/>
      <c r="R159" s="881" t="s">
        <v>55</v>
      </c>
      <c r="S159" s="888"/>
      <c r="T159" s="888"/>
      <c r="U159" s="888"/>
      <c r="V159" s="890"/>
      <c r="W159" s="890"/>
      <c r="X159" s="886">
        <v>0.17</v>
      </c>
      <c r="Y159" s="890"/>
      <c r="Z159" s="890"/>
      <c r="AA159" s="890"/>
    </row>
    <row r="160" spans="1:27">
      <c r="A160" s="912">
        <v>151</v>
      </c>
      <c r="B160" s="879" t="s">
        <v>8449</v>
      </c>
      <c r="C160" s="880" t="s">
        <v>8450</v>
      </c>
      <c r="D160" s="880" t="s">
        <v>8150</v>
      </c>
      <c r="E160" s="886">
        <v>0.26</v>
      </c>
      <c r="F160" s="887">
        <v>0.26</v>
      </c>
      <c r="G160" s="887">
        <v>0.26</v>
      </c>
      <c r="H160" s="888"/>
      <c r="I160" s="888"/>
      <c r="J160" s="888"/>
      <c r="K160" s="889"/>
      <c r="L160" s="888"/>
      <c r="M160" s="888"/>
      <c r="N160" s="888"/>
      <c r="O160" s="888"/>
      <c r="P160" s="889"/>
      <c r="Q160" s="887">
        <v>0.26</v>
      </c>
      <c r="R160" s="881" t="s">
        <v>55</v>
      </c>
      <c r="S160" s="888"/>
      <c r="T160" s="888"/>
      <c r="U160" s="888"/>
      <c r="V160" s="890"/>
      <c r="W160" s="890"/>
      <c r="X160" s="886">
        <v>0.26</v>
      </c>
      <c r="Y160" s="890"/>
      <c r="Z160" s="890"/>
      <c r="AA160" s="890"/>
    </row>
    <row r="161" spans="1:27">
      <c r="A161" s="912">
        <v>152</v>
      </c>
      <c r="B161" s="879" t="s">
        <v>8451</v>
      </c>
      <c r="C161" s="880" t="s">
        <v>8150</v>
      </c>
      <c r="D161" s="880" t="s">
        <v>8150</v>
      </c>
      <c r="E161" s="886">
        <v>0.25</v>
      </c>
      <c r="F161" s="887">
        <v>0.25</v>
      </c>
      <c r="G161" s="887">
        <v>0.25</v>
      </c>
      <c r="H161" s="888"/>
      <c r="I161" s="888"/>
      <c r="J161" s="888"/>
      <c r="K161" s="889"/>
      <c r="L161" s="888"/>
      <c r="M161" s="888"/>
      <c r="N161" s="888"/>
      <c r="O161" s="888"/>
      <c r="P161" s="889"/>
      <c r="Q161" s="887">
        <v>0.25</v>
      </c>
      <c r="R161" s="881" t="s">
        <v>55</v>
      </c>
      <c r="S161" s="888"/>
      <c r="T161" s="888"/>
      <c r="U161" s="888"/>
      <c r="V161" s="890"/>
      <c r="W161" s="890"/>
      <c r="X161" s="886">
        <v>0.25</v>
      </c>
      <c r="Y161" s="890"/>
      <c r="Z161" s="890"/>
      <c r="AA161" s="890"/>
    </row>
    <row r="162" spans="1:27" ht="24">
      <c r="A162" s="912">
        <v>153</v>
      </c>
      <c r="B162" s="879" t="s">
        <v>8452</v>
      </c>
      <c r="C162" s="880" t="s">
        <v>8453</v>
      </c>
      <c r="D162" s="880" t="s">
        <v>8150</v>
      </c>
      <c r="E162" s="886">
        <v>0.3</v>
      </c>
      <c r="F162" s="887">
        <v>0.3</v>
      </c>
      <c r="G162" s="887">
        <v>0.3</v>
      </c>
      <c r="H162" s="888"/>
      <c r="I162" s="888"/>
      <c r="J162" s="888"/>
      <c r="K162" s="889"/>
      <c r="L162" s="888"/>
      <c r="M162" s="888"/>
      <c r="N162" s="888"/>
      <c r="O162" s="888"/>
      <c r="P162" s="889"/>
      <c r="Q162" s="887">
        <v>0.3</v>
      </c>
      <c r="R162" s="881" t="s">
        <v>55</v>
      </c>
      <c r="S162" s="888"/>
      <c r="T162" s="888"/>
      <c r="U162" s="888"/>
      <c r="V162" s="890"/>
      <c r="W162" s="890"/>
      <c r="X162" s="886"/>
      <c r="Y162" s="886">
        <v>0.3</v>
      </c>
      <c r="Z162" s="890"/>
      <c r="AA162" s="890"/>
    </row>
    <row r="163" spans="1:27" ht="24">
      <c r="A163" s="912">
        <v>154</v>
      </c>
      <c r="B163" s="879" t="s">
        <v>8454</v>
      </c>
      <c r="C163" s="880" t="s">
        <v>8455</v>
      </c>
      <c r="D163" s="880" t="s">
        <v>8150</v>
      </c>
      <c r="E163" s="886">
        <v>0.32500000000000001</v>
      </c>
      <c r="F163" s="887">
        <v>0.32500000000000001</v>
      </c>
      <c r="G163" s="887">
        <v>0.32500000000000001</v>
      </c>
      <c r="H163" s="888"/>
      <c r="I163" s="888"/>
      <c r="J163" s="888"/>
      <c r="K163" s="889"/>
      <c r="L163" s="888"/>
      <c r="M163" s="888"/>
      <c r="N163" s="888"/>
      <c r="O163" s="888"/>
      <c r="P163" s="889"/>
      <c r="Q163" s="887">
        <v>0.32500000000000001</v>
      </c>
      <c r="R163" s="881" t="s">
        <v>55</v>
      </c>
      <c r="S163" s="888"/>
      <c r="T163" s="888"/>
      <c r="U163" s="888"/>
      <c r="V163" s="890"/>
      <c r="W163" s="890"/>
      <c r="X163" s="886">
        <v>0.32500000000000001</v>
      </c>
      <c r="Y163" s="890"/>
      <c r="Z163" s="890"/>
      <c r="AA163" s="890"/>
    </row>
    <row r="164" spans="1:27" ht="24">
      <c r="A164" s="912">
        <v>155</v>
      </c>
      <c r="B164" s="879" t="s">
        <v>8456</v>
      </c>
      <c r="C164" s="880" t="s">
        <v>8457</v>
      </c>
      <c r="D164" s="880" t="s">
        <v>8150</v>
      </c>
      <c r="E164" s="886">
        <v>0.9</v>
      </c>
      <c r="F164" s="887">
        <v>0.9</v>
      </c>
      <c r="G164" s="887">
        <v>0.9</v>
      </c>
      <c r="H164" s="888"/>
      <c r="I164" s="888"/>
      <c r="J164" s="888"/>
      <c r="K164" s="889"/>
      <c r="L164" s="888"/>
      <c r="M164" s="888"/>
      <c r="N164" s="888"/>
      <c r="O164" s="888"/>
      <c r="P164" s="889"/>
      <c r="Q164" s="887">
        <v>0.9</v>
      </c>
      <c r="R164" s="881" t="s">
        <v>55</v>
      </c>
      <c r="S164" s="888"/>
      <c r="T164" s="888"/>
      <c r="U164" s="888"/>
      <c r="V164" s="890"/>
      <c r="W164" s="890"/>
      <c r="X164" s="886">
        <v>0.9</v>
      </c>
      <c r="Y164" s="890"/>
      <c r="Z164" s="890"/>
      <c r="AA164" s="890"/>
    </row>
    <row r="165" spans="1:27">
      <c r="A165" s="912">
        <v>156</v>
      </c>
      <c r="B165" s="879" t="s">
        <v>8458</v>
      </c>
      <c r="C165" s="880" t="s">
        <v>8459</v>
      </c>
      <c r="D165" s="880" t="s">
        <v>8150</v>
      </c>
      <c r="E165" s="886">
        <v>1.1673</v>
      </c>
      <c r="F165" s="887">
        <v>1.1673</v>
      </c>
      <c r="G165" s="887">
        <v>0.4</v>
      </c>
      <c r="H165" s="888"/>
      <c r="I165" s="888"/>
      <c r="J165" s="888"/>
      <c r="K165" s="913">
        <v>0.76729999999999998</v>
      </c>
      <c r="L165" s="888"/>
      <c r="M165" s="888"/>
      <c r="N165" s="888"/>
      <c r="O165" s="888"/>
      <c r="P165" s="889"/>
      <c r="Q165" s="887">
        <v>0.73629999999999995</v>
      </c>
      <c r="R165" s="881" t="s">
        <v>55</v>
      </c>
      <c r="S165" s="888"/>
      <c r="T165" s="888"/>
      <c r="U165" s="888"/>
      <c r="V165" s="890"/>
      <c r="W165" s="890">
        <v>1.1673</v>
      </c>
      <c r="X165" s="886"/>
      <c r="Y165" s="890"/>
      <c r="Z165" s="890"/>
      <c r="AA165" s="890"/>
    </row>
    <row r="166" spans="1:27" ht="24">
      <c r="A166" s="912">
        <v>157</v>
      </c>
      <c r="B166" s="879" t="s">
        <v>8460</v>
      </c>
      <c r="C166" s="880" t="s">
        <v>8461</v>
      </c>
      <c r="D166" s="880" t="s">
        <v>8150</v>
      </c>
      <c r="E166" s="886">
        <v>0.25</v>
      </c>
      <c r="F166" s="887">
        <v>0.25</v>
      </c>
      <c r="G166" s="887">
        <v>0.25</v>
      </c>
      <c r="H166" s="888"/>
      <c r="I166" s="888"/>
      <c r="J166" s="888"/>
      <c r="K166" s="889"/>
      <c r="L166" s="888"/>
      <c r="M166" s="888"/>
      <c r="N166" s="888"/>
      <c r="O166" s="888"/>
      <c r="P166" s="889"/>
      <c r="Q166" s="887"/>
      <c r="R166" s="881" t="s">
        <v>55</v>
      </c>
      <c r="S166" s="888"/>
      <c r="T166" s="888"/>
      <c r="U166" s="888"/>
      <c r="V166" s="890"/>
      <c r="W166" s="886">
        <v>0.25</v>
      </c>
      <c r="X166" s="886"/>
      <c r="Y166" s="890"/>
      <c r="Z166" s="890"/>
      <c r="AA166" s="890"/>
    </row>
    <row r="167" spans="1:27" ht="24">
      <c r="A167" s="912">
        <v>158</v>
      </c>
      <c r="B167" s="879" t="s">
        <v>8462</v>
      </c>
      <c r="C167" s="880" t="s">
        <v>8463</v>
      </c>
      <c r="D167" s="880" t="s">
        <v>8150</v>
      </c>
      <c r="E167" s="886">
        <v>0.4</v>
      </c>
      <c r="F167" s="887">
        <v>0.4</v>
      </c>
      <c r="G167" s="887">
        <v>0.4</v>
      </c>
      <c r="H167" s="888"/>
      <c r="I167" s="888"/>
      <c r="J167" s="888"/>
      <c r="K167" s="889"/>
      <c r="L167" s="888"/>
      <c r="M167" s="888"/>
      <c r="N167" s="888"/>
      <c r="O167" s="888"/>
      <c r="P167" s="889"/>
      <c r="Q167" s="887"/>
      <c r="R167" s="881" t="s">
        <v>55</v>
      </c>
      <c r="S167" s="888"/>
      <c r="T167" s="888"/>
      <c r="U167" s="888"/>
      <c r="V167" s="890"/>
      <c r="W167" s="890"/>
      <c r="X167" s="886">
        <v>0.4</v>
      </c>
      <c r="Y167" s="890"/>
      <c r="Z167" s="890"/>
      <c r="AA167" s="890"/>
    </row>
    <row r="168" spans="1:27" ht="24">
      <c r="A168" s="912">
        <v>159</v>
      </c>
      <c r="B168" s="879" t="s">
        <v>8464</v>
      </c>
      <c r="C168" s="880" t="s">
        <v>8465</v>
      </c>
      <c r="D168" s="880" t="s">
        <v>8150</v>
      </c>
      <c r="E168" s="886">
        <v>1.2</v>
      </c>
      <c r="F168" s="887">
        <v>1.2</v>
      </c>
      <c r="G168" s="887">
        <v>1.2</v>
      </c>
      <c r="H168" s="888"/>
      <c r="I168" s="888"/>
      <c r="J168" s="888"/>
      <c r="K168" s="889"/>
      <c r="L168" s="888"/>
      <c r="M168" s="888"/>
      <c r="N168" s="888"/>
      <c r="O168" s="888"/>
      <c r="P168" s="889"/>
      <c r="Q168" s="887">
        <v>1.2</v>
      </c>
      <c r="R168" s="881" t="s">
        <v>55</v>
      </c>
      <c r="S168" s="888"/>
      <c r="T168" s="888"/>
      <c r="U168" s="888"/>
      <c r="V168" s="890"/>
      <c r="W168" s="890"/>
      <c r="X168" s="886">
        <v>1.2</v>
      </c>
      <c r="Y168" s="890"/>
      <c r="Z168" s="890"/>
      <c r="AA168" s="890"/>
    </row>
    <row r="169" spans="1:27" ht="24">
      <c r="A169" s="912">
        <v>160</v>
      </c>
      <c r="B169" s="879" t="s">
        <v>8466</v>
      </c>
      <c r="C169" s="880" t="s">
        <v>8467</v>
      </c>
      <c r="D169" s="880" t="s">
        <v>8150</v>
      </c>
      <c r="E169" s="886">
        <v>0.46200000000000002</v>
      </c>
      <c r="F169" s="887">
        <v>0.46200000000000002</v>
      </c>
      <c r="G169" s="887">
        <v>0.46200000000000002</v>
      </c>
      <c r="H169" s="888"/>
      <c r="I169" s="888"/>
      <c r="J169" s="888"/>
      <c r="K169" s="889"/>
      <c r="L169" s="888"/>
      <c r="M169" s="888"/>
      <c r="N169" s="888"/>
      <c r="O169" s="888"/>
      <c r="P169" s="889"/>
      <c r="Q169" s="887"/>
      <c r="R169" s="881" t="s">
        <v>55</v>
      </c>
      <c r="S169" s="888"/>
      <c r="T169" s="888"/>
      <c r="U169" s="888"/>
      <c r="V169" s="890"/>
      <c r="W169" s="890"/>
      <c r="X169" s="886">
        <v>0.46200000000000002</v>
      </c>
      <c r="Y169" s="890"/>
      <c r="Z169" s="890"/>
      <c r="AA169" s="890"/>
    </row>
    <row r="170" spans="1:27" ht="24">
      <c r="A170" s="912">
        <v>161</v>
      </c>
      <c r="B170" s="879" t="s">
        <v>8468</v>
      </c>
      <c r="C170" s="880" t="s">
        <v>8469</v>
      </c>
      <c r="D170" s="880" t="s">
        <v>8150</v>
      </c>
      <c r="E170" s="886">
        <v>1.03</v>
      </c>
      <c r="F170" s="887">
        <v>1.03</v>
      </c>
      <c r="G170" s="887"/>
      <c r="H170" s="888"/>
      <c r="I170" s="888"/>
      <c r="J170" s="888"/>
      <c r="K170" s="887">
        <v>1.03</v>
      </c>
      <c r="L170" s="888"/>
      <c r="M170" s="888"/>
      <c r="N170" s="888"/>
      <c r="O170" s="888"/>
      <c r="P170" s="889"/>
      <c r="Q170" s="887">
        <v>1.03</v>
      </c>
      <c r="R170" s="881" t="s">
        <v>55</v>
      </c>
      <c r="S170" s="888"/>
      <c r="T170" s="888"/>
      <c r="U170" s="888"/>
      <c r="V170" s="890"/>
      <c r="W170" s="890"/>
      <c r="X170" s="886">
        <v>1.03</v>
      </c>
      <c r="Y170" s="890"/>
      <c r="Z170" s="890"/>
      <c r="AA170" s="890"/>
    </row>
    <row r="171" spans="1:27" ht="24">
      <c r="A171" s="912">
        <v>162</v>
      </c>
      <c r="B171" s="879" t="s">
        <v>8470</v>
      </c>
      <c r="C171" s="880" t="s">
        <v>8471</v>
      </c>
      <c r="D171" s="880" t="s">
        <v>8150</v>
      </c>
      <c r="E171" s="886">
        <v>0.64600000000000002</v>
      </c>
      <c r="F171" s="887"/>
      <c r="G171" s="887"/>
      <c r="H171" s="888"/>
      <c r="I171" s="888"/>
      <c r="J171" s="888"/>
      <c r="K171" s="887"/>
      <c r="L171" s="888"/>
      <c r="M171" s="888"/>
      <c r="N171" s="888"/>
      <c r="O171" s="887">
        <v>0.2</v>
      </c>
      <c r="P171" s="887">
        <v>0.44600000000000001</v>
      </c>
      <c r="Q171" s="887">
        <v>0.64600000000000002</v>
      </c>
      <c r="R171" s="881" t="s">
        <v>55</v>
      </c>
      <c r="S171" s="888"/>
      <c r="T171" s="888"/>
      <c r="U171" s="888"/>
      <c r="V171" s="890"/>
      <c r="W171" s="890"/>
      <c r="X171" s="886"/>
      <c r="Y171" s="886">
        <v>0.64600000000000002</v>
      </c>
      <c r="Z171" s="890"/>
      <c r="AA171" s="890"/>
    </row>
    <row r="172" spans="1:27" ht="24">
      <c r="A172" s="912">
        <v>163</v>
      </c>
      <c r="B172" s="879" t="s">
        <v>8472</v>
      </c>
      <c r="C172" s="880" t="s">
        <v>8473</v>
      </c>
      <c r="D172" s="880" t="s">
        <v>8150</v>
      </c>
      <c r="E172" s="886">
        <v>0.11</v>
      </c>
      <c r="F172" s="887"/>
      <c r="G172" s="887"/>
      <c r="H172" s="888"/>
      <c r="I172" s="888"/>
      <c r="J172" s="888"/>
      <c r="K172" s="889"/>
      <c r="L172" s="888"/>
      <c r="M172" s="888"/>
      <c r="N172" s="888"/>
      <c r="O172" s="888"/>
      <c r="P172" s="887">
        <v>0.11</v>
      </c>
      <c r="Q172" s="887">
        <v>0.11</v>
      </c>
      <c r="R172" s="881" t="s">
        <v>55</v>
      </c>
      <c r="S172" s="888"/>
      <c r="T172" s="888"/>
      <c r="U172" s="888"/>
      <c r="V172" s="890"/>
      <c r="W172" s="890"/>
      <c r="X172" s="886"/>
      <c r="Y172" s="886">
        <v>0.11</v>
      </c>
      <c r="Z172" s="890"/>
      <c r="AA172" s="890"/>
    </row>
    <row r="173" spans="1:27" ht="24">
      <c r="A173" s="912">
        <v>164</v>
      </c>
      <c r="B173" s="879" t="s">
        <v>8474</v>
      </c>
      <c r="C173" s="880" t="s">
        <v>8475</v>
      </c>
      <c r="D173" s="880" t="s">
        <v>8150</v>
      </c>
      <c r="E173" s="886">
        <v>1.84</v>
      </c>
      <c r="F173" s="887">
        <v>1.84</v>
      </c>
      <c r="G173" s="887">
        <v>1.84</v>
      </c>
      <c r="H173" s="888"/>
      <c r="I173" s="888"/>
      <c r="J173" s="888"/>
      <c r="K173" s="889"/>
      <c r="L173" s="888"/>
      <c r="M173" s="888"/>
      <c r="N173" s="888"/>
      <c r="O173" s="888"/>
      <c r="P173" s="889"/>
      <c r="Q173" s="895">
        <v>0.74399999999999999</v>
      </c>
      <c r="R173" s="881" t="s">
        <v>55</v>
      </c>
      <c r="S173" s="888"/>
      <c r="T173" s="888"/>
      <c r="U173" s="888"/>
      <c r="V173" s="890"/>
      <c r="W173" s="890">
        <v>1.84</v>
      </c>
      <c r="X173" s="886"/>
      <c r="Y173" s="890"/>
      <c r="Z173" s="890"/>
      <c r="AA173" s="890"/>
    </row>
    <row r="174" spans="1:27">
      <c r="A174" s="912">
        <v>165</v>
      </c>
      <c r="B174" s="879" t="s">
        <v>8476</v>
      </c>
      <c r="C174" s="880" t="s">
        <v>8150</v>
      </c>
      <c r="D174" s="880" t="s">
        <v>8150</v>
      </c>
      <c r="E174" s="886">
        <v>0.5</v>
      </c>
      <c r="F174" s="887">
        <v>0.5</v>
      </c>
      <c r="G174" s="887">
        <v>0.5</v>
      </c>
      <c r="H174" s="888"/>
      <c r="I174" s="888"/>
      <c r="J174" s="888"/>
      <c r="K174" s="889"/>
      <c r="L174" s="888"/>
      <c r="M174" s="888"/>
      <c r="N174" s="888"/>
      <c r="O174" s="888"/>
      <c r="P174" s="889"/>
      <c r="Q174" s="887">
        <v>0.5</v>
      </c>
      <c r="R174" s="881" t="s">
        <v>55</v>
      </c>
      <c r="S174" s="888"/>
      <c r="T174" s="888"/>
      <c r="U174" s="888"/>
      <c r="V174" s="890"/>
      <c r="W174" s="890"/>
      <c r="X174" s="886">
        <v>0.5</v>
      </c>
      <c r="Y174" s="890"/>
      <c r="Z174" s="890"/>
      <c r="AA174" s="890"/>
    </row>
    <row r="175" spans="1:27">
      <c r="A175" s="912">
        <v>166</v>
      </c>
      <c r="B175" s="879" t="s">
        <v>8477</v>
      </c>
      <c r="C175" s="880" t="s">
        <v>8150</v>
      </c>
      <c r="D175" s="880" t="s">
        <v>8150</v>
      </c>
      <c r="E175" s="886">
        <v>0.8</v>
      </c>
      <c r="F175" s="887">
        <v>0.8</v>
      </c>
      <c r="G175" s="887">
        <v>0.8</v>
      </c>
      <c r="H175" s="888"/>
      <c r="I175" s="888"/>
      <c r="J175" s="888"/>
      <c r="K175" s="889"/>
      <c r="L175" s="888"/>
      <c r="M175" s="888"/>
      <c r="N175" s="888"/>
      <c r="O175" s="888"/>
      <c r="P175" s="889"/>
      <c r="Q175" s="887">
        <v>0.8</v>
      </c>
      <c r="R175" s="881" t="s">
        <v>55</v>
      </c>
      <c r="S175" s="888"/>
      <c r="T175" s="888"/>
      <c r="U175" s="888"/>
      <c r="V175" s="890"/>
      <c r="W175" s="890"/>
      <c r="X175" s="886">
        <v>0.8</v>
      </c>
      <c r="Y175" s="890"/>
      <c r="Z175" s="890"/>
      <c r="AA175" s="890"/>
    </row>
    <row r="176" spans="1:27" ht="24">
      <c r="A176" s="912">
        <v>167</v>
      </c>
      <c r="B176" s="879" t="s">
        <v>8478</v>
      </c>
      <c r="C176" s="880" t="s">
        <v>8479</v>
      </c>
      <c r="D176" s="880" t="s">
        <v>8150</v>
      </c>
      <c r="E176" s="886">
        <v>1.6778</v>
      </c>
      <c r="F176" s="887">
        <v>1.6778</v>
      </c>
      <c r="G176" s="887"/>
      <c r="H176" s="888"/>
      <c r="I176" s="888"/>
      <c r="J176" s="888"/>
      <c r="K176" s="887">
        <v>1.6778</v>
      </c>
      <c r="L176" s="888"/>
      <c r="M176" s="888"/>
      <c r="N176" s="888"/>
      <c r="O176" s="888"/>
      <c r="P176" s="889"/>
      <c r="Q176" s="887">
        <v>1.6778</v>
      </c>
      <c r="R176" s="881" t="s">
        <v>55</v>
      </c>
      <c r="S176" s="888"/>
      <c r="T176" s="888"/>
      <c r="U176" s="888"/>
      <c r="V176" s="890"/>
      <c r="W176" s="890"/>
      <c r="X176" s="886"/>
      <c r="Y176" s="886">
        <v>1.6778</v>
      </c>
      <c r="Z176" s="890"/>
      <c r="AA176" s="890"/>
    </row>
    <row r="177" spans="1:27" ht="24">
      <c r="A177" s="912">
        <v>168</v>
      </c>
      <c r="B177" s="879" t="s">
        <v>8480</v>
      </c>
      <c r="C177" s="880" t="s">
        <v>8150</v>
      </c>
      <c r="D177" s="880" t="s">
        <v>8150</v>
      </c>
      <c r="E177" s="886">
        <v>0.155</v>
      </c>
      <c r="F177" s="887"/>
      <c r="G177" s="887"/>
      <c r="H177" s="888"/>
      <c r="I177" s="888"/>
      <c r="J177" s="888"/>
      <c r="K177" s="889"/>
      <c r="L177" s="888"/>
      <c r="M177" s="888"/>
      <c r="N177" s="888"/>
      <c r="O177" s="895">
        <v>0.155</v>
      </c>
      <c r="P177" s="887"/>
      <c r="Q177" s="887">
        <v>0.155</v>
      </c>
      <c r="R177" s="881" t="s">
        <v>55</v>
      </c>
      <c r="S177" s="888"/>
      <c r="T177" s="888"/>
      <c r="U177" s="888"/>
      <c r="V177" s="890"/>
      <c r="W177" s="890"/>
      <c r="X177" s="886"/>
      <c r="Y177" s="886">
        <v>0.155</v>
      </c>
      <c r="Z177" s="890"/>
      <c r="AA177" s="890"/>
    </row>
    <row r="178" spans="1:27">
      <c r="A178" s="912">
        <v>169</v>
      </c>
      <c r="B178" s="882" t="s">
        <v>8481</v>
      </c>
      <c r="C178" s="880" t="s">
        <v>8150</v>
      </c>
      <c r="D178" s="880" t="s">
        <v>8150</v>
      </c>
      <c r="E178" s="897">
        <v>2.1375999999999999</v>
      </c>
      <c r="F178" s="898"/>
      <c r="G178" s="898"/>
      <c r="H178" s="888"/>
      <c r="I178" s="888"/>
      <c r="J178" s="888"/>
      <c r="K178" s="889"/>
      <c r="L178" s="888"/>
      <c r="M178" s="888"/>
      <c r="N178" s="888"/>
      <c r="O178" s="888"/>
      <c r="P178" s="898">
        <v>2.1375999999999999</v>
      </c>
      <c r="Q178" s="898">
        <v>2.1375999999999999</v>
      </c>
      <c r="R178" s="881" t="s">
        <v>55</v>
      </c>
      <c r="S178" s="899"/>
      <c r="T178" s="888"/>
      <c r="U178" s="899"/>
      <c r="V178" s="890"/>
      <c r="W178" s="900"/>
      <c r="X178" s="897"/>
      <c r="Y178" s="897">
        <v>2.1375999999999999</v>
      </c>
      <c r="Z178" s="890"/>
      <c r="AA178" s="890"/>
    </row>
    <row r="179" spans="1:27" ht="24">
      <c r="A179" s="912">
        <v>170</v>
      </c>
      <c r="B179" s="883" t="s">
        <v>8482</v>
      </c>
      <c r="C179" s="880" t="s">
        <v>8150</v>
      </c>
      <c r="D179" s="880" t="s">
        <v>8150</v>
      </c>
      <c r="E179" s="886">
        <v>0.57737000000000005</v>
      </c>
      <c r="F179" s="887"/>
      <c r="G179" s="887"/>
      <c r="H179" s="888"/>
      <c r="I179" s="888"/>
      <c r="J179" s="888"/>
      <c r="K179" s="889"/>
      <c r="L179" s="888"/>
      <c r="M179" s="888"/>
      <c r="N179" s="888"/>
      <c r="O179" s="887">
        <v>0.57737000000000005</v>
      </c>
      <c r="P179" s="887"/>
      <c r="Q179" s="887">
        <v>0.57737000000000005</v>
      </c>
      <c r="R179" s="881" t="s">
        <v>55</v>
      </c>
      <c r="S179" s="888"/>
      <c r="T179" s="888"/>
      <c r="U179" s="888"/>
      <c r="V179" s="890"/>
      <c r="W179" s="890"/>
      <c r="X179" s="886"/>
      <c r="Y179" s="890"/>
      <c r="Z179" s="886">
        <v>0.57737000000000005</v>
      </c>
      <c r="AA179" s="890"/>
    </row>
    <row r="180" spans="1:27" ht="48">
      <c r="A180" s="912">
        <v>171</v>
      </c>
      <c r="B180" s="879" t="s">
        <v>8483</v>
      </c>
      <c r="C180" s="880" t="s">
        <v>8150</v>
      </c>
      <c r="D180" s="880" t="s">
        <v>8150</v>
      </c>
      <c r="E180" s="886">
        <v>0.65200000000000002</v>
      </c>
      <c r="F180" s="887"/>
      <c r="G180" s="887"/>
      <c r="H180" s="888"/>
      <c r="I180" s="888"/>
      <c r="J180" s="888"/>
      <c r="K180" s="889"/>
      <c r="L180" s="888"/>
      <c r="M180" s="888"/>
      <c r="N180" s="888"/>
      <c r="O180" s="887">
        <v>0.65200000000000002</v>
      </c>
      <c r="P180" s="887"/>
      <c r="Q180" s="887">
        <v>0.65200000000000002</v>
      </c>
      <c r="R180" s="881" t="s">
        <v>55</v>
      </c>
      <c r="S180" s="888"/>
      <c r="T180" s="888"/>
      <c r="U180" s="888"/>
      <c r="V180" s="890"/>
      <c r="W180" s="890"/>
      <c r="X180" s="886"/>
      <c r="Y180" s="890"/>
      <c r="Z180" s="886">
        <v>0.65200000000000002</v>
      </c>
      <c r="AA180" s="890"/>
    </row>
    <row r="181" spans="1:27" ht="36">
      <c r="A181" s="912">
        <v>172</v>
      </c>
      <c r="B181" s="879" t="s">
        <v>8484</v>
      </c>
      <c r="C181" s="880" t="s">
        <v>8150</v>
      </c>
      <c r="D181" s="880" t="s">
        <v>8150</v>
      </c>
      <c r="E181" s="886">
        <v>0.621</v>
      </c>
      <c r="F181" s="887"/>
      <c r="G181" s="887"/>
      <c r="H181" s="888"/>
      <c r="I181" s="888"/>
      <c r="J181" s="888"/>
      <c r="K181" s="889"/>
      <c r="L181" s="888"/>
      <c r="M181" s="888"/>
      <c r="N181" s="888"/>
      <c r="O181" s="887">
        <v>0.621</v>
      </c>
      <c r="P181" s="887"/>
      <c r="Q181" s="887">
        <v>0.621</v>
      </c>
      <c r="R181" s="881" t="s">
        <v>55</v>
      </c>
      <c r="S181" s="888"/>
      <c r="T181" s="888"/>
      <c r="U181" s="888"/>
      <c r="V181" s="890"/>
      <c r="W181" s="890"/>
      <c r="X181" s="886"/>
      <c r="Y181" s="890"/>
      <c r="Z181" s="886">
        <v>0.621</v>
      </c>
      <c r="AA181" s="890"/>
    </row>
    <row r="182" spans="1:27" ht="72">
      <c r="A182" s="912">
        <v>173</v>
      </c>
      <c r="B182" s="883" t="s">
        <v>8485</v>
      </c>
      <c r="C182" s="880" t="s">
        <v>8150</v>
      </c>
      <c r="D182" s="880" t="s">
        <v>8150</v>
      </c>
      <c r="E182" s="886">
        <v>0.17499999999999999</v>
      </c>
      <c r="F182" s="887"/>
      <c r="G182" s="887"/>
      <c r="H182" s="888"/>
      <c r="I182" s="888"/>
      <c r="J182" s="888"/>
      <c r="K182" s="889"/>
      <c r="L182" s="888"/>
      <c r="M182" s="888"/>
      <c r="N182" s="888"/>
      <c r="O182" s="887">
        <v>0.17499999999999999</v>
      </c>
      <c r="P182" s="887"/>
      <c r="Q182" s="887">
        <v>0.17499999999999999</v>
      </c>
      <c r="R182" s="881" t="s">
        <v>55</v>
      </c>
      <c r="S182" s="888"/>
      <c r="T182" s="888"/>
      <c r="U182" s="888"/>
      <c r="V182" s="890"/>
      <c r="W182" s="890"/>
      <c r="X182" s="886"/>
      <c r="Y182" s="890"/>
      <c r="Z182" s="886">
        <v>0.17499999999999999</v>
      </c>
      <c r="AA182" s="890"/>
    </row>
    <row r="183" spans="1:27" ht="36">
      <c r="A183" s="912">
        <v>174</v>
      </c>
      <c r="B183" s="879" t="s">
        <v>8486</v>
      </c>
      <c r="C183" s="880" t="s">
        <v>8150</v>
      </c>
      <c r="D183" s="880" t="s">
        <v>8150</v>
      </c>
      <c r="E183" s="886">
        <v>0.183</v>
      </c>
      <c r="F183" s="887">
        <v>0.183</v>
      </c>
      <c r="G183" s="887">
        <v>0.183</v>
      </c>
      <c r="H183" s="888"/>
      <c r="I183" s="888"/>
      <c r="J183" s="888"/>
      <c r="K183" s="889"/>
      <c r="L183" s="888"/>
      <c r="M183" s="888"/>
      <c r="N183" s="888"/>
      <c r="O183" s="888"/>
      <c r="P183" s="889"/>
      <c r="Q183" s="887">
        <v>0.183</v>
      </c>
      <c r="R183" s="881" t="s">
        <v>55</v>
      </c>
      <c r="S183" s="888"/>
      <c r="T183" s="888"/>
      <c r="U183" s="888"/>
      <c r="V183" s="890"/>
      <c r="W183" s="890"/>
      <c r="X183" s="886"/>
      <c r="Y183" s="890"/>
      <c r="Z183" s="886">
        <v>0.183</v>
      </c>
      <c r="AA183" s="890"/>
    </row>
    <row r="184" spans="1:27" ht="36">
      <c r="A184" s="912">
        <v>175</v>
      </c>
      <c r="B184" s="883" t="s">
        <v>8487</v>
      </c>
      <c r="C184" s="880" t="s">
        <v>8150</v>
      </c>
      <c r="D184" s="880" t="s">
        <v>8150</v>
      </c>
      <c r="E184" s="886">
        <v>0.224</v>
      </c>
      <c r="F184" s="887">
        <v>0.224</v>
      </c>
      <c r="G184" s="887"/>
      <c r="H184" s="888"/>
      <c r="I184" s="888"/>
      <c r="J184" s="888"/>
      <c r="K184" s="887">
        <v>0.224</v>
      </c>
      <c r="L184" s="888"/>
      <c r="M184" s="888"/>
      <c r="N184" s="888"/>
      <c r="O184" s="888"/>
      <c r="P184" s="889"/>
      <c r="Q184" s="887">
        <v>0.224</v>
      </c>
      <c r="R184" s="881" t="s">
        <v>55</v>
      </c>
      <c r="S184" s="888"/>
      <c r="T184" s="888"/>
      <c r="U184" s="888"/>
      <c r="V184" s="890"/>
      <c r="W184" s="890"/>
      <c r="X184" s="886"/>
      <c r="Y184" s="890"/>
      <c r="Z184" s="886">
        <v>0.224</v>
      </c>
      <c r="AA184" s="890"/>
    </row>
    <row r="185" spans="1:27" ht="48">
      <c r="A185" s="912">
        <v>176</v>
      </c>
      <c r="B185" s="879" t="s">
        <v>8488</v>
      </c>
      <c r="C185" s="880" t="s">
        <v>8150</v>
      </c>
      <c r="D185" s="880" t="s">
        <v>8150</v>
      </c>
      <c r="E185" s="886">
        <v>0.33400000000000002</v>
      </c>
      <c r="F185" s="887"/>
      <c r="G185" s="887"/>
      <c r="H185" s="888"/>
      <c r="I185" s="888"/>
      <c r="J185" s="888"/>
      <c r="K185" s="889"/>
      <c r="L185" s="888"/>
      <c r="M185" s="888"/>
      <c r="N185" s="888"/>
      <c r="O185" s="895">
        <v>0.33400000000000002</v>
      </c>
      <c r="P185" s="901"/>
      <c r="Q185" s="887">
        <v>0.33400000000000002</v>
      </c>
      <c r="R185" s="881" t="s">
        <v>55</v>
      </c>
      <c r="S185" s="888"/>
      <c r="T185" s="888"/>
      <c r="U185" s="888"/>
      <c r="V185" s="890"/>
      <c r="W185" s="890"/>
      <c r="X185" s="886"/>
      <c r="Y185" s="890"/>
      <c r="Z185" s="886">
        <v>0.33400000000000002</v>
      </c>
      <c r="AA185" s="890"/>
    </row>
    <row r="186" spans="1:27" ht="36">
      <c r="A186" s="912">
        <v>177</v>
      </c>
      <c r="B186" s="879" t="s">
        <v>8489</v>
      </c>
      <c r="C186" s="880" t="s">
        <v>8150</v>
      </c>
      <c r="D186" s="880" t="s">
        <v>8150</v>
      </c>
      <c r="E186" s="886">
        <v>0.51300000000000001</v>
      </c>
      <c r="F186" s="887"/>
      <c r="G186" s="887"/>
      <c r="H186" s="888"/>
      <c r="I186" s="888"/>
      <c r="J186" s="888"/>
      <c r="K186" s="889"/>
      <c r="L186" s="888"/>
      <c r="M186" s="888"/>
      <c r="N186" s="888"/>
      <c r="O186" s="887">
        <v>0.51300000000000001</v>
      </c>
      <c r="P186" s="887"/>
      <c r="Q186" s="887">
        <v>0.51300000000000001</v>
      </c>
      <c r="R186" s="881" t="s">
        <v>55</v>
      </c>
      <c r="S186" s="888"/>
      <c r="T186" s="888"/>
      <c r="U186" s="888"/>
      <c r="V186" s="890"/>
      <c r="W186" s="890"/>
      <c r="X186" s="886"/>
      <c r="Y186" s="890"/>
      <c r="Z186" s="886">
        <v>0.51300000000000001</v>
      </c>
      <c r="AA186" s="890"/>
    </row>
    <row r="187" spans="1:27" ht="36">
      <c r="A187" s="912">
        <v>178</v>
      </c>
      <c r="B187" s="879" t="s">
        <v>8490</v>
      </c>
      <c r="C187" s="880" t="s">
        <v>8150</v>
      </c>
      <c r="D187" s="880" t="s">
        <v>8150</v>
      </c>
      <c r="E187" s="886">
        <v>0.29199999999999998</v>
      </c>
      <c r="F187" s="887"/>
      <c r="G187" s="887"/>
      <c r="H187" s="888"/>
      <c r="I187" s="888"/>
      <c r="J187" s="888"/>
      <c r="K187" s="889"/>
      <c r="L187" s="888"/>
      <c r="M187" s="888"/>
      <c r="N187" s="888"/>
      <c r="O187" s="887">
        <v>0.29199999999999998</v>
      </c>
      <c r="P187" s="887"/>
      <c r="Q187" s="887">
        <v>0.29199999999999998</v>
      </c>
      <c r="R187" s="881" t="s">
        <v>55</v>
      </c>
      <c r="S187" s="888"/>
      <c r="T187" s="888"/>
      <c r="U187" s="888"/>
      <c r="V187" s="890"/>
      <c r="W187" s="890"/>
      <c r="X187" s="886"/>
      <c r="Y187" s="890"/>
      <c r="Z187" s="886">
        <v>0.29199999999999998</v>
      </c>
      <c r="AA187" s="890"/>
    </row>
    <row r="188" spans="1:27" ht="36">
      <c r="A188" s="912">
        <v>179</v>
      </c>
      <c r="B188" s="879" t="s">
        <v>8491</v>
      </c>
      <c r="C188" s="880" t="s">
        <v>8150</v>
      </c>
      <c r="D188" s="880" t="s">
        <v>8150</v>
      </c>
      <c r="E188" s="886">
        <v>0.52500000000000002</v>
      </c>
      <c r="F188" s="887"/>
      <c r="G188" s="887"/>
      <c r="H188" s="888"/>
      <c r="I188" s="888"/>
      <c r="J188" s="888"/>
      <c r="K188" s="889"/>
      <c r="L188" s="888"/>
      <c r="M188" s="888"/>
      <c r="N188" s="888"/>
      <c r="O188" s="887">
        <v>0.52500000000000002</v>
      </c>
      <c r="P188" s="887"/>
      <c r="Q188" s="887">
        <v>0.52500000000000002</v>
      </c>
      <c r="R188" s="881" t="s">
        <v>55</v>
      </c>
      <c r="S188" s="888"/>
      <c r="T188" s="888"/>
      <c r="U188" s="888"/>
      <c r="V188" s="890"/>
      <c r="W188" s="890"/>
      <c r="X188" s="886"/>
      <c r="Y188" s="890"/>
      <c r="Z188" s="886">
        <v>0.52500000000000002</v>
      </c>
      <c r="AA188" s="890"/>
    </row>
    <row r="189" spans="1:27" ht="24">
      <c r="A189" s="912">
        <v>180</v>
      </c>
      <c r="B189" s="879" t="s">
        <v>8492</v>
      </c>
      <c r="C189" s="880" t="s">
        <v>8150</v>
      </c>
      <c r="D189" s="880" t="s">
        <v>8150</v>
      </c>
      <c r="E189" s="886">
        <v>0.94099999999999995</v>
      </c>
      <c r="F189" s="887"/>
      <c r="G189" s="887"/>
      <c r="H189" s="888"/>
      <c r="I189" s="888"/>
      <c r="J189" s="888"/>
      <c r="K189" s="889"/>
      <c r="L189" s="888"/>
      <c r="M189" s="888"/>
      <c r="N189" s="888"/>
      <c r="O189" s="887">
        <v>0.94099999999999995</v>
      </c>
      <c r="P189" s="887"/>
      <c r="Q189" s="887">
        <v>0.94099999999999995</v>
      </c>
      <c r="R189" s="881" t="s">
        <v>55</v>
      </c>
      <c r="S189" s="888"/>
      <c r="T189" s="888"/>
      <c r="U189" s="888"/>
      <c r="V189" s="890"/>
      <c r="W189" s="890"/>
      <c r="X189" s="886"/>
      <c r="Y189" s="890"/>
      <c r="Z189" s="886">
        <v>0.94099999999999995</v>
      </c>
      <c r="AA189" s="890"/>
    </row>
    <row r="190" spans="1:27" ht="48">
      <c r="A190" s="912">
        <v>181</v>
      </c>
      <c r="B190" s="879" t="s">
        <v>8493</v>
      </c>
      <c r="C190" s="880" t="s">
        <v>8150</v>
      </c>
      <c r="D190" s="880" t="s">
        <v>8150</v>
      </c>
      <c r="E190" s="886">
        <v>0.42499999999999999</v>
      </c>
      <c r="F190" s="887"/>
      <c r="G190" s="887"/>
      <c r="H190" s="888"/>
      <c r="I190" s="888"/>
      <c r="J190" s="888"/>
      <c r="K190" s="889"/>
      <c r="L190" s="888"/>
      <c r="M190" s="888"/>
      <c r="N190" s="888"/>
      <c r="O190" s="895">
        <v>0.42499999999999999</v>
      </c>
      <c r="P190" s="895"/>
      <c r="Q190" s="887">
        <v>0.42499999999999999</v>
      </c>
      <c r="R190" s="881" t="s">
        <v>55</v>
      </c>
      <c r="S190" s="888"/>
      <c r="T190" s="888"/>
      <c r="U190" s="888"/>
      <c r="V190" s="890"/>
      <c r="W190" s="890"/>
      <c r="X190" s="886"/>
      <c r="Y190" s="890"/>
      <c r="Z190" s="886">
        <v>0.42499999999999999</v>
      </c>
      <c r="AA190" s="890"/>
    </row>
    <row r="191" spans="1:27" ht="24">
      <c r="A191" s="912">
        <v>182</v>
      </c>
      <c r="B191" s="879" t="s">
        <v>8494</v>
      </c>
      <c r="C191" s="880" t="s">
        <v>8150</v>
      </c>
      <c r="D191" s="880" t="s">
        <v>8150</v>
      </c>
      <c r="E191" s="886">
        <v>0.81799999999999995</v>
      </c>
      <c r="F191" s="887"/>
      <c r="G191" s="887"/>
      <c r="H191" s="888"/>
      <c r="I191" s="888"/>
      <c r="J191" s="888"/>
      <c r="K191" s="889"/>
      <c r="L191" s="888"/>
      <c r="M191" s="888"/>
      <c r="N191" s="888"/>
      <c r="O191" s="887">
        <v>0.81799999999999995</v>
      </c>
      <c r="P191" s="887"/>
      <c r="Q191" s="887">
        <v>0.81799999999999995</v>
      </c>
      <c r="R191" s="881" t="s">
        <v>55</v>
      </c>
      <c r="S191" s="888"/>
      <c r="T191" s="888"/>
      <c r="U191" s="888"/>
      <c r="V191" s="890"/>
      <c r="W191" s="890"/>
      <c r="X191" s="886"/>
      <c r="Y191" s="890"/>
      <c r="Z191" s="886">
        <v>0.81799999999999995</v>
      </c>
      <c r="AA191" s="890"/>
    </row>
    <row r="192" spans="1:27" ht="48">
      <c r="A192" s="912">
        <v>183</v>
      </c>
      <c r="B192" s="883" t="s">
        <v>8495</v>
      </c>
      <c r="C192" s="880" t="s">
        <v>8150</v>
      </c>
      <c r="D192" s="880" t="s">
        <v>8150</v>
      </c>
      <c r="E192" s="886">
        <v>0.36699999999999999</v>
      </c>
      <c r="F192" s="887"/>
      <c r="G192" s="887"/>
      <c r="H192" s="888"/>
      <c r="I192" s="888"/>
      <c r="J192" s="888"/>
      <c r="K192" s="889"/>
      <c r="L192" s="888"/>
      <c r="M192" s="888"/>
      <c r="N192" s="888"/>
      <c r="O192" s="888"/>
      <c r="P192" s="887">
        <v>0.36699999999999999</v>
      </c>
      <c r="Q192" s="887">
        <v>0.36699999999999999</v>
      </c>
      <c r="R192" s="881" t="s">
        <v>55</v>
      </c>
      <c r="S192" s="888"/>
      <c r="T192" s="888"/>
      <c r="U192" s="888"/>
      <c r="V192" s="890"/>
      <c r="W192" s="890"/>
      <c r="X192" s="886"/>
      <c r="Y192" s="890"/>
      <c r="Z192" s="886">
        <v>0.36699999999999999</v>
      </c>
      <c r="AA192" s="890"/>
    </row>
    <row r="193" spans="1:27" ht="36">
      <c r="A193" s="912">
        <v>184</v>
      </c>
      <c r="B193" s="879" t="s">
        <v>8496</v>
      </c>
      <c r="C193" s="880" t="s">
        <v>8150</v>
      </c>
      <c r="D193" s="880" t="s">
        <v>8150</v>
      </c>
      <c r="E193" s="886">
        <v>0.29299999999999998</v>
      </c>
      <c r="F193" s="887">
        <v>0.29299999999999998</v>
      </c>
      <c r="G193" s="887">
        <v>0.29299999999999998</v>
      </c>
      <c r="H193" s="888"/>
      <c r="I193" s="888"/>
      <c r="J193" s="888"/>
      <c r="K193" s="889"/>
      <c r="L193" s="888"/>
      <c r="M193" s="888"/>
      <c r="N193" s="888"/>
      <c r="O193" s="888"/>
      <c r="P193" s="889"/>
      <c r="Q193" s="887">
        <v>0.29299999999999998</v>
      </c>
      <c r="R193" s="881" t="s">
        <v>55</v>
      </c>
      <c r="S193" s="888"/>
      <c r="T193" s="888"/>
      <c r="U193" s="888"/>
      <c r="V193" s="890"/>
      <c r="W193" s="890"/>
      <c r="X193" s="886">
        <v>0.29299999999999998</v>
      </c>
      <c r="Y193" s="890"/>
      <c r="Z193" s="890"/>
      <c r="AA193" s="890"/>
    </row>
    <row r="194" spans="1:27" ht="24">
      <c r="A194" s="912">
        <v>185</v>
      </c>
      <c r="B194" s="879" t="s">
        <v>8497</v>
      </c>
      <c r="C194" s="880" t="s">
        <v>8150</v>
      </c>
      <c r="D194" s="880" t="s">
        <v>8150</v>
      </c>
      <c r="E194" s="886">
        <v>0.246</v>
      </c>
      <c r="F194" s="887">
        <v>0.246</v>
      </c>
      <c r="G194" s="887"/>
      <c r="H194" s="888"/>
      <c r="I194" s="888"/>
      <c r="J194" s="888"/>
      <c r="K194" s="887">
        <v>0.246</v>
      </c>
      <c r="L194" s="888"/>
      <c r="M194" s="888"/>
      <c r="N194" s="888"/>
      <c r="O194" s="888"/>
      <c r="P194" s="889"/>
      <c r="Q194" s="887">
        <v>0.246</v>
      </c>
      <c r="R194" s="881" t="s">
        <v>55</v>
      </c>
      <c r="S194" s="888"/>
      <c r="T194" s="888"/>
      <c r="U194" s="888"/>
      <c r="V194" s="890"/>
      <c r="W194" s="890"/>
      <c r="X194" s="886">
        <v>0.246</v>
      </c>
      <c r="Y194" s="890"/>
      <c r="Z194" s="890"/>
      <c r="AA194" s="890"/>
    </row>
    <row r="195" spans="1:27" ht="36">
      <c r="A195" s="912">
        <v>186</v>
      </c>
      <c r="B195" s="879" t="s">
        <v>8498</v>
      </c>
      <c r="C195" s="880" t="s">
        <v>8150</v>
      </c>
      <c r="D195" s="880" t="s">
        <v>8150</v>
      </c>
      <c r="E195" s="886">
        <v>0.192</v>
      </c>
      <c r="F195" s="887">
        <v>0.192</v>
      </c>
      <c r="G195" s="887"/>
      <c r="H195" s="888"/>
      <c r="I195" s="888"/>
      <c r="J195" s="888"/>
      <c r="K195" s="887">
        <v>0.192</v>
      </c>
      <c r="L195" s="888"/>
      <c r="M195" s="888"/>
      <c r="N195" s="888"/>
      <c r="O195" s="888"/>
      <c r="P195" s="889"/>
      <c r="Q195" s="887">
        <v>0.192</v>
      </c>
      <c r="R195" s="881" t="s">
        <v>55</v>
      </c>
      <c r="S195" s="888"/>
      <c r="T195" s="888"/>
      <c r="U195" s="888"/>
      <c r="V195" s="890"/>
      <c r="W195" s="890"/>
      <c r="X195" s="886"/>
      <c r="Y195" s="890"/>
      <c r="Z195" s="886">
        <v>0.192</v>
      </c>
      <c r="AA195" s="890"/>
    </row>
    <row r="196" spans="1:27" ht="36">
      <c r="A196" s="912">
        <v>187</v>
      </c>
      <c r="B196" s="879" t="s">
        <v>8499</v>
      </c>
      <c r="C196" s="880" t="s">
        <v>8150</v>
      </c>
      <c r="D196" s="880" t="s">
        <v>8150</v>
      </c>
      <c r="E196" s="886">
        <v>0.29199999999999998</v>
      </c>
      <c r="F196" s="887">
        <v>0.29199999999999998</v>
      </c>
      <c r="G196" s="887"/>
      <c r="H196" s="888"/>
      <c r="I196" s="888"/>
      <c r="J196" s="888"/>
      <c r="K196" s="887">
        <v>0.29199999999999998</v>
      </c>
      <c r="L196" s="888"/>
      <c r="M196" s="888"/>
      <c r="N196" s="888"/>
      <c r="O196" s="888"/>
      <c r="P196" s="889"/>
      <c r="Q196" s="887">
        <v>0.29199999999999998</v>
      </c>
      <c r="R196" s="881" t="s">
        <v>55</v>
      </c>
      <c r="S196" s="888"/>
      <c r="T196" s="888"/>
      <c r="U196" s="888"/>
      <c r="V196" s="890"/>
      <c r="W196" s="890"/>
      <c r="X196" s="886"/>
      <c r="Y196" s="890"/>
      <c r="Z196" s="886">
        <v>0.29199999999999998</v>
      </c>
      <c r="AA196" s="890"/>
    </row>
    <row r="197" spans="1:27" ht="36">
      <c r="A197" s="912">
        <v>188</v>
      </c>
      <c r="B197" s="879" t="s">
        <v>8500</v>
      </c>
      <c r="C197" s="880" t="s">
        <v>8150</v>
      </c>
      <c r="D197" s="880" t="s">
        <v>8150</v>
      </c>
      <c r="E197" s="886">
        <v>0.11899999999999999</v>
      </c>
      <c r="F197" s="887"/>
      <c r="G197" s="887"/>
      <c r="H197" s="888"/>
      <c r="I197" s="888"/>
      <c r="J197" s="888"/>
      <c r="K197" s="889"/>
      <c r="L197" s="888"/>
      <c r="M197" s="888"/>
      <c r="N197" s="888"/>
      <c r="O197" s="887">
        <v>0.11899999999999999</v>
      </c>
      <c r="P197" s="887"/>
      <c r="Q197" s="887">
        <v>0.11899999999999999</v>
      </c>
      <c r="R197" s="881" t="s">
        <v>55</v>
      </c>
      <c r="S197" s="888"/>
      <c r="T197" s="888"/>
      <c r="U197" s="888"/>
      <c r="V197" s="890"/>
      <c r="W197" s="890"/>
      <c r="X197" s="886"/>
      <c r="Y197" s="890"/>
      <c r="Z197" s="886">
        <v>0.11899999999999999</v>
      </c>
      <c r="AA197" s="890"/>
    </row>
    <row r="198" spans="1:27" ht="36">
      <c r="A198" s="912">
        <v>189</v>
      </c>
      <c r="B198" s="879" t="s">
        <v>8501</v>
      </c>
      <c r="C198" s="880" t="s">
        <v>8150</v>
      </c>
      <c r="D198" s="880" t="s">
        <v>8150</v>
      </c>
      <c r="E198" s="886">
        <v>0.245</v>
      </c>
      <c r="F198" s="887"/>
      <c r="G198" s="887"/>
      <c r="H198" s="888"/>
      <c r="I198" s="888"/>
      <c r="J198" s="888"/>
      <c r="K198" s="889"/>
      <c r="L198" s="888"/>
      <c r="M198" s="888"/>
      <c r="N198" s="888"/>
      <c r="O198" s="887">
        <v>0.245</v>
      </c>
      <c r="P198" s="887"/>
      <c r="Q198" s="887">
        <v>0.245</v>
      </c>
      <c r="R198" s="881" t="s">
        <v>55</v>
      </c>
      <c r="S198" s="888"/>
      <c r="T198" s="888"/>
      <c r="U198" s="888"/>
      <c r="V198" s="890"/>
      <c r="W198" s="890"/>
      <c r="X198" s="886"/>
      <c r="Y198" s="890"/>
      <c r="Z198" s="886">
        <v>0.245</v>
      </c>
      <c r="AA198" s="890"/>
    </row>
    <row r="199" spans="1:27" ht="48">
      <c r="A199" s="912">
        <v>190</v>
      </c>
      <c r="B199" s="879" t="s">
        <v>8502</v>
      </c>
      <c r="C199" s="880" t="s">
        <v>8150</v>
      </c>
      <c r="D199" s="880" t="s">
        <v>8150</v>
      </c>
      <c r="E199" s="886">
        <v>8.3000000000000004E-2</v>
      </c>
      <c r="F199" s="887"/>
      <c r="G199" s="887"/>
      <c r="H199" s="888"/>
      <c r="I199" s="888"/>
      <c r="J199" s="888"/>
      <c r="K199" s="889"/>
      <c r="L199" s="888"/>
      <c r="M199" s="888"/>
      <c r="N199" s="888"/>
      <c r="O199" s="887">
        <v>8.3000000000000004E-2</v>
      </c>
      <c r="P199" s="887"/>
      <c r="Q199" s="887">
        <v>8.3000000000000004E-2</v>
      </c>
      <c r="R199" s="881" t="s">
        <v>55</v>
      </c>
      <c r="S199" s="888"/>
      <c r="T199" s="888"/>
      <c r="U199" s="888"/>
      <c r="V199" s="890"/>
      <c r="W199" s="890"/>
      <c r="X199" s="886"/>
      <c r="Y199" s="886">
        <v>8.3000000000000004E-2</v>
      </c>
      <c r="Z199" s="890"/>
      <c r="AA199" s="890"/>
    </row>
    <row r="200" spans="1:27" ht="36">
      <c r="A200" s="912">
        <v>191</v>
      </c>
      <c r="B200" s="879" t="s">
        <v>8503</v>
      </c>
      <c r="C200" s="880" t="s">
        <v>8150</v>
      </c>
      <c r="D200" s="880" t="s">
        <v>8150</v>
      </c>
      <c r="E200" s="902">
        <v>0.06</v>
      </c>
      <c r="F200" s="895">
        <v>0.06</v>
      </c>
      <c r="G200" s="895">
        <v>0.06</v>
      </c>
      <c r="H200" s="888"/>
      <c r="I200" s="888"/>
      <c r="J200" s="888"/>
      <c r="K200" s="889"/>
      <c r="L200" s="888"/>
      <c r="M200" s="888"/>
      <c r="N200" s="888"/>
      <c r="O200" s="888"/>
      <c r="P200" s="889"/>
      <c r="Q200" s="895">
        <v>0.06</v>
      </c>
      <c r="R200" s="881" t="s">
        <v>55</v>
      </c>
      <c r="S200" s="888"/>
      <c r="T200" s="888"/>
      <c r="U200" s="888"/>
      <c r="V200" s="890"/>
      <c r="W200" s="890"/>
      <c r="X200" s="902"/>
      <c r="Y200" s="902">
        <v>0.06</v>
      </c>
      <c r="Z200" s="890"/>
      <c r="AA200" s="890"/>
    </row>
    <row r="201" spans="1:27" ht="48">
      <c r="A201" s="912">
        <v>192</v>
      </c>
      <c r="B201" s="879" t="s">
        <v>8504</v>
      </c>
      <c r="C201" s="880" t="s">
        <v>8150</v>
      </c>
      <c r="D201" s="880" t="s">
        <v>8150</v>
      </c>
      <c r="E201" s="886">
        <v>0.68500000000000005</v>
      </c>
      <c r="F201" s="887">
        <v>0.68500000000000005</v>
      </c>
      <c r="G201" s="887">
        <v>0.34499999999999997</v>
      </c>
      <c r="H201" s="888"/>
      <c r="I201" s="888"/>
      <c r="J201" s="888"/>
      <c r="K201" s="889">
        <v>0.34</v>
      </c>
      <c r="L201" s="888"/>
      <c r="M201" s="888"/>
      <c r="N201" s="888"/>
      <c r="O201" s="888"/>
      <c r="P201" s="889"/>
      <c r="Q201" s="889">
        <v>0.34</v>
      </c>
      <c r="R201" s="881" t="s">
        <v>55</v>
      </c>
      <c r="S201" s="888"/>
      <c r="T201" s="888"/>
      <c r="U201" s="888"/>
      <c r="V201" s="890"/>
      <c r="W201" s="890"/>
      <c r="X201" s="886"/>
      <c r="Y201" s="886">
        <v>0.34499999999999997</v>
      </c>
      <c r="Z201" s="890">
        <v>0.34</v>
      </c>
      <c r="AA201" s="890"/>
    </row>
    <row r="202" spans="1:27" ht="36">
      <c r="A202" s="912">
        <v>193</v>
      </c>
      <c r="B202" s="879" t="s">
        <v>8505</v>
      </c>
      <c r="C202" s="880" t="s">
        <v>8150</v>
      </c>
      <c r="D202" s="880" t="s">
        <v>8150</v>
      </c>
      <c r="E202" s="886">
        <v>0.16900000000000001</v>
      </c>
      <c r="F202" s="887">
        <v>0.16900000000000001</v>
      </c>
      <c r="G202" s="887">
        <v>0.16900000000000001</v>
      </c>
      <c r="H202" s="888"/>
      <c r="I202" s="888"/>
      <c r="J202" s="888"/>
      <c r="K202" s="889"/>
      <c r="L202" s="888"/>
      <c r="M202" s="888"/>
      <c r="N202" s="888"/>
      <c r="O202" s="888"/>
      <c r="P202" s="889"/>
      <c r="Q202" s="887"/>
      <c r="R202" s="881" t="s">
        <v>55</v>
      </c>
      <c r="S202" s="888"/>
      <c r="T202" s="888"/>
      <c r="U202" s="888"/>
      <c r="V202" s="890"/>
      <c r="W202" s="890"/>
      <c r="X202" s="886"/>
      <c r="Y202" s="886">
        <v>0.16900000000000001</v>
      </c>
      <c r="Z202" s="890"/>
      <c r="AA202" s="890"/>
    </row>
    <row r="203" spans="1:27" ht="36">
      <c r="A203" s="912">
        <v>194</v>
      </c>
      <c r="B203" s="879" t="s">
        <v>8506</v>
      </c>
      <c r="C203" s="880" t="s">
        <v>8150</v>
      </c>
      <c r="D203" s="880" t="s">
        <v>8150</v>
      </c>
      <c r="E203" s="886">
        <v>4.4999999999999998E-2</v>
      </c>
      <c r="F203" s="887">
        <v>4.4999999999999998E-2</v>
      </c>
      <c r="G203" s="887">
        <v>4.4999999999999998E-2</v>
      </c>
      <c r="H203" s="888"/>
      <c r="I203" s="888"/>
      <c r="J203" s="888"/>
      <c r="K203" s="889"/>
      <c r="L203" s="888"/>
      <c r="M203" s="888"/>
      <c r="N203" s="888"/>
      <c r="O203" s="888"/>
      <c r="P203" s="889"/>
      <c r="Q203" s="887"/>
      <c r="R203" s="881" t="s">
        <v>55</v>
      </c>
      <c r="S203" s="888"/>
      <c r="T203" s="888"/>
      <c r="U203" s="888"/>
      <c r="V203" s="890"/>
      <c r="W203" s="890"/>
      <c r="X203" s="886"/>
      <c r="Y203" s="886">
        <v>4.4999999999999998E-2</v>
      </c>
      <c r="Z203" s="890"/>
      <c r="AA203" s="890"/>
    </row>
    <row r="204" spans="1:27" ht="36">
      <c r="A204" s="912">
        <v>195</v>
      </c>
      <c r="B204" s="879" t="s">
        <v>8507</v>
      </c>
      <c r="C204" s="880" t="s">
        <v>8150</v>
      </c>
      <c r="D204" s="880" t="s">
        <v>8150</v>
      </c>
      <c r="E204" s="886">
        <v>4.5999999999999999E-2</v>
      </c>
      <c r="F204" s="887">
        <v>4.5999999999999999E-2</v>
      </c>
      <c r="G204" s="887">
        <v>4.5999999999999999E-2</v>
      </c>
      <c r="H204" s="888"/>
      <c r="I204" s="888"/>
      <c r="J204" s="888"/>
      <c r="K204" s="889"/>
      <c r="L204" s="888"/>
      <c r="M204" s="888"/>
      <c r="N204" s="888"/>
      <c r="O204" s="888"/>
      <c r="P204" s="889"/>
      <c r="Q204" s="887"/>
      <c r="R204" s="881" t="s">
        <v>55</v>
      </c>
      <c r="S204" s="888"/>
      <c r="T204" s="888"/>
      <c r="U204" s="888"/>
      <c r="V204" s="890"/>
      <c r="W204" s="890"/>
      <c r="X204" s="886"/>
      <c r="Y204" s="886">
        <v>4.5999999999999999E-2</v>
      </c>
      <c r="Z204" s="890"/>
      <c r="AA204" s="890"/>
    </row>
    <row r="205" spans="1:27" ht="36">
      <c r="A205" s="912">
        <v>196</v>
      </c>
      <c r="B205" s="879" t="s">
        <v>8508</v>
      </c>
      <c r="C205" s="880" t="s">
        <v>8150</v>
      </c>
      <c r="D205" s="880" t="s">
        <v>8150</v>
      </c>
      <c r="E205" s="886">
        <v>4.9000000000000002E-2</v>
      </c>
      <c r="F205" s="887">
        <v>4.9000000000000002E-2</v>
      </c>
      <c r="G205" s="887">
        <v>4.9000000000000002E-2</v>
      </c>
      <c r="H205" s="888"/>
      <c r="I205" s="888"/>
      <c r="J205" s="888"/>
      <c r="K205" s="889"/>
      <c r="L205" s="888"/>
      <c r="M205" s="888"/>
      <c r="N205" s="888"/>
      <c r="O205" s="888"/>
      <c r="P205" s="889"/>
      <c r="Q205" s="887"/>
      <c r="R205" s="881" t="s">
        <v>55</v>
      </c>
      <c r="S205" s="888"/>
      <c r="T205" s="888"/>
      <c r="U205" s="888"/>
      <c r="V205" s="890"/>
      <c r="W205" s="890"/>
      <c r="X205" s="886"/>
      <c r="Y205" s="886">
        <v>4.9000000000000002E-2</v>
      </c>
      <c r="Z205" s="890"/>
      <c r="AA205" s="890"/>
    </row>
    <row r="206" spans="1:27" ht="36">
      <c r="A206" s="912">
        <v>197</v>
      </c>
      <c r="B206" s="879" t="s">
        <v>8509</v>
      </c>
      <c r="C206" s="880" t="s">
        <v>8150</v>
      </c>
      <c r="D206" s="880" t="s">
        <v>8150</v>
      </c>
      <c r="E206" s="886">
        <v>2.3E-2</v>
      </c>
      <c r="F206" s="887">
        <v>2.3E-2</v>
      </c>
      <c r="G206" s="887">
        <v>2.3E-2</v>
      </c>
      <c r="H206" s="888"/>
      <c r="I206" s="888"/>
      <c r="J206" s="888"/>
      <c r="K206" s="889"/>
      <c r="L206" s="888"/>
      <c r="M206" s="888"/>
      <c r="N206" s="888"/>
      <c r="O206" s="888"/>
      <c r="P206" s="889"/>
      <c r="Q206" s="887"/>
      <c r="R206" s="881" t="s">
        <v>55</v>
      </c>
      <c r="S206" s="888"/>
      <c r="T206" s="888"/>
      <c r="U206" s="888"/>
      <c r="V206" s="890"/>
      <c r="W206" s="890"/>
      <c r="X206" s="886"/>
      <c r="Y206" s="886">
        <v>2.3E-2</v>
      </c>
      <c r="Z206" s="890"/>
      <c r="AA206" s="890"/>
    </row>
    <row r="207" spans="1:27" ht="36">
      <c r="A207" s="912">
        <v>198</v>
      </c>
      <c r="B207" s="879" t="s">
        <v>8510</v>
      </c>
      <c r="C207" s="880" t="s">
        <v>8150</v>
      </c>
      <c r="D207" s="880" t="s">
        <v>8150</v>
      </c>
      <c r="E207" s="886">
        <v>7.0000000000000007E-2</v>
      </c>
      <c r="F207" s="887">
        <v>7.0000000000000007E-2</v>
      </c>
      <c r="G207" s="887">
        <v>7.0000000000000007E-2</v>
      </c>
      <c r="H207" s="888"/>
      <c r="I207" s="888"/>
      <c r="J207" s="888"/>
      <c r="K207" s="889"/>
      <c r="L207" s="888"/>
      <c r="M207" s="888"/>
      <c r="N207" s="888"/>
      <c r="O207" s="888"/>
      <c r="P207" s="889"/>
      <c r="Q207" s="887"/>
      <c r="R207" s="881" t="s">
        <v>55</v>
      </c>
      <c r="S207" s="888"/>
      <c r="T207" s="888"/>
      <c r="U207" s="888"/>
      <c r="V207" s="890"/>
      <c r="W207" s="890"/>
      <c r="X207" s="886"/>
      <c r="Y207" s="886">
        <v>7.0000000000000007E-2</v>
      </c>
      <c r="Z207" s="890"/>
      <c r="AA207" s="890"/>
    </row>
    <row r="208" spans="1:27" ht="36">
      <c r="A208" s="912">
        <v>199</v>
      </c>
      <c r="B208" s="879" t="s">
        <v>8511</v>
      </c>
      <c r="C208" s="880" t="s">
        <v>8150</v>
      </c>
      <c r="D208" s="880" t="s">
        <v>8150</v>
      </c>
      <c r="E208" s="886">
        <v>4.7E-2</v>
      </c>
      <c r="F208" s="887">
        <v>4.7E-2</v>
      </c>
      <c r="G208" s="887">
        <v>4.7E-2</v>
      </c>
      <c r="H208" s="888"/>
      <c r="I208" s="888"/>
      <c r="J208" s="888"/>
      <c r="K208" s="889"/>
      <c r="L208" s="888"/>
      <c r="M208" s="888"/>
      <c r="N208" s="888"/>
      <c r="O208" s="888"/>
      <c r="P208" s="889"/>
      <c r="Q208" s="887"/>
      <c r="R208" s="881" t="s">
        <v>55</v>
      </c>
      <c r="S208" s="888"/>
      <c r="T208" s="888"/>
      <c r="U208" s="888"/>
      <c r="V208" s="890"/>
      <c r="W208" s="890"/>
      <c r="X208" s="886"/>
      <c r="Y208" s="886">
        <v>4.7E-2</v>
      </c>
      <c r="Z208" s="890"/>
      <c r="AA208" s="890"/>
    </row>
    <row r="209" spans="1:27" ht="36">
      <c r="A209" s="912">
        <v>200</v>
      </c>
      <c r="B209" s="879" t="s">
        <v>8512</v>
      </c>
      <c r="C209" s="880" t="s">
        <v>8150</v>
      </c>
      <c r="D209" s="880" t="s">
        <v>8150</v>
      </c>
      <c r="E209" s="886">
        <v>0.13</v>
      </c>
      <c r="F209" s="887">
        <v>0.13</v>
      </c>
      <c r="G209" s="887">
        <v>0.13</v>
      </c>
      <c r="H209" s="888"/>
      <c r="I209" s="888"/>
      <c r="J209" s="888"/>
      <c r="K209" s="889"/>
      <c r="L209" s="888"/>
      <c r="M209" s="888"/>
      <c r="N209" s="888"/>
      <c r="O209" s="888"/>
      <c r="P209" s="889"/>
      <c r="Q209" s="887">
        <v>0.13</v>
      </c>
      <c r="R209" s="881" t="s">
        <v>55</v>
      </c>
      <c r="S209" s="888"/>
      <c r="T209" s="888"/>
      <c r="U209" s="888"/>
      <c r="V209" s="890"/>
      <c r="W209" s="890"/>
      <c r="X209" s="886"/>
      <c r="Y209" s="886">
        <v>0.13</v>
      </c>
      <c r="Z209" s="890"/>
      <c r="AA209" s="890"/>
    </row>
    <row r="210" spans="1:27" ht="36">
      <c r="A210" s="912">
        <v>201</v>
      </c>
      <c r="B210" s="879" t="s">
        <v>8513</v>
      </c>
      <c r="C210" s="880" t="s">
        <v>8150</v>
      </c>
      <c r="D210" s="880" t="s">
        <v>8150</v>
      </c>
      <c r="E210" s="886">
        <v>0.14099999999999999</v>
      </c>
      <c r="F210" s="887">
        <v>0.14099999999999999</v>
      </c>
      <c r="G210" s="887">
        <v>0.14099999999999999</v>
      </c>
      <c r="H210" s="888"/>
      <c r="I210" s="888"/>
      <c r="J210" s="888"/>
      <c r="K210" s="889"/>
      <c r="L210" s="888"/>
      <c r="M210" s="888"/>
      <c r="N210" s="888"/>
      <c r="O210" s="888"/>
      <c r="P210" s="889"/>
      <c r="Q210" s="887">
        <v>0.14099999999999999</v>
      </c>
      <c r="R210" s="881" t="s">
        <v>55</v>
      </c>
      <c r="S210" s="888"/>
      <c r="T210" s="888"/>
      <c r="U210" s="888"/>
      <c r="V210" s="890"/>
      <c r="W210" s="890"/>
      <c r="X210" s="886"/>
      <c r="Y210" s="886">
        <v>0.14099999999999999</v>
      </c>
      <c r="Z210" s="890"/>
      <c r="AA210" s="890"/>
    </row>
    <row r="211" spans="1:27" ht="36">
      <c r="A211" s="912">
        <v>202</v>
      </c>
      <c r="B211" s="879" t="s">
        <v>8514</v>
      </c>
      <c r="C211" s="880" t="s">
        <v>8150</v>
      </c>
      <c r="D211" s="880" t="s">
        <v>8150</v>
      </c>
      <c r="E211" s="886">
        <v>0.45500000000000002</v>
      </c>
      <c r="F211" s="887">
        <v>0.45500000000000002</v>
      </c>
      <c r="G211" s="887">
        <v>0.45500000000000002</v>
      </c>
      <c r="H211" s="888"/>
      <c r="I211" s="888"/>
      <c r="J211" s="888"/>
      <c r="K211" s="889"/>
      <c r="L211" s="888"/>
      <c r="M211" s="888"/>
      <c r="N211" s="888"/>
      <c r="O211" s="888"/>
      <c r="P211" s="889"/>
      <c r="Q211" s="887">
        <v>0.45500000000000002</v>
      </c>
      <c r="R211" s="881" t="s">
        <v>55</v>
      </c>
      <c r="S211" s="888"/>
      <c r="T211" s="888"/>
      <c r="U211" s="888"/>
      <c r="V211" s="890"/>
      <c r="W211" s="890"/>
      <c r="X211" s="886"/>
      <c r="Y211" s="886">
        <v>0.45500000000000002</v>
      </c>
      <c r="Z211" s="890"/>
      <c r="AA211" s="890"/>
    </row>
    <row r="212" spans="1:27" ht="36">
      <c r="A212" s="912">
        <v>203</v>
      </c>
      <c r="B212" s="879" t="s">
        <v>8515</v>
      </c>
      <c r="C212" s="880" t="s">
        <v>8150</v>
      </c>
      <c r="D212" s="880" t="s">
        <v>8150</v>
      </c>
      <c r="E212" s="886">
        <v>0.106</v>
      </c>
      <c r="F212" s="887">
        <v>0.106</v>
      </c>
      <c r="G212" s="887">
        <v>0.106</v>
      </c>
      <c r="H212" s="888"/>
      <c r="I212" s="888"/>
      <c r="J212" s="888"/>
      <c r="K212" s="889"/>
      <c r="L212" s="888"/>
      <c r="M212" s="888"/>
      <c r="N212" s="888"/>
      <c r="O212" s="888"/>
      <c r="P212" s="889"/>
      <c r="Q212" s="887">
        <v>0.106</v>
      </c>
      <c r="R212" s="881" t="s">
        <v>55</v>
      </c>
      <c r="S212" s="888"/>
      <c r="T212" s="888"/>
      <c r="U212" s="888"/>
      <c r="V212" s="890"/>
      <c r="W212" s="890"/>
      <c r="X212" s="886"/>
      <c r="Y212" s="886">
        <v>0.106</v>
      </c>
      <c r="Z212" s="890"/>
      <c r="AA212" s="890"/>
    </row>
    <row r="213" spans="1:27" ht="24">
      <c r="A213" s="912">
        <v>204</v>
      </c>
      <c r="B213" s="879" t="s">
        <v>8516</v>
      </c>
      <c r="C213" s="880" t="s">
        <v>8150</v>
      </c>
      <c r="D213" s="880" t="s">
        <v>8150</v>
      </c>
      <c r="E213" s="886">
        <v>0.13700000000000001</v>
      </c>
      <c r="F213" s="887">
        <v>0.13700000000000001</v>
      </c>
      <c r="G213" s="887">
        <v>0.13700000000000001</v>
      </c>
      <c r="H213" s="888"/>
      <c r="I213" s="888"/>
      <c r="J213" s="888"/>
      <c r="K213" s="889"/>
      <c r="L213" s="888"/>
      <c r="M213" s="888"/>
      <c r="N213" s="888"/>
      <c r="O213" s="888"/>
      <c r="P213" s="889"/>
      <c r="Q213" s="887"/>
      <c r="R213" s="881" t="s">
        <v>55</v>
      </c>
      <c r="S213" s="888"/>
      <c r="T213" s="888"/>
      <c r="U213" s="888"/>
      <c r="V213" s="890"/>
      <c r="W213" s="890"/>
      <c r="X213" s="886"/>
      <c r="Y213" s="886">
        <v>0.13700000000000001</v>
      </c>
      <c r="Z213" s="890"/>
      <c r="AA213" s="890"/>
    </row>
    <row r="214" spans="1:27" ht="48">
      <c r="A214" s="912">
        <v>205</v>
      </c>
      <c r="B214" s="879" t="s">
        <v>8517</v>
      </c>
      <c r="C214" s="880" t="s">
        <v>8150</v>
      </c>
      <c r="D214" s="880" t="s">
        <v>8150</v>
      </c>
      <c r="E214" s="886">
        <v>0.247</v>
      </c>
      <c r="F214" s="887">
        <v>0.247</v>
      </c>
      <c r="G214" s="887">
        <v>0.247</v>
      </c>
      <c r="H214" s="888"/>
      <c r="I214" s="888"/>
      <c r="J214" s="888"/>
      <c r="K214" s="889"/>
      <c r="L214" s="888"/>
      <c r="M214" s="888"/>
      <c r="N214" s="888"/>
      <c r="O214" s="888"/>
      <c r="P214" s="889"/>
      <c r="Q214" s="887"/>
      <c r="R214" s="881" t="s">
        <v>55</v>
      </c>
      <c r="S214" s="888"/>
      <c r="T214" s="888"/>
      <c r="U214" s="888"/>
      <c r="V214" s="890"/>
      <c r="W214" s="890"/>
      <c r="X214" s="886"/>
      <c r="Y214" s="886">
        <v>0.247</v>
      </c>
      <c r="Z214" s="890"/>
      <c r="AA214" s="890"/>
    </row>
    <row r="215" spans="1:27" ht="36">
      <c r="A215" s="912">
        <v>206</v>
      </c>
      <c r="B215" s="879" t="s">
        <v>8518</v>
      </c>
      <c r="C215" s="880" t="s">
        <v>8150</v>
      </c>
      <c r="D215" s="880" t="s">
        <v>8150</v>
      </c>
      <c r="E215" s="886">
        <v>0.58699999999999997</v>
      </c>
      <c r="F215" s="887">
        <v>0.58699999999999997</v>
      </c>
      <c r="G215" s="887">
        <v>0.58699999999999997</v>
      </c>
      <c r="H215" s="888"/>
      <c r="I215" s="888"/>
      <c r="J215" s="888"/>
      <c r="K215" s="889"/>
      <c r="L215" s="888"/>
      <c r="M215" s="888"/>
      <c r="N215" s="888"/>
      <c r="O215" s="888"/>
      <c r="P215" s="889"/>
      <c r="Q215" s="887">
        <v>0.37</v>
      </c>
      <c r="R215" s="881" t="s">
        <v>55</v>
      </c>
      <c r="S215" s="888"/>
      <c r="T215" s="888"/>
      <c r="U215" s="888"/>
      <c r="V215" s="890"/>
      <c r="W215" s="890"/>
      <c r="X215" s="886"/>
      <c r="Y215" s="886">
        <v>0.58699999999999997</v>
      </c>
      <c r="Z215" s="890"/>
      <c r="AA215" s="890"/>
    </row>
    <row r="216" spans="1:27" ht="48">
      <c r="A216" s="912">
        <v>207</v>
      </c>
      <c r="B216" s="879" t="s">
        <v>8519</v>
      </c>
      <c r="C216" s="880" t="s">
        <v>8150</v>
      </c>
      <c r="D216" s="880" t="s">
        <v>8150</v>
      </c>
      <c r="E216" s="886">
        <v>1.133</v>
      </c>
      <c r="F216" s="887">
        <v>1.133</v>
      </c>
      <c r="G216" s="887">
        <v>1.133</v>
      </c>
      <c r="H216" s="888"/>
      <c r="I216" s="888"/>
      <c r="J216" s="888"/>
      <c r="K216" s="889"/>
      <c r="L216" s="888"/>
      <c r="M216" s="888"/>
      <c r="N216" s="888"/>
      <c r="O216" s="888"/>
      <c r="P216" s="889"/>
      <c r="Q216" s="887">
        <v>1.133</v>
      </c>
      <c r="R216" s="881" t="s">
        <v>55</v>
      </c>
      <c r="S216" s="888"/>
      <c r="T216" s="888"/>
      <c r="U216" s="888"/>
      <c r="V216" s="890"/>
      <c r="W216" s="890"/>
      <c r="X216" s="886"/>
      <c r="Y216" s="886">
        <v>1.133</v>
      </c>
      <c r="Z216" s="890"/>
      <c r="AA216" s="890"/>
    </row>
    <row r="217" spans="1:27" ht="48">
      <c r="A217" s="912">
        <v>208</v>
      </c>
      <c r="B217" s="879" t="s">
        <v>8520</v>
      </c>
      <c r="C217" s="880" t="s">
        <v>8150</v>
      </c>
      <c r="D217" s="880" t="s">
        <v>8150</v>
      </c>
      <c r="E217" s="886">
        <v>0.20200000000000001</v>
      </c>
      <c r="F217" s="887">
        <v>0.20200000000000001</v>
      </c>
      <c r="G217" s="887">
        <v>0.20200000000000001</v>
      </c>
      <c r="H217" s="888"/>
      <c r="I217" s="888"/>
      <c r="J217" s="888"/>
      <c r="K217" s="889"/>
      <c r="L217" s="888"/>
      <c r="M217" s="888"/>
      <c r="N217" s="888"/>
      <c r="O217" s="888"/>
      <c r="P217" s="889"/>
      <c r="Q217" s="887">
        <v>0.20200000000000001</v>
      </c>
      <c r="R217" s="881" t="s">
        <v>55</v>
      </c>
      <c r="S217" s="888"/>
      <c r="T217" s="888"/>
      <c r="U217" s="888"/>
      <c r="V217" s="890"/>
      <c r="W217" s="890"/>
      <c r="X217" s="886"/>
      <c r="Y217" s="886">
        <v>0.20200000000000001</v>
      </c>
      <c r="Z217" s="890"/>
      <c r="AA217" s="890"/>
    </row>
    <row r="218" spans="1:27" ht="36">
      <c r="A218" s="912">
        <v>209</v>
      </c>
      <c r="B218" s="879" t="s">
        <v>8521</v>
      </c>
      <c r="C218" s="880" t="s">
        <v>8150</v>
      </c>
      <c r="D218" s="880" t="s">
        <v>8150</v>
      </c>
      <c r="E218" s="886">
        <v>5.8999999999999997E-2</v>
      </c>
      <c r="F218" s="887">
        <v>5.8999999999999997E-2</v>
      </c>
      <c r="G218" s="887">
        <v>5.8999999999999997E-2</v>
      </c>
      <c r="H218" s="888"/>
      <c r="I218" s="888"/>
      <c r="J218" s="888"/>
      <c r="K218" s="889"/>
      <c r="L218" s="888"/>
      <c r="M218" s="888"/>
      <c r="N218" s="888"/>
      <c r="O218" s="888"/>
      <c r="P218" s="889"/>
      <c r="Q218" s="887">
        <v>5.8999999999999997E-2</v>
      </c>
      <c r="R218" s="881" t="s">
        <v>55</v>
      </c>
      <c r="S218" s="888"/>
      <c r="T218" s="888"/>
      <c r="U218" s="888"/>
      <c r="V218" s="890"/>
      <c r="W218" s="890"/>
      <c r="X218" s="886"/>
      <c r="Y218" s="886">
        <v>5.8999999999999997E-2</v>
      </c>
      <c r="Z218" s="890"/>
      <c r="AA218" s="890"/>
    </row>
    <row r="219" spans="1:27" ht="36">
      <c r="A219" s="912">
        <v>210</v>
      </c>
      <c r="B219" s="879" t="s">
        <v>8522</v>
      </c>
      <c r="C219" s="880" t="s">
        <v>8150</v>
      </c>
      <c r="D219" s="880" t="s">
        <v>8150</v>
      </c>
      <c r="E219" s="886">
        <v>0.182</v>
      </c>
      <c r="F219" s="887">
        <v>0.182</v>
      </c>
      <c r="G219" s="887">
        <v>0.182</v>
      </c>
      <c r="H219" s="888"/>
      <c r="I219" s="888"/>
      <c r="J219" s="888"/>
      <c r="K219" s="889"/>
      <c r="L219" s="888"/>
      <c r="M219" s="888"/>
      <c r="N219" s="888"/>
      <c r="O219" s="888"/>
      <c r="P219" s="889"/>
      <c r="Q219" s="887">
        <v>0.182</v>
      </c>
      <c r="R219" s="881" t="s">
        <v>55</v>
      </c>
      <c r="S219" s="888"/>
      <c r="T219" s="888"/>
      <c r="U219" s="888"/>
      <c r="V219" s="890"/>
      <c r="W219" s="890"/>
      <c r="X219" s="886"/>
      <c r="Y219" s="886">
        <v>0.182</v>
      </c>
      <c r="Z219" s="890"/>
      <c r="AA219" s="890"/>
    </row>
    <row r="220" spans="1:27" ht="36">
      <c r="A220" s="912">
        <v>211</v>
      </c>
      <c r="B220" s="879" t="s">
        <v>8523</v>
      </c>
      <c r="C220" s="880" t="s">
        <v>8150</v>
      </c>
      <c r="D220" s="880" t="s">
        <v>8150</v>
      </c>
      <c r="E220" s="886">
        <v>0.14099999999999999</v>
      </c>
      <c r="F220" s="887">
        <v>0.14099999999999999</v>
      </c>
      <c r="G220" s="887">
        <v>0.14099999999999999</v>
      </c>
      <c r="H220" s="888"/>
      <c r="I220" s="888"/>
      <c r="J220" s="888"/>
      <c r="K220" s="889"/>
      <c r="L220" s="888"/>
      <c r="M220" s="888"/>
      <c r="N220" s="888"/>
      <c r="O220" s="888"/>
      <c r="P220" s="889"/>
      <c r="Q220" s="887">
        <v>0.14099999999999999</v>
      </c>
      <c r="R220" s="881" t="s">
        <v>55</v>
      </c>
      <c r="S220" s="888"/>
      <c r="T220" s="888"/>
      <c r="U220" s="888"/>
      <c r="V220" s="890"/>
      <c r="W220" s="890"/>
      <c r="X220" s="886"/>
      <c r="Y220" s="886">
        <v>0.14099999999999999</v>
      </c>
      <c r="Z220" s="890"/>
      <c r="AA220" s="890"/>
    </row>
    <row r="221" spans="1:27" ht="36">
      <c r="A221" s="912">
        <v>212</v>
      </c>
      <c r="B221" s="879" t="s">
        <v>8524</v>
      </c>
      <c r="C221" s="880" t="s">
        <v>8150</v>
      </c>
      <c r="D221" s="880" t="s">
        <v>8150</v>
      </c>
      <c r="E221" s="886">
        <v>0.38</v>
      </c>
      <c r="F221" s="887">
        <v>0.38</v>
      </c>
      <c r="G221" s="887">
        <v>0.38</v>
      </c>
      <c r="H221" s="888"/>
      <c r="I221" s="888"/>
      <c r="J221" s="888"/>
      <c r="K221" s="889"/>
      <c r="L221" s="888"/>
      <c r="M221" s="888"/>
      <c r="N221" s="888"/>
      <c r="O221" s="888"/>
      <c r="P221" s="889"/>
      <c r="Q221" s="887">
        <v>0.38</v>
      </c>
      <c r="R221" s="881" t="s">
        <v>55</v>
      </c>
      <c r="S221" s="888"/>
      <c r="T221" s="888"/>
      <c r="U221" s="888"/>
      <c r="V221" s="890"/>
      <c r="W221" s="890"/>
      <c r="X221" s="886"/>
      <c r="Y221" s="886">
        <v>0.38</v>
      </c>
      <c r="Z221" s="890"/>
      <c r="AA221" s="890"/>
    </row>
    <row r="222" spans="1:27" ht="36">
      <c r="A222" s="912">
        <v>213</v>
      </c>
      <c r="B222" s="879" t="s">
        <v>8525</v>
      </c>
      <c r="C222" s="880" t="s">
        <v>8150</v>
      </c>
      <c r="D222" s="880" t="s">
        <v>8150</v>
      </c>
      <c r="E222" s="886">
        <v>0.111</v>
      </c>
      <c r="F222" s="887">
        <v>0.111</v>
      </c>
      <c r="G222" s="887">
        <v>0.111</v>
      </c>
      <c r="H222" s="888"/>
      <c r="I222" s="888"/>
      <c r="J222" s="888"/>
      <c r="K222" s="889"/>
      <c r="L222" s="888"/>
      <c r="M222" s="888"/>
      <c r="N222" s="888"/>
      <c r="O222" s="888"/>
      <c r="P222" s="889"/>
      <c r="Q222" s="887">
        <v>0.111</v>
      </c>
      <c r="R222" s="881" t="s">
        <v>55</v>
      </c>
      <c r="S222" s="888"/>
      <c r="T222" s="888"/>
      <c r="U222" s="888"/>
      <c r="V222" s="890"/>
      <c r="W222" s="890"/>
      <c r="X222" s="886"/>
      <c r="Y222" s="886">
        <v>0.111</v>
      </c>
      <c r="Z222" s="890"/>
      <c r="AA222" s="890"/>
    </row>
    <row r="223" spans="1:27" ht="36">
      <c r="A223" s="912">
        <v>214</v>
      </c>
      <c r="B223" s="879" t="s">
        <v>8526</v>
      </c>
      <c r="C223" s="880" t="s">
        <v>8150</v>
      </c>
      <c r="D223" s="880" t="s">
        <v>8150</v>
      </c>
      <c r="E223" s="886">
        <v>0.13500000000000001</v>
      </c>
      <c r="F223" s="887">
        <v>0.13500000000000001</v>
      </c>
      <c r="G223" s="887">
        <v>0.13500000000000001</v>
      </c>
      <c r="H223" s="888"/>
      <c r="I223" s="888"/>
      <c r="J223" s="888"/>
      <c r="K223" s="889"/>
      <c r="L223" s="888"/>
      <c r="M223" s="888"/>
      <c r="N223" s="888"/>
      <c r="O223" s="888"/>
      <c r="P223" s="889"/>
      <c r="Q223" s="887">
        <v>0.13500000000000001</v>
      </c>
      <c r="R223" s="881" t="s">
        <v>55</v>
      </c>
      <c r="S223" s="888"/>
      <c r="T223" s="888"/>
      <c r="U223" s="888"/>
      <c r="V223" s="890"/>
      <c r="W223" s="890"/>
      <c r="X223" s="886"/>
      <c r="Y223" s="886">
        <v>0.13500000000000001</v>
      </c>
      <c r="Z223" s="890"/>
      <c r="AA223" s="890"/>
    </row>
    <row r="224" spans="1:27" ht="36">
      <c r="A224" s="912">
        <v>215</v>
      </c>
      <c r="B224" s="879" t="s">
        <v>8527</v>
      </c>
      <c r="C224" s="880" t="s">
        <v>8150</v>
      </c>
      <c r="D224" s="880" t="s">
        <v>8150</v>
      </c>
      <c r="E224" s="886">
        <v>0.154</v>
      </c>
      <c r="F224" s="887">
        <v>0.154</v>
      </c>
      <c r="G224" s="887">
        <v>0.154</v>
      </c>
      <c r="H224" s="888"/>
      <c r="I224" s="888"/>
      <c r="J224" s="888"/>
      <c r="K224" s="889"/>
      <c r="L224" s="888"/>
      <c r="M224" s="888"/>
      <c r="N224" s="888"/>
      <c r="O224" s="888"/>
      <c r="P224" s="889"/>
      <c r="Q224" s="887">
        <v>0.154</v>
      </c>
      <c r="R224" s="881" t="s">
        <v>55</v>
      </c>
      <c r="S224" s="888"/>
      <c r="T224" s="888"/>
      <c r="U224" s="888"/>
      <c r="V224" s="890"/>
      <c r="W224" s="890"/>
      <c r="X224" s="886"/>
      <c r="Y224" s="886">
        <v>0.154</v>
      </c>
      <c r="Z224" s="890"/>
      <c r="AA224" s="890"/>
    </row>
    <row r="225" spans="1:27" ht="48">
      <c r="A225" s="912">
        <v>216</v>
      </c>
      <c r="B225" s="879" t="s">
        <v>8528</v>
      </c>
      <c r="C225" s="880" t="s">
        <v>8150</v>
      </c>
      <c r="D225" s="880" t="s">
        <v>8150</v>
      </c>
      <c r="E225" s="886">
        <v>4.2999999999999997E-2</v>
      </c>
      <c r="F225" s="887">
        <v>4.2999999999999997E-2</v>
      </c>
      <c r="G225" s="887">
        <v>4.2999999999999997E-2</v>
      </c>
      <c r="H225" s="888"/>
      <c r="I225" s="888"/>
      <c r="J225" s="888"/>
      <c r="K225" s="889"/>
      <c r="L225" s="888"/>
      <c r="M225" s="888"/>
      <c r="N225" s="888"/>
      <c r="O225" s="888"/>
      <c r="P225" s="889"/>
      <c r="Q225" s="887">
        <v>4.2999999999999997E-2</v>
      </c>
      <c r="R225" s="881" t="s">
        <v>55</v>
      </c>
      <c r="S225" s="888"/>
      <c r="T225" s="888"/>
      <c r="U225" s="888"/>
      <c r="V225" s="890"/>
      <c r="W225" s="890"/>
      <c r="X225" s="886"/>
      <c r="Y225" s="886">
        <v>4.2999999999999997E-2</v>
      </c>
      <c r="Z225" s="890"/>
      <c r="AA225" s="890"/>
    </row>
    <row r="226" spans="1:27" ht="36">
      <c r="A226" s="912">
        <v>217</v>
      </c>
      <c r="B226" s="879" t="s">
        <v>8529</v>
      </c>
      <c r="C226" s="880" t="s">
        <v>8150</v>
      </c>
      <c r="D226" s="880" t="s">
        <v>8150</v>
      </c>
      <c r="E226" s="886">
        <v>3.7999999999999999E-2</v>
      </c>
      <c r="F226" s="887">
        <v>3.7999999999999999E-2</v>
      </c>
      <c r="G226" s="887">
        <v>3.7999999999999999E-2</v>
      </c>
      <c r="H226" s="888"/>
      <c r="I226" s="888"/>
      <c r="J226" s="888"/>
      <c r="K226" s="889"/>
      <c r="L226" s="888"/>
      <c r="M226" s="888"/>
      <c r="N226" s="888"/>
      <c r="O226" s="888"/>
      <c r="P226" s="889"/>
      <c r="Q226" s="887">
        <v>3.7999999999999999E-2</v>
      </c>
      <c r="R226" s="881" t="s">
        <v>55</v>
      </c>
      <c r="S226" s="888"/>
      <c r="T226" s="888"/>
      <c r="U226" s="888"/>
      <c r="V226" s="890"/>
      <c r="W226" s="890"/>
      <c r="X226" s="886"/>
      <c r="Y226" s="886">
        <v>3.7999999999999999E-2</v>
      </c>
      <c r="Z226" s="890"/>
      <c r="AA226" s="890"/>
    </row>
    <row r="227" spans="1:27" ht="36">
      <c r="A227" s="912">
        <v>218</v>
      </c>
      <c r="B227" s="879" t="s">
        <v>8530</v>
      </c>
      <c r="C227" s="880" t="s">
        <v>8150</v>
      </c>
      <c r="D227" s="880" t="s">
        <v>8150</v>
      </c>
      <c r="E227" s="886">
        <v>8.6999999999999994E-2</v>
      </c>
      <c r="F227" s="887">
        <v>8.6999999999999994E-2</v>
      </c>
      <c r="G227" s="887">
        <v>8.6999999999999994E-2</v>
      </c>
      <c r="H227" s="888"/>
      <c r="I227" s="888"/>
      <c r="J227" s="888"/>
      <c r="K227" s="889"/>
      <c r="L227" s="888"/>
      <c r="M227" s="888"/>
      <c r="N227" s="888"/>
      <c r="O227" s="888"/>
      <c r="P227" s="889"/>
      <c r="Q227" s="887">
        <v>8.6999999999999994E-2</v>
      </c>
      <c r="R227" s="881" t="s">
        <v>55</v>
      </c>
      <c r="S227" s="888"/>
      <c r="T227" s="888"/>
      <c r="U227" s="888"/>
      <c r="V227" s="890"/>
      <c r="W227" s="890"/>
      <c r="X227" s="886"/>
      <c r="Y227" s="886">
        <v>8.6999999999999994E-2</v>
      </c>
      <c r="Z227" s="890"/>
      <c r="AA227" s="890"/>
    </row>
    <row r="228" spans="1:27" ht="36">
      <c r="A228" s="912">
        <v>219</v>
      </c>
      <c r="B228" s="879" t="s">
        <v>8531</v>
      </c>
      <c r="C228" s="880" t="s">
        <v>8150</v>
      </c>
      <c r="D228" s="880" t="s">
        <v>8150</v>
      </c>
      <c r="E228" s="886">
        <v>5.7000000000000002E-2</v>
      </c>
      <c r="F228" s="887">
        <v>5.7000000000000002E-2</v>
      </c>
      <c r="G228" s="887">
        <v>5.7000000000000002E-2</v>
      </c>
      <c r="H228" s="888"/>
      <c r="I228" s="888"/>
      <c r="J228" s="888"/>
      <c r="K228" s="889"/>
      <c r="L228" s="888"/>
      <c r="M228" s="888"/>
      <c r="N228" s="888"/>
      <c r="O228" s="888"/>
      <c r="P228" s="889"/>
      <c r="Q228" s="887">
        <v>5.7000000000000002E-2</v>
      </c>
      <c r="R228" s="881" t="s">
        <v>55</v>
      </c>
      <c r="S228" s="888"/>
      <c r="T228" s="888"/>
      <c r="U228" s="888"/>
      <c r="V228" s="890"/>
      <c r="W228" s="890"/>
      <c r="X228" s="886"/>
      <c r="Y228" s="886">
        <v>5.7000000000000002E-2</v>
      </c>
      <c r="Z228" s="890"/>
      <c r="AA228" s="890"/>
    </row>
    <row r="229" spans="1:27" ht="36">
      <c r="A229" s="912">
        <v>220</v>
      </c>
      <c r="B229" s="879" t="s">
        <v>8532</v>
      </c>
      <c r="C229" s="880" t="s">
        <v>8150</v>
      </c>
      <c r="D229" s="880" t="s">
        <v>8150</v>
      </c>
      <c r="E229" s="886">
        <v>0.03</v>
      </c>
      <c r="F229" s="887">
        <v>0.03</v>
      </c>
      <c r="G229" s="887">
        <v>0.03</v>
      </c>
      <c r="H229" s="888"/>
      <c r="I229" s="888"/>
      <c r="J229" s="888"/>
      <c r="K229" s="889"/>
      <c r="L229" s="888"/>
      <c r="M229" s="888"/>
      <c r="N229" s="888"/>
      <c r="O229" s="888"/>
      <c r="P229" s="889"/>
      <c r="Q229" s="887">
        <v>0.03</v>
      </c>
      <c r="R229" s="881" t="s">
        <v>55</v>
      </c>
      <c r="S229" s="888"/>
      <c r="T229" s="888"/>
      <c r="U229" s="888"/>
      <c r="V229" s="890"/>
      <c r="W229" s="890"/>
      <c r="X229" s="886"/>
      <c r="Y229" s="886">
        <v>0.03</v>
      </c>
      <c r="Z229" s="890"/>
      <c r="AA229" s="890"/>
    </row>
    <row r="230" spans="1:27" ht="48">
      <c r="A230" s="912">
        <v>221</v>
      </c>
      <c r="B230" s="879" t="s">
        <v>8533</v>
      </c>
      <c r="C230" s="880" t="s">
        <v>8150</v>
      </c>
      <c r="D230" s="880" t="s">
        <v>8150</v>
      </c>
      <c r="E230" s="886">
        <v>0.11700000000000001</v>
      </c>
      <c r="F230" s="887">
        <v>0.11700000000000001</v>
      </c>
      <c r="G230" s="887">
        <v>0.11700000000000001</v>
      </c>
      <c r="H230" s="888"/>
      <c r="I230" s="888"/>
      <c r="J230" s="888"/>
      <c r="K230" s="889"/>
      <c r="L230" s="888"/>
      <c r="M230" s="888"/>
      <c r="N230" s="888"/>
      <c r="O230" s="888"/>
      <c r="P230" s="889"/>
      <c r="Q230" s="887"/>
      <c r="R230" s="881" t="s">
        <v>55</v>
      </c>
      <c r="S230" s="888"/>
      <c r="T230" s="888"/>
      <c r="U230" s="888"/>
      <c r="V230" s="890"/>
      <c r="W230" s="890"/>
      <c r="X230" s="886"/>
      <c r="Y230" s="886">
        <v>0.11700000000000001</v>
      </c>
      <c r="Z230" s="890"/>
      <c r="AA230" s="890"/>
    </row>
    <row r="231" spans="1:27">
      <c r="A231" s="912">
        <v>222</v>
      </c>
      <c r="B231" s="883" t="s">
        <v>8534</v>
      </c>
      <c r="C231" s="880" t="s">
        <v>8150</v>
      </c>
      <c r="D231" s="880" t="s">
        <v>8150</v>
      </c>
      <c r="E231" s="902">
        <v>2.7189999999999999</v>
      </c>
      <c r="F231" s="895">
        <v>2.7189999999999999</v>
      </c>
      <c r="G231" s="895">
        <v>2.7189999999999999</v>
      </c>
      <c r="H231" s="888"/>
      <c r="I231" s="888"/>
      <c r="J231" s="888"/>
      <c r="K231" s="889"/>
      <c r="L231" s="888"/>
      <c r="M231" s="888"/>
      <c r="N231" s="888"/>
      <c r="O231" s="888"/>
      <c r="P231" s="889"/>
      <c r="Q231" s="895">
        <v>2.7189999999999999</v>
      </c>
      <c r="R231" s="881" t="s">
        <v>55</v>
      </c>
      <c r="S231" s="888"/>
      <c r="T231" s="888"/>
      <c r="U231" s="888"/>
      <c r="V231" s="890"/>
      <c r="W231" s="890">
        <v>2.7189999999999999</v>
      </c>
      <c r="X231" s="902"/>
      <c r="Y231" s="890"/>
      <c r="Z231" s="890"/>
      <c r="AA231" s="890"/>
    </row>
    <row r="232" spans="1:27" ht="36">
      <c r="A232" s="912">
        <v>223</v>
      </c>
      <c r="B232" s="884" t="s">
        <v>8535</v>
      </c>
      <c r="C232" s="880" t="s">
        <v>8150</v>
      </c>
      <c r="D232" s="880" t="s">
        <v>8150</v>
      </c>
      <c r="E232" s="893">
        <v>0.123</v>
      </c>
      <c r="F232" s="894">
        <v>0.123</v>
      </c>
      <c r="G232" s="894">
        <v>0.123</v>
      </c>
      <c r="H232" s="888"/>
      <c r="I232" s="888"/>
      <c r="J232" s="888"/>
      <c r="K232" s="889"/>
      <c r="L232" s="888"/>
      <c r="M232" s="888"/>
      <c r="N232" s="888"/>
      <c r="O232" s="888"/>
      <c r="P232" s="889"/>
      <c r="Q232" s="894">
        <v>0.123</v>
      </c>
      <c r="R232" s="881" t="s">
        <v>55</v>
      </c>
      <c r="S232" s="888"/>
      <c r="T232" s="888"/>
      <c r="U232" s="888"/>
      <c r="V232" s="890"/>
      <c r="W232" s="890"/>
      <c r="X232" s="893"/>
      <c r="Y232" s="893">
        <v>0.123</v>
      </c>
      <c r="Z232" s="890"/>
      <c r="AA232" s="890"/>
    </row>
    <row r="233" spans="1:27" ht="60">
      <c r="A233" s="912">
        <v>224</v>
      </c>
      <c r="B233" s="879" t="s">
        <v>8536</v>
      </c>
      <c r="C233" s="880" t="s">
        <v>8150</v>
      </c>
      <c r="D233" s="880" t="s">
        <v>8150</v>
      </c>
      <c r="E233" s="886">
        <v>0.14299999999999999</v>
      </c>
      <c r="F233" s="887">
        <v>0.14299999999999999</v>
      </c>
      <c r="G233" s="887">
        <v>0.14299999999999999</v>
      </c>
      <c r="H233" s="888"/>
      <c r="I233" s="888"/>
      <c r="J233" s="888"/>
      <c r="K233" s="889"/>
      <c r="L233" s="888"/>
      <c r="M233" s="888"/>
      <c r="N233" s="888"/>
      <c r="O233" s="888"/>
      <c r="P233" s="889"/>
      <c r="Q233" s="887">
        <v>0.14299999999999999</v>
      </c>
      <c r="R233" s="881" t="s">
        <v>55</v>
      </c>
      <c r="S233" s="888"/>
      <c r="T233" s="888"/>
      <c r="U233" s="888"/>
      <c r="V233" s="890"/>
      <c r="W233" s="890"/>
      <c r="X233" s="886"/>
      <c r="Y233" s="886">
        <v>0.14299999999999999</v>
      </c>
      <c r="Z233" s="890"/>
      <c r="AA233" s="890"/>
    </row>
    <row r="234" spans="1:27" ht="60">
      <c r="A234" s="912">
        <v>225</v>
      </c>
      <c r="B234" s="879" t="s">
        <v>8537</v>
      </c>
      <c r="C234" s="880" t="s">
        <v>8150</v>
      </c>
      <c r="D234" s="880" t="s">
        <v>8150</v>
      </c>
      <c r="E234" s="886">
        <v>0.13500000000000001</v>
      </c>
      <c r="F234" s="887">
        <v>0.13500000000000001</v>
      </c>
      <c r="G234" s="887">
        <v>0.13500000000000001</v>
      </c>
      <c r="H234" s="888"/>
      <c r="I234" s="888"/>
      <c r="J234" s="888"/>
      <c r="K234" s="889"/>
      <c r="L234" s="888"/>
      <c r="M234" s="888"/>
      <c r="N234" s="888"/>
      <c r="O234" s="888"/>
      <c r="P234" s="889"/>
      <c r="Q234" s="887">
        <v>0.13500000000000001</v>
      </c>
      <c r="R234" s="881" t="s">
        <v>55</v>
      </c>
      <c r="S234" s="888"/>
      <c r="T234" s="888"/>
      <c r="U234" s="888"/>
      <c r="V234" s="890"/>
      <c r="W234" s="890"/>
      <c r="X234" s="886"/>
      <c r="Y234" s="886">
        <v>0.13500000000000001</v>
      </c>
      <c r="Z234" s="890"/>
      <c r="AA234" s="890"/>
    </row>
    <row r="235" spans="1:27" ht="60">
      <c r="A235" s="912">
        <v>226</v>
      </c>
      <c r="B235" s="879" t="s">
        <v>8538</v>
      </c>
      <c r="C235" s="880" t="s">
        <v>8150</v>
      </c>
      <c r="D235" s="880" t="s">
        <v>8150</v>
      </c>
      <c r="E235" s="886">
        <v>0.13500000000000001</v>
      </c>
      <c r="F235" s="887">
        <v>0.13500000000000001</v>
      </c>
      <c r="G235" s="887">
        <v>0.13500000000000001</v>
      </c>
      <c r="H235" s="888"/>
      <c r="I235" s="888"/>
      <c r="J235" s="888"/>
      <c r="K235" s="889"/>
      <c r="L235" s="888"/>
      <c r="M235" s="888"/>
      <c r="N235" s="888"/>
      <c r="O235" s="888"/>
      <c r="P235" s="889"/>
      <c r="Q235" s="887">
        <v>0.13500000000000001</v>
      </c>
      <c r="R235" s="881" t="s">
        <v>55</v>
      </c>
      <c r="S235" s="888"/>
      <c r="T235" s="888"/>
      <c r="U235" s="888"/>
      <c r="V235" s="890"/>
      <c r="W235" s="890"/>
      <c r="X235" s="886"/>
      <c r="Y235" s="886">
        <v>0.13500000000000001</v>
      </c>
      <c r="Z235" s="890"/>
      <c r="AA235" s="890"/>
    </row>
    <row r="236" spans="1:27" ht="72">
      <c r="A236" s="912">
        <v>227</v>
      </c>
      <c r="B236" s="879" t="s">
        <v>8539</v>
      </c>
      <c r="C236" s="880" t="s">
        <v>8150</v>
      </c>
      <c r="D236" s="880" t="s">
        <v>8150</v>
      </c>
      <c r="E236" s="886">
        <v>0.16300000000000001</v>
      </c>
      <c r="F236" s="887">
        <v>0.16300000000000001</v>
      </c>
      <c r="G236" s="887">
        <v>0.16300000000000001</v>
      </c>
      <c r="H236" s="888"/>
      <c r="I236" s="888"/>
      <c r="J236" s="888"/>
      <c r="K236" s="889"/>
      <c r="L236" s="888"/>
      <c r="M236" s="888"/>
      <c r="N236" s="888"/>
      <c r="O236" s="888"/>
      <c r="P236" s="889"/>
      <c r="Q236" s="887">
        <v>0.16300000000000001</v>
      </c>
      <c r="R236" s="881" t="s">
        <v>55</v>
      </c>
      <c r="S236" s="888"/>
      <c r="T236" s="888"/>
      <c r="U236" s="888"/>
      <c r="V236" s="890"/>
      <c r="W236" s="890"/>
      <c r="X236" s="886"/>
      <c r="Y236" s="886">
        <v>0.16300000000000001</v>
      </c>
      <c r="Z236" s="890"/>
      <c r="AA236" s="890"/>
    </row>
    <row r="237" spans="1:27" ht="36">
      <c r="A237" s="912">
        <v>228</v>
      </c>
      <c r="B237" s="879" t="s">
        <v>8540</v>
      </c>
      <c r="C237" s="880" t="s">
        <v>8150</v>
      </c>
      <c r="D237" s="880" t="s">
        <v>8150</v>
      </c>
      <c r="E237" s="886">
        <v>0.111</v>
      </c>
      <c r="F237" s="887">
        <v>0.111</v>
      </c>
      <c r="G237" s="887">
        <v>0.111</v>
      </c>
      <c r="H237" s="888"/>
      <c r="I237" s="888"/>
      <c r="J237" s="888"/>
      <c r="K237" s="889"/>
      <c r="L237" s="888"/>
      <c r="M237" s="888"/>
      <c r="N237" s="888"/>
      <c r="O237" s="888"/>
      <c r="P237" s="889"/>
      <c r="Q237" s="887">
        <v>0.111</v>
      </c>
      <c r="R237" s="881" t="s">
        <v>55</v>
      </c>
      <c r="S237" s="888"/>
      <c r="T237" s="888"/>
      <c r="U237" s="888"/>
      <c r="V237" s="890"/>
      <c r="W237" s="890"/>
      <c r="X237" s="886"/>
      <c r="Y237" s="886">
        <v>0.111</v>
      </c>
      <c r="Z237" s="890"/>
      <c r="AA237" s="890"/>
    </row>
    <row r="238" spans="1:27" ht="36">
      <c r="A238" s="912">
        <v>229</v>
      </c>
      <c r="B238" s="879" t="s">
        <v>8541</v>
      </c>
      <c r="C238" s="880" t="s">
        <v>8150</v>
      </c>
      <c r="D238" s="880" t="s">
        <v>8150</v>
      </c>
      <c r="E238" s="886">
        <v>0.11799999999999999</v>
      </c>
      <c r="F238" s="887">
        <v>0.11799999999999999</v>
      </c>
      <c r="G238" s="887">
        <v>0.11799999999999999</v>
      </c>
      <c r="H238" s="888"/>
      <c r="I238" s="888"/>
      <c r="J238" s="888"/>
      <c r="K238" s="889"/>
      <c r="L238" s="888"/>
      <c r="M238" s="888"/>
      <c r="N238" s="888"/>
      <c r="O238" s="888"/>
      <c r="P238" s="889"/>
      <c r="Q238" s="887">
        <v>0.11799999999999999</v>
      </c>
      <c r="R238" s="881" t="s">
        <v>55</v>
      </c>
      <c r="S238" s="888"/>
      <c r="T238" s="888"/>
      <c r="U238" s="888"/>
      <c r="V238" s="890"/>
      <c r="W238" s="890"/>
      <c r="X238" s="886"/>
      <c r="Y238" s="886">
        <v>0.11799999999999999</v>
      </c>
      <c r="Z238" s="890"/>
      <c r="AA238" s="890"/>
    </row>
    <row r="239" spans="1:27" ht="84">
      <c r="A239" s="912">
        <v>230</v>
      </c>
      <c r="B239" s="879" t="s">
        <v>8542</v>
      </c>
      <c r="C239" s="880" t="s">
        <v>8150</v>
      </c>
      <c r="D239" s="880" t="s">
        <v>8150</v>
      </c>
      <c r="E239" s="886">
        <v>0.31</v>
      </c>
      <c r="F239" s="887">
        <v>0.31</v>
      </c>
      <c r="G239" s="887">
        <v>0.31</v>
      </c>
      <c r="H239" s="888"/>
      <c r="I239" s="888"/>
      <c r="J239" s="888"/>
      <c r="K239" s="889"/>
      <c r="L239" s="888"/>
      <c r="M239" s="888"/>
      <c r="N239" s="888"/>
      <c r="O239" s="888"/>
      <c r="P239" s="889"/>
      <c r="Q239" s="887">
        <v>0.31</v>
      </c>
      <c r="R239" s="881" t="s">
        <v>55</v>
      </c>
      <c r="S239" s="888"/>
      <c r="T239" s="888"/>
      <c r="U239" s="888"/>
      <c r="V239" s="890"/>
      <c r="W239" s="890"/>
      <c r="X239" s="886"/>
      <c r="Y239" s="886">
        <v>0.31</v>
      </c>
      <c r="Z239" s="890"/>
      <c r="AA239" s="890"/>
    </row>
    <row r="240" spans="1:27" ht="48">
      <c r="A240" s="912">
        <v>231</v>
      </c>
      <c r="B240" s="879" t="s">
        <v>8543</v>
      </c>
      <c r="C240" s="880" t="s">
        <v>8150</v>
      </c>
      <c r="D240" s="880" t="s">
        <v>8150</v>
      </c>
      <c r="E240" s="886">
        <v>0.189</v>
      </c>
      <c r="F240" s="887">
        <v>0.189</v>
      </c>
      <c r="G240" s="887">
        <v>0.189</v>
      </c>
      <c r="H240" s="888"/>
      <c r="I240" s="888"/>
      <c r="J240" s="888"/>
      <c r="K240" s="889"/>
      <c r="L240" s="888"/>
      <c r="M240" s="888"/>
      <c r="N240" s="888"/>
      <c r="O240" s="888"/>
      <c r="P240" s="889"/>
      <c r="Q240" s="887">
        <v>0.189</v>
      </c>
      <c r="R240" s="881" t="s">
        <v>55</v>
      </c>
      <c r="S240" s="888"/>
      <c r="T240" s="888"/>
      <c r="U240" s="888"/>
      <c r="V240" s="890"/>
      <c r="W240" s="890"/>
      <c r="X240" s="886"/>
      <c r="Y240" s="886">
        <v>0.189</v>
      </c>
      <c r="Z240" s="890"/>
      <c r="AA240" s="890"/>
    </row>
    <row r="241" spans="1:27" ht="60">
      <c r="A241" s="912">
        <v>232</v>
      </c>
      <c r="B241" s="879" t="s">
        <v>8544</v>
      </c>
      <c r="C241" s="880" t="s">
        <v>8150</v>
      </c>
      <c r="D241" s="880" t="s">
        <v>8150</v>
      </c>
      <c r="E241" s="886">
        <v>0.154</v>
      </c>
      <c r="F241" s="887">
        <v>0.154</v>
      </c>
      <c r="G241" s="887">
        <v>0.154</v>
      </c>
      <c r="H241" s="888"/>
      <c r="I241" s="888"/>
      <c r="J241" s="888"/>
      <c r="K241" s="889"/>
      <c r="L241" s="888"/>
      <c r="M241" s="888"/>
      <c r="N241" s="888"/>
      <c r="O241" s="888"/>
      <c r="P241" s="889"/>
      <c r="Q241" s="887">
        <v>0.154</v>
      </c>
      <c r="R241" s="881" t="s">
        <v>55</v>
      </c>
      <c r="S241" s="888"/>
      <c r="T241" s="888"/>
      <c r="U241" s="888"/>
      <c r="V241" s="890"/>
      <c r="W241" s="890"/>
      <c r="X241" s="886"/>
      <c r="Y241" s="886">
        <v>0.154</v>
      </c>
      <c r="Z241" s="890"/>
      <c r="AA241" s="890"/>
    </row>
    <row r="242" spans="1:27" ht="36">
      <c r="A242" s="912">
        <v>233</v>
      </c>
      <c r="B242" s="879" t="s">
        <v>8545</v>
      </c>
      <c r="C242" s="880" t="s">
        <v>8150</v>
      </c>
      <c r="D242" s="880" t="s">
        <v>8150</v>
      </c>
      <c r="E242" s="886">
        <v>0.159</v>
      </c>
      <c r="F242" s="887">
        <v>0.159</v>
      </c>
      <c r="G242" s="887">
        <v>0.159</v>
      </c>
      <c r="H242" s="888"/>
      <c r="I242" s="888"/>
      <c r="J242" s="888"/>
      <c r="K242" s="889"/>
      <c r="L242" s="888"/>
      <c r="M242" s="888"/>
      <c r="N242" s="888"/>
      <c r="O242" s="888"/>
      <c r="P242" s="889"/>
      <c r="Q242" s="887">
        <v>0.159</v>
      </c>
      <c r="R242" s="881" t="s">
        <v>55</v>
      </c>
      <c r="S242" s="888"/>
      <c r="T242" s="888"/>
      <c r="U242" s="888"/>
      <c r="V242" s="890"/>
      <c r="W242" s="890"/>
      <c r="X242" s="886"/>
      <c r="Y242" s="886">
        <v>0.159</v>
      </c>
      <c r="Z242" s="890"/>
      <c r="AA242" s="890"/>
    </row>
    <row r="243" spans="1:27" ht="72">
      <c r="A243" s="912">
        <v>234</v>
      </c>
      <c r="B243" s="879" t="s">
        <v>8546</v>
      </c>
      <c r="C243" s="880" t="s">
        <v>8150</v>
      </c>
      <c r="D243" s="880" t="s">
        <v>8150</v>
      </c>
      <c r="E243" s="886">
        <v>0.379</v>
      </c>
      <c r="F243" s="887">
        <v>0.379</v>
      </c>
      <c r="G243" s="887">
        <v>0.379</v>
      </c>
      <c r="H243" s="888"/>
      <c r="I243" s="888"/>
      <c r="J243" s="888"/>
      <c r="K243" s="889"/>
      <c r="L243" s="888"/>
      <c r="M243" s="888"/>
      <c r="N243" s="888"/>
      <c r="O243" s="888"/>
      <c r="P243" s="889"/>
      <c r="Q243" s="887">
        <v>0.379</v>
      </c>
      <c r="R243" s="881" t="s">
        <v>55</v>
      </c>
      <c r="S243" s="888"/>
      <c r="T243" s="888"/>
      <c r="U243" s="888"/>
      <c r="V243" s="890"/>
      <c r="W243" s="890"/>
      <c r="X243" s="886"/>
      <c r="Y243" s="886">
        <v>0.379</v>
      </c>
      <c r="Z243" s="890"/>
      <c r="AA243" s="890"/>
    </row>
    <row r="244" spans="1:27" ht="36">
      <c r="A244" s="912">
        <v>235</v>
      </c>
      <c r="B244" s="879" t="s">
        <v>8547</v>
      </c>
      <c r="C244" s="880" t="s">
        <v>8150</v>
      </c>
      <c r="D244" s="880" t="s">
        <v>8150</v>
      </c>
      <c r="E244" s="886">
        <v>0.44600000000000001</v>
      </c>
      <c r="F244" s="887">
        <v>0.44600000000000001</v>
      </c>
      <c r="G244" s="887">
        <v>0.44600000000000001</v>
      </c>
      <c r="H244" s="888"/>
      <c r="I244" s="888"/>
      <c r="J244" s="888"/>
      <c r="K244" s="889"/>
      <c r="L244" s="888"/>
      <c r="M244" s="888"/>
      <c r="N244" s="888"/>
      <c r="O244" s="888"/>
      <c r="P244" s="889"/>
      <c r="Q244" s="887">
        <v>0.44600000000000001</v>
      </c>
      <c r="R244" s="881" t="s">
        <v>55</v>
      </c>
      <c r="S244" s="888"/>
      <c r="T244" s="888"/>
      <c r="U244" s="888"/>
      <c r="V244" s="890"/>
      <c r="W244" s="890"/>
      <c r="X244" s="886"/>
      <c r="Y244" s="886">
        <v>0.44600000000000001</v>
      </c>
      <c r="Z244" s="890"/>
      <c r="AA244" s="890"/>
    </row>
    <row r="245" spans="1:27" ht="36">
      <c r="A245" s="912">
        <v>236</v>
      </c>
      <c r="B245" s="879" t="s">
        <v>8548</v>
      </c>
      <c r="C245" s="880" t="s">
        <v>8150</v>
      </c>
      <c r="D245" s="880" t="s">
        <v>8150</v>
      </c>
      <c r="E245" s="886">
        <v>0.26</v>
      </c>
      <c r="F245" s="887">
        <v>0.26</v>
      </c>
      <c r="G245" s="887">
        <v>0.26</v>
      </c>
      <c r="H245" s="888"/>
      <c r="I245" s="888"/>
      <c r="J245" s="888"/>
      <c r="K245" s="889"/>
      <c r="L245" s="888"/>
      <c r="M245" s="888"/>
      <c r="N245" s="888"/>
      <c r="O245" s="888"/>
      <c r="P245" s="889"/>
      <c r="Q245" s="887">
        <v>0.26</v>
      </c>
      <c r="R245" s="881" t="s">
        <v>55</v>
      </c>
      <c r="S245" s="888"/>
      <c r="T245" s="888"/>
      <c r="U245" s="888"/>
      <c r="V245" s="890"/>
      <c r="W245" s="890"/>
      <c r="X245" s="886"/>
      <c r="Y245" s="886">
        <v>0.26</v>
      </c>
      <c r="Z245" s="890"/>
      <c r="AA245" s="890"/>
    </row>
    <row r="246" spans="1:27" ht="36">
      <c r="A246" s="912">
        <v>237</v>
      </c>
      <c r="B246" s="879" t="s">
        <v>8549</v>
      </c>
      <c r="C246" s="880" t="s">
        <v>8150</v>
      </c>
      <c r="D246" s="880" t="s">
        <v>8150</v>
      </c>
      <c r="E246" s="886">
        <v>0.14599999999999999</v>
      </c>
      <c r="F246" s="887">
        <v>0.14599999999999999</v>
      </c>
      <c r="G246" s="887">
        <v>0.14599999999999999</v>
      </c>
      <c r="H246" s="888"/>
      <c r="I246" s="888"/>
      <c r="J246" s="888"/>
      <c r="K246" s="889"/>
      <c r="L246" s="888"/>
      <c r="M246" s="888"/>
      <c r="N246" s="888"/>
      <c r="O246" s="888"/>
      <c r="P246" s="889"/>
      <c r="Q246" s="887">
        <v>0.14599999999999999</v>
      </c>
      <c r="R246" s="881" t="s">
        <v>55</v>
      </c>
      <c r="S246" s="888"/>
      <c r="T246" s="888"/>
      <c r="U246" s="888"/>
      <c r="V246" s="890"/>
      <c r="W246" s="890"/>
      <c r="X246" s="886"/>
      <c r="Y246" s="886">
        <v>0.14599999999999999</v>
      </c>
      <c r="Z246" s="890"/>
      <c r="AA246" s="890"/>
    </row>
    <row r="247" spans="1:27" ht="72">
      <c r="A247" s="912">
        <v>238</v>
      </c>
      <c r="B247" s="879" t="s">
        <v>8550</v>
      </c>
      <c r="C247" s="880" t="s">
        <v>8150</v>
      </c>
      <c r="D247" s="880" t="s">
        <v>8150</v>
      </c>
      <c r="E247" s="886">
        <v>0.30299999999999999</v>
      </c>
      <c r="F247" s="887">
        <v>0.30299999999999999</v>
      </c>
      <c r="G247" s="887">
        <v>0.30299999999999999</v>
      </c>
      <c r="H247" s="888"/>
      <c r="I247" s="888"/>
      <c r="J247" s="888"/>
      <c r="K247" s="889"/>
      <c r="L247" s="888"/>
      <c r="M247" s="888"/>
      <c r="N247" s="888"/>
      <c r="O247" s="888"/>
      <c r="P247" s="889"/>
      <c r="Q247" s="887">
        <v>0.30299999999999999</v>
      </c>
      <c r="R247" s="881" t="s">
        <v>55</v>
      </c>
      <c r="S247" s="888"/>
      <c r="T247" s="888"/>
      <c r="U247" s="888"/>
      <c r="V247" s="890"/>
      <c r="W247" s="890"/>
      <c r="X247" s="886"/>
      <c r="Y247" s="886">
        <v>0.30299999999999999</v>
      </c>
      <c r="Z247" s="890"/>
      <c r="AA247" s="890"/>
    </row>
    <row r="248" spans="1:27" ht="48">
      <c r="A248" s="912">
        <v>239</v>
      </c>
      <c r="B248" s="879" t="s">
        <v>8551</v>
      </c>
      <c r="C248" s="880" t="s">
        <v>8150</v>
      </c>
      <c r="D248" s="880" t="s">
        <v>8150</v>
      </c>
      <c r="E248" s="886">
        <v>0.124</v>
      </c>
      <c r="F248" s="887">
        <v>0.124</v>
      </c>
      <c r="G248" s="887">
        <v>0.124</v>
      </c>
      <c r="H248" s="888"/>
      <c r="I248" s="888"/>
      <c r="J248" s="888"/>
      <c r="K248" s="889"/>
      <c r="L248" s="888"/>
      <c r="M248" s="888"/>
      <c r="N248" s="888"/>
      <c r="O248" s="888"/>
      <c r="P248" s="889"/>
      <c r="Q248" s="887">
        <v>0.124</v>
      </c>
      <c r="R248" s="881" t="s">
        <v>55</v>
      </c>
      <c r="S248" s="888"/>
      <c r="T248" s="888"/>
      <c r="U248" s="888"/>
      <c r="V248" s="890"/>
      <c r="W248" s="890"/>
      <c r="X248" s="886"/>
      <c r="Y248" s="886">
        <v>0.124</v>
      </c>
      <c r="Z248" s="890"/>
      <c r="AA248" s="890"/>
    </row>
    <row r="249" spans="1:27" ht="36">
      <c r="A249" s="912">
        <v>240</v>
      </c>
      <c r="B249" s="882" t="s">
        <v>8552</v>
      </c>
      <c r="C249" s="880" t="s">
        <v>8150</v>
      </c>
      <c r="D249" s="880" t="s">
        <v>8150</v>
      </c>
      <c r="E249" s="903">
        <v>0.19500000000000001</v>
      </c>
      <c r="F249" s="904">
        <v>0.19500000000000001</v>
      </c>
      <c r="G249" s="904">
        <v>0.19500000000000001</v>
      </c>
      <c r="H249" s="888"/>
      <c r="I249" s="888"/>
      <c r="J249" s="888"/>
      <c r="K249" s="889"/>
      <c r="L249" s="888"/>
      <c r="M249" s="888"/>
      <c r="N249" s="888"/>
      <c r="O249" s="888"/>
      <c r="P249" s="889"/>
      <c r="Q249" s="904">
        <v>0.19500000000000001</v>
      </c>
      <c r="R249" s="881" t="s">
        <v>55</v>
      </c>
      <c r="S249" s="888"/>
      <c r="T249" s="888"/>
      <c r="U249" s="888"/>
      <c r="V249" s="890"/>
      <c r="W249" s="890"/>
      <c r="X249" s="903"/>
      <c r="Y249" s="903">
        <v>0.19500000000000001</v>
      </c>
      <c r="Z249" s="890"/>
      <c r="AA249" s="890"/>
    </row>
    <row r="250" spans="1:27" ht="48">
      <c r="A250" s="912">
        <v>241</v>
      </c>
      <c r="B250" s="879" t="s">
        <v>8553</v>
      </c>
      <c r="C250" s="880" t="s">
        <v>8150</v>
      </c>
      <c r="D250" s="880" t="s">
        <v>8150</v>
      </c>
      <c r="E250" s="903">
        <v>0.377</v>
      </c>
      <c r="F250" s="904">
        <v>0.127</v>
      </c>
      <c r="G250" s="904">
        <v>0.127</v>
      </c>
      <c r="H250" s="888"/>
      <c r="I250" s="888"/>
      <c r="J250" s="888"/>
      <c r="K250" s="889"/>
      <c r="L250" s="888"/>
      <c r="M250" s="888"/>
      <c r="N250" s="888"/>
      <c r="O250" s="889">
        <v>0.25</v>
      </c>
      <c r="P250" s="889"/>
      <c r="Q250" s="904">
        <v>0.377</v>
      </c>
      <c r="R250" s="881" t="s">
        <v>55</v>
      </c>
      <c r="S250" s="888"/>
      <c r="T250" s="888"/>
      <c r="U250" s="888"/>
      <c r="V250" s="890"/>
      <c r="W250" s="890"/>
      <c r="X250" s="903"/>
      <c r="Y250" s="903">
        <v>0.377</v>
      </c>
      <c r="Z250" s="890"/>
      <c r="AA250" s="890"/>
    </row>
    <row r="251" spans="1:27" ht="36">
      <c r="A251" s="912">
        <v>242</v>
      </c>
      <c r="B251" s="879" t="s">
        <v>8554</v>
      </c>
      <c r="C251" s="880" t="s">
        <v>8150</v>
      </c>
      <c r="D251" s="880" t="s">
        <v>8150</v>
      </c>
      <c r="E251" s="886">
        <v>0.35299999999999998</v>
      </c>
      <c r="F251" s="887"/>
      <c r="G251" s="887"/>
      <c r="H251" s="888"/>
      <c r="I251" s="888"/>
      <c r="J251" s="888"/>
      <c r="K251" s="889"/>
      <c r="L251" s="888"/>
      <c r="M251" s="888"/>
      <c r="N251" s="888"/>
      <c r="O251" s="887">
        <v>0.35299999999999998</v>
      </c>
      <c r="P251" s="887"/>
      <c r="Q251" s="887">
        <v>0.35299999999999998</v>
      </c>
      <c r="R251" s="881" t="s">
        <v>55</v>
      </c>
      <c r="S251" s="888"/>
      <c r="T251" s="888"/>
      <c r="U251" s="888"/>
      <c r="V251" s="890"/>
      <c r="W251" s="890"/>
      <c r="X251" s="886"/>
      <c r="Y251" s="886">
        <v>0.35299999999999998</v>
      </c>
      <c r="Z251" s="890"/>
      <c r="AA251" s="890"/>
    </row>
    <row r="252" spans="1:27" ht="72">
      <c r="A252" s="912">
        <v>243</v>
      </c>
      <c r="B252" s="879" t="s">
        <v>8555</v>
      </c>
      <c r="C252" s="880" t="s">
        <v>8150</v>
      </c>
      <c r="D252" s="880" t="s">
        <v>8150</v>
      </c>
      <c r="E252" s="886">
        <v>0.89800000000000002</v>
      </c>
      <c r="F252" s="887"/>
      <c r="G252" s="887"/>
      <c r="H252" s="888"/>
      <c r="I252" s="888"/>
      <c r="J252" s="888"/>
      <c r="K252" s="889"/>
      <c r="L252" s="888"/>
      <c r="M252" s="888"/>
      <c r="N252" s="888"/>
      <c r="O252" s="887">
        <v>0.89800000000000002</v>
      </c>
      <c r="P252" s="887"/>
      <c r="Q252" s="887">
        <v>0.89800000000000002</v>
      </c>
      <c r="R252" s="881" t="s">
        <v>55</v>
      </c>
      <c r="S252" s="888"/>
      <c r="T252" s="888"/>
      <c r="U252" s="888"/>
      <c r="V252" s="890"/>
      <c r="W252" s="890"/>
      <c r="X252" s="886"/>
      <c r="Y252" s="886">
        <v>0.89800000000000002</v>
      </c>
      <c r="Z252" s="890"/>
      <c r="AA252" s="890"/>
    </row>
    <row r="253" spans="1:27" ht="60">
      <c r="A253" s="912">
        <v>244</v>
      </c>
      <c r="B253" s="879" t="s">
        <v>8556</v>
      </c>
      <c r="C253" s="880" t="s">
        <v>8150</v>
      </c>
      <c r="D253" s="880" t="s">
        <v>8150</v>
      </c>
      <c r="E253" s="886">
        <v>6.8000000000000005E-2</v>
      </c>
      <c r="F253" s="887">
        <v>6.8000000000000005E-2</v>
      </c>
      <c r="G253" s="887">
        <v>6.8000000000000005E-2</v>
      </c>
      <c r="H253" s="888"/>
      <c r="I253" s="888"/>
      <c r="J253" s="888"/>
      <c r="K253" s="889"/>
      <c r="L253" s="888"/>
      <c r="M253" s="888"/>
      <c r="N253" s="888"/>
      <c r="O253" s="888"/>
      <c r="P253" s="889"/>
      <c r="Q253" s="887">
        <v>6.8000000000000005E-2</v>
      </c>
      <c r="R253" s="881" t="s">
        <v>55</v>
      </c>
      <c r="S253" s="888"/>
      <c r="T253" s="888"/>
      <c r="U253" s="888"/>
      <c r="V253" s="890"/>
      <c r="W253" s="890"/>
      <c r="X253" s="886"/>
      <c r="Y253" s="886">
        <v>6.8000000000000005E-2</v>
      </c>
      <c r="Z253" s="890"/>
      <c r="AA253" s="890"/>
    </row>
    <row r="254" spans="1:27" ht="72">
      <c r="A254" s="912">
        <v>245</v>
      </c>
      <c r="B254" s="879" t="s">
        <v>8557</v>
      </c>
      <c r="C254" s="880" t="s">
        <v>8150</v>
      </c>
      <c r="D254" s="880" t="s">
        <v>8150</v>
      </c>
      <c r="E254" s="886">
        <v>0.41099999999999998</v>
      </c>
      <c r="F254" s="887"/>
      <c r="G254" s="887"/>
      <c r="H254" s="888"/>
      <c r="I254" s="888"/>
      <c r="J254" s="888"/>
      <c r="K254" s="889"/>
      <c r="L254" s="888"/>
      <c r="M254" s="888"/>
      <c r="N254" s="888"/>
      <c r="O254" s="887">
        <v>0.41099999999999998</v>
      </c>
      <c r="P254" s="887"/>
      <c r="Q254" s="887">
        <v>0.41099999999999998</v>
      </c>
      <c r="R254" s="881" t="s">
        <v>55</v>
      </c>
      <c r="S254" s="888"/>
      <c r="T254" s="888"/>
      <c r="U254" s="888"/>
      <c r="V254" s="890"/>
      <c r="W254" s="890"/>
      <c r="X254" s="886"/>
      <c r="Y254" s="886">
        <v>0.41099999999999998</v>
      </c>
      <c r="Z254" s="890"/>
      <c r="AA254" s="890"/>
    </row>
    <row r="255" spans="1:27" ht="72">
      <c r="A255" s="912">
        <v>246</v>
      </c>
      <c r="B255" s="879" t="s">
        <v>8558</v>
      </c>
      <c r="C255" s="880" t="s">
        <v>8150</v>
      </c>
      <c r="D255" s="880" t="s">
        <v>8150</v>
      </c>
      <c r="E255" s="886">
        <v>0.24299999999999999</v>
      </c>
      <c r="F255" s="887"/>
      <c r="G255" s="887"/>
      <c r="H255" s="888"/>
      <c r="I255" s="888"/>
      <c r="J255" s="888"/>
      <c r="K255" s="889"/>
      <c r="L255" s="888"/>
      <c r="M255" s="888"/>
      <c r="N255" s="888"/>
      <c r="O255" s="888"/>
      <c r="P255" s="887">
        <v>0.24299999999999999</v>
      </c>
      <c r="Q255" s="887">
        <v>0.24299999999999999</v>
      </c>
      <c r="R255" s="881" t="s">
        <v>55</v>
      </c>
      <c r="S255" s="888"/>
      <c r="T255" s="888"/>
      <c r="U255" s="888"/>
      <c r="V255" s="890"/>
      <c r="W255" s="890"/>
      <c r="X255" s="886"/>
      <c r="Y255" s="886">
        <v>0.24299999999999999</v>
      </c>
      <c r="Z255" s="890"/>
      <c r="AA255" s="890"/>
    </row>
    <row r="256" spans="1:27" ht="36">
      <c r="A256" s="912">
        <v>247</v>
      </c>
      <c r="B256" s="882" t="s">
        <v>8559</v>
      </c>
      <c r="C256" s="880" t="s">
        <v>8150</v>
      </c>
      <c r="D256" s="880" t="s">
        <v>8150</v>
      </c>
      <c r="E256" s="886">
        <v>0.25600000000000001</v>
      </c>
      <c r="F256" s="887">
        <v>0.25600000000000001</v>
      </c>
      <c r="G256" s="887"/>
      <c r="H256" s="888"/>
      <c r="I256" s="888"/>
      <c r="J256" s="888"/>
      <c r="K256" s="887">
        <v>0.25600000000000001</v>
      </c>
      <c r="L256" s="888"/>
      <c r="M256" s="888"/>
      <c r="N256" s="888"/>
      <c r="O256" s="888"/>
      <c r="P256" s="905"/>
      <c r="Q256" s="887">
        <v>0.25600000000000001</v>
      </c>
      <c r="R256" s="881" t="s">
        <v>55</v>
      </c>
      <c r="S256" s="888"/>
      <c r="T256" s="888"/>
      <c r="U256" s="888"/>
      <c r="V256" s="890"/>
      <c r="W256" s="890"/>
      <c r="X256" s="886"/>
      <c r="Y256" s="886">
        <v>0.25600000000000001</v>
      </c>
      <c r="Z256" s="890"/>
      <c r="AA256" s="890"/>
    </row>
    <row r="257" spans="1:27" ht="24">
      <c r="A257" s="912">
        <v>248</v>
      </c>
      <c r="B257" s="882" t="s">
        <v>8560</v>
      </c>
      <c r="C257" s="880" t="s">
        <v>8150</v>
      </c>
      <c r="D257" s="880" t="s">
        <v>8150</v>
      </c>
      <c r="E257" s="886">
        <v>9.5000000000000001E-2</v>
      </c>
      <c r="F257" s="887">
        <v>9.5000000000000001E-2</v>
      </c>
      <c r="G257" s="887">
        <v>9.5000000000000001E-2</v>
      </c>
      <c r="H257" s="888"/>
      <c r="I257" s="888"/>
      <c r="J257" s="888"/>
      <c r="K257" s="889"/>
      <c r="L257" s="888"/>
      <c r="M257" s="888"/>
      <c r="N257" s="888"/>
      <c r="O257" s="888"/>
      <c r="P257" s="889"/>
      <c r="Q257" s="887"/>
      <c r="R257" s="881" t="s">
        <v>55</v>
      </c>
      <c r="S257" s="888"/>
      <c r="T257" s="888"/>
      <c r="U257" s="888"/>
      <c r="V257" s="890"/>
      <c r="W257" s="890"/>
      <c r="X257" s="886"/>
      <c r="Y257" s="886">
        <v>9.5000000000000001E-2</v>
      </c>
      <c r="Z257" s="890"/>
      <c r="AA257" s="890"/>
    </row>
    <row r="258" spans="1:27" ht="24">
      <c r="A258" s="912">
        <v>249</v>
      </c>
      <c r="B258" s="882" t="s">
        <v>8561</v>
      </c>
      <c r="C258" s="880" t="s">
        <v>8150</v>
      </c>
      <c r="D258" s="880" t="s">
        <v>8150</v>
      </c>
      <c r="E258" s="886">
        <v>0.23</v>
      </c>
      <c r="F258" s="887">
        <v>0.23</v>
      </c>
      <c r="G258" s="887">
        <v>0.23</v>
      </c>
      <c r="H258" s="888"/>
      <c r="I258" s="888"/>
      <c r="J258" s="888"/>
      <c r="K258" s="889"/>
      <c r="L258" s="888"/>
      <c r="M258" s="888"/>
      <c r="N258" s="888"/>
      <c r="O258" s="888"/>
      <c r="P258" s="889"/>
      <c r="Q258" s="887"/>
      <c r="R258" s="881" t="s">
        <v>55</v>
      </c>
      <c r="S258" s="888"/>
      <c r="T258" s="888"/>
      <c r="U258" s="888"/>
      <c r="V258" s="890"/>
      <c r="W258" s="890"/>
      <c r="X258" s="886"/>
      <c r="Y258" s="886">
        <v>0.23</v>
      </c>
      <c r="Z258" s="890"/>
      <c r="AA258" s="890"/>
    </row>
    <row r="259" spans="1:27" ht="48">
      <c r="A259" s="912">
        <v>250</v>
      </c>
      <c r="B259" s="882" t="s">
        <v>8562</v>
      </c>
      <c r="C259" s="880" t="s">
        <v>8150</v>
      </c>
      <c r="D259" s="880" t="s">
        <v>8150</v>
      </c>
      <c r="E259" s="886">
        <v>0.11799999999999999</v>
      </c>
      <c r="F259" s="887">
        <v>0.11799999999999999</v>
      </c>
      <c r="G259" s="887">
        <v>0.11799999999999999</v>
      </c>
      <c r="H259" s="888"/>
      <c r="I259" s="888"/>
      <c r="J259" s="888"/>
      <c r="K259" s="889"/>
      <c r="L259" s="888"/>
      <c r="M259" s="888"/>
      <c r="N259" s="888"/>
      <c r="O259" s="888"/>
      <c r="P259" s="889"/>
      <c r="Q259" s="887">
        <v>0.11799999999999999</v>
      </c>
      <c r="R259" s="881" t="s">
        <v>55</v>
      </c>
      <c r="S259" s="888"/>
      <c r="T259" s="888"/>
      <c r="U259" s="888"/>
      <c r="V259" s="890"/>
      <c r="W259" s="890"/>
      <c r="X259" s="886"/>
      <c r="Y259" s="886">
        <v>0.11799999999999999</v>
      </c>
      <c r="Z259" s="890"/>
      <c r="AA259" s="890"/>
    </row>
    <row r="260" spans="1:27" ht="60">
      <c r="A260" s="912">
        <v>251</v>
      </c>
      <c r="B260" s="879" t="s">
        <v>8563</v>
      </c>
      <c r="C260" s="880" t="s">
        <v>8150</v>
      </c>
      <c r="D260" s="880" t="s">
        <v>8150</v>
      </c>
      <c r="E260" s="886">
        <v>0.311</v>
      </c>
      <c r="F260" s="887">
        <v>0.311</v>
      </c>
      <c r="G260" s="887">
        <v>0.311</v>
      </c>
      <c r="H260" s="888"/>
      <c r="I260" s="888"/>
      <c r="J260" s="888"/>
      <c r="K260" s="889"/>
      <c r="L260" s="888"/>
      <c r="M260" s="888"/>
      <c r="N260" s="888"/>
      <c r="O260" s="888"/>
      <c r="P260" s="889"/>
      <c r="Q260" s="887">
        <v>0.311</v>
      </c>
      <c r="R260" s="881" t="s">
        <v>55</v>
      </c>
      <c r="S260" s="888"/>
      <c r="T260" s="888"/>
      <c r="U260" s="888"/>
      <c r="V260" s="890"/>
      <c r="W260" s="890"/>
      <c r="X260" s="886"/>
      <c r="Y260" s="886">
        <v>0.311</v>
      </c>
      <c r="Z260" s="890"/>
      <c r="AA260" s="890"/>
    </row>
    <row r="261" spans="1:27" ht="48">
      <c r="A261" s="912">
        <v>252</v>
      </c>
      <c r="B261" s="882" t="s">
        <v>8564</v>
      </c>
      <c r="C261" s="880" t="s">
        <v>8150</v>
      </c>
      <c r="D261" s="880" t="s">
        <v>8150</v>
      </c>
      <c r="E261" s="886">
        <v>0.375</v>
      </c>
      <c r="F261" s="887">
        <v>0.375</v>
      </c>
      <c r="G261" s="887"/>
      <c r="H261" s="888"/>
      <c r="I261" s="888"/>
      <c r="J261" s="888"/>
      <c r="K261" s="887">
        <v>0.375</v>
      </c>
      <c r="L261" s="888"/>
      <c r="M261" s="888"/>
      <c r="N261" s="888"/>
      <c r="O261" s="888"/>
      <c r="P261" s="889"/>
      <c r="Q261" s="887">
        <v>0.375</v>
      </c>
      <c r="R261" s="881" t="s">
        <v>55</v>
      </c>
      <c r="S261" s="888"/>
      <c r="T261" s="888"/>
      <c r="U261" s="888"/>
      <c r="V261" s="890"/>
      <c r="W261" s="890"/>
      <c r="X261" s="886"/>
      <c r="Y261" s="886">
        <v>0.375</v>
      </c>
      <c r="Z261" s="890"/>
      <c r="AA261" s="890"/>
    </row>
    <row r="262" spans="1:27" ht="24">
      <c r="A262" s="912">
        <v>253</v>
      </c>
      <c r="B262" s="882" t="s">
        <v>8565</v>
      </c>
      <c r="C262" s="880" t="s">
        <v>8150</v>
      </c>
      <c r="D262" s="880" t="s">
        <v>8150</v>
      </c>
      <c r="E262" s="886">
        <v>6.3E-2</v>
      </c>
      <c r="F262" s="887">
        <v>6.3E-2</v>
      </c>
      <c r="G262" s="887">
        <v>6.3E-2</v>
      </c>
      <c r="H262" s="888"/>
      <c r="I262" s="888"/>
      <c r="J262" s="888"/>
      <c r="K262" s="889"/>
      <c r="L262" s="888"/>
      <c r="M262" s="888"/>
      <c r="N262" s="888"/>
      <c r="O262" s="888"/>
      <c r="P262" s="889"/>
      <c r="Q262" s="887">
        <v>6.3E-2</v>
      </c>
      <c r="R262" s="881" t="s">
        <v>55</v>
      </c>
      <c r="S262" s="888"/>
      <c r="T262" s="888"/>
      <c r="U262" s="888"/>
      <c r="V262" s="890"/>
      <c r="W262" s="890"/>
      <c r="X262" s="886"/>
      <c r="Y262" s="886">
        <v>6.3E-2</v>
      </c>
      <c r="Z262" s="890"/>
      <c r="AA262" s="890"/>
    </row>
    <row r="263" spans="1:27" ht="24">
      <c r="A263" s="912">
        <v>254</v>
      </c>
      <c r="B263" s="882" t="s">
        <v>8566</v>
      </c>
      <c r="C263" s="880" t="s">
        <v>8150</v>
      </c>
      <c r="D263" s="880" t="s">
        <v>8150</v>
      </c>
      <c r="E263" s="886">
        <v>0.19900000000000001</v>
      </c>
      <c r="F263" s="887">
        <v>0.19900000000000001</v>
      </c>
      <c r="G263" s="887">
        <v>0.19900000000000001</v>
      </c>
      <c r="H263" s="888"/>
      <c r="I263" s="888"/>
      <c r="J263" s="888"/>
      <c r="K263" s="889"/>
      <c r="L263" s="888"/>
      <c r="M263" s="888"/>
      <c r="N263" s="888"/>
      <c r="O263" s="888"/>
      <c r="P263" s="889"/>
      <c r="Q263" s="887">
        <v>0.19900000000000001</v>
      </c>
      <c r="R263" s="881" t="s">
        <v>55</v>
      </c>
      <c r="S263" s="888"/>
      <c r="T263" s="888"/>
      <c r="U263" s="888"/>
      <c r="V263" s="890"/>
      <c r="W263" s="890"/>
      <c r="X263" s="886"/>
      <c r="Y263" s="886">
        <v>0.19900000000000001</v>
      </c>
      <c r="Z263" s="890"/>
      <c r="AA263" s="890"/>
    </row>
    <row r="264" spans="1:27" ht="24">
      <c r="A264" s="912">
        <v>255</v>
      </c>
      <c r="B264" s="882" t="s">
        <v>8567</v>
      </c>
      <c r="C264" s="880" t="s">
        <v>8150</v>
      </c>
      <c r="D264" s="880" t="s">
        <v>8150</v>
      </c>
      <c r="E264" s="886">
        <v>0.106</v>
      </c>
      <c r="F264" s="887">
        <v>0.106</v>
      </c>
      <c r="G264" s="887">
        <v>0.106</v>
      </c>
      <c r="H264" s="888"/>
      <c r="I264" s="888"/>
      <c r="J264" s="888"/>
      <c r="K264" s="889"/>
      <c r="L264" s="888"/>
      <c r="M264" s="888"/>
      <c r="N264" s="888"/>
      <c r="O264" s="888"/>
      <c r="P264" s="889"/>
      <c r="Q264" s="887">
        <v>0.106</v>
      </c>
      <c r="R264" s="881" t="s">
        <v>55</v>
      </c>
      <c r="S264" s="888"/>
      <c r="T264" s="888"/>
      <c r="U264" s="888"/>
      <c r="V264" s="890"/>
      <c r="W264" s="890"/>
      <c r="X264" s="886"/>
      <c r="Y264" s="886">
        <v>0.106</v>
      </c>
      <c r="Z264" s="890"/>
      <c r="AA264" s="890"/>
    </row>
    <row r="265" spans="1:27" ht="24">
      <c r="A265" s="912">
        <v>256</v>
      </c>
      <c r="B265" s="882" t="s">
        <v>8568</v>
      </c>
      <c r="C265" s="880" t="s">
        <v>8150</v>
      </c>
      <c r="D265" s="880" t="s">
        <v>8150</v>
      </c>
      <c r="E265" s="886">
        <v>0.26300000000000001</v>
      </c>
      <c r="F265" s="887">
        <v>0.26300000000000001</v>
      </c>
      <c r="G265" s="887"/>
      <c r="H265" s="888"/>
      <c r="I265" s="888"/>
      <c r="J265" s="888"/>
      <c r="K265" s="887">
        <v>0.26300000000000001</v>
      </c>
      <c r="L265" s="888"/>
      <c r="M265" s="888"/>
      <c r="N265" s="888"/>
      <c r="O265" s="888"/>
      <c r="P265" s="889"/>
      <c r="Q265" s="887">
        <v>0.26300000000000001</v>
      </c>
      <c r="R265" s="881" t="s">
        <v>55</v>
      </c>
      <c r="S265" s="888"/>
      <c r="T265" s="888"/>
      <c r="U265" s="888"/>
      <c r="V265" s="890"/>
      <c r="W265" s="890"/>
      <c r="X265" s="886"/>
      <c r="Y265" s="886">
        <v>0.26300000000000001</v>
      </c>
      <c r="Z265" s="890"/>
      <c r="AA265" s="890"/>
    </row>
    <row r="266" spans="1:27" ht="24">
      <c r="A266" s="912">
        <v>257</v>
      </c>
      <c r="B266" s="882" t="s">
        <v>8569</v>
      </c>
      <c r="C266" s="880" t="s">
        <v>8150</v>
      </c>
      <c r="D266" s="880" t="s">
        <v>8150</v>
      </c>
      <c r="E266" s="886">
        <v>7.8E-2</v>
      </c>
      <c r="F266" s="887">
        <v>7.8E-2</v>
      </c>
      <c r="G266" s="887"/>
      <c r="H266" s="888"/>
      <c r="I266" s="888"/>
      <c r="J266" s="888"/>
      <c r="K266" s="887">
        <v>7.8E-2</v>
      </c>
      <c r="L266" s="888"/>
      <c r="M266" s="888"/>
      <c r="N266" s="888"/>
      <c r="O266" s="888"/>
      <c r="P266" s="889"/>
      <c r="Q266" s="887">
        <v>7.8E-2</v>
      </c>
      <c r="R266" s="881" t="s">
        <v>55</v>
      </c>
      <c r="S266" s="888"/>
      <c r="T266" s="888"/>
      <c r="U266" s="888"/>
      <c r="V266" s="890"/>
      <c r="W266" s="890"/>
      <c r="X266" s="886"/>
      <c r="Y266" s="886">
        <v>7.8E-2</v>
      </c>
      <c r="Z266" s="890"/>
      <c r="AA266" s="890"/>
    </row>
    <row r="267" spans="1:27" ht="60">
      <c r="A267" s="912">
        <v>258</v>
      </c>
      <c r="B267" s="882" t="s">
        <v>8570</v>
      </c>
      <c r="C267" s="880" t="s">
        <v>8150</v>
      </c>
      <c r="D267" s="880" t="s">
        <v>8150</v>
      </c>
      <c r="E267" s="886">
        <v>0.17299999999999999</v>
      </c>
      <c r="F267" s="887">
        <v>0.17299999999999999</v>
      </c>
      <c r="G267" s="887"/>
      <c r="H267" s="888"/>
      <c r="I267" s="888"/>
      <c r="J267" s="888"/>
      <c r="K267" s="887">
        <v>0.17299999999999999</v>
      </c>
      <c r="L267" s="888"/>
      <c r="M267" s="888"/>
      <c r="N267" s="888"/>
      <c r="O267" s="888"/>
      <c r="P267" s="889"/>
      <c r="Q267" s="887">
        <v>0.17299999999999999</v>
      </c>
      <c r="R267" s="881" t="s">
        <v>55</v>
      </c>
      <c r="S267" s="888"/>
      <c r="T267" s="888"/>
      <c r="U267" s="888"/>
      <c r="V267" s="890"/>
      <c r="W267" s="890"/>
      <c r="X267" s="886"/>
      <c r="Y267" s="890"/>
      <c r="Z267" s="886">
        <v>0.17299999999999999</v>
      </c>
      <c r="AA267" s="890"/>
    </row>
    <row r="268" spans="1:27" ht="60">
      <c r="A268" s="912">
        <v>259</v>
      </c>
      <c r="B268" s="882" t="s">
        <v>8571</v>
      </c>
      <c r="C268" s="880" t="s">
        <v>8150</v>
      </c>
      <c r="D268" s="880" t="s">
        <v>8150</v>
      </c>
      <c r="E268" s="886">
        <v>0.46700000000000003</v>
      </c>
      <c r="F268" s="887"/>
      <c r="G268" s="887"/>
      <c r="H268" s="888"/>
      <c r="I268" s="888"/>
      <c r="J268" s="888"/>
      <c r="K268" s="889"/>
      <c r="L268" s="888"/>
      <c r="M268" s="888"/>
      <c r="N268" s="888"/>
      <c r="O268" s="888"/>
      <c r="P268" s="887">
        <v>0.46700000000000003</v>
      </c>
      <c r="Q268" s="887">
        <v>0.46700000000000003</v>
      </c>
      <c r="R268" s="881" t="s">
        <v>55</v>
      </c>
      <c r="S268" s="888"/>
      <c r="T268" s="888"/>
      <c r="U268" s="888"/>
      <c r="V268" s="890"/>
      <c r="W268" s="890"/>
      <c r="X268" s="886"/>
      <c r="Y268" s="890"/>
      <c r="Z268" s="886">
        <v>0.46700000000000003</v>
      </c>
      <c r="AA268" s="890"/>
    </row>
    <row r="269" spans="1:27" ht="24">
      <c r="A269" s="912">
        <v>260</v>
      </c>
      <c r="B269" s="882" t="s">
        <v>8572</v>
      </c>
      <c r="C269" s="880" t="s">
        <v>8150</v>
      </c>
      <c r="D269" s="880" t="s">
        <v>8150</v>
      </c>
      <c r="E269" s="886">
        <v>0.13300000000000001</v>
      </c>
      <c r="F269" s="887">
        <v>0.13300000000000001</v>
      </c>
      <c r="G269" s="887">
        <v>0.13300000000000001</v>
      </c>
      <c r="H269" s="888"/>
      <c r="I269" s="888"/>
      <c r="J269" s="888"/>
      <c r="K269" s="889"/>
      <c r="L269" s="888"/>
      <c r="M269" s="888"/>
      <c r="N269" s="888"/>
      <c r="O269" s="888"/>
      <c r="P269" s="889"/>
      <c r="Q269" s="887">
        <v>0.13300000000000001</v>
      </c>
      <c r="R269" s="881" t="s">
        <v>55</v>
      </c>
      <c r="S269" s="888"/>
      <c r="T269" s="888"/>
      <c r="U269" s="888"/>
      <c r="V269" s="890"/>
      <c r="W269" s="890"/>
      <c r="X269" s="886">
        <v>0.13300000000000001</v>
      </c>
      <c r="Y269" s="890"/>
      <c r="Z269" s="890"/>
      <c r="AA269" s="890"/>
    </row>
    <row r="270" spans="1:27" ht="24">
      <c r="A270" s="912">
        <v>261</v>
      </c>
      <c r="B270" s="882" t="s">
        <v>8573</v>
      </c>
      <c r="C270" s="880" t="s">
        <v>8150</v>
      </c>
      <c r="D270" s="880" t="s">
        <v>8150</v>
      </c>
      <c r="E270" s="886">
        <v>0.13300000000000001</v>
      </c>
      <c r="F270" s="887">
        <v>0.13300000000000001</v>
      </c>
      <c r="G270" s="887">
        <v>0.13300000000000001</v>
      </c>
      <c r="H270" s="888"/>
      <c r="I270" s="888"/>
      <c r="J270" s="888"/>
      <c r="K270" s="889"/>
      <c r="L270" s="888"/>
      <c r="M270" s="888"/>
      <c r="N270" s="888"/>
      <c r="O270" s="888"/>
      <c r="P270" s="889"/>
      <c r="Q270" s="887"/>
      <c r="R270" s="881" t="s">
        <v>55</v>
      </c>
      <c r="S270" s="888"/>
      <c r="T270" s="888"/>
      <c r="U270" s="888"/>
      <c r="V270" s="890"/>
      <c r="W270" s="890"/>
      <c r="X270" s="886">
        <v>0.13300000000000001</v>
      </c>
      <c r="Y270" s="890"/>
      <c r="Z270" s="890"/>
      <c r="AA270" s="890"/>
    </row>
    <row r="271" spans="1:27" ht="36">
      <c r="A271" s="912">
        <v>262</v>
      </c>
      <c r="B271" s="882" t="s">
        <v>8574</v>
      </c>
      <c r="C271" s="880" t="s">
        <v>8150</v>
      </c>
      <c r="D271" s="880" t="s">
        <v>8150</v>
      </c>
      <c r="E271" s="886">
        <v>0.45600000000000002</v>
      </c>
      <c r="F271" s="887">
        <v>0.45600000000000002</v>
      </c>
      <c r="G271" s="887">
        <v>0.45600000000000002</v>
      </c>
      <c r="H271" s="888"/>
      <c r="I271" s="888"/>
      <c r="J271" s="888"/>
      <c r="K271" s="889"/>
      <c r="L271" s="888"/>
      <c r="M271" s="888"/>
      <c r="N271" s="888"/>
      <c r="O271" s="888"/>
      <c r="P271" s="889"/>
      <c r="Q271" s="887"/>
      <c r="R271" s="881" t="s">
        <v>55</v>
      </c>
      <c r="S271" s="888"/>
      <c r="T271" s="888"/>
      <c r="U271" s="888"/>
      <c r="V271" s="890"/>
      <c r="W271" s="890"/>
      <c r="X271" s="886">
        <v>0.45600000000000002</v>
      </c>
      <c r="Y271" s="890"/>
      <c r="Z271" s="890"/>
      <c r="AA271" s="890"/>
    </row>
    <row r="272" spans="1:27" ht="36">
      <c r="A272" s="912">
        <v>263</v>
      </c>
      <c r="B272" s="882" t="s">
        <v>8575</v>
      </c>
      <c r="C272" s="880" t="s">
        <v>8150</v>
      </c>
      <c r="D272" s="880" t="s">
        <v>8150</v>
      </c>
      <c r="E272" s="886">
        <v>0.215</v>
      </c>
      <c r="F272" s="887">
        <v>0.215</v>
      </c>
      <c r="G272" s="887">
        <v>0.215</v>
      </c>
      <c r="H272" s="888"/>
      <c r="I272" s="888"/>
      <c r="J272" s="888"/>
      <c r="K272" s="889"/>
      <c r="L272" s="888"/>
      <c r="M272" s="888"/>
      <c r="N272" s="888"/>
      <c r="O272" s="888"/>
      <c r="P272" s="889"/>
      <c r="Q272" s="887">
        <v>0.215</v>
      </c>
      <c r="R272" s="881" t="s">
        <v>55</v>
      </c>
      <c r="S272" s="888"/>
      <c r="T272" s="888"/>
      <c r="U272" s="888"/>
      <c r="V272" s="890"/>
      <c r="W272" s="890"/>
      <c r="X272" s="886">
        <v>0.215</v>
      </c>
      <c r="Y272" s="890"/>
      <c r="Z272" s="890"/>
      <c r="AA272" s="890"/>
    </row>
    <row r="273" spans="1:27" ht="36">
      <c r="A273" s="912">
        <v>264</v>
      </c>
      <c r="B273" s="882" t="s">
        <v>8576</v>
      </c>
      <c r="C273" s="880" t="s">
        <v>8150</v>
      </c>
      <c r="D273" s="880" t="s">
        <v>8150</v>
      </c>
      <c r="E273" s="886">
        <v>0.80300000000000005</v>
      </c>
      <c r="F273" s="887">
        <v>0.80300000000000005</v>
      </c>
      <c r="G273" s="887">
        <v>0.80300000000000005</v>
      </c>
      <c r="H273" s="888"/>
      <c r="I273" s="888"/>
      <c r="J273" s="888"/>
      <c r="K273" s="889"/>
      <c r="L273" s="888"/>
      <c r="M273" s="888"/>
      <c r="N273" s="888"/>
      <c r="O273" s="888"/>
      <c r="P273" s="889"/>
      <c r="Q273" s="887">
        <v>0.80300000000000005</v>
      </c>
      <c r="R273" s="881" t="s">
        <v>55</v>
      </c>
      <c r="S273" s="888"/>
      <c r="T273" s="888"/>
      <c r="U273" s="888"/>
      <c r="V273" s="890"/>
      <c r="W273" s="890"/>
      <c r="X273" s="886">
        <v>0.80300000000000005</v>
      </c>
      <c r="Y273" s="890"/>
      <c r="Z273" s="890"/>
      <c r="AA273" s="890"/>
    </row>
    <row r="274" spans="1:27" ht="36">
      <c r="A274" s="912">
        <v>265</v>
      </c>
      <c r="B274" s="882" t="s">
        <v>8577</v>
      </c>
      <c r="C274" s="880" t="s">
        <v>8150</v>
      </c>
      <c r="D274" s="880" t="s">
        <v>8150</v>
      </c>
      <c r="E274" s="886">
        <v>0.86</v>
      </c>
      <c r="F274" s="887">
        <v>0.86</v>
      </c>
      <c r="G274" s="887">
        <v>0.86</v>
      </c>
      <c r="H274" s="888"/>
      <c r="I274" s="888"/>
      <c r="J274" s="888"/>
      <c r="K274" s="889"/>
      <c r="L274" s="888"/>
      <c r="M274" s="888"/>
      <c r="N274" s="888"/>
      <c r="O274" s="888"/>
      <c r="P274" s="889"/>
      <c r="Q274" s="887">
        <v>0.86</v>
      </c>
      <c r="R274" s="881" t="s">
        <v>55</v>
      </c>
      <c r="S274" s="888"/>
      <c r="T274" s="888"/>
      <c r="U274" s="888"/>
      <c r="V274" s="890"/>
      <c r="W274" s="890"/>
      <c r="X274" s="886">
        <v>0.86</v>
      </c>
      <c r="Y274" s="890"/>
      <c r="Z274" s="890"/>
      <c r="AA274" s="890"/>
    </row>
    <row r="275" spans="1:27" ht="48">
      <c r="A275" s="912">
        <v>266</v>
      </c>
      <c r="B275" s="882" t="s">
        <v>8578</v>
      </c>
      <c r="C275" s="880" t="s">
        <v>8150</v>
      </c>
      <c r="D275" s="880" t="s">
        <v>8150</v>
      </c>
      <c r="E275" s="886">
        <v>1.8069999999999999</v>
      </c>
      <c r="F275" s="887">
        <v>1.8069999999999999</v>
      </c>
      <c r="G275" s="887">
        <v>1.8069999999999999</v>
      </c>
      <c r="H275" s="888"/>
      <c r="I275" s="888"/>
      <c r="J275" s="888"/>
      <c r="K275" s="889"/>
      <c r="L275" s="888"/>
      <c r="M275" s="888"/>
      <c r="N275" s="888"/>
      <c r="O275" s="888"/>
      <c r="P275" s="889"/>
      <c r="Q275" s="887"/>
      <c r="R275" s="881" t="s">
        <v>55</v>
      </c>
      <c r="S275" s="888"/>
      <c r="T275" s="888"/>
      <c r="U275" s="888"/>
      <c r="V275" s="890"/>
      <c r="W275" s="890"/>
      <c r="X275" s="886">
        <v>1.8069999999999999</v>
      </c>
      <c r="Y275" s="890"/>
      <c r="Z275" s="890"/>
      <c r="AA275" s="890"/>
    </row>
    <row r="276" spans="1:27" ht="48">
      <c r="A276" s="912">
        <v>267</v>
      </c>
      <c r="B276" s="882" t="s">
        <v>8579</v>
      </c>
      <c r="C276" s="880" t="s">
        <v>8150</v>
      </c>
      <c r="D276" s="880" t="s">
        <v>8150</v>
      </c>
      <c r="E276" s="886">
        <v>0.91</v>
      </c>
      <c r="F276" s="887">
        <v>0.91</v>
      </c>
      <c r="G276" s="887">
        <v>0.91</v>
      </c>
      <c r="H276" s="888"/>
      <c r="I276" s="888"/>
      <c r="J276" s="888"/>
      <c r="K276" s="889"/>
      <c r="L276" s="888"/>
      <c r="M276" s="888"/>
      <c r="N276" s="888"/>
      <c r="O276" s="888"/>
      <c r="P276" s="889"/>
      <c r="Q276" s="887"/>
      <c r="R276" s="881" t="s">
        <v>55</v>
      </c>
      <c r="S276" s="888"/>
      <c r="T276" s="888"/>
      <c r="U276" s="888"/>
      <c r="V276" s="890"/>
      <c r="W276" s="890"/>
      <c r="X276" s="886">
        <v>0.91</v>
      </c>
      <c r="Y276" s="890"/>
      <c r="Z276" s="890"/>
      <c r="AA276" s="890"/>
    </row>
    <row r="277" spans="1:27" ht="48">
      <c r="A277" s="912">
        <v>268</v>
      </c>
      <c r="B277" s="879" t="s">
        <v>8580</v>
      </c>
      <c r="C277" s="880" t="s">
        <v>8150</v>
      </c>
      <c r="D277" s="880" t="s">
        <v>8150</v>
      </c>
      <c r="E277" s="886">
        <v>0.79</v>
      </c>
      <c r="F277" s="886">
        <v>0.79</v>
      </c>
      <c r="G277" s="886">
        <v>0.79</v>
      </c>
      <c r="H277" s="888"/>
      <c r="I277" s="888"/>
      <c r="J277" s="888"/>
      <c r="K277" s="889"/>
      <c r="L277" s="888"/>
      <c r="M277" s="888"/>
      <c r="N277" s="888"/>
      <c r="O277" s="888"/>
      <c r="P277" s="889"/>
      <c r="Q277" s="886">
        <v>0.79</v>
      </c>
      <c r="R277" s="881" t="s">
        <v>55</v>
      </c>
      <c r="S277" s="888"/>
      <c r="T277" s="888"/>
      <c r="U277" s="888"/>
      <c r="V277" s="890"/>
      <c r="W277" s="890"/>
      <c r="X277" s="886">
        <v>0.79</v>
      </c>
      <c r="Y277" s="890"/>
      <c r="Z277" s="890"/>
      <c r="AA277" s="890"/>
    </row>
    <row r="278" spans="1:27" s="907" customFormat="1" ht="28.5" customHeight="1">
      <c r="A278" s="908"/>
      <c r="B278" s="908" t="s">
        <v>8581</v>
      </c>
      <c r="C278" s="701"/>
      <c r="D278" s="909"/>
      <c r="E278" s="910">
        <f t="shared" ref="E278:Q278" si="0">SUM(E10:E277)</f>
        <v>145.69077000000004</v>
      </c>
      <c r="F278" s="910">
        <f t="shared" si="0"/>
        <v>121.99170000000009</v>
      </c>
      <c r="G278" s="910">
        <f t="shared" si="0"/>
        <v>105.59820000000009</v>
      </c>
      <c r="H278" s="910">
        <f t="shared" si="0"/>
        <v>0</v>
      </c>
      <c r="I278" s="910">
        <f t="shared" si="0"/>
        <v>0</v>
      </c>
      <c r="J278" s="910">
        <f t="shared" si="0"/>
        <v>0</v>
      </c>
      <c r="K278" s="910">
        <f t="shared" si="0"/>
        <v>13.230500000000001</v>
      </c>
      <c r="L278" s="910">
        <f t="shared" si="0"/>
        <v>3.1629999999999998</v>
      </c>
      <c r="M278" s="910">
        <f t="shared" si="0"/>
        <v>0</v>
      </c>
      <c r="N278" s="910">
        <f t="shared" si="0"/>
        <v>0</v>
      </c>
      <c r="O278" s="917">
        <f t="shared" si="0"/>
        <v>17.329170000000001</v>
      </c>
      <c r="P278" s="917">
        <f t="shared" si="0"/>
        <v>6.3698999999999995</v>
      </c>
      <c r="Q278" s="910">
        <f t="shared" si="0"/>
        <v>116.99277000000006</v>
      </c>
      <c r="R278" s="910">
        <f t="shared" ref="R278:U278" si="1">SUM(R10:R277)</f>
        <v>0</v>
      </c>
      <c r="S278" s="910">
        <f t="shared" si="1"/>
        <v>0</v>
      </c>
      <c r="T278" s="910">
        <f t="shared" si="1"/>
        <v>0</v>
      </c>
      <c r="U278" s="910">
        <f t="shared" si="1"/>
        <v>0</v>
      </c>
      <c r="V278" s="910">
        <f t="shared" ref="V278:AA278" si="2">SUM(V10:V277)</f>
        <v>16.36</v>
      </c>
      <c r="W278" s="910">
        <f t="shared" si="2"/>
        <v>31.287299999999998</v>
      </c>
      <c r="X278" s="910">
        <f t="shared" si="2"/>
        <v>47.198199999999993</v>
      </c>
      <c r="Y278" s="910">
        <f t="shared" si="2"/>
        <v>41.489899999999984</v>
      </c>
      <c r="Z278" s="910">
        <f t="shared" si="2"/>
        <v>9.3553699999999989</v>
      </c>
      <c r="AA278" s="910">
        <f t="shared" si="2"/>
        <v>0</v>
      </c>
    </row>
    <row r="279" spans="1:27">
      <c r="E279" s="906"/>
      <c r="F279" s="906"/>
      <c r="G279" s="906"/>
      <c r="H279" s="906"/>
      <c r="I279" s="906"/>
      <c r="J279" s="906"/>
      <c r="K279" s="906"/>
      <c r="L279" s="906"/>
      <c r="M279" s="906"/>
      <c r="N279" s="906"/>
      <c r="O279" s="906"/>
      <c r="P279" s="906"/>
      <c r="Q279" s="906"/>
      <c r="S279" s="906"/>
      <c r="T279" s="906"/>
      <c r="U279" s="906"/>
      <c r="V279" s="906"/>
      <c r="W279" s="906"/>
      <c r="X279" s="906"/>
      <c r="Y279" s="906"/>
      <c r="Z279" s="906"/>
      <c r="AA279" s="906"/>
    </row>
    <row r="280" spans="1:27">
      <c r="A280" s="885" t="s">
        <v>7620</v>
      </c>
      <c r="B280" s="876" t="s">
        <v>8582</v>
      </c>
      <c r="C280" s="876"/>
      <c r="D280" s="876"/>
      <c r="E280" s="876"/>
      <c r="F280" s="876"/>
      <c r="G280" s="876"/>
      <c r="H280" s="867"/>
      <c r="I280" s="867"/>
      <c r="J280" s="867"/>
    </row>
    <row r="282" spans="1:27">
      <c r="B282" s="856" t="s">
        <v>8583</v>
      </c>
    </row>
  </sheetData>
  <mergeCells count="18">
    <mergeCell ref="A9:AA9"/>
    <mergeCell ref="V5:AA7"/>
    <mergeCell ref="E6:E8"/>
    <mergeCell ref="F6:F8"/>
    <mergeCell ref="G6:P6"/>
    <mergeCell ref="Q6:Q8"/>
    <mergeCell ref="G7:J7"/>
    <mergeCell ref="K7:N7"/>
    <mergeCell ref="A2:AA2"/>
    <mergeCell ref="A3:AA3"/>
    <mergeCell ref="N4:P4"/>
    <mergeCell ref="A5:A8"/>
    <mergeCell ref="B5:B8"/>
    <mergeCell ref="C5:C8"/>
    <mergeCell ref="D5:D8"/>
    <mergeCell ref="E5:Q5"/>
    <mergeCell ref="R5:R8"/>
    <mergeCell ref="S5:U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618"/>
  <sheetViews>
    <sheetView topLeftCell="A4" zoomScale="66" zoomScaleNormal="66" workbookViewId="0">
      <pane ySplit="5" topLeftCell="A599" activePane="bottomLeft" state="frozen"/>
      <selection activeCell="A4" sqref="A4"/>
      <selection pane="bottomLeft" activeCell="Q609" sqref="Q609"/>
    </sheetView>
  </sheetViews>
  <sheetFormatPr defaultRowHeight="15"/>
  <cols>
    <col min="1" max="1" width="6.7109375" style="230" customWidth="1"/>
    <col min="2" max="2" width="27.140625" style="1" customWidth="1"/>
    <col min="3" max="3" width="24.5703125" style="230" customWidth="1"/>
    <col min="4" max="17" width="9.140625" style="1"/>
    <col min="18" max="18" width="9.140625" style="230"/>
    <col min="19" max="16384" width="9.140625" style="1"/>
  </cols>
  <sheetData>
    <row r="2" spans="1:28">
      <c r="A2" s="3044" t="s">
        <v>13</v>
      </c>
      <c r="B2" s="3044"/>
      <c r="C2" s="3044"/>
      <c r="D2" s="3044"/>
      <c r="E2" s="3044"/>
      <c r="F2" s="3044"/>
      <c r="G2" s="3044"/>
      <c r="H2" s="3044"/>
      <c r="I2" s="3044"/>
      <c r="J2" s="3044"/>
      <c r="K2" s="3044"/>
      <c r="L2" s="3044"/>
      <c r="M2" s="3044"/>
      <c r="N2" s="3044"/>
      <c r="O2" s="3044"/>
      <c r="P2" s="3044"/>
      <c r="Q2" s="3044"/>
      <c r="R2" s="3044"/>
      <c r="S2" s="3044"/>
      <c r="T2" s="3044"/>
      <c r="U2" s="3044"/>
      <c r="V2" s="3044"/>
      <c r="W2" s="3044"/>
      <c r="X2" s="3044"/>
      <c r="Y2" s="3044"/>
      <c r="Z2" s="3044"/>
      <c r="AA2" s="3044"/>
    </row>
    <row r="3" spans="1:28">
      <c r="A3" s="3045" t="s">
        <v>6544</v>
      </c>
      <c r="B3" s="3045"/>
      <c r="C3" s="3045"/>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row>
    <row r="4" spans="1:28">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row>
    <row r="5" spans="1:28" ht="15" customHeight="1">
      <c r="A5" s="2986" t="s">
        <v>16</v>
      </c>
      <c r="B5" s="2986" t="s">
        <v>17</v>
      </c>
      <c r="C5" s="2986" t="s">
        <v>18</v>
      </c>
      <c r="D5" s="2986" t="s">
        <v>19</v>
      </c>
      <c r="E5" s="2991" t="s">
        <v>6545</v>
      </c>
      <c r="F5" s="2991"/>
      <c r="G5" s="2991"/>
      <c r="H5" s="2991"/>
      <c r="I5" s="2991"/>
      <c r="J5" s="2991"/>
      <c r="K5" s="2991"/>
      <c r="L5" s="2991"/>
      <c r="M5" s="2991"/>
      <c r="N5" s="2991"/>
      <c r="O5" s="2991"/>
      <c r="P5" s="2991"/>
      <c r="Q5" s="2991"/>
      <c r="R5" s="3046" t="s">
        <v>21</v>
      </c>
      <c r="S5" s="2991" t="s">
        <v>6546</v>
      </c>
      <c r="T5" s="2991"/>
      <c r="U5" s="2991"/>
      <c r="V5" s="2992" t="s">
        <v>23</v>
      </c>
      <c r="W5" s="2993"/>
      <c r="X5" s="2993"/>
      <c r="Y5" s="2993"/>
      <c r="Z5" s="2993"/>
      <c r="AA5" s="2994"/>
    </row>
    <row r="6" spans="1:28" ht="15" customHeight="1">
      <c r="A6" s="2987"/>
      <c r="B6" s="2987"/>
      <c r="C6" s="2987"/>
      <c r="D6" s="2987"/>
      <c r="E6" s="3001" t="s">
        <v>24</v>
      </c>
      <c r="F6" s="3001" t="s">
        <v>25</v>
      </c>
      <c r="G6" s="2991" t="s">
        <v>26</v>
      </c>
      <c r="H6" s="2991"/>
      <c r="I6" s="2991"/>
      <c r="J6" s="2991"/>
      <c r="K6" s="2991"/>
      <c r="L6" s="2991"/>
      <c r="M6" s="2991"/>
      <c r="N6" s="2991"/>
      <c r="O6" s="2991"/>
      <c r="P6" s="2991"/>
      <c r="Q6" s="3001" t="s">
        <v>27</v>
      </c>
      <c r="R6" s="3046"/>
      <c r="S6" s="2991"/>
      <c r="T6" s="2991"/>
      <c r="U6" s="2991"/>
      <c r="V6" s="2995"/>
      <c r="W6" s="2996"/>
      <c r="X6" s="2996"/>
      <c r="Y6" s="2996"/>
      <c r="Z6" s="2996"/>
      <c r="AA6" s="2997"/>
    </row>
    <row r="7" spans="1:28" ht="15" customHeight="1">
      <c r="A7" s="2987"/>
      <c r="B7" s="2987"/>
      <c r="C7" s="2987"/>
      <c r="D7" s="2987"/>
      <c r="E7" s="3001"/>
      <c r="F7" s="3001"/>
      <c r="G7" s="3001" t="s">
        <v>6547</v>
      </c>
      <c r="H7" s="3001"/>
      <c r="I7" s="3001"/>
      <c r="J7" s="3001"/>
      <c r="K7" s="3001" t="s">
        <v>29</v>
      </c>
      <c r="L7" s="3001"/>
      <c r="M7" s="3001"/>
      <c r="N7" s="3001"/>
      <c r="O7" s="3002" t="s">
        <v>38</v>
      </c>
      <c r="P7" s="3002" t="s">
        <v>39</v>
      </c>
      <c r="Q7" s="3001"/>
      <c r="R7" s="3046"/>
      <c r="S7" s="2991"/>
      <c r="T7" s="2991"/>
      <c r="U7" s="2991"/>
      <c r="V7" s="2998"/>
      <c r="W7" s="2999"/>
      <c r="X7" s="2999"/>
      <c r="Y7" s="2999"/>
      <c r="Z7" s="2999"/>
      <c r="AA7" s="3000"/>
    </row>
    <row r="8" spans="1:28" ht="90">
      <c r="A8" s="2988"/>
      <c r="B8" s="2988"/>
      <c r="C8" s="2988"/>
      <c r="D8" s="2988"/>
      <c r="E8" s="3001"/>
      <c r="F8" s="3001"/>
      <c r="G8" s="710" t="s">
        <v>30</v>
      </c>
      <c r="H8" s="710" t="s">
        <v>31</v>
      </c>
      <c r="I8" s="710" t="s">
        <v>32</v>
      </c>
      <c r="J8" s="710" t="s">
        <v>33</v>
      </c>
      <c r="K8" s="710" t="s">
        <v>34</v>
      </c>
      <c r="L8" s="710" t="s">
        <v>35</v>
      </c>
      <c r="M8" s="710" t="s">
        <v>6548</v>
      </c>
      <c r="N8" s="710" t="s">
        <v>6549</v>
      </c>
      <c r="O8" s="3002"/>
      <c r="P8" s="3002"/>
      <c r="Q8" s="3001"/>
      <c r="R8" s="3046"/>
      <c r="S8" s="711" t="s">
        <v>40</v>
      </c>
      <c r="T8" s="711" t="s">
        <v>6550</v>
      </c>
      <c r="U8" s="711" t="s">
        <v>42</v>
      </c>
      <c r="V8" s="712" t="s">
        <v>43</v>
      </c>
      <c r="W8" s="712" t="s">
        <v>44</v>
      </c>
      <c r="X8" s="712" t="s">
        <v>45</v>
      </c>
      <c r="Y8" s="712" t="s">
        <v>46</v>
      </c>
      <c r="Z8" s="712" t="s">
        <v>47</v>
      </c>
      <c r="AA8" s="712" t="s">
        <v>48</v>
      </c>
    </row>
    <row r="9" spans="1:28" ht="22.5" customHeight="1">
      <c r="A9" s="3047" t="s">
        <v>6551</v>
      </c>
      <c r="B9" s="3048"/>
      <c r="C9" s="3049"/>
      <c r="D9" s="3049"/>
      <c r="E9" s="3049"/>
      <c r="F9" s="3049"/>
      <c r="G9" s="3049"/>
      <c r="H9" s="3049"/>
      <c r="I9" s="3049"/>
      <c r="J9" s="3049"/>
      <c r="K9" s="3049"/>
      <c r="L9" s="3049"/>
      <c r="M9" s="3049"/>
      <c r="N9" s="3049"/>
      <c r="O9" s="3049"/>
      <c r="P9" s="3049"/>
      <c r="Q9" s="3049"/>
      <c r="R9" s="3049"/>
      <c r="S9" s="3049"/>
      <c r="T9" s="3049"/>
      <c r="U9" s="3049"/>
      <c r="V9" s="3049"/>
      <c r="W9" s="3049"/>
      <c r="X9" s="3049"/>
      <c r="Y9" s="3049"/>
      <c r="Z9" s="3049"/>
      <c r="AA9" s="3050"/>
      <c r="AB9" s="421"/>
    </row>
    <row r="10" spans="1:28">
      <c r="A10" s="732"/>
      <c r="B10" s="713" t="s">
        <v>6552</v>
      </c>
      <c r="C10" s="714"/>
      <c r="D10" s="715"/>
      <c r="E10" s="715"/>
      <c r="F10" s="716"/>
      <c r="G10" s="716"/>
      <c r="H10" s="716"/>
      <c r="I10" s="716"/>
      <c r="J10" s="716"/>
      <c r="K10" s="716"/>
      <c r="L10" s="716"/>
      <c r="M10" s="716"/>
      <c r="N10" s="716"/>
      <c r="O10" s="716"/>
      <c r="P10" s="716"/>
      <c r="Q10" s="716"/>
      <c r="R10" s="716"/>
      <c r="S10" s="716"/>
      <c r="T10" s="716"/>
      <c r="U10" s="716"/>
      <c r="V10" s="715"/>
      <c r="W10" s="715"/>
      <c r="X10" s="715"/>
      <c r="Y10" s="621"/>
      <c r="Z10" s="715"/>
      <c r="AA10" s="717"/>
      <c r="AB10" s="718"/>
    </row>
    <row r="11" spans="1:28" ht="25.5">
      <c r="A11" s="297">
        <v>1</v>
      </c>
      <c r="B11" s="769" t="s">
        <v>6553</v>
      </c>
      <c r="C11" s="109" t="s">
        <v>6554</v>
      </c>
      <c r="D11" s="721"/>
      <c r="E11" s="736">
        <v>0.4</v>
      </c>
      <c r="F11" s="721"/>
      <c r="G11" s="721"/>
      <c r="H11" s="721"/>
      <c r="I11" s="721"/>
      <c r="J11" s="721"/>
      <c r="K11" s="721"/>
      <c r="L11" s="721"/>
      <c r="M11" s="736"/>
      <c r="N11" s="736"/>
      <c r="O11" s="736">
        <v>0.4</v>
      </c>
      <c r="P11" s="736"/>
      <c r="Q11" s="736">
        <v>0.4</v>
      </c>
      <c r="R11" s="719" t="s">
        <v>55</v>
      </c>
      <c r="S11" s="736"/>
      <c r="T11" s="736"/>
      <c r="U11" s="736"/>
      <c r="V11" s="721"/>
      <c r="W11" s="721"/>
      <c r="X11" s="721"/>
      <c r="Y11" s="737"/>
      <c r="Z11" s="721">
        <v>0.4</v>
      </c>
      <c r="AA11" s="721"/>
      <c r="AB11" s="734"/>
    </row>
    <row r="12" spans="1:28" ht="25.5">
      <c r="A12" s="297">
        <v>2</v>
      </c>
      <c r="B12" s="769" t="s">
        <v>6555</v>
      </c>
      <c r="C12" s="91" t="s">
        <v>6556</v>
      </c>
      <c r="D12" s="97"/>
      <c r="E12" s="98">
        <v>0.1</v>
      </c>
      <c r="F12" s="97"/>
      <c r="G12" s="97"/>
      <c r="H12" s="97"/>
      <c r="I12" s="97"/>
      <c r="J12" s="97"/>
      <c r="K12" s="97"/>
      <c r="L12" s="97"/>
      <c r="M12" s="98"/>
      <c r="N12" s="98"/>
      <c r="O12" s="98">
        <v>0.1</v>
      </c>
      <c r="P12" s="98"/>
      <c r="Q12" s="98"/>
      <c r="R12" s="720" t="s">
        <v>55</v>
      </c>
      <c r="S12" s="98"/>
      <c r="T12" s="98"/>
      <c r="U12" s="98"/>
      <c r="V12" s="97"/>
      <c r="W12" s="97"/>
      <c r="X12" s="97"/>
      <c r="Y12" s="738"/>
      <c r="Z12" s="97">
        <v>0.1</v>
      </c>
      <c r="AA12" s="97"/>
      <c r="AB12" s="734"/>
    </row>
    <row r="13" spans="1:28" ht="25.5">
      <c r="A13" s="297">
        <v>3</v>
      </c>
      <c r="B13" s="769" t="s">
        <v>6557</v>
      </c>
      <c r="C13" s="91" t="s">
        <v>6558</v>
      </c>
      <c r="D13" s="97"/>
      <c r="E13" s="98">
        <v>2.1</v>
      </c>
      <c r="F13" s="97"/>
      <c r="G13" s="97"/>
      <c r="H13" s="97"/>
      <c r="I13" s="97"/>
      <c r="J13" s="97"/>
      <c r="K13" s="97"/>
      <c r="L13" s="97"/>
      <c r="M13" s="98"/>
      <c r="N13" s="98"/>
      <c r="O13" s="98">
        <v>2.1</v>
      </c>
      <c r="P13" s="98"/>
      <c r="Q13" s="98">
        <v>2.1</v>
      </c>
      <c r="R13" s="720" t="s">
        <v>55</v>
      </c>
      <c r="S13" s="98"/>
      <c r="T13" s="98"/>
      <c r="U13" s="98"/>
      <c r="V13" s="97"/>
      <c r="W13" s="97"/>
      <c r="X13" s="97"/>
      <c r="Y13" s="738"/>
      <c r="Z13" s="97"/>
      <c r="AA13" s="97">
        <v>2.1</v>
      </c>
      <c r="AB13" s="734"/>
    </row>
    <row r="14" spans="1:28">
      <c r="A14" s="297">
        <v>4</v>
      </c>
      <c r="B14" s="769" t="s">
        <v>6559</v>
      </c>
      <c r="C14" s="91" t="s">
        <v>6560</v>
      </c>
      <c r="D14" s="97"/>
      <c r="E14" s="98">
        <v>0.3</v>
      </c>
      <c r="F14" s="97"/>
      <c r="G14" s="97"/>
      <c r="H14" s="97"/>
      <c r="I14" s="97"/>
      <c r="J14" s="97"/>
      <c r="K14" s="97"/>
      <c r="L14" s="97"/>
      <c r="M14" s="98"/>
      <c r="N14" s="98"/>
      <c r="O14" s="98">
        <v>0.3</v>
      </c>
      <c r="P14" s="98"/>
      <c r="Q14" s="98"/>
      <c r="R14" s="719" t="s">
        <v>55</v>
      </c>
      <c r="S14" s="98"/>
      <c r="T14" s="98"/>
      <c r="U14" s="98"/>
      <c r="V14" s="97"/>
      <c r="W14" s="97"/>
      <c r="X14" s="97"/>
      <c r="Y14" s="738"/>
      <c r="Z14" s="97"/>
      <c r="AA14" s="97">
        <v>0.3</v>
      </c>
      <c r="AB14" s="734"/>
    </row>
    <row r="15" spans="1:28">
      <c r="A15" s="297">
        <v>5</v>
      </c>
      <c r="B15" s="769" t="s">
        <v>6561</v>
      </c>
      <c r="C15" s="91" t="s">
        <v>6562</v>
      </c>
      <c r="D15" s="97"/>
      <c r="E15" s="98">
        <v>3</v>
      </c>
      <c r="F15" s="97"/>
      <c r="G15" s="97"/>
      <c r="H15" s="97"/>
      <c r="I15" s="97"/>
      <c r="J15" s="97"/>
      <c r="K15" s="97"/>
      <c r="L15" s="97"/>
      <c r="M15" s="98"/>
      <c r="N15" s="98"/>
      <c r="O15" s="98">
        <v>3</v>
      </c>
      <c r="P15" s="98"/>
      <c r="Q15" s="98">
        <v>3</v>
      </c>
      <c r="R15" s="720" t="s">
        <v>55</v>
      </c>
      <c r="S15" s="98"/>
      <c r="T15" s="98"/>
      <c r="U15" s="98"/>
      <c r="V15" s="97"/>
      <c r="W15" s="97"/>
      <c r="X15" s="97"/>
      <c r="Y15" s="738"/>
      <c r="Z15" s="97"/>
      <c r="AA15" s="97">
        <v>3</v>
      </c>
      <c r="AB15" s="246"/>
    </row>
    <row r="16" spans="1:28">
      <c r="A16" s="297">
        <v>6</v>
      </c>
      <c r="B16" s="769" t="s">
        <v>6563</v>
      </c>
      <c r="C16" s="91" t="s">
        <v>6564</v>
      </c>
      <c r="D16" s="97"/>
      <c r="E16" s="98">
        <v>1</v>
      </c>
      <c r="F16" s="97"/>
      <c r="G16" s="97"/>
      <c r="H16" s="97"/>
      <c r="I16" s="97"/>
      <c r="J16" s="97"/>
      <c r="K16" s="97"/>
      <c r="L16" s="97"/>
      <c r="M16" s="98"/>
      <c r="N16" s="98"/>
      <c r="O16" s="98">
        <v>1</v>
      </c>
      <c r="P16" s="98"/>
      <c r="Q16" s="98">
        <v>0.8</v>
      </c>
      <c r="R16" s="720" t="s">
        <v>55</v>
      </c>
      <c r="S16" s="98"/>
      <c r="T16" s="98"/>
      <c r="U16" s="98"/>
      <c r="V16" s="97"/>
      <c r="W16" s="97"/>
      <c r="X16" s="97"/>
      <c r="Y16" s="738"/>
      <c r="Z16" s="97"/>
      <c r="AA16" s="97">
        <v>1</v>
      </c>
      <c r="AB16" s="246"/>
    </row>
    <row r="17" spans="1:28" ht="25.5">
      <c r="A17" s="297">
        <v>7</v>
      </c>
      <c r="B17" s="769" t="s">
        <v>6565</v>
      </c>
      <c r="C17" s="91" t="s">
        <v>6566</v>
      </c>
      <c r="D17" s="97"/>
      <c r="E17" s="98">
        <v>0.7</v>
      </c>
      <c r="F17" s="97"/>
      <c r="G17" s="97"/>
      <c r="H17" s="97"/>
      <c r="I17" s="97"/>
      <c r="J17" s="97"/>
      <c r="K17" s="97"/>
      <c r="L17" s="97"/>
      <c r="M17" s="98"/>
      <c r="N17" s="98"/>
      <c r="O17" s="98">
        <v>0.7</v>
      </c>
      <c r="P17" s="98"/>
      <c r="Q17" s="98">
        <v>0.7</v>
      </c>
      <c r="R17" s="719" t="s">
        <v>55</v>
      </c>
      <c r="S17" s="98"/>
      <c r="T17" s="98"/>
      <c r="U17" s="98"/>
      <c r="V17" s="97"/>
      <c r="W17" s="97"/>
      <c r="X17" s="97"/>
      <c r="Y17" s="738"/>
      <c r="Z17" s="97">
        <v>0.7</v>
      </c>
      <c r="AA17" s="97"/>
      <c r="AB17" s="246"/>
    </row>
    <row r="18" spans="1:28" ht="25.5">
      <c r="A18" s="297">
        <v>8</v>
      </c>
      <c r="B18" s="769" t="s">
        <v>6567</v>
      </c>
      <c r="C18" s="91" t="s">
        <v>6568</v>
      </c>
      <c r="D18" s="97"/>
      <c r="E18" s="98">
        <v>0.8</v>
      </c>
      <c r="F18" s="97"/>
      <c r="G18" s="97"/>
      <c r="H18" s="97"/>
      <c r="I18" s="97"/>
      <c r="J18" s="97"/>
      <c r="K18" s="97"/>
      <c r="L18" s="97"/>
      <c r="M18" s="98"/>
      <c r="N18" s="98"/>
      <c r="O18" s="98">
        <v>0.8</v>
      </c>
      <c r="P18" s="98"/>
      <c r="Q18" s="98">
        <v>0.8</v>
      </c>
      <c r="R18" s="720" t="s">
        <v>55</v>
      </c>
      <c r="S18" s="98"/>
      <c r="T18" s="98"/>
      <c r="U18" s="98"/>
      <c r="V18" s="97"/>
      <c r="W18" s="97"/>
      <c r="X18" s="97"/>
      <c r="Y18" s="738"/>
      <c r="Z18" s="97"/>
      <c r="AA18" s="97">
        <v>0.8</v>
      </c>
      <c r="AB18" s="246"/>
    </row>
    <row r="19" spans="1:28">
      <c r="A19" s="297">
        <v>9</v>
      </c>
      <c r="B19" s="769" t="s">
        <v>6569</v>
      </c>
      <c r="C19" s="91" t="s">
        <v>6570</v>
      </c>
      <c r="D19" s="97"/>
      <c r="E19" s="98">
        <v>2.5</v>
      </c>
      <c r="F19" s="97"/>
      <c r="G19" s="97"/>
      <c r="H19" s="97"/>
      <c r="I19" s="97"/>
      <c r="J19" s="97"/>
      <c r="K19" s="97"/>
      <c r="L19" s="97"/>
      <c r="M19" s="98"/>
      <c r="N19" s="98"/>
      <c r="O19" s="98">
        <v>2.5</v>
      </c>
      <c r="P19" s="98"/>
      <c r="Q19" s="98">
        <v>2.5</v>
      </c>
      <c r="R19" s="720" t="s">
        <v>55</v>
      </c>
      <c r="S19" s="98"/>
      <c r="T19" s="98"/>
      <c r="U19" s="98"/>
      <c r="V19" s="97"/>
      <c r="W19" s="97"/>
      <c r="X19" s="97"/>
      <c r="Y19" s="738"/>
      <c r="Z19" s="97"/>
      <c r="AA19" s="97">
        <v>2.5</v>
      </c>
      <c r="AB19" s="246"/>
    </row>
    <row r="20" spans="1:28" ht="25.5">
      <c r="A20" s="297">
        <v>10</v>
      </c>
      <c r="B20" s="769" t="s">
        <v>6571</v>
      </c>
      <c r="C20" s="91" t="s">
        <v>6572</v>
      </c>
      <c r="D20" s="97"/>
      <c r="E20" s="98">
        <v>5.5</v>
      </c>
      <c r="F20" s="97"/>
      <c r="G20" s="97"/>
      <c r="H20" s="97"/>
      <c r="I20" s="97"/>
      <c r="J20" s="97"/>
      <c r="K20" s="97"/>
      <c r="L20" s="97"/>
      <c r="M20" s="98"/>
      <c r="N20" s="98"/>
      <c r="O20" s="98">
        <v>5.5</v>
      </c>
      <c r="P20" s="98"/>
      <c r="Q20" s="98">
        <v>5.5</v>
      </c>
      <c r="R20" s="719" t="s">
        <v>55</v>
      </c>
      <c r="S20" s="98"/>
      <c r="T20" s="98"/>
      <c r="U20" s="98"/>
      <c r="V20" s="97"/>
      <c r="W20" s="97"/>
      <c r="X20" s="97"/>
      <c r="Y20" s="738"/>
      <c r="Z20" s="97"/>
      <c r="AA20" s="97">
        <v>5.5</v>
      </c>
      <c r="AB20" s="246"/>
    </row>
    <row r="21" spans="1:28">
      <c r="A21" s="297">
        <v>11</v>
      </c>
      <c r="B21" s="769" t="s">
        <v>6573</v>
      </c>
      <c r="C21" s="91" t="s">
        <v>6574</v>
      </c>
      <c r="D21" s="97"/>
      <c r="E21" s="98">
        <v>0.5</v>
      </c>
      <c r="F21" s="97"/>
      <c r="G21" s="97"/>
      <c r="H21" s="97"/>
      <c r="I21" s="97"/>
      <c r="J21" s="97"/>
      <c r="K21" s="97"/>
      <c r="L21" s="97"/>
      <c r="M21" s="98"/>
      <c r="N21" s="98"/>
      <c r="O21" s="98">
        <v>0.5</v>
      </c>
      <c r="P21" s="98"/>
      <c r="Q21" s="98">
        <v>0.5</v>
      </c>
      <c r="R21" s="720" t="s">
        <v>55</v>
      </c>
      <c r="S21" s="98"/>
      <c r="T21" s="98"/>
      <c r="U21" s="98"/>
      <c r="V21" s="97"/>
      <c r="W21" s="97"/>
      <c r="X21" s="97"/>
      <c r="Y21" s="738"/>
      <c r="Z21" s="97">
        <v>0.5</v>
      </c>
      <c r="AA21" s="97"/>
      <c r="AB21" s="246"/>
    </row>
    <row r="22" spans="1:28" ht="25.5">
      <c r="A22" s="297">
        <v>12</v>
      </c>
      <c r="B22" s="769" t="s">
        <v>6575</v>
      </c>
      <c r="C22" s="91" t="s">
        <v>6576</v>
      </c>
      <c r="D22" s="97"/>
      <c r="E22" s="98">
        <v>4.5</v>
      </c>
      <c r="F22" s="97"/>
      <c r="G22" s="97"/>
      <c r="H22" s="97"/>
      <c r="I22" s="97"/>
      <c r="J22" s="97"/>
      <c r="K22" s="97"/>
      <c r="L22" s="97"/>
      <c r="M22" s="98"/>
      <c r="N22" s="98"/>
      <c r="O22" s="98">
        <v>4.5</v>
      </c>
      <c r="P22" s="98"/>
      <c r="Q22" s="98">
        <v>4.5</v>
      </c>
      <c r="R22" s="720" t="s">
        <v>55</v>
      </c>
      <c r="S22" s="98"/>
      <c r="T22" s="98"/>
      <c r="U22" s="98"/>
      <c r="V22" s="97"/>
      <c r="W22" s="97"/>
      <c r="X22" s="97"/>
      <c r="Y22" s="738"/>
      <c r="Z22" s="97"/>
      <c r="AA22" s="97">
        <v>4.5</v>
      </c>
      <c r="AB22" s="246"/>
    </row>
    <row r="23" spans="1:28">
      <c r="A23" s="297">
        <v>13</v>
      </c>
      <c r="B23" s="769" t="s">
        <v>6577</v>
      </c>
      <c r="C23" s="91" t="s">
        <v>6578</v>
      </c>
      <c r="D23" s="97"/>
      <c r="E23" s="98">
        <v>2.5</v>
      </c>
      <c r="F23" s="97"/>
      <c r="G23" s="97"/>
      <c r="H23" s="97"/>
      <c r="I23" s="97"/>
      <c r="J23" s="97"/>
      <c r="K23" s="97"/>
      <c r="L23" s="97"/>
      <c r="M23" s="98"/>
      <c r="N23" s="98"/>
      <c r="O23" s="98">
        <v>2.5</v>
      </c>
      <c r="P23" s="98"/>
      <c r="Q23" s="98">
        <v>2.5</v>
      </c>
      <c r="R23" s="719" t="s">
        <v>55</v>
      </c>
      <c r="S23" s="98"/>
      <c r="T23" s="98"/>
      <c r="U23" s="98"/>
      <c r="V23" s="97"/>
      <c r="W23" s="97"/>
      <c r="X23" s="97"/>
      <c r="Y23" s="738"/>
      <c r="Z23" s="97"/>
      <c r="AA23" s="97">
        <v>2.5</v>
      </c>
      <c r="AB23" s="246"/>
    </row>
    <row r="24" spans="1:28">
      <c r="A24" s="297">
        <v>14</v>
      </c>
      <c r="B24" s="769" t="s">
        <v>6579</v>
      </c>
      <c r="C24" s="91" t="s">
        <v>6580</v>
      </c>
      <c r="D24" s="97"/>
      <c r="E24" s="98">
        <v>1.2</v>
      </c>
      <c r="F24" s="97"/>
      <c r="G24" s="97"/>
      <c r="H24" s="97"/>
      <c r="I24" s="97"/>
      <c r="J24" s="97"/>
      <c r="K24" s="97"/>
      <c r="L24" s="97"/>
      <c r="M24" s="98"/>
      <c r="N24" s="98"/>
      <c r="O24" s="98">
        <v>1.2</v>
      </c>
      <c r="P24" s="98"/>
      <c r="Q24" s="98">
        <v>1.2</v>
      </c>
      <c r="R24" s="720" t="s">
        <v>55</v>
      </c>
      <c r="S24" s="98"/>
      <c r="T24" s="98"/>
      <c r="U24" s="98"/>
      <c r="V24" s="97"/>
      <c r="W24" s="97"/>
      <c r="X24" s="97"/>
      <c r="Y24" s="738"/>
      <c r="Z24" s="97">
        <v>1.2</v>
      </c>
      <c r="AA24" s="97"/>
      <c r="AB24" s="246"/>
    </row>
    <row r="25" spans="1:28" ht="25.5">
      <c r="A25" s="297">
        <v>15</v>
      </c>
      <c r="B25" s="769" t="s">
        <v>6581</v>
      </c>
      <c r="C25" s="91" t="s">
        <v>6582</v>
      </c>
      <c r="D25" s="97"/>
      <c r="E25" s="98">
        <v>0.5</v>
      </c>
      <c r="F25" s="97"/>
      <c r="G25" s="97"/>
      <c r="H25" s="97"/>
      <c r="I25" s="97"/>
      <c r="J25" s="97"/>
      <c r="K25" s="97"/>
      <c r="L25" s="97"/>
      <c r="M25" s="98"/>
      <c r="N25" s="98"/>
      <c r="O25" s="98">
        <v>0.5</v>
      </c>
      <c r="P25" s="98"/>
      <c r="Q25" s="98">
        <v>0.5</v>
      </c>
      <c r="R25" s="720" t="s">
        <v>55</v>
      </c>
      <c r="S25" s="98"/>
      <c r="T25" s="98"/>
      <c r="U25" s="98"/>
      <c r="V25" s="97"/>
      <c r="W25" s="97"/>
      <c r="X25" s="97"/>
      <c r="Y25" s="738"/>
      <c r="Z25" s="97"/>
      <c r="AA25" s="97">
        <v>0.5</v>
      </c>
      <c r="AB25" s="246"/>
    </row>
    <row r="26" spans="1:28">
      <c r="A26" s="297">
        <v>16</v>
      </c>
      <c r="B26" s="769" t="s">
        <v>6583</v>
      </c>
      <c r="C26" s="91" t="s">
        <v>6584</v>
      </c>
      <c r="D26" s="97"/>
      <c r="E26" s="98">
        <v>3</v>
      </c>
      <c r="F26" s="97"/>
      <c r="G26" s="97"/>
      <c r="H26" s="97"/>
      <c r="I26" s="97"/>
      <c r="J26" s="97"/>
      <c r="K26" s="97"/>
      <c r="L26" s="97"/>
      <c r="M26" s="98"/>
      <c r="N26" s="98"/>
      <c r="O26" s="98">
        <v>3</v>
      </c>
      <c r="P26" s="98"/>
      <c r="Q26" s="98">
        <v>3</v>
      </c>
      <c r="R26" s="719" t="s">
        <v>55</v>
      </c>
      <c r="S26" s="98"/>
      <c r="T26" s="98"/>
      <c r="U26" s="98"/>
      <c r="V26" s="97"/>
      <c r="W26" s="97"/>
      <c r="X26" s="97"/>
      <c r="Y26" s="738"/>
      <c r="Z26" s="97">
        <v>3</v>
      </c>
      <c r="AA26" s="97"/>
      <c r="AB26" s="246"/>
    </row>
    <row r="27" spans="1:28">
      <c r="A27" s="297">
        <v>17</v>
      </c>
      <c r="B27" s="769" t="s">
        <v>6585</v>
      </c>
      <c r="C27" s="91" t="s">
        <v>6586</v>
      </c>
      <c r="D27" s="97"/>
      <c r="E27" s="98">
        <v>3</v>
      </c>
      <c r="F27" s="97"/>
      <c r="G27" s="97"/>
      <c r="H27" s="97"/>
      <c r="I27" s="97"/>
      <c r="J27" s="97"/>
      <c r="K27" s="97"/>
      <c r="L27" s="97"/>
      <c r="M27" s="98"/>
      <c r="N27" s="98"/>
      <c r="O27" s="98">
        <v>3</v>
      </c>
      <c r="P27" s="98"/>
      <c r="Q27" s="98">
        <v>3</v>
      </c>
      <c r="R27" s="720" t="s">
        <v>55</v>
      </c>
      <c r="S27" s="98"/>
      <c r="T27" s="98"/>
      <c r="U27" s="98"/>
      <c r="V27" s="97"/>
      <c r="W27" s="97"/>
      <c r="X27" s="97"/>
      <c r="Y27" s="738"/>
      <c r="Z27" s="97"/>
      <c r="AA27" s="97">
        <v>3</v>
      </c>
      <c r="AB27" s="246"/>
    </row>
    <row r="28" spans="1:28">
      <c r="A28" s="297">
        <v>18</v>
      </c>
      <c r="B28" s="769" t="s">
        <v>6587</v>
      </c>
      <c r="C28" s="91" t="s">
        <v>6588</v>
      </c>
      <c r="D28" s="97"/>
      <c r="E28" s="98">
        <v>3</v>
      </c>
      <c r="F28" s="97"/>
      <c r="G28" s="97"/>
      <c r="H28" s="97"/>
      <c r="I28" s="97"/>
      <c r="J28" s="97"/>
      <c r="K28" s="97"/>
      <c r="L28" s="97"/>
      <c r="M28" s="98"/>
      <c r="N28" s="98"/>
      <c r="O28" s="98">
        <v>3</v>
      </c>
      <c r="P28" s="98"/>
      <c r="Q28" s="98">
        <v>3</v>
      </c>
      <c r="R28" s="720" t="s">
        <v>55</v>
      </c>
      <c r="S28" s="98"/>
      <c r="T28" s="98"/>
      <c r="U28" s="98"/>
      <c r="V28" s="97"/>
      <c r="W28" s="97"/>
      <c r="X28" s="97"/>
      <c r="Y28" s="738"/>
      <c r="Z28" s="97">
        <v>3</v>
      </c>
      <c r="AA28" s="97"/>
      <c r="AB28" s="246"/>
    </row>
    <row r="29" spans="1:28">
      <c r="A29" s="297">
        <v>19</v>
      </c>
      <c r="B29" s="769" t="s">
        <v>6589</v>
      </c>
      <c r="C29" s="91" t="s">
        <v>6590</v>
      </c>
      <c r="D29" s="97"/>
      <c r="E29" s="98">
        <v>2</v>
      </c>
      <c r="F29" s="97"/>
      <c r="G29" s="97"/>
      <c r="H29" s="97"/>
      <c r="I29" s="97"/>
      <c r="J29" s="97"/>
      <c r="K29" s="97"/>
      <c r="L29" s="97"/>
      <c r="M29" s="98"/>
      <c r="N29" s="98"/>
      <c r="O29" s="98">
        <v>2</v>
      </c>
      <c r="P29" s="98"/>
      <c r="Q29" s="98">
        <v>2</v>
      </c>
      <c r="R29" s="719" t="s">
        <v>55</v>
      </c>
      <c r="S29" s="98"/>
      <c r="T29" s="98"/>
      <c r="U29" s="98"/>
      <c r="V29" s="97"/>
      <c r="W29" s="97"/>
      <c r="X29" s="97"/>
      <c r="Y29" s="738"/>
      <c r="Z29" s="97"/>
      <c r="AA29" s="97">
        <v>2</v>
      </c>
      <c r="AB29" s="246"/>
    </row>
    <row r="30" spans="1:28">
      <c r="A30" s="297">
        <v>20</v>
      </c>
      <c r="B30" s="769" t="s">
        <v>6591</v>
      </c>
      <c r="C30" s="91" t="s">
        <v>6592</v>
      </c>
      <c r="D30" s="97"/>
      <c r="E30" s="98">
        <v>3</v>
      </c>
      <c r="F30" s="97"/>
      <c r="G30" s="97"/>
      <c r="H30" s="97"/>
      <c r="I30" s="97"/>
      <c r="J30" s="97"/>
      <c r="K30" s="97"/>
      <c r="L30" s="97"/>
      <c r="M30" s="98"/>
      <c r="N30" s="98"/>
      <c r="O30" s="98">
        <v>3</v>
      </c>
      <c r="P30" s="98"/>
      <c r="Q30" s="98">
        <v>3</v>
      </c>
      <c r="R30" s="720" t="s">
        <v>55</v>
      </c>
      <c r="S30" s="98"/>
      <c r="T30" s="98"/>
      <c r="U30" s="98"/>
      <c r="V30" s="97"/>
      <c r="W30" s="97"/>
      <c r="X30" s="97"/>
      <c r="Y30" s="738"/>
      <c r="Z30" s="97">
        <v>3</v>
      </c>
      <c r="AA30" s="97"/>
      <c r="AB30" s="246"/>
    </row>
    <row r="31" spans="1:28" ht="25.5">
      <c r="A31" s="297">
        <v>21</v>
      </c>
      <c r="B31" s="769" t="s">
        <v>6593</v>
      </c>
      <c r="C31" s="91" t="s">
        <v>6594</v>
      </c>
      <c r="D31" s="97"/>
      <c r="E31" s="98">
        <v>7</v>
      </c>
      <c r="F31" s="97"/>
      <c r="G31" s="97"/>
      <c r="H31" s="97"/>
      <c r="I31" s="97"/>
      <c r="J31" s="97"/>
      <c r="K31" s="97"/>
      <c r="L31" s="97"/>
      <c r="M31" s="98"/>
      <c r="N31" s="98"/>
      <c r="O31" s="98">
        <v>7</v>
      </c>
      <c r="P31" s="98"/>
      <c r="Q31" s="98">
        <v>7</v>
      </c>
      <c r="R31" s="720" t="s">
        <v>55</v>
      </c>
      <c r="S31" s="98"/>
      <c r="T31" s="98"/>
      <c r="U31" s="98"/>
      <c r="V31" s="97"/>
      <c r="W31" s="97"/>
      <c r="X31" s="97"/>
      <c r="Y31" s="738"/>
      <c r="Z31" s="97">
        <v>7</v>
      </c>
      <c r="AA31" s="97"/>
      <c r="AB31" s="246"/>
    </row>
    <row r="32" spans="1:28">
      <c r="A32" s="297">
        <v>22</v>
      </c>
      <c r="B32" s="769" t="s">
        <v>6595</v>
      </c>
      <c r="C32" s="91" t="s">
        <v>6596</v>
      </c>
      <c r="D32" s="97"/>
      <c r="E32" s="98">
        <v>1.5</v>
      </c>
      <c r="F32" s="739"/>
      <c r="G32" s="97"/>
      <c r="H32" s="97"/>
      <c r="I32" s="97"/>
      <c r="J32" s="97"/>
      <c r="K32" s="97"/>
      <c r="L32" s="97"/>
      <c r="M32" s="98"/>
      <c r="N32" s="98"/>
      <c r="O32" s="98">
        <v>1.5</v>
      </c>
      <c r="P32" s="98"/>
      <c r="Q32" s="98">
        <v>1.5</v>
      </c>
      <c r="R32" s="719" t="s">
        <v>55</v>
      </c>
      <c r="S32" s="98"/>
      <c r="T32" s="98"/>
      <c r="U32" s="98"/>
      <c r="V32" s="97"/>
      <c r="W32" s="97"/>
      <c r="X32" s="97"/>
      <c r="Y32" s="738"/>
      <c r="Z32" s="97">
        <v>1.5</v>
      </c>
      <c r="AA32" s="97"/>
      <c r="AB32" s="246"/>
    </row>
    <row r="33" spans="1:28">
      <c r="A33" s="297">
        <v>23</v>
      </c>
      <c r="B33" s="769" t="s">
        <v>6597</v>
      </c>
      <c r="C33" s="91" t="s">
        <v>6598</v>
      </c>
      <c r="D33" s="97"/>
      <c r="E33" s="98">
        <v>3</v>
      </c>
      <c r="F33" s="97"/>
      <c r="G33" s="97"/>
      <c r="H33" s="97"/>
      <c r="I33" s="97"/>
      <c r="J33" s="97"/>
      <c r="K33" s="97"/>
      <c r="L33" s="97"/>
      <c r="M33" s="97"/>
      <c r="N33" s="97"/>
      <c r="O33" s="97">
        <v>3</v>
      </c>
      <c r="P33" s="98"/>
      <c r="Q33" s="98"/>
      <c r="R33" s="720" t="s">
        <v>55</v>
      </c>
      <c r="S33" s="98"/>
      <c r="T33" s="98"/>
      <c r="U33" s="98"/>
      <c r="V33" s="97"/>
      <c r="W33" s="97"/>
      <c r="X33" s="97"/>
      <c r="Y33" s="738"/>
      <c r="Z33" s="97">
        <v>3</v>
      </c>
      <c r="AA33" s="97"/>
      <c r="AB33" s="246"/>
    </row>
    <row r="34" spans="1:28">
      <c r="A34" s="297">
        <v>24</v>
      </c>
      <c r="B34" s="769" t="s">
        <v>6599</v>
      </c>
      <c r="C34" s="91" t="s">
        <v>6600</v>
      </c>
      <c r="D34" s="97"/>
      <c r="E34" s="98">
        <v>1</v>
      </c>
      <c r="F34" s="97"/>
      <c r="G34" s="97"/>
      <c r="H34" s="97"/>
      <c r="I34" s="97"/>
      <c r="J34" s="97"/>
      <c r="K34" s="97"/>
      <c r="L34" s="97"/>
      <c r="M34" s="97"/>
      <c r="N34" s="97"/>
      <c r="O34" s="97">
        <v>1</v>
      </c>
      <c r="P34" s="98"/>
      <c r="Q34" s="98"/>
      <c r="R34" s="720" t="s">
        <v>55</v>
      </c>
      <c r="S34" s="98"/>
      <c r="T34" s="98"/>
      <c r="U34" s="98"/>
      <c r="V34" s="97"/>
      <c r="W34" s="97"/>
      <c r="X34" s="97"/>
      <c r="Y34" s="738"/>
      <c r="Z34" s="97">
        <v>1</v>
      </c>
      <c r="AA34" s="97"/>
      <c r="AB34" s="246"/>
    </row>
    <row r="35" spans="1:28">
      <c r="A35" s="297">
        <v>25</v>
      </c>
      <c r="B35" s="769" t="s">
        <v>6601</v>
      </c>
      <c r="C35" s="91" t="s">
        <v>6602</v>
      </c>
      <c r="D35" s="97"/>
      <c r="E35" s="98">
        <v>3.4</v>
      </c>
      <c r="F35" s="97">
        <v>3.4</v>
      </c>
      <c r="G35" s="97"/>
      <c r="H35" s="97"/>
      <c r="I35" s="97"/>
      <c r="J35" s="97"/>
      <c r="K35" s="97"/>
      <c r="L35" s="97">
        <v>3.4</v>
      </c>
      <c r="M35" s="97"/>
      <c r="N35" s="97"/>
      <c r="O35" s="97"/>
      <c r="P35" s="100"/>
      <c r="Q35" s="100">
        <v>3.4</v>
      </c>
      <c r="R35" s="91" t="s">
        <v>55</v>
      </c>
      <c r="S35" s="100"/>
      <c r="T35" s="100"/>
      <c r="U35" s="100"/>
      <c r="V35" s="97"/>
      <c r="W35" s="97"/>
      <c r="X35" s="97"/>
      <c r="Y35" s="738"/>
      <c r="Z35" s="97"/>
      <c r="AA35" s="97">
        <v>3.4</v>
      </c>
      <c r="AB35" s="246"/>
    </row>
    <row r="36" spans="1:28">
      <c r="A36" s="297">
        <v>26</v>
      </c>
      <c r="B36" s="769" t="s">
        <v>6603</v>
      </c>
      <c r="C36" s="91" t="s">
        <v>6604</v>
      </c>
      <c r="D36" s="97"/>
      <c r="E36" s="98">
        <v>1.1000000000000001</v>
      </c>
      <c r="F36" s="97"/>
      <c r="G36" s="97"/>
      <c r="H36" s="97"/>
      <c r="I36" s="97"/>
      <c r="J36" s="97"/>
      <c r="K36" s="97"/>
      <c r="L36" s="97"/>
      <c r="M36" s="97"/>
      <c r="N36" s="97"/>
      <c r="O36" s="97">
        <v>1.1000000000000001</v>
      </c>
      <c r="P36" s="100"/>
      <c r="Q36" s="100">
        <v>1</v>
      </c>
      <c r="R36" s="91" t="s">
        <v>55</v>
      </c>
      <c r="S36" s="100"/>
      <c r="T36" s="100"/>
      <c r="U36" s="100"/>
      <c r="V36" s="97"/>
      <c r="W36" s="97"/>
      <c r="X36" s="97"/>
      <c r="Y36" s="738"/>
      <c r="Z36" s="97">
        <v>1.1000000000000001</v>
      </c>
      <c r="AA36" s="97"/>
      <c r="AB36" s="246"/>
    </row>
    <row r="37" spans="1:28" ht="25.5">
      <c r="A37" s="297">
        <v>27</v>
      </c>
      <c r="B37" s="769" t="s">
        <v>6605</v>
      </c>
      <c r="C37" s="91" t="s">
        <v>6606</v>
      </c>
      <c r="D37" s="97"/>
      <c r="E37" s="98">
        <v>11.3</v>
      </c>
      <c r="F37" s="97">
        <v>6</v>
      </c>
      <c r="G37" s="97"/>
      <c r="H37" s="97"/>
      <c r="I37" s="97"/>
      <c r="J37" s="97"/>
      <c r="K37" s="97"/>
      <c r="L37" s="97">
        <v>6</v>
      </c>
      <c r="M37" s="97"/>
      <c r="N37" s="97"/>
      <c r="O37" s="97">
        <v>5.3</v>
      </c>
      <c r="P37" s="100"/>
      <c r="Q37" s="100">
        <v>11.3</v>
      </c>
      <c r="R37" s="91" t="s">
        <v>55</v>
      </c>
      <c r="S37" s="100"/>
      <c r="T37" s="100"/>
      <c r="U37" s="100"/>
      <c r="V37" s="97"/>
      <c r="W37" s="97"/>
      <c r="X37" s="97"/>
      <c r="Y37" s="738"/>
      <c r="Z37" s="97">
        <v>11.3</v>
      </c>
      <c r="AA37" s="97"/>
      <c r="AB37" s="246"/>
    </row>
    <row r="38" spans="1:28">
      <c r="A38" s="297">
        <v>28</v>
      </c>
      <c r="B38" s="769" t="s">
        <v>6607</v>
      </c>
      <c r="C38" s="91" t="s">
        <v>6608</v>
      </c>
      <c r="D38" s="97"/>
      <c r="E38" s="98">
        <v>0.8</v>
      </c>
      <c r="F38" s="97">
        <v>0.8</v>
      </c>
      <c r="G38" s="97"/>
      <c r="H38" s="97"/>
      <c r="I38" s="97"/>
      <c r="J38" s="97"/>
      <c r="K38" s="97"/>
      <c r="L38" s="97">
        <v>0.8</v>
      </c>
      <c r="M38" s="97"/>
      <c r="N38" s="97"/>
      <c r="O38" s="97"/>
      <c r="P38" s="100"/>
      <c r="Q38" s="100"/>
      <c r="R38" s="91" t="s">
        <v>55</v>
      </c>
      <c r="S38" s="100"/>
      <c r="T38" s="100"/>
      <c r="U38" s="100"/>
      <c r="V38" s="97"/>
      <c r="W38" s="97"/>
      <c r="X38" s="97"/>
      <c r="Y38" s="738"/>
      <c r="Z38" s="97">
        <v>0.8</v>
      </c>
      <c r="AA38" s="97"/>
      <c r="AB38" s="246"/>
    </row>
    <row r="39" spans="1:28">
      <c r="A39" s="297">
        <v>29</v>
      </c>
      <c r="B39" s="769" t="s">
        <v>6609</v>
      </c>
      <c r="C39" s="91" t="s">
        <v>6610</v>
      </c>
      <c r="D39" s="97"/>
      <c r="E39" s="98">
        <v>4</v>
      </c>
      <c r="F39" s="97">
        <v>4</v>
      </c>
      <c r="G39" s="97"/>
      <c r="H39" s="97"/>
      <c r="I39" s="97"/>
      <c r="J39" s="97"/>
      <c r="K39" s="97"/>
      <c r="L39" s="97">
        <v>4</v>
      </c>
      <c r="M39" s="97"/>
      <c r="N39" s="97"/>
      <c r="O39" s="97"/>
      <c r="P39" s="100"/>
      <c r="Q39" s="100">
        <v>4</v>
      </c>
      <c r="R39" s="91" t="s">
        <v>55</v>
      </c>
      <c r="S39" s="100"/>
      <c r="T39" s="100"/>
      <c r="U39" s="100"/>
      <c r="V39" s="97"/>
      <c r="W39" s="97"/>
      <c r="X39" s="97"/>
      <c r="Y39" s="738"/>
      <c r="Z39" s="97">
        <v>4</v>
      </c>
      <c r="AA39" s="97"/>
      <c r="AB39" s="246"/>
    </row>
    <row r="40" spans="1:28" ht="25.5">
      <c r="A40" s="297">
        <v>30</v>
      </c>
      <c r="B40" s="769" t="s">
        <v>6611</v>
      </c>
      <c r="C40" s="91" t="s">
        <v>6612</v>
      </c>
      <c r="D40" s="97"/>
      <c r="E40" s="98">
        <v>0.3</v>
      </c>
      <c r="F40" s="97"/>
      <c r="G40" s="97"/>
      <c r="H40" s="97"/>
      <c r="I40" s="97"/>
      <c r="J40" s="97"/>
      <c r="K40" s="97"/>
      <c r="L40" s="97"/>
      <c r="M40" s="97"/>
      <c r="N40" s="97"/>
      <c r="O40" s="97">
        <v>0.3</v>
      </c>
      <c r="P40" s="98"/>
      <c r="Q40" s="98">
        <v>0.3</v>
      </c>
      <c r="R40" s="91" t="s">
        <v>55</v>
      </c>
      <c r="S40" s="99"/>
      <c r="T40" s="98"/>
      <c r="U40" s="98"/>
      <c r="V40" s="97"/>
      <c r="W40" s="97"/>
      <c r="X40" s="97"/>
      <c r="Y40" s="738"/>
      <c r="Z40" s="97">
        <v>0.3</v>
      </c>
      <c r="AA40" s="97"/>
      <c r="AB40" s="246"/>
    </row>
    <row r="41" spans="1:28">
      <c r="A41" s="297">
        <v>31</v>
      </c>
      <c r="B41" s="769" t="s">
        <v>6613</v>
      </c>
      <c r="C41" s="91" t="s">
        <v>6614</v>
      </c>
      <c r="D41" s="97"/>
      <c r="E41" s="98">
        <v>2.5</v>
      </c>
      <c r="F41" s="97"/>
      <c r="G41" s="97"/>
      <c r="H41" s="97"/>
      <c r="I41" s="97"/>
      <c r="J41" s="97"/>
      <c r="K41" s="97"/>
      <c r="L41" s="97"/>
      <c r="M41" s="97"/>
      <c r="N41" s="97"/>
      <c r="O41" s="97">
        <v>2.5</v>
      </c>
      <c r="P41" s="98"/>
      <c r="Q41" s="98">
        <v>2.5</v>
      </c>
      <c r="R41" s="91" t="s">
        <v>55</v>
      </c>
      <c r="S41" s="99"/>
      <c r="T41" s="98"/>
      <c r="U41" s="98"/>
      <c r="V41" s="97"/>
      <c r="W41" s="97"/>
      <c r="X41" s="97"/>
      <c r="Y41" s="738"/>
      <c r="Z41" s="97">
        <v>2.5</v>
      </c>
      <c r="AA41" s="97"/>
      <c r="AB41" s="246"/>
    </row>
    <row r="42" spans="1:28" ht="25.5">
      <c r="A42" s="297">
        <v>32</v>
      </c>
      <c r="B42" s="769" t="s">
        <v>6615</v>
      </c>
      <c r="C42" s="91" t="s">
        <v>6616</v>
      </c>
      <c r="D42" s="97"/>
      <c r="E42" s="98">
        <v>0.2</v>
      </c>
      <c r="F42" s="97"/>
      <c r="G42" s="97"/>
      <c r="H42" s="97"/>
      <c r="I42" s="97"/>
      <c r="J42" s="97"/>
      <c r="K42" s="97"/>
      <c r="L42" s="97"/>
      <c r="M42" s="97"/>
      <c r="N42" s="97"/>
      <c r="O42" s="97">
        <v>0.2</v>
      </c>
      <c r="P42" s="98"/>
      <c r="Q42" s="98">
        <v>0.2</v>
      </c>
      <c r="R42" s="91" t="s">
        <v>55</v>
      </c>
      <c r="S42" s="99"/>
      <c r="T42" s="98"/>
      <c r="U42" s="98"/>
      <c r="V42" s="97"/>
      <c r="W42" s="97"/>
      <c r="X42" s="97"/>
      <c r="Y42" s="738"/>
      <c r="Z42" s="97"/>
      <c r="AA42" s="97">
        <v>0.2</v>
      </c>
      <c r="AB42" s="246"/>
    </row>
    <row r="43" spans="1:28" ht="25.5">
      <c r="A43" s="297">
        <v>33</v>
      </c>
      <c r="B43" s="769" t="s">
        <v>6617</v>
      </c>
      <c r="C43" s="91" t="s">
        <v>6618</v>
      </c>
      <c r="D43" s="97"/>
      <c r="E43" s="98">
        <v>0.3</v>
      </c>
      <c r="F43" s="97"/>
      <c r="G43" s="97"/>
      <c r="H43" s="97"/>
      <c r="I43" s="97"/>
      <c r="J43" s="97"/>
      <c r="K43" s="97"/>
      <c r="L43" s="97"/>
      <c r="M43" s="97"/>
      <c r="N43" s="97"/>
      <c r="O43" s="97">
        <v>0.3</v>
      </c>
      <c r="P43" s="98"/>
      <c r="Q43" s="98">
        <v>0.3</v>
      </c>
      <c r="R43" s="91" t="s">
        <v>55</v>
      </c>
      <c r="S43" s="99"/>
      <c r="T43" s="98"/>
      <c r="U43" s="98"/>
      <c r="V43" s="97"/>
      <c r="W43" s="97"/>
      <c r="X43" s="97"/>
      <c r="Y43" s="738"/>
      <c r="Z43" s="97">
        <v>0.3</v>
      </c>
      <c r="AA43" s="97"/>
      <c r="AB43" s="246"/>
    </row>
    <row r="44" spans="1:28">
      <c r="A44" s="297">
        <v>34</v>
      </c>
      <c r="B44" s="769" t="s">
        <v>6619</v>
      </c>
      <c r="C44" s="91" t="s">
        <v>6620</v>
      </c>
      <c r="D44" s="97"/>
      <c r="E44" s="98">
        <v>1.6</v>
      </c>
      <c r="F44" s="97"/>
      <c r="G44" s="97"/>
      <c r="H44" s="97"/>
      <c r="I44" s="97"/>
      <c r="J44" s="97"/>
      <c r="K44" s="97"/>
      <c r="L44" s="97"/>
      <c r="M44" s="97"/>
      <c r="N44" s="97"/>
      <c r="O44" s="97">
        <v>1.6</v>
      </c>
      <c r="P44" s="98"/>
      <c r="Q44" s="98">
        <v>1.6</v>
      </c>
      <c r="R44" s="91" t="s">
        <v>55</v>
      </c>
      <c r="S44" s="99"/>
      <c r="T44" s="98"/>
      <c r="U44" s="98"/>
      <c r="V44" s="97"/>
      <c r="W44" s="97"/>
      <c r="X44" s="97"/>
      <c r="Y44" s="738"/>
      <c r="Z44" s="97">
        <v>1.6</v>
      </c>
      <c r="AA44" s="97"/>
      <c r="AB44" s="246"/>
    </row>
    <row r="45" spans="1:28" ht="25.5">
      <c r="A45" s="297">
        <v>35</v>
      </c>
      <c r="B45" s="769" t="s">
        <v>6621</v>
      </c>
      <c r="C45" s="91" t="s">
        <v>6622</v>
      </c>
      <c r="D45" s="97"/>
      <c r="E45" s="98">
        <v>1.3</v>
      </c>
      <c r="F45" s="97">
        <v>1.3</v>
      </c>
      <c r="G45" s="97"/>
      <c r="H45" s="97"/>
      <c r="I45" s="97"/>
      <c r="J45" s="97"/>
      <c r="K45" s="97"/>
      <c r="L45" s="97">
        <v>1.3</v>
      </c>
      <c r="M45" s="97"/>
      <c r="N45" s="97"/>
      <c r="O45" s="97"/>
      <c r="P45" s="100"/>
      <c r="Q45" s="100"/>
      <c r="R45" s="91" t="s">
        <v>55</v>
      </c>
      <c r="S45" s="100"/>
      <c r="T45" s="100"/>
      <c r="U45" s="100"/>
      <c r="V45" s="97"/>
      <c r="W45" s="97"/>
      <c r="X45" s="97"/>
      <c r="Y45" s="738"/>
      <c r="Z45" s="97">
        <v>1.3</v>
      </c>
      <c r="AA45" s="97"/>
      <c r="AB45" s="246"/>
    </row>
    <row r="46" spans="1:28">
      <c r="A46" s="297">
        <v>36</v>
      </c>
      <c r="B46" s="769" t="s">
        <v>6623</v>
      </c>
      <c r="C46" s="91" t="s">
        <v>6624</v>
      </c>
      <c r="D46" s="97"/>
      <c r="E46" s="98">
        <v>3.5</v>
      </c>
      <c r="F46" s="97">
        <v>3.5</v>
      </c>
      <c r="G46" s="97"/>
      <c r="H46" s="97"/>
      <c r="I46" s="97"/>
      <c r="J46" s="97"/>
      <c r="K46" s="97"/>
      <c r="L46" s="97">
        <v>3.5</v>
      </c>
      <c r="M46" s="97"/>
      <c r="N46" s="97"/>
      <c r="O46" s="97"/>
      <c r="P46" s="100"/>
      <c r="Q46" s="100"/>
      <c r="R46" s="91" t="s">
        <v>55</v>
      </c>
      <c r="S46" s="100"/>
      <c r="T46" s="100"/>
      <c r="U46" s="100"/>
      <c r="V46" s="97"/>
      <c r="W46" s="97"/>
      <c r="X46" s="97"/>
      <c r="Y46" s="738"/>
      <c r="Z46" s="97">
        <v>3.5</v>
      </c>
      <c r="AA46" s="97"/>
      <c r="AB46" s="246"/>
    </row>
    <row r="47" spans="1:28">
      <c r="A47" s="297">
        <v>37</v>
      </c>
      <c r="B47" s="769" t="s">
        <v>6625</v>
      </c>
      <c r="C47" s="91" t="s">
        <v>6626</v>
      </c>
      <c r="D47" s="97"/>
      <c r="E47" s="98">
        <v>1.2</v>
      </c>
      <c r="F47" s="97"/>
      <c r="G47" s="97"/>
      <c r="H47" s="97"/>
      <c r="I47" s="97"/>
      <c r="J47" s="97"/>
      <c r="K47" s="97"/>
      <c r="L47" s="97"/>
      <c r="M47" s="97"/>
      <c r="N47" s="97"/>
      <c r="O47" s="97">
        <v>1.2</v>
      </c>
      <c r="P47" s="98"/>
      <c r="Q47" s="98">
        <v>1.2</v>
      </c>
      <c r="R47" s="91" t="s">
        <v>55</v>
      </c>
      <c r="S47" s="99"/>
      <c r="T47" s="98"/>
      <c r="U47" s="98"/>
      <c r="V47" s="97"/>
      <c r="W47" s="97"/>
      <c r="X47" s="97"/>
      <c r="Y47" s="738"/>
      <c r="Z47" s="97">
        <v>1.2</v>
      </c>
      <c r="AA47" s="97"/>
      <c r="AB47" s="246"/>
    </row>
    <row r="48" spans="1:28">
      <c r="A48" s="297">
        <v>38</v>
      </c>
      <c r="B48" s="769" t="s">
        <v>6627</v>
      </c>
      <c r="C48" s="91" t="s">
        <v>6628</v>
      </c>
      <c r="D48" s="97"/>
      <c r="E48" s="98">
        <v>1</v>
      </c>
      <c r="F48" s="97"/>
      <c r="G48" s="97"/>
      <c r="H48" s="97"/>
      <c r="I48" s="97"/>
      <c r="J48" s="97"/>
      <c r="K48" s="97"/>
      <c r="L48" s="97"/>
      <c r="M48" s="97"/>
      <c r="N48" s="97"/>
      <c r="O48" s="97">
        <v>1</v>
      </c>
      <c r="P48" s="98"/>
      <c r="Q48" s="98">
        <v>1</v>
      </c>
      <c r="R48" s="91" t="s">
        <v>55</v>
      </c>
      <c r="S48" s="99"/>
      <c r="T48" s="98"/>
      <c r="U48" s="98"/>
      <c r="V48" s="97"/>
      <c r="W48" s="97"/>
      <c r="X48" s="97"/>
      <c r="Y48" s="738"/>
      <c r="Z48" s="97">
        <v>1</v>
      </c>
      <c r="AA48" s="97"/>
      <c r="AB48" s="246"/>
    </row>
    <row r="49" spans="1:28" ht="25.5">
      <c r="A49" s="297">
        <v>39</v>
      </c>
      <c r="B49" s="769" t="s">
        <v>6629</v>
      </c>
      <c r="C49" s="91" t="s">
        <v>6630</v>
      </c>
      <c r="D49" s="97"/>
      <c r="E49" s="98">
        <v>0.8</v>
      </c>
      <c r="F49" s="97"/>
      <c r="G49" s="97"/>
      <c r="H49" s="97"/>
      <c r="I49" s="97"/>
      <c r="J49" s="97"/>
      <c r="K49" s="97"/>
      <c r="L49" s="97"/>
      <c r="M49" s="97"/>
      <c r="N49" s="97"/>
      <c r="O49" s="97">
        <v>0.8</v>
      </c>
      <c r="P49" s="98"/>
      <c r="Q49" s="98"/>
      <c r="R49" s="91" t="s">
        <v>55</v>
      </c>
      <c r="S49" s="99"/>
      <c r="T49" s="98"/>
      <c r="U49" s="98"/>
      <c r="V49" s="97"/>
      <c r="W49" s="97"/>
      <c r="X49" s="97"/>
      <c r="Y49" s="738"/>
      <c r="Z49" s="97">
        <v>0.8</v>
      </c>
      <c r="AA49" s="97"/>
      <c r="AB49" s="246"/>
    </row>
    <row r="50" spans="1:28">
      <c r="A50" s="297">
        <v>40</v>
      </c>
      <c r="B50" s="769" t="s">
        <v>6631</v>
      </c>
      <c r="C50" s="91" t="s">
        <v>6632</v>
      </c>
      <c r="D50" s="97"/>
      <c r="E50" s="98">
        <v>1.7</v>
      </c>
      <c r="F50" s="97"/>
      <c r="G50" s="97"/>
      <c r="H50" s="97"/>
      <c r="I50" s="97"/>
      <c r="J50" s="97"/>
      <c r="K50" s="97"/>
      <c r="L50" s="97"/>
      <c r="M50" s="97"/>
      <c r="N50" s="97"/>
      <c r="O50" s="97">
        <v>1.7</v>
      </c>
      <c r="P50" s="98"/>
      <c r="Q50" s="98">
        <v>1.7</v>
      </c>
      <c r="R50" s="719" t="s">
        <v>55</v>
      </c>
      <c r="S50" s="98"/>
      <c r="T50" s="98"/>
      <c r="U50" s="98"/>
      <c r="V50" s="97"/>
      <c r="W50" s="97"/>
      <c r="X50" s="97"/>
      <c r="Y50" s="738"/>
      <c r="Z50" s="97">
        <v>1.7</v>
      </c>
      <c r="AA50" s="97"/>
      <c r="AB50" s="246"/>
    </row>
    <row r="51" spans="1:28" ht="25.5">
      <c r="A51" s="297">
        <v>41</v>
      </c>
      <c r="B51" s="769" t="s">
        <v>6633</v>
      </c>
      <c r="C51" s="91" t="s">
        <v>6634</v>
      </c>
      <c r="D51" s="97"/>
      <c r="E51" s="98">
        <v>1.9</v>
      </c>
      <c r="F51" s="97"/>
      <c r="G51" s="97"/>
      <c r="H51" s="97"/>
      <c r="I51" s="97"/>
      <c r="J51" s="97"/>
      <c r="K51" s="97"/>
      <c r="L51" s="97"/>
      <c r="M51" s="97"/>
      <c r="N51" s="97"/>
      <c r="O51" s="97">
        <v>1.9</v>
      </c>
      <c r="P51" s="98"/>
      <c r="Q51" s="98">
        <v>1.9</v>
      </c>
      <c r="R51" s="720" t="s">
        <v>55</v>
      </c>
      <c r="S51" s="98"/>
      <c r="T51" s="98"/>
      <c r="U51" s="98"/>
      <c r="V51" s="97"/>
      <c r="W51" s="97"/>
      <c r="X51" s="97"/>
      <c r="Y51" s="738"/>
      <c r="Z51" s="97">
        <v>1.9</v>
      </c>
      <c r="AA51" s="97"/>
      <c r="AB51" s="246"/>
    </row>
    <row r="52" spans="1:28" ht="25.5">
      <c r="A52" s="297">
        <v>42</v>
      </c>
      <c r="B52" s="769" t="s">
        <v>6635</v>
      </c>
      <c r="C52" s="91" t="s">
        <v>6636</v>
      </c>
      <c r="D52" s="97"/>
      <c r="E52" s="98">
        <v>6</v>
      </c>
      <c r="F52" s="97"/>
      <c r="G52" s="97"/>
      <c r="H52" s="97"/>
      <c r="I52" s="97"/>
      <c r="J52" s="97"/>
      <c r="K52" s="97"/>
      <c r="L52" s="97"/>
      <c r="M52" s="97"/>
      <c r="N52" s="97"/>
      <c r="O52" s="97">
        <v>6</v>
      </c>
      <c r="P52" s="98"/>
      <c r="Q52" s="98">
        <v>6</v>
      </c>
      <c r="R52" s="720" t="s">
        <v>55</v>
      </c>
      <c r="S52" s="98"/>
      <c r="T52" s="98"/>
      <c r="U52" s="98"/>
      <c r="V52" s="97"/>
      <c r="W52" s="97"/>
      <c r="X52" s="97"/>
      <c r="Y52" s="738"/>
      <c r="Z52" s="97"/>
      <c r="AA52" s="97">
        <v>6</v>
      </c>
      <c r="AB52" s="246"/>
    </row>
    <row r="53" spans="1:28" ht="25.5">
      <c r="A53" s="297">
        <v>43</v>
      </c>
      <c r="B53" s="769" t="s">
        <v>6637</v>
      </c>
      <c r="C53" s="91" t="s">
        <v>6638</v>
      </c>
      <c r="D53" s="97"/>
      <c r="E53" s="98">
        <v>3.6</v>
      </c>
      <c r="F53" s="97"/>
      <c r="G53" s="97"/>
      <c r="H53" s="97"/>
      <c r="I53" s="97"/>
      <c r="J53" s="97"/>
      <c r="K53" s="97"/>
      <c r="L53" s="97"/>
      <c r="M53" s="97"/>
      <c r="N53" s="97"/>
      <c r="O53" s="97">
        <v>3.6</v>
      </c>
      <c r="P53" s="98"/>
      <c r="Q53" s="98">
        <v>3.6</v>
      </c>
      <c r="R53" s="719" t="s">
        <v>55</v>
      </c>
      <c r="S53" s="98"/>
      <c r="T53" s="98"/>
      <c r="U53" s="98"/>
      <c r="V53" s="97"/>
      <c r="W53" s="97"/>
      <c r="X53" s="97"/>
      <c r="Y53" s="738"/>
      <c r="Z53" s="97">
        <v>3.6</v>
      </c>
      <c r="AA53" s="97"/>
      <c r="AB53" s="246"/>
    </row>
    <row r="54" spans="1:28">
      <c r="A54" s="297">
        <v>44</v>
      </c>
      <c r="B54" s="769" t="s">
        <v>6639</v>
      </c>
      <c r="C54" s="91" t="s">
        <v>6640</v>
      </c>
      <c r="D54" s="97"/>
      <c r="E54" s="98">
        <v>1.7</v>
      </c>
      <c r="F54" s="97"/>
      <c r="G54" s="97"/>
      <c r="H54" s="97"/>
      <c r="I54" s="97"/>
      <c r="J54" s="97"/>
      <c r="K54" s="97"/>
      <c r="L54" s="97"/>
      <c r="M54" s="97"/>
      <c r="N54" s="97"/>
      <c r="O54" s="97">
        <v>1.7</v>
      </c>
      <c r="P54" s="98"/>
      <c r="Q54" s="98">
        <v>1.7</v>
      </c>
      <c r="R54" s="720" t="s">
        <v>55</v>
      </c>
      <c r="S54" s="98"/>
      <c r="T54" s="98"/>
      <c r="U54" s="98"/>
      <c r="V54" s="97"/>
      <c r="W54" s="97"/>
      <c r="X54" s="97"/>
      <c r="Y54" s="738"/>
      <c r="Z54" s="97">
        <v>1.7</v>
      </c>
      <c r="AA54" s="97"/>
      <c r="AB54" s="246"/>
    </row>
    <row r="55" spans="1:28" s="343" customFormat="1">
      <c r="A55" s="397"/>
      <c r="B55" s="776" t="s">
        <v>7607</v>
      </c>
      <c r="C55" s="399"/>
      <c r="D55" s="777"/>
      <c r="E55" s="777">
        <f>SUM(E11:E54)</f>
        <v>100.29999999999998</v>
      </c>
      <c r="F55" s="777">
        <f t="shared" ref="F55:L55" si="0">SUM(F11:F54)</f>
        <v>19</v>
      </c>
      <c r="G55" s="777">
        <f t="shared" si="0"/>
        <v>0</v>
      </c>
      <c r="H55" s="777">
        <f t="shared" si="0"/>
        <v>0</v>
      </c>
      <c r="I55" s="777">
        <f t="shared" si="0"/>
        <v>0</v>
      </c>
      <c r="J55" s="777">
        <f t="shared" si="0"/>
        <v>0</v>
      </c>
      <c r="K55" s="777">
        <f t="shared" si="0"/>
        <v>0</v>
      </c>
      <c r="L55" s="777">
        <f t="shared" si="0"/>
        <v>19</v>
      </c>
      <c r="M55" s="777">
        <f>SUM(M11:M54)</f>
        <v>0</v>
      </c>
      <c r="N55" s="777">
        <f t="shared" ref="N55" si="1">SUM(N11:N54)</f>
        <v>0</v>
      </c>
      <c r="O55" s="777">
        <f t="shared" ref="O55" si="2">SUM(O11:O54)</f>
        <v>81.3</v>
      </c>
      <c r="P55" s="777">
        <f t="shared" ref="P55" si="3">SUM(P11:P54)</f>
        <v>0</v>
      </c>
      <c r="Q55" s="777">
        <f>SUM(Q11:Q54)</f>
        <v>89.2</v>
      </c>
      <c r="R55" s="786">
        <f t="shared" ref="R55" si="4">SUM(R11:R54)</f>
        <v>0</v>
      </c>
      <c r="S55" s="777">
        <f t="shared" ref="S55" si="5">SUM(S11:S54)</f>
        <v>0</v>
      </c>
      <c r="T55" s="777">
        <f t="shared" ref="T55" si="6">SUM(T11:T54)</f>
        <v>0</v>
      </c>
      <c r="U55" s="777">
        <f t="shared" ref="U55" si="7">SUM(U11:U54)</f>
        <v>0</v>
      </c>
      <c r="V55" s="777">
        <f t="shared" ref="V55" si="8">SUM(V11:V54)</f>
        <v>0</v>
      </c>
      <c r="W55" s="777">
        <f t="shared" ref="W55" si="9">SUM(W11:W54)</f>
        <v>0</v>
      </c>
      <c r="X55" s="777">
        <f t="shared" ref="X55" si="10">SUM(X11:X54)</f>
        <v>0</v>
      </c>
      <c r="Y55" s="777">
        <f t="shared" ref="Y55" si="11">SUM(Y11:Y54)</f>
        <v>0</v>
      </c>
      <c r="Z55" s="777">
        <f t="shared" ref="Z55" si="12">SUM(Z11:Z54)</f>
        <v>62.999999999999993</v>
      </c>
      <c r="AA55" s="777">
        <f t="shared" ref="AA55" si="13">SUM(AA11:AA54)</f>
        <v>37.299999999999997</v>
      </c>
      <c r="AB55" s="361"/>
    </row>
    <row r="56" spans="1:28">
      <c r="A56" s="297"/>
      <c r="B56" s="770" t="s">
        <v>6641</v>
      </c>
      <c r="C56" s="729"/>
      <c r="D56" s="99"/>
      <c r="E56" s="99"/>
      <c r="F56" s="99"/>
      <c r="G56" s="97"/>
      <c r="H56" s="97"/>
      <c r="I56" s="97"/>
      <c r="J56" s="97"/>
      <c r="K56" s="97"/>
      <c r="L56" s="97"/>
      <c r="M56" s="97"/>
      <c r="N56" s="97"/>
      <c r="O56" s="97"/>
      <c r="P56" s="99"/>
      <c r="Q56" s="99"/>
      <c r="R56" s="716"/>
      <c r="S56" s="99"/>
      <c r="T56" s="99"/>
      <c r="U56" s="99"/>
      <c r="V56" s="99"/>
      <c r="W56" s="99"/>
      <c r="X56" s="99"/>
      <c r="Y56" s="740"/>
      <c r="Z56" s="99"/>
      <c r="AA56" s="100"/>
      <c r="AB56" s="246"/>
    </row>
    <row r="57" spans="1:28">
      <c r="A57" s="297">
        <v>1</v>
      </c>
      <c r="B57" s="769" t="s">
        <v>6642</v>
      </c>
      <c r="C57" s="109" t="s">
        <v>6643</v>
      </c>
      <c r="D57" s="741"/>
      <c r="E57" s="721">
        <v>4</v>
      </c>
      <c r="F57" s="721"/>
      <c r="G57" s="97"/>
      <c r="H57" s="97"/>
      <c r="I57" s="97"/>
      <c r="J57" s="97"/>
      <c r="K57" s="97"/>
      <c r="L57" s="97"/>
      <c r="M57" s="97"/>
      <c r="N57" s="97"/>
      <c r="O57" s="97">
        <v>4</v>
      </c>
      <c r="P57" s="97"/>
      <c r="Q57" s="97">
        <v>4</v>
      </c>
      <c r="R57" s="720" t="s">
        <v>55</v>
      </c>
      <c r="S57" s="97"/>
      <c r="T57" s="97"/>
      <c r="U57" s="97"/>
      <c r="V57" s="97"/>
      <c r="W57" s="97"/>
      <c r="X57" s="97"/>
      <c r="Y57" s="97"/>
      <c r="Z57" s="97"/>
      <c r="AA57" s="97">
        <v>4</v>
      </c>
      <c r="AB57" s="246"/>
    </row>
    <row r="58" spans="1:28" ht="25.5">
      <c r="A58" s="297">
        <v>2</v>
      </c>
      <c r="B58" s="769" t="s">
        <v>6644</v>
      </c>
      <c r="C58" s="91" t="s">
        <v>6645</v>
      </c>
      <c r="D58" s="100"/>
      <c r="E58" s="97">
        <v>0.3</v>
      </c>
      <c r="F58" s="97"/>
      <c r="G58" s="97"/>
      <c r="H58" s="97"/>
      <c r="I58" s="97"/>
      <c r="J58" s="97"/>
      <c r="K58" s="97"/>
      <c r="L58" s="97"/>
      <c r="M58" s="97"/>
      <c r="N58" s="97"/>
      <c r="O58" s="97">
        <v>0.3</v>
      </c>
      <c r="P58" s="97"/>
      <c r="Q58" s="97">
        <v>0.3</v>
      </c>
      <c r="R58" s="719" t="s">
        <v>55</v>
      </c>
      <c r="S58" s="97"/>
      <c r="T58" s="97"/>
      <c r="U58" s="97"/>
      <c r="V58" s="97"/>
      <c r="W58" s="97"/>
      <c r="X58" s="97"/>
      <c r="Y58" s="97"/>
      <c r="Z58" s="97">
        <v>0.3</v>
      </c>
      <c r="AA58" s="97"/>
      <c r="AB58" s="246"/>
    </row>
    <row r="59" spans="1:28">
      <c r="A59" s="297">
        <v>3</v>
      </c>
      <c r="B59" s="769" t="s">
        <v>6646</v>
      </c>
      <c r="C59" s="91" t="s">
        <v>6647</v>
      </c>
      <c r="D59" s="100"/>
      <c r="E59" s="97">
        <v>2</v>
      </c>
      <c r="F59" s="97"/>
      <c r="G59" s="97"/>
      <c r="H59" s="97"/>
      <c r="I59" s="97"/>
      <c r="J59" s="97"/>
      <c r="K59" s="97"/>
      <c r="L59" s="97"/>
      <c r="M59" s="97"/>
      <c r="N59" s="97"/>
      <c r="O59" s="97">
        <v>2</v>
      </c>
      <c r="P59" s="97"/>
      <c r="Q59" s="97">
        <v>2</v>
      </c>
      <c r="R59" s="720" t="s">
        <v>55</v>
      </c>
      <c r="S59" s="97"/>
      <c r="T59" s="97"/>
      <c r="U59" s="97"/>
      <c r="V59" s="97"/>
      <c r="W59" s="97"/>
      <c r="X59" s="97"/>
      <c r="Y59" s="97"/>
      <c r="Z59" s="97">
        <v>2</v>
      </c>
      <c r="AA59" s="97"/>
      <c r="AB59" s="246"/>
    </row>
    <row r="60" spans="1:28" ht="25.5">
      <c r="A60" s="297">
        <v>4</v>
      </c>
      <c r="B60" s="769" t="s">
        <v>6648</v>
      </c>
      <c r="C60" s="91" t="s">
        <v>6649</v>
      </c>
      <c r="D60" s="100"/>
      <c r="E60" s="97">
        <v>3</v>
      </c>
      <c r="F60" s="97"/>
      <c r="G60" s="97"/>
      <c r="H60" s="97"/>
      <c r="I60" s="97"/>
      <c r="J60" s="97"/>
      <c r="K60" s="97"/>
      <c r="L60" s="97"/>
      <c r="M60" s="97"/>
      <c r="N60" s="97"/>
      <c r="O60" s="97">
        <v>3</v>
      </c>
      <c r="P60" s="97"/>
      <c r="Q60" s="97">
        <v>3</v>
      </c>
      <c r="R60" s="719" t="s">
        <v>55</v>
      </c>
      <c r="S60" s="97"/>
      <c r="T60" s="97"/>
      <c r="U60" s="97"/>
      <c r="V60" s="97"/>
      <c r="W60" s="97"/>
      <c r="X60" s="97"/>
      <c r="Y60" s="97"/>
      <c r="Z60" s="97">
        <v>3</v>
      </c>
      <c r="AA60" s="97"/>
      <c r="AB60" s="246"/>
    </row>
    <row r="61" spans="1:28" ht="25.5">
      <c r="A61" s="297">
        <v>5</v>
      </c>
      <c r="B61" s="769" t="s">
        <v>6650</v>
      </c>
      <c r="C61" s="91" t="s">
        <v>6651</v>
      </c>
      <c r="D61" s="100"/>
      <c r="E61" s="97">
        <v>0.5</v>
      </c>
      <c r="F61" s="97"/>
      <c r="G61" s="97"/>
      <c r="H61" s="97"/>
      <c r="I61" s="97"/>
      <c r="J61" s="97"/>
      <c r="K61" s="97"/>
      <c r="L61" s="97"/>
      <c r="M61" s="97"/>
      <c r="N61" s="97"/>
      <c r="O61" s="97">
        <v>0.5</v>
      </c>
      <c r="P61" s="97"/>
      <c r="Q61" s="97">
        <v>0.5</v>
      </c>
      <c r="R61" s="720" t="s">
        <v>55</v>
      </c>
      <c r="S61" s="97"/>
      <c r="T61" s="97"/>
      <c r="U61" s="97"/>
      <c r="V61" s="97"/>
      <c r="W61" s="97"/>
      <c r="X61" s="97"/>
      <c r="Y61" s="97"/>
      <c r="Z61" s="97">
        <v>0.5</v>
      </c>
      <c r="AA61" s="97"/>
      <c r="AB61" s="246"/>
    </row>
    <row r="62" spans="1:28" ht="25.5">
      <c r="A62" s="297">
        <v>6</v>
      </c>
      <c r="B62" s="769" t="s">
        <v>6652</v>
      </c>
      <c r="C62" s="91" t="s">
        <v>6653</v>
      </c>
      <c r="D62" s="100"/>
      <c r="E62" s="721">
        <v>0.5</v>
      </c>
      <c r="F62" s="721"/>
      <c r="G62" s="97"/>
      <c r="H62" s="97"/>
      <c r="I62" s="97"/>
      <c r="J62" s="97"/>
      <c r="K62" s="97"/>
      <c r="L62" s="97"/>
      <c r="M62" s="97"/>
      <c r="N62" s="97"/>
      <c r="O62" s="97">
        <v>0.5</v>
      </c>
      <c r="P62" s="721"/>
      <c r="Q62" s="721">
        <v>0.5</v>
      </c>
      <c r="R62" s="719" t="s">
        <v>55</v>
      </c>
      <c r="S62" s="721"/>
      <c r="T62" s="721"/>
      <c r="U62" s="721"/>
      <c r="V62" s="97"/>
      <c r="W62" s="97"/>
      <c r="X62" s="97"/>
      <c r="Y62" s="97"/>
      <c r="Z62" s="97"/>
      <c r="AA62" s="97">
        <v>0.5</v>
      </c>
      <c r="AB62" s="246"/>
    </row>
    <row r="63" spans="1:28" ht="25.5">
      <c r="A63" s="297">
        <v>7</v>
      </c>
      <c r="B63" s="769" t="s">
        <v>6654</v>
      </c>
      <c r="C63" s="91" t="s">
        <v>6655</v>
      </c>
      <c r="D63" s="100"/>
      <c r="E63" s="97">
        <v>4.5</v>
      </c>
      <c r="F63" s="97"/>
      <c r="G63" s="97"/>
      <c r="H63" s="97"/>
      <c r="I63" s="97"/>
      <c r="J63" s="97"/>
      <c r="K63" s="97"/>
      <c r="L63" s="97"/>
      <c r="M63" s="97"/>
      <c r="N63" s="97"/>
      <c r="O63" s="97">
        <v>4.5</v>
      </c>
      <c r="P63" s="97"/>
      <c r="Q63" s="97">
        <v>4.5</v>
      </c>
      <c r="R63" s="720" t="s">
        <v>55</v>
      </c>
      <c r="S63" s="97"/>
      <c r="T63" s="97"/>
      <c r="U63" s="97"/>
      <c r="V63" s="97"/>
      <c r="W63" s="97"/>
      <c r="X63" s="97"/>
      <c r="Y63" s="97"/>
      <c r="Z63" s="97"/>
      <c r="AA63" s="97">
        <v>4.5</v>
      </c>
      <c r="AB63" s="246"/>
    </row>
    <row r="64" spans="1:28">
      <c r="A64" s="297">
        <v>8</v>
      </c>
      <c r="B64" s="769" t="s">
        <v>6656</v>
      </c>
      <c r="C64" s="91" t="s">
        <v>6657</v>
      </c>
      <c r="D64" s="100"/>
      <c r="E64" s="97">
        <v>3</v>
      </c>
      <c r="F64" s="97"/>
      <c r="G64" s="97"/>
      <c r="H64" s="97"/>
      <c r="I64" s="97"/>
      <c r="J64" s="97"/>
      <c r="K64" s="97"/>
      <c r="L64" s="97"/>
      <c r="M64" s="97"/>
      <c r="N64" s="97"/>
      <c r="O64" s="97">
        <v>3</v>
      </c>
      <c r="P64" s="97"/>
      <c r="Q64" s="97">
        <v>3</v>
      </c>
      <c r="R64" s="719" t="s">
        <v>55</v>
      </c>
      <c r="S64" s="97"/>
      <c r="T64" s="97"/>
      <c r="U64" s="97"/>
      <c r="V64" s="97"/>
      <c r="W64" s="97"/>
      <c r="X64" s="97"/>
      <c r="Y64" s="97"/>
      <c r="Z64" s="97"/>
      <c r="AA64" s="97">
        <v>3</v>
      </c>
      <c r="AB64" s="246"/>
    </row>
    <row r="65" spans="1:28">
      <c r="A65" s="297">
        <v>9</v>
      </c>
      <c r="B65" s="769" t="s">
        <v>6658</v>
      </c>
      <c r="C65" s="91" t="s">
        <v>6659</v>
      </c>
      <c r="D65" s="100"/>
      <c r="E65" s="97">
        <v>1.5</v>
      </c>
      <c r="F65" s="97"/>
      <c r="G65" s="97"/>
      <c r="H65" s="97"/>
      <c r="I65" s="97"/>
      <c r="J65" s="97"/>
      <c r="K65" s="97"/>
      <c r="L65" s="97"/>
      <c r="M65" s="97"/>
      <c r="N65" s="97"/>
      <c r="O65" s="97">
        <v>1.5</v>
      </c>
      <c r="P65" s="97"/>
      <c r="Q65" s="97">
        <v>1.5</v>
      </c>
      <c r="R65" s="720" t="s">
        <v>55</v>
      </c>
      <c r="S65" s="97"/>
      <c r="T65" s="97"/>
      <c r="U65" s="97"/>
      <c r="V65" s="97"/>
      <c r="W65" s="97"/>
      <c r="X65" s="97"/>
      <c r="Y65" s="97"/>
      <c r="Z65" s="97"/>
      <c r="AA65" s="97">
        <v>1.5</v>
      </c>
      <c r="AB65" s="246"/>
    </row>
    <row r="66" spans="1:28">
      <c r="A66" s="297">
        <v>10</v>
      </c>
      <c r="B66" s="769" t="s">
        <v>6660</v>
      </c>
      <c r="C66" s="91" t="s">
        <v>6661</v>
      </c>
      <c r="D66" s="100"/>
      <c r="E66" s="97">
        <v>6</v>
      </c>
      <c r="F66" s="97"/>
      <c r="G66" s="97"/>
      <c r="H66" s="97"/>
      <c r="I66" s="97"/>
      <c r="J66" s="97"/>
      <c r="K66" s="97"/>
      <c r="L66" s="97"/>
      <c r="M66" s="97"/>
      <c r="N66" s="97"/>
      <c r="O66" s="97">
        <v>6</v>
      </c>
      <c r="P66" s="97"/>
      <c r="Q66" s="97">
        <v>6</v>
      </c>
      <c r="R66" s="719" t="s">
        <v>55</v>
      </c>
      <c r="S66" s="97"/>
      <c r="T66" s="97"/>
      <c r="U66" s="97"/>
      <c r="V66" s="97"/>
      <c r="W66" s="97"/>
      <c r="X66" s="97"/>
      <c r="Y66" s="97"/>
      <c r="Z66" s="97"/>
      <c r="AA66" s="97">
        <v>6</v>
      </c>
      <c r="AB66" s="246"/>
    </row>
    <row r="67" spans="1:28">
      <c r="A67" s="297">
        <v>11</v>
      </c>
      <c r="B67" s="769" t="s">
        <v>6662</v>
      </c>
      <c r="C67" s="91" t="s">
        <v>6663</v>
      </c>
      <c r="D67" s="100"/>
      <c r="E67" s="97">
        <v>6</v>
      </c>
      <c r="F67" s="97"/>
      <c r="G67" s="97"/>
      <c r="H67" s="97"/>
      <c r="I67" s="97"/>
      <c r="J67" s="97"/>
      <c r="K67" s="97"/>
      <c r="L67" s="97"/>
      <c r="M67" s="97"/>
      <c r="N67" s="97"/>
      <c r="O67" s="97">
        <v>6</v>
      </c>
      <c r="P67" s="97"/>
      <c r="Q67" s="97">
        <v>6</v>
      </c>
      <c r="R67" s="720" t="s">
        <v>55</v>
      </c>
      <c r="S67" s="97"/>
      <c r="T67" s="97"/>
      <c r="U67" s="97"/>
      <c r="V67" s="97"/>
      <c r="W67" s="97"/>
      <c r="X67" s="97"/>
      <c r="Y67" s="97"/>
      <c r="Z67" s="97"/>
      <c r="AA67" s="97">
        <v>6</v>
      </c>
      <c r="AB67" s="246"/>
    </row>
    <row r="68" spans="1:28">
      <c r="A68" s="297">
        <v>12</v>
      </c>
      <c r="B68" s="769" t="s">
        <v>6664</v>
      </c>
      <c r="C68" s="91" t="s">
        <v>6665</v>
      </c>
      <c r="D68" s="100"/>
      <c r="E68" s="97">
        <v>3.5</v>
      </c>
      <c r="F68" s="97"/>
      <c r="G68" s="97"/>
      <c r="H68" s="97"/>
      <c r="I68" s="97"/>
      <c r="J68" s="97"/>
      <c r="K68" s="97"/>
      <c r="L68" s="97"/>
      <c r="M68" s="97"/>
      <c r="N68" s="97"/>
      <c r="O68" s="97">
        <v>3.5</v>
      </c>
      <c r="P68" s="97"/>
      <c r="Q68" s="97">
        <v>3.5</v>
      </c>
      <c r="R68" s="719" t="s">
        <v>55</v>
      </c>
      <c r="S68" s="97"/>
      <c r="T68" s="97"/>
      <c r="U68" s="97"/>
      <c r="V68" s="97"/>
      <c r="W68" s="97"/>
      <c r="X68" s="97"/>
      <c r="Y68" s="97"/>
      <c r="Z68" s="97">
        <v>3.5</v>
      </c>
      <c r="AA68" s="97"/>
      <c r="AB68" s="246"/>
    </row>
    <row r="69" spans="1:28">
      <c r="A69" s="297">
        <v>13</v>
      </c>
      <c r="B69" s="769" t="s">
        <v>6666</v>
      </c>
      <c r="C69" s="91" t="s">
        <v>6667</v>
      </c>
      <c r="D69" s="100"/>
      <c r="E69" s="97">
        <v>2.5</v>
      </c>
      <c r="F69" s="97"/>
      <c r="G69" s="97"/>
      <c r="H69" s="97"/>
      <c r="I69" s="97"/>
      <c r="J69" s="97"/>
      <c r="K69" s="97"/>
      <c r="L69" s="97"/>
      <c r="M69" s="97"/>
      <c r="N69" s="97"/>
      <c r="O69" s="97">
        <v>2.5</v>
      </c>
      <c r="P69" s="97"/>
      <c r="Q69" s="97">
        <v>2.5</v>
      </c>
      <c r="R69" s="720" t="s">
        <v>55</v>
      </c>
      <c r="S69" s="97"/>
      <c r="T69" s="97"/>
      <c r="U69" s="97"/>
      <c r="V69" s="97"/>
      <c r="W69" s="97"/>
      <c r="X69" s="97"/>
      <c r="Y69" s="97"/>
      <c r="Z69" s="97"/>
      <c r="AA69" s="97">
        <v>2.5</v>
      </c>
      <c r="AB69" s="246"/>
    </row>
    <row r="70" spans="1:28">
      <c r="A70" s="297">
        <v>14</v>
      </c>
      <c r="B70" s="769" t="s">
        <v>6668</v>
      </c>
      <c r="C70" s="91" t="s">
        <v>6669</v>
      </c>
      <c r="D70" s="100"/>
      <c r="E70" s="97">
        <v>1.2</v>
      </c>
      <c r="F70" s="97"/>
      <c r="G70" s="97"/>
      <c r="H70" s="97"/>
      <c r="I70" s="97"/>
      <c r="J70" s="97"/>
      <c r="K70" s="97"/>
      <c r="L70" s="97"/>
      <c r="M70" s="97"/>
      <c r="N70" s="97"/>
      <c r="O70" s="97">
        <v>1.2</v>
      </c>
      <c r="P70" s="97"/>
      <c r="Q70" s="97">
        <v>1.2</v>
      </c>
      <c r="R70" s="719" t="s">
        <v>55</v>
      </c>
      <c r="S70" s="97"/>
      <c r="T70" s="97"/>
      <c r="U70" s="97"/>
      <c r="V70" s="97"/>
      <c r="W70" s="97"/>
      <c r="X70" s="97"/>
      <c r="Y70" s="97"/>
      <c r="Z70" s="97"/>
      <c r="AA70" s="97">
        <v>1.2</v>
      </c>
      <c r="AB70" s="246"/>
    </row>
    <row r="71" spans="1:28" ht="25.5">
      <c r="A71" s="297">
        <v>15</v>
      </c>
      <c r="B71" s="769" t="s">
        <v>6670</v>
      </c>
      <c r="C71" s="91" t="s">
        <v>6671</v>
      </c>
      <c r="D71" s="100"/>
      <c r="E71" s="97">
        <v>0.5</v>
      </c>
      <c r="F71" s="97">
        <v>0.5</v>
      </c>
      <c r="G71" s="97"/>
      <c r="H71" s="97"/>
      <c r="I71" s="97"/>
      <c r="J71" s="97"/>
      <c r="K71" s="97"/>
      <c r="L71" s="97">
        <v>0.5</v>
      </c>
      <c r="M71" s="97"/>
      <c r="N71" s="97"/>
      <c r="O71" s="97"/>
      <c r="P71" s="97"/>
      <c r="Q71" s="97"/>
      <c r="R71" s="720" t="s">
        <v>55</v>
      </c>
      <c r="S71" s="97"/>
      <c r="T71" s="97"/>
      <c r="U71" s="97"/>
      <c r="V71" s="97"/>
      <c r="W71" s="97"/>
      <c r="X71" s="97"/>
      <c r="Y71" s="97"/>
      <c r="Z71" s="97">
        <v>0.5</v>
      </c>
      <c r="AA71" s="97"/>
      <c r="AB71" s="246"/>
    </row>
    <row r="72" spans="1:28" ht="25.5">
      <c r="A72" s="297">
        <v>16</v>
      </c>
      <c r="B72" s="769" t="s">
        <v>6672</v>
      </c>
      <c r="C72" s="91" t="s">
        <v>6673</v>
      </c>
      <c r="D72" s="100"/>
      <c r="E72" s="97">
        <v>1</v>
      </c>
      <c r="F72" s="97">
        <v>1</v>
      </c>
      <c r="G72" s="97">
        <v>1</v>
      </c>
      <c r="H72" s="97"/>
      <c r="I72" s="97"/>
      <c r="J72" s="97"/>
      <c r="K72" s="97"/>
      <c r="L72" s="97"/>
      <c r="M72" s="97"/>
      <c r="N72" s="97"/>
      <c r="O72" s="97"/>
      <c r="P72" s="97"/>
      <c r="Q72" s="97"/>
      <c r="R72" s="719" t="s">
        <v>55</v>
      </c>
      <c r="S72" s="97"/>
      <c r="T72" s="97"/>
      <c r="U72" s="97"/>
      <c r="V72" s="97"/>
      <c r="W72" s="97"/>
      <c r="X72" s="97"/>
      <c r="Y72" s="97"/>
      <c r="Z72" s="97">
        <v>1</v>
      </c>
      <c r="AA72" s="97"/>
      <c r="AB72" s="246"/>
    </row>
    <row r="73" spans="1:28" ht="25.5">
      <c r="A73" s="297">
        <v>17</v>
      </c>
      <c r="B73" s="769" t="s">
        <v>6674</v>
      </c>
      <c r="C73" s="91" t="s">
        <v>6675</v>
      </c>
      <c r="D73" s="100"/>
      <c r="E73" s="97">
        <v>4</v>
      </c>
      <c r="F73" s="97"/>
      <c r="G73" s="97"/>
      <c r="H73" s="97"/>
      <c r="I73" s="97"/>
      <c r="J73" s="97"/>
      <c r="K73" s="97"/>
      <c r="L73" s="97"/>
      <c r="M73" s="97"/>
      <c r="N73" s="97"/>
      <c r="O73" s="97">
        <v>4</v>
      </c>
      <c r="P73" s="97"/>
      <c r="Q73" s="97">
        <v>4</v>
      </c>
      <c r="R73" s="720" t="s">
        <v>55</v>
      </c>
      <c r="S73" s="97"/>
      <c r="T73" s="97"/>
      <c r="U73" s="97"/>
      <c r="V73" s="97"/>
      <c r="W73" s="97"/>
      <c r="X73" s="97"/>
      <c r="Y73" s="97"/>
      <c r="Z73" s="97">
        <v>4</v>
      </c>
      <c r="AA73" s="97"/>
      <c r="AB73" s="246"/>
    </row>
    <row r="74" spans="1:28" ht="25.5">
      <c r="A74" s="297">
        <v>18</v>
      </c>
      <c r="B74" s="769" t="s">
        <v>6676</v>
      </c>
      <c r="C74" s="91" t="s">
        <v>6677</v>
      </c>
      <c r="D74" s="100"/>
      <c r="E74" s="97">
        <v>0.5</v>
      </c>
      <c r="F74" s="97">
        <v>0.5</v>
      </c>
      <c r="G74" s="97"/>
      <c r="H74" s="97"/>
      <c r="I74" s="97"/>
      <c r="J74" s="97"/>
      <c r="K74" s="97"/>
      <c r="L74" s="97">
        <v>0.5</v>
      </c>
      <c r="M74" s="97"/>
      <c r="N74" s="97"/>
      <c r="O74" s="97"/>
      <c r="P74" s="97"/>
      <c r="Q74" s="97"/>
      <c r="R74" s="719" t="s">
        <v>55</v>
      </c>
      <c r="S74" s="97"/>
      <c r="T74" s="97"/>
      <c r="U74" s="97"/>
      <c r="V74" s="97"/>
      <c r="W74" s="97"/>
      <c r="X74" s="97"/>
      <c r="Y74" s="97"/>
      <c r="Z74" s="97">
        <v>0.5</v>
      </c>
      <c r="AA74" s="97"/>
      <c r="AB74" s="246"/>
    </row>
    <row r="75" spans="1:28" ht="25.5">
      <c r="A75" s="297">
        <v>19</v>
      </c>
      <c r="B75" s="769" t="s">
        <v>6678</v>
      </c>
      <c r="C75" s="91" t="s">
        <v>6679</v>
      </c>
      <c r="D75" s="100"/>
      <c r="E75" s="97">
        <v>4</v>
      </c>
      <c r="F75" s="97"/>
      <c r="G75" s="97"/>
      <c r="H75" s="97"/>
      <c r="I75" s="97"/>
      <c r="J75" s="97"/>
      <c r="K75" s="97"/>
      <c r="L75" s="97"/>
      <c r="M75" s="97"/>
      <c r="N75" s="97"/>
      <c r="O75" s="97">
        <v>4</v>
      </c>
      <c r="P75" s="97"/>
      <c r="Q75" s="97">
        <v>4</v>
      </c>
      <c r="R75" s="720" t="s">
        <v>55</v>
      </c>
      <c r="S75" s="97"/>
      <c r="T75" s="97"/>
      <c r="U75" s="97"/>
      <c r="V75" s="97"/>
      <c r="W75" s="97"/>
      <c r="X75" s="97"/>
      <c r="Y75" s="97"/>
      <c r="Z75" s="97">
        <v>4</v>
      </c>
      <c r="AA75" s="97"/>
      <c r="AB75" s="246"/>
    </row>
    <row r="76" spans="1:28" ht="25.5">
      <c r="A76" s="297">
        <v>20</v>
      </c>
      <c r="B76" s="769" t="s">
        <v>6680</v>
      </c>
      <c r="C76" s="91" t="s">
        <v>6681</v>
      </c>
      <c r="D76" s="100"/>
      <c r="E76" s="97">
        <v>1.6</v>
      </c>
      <c r="F76" s="97"/>
      <c r="G76" s="97"/>
      <c r="H76" s="97"/>
      <c r="I76" s="97"/>
      <c r="J76" s="97"/>
      <c r="K76" s="97"/>
      <c r="L76" s="97"/>
      <c r="M76" s="97"/>
      <c r="N76" s="97"/>
      <c r="O76" s="97">
        <v>1.6</v>
      </c>
      <c r="P76" s="97"/>
      <c r="Q76" s="97">
        <v>1.6</v>
      </c>
      <c r="R76" s="720" t="s">
        <v>55</v>
      </c>
      <c r="S76" s="97"/>
      <c r="T76" s="97"/>
      <c r="U76" s="97"/>
      <c r="V76" s="97"/>
      <c r="W76" s="97"/>
      <c r="X76" s="97"/>
      <c r="Y76" s="97"/>
      <c r="Z76" s="97"/>
      <c r="AA76" s="97">
        <v>1.6</v>
      </c>
      <c r="AB76" s="246"/>
    </row>
    <row r="77" spans="1:28" ht="25.5">
      <c r="A77" s="297">
        <v>21</v>
      </c>
      <c r="B77" s="769" t="s">
        <v>6682</v>
      </c>
      <c r="C77" s="91" t="s">
        <v>6683</v>
      </c>
      <c r="D77" s="100"/>
      <c r="E77" s="97">
        <v>2.8</v>
      </c>
      <c r="F77" s="97"/>
      <c r="G77" s="97"/>
      <c r="H77" s="97"/>
      <c r="I77" s="97"/>
      <c r="J77" s="97"/>
      <c r="K77" s="97"/>
      <c r="L77" s="97"/>
      <c r="M77" s="97"/>
      <c r="N77" s="97"/>
      <c r="O77" s="97">
        <v>2.8</v>
      </c>
      <c r="P77" s="97"/>
      <c r="Q77" s="97">
        <v>2.8</v>
      </c>
      <c r="R77" s="719" t="s">
        <v>55</v>
      </c>
      <c r="S77" s="97"/>
      <c r="T77" s="97"/>
      <c r="U77" s="97"/>
      <c r="V77" s="97"/>
      <c r="W77" s="97"/>
      <c r="X77" s="97"/>
      <c r="Y77" s="97"/>
      <c r="Z77" s="97"/>
      <c r="AA77" s="97">
        <v>2.8</v>
      </c>
      <c r="AB77" s="246"/>
    </row>
    <row r="78" spans="1:28">
      <c r="A78" s="297">
        <v>22</v>
      </c>
      <c r="B78" s="769" t="s">
        <v>6684</v>
      </c>
      <c r="C78" s="91" t="s">
        <v>6685</v>
      </c>
      <c r="D78" s="100"/>
      <c r="E78" s="97">
        <v>3</v>
      </c>
      <c r="F78" s="97">
        <v>3</v>
      </c>
      <c r="G78" s="97"/>
      <c r="H78" s="97"/>
      <c r="I78" s="97"/>
      <c r="J78" s="97"/>
      <c r="K78" s="97"/>
      <c r="L78" s="97">
        <v>3</v>
      </c>
      <c r="M78" s="97"/>
      <c r="N78" s="97"/>
      <c r="O78" s="97"/>
      <c r="P78" s="97"/>
      <c r="Q78" s="97"/>
      <c r="R78" s="720" t="s">
        <v>55</v>
      </c>
      <c r="S78" s="97"/>
      <c r="T78" s="97"/>
      <c r="U78" s="97"/>
      <c r="V78" s="97"/>
      <c r="W78" s="97"/>
      <c r="X78" s="97"/>
      <c r="Y78" s="97"/>
      <c r="Z78" s="97">
        <v>3</v>
      </c>
      <c r="AA78" s="97"/>
      <c r="AB78" s="246"/>
    </row>
    <row r="79" spans="1:28">
      <c r="A79" s="297">
        <v>23</v>
      </c>
      <c r="B79" s="769" t="s">
        <v>6686</v>
      </c>
      <c r="C79" s="91" t="s">
        <v>6687</v>
      </c>
      <c r="D79" s="100"/>
      <c r="E79" s="97">
        <v>0.5</v>
      </c>
      <c r="F79" s="97">
        <v>0.5</v>
      </c>
      <c r="G79" s="97"/>
      <c r="H79" s="97"/>
      <c r="I79" s="97"/>
      <c r="J79" s="97"/>
      <c r="K79" s="97"/>
      <c r="L79" s="97">
        <v>0.5</v>
      </c>
      <c r="M79" s="97"/>
      <c r="N79" s="97"/>
      <c r="O79" s="97"/>
      <c r="P79" s="97"/>
      <c r="Q79" s="97">
        <v>0.5</v>
      </c>
      <c r="R79" s="719" t="s">
        <v>55</v>
      </c>
      <c r="S79" s="97"/>
      <c r="T79" s="97"/>
      <c r="U79" s="97"/>
      <c r="V79" s="97"/>
      <c r="W79" s="97"/>
      <c r="X79" s="97"/>
      <c r="Y79" s="97"/>
      <c r="Z79" s="97">
        <v>0.5</v>
      </c>
      <c r="AA79" s="97"/>
      <c r="AB79" s="246"/>
    </row>
    <row r="80" spans="1:28">
      <c r="A80" s="297">
        <v>24</v>
      </c>
      <c r="B80" s="769" t="s">
        <v>6688</v>
      </c>
      <c r="C80" s="91" t="s">
        <v>6689</v>
      </c>
      <c r="D80" s="100"/>
      <c r="E80" s="97">
        <v>2.5</v>
      </c>
      <c r="F80" s="97">
        <v>2.5</v>
      </c>
      <c r="G80" s="97"/>
      <c r="H80" s="97"/>
      <c r="I80" s="97"/>
      <c r="J80" s="97"/>
      <c r="K80" s="97"/>
      <c r="L80" s="97">
        <v>2.5</v>
      </c>
      <c r="M80" s="97"/>
      <c r="N80" s="97"/>
      <c r="O80" s="97"/>
      <c r="P80" s="97"/>
      <c r="Q80" s="97"/>
      <c r="R80" s="720" t="s">
        <v>55</v>
      </c>
      <c r="S80" s="97"/>
      <c r="T80" s="97"/>
      <c r="U80" s="97"/>
      <c r="V80" s="97"/>
      <c r="W80" s="97"/>
      <c r="X80" s="97"/>
      <c r="Y80" s="97"/>
      <c r="Z80" s="97">
        <v>2.5</v>
      </c>
      <c r="AA80" s="97"/>
      <c r="AB80" s="246"/>
    </row>
    <row r="81" spans="1:28" ht="25.5">
      <c r="A81" s="297">
        <v>25</v>
      </c>
      <c r="B81" s="769" t="s">
        <v>6690</v>
      </c>
      <c r="C81" s="91" t="s">
        <v>6691</v>
      </c>
      <c r="D81" s="100"/>
      <c r="E81" s="97">
        <v>0.2</v>
      </c>
      <c r="F81" s="97"/>
      <c r="G81" s="97"/>
      <c r="H81" s="97"/>
      <c r="I81" s="97"/>
      <c r="J81" s="97"/>
      <c r="K81" s="97"/>
      <c r="L81" s="97"/>
      <c r="M81" s="97"/>
      <c r="N81" s="97"/>
      <c r="O81" s="97">
        <v>0.2</v>
      </c>
      <c r="P81" s="97"/>
      <c r="Q81" s="97">
        <v>0.2</v>
      </c>
      <c r="R81" s="719" t="s">
        <v>55</v>
      </c>
      <c r="S81" s="97"/>
      <c r="T81" s="97"/>
      <c r="U81" s="97"/>
      <c r="V81" s="97"/>
      <c r="W81" s="97"/>
      <c r="X81" s="97"/>
      <c r="Y81" s="97"/>
      <c r="Z81" s="97">
        <v>0.2</v>
      </c>
      <c r="AA81" s="97"/>
      <c r="AB81" s="246"/>
    </row>
    <row r="82" spans="1:28" ht="25.5">
      <c r="A82" s="297">
        <v>26</v>
      </c>
      <c r="B82" s="769" t="s">
        <v>6692</v>
      </c>
      <c r="C82" s="91" t="s">
        <v>6693</v>
      </c>
      <c r="D82" s="100"/>
      <c r="E82" s="97">
        <v>0.2</v>
      </c>
      <c r="F82" s="97"/>
      <c r="G82" s="97"/>
      <c r="H82" s="97"/>
      <c r="I82" s="97"/>
      <c r="J82" s="97"/>
      <c r="K82" s="97"/>
      <c r="L82" s="97"/>
      <c r="M82" s="97"/>
      <c r="N82" s="97"/>
      <c r="O82" s="97">
        <v>0.2</v>
      </c>
      <c r="P82" s="97"/>
      <c r="Q82" s="97">
        <v>0.2</v>
      </c>
      <c r="R82" s="720" t="s">
        <v>55</v>
      </c>
      <c r="S82" s="97"/>
      <c r="T82" s="97"/>
      <c r="U82" s="97"/>
      <c r="V82" s="97"/>
      <c r="W82" s="97"/>
      <c r="X82" s="97"/>
      <c r="Y82" s="97"/>
      <c r="Z82" s="97">
        <v>0.2</v>
      </c>
      <c r="AA82" s="97"/>
      <c r="AB82" s="246"/>
    </row>
    <row r="83" spans="1:28">
      <c r="A83" s="297">
        <v>27</v>
      </c>
      <c r="B83" s="769" t="s">
        <v>6694</v>
      </c>
      <c r="C83" s="91" t="s">
        <v>6695</v>
      </c>
      <c r="D83" s="100"/>
      <c r="E83" s="97">
        <v>1.5</v>
      </c>
      <c r="F83" s="97"/>
      <c r="G83" s="97"/>
      <c r="H83" s="97"/>
      <c r="I83" s="97"/>
      <c r="J83" s="97"/>
      <c r="K83" s="97"/>
      <c r="L83" s="97"/>
      <c r="M83" s="97"/>
      <c r="N83" s="97"/>
      <c r="O83" s="97">
        <v>1.5</v>
      </c>
      <c r="P83" s="97"/>
      <c r="Q83" s="97">
        <v>1.5</v>
      </c>
      <c r="R83" s="719" t="s">
        <v>55</v>
      </c>
      <c r="S83" s="97"/>
      <c r="T83" s="97"/>
      <c r="U83" s="97"/>
      <c r="V83" s="97"/>
      <c r="W83" s="97"/>
      <c r="X83" s="97"/>
      <c r="Y83" s="97"/>
      <c r="Z83" s="97">
        <v>1.5</v>
      </c>
      <c r="AA83" s="97"/>
      <c r="AB83" s="246"/>
    </row>
    <row r="84" spans="1:28">
      <c r="A84" s="297">
        <v>28</v>
      </c>
      <c r="B84" s="769" t="s">
        <v>6696</v>
      </c>
      <c r="C84" s="91" t="s">
        <v>6697</v>
      </c>
      <c r="D84" s="100"/>
      <c r="E84" s="97">
        <v>2.7</v>
      </c>
      <c r="F84" s="97"/>
      <c r="G84" s="97"/>
      <c r="H84" s="97"/>
      <c r="I84" s="97"/>
      <c r="J84" s="97"/>
      <c r="K84" s="97"/>
      <c r="L84" s="97"/>
      <c r="M84" s="97"/>
      <c r="N84" s="97"/>
      <c r="O84" s="97">
        <v>2.7</v>
      </c>
      <c r="P84" s="97"/>
      <c r="Q84" s="97">
        <v>2.2000000000000002</v>
      </c>
      <c r="R84" s="720" t="s">
        <v>55</v>
      </c>
      <c r="S84" s="97"/>
      <c r="T84" s="97"/>
      <c r="U84" s="97"/>
      <c r="V84" s="97"/>
      <c r="W84" s="97"/>
      <c r="X84" s="97"/>
      <c r="Y84" s="97"/>
      <c r="Z84" s="97">
        <v>2.7</v>
      </c>
      <c r="AA84" s="97"/>
      <c r="AB84" s="246"/>
    </row>
    <row r="85" spans="1:28">
      <c r="A85" s="297">
        <v>29</v>
      </c>
      <c r="B85" s="769" t="s">
        <v>6698</v>
      </c>
      <c r="C85" s="91" t="s">
        <v>6699</v>
      </c>
      <c r="D85" s="100"/>
      <c r="E85" s="97">
        <v>2</v>
      </c>
      <c r="F85" s="97"/>
      <c r="G85" s="97"/>
      <c r="H85" s="97"/>
      <c r="I85" s="97"/>
      <c r="J85" s="97"/>
      <c r="K85" s="97"/>
      <c r="L85" s="97"/>
      <c r="M85" s="97"/>
      <c r="N85" s="97"/>
      <c r="O85" s="97">
        <v>2</v>
      </c>
      <c r="P85" s="97"/>
      <c r="Q85" s="97">
        <v>2</v>
      </c>
      <c r="R85" s="719" t="s">
        <v>55</v>
      </c>
      <c r="S85" s="97"/>
      <c r="T85" s="97"/>
      <c r="U85" s="97"/>
      <c r="V85" s="97"/>
      <c r="W85" s="97"/>
      <c r="X85" s="97"/>
      <c r="Y85" s="97"/>
      <c r="Z85" s="97">
        <v>2</v>
      </c>
      <c r="AA85" s="97"/>
      <c r="AB85" s="246"/>
    </row>
    <row r="86" spans="1:28" ht="25.5">
      <c r="A86" s="297">
        <v>30</v>
      </c>
      <c r="B86" s="769" t="s">
        <v>6700</v>
      </c>
      <c r="C86" s="91" t="s">
        <v>6701</v>
      </c>
      <c r="D86" s="100"/>
      <c r="E86" s="97">
        <v>1.3</v>
      </c>
      <c r="F86" s="97"/>
      <c r="G86" s="97"/>
      <c r="H86" s="97"/>
      <c r="I86" s="97"/>
      <c r="J86" s="97"/>
      <c r="K86" s="97"/>
      <c r="L86" s="97"/>
      <c r="M86" s="97"/>
      <c r="N86" s="97"/>
      <c r="O86" s="97">
        <v>1.3</v>
      </c>
      <c r="P86" s="97"/>
      <c r="Q86" s="97"/>
      <c r="R86" s="720" t="s">
        <v>55</v>
      </c>
      <c r="S86" s="97"/>
      <c r="T86" s="97"/>
      <c r="U86" s="97"/>
      <c r="V86" s="97"/>
      <c r="W86" s="97"/>
      <c r="X86" s="97"/>
      <c r="Y86" s="97"/>
      <c r="Z86" s="97">
        <v>1.3</v>
      </c>
      <c r="AA86" s="97"/>
      <c r="AB86" s="246"/>
    </row>
    <row r="87" spans="1:28" s="343" customFormat="1">
      <c r="A87" s="397"/>
      <c r="B87" s="778" t="s">
        <v>7608</v>
      </c>
      <c r="C87" s="399"/>
      <c r="D87" s="777"/>
      <c r="E87" s="777">
        <f>SUM(E57:E86)</f>
        <v>66.8</v>
      </c>
      <c r="F87" s="777">
        <f t="shared" ref="F87:L87" si="14">SUM(F57:F86)</f>
        <v>8</v>
      </c>
      <c r="G87" s="777">
        <f t="shared" si="14"/>
        <v>1</v>
      </c>
      <c r="H87" s="777">
        <f t="shared" si="14"/>
        <v>0</v>
      </c>
      <c r="I87" s="777">
        <f t="shared" si="14"/>
        <v>0</v>
      </c>
      <c r="J87" s="777">
        <f t="shared" si="14"/>
        <v>0</v>
      </c>
      <c r="K87" s="777">
        <f t="shared" si="14"/>
        <v>0</v>
      </c>
      <c r="L87" s="777">
        <f t="shared" si="14"/>
        <v>7</v>
      </c>
      <c r="M87" s="777">
        <f>SUM(M57:M86)</f>
        <v>0</v>
      </c>
      <c r="N87" s="777">
        <f t="shared" ref="N87" si="15">SUM(N57:N86)</f>
        <v>0</v>
      </c>
      <c r="O87" s="777">
        <f t="shared" ref="O87" si="16">SUM(O57:O86)</f>
        <v>58.800000000000004</v>
      </c>
      <c r="P87" s="777">
        <f t="shared" ref="P87" si="17">SUM(P57:P86)</f>
        <v>0</v>
      </c>
      <c r="Q87" s="777">
        <f t="shared" ref="Q87" si="18">SUM(Q57:Q86)</f>
        <v>57.500000000000007</v>
      </c>
      <c r="R87" s="777">
        <f t="shared" ref="R87" si="19">SUM(R57:R86)</f>
        <v>0</v>
      </c>
      <c r="S87" s="777">
        <f>SUM(S57:S86)</f>
        <v>0</v>
      </c>
      <c r="T87" s="777">
        <f t="shared" ref="T87" si="20">SUM(T57:T86)</f>
        <v>0</v>
      </c>
      <c r="U87" s="777">
        <f t="shared" ref="U87" si="21">SUM(U57:U86)</f>
        <v>0</v>
      </c>
      <c r="V87" s="777">
        <f t="shared" ref="V87" si="22">SUM(V57:V86)</f>
        <v>0</v>
      </c>
      <c r="W87" s="777">
        <f t="shared" ref="W87" si="23">SUM(W57:W86)</f>
        <v>0</v>
      </c>
      <c r="X87" s="777">
        <f t="shared" ref="X87" si="24">SUM(X57:X86)</f>
        <v>0</v>
      </c>
      <c r="Y87" s="777">
        <f t="shared" ref="Y87" si="25">SUM(Y57:Y86)</f>
        <v>0</v>
      </c>
      <c r="Z87" s="777">
        <f t="shared" ref="Z87" si="26">SUM(Z57:Z86)</f>
        <v>33.199999999999996</v>
      </c>
      <c r="AA87" s="777">
        <f>SUM(AA57:AA86)</f>
        <v>33.6</v>
      </c>
      <c r="AB87" s="361"/>
    </row>
    <row r="88" spans="1:28">
      <c r="A88" s="297"/>
      <c r="B88" s="770" t="s">
        <v>6702</v>
      </c>
      <c r="C88" s="729"/>
      <c r="D88" s="99"/>
      <c r="E88" s="99"/>
      <c r="F88" s="99"/>
      <c r="G88" s="97"/>
      <c r="H88" s="97"/>
      <c r="I88" s="97"/>
      <c r="J88" s="97"/>
      <c r="K88" s="97"/>
      <c r="L88" s="97"/>
      <c r="M88" s="97"/>
      <c r="N88" s="97"/>
      <c r="O88" s="97"/>
      <c r="P88" s="99"/>
      <c r="Q88" s="99"/>
      <c r="R88" s="716"/>
      <c r="S88" s="99"/>
      <c r="T88" s="99"/>
      <c r="U88" s="99"/>
      <c r="V88" s="99"/>
      <c r="W88" s="99"/>
      <c r="X88" s="99"/>
      <c r="Y88" s="740"/>
      <c r="Z88" s="99"/>
      <c r="AA88" s="100"/>
      <c r="AB88" s="246"/>
    </row>
    <row r="89" spans="1:28" ht="25.5">
      <c r="A89" s="297">
        <v>1</v>
      </c>
      <c r="B89" s="771" t="s">
        <v>6703</v>
      </c>
      <c r="C89" s="109" t="s">
        <v>6704</v>
      </c>
      <c r="D89" s="741"/>
      <c r="E89" s="721">
        <v>1</v>
      </c>
      <c r="F89" s="721"/>
      <c r="G89" s="97"/>
      <c r="H89" s="97"/>
      <c r="I89" s="97"/>
      <c r="J89" s="97"/>
      <c r="K89" s="97"/>
      <c r="L89" s="97"/>
      <c r="M89" s="97"/>
      <c r="N89" s="97"/>
      <c r="O89" s="97">
        <v>1</v>
      </c>
      <c r="P89" s="97"/>
      <c r="Q89" s="97">
        <v>0.9</v>
      </c>
      <c r="R89" s="719" t="s">
        <v>55</v>
      </c>
      <c r="S89" s="97"/>
      <c r="T89" s="97"/>
      <c r="U89" s="97"/>
      <c r="V89" s="97"/>
      <c r="W89" s="97"/>
      <c r="X89" s="97"/>
      <c r="Y89" s="97"/>
      <c r="Z89" s="97">
        <v>1</v>
      </c>
      <c r="AA89" s="97"/>
      <c r="AB89" s="246"/>
    </row>
    <row r="90" spans="1:28" ht="25.5">
      <c r="A90" s="297">
        <v>2</v>
      </c>
      <c r="B90" s="772" t="s">
        <v>6705</v>
      </c>
      <c r="C90" s="91" t="s">
        <v>6706</v>
      </c>
      <c r="D90" s="100"/>
      <c r="E90" s="742">
        <v>1.3779999999999999</v>
      </c>
      <c r="F90" s="742"/>
      <c r="G90" s="742"/>
      <c r="H90" s="742"/>
      <c r="I90" s="742"/>
      <c r="J90" s="742"/>
      <c r="K90" s="742"/>
      <c r="L90" s="742"/>
      <c r="M90" s="742"/>
      <c r="N90" s="742"/>
      <c r="O90" s="742">
        <v>1.3779999999999999</v>
      </c>
      <c r="P90" s="742"/>
      <c r="Q90" s="742">
        <v>1.3779999999999999</v>
      </c>
      <c r="R90" s="720" t="s">
        <v>55</v>
      </c>
      <c r="S90" s="97"/>
      <c r="T90" s="97"/>
      <c r="U90" s="97"/>
      <c r="V90" s="97"/>
      <c r="W90" s="97"/>
      <c r="X90" s="97"/>
      <c r="Y90" s="97"/>
      <c r="Z90" s="742">
        <v>1.3779999999999999</v>
      </c>
      <c r="AA90" s="97"/>
      <c r="AB90" s="246"/>
    </row>
    <row r="91" spans="1:28">
      <c r="A91" s="297">
        <v>3</v>
      </c>
      <c r="B91" s="772" t="s">
        <v>6707</v>
      </c>
      <c r="C91" s="91" t="s">
        <v>6708</v>
      </c>
      <c r="D91" s="100"/>
      <c r="E91" s="742">
        <v>0.95099999999999996</v>
      </c>
      <c r="F91" s="97"/>
      <c r="G91" s="97"/>
      <c r="H91" s="97"/>
      <c r="I91" s="97"/>
      <c r="J91" s="97"/>
      <c r="K91" s="97"/>
      <c r="L91" s="97"/>
      <c r="M91" s="97"/>
      <c r="N91" s="97"/>
      <c r="O91" s="742">
        <v>0.95099999999999996</v>
      </c>
      <c r="P91" s="97"/>
      <c r="Q91" s="742">
        <v>0.95099999999999996</v>
      </c>
      <c r="R91" s="719" t="s">
        <v>55</v>
      </c>
      <c r="S91" s="97"/>
      <c r="T91" s="97"/>
      <c r="U91" s="97"/>
      <c r="V91" s="97"/>
      <c r="W91" s="97"/>
      <c r="X91" s="97"/>
      <c r="Y91" s="97"/>
      <c r="Z91" s="742">
        <v>0.95099999999999996</v>
      </c>
      <c r="AA91" s="97"/>
      <c r="AB91" s="246"/>
    </row>
    <row r="92" spans="1:28">
      <c r="A92" s="297">
        <v>4</v>
      </c>
      <c r="B92" s="772" t="s">
        <v>6709</v>
      </c>
      <c r="C92" s="91" t="s">
        <v>6710</v>
      </c>
      <c r="D92" s="100"/>
      <c r="E92" s="742">
        <v>0.99099999999999999</v>
      </c>
      <c r="F92" s="97"/>
      <c r="G92" s="97"/>
      <c r="H92" s="97"/>
      <c r="I92" s="97"/>
      <c r="J92" s="97"/>
      <c r="K92" s="97"/>
      <c r="L92" s="97"/>
      <c r="M92" s="97"/>
      <c r="N92" s="97"/>
      <c r="O92" s="742">
        <v>0.99099999999999999</v>
      </c>
      <c r="P92" s="97"/>
      <c r="Q92" s="742">
        <v>0.99099999999999999</v>
      </c>
      <c r="R92" s="719" t="s">
        <v>55</v>
      </c>
      <c r="S92" s="97"/>
      <c r="T92" s="97"/>
      <c r="U92" s="97"/>
      <c r="V92" s="97"/>
      <c r="W92" s="97"/>
      <c r="X92" s="97"/>
      <c r="Y92" s="97"/>
      <c r="Z92" s="97"/>
      <c r="AA92" s="97">
        <v>0.99099999999999999</v>
      </c>
      <c r="AB92" s="246"/>
    </row>
    <row r="93" spans="1:28">
      <c r="A93" s="297">
        <v>5</v>
      </c>
      <c r="B93" s="772" t="s">
        <v>6711</v>
      </c>
      <c r="C93" s="91" t="s">
        <v>6712</v>
      </c>
      <c r="D93" s="100"/>
      <c r="E93" s="742">
        <v>0.2</v>
      </c>
      <c r="F93" s="97"/>
      <c r="G93" s="97"/>
      <c r="H93" s="97"/>
      <c r="I93" s="97"/>
      <c r="J93" s="97"/>
      <c r="K93" s="97"/>
      <c r="L93" s="97"/>
      <c r="M93" s="97"/>
      <c r="N93" s="97"/>
      <c r="O93" s="742">
        <v>0.2</v>
      </c>
      <c r="P93" s="97"/>
      <c r="Q93" s="97"/>
      <c r="R93" s="720" t="s">
        <v>55</v>
      </c>
      <c r="S93" s="97"/>
      <c r="T93" s="97"/>
      <c r="U93" s="97"/>
      <c r="V93" s="97"/>
      <c r="W93" s="97"/>
      <c r="X93" s="97"/>
      <c r="Y93" s="97"/>
      <c r="Z93" s="97">
        <v>0.2</v>
      </c>
      <c r="AA93" s="97"/>
      <c r="AB93" s="246"/>
    </row>
    <row r="94" spans="1:28" ht="25.5">
      <c r="A94" s="297">
        <v>6</v>
      </c>
      <c r="B94" s="769" t="s">
        <v>6713</v>
      </c>
      <c r="C94" s="91" t="s">
        <v>6714</v>
      </c>
      <c r="D94" s="100"/>
      <c r="E94" s="97">
        <v>3</v>
      </c>
      <c r="F94" s="97"/>
      <c r="G94" s="97"/>
      <c r="H94" s="97"/>
      <c r="I94" s="97"/>
      <c r="J94" s="97"/>
      <c r="K94" s="97"/>
      <c r="L94" s="97"/>
      <c r="M94" s="97"/>
      <c r="N94" s="97"/>
      <c r="O94" s="97">
        <v>3</v>
      </c>
      <c r="P94" s="97"/>
      <c r="Q94" s="97">
        <v>3</v>
      </c>
      <c r="R94" s="719" t="s">
        <v>55</v>
      </c>
      <c r="S94" s="97"/>
      <c r="T94" s="97"/>
      <c r="U94" s="97"/>
      <c r="V94" s="97"/>
      <c r="W94" s="97"/>
      <c r="X94" s="97"/>
      <c r="Y94" s="97"/>
      <c r="Z94" s="97">
        <v>3</v>
      </c>
      <c r="AA94" s="97"/>
      <c r="AB94" s="246"/>
    </row>
    <row r="95" spans="1:28">
      <c r="A95" s="297">
        <v>7</v>
      </c>
      <c r="B95" s="769" t="s">
        <v>6715</v>
      </c>
      <c r="C95" s="91" t="s">
        <v>6716</v>
      </c>
      <c r="D95" s="100"/>
      <c r="E95" s="97">
        <v>2</v>
      </c>
      <c r="F95" s="97"/>
      <c r="G95" s="97"/>
      <c r="H95" s="97"/>
      <c r="I95" s="97"/>
      <c r="J95" s="97"/>
      <c r="K95" s="97"/>
      <c r="L95" s="97"/>
      <c r="M95" s="97"/>
      <c r="N95" s="97"/>
      <c r="O95" s="97">
        <v>2</v>
      </c>
      <c r="P95" s="97"/>
      <c r="Q95" s="97">
        <v>2</v>
      </c>
      <c r="R95" s="719" t="s">
        <v>55</v>
      </c>
      <c r="S95" s="97"/>
      <c r="T95" s="97"/>
      <c r="U95" s="97"/>
      <c r="V95" s="97"/>
      <c r="W95" s="97"/>
      <c r="X95" s="97"/>
      <c r="Y95" s="97"/>
      <c r="Z95" s="97"/>
      <c r="AA95" s="97">
        <v>2</v>
      </c>
      <c r="AB95" s="246"/>
    </row>
    <row r="96" spans="1:28">
      <c r="A96" s="297">
        <v>8</v>
      </c>
      <c r="B96" s="769" t="s">
        <v>6717</v>
      </c>
      <c r="C96" s="91" t="s">
        <v>6718</v>
      </c>
      <c r="D96" s="100"/>
      <c r="E96" s="97">
        <v>3</v>
      </c>
      <c r="F96" s="97"/>
      <c r="G96" s="97"/>
      <c r="H96" s="97"/>
      <c r="I96" s="97"/>
      <c r="J96" s="97"/>
      <c r="K96" s="97"/>
      <c r="L96" s="97"/>
      <c r="M96" s="97"/>
      <c r="N96" s="97"/>
      <c r="O96" s="97">
        <v>3</v>
      </c>
      <c r="P96" s="97"/>
      <c r="Q96" s="97">
        <v>3</v>
      </c>
      <c r="R96" s="720" t="s">
        <v>55</v>
      </c>
      <c r="S96" s="97"/>
      <c r="T96" s="97"/>
      <c r="U96" s="97"/>
      <c r="V96" s="97"/>
      <c r="W96" s="97"/>
      <c r="X96" s="97"/>
      <c r="Y96" s="97"/>
      <c r="Z96" s="97"/>
      <c r="AA96" s="97">
        <v>3</v>
      </c>
      <c r="AB96" s="246"/>
    </row>
    <row r="97" spans="1:28" ht="25.5">
      <c r="A97" s="297">
        <v>9</v>
      </c>
      <c r="B97" s="769" t="s">
        <v>6719</v>
      </c>
      <c r="C97" s="91" t="s">
        <v>6720</v>
      </c>
      <c r="D97" s="100"/>
      <c r="E97" s="97">
        <v>0.3</v>
      </c>
      <c r="F97" s="97"/>
      <c r="G97" s="97"/>
      <c r="H97" s="97"/>
      <c r="I97" s="97"/>
      <c r="J97" s="97"/>
      <c r="K97" s="97"/>
      <c r="L97" s="97"/>
      <c r="M97" s="97"/>
      <c r="N97" s="97"/>
      <c r="O97" s="97">
        <v>0.3</v>
      </c>
      <c r="P97" s="97"/>
      <c r="Q97" s="97"/>
      <c r="R97" s="719" t="s">
        <v>55</v>
      </c>
      <c r="S97" s="97"/>
      <c r="T97" s="97"/>
      <c r="U97" s="97"/>
      <c r="V97" s="97"/>
      <c r="W97" s="97"/>
      <c r="X97" s="97"/>
      <c r="Y97" s="97"/>
      <c r="Z97" s="97">
        <v>0.3</v>
      </c>
      <c r="AA97" s="97"/>
      <c r="AB97" s="246"/>
    </row>
    <row r="98" spans="1:28">
      <c r="A98" s="297">
        <v>10</v>
      </c>
      <c r="B98" s="772" t="s">
        <v>6721</v>
      </c>
      <c r="C98" s="91" t="s">
        <v>6722</v>
      </c>
      <c r="D98" s="100"/>
      <c r="E98" s="742">
        <v>1.5409999999999999</v>
      </c>
      <c r="F98" s="97"/>
      <c r="G98" s="97"/>
      <c r="H98" s="97"/>
      <c r="I98" s="97"/>
      <c r="J98" s="97"/>
      <c r="K98" s="97"/>
      <c r="L98" s="97"/>
      <c r="M98" s="97"/>
      <c r="N98" s="97"/>
      <c r="O98" s="742">
        <v>1.5409999999999999</v>
      </c>
      <c r="P98" s="742"/>
      <c r="Q98" s="742">
        <v>1.5409999999999999</v>
      </c>
      <c r="R98" s="719" t="s">
        <v>55</v>
      </c>
      <c r="S98" s="97"/>
      <c r="T98" s="97"/>
      <c r="U98" s="97"/>
      <c r="V98" s="97"/>
      <c r="W98" s="97"/>
      <c r="X98" s="97"/>
      <c r="Y98" s="97"/>
      <c r="Z98" s="97"/>
      <c r="AA98" s="742">
        <v>1.5409999999999999</v>
      </c>
      <c r="AB98" s="246"/>
    </row>
    <row r="99" spans="1:28">
      <c r="A99" s="297">
        <v>11</v>
      </c>
      <c r="B99" s="769" t="s">
        <v>6723</v>
      </c>
      <c r="C99" s="91" t="s">
        <v>6724</v>
      </c>
      <c r="D99" s="100"/>
      <c r="E99" s="97">
        <v>1.6</v>
      </c>
      <c r="F99" s="97"/>
      <c r="G99" s="97"/>
      <c r="H99" s="97"/>
      <c r="I99" s="97"/>
      <c r="J99" s="97"/>
      <c r="K99" s="97"/>
      <c r="L99" s="97"/>
      <c r="M99" s="97"/>
      <c r="N99" s="97"/>
      <c r="O99" s="97">
        <v>1.6</v>
      </c>
      <c r="P99" s="97"/>
      <c r="Q99" s="97">
        <v>1.6</v>
      </c>
      <c r="R99" s="720" t="s">
        <v>55</v>
      </c>
      <c r="S99" s="97"/>
      <c r="T99" s="97"/>
      <c r="U99" s="97"/>
      <c r="V99" s="97"/>
      <c r="W99" s="97"/>
      <c r="X99" s="97"/>
      <c r="Y99" s="97"/>
      <c r="Z99" s="97">
        <v>1.6</v>
      </c>
      <c r="AA99" s="97"/>
      <c r="AB99" s="246"/>
    </row>
    <row r="100" spans="1:28">
      <c r="A100" s="297">
        <v>12</v>
      </c>
      <c r="B100" s="769" t="s">
        <v>6725</v>
      </c>
      <c r="C100" s="91" t="s">
        <v>6726</v>
      </c>
      <c r="D100" s="100"/>
      <c r="E100" s="97">
        <v>2.2000000000000002</v>
      </c>
      <c r="F100" s="97"/>
      <c r="G100" s="97"/>
      <c r="H100" s="97"/>
      <c r="I100" s="97"/>
      <c r="J100" s="97"/>
      <c r="K100" s="97"/>
      <c r="L100" s="97"/>
      <c r="M100" s="97"/>
      <c r="N100" s="97"/>
      <c r="O100" s="97">
        <v>2.2000000000000002</v>
      </c>
      <c r="P100" s="97"/>
      <c r="Q100" s="97">
        <v>2.2000000000000002</v>
      </c>
      <c r="R100" s="719" t="s">
        <v>55</v>
      </c>
      <c r="S100" s="97"/>
      <c r="T100" s="97"/>
      <c r="U100" s="97"/>
      <c r="V100" s="97"/>
      <c r="W100" s="97"/>
      <c r="X100" s="97"/>
      <c r="Y100" s="97"/>
      <c r="Z100" s="97"/>
      <c r="AA100" s="97">
        <v>2.2000000000000002</v>
      </c>
      <c r="AB100" s="246"/>
    </row>
    <row r="101" spans="1:28" ht="25.5">
      <c r="A101" s="297">
        <v>13</v>
      </c>
      <c r="B101" s="772" t="s">
        <v>6727</v>
      </c>
      <c r="C101" s="91" t="s">
        <v>6728</v>
      </c>
      <c r="D101" s="100"/>
      <c r="E101" s="743">
        <v>0.66</v>
      </c>
      <c r="F101" s="97"/>
      <c r="G101" s="97"/>
      <c r="H101" s="97"/>
      <c r="I101" s="97"/>
      <c r="J101" s="97"/>
      <c r="K101" s="97"/>
      <c r="L101" s="97"/>
      <c r="M101" s="97"/>
      <c r="N101" s="97"/>
      <c r="O101" s="743">
        <v>0.66</v>
      </c>
      <c r="P101" s="742"/>
      <c r="Q101" s="743">
        <v>0.66</v>
      </c>
      <c r="R101" s="719" t="s">
        <v>55</v>
      </c>
      <c r="S101" s="97"/>
      <c r="T101" s="97"/>
      <c r="U101" s="97"/>
      <c r="V101" s="97"/>
      <c r="W101" s="97"/>
      <c r="X101" s="97"/>
      <c r="Y101" s="97"/>
      <c r="Z101" s="743">
        <v>0.66</v>
      </c>
      <c r="AA101" s="97"/>
      <c r="AB101" s="246"/>
    </row>
    <row r="102" spans="1:28" ht="25.5">
      <c r="A102" s="297">
        <v>14</v>
      </c>
      <c r="B102" s="772" t="s">
        <v>6729</v>
      </c>
      <c r="C102" s="91" t="s">
        <v>6730</v>
      </c>
      <c r="D102" s="100"/>
      <c r="E102" s="742">
        <v>0.34300000000000003</v>
      </c>
      <c r="F102" s="97"/>
      <c r="G102" s="97"/>
      <c r="H102" s="97"/>
      <c r="I102" s="97"/>
      <c r="J102" s="97"/>
      <c r="K102" s="97"/>
      <c r="L102" s="97"/>
      <c r="M102" s="97"/>
      <c r="N102" s="97"/>
      <c r="O102" s="742">
        <v>0.34300000000000003</v>
      </c>
      <c r="P102" s="742"/>
      <c r="Q102" s="742"/>
      <c r="R102" s="720" t="s">
        <v>55</v>
      </c>
      <c r="S102" s="97"/>
      <c r="T102" s="97"/>
      <c r="U102" s="97"/>
      <c r="V102" s="97"/>
      <c r="W102" s="97"/>
      <c r="X102" s="97"/>
      <c r="Y102" s="97"/>
      <c r="Z102" s="97">
        <v>0.34300000000000003</v>
      </c>
      <c r="AA102" s="97"/>
      <c r="AB102" s="246"/>
    </row>
    <row r="103" spans="1:28" ht="25.5">
      <c r="A103" s="297">
        <v>15</v>
      </c>
      <c r="B103" s="772" t="s">
        <v>6731</v>
      </c>
      <c r="C103" s="91" t="s">
        <v>6732</v>
      </c>
      <c r="D103" s="100"/>
      <c r="E103" s="742">
        <v>0.214</v>
      </c>
      <c r="F103" s="97"/>
      <c r="G103" s="97"/>
      <c r="H103" s="97"/>
      <c r="I103" s="97"/>
      <c r="J103" s="97"/>
      <c r="K103" s="97"/>
      <c r="L103" s="97"/>
      <c r="M103" s="97"/>
      <c r="N103" s="97"/>
      <c r="O103" s="742">
        <v>0.214</v>
      </c>
      <c r="P103" s="742"/>
      <c r="Q103" s="742">
        <v>0.214</v>
      </c>
      <c r="R103" s="719" t="s">
        <v>55</v>
      </c>
      <c r="S103" s="97"/>
      <c r="T103" s="97"/>
      <c r="U103" s="97"/>
      <c r="V103" s="97"/>
      <c r="W103" s="97"/>
      <c r="X103" s="97"/>
      <c r="Y103" s="97"/>
      <c r="Z103" s="742">
        <v>0.214</v>
      </c>
      <c r="AA103" s="97"/>
      <c r="AB103" s="246"/>
    </row>
    <row r="104" spans="1:28">
      <c r="A104" s="297">
        <v>16</v>
      </c>
      <c r="B104" s="769" t="s">
        <v>6733</v>
      </c>
      <c r="C104" s="91" t="s">
        <v>6734</v>
      </c>
      <c r="D104" s="100"/>
      <c r="E104" s="97">
        <v>0.6</v>
      </c>
      <c r="F104" s="100">
        <v>0.6</v>
      </c>
      <c r="G104" s="97"/>
      <c r="H104" s="97"/>
      <c r="I104" s="97"/>
      <c r="J104" s="97"/>
      <c r="K104" s="97"/>
      <c r="L104" s="97">
        <v>0.6</v>
      </c>
      <c r="M104" s="97"/>
      <c r="N104" s="97"/>
      <c r="O104" s="97"/>
      <c r="P104" s="97"/>
      <c r="Q104" s="97">
        <v>0.6</v>
      </c>
      <c r="R104" s="719" t="s">
        <v>55</v>
      </c>
      <c r="S104" s="97"/>
      <c r="T104" s="97"/>
      <c r="U104" s="97"/>
      <c r="V104" s="97"/>
      <c r="W104" s="97"/>
      <c r="X104" s="97"/>
      <c r="Y104" s="97"/>
      <c r="Z104" s="97">
        <v>0.6</v>
      </c>
      <c r="AA104" s="97"/>
      <c r="AB104" s="246"/>
    </row>
    <row r="105" spans="1:28">
      <c r="A105" s="297">
        <v>17</v>
      </c>
      <c r="B105" s="769" t="s">
        <v>6735</v>
      </c>
      <c r="C105" s="91" t="s">
        <v>6736</v>
      </c>
      <c r="D105" s="100"/>
      <c r="E105" s="97">
        <v>2</v>
      </c>
      <c r="F105" s="100"/>
      <c r="G105" s="97"/>
      <c r="H105" s="97"/>
      <c r="I105" s="97"/>
      <c r="J105" s="97"/>
      <c r="K105" s="97"/>
      <c r="L105" s="97"/>
      <c r="M105" s="97"/>
      <c r="N105" s="97"/>
      <c r="O105" s="97">
        <v>2</v>
      </c>
      <c r="P105" s="97"/>
      <c r="Q105" s="97">
        <v>2</v>
      </c>
      <c r="R105" s="720" t="s">
        <v>55</v>
      </c>
      <c r="S105" s="97"/>
      <c r="T105" s="97"/>
      <c r="U105" s="97"/>
      <c r="V105" s="97"/>
      <c r="W105" s="97"/>
      <c r="X105" s="97"/>
      <c r="Y105" s="97"/>
      <c r="Z105" s="97">
        <v>2</v>
      </c>
      <c r="AA105" s="97"/>
      <c r="AB105" s="246"/>
    </row>
    <row r="106" spans="1:28">
      <c r="A106" s="297">
        <v>18</v>
      </c>
      <c r="B106" s="769" t="s">
        <v>6737</v>
      </c>
      <c r="C106" s="91" t="s">
        <v>6738</v>
      </c>
      <c r="D106" s="100"/>
      <c r="E106" s="97">
        <v>1.6</v>
      </c>
      <c r="F106" s="100"/>
      <c r="G106" s="97"/>
      <c r="H106" s="97"/>
      <c r="I106" s="97"/>
      <c r="J106" s="97"/>
      <c r="K106" s="97"/>
      <c r="L106" s="97"/>
      <c r="M106" s="97"/>
      <c r="N106" s="97"/>
      <c r="O106" s="97">
        <v>1.6</v>
      </c>
      <c r="P106" s="97"/>
      <c r="Q106" s="97">
        <v>1.6</v>
      </c>
      <c r="R106" s="719" t="s">
        <v>55</v>
      </c>
      <c r="S106" s="97"/>
      <c r="T106" s="97"/>
      <c r="U106" s="97"/>
      <c r="V106" s="97"/>
      <c r="W106" s="97"/>
      <c r="X106" s="97"/>
      <c r="Y106" s="97"/>
      <c r="Z106" s="97"/>
      <c r="AA106" s="97">
        <v>1.6</v>
      </c>
      <c r="AB106" s="246"/>
    </row>
    <row r="107" spans="1:28" ht="25.5">
      <c r="A107" s="297">
        <v>19</v>
      </c>
      <c r="B107" s="769" t="s">
        <v>6739</v>
      </c>
      <c r="C107" s="91" t="s">
        <v>6740</v>
      </c>
      <c r="D107" s="100"/>
      <c r="E107" s="97">
        <v>2.2000000000000002</v>
      </c>
      <c r="F107" s="100"/>
      <c r="G107" s="97"/>
      <c r="H107" s="97"/>
      <c r="I107" s="97"/>
      <c r="J107" s="97"/>
      <c r="K107" s="97"/>
      <c r="L107" s="97"/>
      <c r="M107" s="97"/>
      <c r="N107" s="97"/>
      <c r="O107" s="97">
        <v>2.2000000000000002</v>
      </c>
      <c r="P107" s="97"/>
      <c r="Q107" s="97">
        <v>2.2000000000000002</v>
      </c>
      <c r="R107" s="719" t="s">
        <v>55</v>
      </c>
      <c r="S107" s="97"/>
      <c r="T107" s="97"/>
      <c r="U107" s="97"/>
      <c r="V107" s="97"/>
      <c r="W107" s="97"/>
      <c r="X107" s="97"/>
      <c r="Y107" s="97"/>
      <c r="Z107" s="97">
        <v>2.2000000000000002</v>
      </c>
      <c r="AA107" s="97"/>
      <c r="AB107" s="246"/>
    </row>
    <row r="108" spans="1:28" ht="25.5">
      <c r="A108" s="297">
        <v>20</v>
      </c>
      <c r="B108" s="769" t="s">
        <v>6741</v>
      </c>
      <c r="C108" s="91" t="s">
        <v>6742</v>
      </c>
      <c r="D108" s="100"/>
      <c r="E108" s="97">
        <v>2.8</v>
      </c>
      <c r="F108" s="100"/>
      <c r="G108" s="97"/>
      <c r="H108" s="97"/>
      <c r="I108" s="97"/>
      <c r="J108" s="97"/>
      <c r="K108" s="97"/>
      <c r="L108" s="97"/>
      <c r="M108" s="97"/>
      <c r="N108" s="97"/>
      <c r="O108" s="97">
        <v>2.8</v>
      </c>
      <c r="P108" s="97"/>
      <c r="Q108" s="97">
        <v>2.8</v>
      </c>
      <c r="R108" s="720" t="s">
        <v>55</v>
      </c>
      <c r="S108" s="97"/>
      <c r="T108" s="97"/>
      <c r="U108" s="97"/>
      <c r="V108" s="97"/>
      <c r="W108" s="97"/>
      <c r="X108" s="97"/>
      <c r="Y108" s="97"/>
      <c r="Z108" s="97">
        <v>2.8</v>
      </c>
      <c r="AA108" s="97"/>
      <c r="AB108" s="246"/>
    </row>
    <row r="109" spans="1:28">
      <c r="A109" s="297">
        <v>21</v>
      </c>
      <c r="B109" s="769" t="s">
        <v>6743</v>
      </c>
      <c r="C109" s="91" t="s">
        <v>6744</v>
      </c>
      <c r="D109" s="100"/>
      <c r="E109" s="97">
        <v>1.5</v>
      </c>
      <c r="F109" s="100"/>
      <c r="G109" s="97"/>
      <c r="H109" s="97"/>
      <c r="I109" s="97"/>
      <c r="J109" s="97"/>
      <c r="K109" s="97"/>
      <c r="L109" s="97"/>
      <c r="M109" s="97"/>
      <c r="N109" s="97"/>
      <c r="O109" s="97">
        <v>1.5</v>
      </c>
      <c r="P109" s="97"/>
      <c r="Q109" s="97">
        <v>1.5</v>
      </c>
      <c r="R109" s="719" t="s">
        <v>55</v>
      </c>
      <c r="S109" s="97"/>
      <c r="T109" s="97"/>
      <c r="U109" s="97"/>
      <c r="V109" s="97"/>
      <c r="W109" s="97"/>
      <c r="X109" s="97"/>
      <c r="Y109" s="97"/>
      <c r="Z109" s="97">
        <v>1.5</v>
      </c>
      <c r="AA109" s="97"/>
      <c r="AB109" s="246"/>
    </row>
    <row r="110" spans="1:28">
      <c r="A110" s="297">
        <v>22</v>
      </c>
      <c r="B110" s="769" t="s">
        <v>6745</v>
      </c>
      <c r="C110" s="91" t="s">
        <v>6746</v>
      </c>
      <c r="D110" s="100"/>
      <c r="E110" s="97">
        <v>3.7</v>
      </c>
      <c r="F110" s="100"/>
      <c r="G110" s="97"/>
      <c r="H110" s="97"/>
      <c r="I110" s="97"/>
      <c r="J110" s="97"/>
      <c r="K110" s="97"/>
      <c r="L110" s="97"/>
      <c r="M110" s="97"/>
      <c r="N110" s="97"/>
      <c r="O110" s="97">
        <v>3.7</v>
      </c>
      <c r="P110" s="97"/>
      <c r="Q110" s="97">
        <v>3.2</v>
      </c>
      <c r="R110" s="719" t="s">
        <v>55</v>
      </c>
      <c r="S110" s="97"/>
      <c r="T110" s="97"/>
      <c r="U110" s="97"/>
      <c r="V110" s="97"/>
      <c r="W110" s="97"/>
      <c r="X110" s="97"/>
      <c r="Y110" s="97"/>
      <c r="Z110" s="97">
        <v>3.7</v>
      </c>
      <c r="AA110" s="97"/>
      <c r="AB110" s="246"/>
    </row>
    <row r="111" spans="1:28">
      <c r="A111" s="297">
        <v>23</v>
      </c>
      <c r="B111" s="769" t="s">
        <v>6747</v>
      </c>
      <c r="C111" s="91" t="s">
        <v>6748</v>
      </c>
      <c r="D111" s="100"/>
      <c r="E111" s="97">
        <v>2.1</v>
      </c>
      <c r="F111" s="100"/>
      <c r="G111" s="97"/>
      <c r="H111" s="97"/>
      <c r="I111" s="97"/>
      <c r="J111" s="97"/>
      <c r="K111" s="97"/>
      <c r="L111" s="97"/>
      <c r="M111" s="97"/>
      <c r="N111" s="97"/>
      <c r="O111" s="97">
        <v>2.1</v>
      </c>
      <c r="P111" s="97"/>
      <c r="Q111" s="97">
        <v>2.1</v>
      </c>
      <c r="R111" s="720" t="s">
        <v>55</v>
      </c>
      <c r="S111" s="97"/>
      <c r="T111" s="97"/>
      <c r="U111" s="97"/>
      <c r="V111" s="97"/>
      <c r="W111" s="97"/>
      <c r="X111" s="97"/>
      <c r="Y111" s="97"/>
      <c r="Z111" s="97">
        <v>2.1</v>
      </c>
      <c r="AA111" s="97"/>
      <c r="AB111" s="246"/>
    </row>
    <row r="112" spans="1:28">
      <c r="A112" s="297">
        <v>24</v>
      </c>
      <c r="B112" s="769" t="s">
        <v>6749</v>
      </c>
      <c r="C112" s="91" t="s">
        <v>6750</v>
      </c>
      <c r="D112" s="100"/>
      <c r="E112" s="97">
        <v>5</v>
      </c>
      <c r="F112" s="100"/>
      <c r="G112" s="97"/>
      <c r="H112" s="97"/>
      <c r="I112" s="97"/>
      <c r="J112" s="97"/>
      <c r="K112" s="97"/>
      <c r="L112" s="97"/>
      <c r="M112" s="97"/>
      <c r="N112" s="97"/>
      <c r="O112" s="97">
        <v>5</v>
      </c>
      <c r="P112" s="97"/>
      <c r="Q112" s="97">
        <v>5</v>
      </c>
      <c r="R112" s="719" t="s">
        <v>55</v>
      </c>
      <c r="S112" s="97"/>
      <c r="T112" s="97"/>
      <c r="U112" s="97"/>
      <c r="V112" s="97"/>
      <c r="W112" s="97"/>
      <c r="X112" s="97"/>
      <c r="Y112" s="97"/>
      <c r="Z112" s="97"/>
      <c r="AA112" s="97">
        <v>5</v>
      </c>
      <c r="AB112" s="246"/>
    </row>
    <row r="113" spans="1:28">
      <c r="A113" s="297">
        <v>25</v>
      </c>
      <c r="B113" s="769" t="s">
        <v>6751</v>
      </c>
      <c r="C113" s="91" t="s">
        <v>6752</v>
      </c>
      <c r="D113" s="100"/>
      <c r="E113" s="97">
        <v>2</v>
      </c>
      <c r="F113" s="100"/>
      <c r="G113" s="97"/>
      <c r="H113" s="97"/>
      <c r="I113" s="97"/>
      <c r="J113" s="97"/>
      <c r="K113" s="97"/>
      <c r="L113" s="97"/>
      <c r="M113" s="97"/>
      <c r="N113" s="97"/>
      <c r="O113" s="97">
        <v>2</v>
      </c>
      <c r="P113" s="97"/>
      <c r="Q113" s="97">
        <v>2</v>
      </c>
      <c r="R113" s="719" t="s">
        <v>55</v>
      </c>
      <c r="S113" s="97"/>
      <c r="T113" s="97"/>
      <c r="U113" s="97"/>
      <c r="V113" s="97"/>
      <c r="W113" s="97"/>
      <c r="X113" s="97"/>
      <c r="Y113" s="97"/>
      <c r="Z113" s="97">
        <v>2</v>
      </c>
      <c r="AA113" s="97"/>
      <c r="AB113" s="246"/>
    </row>
    <row r="114" spans="1:28" ht="25.5">
      <c r="A114" s="297">
        <v>26</v>
      </c>
      <c r="B114" s="769" t="s">
        <v>6753</v>
      </c>
      <c r="C114" s="91" t="s">
        <v>6754</v>
      </c>
      <c r="D114" s="100"/>
      <c r="E114" s="97">
        <v>0.35</v>
      </c>
      <c r="F114" s="100">
        <v>0.35</v>
      </c>
      <c r="G114" s="97">
        <v>0.35</v>
      </c>
      <c r="H114" s="97"/>
      <c r="I114" s="97"/>
      <c r="J114" s="97"/>
      <c r="K114" s="97"/>
      <c r="L114" s="97"/>
      <c r="M114" s="97"/>
      <c r="N114" s="97"/>
      <c r="O114" s="97"/>
      <c r="P114" s="97"/>
      <c r="Q114" s="97"/>
      <c r="R114" s="720" t="s">
        <v>55</v>
      </c>
      <c r="S114" s="97"/>
      <c r="T114" s="97"/>
      <c r="U114" s="97"/>
      <c r="V114" s="97"/>
      <c r="W114" s="97"/>
      <c r="X114" s="97"/>
      <c r="Y114" s="97"/>
      <c r="Z114" s="97">
        <v>0.35</v>
      </c>
      <c r="AA114" s="97"/>
      <c r="AB114" s="246"/>
    </row>
    <row r="115" spans="1:28">
      <c r="A115" s="297">
        <v>27</v>
      </c>
      <c r="B115" s="772" t="s">
        <v>6755</v>
      </c>
      <c r="C115" s="91" t="s">
        <v>6756</v>
      </c>
      <c r="D115" s="100"/>
      <c r="E115" s="742">
        <v>0.33900000000000002</v>
      </c>
      <c r="F115" s="744"/>
      <c r="G115" s="97"/>
      <c r="H115" s="97"/>
      <c r="I115" s="97"/>
      <c r="J115" s="97"/>
      <c r="K115" s="97"/>
      <c r="L115" s="97"/>
      <c r="M115" s="97"/>
      <c r="N115" s="97"/>
      <c r="O115" s="742">
        <v>0.33900000000000002</v>
      </c>
      <c r="P115" s="742"/>
      <c r="Q115" s="742">
        <v>0.33900000000000002</v>
      </c>
      <c r="R115" s="719" t="s">
        <v>55</v>
      </c>
      <c r="S115" s="97"/>
      <c r="T115" s="97"/>
      <c r="U115" s="97"/>
      <c r="V115" s="97"/>
      <c r="W115" s="97"/>
      <c r="X115" s="97"/>
      <c r="Y115" s="97"/>
      <c r="Z115" s="742">
        <v>0.33900000000000002</v>
      </c>
      <c r="AA115" s="97"/>
      <c r="AB115" s="246"/>
    </row>
    <row r="116" spans="1:28" ht="25.5">
      <c r="A116" s="297">
        <v>28</v>
      </c>
      <c r="B116" s="772" t="s">
        <v>6757</v>
      </c>
      <c r="C116" s="91" t="s">
        <v>6758</v>
      </c>
      <c r="D116" s="100"/>
      <c r="E116" s="742">
        <v>1.552</v>
      </c>
      <c r="F116" s="744">
        <v>1.552</v>
      </c>
      <c r="G116" s="97"/>
      <c r="H116" s="97"/>
      <c r="I116" s="97"/>
      <c r="J116" s="97"/>
      <c r="K116" s="97"/>
      <c r="L116" s="742">
        <v>1.552</v>
      </c>
      <c r="M116" s="97"/>
      <c r="N116" s="97"/>
      <c r="O116" s="742"/>
      <c r="P116" s="742"/>
      <c r="Q116" s="742">
        <v>1.552</v>
      </c>
      <c r="R116" s="719" t="s">
        <v>55</v>
      </c>
      <c r="S116" s="97"/>
      <c r="T116" s="97"/>
      <c r="U116" s="97"/>
      <c r="V116" s="97"/>
      <c r="W116" s="97"/>
      <c r="X116" s="97"/>
      <c r="Y116" s="97"/>
      <c r="Z116" s="742">
        <v>1.552</v>
      </c>
      <c r="AA116" s="97"/>
      <c r="AB116" s="246"/>
    </row>
    <row r="117" spans="1:28" ht="25.5">
      <c r="A117" s="297">
        <v>29</v>
      </c>
      <c r="B117" s="769" t="s">
        <v>6759</v>
      </c>
      <c r="C117" s="91" t="s">
        <v>6760</v>
      </c>
      <c r="D117" s="100"/>
      <c r="E117" s="97">
        <v>6.5</v>
      </c>
      <c r="F117" s="100">
        <v>1</v>
      </c>
      <c r="G117" s="97">
        <v>1</v>
      </c>
      <c r="H117" s="97"/>
      <c r="I117" s="97"/>
      <c r="J117" s="97"/>
      <c r="K117" s="97"/>
      <c r="L117" s="97"/>
      <c r="M117" s="97"/>
      <c r="N117" s="97"/>
      <c r="O117" s="97">
        <v>5.5</v>
      </c>
      <c r="P117" s="97"/>
      <c r="Q117" s="97">
        <v>1</v>
      </c>
      <c r="R117" s="720" t="s">
        <v>55</v>
      </c>
      <c r="S117" s="97"/>
      <c r="T117" s="97"/>
      <c r="U117" s="97"/>
      <c r="V117" s="97"/>
      <c r="W117" s="97"/>
      <c r="X117" s="97"/>
      <c r="Y117" s="97"/>
      <c r="Z117" s="97">
        <v>6.5</v>
      </c>
      <c r="AA117" s="97"/>
      <c r="AB117" s="246"/>
    </row>
    <row r="118" spans="1:28">
      <c r="A118" s="297">
        <v>30</v>
      </c>
      <c r="B118" s="769" t="s">
        <v>6761</v>
      </c>
      <c r="C118" s="91" t="s">
        <v>6762</v>
      </c>
      <c r="D118" s="100"/>
      <c r="E118" s="97">
        <v>3.5</v>
      </c>
      <c r="F118" s="100"/>
      <c r="G118" s="97"/>
      <c r="H118" s="97"/>
      <c r="I118" s="97"/>
      <c r="J118" s="97"/>
      <c r="K118" s="97"/>
      <c r="L118" s="97"/>
      <c r="M118" s="97"/>
      <c r="N118" s="97"/>
      <c r="O118" s="97">
        <v>3.5</v>
      </c>
      <c r="P118" s="97"/>
      <c r="Q118" s="97">
        <v>3.5</v>
      </c>
      <c r="R118" s="719" t="s">
        <v>55</v>
      </c>
      <c r="S118" s="97"/>
      <c r="T118" s="97"/>
      <c r="U118" s="97"/>
      <c r="V118" s="97"/>
      <c r="W118" s="97"/>
      <c r="X118" s="97"/>
      <c r="Y118" s="97"/>
      <c r="Z118" s="97"/>
      <c r="AA118" s="97">
        <v>3.5</v>
      </c>
      <c r="AB118" s="246"/>
    </row>
    <row r="119" spans="1:28">
      <c r="A119" s="297">
        <v>31</v>
      </c>
      <c r="B119" s="769" t="s">
        <v>6763</v>
      </c>
      <c r="C119" s="91" t="s">
        <v>6764</v>
      </c>
      <c r="D119" s="100"/>
      <c r="E119" s="97">
        <v>2.2000000000000002</v>
      </c>
      <c r="F119" s="100"/>
      <c r="G119" s="97"/>
      <c r="H119" s="97"/>
      <c r="I119" s="97"/>
      <c r="J119" s="97"/>
      <c r="K119" s="97"/>
      <c r="L119" s="97"/>
      <c r="M119" s="97"/>
      <c r="N119" s="97"/>
      <c r="O119" s="97">
        <v>2.2000000000000002</v>
      </c>
      <c r="P119" s="97"/>
      <c r="Q119" s="97">
        <v>2.2000000000000002</v>
      </c>
      <c r="R119" s="719" t="s">
        <v>55</v>
      </c>
      <c r="S119" s="97"/>
      <c r="T119" s="97"/>
      <c r="U119" s="97"/>
      <c r="V119" s="97"/>
      <c r="W119" s="97"/>
      <c r="X119" s="97"/>
      <c r="Y119" s="97"/>
      <c r="Z119" s="97"/>
      <c r="AA119" s="97">
        <v>2.2000000000000002</v>
      </c>
      <c r="AB119" s="246"/>
    </row>
    <row r="120" spans="1:28">
      <c r="A120" s="297">
        <v>32</v>
      </c>
      <c r="B120" s="772" t="s">
        <v>6765</v>
      </c>
      <c r="C120" s="91" t="s">
        <v>6766</v>
      </c>
      <c r="D120" s="100"/>
      <c r="E120" s="742">
        <v>2.9039999999999999</v>
      </c>
      <c r="F120" s="100"/>
      <c r="G120" s="97"/>
      <c r="H120" s="97"/>
      <c r="I120" s="97"/>
      <c r="J120" s="97"/>
      <c r="K120" s="97"/>
      <c r="L120" s="97"/>
      <c r="M120" s="97"/>
      <c r="N120" s="97"/>
      <c r="O120" s="742">
        <v>2.9039999999999999</v>
      </c>
      <c r="P120" s="742"/>
      <c r="Q120" s="742">
        <v>2.9039999999999999</v>
      </c>
      <c r="R120" s="720" t="s">
        <v>55</v>
      </c>
      <c r="S120" s="97"/>
      <c r="T120" s="97"/>
      <c r="U120" s="97"/>
      <c r="V120" s="97"/>
      <c r="W120" s="97"/>
      <c r="X120" s="97"/>
      <c r="Y120" s="97"/>
      <c r="Z120" s="742">
        <v>2.9039999999999999</v>
      </c>
      <c r="AA120" s="97"/>
      <c r="AB120" s="246"/>
    </row>
    <row r="121" spans="1:28" ht="25.5">
      <c r="A121" s="297">
        <v>33</v>
      </c>
      <c r="B121" s="769" t="s">
        <v>6767</v>
      </c>
      <c r="C121" s="91" t="s">
        <v>6768</v>
      </c>
      <c r="D121" s="100"/>
      <c r="E121" s="97">
        <v>2</v>
      </c>
      <c r="F121" s="100"/>
      <c r="G121" s="97"/>
      <c r="H121" s="97"/>
      <c r="I121" s="97"/>
      <c r="J121" s="97"/>
      <c r="K121" s="97"/>
      <c r="L121" s="97"/>
      <c r="M121" s="97"/>
      <c r="N121" s="97"/>
      <c r="O121" s="97">
        <v>2</v>
      </c>
      <c r="P121" s="97"/>
      <c r="Q121" s="97">
        <v>2</v>
      </c>
      <c r="R121" s="719" t="s">
        <v>55</v>
      </c>
      <c r="S121" s="97"/>
      <c r="T121" s="97"/>
      <c r="U121" s="97"/>
      <c r="V121" s="97"/>
      <c r="W121" s="97"/>
      <c r="X121" s="97"/>
      <c r="Y121" s="97"/>
      <c r="Z121" s="97">
        <v>2</v>
      </c>
      <c r="AA121" s="97"/>
      <c r="AB121" s="246"/>
    </row>
    <row r="122" spans="1:28" ht="25.5">
      <c r="A122" s="297">
        <v>34</v>
      </c>
      <c r="B122" s="769" t="s">
        <v>6769</v>
      </c>
      <c r="C122" s="91" t="s">
        <v>6770</v>
      </c>
      <c r="D122" s="100"/>
      <c r="E122" s="97">
        <v>3</v>
      </c>
      <c r="F122" s="100"/>
      <c r="G122" s="97"/>
      <c r="H122" s="97"/>
      <c r="I122" s="97"/>
      <c r="J122" s="97"/>
      <c r="K122" s="97"/>
      <c r="L122" s="97"/>
      <c r="M122" s="97"/>
      <c r="N122" s="97"/>
      <c r="O122" s="97">
        <v>3</v>
      </c>
      <c r="P122" s="97"/>
      <c r="Q122" s="97">
        <v>2.7</v>
      </c>
      <c r="R122" s="719" t="s">
        <v>55</v>
      </c>
      <c r="S122" s="97"/>
      <c r="T122" s="97"/>
      <c r="U122" s="97"/>
      <c r="V122" s="97"/>
      <c r="W122" s="97"/>
      <c r="X122" s="97"/>
      <c r="Y122" s="97"/>
      <c r="Z122" s="97">
        <v>3</v>
      </c>
      <c r="AA122" s="97"/>
      <c r="AB122" s="246"/>
    </row>
    <row r="123" spans="1:28" s="343" customFormat="1">
      <c r="A123" s="397"/>
      <c r="B123" s="776" t="s">
        <v>7609</v>
      </c>
      <c r="C123" s="399"/>
      <c r="D123" s="777"/>
      <c r="E123" s="777">
        <f>SUM(E89:E122)</f>
        <v>65.223000000000013</v>
      </c>
      <c r="F123" s="777">
        <f t="shared" ref="F123:K123" si="27">SUM(F89:F122)</f>
        <v>3.5019999999999998</v>
      </c>
      <c r="G123" s="777">
        <f t="shared" si="27"/>
        <v>1.35</v>
      </c>
      <c r="H123" s="777">
        <f t="shared" si="27"/>
        <v>0</v>
      </c>
      <c r="I123" s="777">
        <f t="shared" si="27"/>
        <v>0</v>
      </c>
      <c r="J123" s="777">
        <f t="shared" si="27"/>
        <v>0</v>
      </c>
      <c r="K123" s="777">
        <f t="shared" si="27"/>
        <v>0</v>
      </c>
      <c r="L123" s="777">
        <f>SUM(L89:L122)</f>
        <v>2.1520000000000001</v>
      </c>
      <c r="M123" s="777">
        <f t="shared" ref="M123" si="28">SUM(M89:M122)</f>
        <v>0</v>
      </c>
      <c r="N123" s="777">
        <f t="shared" ref="N123" si="29">SUM(N89:N122)</f>
        <v>0</v>
      </c>
      <c r="O123" s="777">
        <f t="shared" ref="O123" si="30">SUM(O89:O122)</f>
        <v>61.721000000000004</v>
      </c>
      <c r="P123" s="777">
        <f>SUM(P89:P122)</f>
        <v>0</v>
      </c>
      <c r="Q123" s="777">
        <f t="shared" ref="Q123" si="31">SUM(Q89:Q122)</f>
        <v>57.63000000000001</v>
      </c>
      <c r="R123" s="777">
        <f t="shared" ref="R123" si="32">SUM(R89:R122)</f>
        <v>0</v>
      </c>
      <c r="S123" s="777">
        <f t="shared" ref="S123" si="33">SUM(S89:S122)</f>
        <v>0</v>
      </c>
      <c r="T123" s="777">
        <f t="shared" ref="T123" si="34">SUM(T89:T122)</f>
        <v>0</v>
      </c>
      <c r="U123" s="777">
        <f t="shared" ref="U123" si="35">SUM(U89:U122)</f>
        <v>0</v>
      </c>
      <c r="V123" s="777">
        <f t="shared" ref="V123" si="36">SUM(V89:V122)</f>
        <v>0</v>
      </c>
      <c r="W123" s="777">
        <f>SUM(W89:W122)</f>
        <v>0</v>
      </c>
      <c r="X123" s="777">
        <f t="shared" ref="X123" si="37">SUM(X89:X122)</f>
        <v>0</v>
      </c>
      <c r="Y123" s="777">
        <f t="shared" ref="Y123" si="38">SUM(Y89:Y122)</f>
        <v>0</v>
      </c>
      <c r="Z123" s="777">
        <f>SUM(Z89:Z122)</f>
        <v>43.191000000000003</v>
      </c>
      <c r="AA123" s="777">
        <f t="shared" ref="AA123" si="39">SUM(AA89:AA122)</f>
        <v>22.032</v>
      </c>
      <c r="AB123" s="361"/>
    </row>
    <row r="124" spans="1:28">
      <c r="A124" s="297"/>
      <c r="B124" s="770" t="s">
        <v>6771</v>
      </c>
      <c r="C124" s="729"/>
      <c r="D124" s="99"/>
      <c r="E124" s="99"/>
      <c r="F124" s="99"/>
      <c r="G124" s="99"/>
      <c r="H124" s="99"/>
      <c r="I124" s="99"/>
      <c r="J124" s="99"/>
      <c r="K124" s="99"/>
      <c r="L124" s="99"/>
      <c r="M124" s="99"/>
      <c r="N124" s="99"/>
      <c r="O124" s="99"/>
      <c r="P124" s="99"/>
      <c r="Q124" s="99"/>
      <c r="R124" s="716"/>
      <c r="S124" s="99"/>
      <c r="T124" s="99"/>
      <c r="U124" s="99"/>
      <c r="V124" s="99"/>
      <c r="W124" s="99"/>
      <c r="X124" s="99"/>
      <c r="Y124" s="99"/>
      <c r="Z124" s="99"/>
      <c r="AA124" s="100"/>
      <c r="AB124" s="246"/>
    </row>
    <row r="125" spans="1:28">
      <c r="A125" s="297">
        <v>1</v>
      </c>
      <c r="B125" s="769" t="s">
        <v>6772</v>
      </c>
      <c r="C125" s="109" t="s">
        <v>6773</v>
      </c>
      <c r="D125" s="741"/>
      <c r="E125" s="721">
        <v>2.8</v>
      </c>
      <c r="F125" s="721">
        <v>2.8</v>
      </c>
      <c r="G125" s="721"/>
      <c r="H125" s="721"/>
      <c r="I125" s="721"/>
      <c r="J125" s="721"/>
      <c r="K125" s="721"/>
      <c r="L125" s="721">
        <v>2.8</v>
      </c>
      <c r="M125" s="721"/>
      <c r="N125" s="721"/>
      <c r="O125" s="721"/>
      <c r="P125" s="721"/>
      <c r="Q125" s="721">
        <v>2.8</v>
      </c>
      <c r="R125" s="719" t="s">
        <v>55</v>
      </c>
      <c r="S125" s="721"/>
      <c r="T125" s="721"/>
      <c r="U125" s="721"/>
      <c r="V125" s="721"/>
      <c r="W125" s="721"/>
      <c r="X125" s="721"/>
      <c r="Y125" s="721"/>
      <c r="Z125" s="721"/>
      <c r="AA125" s="721">
        <v>2.8</v>
      </c>
      <c r="AB125" s="246">
        <v>1</v>
      </c>
    </row>
    <row r="126" spans="1:28">
      <c r="A126" s="297">
        <v>2</v>
      </c>
      <c r="B126" s="769" t="s">
        <v>6774</v>
      </c>
      <c r="C126" s="91" t="s">
        <v>6775</v>
      </c>
      <c r="D126" s="100"/>
      <c r="E126" s="97">
        <v>2</v>
      </c>
      <c r="F126" s="97"/>
      <c r="G126" s="97"/>
      <c r="H126" s="97"/>
      <c r="I126" s="97"/>
      <c r="J126" s="97"/>
      <c r="K126" s="97"/>
      <c r="L126" s="97"/>
      <c r="M126" s="97"/>
      <c r="N126" s="97"/>
      <c r="O126" s="97">
        <v>2</v>
      </c>
      <c r="P126" s="97"/>
      <c r="Q126" s="97">
        <v>2</v>
      </c>
      <c r="R126" s="719" t="s">
        <v>55</v>
      </c>
      <c r="S126" s="97"/>
      <c r="T126" s="97"/>
      <c r="U126" s="97"/>
      <c r="V126" s="97"/>
      <c r="W126" s="97"/>
      <c r="X126" s="97"/>
      <c r="Y126" s="97"/>
      <c r="Z126" s="97"/>
      <c r="AA126" s="97">
        <v>2</v>
      </c>
      <c r="AB126" s="246">
        <v>1</v>
      </c>
    </row>
    <row r="127" spans="1:28">
      <c r="A127" s="297">
        <v>3</v>
      </c>
      <c r="B127" s="769" t="s">
        <v>6776</v>
      </c>
      <c r="C127" s="91" t="s">
        <v>6777</v>
      </c>
      <c r="D127" s="100"/>
      <c r="E127" s="97">
        <v>6</v>
      </c>
      <c r="F127" s="97">
        <v>3</v>
      </c>
      <c r="G127" s="97"/>
      <c r="H127" s="97"/>
      <c r="I127" s="97"/>
      <c r="J127" s="97"/>
      <c r="K127" s="97"/>
      <c r="L127" s="97">
        <v>3</v>
      </c>
      <c r="M127" s="97"/>
      <c r="N127" s="97"/>
      <c r="O127" s="97">
        <v>3</v>
      </c>
      <c r="P127" s="97"/>
      <c r="Q127" s="97">
        <v>6</v>
      </c>
      <c r="R127" s="720" t="s">
        <v>55</v>
      </c>
      <c r="S127" s="97"/>
      <c r="T127" s="97"/>
      <c r="U127" s="97"/>
      <c r="V127" s="97"/>
      <c r="W127" s="97"/>
      <c r="X127" s="97"/>
      <c r="Y127" s="97"/>
      <c r="Z127" s="97"/>
      <c r="AA127" s="97">
        <v>6</v>
      </c>
      <c r="AB127" s="246">
        <v>1</v>
      </c>
    </row>
    <row r="128" spans="1:28" ht="25.5">
      <c r="A128" s="297">
        <v>4</v>
      </c>
      <c r="B128" s="769" t="s">
        <v>6778</v>
      </c>
      <c r="C128" s="91" t="s">
        <v>6779</v>
      </c>
      <c r="D128" s="100"/>
      <c r="E128" s="97">
        <v>0.3</v>
      </c>
      <c r="F128" s="97">
        <v>0.3</v>
      </c>
      <c r="G128" s="97"/>
      <c r="H128" s="97"/>
      <c r="I128" s="97"/>
      <c r="J128" s="97"/>
      <c r="K128" s="97"/>
      <c r="L128" s="97">
        <v>0.3</v>
      </c>
      <c r="M128" s="97"/>
      <c r="N128" s="97"/>
      <c r="O128" s="97"/>
      <c r="P128" s="97"/>
      <c r="Q128" s="97">
        <v>0.3</v>
      </c>
      <c r="R128" s="719" t="s">
        <v>55</v>
      </c>
      <c r="S128" s="97"/>
      <c r="T128" s="97"/>
      <c r="U128" s="97"/>
      <c r="V128" s="97"/>
      <c r="W128" s="97"/>
      <c r="X128" s="97"/>
      <c r="Y128" s="97"/>
      <c r="Z128" s="97"/>
      <c r="AA128" s="97">
        <v>0.3</v>
      </c>
      <c r="AB128" s="246">
        <v>1</v>
      </c>
    </row>
    <row r="129" spans="1:28" ht="25.5">
      <c r="A129" s="297">
        <v>5</v>
      </c>
      <c r="B129" s="769" t="s">
        <v>6780</v>
      </c>
      <c r="C129" s="91" t="s">
        <v>6781</v>
      </c>
      <c r="D129" s="100"/>
      <c r="E129" s="97">
        <v>0.4</v>
      </c>
      <c r="F129" s="97">
        <v>0.4</v>
      </c>
      <c r="G129" s="97"/>
      <c r="H129" s="97"/>
      <c r="I129" s="97"/>
      <c r="J129" s="97"/>
      <c r="K129" s="97"/>
      <c r="L129" s="97">
        <v>0.4</v>
      </c>
      <c r="M129" s="97"/>
      <c r="N129" s="97"/>
      <c r="O129" s="97"/>
      <c r="P129" s="97"/>
      <c r="Q129" s="97">
        <v>0.4</v>
      </c>
      <c r="R129" s="719" t="s">
        <v>55</v>
      </c>
      <c r="S129" s="97"/>
      <c r="T129" s="97"/>
      <c r="U129" s="97"/>
      <c r="V129" s="97"/>
      <c r="W129" s="97"/>
      <c r="X129" s="97"/>
      <c r="Y129" s="97"/>
      <c r="Z129" s="97"/>
      <c r="AA129" s="97">
        <v>0.4</v>
      </c>
      <c r="AB129" s="246">
        <v>1</v>
      </c>
    </row>
    <row r="130" spans="1:28">
      <c r="A130" s="297">
        <v>6</v>
      </c>
      <c r="B130" s="772" t="s">
        <v>6782</v>
      </c>
      <c r="C130" s="722" t="s">
        <v>6783</v>
      </c>
      <c r="D130" s="744"/>
      <c r="E130" s="742">
        <v>1</v>
      </c>
      <c r="F130" s="742">
        <v>1</v>
      </c>
      <c r="G130" s="742"/>
      <c r="H130" s="742"/>
      <c r="I130" s="742"/>
      <c r="J130" s="742"/>
      <c r="K130" s="742"/>
      <c r="L130" s="742">
        <v>1</v>
      </c>
      <c r="M130" s="742"/>
      <c r="N130" s="742"/>
      <c r="O130" s="742"/>
      <c r="P130" s="742"/>
      <c r="Q130" s="742"/>
      <c r="R130" s="720" t="s">
        <v>55</v>
      </c>
      <c r="S130" s="742"/>
      <c r="T130" s="742"/>
      <c r="U130" s="742"/>
      <c r="V130" s="97"/>
      <c r="W130" s="97"/>
      <c r="X130" s="97"/>
      <c r="Y130" s="97"/>
      <c r="Z130" s="97"/>
      <c r="AA130" s="97">
        <v>1</v>
      </c>
      <c r="AB130" s="246">
        <v>1</v>
      </c>
    </row>
    <row r="131" spans="1:28" ht="25.5">
      <c r="A131" s="297">
        <v>7</v>
      </c>
      <c r="B131" s="769" t="s">
        <v>6784</v>
      </c>
      <c r="C131" s="91" t="s">
        <v>6785</v>
      </c>
      <c r="D131" s="100"/>
      <c r="E131" s="97">
        <v>0.2</v>
      </c>
      <c r="F131" s="97"/>
      <c r="G131" s="97"/>
      <c r="H131" s="97"/>
      <c r="I131" s="97"/>
      <c r="J131" s="97"/>
      <c r="K131" s="97"/>
      <c r="L131" s="97"/>
      <c r="M131" s="97"/>
      <c r="N131" s="97"/>
      <c r="O131" s="97">
        <v>0.2</v>
      </c>
      <c r="P131" s="97"/>
      <c r="Q131" s="97">
        <v>0.2</v>
      </c>
      <c r="R131" s="719" t="s">
        <v>55</v>
      </c>
      <c r="S131" s="97"/>
      <c r="T131" s="97"/>
      <c r="U131" s="97"/>
      <c r="V131" s="97"/>
      <c r="W131" s="97"/>
      <c r="X131" s="97"/>
      <c r="Y131" s="97"/>
      <c r="Z131" s="97"/>
      <c r="AA131" s="97">
        <v>0.2</v>
      </c>
      <c r="AB131" s="246">
        <v>1</v>
      </c>
    </row>
    <row r="132" spans="1:28">
      <c r="A132" s="297">
        <v>8</v>
      </c>
      <c r="B132" s="769" t="s">
        <v>6786</v>
      </c>
      <c r="C132" s="91" t="s">
        <v>6787</v>
      </c>
      <c r="D132" s="100"/>
      <c r="E132" s="97">
        <v>0.4</v>
      </c>
      <c r="F132" s="97">
        <v>0.4</v>
      </c>
      <c r="G132" s="97"/>
      <c r="H132" s="97"/>
      <c r="I132" s="97"/>
      <c r="J132" s="97"/>
      <c r="K132" s="97"/>
      <c r="L132" s="97">
        <v>0.4</v>
      </c>
      <c r="M132" s="97"/>
      <c r="N132" s="97"/>
      <c r="O132" s="97"/>
      <c r="P132" s="97"/>
      <c r="Q132" s="97">
        <v>0.4</v>
      </c>
      <c r="R132" s="719" t="s">
        <v>55</v>
      </c>
      <c r="S132" s="97"/>
      <c r="T132" s="97"/>
      <c r="U132" s="97"/>
      <c r="V132" s="97"/>
      <c r="W132" s="97"/>
      <c r="X132" s="97"/>
      <c r="Y132" s="97"/>
      <c r="Z132" s="97">
        <v>0.4</v>
      </c>
      <c r="AA132" s="97"/>
      <c r="AB132" s="246">
        <v>1</v>
      </c>
    </row>
    <row r="133" spans="1:28">
      <c r="A133" s="297">
        <v>9</v>
      </c>
      <c r="B133" s="769" t="s">
        <v>6788</v>
      </c>
      <c r="C133" s="91" t="s">
        <v>6789</v>
      </c>
      <c r="D133" s="100"/>
      <c r="E133" s="97">
        <v>2.8</v>
      </c>
      <c r="F133" s="97">
        <v>2.8</v>
      </c>
      <c r="G133" s="97"/>
      <c r="H133" s="97"/>
      <c r="I133" s="97"/>
      <c r="J133" s="97"/>
      <c r="K133" s="97"/>
      <c r="L133" s="97">
        <v>2.8</v>
      </c>
      <c r="M133" s="97"/>
      <c r="N133" s="97"/>
      <c r="O133" s="97"/>
      <c r="P133" s="97"/>
      <c r="Q133" s="97"/>
      <c r="R133" s="720" t="s">
        <v>55</v>
      </c>
      <c r="S133" s="97"/>
      <c r="T133" s="97"/>
      <c r="U133" s="97"/>
      <c r="V133" s="97"/>
      <c r="W133" s="97"/>
      <c r="X133" s="97"/>
      <c r="Y133" s="97"/>
      <c r="Z133" s="97">
        <v>2.8</v>
      </c>
      <c r="AA133" s="97"/>
      <c r="AB133" s="246">
        <v>1</v>
      </c>
    </row>
    <row r="134" spans="1:28" ht="25.5">
      <c r="A134" s="297">
        <v>10</v>
      </c>
      <c r="B134" s="769" t="s">
        <v>6790</v>
      </c>
      <c r="C134" s="91" t="s">
        <v>6791</v>
      </c>
      <c r="D134" s="100"/>
      <c r="E134" s="97">
        <v>1</v>
      </c>
      <c r="F134" s="97">
        <v>1</v>
      </c>
      <c r="G134" s="97">
        <v>1</v>
      </c>
      <c r="H134" s="97"/>
      <c r="I134" s="97"/>
      <c r="J134" s="97"/>
      <c r="K134" s="97"/>
      <c r="L134" s="97"/>
      <c r="M134" s="97"/>
      <c r="N134" s="97"/>
      <c r="O134" s="97"/>
      <c r="P134" s="97"/>
      <c r="Q134" s="97">
        <v>1</v>
      </c>
      <c r="R134" s="719" t="s">
        <v>55</v>
      </c>
      <c r="S134" s="97"/>
      <c r="T134" s="97"/>
      <c r="U134" s="97"/>
      <c r="V134" s="97"/>
      <c r="W134" s="97"/>
      <c r="X134" s="97"/>
      <c r="Y134" s="97"/>
      <c r="Z134" s="97">
        <v>1</v>
      </c>
      <c r="AA134" s="97"/>
      <c r="AB134" s="246">
        <v>1</v>
      </c>
    </row>
    <row r="135" spans="1:28" ht="25.5">
      <c r="A135" s="297">
        <v>11</v>
      </c>
      <c r="B135" s="769" t="s">
        <v>6792</v>
      </c>
      <c r="C135" s="91" t="s">
        <v>6793</v>
      </c>
      <c r="D135" s="100"/>
      <c r="E135" s="97">
        <v>0.3</v>
      </c>
      <c r="F135" s="97">
        <v>0.3</v>
      </c>
      <c r="G135" s="97">
        <v>0.3</v>
      </c>
      <c r="H135" s="97"/>
      <c r="I135" s="97"/>
      <c r="J135" s="97"/>
      <c r="K135" s="97"/>
      <c r="L135" s="97"/>
      <c r="M135" s="97"/>
      <c r="N135" s="97"/>
      <c r="O135" s="97"/>
      <c r="P135" s="97"/>
      <c r="Q135" s="97"/>
      <c r="R135" s="719" t="s">
        <v>55</v>
      </c>
      <c r="S135" s="97"/>
      <c r="T135" s="97"/>
      <c r="U135" s="97"/>
      <c r="V135" s="97"/>
      <c r="W135" s="97"/>
      <c r="X135" s="97"/>
      <c r="Y135" s="97"/>
      <c r="Z135" s="97"/>
      <c r="AA135" s="97">
        <v>0.3</v>
      </c>
      <c r="AB135" s="246">
        <v>1</v>
      </c>
    </row>
    <row r="136" spans="1:28" ht="25.5">
      <c r="A136" s="297">
        <v>12</v>
      </c>
      <c r="B136" s="769" t="s">
        <v>6794</v>
      </c>
      <c r="C136" s="91" t="s">
        <v>6795</v>
      </c>
      <c r="D136" s="100"/>
      <c r="E136" s="97">
        <v>0.2</v>
      </c>
      <c r="F136" s="97">
        <v>0.2</v>
      </c>
      <c r="G136" s="97"/>
      <c r="H136" s="97"/>
      <c r="I136" s="97"/>
      <c r="J136" s="97"/>
      <c r="K136" s="97"/>
      <c r="L136" s="97">
        <v>0.2</v>
      </c>
      <c r="M136" s="97"/>
      <c r="N136" s="97"/>
      <c r="O136" s="97"/>
      <c r="P136" s="97"/>
      <c r="Q136" s="97"/>
      <c r="R136" s="720" t="s">
        <v>55</v>
      </c>
      <c r="S136" s="97"/>
      <c r="T136" s="97"/>
      <c r="U136" s="97"/>
      <c r="V136" s="97"/>
      <c r="W136" s="97"/>
      <c r="X136" s="97"/>
      <c r="Y136" s="97"/>
      <c r="Z136" s="97">
        <v>0.2</v>
      </c>
      <c r="AA136" s="97"/>
      <c r="AB136" s="246">
        <v>1</v>
      </c>
    </row>
    <row r="137" spans="1:28" ht="25.5">
      <c r="A137" s="297">
        <v>13</v>
      </c>
      <c r="B137" s="769" t="s">
        <v>6796</v>
      </c>
      <c r="C137" s="91" t="s">
        <v>6797</v>
      </c>
      <c r="D137" s="100"/>
      <c r="E137" s="97">
        <v>0.6</v>
      </c>
      <c r="F137" s="97"/>
      <c r="G137" s="97"/>
      <c r="H137" s="97"/>
      <c r="I137" s="97"/>
      <c r="J137" s="97"/>
      <c r="K137" s="97"/>
      <c r="L137" s="97"/>
      <c r="M137" s="97"/>
      <c r="N137" s="97"/>
      <c r="O137" s="97">
        <v>0.6</v>
      </c>
      <c r="P137" s="97"/>
      <c r="Q137" s="97">
        <v>0.6</v>
      </c>
      <c r="R137" s="719" t="s">
        <v>55</v>
      </c>
      <c r="S137" s="97"/>
      <c r="T137" s="97"/>
      <c r="U137" s="97"/>
      <c r="V137" s="97"/>
      <c r="W137" s="97"/>
      <c r="X137" s="97"/>
      <c r="Y137" s="97"/>
      <c r="Z137" s="97"/>
      <c r="AA137" s="97">
        <v>0.6</v>
      </c>
      <c r="AB137" s="246">
        <v>1</v>
      </c>
    </row>
    <row r="138" spans="1:28">
      <c r="A138" s="297">
        <v>14</v>
      </c>
      <c r="B138" s="769" t="s">
        <v>6798</v>
      </c>
      <c r="C138" s="91" t="s">
        <v>6799</v>
      </c>
      <c r="D138" s="100"/>
      <c r="E138" s="97">
        <v>4.8</v>
      </c>
      <c r="F138" s="97">
        <v>4.8</v>
      </c>
      <c r="G138" s="97"/>
      <c r="H138" s="97"/>
      <c r="I138" s="97"/>
      <c r="J138" s="97"/>
      <c r="K138" s="97"/>
      <c r="L138" s="97">
        <v>4.8</v>
      </c>
      <c r="M138" s="97"/>
      <c r="N138" s="97"/>
      <c r="O138" s="97"/>
      <c r="P138" s="97"/>
      <c r="Q138" s="97"/>
      <c r="R138" s="719" t="s">
        <v>55</v>
      </c>
      <c r="S138" s="97"/>
      <c r="T138" s="97"/>
      <c r="U138" s="97"/>
      <c r="V138" s="97"/>
      <c r="W138" s="97"/>
      <c r="X138" s="97"/>
      <c r="Y138" s="97"/>
      <c r="Z138" s="97">
        <v>4.8</v>
      </c>
      <c r="AA138" s="97"/>
      <c r="AB138" s="246">
        <v>1</v>
      </c>
    </row>
    <row r="139" spans="1:28" ht="25.5">
      <c r="A139" s="297">
        <v>15</v>
      </c>
      <c r="B139" s="769" t="s">
        <v>6800</v>
      </c>
      <c r="C139" s="91" t="s">
        <v>6801</v>
      </c>
      <c r="D139" s="100"/>
      <c r="E139" s="97">
        <v>0.3</v>
      </c>
      <c r="F139" s="97">
        <v>0.3</v>
      </c>
      <c r="G139" s="97">
        <v>0.3</v>
      </c>
      <c r="H139" s="97"/>
      <c r="I139" s="97"/>
      <c r="J139" s="97"/>
      <c r="K139" s="97"/>
      <c r="L139" s="97"/>
      <c r="M139" s="97"/>
      <c r="N139" s="97"/>
      <c r="O139" s="97"/>
      <c r="P139" s="97"/>
      <c r="Q139" s="97"/>
      <c r="R139" s="719" t="s">
        <v>55</v>
      </c>
      <c r="S139" s="97"/>
      <c r="T139" s="97"/>
      <c r="U139" s="97"/>
      <c r="V139" s="97"/>
      <c r="W139" s="97"/>
      <c r="X139" s="97"/>
      <c r="Y139" s="97"/>
      <c r="Z139" s="97">
        <v>0.3</v>
      </c>
      <c r="AA139" s="97"/>
      <c r="AB139" s="246">
        <v>1</v>
      </c>
    </row>
    <row r="140" spans="1:28" ht="25.5">
      <c r="A140" s="297">
        <v>16</v>
      </c>
      <c r="B140" s="772" t="s">
        <v>6802</v>
      </c>
      <c r="C140" s="722" t="s">
        <v>6803</v>
      </c>
      <c r="D140" s="744"/>
      <c r="E140" s="742">
        <v>1.8</v>
      </c>
      <c r="F140" s="742">
        <v>1.8</v>
      </c>
      <c r="G140" s="742"/>
      <c r="H140" s="742"/>
      <c r="I140" s="742"/>
      <c r="J140" s="742"/>
      <c r="K140" s="742"/>
      <c r="L140" s="742">
        <v>1.8</v>
      </c>
      <c r="M140" s="742"/>
      <c r="N140" s="742"/>
      <c r="O140" s="742"/>
      <c r="P140" s="742"/>
      <c r="Q140" s="742"/>
      <c r="R140" s="720" t="s">
        <v>55</v>
      </c>
      <c r="S140" s="742"/>
      <c r="T140" s="742"/>
      <c r="U140" s="742"/>
      <c r="V140" s="742"/>
      <c r="W140" s="742"/>
      <c r="X140" s="742"/>
      <c r="Y140" s="742"/>
      <c r="Z140" s="742">
        <v>1.8</v>
      </c>
      <c r="AA140" s="97"/>
      <c r="AB140" s="246">
        <v>1</v>
      </c>
    </row>
    <row r="141" spans="1:28">
      <c r="A141" s="297">
        <v>17</v>
      </c>
      <c r="B141" s="772" t="s">
        <v>6804</v>
      </c>
      <c r="C141" s="722" t="s">
        <v>6805</v>
      </c>
      <c r="D141" s="744"/>
      <c r="E141" s="742">
        <v>4</v>
      </c>
      <c r="F141" s="742">
        <v>0.09</v>
      </c>
      <c r="G141" s="742"/>
      <c r="H141" s="742"/>
      <c r="I141" s="742"/>
      <c r="J141" s="742"/>
      <c r="K141" s="742"/>
      <c r="L141" s="742">
        <v>0.09</v>
      </c>
      <c r="M141" s="742"/>
      <c r="N141" s="742"/>
      <c r="O141" s="742">
        <v>3.91</v>
      </c>
      <c r="P141" s="742"/>
      <c r="Q141" s="742">
        <v>3.91</v>
      </c>
      <c r="R141" s="719" t="s">
        <v>55</v>
      </c>
      <c r="S141" s="742"/>
      <c r="T141" s="742"/>
      <c r="U141" s="742"/>
      <c r="V141" s="97"/>
      <c r="W141" s="97"/>
      <c r="X141" s="97"/>
      <c r="Y141" s="97"/>
      <c r="Z141" s="97">
        <v>4</v>
      </c>
      <c r="AA141" s="97"/>
      <c r="AB141" s="246">
        <v>1</v>
      </c>
    </row>
    <row r="142" spans="1:28">
      <c r="A142" s="297">
        <v>18</v>
      </c>
      <c r="B142" s="772" t="s">
        <v>6806</v>
      </c>
      <c r="C142" s="722" t="s">
        <v>6807</v>
      </c>
      <c r="D142" s="744"/>
      <c r="E142" s="742">
        <v>3</v>
      </c>
      <c r="F142" s="742">
        <v>0.05</v>
      </c>
      <c r="G142" s="742"/>
      <c r="H142" s="742"/>
      <c r="I142" s="742"/>
      <c r="J142" s="742"/>
      <c r="K142" s="742"/>
      <c r="L142" s="742">
        <v>0.05</v>
      </c>
      <c r="M142" s="742"/>
      <c r="N142" s="742"/>
      <c r="O142" s="742">
        <v>2.95</v>
      </c>
      <c r="P142" s="742"/>
      <c r="Q142" s="742">
        <v>2.95</v>
      </c>
      <c r="R142" s="719" t="s">
        <v>55</v>
      </c>
      <c r="S142" s="742"/>
      <c r="T142" s="742"/>
      <c r="U142" s="742"/>
      <c r="V142" s="97"/>
      <c r="W142" s="97"/>
      <c r="X142" s="97"/>
      <c r="Y142" s="97"/>
      <c r="Z142" s="97"/>
      <c r="AA142" s="97">
        <v>3</v>
      </c>
      <c r="AB142" s="246">
        <v>1</v>
      </c>
    </row>
    <row r="143" spans="1:28">
      <c r="A143" s="297">
        <v>19</v>
      </c>
      <c r="B143" s="769" t="s">
        <v>6808</v>
      </c>
      <c r="C143" s="91" t="s">
        <v>6809</v>
      </c>
      <c r="D143" s="100"/>
      <c r="E143" s="97">
        <v>3.2</v>
      </c>
      <c r="F143" s="738">
        <v>0.2</v>
      </c>
      <c r="G143" s="738"/>
      <c r="H143" s="738"/>
      <c r="I143" s="738"/>
      <c r="J143" s="738"/>
      <c r="K143" s="738"/>
      <c r="L143" s="738">
        <v>0.2</v>
      </c>
      <c r="M143" s="738"/>
      <c r="N143" s="738"/>
      <c r="O143" s="738">
        <v>3</v>
      </c>
      <c r="P143" s="738"/>
      <c r="Q143" s="738">
        <v>3.2</v>
      </c>
      <c r="R143" s="720" t="s">
        <v>55</v>
      </c>
      <c r="S143" s="738"/>
      <c r="T143" s="738"/>
      <c r="U143" s="738"/>
      <c r="V143" s="97"/>
      <c r="W143" s="97"/>
      <c r="X143" s="97"/>
      <c r="Y143" s="97"/>
      <c r="Z143" s="97"/>
      <c r="AA143" s="97">
        <v>3.2</v>
      </c>
      <c r="AB143" s="246">
        <v>1</v>
      </c>
    </row>
    <row r="144" spans="1:28">
      <c r="A144" s="297">
        <v>20</v>
      </c>
      <c r="B144" s="773" t="s">
        <v>6810</v>
      </c>
      <c r="C144" s="722" t="s">
        <v>6811</v>
      </c>
      <c r="D144" s="745"/>
      <c r="E144" s="745">
        <v>1</v>
      </c>
      <c r="F144" s="745">
        <v>0.57999999999999996</v>
      </c>
      <c r="G144" s="742"/>
      <c r="H144" s="742"/>
      <c r="I144" s="742"/>
      <c r="J144" s="742"/>
      <c r="K144" s="742"/>
      <c r="L144" s="742">
        <v>0.57999999999999996</v>
      </c>
      <c r="M144" s="742"/>
      <c r="N144" s="742"/>
      <c r="O144" s="742">
        <v>0.42</v>
      </c>
      <c r="P144" s="745"/>
      <c r="Q144" s="745">
        <v>0.42</v>
      </c>
      <c r="R144" s="719" t="s">
        <v>55</v>
      </c>
      <c r="S144" s="745"/>
      <c r="T144" s="745"/>
      <c r="U144" s="745"/>
      <c r="V144" s="746"/>
      <c r="W144" s="746"/>
      <c r="X144" s="746"/>
      <c r="Y144" s="746"/>
      <c r="Z144" s="746">
        <v>1</v>
      </c>
      <c r="AA144" s="746"/>
      <c r="AB144" s="246">
        <v>1</v>
      </c>
    </row>
    <row r="145" spans="1:28" s="343" customFormat="1">
      <c r="A145" s="397"/>
      <c r="B145" s="776" t="s">
        <v>7610</v>
      </c>
      <c r="C145" s="399"/>
      <c r="D145" s="777"/>
      <c r="E145" s="777">
        <f>SUM(E125:E144)</f>
        <v>36.100000000000009</v>
      </c>
      <c r="F145" s="777">
        <f t="shared" ref="F145:K145" si="40">SUM(F125:F144)</f>
        <v>20.02</v>
      </c>
      <c r="G145" s="777">
        <f t="shared" si="40"/>
        <v>1.6</v>
      </c>
      <c r="H145" s="777">
        <f t="shared" si="40"/>
        <v>0</v>
      </c>
      <c r="I145" s="777">
        <f t="shared" si="40"/>
        <v>0</v>
      </c>
      <c r="J145" s="777">
        <f t="shared" si="40"/>
        <v>0</v>
      </c>
      <c r="K145" s="777">
        <f t="shared" si="40"/>
        <v>0</v>
      </c>
      <c r="L145" s="777">
        <f>SUM(L125:L144)</f>
        <v>18.419999999999998</v>
      </c>
      <c r="M145" s="777">
        <f t="shared" ref="M145" si="41">SUM(M125:M144)</f>
        <v>0</v>
      </c>
      <c r="N145" s="777">
        <f t="shared" ref="N145" si="42">SUM(N125:N144)</f>
        <v>0</v>
      </c>
      <c r="O145" s="777">
        <f>SUM(O125:O144)</f>
        <v>16.080000000000002</v>
      </c>
      <c r="P145" s="777">
        <f t="shared" ref="P145" si="43">SUM(P125:P144)</f>
        <v>0</v>
      </c>
      <c r="Q145" s="777">
        <f>SUM(Q125:Q144)</f>
        <v>24.18</v>
      </c>
      <c r="R145" s="777">
        <f t="shared" ref="R145" si="44">SUM(R125:R144)</f>
        <v>0</v>
      </c>
      <c r="S145" s="777">
        <f t="shared" ref="S145" si="45">SUM(S125:S144)</f>
        <v>0</v>
      </c>
      <c r="T145" s="777">
        <f t="shared" ref="T145" si="46">SUM(T125:T144)</f>
        <v>0</v>
      </c>
      <c r="U145" s="777">
        <f t="shared" ref="U145" si="47">SUM(U125:U144)</f>
        <v>0</v>
      </c>
      <c r="V145" s="777">
        <f t="shared" ref="V145" si="48">SUM(V125:V144)</f>
        <v>0</v>
      </c>
      <c r="W145" s="777">
        <f t="shared" ref="W145" si="49">SUM(W125:W144)</f>
        <v>0</v>
      </c>
      <c r="X145" s="777">
        <f>SUM(X125:X144)</f>
        <v>0</v>
      </c>
      <c r="Y145" s="777">
        <f t="shared" ref="Y145" si="50">SUM(Y125:Y144)</f>
        <v>0</v>
      </c>
      <c r="Z145" s="777">
        <f>SUM(Z125:Z144)</f>
        <v>16.3</v>
      </c>
      <c r="AA145" s="777">
        <f t="shared" ref="AA145" si="51">SUM(AA125:AA144)</f>
        <v>19.8</v>
      </c>
      <c r="AB145" s="361"/>
    </row>
    <row r="146" spans="1:28">
      <c r="A146" s="297"/>
      <c r="B146" s="770" t="s">
        <v>6812</v>
      </c>
      <c r="C146" s="729"/>
      <c r="D146" s="99"/>
      <c r="E146" s="99"/>
      <c r="F146" s="99"/>
      <c r="G146" s="99"/>
      <c r="H146" s="99"/>
      <c r="I146" s="99"/>
      <c r="J146" s="99"/>
      <c r="K146" s="99"/>
      <c r="L146" s="99"/>
      <c r="M146" s="99"/>
      <c r="N146" s="99"/>
      <c r="O146" s="99"/>
      <c r="P146" s="99"/>
      <c r="Q146" s="99"/>
      <c r="R146" s="716"/>
      <c r="S146" s="99"/>
      <c r="T146" s="99"/>
      <c r="U146" s="99"/>
      <c r="V146" s="99"/>
      <c r="W146" s="99"/>
      <c r="X146" s="99"/>
      <c r="Y146" s="99"/>
      <c r="Z146" s="99"/>
      <c r="AA146" s="100"/>
      <c r="AB146" s="246"/>
    </row>
    <row r="147" spans="1:28">
      <c r="A147" s="298">
        <v>1</v>
      </c>
      <c r="B147" s="769" t="s">
        <v>6813</v>
      </c>
      <c r="C147" s="109" t="s">
        <v>6814</v>
      </c>
      <c r="D147" s="741"/>
      <c r="E147" s="97">
        <v>1</v>
      </c>
      <c r="F147" s="97"/>
      <c r="G147" s="721"/>
      <c r="H147" s="721"/>
      <c r="I147" s="721"/>
      <c r="J147" s="721"/>
      <c r="K147" s="721"/>
      <c r="L147" s="721"/>
      <c r="M147" s="721"/>
      <c r="N147" s="721"/>
      <c r="O147" s="97">
        <v>1</v>
      </c>
      <c r="P147" s="97"/>
      <c r="Q147" s="97">
        <v>1</v>
      </c>
      <c r="R147" s="719" t="s">
        <v>55</v>
      </c>
      <c r="S147" s="97"/>
      <c r="T147" s="97"/>
      <c r="U147" s="97"/>
      <c r="V147" s="97"/>
      <c r="W147" s="97"/>
      <c r="X147" s="97"/>
      <c r="Y147" s="97"/>
      <c r="Z147" s="97"/>
      <c r="AA147" s="97">
        <v>1</v>
      </c>
      <c r="AB147" s="246">
        <v>2</v>
      </c>
    </row>
    <row r="148" spans="1:28">
      <c r="A148" s="298">
        <v>2</v>
      </c>
      <c r="B148" s="769" t="s">
        <v>6815</v>
      </c>
      <c r="C148" s="91" t="s">
        <v>6816</v>
      </c>
      <c r="D148" s="100"/>
      <c r="E148" s="97">
        <v>4</v>
      </c>
      <c r="F148" s="97"/>
      <c r="G148" s="97"/>
      <c r="H148" s="97"/>
      <c r="I148" s="97"/>
      <c r="J148" s="97"/>
      <c r="K148" s="97"/>
      <c r="L148" s="97"/>
      <c r="M148" s="97"/>
      <c r="N148" s="97"/>
      <c r="O148" s="97">
        <v>4</v>
      </c>
      <c r="P148" s="97"/>
      <c r="Q148" s="97">
        <v>4</v>
      </c>
      <c r="R148" s="719" t="s">
        <v>55</v>
      </c>
      <c r="S148" s="97"/>
      <c r="T148" s="97"/>
      <c r="U148" s="97"/>
      <c r="V148" s="97"/>
      <c r="W148" s="97"/>
      <c r="X148" s="97"/>
      <c r="Y148" s="97"/>
      <c r="Z148" s="97"/>
      <c r="AA148" s="97">
        <v>4</v>
      </c>
      <c r="AB148" s="246">
        <v>2</v>
      </c>
    </row>
    <row r="149" spans="1:28">
      <c r="A149" s="298">
        <v>3</v>
      </c>
      <c r="B149" s="769" t="s">
        <v>6817</v>
      </c>
      <c r="C149" s="91" t="s">
        <v>6818</v>
      </c>
      <c r="D149" s="100"/>
      <c r="E149" s="97">
        <v>4</v>
      </c>
      <c r="F149" s="97"/>
      <c r="G149" s="97"/>
      <c r="H149" s="97"/>
      <c r="I149" s="97"/>
      <c r="J149" s="97"/>
      <c r="K149" s="97"/>
      <c r="L149" s="97"/>
      <c r="M149" s="97"/>
      <c r="N149" s="97"/>
      <c r="O149" s="97">
        <v>4</v>
      </c>
      <c r="P149" s="97"/>
      <c r="Q149" s="97">
        <v>4</v>
      </c>
      <c r="R149" s="720" t="s">
        <v>55</v>
      </c>
      <c r="S149" s="97"/>
      <c r="T149" s="97"/>
      <c r="U149" s="97"/>
      <c r="V149" s="97"/>
      <c r="W149" s="97"/>
      <c r="X149" s="97"/>
      <c r="Y149" s="97"/>
      <c r="Z149" s="97"/>
      <c r="AA149" s="97">
        <v>4</v>
      </c>
      <c r="AB149" s="246">
        <v>2</v>
      </c>
    </row>
    <row r="150" spans="1:28">
      <c r="A150" s="298">
        <v>4</v>
      </c>
      <c r="B150" s="769" t="s">
        <v>6819</v>
      </c>
      <c r="C150" s="91" t="s">
        <v>6820</v>
      </c>
      <c r="D150" s="100"/>
      <c r="E150" s="97">
        <v>2</v>
      </c>
      <c r="F150" s="97"/>
      <c r="G150" s="97"/>
      <c r="H150" s="97"/>
      <c r="I150" s="97"/>
      <c r="J150" s="97"/>
      <c r="K150" s="97"/>
      <c r="L150" s="97"/>
      <c r="M150" s="97"/>
      <c r="N150" s="97"/>
      <c r="O150" s="97">
        <v>2</v>
      </c>
      <c r="P150" s="97"/>
      <c r="Q150" s="97">
        <v>2</v>
      </c>
      <c r="R150" s="719" t="s">
        <v>55</v>
      </c>
      <c r="S150" s="97"/>
      <c r="T150" s="97"/>
      <c r="U150" s="97"/>
      <c r="V150" s="97"/>
      <c r="W150" s="97"/>
      <c r="X150" s="97"/>
      <c r="Y150" s="97"/>
      <c r="Z150" s="97"/>
      <c r="AA150" s="97">
        <v>2</v>
      </c>
      <c r="AB150" s="246">
        <v>2</v>
      </c>
    </row>
    <row r="151" spans="1:28">
      <c r="A151" s="298">
        <v>5</v>
      </c>
      <c r="B151" s="769" t="s">
        <v>6821</v>
      </c>
      <c r="C151" s="91" t="s">
        <v>6822</v>
      </c>
      <c r="D151" s="100"/>
      <c r="E151" s="97">
        <v>1</v>
      </c>
      <c r="F151" s="97"/>
      <c r="G151" s="97"/>
      <c r="H151" s="97"/>
      <c r="I151" s="97"/>
      <c r="J151" s="97"/>
      <c r="K151" s="97"/>
      <c r="L151" s="97"/>
      <c r="M151" s="97"/>
      <c r="N151" s="97"/>
      <c r="O151" s="97">
        <v>1</v>
      </c>
      <c r="P151" s="97"/>
      <c r="Q151" s="97">
        <v>1</v>
      </c>
      <c r="R151" s="719" t="s">
        <v>55</v>
      </c>
      <c r="S151" s="97"/>
      <c r="T151" s="97"/>
      <c r="U151" s="97"/>
      <c r="V151" s="97"/>
      <c r="W151" s="97"/>
      <c r="X151" s="97"/>
      <c r="Y151" s="97"/>
      <c r="Z151" s="97"/>
      <c r="AA151" s="97">
        <v>1</v>
      </c>
      <c r="AB151" s="246">
        <v>2</v>
      </c>
    </row>
    <row r="152" spans="1:28">
      <c r="A152" s="298">
        <v>6</v>
      </c>
      <c r="B152" s="769" t="s">
        <v>6823</v>
      </c>
      <c r="C152" s="91" t="s">
        <v>6824</v>
      </c>
      <c r="D152" s="100"/>
      <c r="E152" s="97">
        <v>1</v>
      </c>
      <c r="F152" s="97"/>
      <c r="G152" s="97"/>
      <c r="H152" s="97"/>
      <c r="I152" s="97"/>
      <c r="J152" s="97"/>
      <c r="K152" s="97"/>
      <c r="L152" s="97"/>
      <c r="M152" s="97"/>
      <c r="N152" s="97"/>
      <c r="O152" s="97">
        <v>1</v>
      </c>
      <c r="P152" s="97"/>
      <c r="Q152" s="97">
        <v>1</v>
      </c>
      <c r="R152" s="719" t="s">
        <v>55</v>
      </c>
      <c r="S152" s="97"/>
      <c r="T152" s="97"/>
      <c r="U152" s="97"/>
      <c r="V152" s="97"/>
      <c r="W152" s="97"/>
      <c r="X152" s="97"/>
      <c r="Y152" s="97"/>
      <c r="Z152" s="97"/>
      <c r="AA152" s="97">
        <v>1</v>
      </c>
      <c r="AB152" s="246">
        <v>2</v>
      </c>
    </row>
    <row r="153" spans="1:28">
      <c r="A153" s="298">
        <v>7</v>
      </c>
      <c r="B153" s="769" t="s">
        <v>6825</v>
      </c>
      <c r="C153" s="91" t="s">
        <v>6826</v>
      </c>
      <c r="D153" s="100"/>
      <c r="E153" s="97">
        <v>1</v>
      </c>
      <c r="F153" s="97"/>
      <c r="G153" s="97"/>
      <c r="H153" s="97"/>
      <c r="I153" s="97"/>
      <c r="J153" s="97"/>
      <c r="K153" s="97"/>
      <c r="L153" s="97"/>
      <c r="M153" s="97"/>
      <c r="N153" s="97"/>
      <c r="O153" s="97">
        <v>1</v>
      </c>
      <c r="P153" s="97"/>
      <c r="Q153" s="97">
        <v>1</v>
      </c>
      <c r="R153" s="720" t="s">
        <v>55</v>
      </c>
      <c r="S153" s="97"/>
      <c r="T153" s="97"/>
      <c r="U153" s="97"/>
      <c r="V153" s="97"/>
      <c r="W153" s="97"/>
      <c r="X153" s="97"/>
      <c r="Y153" s="97"/>
      <c r="Z153" s="97">
        <v>1</v>
      </c>
      <c r="AA153" s="97"/>
      <c r="AB153" s="246">
        <v>2</v>
      </c>
    </row>
    <row r="154" spans="1:28">
      <c r="A154" s="298">
        <v>8</v>
      </c>
      <c r="B154" s="769" t="s">
        <v>6827</v>
      </c>
      <c r="C154" s="91" t="s">
        <v>6828</v>
      </c>
      <c r="D154" s="100"/>
      <c r="E154" s="97">
        <v>1</v>
      </c>
      <c r="F154" s="97"/>
      <c r="G154" s="97"/>
      <c r="H154" s="97"/>
      <c r="I154" s="97"/>
      <c r="J154" s="97"/>
      <c r="K154" s="97"/>
      <c r="L154" s="97"/>
      <c r="M154" s="97"/>
      <c r="N154" s="97"/>
      <c r="O154" s="97">
        <v>1</v>
      </c>
      <c r="P154" s="97"/>
      <c r="Q154" s="97">
        <v>1</v>
      </c>
      <c r="R154" s="719" t="s">
        <v>55</v>
      </c>
      <c r="S154" s="97"/>
      <c r="T154" s="97"/>
      <c r="U154" s="97"/>
      <c r="V154" s="97"/>
      <c r="W154" s="97"/>
      <c r="X154" s="97"/>
      <c r="Y154" s="97"/>
      <c r="Z154" s="97">
        <v>1</v>
      </c>
      <c r="AA154" s="97"/>
      <c r="AB154" s="246">
        <v>2</v>
      </c>
    </row>
    <row r="155" spans="1:28">
      <c r="A155" s="298">
        <v>9</v>
      </c>
      <c r="B155" s="769" t="s">
        <v>6829</v>
      </c>
      <c r="C155" s="91" t="s">
        <v>6830</v>
      </c>
      <c r="D155" s="100"/>
      <c r="E155" s="97">
        <v>1</v>
      </c>
      <c r="F155" s="97"/>
      <c r="G155" s="97"/>
      <c r="H155" s="97"/>
      <c r="I155" s="97"/>
      <c r="J155" s="97"/>
      <c r="K155" s="97"/>
      <c r="L155" s="97"/>
      <c r="M155" s="97"/>
      <c r="N155" s="97"/>
      <c r="O155" s="97">
        <v>1</v>
      </c>
      <c r="P155" s="97"/>
      <c r="Q155" s="97">
        <v>1</v>
      </c>
      <c r="R155" s="719" t="s">
        <v>55</v>
      </c>
      <c r="S155" s="97"/>
      <c r="T155" s="97"/>
      <c r="U155" s="97"/>
      <c r="V155" s="97"/>
      <c r="W155" s="97"/>
      <c r="X155" s="97"/>
      <c r="Y155" s="97"/>
      <c r="Z155" s="97">
        <v>1</v>
      </c>
      <c r="AA155" s="97"/>
      <c r="AB155" s="246">
        <v>2</v>
      </c>
    </row>
    <row r="156" spans="1:28">
      <c r="A156" s="298">
        <v>10</v>
      </c>
      <c r="B156" s="769" t="s">
        <v>6831</v>
      </c>
      <c r="C156" s="91" t="s">
        <v>6832</v>
      </c>
      <c r="D156" s="100"/>
      <c r="E156" s="97">
        <v>2</v>
      </c>
      <c r="F156" s="97"/>
      <c r="G156" s="97"/>
      <c r="H156" s="97"/>
      <c r="I156" s="97"/>
      <c r="J156" s="97"/>
      <c r="K156" s="97"/>
      <c r="L156" s="97"/>
      <c r="M156" s="97"/>
      <c r="N156" s="97"/>
      <c r="O156" s="97">
        <v>2</v>
      </c>
      <c r="P156" s="97"/>
      <c r="Q156" s="97">
        <v>1</v>
      </c>
      <c r="R156" s="719" t="s">
        <v>55</v>
      </c>
      <c r="S156" s="97"/>
      <c r="T156" s="97"/>
      <c r="U156" s="97"/>
      <c r="V156" s="97"/>
      <c r="W156" s="97"/>
      <c r="X156" s="97"/>
      <c r="Y156" s="97"/>
      <c r="Z156" s="97">
        <v>2</v>
      </c>
      <c r="AA156" s="97"/>
      <c r="AB156" s="246">
        <v>2</v>
      </c>
    </row>
    <row r="157" spans="1:28">
      <c r="A157" s="298">
        <v>11</v>
      </c>
      <c r="B157" s="771" t="s">
        <v>6833</v>
      </c>
      <c r="C157" s="91" t="s">
        <v>6834</v>
      </c>
      <c r="D157" s="100"/>
      <c r="E157" s="97">
        <v>2</v>
      </c>
      <c r="F157" s="97"/>
      <c r="G157" s="97"/>
      <c r="H157" s="97"/>
      <c r="I157" s="97"/>
      <c r="J157" s="97"/>
      <c r="K157" s="97"/>
      <c r="L157" s="97"/>
      <c r="M157" s="97"/>
      <c r="N157" s="97"/>
      <c r="O157" s="97">
        <v>2</v>
      </c>
      <c r="P157" s="97"/>
      <c r="Q157" s="97">
        <v>2</v>
      </c>
      <c r="R157" s="720" t="s">
        <v>55</v>
      </c>
      <c r="S157" s="97"/>
      <c r="T157" s="97"/>
      <c r="U157" s="97"/>
      <c r="V157" s="97"/>
      <c r="W157" s="97"/>
      <c r="X157" s="97"/>
      <c r="Y157" s="97"/>
      <c r="Z157" s="97"/>
      <c r="AA157" s="97">
        <v>2</v>
      </c>
      <c r="AB157" s="246">
        <v>2</v>
      </c>
    </row>
    <row r="158" spans="1:28">
      <c r="A158" s="298">
        <v>12</v>
      </c>
      <c r="B158" s="769" t="s">
        <v>6835</v>
      </c>
      <c r="C158" s="91" t="s">
        <v>6836</v>
      </c>
      <c r="D158" s="100"/>
      <c r="E158" s="97">
        <v>3</v>
      </c>
      <c r="F158" s="97"/>
      <c r="G158" s="97"/>
      <c r="H158" s="97"/>
      <c r="I158" s="97"/>
      <c r="J158" s="97"/>
      <c r="K158" s="97"/>
      <c r="L158" s="97"/>
      <c r="M158" s="97"/>
      <c r="N158" s="97"/>
      <c r="O158" s="97">
        <v>3</v>
      </c>
      <c r="P158" s="97"/>
      <c r="Q158" s="97">
        <v>3</v>
      </c>
      <c r="R158" s="719" t="s">
        <v>55</v>
      </c>
      <c r="S158" s="97"/>
      <c r="T158" s="97"/>
      <c r="U158" s="97"/>
      <c r="V158" s="97"/>
      <c r="W158" s="97"/>
      <c r="X158" s="97"/>
      <c r="Y158" s="97"/>
      <c r="Z158" s="97"/>
      <c r="AA158" s="97">
        <v>3</v>
      </c>
      <c r="AB158" s="246">
        <v>2</v>
      </c>
    </row>
    <row r="159" spans="1:28">
      <c r="A159" s="298">
        <v>13</v>
      </c>
      <c r="B159" s="769" t="s">
        <v>6837</v>
      </c>
      <c r="C159" s="91" t="s">
        <v>6838</v>
      </c>
      <c r="D159" s="100"/>
      <c r="E159" s="97">
        <v>2</v>
      </c>
      <c r="F159" s="97"/>
      <c r="G159" s="97"/>
      <c r="H159" s="97"/>
      <c r="I159" s="97"/>
      <c r="J159" s="97"/>
      <c r="K159" s="97"/>
      <c r="L159" s="97"/>
      <c r="M159" s="97"/>
      <c r="N159" s="97"/>
      <c r="O159" s="97">
        <v>2</v>
      </c>
      <c r="P159" s="97"/>
      <c r="Q159" s="97">
        <v>2</v>
      </c>
      <c r="R159" s="719" t="s">
        <v>55</v>
      </c>
      <c r="S159" s="97"/>
      <c r="T159" s="97"/>
      <c r="U159" s="97"/>
      <c r="V159" s="97"/>
      <c r="W159" s="97"/>
      <c r="X159" s="97"/>
      <c r="Y159" s="97"/>
      <c r="Z159" s="97"/>
      <c r="AA159" s="97">
        <v>2</v>
      </c>
      <c r="AB159" s="246">
        <v>2</v>
      </c>
    </row>
    <row r="160" spans="1:28">
      <c r="A160" s="298">
        <v>14</v>
      </c>
      <c r="B160" s="769" t="s">
        <v>6839</v>
      </c>
      <c r="C160" s="91" t="s">
        <v>6840</v>
      </c>
      <c r="D160" s="100"/>
      <c r="E160" s="97">
        <v>6</v>
      </c>
      <c r="F160" s="97"/>
      <c r="G160" s="97"/>
      <c r="H160" s="97"/>
      <c r="I160" s="97"/>
      <c r="J160" s="97"/>
      <c r="K160" s="97"/>
      <c r="L160" s="97"/>
      <c r="M160" s="97"/>
      <c r="N160" s="97"/>
      <c r="O160" s="97">
        <v>6</v>
      </c>
      <c r="P160" s="97"/>
      <c r="Q160" s="97">
        <v>6</v>
      </c>
      <c r="R160" s="719" t="s">
        <v>55</v>
      </c>
      <c r="S160" s="97"/>
      <c r="T160" s="97"/>
      <c r="U160" s="97"/>
      <c r="V160" s="97"/>
      <c r="W160" s="97"/>
      <c r="X160" s="97"/>
      <c r="Y160" s="97"/>
      <c r="Z160" s="97"/>
      <c r="AA160" s="97">
        <v>6</v>
      </c>
      <c r="AB160" s="246">
        <v>2</v>
      </c>
    </row>
    <row r="161" spans="1:28">
      <c r="A161" s="298">
        <v>15</v>
      </c>
      <c r="B161" s="769" t="s">
        <v>6841</v>
      </c>
      <c r="C161" s="91" t="s">
        <v>6842</v>
      </c>
      <c r="D161" s="100"/>
      <c r="E161" s="97">
        <v>3</v>
      </c>
      <c r="F161" s="97"/>
      <c r="G161" s="97"/>
      <c r="H161" s="97"/>
      <c r="I161" s="97"/>
      <c r="J161" s="97"/>
      <c r="K161" s="97"/>
      <c r="L161" s="97"/>
      <c r="M161" s="97"/>
      <c r="N161" s="97"/>
      <c r="O161" s="97">
        <v>3</v>
      </c>
      <c r="P161" s="97"/>
      <c r="Q161" s="97">
        <v>3</v>
      </c>
      <c r="R161" s="720" t="s">
        <v>55</v>
      </c>
      <c r="S161" s="97"/>
      <c r="T161" s="97"/>
      <c r="U161" s="97"/>
      <c r="V161" s="97"/>
      <c r="W161" s="97"/>
      <c r="X161" s="97"/>
      <c r="Y161" s="97"/>
      <c r="Z161" s="97">
        <v>3</v>
      </c>
      <c r="AA161" s="97"/>
      <c r="AB161" s="246">
        <v>2</v>
      </c>
    </row>
    <row r="162" spans="1:28">
      <c r="A162" s="298">
        <v>16</v>
      </c>
      <c r="B162" s="769" t="s">
        <v>6843</v>
      </c>
      <c r="C162" s="91" t="s">
        <v>6844</v>
      </c>
      <c r="D162" s="100"/>
      <c r="E162" s="97">
        <v>3</v>
      </c>
      <c r="F162" s="97"/>
      <c r="G162" s="97"/>
      <c r="H162" s="97"/>
      <c r="I162" s="97"/>
      <c r="J162" s="97"/>
      <c r="K162" s="97"/>
      <c r="L162" s="97"/>
      <c r="M162" s="97"/>
      <c r="N162" s="97"/>
      <c r="O162" s="97">
        <v>3</v>
      </c>
      <c r="P162" s="97"/>
      <c r="Q162" s="97">
        <v>3</v>
      </c>
      <c r="R162" s="719" t="s">
        <v>55</v>
      </c>
      <c r="S162" s="97"/>
      <c r="T162" s="97"/>
      <c r="U162" s="97"/>
      <c r="V162" s="97"/>
      <c r="W162" s="97"/>
      <c r="X162" s="97"/>
      <c r="Y162" s="97"/>
      <c r="Z162" s="97"/>
      <c r="AA162" s="97">
        <v>3</v>
      </c>
      <c r="AB162" s="246">
        <v>2</v>
      </c>
    </row>
    <row r="163" spans="1:28">
      <c r="A163" s="298">
        <v>17</v>
      </c>
      <c r="B163" s="769" t="s">
        <v>6845</v>
      </c>
      <c r="C163" s="91" t="s">
        <v>6846</v>
      </c>
      <c r="D163" s="100"/>
      <c r="E163" s="97">
        <v>2</v>
      </c>
      <c r="F163" s="97"/>
      <c r="G163" s="97"/>
      <c r="H163" s="97"/>
      <c r="I163" s="97"/>
      <c r="J163" s="97"/>
      <c r="K163" s="97"/>
      <c r="L163" s="97"/>
      <c r="M163" s="97"/>
      <c r="N163" s="97"/>
      <c r="O163" s="97">
        <v>2</v>
      </c>
      <c r="P163" s="97"/>
      <c r="Q163" s="97">
        <v>2</v>
      </c>
      <c r="R163" s="719" t="s">
        <v>55</v>
      </c>
      <c r="S163" s="97"/>
      <c r="T163" s="97"/>
      <c r="U163" s="97"/>
      <c r="V163" s="97"/>
      <c r="W163" s="97"/>
      <c r="X163" s="97"/>
      <c r="Y163" s="97"/>
      <c r="Z163" s="97"/>
      <c r="AA163" s="97">
        <v>2</v>
      </c>
      <c r="AB163" s="246">
        <v>2</v>
      </c>
    </row>
    <row r="164" spans="1:28">
      <c r="A164" s="298">
        <v>18</v>
      </c>
      <c r="B164" s="769" t="s">
        <v>6847</v>
      </c>
      <c r="C164" s="91" t="s">
        <v>6848</v>
      </c>
      <c r="D164" s="100"/>
      <c r="E164" s="97">
        <v>3</v>
      </c>
      <c r="F164" s="97"/>
      <c r="G164" s="97"/>
      <c r="H164" s="97"/>
      <c r="I164" s="97"/>
      <c r="J164" s="97"/>
      <c r="K164" s="97"/>
      <c r="L164" s="97"/>
      <c r="M164" s="97"/>
      <c r="N164" s="97"/>
      <c r="O164" s="97">
        <v>3</v>
      </c>
      <c r="P164" s="97"/>
      <c r="Q164" s="97">
        <v>3</v>
      </c>
      <c r="R164" s="719" t="s">
        <v>55</v>
      </c>
      <c r="S164" s="97"/>
      <c r="T164" s="97"/>
      <c r="U164" s="97"/>
      <c r="V164" s="97"/>
      <c r="W164" s="97"/>
      <c r="X164" s="97"/>
      <c r="Y164" s="97"/>
      <c r="Z164" s="97"/>
      <c r="AA164" s="97">
        <v>3</v>
      </c>
      <c r="AB164" s="246">
        <v>2</v>
      </c>
    </row>
    <row r="165" spans="1:28">
      <c r="A165" s="298">
        <v>19</v>
      </c>
      <c r="B165" s="769" t="s">
        <v>6849</v>
      </c>
      <c r="C165" s="91" t="s">
        <v>6850</v>
      </c>
      <c r="D165" s="100"/>
      <c r="E165" s="97">
        <v>3</v>
      </c>
      <c r="F165" s="97"/>
      <c r="G165" s="97"/>
      <c r="H165" s="97"/>
      <c r="I165" s="97"/>
      <c r="J165" s="97"/>
      <c r="K165" s="97"/>
      <c r="L165" s="97"/>
      <c r="M165" s="97"/>
      <c r="N165" s="97"/>
      <c r="O165" s="97">
        <v>3</v>
      </c>
      <c r="P165" s="97"/>
      <c r="Q165" s="97">
        <v>3</v>
      </c>
      <c r="R165" s="720" t="s">
        <v>55</v>
      </c>
      <c r="S165" s="97"/>
      <c r="T165" s="97"/>
      <c r="U165" s="97"/>
      <c r="V165" s="97"/>
      <c r="W165" s="97"/>
      <c r="X165" s="97"/>
      <c r="Y165" s="97"/>
      <c r="Z165" s="97"/>
      <c r="AA165" s="97">
        <v>3</v>
      </c>
      <c r="AB165" s="246">
        <v>2</v>
      </c>
    </row>
    <row r="166" spans="1:28" ht="25.5">
      <c r="A166" s="298">
        <v>20</v>
      </c>
      <c r="B166" s="769" t="s">
        <v>6851</v>
      </c>
      <c r="C166" s="91" t="s">
        <v>6852</v>
      </c>
      <c r="D166" s="100"/>
      <c r="E166" s="97">
        <v>0.8</v>
      </c>
      <c r="F166" s="97">
        <v>0.8</v>
      </c>
      <c r="G166" s="97">
        <v>0.8</v>
      </c>
      <c r="H166" s="97"/>
      <c r="I166" s="97"/>
      <c r="J166" s="97"/>
      <c r="K166" s="97"/>
      <c r="L166" s="97"/>
      <c r="M166" s="97"/>
      <c r="N166" s="97"/>
      <c r="O166" s="97"/>
      <c r="P166" s="97"/>
      <c r="Q166" s="97"/>
      <c r="R166" s="719" t="s">
        <v>55</v>
      </c>
      <c r="S166" s="97"/>
      <c r="T166" s="97"/>
      <c r="U166" s="97"/>
      <c r="V166" s="97"/>
      <c r="W166" s="97"/>
      <c r="X166" s="97"/>
      <c r="Y166" s="97"/>
      <c r="Z166" s="97">
        <v>0.8</v>
      </c>
      <c r="AA166" s="97"/>
      <c r="AB166" s="246">
        <v>2</v>
      </c>
    </row>
    <row r="167" spans="1:28" ht="25.5">
      <c r="A167" s="298">
        <v>21</v>
      </c>
      <c r="B167" s="769" t="s">
        <v>6853</v>
      </c>
      <c r="C167" s="91" t="s">
        <v>6854</v>
      </c>
      <c r="D167" s="100"/>
      <c r="E167" s="97">
        <v>6.1</v>
      </c>
      <c r="F167" s="97"/>
      <c r="G167" s="97"/>
      <c r="H167" s="97"/>
      <c r="I167" s="97"/>
      <c r="J167" s="97"/>
      <c r="K167" s="97"/>
      <c r="L167" s="97"/>
      <c r="M167" s="97"/>
      <c r="N167" s="97"/>
      <c r="O167" s="97">
        <v>6.1</v>
      </c>
      <c r="P167" s="97"/>
      <c r="Q167" s="97">
        <v>6.1</v>
      </c>
      <c r="R167" s="719" t="s">
        <v>55</v>
      </c>
      <c r="S167" s="97"/>
      <c r="T167" s="97"/>
      <c r="U167" s="97"/>
      <c r="V167" s="97"/>
      <c r="W167" s="97"/>
      <c r="X167" s="97"/>
      <c r="Y167" s="97"/>
      <c r="Z167" s="97">
        <v>6.1</v>
      </c>
      <c r="AA167" s="97"/>
      <c r="AB167" s="246">
        <v>2</v>
      </c>
    </row>
    <row r="168" spans="1:28">
      <c r="A168" s="298">
        <v>22</v>
      </c>
      <c r="B168" s="769" t="s">
        <v>6855</v>
      </c>
      <c r="C168" s="91" t="s">
        <v>6856</v>
      </c>
      <c r="D168" s="100"/>
      <c r="E168" s="97">
        <v>0.3</v>
      </c>
      <c r="F168" s="97"/>
      <c r="G168" s="97"/>
      <c r="H168" s="97"/>
      <c r="I168" s="97"/>
      <c r="J168" s="97"/>
      <c r="K168" s="97"/>
      <c r="L168" s="97"/>
      <c r="M168" s="97"/>
      <c r="N168" s="97"/>
      <c r="O168" s="97">
        <v>0.3</v>
      </c>
      <c r="P168" s="97"/>
      <c r="Q168" s="97">
        <v>0.3</v>
      </c>
      <c r="R168" s="719" t="s">
        <v>55</v>
      </c>
      <c r="S168" s="97"/>
      <c r="T168" s="97"/>
      <c r="U168" s="97"/>
      <c r="V168" s="97"/>
      <c r="W168" s="97"/>
      <c r="X168" s="97"/>
      <c r="Y168" s="97"/>
      <c r="Z168" s="97"/>
      <c r="AA168" s="97">
        <v>0.3</v>
      </c>
      <c r="AB168" s="246">
        <v>2</v>
      </c>
    </row>
    <row r="169" spans="1:28">
      <c r="A169" s="298">
        <v>23</v>
      </c>
      <c r="B169" s="769" t="s">
        <v>6857</v>
      </c>
      <c r="C169" s="91" t="s">
        <v>6858</v>
      </c>
      <c r="D169" s="100"/>
      <c r="E169" s="97">
        <v>2.2000000000000002</v>
      </c>
      <c r="F169" s="97"/>
      <c r="G169" s="97"/>
      <c r="H169" s="97"/>
      <c r="I169" s="97"/>
      <c r="J169" s="97"/>
      <c r="K169" s="97"/>
      <c r="L169" s="97"/>
      <c r="M169" s="97"/>
      <c r="N169" s="97"/>
      <c r="O169" s="97">
        <v>2.2000000000000002</v>
      </c>
      <c r="P169" s="97"/>
      <c r="Q169" s="97">
        <v>2.2000000000000002</v>
      </c>
      <c r="R169" s="720" t="s">
        <v>55</v>
      </c>
      <c r="S169" s="97"/>
      <c r="T169" s="97"/>
      <c r="U169" s="97"/>
      <c r="V169" s="97"/>
      <c r="W169" s="97"/>
      <c r="X169" s="97"/>
      <c r="Y169" s="97"/>
      <c r="Z169" s="97">
        <v>2.2000000000000002</v>
      </c>
      <c r="AA169" s="97"/>
      <c r="AB169" s="246">
        <v>2</v>
      </c>
    </row>
    <row r="170" spans="1:28">
      <c r="A170" s="298">
        <v>24</v>
      </c>
      <c r="B170" s="769" t="s">
        <v>6859</v>
      </c>
      <c r="C170" s="91" t="s">
        <v>6860</v>
      </c>
      <c r="D170" s="100"/>
      <c r="E170" s="97">
        <v>2.2999999999999998</v>
      </c>
      <c r="F170" s="97"/>
      <c r="G170" s="97"/>
      <c r="H170" s="97"/>
      <c r="I170" s="97"/>
      <c r="J170" s="97"/>
      <c r="K170" s="97"/>
      <c r="L170" s="97"/>
      <c r="M170" s="97"/>
      <c r="N170" s="97"/>
      <c r="O170" s="97">
        <v>2.2999999999999998</v>
      </c>
      <c r="P170" s="97"/>
      <c r="Q170" s="97">
        <v>2.2999999999999998</v>
      </c>
      <c r="R170" s="719" t="s">
        <v>55</v>
      </c>
      <c r="S170" s="97"/>
      <c r="T170" s="97"/>
      <c r="U170" s="97"/>
      <c r="V170" s="97"/>
      <c r="W170" s="97"/>
      <c r="X170" s="97"/>
      <c r="Y170" s="97"/>
      <c r="Z170" s="97">
        <v>2.2999999999999998</v>
      </c>
      <c r="AA170" s="97"/>
      <c r="AB170" s="246">
        <v>2</v>
      </c>
    </row>
    <row r="171" spans="1:28">
      <c r="A171" s="298">
        <v>25</v>
      </c>
      <c r="B171" s="769" t="s">
        <v>6861</v>
      </c>
      <c r="C171" s="91" t="s">
        <v>6862</v>
      </c>
      <c r="D171" s="100"/>
      <c r="E171" s="97">
        <v>1.5</v>
      </c>
      <c r="F171" s="97"/>
      <c r="G171" s="97"/>
      <c r="H171" s="97"/>
      <c r="I171" s="97"/>
      <c r="J171" s="97"/>
      <c r="K171" s="97"/>
      <c r="L171" s="97"/>
      <c r="M171" s="97"/>
      <c r="N171" s="97"/>
      <c r="O171" s="97">
        <v>1.5</v>
      </c>
      <c r="P171" s="97"/>
      <c r="Q171" s="97">
        <v>1.5</v>
      </c>
      <c r="R171" s="719" t="s">
        <v>55</v>
      </c>
      <c r="S171" s="97"/>
      <c r="T171" s="97"/>
      <c r="U171" s="97"/>
      <c r="V171" s="97"/>
      <c r="W171" s="97"/>
      <c r="X171" s="97"/>
      <c r="Y171" s="97"/>
      <c r="Z171" s="97">
        <v>1.5</v>
      </c>
      <c r="AA171" s="97"/>
      <c r="AB171" s="246">
        <v>2</v>
      </c>
    </row>
    <row r="172" spans="1:28">
      <c r="A172" s="298">
        <v>26</v>
      </c>
      <c r="B172" s="769" t="s">
        <v>6863</v>
      </c>
      <c r="C172" s="91" t="s">
        <v>6864</v>
      </c>
      <c r="D172" s="100"/>
      <c r="E172" s="97">
        <v>8</v>
      </c>
      <c r="F172" s="97">
        <v>8</v>
      </c>
      <c r="G172" s="97"/>
      <c r="H172" s="97"/>
      <c r="I172" s="97"/>
      <c r="J172" s="97"/>
      <c r="K172" s="97"/>
      <c r="L172" s="97">
        <v>8</v>
      </c>
      <c r="M172" s="97"/>
      <c r="N172" s="97"/>
      <c r="O172" s="97"/>
      <c r="P172" s="97"/>
      <c r="Q172" s="97">
        <v>1</v>
      </c>
      <c r="R172" s="719" t="s">
        <v>55</v>
      </c>
      <c r="S172" s="97"/>
      <c r="T172" s="97"/>
      <c r="U172" s="97"/>
      <c r="V172" s="97"/>
      <c r="W172" s="97"/>
      <c r="X172" s="97"/>
      <c r="Y172" s="97"/>
      <c r="Z172" s="97">
        <v>8</v>
      </c>
      <c r="AA172" s="97"/>
      <c r="AB172" s="246">
        <v>2</v>
      </c>
    </row>
    <row r="173" spans="1:28">
      <c r="A173" s="298">
        <v>27</v>
      </c>
      <c r="B173" s="769" t="s">
        <v>6865</v>
      </c>
      <c r="C173" s="91" t="s">
        <v>6866</v>
      </c>
      <c r="D173" s="100"/>
      <c r="E173" s="97">
        <v>0.5</v>
      </c>
      <c r="F173" s="97">
        <v>0.5</v>
      </c>
      <c r="G173" s="97"/>
      <c r="H173" s="97"/>
      <c r="I173" s="97"/>
      <c r="J173" s="97"/>
      <c r="K173" s="97"/>
      <c r="L173" s="97">
        <v>0.5</v>
      </c>
      <c r="M173" s="97"/>
      <c r="N173" s="97"/>
      <c r="O173" s="97"/>
      <c r="P173" s="97"/>
      <c r="Q173" s="97"/>
      <c r="R173" s="720" t="s">
        <v>55</v>
      </c>
      <c r="S173" s="97"/>
      <c r="T173" s="97"/>
      <c r="U173" s="97"/>
      <c r="V173" s="97"/>
      <c r="W173" s="97"/>
      <c r="X173" s="97"/>
      <c r="Y173" s="97"/>
      <c r="Z173" s="97">
        <v>0.5</v>
      </c>
      <c r="AA173" s="97"/>
      <c r="AB173" s="246">
        <v>2</v>
      </c>
    </row>
    <row r="174" spans="1:28" ht="25.5">
      <c r="A174" s="298">
        <v>28</v>
      </c>
      <c r="B174" s="769" t="s">
        <v>6867</v>
      </c>
      <c r="C174" s="91" t="s">
        <v>6868</v>
      </c>
      <c r="D174" s="100"/>
      <c r="E174" s="97">
        <v>0.25</v>
      </c>
      <c r="F174" s="97">
        <v>0.25</v>
      </c>
      <c r="G174" s="97"/>
      <c r="H174" s="97"/>
      <c r="I174" s="97"/>
      <c r="J174" s="97"/>
      <c r="K174" s="97"/>
      <c r="L174" s="97">
        <v>0.25</v>
      </c>
      <c r="M174" s="97"/>
      <c r="N174" s="97"/>
      <c r="O174" s="97"/>
      <c r="P174" s="97"/>
      <c r="Q174" s="97"/>
      <c r="R174" s="719" t="s">
        <v>55</v>
      </c>
      <c r="S174" s="97"/>
      <c r="T174" s="97"/>
      <c r="U174" s="97"/>
      <c r="V174" s="97"/>
      <c r="W174" s="97"/>
      <c r="X174" s="97"/>
      <c r="Y174" s="97"/>
      <c r="Z174" s="97">
        <v>0.25</v>
      </c>
      <c r="AA174" s="97"/>
      <c r="AB174" s="246">
        <v>2</v>
      </c>
    </row>
    <row r="175" spans="1:28" ht="25.5">
      <c r="A175" s="733">
        <v>29</v>
      </c>
      <c r="B175" s="774" t="s">
        <v>6869</v>
      </c>
      <c r="C175" s="109" t="s">
        <v>6870</v>
      </c>
      <c r="D175" s="100"/>
      <c r="E175" s="721">
        <v>1.5</v>
      </c>
      <c r="F175" s="721">
        <v>1.5</v>
      </c>
      <c r="G175" s="97"/>
      <c r="H175" s="97"/>
      <c r="I175" s="97"/>
      <c r="J175" s="97"/>
      <c r="K175" s="97"/>
      <c r="L175" s="97">
        <v>1.5</v>
      </c>
      <c r="M175" s="97"/>
      <c r="N175" s="97"/>
      <c r="O175" s="97"/>
      <c r="P175" s="97"/>
      <c r="Q175" s="97">
        <v>1.5</v>
      </c>
      <c r="R175" s="91" t="s">
        <v>55</v>
      </c>
      <c r="S175" s="100"/>
      <c r="T175" s="97"/>
      <c r="U175" s="97"/>
      <c r="V175" s="97"/>
      <c r="W175" s="97"/>
      <c r="X175" s="97"/>
      <c r="Y175" s="97"/>
      <c r="Z175" s="97">
        <v>1.5</v>
      </c>
      <c r="AA175" s="97"/>
      <c r="AB175" s="246">
        <v>2</v>
      </c>
    </row>
    <row r="176" spans="1:28">
      <c r="A176" s="733">
        <v>30</v>
      </c>
      <c r="B176" s="775" t="s">
        <v>6871</v>
      </c>
      <c r="C176" s="109" t="s">
        <v>6872</v>
      </c>
      <c r="D176" s="100"/>
      <c r="E176" s="741">
        <v>0.5</v>
      </c>
      <c r="F176" s="741"/>
      <c r="G176" s="100"/>
      <c r="H176" s="100"/>
      <c r="I176" s="100"/>
      <c r="J176" s="100"/>
      <c r="K176" s="100"/>
      <c r="L176" s="100"/>
      <c r="M176" s="100"/>
      <c r="N176" s="100"/>
      <c r="O176" s="100">
        <v>0.5</v>
      </c>
      <c r="P176" s="100"/>
      <c r="Q176" s="100">
        <v>0.5</v>
      </c>
      <c r="R176" s="91" t="s">
        <v>55</v>
      </c>
      <c r="S176" s="100"/>
      <c r="T176" s="100"/>
      <c r="U176" s="100"/>
      <c r="V176" s="100"/>
      <c r="W176" s="100"/>
      <c r="X176" s="100"/>
      <c r="Y176" s="100"/>
      <c r="Z176" s="100">
        <v>0.5</v>
      </c>
      <c r="AA176" s="100"/>
      <c r="AB176" s="246">
        <v>2</v>
      </c>
    </row>
    <row r="177" spans="1:28">
      <c r="A177" s="733">
        <v>31</v>
      </c>
      <c r="B177" s="775" t="s">
        <v>6873</v>
      </c>
      <c r="C177" s="109" t="s">
        <v>6874</v>
      </c>
      <c r="D177" s="100"/>
      <c r="E177" s="741">
        <v>1.5</v>
      </c>
      <c r="F177" s="741"/>
      <c r="G177" s="100"/>
      <c r="H177" s="100"/>
      <c r="I177" s="100"/>
      <c r="J177" s="100"/>
      <c r="K177" s="100"/>
      <c r="L177" s="100"/>
      <c r="M177" s="100"/>
      <c r="N177" s="100"/>
      <c r="O177" s="100">
        <v>1.5</v>
      </c>
      <c r="P177" s="100"/>
      <c r="Q177" s="100">
        <v>1.5</v>
      </c>
      <c r="R177" s="91" t="s">
        <v>55</v>
      </c>
      <c r="S177" s="100"/>
      <c r="T177" s="100"/>
      <c r="U177" s="100"/>
      <c r="V177" s="100"/>
      <c r="W177" s="100"/>
      <c r="X177" s="100"/>
      <c r="Y177" s="100"/>
      <c r="Z177" s="100"/>
      <c r="AA177" s="100">
        <v>1.5</v>
      </c>
      <c r="AB177" s="246">
        <v>2</v>
      </c>
    </row>
    <row r="178" spans="1:28">
      <c r="A178" s="733">
        <v>32</v>
      </c>
      <c r="B178" s="775" t="s">
        <v>6875</v>
      </c>
      <c r="C178" s="109" t="s">
        <v>6876</v>
      </c>
      <c r="D178" s="100"/>
      <c r="E178" s="741">
        <v>1.6</v>
      </c>
      <c r="F178" s="741"/>
      <c r="G178" s="100"/>
      <c r="H178" s="100"/>
      <c r="I178" s="100"/>
      <c r="J178" s="100"/>
      <c r="K178" s="100"/>
      <c r="L178" s="100"/>
      <c r="M178" s="100"/>
      <c r="N178" s="100"/>
      <c r="O178" s="100">
        <v>1.6</v>
      </c>
      <c r="P178" s="100"/>
      <c r="Q178" s="100">
        <v>1.6</v>
      </c>
      <c r="R178" s="91" t="s">
        <v>55</v>
      </c>
      <c r="S178" s="100"/>
      <c r="T178" s="100"/>
      <c r="U178" s="100"/>
      <c r="V178" s="100"/>
      <c r="W178" s="100"/>
      <c r="X178" s="100"/>
      <c r="Y178" s="100"/>
      <c r="Z178" s="100"/>
      <c r="AA178" s="100">
        <v>1.6</v>
      </c>
      <c r="AB178" s="246">
        <v>2</v>
      </c>
    </row>
    <row r="179" spans="1:28">
      <c r="A179" s="733">
        <v>33</v>
      </c>
      <c r="B179" s="775" t="s">
        <v>6877</v>
      </c>
      <c r="C179" s="109" t="s">
        <v>6878</v>
      </c>
      <c r="D179" s="100"/>
      <c r="E179" s="741">
        <v>1.5</v>
      </c>
      <c r="F179" s="741"/>
      <c r="G179" s="100"/>
      <c r="H179" s="100"/>
      <c r="I179" s="100"/>
      <c r="J179" s="100"/>
      <c r="K179" s="100"/>
      <c r="L179" s="100"/>
      <c r="M179" s="100"/>
      <c r="N179" s="100"/>
      <c r="O179" s="100">
        <v>1.5</v>
      </c>
      <c r="P179" s="100"/>
      <c r="Q179" s="100">
        <v>1.5</v>
      </c>
      <c r="R179" s="91" t="s">
        <v>55</v>
      </c>
      <c r="S179" s="100"/>
      <c r="T179" s="100"/>
      <c r="U179" s="100"/>
      <c r="V179" s="100"/>
      <c r="W179" s="100"/>
      <c r="X179" s="100"/>
      <c r="Y179" s="100"/>
      <c r="Z179" s="100"/>
      <c r="AA179" s="100">
        <v>1.5</v>
      </c>
      <c r="AB179" s="246">
        <v>2</v>
      </c>
    </row>
    <row r="180" spans="1:28">
      <c r="A180" s="733">
        <v>34</v>
      </c>
      <c r="B180" s="775" t="s">
        <v>6879</v>
      </c>
      <c r="C180" s="109" t="s">
        <v>6880</v>
      </c>
      <c r="D180" s="100"/>
      <c r="E180" s="741">
        <v>3</v>
      </c>
      <c r="F180" s="741"/>
      <c r="G180" s="100"/>
      <c r="H180" s="100"/>
      <c r="I180" s="100"/>
      <c r="J180" s="100"/>
      <c r="K180" s="100"/>
      <c r="L180" s="100"/>
      <c r="M180" s="100"/>
      <c r="N180" s="100"/>
      <c r="O180" s="100">
        <v>3</v>
      </c>
      <c r="P180" s="100"/>
      <c r="Q180" s="100">
        <v>3</v>
      </c>
      <c r="R180" s="91" t="s">
        <v>55</v>
      </c>
      <c r="S180" s="100"/>
      <c r="T180" s="100"/>
      <c r="U180" s="100"/>
      <c r="V180" s="100"/>
      <c r="W180" s="100"/>
      <c r="X180" s="100"/>
      <c r="Y180" s="100"/>
      <c r="Z180" s="100"/>
      <c r="AA180" s="100">
        <v>3</v>
      </c>
      <c r="AB180" s="246">
        <v>2</v>
      </c>
    </row>
    <row r="181" spans="1:28" s="343" customFormat="1">
      <c r="A181" s="397"/>
      <c r="B181" s="776" t="s">
        <v>7611</v>
      </c>
      <c r="C181" s="397"/>
      <c r="D181" s="779"/>
      <c r="E181" s="779">
        <f>SUM(E147:E180)</f>
        <v>76.549999999999983</v>
      </c>
      <c r="F181" s="779">
        <f t="shared" ref="F181:L181" si="52">SUM(F147:F180)</f>
        <v>11.05</v>
      </c>
      <c r="G181" s="779">
        <f t="shared" si="52"/>
        <v>0.8</v>
      </c>
      <c r="H181" s="779">
        <f t="shared" si="52"/>
        <v>0</v>
      </c>
      <c r="I181" s="779">
        <f t="shared" si="52"/>
        <v>0</v>
      </c>
      <c r="J181" s="779">
        <f t="shared" si="52"/>
        <v>0</v>
      </c>
      <c r="K181" s="779">
        <f t="shared" si="52"/>
        <v>0</v>
      </c>
      <c r="L181" s="779">
        <f t="shared" si="52"/>
        <v>10.25</v>
      </c>
      <c r="M181" s="779">
        <f>SUM(M147:M180)</f>
        <v>0</v>
      </c>
      <c r="N181" s="779">
        <f t="shared" ref="N181" si="53">SUM(N147:N180)</f>
        <v>0</v>
      </c>
      <c r="O181" s="779">
        <f t="shared" ref="O181" si="54">SUM(O147:O180)</f>
        <v>65.5</v>
      </c>
      <c r="P181" s="779">
        <f>SUM(P147:P180)</f>
        <v>0</v>
      </c>
      <c r="Q181" s="779">
        <f t="shared" ref="Q181" si="55">SUM(Q147:Q180)</f>
        <v>67</v>
      </c>
      <c r="R181" s="779">
        <f t="shared" ref="R181" si="56">SUM(R147:R180)</f>
        <v>0</v>
      </c>
      <c r="S181" s="779">
        <f t="shared" ref="S181" si="57">SUM(S147:S180)</f>
        <v>0</v>
      </c>
      <c r="T181" s="779">
        <f t="shared" ref="T181" si="58">SUM(T147:T180)</f>
        <v>0</v>
      </c>
      <c r="U181" s="779">
        <f t="shared" ref="U181" si="59">SUM(U147:U180)</f>
        <v>0</v>
      </c>
      <c r="V181" s="779">
        <f t="shared" ref="V181" si="60">SUM(V147:V180)</f>
        <v>0</v>
      </c>
      <c r="W181" s="779">
        <f t="shared" ref="W181" si="61">SUM(W147:W180)</f>
        <v>0</v>
      </c>
      <c r="X181" s="779">
        <f t="shared" ref="X181" si="62">SUM(X147:X180)</f>
        <v>0</v>
      </c>
      <c r="Y181" s="779">
        <f t="shared" ref="Y181" si="63">SUM(Y147:Y180)</f>
        <v>0</v>
      </c>
      <c r="Z181" s="779">
        <f t="shared" ref="Z181" si="64">SUM(Z147:Z180)</f>
        <v>31.650000000000002</v>
      </c>
      <c r="AA181" s="779">
        <f t="shared" ref="AA181" si="65">SUM(AA147:AA180)</f>
        <v>44.9</v>
      </c>
      <c r="AB181" s="361"/>
    </row>
    <row r="182" spans="1:28">
      <c r="A182" s="397"/>
      <c r="B182" s="770" t="s">
        <v>7612</v>
      </c>
      <c r="C182" s="735"/>
      <c r="D182" s="747"/>
      <c r="E182" s="747">
        <f>E181+E145+E123+E87+E55</f>
        <v>344.97299999999996</v>
      </c>
      <c r="F182" s="779">
        <f t="shared" ref="F182:AA182" si="66">F181+F145+F123+F87+F55</f>
        <v>61.572000000000003</v>
      </c>
      <c r="G182" s="747">
        <f t="shared" si="66"/>
        <v>4.75</v>
      </c>
      <c r="H182" s="747">
        <f t="shared" si="66"/>
        <v>0</v>
      </c>
      <c r="I182" s="747">
        <f t="shared" si="66"/>
        <v>0</v>
      </c>
      <c r="J182" s="747">
        <f t="shared" si="66"/>
        <v>0</v>
      </c>
      <c r="K182" s="747">
        <f t="shared" si="66"/>
        <v>0</v>
      </c>
      <c r="L182" s="747">
        <f t="shared" si="66"/>
        <v>56.822000000000003</v>
      </c>
      <c r="M182" s="747">
        <f t="shared" si="66"/>
        <v>0</v>
      </c>
      <c r="N182" s="747">
        <f t="shared" si="66"/>
        <v>0</v>
      </c>
      <c r="O182" s="747">
        <f t="shared" si="66"/>
        <v>283.40100000000001</v>
      </c>
      <c r="P182" s="747">
        <f t="shared" si="66"/>
        <v>0</v>
      </c>
      <c r="Q182" s="747">
        <f t="shared" si="66"/>
        <v>295.51</v>
      </c>
      <c r="R182" s="747">
        <f t="shared" si="66"/>
        <v>0</v>
      </c>
      <c r="S182" s="747">
        <f t="shared" si="66"/>
        <v>0</v>
      </c>
      <c r="T182" s="747">
        <f t="shared" si="66"/>
        <v>0</v>
      </c>
      <c r="U182" s="747">
        <f t="shared" si="66"/>
        <v>0</v>
      </c>
      <c r="V182" s="747">
        <f t="shared" si="66"/>
        <v>0</v>
      </c>
      <c r="W182" s="747">
        <f t="shared" si="66"/>
        <v>0</v>
      </c>
      <c r="X182" s="747">
        <f t="shared" si="66"/>
        <v>0</v>
      </c>
      <c r="Y182" s="747">
        <f t="shared" si="66"/>
        <v>0</v>
      </c>
      <c r="Z182" s="747">
        <f t="shared" si="66"/>
        <v>187.34100000000001</v>
      </c>
      <c r="AA182" s="747">
        <f t="shared" si="66"/>
        <v>157.63200000000001</v>
      </c>
      <c r="AB182" s="246"/>
    </row>
    <row r="183" spans="1:28" ht="22.5" customHeight="1">
      <c r="A183" s="3051" t="s">
        <v>6881</v>
      </c>
      <c r="B183" s="3052"/>
      <c r="C183" s="3053"/>
      <c r="D183" s="3053"/>
      <c r="E183" s="3053"/>
      <c r="F183" s="3053"/>
      <c r="G183" s="3053"/>
      <c r="H183" s="3053"/>
      <c r="I183" s="3053"/>
      <c r="J183" s="3053"/>
      <c r="K183" s="3053"/>
      <c r="L183" s="3053"/>
      <c r="M183" s="3053"/>
      <c r="N183" s="3053"/>
      <c r="O183" s="3053"/>
      <c r="P183" s="3053"/>
      <c r="Q183" s="3053"/>
      <c r="R183" s="3053"/>
      <c r="S183" s="3053"/>
      <c r="T183" s="3053"/>
      <c r="U183" s="3053"/>
      <c r="V183" s="3053"/>
      <c r="W183" s="3053"/>
      <c r="X183" s="3053"/>
      <c r="Y183" s="3053"/>
      <c r="Z183" s="3053"/>
      <c r="AA183" s="3054"/>
      <c r="AB183" s="246"/>
    </row>
    <row r="184" spans="1:28" ht="15.75">
      <c r="A184" s="248"/>
      <c r="B184" s="781" t="s">
        <v>6641</v>
      </c>
      <c r="C184" s="792"/>
      <c r="D184" s="793"/>
      <c r="E184" s="793"/>
      <c r="F184" s="793"/>
      <c r="G184" s="793"/>
      <c r="H184" s="793"/>
      <c r="I184" s="793"/>
      <c r="J184" s="793"/>
      <c r="K184" s="793"/>
      <c r="L184" s="793"/>
      <c r="M184" s="793"/>
      <c r="N184" s="793"/>
      <c r="O184" s="793"/>
      <c r="P184" s="793"/>
      <c r="Q184" s="793"/>
      <c r="R184" s="794"/>
      <c r="S184" s="793"/>
      <c r="T184" s="793"/>
      <c r="U184" s="793"/>
      <c r="V184" s="795"/>
      <c r="W184" s="795"/>
      <c r="X184" s="795"/>
      <c r="Y184" s="796"/>
      <c r="Z184" s="795"/>
      <c r="AA184" s="746"/>
      <c r="AB184" s="246"/>
    </row>
    <row r="185" spans="1:28">
      <c r="A185" s="248"/>
      <c r="B185" s="115" t="s">
        <v>6882</v>
      </c>
      <c r="C185" s="720"/>
      <c r="D185" s="99"/>
      <c r="E185" s="99"/>
      <c r="F185" s="99"/>
      <c r="G185" s="99"/>
      <c r="H185" s="99"/>
      <c r="I185" s="99"/>
      <c r="J185" s="99"/>
      <c r="K185" s="99"/>
      <c r="L185" s="99"/>
      <c r="M185" s="99"/>
      <c r="N185" s="99"/>
      <c r="O185" s="99"/>
      <c r="P185" s="99"/>
      <c r="Q185" s="99"/>
      <c r="R185" s="716"/>
      <c r="S185" s="99"/>
      <c r="T185" s="99"/>
      <c r="U185" s="99"/>
      <c r="V185" s="93"/>
      <c r="W185" s="93"/>
      <c r="X185" s="93"/>
      <c r="Y185" s="740"/>
      <c r="Z185" s="93"/>
      <c r="AA185" s="100"/>
      <c r="AB185" s="246"/>
    </row>
    <row r="186" spans="1:28">
      <c r="A186" s="780">
        <v>1</v>
      </c>
      <c r="B186" s="724" t="s">
        <v>6883</v>
      </c>
      <c r="C186" s="723" t="s">
        <v>6884</v>
      </c>
      <c r="D186" s="748"/>
      <c r="E186" s="748">
        <v>4.0119999999999996</v>
      </c>
      <c r="F186" s="748">
        <v>4.0119999999999996</v>
      </c>
      <c r="G186" s="748">
        <v>1.1759999999999999</v>
      </c>
      <c r="H186" s="748"/>
      <c r="I186" s="748"/>
      <c r="J186" s="748"/>
      <c r="K186" s="748"/>
      <c r="L186" s="748">
        <v>2.8359999999999999</v>
      </c>
      <c r="M186" s="748"/>
      <c r="N186" s="748"/>
      <c r="O186" s="748"/>
      <c r="P186" s="748"/>
      <c r="Q186" s="748" t="s">
        <v>6885</v>
      </c>
      <c r="R186" s="109" t="s">
        <v>55</v>
      </c>
      <c r="S186" s="748"/>
      <c r="T186" s="748"/>
      <c r="U186" s="748"/>
      <c r="V186" s="748"/>
      <c r="W186" s="748"/>
      <c r="X186" s="748"/>
      <c r="Y186" s="748">
        <v>4.0119999999999996</v>
      </c>
      <c r="Z186" s="748"/>
      <c r="AA186" s="748"/>
      <c r="AB186" s="246">
        <v>1</v>
      </c>
    </row>
    <row r="187" spans="1:28">
      <c r="A187" s="248">
        <v>2</v>
      </c>
      <c r="B187" s="87" t="s">
        <v>6886</v>
      </c>
      <c r="C187" s="88" t="s">
        <v>6887</v>
      </c>
      <c r="D187" s="92"/>
      <c r="E187" s="92">
        <v>0.23499999999999999</v>
      </c>
      <c r="F187" s="92">
        <v>0.23499999999999999</v>
      </c>
      <c r="G187" s="92">
        <v>0.23499999999999999</v>
      </c>
      <c r="H187" s="92"/>
      <c r="I187" s="92"/>
      <c r="J187" s="92"/>
      <c r="K187" s="92"/>
      <c r="L187" s="92"/>
      <c r="M187" s="92"/>
      <c r="N187" s="92"/>
      <c r="O187" s="92"/>
      <c r="P187" s="92"/>
      <c r="Q187" s="92">
        <v>0.1</v>
      </c>
      <c r="R187" s="91" t="s">
        <v>55</v>
      </c>
      <c r="S187" s="92"/>
      <c r="T187" s="92"/>
      <c r="U187" s="92"/>
      <c r="V187" s="92"/>
      <c r="W187" s="92"/>
      <c r="X187" s="92"/>
      <c r="Y187" s="92">
        <v>0.23499999999999999</v>
      </c>
      <c r="Z187" s="92"/>
      <c r="AA187" s="92"/>
      <c r="AB187" s="246">
        <v>1</v>
      </c>
    </row>
    <row r="188" spans="1:28">
      <c r="A188" s="248">
        <v>3</v>
      </c>
      <c r="B188" s="87" t="s">
        <v>6888</v>
      </c>
      <c r="C188" s="88" t="s">
        <v>6889</v>
      </c>
      <c r="D188" s="92"/>
      <c r="E188" s="92">
        <v>1.75</v>
      </c>
      <c r="F188" s="92">
        <v>1.75</v>
      </c>
      <c r="G188" s="92">
        <v>1.2410000000000001</v>
      </c>
      <c r="H188" s="92"/>
      <c r="I188" s="92"/>
      <c r="J188" s="92"/>
      <c r="K188" s="92"/>
      <c r="L188" s="92">
        <v>0.50900000000000001</v>
      </c>
      <c r="M188" s="92"/>
      <c r="N188" s="92"/>
      <c r="O188" s="92"/>
      <c r="P188" s="92"/>
      <c r="Q188" s="92" t="s">
        <v>6890</v>
      </c>
      <c r="R188" s="91" t="s">
        <v>55</v>
      </c>
      <c r="S188" s="92"/>
      <c r="T188" s="92"/>
      <c r="U188" s="92"/>
      <c r="V188" s="92"/>
      <c r="W188" s="92"/>
      <c r="X188" s="92"/>
      <c r="Y188" s="92">
        <v>1.75</v>
      </c>
      <c r="Z188" s="92"/>
      <c r="AA188" s="92"/>
      <c r="AB188" s="246">
        <v>1</v>
      </c>
    </row>
    <row r="189" spans="1:28">
      <c r="A189" s="780">
        <v>4</v>
      </c>
      <c r="B189" s="724" t="s">
        <v>6891</v>
      </c>
      <c r="C189" s="723" t="s">
        <v>6892</v>
      </c>
      <c r="D189" s="748"/>
      <c r="E189" s="748">
        <v>0.53700000000000003</v>
      </c>
      <c r="F189" s="748">
        <v>0.53700000000000003</v>
      </c>
      <c r="G189" s="748"/>
      <c r="H189" s="748"/>
      <c r="I189" s="748"/>
      <c r="J189" s="748"/>
      <c r="K189" s="748"/>
      <c r="L189" s="748">
        <v>0.53700000000000003</v>
      </c>
      <c r="M189" s="748"/>
      <c r="N189" s="748"/>
      <c r="O189" s="748"/>
      <c r="P189" s="748"/>
      <c r="Q189" s="748"/>
      <c r="R189" s="91" t="s">
        <v>55</v>
      </c>
      <c r="S189" s="748"/>
      <c r="T189" s="748"/>
      <c r="U189" s="748"/>
      <c r="V189" s="748"/>
      <c r="W189" s="748"/>
      <c r="X189" s="748"/>
      <c r="Y189" s="748">
        <v>0.53700000000000003</v>
      </c>
      <c r="Z189" s="748"/>
      <c r="AA189" s="748"/>
      <c r="AB189" s="246">
        <v>1</v>
      </c>
    </row>
    <row r="190" spans="1:28">
      <c r="A190" s="248">
        <v>5</v>
      </c>
      <c r="B190" s="87" t="s">
        <v>6893</v>
      </c>
      <c r="C190" s="88" t="s">
        <v>6894</v>
      </c>
      <c r="D190" s="92"/>
      <c r="E190" s="749">
        <v>1.61</v>
      </c>
      <c r="F190" s="92">
        <v>0.91400000000000003</v>
      </c>
      <c r="G190" s="92">
        <v>0.35</v>
      </c>
      <c r="H190" s="92"/>
      <c r="I190" s="92"/>
      <c r="J190" s="92"/>
      <c r="K190" s="92"/>
      <c r="L190" s="92">
        <v>0.56399999999999995</v>
      </c>
      <c r="M190" s="92"/>
      <c r="N190" s="92"/>
      <c r="O190" s="92"/>
      <c r="P190" s="749">
        <v>0.69599999999999995</v>
      </c>
      <c r="Q190" s="749">
        <v>0.85</v>
      </c>
      <c r="R190" s="109" t="s">
        <v>55</v>
      </c>
      <c r="S190" s="92"/>
      <c r="T190" s="92"/>
      <c r="U190" s="92"/>
      <c r="V190" s="92"/>
      <c r="W190" s="92"/>
      <c r="X190" s="92"/>
      <c r="Y190" s="92">
        <v>0.91400000000000003</v>
      </c>
      <c r="Z190" s="92">
        <v>0.69599999999999995</v>
      </c>
      <c r="AA190" s="92"/>
      <c r="AB190" s="246">
        <v>1</v>
      </c>
    </row>
    <row r="191" spans="1:28">
      <c r="A191" s="248">
        <v>6</v>
      </c>
      <c r="B191" s="87" t="s">
        <v>6895</v>
      </c>
      <c r="C191" s="88" t="s">
        <v>6896</v>
      </c>
      <c r="D191" s="92"/>
      <c r="E191" s="92">
        <v>0.39700000000000002</v>
      </c>
      <c r="F191" s="92">
        <v>0.39700000000000002</v>
      </c>
      <c r="G191" s="92">
        <v>0.1</v>
      </c>
      <c r="H191" s="92"/>
      <c r="I191" s="92"/>
      <c r="J191" s="92"/>
      <c r="K191" s="92"/>
      <c r="L191" s="92">
        <v>0.29699999999999999</v>
      </c>
      <c r="M191" s="92"/>
      <c r="N191" s="92"/>
      <c r="O191" s="92"/>
      <c r="P191" s="92"/>
      <c r="Q191" s="92"/>
      <c r="R191" s="91" t="s">
        <v>55</v>
      </c>
      <c r="S191" s="92"/>
      <c r="T191" s="92"/>
      <c r="U191" s="92"/>
      <c r="V191" s="92"/>
      <c r="W191" s="92"/>
      <c r="X191" s="92"/>
      <c r="Y191" s="92">
        <v>0.39700000000000002</v>
      </c>
      <c r="Z191" s="92"/>
      <c r="AA191" s="92"/>
      <c r="AB191" s="246">
        <v>1</v>
      </c>
    </row>
    <row r="192" spans="1:28">
      <c r="A192" s="780">
        <v>7</v>
      </c>
      <c r="B192" s="724" t="s">
        <v>6897</v>
      </c>
      <c r="C192" s="723" t="s">
        <v>6898</v>
      </c>
      <c r="D192" s="748"/>
      <c r="E192" s="748">
        <v>0.64600000000000002</v>
      </c>
      <c r="F192" s="748">
        <v>0.64600000000000002</v>
      </c>
      <c r="G192" s="750">
        <v>0.64600000000000002</v>
      </c>
      <c r="H192" s="748"/>
      <c r="I192" s="748"/>
      <c r="J192" s="748"/>
      <c r="K192" s="748"/>
      <c r="L192" s="748"/>
      <c r="M192" s="748"/>
      <c r="N192" s="748"/>
      <c r="O192" s="748"/>
      <c r="P192" s="748"/>
      <c r="Q192" s="748"/>
      <c r="R192" s="91" t="s">
        <v>55</v>
      </c>
      <c r="S192" s="748"/>
      <c r="T192" s="748"/>
      <c r="U192" s="748"/>
      <c r="V192" s="748"/>
      <c r="W192" s="748"/>
      <c r="X192" s="748"/>
      <c r="Y192" s="748">
        <v>0.64600000000000002</v>
      </c>
      <c r="Z192" s="748"/>
      <c r="AA192" s="748"/>
      <c r="AB192" s="246">
        <v>1</v>
      </c>
    </row>
    <row r="193" spans="1:28">
      <c r="A193" s="248">
        <v>8</v>
      </c>
      <c r="B193" s="87" t="s">
        <v>6899</v>
      </c>
      <c r="C193" s="88" t="s">
        <v>6900</v>
      </c>
      <c r="D193" s="92"/>
      <c r="E193" s="92">
        <v>2.0710000000000002</v>
      </c>
      <c r="F193" s="92">
        <v>2.0710000000000002</v>
      </c>
      <c r="G193" s="92"/>
      <c r="H193" s="92"/>
      <c r="I193" s="92"/>
      <c r="J193" s="92"/>
      <c r="K193" s="92"/>
      <c r="L193" s="92">
        <v>2.0710000000000002</v>
      </c>
      <c r="M193" s="92"/>
      <c r="N193" s="92"/>
      <c r="O193" s="92"/>
      <c r="P193" s="92"/>
      <c r="Q193" s="92" t="s">
        <v>6901</v>
      </c>
      <c r="R193" s="91" t="s">
        <v>55</v>
      </c>
      <c r="S193" s="92"/>
      <c r="T193" s="92"/>
      <c r="U193" s="92"/>
      <c r="V193" s="92"/>
      <c r="W193" s="92"/>
      <c r="X193" s="92"/>
      <c r="Y193" s="92">
        <v>2.0710000000000002</v>
      </c>
      <c r="Z193" s="92"/>
      <c r="AA193" s="92"/>
      <c r="AB193" s="246">
        <v>1</v>
      </c>
    </row>
    <row r="194" spans="1:28" ht="15.75">
      <c r="A194" s="248">
        <v>9</v>
      </c>
      <c r="B194" s="87" t="s">
        <v>6902</v>
      </c>
      <c r="C194" s="88" t="s">
        <v>6903</v>
      </c>
      <c r="D194" s="92"/>
      <c r="E194" s="92">
        <v>0.48799999999999999</v>
      </c>
      <c r="F194" s="92">
        <v>0.48799999999999999</v>
      </c>
      <c r="G194" s="92"/>
      <c r="H194" s="92"/>
      <c r="I194" s="92"/>
      <c r="J194" s="92"/>
      <c r="K194" s="92"/>
      <c r="L194" s="92">
        <v>0.48799999999999999</v>
      </c>
      <c r="M194" s="92"/>
      <c r="N194" s="92"/>
      <c r="O194" s="92"/>
      <c r="P194" s="92"/>
      <c r="Q194" s="92">
        <v>0.25</v>
      </c>
      <c r="R194" s="109" t="s">
        <v>55</v>
      </c>
      <c r="S194" s="92"/>
      <c r="T194" s="92"/>
      <c r="U194" s="92"/>
      <c r="V194" s="92"/>
      <c r="W194" s="92"/>
      <c r="X194" s="92"/>
      <c r="Y194" s="92"/>
      <c r="Z194" s="92">
        <v>0.48799999999999999</v>
      </c>
      <c r="AA194" s="92"/>
      <c r="AB194" s="246">
        <v>1</v>
      </c>
    </row>
    <row r="195" spans="1:28">
      <c r="A195" s="780">
        <v>10</v>
      </c>
      <c r="B195" s="724" t="s">
        <v>6904</v>
      </c>
      <c r="C195" s="723" t="s">
        <v>6905</v>
      </c>
      <c r="D195" s="748"/>
      <c r="E195" s="748">
        <v>0.32800000000000001</v>
      </c>
      <c r="F195" s="748">
        <v>0.32800000000000001</v>
      </c>
      <c r="G195" s="748"/>
      <c r="H195" s="748"/>
      <c r="I195" s="748"/>
      <c r="J195" s="748"/>
      <c r="K195" s="748"/>
      <c r="L195" s="748">
        <v>0.32800000000000001</v>
      </c>
      <c r="M195" s="748"/>
      <c r="N195" s="748"/>
      <c r="O195" s="748"/>
      <c r="P195" s="748"/>
      <c r="Q195" s="748">
        <v>0.32800000000000001</v>
      </c>
      <c r="R195" s="91" t="s">
        <v>55</v>
      </c>
      <c r="S195" s="748"/>
      <c r="T195" s="748"/>
      <c r="U195" s="748"/>
      <c r="V195" s="748"/>
      <c r="W195" s="748"/>
      <c r="X195" s="748"/>
      <c r="Y195" s="748"/>
      <c r="Z195" s="748">
        <v>0.32800000000000001</v>
      </c>
      <c r="AA195" s="748"/>
      <c r="AB195" s="246">
        <v>1</v>
      </c>
    </row>
    <row r="196" spans="1:28">
      <c r="A196" s="248">
        <v>11</v>
      </c>
      <c r="B196" s="87" t="s">
        <v>6906</v>
      </c>
      <c r="C196" s="88" t="s">
        <v>6907</v>
      </c>
      <c r="D196" s="92"/>
      <c r="E196" s="92">
        <v>0.66400000000000003</v>
      </c>
      <c r="F196" s="92">
        <v>0.66400000000000003</v>
      </c>
      <c r="G196" s="92"/>
      <c r="H196" s="92"/>
      <c r="I196" s="92"/>
      <c r="J196" s="92"/>
      <c r="K196" s="92"/>
      <c r="L196" s="92">
        <v>0.66400000000000003</v>
      </c>
      <c r="M196" s="92"/>
      <c r="N196" s="92"/>
      <c r="O196" s="92"/>
      <c r="P196" s="92"/>
      <c r="Q196" s="92" t="s">
        <v>6908</v>
      </c>
      <c r="R196" s="91" t="s">
        <v>55</v>
      </c>
      <c r="S196" s="92"/>
      <c r="T196" s="92"/>
      <c r="U196" s="92"/>
      <c r="V196" s="92"/>
      <c r="W196" s="92"/>
      <c r="X196" s="92"/>
      <c r="Y196" s="92">
        <v>0.66400000000000003</v>
      </c>
      <c r="Z196" s="92"/>
      <c r="AA196" s="92"/>
      <c r="AB196" s="246">
        <v>1</v>
      </c>
    </row>
    <row r="197" spans="1:28">
      <c r="A197" s="248">
        <v>12</v>
      </c>
      <c r="B197" s="87" t="s">
        <v>6909</v>
      </c>
      <c r="C197" s="88" t="s">
        <v>6910</v>
      </c>
      <c r="D197" s="92"/>
      <c r="E197" s="92">
        <v>0.98499999999999999</v>
      </c>
      <c r="F197" s="92">
        <v>0.98499999999999999</v>
      </c>
      <c r="G197" s="92">
        <v>0.44</v>
      </c>
      <c r="H197" s="92"/>
      <c r="I197" s="92"/>
      <c r="J197" s="92"/>
      <c r="K197" s="92"/>
      <c r="L197" s="92">
        <v>0.54500000000000004</v>
      </c>
      <c r="M197" s="92"/>
      <c r="N197" s="92"/>
      <c r="O197" s="92"/>
      <c r="P197" s="92"/>
      <c r="Q197" s="92" t="s">
        <v>6911</v>
      </c>
      <c r="R197" s="91" t="s">
        <v>55</v>
      </c>
      <c r="S197" s="92"/>
      <c r="T197" s="92"/>
      <c r="U197" s="92"/>
      <c r="V197" s="92"/>
      <c r="W197" s="92"/>
      <c r="X197" s="92"/>
      <c r="Y197" s="92">
        <v>0.98499999999999999</v>
      </c>
      <c r="Z197" s="92"/>
      <c r="AA197" s="92"/>
      <c r="AB197" s="246">
        <v>1</v>
      </c>
    </row>
    <row r="198" spans="1:28">
      <c r="A198" s="780">
        <v>13</v>
      </c>
      <c r="B198" s="724" t="s">
        <v>6912</v>
      </c>
      <c r="C198" s="723" t="s">
        <v>6913</v>
      </c>
      <c r="D198" s="748"/>
      <c r="E198" s="748">
        <v>0.432</v>
      </c>
      <c r="F198" s="748">
        <v>0.432</v>
      </c>
      <c r="G198" s="748">
        <v>0.432</v>
      </c>
      <c r="H198" s="748"/>
      <c r="I198" s="748"/>
      <c r="J198" s="748"/>
      <c r="K198" s="748"/>
      <c r="L198" s="748"/>
      <c r="M198" s="748"/>
      <c r="N198" s="748"/>
      <c r="O198" s="748"/>
      <c r="P198" s="748"/>
      <c r="Q198" s="748">
        <v>0.432</v>
      </c>
      <c r="R198" s="109" t="s">
        <v>55</v>
      </c>
      <c r="S198" s="748"/>
      <c r="T198" s="748"/>
      <c r="U198" s="748"/>
      <c r="V198" s="748"/>
      <c r="W198" s="748"/>
      <c r="X198" s="748"/>
      <c r="Y198" s="748"/>
      <c r="Z198" s="748">
        <v>0.432</v>
      </c>
      <c r="AA198" s="748"/>
      <c r="AB198" s="246">
        <v>1</v>
      </c>
    </row>
    <row r="199" spans="1:28">
      <c r="A199" s="248">
        <v>14</v>
      </c>
      <c r="B199" s="87" t="s">
        <v>6914</v>
      </c>
      <c r="C199" s="88" t="s">
        <v>6915</v>
      </c>
      <c r="D199" s="92"/>
      <c r="E199" s="92">
        <v>0.45</v>
      </c>
      <c r="F199" s="92">
        <v>0.45</v>
      </c>
      <c r="G199" s="92"/>
      <c r="H199" s="92"/>
      <c r="I199" s="92"/>
      <c r="J199" s="92"/>
      <c r="K199" s="92"/>
      <c r="L199" s="92">
        <v>0.45</v>
      </c>
      <c r="M199" s="92"/>
      <c r="N199" s="92"/>
      <c r="O199" s="92"/>
      <c r="P199" s="92"/>
      <c r="Q199" s="92">
        <v>0.45</v>
      </c>
      <c r="R199" s="91" t="s">
        <v>55</v>
      </c>
      <c r="S199" s="92"/>
      <c r="T199" s="92"/>
      <c r="U199" s="92"/>
      <c r="V199" s="92"/>
      <c r="W199" s="92"/>
      <c r="X199" s="92"/>
      <c r="Y199" s="92"/>
      <c r="Z199" s="92">
        <v>0.45</v>
      </c>
      <c r="AA199" s="92"/>
      <c r="AB199" s="246">
        <v>1</v>
      </c>
    </row>
    <row r="200" spans="1:28">
      <c r="A200" s="248">
        <v>15</v>
      </c>
      <c r="B200" s="87" t="s">
        <v>6916</v>
      </c>
      <c r="C200" s="88" t="s">
        <v>6917</v>
      </c>
      <c r="D200" s="92"/>
      <c r="E200" s="92">
        <v>0.58599999999999997</v>
      </c>
      <c r="F200" s="92">
        <v>0.58599999999999997</v>
      </c>
      <c r="G200" s="92"/>
      <c r="H200" s="92"/>
      <c r="I200" s="92"/>
      <c r="J200" s="92"/>
      <c r="K200" s="92"/>
      <c r="L200" s="92">
        <v>0.58599999999999997</v>
      </c>
      <c r="M200" s="92"/>
      <c r="N200" s="92"/>
      <c r="O200" s="92"/>
      <c r="P200" s="92"/>
      <c r="Q200" s="92">
        <v>0.58599999999999997</v>
      </c>
      <c r="R200" s="91" t="s">
        <v>55</v>
      </c>
      <c r="S200" s="92"/>
      <c r="T200" s="92"/>
      <c r="U200" s="92"/>
      <c r="V200" s="92"/>
      <c r="W200" s="92"/>
      <c r="X200" s="92"/>
      <c r="Y200" s="92"/>
      <c r="Z200" s="92">
        <v>0.58599999999999997</v>
      </c>
      <c r="AA200" s="92"/>
      <c r="AB200" s="246">
        <v>1</v>
      </c>
    </row>
    <row r="201" spans="1:28">
      <c r="A201" s="780">
        <v>16</v>
      </c>
      <c r="B201" s="724" t="s">
        <v>6918</v>
      </c>
      <c r="C201" s="723" t="s">
        <v>6919</v>
      </c>
      <c r="D201" s="748"/>
      <c r="E201" s="748">
        <v>0.27700000000000002</v>
      </c>
      <c r="F201" s="748">
        <v>0.27700000000000002</v>
      </c>
      <c r="G201" s="748"/>
      <c r="H201" s="748"/>
      <c r="I201" s="748"/>
      <c r="J201" s="748"/>
      <c r="K201" s="748"/>
      <c r="L201" s="748">
        <v>0.27700000000000002</v>
      </c>
      <c r="M201" s="748"/>
      <c r="N201" s="748"/>
      <c r="O201" s="748"/>
      <c r="P201" s="748"/>
      <c r="Q201" s="748">
        <v>0.27700000000000002</v>
      </c>
      <c r="R201" s="91" t="s">
        <v>55</v>
      </c>
      <c r="S201" s="748"/>
      <c r="T201" s="748"/>
      <c r="U201" s="748"/>
      <c r="V201" s="748"/>
      <c r="W201" s="748"/>
      <c r="X201" s="748"/>
      <c r="Y201" s="748"/>
      <c r="Z201" s="748">
        <v>0.27700000000000002</v>
      </c>
      <c r="AA201" s="748"/>
      <c r="AB201" s="246">
        <v>1</v>
      </c>
    </row>
    <row r="202" spans="1:28">
      <c r="A202" s="248">
        <v>17</v>
      </c>
      <c r="B202" s="87" t="s">
        <v>6920</v>
      </c>
      <c r="C202" s="88" t="s">
        <v>6921</v>
      </c>
      <c r="D202" s="92"/>
      <c r="E202" s="92">
        <v>0.58299999999999996</v>
      </c>
      <c r="F202" s="92">
        <v>0.58299999999999996</v>
      </c>
      <c r="G202" s="92"/>
      <c r="H202" s="92"/>
      <c r="I202" s="92"/>
      <c r="J202" s="92"/>
      <c r="K202" s="92"/>
      <c r="L202" s="92">
        <v>0.58299999999999996</v>
      </c>
      <c r="M202" s="92"/>
      <c r="N202" s="92"/>
      <c r="O202" s="92"/>
      <c r="P202" s="92"/>
      <c r="Q202" s="92"/>
      <c r="R202" s="109" t="s">
        <v>55</v>
      </c>
      <c r="S202" s="92"/>
      <c r="T202" s="92"/>
      <c r="U202" s="92"/>
      <c r="V202" s="92"/>
      <c r="W202" s="92"/>
      <c r="X202" s="92"/>
      <c r="Y202" s="92"/>
      <c r="Z202" s="92">
        <v>0.58299999999999996</v>
      </c>
      <c r="AA202" s="92"/>
      <c r="AB202" s="246">
        <v>1</v>
      </c>
    </row>
    <row r="203" spans="1:28">
      <c r="A203" s="248">
        <v>18</v>
      </c>
      <c r="B203" s="87" t="s">
        <v>6922</v>
      </c>
      <c r="C203" s="88" t="s">
        <v>6923</v>
      </c>
      <c r="D203" s="92"/>
      <c r="E203" s="92">
        <v>0.62</v>
      </c>
      <c r="F203" s="92">
        <v>0.62</v>
      </c>
      <c r="G203" s="92"/>
      <c r="H203" s="92"/>
      <c r="I203" s="92"/>
      <c r="J203" s="92"/>
      <c r="K203" s="92"/>
      <c r="L203" s="92">
        <v>0.62</v>
      </c>
      <c r="M203" s="92"/>
      <c r="N203" s="92"/>
      <c r="O203" s="92"/>
      <c r="P203" s="92"/>
      <c r="Q203" s="92"/>
      <c r="R203" s="91" t="s">
        <v>55</v>
      </c>
      <c r="S203" s="92"/>
      <c r="T203" s="92"/>
      <c r="U203" s="92"/>
      <c r="V203" s="92"/>
      <c r="W203" s="92"/>
      <c r="X203" s="92"/>
      <c r="Y203" s="92"/>
      <c r="Z203" s="92">
        <v>0.62</v>
      </c>
      <c r="AA203" s="92"/>
      <c r="AB203" s="246">
        <v>1</v>
      </c>
    </row>
    <row r="204" spans="1:28">
      <c r="A204" s="780">
        <v>19</v>
      </c>
      <c r="B204" s="724" t="s">
        <v>6924</v>
      </c>
      <c r="C204" s="723" t="s">
        <v>6925</v>
      </c>
      <c r="D204" s="748"/>
      <c r="E204" s="748">
        <v>0.82</v>
      </c>
      <c r="F204" s="748">
        <v>0.82</v>
      </c>
      <c r="G204" s="748"/>
      <c r="H204" s="748"/>
      <c r="I204" s="748"/>
      <c r="J204" s="748"/>
      <c r="K204" s="748"/>
      <c r="L204" s="748">
        <v>0.82</v>
      </c>
      <c r="M204" s="748"/>
      <c r="N204" s="748"/>
      <c r="O204" s="748"/>
      <c r="P204" s="748"/>
      <c r="Q204" s="748"/>
      <c r="R204" s="91" t="s">
        <v>55</v>
      </c>
      <c r="S204" s="748"/>
      <c r="T204" s="748"/>
      <c r="U204" s="748"/>
      <c r="V204" s="748"/>
      <c r="W204" s="748"/>
      <c r="X204" s="748"/>
      <c r="Y204" s="748"/>
      <c r="Z204" s="748">
        <v>0.82</v>
      </c>
      <c r="AA204" s="748"/>
      <c r="AB204" s="246">
        <v>1</v>
      </c>
    </row>
    <row r="205" spans="1:28">
      <c r="A205" s="248">
        <v>20</v>
      </c>
      <c r="B205" s="87" t="s">
        <v>6926</v>
      </c>
      <c r="C205" s="88" t="s">
        <v>6927</v>
      </c>
      <c r="D205" s="92"/>
      <c r="E205" s="92">
        <v>0.26</v>
      </c>
      <c r="F205" s="92">
        <v>0.26</v>
      </c>
      <c r="G205" s="92"/>
      <c r="H205" s="92"/>
      <c r="I205" s="92"/>
      <c r="J205" s="92"/>
      <c r="K205" s="92"/>
      <c r="L205" s="92">
        <v>0.26</v>
      </c>
      <c r="M205" s="92"/>
      <c r="N205" s="92"/>
      <c r="O205" s="92"/>
      <c r="P205" s="92"/>
      <c r="Q205" s="92">
        <v>0.26</v>
      </c>
      <c r="R205" s="91" t="s">
        <v>55</v>
      </c>
      <c r="S205" s="92"/>
      <c r="T205" s="92"/>
      <c r="U205" s="92"/>
      <c r="V205" s="92"/>
      <c r="W205" s="92"/>
      <c r="X205" s="92"/>
      <c r="Y205" s="92"/>
      <c r="Z205" s="92">
        <v>0.26</v>
      </c>
      <c r="AA205" s="92"/>
      <c r="AB205" s="246">
        <v>1</v>
      </c>
    </row>
    <row r="206" spans="1:28">
      <c r="A206" s="248">
        <v>21</v>
      </c>
      <c r="B206" s="87" t="s">
        <v>6928</v>
      </c>
      <c r="C206" s="88" t="s">
        <v>6929</v>
      </c>
      <c r="D206" s="92"/>
      <c r="E206" s="92">
        <v>0.255</v>
      </c>
      <c r="F206" s="92"/>
      <c r="G206" s="92"/>
      <c r="H206" s="92"/>
      <c r="I206" s="92"/>
      <c r="J206" s="92"/>
      <c r="K206" s="92"/>
      <c r="L206" s="92"/>
      <c r="M206" s="92"/>
      <c r="N206" s="92"/>
      <c r="O206" s="92"/>
      <c r="P206" s="92">
        <v>0.255</v>
      </c>
      <c r="Q206" s="92">
        <v>0.255</v>
      </c>
      <c r="R206" s="109" t="s">
        <v>55</v>
      </c>
      <c r="S206" s="92"/>
      <c r="T206" s="92"/>
      <c r="U206" s="92"/>
      <c r="V206" s="92"/>
      <c r="W206" s="92"/>
      <c r="X206" s="92"/>
      <c r="Y206" s="92"/>
      <c r="Z206" s="92">
        <v>0.255</v>
      </c>
      <c r="AA206" s="92"/>
      <c r="AB206" s="246">
        <v>1</v>
      </c>
    </row>
    <row r="207" spans="1:28">
      <c r="A207" s="780">
        <v>22</v>
      </c>
      <c r="B207" s="724" t="s">
        <v>6930</v>
      </c>
      <c r="C207" s="723" t="s">
        <v>6931</v>
      </c>
      <c r="D207" s="748"/>
      <c r="E207" s="748">
        <v>1.0109999999999999</v>
      </c>
      <c r="F207" s="748"/>
      <c r="G207" s="748"/>
      <c r="H207" s="748"/>
      <c r="I207" s="748"/>
      <c r="J207" s="748"/>
      <c r="K207" s="748"/>
      <c r="L207" s="748"/>
      <c r="M207" s="748"/>
      <c r="N207" s="748"/>
      <c r="O207" s="748"/>
      <c r="P207" s="748">
        <v>1.0109999999999999</v>
      </c>
      <c r="Q207" s="748">
        <v>1.0109999999999999</v>
      </c>
      <c r="R207" s="91" t="s">
        <v>55</v>
      </c>
      <c r="S207" s="748"/>
      <c r="T207" s="748"/>
      <c r="U207" s="748"/>
      <c r="V207" s="748"/>
      <c r="W207" s="748"/>
      <c r="X207" s="748"/>
      <c r="Y207" s="748"/>
      <c r="Z207" s="748">
        <v>1.0109999999999999</v>
      </c>
      <c r="AA207" s="748"/>
      <c r="AB207" s="246">
        <v>1</v>
      </c>
    </row>
    <row r="208" spans="1:28">
      <c r="A208" s="248">
        <v>23</v>
      </c>
      <c r="B208" s="87" t="s">
        <v>6932</v>
      </c>
      <c r="C208" s="88" t="s">
        <v>6933</v>
      </c>
      <c r="D208" s="92"/>
      <c r="E208" s="92">
        <v>0.25</v>
      </c>
      <c r="F208" s="92"/>
      <c r="G208" s="92"/>
      <c r="H208" s="92"/>
      <c r="I208" s="92"/>
      <c r="J208" s="92"/>
      <c r="K208" s="92"/>
      <c r="L208" s="92"/>
      <c r="M208" s="92"/>
      <c r="N208" s="92"/>
      <c r="O208" s="92"/>
      <c r="P208" s="92">
        <v>0.25</v>
      </c>
      <c r="Q208" s="92">
        <v>0.25</v>
      </c>
      <c r="R208" s="91" t="s">
        <v>55</v>
      </c>
      <c r="S208" s="92"/>
      <c r="T208" s="92"/>
      <c r="U208" s="92"/>
      <c r="V208" s="92"/>
      <c r="W208" s="92"/>
      <c r="X208" s="92"/>
      <c r="Y208" s="92"/>
      <c r="Z208" s="92">
        <v>0.25</v>
      </c>
      <c r="AA208" s="92"/>
      <c r="AB208" s="246">
        <v>1</v>
      </c>
    </row>
    <row r="209" spans="1:28">
      <c r="A209" s="248">
        <v>24</v>
      </c>
      <c r="B209" s="87" t="s">
        <v>6934</v>
      </c>
      <c r="C209" s="88" t="s">
        <v>6935</v>
      </c>
      <c r="D209" s="92"/>
      <c r="E209" s="92">
        <v>0.26</v>
      </c>
      <c r="F209" s="92"/>
      <c r="G209" s="92"/>
      <c r="H209" s="92"/>
      <c r="I209" s="92"/>
      <c r="J209" s="92"/>
      <c r="K209" s="92"/>
      <c r="L209" s="92"/>
      <c r="M209" s="92"/>
      <c r="N209" s="92"/>
      <c r="O209" s="92"/>
      <c r="P209" s="92">
        <v>0.26</v>
      </c>
      <c r="Q209" s="92">
        <v>0.26</v>
      </c>
      <c r="R209" s="91" t="s">
        <v>55</v>
      </c>
      <c r="S209" s="92"/>
      <c r="T209" s="92"/>
      <c r="U209" s="92"/>
      <c r="V209" s="92"/>
      <c r="W209" s="92"/>
      <c r="X209" s="92"/>
      <c r="Y209" s="92"/>
      <c r="Z209" s="92">
        <v>0.26</v>
      </c>
      <c r="AA209" s="92"/>
      <c r="AB209" s="246">
        <v>1</v>
      </c>
    </row>
    <row r="210" spans="1:28">
      <c r="A210" s="780">
        <v>25</v>
      </c>
      <c r="B210" s="724" t="s">
        <v>6936</v>
      </c>
      <c r="C210" s="723" t="s">
        <v>6937</v>
      </c>
      <c r="D210" s="748"/>
      <c r="E210" s="748">
        <v>0.25</v>
      </c>
      <c r="F210" s="748"/>
      <c r="G210" s="748"/>
      <c r="H210" s="748"/>
      <c r="I210" s="748"/>
      <c r="J210" s="748"/>
      <c r="K210" s="748"/>
      <c r="L210" s="748"/>
      <c r="M210" s="748"/>
      <c r="N210" s="748"/>
      <c r="O210" s="748"/>
      <c r="P210" s="748">
        <v>0.25</v>
      </c>
      <c r="Q210" s="748">
        <v>0.25</v>
      </c>
      <c r="R210" s="109" t="s">
        <v>55</v>
      </c>
      <c r="S210" s="748"/>
      <c r="T210" s="748"/>
      <c r="U210" s="748"/>
      <c r="V210" s="748"/>
      <c r="W210" s="748"/>
      <c r="X210" s="748"/>
      <c r="Y210" s="748"/>
      <c r="Z210" s="748">
        <v>0.25</v>
      </c>
      <c r="AA210" s="748"/>
      <c r="AB210" s="246">
        <v>1</v>
      </c>
    </row>
    <row r="211" spans="1:28">
      <c r="A211" s="248">
        <v>26</v>
      </c>
      <c r="B211" s="87" t="s">
        <v>6938</v>
      </c>
      <c r="C211" s="88" t="s">
        <v>6939</v>
      </c>
      <c r="D211" s="92"/>
      <c r="E211" s="92">
        <v>0.35</v>
      </c>
      <c r="F211" s="92"/>
      <c r="G211" s="92"/>
      <c r="H211" s="92"/>
      <c r="I211" s="92"/>
      <c r="J211" s="92"/>
      <c r="K211" s="92"/>
      <c r="L211" s="92"/>
      <c r="M211" s="92"/>
      <c r="N211" s="92"/>
      <c r="O211" s="92"/>
      <c r="P211" s="92">
        <v>0.35</v>
      </c>
      <c r="Q211" s="92">
        <v>0.35</v>
      </c>
      <c r="R211" s="91" t="s">
        <v>55</v>
      </c>
      <c r="S211" s="92"/>
      <c r="T211" s="92"/>
      <c r="U211" s="92"/>
      <c r="V211" s="92"/>
      <c r="W211" s="92"/>
      <c r="X211" s="92"/>
      <c r="Y211" s="92"/>
      <c r="Z211" s="92">
        <v>0.35</v>
      </c>
      <c r="AA211" s="92"/>
      <c r="AB211" s="246">
        <v>1</v>
      </c>
    </row>
    <row r="212" spans="1:28">
      <c r="A212" s="248">
        <v>27</v>
      </c>
      <c r="B212" s="87" t="s">
        <v>5791</v>
      </c>
      <c r="C212" s="88" t="s">
        <v>6940</v>
      </c>
      <c r="D212" s="92"/>
      <c r="E212" s="749">
        <v>1.272</v>
      </c>
      <c r="F212" s="749">
        <v>1.272</v>
      </c>
      <c r="G212" s="92"/>
      <c r="H212" s="92"/>
      <c r="I212" s="92"/>
      <c r="J212" s="92"/>
      <c r="K212" s="92"/>
      <c r="L212" s="92">
        <v>1.272</v>
      </c>
      <c r="M212" s="92"/>
      <c r="N212" s="92"/>
      <c r="O212" s="92"/>
      <c r="P212" s="92"/>
      <c r="Q212" s="92"/>
      <c r="R212" s="91" t="s">
        <v>55</v>
      </c>
      <c r="S212" s="92"/>
      <c r="T212" s="92"/>
      <c r="U212" s="92"/>
      <c r="V212" s="92"/>
      <c r="W212" s="92"/>
      <c r="X212" s="92"/>
      <c r="Y212" s="92"/>
      <c r="Z212" s="92">
        <v>1.272</v>
      </c>
      <c r="AA212" s="92"/>
      <c r="AB212" s="246">
        <v>1</v>
      </c>
    </row>
    <row r="213" spans="1:28">
      <c r="A213" s="780">
        <v>28</v>
      </c>
      <c r="B213" s="724" t="s">
        <v>6941</v>
      </c>
      <c r="C213" s="723" t="s">
        <v>6942</v>
      </c>
      <c r="D213" s="748"/>
      <c r="E213" s="748">
        <v>0.28000000000000003</v>
      </c>
      <c r="F213" s="748"/>
      <c r="G213" s="748"/>
      <c r="H213" s="748"/>
      <c r="I213" s="748"/>
      <c r="J213" s="748"/>
      <c r="K213" s="748"/>
      <c r="L213" s="748"/>
      <c r="M213" s="748"/>
      <c r="N213" s="748"/>
      <c r="O213" s="748"/>
      <c r="P213" s="748">
        <v>0.28000000000000003</v>
      </c>
      <c r="Q213" s="748">
        <v>0.28000000000000003</v>
      </c>
      <c r="R213" s="91" t="s">
        <v>55</v>
      </c>
      <c r="S213" s="748"/>
      <c r="T213" s="748"/>
      <c r="U213" s="748"/>
      <c r="V213" s="748"/>
      <c r="W213" s="748"/>
      <c r="X213" s="748"/>
      <c r="Y213" s="748"/>
      <c r="Z213" s="748"/>
      <c r="AA213" s="748">
        <v>0.28000000000000003</v>
      </c>
      <c r="AB213" s="246">
        <v>1</v>
      </c>
    </row>
    <row r="214" spans="1:28">
      <c r="A214" s="248">
        <v>29</v>
      </c>
      <c r="B214" s="87" t="s">
        <v>6943</v>
      </c>
      <c r="C214" s="88" t="s">
        <v>6944</v>
      </c>
      <c r="D214" s="92"/>
      <c r="E214" s="92">
        <v>0.52</v>
      </c>
      <c r="F214" s="92"/>
      <c r="G214" s="92"/>
      <c r="H214" s="92"/>
      <c r="I214" s="92"/>
      <c r="J214" s="92"/>
      <c r="K214" s="92"/>
      <c r="L214" s="92"/>
      <c r="M214" s="92"/>
      <c r="N214" s="92"/>
      <c r="O214" s="92"/>
      <c r="P214" s="92">
        <v>0.52</v>
      </c>
      <c r="Q214" s="92">
        <v>0.52</v>
      </c>
      <c r="R214" s="109" t="s">
        <v>55</v>
      </c>
      <c r="S214" s="92"/>
      <c r="T214" s="92"/>
      <c r="U214" s="92"/>
      <c r="V214" s="92"/>
      <c r="W214" s="92"/>
      <c r="X214" s="92"/>
      <c r="Y214" s="92"/>
      <c r="Z214" s="92">
        <v>0.52</v>
      </c>
      <c r="AA214" s="92"/>
      <c r="AB214" s="246"/>
    </row>
    <row r="215" spans="1:28">
      <c r="A215" s="248">
        <v>30</v>
      </c>
      <c r="B215" s="87" t="s">
        <v>6945</v>
      </c>
      <c r="C215" s="88" t="s">
        <v>6946</v>
      </c>
      <c r="D215" s="92"/>
      <c r="E215" s="92">
        <v>0.245</v>
      </c>
      <c r="F215" s="92"/>
      <c r="G215" s="92"/>
      <c r="H215" s="92"/>
      <c r="I215" s="92"/>
      <c r="J215" s="92"/>
      <c r="K215" s="92"/>
      <c r="L215" s="92"/>
      <c r="M215" s="92"/>
      <c r="N215" s="92"/>
      <c r="O215" s="92"/>
      <c r="P215" s="92">
        <v>0.245</v>
      </c>
      <c r="Q215" s="92">
        <v>0.245</v>
      </c>
      <c r="R215" s="91" t="s">
        <v>55</v>
      </c>
      <c r="S215" s="92"/>
      <c r="T215" s="92"/>
      <c r="U215" s="92"/>
      <c r="V215" s="92"/>
      <c r="W215" s="92"/>
      <c r="X215" s="92"/>
      <c r="Y215" s="92"/>
      <c r="Z215" s="92">
        <v>0.245</v>
      </c>
      <c r="AA215" s="92"/>
      <c r="AB215" s="246"/>
    </row>
    <row r="216" spans="1:28">
      <c r="A216" s="780">
        <v>31</v>
      </c>
      <c r="B216" s="724" t="s">
        <v>6947</v>
      </c>
      <c r="C216" s="723" t="s">
        <v>6948</v>
      </c>
      <c r="D216" s="748"/>
      <c r="E216" s="748">
        <v>5.5E-2</v>
      </c>
      <c r="F216" s="748"/>
      <c r="G216" s="748"/>
      <c r="H216" s="748"/>
      <c r="I216" s="748"/>
      <c r="J216" s="748"/>
      <c r="K216" s="748"/>
      <c r="L216" s="748"/>
      <c r="M216" s="748"/>
      <c r="N216" s="748"/>
      <c r="O216" s="748"/>
      <c r="P216" s="748">
        <v>5.5E-2</v>
      </c>
      <c r="Q216" s="748">
        <v>5.5E-2</v>
      </c>
      <c r="R216" s="91" t="s">
        <v>55</v>
      </c>
      <c r="S216" s="748"/>
      <c r="T216" s="748"/>
      <c r="U216" s="748"/>
      <c r="V216" s="748"/>
      <c r="W216" s="748"/>
      <c r="X216" s="748"/>
      <c r="Y216" s="748"/>
      <c r="Z216" s="748">
        <v>5.5E-2</v>
      </c>
      <c r="AA216" s="748"/>
      <c r="AB216" s="246"/>
    </row>
    <row r="217" spans="1:28">
      <c r="A217" s="248">
        <v>32</v>
      </c>
      <c r="B217" s="87" t="s">
        <v>6949</v>
      </c>
      <c r="C217" s="88" t="s">
        <v>6950</v>
      </c>
      <c r="D217" s="92"/>
      <c r="E217" s="92">
        <v>0.54300000000000004</v>
      </c>
      <c r="F217" s="92"/>
      <c r="G217" s="92"/>
      <c r="H217" s="92"/>
      <c r="I217" s="92"/>
      <c r="J217" s="92"/>
      <c r="K217" s="92"/>
      <c r="L217" s="92"/>
      <c r="M217" s="92"/>
      <c r="N217" s="92"/>
      <c r="O217" s="92"/>
      <c r="P217" s="92">
        <v>0.54300000000000004</v>
      </c>
      <c r="Q217" s="92">
        <v>0.54300000000000004</v>
      </c>
      <c r="R217" s="91" t="s">
        <v>55</v>
      </c>
      <c r="S217" s="92"/>
      <c r="T217" s="92"/>
      <c r="U217" s="92"/>
      <c r="V217" s="92"/>
      <c r="W217" s="92"/>
      <c r="X217" s="92"/>
      <c r="Y217" s="92"/>
      <c r="Z217" s="92">
        <v>0.54300000000000004</v>
      </c>
      <c r="AA217" s="92"/>
      <c r="AB217" s="246"/>
    </row>
    <row r="218" spans="1:28">
      <c r="A218" s="248">
        <v>33</v>
      </c>
      <c r="B218" s="87" t="s">
        <v>6951</v>
      </c>
      <c r="C218" s="88" t="s">
        <v>6952</v>
      </c>
      <c r="D218" s="92"/>
      <c r="E218" s="92">
        <v>0.59499999999999997</v>
      </c>
      <c r="F218" s="92"/>
      <c r="G218" s="92"/>
      <c r="H218" s="92"/>
      <c r="I218" s="92"/>
      <c r="J218" s="92"/>
      <c r="K218" s="92"/>
      <c r="L218" s="92"/>
      <c r="M218" s="92"/>
      <c r="N218" s="92"/>
      <c r="O218" s="92"/>
      <c r="P218" s="92">
        <v>0.59499999999999997</v>
      </c>
      <c r="Q218" s="92">
        <v>0.59499999999999997</v>
      </c>
      <c r="R218" s="109" t="s">
        <v>55</v>
      </c>
      <c r="S218" s="92"/>
      <c r="T218" s="92"/>
      <c r="U218" s="92"/>
      <c r="V218" s="92"/>
      <c r="W218" s="92"/>
      <c r="X218" s="92"/>
      <c r="Y218" s="92"/>
      <c r="Z218" s="92">
        <v>0.59499999999999997</v>
      </c>
      <c r="AA218" s="92"/>
      <c r="AB218" s="246"/>
    </row>
    <row r="219" spans="1:28">
      <c r="A219" s="780">
        <v>34</v>
      </c>
      <c r="B219" s="724" t="s">
        <v>6953</v>
      </c>
      <c r="C219" s="723" t="s">
        <v>6954</v>
      </c>
      <c r="D219" s="748"/>
      <c r="E219" s="748">
        <v>0.16</v>
      </c>
      <c r="F219" s="748"/>
      <c r="G219" s="748"/>
      <c r="H219" s="748"/>
      <c r="I219" s="748"/>
      <c r="J219" s="748"/>
      <c r="K219" s="748"/>
      <c r="L219" s="748"/>
      <c r="M219" s="748"/>
      <c r="N219" s="748"/>
      <c r="O219" s="748"/>
      <c r="P219" s="748">
        <v>0.16</v>
      </c>
      <c r="Q219" s="748">
        <v>0.16</v>
      </c>
      <c r="R219" s="91" t="s">
        <v>55</v>
      </c>
      <c r="S219" s="748"/>
      <c r="T219" s="748"/>
      <c r="U219" s="748"/>
      <c r="V219" s="748"/>
      <c r="W219" s="748"/>
      <c r="X219" s="748"/>
      <c r="Y219" s="748"/>
      <c r="Z219" s="748">
        <v>0.16</v>
      </c>
      <c r="AA219" s="748"/>
      <c r="AB219" s="246"/>
    </row>
    <row r="220" spans="1:28">
      <c r="A220" s="248">
        <v>35</v>
      </c>
      <c r="B220" s="87" t="s">
        <v>6955</v>
      </c>
      <c r="C220" s="88" t="s">
        <v>6956</v>
      </c>
      <c r="D220" s="92"/>
      <c r="E220" s="92">
        <v>0.92</v>
      </c>
      <c r="F220" s="92"/>
      <c r="G220" s="92"/>
      <c r="H220" s="92"/>
      <c r="I220" s="92"/>
      <c r="J220" s="92"/>
      <c r="K220" s="92"/>
      <c r="L220" s="92"/>
      <c r="M220" s="92"/>
      <c r="N220" s="92"/>
      <c r="O220" s="92"/>
      <c r="P220" s="92">
        <v>0.92</v>
      </c>
      <c r="Q220" s="92">
        <v>0.92</v>
      </c>
      <c r="R220" s="91" t="s">
        <v>55</v>
      </c>
      <c r="S220" s="92"/>
      <c r="T220" s="92"/>
      <c r="U220" s="92"/>
      <c r="V220" s="92"/>
      <c r="W220" s="92"/>
      <c r="X220" s="92"/>
      <c r="Y220" s="92"/>
      <c r="Z220" s="92">
        <v>0.92</v>
      </c>
      <c r="AA220" s="92"/>
      <c r="AB220" s="246"/>
    </row>
    <row r="221" spans="1:28">
      <c r="A221" s="248">
        <v>36</v>
      </c>
      <c r="B221" s="87" t="s">
        <v>6957</v>
      </c>
      <c r="C221" s="88" t="s">
        <v>6958</v>
      </c>
      <c r="D221" s="92"/>
      <c r="E221" s="92">
        <v>0.61499999999999999</v>
      </c>
      <c r="F221" s="92"/>
      <c r="G221" s="92"/>
      <c r="H221" s="92"/>
      <c r="I221" s="92"/>
      <c r="J221" s="92"/>
      <c r="K221" s="92"/>
      <c r="L221" s="92"/>
      <c r="M221" s="92"/>
      <c r="N221" s="92"/>
      <c r="O221" s="92"/>
      <c r="P221" s="92">
        <v>0.61499999999999999</v>
      </c>
      <c r="Q221" s="92">
        <v>0.61499999999999999</v>
      </c>
      <c r="R221" s="91" t="s">
        <v>55</v>
      </c>
      <c r="S221" s="92"/>
      <c r="T221" s="92"/>
      <c r="U221" s="92"/>
      <c r="V221" s="92"/>
      <c r="W221" s="92"/>
      <c r="X221" s="92"/>
      <c r="Y221" s="92"/>
      <c r="Z221" s="92"/>
      <c r="AA221" s="92">
        <v>0.61499999999999999</v>
      </c>
      <c r="AB221" s="246"/>
    </row>
    <row r="222" spans="1:28">
      <c r="A222" s="780">
        <v>37</v>
      </c>
      <c r="B222" s="724" t="s">
        <v>6959</v>
      </c>
      <c r="C222" s="723" t="s">
        <v>6960</v>
      </c>
      <c r="D222" s="748"/>
      <c r="E222" s="748">
        <v>0.27</v>
      </c>
      <c r="F222" s="748"/>
      <c r="G222" s="748"/>
      <c r="H222" s="748"/>
      <c r="I222" s="748"/>
      <c r="J222" s="748"/>
      <c r="K222" s="748"/>
      <c r="L222" s="748"/>
      <c r="M222" s="748"/>
      <c r="N222" s="748"/>
      <c r="O222" s="748"/>
      <c r="P222" s="748">
        <v>0.27</v>
      </c>
      <c r="Q222" s="748">
        <v>0.27</v>
      </c>
      <c r="R222" s="109" t="s">
        <v>55</v>
      </c>
      <c r="S222" s="748"/>
      <c r="T222" s="748"/>
      <c r="U222" s="748"/>
      <c r="V222" s="748"/>
      <c r="W222" s="748"/>
      <c r="X222" s="748"/>
      <c r="Y222" s="748"/>
      <c r="Z222" s="748">
        <v>0.27</v>
      </c>
      <c r="AA222" s="748"/>
      <c r="AB222" s="246"/>
    </row>
    <row r="223" spans="1:28">
      <c r="A223" s="248">
        <v>38</v>
      </c>
      <c r="B223" s="87" t="s">
        <v>6961</v>
      </c>
      <c r="C223" s="88" t="s">
        <v>6962</v>
      </c>
      <c r="D223" s="92"/>
      <c r="E223" s="92">
        <v>0.86499999999999999</v>
      </c>
      <c r="F223" s="92"/>
      <c r="G223" s="92"/>
      <c r="H223" s="92"/>
      <c r="I223" s="92"/>
      <c r="J223" s="92"/>
      <c r="K223" s="92"/>
      <c r="L223" s="92"/>
      <c r="M223" s="92"/>
      <c r="N223" s="92"/>
      <c r="O223" s="92"/>
      <c r="P223" s="92">
        <v>0.86499999999999999</v>
      </c>
      <c r="Q223" s="92">
        <v>0.86499999999999999</v>
      </c>
      <c r="R223" s="91" t="s">
        <v>55</v>
      </c>
      <c r="S223" s="92"/>
      <c r="T223" s="92"/>
      <c r="U223" s="92"/>
      <c r="V223" s="92"/>
      <c r="W223" s="92"/>
      <c r="X223" s="92"/>
      <c r="Y223" s="92"/>
      <c r="Z223" s="92"/>
      <c r="AA223" s="92">
        <v>0.86499999999999999</v>
      </c>
      <c r="AB223" s="246"/>
    </row>
    <row r="224" spans="1:28">
      <c r="A224" s="248">
        <v>39</v>
      </c>
      <c r="B224" s="87" t="s">
        <v>6963</v>
      </c>
      <c r="C224" s="88" t="s">
        <v>6964</v>
      </c>
      <c r="D224" s="92"/>
      <c r="E224" s="92">
        <v>0.52800000000000002</v>
      </c>
      <c r="F224" s="92"/>
      <c r="G224" s="92"/>
      <c r="H224" s="92"/>
      <c r="I224" s="92"/>
      <c r="J224" s="92"/>
      <c r="K224" s="92"/>
      <c r="L224" s="92"/>
      <c r="M224" s="92"/>
      <c r="N224" s="92"/>
      <c r="O224" s="92"/>
      <c r="P224" s="92">
        <v>0.52800000000000002</v>
      </c>
      <c r="Q224" s="92">
        <v>0.52800000000000002</v>
      </c>
      <c r="R224" s="91" t="s">
        <v>55</v>
      </c>
      <c r="S224" s="92"/>
      <c r="T224" s="92"/>
      <c r="U224" s="92"/>
      <c r="V224" s="92"/>
      <c r="W224" s="92"/>
      <c r="X224" s="92"/>
      <c r="Y224" s="92"/>
      <c r="Z224" s="92">
        <v>0.52800000000000002</v>
      </c>
      <c r="AA224" s="92"/>
      <c r="AB224" s="246"/>
    </row>
    <row r="225" spans="1:28">
      <c r="A225" s="780">
        <v>40</v>
      </c>
      <c r="B225" s="724" t="s">
        <v>6965</v>
      </c>
      <c r="C225" s="723" t="s">
        <v>6966</v>
      </c>
      <c r="D225" s="748"/>
      <c r="E225" s="748">
        <v>0.79</v>
      </c>
      <c r="F225" s="748"/>
      <c r="G225" s="748"/>
      <c r="H225" s="748"/>
      <c r="I225" s="748"/>
      <c r="J225" s="748"/>
      <c r="K225" s="748"/>
      <c r="L225" s="748"/>
      <c r="M225" s="748"/>
      <c r="N225" s="748"/>
      <c r="O225" s="748"/>
      <c r="P225" s="748">
        <v>0.79</v>
      </c>
      <c r="Q225" s="748">
        <v>0.79</v>
      </c>
      <c r="R225" s="91" t="s">
        <v>55</v>
      </c>
      <c r="S225" s="748"/>
      <c r="T225" s="748"/>
      <c r="U225" s="748"/>
      <c r="V225" s="748"/>
      <c r="W225" s="748"/>
      <c r="X225" s="748"/>
      <c r="Y225" s="748"/>
      <c r="Z225" s="748">
        <v>0.79</v>
      </c>
      <c r="AA225" s="748"/>
      <c r="AB225" s="246"/>
    </row>
    <row r="226" spans="1:28">
      <c r="A226" s="248">
        <v>41</v>
      </c>
      <c r="B226" s="87" t="s">
        <v>6967</v>
      </c>
      <c r="C226" s="88" t="s">
        <v>6968</v>
      </c>
      <c r="D226" s="92"/>
      <c r="E226" s="92">
        <v>0.47</v>
      </c>
      <c r="F226" s="92"/>
      <c r="G226" s="92"/>
      <c r="H226" s="92"/>
      <c r="I226" s="92"/>
      <c r="J226" s="92"/>
      <c r="K226" s="92"/>
      <c r="L226" s="92"/>
      <c r="M226" s="92"/>
      <c r="N226" s="92"/>
      <c r="O226" s="92"/>
      <c r="P226" s="92">
        <v>0.47</v>
      </c>
      <c r="Q226" s="92">
        <v>0.47</v>
      </c>
      <c r="R226" s="109" t="s">
        <v>55</v>
      </c>
      <c r="S226" s="92"/>
      <c r="T226" s="92"/>
      <c r="U226" s="92"/>
      <c r="V226" s="92"/>
      <c r="W226" s="92"/>
      <c r="X226" s="92"/>
      <c r="Y226" s="92"/>
      <c r="Z226" s="92">
        <v>0.47</v>
      </c>
      <c r="AA226" s="92"/>
      <c r="AB226" s="246"/>
    </row>
    <row r="227" spans="1:28">
      <c r="A227" s="248">
        <v>42</v>
      </c>
      <c r="B227" s="87" t="s">
        <v>6969</v>
      </c>
      <c r="C227" s="88" t="s">
        <v>6970</v>
      </c>
      <c r="D227" s="92"/>
      <c r="E227" s="92">
        <v>0.45500000000000002</v>
      </c>
      <c r="F227" s="92"/>
      <c r="G227" s="92"/>
      <c r="H227" s="92"/>
      <c r="I227" s="92"/>
      <c r="J227" s="92"/>
      <c r="K227" s="92"/>
      <c r="L227" s="92"/>
      <c r="M227" s="92"/>
      <c r="N227" s="92"/>
      <c r="O227" s="92"/>
      <c r="P227" s="92">
        <v>0.45500000000000002</v>
      </c>
      <c r="Q227" s="92">
        <v>0.45500000000000002</v>
      </c>
      <c r="R227" s="91" t="s">
        <v>55</v>
      </c>
      <c r="S227" s="92"/>
      <c r="T227" s="92"/>
      <c r="U227" s="92"/>
      <c r="V227" s="92"/>
      <c r="W227" s="92"/>
      <c r="X227" s="92"/>
      <c r="Y227" s="92"/>
      <c r="Z227" s="92">
        <v>0.45500000000000002</v>
      </c>
      <c r="AA227" s="92"/>
      <c r="AB227" s="246"/>
    </row>
    <row r="228" spans="1:28">
      <c r="A228" s="780">
        <v>43</v>
      </c>
      <c r="B228" s="724" t="s">
        <v>6971</v>
      </c>
      <c r="C228" s="723" t="s">
        <v>6972</v>
      </c>
      <c r="D228" s="748"/>
      <c r="E228" s="748">
        <v>0.40500000000000003</v>
      </c>
      <c r="F228" s="748"/>
      <c r="G228" s="748"/>
      <c r="H228" s="748"/>
      <c r="I228" s="748"/>
      <c r="J228" s="748"/>
      <c r="K228" s="748"/>
      <c r="L228" s="748"/>
      <c r="M228" s="748"/>
      <c r="N228" s="748"/>
      <c r="O228" s="748"/>
      <c r="P228" s="748">
        <v>0.40500000000000003</v>
      </c>
      <c r="Q228" s="748">
        <v>0.40500000000000003</v>
      </c>
      <c r="R228" s="91" t="s">
        <v>55</v>
      </c>
      <c r="S228" s="748"/>
      <c r="T228" s="748"/>
      <c r="U228" s="748"/>
      <c r="V228" s="748"/>
      <c r="W228" s="748"/>
      <c r="X228" s="748"/>
      <c r="Y228" s="748"/>
      <c r="Z228" s="748">
        <v>0.40500000000000003</v>
      </c>
      <c r="AA228" s="748"/>
      <c r="AB228" s="246"/>
    </row>
    <row r="229" spans="1:28">
      <c r="A229" s="248">
        <v>44</v>
      </c>
      <c r="B229" s="87" t="s">
        <v>6973</v>
      </c>
      <c r="C229" s="88" t="s">
        <v>6974</v>
      </c>
      <c r="D229" s="92"/>
      <c r="E229" s="92">
        <v>0.38</v>
      </c>
      <c r="F229" s="92"/>
      <c r="G229" s="92"/>
      <c r="H229" s="92"/>
      <c r="I229" s="92"/>
      <c r="J229" s="92"/>
      <c r="K229" s="92"/>
      <c r="L229" s="92"/>
      <c r="M229" s="92"/>
      <c r="N229" s="92"/>
      <c r="O229" s="92"/>
      <c r="P229" s="92">
        <v>0.38</v>
      </c>
      <c r="Q229" s="92">
        <v>0.38</v>
      </c>
      <c r="R229" s="91" t="s">
        <v>55</v>
      </c>
      <c r="S229" s="92"/>
      <c r="T229" s="92"/>
      <c r="U229" s="92"/>
      <c r="V229" s="92"/>
      <c r="W229" s="92"/>
      <c r="X229" s="92"/>
      <c r="Y229" s="92"/>
      <c r="Z229" s="92">
        <v>0.38</v>
      </c>
      <c r="AA229" s="92"/>
      <c r="AB229" s="246"/>
    </row>
    <row r="230" spans="1:28">
      <c r="A230" s="248">
        <v>45</v>
      </c>
      <c r="B230" s="87" t="s">
        <v>6975</v>
      </c>
      <c r="C230" s="88" t="s">
        <v>6976</v>
      </c>
      <c r="D230" s="92"/>
      <c r="E230" s="92">
        <v>0.51</v>
      </c>
      <c r="F230" s="92"/>
      <c r="G230" s="92"/>
      <c r="H230" s="92"/>
      <c r="I230" s="92"/>
      <c r="J230" s="92"/>
      <c r="K230" s="92"/>
      <c r="L230" s="92"/>
      <c r="M230" s="92"/>
      <c r="N230" s="92"/>
      <c r="O230" s="92"/>
      <c r="P230" s="92">
        <v>0.51</v>
      </c>
      <c r="Q230" s="92">
        <v>0.51</v>
      </c>
      <c r="R230" s="109" t="s">
        <v>55</v>
      </c>
      <c r="S230" s="92"/>
      <c r="T230" s="92"/>
      <c r="U230" s="92"/>
      <c r="V230" s="92"/>
      <c r="W230" s="92"/>
      <c r="X230" s="92"/>
      <c r="Y230" s="92"/>
      <c r="Z230" s="92">
        <v>0.51</v>
      </c>
      <c r="AA230" s="92"/>
      <c r="AB230" s="246"/>
    </row>
    <row r="231" spans="1:28">
      <c r="A231" s="780">
        <v>46</v>
      </c>
      <c r="B231" s="724" t="s">
        <v>1072</v>
      </c>
      <c r="C231" s="723" t="s">
        <v>6977</v>
      </c>
      <c r="D231" s="748"/>
      <c r="E231" s="748">
        <v>0.68500000000000005</v>
      </c>
      <c r="F231" s="748"/>
      <c r="G231" s="748"/>
      <c r="H231" s="748"/>
      <c r="I231" s="748"/>
      <c r="J231" s="748"/>
      <c r="K231" s="748"/>
      <c r="L231" s="748"/>
      <c r="M231" s="748"/>
      <c r="N231" s="748"/>
      <c r="O231" s="748"/>
      <c r="P231" s="748">
        <v>0.68500000000000005</v>
      </c>
      <c r="Q231" s="748">
        <v>0.68500000000000005</v>
      </c>
      <c r="R231" s="91" t="s">
        <v>55</v>
      </c>
      <c r="S231" s="748"/>
      <c r="T231" s="748"/>
      <c r="U231" s="748"/>
      <c r="V231" s="748"/>
      <c r="W231" s="748"/>
      <c r="X231" s="748"/>
      <c r="Y231" s="748"/>
      <c r="Z231" s="748">
        <v>0.68500000000000005</v>
      </c>
      <c r="AA231" s="748"/>
      <c r="AB231" s="246"/>
    </row>
    <row r="232" spans="1:28">
      <c r="A232" s="248">
        <v>47</v>
      </c>
      <c r="B232" s="87" t="s">
        <v>6978</v>
      </c>
      <c r="C232" s="88" t="s">
        <v>6979</v>
      </c>
      <c r="D232" s="92"/>
      <c r="E232" s="92">
        <v>0.4</v>
      </c>
      <c r="F232" s="92"/>
      <c r="G232" s="92"/>
      <c r="H232" s="92"/>
      <c r="I232" s="92"/>
      <c r="J232" s="92"/>
      <c r="K232" s="92"/>
      <c r="L232" s="92"/>
      <c r="M232" s="92"/>
      <c r="N232" s="92"/>
      <c r="O232" s="92"/>
      <c r="P232" s="92">
        <v>0.4</v>
      </c>
      <c r="Q232" s="92">
        <v>0.4</v>
      </c>
      <c r="R232" s="91" t="s">
        <v>55</v>
      </c>
      <c r="S232" s="92"/>
      <c r="T232" s="92"/>
      <c r="U232" s="92"/>
      <c r="V232" s="92"/>
      <c r="W232" s="92"/>
      <c r="X232" s="92"/>
      <c r="Y232" s="92"/>
      <c r="Z232" s="92">
        <v>0.4</v>
      </c>
      <c r="AA232" s="92"/>
      <c r="AB232" s="246"/>
    </row>
    <row r="233" spans="1:28">
      <c r="A233" s="248">
        <v>48</v>
      </c>
      <c r="B233" s="87" t="s">
        <v>6980</v>
      </c>
      <c r="C233" s="88" t="s">
        <v>6981</v>
      </c>
      <c r="D233" s="92"/>
      <c r="E233" s="92">
        <v>0.28999999999999998</v>
      </c>
      <c r="F233" s="92"/>
      <c r="G233" s="92"/>
      <c r="H233" s="92"/>
      <c r="I233" s="92"/>
      <c r="J233" s="92"/>
      <c r="K233" s="92"/>
      <c r="L233" s="92"/>
      <c r="M233" s="92"/>
      <c r="N233" s="92"/>
      <c r="O233" s="92"/>
      <c r="P233" s="92">
        <v>0.28999999999999998</v>
      </c>
      <c r="Q233" s="92">
        <v>0.28999999999999998</v>
      </c>
      <c r="R233" s="91" t="s">
        <v>55</v>
      </c>
      <c r="S233" s="92"/>
      <c r="T233" s="92"/>
      <c r="U233" s="92"/>
      <c r="V233" s="92"/>
      <c r="W233" s="92"/>
      <c r="X233" s="92"/>
      <c r="Y233" s="92"/>
      <c r="Z233" s="92">
        <v>0.28999999999999998</v>
      </c>
      <c r="AA233" s="92"/>
      <c r="AB233" s="246"/>
    </row>
    <row r="234" spans="1:28">
      <c r="A234" s="780">
        <v>49</v>
      </c>
      <c r="B234" s="724" t="s">
        <v>6982</v>
      </c>
      <c r="C234" s="723" t="s">
        <v>6983</v>
      </c>
      <c r="D234" s="748"/>
      <c r="E234" s="748">
        <v>0.35</v>
      </c>
      <c r="F234" s="748"/>
      <c r="G234" s="748"/>
      <c r="H234" s="748"/>
      <c r="I234" s="748"/>
      <c r="J234" s="748"/>
      <c r="K234" s="748"/>
      <c r="L234" s="748"/>
      <c r="M234" s="748"/>
      <c r="N234" s="748"/>
      <c r="O234" s="748"/>
      <c r="P234" s="748">
        <v>0.35</v>
      </c>
      <c r="Q234" s="748">
        <v>0.35</v>
      </c>
      <c r="R234" s="109" t="s">
        <v>55</v>
      </c>
      <c r="S234" s="748"/>
      <c r="T234" s="748"/>
      <c r="U234" s="748"/>
      <c r="V234" s="748"/>
      <c r="W234" s="748"/>
      <c r="X234" s="748"/>
      <c r="Y234" s="748"/>
      <c r="Z234" s="748">
        <v>0.35</v>
      </c>
      <c r="AA234" s="748"/>
      <c r="AB234" s="246"/>
    </row>
    <row r="235" spans="1:28">
      <c r="A235" s="248">
        <v>50</v>
      </c>
      <c r="B235" s="87" t="s">
        <v>6984</v>
      </c>
      <c r="C235" s="88" t="s">
        <v>6985</v>
      </c>
      <c r="D235" s="92"/>
      <c r="E235" s="92">
        <v>0.35</v>
      </c>
      <c r="F235" s="92"/>
      <c r="G235" s="92"/>
      <c r="H235" s="92"/>
      <c r="I235" s="92"/>
      <c r="J235" s="92"/>
      <c r="K235" s="92"/>
      <c r="L235" s="92"/>
      <c r="M235" s="92"/>
      <c r="N235" s="92"/>
      <c r="O235" s="92"/>
      <c r="P235" s="92">
        <v>0.35</v>
      </c>
      <c r="Q235" s="92">
        <v>0.35</v>
      </c>
      <c r="R235" s="91" t="s">
        <v>55</v>
      </c>
      <c r="S235" s="92"/>
      <c r="T235" s="92"/>
      <c r="U235" s="92"/>
      <c r="V235" s="92"/>
      <c r="W235" s="92"/>
      <c r="X235" s="92"/>
      <c r="Y235" s="92"/>
      <c r="Z235" s="92">
        <v>0.35</v>
      </c>
      <c r="AA235" s="92"/>
      <c r="AB235" s="246"/>
    </row>
    <row r="236" spans="1:28">
      <c r="A236" s="248">
        <v>51</v>
      </c>
      <c r="B236" s="87" t="s">
        <v>6986</v>
      </c>
      <c r="C236" s="88" t="s">
        <v>6987</v>
      </c>
      <c r="D236" s="92"/>
      <c r="E236" s="92">
        <v>0.375</v>
      </c>
      <c r="F236" s="92"/>
      <c r="G236" s="92"/>
      <c r="H236" s="92"/>
      <c r="I236" s="92"/>
      <c r="J236" s="92"/>
      <c r="K236" s="92"/>
      <c r="L236" s="92"/>
      <c r="M236" s="92"/>
      <c r="N236" s="92"/>
      <c r="O236" s="92"/>
      <c r="P236" s="92">
        <v>0.375</v>
      </c>
      <c r="Q236" s="92">
        <v>0.375</v>
      </c>
      <c r="R236" s="91" t="s">
        <v>55</v>
      </c>
      <c r="S236" s="92"/>
      <c r="T236" s="92"/>
      <c r="U236" s="92"/>
      <c r="V236" s="92"/>
      <c r="W236" s="92"/>
      <c r="X236" s="92"/>
      <c r="Y236" s="92"/>
      <c r="Z236" s="92">
        <v>0.375</v>
      </c>
      <c r="AA236" s="92"/>
      <c r="AB236" s="246"/>
    </row>
    <row r="237" spans="1:28">
      <c r="A237" s="780">
        <v>52</v>
      </c>
      <c r="B237" s="724" t="s">
        <v>6988</v>
      </c>
      <c r="C237" s="723" t="s">
        <v>6989</v>
      </c>
      <c r="D237" s="748"/>
      <c r="E237" s="748">
        <v>0.3</v>
      </c>
      <c r="F237" s="748"/>
      <c r="G237" s="748"/>
      <c r="H237" s="748"/>
      <c r="I237" s="748"/>
      <c r="J237" s="748"/>
      <c r="K237" s="748"/>
      <c r="L237" s="748"/>
      <c r="M237" s="748"/>
      <c r="N237" s="748"/>
      <c r="O237" s="748"/>
      <c r="P237" s="748">
        <v>0.3</v>
      </c>
      <c r="Q237" s="748">
        <v>0.3</v>
      </c>
      <c r="R237" s="91" t="s">
        <v>55</v>
      </c>
      <c r="S237" s="748"/>
      <c r="T237" s="748"/>
      <c r="U237" s="748"/>
      <c r="V237" s="748"/>
      <c r="W237" s="748"/>
      <c r="X237" s="748"/>
      <c r="Y237" s="748"/>
      <c r="Z237" s="748">
        <v>0.3</v>
      </c>
      <c r="AA237" s="748"/>
      <c r="AB237" s="246"/>
    </row>
    <row r="238" spans="1:28">
      <c r="A238" s="248">
        <v>53</v>
      </c>
      <c r="B238" s="87" t="s">
        <v>6990</v>
      </c>
      <c r="C238" s="88" t="s">
        <v>6991</v>
      </c>
      <c r="D238" s="92"/>
      <c r="E238" s="92">
        <v>0.34499999999999997</v>
      </c>
      <c r="F238" s="92"/>
      <c r="G238" s="92"/>
      <c r="H238" s="92"/>
      <c r="I238" s="92"/>
      <c r="J238" s="92"/>
      <c r="K238" s="92"/>
      <c r="L238" s="92"/>
      <c r="M238" s="92"/>
      <c r="N238" s="92"/>
      <c r="O238" s="92"/>
      <c r="P238" s="92">
        <v>0.34499999999999997</v>
      </c>
      <c r="Q238" s="92">
        <v>0.34499999999999997</v>
      </c>
      <c r="R238" s="109" t="s">
        <v>55</v>
      </c>
      <c r="S238" s="92"/>
      <c r="T238" s="92"/>
      <c r="U238" s="92"/>
      <c r="V238" s="92"/>
      <c r="W238" s="92"/>
      <c r="X238" s="92"/>
      <c r="Y238" s="92"/>
      <c r="Z238" s="92">
        <v>0.34499999999999997</v>
      </c>
      <c r="AA238" s="92"/>
      <c r="AB238" s="246"/>
    </row>
    <row r="239" spans="1:28">
      <c r="A239" s="248">
        <v>54</v>
      </c>
      <c r="B239" s="87" t="s">
        <v>6992</v>
      </c>
      <c r="C239" s="88" t="s">
        <v>6993</v>
      </c>
      <c r="D239" s="92"/>
      <c r="E239" s="92">
        <v>0.09</v>
      </c>
      <c r="F239" s="92"/>
      <c r="G239" s="92"/>
      <c r="H239" s="92"/>
      <c r="I239" s="92"/>
      <c r="J239" s="92"/>
      <c r="K239" s="92"/>
      <c r="L239" s="92"/>
      <c r="M239" s="92"/>
      <c r="N239" s="92"/>
      <c r="O239" s="92"/>
      <c r="P239" s="92">
        <v>0.09</v>
      </c>
      <c r="Q239" s="92">
        <v>0.09</v>
      </c>
      <c r="R239" s="91" t="s">
        <v>55</v>
      </c>
      <c r="S239" s="92"/>
      <c r="T239" s="92"/>
      <c r="U239" s="92"/>
      <c r="V239" s="92"/>
      <c r="W239" s="92"/>
      <c r="X239" s="92"/>
      <c r="Y239" s="92"/>
      <c r="Z239" s="92">
        <v>0.09</v>
      </c>
      <c r="AA239" s="92"/>
      <c r="AB239" s="246"/>
    </row>
    <row r="240" spans="1:28">
      <c r="A240" s="780">
        <v>55</v>
      </c>
      <c r="B240" s="724" t="s">
        <v>6994</v>
      </c>
      <c r="C240" s="723" t="s">
        <v>6995</v>
      </c>
      <c r="D240" s="748"/>
      <c r="E240" s="748">
        <v>0.39</v>
      </c>
      <c r="F240" s="748"/>
      <c r="G240" s="748"/>
      <c r="H240" s="748"/>
      <c r="I240" s="748"/>
      <c r="J240" s="748"/>
      <c r="K240" s="748"/>
      <c r="L240" s="748"/>
      <c r="M240" s="748"/>
      <c r="N240" s="748"/>
      <c r="O240" s="748"/>
      <c r="P240" s="748">
        <v>0.39</v>
      </c>
      <c r="Q240" s="748">
        <v>0.39</v>
      </c>
      <c r="R240" s="91" t="s">
        <v>55</v>
      </c>
      <c r="S240" s="748"/>
      <c r="T240" s="748"/>
      <c r="U240" s="748"/>
      <c r="V240" s="748"/>
      <c r="W240" s="748"/>
      <c r="X240" s="748"/>
      <c r="Y240" s="748"/>
      <c r="Z240" s="748">
        <v>0.39</v>
      </c>
      <c r="AA240" s="748"/>
      <c r="AB240" s="246"/>
    </row>
    <row r="241" spans="1:28">
      <c r="A241" s="248">
        <v>56</v>
      </c>
      <c r="B241" s="87" t="s">
        <v>6996</v>
      </c>
      <c r="C241" s="88" t="s">
        <v>6997</v>
      </c>
      <c r="D241" s="92"/>
      <c r="E241" s="92">
        <v>0.38500000000000001</v>
      </c>
      <c r="F241" s="92"/>
      <c r="G241" s="92"/>
      <c r="H241" s="92"/>
      <c r="I241" s="92"/>
      <c r="J241" s="92"/>
      <c r="K241" s="92"/>
      <c r="L241" s="92"/>
      <c r="M241" s="92"/>
      <c r="N241" s="92"/>
      <c r="O241" s="92"/>
      <c r="P241" s="92">
        <v>0.38500000000000001</v>
      </c>
      <c r="Q241" s="92">
        <v>0.38500000000000001</v>
      </c>
      <c r="R241" s="91" t="s">
        <v>55</v>
      </c>
      <c r="S241" s="92"/>
      <c r="T241" s="92"/>
      <c r="U241" s="92"/>
      <c r="V241" s="92"/>
      <c r="W241" s="92"/>
      <c r="X241" s="92"/>
      <c r="Y241" s="92"/>
      <c r="Z241" s="92"/>
      <c r="AA241" s="92">
        <v>0.38500000000000001</v>
      </c>
      <c r="AB241" s="246"/>
    </row>
    <row r="242" spans="1:28">
      <c r="A242" s="248">
        <v>57</v>
      </c>
      <c r="B242" s="87" t="s">
        <v>6998</v>
      </c>
      <c r="C242" s="88" t="s">
        <v>6999</v>
      </c>
      <c r="D242" s="92"/>
      <c r="E242" s="92">
        <v>0.2</v>
      </c>
      <c r="F242" s="92"/>
      <c r="G242" s="92"/>
      <c r="H242" s="92"/>
      <c r="I242" s="92"/>
      <c r="J242" s="92"/>
      <c r="K242" s="92"/>
      <c r="L242" s="92"/>
      <c r="M242" s="92"/>
      <c r="N242" s="92"/>
      <c r="O242" s="92"/>
      <c r="P242" s="92">
        <v>0.2</v>
      </c>
      <c r="Q242" s="92">
        <v>0.2</v>
      </c>
      <c r="R242" s="109" t="s">
        <v>55</v>
      </c>
      <c r="S242" s="92"/>
      <c r="T242" s="92"/>
      <c r="U242" s="92"/>
      <c r="V242" s="92"/>
      <c r="W242" s="92"/>
      <c r="X242" s="92"/>
      <c r="Y242" s="92"/>
      <c r="Z242" s="92"/>
      <c r="AA242" s="92">
        <v>0.2</v>
      </c>
      <c r="AB242" s="246"/>
    </row>
    <row r="243" spans="1:28">
      <c r="A243" s="780">
        <v>58</v>
      </c>
      <c r="B243" s="724" t="s">
        <v>7000</v>
      </c>
      <c r="C243" s="723" t="s">
        <v>7001</v>
      </c>
      <c r="D243" s="748"/>
      <c r="E243" s="748">
        <v>0.46500000000000002</v>
      </c>
      <c r="F243" s="748"/>
      <c r="G243" s="748"/>
      <c r="H243" s="748"/>
      <c r="I243" s="748"/>
      <c r="J243" s="748"/>
      <c r="K243" s="748"/>
      <c r="L243" s="748"/>
      <c r="M243" s="748"/>
      <c r="N243" s="748"/>
      <c r="O243" s="748"/>
      <c r="P243" s="748">
        <v>0.46500000000000002</v>
      </c>
      <c r="Q243" s="748">
        <v>0.46500000000000002</v>
      </c>
      <c r="R243" s="91" t="s">
        <v>55</v>
      </c>
      <c r="S243" s="748"/>
      <c r="T243" s="748"/>
      <c r="U243" s="748"/>
      <c r="V243" s="748"/>
      <c r="W243" s="748"/>
      <c r="X243" s="748"/>
      <c r="Y243" s="748"/>
      <c r="Z243" s="748">
        <v>0.46500000000000002</v>
      </c>
      <c r="AA243" s="748"/>
      <c r="AB243" s="246"/>
    </row>
    <row r="244" spans="1:28" ht="25.5">
      <c r="A244" s="248">
        <v>59</v>
      </c>
      <c r="B244" s="87" t="s">
        <v>7002</v>
      </c>
      <c r="C244" s="88" t="s">
        <v>7003</v>
      </c>
      <c r="D244" s="92"/>
      <c r="E244" s="92">
        <v>2.0099999999999998</v>
      </c>
      <c r="F244" s="92">
        <v>2.0099999999999998</v>
      </c>
      <c r="G244" s="92">
        <v>2.0099999999999998</v>
      </c>
      <c r="H244" s="92"/>
      <c r="I244" s="92"/>
      <c r="J244" s="92"/>
      <c r="K244" s="92"/>
      <c r="L244" s="92"/>
      <c r="M244" s="92"/>
      <c r="N244" s="92"/>
      <c r="O244" s="92"/>
      <c r="P244" s="92"/>
      <c r="Q244" s="92">
        <v>2.0099999999999998</v>
      </c>
      <c r="R244" s="91" t="s">
        <v>55</v>
      </c>
      <c r="S244" s="92"/>
      <c r="T244" s="92"/>
      <c r="U244" s="92"/>
      <c r="V244" s="92"/>
      <c r="W244" s="92"/>
      <c r="X244" s="92"/>
      <c r="Y244" s="92"/>
      <c r="Z244" s="92">
        <v>2.0099999999999998</v>
      </c>
      <c r="AA244" s="92"/>
      <c r="AB244" s="246"/>
    </row>
    <row r="245" spans="1:28">
      <c r="A245" s="248">
        <v>60</v>
      </c>
      <c r="B245" s="87" t="s">
        <v>7004</v>
      </c>
      <c r="C245" s="88" t="s">
        <v>7005</v>
      </c>
      <c r="D245" s="92"/>
      <c r="E245" s="92">
        <v>0.23</v>
      </c>
      <c r="F245" s="92">
        <v>0.23</v>
      </c>
      <c r="G245" s="92"/>
      <c r="H245" s="92"/>
      <c r="I245" s="92"/>
      <c r="J245" s="92"/>
      <c r="K245" s="92"/>
      <c r="L245" s="92">
        <v>0.23</v>
      </c>
      <c r="M245" s="92"/>
      <c r="N245" s="92"/>
      <c r="O245" s="92"/>
      <c r="P245" s="92"/>
      <c r="Q245" s="92">
        <v>0.23</v>
      </c>
      <c r="R245" s="91" t="s">
        <v>55</v>
      </c>
      <c r="S245" s="92"/>
      <c r="T245" s="92"/>
      <c r="U245" s="92"/>
      <c r="V245" s="92"/>
      <c r="W245" s="92"/>
      <c r="X245" s="92"/>
      <c r="Y245" s="92"/>
      <c r="Z245" s="92">
        <v>0.23</v>
      </c>
      <c r="AA245" s="92"/>
      <c r="AB245" s="246"/>
    </row>
    <row r="246" spans="1:28">
      <c r="A246" s="780">
        <v>61</v>
      </c>
      <c r="B246" s="724" t="s">
        <v>7006</v>
      </c>
      <c r="C246" s="723" t="s">
        <v>7007</v>
      </c>
      <c r="D246" s="748"/>
      <c r="E246" s="748">
        <v>0.15</v>
      </c>
      <c r="F246" s="748"/>
      <c r="G246" s="748"/>
      <c r="H246" s="748"/>
      <c r="I246" s="748"/>
      <c r="J246" s="748"/>
      <c r="K246" s="748"/>
      <c r="L246" s="748"/>
      <c r="M246" s="748"/>
      <c r="N246" s="748"/>
      <c r="O246" s="748"/>
      <c r="P246" s="748">
        <v>0.15</v>
      </c>
      <c r="Q246" s="748">
        <v>0.15</v>
      </c>
      <c r="R246" s="109" t="s">
        <v>55</v>
      </c>
      <c r="S246" s="748"/>
      <c r="T246" s="748"/>
      <c r="U246" s="748"/>
      <c r="V246" s="748"/>
      <c r="W246" s="748"/>
      <c r="X246" s="748"/>
      <c r="Y246" s="748"/>
      <c r="Z246" s="748"/>
      <c r="AA246" s="748">
        <v>0.15</v>
      </c>
      <c r="AB246" s="246"/>
    </row>
    <row r="247" spans="1:28">
      <c r="A247" s="248">
        <v>62</v>
      </c>
      <c r="B247" s="87" t="s">
        <v>7008</v>
      </c>
      <c r="C247" s="88" t="s">
        <v>7009</v>
      </c>
      <c r="D247" s="92"/>
      <c r="E247" s="92">
        <v>0.35</v>
      </c>
      <c r="F247" s="92"/>
      <c r="G247" s="92"/>
      <c r="H247" s="92"/>
      <c r="I247" s="92"/>
      <c r="J247" s="92"/>
      <c r="K247" s="92"/>
      <c r="L247" s="92"/>
      <c r="M247" s="92"/>
      <c r="N247" s="92"/>
      <c r="O247" s="92"/>
      <c r="P247" s="92">
        <v>0.35</v>
      </c>
      <c r="Q247" s="92">
        <v>0.35</v>
      </c>
      <c r="R247" s="91" t="s">
        <v>55</v>
      </c>
      <c r="S247" s="92"/>
      <c r="T247" s="92"/>
      <c r="U247" s="92"/>
      <c r="V247" s="92"/>
      <c r="W247" s="92"/>
      <c r="X247" s="92"/>
      <c r="Y247" s="92"/>
      <c r="Z247" s="92">
        <v>0.35</v>
      </c>
      <c r="AA247" s="92"/>
      <c r="AB247" s="246"/>
    </row>
    <row r="248" spans="1:28">
      <c r="A248" s="248">
        <v>63</v>
      </c>
      <c r="B248" s="87" t="s">
        <v>7010</v>
      </c>
      <c r="C248" s="88" t="s">
        <v>7011</v>
      </c>
      <c r="D248" s="92"/>
      <c r="E248" s="92">
        <v>5.7000000000000002E-2</v>
      </c>
      <c r="F248" s="92"/>
      <c r="G248" s="92"/>
      <c r="H248" s="92"/>
      <c r="I248" s="92"/>
      <c r="J248" s="92"/>
      <c r="K248" s="92"/>
      <c r="L248" s="92"/>
      <c r="M248" s="92"/>
      <c r="N248" s="92"/>
      <c r="O248" s="92"/>
      <c r="P248" s="92">
        <v>5.7000000000000002E-2</v>
      </c>
      <c r="Q248" s="92">
        <v>5.7000000000000002E-2</v>
      </c>
      <c r="R248" s="91" t="s">
        <v>55</v>
      </c>
      <c r="S248" s="92"/>
      <c r="T248" s="92"/>
      <c r="U248" s="92"/>
      <c r="V248" s="92"/>
      <c r="W248" s="92"/>
      <c r="X248" s="92"/>
      <c r="Y248" s="92"/>
      <c r="Z248" s="92"/>
      <c r="AA248" s="92">
        <v>5.7000000000000002E-2</v>
      </c>
      <c r="AB248" s="246"/>
    </row>
    <row r="249" spans="1:28">
      <c r="A249" s="780">
        <v>64</v>
      </c>
      <c r="B249" s="724" t="s">
        <v>7012</v>
      </c>
      <c r="C249" s="723" t="s">
        <v>7013</v>
      </c>
      <c r="D249" s="748"/>
      <c r="E249" s="748">
        <v>0.39</v>
      </c>
      <c r="F249" s="748"/>
      <c r="G249" s="748"/>
      <c r="H249" s="748"/>
      <c r="I249" s="748"/>
      <c r="J249" s="748"/>
      <c r="K249" s="748"/>
      <c r="L249" s="748"/>
      <c r="M249" s="748"/>
      <c r="N249" s="748"/>
      <c r="O249" s="748"/>
      <c r="P249" s="748">
        <v>0.39</v>
      </c>
      <c r="Q249" s="748">
        <v>0.39</v>
      </c>
      <c r="R249" s="91" t="s">
        <v>55</v>
      </c>
      <c r="S249" s="748"/>
      <c r="T249" s="748"/>
      <c r="U249" s="748"/>
      <c r="V249" s="748"/>
      <c r="W249" s="748"/>
      <c r="X249" s="748"/>
      <c r="Y249" s="748"/>
      <c r="Z249" s="748"/>
      <c r="AA249" s="748">
        <v>0.39</v>
      </c>
      <c r="AB249" s="246"/>
    </row>
    <row r="250" spans="1:28">
      <c r="A250" s="248">
        <v>65</v>
      </c>
      <c r="B250" s="87" t="s">
        <v>7014</v>
      </c>
      <c r="C250" s="88" t="s">
        <v>7015</v>
      </c>
      <c r="D250" s="92"/>
      <c r="E250" s="92">
        <v>0.16</v>
      </c>
      <c r="F250" s="92"/>
      <c r="G250" s="92"/>
      <c r="H250" s="92"/>
      <c r="I250" s="92"/>
      <c r="J250" s="92"/>
      <c r="K250" s="92"/>
      <c r="L250" s="92"/>
      <c r="M250" s="92"/>
      <c r="N250" s="92"/>
      <c r="O250" s="92"/>
      <c r="P250" s="92">
        <v>0.16</v>
      </c>
      <c r="Q250" s="92">
        <v>0.16</v>
      </c>
      <c r="R250" s="109" t="s">
        <v>55</v>
      </c>
      <c r="S250" s="92"/>
      <c r="T250" s="92"/>
      <c r="U250" s="92"/>
      <c r="V250" s="92"/>
      <c r="W250" s="92"/>
      <c r="X250" s="92"/>
      <c r="Y250" s="92"/>
      <c r="Z250" s="92"/>
      <c r="AA250" s="92">
        <v>0.16</v>
      </c>
      <c r="AB250" s="246"/>
    </row>
    <row r="251" spans="1:28">
      <c r="A251" s="248">
        <v>66</v>
      </c>
      <c r="B251" s="87" t="s">
        <v>7016</v>
      </c>
      <c r="C251" s="88" t="s">
        <v>7017</v>
      </c>
      <c r="D251" s="92"/>
      <c r="E251" s="92">
        <v>9.5000000000000001E-2</v>
      </c>
      <c r="F251" s="92"/>
      <c r="G251" s="92"/>
      <c r="H251" s="92"/>
      <c r="I251" s="92"/>
      <c r="J251" s="92"/>
      <c r="K251" s="92"/>
      <c r="L251" s="92"/>
      <c r="M251" s="92"/>
      <c r="N251" s="92"/>
      <c r="O251" s="92"/>
      <c r="P251" s="92">
        <v>9.5000000000000001E-2</v>
      </c>
      <c r="Q251" s="92">
        <v>9.5000000000000001E-2</v>
      </c>
      <c r="R251" s="91" t="s">
        <v>55</v>
      </c>
      <c r="S251" s="92"/>
      <c r="T251" s="92"/>
      <c r="U251" s="92"/>
      <c r="V251" s="92"/>
      <c r="W251" s="92"/>
      <c r="X251" s="92"/>
      <c r="Y251" s="92"/>
      <c r="Z251" s="92">
        <v>9.5000000000000001E-2</v>
      </c>
      <c r="AA251" s="92"/>
      <c r="AB251" s="246"/>
    </row>
    <row r="252" spans="1:28">
      <c r="A252" s="780">
        <v>67</v>
      </c>
      <c r="B252" s="724" t="s">
        <v>7018</v>
      </c>
      <c r="C252" s="723" t="s">
        <v>7019</v>
      </c>
      <c r="D252" s="748"/>
      <c r="E252" s="748">
        <v>0.3</v>
      </c>
      <c r="F252" s="748"/>
      <c r="G252" s="748"/>
      <c r="H252" s="748"/>
      <c r="I252" s="748"/>
      <c r="J252" s="748"/>
      <c r="K252" s="748"/>
      <c r="L252" s="748"/>
      <c r="M252" s="748"/>
      <c r="N252" s="748"/>
      <c r="O252" s="748"/>
      <c r="P252" s="748">
        <v>0.3</v>
      </c>
      <c r="Q252" s="748">
        <v>0.3</v>
      </c>
      <c r="R252" s="91" t="s">
        <v>55</v>
      </c>
      <c r="S252" s="748"/>
      <c r="T252" s="748"/>
      <c r="U252" s="748"/>
      <c r="V252" s="748"/>
      <c r="W252" s="748"/>
      <c r="X252" s="748"/>
      <c r="Y252" s="748"/>
      <c r="Z252" s="748"/>
      <c r="AA252" s="748">
        <v>0.3</v>
      </c>
      <c r="AB252" s="246"/>
    </row>
    <row r="253" spans="1:28">
      <c r="A253" s="248">
        <v>68</v>
      </c>
      <c r="B253" s="87" t="s">
        <v>7020</v>
      </c>
      <c r="C253" s="88" t="s">
        <v>7021</v>
      </c>
      <c r="D253" s="92"/>
      <c r="E253" s="92">
        <v>0.32</v>
      </c>
      <c r="F253" s="92"/>
      <c r="G253" s="92"/>
      <c r="H253" s="92"/>
      <c r="I253" s="92"/>
      <c r="J253" s="92"/>
      <c r="K253" s="92"/>
      <c r="L253" s="92"/>
      <c r="M253" s="92"/>
      <c r="N253" s="92"/>
      <c r="O253" s="92"/>
      <c r="P253" s="92">
        <v>0.32</v>
      </c>
      <c r="Q253" s="92">
        <v>0.32</v>
      </c>
      <c r="R253" s="91" t="s">
        <v>55</v>
      </c>
      <c r="S253" s="92"/>
      <c r="T253" s="92"/>
      <c r="U253" s="92"/>
      <c r="V253" s="92"/>
      <c r="W253" s="92"/>
      <c r="X253" s="92"/>
      <c r="Y253" s="92"/>
      <c r="Z253" s="92"/>
      <c r="AA253" s="92">
        <v>0.32</v>
      </c>
      <c r="AB253" s="246"/>
    </row>
    <row r="254" spans="1:28">
      <c r="A254" s="248">
        <v>69</v>
      </c>
      <c r="B254" s="87" t="s">
        <v>7022</v>
      </c>
      <c r="C254" s="88" t="s">
        <v>7023</v>
      </c>
      <c r="D254" s="92"/>
      <c r="E254" s="92">
        <v>0.18</v>
      </c>
      <c r="F254" s="92"/>
      <c r="G254" s="92"/>
      <c r="H254" s="92"/>
      <c r="I254" s="92"/>
      <c r="J254" s="92"/>
      <c r="K254" s="92"/>
      <c r="L254" s="92"/>
      <c r="M254" s="92"/>
      <c r="N254" s="92"/>
      <c r="O254" s="92"/>
      <c r="P254" s="92">
        <v>0.18</v>
      </c>
      <c r="Q254" s="92">
        <v>0.18</v>
      </c>
      <c r="R254" s="109" t="s">
        <v>55</v>
      </c>
      <c r="S254" s="92"/>
      <c r="T254" s="92"/>
      <c r="U254" s="92"/>
      <c r="V254" s="92"/>
      <c r="W254" s="92"/>
      <c r="X254" s="92"/>
      <c r="Y254" s="92"/>
      <c r="Z254" s="92"/>
      <c r="AA254" s="92">
        <v>0.18</v>
      </c>
      <c r="AB254" s="246"/>
    </row>
    <row r="255" spans="1:28" ht="21" customHeight="1">
      <c r="A255" s="780">
        <v>70</v>
      </c>
      <c r="B255" s="791" t="s">
        <v>7613</v>
      </c>
      <c r="C255" s="798"/>
      <c r="D255" s="799"/>
      <c r="E255" s="800">
        <f>SUM(E186:E254)</f>
        <v>38.871999999999986</v>
      </c>
      <c r="F255" s="800">
        <f>SUM(F186:F254)</f>
        <v>20.566999999999997</v>
      </c>
      <c r="G255" s="800">
        <f t="shared" ref="G255:K255" si="67">SUM(G186:G254)</f>
        <v>6.6300000000000008</v>
      </c>
      <c r="H255" s="800">
        <f t="shared" si="67"/>
        <v>0</v>
      </c>
      <c r="I255" s="800">
        <f t="shared" si="67"/>
        <v>0</v>
      </c>
      <c r="J255" s="800">
        <f t="shared" si="67"/>
        <v>0</v>
      </c>
      <c r="K255" s="800">
        <f t="shared" si="67"/>
        <v>0</v>
      </c>
      <c r="L255" s="800">
        <f>SUM(L186:L254)</f>
        <v>13.936999999999999</v>
      </c>
      <c r="M255" s="800">
        <f>SUM(M186:M254)</f>
        <v>0</v>
      </c>
      <c r="N255" s="800">
        <f t="shared" ref="N255" si="68">SUM(N186:N254)</f>
        <v>0</v>
      </c>
      <c r="O255" s="800">
        <f t="shared" ref="O255" si="69">SUM(O186:O254)</f>
        <v>0</v>
      </c>
      <c r="P255" s="800">
        <f>SUM(P186:P254)</f>
        <v>18.305</v>
      </c>
      <c r="Q255" s="800">
        <f>SUM(Q186:Q254)</f>
        <v>23.382000000000005</v>
      </c>
      <c r="R255" s="800">
        <f>SUM(R186:R254)</f>
        <v>0</v>
      </c>
      <c r="S255" s="800">
        <f>SUM(S186:S254)</f>
        <v>0</v>
      </c>
      <c r="T255" s="800">
        <f t="shared" ref="T255" si="70">SUM(T186:T254)</f>
        <v>0</v>
      </c>
      <c r="U255" s="800">
        <f t="shared" ref="U255" si="71">SUM(U186:U254)</f>
        <v>0</v>
      </c>
      <c r="V255" s="800">
        <f t="shared" ref="V255" si="72">SUM(V186:V254)</f>
        <v>0</v>
      </c>
      <c r="W255" s="800">
        <f t="shared" ref="W255" si="73">SUM(W186:W254)</f>
        <v>0</v>
      </c>
      <c r="X255" s="800">
        <f t="shared" ref="X255" si="74">SUM(X186:X254)</f>
        <v>0</v>
      </c>
      <c r="Y255" s="800">
        <f>SUM(Y186:Y254)</f>
        <v>12.210999999999999</v>
      </c>
      <c r="Z255" s="800">
        <f>SUM(Z186:Z254)</f>
        <v>22.758999999999997</v>
      </c>
      <c r="AA255" s="800">
        <f>SUM(AA186:AA254)</f>
        <v>3.9020000000000001</v>
      </c>
      <c r="AB255" s="246"/>
    </row>
    <row r="256" spans="1:28" ht="18.75">
      <c r="A256" s="804"/>
      <c r="B256" s="797" t="s">
        <v>6552</v>
      </c>
      <c r="C256" s="782"/>
      <c r="D256" s="801"/>
      <c r="E256" s="801"/>
      <c r="F256" s="801"/>
      <c r="G256" s="801"/>
      <c r="H256" s="801"/>
      <c r="I256" s="801"/>
      <c r="J256" s="801"/>
      <c r="K256" s="801"/>
      <c r="L256" s="801"/>
      <c r="M256" s="801"/>
      <c r="N256" s="801"/>
      <c r="O256" s="801"/>
      <c r="P256" s="801"/>
      <c r="Q256" s="801"/>
      <c r="R256" s="802"/>
      <c r="S256" s="801"/>
      <c r="T256" s="801"/>
      <c r="U256" s="801"/>
      <c r="V256" s="801"/>
      <c r="W256" s="801"/>
      <c r="X256" s="801"/>
      <c r="Y256" s="801"/>
      <c r="Z256" s="801"/>
      <c r="AA256" s="803"/>
      <c r="AB256" s="246"/>
    </row>
    <row r="257" spans="1:28">
      <c r="A257" s="113"/>
      <c r="B257" s="398" t="s">
        <v>7024</v>
      </c>
      <c r="C257" s="783"/>
      <c r="D257" s="757"/>
      <c r="E257" s="757"/>
      <c r="F257" s="757"/>
      <c r="G257" s="757"/>
      <c r="H257" s="757"/>
      <c r="I257" s="757"/>
      <c r="J257" s="757"/>
      <c r="K257" s="757"/>
      <c r="L257" s="757"/>
      <c r="M257" s="757"/>
      <c r="N257" s="757"/>
      <c r="O257" s="757"/>
      <c r="P257" s="757"/>
      <c r="Q257" s="757"/>
      <c r="R257" s="787"/>
      <c r="S257" s="757"/>
      <c r="T257" s="757"/>
      <c r="U257" s="757"/>
      <c r="V257" s="757"/>
      <c r="W257" s="757"/>
      <c r="X257" s="757"/>
      <c r="Y257" s="757"/>
      <c r="Z257" s="757"/>
      <c r="AA257" s="758"/>
      <c r="AB257" s="246"/>
    </row>
    <row r="258" spans="1:28">
      <c r="A258" s="248">
        <v>1</v>
      </c>
      <c r="B258" s="87" t="s">
        <v>70</v>
      </c>
      <c r="C258" s="723" t="s">
        <v>7025</v>
      </c>
      <c r="D258" s="748"/>
      <c r="E258" s="721">
        <v>0.4</v>
      </c>
      <c r="F258" s="721">
        <v>0.4</v>
      </c>
      <c r="G258" s="751"/>
      <c r="H258" s="751"/>
      <c r="I258" s="751"/>
      <c r="J258" s="751"/>
      <c r="K258" s="751"/>
      <c r="L258" s="721">
        <v>0.4</v>
      </c>
      <c r="M258" s="721"/>
      <c r="N258" s="721"/>
      <c r="O258" s="751"/>
      <c r="P258" s="751"/>
      <c r="Q258" s="748">
        <v>0.4</v>
      </c>
      <c r="R258" s="91" t="s">
        <v>55</v>
      </c>
      <c r="S258" s="748"/>
      <c r="T258" s="748"/>
      <c r="U258" s="748"/>
      <c r="V258" s="751"/>
      <c r="W258" s="751"/>
      <c r="X258" s="751"/>
      <c r="Y258" s="748"/>
      <c r="Z258" s="748">
        <v>0.4</v>
      </c>
      <c r="AA258" s="751"/>
      <c r="AB258" s="246">
        <v>3</v>
      </c>
    </row>
    <row r="259" spans="1:28">
      <c r="A259" s="248">
        <v>2</v>
      </c>
      <c r="B259" s="87" t="s">
        <v>227</v>
      </c>
      <c r="C259" s="88" t="s">
        <v>7026</v>
      </c>
      <c r="D259" s="92"/>
      <c r="E259" s="97">
        <v>0.4</v>
      </c>
      <c r="F259" s="97">
        <v>0.4</v>
      </c>
      <c r="G259" s="752"/>
      <c r="H259" s="752"/>
      <c r="I259" s="752"/>
      <c r="J259" s="752"/>
      <c r="K259" s="752"/>
      <c r="L259" s="97">
        <v>0.4</v>
      </c>
      <c r="M259" s="97"/>
      <c r="N259" s="97"/>
      <c r="O259" s="752"/>
      <c r="P259" s="752"/>
      <c r="Q259" s="92">
        <v>0.4</v>
      </c>
      <c r="R259" s="91" t="s">
        <v>55</v>
      </c>
      <c r="S259" s="92"/>
      <c r="T259" s="92"/>
      <c r="U259" s="92"/>
      <c r="V259" s="752"/>
      <c r="W259" s="752"/>
      <c r="X259" s="752"/>
      <c r="Y259" s="95">
        <v>0.4</v>
      </c>
      <c r="Z259" s="92"/>
      <c r="AA259" s="752"/>
      <c r="AB259" s="246">
        <v>3</v>
      </c>
    </row>
    <row r="260" spans="1:28">
      <c r="A260" s="248">
        <v>3</v>
      </c>
      <c r="B260" s="87" t="s">
        <v>282</v>
      </c>
      <c r="C260" s="88" t="s">
        <v>7027</v>
      </c>
      <c r="D260" s="92"/>
      <c r="E260" s="97">
        <v>0.3</v>
      </c>
      <c r="F260" s="97">
        <v>0.3</v>
      </c>
      <c r="G260" s="752"/>
      <c r="H260" s="752"/>
      <c r="I260" s="752"/>
      <c r="J260" s="752"/>
      <c r="K260" s="752"/>
      <c r="L260" s="97">
        <v>0.3</v>
      </c>
      <c r="M260" s="97"/>
      <c r="N260" s="97"/>
      <c r="O260" s="752"/>
      <c r="P260" s="752"/>
      <c r="Q260" s="92"/>
      <c r="R260" s="109" t="s">
        <v>55</v>
      </c>
      <c r="S260" s="92"/>
      <c r="T260" s="92"/>
      <c r="U260" s="92"/>
      <c r="V260" s="752"/>
      <c r="W260" s="752"/>
      <c r="X260" s="752"/>
      <c r="Y260" s="95">
        <v>0.3</v>
      </c>
      <c r="Z260" s="92"/>
      <c r="AA260" s="752"/>
      <c r="AB260" s="246">
        <v>3</v>
      </c>
    </row>
    <row r="261" spans="1:28">
      <c r="A261" s="248"/>
      <c r="B261" s="805" t="s">
        <v>2975</v>
      </c>
      <c r="C261" s="88"/>
      <c r="D261" s="92"/>
      <c r="E261" s="97"/>
      <c r="F261" s="97"/>
      <c r="G261" s="752"/>
      <c r="H261" s="752"/>
      <c r="I261" s="752"/>
      <c r="J261" s="752"/>
      <c r="K261" s="752"/>
      <c r="L261" s="97"/>
      <c r="M261" s="97"/>
      <c r="N261" s="97"/>
      <c r="O261" s="752"/>
      <c r="P261" s="752"/>
      <c r="Q261" s="92"/>
      <c r="R261" s="91" t="s">
        <v>55</v>
      </c>
      <c r="S261" s="92"/>
      <c r="T261" s="92"/>
      <c r="U261" s="92"/>
      <c r="V261" s="752"/>
      <c r="W261" s="752"/>
      <c r="X261" s="752"/>
      <c r="Y261" s="92"/>
      <c r="Z261" s="92"/>
      <c r="AA261" s="752"/>
      <c r="AB261" s="246"/>
    </row>
    <row r="262" spans="1:28">
      <c r="A262" s="248">
        <v>4</v>
      </c>
      <c r="B262" s="87" t="s">
        <v>70</v>
      </c>
      <c r="C262" s="88" t="s">
        <v>7028</v>
      </c>
      <c r="D262" s="92"/>
      <c r="E262" s="97">
        <v>0.8</v>
      </c>
      <c r="F262" s="97">
        <v>0.8</v>
      </c>
      <c r="G262" s="752"/>
      <c r="H262" s="752"/>
      <c r="I262" s="752"/>
      <c r="J262" s="752"/>
      <c r="K262" s="752"/>
      <c r="L262" s="97">
        <v>0.8</v>
      </c>
      <c r="M262" s="97"/>
      <c r="N262" s="97"/>
      <c r="O262" s="752"/>
      <c r="P262" s="752"/>
      <c r="Q262" s="92">
        <v>0.8</v>
      </c>
      <c r="R262" s="91" t="s">
        <v>55</v>
      </c>
      <c r="S262" s="92"/>
      <c r="T262" s="92"/>
      <c r="U262" s="92"/>
      <c r="V262" s="752"/>
      <c r="W262" s="752"/>
      <c r="X262" s="752"/>
      <c r="Y262" s="95">
        <v>0.8</v>
      </c>
      <c r="Z262" s="92"/>
      <c r="AA262" s="752"/>
      <c r="AB262" s="246">
        <v>3</v>
      </c>
    </row>
    <row r="263" spans="1:28">
      <c r="A263" s="248">
        <v>5</v>
      </c>
      <c r="B263" s="87" t="s">
        <v>58</v>
      </c>
      <c r="C263" s="88" t="s">
        <v>7029</v>
      </c>
      <c r="D263" s="92"/>
      <c r="E263" s="97">
        <v>0.3</v>
      </c>
      <c r="F263" s="97">
        <v>0.3</v>
      </c>
      <c r="G263" s="92"/>
      <c r="H263" s="92"/>
      <c r="I263" s="92"/>
      <c r="J263" s="92"/>
      <c r="K263" s="92"/>
      <c r="L263" s="97">
        <v>0.3</v>
      </c>
      <c r="M263" s="97"/>
      <c r="N263" s="97"/>
      <c r="O263" s="92"/>
      <c r="P263" s="92"/>
      <c r="Q263" s="92">
        <v>0.3</v>
      </c>
      <c r="R263" s="109" t="s">
        <v>55</v>
      </c>
      <c r="S263" s="92"/>
      <c r="T263" s="92"/>
      <c r="U263" s="92"/>
      <c r="V263" s="752"/>
      <c r="W263" s="752"/>
      <c r="X263" s="752"/>
      <c r="Y263" s="92"/>
      <c r="Z263" s="92"/>
      <c r="AA263" s="753">
        <v>0.3</v>
      </c>
      <c r="AB263" s="246">
        <v>3</v>
      </c>
    </row>
    <row r="264" spans="1:28">
      <c r="A264" s="248">
        <v>6</v>
      </c>
      <c r="B264" s="87" t="s">
        <v>70</v>
      </c>
      <c r="C264" s="88" t="s">
        <v>7030</v>
      </c>
      <c r="D264" s="92"/>
      <c r="E264" s="97">
        <v>0.3</v>
      </c>
      <c r="F264" s="97">
        <v>0.3</v>
      </c>
      <c r="G264" s="752"/>
      <c r="H264" s="752"/>
      <c r="I264" s="752"/>
      <c r="J264" s="752"/>
      <c r="K264" s="752"/>
      <c r="L264" s="97">
        <v>0.3</v>
      </c>
      <c r="M264" s="97"/>
      <c r="N264" s="97"/>
      <c r="O264" s="752"/>
      <c r="P264" s="752"/>
      <c r="Q264" s="92"/>
      <c r="R264" s="91" t="s">
        <v>55</v>
      </c>
      <c r="S264" s="92"/>
      <c r="T264" s="92"/>
      <c r="U264" s="92"/>
      <c r="V264" s="752"/>
      <c r="W264" s="752"/>
      <c r="X264" s="752"/>
      <c r="Y264" s="92"/>
      <c r="Z264" s="92"/>
      <c r="AA264" s="753">
        <v>0.3</v>
      </c>
      <c r="AB264" s="246">
        <v>3</v>
      </c>
    </row>
    <row r="265" spans="1:28">
      <c r="A265" s="248">
        <v>7</v>
      </c>
      <c r="B265" s="87" t="s">
        <v>7031</v>
      </c>
      <c r="C265" s="88" t="s">
        <v>7032</v>
      </c>
      <c r="D265" s="92"/>
      <c r="E265" s="97">
        <v>0.4</v>
      </c>
      <c r="F265" s="97">
        <v>0.4</v>
      </c>
      <c r="G265" s="752"/>
      <c r="H265" s="752"/>
      <c r="I265" s="752"/>
      <c r="J265" s="752"/>
      <c r="K265" s="752"/>
      <c r="L265" s="97">
        <v>0.4</v>
      </c>
      <c r="M265" s="97"/>
      <c r="N265" s="97"/>
      <c r="O265" s="752"/>
      <c r="P265" s="752"/>
      <c r="Q265" s="92">
        <v>0.4</v>
      </c>
      <c r="R265" s="91" t="s">
        <v>55</v>
      </c>
      <c r="S265" s="92"/>
      <c r="T265" s="92"/>
      <c r="U265" s="92"/>
      <c r="V265" s="752"/>
      <c r="W265" s="752"/>
      <c r="X265" s="752"/>
      <c r="Y265" s="92"/>
      <c r="Z265" s="92">
        <v>0.4</v>
      </c>
      <c r="AA265" s="752"/>
      <c r="AB265" s="246">
        <v>3</v>
      </c>
    </row>
    <row r="266" spans="1:28">
      <c r="A266" s="248">
        <v>8</v>
      </c>
      <c r="B266" s="87" t="s">
        <v>7033</v>
      </c>
      <c r="C266" s="88" t="s">
        <v>7034</v>
      </c>
      <c r="D266" s="92"/>
      <c r="E266" s="97">
        <v>0.2</v>
      </c>
      <c r="F266" s="97">
        <v>0.2</v>
      </c>
      <c r="G266" s="752"/>
      <c r="H266" s="752"/>
      <c r="I266" s="752"/>
      <c r="J266" s="752"/>
      <c r="K266" s="752"/>
      <c r="L266" s="97">
        <v>0.2</v>
      </c>
      <c r="M266" s="97"/>
      <c r="N266" s="97"/>
      <c r="O266" s="752"/>
      <c r="P266" s="752"/>
      <c r="Q266" s="92"/>
      <c r="R266" s="109" t="s">
        <v>55</v>
      </c>
      <c r="S266" s="92"/>
      <c r="T266" s="92"/>
      <c r="U266" s="92"/>
      <c r="V266" s="752"/>
      <c r="W266" s="752"/>
      <c r="X266" s="752"/>
      <c r="Y266" s="95">
        <v>0.2</v>
      </c>
      <c r="Z266" s="92"/>
      <c r="AA266" s="752"/>
      <c r="AB266" s="246">
        <v>3</v>
      </c>
    </row>
    <row r="267" spans="1:28">
      <c r="A267" s="248">
        <v>9</v>
      </c>
      <c r="B267" s="87" t="s">
        <v>7035</v>
      </c>
      <c r="C267" s="88" t="s">
        <v>7036</v>
      </c>
      <c r="D267" s="92"/>
      <c r="E267" s="97">
        <v>0.1</v>
      </c>
      <c r="F267" s="97">
        <v>0.1</v>
      </c>
      <c r="G267" s="752"/>
      <c r="H267" s="752"/>
      <c r="I267" s="752"/>
      <c r="J267" s="752"/>
      <c r="K267" s="752"/>
      <c r="L267" s="97">
        <v>0.1</v>
      </c>
      <c r="M267" s="97"/>
      <c r="N267" s="97"/>
      <c r="O267" s="752"/>
      <c r="P267" s="752"/>
      <c r="Q267" s="92">
        <v>0.1</v>
      </c>
      <c r="R267" s="91" t="s">
        <v>55</v>
      </c>
      <c r="S267" s="92"/>
      <c r="T267" s="92"/>
      <c r="U267" s="92"/>
      <c r="V267" s="752"/>
      <c r="W267" s="752"/>
      <c r="X267" s="752"/>
      <c r="Y267" s="92"/>
      <c r="Z267" s="92"/>
      <c r="AA267" s="753">
        <v>0.1</v>
      </c>
      <c r="AB267" s="246">
        <v>3</v>
      </c>
    </row>
    <row r="268" spans="1:28">
      <c r="A268" s="248">
        <v>10</v>
      </c>
      <c r="B268" s="87" t="s">
        <v>177</v>
      </c>
      <c r="C268" s="88" t="s">
        <v>7037</v>
      </c>
      <c r="D268" s="92"/>
      <c r="E268" s="97">
        <v>0.3</v>
      </c>
      <c r="F268" s="97">
        <v>0.3</v>
      </c>
      <c r="G268" s="752"/>
      <c r="H268" s="752"/>
      <c r="I268" s="752"/>
      <c r="J268" s="752"/>
      <c r="K268" s="752"/>
      <c r="L268" s="97">
        <v>0.3</v>
      </c>
      <c r="M268" s="97"/>
      <c r="N268" s="97"/>
      <c r="O268" s="752"/>
      <c r="P268" s="752"/>
      <c r="Q268" s="92">
        <v>0.3</v>
      </c>
      <c r="R268" s="91" t="s">
        <v>55</v>
      </c>
      <c r="S268" s="92"/>
      <c r="T268" s="92"/>
      <c r="U268" s="92"/>
      <c r="V268" s="752"/>
      <c r="W268" s="752"/>
      <c r="X268" s="752"/>
      <c r="Y268" s="92"/>
      <c r="Z268" s="92">
        <v>0.3</v>
      </c>
      <c r="AA268" s="752"/>
      <c r="AB268" s="246">
        <v>3</v>
      </c>
    </row>
    <row r="269" spans="1:28">
      <c r="A269" s="248">
        <v>11</v>
      </c>
      <c r="B269" s="87" t="s">
        <v>282</v>
      </c>
      <c r="C269" s="88" t="s">
        <v>7038</v>
      </c>
      <c r="D269" s="92"/>
      <c r="E269" s="97">
        <v>0.4</v>
      </c>
      <c r="F269" s="97">
        <v>0.4</v>
      </c>
      <c r="G269" s="752"/>
      <c r="H269" s="752"/>
      <c r="I269" s="752"/>
      <c r="J269" s="752"/>
      <c r="K269" s="752"/>
      <c r="L269" s="97">
        <v>0.4</v>
      </c>
      <c r="M269" s="97"/>
      <c r="N269" s="97"/>
      <c r="O269" s="752"/>
      <c r="P269" s="752"/>
      <c r="Q269" s="92"/>
      <c r="R269" s="109" t="s">
        <v>55</v>
      </c>
      <c r="S269" s="92"/>
      <c r="T269" s="92"/>
      <c r="U269" s="92"/>
      <c r="V269" s="752"/>
      <c r="W269" s="752"/>
      <c r="X269" s="752"/>
      <c r="Y269" s="92"/>
      <c r="Z269" s="92">
        <v>0.4</v>
      </c>
      <c r="AA269" s="752"/>
      <c r="AB269" s="246">
        <v>3</v>
      </c>
    </row>
    <row r="270" spans="1:28">
      <c r="A270" s="248">
        <v>12</v>
      </c>
      <c r="B270" s="87" t="s">
        <v>7039</v>
      </c>
      <c r="C270" s="88" t="s">
        <v>7040</v>
      </c>
      <c r="D270" s="92"/>
      <c r="E270" s="97">
        <v>0.5</v>
      </c>
      <c r="F270" s="97">
        <v>0.5</v>
      </c>
      <c r="G270" s="752"/>
      <c r="H270" s="752"/>
      <c r="I270" s="752"/>
      <c r="J270" s="752"/>
      <c r="K270" s="752"/>
      <c r="L270" s="97">
        <v>0.5</v>
      </c>
      <c r="M270" s="97"/>
      <c r="N270" s="97"/>
      <c r="O270" s="752"/>
      <c r="P270" s="752"/>
      <c r="Q270" s="92"/>
      <c r="R270" s="91" t="s">
        <v>55</v>
      </c>
      <c r="S270" s="92"/>
      <c r="T270" s="92"/>
      <c r="U270" s="92"/>
      <c r="V270" s="752"/>
      <c r="W270" s="752"/>
      <c r="X270" s="752"/>
      <c r="Y270" s="95">
        <v>0.5</v>
      </c>
      <c r="Z270" s="92"/>
      <c r="AA270" s="752"/>
      <c r="AB270" s="246"/>
    </row>
    <row r="271" spans="1:28">
      <c r="A271" s="248">
        <v>13</v>
      </c>
      <c r="B271" s="87" t="s">
        <v>7039</v>
      </c>
      <c r="C271" s="88" t="s">
        <v>7041</v>
      </c>
      <c r="D271" s="92"/>
      <c r="E271" s="97">
        <v>0.3</v>
      </c>
      <c r="F271" s="97">
        <v>0.3</v>
      </c>
      <c r="G271" s="752"/>
      <c r="H271" s="752"/>
      <c r="I271" s="752"/>
      <c r="J271" s="752"/>
      <c r="K271" s="752"/>
      <c r="L271" s="97">
        <v>0.3</v>
      </c>
      <c r="M271" s="97"/>
      <c r="N271" s="97"/>
      <c r="O271" s="752"/>
      <c r="P271" s="752"/>
      <c r="Q271" s="92"/>
      <c r="R271" s="91" t="s">
        <v>55</v>
      </c>
      <c r="S271" s="92"/>
      <c r="T271" s="92"/>
      <c r="U271" s="92"/>
      <c r="V271" s="752"/>
      <c r="W271" s="752"/>
      <c r="X271" s="752"/>
      <c r="Y271" s="92"/>
      <c r="Z271" s="92">
        <v>0.3</v>
      </c>
      <c r="AA271" s="752"/>
      <c r="AB271" s="246"/>
    </row>
    <row r="272" spans="1:28">
      <c r="A272" s="248">
        <v>14</v>
      </c>
      <c r="B272" s="87" t="s">
        <v>7042</v>
      </c>
      <c r="C272" s="88" t="s">
        <v>7043</v>
      </c>
      <c r="D272" s="92"/>
      <c r="E272" s="97">
        <v>0.7</v>
      </c>
      <c r="F272" s="97">
        <v>0.7</v>
      </c>
      <c r="G272" s="752"/>
      <c r="H272" s="752"/>
      <c r="I272" s="752"/>
      <c r="J272" s="752"/>
      <c r="K272" s="752"/>
      <c r="L272" s="97">
        <v>0.7</v>
      </c>
      <c r="M272" s="97"/>
      <c r="N272" s="97"/>
      <c r="O272" s="752"/>
      <c r="P272" s="752"/>
      <c r="Q272" s="95">
        <v>0.4</v>
      </c>
      <c r="R272" s="109" t="s">
        <v>55</v>
      </c>
      <c r="S272" s="95"/>
      <c r="T272" s="95"/>
      <c r="U272" s="95"/>
      <c r="V272" s="752"/>
      <c r="W272" s="752"/>
      <c r="X272" s="752"/>
      <c r="Y272" s="92"/>
      <c r="Z272" s="92">
        <v>0.7</v>
      </c>
      <c r="AA272" s="752"/>
      <c r="AB272" s="246"/>
    </row>
    <row r="273" spans="1:28">
      <c r="A273" s="248">
        <v>15</v>
      </c>
      <c r="B273" s="87" t="s">
        <v>7044</v>
      </c>
      <c r="C273" s="88" t="s">
        <v>7045</v>
      </c>
      <c r="D273" s="92"/>
      <c r="E273" s="97">
        <v>0.2</v>
      </c>
      <c r="F273" s="97">
        <v>0.2</v>
      </c>
      <c r="G273" s="752"/>
      <c r="H273" s="752"/>
      <c r="I273" s="752"/>
      <c r="J273" s="752"/>
      <c r="K273" s="752"/>
      <c r="L273" s="97">
        <v>0.2</v>
      </c>
      <c r="M273" s="97"/>
      <c r="N273" s="97"/>
      <c r="O273" s="752"/>
      <c r="P273" s="752"/>
      <c r="Q273" s="92">
        <v>0.2</v>
      </c>
      <c r="R273" s="91" t="s">
        <v>55</v>
      </c>
      <c r="S273" s="92"/>
      <c r="T273" s="92"/>
      <c r="U273" s="92"/>
      <c r="V273" s="752"/>
      <c r="W273" s="752"/>
      <c r="X273" s="752"/>
      <c r="Y273" s="92"/>
      <c r="Z273" s="92">
        <v>0.2</v>
      </c>
      <c r="AA273" s="752"/>
      <c r="AB273" s="246"/>
    </row>
    <row r="274" spans="1:28">
      <c r="A274" s="248">
        <v>16</v>
      </c>
      <c r="B274" s="87" t="s">
        <v>5104</v>
      </c>
      <c r="C274" s="88" t="s">
        <v>7046</v>
      </c>
      <c r="D274" s="92"/>
      <c r="E274" s="97">
        <v>0.2</v>
      </c>
      <c r="F274" s="97">
        <v>0.2</v>
      </c>
      <c r="G274" s="752"/>
      <c r="H274" s="752"/>
      <c r="I274" s="752"/>
      <c r="J274" s="752"/>
      <c r="K274" s="752"/>
      <c r="L274" s="97">
        <v>0.2</v>
      </c>
      <c r="M274" s="97"/>
      <c r="N274" s="97"/>
      <c r="O274" s="752"/>
      <c r="P274" s="752"/>
      <c r="Q274" s="92">
        <v>0.2</v>
      </c>
      <c r="R274" s="91" t="s">
        <v>55</v>
      </c>
      <c r="S274" s="92"/>
      <c r="T274" s="92"/>
      <c r="U274" s="92"/>
      <c r="V274" s="752"/>
      <c r="W274" s="752"/>
      <c r="X274" s="752"/>
      <c r="Y274" s="92"/>
      <c r="Z274" s="92">
        <v>0.2</v>
      </c>
      <c r="AA274" s="752"/>
      <c r="AB274" s="246"/>
    </row>
    <row r="275" spans="1:28">
      <c r="A275" s="248"/>
      <c r="B275" s="102" t="s">
        <v>7047</v>
      </c>
      <c r="C275" s="88"/>
      <c r="D275" s="92"/>
      <c r="E275" s="97"/>
      <c r="F275" s="97"/>
      <c r="G275" s="752"/>
      <c r="H275" s="752"/>
      <c r="I275" s="752"/>
      <c r="J275" s="752"/>
      <c r="K275" s="752"/>
      <c r="L275" s="97"/>
      <c r="M275" s="97"/>
      <c r="N275" s="97"/>
      <c r="O275" s="752"/>
      <c r="P275" s="752"/>
      <c r="Q275" s="92"/>
      <c r="R275" s="109" t="s">
        <v>55</v>
      </c>
      <c r="S275" s="92"/>
      <c r="T275" s="92"/>
      <c r="U275" s="92"/>
      <c r="V275" s="752"/>
      <c r="W275" s="752"/>
      <c r="X275" s="752"/>
      <c r="Y275" s="92"/>
      <c r="Z275" s="92"/>
      <c r="AA275" s="752"/>
      <c r="AB275" s="246"/>
    </row>
    <row r="276" spans="1:28">
      <c r="A276" s="248">
        <v>17</v>
      </c>
      <c r="B276" s="87" t="s">
        <v>7048</v>
      </c>
      <c r="C276" s="88" t="s">
        <v>7049</v>
      </c>
      <c r="D276" s="92"/>
      <c r="E276" s="97">
        <v>0.2</v>
      </c>
      <c r="F276" s="97">
        <v>0.2</v>
      </c>
      <c r="G276" s="752"/>
      <c r="H276" s="752"/>
      <c r="I276" s="752"/>
      <c r="J276" s="752"/>
      <c r="K276" s="752"/>
      <c r="L276" s="97">
        <v>0.2</v>
      </c>
      <c r="M276" s="97"/>
      <c r="N276" s="97"/>
      <c r="O276" s="752"/>
      <c r="P276" s="752"/>
      <c r="Q276" s="92">
        <v>0.2</v>
      </c>
      <c r="R276" s="91" t="s">
        <v>55</v>
      </c>
      <c r="S276" s="92"/>
      <c r="T276" s="92"/>
      <c r="U276" s="92"/>
      <c r="V276" s="752"/>
      <c r="W276" s="752"/>
      <c r="X276" s="752"/>
      <c r="Y276" s="92"/>
      <c r="Z276" s="92">
        <v>0.2</v>
      </c>
      <c r="AA276" s="752"/>
      <c r="AB276" s="246"/>
    </row>
    <row r="277" spans="1:28">
      <c r="A277" s="248">
        <v>18</v>
      </c>
      <c r="B277" s="87" t="s">
        <v>7050</v>
      </c>
      <c r="C277" s="88" t="s">
        <v>7051</v>
      </c>
      <c r="D277" s="92"/>
      <c r="E277" s="97">
        <v>0.1</v>
      </c>
      <c r="F277" s="97">
        <v>0.1</v>
      </c>
      <c r="G277" s="752"/>
      <c r="H277" s="752"/>
      <c r="I277" s="752"/>
      <c r="J277" s="752"/>
      <c r="K277" s="752"/>
      <c r="L277" s="97">
        <v>0.1</v>
      </c>
      <c r="M277" s="97"/>
      <c r="N277" s="97"/>
      <c r="O277" s="752"/>
      <c r="P277" s="752"/>
      <c r="Q277" s="92">
        <v>0.1</v>
      </c>
      <c r="R277" s="91" t="s">
        <v>55</v>
      </c>
      <c r="S277" s="92"/>
      <c r="T277" s="92"/>
      <c r="U277" s="92"/>
      <c r="V277" s="752"/>
      <c r="W277" s="752"/>
      <c r="X277" s="752"/>
      <c r="Y277" s="92"/>
      <c r="Z277" s="752"/>
      <c r="AA277" s="752">
        <v>0.1</v>
      </c>
      <c r="AB277" s="246"/>
    </row>
    <row r="278" spans="1:28">
      <c r="A278" s="248"/>
      <c r="B278" s="102" t="s">
        <v>7052</v>
      </c>
      <c r="C278" s="88"/>
      <c r="D278" s="92"/>
      <c r="E278" s="97"/>
      <c r="F278" s="97"/>
      <c r="G278" s="752"/>
      <c r="H278" s="752"/>
      <c r="I278" s="752"/>
      <c r="J278" s="752"/>
      <c r="K278" s="752"/>
      <c r="L278" s="97"/>
      <c r="M278" s="97"/>
      <c r="N278" s="97"/>
      <c r="O278" s="752"/>
      <c r="P278" s="752"/>
      <c r="Q278" s="92"/>
      <c r="R278" s="109" t="s">
        <v>55</v>
      </c>
      <c r="S278" s="92"/>
      <c r="T278" s="92"/>
      <c r="U278" s="92"/>
      <c r="V278" s="752"/>
      <c r="W278" s="752"/>
      <c r="X278" s="752"/>
      <c r="Y278" s="92"/>
      <c r="Z278" s="752"/>
      <c r="AA278" s="752"/>
      <c r="AB278" s="246"/>
    </row>
    <row r="279" spans="1:28">
      <c r="A279" s="248">
        <v>19</v>
      </c>
      <c r="B279" s="87" t="s">
        <v>7053</v>
      </c>
      <c r="C279" s="88" t="s">
        <v>7054</v>
      </c>
      <c r="D279" s="92"/>
      <c r="E279" s="97">
        <v>0.4</v>
      </c>
      <c r="F279" s="97">
        <v>0.4</v>
      </c>
      <c r="G279" s="752"/>
      <c r="H279" s="752"/>
      <c r="I279" s="752"/>
      <c r="J279" s="752"/>
      <c r="K279" s="752"/>
      <c r="L279" s="97">
        <v>0.4</v>
      </c>
      <c r="M279" s="97"/>
      <c r="N279" s="97"/>
      <c r="O279" s="752"/>
      <c r="P279" s="752"/>
      <c r="Q279" s="92"/>
      <c r="R279" s="91" t="s">
        <v>55</v>
      </c>
      <c r="S279" s="92"/>
      <c r="T279" s="92"/>
      <c r="U279" s="92"/>
      <c r="V279" s="752"/>
      <c r="W279" s="752"/>
      <c r="X279" s="752"/>
      <c r="Y279" s="92"/>
      <c r="Z279" s="92">
        <v>0.4</v>
      </c>
      <c r="AA279" s="752"/>
      <c r="AB279" s="246"/>
    </row>
    <row r="280" spans="1:28">
      <c r="A280" s="248">
        <v>20</v>
      </c>
      <c r="B280" s="87" t="s">
        <v>916</v>
      </c>
      <c r="C280" s="88" t="s">
        <v>7055</v>
      </c>
      <c r="D280" s="92"/>
      <c r="E280" s="97">
        <v>0.3</v>
      </c>
      <c r="F280" s="97">
        <v>0.3</v>
      </c>
      <c r="G280" s="752"/>
      <c r="H280" s="752"/>
      <c r="I280" s="752"/>
      <c r="J280" s="752"/>
      <c r="K280" s="752"/>
      <c r="L280" s="97">
        <v>0.3</v>
      </c>
      <c r="M280" s="97"/>
      <c r="N280" s="97"/>
      <c r="O280" s="752"/>
      <c r="P280" s="752"/>
      <c r="Q280" s="92"/>
      <c r="R280" s="91" t="s">
        <v>55</v>
      </c>
      <c r="S280" s="92"/>
      <c r="T280" s="92"/>
      <c r="U280" s="92"/>
      <c r="V280" s="752"/>
      <c r="W280" s="752"/>
      <c r="X280" s="752"/>
      <c r="Y280" s="92"/>
      <c r="Z280" s="92">
        <v>0.3</v>
      </c>
      <c r="AA280" s="752"/>
      <c r="AB280" s="246"/>
    </row>
    <row r="281" spans="1:28">
      <c r="A281" s="248">
        <v>21</v>
      </c>
      <c r="B281" s="87" t="s">
        <v>291</v>
      </c>
      <c r="C281" s="88" t="s">
        <v>7056</v>
      </c>
      <c r="D281" s="92"/>
      <c r="E281" s="97">
        <v>0.4</v>
      </c>
      <c r="F281" s="97">
        <v>0.4</v>
      </c>
      <c r="G281" s="752"/>
      <c r="H281" s="752"/>
      <c r="I281" s="752"/>
      <c r="J281" s="752"/>
      <c r="K281" s="752"/>
      <c r="L281" s="97">
        <v>0.4</v>
      </c>
      <c r="M281" s="97"/>
      <c r="N281" s="97"/>
      <c r="O281" s="752"/>
      <c r="P281" s="752"/>
      <c r="Q281" s="92"/>
      <c r="R281" s="109" t="s">
        <v>55</v>
      </c>
      <c r="S281" s="92"/>
      <c r="T281" s="92"/>
      <c r="U281" s="92"/>
      <c r="V281" s="752"/>
      <c r="W281" s="752"/>
      <c r="X281" s="752"/>
      <c r="Y281" s="92"/>
      <c r="Z281" s="92">
        <v>0.4</v>
      </c>
      <c r="AA281" s="752"/>
      <c r="AB281" s="246"/>
    </row>
    <row r="282" spans="1:28">
      <c r="A282" s="248"/>
      <c r="B282" s="102" t="s">
        <v>1817</v>
      </c>
      <c r="C282" s="88"/>
      <c r="D282" s="92"/>
      <c r="E282" s="97"/>
      <c r="F282" s="97"/>
      <c r="G282" s="752"/>
      <c r="H282" s="752"/>
      <c r="I282" s="752"/>
      <c r="J282" s="752"/>
      <c r="K282" s="752"/>
      <c r="L282" s="97"/>
      <c r="M282" s="97"/>
      <c r="N282" s="97"/>
      <c r="O282" s="752"/>
      <c r="P282" s="752"/>
      <c r="Q282" s="92"/>
      <c r="R282" s="91" t="s">
        <v>55</v>
      </c>
      <c r="S282" s="92"/>
      <c r="T282" s="92"/>
      <c r="U282" s="92"/>
      <c r="V282" s="752"/>
      <c r="W282" s="752"/>
      <c r="X282" s="752"/>
      <c r="Y282" s="92"/>
      <c r="Z282" s="92"/>
      <c r="AA282" s="752"/>
      <c r="AB282" s="246"/>
    </row>
    <row r="283" spans="1:28">
      <c r="A283" s="248">
        <v>22</v>
      </c>
      <c r="B283" s="87" t="s">
        <v>420</v>
      </c>
      <c r="C283" s="88" t="s">
        <v>7057</v>
      </c>
      <c r="D283" s="92"/>
      <c r="E283" s="97">
        <v>0.2</v>
      </c>
      <c r="F283" s="97">
        <v>0.2</v>
      </c>
      <c r="G283" s="752"/>
      <c r="H283" s="752"/>
      <c r="I283" s="752"/>
      <c r="J283" s="752"/>
      <c r="K283" s="752"/>
      <c r="L283" s="97">
        <v>0.2</v>
      </c>
      <c r="M283" s="97"/>
      <c r="N283" s="97"/>
      <c r="O283" s="752"/>
      <c r="P283" s="752"/>
      <c r="Q283" s="92">
        <v>0.2</v>
      </c>
      <c r="R283" s="91" t="s">
        <v>55</v>
      </c>
      <c r="S283" s="92"/>
      <c r="T283" s="92"/>
      <c r="U283" s="92"/>
      <c r="V283" s="752"/>
      <c r="W283" s="752"/>
      <c r="X283" s="752"/>
      <c r="Y283" s="92"/>
      <c r="Z283" s="92">
        <v>0.2</v>
      </c>
      <c r="AA283" s="752"/>
      <c r="AB283" s="246"/>
    </row>
    <row r="284" spans="1:28">
      <c r="A284" s="248">
        <v>23</v>
      </c>
      <c r="B284" s="87" t="s">
        <v>7058</v>
      </c>
      <c r="C284" s="88" t="s">
        <v>7059</v>
      </c>
      <c r="D284" s="92"/>
      <c r="E284" s="97">
        <v>0.2</v>
      </c>
      <c r="F284" s="97">
        <v>0.2</v>
      </c>
      <c r="G284" s="752"/>
      <c r="H284" s="752"/>
      <c r="I284" s="752"/>
      <c r="J284" s="752"/>
      <c r="K284" s="752"/>
      <c r="L284" s="97">
        <v>0.2</v>
      </c>
      <c r="M284" s="97"/>
      <c r="N284" s="97"/>
      <c r="O284" s="752"/>
      <c r="P284" s="752"/>
      <c r="Q284" s="92"/>
      <c r="R284" s="109" t="s">
        <v>55</v>
      </c>
      <c r="S284" s="92"/>
      <c r="T284" s="92"/>
      <c r="U284" s="92"/>
      <c r="V284" s="752"/>
      <c r="W284" s="752"/>
      <c r="X284" s="752"/>
      <c r="Y284" s="95">
        <v>0.2</v>
      </c>
      <c r="Z284" s="92"/>
      <c r="AA284" s="752"/>
      <c r="AB284" s="246"/>
    </row>
    <row r="285" spans="1:28">
      <c r="A285" s="248">
        <v>24</v>
      </c>
      <c r="B285" s="87" t="s">
        <v>291</v>
      </c>
      <c r="C285" s="88" t="s">
        <v>7060</v>
      </c>
      <c r="D285" s="92"/>
      <c r="E285" s="97">
        <v>0.2</v>
      </c>
      <c r="F285" s="97">
        <v>0.2</v>
      </c>
      <c r="G285" s="752"/>
      <c r="H285" s="752"/>
      <c r="I285" s="752"/>
      <c r="J285" s="752"/>
      <c r="K285" s="752"/>
      <c r="L285" s="97">
        <v>0.2</v>
      </c>
      <c r="M285" s="97"/>
      <c r="N285" s="97"/>
      <c r="O285" s="752"/>
      <c r="P285" s="752"/>
      <c r="Q285" s="92">
        <v>0.2</v>
      </c>
      <c r="R285" s="91" t="s">
        <v>55</v>
      </c>
      <c r="S285" s="92"/>
      <c r="T285" s="92"/>
      <c r="U285" s="92"/>
      <c r="V285" s="752"/>
      <c r="W285" s="752"/>
      <c r="X285" s="752"/>
      <c r="Y285" s="92"/>
      <c r="Z285" s="92">
        <v>0.2</v>
      </c>
      <c r="AA285" s="752"/>
      <c r="AB285" s="246"/>
    </row>
    <row r="286" spans="1:28">
      <c r="A286" s="248"/>
      <c r="B286" s="805" t="s">
        <v>7061</v>
      </c>
      <c r="C286" s="88"/>
      <c r="D286" s="92"/>
      <c r="E286" s="97"/>
      <c r="F286" s="97"/>
      <c r="G286" s="752"/>
      <c r="H286" s="752"/>
      <c r="I286" s="752"/>
      <c r="J286" s="752"/>
      <c r="K286" s="752"/>
      <c r="L286" s="97"/>
      <c r="M286" s="97"/>
      <c r="N286" s="97"/>
      <c r="O286" s="752"/>
      <c r="P286" s="752"/>
      <c r="Q286" s="92"/>
      <c r="R286" s="91" t="s">
        <v>55</v>
      </c>
      <c r="S286" s="92"/>
      <c r="T286" s="92"/>
      <c r="U286" s="92"/>
      <c r="V286" s="752"/>
      <c r="W286" s="752"/>
      <c r="X286" s="752"/>
      <c r="Y286" s="92"/>
      <c r="Z286" s="92"/>
      <c r="AA286" s="752"/>
      <c r="AB286" s="246"/>
    </row>
    <row r="287" spans="1:28">
      <c r="A287" s="248">
        <v>25</v>
      </c>
      <c r="B287" s="87" t="s">
        <v>7062</v>
      </c>
      <c r="C287" s="88" t="s">
        <v>7063</v>
      </c>
      <c r="D287" s="92"/>
      <c r="E287" s="97">
        <v>0.4</v>
      </c>
      <c r="F287" s="97">
        <v>0.4</v>
      </c>
      <c r="G287" s="752"/>
      <c r="H287" s="752"/>
      <c r="I287" s="752"/>
      <c r="J287" s="752"/>
      <c r="K287" s="752"/>
      <c r="L287" s="97">
        <v>0.4</v>
      </c>
      <c r="M287" s="97"/>
      <c r="N287" s="97"/>
      <c r="O287" s="752"/>
      <c r="P287" s="752"/>
      <c r="Q287" s="92"/>
      <c r="R287" s="109" t="s">
        <v>55</v>
      </c>
      <c r="S287" s="92"/>
      <c r="T287" s="92"/>
      <c r="U287" s="92"/>
      <c r="V287" s="752"/>
      <c r="W287" s="752"/>
      <c r="X287" s="752"/>
      <c r="Y287" s="95">
        <v>0.4</v>
      </c>
      <c r="Z287" s="92"/>
      <c r="AA287" s="752"/>
      <c r="AB287" s="246"/>
    </row>
    <row r="288" spans="1:28">
      <c r="A288" s="248">
        <v>26</v>
      </c>
      <c r="B288" s="87" t="s">
        <v>70</v>
      </c>
      <c r="C288" s="88" t="s">
        <v>7064</v>
      </c>
      <c r="D288" s="92"/>
      <c r="E288" s="97">
        <v>0.5</v>
      </c>
      <c r="F288" s="97">
        <v>0.5</v>
      </c>
      <c r="G288" s="752"/>
      <c r="H288" s="752"/>
      <c r="I288" s="752"/>
      <c r="J288" s="752"/>
      <c r="K288" s="752"/>
      <c r="L288" s="97">
        <v>0.5</v>
      </c>
      <c r="M288" s="97"/>
      <c r="N288" s="97"/>
      <c r="O288" s="752"/>
      <c r="P288" s="752"/>
      <c r="Q288" s="92"/>
      <c r="R288" s="91" t="s">
        <v>55</v>
      </c>
      <c r="S288" s="92"/>
      <c r="T288" s="92"/>
      <c r="U288" s="92"/>
      <c r="V288" s="752"/>
      <c r="W288" s="752"/>
      <c r="X288" s="752"/>
      <c r="Y288" s="92"/>
      <c r="Z288" s="92">
        <v>0.5</v>
      </c>
      <c r="AA288" s="752"/>
      <c r="AB288" s="246"/>
    </row>
    <row r="289" spans="1:28">
      <c r="A289" s="248">
        <v>27</v>
      </c>
      <c r="B289" s="87" t="s">
        <v>7065</v>
      </c>
      <c r="C289" s="88" t="s">
        <v>7066</v>
      </c>
      <c r="D289" s="92"/>
      <c r="E289" s="97">
        <v>0.2</v>
      </c>
      <c r="F289" s="97">
        <v>0.2</v>
      </c>
      <c r="G289" s="752"/>
      <c r="H289" s="752"/>
      <c r="I289" s="752"/>
      <c r="J289" s="752"/>
      <c r="K289" s="752"/>
      <c r="L289" s="97">
        <v>0.2</v>
      </c>
      <c r="M289" s="97"/>
      <c r="N289" s="97"/>
      <c r="O289" s="752"/>
      <c r="P289" s="752"/>
      <c r="Q289" s="92">
        <v>0.2</v>
      </c>
      <c r="R289" s="91" t="s">
        <v>55</v>
      </c>
      <c r="S289" s="92"/>
      <c r="T289" s="92"/>
      <c r="U289" s="92"/>
      <c r="V289" s="752"/>
      <c r="W289" s="752"/>
      <c r="X289" s="752"/>
      <c r="Y289" s="92"/>
      <c r="Z289" s="92">
        <v>0.2</v>
      </c>
      <c r="AA289" s="752"/>
      <c r="AB289" s="246"/>
    </row>
    <row r="290" spans="1:28">
      <c r="A290" s="248">
        <v>28</v>
      </c>
      <c r="B290" s="87" t="s">
        <v>7067</v>
      </c>
      <c r="C290" s="88" t="s">
        <v>7068</v>
      </c>
      <c r="D290" s="92"/>
      <c r="E290" s="97">
        <v>0.3</v>
      </c>
      <c r="F290" s="97">
        <v>0.3</v>
      </c>
      <c r="G290" s="752"/>
      <c r="H290" s="752"/>
      <c r="I290" s="752"/>
      <c r="J290" s="752"/>
      <c r="K290" s="752"/>
      <c r="L290" s="97">
        <v>0.3</v>
      </c>
      <c r="M290" s="97"/>
      <c r="N290" s="97"/>
      <c r="O290" s="752"/>
      <c r="P290" s="752"/>
      <c r="Q290" s="92">
        <v>0.3</v>
      </c>
      <c r="R290" s="109" t="s">
        <v>55</v>
      </c>
      <c r="S290" s="92"/>
      <c r="T290" s="92"/>
      <c r="U290" s="92"/>
      <c r="V290" s="752"/>
      <c r="W290" s="752"/>
      <c r="X290" s="752"/>
      <c r="Y290" s="92"/>
      <c r="Z290" s="92">
        <v>0.3</v>
      </c>
      <c r="AA290" s="752"/>
      <c r="AB290" s="246"/>
    </row>
    <row r="291" spans="1:28">
      <c r="A291" s="248">
        <v>29</v>
      </c>
      <c r="B291" s="87" t="s">
        <v>7069</v>
      </c>
      <c r="C291" s="88" t="s">
        <v>7070</v>
      </c>
      <c r="D291" s="92"/>
      <c r="E291" s="97">
        <v>0.1</v>
      </c>
      <c r="F291" s="97">
        <v>0.1</v>
      </c>
      <c r="G291" s="752"/>
      <c r="H291" s="752"/>
      <c r="I291" s="752"/>
      <c r="J291" s="752"/>
      <c r="K291" s="752"/>
      <c r="L291" s="97">
        <v>0.1</v>
      </c>
      <c r="M291" s="97"/>
      <c r="N291" s="97"/>
      <c r="O291" s="752"/>
      <c r="P291" s="752"/>
      <c r="Q291" s="92">
        <v>0.1</v>
      </c>
      <c r="R291" s="91" t="s">
        <v>55</v>
      </c>
      <c r="S291" s="92"/>
      <c r="T291" s="92"/>
      <c r="U291" s="92"/>
      <c r="V291" s="752"/>
      <c r="W291" s="752"/>
      <c r="X291" s="752"/>
      <c r="Y291" s="92"/>
      <c r="Z291" s="92"/>
      <c r="AA291" s="753">
        <v>0.1</v>
      </c>
      <c r="AB291" s="246"/>
    </row>
    <row r="292" spans="1:28">
      <c r="A292" s="248"/>
      <c r="B292" s="102" t="s">
        <v>7071</v>
      </c>
      <c r="C292" s="88"/>
      <c r="D292" s="92"/>
      <c r="E292" s="97"/>
      <c r="F292" s="97"/>
      <c r="G292" s="752"/>
      <c r="H292" s="752"/>
      <c r="I292" s="752"/>
      <c r="J292" s="752"/>
      <c r="K292" s="752"/>
      <c r="L292" s="97"/>
      <c r="M292" s="97"/>
      <c r="N292" s="97"/>
      <c r="O292" s="752"/>
      <c r="P292" s="752"/>
      <c r="Q292" s="92"/>
      <c r="R292" s="91" t="s">
        <v>55</v>
      </c>
      <c r="S292" s="92"/>
      <c r="T292" s="92"/>
      <c r="U292" s="92"/>
      <c r="V292" s="752"/>
      <c r="W292" s="752"/>
      <c r="X292" s="752"/>
      <c r="Y292" s="92"/>
      <c r="Z292" s="92"/>
      <c r="AA292" s="753"/>
      <c r="AB292" s="246"/>
    </row>
    <row r="293" spans="1:28">
      <c r="A293" s="248">
        <v>30</v>
      </c>
      <c r="B293" s="87" t="s">
        <v>597</v>
      </c>
      <c r="C293" s="88" t="s">
        <v>7072</v>
      </c>
      <c r="D293" s="92"/>
      <c r="E293" s="738">
        <v>0.45</v>
      </c>
      <c r="F293" s="738">
        <v>0.45</v>
      </c>
      <c r="G293" s="752"/>
      <c r="H293" s="752"/>
      <c r="I293" s="752"/>
      <c r="J293" s="752"/>
      <c r="K293" s="752"/>
      <c r="L293" s="738">
        <v>0.45</v>
      </c>
      <c r="M293" s="738"/>
      <c r="N293" s="738"/>
      <c r="O293" s="752"/>
      <c r="P293" s="752"/>
      <c r="Q293" s="754"/>
      <c r="R293" s="109" t="s">
        <v>55</v>
      </c>
      <c r="S293" s="754"/>
      <c r="T293" s="754"/>
      <c r="U293" s="754"/>
      <c r="V293" s="752"/>
      <c r="W293" s="752"/>
      <c r="X293" s="752"/>
      <c r="Y293" s="92"/>
      <c r="Z293" s="95">
        <v>0.45</v>
      </c>
      <c r="AA293" s="753"/>
      <c r="AB293" s="246"/>
    </row>
    <row r="294" spans="1:28">
      <c r="A294" s="248">
        <v>31</v>
      </c>
      <c r="B294" s="87" t="s">
        <v>100</v>
      </c>
      <c r="C294" s="88" t="s">
        <v>7073</v>
      </c>
      <c r="D294" s="92"/>
      <c r="E294" s="97">
        <v>0.2</v>
      </c>
      <c r="F294" s="97">
        <v>0.2</v>
      </c>
      <c r="G294" s="752"/>
      <c r="H294" s="752"/>
      <c r="I294" s="752"/>
      <c r="J294" s="752"/>
      <c r="K294" s="752"/>
      <c r="L294" s="97">
        <v>0.2</v>
      </c>
      <c r="M294" s="97"/>
      <c r="N294" s="97"/>
      <c r="O294" s="752"/>
      <c r="P294" s="752"/>
      <c r="Q294" s="92"/>
      <c r="R294" s="91" t="s">
        <v>55</v>
      </c>
      <c r="S294" s="92"/>
      <c r="T294" s="92"/>
      <c r="U294" s="92"/>
      <c r="V294" s="752"/>
      <c r="W294" s="752"/>
      <c r="X294" s="752"/>
      <c r="Y294" s="92"/>
      <c r="Z294" s="92">
        <v>0.2</v>
      </c>
      <c r="AA294" s="753"/>
      <c r="AB294" s="246"/>
    </row>
    <row r="295" spans="1:28">
      <c r="A295" s="248"/>
      <c r="B295" s="805" t="s">
        <v>7074</v>
      </c>
      <c r="C295" s="88"/>
      <c r="D295" s="92"/>
      <c r="E295" s="97"/>
      <c r="F295" s="97"/>
      <c r="G295" s="752"/>
      <c r="H295" s="752"/>
      <c r="I295" s="752"/>
      <c r="J295" s="752"/>
      <c r="K295" s="752"/>
      <c r="L295" s="97"/>
      <c r="M295" s="97"/>
      <c r="N295" s="97"/>
      <c r="O295" s="752"/>
      <c r="P295" s="752"/>
      <c r="Q295" s="92"/>
      <c r="R295" s="91" t="s">
        <v>55</v>
      </c>
      <c r="S295" s="92"/>
      <c r="T295" s="92"/>
      <c r="U295" s="92"/>
      <c r="V295" s="752"/>
      <c r="W295" s="752"/>
      <c r="X295" s="752"/>
      <c r="Y295" s="92"/>
      <c r="Z295" s="92"/>
      <c r="AA295" s="753"/>
      <c r="AB295" s="246"/>
    </row>
    <row r="296" spans="1:28">
      <c r="A296" s="248">
        <v>32</v>
      </c>
      <c r="B296" s="87" t="s">
        <v>227</v>
      </c>
      <c r="C296" s="88" t="s">
        <v>7075</v>
      </c>
      <c r="D296" s="92"/>
      <c r="E296" s="97">
        <v>0.4</v>
      </c>
      <c r="F296" s="97">
        <v>0.4</v>
      </c>
      <c r="G296" s="752"/>
      <c r="H296" s="752"/>
      <c r="I296" s="752"/>
      <c r="J296" s="752"/>
      <c r="K296" s="752"/>
      <c r="L296" s="97">
        <v>0.4</v>
      </c>
      <c r="M296" s="97"/>
      <c r="N296" s="97"/>
      <c r="O296" s="752"/>
      <c r="P296" s="752"/>
      <c r="Q296" s="95"/>
      <c r="R296" s="109" t="s">
        <v>55</v>
      </c>
      <c r="S296" s="95"/>
      <c r="T296" s="95"/>
      <c r="U296" s="95"/>
      <c r="V296" s="752"/>
      <c r="W296" s="752"/>
      <c r="X296" s="752"/>
      <c r="Y296" s="92"/>
      <c r="Z296" s="92">
        <v>0.4</v>
      </c>
      <c r="AA296" s="753"/>
      <c r="AB296" s="246"/>
    </row>
    <row r="297" spans="1:28">
      <c r="A297" s="248">
        <v>33</v>
      </c>
      <c r="B297" s="87" t="s">
        <v>814</v>
      </c>
      <c r="C297" s="88" t="s">
        <v>7076</v>
      </c>
      <c r="D297" s="92"/>
      <c r="E297" s="97">
        <v>0.5</v>
      </c>
      <c r="F297" s="97">
        <v>0.5</v>
      </c>
      <c r="G297" s="752"/>
      <c r="H297" s="752"/>
      <c r="I297" s="752"/>
      <c r="J297" s="752"/>
      <c r="K297" s="752"/>
      <c r="L297" s="97">
        <v>0.5</v>
      </c>
      <c r="M297" s="97"/>
      <c r="N297" s="97"/>
      <c r="O297" s="752"/>
      <c r="P297" s="752"/>
      <c r="Q297" s="92"/>
      <c r="R297" s="91" t="s">
        <v>55</v>
      </c>
      <c r="S297" s="92"/>
      <c r="T297" s="92"/>
      <c r="U297" s="92"/>
      <c r="V297" s="752"/>
      <c r="W297" s="752"/>
      <c r="X297" s="752"/>
      <c r="Y297" s="92"/>
      <c r="Z297" s="92">
        <v>0.5</v>
      </c>
      <c r="AA297" s="753"/>
      <c r="AB297" s="246"/>
    </row>
    <row r="298" spans="1:28">
      <c r="A298" s="248">
        <v>34</v>
      </c>
      <c r="B298" s="87" t="s">
        <v>7058</v>
      </c>
      <c r="C298" s="88" t="s">
        <v>7077</v>
      </c>
      <c r="D298" s="92"/>
      <c r="E298" s="97">
        <v>0.2</v>
      </c>
      <c r="F298" s="97">
        <v>0.2</v>
      </c>
      <c r="G298" s="752"/>
      <c r="H298" s="752"/>
      <c r="I298" s="752"/>
      <c r="J298" s="752"/>
      <c r="K298" s="752"/>
      <c r="L298" s="97">
        <v>0.2</v>
      </c>
      <c r="M298" s="97"/>
      <c r="N298" s="97"/>
      <c r="O298" s="752"/>
      <c r="P298" s="752"/>
      <c r="Q298" s="92"/>
      <c r="R298" s="91" t="s">
        <v>55</v>
      </c>
      <c r="S298" s="92"/>
      <c r="T298" s="92"/>
      <c r="U298" s="92"/>
      <c r="V298" s="752"/>
      <c r="W298" s="752"/>
      <c r="X298" s="752"/>
      <c r="Y298" s="92"/>
      <c r="Z298" s="92">
        <v>0.2</v>
      </c>
      <c r="AA298" s="753"/>
      <c r="AB298" s="246"/>
    </row>
    <row r="299" spans="1:28">
      <c r="A299" s="248"/>
      <c r="B299" s="805" t="s">
        <v>7078</v>
      </c>
      <c r="C299" s="88"/>
      <c r="D299" s="92"/>
      <c r="E299" s="97"/>
      <c r="F299" s="97"/>
      <c r="G299" s="752"/>
      <c r="H299" s="752"/>
      <c r="I299" s="752"/>
      <c r="J299" s="752"/>
      <c r="K299" s="752"/>
      <c r="L299" s="97"/>
      <c r="M299" s="97"/>
      <c r="N299" s="97"/>
      <c r="O299" s="752"/>
      <c r="P299" s="752"/>
      <c r="Q299" s="92"/>
      <c r="R299" s="109" t="s">
        <v>55</v>
      </c>
      <c r="S299" s="92"/>
      <c r="T299" s="92"/>
      <c r="U299" s="92"/>
      <c r="V299" s="752"/>
      <c r="W299" s="752"/>
      <c r="X299" s="752"/>
      <c r="Y299" s="92"/>
      <c r="Z299" s="92"/>
      <c r="AA299" s="753"/>
      <c r="AB299" s="246"/>
    </row>
    <row r="300" spans="1:28">
      <c r="A300" s="248">
        <v>35</v>
      </c>
      <c r="B300" s="87" t="s">
        <v>7033</v>
      </c>
      <c r="C300" s="88" t="s">
        <v>7079</v>
      </c>
      <c r="D300" s="92"/>
      <c r="E300" s="97">
        <v>0.4</v>
      </c>
      <c r="F300" s="97">
        <v>0.4</v>
      </c>
      <c r="G300" s="752"/>
      <c r="H300" s="752"/>
      <c r="I300" s="752"/>
      <c r="J300" s="752"/>
      <c r="K300" s="752"/>
      <c r="L300" s="97">
        <v>0.4</v>
      </c>
      <c r="M300" s="97"/>
      <c r="N300" s="97"/>
      <c r="O300" s="752"/>
      <c r="P300" s="752"/>
      <c r="Q300" s="92"/>
      <c r="R300" s="91" t="s">
        <v>55</v>
      </c>
      <c r="S300" s="92"/>
      <c r="T300" s="92"/>
      <c r="U300" s="92"/>
      <c r="V300" s="752"/>
      <c r="W300" s="752"/>
      <c r="X300" s="752"/>
      <c r="Y300" s="95">
        <v>0.4</v>
      </c>
      <c r="Z300" s="92"/>
      <c r="AA300" s="753"/>
      <c r="AB300" s="246"/>
    </row>
    <row r="301" spans="1:28">
      <c r="A301" s="248">
        <v>36</v>
      </c>
      <c r="B301" s="87" t="s">
        <v>164</v>
      </c>
      <c r="C301" s="88" t="s">
        <v>7080</v>
      </c>
      <c r="D301" s="92"/>
      <c r="E301" s="97">
        <v>0.3</v>
      </c>
      <c r="F301" s="97">
        <v>0.3</v>
      </c>
      <c r="G301" s="752"/>
      <c r="H301" s="752"/>
      <c r="I301" s="752"/>
      <c r="J301" s="752"/>
      <c r="K301" s="752"/>
      <c r="L301" s="97">
        <v>0.3</v>
      </c>
      <c r="M301" s="97"/>
      <c r="N301" s="97"/>
      <c r="O301" s="752"/>
      <c r="P301" s="752"/>
      <c r="Q301" s="92"/>
      <c r="R301" s="91" t="s">
        <v>55</v>
      </c>
      <c r="S301" s="92"/>
      <c r="T301" s="92"/>
      <c r="U301" s="92"/>
      <c r="V301" s="752"/>
      <c r="W301" s="752"/>
      <c r="X301" s="752"/>
      <c r="Y301" s="92"/>
      <c r="Z301" s="92">
        <v>0.3</v>
      </c>
      <c r="AA301" s="753"/>
      <c r="AB301" s="246"/>
    </row>
    <row r="302" spans="1:28">
      <c r="A302" s="248">
        <v>37</v>
      </c>
      <c r="B302" s="87" t="s">
        <v>7081</v>
      </c>
      <c r="C302" s="88" t="s">
        <v>7082</v>
      </c>
      <c r="D302" s="92"/>
      <c r="E302" s="97">
        <v>0.3</v>
      </c>
      <c r="F302" s="97">
        <v>0.3</v>
      </c>
      <c r="G302" s="752"/>
      <c r="H302" s="752"/>
      <c r="I302" s="752"/>
      <c r="J302" s="752"/>
      <c r="K302" s="752"/>
      <c r="L302" s="97">
        <v>0.3</v>
      </c>
      <c r="M302" s="97"/>
      <c r="N302" s="97"/>
      <c r="O302" s="752"/>
      <c r="P302" s="752"/>
      <c r="Q302" s="92"/>
      <c r="R302" s="109" t="s">
        <v>55</v>
      </c>
      <c r="S302" s="92"/>
      <c r="T302" s="92"/>
      <c r="U302" s="92"/>
      <c r="V302" s="752"/>
      <c r="W302" s="752"/>
      <c r="X302" s="752"/>
      <c r="Y302" s="92"/>
      <c r="Z302" s="92">
        <v>0.3</v>
      </c>
      <c r="AA302" s="753"/>
      <c r="AB302" s="246"/>
    </row>
    <row r="303" spans="1:28">
      <c r="A303" s="248">
        <v>38</v>
      </c>
      <c r="B303" s="87" t="s">
        <v>7083</v>
      </c>
      <c r="C303" s="88" t="s">
        <v>7084</v>
      </c>
      <c r="D303" s="92"/>
      <c r="E303" s="97">
        <v>0.3</v>
      </c>
      <c r="F303" s="75"/>
      <c r="G303" s="752"/>
      <c r="H303" s="752"/>
      <c r="I303" s="752"/>
      <c r="J303" s="752"/>
      <c r="K303" s="752"/>
      <c r="L303" s="752"/>
      <c r="M303" s="752"/>
      <c r="N303" s="752"/>
      <c r="O303" s="97"/>
      <c r="P303" s="97">
        <v>0.3</v>
      </c>
      <c r="Q303" s="92">
        <v>0.3</v>
      </c>
      <c r="R303" s="91" t="s">
        <v>55</v>
      </c>
      <c r="S303" s="92"/>
      <c r="T303" s="92"/>
      <c r="U303" s="92"/>
      <c r="V303" s="752"/>
      <c r="W303" s="752"/>
      <c r="X303" s="752"/>
      <c r="Y303" s="92"/>
      <c r="Z303" s="92"/>
      <c r="AA303" s="753">
        <v>0.3</v>
      </c>
      <c r="AB303" s="246"/>
    </row>
    <row r="304" spans="1:28">
      <c r="A304" s="248">
        <v>39</v>
      </c>
      <c r="B304" s="87" t="s">
        <v>7085</v>
      </c>
      <c r="C304" s="88" t="s">
        <v>7086</v>
      </c>
      <c r="D304" s="92"/>
      <c r="E304" s="97">
        <v>0.4</v>
      </c>
      <c r="F304" s="97"/>
      <c r="G304" s="752"/>
      <c r="H304" s="752"/>
      <c r="I304" s="752"/>
      <c r="J304" s="752"/>
      <c r="K304" s="752"/>
      <c r="L304" s="97"/>
      <c r="M304" s="97"/>
      <c r="N304" s="97"/>
      <c r="O304" s="97"/>
      <c r="P304" s="97">
        <v>0.4</v>
      </c>
      <c r="Q304" s="92"/>
      <c r="R304" s="91" t="s">
        <v>55</v>
      </c>
      <c r="S304" s="92"/>
      <c r="T304" s="92"/>
      <c r="U304" s="92"/>
      <c r="V304" s="752"/>
      <c r="W304" s="752"/>
      <c r="X304" s="752"/>
      <c r="Y304" s="92"/>
      <c r="Z304" s="752">
        <v>0.4</v>
      </c>
      <c r="AA304" s="92"/>
      <c r="AB304" s="246"/>
    </row>
    <row r="305" spans="1:28">
      <c r="A305" s="248">
        <v>40</v>
      </c>
      <c r="B305" s="87" t="s">
        <v>7087</v>
      </c>
      <c r="C305" s="88" t="s">
        <v>7088</v>
      </c>
      <c r="D305" s="92"/>
      <c r="E305" s="97">
        <v>0.5</v>
      </c>
      <c r="F305" s="97">
        <v>0.5</v>
      </c>
      <c r="G305" s="752"/>
      <c r="H305" s="752"/>
      <c r="I305" s="752"/>
      <c r="J305" s="752"/>
      <c r="K305" s="752"/>
      <c r="L305" s="97">
        <v>0.5</v>
      </c>
      <c r="M305" s="97"/>
      <c r="N305" s="97"/>
      <c r="O305" s="97"/>
      <c r="P305" s="97"/>
      <c r="Q305" s="92"/>
      <c r="R305" s="109" t="s">
        <v>55</v>
      </c>
      <c r="S305" s="92"/>
      <c r="T305" s="92"/>
      <c r="U305" s="92"/>
      <c r="V305" s="752"/>
      <c r="W305" s="752"/>
      <c r="X305" s="752"/>
      <c r="Y305" s="92"/>
      <c r="Z305" s="752">
        <v>0.5</v>
      </c>
      <c r="AA305" s="92"/>
      <c r="AB305" s="246"/>
    </row>
    <row r="306" spans="1:28">
      <c r="A306" s="248">
        <v>41</v>
      </c>
      <c r="B306" s="87" t="s">
        <v>7089</v>
      </c>
      <c r="C306" s="88" t="s">
        <v>7090</v>
      </c>
      <c r="D306" s="92"/>
      <c r="E306" s="97">
        <v>0.3</v>
      </c>
      <c r="F306" s="97"/>
      <c r="G306" s="752"/>
      <c r="H306" s="752"/>
      <c r="I306" s="752"/>
      <c r="J306" s="752"/>
      <c r="K306" s="752"/>
      <c r="L306" s="97"/>
      <c r="M306" s="97"/>
      <c r="N306" s="97"/>
      <c r="O306" s="97"/>
      <c r="P306" s="97">
        <v>0.3</v>
      </c>
      <c r="Q306" s="92">
        <v>0.3</v>
      </c>
      <c r="R306" s="91" t="s">
        <v>55</v>
      </c>
      <c r="S306" s="92"/>
      <c r="T306" s="92"/>
      <c r="U306" s="92"/>
      <c r="V306" s="752"/>
      <c r="W306" s="752"/>
      <c r="X306" s="752"/>
      <c r="Y306" s="92"/>
      <c r="Z306" s="752"/>
      <c r="AA306" s="92">
        <v>0.3</v>
      </c>
      <c r="AB306" s="246"/>
    </row>
    <row r="307" spans="1:28">
      <c r="A307" s="248">
        <v>42</v>
      </c>
      <c r="B307" s="87" t="s">
        <v>552</v>
      </c>
      <c r="C307" s="88" t="s">
        <v>7091</v>
      </c>
      <c r="D307" s="92"/>
      <c r="E307" s="97">
        <v>0.5</v>
      </c>
      <c r="F307" s="97">
        <v>0.5</v>
      </c>
      <c r="G307" s="752"/>
      <c r="H307" s="752"/>
      <c r="I307" s="752"/>
      <c r="J307" s="752"/>
      <c r="K307" s="752"/>
      <c r="L307" s="97">
        <v>0.5</v>
      </c>
      <c r="M307" s="97"/>
      <c r="N307" s="97"/>
      <c r="O307" s="97"/>
      <c r="P307" s="97"/>
      <c r="Q307" s="92"/>
      <c r="R307" s="91" t="s">
        <v>55</v>
      </c>
      <c r="S307" s="92"/>
      <c r="T307" s="92"/>
      <c r="U307" s="92"/>
      <c r="V307" s="752"/>
      <c r="W307" s="752"/>
      <c r="X307" s="752"/>
      <c r="Y307" s="92"/>
      <c r="Z307" s="752">
        <v>0.5</v>
      </c>
      <c r="AA307" s="92"/>
      <c r="AB307" s="246"/>
    </row>
    <row r="308" spans="1:28">
      <c r="A308" s="248">
        <v>43</v>
      </c>
      <c r="B308" s="87" t="s">
        <v>7092</v>
      </c>
      <c r="C308" s="88" t="s">
        <v>7093</v>
      </c>
      <c r="D308" s="92"/>
      <c r="E308" s="97">
        <v>0.8</v>
      </c>
      <c r="F308" s="97">
        <v>0.8</v>
      </c>
      <c r="G308" s="752"/>
      <c r="H308" s="752"/>
      <c r="I308" s="752"/>
      <c r="J308" s="752"/>
      <c r="K308" s="752"/>
      <c r="L308" s="97">
        <v>0.8</v>
      </c>
      <c r="M308" s="97"/>
      <c r="N308" s="97"/>
      <c r="O308" s="97"/>
      <c r="P308" s="97"/>
      <c r="Q308" s="92"/>
      <c r="R308" s="109" t="s">
        <v>55</v>
      </c>
      <c r="S308" s="92"/>
      <c r="T308" s="92"/>
      <c r="U308" s="92"/>
      <c r="V308" s="752"/>
      <c r="W308" s="752"/>
      <c r="X308" s="752"/>
      <c r="Y308" s="92"/>
      <c r="Z308" s="752">
        <v>0.8</v>
      </c>
      <c r="AA308" s="92"/>
      <c r="AB308" s="246"/>
    </row>
    <row r="309" spans="1:28">
      <c r="A309" s="248">
        <v>44</v>
      </c>
      <c r="B309" s="87" t="s">
        <v>7094</v>
      </c>
      <c r="C309" s="88" t="s">
        <v>7095</v>
      </c>
      <c r="D309" s="92"/>
      <c r="E309" s="97">
        <v>0.3</v>
      </c>
      <c r="F309" s="97"/>
      <c r="G309" s="752"/>
      <c r="H309" s="752"/>
      <c r="I309" s="752"/>
      <c r="J309" s="752"/>
      <c r="K309" s="752"/>
      <c r="L309" s="97"/>
      <c r="M309" s="97"/>
      <c r="N309" s="97"/>
      <c r="O309" s="97"/>
      <c r="P309" s="97">
        <v>0.3</v>
      </c>
      <c r="Q309" s="92">
        <v>0.3</v>
      </c>
      <c r="R309" s="91" t="s">
        <v>55</v>
      </c>
      <c r="S309" s="92"/>
      <c r="T309" s="92"/>
      <c r="U309" s="92"/>
      <c r="V309" s="752"/>
      <c r="W309" s="752"/>
      <c r="X309" s="752"/>
      <c r="Y309" s="92"/>
      <c r="Z309" s="752"/>
      <c r="AA309" s="92">
        <v>0.3</v>
      </c>
      <c r="AB309" s="246"/>
    </row>
    <row r="310" spans="1:28">
      <c r="A310" s="248">
        <v>45</v>
      </c>
      <c r="B310" s="87" t="s">
        <v>7096</v>
      </c>
      <c r="C310" s="88" t="s">
        <v>7097</v>
      </c>
      <c r="D310" s="92"/>
      <c r="E310" s="97">
        <v>0.3</v>
      </c>
      <c r="F310" s="97"/>
      <c r="G310" s="752"/>
      <c r="H310" s="752"/>
      <c r="I310" s="752"/>
      <c r="J310" s="752"/>
      <c r="K310" s="752"/>
      <c r="L310" s="97"/>
      <c r="M310" s="97"/>
      <c r="N310" s="97"/>
      <c r="O310" s="97"/>
      <c r="P310" s="97">
        <v>0.3</v>
      </c>
      <c r="Q310" s="92"/>
      <c r="R310" s="91" t="s">
        <v>55</v>
      </c>
      <c r="S310" s="92"/>
      <c r="T310" s="92"/>
      <c r="U310" s="92"/>
      <c r="V310" s="752"/>
      <c r="W310" s="752"/>
      <c r="X310" s="752"/>
      <c r="Y310" s="92"/>
      <c r="Z310" s="752"/>
      <c r="AA310" s="92">
        <v>0.3</v>
      </c>
      <c r="AB310" s="246"/>
    </row>
    <row r="311" spans="1:28">
      <c r="A311" s="248">
        <v>46</v>
      </c>
      <c r="B311" s="87" t="s">
        <v>7098</v>
      </c>
      <c r="C311" s="88" t="s">
        <v>7099</v>
      </c>
      <c r="D311" s="92"/>
      <c r="E311" s="97">
        <v>0.3</v>
      </c>
      <c r="F311" s="97"/>
      <c r="G311" s="752"/>
      <c r="H311" s="752"/>
      <c r="I311" s="752"/>
      <c r="J311" s="752"/>
      <c r="K311" s="752"/>
      <c r="L311" s="97"/>
      <c r="M311" s="97"/>
      <c r="N311" s="97"/>
      <c r="O311" s="97"/>
      <c r="P311" s="97">
        <v>0.3</v>
      </c>
      <c r="Q311" s="92">
        <v>0.3</v>
      </c>
      <c r="R311" s="109" t="s">
        <v>55</v>
      </c>
      <c r="S311" s="92"/>
      <c r="T311" s="92"/>
      <c r="U311" s="92"/>
      <c r="V311" s="752"/>
      <c r="W311" s="752"/>
      <c r="X311" s="752"/>
      <c r="Y311" s="92"/>
      <c r="Z311" s="752">
        <v>0.3</v>
      </c>
      <c r="AA311" s="92"/>
      <c r="AB311" s="246"/>
    </row>
    <row r="312" spans="1:28">
      <c r="A312" s="248">
        <v>47</v>
      </c>
      <c r="B312" s="87" t="s">
        <v>7100</v>
      </c>
      <c r="C312" s="88" t="s">
        <v>7101</v>
      </c>
      <c r="D312" s="92"/>
      <c r="E312" s="97">
        <v>0.2</v>
      </c>
      <c r="F312" s="97"/>
      <c r="G312" s="752"/>
      <c r="H312" s="752"/>
      <c r="I312" s="752"/>
      <c r="J312" s="752"/>
      <c r="K312" s="752"/>
      <c r="L312" s="97"/>
      <c r="M312" s="97"/>
      <c r="N312" s="97"/>
      <c r="O312" s="97"/>
      <c r="P312" s="97">
        <v>0.2</v>
      </c>
      <c r="Q312" s="92">
        <v>0.2</v>
      </c>
      <c r="R312" s="91" t="s">
        <v>55</v>
      </c>
      <c r="S312" s="92"/>
      <c r="T312" s="92"/>
      <c r="U312" s="92"/>
      <c r="V312" s="752"/>
      <c r="W312" s="752"/>
      <c r="X312" s="752"/>
      <c r="Y312" s="92"/>
      <c r="Z312" s="753">
        <v>0.2</v>
      </c>
      <c r="AA312" s="92"/>
      <c r="AB312" s="246"/>
    </row>
    <row r="313" spans="1:28">
      <c r="A313" s="248">
        <v>48</v>
      </c>
      <c r="B313" s="725" t="s">
        <v>7102</v>
      </c>
      <c r="C313" s="261" t="s">
        <v>7103</v>
      </c>
      <c r="D313" s="749"/>
      <c r="E313" s="742">
        <v>0.3</v>
      </c>
      <c r="F313" s="742">
        <v>0.28999999999999998</v>
      </c>
      <c r="G313" s="446"/>
      <c r="H313" s="446"/>
      <c r="I313" s="446"/>
      <c r="J313" s="446"/>
      <c r="K313" s="446"/>
      <c r="L313" s="742">
        <v>0.28999999999999998</v>
      </c>
      <c r="M313" s="742"/>
      <c r="N313" s="742"/>
      <c r="O313" s="742"/>
      <c r="P313" s="742">
        <v>0.01</v>
      </c>
      <c r="Q313" s="749">
        <v>0.01</v>
      </c>
      <c r="R313" s="91" t="s">
        <v>55</v>
      </c>
      <c r="S313" s="92"/>
      <c r="T313" s="92"/>
      <c r="U313" s="92"/>
      <c r="V313" s="752"/>
      <c r="W313" s="752"/>
      <c r="X313" s="752"/>
      <c r="Y313" s="92"/>
      <c r="Z313" s="752">
        <v>0.3</v>
      </c>
      <c r="AA313" s="92"/>
      <c r="AB313" s="246"/>
    </row>
    <row r="314" spans="1:28">
      <c r="A314" s="248">
        <v>49</v>
      </c>
      <c r="B314" s="87" t="s">
        <v>7104</v>
      </c>
      <c r="C314" s="88" t="s">
        <v>7105</v>
      </c>
      <c r="D314" s="92"/>
      <c r="E314" s="97">
        <v>0.2</v>
      </c>
      <c r="F314" s="97"/>
      <c r="G314" s="752"/>
      <c r="H314" s="752"/>
      <c r="I314" s="752"/>
      <c r="J314" s="752"/>
      <c r="K314" s="752"/>
      <c r="L314" s="97"/>
      <c r="M314" s="97"/>
      <c r="N314" s="97"/>
      <c r="O314" s="97"/>
      <c r="P314" s="97">
        <v>0.2</v>
      </c>
      <c r="Q314" s="92">
        <v>0.2</v>
      </c>
      <c r="R314" s="109" t="s">
        <v>55</v>
      </c>
      <c r="S314" s="92"/>
      <c r="T314" s="92"/>
      <c r="U314" s="92"/>
      <c r="V314" s="752"/>
      <c r="W314" s="752"/>
      <c r="X314" s="752"/>
      <c r="Y314" s="92"/>
      <c r="Z314" s="752">
        <v>0.2</v>
      </c>
      <c r="AA314" s="92"/>
      <c r="AB314" s="246"/>
    </row>
    <row r="315" spans="1:28">
      <c r="A315" s="248">
        <v>50</v>
      </c>
      <c r="B315" s="87" t="s">
        <v>7106</v>
      </c>
      <c r="C315" s="88" t="s">
        <v>7107</v>
      </c>
      <c r="D315" s="92"/>
      <c r="E315" s="97">
        <v>0.2</v>
      </c>
      <c r="F315" s="97"/>
      <c r="G315" s="752"/>
      <c r="H315" s="752"/>
      <c r="I315" s="752"/>
      <c r="J315" s="752"/>
      <c r="K315" s="752"/>
      <c r="L315" s="97"/>
      <c r="M315" s="97"/>
      <c r="N315" s="97"/>
      <c r="O315" s="97"/>
      <c r="P315" s="97">
        <v>0.2</v>
      </c>
      <c r="Q315" s="92">
        <v>0.2</v>
      </c>
      <c r="R315" s="91" t="s">
        <v>55</v>
      </c>
      <c r="S315" s="92"/>
      <c r="T315" s="92"/>
      <c r="U315" s="92"/>
      <c r="V315" s="752"/>
      <c r="W315" s="752"/>
      <c r="X315" s="752"/>
      <c r="Y315" s="92"/>
      <c r="Z315" s="752"/>
      <c r="AA315" s="92">
        <v>0.2</v>
      </c>
      <c r="AB315" s="246"/>
    </row>
    <row r="316" spans="1:28">
      <c r="A316" s="248">
        <v>51</v>
      </c>
      <c r="B316" s="87" t="s">
        <v>7108</v>
      </c>
      <c r="C316" s="88" t="s">
        <v>7109</v>
      </c>
      <c r="D316" s="92"/>
      <c r="E316" s="97">
        <v>0.7</v>
      </c>
      <c r="F316" s="97">
        <v>0.7</v>
      </c>
      <c r="G316" s="752"/>
      <c r="H316" s="752"/>
      <c r="I316" s="752"/>
      <c r="J316" s="752"/>
      <c r="K316" s="752"/>
      <c r="L316" s="97">
        <v>0.7</v>
      </c>
      <c r="M316" s="97"/>
      <c r="N316" s="97"/>
      <c r="O316" s="97"/>
      <c r="P316" s="97"/>
      <c r="Q316" s="92">
        <v>0.7</v>
      </c>
      <c r="R316" s="91" t="s">
        <v>55</v>
      </c>
      <c r="S316" s="92"/>
      <c r="T316" s="92"/>
      <c r="U316" s="92"/>
      <c r="V316" s="752"/>
      <c r="W316" s="752"/>
      <c r="X316" s="752"/>
      <c r="Y316" s="92"/>
      <c r="Z316" s="752">
        <v>0.7</v>
      </c>
      <c r="AA316" s="92"/>
      <c r="AB316" s="246"/>
    </row>
    <row r="317" spans="1:28">
      <c r="A317" s="248">
        <v>52</v>
      </c>
      <c r="B317" s="87" t="s">
        <v>7110</v>
      </c>
      <c r="C317" s="88" t="s">
        <v>7111</v>
      </c>
      <c r="D317" s="92"/>
      <c r="E317" s="97">
        <v>0.2</v>
      </c>
      <c r="F317" s="97"/>
      <c r="G317" s="752"/>
      <c r="H317" s="752"/>
      <c r="I317" s="752"/>
      <c r="J317" s="752"/>
      <c r="K317" s="752"/>
      <c r="L317" s="97"/>
      <c r="M317" s="97"/>
      <c r="N317" s="97"/>
      <c r="O317" s="97"/>
      <c r="P317" s="97">
        <v>0.2</v>
      </c>
      <c r="Q317" s="92">
        <v>0.2</v>
      </c>
      <c r="R317" s="109" t="s">
        <v>55</v>
      </c>
      <c r="S317" s="92"/>
      <c r="T317" s="92"/>
      <c r="U317" s="92"/>
      <c r="V317" s="752"/>
      <c r="W317" s="752"/>
      <c r="X317" s="752"/>
      <c r="Y317" s="92"/>
      <c r="Z317" s="752">
        <v>0.2</v>
      </c>
      <c r="AA317" s="92"/>
      <c r="AB317" s="246"/>
    </row>
    <row r="318" spans="1:28">
      <c r="A318" s="248">
        <v>53</v>
      </c>
      <c r="B318" s="87" t="s">
        <v>7112</v>
      </c>
      <c r="C318" s="88" t="s">
        <v>7113</v>
      </c>
      <c r="D318" s="92"/>
      <c r="E318" s="97">
        <v>0.4</v>
      </c>
      <c r="F318" s="97"/>
      <c r="G318" s="752"/>
      <c r="H318" s="752"/>
      <c r="I318" s="752"/>
      <c r="J318" s="752"/>
      <c r="K318" s="752"/>
      <c r="L318" s="97"/>
      <c r="M318" s="97"/>
      <c r="N318" s="97"/>
      <c r="O318" s="97"/>
      <c r="P318" s="97">
        <v>0.4</v>
      </c>
      <c r="Q318" s="92">
        <v>0.4</v>
      </c>
      <c r="R318" s="91" t="s">
        <v>55</v>
      </c>
      <c r="S318" s="92"/>
      <c r="T318" s="92"/>
      <c r="U318" s="92"/>
      <c r="V318" s="752"/>
      <c r="W318" s="752"/>
      <c r="X318" s="752"/>
      <c r="Y318" s="92"/>
      <c r="Z318" s="753">
        <v>0.4</v>
      </c>
      <c r="AA318" s="92"/>
      <c r="AB318" s="246"/>
    </row>
    <row r="319" spans="1:28">
      <c r="A319" s="248">
        <v>54</v>
      </c>
      <c r="B319" s="87" t="s">
        <v>7114</v>
      </c>
      <c r="C319" s="88" t="s">
        <v>7115</v>
      </c>
      <c r="D319" s="92"/>
      <c r="E319" s="97">
        <v>0.4</v>
      </c>
      <c r="F319" s="97">
        <v>0.4</v>
      </c>
      <c r="G319" s="752"/>
      <c r="H319" s="752"/>
      <c r="I319" s="752"/>
      <c r="J319" s="752"/>
      <c r="K319" s="752"/>
      <c r="L319" s="97">
        <v>0.4</v>
      </c>
      <c r="M319" s="97"/>
      <c r="N319" s="97"/>
      <c r="O319" s="97"/>
      <c r="P319" s="97"/>
      <c r="Q319" s="92"/>
      <c r="R319" s="91" t="s">
        <v>55</v>
      </c>
      <c r="S319" s="92"/>
      <c r="T319" s="92"/>
      <c r="U319" s="92"/>
      <c r="V319" s="752"/>
      <c r="W319" s="752"/>
      <c r="X319" s="752"/>
      <c r="Y319" s="92"/>
      <c r="Z319" s="752"/>
      <c r="AA319" s="92">
        <v>0.4</v>
      </c>
      <c r="AB319" s="246"/>
    </row>
    <row r="320" spans="1:28">
      <c r="A320" s="248">
        <v>55</v>
      </c>
      <c r="B320" s="87" t="s">
        <v>7116</v>
      </c>
      <c r="C320" s="88" t="s">
        <v>7117</v>
      </c>
      <c r="D320" s="92"/>
      <c r="E320" s="97">
        <v>0.5</v>
      </c>
      <c r="F320" s="97"/>
      <c r="G320" s="752"/>
      <c r="H320" s="752"/>
      <c r="I320" s="752"/>
      <c r="J320" s="752"/>
      <c r="K320" s="752"/>
      <c r="L320" s="97"/>
      <c r="M320" s="97"/>
      <c r="N320" s="97"/>
      <c r="O320" s="97"/>
      <c r="P320" s="97">
        <v>0.5</v>
      </c>
      <c r="Q320" s="92">
        <v>0.5</v>
      </c>
      <c r="R320" s="109" t="s">
        <v>55</v>
      </c>
      <c r="S320" s="92"/>
      <c r="T320" s="92"/>
      <c r="U320" s="92"/>
      <c r="V320" s="752"/>
      <c r="W320" s="752"/>
      <c r="X320" s="752"/>
      <c r="Y320" s="92"/>
      <c r="Z320" s="752"/>
      <c r="AA320" s="92">
        <v>0.5</v>
      </c>
      <c r="AB320" s="246"/>
    </row>
    <row r="321" spans="1:28">
      <c r="A321" s="248">
        <v>56</v>
      </c>
      <c r="B321" s="87" t="s">
        <v>7118</v>
      </c>
      <c r="C321" s="88" t="s">
        <v>7119</v>
      </c>
      <c r="D321" s="92"/>
      <c r="E321" s="97">
        <v>0.2</v>
      </c>
      <c r="F321" s="97"/>
      <c r="G321" s="752"/>
      <c r="H321" s="752"/>
      <c r="I321" s="752"/>
      <c r="J321" s="752"/>
      <c r="K321" s="752"/>
      <c r="L321" s="97"/>
      <c r="M321" s="97"/>
      <c r="N321" s="97"/>
      <c r="O321" s="97"/>
      <c r="P321" s="97">
        <v>0.2</v>
      </c>
      <c r="Q321" s="92">
        <v>0.2</v>
      </c>
      <c r="R321" s="91" t="s">
        <v>55</v>
      </c>
      <c r="S321" s="92"/>
      <c r="T321" s="92"/>
      <c r="U321" s="92"/>
      <c r="V321" s="752"/>
      <c r="W321" s="752"/>
      <c r="X321" s="752"/>
      <c r="Y321" s="92"/>
      <c r="Z321" s="752"/>
      <c r="AA321" s="92">
        <v>0.2</v>
      </c>
      <c r="AB321" s="246"/>
    </row>
    <row r="322" spans="1:28">
      <c r="A322" s="248">
        <v>57</v>
      </c>
      <c r="B322" s="87" t="s">
        <v>7120</v>
      </c>
      <c r="C322" s="88" t="s">
        <v>7121</v>
      </c>
      <c r="D322" s="92"/>
      <c r="E322" s="97">
        <v>0.5</v>
      </c>
      <c r="F322" s="97"/>
      <c r="G322" s="752"/>
      <c r="H322" s="752"/>
      <c r="I322" s="752"/>
      <c r="J322" s="752"/>
      <c r="K322" s="752"/>
      <c r="L322" s="97"/>
      <c r="M322" s="97"/>
      <c r="N322" s="97"/>
      <c r="O322" s="97"/>
      <c r="P322" s="97">
        <v>0.5</v>
      </c>
      <c r="Q322" s="92">
        <v>0.5</v>
      </c>
      <c r="R322" s="91" t="s">
        <v>55</v>
      </c>
      <c r="S322" s="92"/>
      <c r="T322" s="92"/>
      <c r="U322" s="92"/>
      <c r="V322" s="752"/>
      <c r="W322" s="752"/>
      <c r="X322" s="752"/>
      <c r="Y322" s="92"/>
      <c r="Z322" s="752"/>
      <c r="AA322" s="92">
        <v>0.5</v>
      </c>
      <c r="AB322" s="246"/>
    </row>
    <row r="323" spans="1:28">
      <c r="A323" s="248">
        <v>58</v>
      </c>
      <c r="B323" s="87" t="s">
        <v>491</v>
      </c>
      <c r="C323" s="88" t="s">
        <v>7122</v>
      </c>
      <c r="D323" s="92"/>
      <c r="E323" s="97">
        <v>0.7</v>
      </c>
      <c r="F323" s="97"/>
      <c r="G323" s="752"/>
      <c r="H323" s="752"/>
      <c r="I323" s="752"/>
      <c r="J323" s="752"/>
      <c r="K323" s="752"/>
      <c r="L323" s="97"/>
      <c r="M323" s="97"/>
      <c r="N323" s="97"/>
      <c r="O323" s="97"/>
      <c r="P323" s="97">
        <v>0.7</v>
      </c>
      <c r="Q323" s="92">
        <v>0.7</v>
      </c>
      <c r="R323" s="109" t="s">
        <v>55</v>
      </c>
      <c r="S323" s="92"/>
      <c r="T323" s="92"/>
      <c r="U323" s="92"/>
      <c r="V323" s="752"/>
      <c r="W323" s="752"/>
      <c r="X323" s="752"/>
      <c r="Y323" s="92"/>
      <c r="Z323" s="752"/>
      <c r="AA323" s="92">
        <v>0.7</v>
      </c>
      <c r="AB323" s="246"/>
    </row>
    <row r="324" spans="1:28">
      <c r="A324" s="248">
        <v>59</v>
      </c>
      <c r="B324" s="725" t="s">
        <v>7123</v>
      </c>
      <c r="C324" s="261" t="s">
        <v>7124</v>
      </c>
      <c r="D324" s="749"/>
      <c r="E324" s="742">
        <v>0.4</v>
      </c>
      <c r="F324" s="742">
        <v>0.32</v>
      </c>
      <c r="G324" s="446"/>
      <c r="H324" s="446"/>
      <c r="I324" s="446"/>
      <c r="J324" s="446"/>
      <c r="K324" s="446"/>
      <c r="L324" s="742">
        <v>0.32</v>
      </c>
      <c r="M324" s="742"/>
      <c r="N324" s="742"/>
      <c r="O324" s="742"/>
      <c r="P324" s="742">
        <v>0.08</v>
      </c>
      <c r="Q324" s="749">
        <v>0.08</v>
      </c>
      <c r="R324" s="91" t="s">
        <v>55</v>
      </c>
      <c r="S324" s="92"/>
      <c r="T324" s="92"/>
      <c r="U324" s="92"/>
      <c r="V324" s="752"/>
      <c r="W324" s="752"/>
      <c r="X324" s="752"/>
      <c r="Y324" s="92"/>
      <c r="Z324" s="753">
        <v>0.4</v>
      </c>
      <c r="AA324" s="92"/>
      <c r="AB324" s="246"/>
    </row>
    <row r="325" spans="1:28">
      <c r="A325" s="248">
        <v>60</v>
      </c>
      <c r="B325" s="87" t="s">
        <v>7125</v>
      </c>
      <c r="C325" s="88" t="s">
        <v>7126</v>
      </c>
      <c r="D325" s="92"/>
      <c r="E325" s="97">
        <v>0.4</v>
      </c>
      <c r="F325" s="97"/>
      <c r="G325" s="752"/>
      <c r="H325" s="752"/>
      <c r="I325" s="752"/>
      <c r="J325" s="752"/>
      <c r="K325" s="752"/>
      <c r="L325" s="97"/>
      <c r="M325" s="97"/>
      <c r="N325" s="97"/>
      <c r="O325" s="97"/>
      <c r="P325" s="97">
        <v>0.4</v>
      </c>
      <c r="Q325" s="92">
        <v>0.4</v>
      </c>
      <c r="R325" s="91" t="s">
        <v>55</v>
      </c>
      <c r="S325" s="92"/>
      <c r="T325" s="92"/>
      <c r="U325" s="92"/>
      <c r="V325" s="752"/>
      <c r="W325" s="752"/>
      <c r="X325" s="752"/>
      <c r="Y325" s="92"/>
      <c r="Z325" s="753">
        <v>0.4</v>
      </c>
      <c r="AA325" s="92"/>
      <c r="AB325" s="246"/>
    </row>
    <row r="326" spans="1:28">
      <c r="A326" s="249">
        <v>61</v>
      </c>
      <c r="B326" s="727" t="s">
        <v>7127</v>
      </c>
      <c r="C326" s="726" t="s">
        <v>7128</v>
      </c>
      <c r="D326" s="755"/>
      <c r="E326" s="97">
        <v>0.2</v>
      </c>
      <c r="F326" s="97"/>
      <c r="G326" s="752"/>
      <c r="H326" s="752"/>
      <c r="I326" s="752"/>
      <c r="J326" s="752"/>
      <c r="K326" s="752"/>
      <c r="L326" s="97"/>
      <c r="M326" s="739"/>
      <c r="N326" s="739"/>
      <c r="O326" s="739"/>
      <c r="P326" s="739">
        <v>0.2</v>
      </c>
      <c r="Q326" s="755">
        <v>0.2</v>
      </c>
      <c r="R326" s="109" t="s">
        <v>55</v>
      </c>
      <c r="S326" s="755"/>
      <c r="T326" s="755"/>
      <c r="U326" s="755"/>
      <c r="V326" s="756"/>
      <c r="W326" s="756"/>
      <c r="X326" s="756"/>
      <c r="Y326" s="755"/>
      <c r="Z326" s="756"/>
      <c r="AA326" s="755">
        <v>0.2</v>
      </c>
      <c r="AB326" s="246"/>
    </row>
    <row r="327" spans="1:28" ht="22.5" customHeight="1">
      <c r="A327" s="250"/>
      <c r="B327" s="808" t="s">
        <v>7614</v>
      </c>
      <c r="C327" s="250"/>
      <c r="D327" s="809"/>
      <c r="E327" s="809">
        <f>SUM(E258:E326)</f>
        <v>21.249999999999993</v>
      </c>
      <c r="F327" s="809">
        <f t="shared" ref="F327:K327" si="75">SUM(F258:F326)</f>
        <v>15.56</v>
      </c>
      <c r="G327" s="809">
        <f t="shared" si="75"/>
        <v>0</v>
      </c>
      <c r="H327" s="809">
        <f t="shared" si="75"/>
        <v>0</v>
      </c>
      <c r="I327" s="809">
        <f t="shared" si="75"/>
        <v>0</v>
      </c>
      <c r="J327" s="809">
        <f t="shared" si="75"/>
        <v>0</v>
      </c>
      <c r="K327" s="809">
        <f t="shared" si="75"/>
        <v>0</v>
      </c>
      <c r="L327" s="809">
        <f>SUM(L258:L326)</f>
        <v>15.56</v>
      </c>
      <c r="M327" s="809">
        <f t="shared" ref="M327" si="76">SUM(M258:M326)</f>
        <v>0</v>
      </c>
      <c r="N327" s="809">
        <f t="shared" ref="N327" si="77">SUM(N258:N326)</f>
        <v>0</v>
      </c>
      <c r="O327" s="809">
        <f t="shared" ref="O327" si="78">SUM(O258:O326)</f>
        <v>0</v>
      </c>
      <c r="P327" s="809">
        <f t="shared" ref="P327" si="79">SUM(P258:P326)</f>
        <v>5.6900000000000013</v>
      </c>
      <c r="Q327" s="809">
        <f>SUM(Q258:Q326)</f>
        <v>10.489999999999998</v>
      </c>
      <c r="R327" s="809">
        <f t="shared" ref="R327" si="80">SUM(R258:R326)</f>
        <v>0</v>
      </c>
      <c r="S327" s="809">
        <f t="shared" ref="S327" si="81">SUM(S258:S326)</f>
        <v>0</v>
      </c>
      <c r="T327" s="809">
        <f t="shared" ref="T327" si="82">SUM(T258:T326)</f>
        <v>0</v>
      </c>
      <c r="U327" s="809">
        <f t="shared" ref="U327" si="83">SUM(U258:U326)</f>
        <v>0</v>
      </c>
      <c r="V327" s="809">
        <f t="shared" ref="V327" si="84">SUM(V258:V326)</f>
        <v>0</v>
      </c>
      <c r="W327" s="809">
        <f t="shared" ref="W327" si="85">SUM(W258:W326)</f>
        <v>0</v>
      </c>
      <c r="X327" s="809">
        <f>SUM(X258:X326)</f>
        <v>0</v>
      </c>
      <c r="Y327" s="809">
        <f>SUM(Y258:Y326)</f>
        <v>3.2</v>
      </c>
      <c r="Z327" s="809">
        <f t="shared" ref="Z327" si="86">SUM(Z258:Z326)</f>
        <v>13.250000000000002</v>
      </c>
      <c r="AA327" s="809">
        <f>SUM(AA258:AA326)</f>
        <v>4.8000000000000007</v>
      </c>
      <c r="AB327" s="246"/>
    </row>
    <row r="328" spans="1:28" ht="22.5" customHeight="1">
      <c r="A328" s="113"/>
      <c r="B328" s="816" t="s">
        <v>6812</v>
      </c>
      <c r="C328" s="783"/>
      <c r="D328" s="757"/>
      <c r="E328" s="757"/>
      <c r="F328" s="757"/>
      <c r="G328" s="757"/>
      <c r="H328" s="757"/>
      <c r="I328" s="757"/>
      <c r="J328" s="757"/>
      <c r="K328" s="757"/>
      <c r="L328" s="757"/>
      <c r="M328" s="757"/>
      <c r="N328" s="757"/>
      <c r="O328" s="757"/>
      <c r="P328" s="757"/>
      <c r="Q328" s="757"/>
      <c r="R328" s="787"/>
      <c r="S328" s="757"/>
      <c r="T328" s="757"/>
      <c r="U328" s="757"/>
      <c r="V328" s="757"/>
      <c r="W328" s="757"/>
      <c r="X328" s="757"/>
      <c r="Y328" s="757"/>
      <c r="Z328" s="757"/>
      <c r="AA328" s="758"/>
      <c r="AB328" s="246"/>
    </row>
    <row r="329" spans="1:28">
      <c r="A329" s="113"/>
      <c r="B329" s="776" t="s">
        <v>7129</v>
      </c>
      <c r="C329" s="784"/>
      <c r="D329" s="759"/>
      <c r="E329" s="759"/>
      <c r="F329" s="757"/>
      <c r="G329" s="757"/>
      <c r="H329" s="757"/>
      <c r="I329" s="757"/>
      <c r="J329" s="757"/>
      <c r="K329" s="757"/>
      <c r="L329" s="757"/>
      <c r="M329" s="757"/>
      <c r="N329" s="757"/>
      <c r="O329" s="757"/>
      <c r="P329" s="759"/>
      <c r="Q329" s="759"/>
      <c r="R329" s="788"/>
      <c r="S329" s="759"/>
      <c r="T329" s="759"/>
      <c r="U329" s="759"/>
      <c r="V329" s="759"/>
      <c r="W329" s="759"/>
      <c r="X329" s="759"/>
      <c r="Y329" s="759"/>
      <c r="Z329" s="759"/>
      <c r="AA329" s="760"/>
      <c r="AB329" s="246"/>
    </row>
    <row r="330" spans="1:28" ht="25.5">
      <c r="A330" s="427">
        <v>1</v>
      </c>
      <c r="B330" s="810" t="s">
        <v>7130</v>
      </c>
      <c r="C330" s="253" t="s">
        <v>7131</v>
      </c>
      <c r="D330" s="738"/>
      <c r="E330" s="97">
        <v>3.01</v>
      </c>
      <c r="F330" s="97">
        <f>G330+H330+L330</f>
        <v>3.01</v>
      </c>
      <c r="G330" s="97">
        <v>3.01</v>
      </c>
      <c r="H330" s="97"/>
      <c r="I330" s="97"/>
      <c r="J330" s="97"/>
      <c r="K330" s="97"/>
      <c r="L330" s="97"/>
      <c r="M330" s="97"/>
      <c r="N330" s="97"/>
      <c r="O330" s="97"/>
      <c r="P330" s="97"/>
      <c r="Q330" s="97">
        <v>0.1</v>
      </c>
      <c r="R330" s="91" t="s">
        <v>55</v>
      </c>
      <c r="S330" s="97"/>
      <c r="T330" s="97"/>
      <c r="U330" s="97"/>
      <c r="V330" s="97"/>
      <c r="W330" s="97"/>
      <c r="X330" s="97">
        <v>3.01</v>
      </c>
      <c r="Y330" s="97"/>
      <c r="Z330" s="738"/>
      <c r="AA330" s="738"/>
      <c r="AB330" s="246">
        <v>2</v>
      </c>
    </row>
    <row r="331" spans="1:28">
      <c r="A331" s="617">
        <v>2</v>
      </c>
      <c r="B331" s="811" t="s">
        <v>7132</v>
      </c>
      <c r="C331" s="253" t="s">
        <v>7133</v>
      </c>
      <c r="D331" s="738"/>
      <c r="E331" s="97">
        <v>1.77</v>
      </c>
      <c r="F331" s="97">
        <f t="shared" ref="F331:F390" si="87">G331+H331+L331</f>
        <v>1.77</v>
      </c>
      <c r="G331" s="97">
        <v>1.77</v>
      </c>
      <c r="H331" s="97"/>
      <c r="I331" s="97"/>
      <c r="J331" s="97"/>
      <c r="K331" s="97"/>
      <c r="L331" s="97"/>
      <c r="M331" s="97"/>
      <c r="N331" s="97"/>
      <c r="O331" s="97"/>
      <c r="P331" s="97"/>
      <c r="Q331" s="97">
        <v>0.8</v>
      </c>
      <c r="R331" s="91" t="s">
        <v>55</v>
      </c>
      <c r="S331" s="97"/>
      <c r="T331" s="97"/>
      <c r="U331" s="97"/>
      <c r="V331" s="97"/>
      <c r="W331" s="97"/>
      <c r="X331" s="97">
        <v>1.77</v>
      </c>
      <c r="Y331" s="97"/>
      <c r="Z331" s="738"/>
      <c r="AA331" s="738"/>
      <c r="AB331" s="246">
        <v>2</v>
      </c>
    </row>
    <row r="332" spans="1:28">
      <c r="A332" s="617">
        <v>3</v>
      </c>
      <c r="B332" s="811" t="s">
        <v>453</v>
      </c>
      <c r="C332" s="253" t="s">
        <v>7134</v>
      </c>
      <c r="D332" s="738"/>
      <c r="E332" s="97">
        <v>0.5</v>
      </c>
      <c r="F332" s="97">
        <f t="shared" si="87"/>
        <v>0.5</v>
      </c>
      <c r="G332" s="97">
        <v>0.5</v>
      </c>
      <c r="H332" s="97"/>
      <c r="I332" s="97"/>
      <c r="J332" s="97"/>
      <c r="K332" s="97"/>
      <c r="L332" s="97"/>
      <c r="M332" s="97"/>
      <c r="N332" s="97"/>
      <c r="O332" s="97"/>
      <c r="P332" s="97"/>
      <c r="Q332" s="97">
        <v>0.1</v>
      </c>
      <c r="R332" s="109" t="s">
        <v>55</v>
      </c>
      <c r="S332" s="97"/>
      <c r="T332" s="97"/>
      <c r="U332" s="97"/>
      <c r="V332" s="97"/>
      <c r="W332" s="97"/>
      <c r="X332" s="97">
        <v>0.5</v>
      </c>
      <c r="Y332" s="97"/>
      <c r="Z332" s="738"/>
      <c r="AA332" s="738"/>
      <c r="AB332" s="246">
        <v>2</v>
      </c>
    </row>
    <row r="333" spans="1:28">
      <c r="A333" s="617">
        <v>4</v>
      </c>
      <c r="B333" s="810" t="s">
        <v>7135</v>
      </c>
      <c r="C333" s="253" t="s">
        <v>7136</v>
      </c>
      <c r="D333" s="738"/>
      <c r="E333" s="97">
        <v>1</v>
      </c>
      <c r="F333" s="97">
        <f t="shared" si="87"/>
        <v>1</v>
      </c>
      <c r="G333" s="97">
        <v>1</v>
      </c>
      <c r="H333" s="97"/>
      <c r="I333" s="97"/>
      <c r="J333" s="97"/>
      <c r="K333" s="97"/>
      <c r="L333" s="97"/>
      <c r="M333" s="97"/>
      <c r="N333" s="97"/>
      <c r="O333" s="97"/>
      <c r="P333" s="97"/>
      <c r="Q333" s="97">
        <v>0.25</v>
      </c>
      <c r="R333" s="91" t="s">
        <v>55</v>
      </c>
      <c r="S333" s="97"/>
      <c r="T333" s="97"/>
      <c r="U333" s="97"/>
      <c r="V333" s="97"/>
      <c r="W333" s="97"/>
      <c r="X333" s="97">
        <v>1</v>
      </c>
      <c r="Y333" s="97"/>
      <c r="Z333" s="738"/>
      <c r="AA333" s="738"/>
      <c r="AB333" s="246"/>
    </row>
    <row r="334" spans="1:28">
      <c r="A334" s="617">
        <v>5</v>
      </c>
      <c r="B334" s="811" t="s">
        <v>373</v>
      </c>
      <c r="C334" s="253" t="s">
        <v>7137</v>
      </c>
      <c r="D334" s="738"/>
      <c r="E334" s="97">
        <v>0.5</v>
      </c>
      <c r="F334" s="97">
        <f t="shared" si="87"/>
        <v>0.5</v>
      </c>
      <c r="G334" s="97">
        <v>0.5</v>
      </c>
      <c r="H334" s="97"/>
      <c r="I334" s="97"/>
      <c r="J334" s="97"/>
      <c r="K334" s="97"/>
      <c r="L334" s="97"/>
      <c r="M334" s="97"/>
      <c r="N334" s="97"/>
      <c r="O334" s="97"/>
      <c r="P334" s="97"/>
      <c r="Q334" s="97">
        <v>0.2</v>
      </c>
      <c r="R334" s="91" t="s">
        <v>55</v>
      </c>
      <c r="S334" s="97"/>
      <c r="T334" s="97"/>
      <c r="U334" s="97"/>
      <c r="V334" s="97"/>
      <c r="W334" s="97"/>
      <c r="X334" s="97">
        <v>0.5</v>
      </c>
      <c r="Y334" s="97"/>
      <c r="Z334" s="738"/>
      <c r="AA334" s="738"/>
      <c r="AB334" s="246"/>
    </row>
    <row r="335" spans="1:28">
      <c r="A335" s="813">
        <v>6</v>
      </c>
      <c r="B335" s="811" t="s">
        <v>7138</v>
      </c>
      <c r="C335" s="253" t="s">
        <v>7139</v>
      </c>
      <c r="D335" s="738"/>
      <c r="E335" s="97">
        <v>1.8</v>
      </c>
      <c r="F335" s="97">
        <f t="shared" si="87"/>
        <v>1.8</v>
      </c>
      <c r="G335" s="97">
        <v>1.8</v>
      </c>
      <c r="H335" s="97"/>
      <c r="I335" s="97"/>
      <c r="J335" s="97"/>
      <c r="K335" s="97"/>
      <c r="L335" s="97"/>
      <c r="M335" s="97"/>
      <c r="N335" s="97"/>
      <c r="O335" s="97"/>
      <c r="P335" s="97"/>
      <c r="Q335" s="97">
        <v>0.7</v>
      </c>
      <c r="R335" s="109" t="s">
        <v>55</v>
      </c>
      <c r="S335" s="97"/>
      <c r="T335" s="97"/>
      <c r="U335" s="97"/>
      <c r="V335" s="97"/>
      <c r="W335" s="97"/>
      <c r="X335" s="97">
        <v>1.8</v>
      </c>
      <c r="Y335" s="97"/>
      <c r="Z335" s="738"/>
      <c r="AA335" s="738"/>
      <c r="AB335" s="246"/>
    </row>
    <row r="336" spans="1:28">
      <c r="A336" s="813">
        <v>7</v>
      </c>
      <c r="B336" s="810" t="s">
        <v>7140</v>
      </c>
      <c r="C336" s="253" t="s">
        <v>7141</v>
      </c>
      <c r="D336" s="738"/>
      <c r="E336" s="97">
        <v>2.5</v>
      </c>
      <c r="F336" s="97">
        <f t="shared" si="87"/>
        <v>2.5</v>
      </c>
      <c r="G336" s="97">
        <v>2.5</v>
      </c>
      <c r="H336" s="97"/>
      <c r="I336" s="97"/>
      <c r="J336" s="97"/>
      <c r="K336" s="97"/>
      <c r="L336" s="97"/>
      <c r="M336" s="97"/>
      <c r="N336" s="97"/>
      <c r="O336" s="97"/>
      <c r="P336" s="97"/>
      <c r="Q336" s="97">
        <v>0.3</v>
      </c>
      <c r="R336" s="91" t="s">
        <v>55</v>
      </c>
      <c r="S336" s="97"/>
      <c r="T336" s="97"/>
      <c r="U336" s="97"/>
      <c r="V336" s="97"/>
      <c r="W336" s="97"/>
      <c r="X336" s="97">
        <v>2.5</v>
      </c>
      <c r="Y336" s="97"/>
      <c r="Z336" s="738"/>
      <c r="AA336" s="738"/>
      <c r="AB336" s="246"/>
    </row>
    <row r="337" spans="1:28">
      <c r="A337" s="617">
        <v>8</v>
      </c>
      <c r="B337" s="811" t="s">
        <v>7044</v>
      </c>
      <c r="C337" s="253" t="s">
        <v>7142</v>
      </c>
      <c r="D337" s="738"/>
      <c r="E337" s="97">
        <v>0.4</v>
      </c>
      <c r="F337" s="738">
        <f t="shared" si="87"/>
        <v>0.4</v>
      </c>
      <c r="G337" s="738"/>
      <c r="H337" s="738"/>
      <c r="I337" s="738"/>
      <c r="J337" s="738"/>
      <c r="K337" s="738"/>
      <c r="L337" s="97">
        <v>0.4</v>
      </c>
      <c r="M337" s="97"/>
      <c r="N337" s="97"/>
      <c r="O337" s="97"/>
      <c r="P337" s="97"/>
      <c r="Q337" s="97">
        <v>0.4</v>
      </c>
      <c r="R337" s="91" t="s">
        <v>55</v>
      </c>
      <c r="S337" s="97"/>
      <c r="T337" s="97"/>
      <c r="U337" s="97"/>
      <c r="V337" s="97"/>
      <c r="W337" s="97"/>
      <c r="X337" s="97"/>
      <c r="Y337" s="97">
        <v>0.4</v>
      </c>
      <c r="Z337" s="97"/>
      <c r="AA337" s="738"/>
      <c r="AB337" s="246"/>
    </row>
    <row r="338" spans="1:28">
      <c r="A338" s="617">
        <v>9</v>
      </c>
      <c r="B338" s="811" t="s">
        <v>5067</v>
      </c>
      <c r="C338" s="253" t="s">
        <v>7143</v>
      </c>
      <c r="D338" s="738"/>
      <c r="E338" s="97">
        <v>0.4</v>
      </c>
      <c r="F338" s="738">
        <f t="shared" si="87"/>
        <v>0.4</v>
      </c>
      <c r="G338" s="738"/>
      <c r="H338" s="738"/>
      <c r="I338" s="738"/>
      <c r="J338" s="738"/>
      <c r="K338" s="738"/>
      <c r="L338" s="97">
        <v>0.4</v>
      </c>
      <c r="M338" s="97"/>
      <c r="N338" s="97"/>
      <c r="O338" s="97"/>
      <c r="P338" s="97"/>
      <c r="Q338" s="97"/>
      <c r="R338" s="109" t="s">
        <v>55</v>
      </c>
      <c r="S338" s="97"/>
      <c r="T338" s="97"/>
      <c r="U338" s="97"/>
      <c r="V338" s="97"/>
      <c r="W338" s="97"/>
      <c r="X338" s="97"/>
      <c r="Y338" s="97">
        <v>0.4</v>
      </c>
      <c r="Z338" s="97"/>
      <c r="AA338" s="738"/>
      <c r="AB338" s="246"/>
    </row>
    <row r="339" spans="1:28">
      <c r="A339" s="617">
        <v>10</v>
      </c>
      <c r="B339" s="812" t="s">
        <v>7144</v>
      </c>
      <c r="C339" s="253" t="s">
        <v>7145</v>
      </c>
      <c r="D339" s="97"/>
      <c r="E339" s="97">
        <v>0.4</v>
      </c>
      <c r="F339" s="738">
        <f t="shared" si="87"/>
        <v>0.4</v>
      </c>
      <c r="G339" s="97"/>
      <c r="H339" s="97"/>
      <c r="I339" s="97"/>
      <c r="J339" s="97"/>
      <c r="K339" s="97"/>
      <c r="L339" s="97">
        <v>0.4</v>
      </c>
      <c r="M339" s="97"/>
      <c r="N339" s="97"/>
      <c r="O339" s="97"/>
      <c r="P339" s="97"/>
      <c r="Q339" s="97">
        <v>0.3</v>
      </c>
      <c r="R339" s="91" t="s">
        <v>55</v>
      </c>
      <c r="S339" s="97"/>
      <c r="T339" s="97"/>
      <c r="U339" s="97"/>
      <c r="V339" s="97"/>
      <c r="W339" s="97"/>
      <c r="X339" s="97"/>
      <c r="Y339" s="97">
        <v>0.4</v>
      </c>
      <c r="Z339" s="97"/>
      <c r="AA339" s="97"/>
      <c r="AB339" s="246"/>
    </row>
    <row r="340" spans="1:28">
      <c r="A340" s="617">
        <v>11</v>
      </c>
      <c r="B340" s="812" t="s">
        <v>357</v>
      </c>
      <c r="C340" s="253" t="s">
        <v>7146</v>
      </c>
      <c r="D340" s="97"/>
      <c r="E340" s="97">
        <v>0.65</v>
      </c>
      <c r="F340" s="738">
        <f t="shared" si="87"/>
        <v>0.65</v>
      </c>
      <c r="G340" s="97"/>
      <c r="H340" s="97"/>
      <c r="I340" s="97"/>
      <c r="J340" s="97"/>
      <c r="K340" s="97"/>
      <c r="L340" s="97">
        <v>0.65</v>
      </c>
      <c r="M340" s="97"/>
      <c r="N340" s="97"/>
      <c r="O340" s="97"/>
      <c r="P340" s="97"/>
      <c r="Q340" s="97">
        <v>0.4</v>
      </c>
      <c r="R340" s="91" t="s">
        <v>55</v>
      </c>
      <c r="S340" s="97"/>
      <c r="T340" s="97"/>
      <c r="U340" s="97"/>
      <c r="V340" s="97"/>
      <c r="W340" s="97"/>
      <c r="X340" s="97"/>
      <c r="Y340" s="97">
        <v>0.65</v>
      </c>
      <c r="Z340" s="97"/>
      <c r="AA340" s="97"/>
      <c r="AB340" s="246"/>
    </row>
    <row r="341" spans="1:28">
      <c r="A341" s="617">
        <v>12</v>
      </c>
      <c r="B341" s="812" t="s">
        <v>7147</v>
      </c>
      <c r="C341" s="253" t="s">
        <v>7148</v>
      </c>
      <c r="D341" s="97"/>
      <c r="E341" s="97">
        <v>0.3</v>
      </c>
      <c r="F341" s="738"/>
      <c r="G341" s="97"/>
      <c r="H341" s="97"/>
      <c r="I341" s="97"/>
      <c r="J341" s="97"/>
      <c r="K341" s="97"/>
      <c r="L341" s="97"/>
      <c r="M341" s="97"/>
      <c r="N341" s="97"/>
      <c r="O341" s="97">
        <v>0.3</v>
      </c>
      <c r="P341" s="97"/>
      <c r="Q341" s="97">
        <v>0.3</v>
      </c>
      <c r="R341" s="109" t="s">
        <v>55</v>
      </c>
      <c r="S341" s="97"/>
      <c r="T341" s="97"/>
      <c r="U341" s="97"/>
      <c r="V341" s="97"/>
      <c r="W341" s="97"/>
      <c r="X341" s="97"/>
      <c r="Y341" s="97"/>
      <c r="Z341" s="97">
        <v>0.3</v>
      </c>
      <c r="AA341" s="97"/>
      <c r="AB341" s="246"/>
    </row>
    <row r="342" spans="1:28">
      <c r="A342" s="617">
        <v>13</v>
      </c>
      <c r="B342" s="812" t="s">
        <v>367</v>
      </c>
      <c r="C342" s="253" t="s">
        <v>7149</v>
      </c>
      <c r="D342" s="97"/>
      <c r="E342" s="97">
        <v>0.3</v>
      </c>
      <c r="F342" s="738"/>
      <c r="G342" s="97"/>
      <c r="H342" s="97"/>
      <c r="I342" s="97"/>
      <c r="J342" s="97"/>
      <c r="K342" s="97"/>
      <c r="L342" s="97"/>
      <c r="M342" s="97"/>
      <c r="N342" s="97"/>
      <c r="O342" s="97">
        <v>0.3</v>
      </c>
      <c r="P342" s="97"/>
      <c r="Q342" s="97">
        <v>0.3</v>
      </c>
      <c r="R342" s="91" t="s">
        <v>55</v>
      </c>
      <c r="S342" s="97"/>
      <c r="T342" s="97"/>
      <c r="U342" s="97"/>
      <c r="V342" s="97"/>
      <c r="W342" s="97"/>
      <c r="X342" s="97"/>
      <c r="Y342" s="97"/>
      <c r="Z342" s="97">
        <v>0.3</v>
      </c>
      <c r="AA342" s="97"/>
      <c r="AB342" s="246"/>
    </row>
    <row r="343" spans="1:28">
      <c r="A343" s="617">
        <v>14</v>
      </c>
      <c r="B343" s="812" t="s">
        <v>7150</v>
      </c>
      <c r="C343" s="253" t="s">
        <v>7151</v>
      </c>
      <c r="D343" s="97"/>
      <c r="E343" s="97">
        <v>0.45</v>
      </c>
      <c r="F343" s="738">
        <f t="shared" si="87"/>
        <v>0.45</v>
      </c>
      <c r="G343" s="97"/>
      <c r="H343" s="97"/>
      <c r="I343" s="97"/>
      <c r="J343" s="97"/>
      <c r="K343" s="97"/>
      <c r="L343" s="97">
        <v>0.45</v>
      </c>
      <c r="M343" s="97"/>
      <c r="N343" s="97"/>
      <c r="O343" s="97"/>
      <c r="P343" s="97"/>
      <c r="Q343" s="97">
        <v>0.1</v>
      </c>
      <c r="R343" s="91" t="s">
        <v>55</v>
      </c>
      <c r="S343" s="97"/>
      <c r="T343" s="97"/>
      <c r="U343" s="97"/>
      <c r="V343" s="97"/>
      <c r="W343" s="97"/>
      <c r="X343" s="97"/>
      <c r="Y343" s="97"/>
      <c r="Z343" s="97">
        <v>0.45</v>
      </c>
      <c r="AA343" s="97"/>
      <c r="AB343" s="246"/>
    </row>
    <row r="344" spans="1:28">
      <c r="A344" s="617">
        <v>15</v>
      </c>
      <c r="B344" s="812" t="s">
        <v>7152</v>
      </c>
      <c r="C344" s="253" t="s">
        <v>7153</v>
      </c>
      <c r="D344" s="97"/>
      <c r="E344" s="97">
        <v>0.45</v>
      </c>
      <c r="F344" s="738">
        <f t="shared" si="87"/>
        <v>0.45</v>
      </c>
      <c r="G344" s="97"/>
      <c r="H344" s="97"/>
      <c r="I344" s="97"/>
      <c r="J344" s="97"/>
      <c r="K344" s="97"/>
      <c r="L344" s="97">
        <v>0.45</v>
      </c>
      <c r="M344" s="97"/>
      <c r="N344" s="97"/>
      <c r="O344" s="97"/>
      <c r="P344" s="97"/>
      <c r="Q344" s="97">
        <v>0.05</v>
      </c>
      <c r="R344" s="109" t="s">
        <v>55</v>
      </c>
      <c r="S344" s="97"/>
      <c r="T344" s="97"/>
      <c r="U344" s="97"/>
      <c r="V344" s="97"/>
      <c r="W344" s="97"/>
      <c r="X344" s="97"/>
      <c r="Y344" s="97"/>
      <c r="Z344" s="97">
        <v>0.45</v>
      </c>
      <c r="AA344" s="97"/>
      <c r="AB344" s="246"/>
    </row>
    <row r="345" spans="1:28">
      <c r="A345" s="617">
        <v>16</v>
      </c>
      <c r="B345" s="812" t="s">
        <v>7154</v>
      </c>
      <c r="C345" s="253" t="s">
        <v>7155</v>
      </c>
      <c r="D345" s="97"/>
      <c r="E345" s="97">
        <v>0.45</v>
      </c>
      <c r="F345" s="738">
        <f t="shared" si="87"/>
        <v>0.45</v>
      </c>
      <c r="G345" s="97"/>
      <c r="H345" s="97"/>
      <c r="I345" s="97"/>
      <c r="J345" s="97"/>
      <c r="K345" s="97"/>
      <c r="L345" s="97">
        <v>0.45</v>
      </c>
      <c r="M345" s="97"/>
      <c r="N345" s="97"/>
      <c r="O345" s="97"/>
      <c r="P345" s="97"/>
      <c r="Q345" s="97">
        <v>0.05</v>
      </c>
      <c r="R345" s="91" t="s">
        <v>55</v>
      </c>
      <c r="S345" s="97"/>
      <c r="T345" s="97"/>
      <c r="U345" s="97"/>
      <c r="V345" s="97"/>
      <c r="W345" s="97"/>
      <c r="X345" s="97"/>
      <c r="Y345" s="97"/>
      <c r="Z345" s="97">
        <v>0.45</v>
      </c>
      <c r="AA345" s="97"/>
      <c r="AB345" s="246"/>
    </row>
    <row r="346" spans="1:28">
      <c r="A346" s="617">
        <v>17</v>
      </c>
      <c r="B346" s="812" t="s">
        <v>597</v>
      </c>
      <c r="C346" s="253" t="s">
        <v>7156</v>
      </c>
      <c r="D346" s="97"/>
      <c r="E346" s="97">
        <v>1.2</v>
      </c>
      <c r="F346" s="738">
        <f t="shared" si="87"/>
        <v>1.2000000000000002</v>
      </c>
      <c r="G346" s="97">
        <v>0.4</v>
      </c>
      <c r="H346" s="97"/>
      <c r="I346" s="97"/>
      <c r="J346" s="97"/>
      <c r="K346" s="97"/>
      <c r="L346" s="97">
        <v>0.8</v>
      </c>
      <c r="M346" s="97"/>
      <c r="N346" s="97"/>
      <c r="O346" s="97"/>
      <c r="P346" s="97"/>
      <c r="Q346" s="97">
        <v>0.2</v>
      </c>
      <c r="R346" s="91" t="s">
        <v>55</v>
      </c>
      <c r="S346" s="97"/>
      <c r="T346" s="97"/>
      <c r="U346" s="97"/>
      <c r="V346" s="97"/>
      <c r="W346" s="97"/>
      <c r="X346" s="97"/>
      <c r="Y346" s="97">
        <v>1.2</v>
      </c>
      <c r="Z346" s="97"/>
      <c r="AA346" s="97"/>
      <c r="AB346" s="246"/>
    </row>
    <row r="347" spans="1:28">
      <c r="A347" s="617">
        <v>18</v>
      </c>
      <c r="B347" s="812" t="s">
        <v>363</v>
      </c>
      <c r="C347" s="253" t="s">
        <v>7157</v>
      </c>
      <c r="D347" s="97"/>
      <c r="E347" s="97">
        <v>0.8</v>
      </c>
      <c r="F347" s="738">
        <f t="shared" si="87"/>
        <v>0.8</v>
      </c>
      <c r="G347" s="97"/>
      <c r="H347" s="97"/>
      <c r="I347" s="97"/>
      <c r="J347" s="97"/>
      <c r="K347" s="97"/>
      <c r="L347" s="97">
        <v>0.8</v>
      </c>
      <c r="M347" s="97"/>
      <c r="N347" s="97"/>
      <c r="O347" s="97"/>
      <c r="P347" s="97"/>
      <c r="Q347" s="97">
        <v>0.8</v>
      </c>
      <c r="R347" s="109" t="s">
        <v>55</v>
      </c>
      <c r="S347" s="97"/>
      <c r="T347" s="97"/>
      <c r="U347" s="97"/>
      <c r="V347" s="97"/>
      <c r="W347" s="97"/>
      <c r="X347" s="97"/>
      <c r="Y347" s="97">
        <v>0.8</v>
      </c>
      <c r="Z347" s="97"/>
      <c r="AA347" s="97"/>
      <c r="AB347" s="246"/>
    </row>
    <row r="348" spans="1:28">
      <c r="A348" s="617">
        <v>19</v>
      </c>
      <c r="B348" s="812" t="s">
        <v>7158</v>
      </c>
      <c r="C348" s="253" t="s">
        <v>7159</v>
      </c>
      <c r="D348" s="97"/>
      <c r="E348" s="97">
        <v>0.3</v>
      </c>
      <c r="F348" s="738"/>
      <c r="G348" s="97"/>
      <c r="H348" s="97"/>
      <c r="I348" s="97"/>
      <c r="J348" s="97"/>
      <c r="K348" s="97"/>
      <c r="L348" s="97"/>
      <c r="M348" s="97"/>
      <c r="N348" s="97"/>
      <c r="O348" s="97">
        <v>0.3</v>
      </c>
      <c r="P348" s="97"/>
      <c r="Q348" s="97">
        <v>0.3</v>
      </c>
      <c r="R348" s="91" t="s">
        <v>55</v>
      </c>
      <c r="S348" s="97"/>
      <c r="T348" s="97"/>
      <c r="U348" s="97"/>
      <c r="V348" s="97"/>
      <c r="W348" s="97"/>
      <c r="X348" s="97"/>
      <c r="Y348" s="97"/>
      <c r="Z348" s="97">
        <v>0.3</v>
      </c>
      <c r="AA348" s="97"/>
      <c r="AB348" s="246"/>
    </row>
    <row r="349" spans="1:28">
      <c r="A349" s="617">
        <v>20</v>
      </c>
      <c r="B349" s="812" t="s">
        <v>310</v>
      </c>
      <c r="C349" s="253" t="s">
        <v>7160</v>
      </c>
      <c r="D349" s="97"/>
      <c r="E349" s="97">
        <v>0.4</v>
      </c>
      <c r="F349" s="738"/>
      <c r="G349" s="97"/>
      <c r="H349" s="97"/>
      <c r="I349" s="97"/>
      <c r="J349" s="97"/>
      <c r="K349" s="97"/>
      <c r="L349" s="97"/>
      <c r="M349" s="97"/>
      <c r="N349" s="97"/>
      <c r="O349" s="97">
        <v>0.4</v>
      </c>
      <c r="P349" s="97"/>
      <c r="Q349" s="97">
        <v>0.4</v>
      </c>
      <c r="R349" s="91" t="s">
        <v>55</v>
      </c>
      <c r="S349" s="97"/>
      <c r="T349" s="97"/>
      <c r="U349" s="97"/>
      <c r="V349" s="97"/>
      <c r="W349" s="97"/>
      <c r="X349" s="97"/>
      <c r="Y349" s="97"/>
      <c r="Z349" s="97">
        <v>0.4</v>
      </c>
      <c r="AA349" s="97"/>
      <c r="AB349" s="246"/>
    </row>
    <row r="350" spans="1:28">
      <c r="A350" s="617">
        <v>21</v>
      </c>
      <c r="B350" s="812" t="s">
        <v>58</v>
      </c>
      <c r="C350" s="253" t="s">
        <v>7161</v>
      </c>
      <c r="D350" s="97"/>
      <c r="E350" s="97">
        <v>1.2</v>
      </c>
      <c r="F350" s="738">
        <f t="shared" si="87"/>
        <v>1.2</v>
      </c>
      <c r="G350" s="97"/>
      <c r="H350" s="97"/>
      <c r="I350" s="97"/>
      <c r="J350" s="97"/>
      <c r="K350" s="97"/>
      <c r="L350" s="97">
        <v>1.2</v>
      </c>
      <c r="M350" s="97"/>
      <c r="N350" s="97"/>
      <c r="O350" s="97"/>
      <c r="P350" s="97"/>
      <c r="Q350" s="97">
        <v>0.2</v>
      </c>
      <c r="R350" s="109" t="s">
        <v>55</v>
      </c>
      <c r="S350" s="97"/>
      <c r="T350" s="97"/>
      <c r="U350" s="97"/>
      <c r="V350" s="97"/>
      <c r="W350" s="97"/>
      <c r="X350" s="97"/>
      <c r="Y350" s="97"/>
      <c r="Z350" s="97">
        <v>1.2</v>
      </c>
      <c r="AA350" s="97"/>
      <c r="AB350" s="246"/>
    </row>
    <row r="351" spans="1:28">
      <c r="A351" s="617">
        <v>22</v>
      </c>
      <c r="B351" s="812" t="s">
        <v>7162</v>
      </c>
      <c r="C351" s="253" t="s">
        <v>7163</v>
      </c>
      <c r="D351" s="97"/>
      <c r="E351" s="1334">
        <v>0.5</v>
      </c>
      <c r="F351" s="1335"/>
      <c r="G351" s="1334"/>
      <c r="H351" s="1334"/>
      <c r="I351" s="1334"/>
      <c r="J351" s="1334"/>
      <c r="K351" s="1334"/>
      <c r="L351" s="1334"/>
      <c r="M351" s="1334"/>
      <c r="N351" s="1334"/>
      <c r="O351" s="1334"/>
      <c r="P351" s="1334">
        <v>0.5</v>
      </c>
      <c r="Q351" s="1334">
        <v>0.5</v>
      </c>
      <c r="R351" s="91" t="s">
        <v>55</v>
      </c>
      <c r="S351" s="97"/>
      <c r="T351" s="97"/>
      <c r="U351" s="97"/>
      <c r="V351" s="97"/>
      <c r="W351" s="97"/>
      <c r="X351" s="97"/>
      <c r="Y351" s="97">
        <v>0.5</v>
      </c>
      <c r="Z351" s="97"/>
      <c r="AA351" s="97"/>
      <c r="AB351" s="246"/>
    </row>
    <row r="352" spans="1:28">
      <c r="A352" s="617">
        <v>23</v>
      </c>
      <c r="B352" s="812" t="s">
        <v>5045</v>
      </c>
      <c r="C352" s="253" t="s">
        <v>7164</v>
      </c>
      <c r="D352" s="97"/>
      <c r="E352" s="97">
        <v>0.8</v>
      </c>
      <c r="F352" s="738">
        <f t="shared" si="87"/>
        <v>0.8</v>
      </c>
      <c r="G352" s="97">
        <v>0.8</v>
      </c>
      <c r="H352" s="97"/>
      <c r="I352" s="97"/>
      <c r="J352" s="97"/>
      <c r="K352" s="97"/>
      <c r="L352" s="97"/>
      <c r="M352" s="97"/>
      <c r="N352" s="97"/>
      <c r="O352" s="97"/>
      <c r="P352" s="97"/>
      <c r="Q352" s="97">
        <v>0.4</v>
      </c>
      <c r="R352" s="91" t="s">
        <v>55</v>
      </c>
      <c r="S352" s="97"/>
      <c r="T352" s="97"/>
      <c r="U352" s="97"/>
      <c r="V352" s="97"/>
      <c r="W352" s="97"/>
      <c r="X352" s="97"/>
      <c r="Y352" s="97">
        <v>0.8</v>
      </c>
      <c r="Z352" s="97"/>
      <c r="AA352" s="97"/>
      <c r="AB352" s="246"/>
    </row>
    <row r="353" spans="1:28">
      <c r="A353" s="617">
        <v>24</v>
      </c>
      <c r="B353" s="812" t="s">
        <v>7165</v>
      </c>
      <c r="C353" s="253" t="s">
        <v>7166</v>
      </c>
      <c r="D353" s="97"/>
      <c r="E353" s="97">
        <v>0.8</v>
      </c>
      <c r="F353" s="738">
        <f t="shared" si="87"/>
        <v>0.8</v>
      </c>
      <c r="G353" s="97"/>
      <c r="H353" s="97"/>
      <c r="I353" s="97"/>
      <c r="J353" s="97"/>
      <c r="K353" s="97"/>
      <c r="L353" s="97">
        <v>0.8</v>
      </c>
      <c r="M353" s="97"/>
      <c r="N353" s="97"/>
      <c r="O353" s="97"/>
      <c r="P353" s="97"/>
      <c r="Q353" s="97">
        <v>0.4</v>
      </c>
      <c r="R353" s="109" t="s">
        <v>55</v>
      </c>
      <c r="S353" s="97"/>
      <c r="T353" s="97"/>
      <c r="U353" s="97"/>
      <c r="V353" s="97"/>
      <c r="W353" s="97"/>
      <c r="X353" s="97"/>
      <c r="Y353" s="97">
        <v>0.8</v>
      </c>
      <c r="Z353" s="97"/>
      <c r="AA353" s="97"/>
      <c r="AB353" s="246"/>
    </row>
    <row r="354" spans="1:28">
      <c r="A354" s="617">
        <v>25</v>
      </c>
      <c r="B354" s="812" t="s">
        <v>7140</v>
      </c>
      <c r="C354" s="253" t="s">
        <v>7167</v>
      </c>
      <c r="D354" s="97"/>
      <c r="E354" s="97">
        <v>1</v>
      </c>
      <c r="F354" s="738">
        <f t="shared" si="87"/>
        <v>1</v>
      </c>
      <c r="G354" s="97">
        <v>0.3</v>
      </c>
      <c r="H354" s="97"/>
      <c r="I354" s="97"/>
      <c r="J354" s="97"/>
      <c r="K354" s="97"/>
      <c r="L354" s="97">
        <v>0.7</v>
      </c>
      <c r="M354" s="97"/>
      <c r="N354" s="97"/>
      <c r="O354" s="97"/>
      <c r="P354" s="97"/>
      <c r="Q354" s="97">
        <v>0.7</v>
      </c>
      <c r="R354" s="91" t="s">
        <v>55</v>
      </c>
      <c r="S354" s="97"/>
      <c r="T354" s="97"/>
      <c r="U354" s="97"/>
      <c r="V354" s="97"/>
      <c r="W354" s="97"/>
      <c r="X354" s="97"/>
      <c r="Y354" s="97">
        <v>1</v>
      </c>
      <c r="Z354" s="97"/>
      <c r="AA354" s="97"/>
      <c r="AB354" s="246"/>
    </row>
    <row r="355" spans="1:28">
      <c r="A355" s="617">
        <v>26</v>
      </c>
      <c r="B355" s="773" t="s">
        <v>7168</v>
      </c>
      <c r="C355" s="253" t="s">
        <v>7169</v>
      </c>
      <c r="D355" s="97"/>
      <c r="E355" s="97">
        <v>0.6</v>
      </c>
      <c r="F355" s="738">
        <f t="shared" si="87"/>
        <v>0.6</v>
      </c>
      <c r="G355" s="97"/>
      <c r="H355" s="97"/>
      <c r="I355" s="97"/>
      <c r="J355" s="97"/>
      <c r="K355" s="97"/>
      <c r="L355" s="97">
        <v>0.6</v>
      </c>
      <c r="M355" s="97"/>
      <c r="N355" s="97"/>
      <c r="O355" s="97"/>
      <c r="P355" s="97"/>
      <c r="Q355" s="742">
        <v>0.4</v>
      </c>
      <c r="R355" s="91" t="s">
        <v>55</v>
      </c>
      <c r="S355" s="742"/>
      <c r="T355" s="742"/>
      <c r="U355" s="742"/>
      <c r="V355" s="97"/>
      <c r="W355" s="97"/>
      <c r="X355" s="97"/>
      <c r="Y355" s="742">
        <v>0.6</v>
      </c>
      <c r="Z355" s="97"/>
      <c r="AA355" s="97"/>
      <c r="AB355" s="246">
        <v>2</v>
      </c>
    </row>
    <row r="356" spans="1:28">
      <c r="A356" s="617">
        <v>27</v>
      </c>
      <c r="B356" s="812" t="s">
        <v>7138</v>
      </c>
      <c r="C356" s="253" t="s">
        <v>7170</v>
      </c>
      <c r="D356" s="97"/>
      <c r="E356" s="97">
        <v>0.5</v>
      </c>
      <c r="F356" s="738">
        <f t="shared" si="87"/>
        <v>0.5</v>
      </c>
      <c r="G356" s="97"/>
      <c r="H356" s="97"/>
      <c r="I356" s="97"/>
      <c r="J356" s="97"/>
      <c r="K356" s="97"/>
      <c r="L356" s="97">
        <v>0.5</v>
      </c>
      <c r="M356" s="97"/>
      <c r="N356" s="97"/>
      <c r="O356" s="97"/>
      <c r="P356" s="97"/>
      <c r="Q356" s="97">
        <v>0.5</v>
      </c>
      <c r="R356" s="109" t="s">
        <v>55</v>
      </c>
      <c r="S356" s="97"/>
      <c r="T356" s="97"/>
      <c r="U356" s="97"/>
      <c r="V356" s="97"/>
      <c r="W356" s="97"/>
      <c r="X356" s="97"/>
      <c r="Y356" s="97">
        <v>0.5</v>
      </c>
      <c r="Z356" s="97"/>
      <c r="AA356" s="97"/>
      <c r="AB356" s="246"/>
    </row>
    <row r="357" spans="1:28">
      <c r="A357" s="617">
        <v>28</v>
      </c>
      <c r="B357" s="812" t="s">
        <v>164</v>
      </c>
      <c r="C357" s="253" t="s">
        <v>7171</v>
      </c>
      <c r="D357" s="97"/>
      <c r="E357" s="97">
        <v>0.5</v>
      </c>
      <c r="F357" s="738">
        <f t="shared" si="87"/>
        <v>0.5</v>
      </c>
      <c r="G357" s="97"/>
      <c r="H357" s="97"/>
      <c r="I357" s="97"/>
      <c r="J357" s="97"/>
      <c r="K357" s="97"/>
      <c r="L357" s="97">
        <v>0.5</v>
      </c>
      <c r="M357" s="97"/>
      <c r="N357" s="97"/>
      <c r="O357" s="97"/>
      <c r="P357" s="97"/>
      <c r="Q357" s="97">
        <v>0.5</v>
      </c>
      <c r="R357" s="91" t="s">
        <v>55</v>
      </c>
      <c r="S357" s="97"/>
      <c r="T357" s="97"/>
      <c r="U357" s="97"/>
      <c r="V357" s="97"/>
      <c r="W357" s="97"/>
      <c r="X357" s="97"/>
      <c r="Y357" s="97">
        <v>0.5</v>
      </c>
      <c r="Z357" s="97"/>
      <c r="AA357" s="97"/>
      <c r="AB357" s="246"/>
    </row>
    <row r="358" spans="1:28">
      <c r="A358" s="617">
        <v>29</v>
      </c>
      <c r="B358" s="812" t="s">
        <v>7172</v>
      </c>
      <c r="C358" s="253" t="s">
        <v>7173</v>
      </c>
      <c r="D358" s="97"/>
      <c r="E358" s="738">
        <v>0.9</v>
      </c>
      <c r="F358" s="738">
        <v>0.6</v>
      </c>
      <c r="G358" s="738">
        <v>0.6</v>
      </c>
      <c r="H358" s="738"/>
      <c r="I358" s="738"/>
      <c r="J358" s="738"/>
      <c r="K358" s="738"/>
      <c r="L358" s="738"/>
      <c r="M358" s="738"/>
      <c r="N358" s="738"/>
      <c r="O358" s="738">
        <v>0.3</v>
      </c>
      <c r="P358" s="738"/>
      <c r="Q358" s="738">
        <v>0.3</v>
      </c>
      <c r="R358" s="91" t="s">
        <v>55</v>
      </c>
      <c r="S358" s="738"/>
      <c r="T358" s="738"/>
      <c r="U358" s="738"/>
      <c r="V358" s="738"/>
      <c r="W358" s="738"/>
      <c r="X358" s="738"/>
      <c r="Y358" s="738">
        <v>0.9</v>
      </c>
      <c r="Z358" s="738"/>
      <c r="AA358" s="738"/>
      <c r="AB358" s="246">
        <v>2</v>
      </c>
    </row>
    <row r="359" spans="1:28">
      <c r="A359" s="617">
        <v>30</v>
      </c>
      <c r="B359" s="773" t="s">
        <v>420</v>
      </c>
      <c r="C359" s="253" t="s">
        <v>7174</v>
      </c>
      <c r="D359" s="97"/>
      <c r="E359" s="738">
        <v>0.4</v>
      </c>
      <c r="F359" s="738">
        <f t="shared" si="87"/>
        <v>0.4</v>
      </c>
      <c r="G359" s="738"/>
      <c r="H359" s="738"/>
      <c r="I359" s="738"/>
      <c r="J359" s="738"/>
      <c r="K359" s="738"/>
      <c r="L359" s="738">
        <v>0.4</v>
      </c>
      <c r="M359" s="738"/>
      <c r="N359" s="738"/>
      <c r="O359" s="738"/>
      <c r="P359" s="738"/>
      <c r="Q359" s="738"/>
      <c r="R359" s="109" t="s">
        <v>55</v>
      </c>
      <c r="S359" s="738"/>
      <c r="T359" s="738"/>
      <c r="U359" s="738"/>
      <c r="V359" s="738"/>
      <c r="W359" s="738"/>
      <c r="X359" s="738"/>
      <c r="Y359" s="738">
        <v>0.4</v>
      </c>
      <c r="Z359" s="738"/>
      <c r="AA359" s="738"/>
      <c r="AB359" s="246">
        <v>2</v>
      </c>
    </row>
    <row r="360" spans="1:28" ht="25.5">
      <c r="A360" s="617">
        <v>31</v>
      </c>
      <c r="B360" s="812" t="s">
        <v>7175</v>
      </c>
      <c r="C360" s="253" t="s">
        <v>7176</v>
      </c>
      <c r="D360" s="97"/>
      <c r="E360" s="738">
        <v>0.2</v>
      </c>
      <c r="F360" s="738"/>
      <c r="G360" s="738"/>
      <c r="H360" s="738"/>
      <c r="I360" s="738"/>
      <c r="J360" s="738"/>
      <c r="K360" s="738"/>
      <c r="L360" s="738"/>
      <c r="M360" s="738"/>
      <c r="N360" s="738"/>
      <c r="O360" s="738">
        <v>0.2</v>
      </c>
      <c r="P360" s="738"/>
      <c r="Q360" s="738">
        <v>0.2</v>
      </c>
      <c r="R360" s="91" t="s">
        <v>55</v>
      </c>
      <c r="S360" s="738"/>
      <c r="T360" s="738"/>
      <c r="U360" s="738"/>
      <c r="V360" s="738"/>
      <c r="W360" s="738"/>
      <c r="X360" s="738"/>
      <c r="Y360" s="738"/>
      <c r="Z360" s="738">
        <v>0.2</v>
      </c>
      <c r="AA360" s="738"/>
      <c r="AB360" s="246">
        <v>1</v>
      </c>
    </row>
    <row r="361" spans="1:28">
      <c r="A361" s="617">
        <v>32</v>
      </c>
      <c r="B361" s="812" t="s">
        <v>155</v>
      </c>
      <c r="C361" s="253" t="s">
        <v>7177</v>
      </c>
      <c r="D361" s="97"/>
      <c r="E361" s="738">
        <v>0.7</v>
      </c>
      <c r="F361" s="738">
        <f t="shared" si="87"/>
        <v>0.7</v>
      </c>
      <c r="G361" s="738">
        <v>0.7</v>
      </c>
      <c r="H361" s="738"/>
      <c r="I361" s="738"/>
      <c r="J361" s="738"/>
      <c r="K361" s="738"/>
      <c r="L361" s="738"/>
      <c r="M361" s="738"/>
      <c r="N361" s="738"/>
      <c r="O361" s="738"/>
      <c r="P361" s="738"/>
      <c r="Q361" s="738">
        <v>0.1</v>
      </c>
      <c r="R361" s="91" t="s">
        <v>55</v>
      </c>
      <c r="S361" s="738"/>
      <c r="T361" s="738"/>
      <c r="U361" s="738"/>
      <c r="V361" s="738"/>
      <c r="W361" s="738"/>
      <c r="X361" s="738"/>
      <c r="Y361" s="738">
        <v>0.7</v>
      </c>
      <c r="Z361" s="738"/>
      <c r="AA361" s="738"/>
      <c r="AB361" s="246">
        <v>2</v>
      </c>
    </row>
    <row r="362" spans="1:28" ht="25.5">
      <c r="A362" s="617">
        <v>33</v>
      </c>
      <c r="B362" s="812" t="s">
        <v>7178</v>
      </c>
      <c r="C362" s="253" t="s">
        <v>7179</v>
      </c>
      <c r="D362" s="97"/>
      <c r="E362" s="738">
        <v>1.1000000000000001</v>
      </c>
      <c r="F362" s="738">
        <f t="shared" si="87"/>
        <v>0.5</v>
      </c>
      <c r="G362" s="738"/>
      <c r="H362" s="738"/>
      <c r="I362" s="738"/>
      <c r="J362" s="738"/>
      <c r="K362" s="738"/>
      <c r="L362" s="738">
        <v>0.5</v>
      </c>
      <c r="M362" s="738"/>
      <c r="N362" s="738"/>
      <c r="O362" s="738">
        <v>0.6</v>
      </c>
      <c r="P362" s="738"/>
      <c r="Q362" s="738">
        <v>1.1000000000000001</v>
      </c>
      <c r="R362" s="109" t="s">
        <v>55</v>
      </c>
      <c r="S362" s="738"/>
      <c r="T362" s="738"/>
      <c r="U362" s="738"/>
      <c r="V362" s="738"/>
      <c r="W362" s="738"/>
      <c r="X362" s="738"/>
      <c r="Y362" s="738">
        <v>1.1000000000000001</v>
      </c>
      <c r="Z362" s="738"/>
      <c r="AA362" s="738"/>
      <c r="AB362" s="246"/>
    </row>
    <row r="363" spans="1:28">
      <c r="A363" s="617">
        <v>34</v>
      </c>
      <c r="B363" s="812" t="s">
        <v>7180</v>
      </c>
      <c r="C363" s="253" t="s">
        <v>7181</v>
      </c>
      <c r="D363" s="97"/>
      <c r="E363" s="738">
        <v>0.4</v>
      </c>
      <c r="F363" s="738">
        <f t="shared" si="87"/>
        <v>0.4</v>
      </c>
      <c r="G363" s="738">
        <v>0.4</v>
      </c>
      <c r="H363" s="738"/>
      <c r="I363" s="738"/>
      <c r="J363" s="738"/>
      <c r="K363" s="738"/>
      <c r="L363" s="738"/>
      <c r="M363" s="738"/>
      <c r="N363" s="738"/>
      <c r="O363" s="738"/>
      <c r="P363" s="738"/>
      <c r="Q363" s="738">
        <v>0.2</v>
      </c>
      <c r="R363" s="91" t="s">
        <v>55</v>
      </c>
      <c r="S363" s="738"/>
      <c r="T363" s="738"/>
      <c r="U363" s="738"/>
      <c r="V363" s="738"/>
      <c r="W363" s="738"/>
      <c r="X363" s="738"/>
      <c r="Y363" s="738">
        <v>0.4</v>
      </c>
      <c r="Z363" s="738"/>
      <c r="AA363" s="738"/>
      <c r="AB363" s="246"/>
    </row>
    <row r="364" spans="1:28">
      <c r="A364" s="617">
        <v>35</v>
      </c>
      <c r="B364" s="812" t="s">
        <v>7182</v>
      </c>
      <c r="C364" s="253" t="s">
        <v>7183</v>
      </c>
      <c r="D364" s="97"/>
      <c r="E364" s="738">
        <v>0.8</v>
      </c>
      <c r="F364" s="738">
        <f t="shared" si="87"/>
        <v>0.8</v>
      </c>
      <c r="G364" s="738"/>
      <c r="H364" s="738"/>
      <c r="I364" s="738"/>
      <c r="J364" s="738"/>
      <c r="K364" s="738"/>
      <c r="L364" s="738">
        <v>0.8</v>
      </c>
      <c r="M364" s="738"/>
      <c r="N364" s="738"/>
      <c r="O364" s="738"/>
      <c r="P364" s="738"/>
      <c r="Q364" s="738">
        <v>0.4</v>
      </c>
      <c r="R364" s="91" t="s">
        <v>55</v>
      </c>
      <c r="S364" s="738"/>
      <c r="T364" s="738"/>
      <c r="U364" s="738"/>
      <c r="V364" s="738"/>
      <c r="W364" s="738"/>
      <c r="X364" s="738"/>
      <c r="Y364" s="738">
        <v>0.8</v>
      </c>
      <c r="Z364" s="738"/>
      <c r="AA364" s="738"/>
      <c r="AB364" s="246"/>
    </row>
    <row r="365" spans="1:28">
      <c r="A365" s="617">
        <v>36</v>
      </c>
      <c r="B365" s="812" t="s">
        <v>7184</v>
      </c>
      <c r="C365" s="253" t="s">
        <v>7185</v>
      </c>
      <c r="D365" s="97"/>
      <c r="E365" s="738">
        <v>1.2</v>
      </c>
      <c r="F365" s="738">
        <f t="shared" si="87"/>
        <v>1.2</v>
      </c>
      <c r="G365" s="738"/>
      <c r="H365" s="738"/>
      <c r="I365" s="738"/>
      <c r="J365" s="738"/>
      <c r="K365" s="738"/>
      <c r="L365" s="738">
        <v>1.2</v>
      </c>
      <c r="M365" s="738"/>
      <c r="N365" s="738"/>
      <c r="O365" s="738"/>
      <c r="P365" s="738"/>
      <c r="Q365" s="738">
        <v>0.8</v>
      </c>
      <c r="R365" s="109" t="s">
        <v>55</v>
      </c>
      <c r="S365" s="738"/>
      <c r="T365" s="738"/>
      <c r="U365" s="738"/>
      <c r="V365" s="738"/>
      <c r="W365" s="738"/>
      <c r="X365" s="738"/>
      <c r="Y365" s="738">
        <v>1.2</v>
      </c>
      <c r="Z365" s="738"/>
      <c r="AA365" s="738"/>
      <c r="AB365" s="246"/>
    </row>
    <row r="366" spans="1:28">
      <c r="A366" s="617">
        <v>37</v>
      </c>
      <c r="B366" s="812" t="s">
        <v>7186</v>
      </c>
      <c r="C366" s="253" t="s">
        <v>7187</v>
      </c>
      <c r="D366" s="97"/>
      <c r="E366" s="738">
        <v>0.8</v>
      </c>
      <c r="F366" s="738">
        <f t="shared" si="87"/>
        <v>0.8</v>
      </c>
      <c r="G366" s="738">
        <v>0.8</v>
      </c>
      <c r="H366" s="738"/>
      <c r="I366" s="738"/>
      <c r="J366" s="738"/>
      <c r="K366" s="738"/>
      <c r="L366" s="738"/>
      <c r="M366" s="738"/>
      <c r="N366" s="738"/>
      <c r="O366" s="738"/>
      <c r="P366" s="738"/>
      <c r="Q366" s="738">
        <v>0.1</v>
      </c>
      <c r="R366" s="91" t="s">
        <v>55</v>
      </c>
      <c r="S366" s="738"/>
      <c r="T366" s="738"/>
      <c r="U366" s="738"/>
      <c r="V366" s="738"/>
      <c r="W366" s="738"/>
      <c r="X366" s="738"/>
      <c r="Y366" s="738">
        <v>0.8</v>
      </c>
      <c r="Z366" s="738"/>
      <c r="AA366" s="738"/>
      <c r="AB366" s="246"/>
    </row>
    <row r="367" spans="1:28">
      <c r="A367" s="617">
        <v>38</v>
      </c>
      <c r="B367" s="812" t="s">
        <v>7188</v>
      </c>
      <c r="C367" s="253" t="s">
        <v>7189</v>
      </c>
      <c r="D367" s="97"/>
      <c r="E367" s="738">
        <v>0.8</v>
      </c>
      <c r="F367" s="738">
        <f t="shared" si="87"/>
        <v>0.8</v>
      </c>
      <c r="G367" s="738"/>
      <c r="H367" s="738"/>
      <c r="I367" s="738"/>
      <c r="J367" s="738"/>
      <c r="K367" s="738"/>
      <c r="L367" s="738">
        <v>0.8</v>
      </c>
      <c r="M367" s="738"/>
      <c r="N367" s="738"/>
      <c r="O367" s="738"/>
      <c r="P367" s="738"/>
      <c r="Q367" s="738">
        <v>0.2</v>
      </c>
      <c r="R367" s="91" t="s">
        <v>55</v>
      </c>
      <c r="S367" s="738"/>
      <c r="T367" s="738"/>
      <c r="U367" s="738"/>
      <c r="V367" s="738"/>
      <c r="W367" s="738"/>
      <c r="X367" s="738"/>
      <c r="Y367" s="738">
        <v>0.8</v>
      </c>
      <c r="Z367" s="738"/>
      <c r="AA367" s="738"/>
      <c r="AB367" s="246"/>
    </row>
    <row r="368" spans="1:28">
      <c r="A368" s="617">
        <v>39</v>
      </c>
      <c r="B368" s="812" t="s">
        <v>7190</v>
      </c>
      <c r="C368" s="253" t="s">
        <v>7191</v>
      </c>
      <c r="D368" s="97"/>
      <c r="E368" s="738">
        <v>0.8</v>
      </c>
      <c r="F368" s="738"/>
      <c r="G368" s="738"/>
      <c r="H368" s="738"/>
      <c r="I368" s="738"/>
      <c r="J368" s="738"/>
      <c r="K368" s="738"/>
      <c r="L368" s="738"/>
      <c r="M368" s="738"/>
      <c r="N368" s="738"/>
      <c r="O368" s="738">
        <v>0.8</v>
      </c>
      <c r="P368" s="738"/>
      <c r="Q368" s="738">
        <v>0.8</v>
      </c>
      <c r="R368" s="109" t="s">
        <v>55</v>
      </c>
      <c r="S368" s="738"/>
      <c r="T368" s="738"/>
      <c r="U368" s="738"/>
      <c r="V368" s="738"/>
      <c r="W368" s="738"/>
      <c r="X368" s="738"/>
      <c r="Y368" s="738"/>
      <c r="Z368" s="738">
        <v>0.8</v>
      </c>
      <c r="AA368" s="738"/>
      <c r="AB368" s="246"/>
    </row>
    <row r="369" spans="1:28" ht="25.5">
      <c r="A369" s="617">
        <v>40</v>
      </c>
      <c r="B369" s="812" t="s">
        <v>7192</v>
      </c>
      <c r="C369" s="253" t="s">
        <v>7193</v>
      </c>
      <c r="D369" s="97"/>
      <c r="E369" s="738">
        <v>0.2</v>
      </c>
      <c r="F369" s="738">
        <f t="shared" si="87"/>
        <v>0.2</v>
      </c>
      <c r="G369" s="738"/>
      <c r="H369" s="738"/>
      <c r="I369" s="738"/>
      <c r="J369" s="738"/>
      <c r="K369" s="738"/>
      <c r="L369" s="738">
        <v>0.2</v>
      </c>
      <c r="M369" s="738"/>
      <c r="N369" s="738"/>
      <c r="O369" s="738"/>
      <c r="P369" s="738"/>
      <c r="Q369" s="738">
        <v>0.2</v>
      </c>
      <c r="R369" s="91" t="s">
        <v>55</v>
      </c>
      <c r="S369" s="738"/>
      <c r="T369" s="738"/>
      <c r="U369" s="738"/>
      <c r="V369" s="738"/>
      <c r="W369" s="738"/>
      <c r="X369" s="738"/>
      <c r="Y369" s="738"/>
      <c r="Z369" s="738">
        <v>0.2</v>
      </c>
      <c r="AA369" s="738"/>
      <c r="AB369" s="246"/>
    </row>
    <row r="370" spans="1:28">
      <c r="A370" s="617">
        <v>41</v>
      </c>
      <c r="B370" s="812" t="s">
        <v>7194</v>
      </c>
      <c r="C370" s="253" t="s">
        <v>7195</v>
      </c>
      <c r="D370" s="97"/>
      <c r="E370" s="738">
        <v>0.15</v>
      </c>
      <c r="F370" s="738">
        <f t="shared" si="87"/>
        <v>0.15</v>
      </c>
      <c r="G370" s="738"/>
      <c r="H370" s="738"/>
      <c r="I370" s="738"/>
      <c r="J370" s="738"/>
      <c r="K370" s="738"/>
      <c r="L370" s="738">
        <v>0.15</v>
      </c>
      <c r="M370" s="738"/>
      <c r="N370" s="738"/>
      <c r="O370" s="738"/>
      <c r="P370" s="738"/>
      <c r="Q370" s="738">
        <v>0.15</v>
      </c>
      <c r="R370" s="91" t="s">
        <v>55</v>
      </c>
      <c r="S370" s="738"/>
      <c r="T370" s="738"/>
      <c r="U370" s="738"/>
      <c r="V370" s="738"/>
      <c r="W370" s="738"/>
      <c r="X370" s="738"/>
      <c r="Y370" s="738"/>
      <c r="Z370" s="738">
        <v>0.15</v>
      </c>
      <c r="AA370" s="738"/>
      <c r="AB370" s="246"/>
    </row>
    <row r="371" spans="1:28">
      <c r="A371" s="617">
        <v>42</v>
      </c>
      <c r="B371" s="812" t="s">
        <v>7196</v>
      </c>
      <c r="C371" s="253" t="s">
        <v>7197</v>
      </c>
      <c r="D371" s="97"/>
      <c r="E371" s="738">
        <v>0.6</v>
      </c>
      <c r="F371" s="738">
        <f t="shared" si="87"/>
        <v>0.6</v>
      </c>
      <c r="G371" s="738"/>
      <c r="H371" s="738"/>
      <c r="I371" s="738"/>
      <c r="J371" s="738"/>
      <c r="K371" s="738"/>
      <c r="L371" s="738">
        <v>0.6</v>
      </c>
      <c r="M371" s="738"/>
      <c r="N371" s="738"/>
      <c r="O371" s="738"/>
      <c r="P371" s="738"/>
      <c r="Q371" s="738">
        <v>0.6</v>
      </c>
      <c r="R371" s="109" t="s">
        <v>55</v>
      </c>
      <c r="S371" s="738"/>
      <c r="T371" s="738"/>
      <c r="U371" s="738"/>
      <c r="V371" s="738"/>
      <c r="W371" s="738"/>
      <c r="X371" s="738"/>
      <c r="Y371" s="738">
        <v>0.6</v>
      </c>
      <c r="Z371" s="738"/>
      <c r="AA371" s="738"/>
      <c r="AB371" s="246"/>
    </row>
    <row r="372" spans="1:28">
      <c r="A372" s="617">
        <v>43</v>
      </c>
      <c r="B372" s="812" t="s">
        <v>7198</v>
      </c>
      <c r="C372" s="253" t="s">
        <v>7199</v>
      </c>
      <c r="D372" s="97"/>
      <c r="E372" s="738">
        <v>1.3</v>
      </c>
      <c r="F372" s="738">
        <f t="shared" si="87"/>
        <v>1.3</v>
      </c>
      <c r="G372" s="738"/>
      <c r="H372" s="738"/>
      <c r="I372" s="738"/>
      <c r="J372" s="738"/>
      <c r="K372" s="738"/>
      <c r="L372" s="738">
        <v>1.3</v>
      </c>
      <c r="M372" s="738"/>
      <c r="N372" s="738"/>
      <c r="O372" s="738"/>
      <c r="P372" s="738"/>
      <c r="Q372" s="738">
        <v>0.7</v>
      </c>
      <c r="R372" s="91" t="s">
        <v>55</v>
      </c>
      <c r="S372" s="738"/>
      <c r="T372" s="738"/>
      <c r="U372" s="738"/>
      <c r="V372" s="738"/>
      <c r="W372" s="738"/>
      <c r="X372" s="738"/>
      <c r="Y372" s="738">
        <v>1.3</v>
      </c>
      <c r="Z372" s="738"/>
      <c r="AA372" s="738"/>
      <c r="AB372" s="246"/>
    </row>
    <row r="373" spans="1:28">
      <c r="A373" s="617">
        <v>44</v>
      </c>
      <c r="B373" s="812" t="s">
        <v>227</v>
      </c>
      <c r="C373" s="253" t="s">
        <v>7200</v>
      </c>
      <c r="D373" s="97"/>
      <c r="E373" s="738">
        <v>0.8</v>
      </c>
      <c r="F373" s="738">
        <f t="shared" si="87"/>
        <v>0.8</v>
      </c>
      <c r="G373" s="738"/>
      <c r="H373" s="738"/>
      <c r="I373" s="738"/>
      <c r="J373" s="738"/>
      <c r="K373" s="738"/>
      <c r="L373" s="738">
        <v>0.8</v>
      </c>
      <c r="M373" s="738"/>
      <c r="N373" s="738"/>
      <c r="O373" s="738"/>
      <c r="P373" s="738"/>
      <c r="Q373" s="738">
        <v>0.8</v>
      </c>
      <c r="R373" s="91" t="s">
        <v>55</v>
      </c>
      <c r="S373" s="738"/>
      <c r="T373" s="738"/>
      <c r="U373" s="738"/>
      <c r="V373" s="738"/>
      <c r="W373" s="738"/>
      <c r="X373" s="738"/>
      <c r="Y373" s="738">
        <v>0.8</v>
      </c>
      <c r="Z373" s="738"/>
      <c r="AA373" s="738"/>
      <c r="AB373" s="246"/>
    </row>
    <row r="374" spans="1:28">
      <c r="A374" s="617">
        <v>45</v>
      </c>
      <c r="B374" s="812" t="s">
        <v>340</v>
      </c>
      <c r="C374" s="253" t="s">
        <v>7201</v>
      </c>
      <c r="D374" s="97"/>
      <c r="E374" s="738">
        <v>0.5</v>
      </c>
      <c r="F374" s="738">
        <f t="shared" si="87"/>
        <v>0.5</v>
      </c>
      <c r="G374" s="738"/>
      <c r="H374" s="738"/>
      <c r="I374" s="738"/>
      <c r="J374" s="738"/>
      <c r="K374" s="738"/>
      <c r="L374" s="738">
        <v>0.5</v>
      </c>
      <c r="M374" s="738"/>
      <c r="N374" s="738"/>
      <c r="O374" s="738"/>
      <c r="P374" s="738"/>
      <c r="Q374" s="738">
        <v>0.3</v>
      </c>
      <c r="R374" s="109" t="s">
        <v>55</v>
      </c>
      <c r="S374" s="738"/>
      <c r="T374" s="738"/>
      <c r="U374" s="738"/>
      <c r="V374" s="738"/>
      <c r="W374" s="738"/>
      <c r="X374" s="738"/>
      <c r="Y374" s="738"/>
      <c r="Z374" s="738">
        <v>0.5</v>
      </c>
      <c r="AA374" s="738"/>
      <c r="AB374" s="246"/>
    </row>
    <row r="375" spans="1:28">
      <c r="A375" s="617">
        <v>46</v>
      </c>
      <c r="B375" s="812" t="s">
        <v>7202</v>
      </c>
      <c r="C375" s="253" t="s">
        <v>7203</v>
      </c>
      <c r="D375" s="97"/>
      <c r="E375" s="738">
        <v>0.7</v>
      </c>
      <c r="F375" s="738"/>
      <c r="G375" s="738"/>
      <c r="H375" s="738"/>
      <c r="I375" s="738"/>
      <c r="J375" s="738"/>
      <c r="K375" s="738"/>
      <c r="L375" s="738"/>
      <c r="M375" s="738"/>
      <c r="N375" s="738"/>
      <c r="O375" s="738">
        <v>0.7</v>
      </c>
      <c r="P375" s="738"/>
      <c r="Q375" s="738">
        <v>0.7</v>
      </c>
      <c r="R375" s="91" t="s">
        <v>55</v>
      </c>
      <c r="S375" s="738"/>
      <c r="T375" s="738"/>
      <c r="U375" s="738"/>
      <c r="V375" s="738"/>
      <c r="W375" s="738"/>
      <c r="X375" s="738"/>
      <c r="Y375" s="738">
        <v>0.7</v>
      </c>
      <c r="Z375" s="738"/>
      <c r="AA375" s="738"/>
      <c r="AB375" s="246"/>
    </row>
    <row r="376" spans="1:28">
      <c r="A376" s="617">
        <v>47</v>
      </c>
      <c r="B376" s="812" t="s">
        <v>7204</v>
      </c>
      <c r="C376" s="253" t="s">
        <v>7205</v>
      </c>
      <c r="D376" s="97"/>
      <c r="E376" s="738">
        <v>1.2</v>
      </c>
      <c r="F376" s="738">
        <f t="shared" si="87"/>
        <v>1.2</v>
      </c>
      <c r="G376" s="738"/>
      <c r="H376" s="738"/>
      <c r="I376" s="738"/>
      <c r="J376" s="738"/>
      <c r="K376" s="738"/>
      <c r="L376" s="738">
        <v>1.2</v>
      </c>
      <c r="M376" s="738"/>
      <c r="N376" s="738"/>
      <c r="O376" s="738"/>
      <c r="P376" s="738"/>
      <c r="Q376" s="738">
        <v>0.6</v>
      </c>
      <c r="R376" s="91" t="s">
        <v>55</v>
      </c>
      <c r="S376" s="738"/>
      <c r="T376" s="738"/>
      <c r="U376" s="738"/>
      <c r="V376" s="738"/>
      <c r="W376" s="738"/>
      <c r="X376" s="738"/>
      <c r="Y376" s="738">
        <v>1.2</v>
      </c>
      <c r="Z376" s="738"/>
      <c r="AA376" s="738"/>
      <c r="AB376" s="246"/>
    </row>
    <row r="377" spans="1:28">
      <c r="A377" s="617">
        <v>48</v>
      </c>
      <c r="B377" s="812" t="s">
        <v>7058</v>
      </c>
      <c r="C377" s="253" t="s">
        <v>7206</v>
      </c>
      <c r="D377" s="97"/>
      <c r="E377" s="738">
        <v>0.4</v>
      </c>
      <c r="F377" s="738">
        <f t="shared" si="87"/>
        <v>0.4</v>
      </c>
      <c r="G377" s="738"/>
      <c r="H377" s="738"/>
      <c r="I377" s="738"/>
      <c r="J377" s="738"/>
      <c r="K377" s="738"/>
      <c r="L377" s="738">
        <v>0.4</v>
      </c>
      <c r="M377" s="738"/>
      <c r="N377" s="738"/>
      <c r="O377" s="738"/>
      <c r="P377" s="738"/>
      <c r="Q377" s="738">
        <v>0.4</v>
      </c>
      <c r="R377" s="109" t="s">
        <v>55</v>
      </c>
      <c r="S377" s="738"/>
      <c r="T377" s="738"/>
      <c r="U377" s="738"/>
      <c r="V377" s="738"/>
      <c r="W377" s="738"/>
      <c r="X377" s="738"/>
      <c r="Y377" s="738">
        <v>0.4</v>
      </c>
      <c r="Z377" s="738"/>
      <c r="AA377" s="738"/>
      <c r="AB377" s="246"/>
    </row>
    <row r="378" spans="1:28">
      <c r="A378" s="617">
        <v>49</v>
      </c>
      <c r="B378" s="812" t="s">
        <v>7207</v>
      </c>
      <c r="C378" s="253" t="s">
        <v>7208</v>
      </c>
      <c r="D378" s="97"/>
      <c r="E378" s="738">
        <v>0.5</v>
      </c>
      <c r="F378" s="738">
        <f t="shared" si="87"/>
        <v>0.5</v>
      </c>
      <c r="G378" s="738"/>
      <c r="H378" s="738"/>
      <c r="I378" s="738"/>
      <c r="J378" s="738"/>
      <c r="K378" s="738"/>
      <c r="L378" s="738">
        <v>0.5</v>
      </c>
      <c r="M378" s="738"/>
      <c r="N378" s="738"/>
      <c r="O378" s="738"/>
      <c r="P378" s="738"/>
      <c r="Q378" s="738">
        <v>0.5</v>
      </c>
      <c r="R378" s="91" t="s">
        <v>55</v>
      </c>
      <c r="S378" s="738"/>
      <c r="T378" s="738"/>
      <c r="U378" s="738"/>
      <c r="V378" s="738"/>
      <c r="W378" s="738"/>
      <c r="X378" s="738"/>
      <c r="Y378" s="738"/>
      <c r="Z378" s="738">
        <v>0.5</v>
      </c>
      <c r="AA378" s="738"/>
      <c r="AB378" s="246"/>
    </row>
    <row r="379" spans="1:28">
      <c r="A379" s="617">
        <v>50</v>
      </c>
      <c r="B379" s="812" t="s">
        <v>61</v>
      </c>
      <c r="C379" s="253" t="s">
        <v>7209</v>
      </c>
      <c r="D379" s="97"/>
      <c r="E379" s="738">
        <v>0.5</v>
      </c>
      <c r="F379" s="738">
        <f t="shared" si="87"/>
        <v>0.5</v>
      </c>
      <c r="G379" s="738"/>
      <c r="H379" s="738"/>
      <c r="I379" s="738"/>
      <c r="J379" s="738"/>
      <c r="K379" s="738"/>
      <c r="L379" s="738">
        <v>0.5</v>
      </c>
      <c r="M379" s="738"/>
      <c r="N379" s="738"/>
      <c r="O379" s="738"/>
      <c r="P379" s="738"/>
      <c r="Q379" s="738">
        <v>0.5</v>
      </c>
      <c r="R379" s="91" t="s">
        <v>55</v>
      </c>
      <c r="S379" s="738"/>
      <c r="T379" s="738"/>
      <c r="U379" s="738"/>
      <c r="V379" s="738"/>
      <c r="W379" s="738"/>
      <c r="X379" s="738"/>
      <c r="Y379" s="738"/>
      <c r="Z379" s="738">
        <v>0.5</v>
      </c>
      <c r="AA379" s="738"/>
      <c r="AB379" s="246"/>
    </row>
    <row r="380" spans="1:28">
      <c r="A380" s="617">
        <v>51</v>
      </c>
      <c r="B380" s="773" t="s">
        <v>7210</v>
      </c>
      <c r="C380" s="253" t="s">
        <v>7211</v>
      </c>
      <c r="D380" s="97"/>
      <c r="E380" s="738">
        <v>1.8</v>
      </c>
      <c r="F380" s="738">
        <f t="shared" si="87"/>
        <v>0.5</v>
      </c>
      <c r="G380" s="742">
        <v>0.5</v>
      </c>
      <c r="H380" s="738"/>
      <c r="I380" s="738"/>
      <c r="J380" s="738"/>
      <c r="K380" s="738"/>
      <c r="L380" s="738"/>
      <c r="M380" s="738"/>
      <c r="N380" s="738"/>
      <c r="O380" s="738">
        <v>1.3</v>
      </c>
      <c r="P380" s="738"/>
      <c r="Q380" s="738">
        <v>1.3</v>
      </c>
      <c r="R380" s="109" t="s">
        <v>55</v>
      </c>
      <c r="S380" s="738"/>
      <c r="T380" s="738"/>
      <c r="U380" s="738"/>
      <c r="V380" s="738"/>
      <c r="W380" s="738"/>
      <c r="X380" s="738"/>
      <c r="Y380" s="738"/>
      <c r="Z380" s="738">
        <v>1.8</v>
      </c>
      <c r="AA380" s="738"/>
      <c r="AB380" s="246"/>
    </row>
    <row r="381" spans="1:28">
      <c r="A381" s="617">
        <v>52</v>
      </c>
      <c r="B381" s="773" t="s">
        <v>7212</v>
      </c>
      <c r="C381" s="253" t="s">
        <v>7213</v>
      </c>
      <c r="D381" s="97"/>
      <c r="E381" s="738">
        <v>0.7</v>
      </c>
      <c r="F381" s="738">
        <f t="shared" si="87"/>
        <v>0.7</v>
      </c>
      <c r="G381" s="738"/>
      <c r="H381" s="738"/>
      <c r="I381" s="738"/>
      <c r="J381" s="738"/>
      <c r="K381" s="738"/>
      <c r="L381" s="738">
        <v>0.7</v>
      </c>
      <c r="M381" s="738"/>
      <c r="N381" s="738"/>
      <c r="O381" s="738"/>
      <c r="P381" s="738"/>
      <c r="Q381" s="738"/>
      <c r="R381" s="91" t="s">
        <v>55</v>
      </c>
      <c r="S381" s="738"/>
      <c r="T381" s="738"/>
      <c r="U381" s="738"/>
      <c r="V381" s="738"/>
      <c r="W381" s="738"/>
      <c r="X381" s="738"/>
      <c r="Y381" s="738"/>
      <c r="Z381" s="738">
        <v>0.7</v>
      </c>
      <c r="AA381" s="738"/>
      <c r="AB381" s="246"/>
    </row>
    <row r="382" spans="1:28">
      <c r="A382" s="617">
        <v>53</v>
      </c>
      <c r="B382" s="812" t="s">
        <v>595</v>
      </c>
      <c r="C382" s="253" t="s">
        <v>7214</v>
      </c>
      <c r="D382" s="97"/>
      <c r="E382" s="738">
        <v>0.35</v>
      </c>
      <c r="F382" s="738">
        <f t="shared" si="87"/>
        <v>0.35</v>
      </c>
      <c r="G382" s="738"/>
      <c r="H382" s="738"/>
      <c r="I382" s="738"/>
      <c r="J382" s="738"/>
      <c r="K382" s="738"/>
      <c r="L382" s="738">
        <v>0.35</v>
      </c>
      <c r="M382" s="738"/>
      <c r="N382" s="738"/>
      <c r="O382" s="738"/>
      <c r="P382" s="738"/>
      <c r="Q382" s="738">
        <v>0.1</v>
      </c>
      <c r="R382" s="91" t="s">
        <v>55</v>
      </c>
      <c r="S382" s="738"/>
      <c r="T382" s="738"/>
      <c r="U382" s="738"/>
      <c r="V382" s="738"/>
      <c r="W382" s="738"/>
      <c r="X382" s="738"/>
      <c r="Y382" s="738"/>
      <c r="Z382" s="738">
        <v>0.35</v>
      </c>
      <c r="AA382" s="738"/>
      <c r="AB382" s="246"/>
    </row>
    <row r="383" spans="1:28">
      <c r="A383" s="617">
        <v>54</v>
      </c>
      <c r="B383" s="812" t="s">
        <v>7215</v>
      </c>
      <c r="C383" s="253" t="s">
        <v>7216</v>
      </c>
      <c r="D383" s="97"/>
      <c r="E383" s="738">
        <v>0.5</v>
      </c>
      <c r="F383" s="738"/>
      <c r="G383" s="738"/>
      <c r="H383" s="738"/>
      <c r="I383" s="738"/>
      <c r="J383" s="738"/>
      <c r="K383" s="738"/>
      <c r="L383" s="738"/>
      <c r="M383" s="738"/>
      <c r="N383" s="738"/>
      <c r="O383" s="738">
        <v>0.5</v>
      </c>
      <c r="P383" s="738"/>
      <c r="Q383" s="738">
        <v>0.5</v>
      </c>
      <c r="R383" s="109" t="s">
        <v>55</v>
      </c>
      <c r="S383" s="738"/>
      <c r="T383" s="738"/>
      <c r="U383" s="738"/>
      <c r="V383" s="738"/>
      <c r="W383" s="738"/>
      <c r="X383" s="738"/>
      <c r="Y383" s="738"/>
      <c r="Z383" s="738">
        <v>0.5</v>
      </c>
      <c r="AA383" s="738"/>
      <c r="AB383" s="246"/>
    </row>
    <row r="384" spans="1:28" ht="25.5">
      <c r="A384" s="617">
        <v>55</v>
      </c>
      <c r="B384" s="812" t="s">
        <v>7217</v>
      </c>
      <c r="C384" s="253" t="s">
        <v>7218</v>
      </c>
      <c r="D384" s="97"/>
      <c r="E384" s="738">
        <v>0.4</v>
      </c>
      <c r="F384" s="738">
        <f t="shared" si="87"/>
        <v>0.4</v>
      </c>
      <c r="G384" s="738">
        <v>0.4</v>
      </c>
      <c r="H384" s="738"/>
      <c r="I384" s="738"/>
      <c r="J384" s="738"/>
      <c r="K384" s="738"/>
      <c r="L384" s="738"/>
      <c r="M384" s="738"/>
      <c r="N384" s="738"/>
      <c r="O384" s="738"/>
      <c r="P384" s="738"/>
      <c r="Q384" s="738"/>
      <c r="R384" s="91" t="s">
        <v>55</v>
      </c>
      <c r="S384" s="738"/>
      <c r="T384" s="738"/>
      <c r="U384" s="738"/>
      <c r="V384" s="738"/>
      <c r="W384" s="738"/>
      <c r="X384" s="738"/>
      <c r="Y384" s="738">
        <v>0.4</v>
      </c>
      <c r="Z384" s="738"/>
      <c r="AA384" s="738"/>
      <c r="AB384" s="246"/>
    </row>
    <row r="385" spans="1:28" ht="25.5">
      <c r="A385" s="617">
        <v>56</v>
      </c>
      <c r="B385" s="812" t="s">
        <v>7219</v>
      </c>
      <c r="C385" s="253" t="s">
        <v>7220</v>
      </c>
      <c r="D385" s="97"/>
      <c r="E385" s="738">
        <v>0.7</v>
      </c>
      <c r="F385" s="738">
        <f t="shared" si="87"/>
        <v>0.7</v>
      </c>
      <c r="G385" s="738"/>
      <c r="H385" s="738"/>
      <c r="I385" s="738"/>
      <c r="J385" s="738"/>
      <c r="K385" s="738"/>
      <c r="L385" s="738">
        <v>0.7</v>
      </c>
      <c r="M385" s="738"/>
      <c r="N385" s="738"/>
      <c r="O385" s="738"/>
      <c r="P385" s="738"/>
      <c r="Q385" s="738">
        <v>0.7</v>
      </c>
      <c r="R385" s="91" t="s">
        <v>55</v>
      </c>
      <c r="S385" s="738"/>
      <c r="T385" s="738"/>
      <c r="U385" s="738"/>
      <c r="V385" s="738"/>
      <c r="W385" s="738"/>
      <c r="X385" s="738"/>
      <c r="Y385" s="738">
        <v>0.7</v>
      </c>
      <c r="Z385" s="738"/>
      <c r="AA385" s="738"/>
      <c r="AB385" s="246"/>
    </row>
    <row r="386" spans="1:28" ht="38.25">
      <c r="A386" s="617">
        <v>57</v>
      </c>
      <c r="B386" s="812" t="s">
        <v>7221</v>
      </c>
      <c r="C386" s="253" t="s">
        <v>7222</v>
      </c>
      <c r="D386" s="97"/>
      <c r="E386" s="738">
        <v>0.6</v>
      </c>
      <c r="F386" s="738">
        <v>0.6</v>
      </c>
      <c r="G386" s="738"/>
      <c r="H386" s="738"/>
      <c r="I386" s="738"/>
      <c r="J386" s="738"/>
      <c r="K386" s="738"/>
      <c r="L386" s="738">
        <v>0.6</v>
      </c>
      <c r="M386" s="738"/>
      <c r="N386" s="738"/>
      <c r="O386" s="738"/>
      <c r="P386" s="738"/>
      <c r="Q386" s="738">
        <v>0.6</v>
      </c>
      <c r="R386" s="109" t="s">
        <v>55</v>
      </c>
      <c r="S386" s="738"/>
      <c r="T386" s="738"/>
      <c r="U386" s="738"/>
      <c r="V386" s="738"/>
      <c r="W386" s="738"/>
      <c r="X386" s="738"/>
      <c r="Y386" s="738">
        <v>0.6</v>
      </c>
      <c r="Z386" s="738"/>
      <c r="AA386" s="738"/>
      <c r="AB386" s="246"/>
    </row>
    <row r="387" spans="1:28">
      <c r="A387" s="617">
        <v>58</v>
      </c>
      <c r="B387" s="812" t="s">
        <v>7223</v>
      </c>
      <c r="C387" s="253" t="s">
        <v>7224</v>
      </c>
      <c r="D387" s="97"/>
      <c r="E387" s="738">
        <v>0.2</v>
      </c>
      <c r="F387" s="738">
        <f t="shared" si="87"/>
        <v>0.2</v>
      </c>
      <c r="G387" s="738"/>
      <c r="H387" s="738"/>
      <c r="I387" s="738"/>
      <c r="J387" s="738"/>
      <c r="K387" s="738"/>
      <c r="L387" s="738">
        <v>0.2</v>
      </c>
      <c r="M387" s="738"/>
      <c r="N387" s="738"/>
      <c r="O387" s="738"/>
      <c r="P387" s="738"/>
      <c r="Q387" s="738">
        <v>0.2</v>
      </c>
      <c r="R387" s="91" t="s">
        <v>55</v>
      </c>
      <c r="S387" s="738"/>
      <c r="T387" s="738"/>
      <c r="U387" s="738"/>
      <c r="V387" s="738"/>
      <c r="W387" s="738"/>
      <c r="X387" s="738"/>
      <c r="Y387" s="738"/>
      <c r="Z387" s="738">
        <v>0.2</v>
      </c>
      <c r="AA387" s="738"/>
      <c r="AB387" s="246"/>
    </row>
    <row r="388" spans="1:28">
      <c r="A388" s="617">
        <v>59</v>
      </c>
      <c r="B388" s="812" t="s">
        <v>7225</v>
      </c>
      <c r="C388" s="253" t="s">
        <v>7226</v>
      </c>
      <c r="D388" s="97"/>
      <c r="E388" s="738">
        <v>1.9</v>
      </c>
      <c r="F388" s="738">
        <f t="shared" si="87"/>
        <v>1.9000000000000001</v>
      </c>
      <c r="G388" s="738">
        <v>0.56000000000000005</v>
      </c>
      <c r="H388" s="738"/>
      <c r="I388" s="738"/>
      <c r="J388" s="738"/>
      <c r="K388" s="738"/>
      <c r="L388" s="738">
        <v>1.34</v>
      </c>
      <c r="M388" s="738"/>
      <c r="N388" s="738"/>
      <c r="O388" s="738"/>
      <c r="P388" s="738"/>
      <c r="Q388" s="738">
        <v>1.34</v>
      </c>
      <c r="R388" s="91" t="s">
        <v>55</v>
      </c>
      <c r="S388" s="738"/>
      <c r="T388" s="738"/>
      <c r="U388" s="738"/>
      <c r="V388" s="738"/>
      <c r="W388" s="738"/>
      <c r="X388" s="738"/>
      <c r="Y388" s="738">
        <v>1.9</v>
      </c>
      <c r="Z388" s="738"/>
      <c r="AA388" s="738"/>
      <c r="AB388" s="246"/>
    </row>
    <row r="389" spans="1:28">
      <c r="A389" s="617">
        <v>60</v>
      </c>
      <c r="B389" s="812" t="s">
        <v>7227</v>
      </c>
      <c r="C389" s="253" t="s">
        <v>7228</v>
      </c>
      <c r="D389" s="97"/>
      <c r="E389" s="738">
        <v>0.3</v>
      </c>
      <c r="F389" s="738"/>
      <c r="G389" s="738"/>
      <c r="H389" s="738"/>
      <c r="I389" s="738"/>
      <c r="J389" s="738"/>
      <c r="K389" s="738"/>
      <c r="L389" s="738"/>
      <c r="M389" s="738"/>
      <c r="N389" s="738"/>
      <c r="O389" s="738">
        <v>0.3</v>
      </c>
      <c r="P389" s="738"/>
      <c r="Q389" s="738">
        <v>0.3</v>
      </c>
      <c r="R389" s="109" t="s">
        <v>55</v>
      </c>
      <c r="S389" s="738"/>
      <c r="T389" s="738"/>
      <c r="U389" s="738"/>
      <c r="V389" s="738"/>
      <c r="W389" s="738"/>
      <c r="X389" s="738"/>
      <c r="Y389" s="738"/>
      <c r="Z389" s="738">
        <v>0.3</v>
      </c>
      <c r="AA389" s="738"/>
      <c r="AB389" s="246"/>
    </row>
    <row r="390" spans="1:28">
      <c r="A390" s="617">
        <v>61</v>
      </c>
      <c r="B390" s="812" t="s">
        <v>7229</v>
      </c>
      <c r="C390" s="253" t="s">
        <v>7230</v>
      </c>
      <c r="D390" s="97"/>
      <c r="E390" s="738">
        <v>0.35</v>
      </c>
      <c r="F390" s="738">
        <f t="shared" si="87"/>
        <v>0.35</v>
      </c>
      <c r="G390" s="738"/>
      <c r="H390" s="738"/>
      <c r="I390" s="738"/>
      <c r="J390" s="738"/>
      <c r="K390" s="738"/>
      <c r="L390" s="738">
        <v>0.35</v>
      </c>
      <c r="M390" s="738"/>
      <c r="N390" s="738"/>
      <c r="O390" s="738"/>
      <c r="P390" s="738"/>
      <c r="Q390" s="738"/>
      <c r="R390" s="91" t="s">
        <v>55</v>
      </c>
      <c r="S390" s="738"/>
      <c r="T390" s="738"/>
      <c r="U390" s="738"/>
      <c r="V390" s="738"/>
      <c r="W390" s="738"/>
      <c r="X390" s="738"/>
      <c r="Y390" s="738"/>
      <c r="Z390" s="738">
        <v>0.35</v>
      </c>
      <c r="AA390" s="738"/>
      <c r="AB390" s="246"/>
    </row>
    <row r="391" spans="1:28">
      <c r="A391" s="617">
        <v>62</v>
      </c>
      <c r="B391" s="812" t="s">
        <v>7231</v>
      </c>
      <c r="C391" s="253" t="s">
        <v>7232</v>
      </c>
      <c r="D391" s="97"/>
      <c r="E391" s="738">
        <v>0.66</v>
      </c>
      <c r="F391" s="738"/>
      <c r="G391" s="738"/>
      <c r="H391" s="738"/>
      <c r="I391" s="738"/>
      <c r="J391" s="738"/>
      <c r="K391" s="738"/>
      <c r="L391" s="738"/>
      <c r="M391" s="738"/>
      <c r="N391" s="738"/>
      <c r="O391" s="738">
        <v>0.66</v>
      </c>
      <c r="P391" s="738"/>
      <c r="Q391" s="738">
        <v>0.66</v>
      </c>
      <c r="R391" s="91" t="s">
        <v>55</v>
      </c>
      <c r="S391" s="738"/>
      <c r="T391" s="738"/>
      <c r="U391" s="738"/>
      <c r="V391" s="738"/>
      <c r="W391" s="738"/>
      <c r="X391" s="738"/>
      <c r="Y391" s="738"/>
      <c r="Z391" s="738">
        <v>0.66</v>
      </c>
      <c r="AA391" s="738"/>
      <c r="AB391" s="246"/>
    </row>
    <row r="392" spans="1:28">
      <c r="A392" s="617">
        <v>63</v>
      </c>
      <c r="B392" s="812" t="s">
        <v>7233</v>
      </c>
      <c r="C392" s="253" t="s">
        <v>7234</v>
      </c>
      <c r="D392" s="97"/>
      <c r="E392" s="738">
        <v>0.61</v>
      </c>
      <c r="F392" s="738"/>
      <c r="G392" s="738"/>
      <c r="H392" s="738"/>
      <c r="I392" s="738"/>
      <c r="J392" s="738"/>
      <c r="K392" s="738"/>
      <c r="L392" s="738"/>
      <c r="M392" s="738"/>
      <c r="N392" s="738"/>
      <c r="O392" s="738">
        <v>0.61</v>
      </c>
      <c r="P392" s="738"/>
      <c r="Q392" s="738">
        <v>0.61</v>
      </c>
      <c r="R392" s="109" t="s">
        <v>55</v>
      </c>
      <c r="S392" s="738"/>
      <c r="T392" s="738"/>
      <c r="U392" s="738"/>
      <c r="V392" s="738"/>
      <c r="W392" s="738"/>
      <c r="X392" s="738"/>
      <c r="Y392" s="738"/>
      <c r="Z392" s="738">
        <v>0.61</v>
      </c>
      <c r="AA392" s="738"/>
      <c r="AB392" s="246"/>
    </row>
    <row r="393" spans="1:28">
      <c r="A393" s="617">
        <v>64</v>
      </c>
      <c r="B393" s="812" t="s">
        <v>7235</v>
      </c>
      <c r="C393" s="253" t="s">
        <v>7236</v>
      </c>
      <c r="D393" s="97"/>
      <c r="E393" s="738">
        <v>0.51</v>
      </c>
      <c r="F393" s="738"/>
      <c r="G393" s="738"/>
      <c r="H393" s="738"/>
      <c r="I393" s="738"/>
      <c r="J393" s="738"/>
      <c r="K393" s="738"/>
      <c r="L393" s="738"/>
      <c r="M393" s="738"/>
      <c r="N393" s="738"/>
      <c r="O393" s="738">
        <v>0.51</v>
      </c>
      <c r="P393" s="738"/>
      <c r="Q393" s="738">
        <v>0.51</v>
      </c>
      <c r="R393" s="91" t="s">
        <v>55</v>
      </c>
      <c r="S393" s="738"/>
      <c r="T393" s="738"/>
      <c r="U393" s="738"/>
      <c r="V393" s="738"/>
      <c r="W393" s="738"/>
      <c r="X393" s="738"/>
      <c r="Y393" s="738"/>
      <c r="Z393" s="738">
        <v>0.51</v>
      </c>
      <c r="AA393" s="738"/>
      <c r="AB393" s="246"/>
    </row>
    <row r="394" spans="1:28">
      <c r="A394" s="617">
        <v>65</v>
      </c>
      <c r="B394" s="812" t="s">
        <v>7237</v>
      </c>
      <c r="C394" s="253" t="s">
        <v>7238</v>
      </c>
      <c r="D394" s="97"/>
      <c r="E394" s="738">
        <v>0.35</v>
      </c>
      <c r="F394" s="738"/>
      <c r="G394" s="738"/>
      <c r="H394" s="738"/>
      <c r="I394" s="738"/>
      <c r="J394" s="738"/>
      <c r="K394" s="738"/>
      <c r="L394" s="738"/>
      <c r="M394" s="738"/>
      <c r="N394" s="738"/>
      <c r="O394" s="738">
        <v>0.35</v>
      </c>
      <c r="P394" s="738"/>
      <c r="Q394" s="738">
        <v>0.35</v>
      </c>
      <c r="R394" s="91" t="s">
        <v>55</v>
      </c>
      <c r="S394" s="738"/>
      <c r="T394" s="738"/>
      <c r="U394" s="738"/>
      <c r="V394" s="738"/>
      <c r="W394" s="738"/>
      <c r="X394" s="738"/>
      <c r="Y394" s="738"/>
      <c r="Z394" s="738">
        <v>0.35</v>
      </c>
      <c r="AA394" s="738"/>
      <c r="AB394" s="246"/>
    </row>
    <row r="395" spans="1:28">
      <c r="A395" s="617">
        <v>66</v>
      </c>
      <c r="B395" s="812" t="s">
        <v>272</v>
      </c>
      <c r="C395" s="253" t="s">
        <v>7239</v>
      </c>
      <c r="D395" s="97"/>
      <c r="E395" s="738">
        <v>0.15</v>
      </c>
      <c r="F395" s="738"/>
      <c r="G395" s="738"/>
      <c r="H395" s="738"/>
      <c r="I395" s="738"/>
      <c r="J395" s="738"/>
      <c r="K395" s="738"/>
      <c r="L395" s="738"/>
      <c r="M395" s="738"/>
      <c r="N395" s="738"/>
      <c r="O395" s="738">
        <v>0.15</v>
      </c>
      <c r="P395" s="738"/>
      <c r="Q395" s="738">
        <v>0.15</v>
      </c>
      <c r="R395" s="109" t="s">
        <v>55</v>
      </c>
      <c r="S395" s="738"/>
      <c r="T395" s="738"/>
      <c r="U395" s="738"/>
      <c r="V395" s="738"/>
      <c r="W395" s="738"/>
      <c r="X395" s="738"/>
      <c r="Y395" s="738"/>
      <c r="Z395" s="738">
        <v>0.15</v>
      </c>
      <c r="AA395" s="738"/>
      <c r="AB395" s="246"/>
    </row>
    <row r="396" spans="1:28">
      <c r="A396" s="617">
        <v>67</v>
      </c>
      <c r="B396" s="812" t="s">
        <v>241</v>
      </c>
      <c r="C396" s="253" t="s">
        <v>7240</v>
      </c>
      <c r="D396" s="97"/>
      <c r="E396" s="738">
        <v>0.15</v>
      </c>
      <c r="F396" s="738"/>
      <c r="G396" s="738"/>
      <c r="H396" s="738"/>
      <c r="I396" s="738"/>
      <c r="J396" s="738"/>
      <c r="K396" s="738"/>
      <c r="L396" s="738"/>
      <c r="M396" s="738"/>
      <c r="N396" s="738"/>
      <c r="O396" s="738">
        <v>0.15</v>
      </c>
      <c r="P396" s="738"/>
      <c r="Q396" s="738">
        <v>0.15</v>
      </c>
      <c r="R396" s="91" t="s">
        <v>55</v>
      </c>
      <c r="S396" s="738"/>
      <c r="T396" s="738"/>
      <c r="U396" s="738"/>
      <c r="V396" s="738"/>
      <c r="W396" s="738"/>
      <c r="X396" s="738"/>
      <c r="Y396" s="738"/>
      <c r="Z396" s="738">
        <v>0.15</v>
      </c>
      <c r="AA396" s="738"/>
      <c r="AB396" s="246"/>
    </row>
    <row r="397" spans="1:28">
      <c r="A397" s="617">
        <v>68</v>
      </c>
      <c r="B397" s="812" t="s">
        <v>561</v>
      </c>
      <c r="C397" s="253" t="s">
        <v>7241</v>
      </c>
      <c r="D397" s="97"/>
      <c r="E397" s="738">
        <v>0.32</v>
      </c>
      <c r="F397" s="738"/>
      <c r="G397" s="738"/>
      <c r="H397" s="738"/>
      <c r="I397" s="738"/>
      <c r="J397" s="738"/>
      <c r="K397" s="738"/>
      <c r="L397" s="738"/>
      <c r="M397" s="738"/>
      <c r="N397" s="738"/>
      <c r="O397" s="738">
        <v>0.32</v>
      </c>
      <c r="P397" s="738"/>
      <c r="Q397" s="738">
        <v>0.32</v>
      </c>
      <c r="R397" s="91" t="s">
        <v>55</v>
      </c>
      <c r="S397" s="738"/>
      <c r="T397" s="738"/>
      <c r="U397" s="738"/>
      <c r="V397" s="738"/>
      <c r="W397" s="738"/>
      <c r="X397" s="738"/>
      <c r="Y397" s="738"/>
      <c r="Z397" s="738">
        <v>0.32</v>
      </c>
      <c r="AA397" s="738"/>
      <c r="AB397" s="246"/>
    </row>
    <row r="398" spans="1:28">
      <c r="A398" s="617">
        <v>69</v>
      </c>
      <c r="B398" s="812" t="s">
        <v>7242</v>
      </c>
      <c r="C398" s="253" t="s">
        <v>7243</v>
      </c>
      <c r="D398" s="97"/>
      <c r="E398" s="738">
        <v>0.32</v>
      </c>
      <c r="F398" s="738"/>
      <c r="G398" s="738"/>
      <c r="H398" s="738"/>
      <c r="I398" s="738"/>
      <c r="J398" s="738"/>
      <c r="K398" s="738"/>
      <c r="L398" s="738"/>
      <c r="M398" s="738"/>
      <c r="N398" s="738"/>
      <c r="O398" s="738">
        <v>0.32</v>
      </c>
      <c r="P398" s="738"/>
      <c r="Q398" s="738">
        <v>0.32</v>
      </c>
      <c r="R398" s="109" t="s">
        <v>55</v>
      </c>
      <c r="S398" s="738"/>
      <c r="T398" s="738"/>
      <c r="U398" s="738"/>
      <c r="V398" s="738"/>
      <c r="W398" s="738"/>
      <c r="X398" s="738"/>
      <c r="Y398" s="738"/>
      <c r="Z398" s="738">
        <v>0.32</v>
      </c>
      <c r="AA398" s="738"/>
      <c r="AB398" s="246"/>
    </row>
    <row r="399" spans="1:28">
      <c r="A399" s="617">
        <v>70</v>
      </c>
      <c r="B399" s="812" t="s">
        <v>7244</v>
      </c>
      <c r="C399" s="253" t="s">
        <v>7245</v>
      </c>
      <c r="D399" s="97"/>
      <c r="E399" s="738">
        <v>0.32</v>
      </c>
      <c r="F399" s="738"/>
      <c r="G399" s="738"/>
      <c r="H399" s="738"/>
      <c r="I399" s="738"/>
      <c r="J399" s="738"/>
      <c r="K399" s="738"/>
      <c r="L399" s="738"/>
      <c r="M399" s="738"/>
      <c r="N399" s="738"/>
      <c r="O399" s="738">
        <v>0.32</v>
      </c>
      <c r="P399" s="738"/>
      <c r="Q399" s="738">
        <v>0.32</v>
      </c>
      <c r="R399" s="91" t="s">
        <v>55</v>
      </c>
      <c r="S399" s="738"/>
      <c r="T399" s="738"/>
      <c r="U399" s="738"/>
      <c r="V399" s="738"/>
      <c r="W399" s="738"/>
      <c r="X399" s="738"/>
      <c r="Y399" s="738"/>
      <c r="Z399" s="738">
        <v>0.32</v>
      </c>
      <c r="AA399" s="738"/>
      <c r="AB399" s="246"/>
    </row>
    <row r="400" spans="1:28" ht="25.5">
      <c r="A400" s="617">
        <v>71</v>
      </c>
      <c r="B400" s="812" t="s">
        <v>7246</v>
      </c>
      <c r="C400" s="253" t="s">
        <v>7247</v>
      </c>
      <c r="D400" s="97"/>
      <c r="E400" s="738">
        <v>0.35</v>
      </c>
      <c r="F400" s="738"/>
      <c r="G400" s="738"/>
      <c r="H400" s="738"/>
      <c r="I400" s="738"/>
      <c r="J400" s="738"/>
      <c r="K400" s="738"/>
      <c r="L400" s="738"/>
      <c r="M400" s="738"/>
      <c r="N400" s="738"/>
      <c r="O400" s="738">
        <v>0.35</v>
      </c>
      <c r="P400" s="738"/>
      <c r="Q400" s="738">
        <v>0.35</v>
      </c>
      <c r="R400" s="91" t="s">
        <v>55</v>
      </c>
      <c r="S400" s="738"/>
      <c r="T400" s="738"/>
      <c r="U400" s="738"/>
      <c r="V400" s="738"/>
      <c r="W400" s="738"/>
      <c r="X400" s="738"/>
      <c r="Y400" s="738"/>
      <c r="Z400" s="738">
        <v>0.35</v>
      </c>
      <c r="AA400" s="738"/>
      <c r="AB400" s="246"/>
    </row>
    <row r="401" spans="1:28">
      <c r="A401" s="617">
        <v>72</v>
      </c>
      <c r="B401" s="812" t="s">
        <v>7248</v>
      </c>
      <c r="C401" s="253" t="s">
        <v>7249</v>
      </c>
      <c r="D401" s="97"/>
      <c r="E401" s="738">
        <v>0.6</v>
      </c>
      <c r="F401" s="738"/>
      <c r="G401" s="738"/>
      <c r="H401" s="738"/>
      <c r="I401" s="738"/>
      <c r="J401" s="738"/>
      <c r="K401" s="738"/>
      <c r="L401" s="738"/>
      <c r="M401" s="738"/>
      <c r="N401" s="738"/>
      <c r="O401" s="738">
        <v>0.6</v>
      </c>
      <c r="P401" s="738"/>
      <c r="Q401" s="738">
        <v>0.6</v>
      </c>
      <c r="R401" s="109" t="s">
        <v>55</v>
      </c>
      <c r="S401" s="738"/>
      <c r="T401" s="738"/>
      <c r="U401" s="738"/>
      <c r="V401" s="738"/>
      <c r="W401" s="738"/>
      <c r="X401" s="738"/>
      <c r="Y401" s="738"/>
      <c r="Z401" s="738">
        <v>0.6</v>
      </c>
      <c r="AA401" s="738"/>
      <c r="AB401" s="246"/>
    </row>
    <row r="402" spans="1:28">
      <c r="A402" s="617">
        <v>73</v>
      </c>
      <c r="B402" s="812" t="s">
        <v>7250</v>
      </c>
      <c r="C402" s="253" t="s">
        <v>7251</v>
      </c>
      <c r="D402" s="97"/>
      <c r="E402" s="738">
        <v>1</v>
      </c>
      <c r="F402" s="738"/>
      <c r="G402" s="738"/>
      <c r="H402" s="738"/>
      <c r="I402" s="738"/>
      <c r="J402" s="738"/>
      <c r="K402" s="738"/>
      <c r="L402" s="738"/>
      <c r="M402" s="738"/>
      <c r="N402" s="738"/>
      <c r="O402" s="738">
        <v>1</v>
      </c>
      <c r="P402" s="738"/>
      <c r="Q402" s="738">
        <v>1</v>
      </c>
      <c r="R402" s="91" t="s">
        <v>55</v>
      </c>
      <c r="S402" s="738"/>
      <c r="T402" s="738"/>
      <c r="U402" s="738"/>
      <c r="V402" s="738"/>
      <c r="W402" s="738"/>
      <c r="X402" s="738"/>
      <c r="Y402" s="738"/>
      <c r="Z402" s="738">
        <v>1</v>
      </c>
      <c r="AA402" s="738"/>
      <c r="AB402" s="246"/>
    </row>
    <row r="403" spans="1:28">
      <c r="A403" s="617">
        <v>74</v>
      </c>
      <c r="B403" s="812" t="s">
        <v>7252</v>
      </c>
      <c r="C403" s="253" t="s">
        <v>7253</v>
      </c>
      <c r="D403" s="97"/>
      <c r="E403" s="738">
        <v>0.3</v>
      </c>
      <c r="F403" s="738"/>
      <c r="G403" s="738"/>
      <c r="H403" s="738"/>
      <c r="I403" s="738"/>
      <c r="J403" s="738"/>
      <c r="K403" s="738"/>
      <c r="L403" s="738"/>
      <c r="M403" s="738"/>
      <c r="N403" s="738"/>
      <c r="O403" s="738">
        <v>0.3</v>
      </c>
      <c r="P403" s="738"/>
      <c r="Q403" s="738">
        <v>0.3</v>
      </c>
      <c r="R403" s="91" t="s">
        <v>55</v>
      </c>
      <c r="S403" s="738"/>
      <c r="T403" s="738"/>
      <c r="U403" s="738"/>
      <c r="V403" s="738"/>
      <c r="W403" s="738"/>
      <c r="X403" s="738"/>
      <c r="Y403" s="738"/>
      <c r="Z403" s="738">
        <v>0.3</v>
      </c>
      <c r="AA403" s="738"/>
      <c r="AB403" s="246"/>
    </row>
    <row r="404" spans="1:28">
      <c r="A404" s="617">
        <v>75</v>
      </c>
      <c r="B404" s="812" t="s">
        <v>7254</v>
      </c>
      <c r="C404" s="253" t="s">
        <v>7255</v>
      </c>
      <c r="D404" s="97"/>
      <c r="E404" s="738">
        <v>0.2</v>
      </c>
      <c r="F404" s="738"/>
      <c r="G404" s="738"/>
      <c r="H404" s="738"/>
      <c r="I404" s="738"/>
      <c r="J404" s="738"/>
      <c r="K404" s="738"/>
      <c r="L404" s="738"/>
      <c r="M404" s="738"/>
      <c r="N404" s="738"/>
      <c r="O404" s="738">
        <v>0.2</v>
      </c>
      <c r="P404" s="738"/>
      <c r="Q404" s="738">
        <v>0.2</v>
      </c>
      <c r="R404" s="109" t="s">
        <v>55</v>
      </c>
      <c r="S404" s="738"/>
      <c r="T404" s="738"/>
      <c r="U404" s="738"/>
      <c r="V404" s="738"/>
      <c r="W404" s="738"/>
      <c r="X404" s="738"/>
      <c r="Y404" s="738"/>
      <c r="Z404" s="738">
        <v>0.2</v>
      </c>
      <c r="AA404" s="738"/>
      <c r="AB404" s="246"/>
    </row>
    <row r="405" spans="1:28">
      <c r="A405" s="617">
        <v>76</v>
      </c>
      <c r="B405" s="812" t="s">
        <v>7256</v>
      </c>
      <c r="C405" s="253" t="s">
        <v>7257</v>
      </c>
      <c r="D405" s="97"/>
      <c r="E405" s="738">
        <v>0.35</v>
      </c>
      <c r="F405" s="738"/>
      <c r="G405" s="738"/>
      <c r="H405" s="738"/>
      <c r="I405" s="738"/>
      <c r="J405" s="738"/>
      <c r="K405" s="738"/>
      <c r="L405" s="738"/>
      <c r="M405" s="738"/>
      <c r="N405" s="738"/>
      <c r="O405" s="738">
        <v>0.35</v>
      </c>
      <c r="P405" s="738"/>
      <c r="Q405" s="738">
        <v>0.35</v>
      </c>
      <c r="R405" s="91" t="s">
        <v>55</v>
      </c>
      <c r="S405" s="738"/>
      <c r="T405" s="738"/>
      <c r="U405" s="738"/>
      <c r="V405" s="738"/>
      <c r="W405" s="738"/>
      <c r="X405" s="738"/>
      <c r="Y405" s="738"/>
      <c r="Z405" s="738">
        <v>0.35</v>
      </c>
      <c r="AA405" s="738"/>
      <c r="AB405" s="246"/>
    </row>
    <row r="406" spans="1:28" ht="25.5">
      <c r="A406" s="617">
        <v>77</v>
      </c>
      <c r="B406" s="812" t="s">
        <v>7258</v>
      </c>
      <c r="C406" s="253" t="s">
        <v>7259</v>
      </c>
      <c r="D406" s="97"/>
      <c r="E406" s="738">
        <v>0.09</v>
      </c>
      <c r="F406" s="738"/>
      <c r="G406" s="738"/>
      <c r="H406" s="738"/>
      <c r="I406" s="738"/>
      <c r="J406" s="738"/>
      <c r="K406" s="738"/>
      <c r="L406" s="738"/>
      <c r="M406" s="738"/>
      <c r="N406" s="738"/>
      <c r="O406" s="738">
        <v>0.09</v>
      </c>
      <c r="P406" s="738"/>
      <c r="Q406" s="738">
        <v>0.09</v>
      </c>
      <c r="R406" s="91" t="s">
        <v>55</v>
      </c>
      <c r="S406" s="738"/>
      <c r="T406" s="738"/>
      <c r="U406" s="738"/>
      <c r="V406" s="738"/>
      <c r="W406" s="738"/>
      <c r="X406" s="738"/>
      <c r="Y406" s="738"/>
      <c r="Z406" s="738">
        <v>0.09</v>
      </c>
      <c r="AA406" s="738"/>
      <c r="AB406" s="246"/>
    </row>
    <row r="407" spans="1:28" ht="25.5">
      <c r="A407" s="617">
        <v>78</v>
      </c>
      <c r="B407" s="812" t="s">
        <v>7260</v>
      </c>
      <c r="C407" s="253" t="s">
        <v>7261</v>
      </c>
      <c r="D407" s="97"/>
      <c r="E407" s="738">
        <v>0.09</v>
      </c>
      <c r="F407" s="738"/>
      <c r="G407" s="738"/>
      <c r="H407" s="738"/>
      <c r="I407" s="738"/>
      <c r="J407" s="738"/>
      <c r="K407" s="738"/>
      <c r="L407" s="738"/>
      <c r="M407" s="738"/>
      <c r="N407" s="738"/>
      <c r="O407" s="738">
        <v>0.09</v>
      </c>
      <c r="P407" s="738"/>
      <c r="Q407" s="738">
        <v>0.09</v>
      </c>
      <c r="R407" s="109" t="s">
        <v>55</v>
      </c>
      <c r="S407" s="738"/>
      <c r="T407" s="738"/>
      <c r="U407" s="738"/>
      <c r="V407" s="738"/>
      <c r="W407" s="738"/>
      <c r="X407" s="738"/>
      <c r="Y407" s="738"/>
      <c r="Z407" s="738">
        <v>0.09</v>
      </c>
      <c r="AA407" s="738"/>
      <c r="AB407" s="246"/>
    </row>
    <row r="408" spans="1:28" ht="25.5">
      <c r="A408" s="617">
        <v>79</v>
      </c>
      <c r="B408" s="812" t="s">
        <v>7262</v>
      </c>
      <c r="C408" s="253" t="s">
        <v>7263</v>
      </c>
      <c r="D408" s="97"/>
      <c r="E408" s="738">
        <v>0.36</v>
      </c>
      <c r="F408" s="738"/>
      <c r="G408" s="738"/>
      <c r="H408" s="738"/>
      <c r="I408" s="738"/>
      <c r="J408" s="738"/>
      <c r="K408" s="738"/>
      <c r="L408" s="738"/>
      <c r="M408" s="738"/>
      <c r="N408" s="738"/>
      <c r="O408" s="738">
        <v>0.36</v>
      </c>
      <c r="P408" s="738"/>
      <c r="Q408" s="738">
        <v>0.36</v>
      </c>
      <c r="R408" s="91" t="s">
        <v>55</v>
      </c>
      <c r="S408" s="738"/>
      <c r="T408" s="738"/>
      <c r="U408" s="738"/>
      <c r="V408" s="738"/>
      <c r="W408" s="738"/>
      <c r="X408" s="738"/>
      <c r="Y408" s="738"/>
      <c r="Z408" s="738">
        <v>0.36</v>
      </c>
      <c r="AA408" s="738"/>
      <c r="AB408" s="246"/>
    </row>
    <row r="409" spans="1:28" ht="25.5">
      <c r="A409" s="617">
        <v>80</v>
      </c>
      <c r="B409" s="812" t="s">
        <v>7264</v>
      </c>
      <c r="C409" s="253" t="s">
        <v>7265</v>
      </c>
      <c r="D409" s="97"/>
      <c r="E409" s="738">
        <v>0.23</v>
      </c>
      <c r="F409" s="738"/>
      <c r="G409" s="738"/>
      <c r="H409" s="738"/>
      <c r="I409" s="738"/>
      <c r="J409" s="738"/>
      <c r="K409" s="738"/>
      <c r="L409" s="738"/>
      <c r="M409" s="738"/>
      <c r="N409" s="738"/>
      <c r="O409" s="738">
        <v>0.23</v>
      </c>
      <c r="P409" s="738"/>
      <c r="Q409" s="738">
        <v>0.23</v>
      </c>
      <c r="R409" s="91" t="s">
        <v>55</v>
      </c>
      <c r="S409" s="738"/>
      <c r="T409" s="738"/>
      <c r="U409" s="738"/>
      <c r="V409" s="738"/>
      <c r="W409" s="738"/>
      <c r="X409" s="738"/>
      <c r="Y409" s="738"/>
      <c r="Z409" s="738">
        <v>0.23</v>
      </c>
      <c r="AA409" s="738"/>
      <c r="AB409" s="246"/>
    </row>
    <row r="410" spans="1:28" ht="25.5">
      <c r="A410" s="617">
        <v>81</v>
      </c>
      <c r="B410" s="812" t="s">
        <v>7266</v>
      </c>
      <c r="C410" s="253" t="s">
        <v>7267</v>
      </c>
      <c r="D410" s="97"/>
      <c r="E410" s="738">
        <v>0.2</v>
      </c>
      <c r="F410" s="738">
        <f t="shared" ref="F410:F458" si="88">G410+H410+L410</f>
        <v>0.2</v>
      </c>
      <c r="G410" s="738"/>
      <c r="H410" s="738"/>
      <c r="I410" s="738"/>
      <c r="J410" s="738"/>
      <c r="K410" s="738"/>
      <c r="L410" s="738">
        <v>0.2</v>
      </c>
      <c r="M410" s="738"/>
      <c r="N410" s="738"/>
      <c r="O410" s="738"/>
      <c r="P410" s="738"/>
      <c r="Q410" s="738">
        <v>0.2</v>
      </c>
      <c r="R410" s="109" t="s">
        <v>55</v>
      </c>
      <c r="S410" s="738"/>
      <c r="T410" s="738"/>
      <c r="U410" s="738"/>
      <c r="V410" s="738"/>
      <c r="W410" s="738"/>
      <c r="X410" s="738"/>
      <c r="Y410" s="738"/>
      <c r="Z410" s="738">
        <v>0.2</v>
      </c>
      <c r="AA410" s="738"/>
      <c r="AB410" s="246"/>
    </row>
    <row r="411" spans="1:28" ht="25.5">
      <c r="A411" s="617">
        <v>82</v>
      </c>
      <c r="B411" s="812" t="s">
        <v>7268</v>
      </c>
      <c r="C411" s="253" t="s">
        <v>7269</v>
      </c>
      <c r="D411" s="97"/>
      <c r="E411" s="738">
        <v>0.2</v>
      </c>
      <c r="F411" s="738">
        <f t="shared" si="88"/>
        <v>0.2</v>
      </c>
      <c r="G411" s="738"/>
      <c r="H411" s="738"/>
      <c r="I411" s="738"/>
      <c r="J411" s="738"/>
      <c r="K411" s="738"/>
      <c r="L411" s="738">
        <v>0.2</v>
      </c>
      <c r="M411" s="738"/>
      <c r="N411" s="738"/>
      <c r="O411" s="738"/>
      <c r="P411" s="738"/>
      <c r="Q411" s="738">
        <v>0.2</v>
      </c>
      <c r="R411" s="91" t="s">
        <v>55</v>
      </c>
      <c r="S411" s="738"/>
      <c r="T411" s="738"/>
      <c r="U411" s="738"/>
      <c r="V411" s="738"/>
      <c r="W411" s="738"/>
      <c r="X411" s="738"/>
      <c r="Y411" s="738"/>
      <c r="Z411" s="738">
        <v>0.2</v>
      </c>
      <c r="AA411" s="738"/>
      <c r="AB411" s="246"/>
    </row>
    <row r="412" spans="1:28" ht="25.5">
      <c r="A412" s="617">
        <v>83</v>
      </c>
      <c r="B412" s="812" t="s">
        <v>7270</v>
      </c>
      <c r="C412" s="253" t="s">
        <v>7271</v>
      </c>
      <c r="D412" s="97"/>
      <c r="E412" s="738">
        <v>0.3</v>
      </c>
      <c r="F412" s="738">
        <f t="shared" si="88"/>
        <v>0.3</v>
      </c>
      <c r="G412" s="738">
        <v>0.3</v>
      </c>
      <c r="H412" s="738"/>
      <c r="I412" s="738"/>
      <c r="J412" s="738"/>
      <c r="K412" s="738"/>
      <c r="L412" s="738"/>
      <c r="M412" s="738"/>
      <c r="N412" s="738"/>
      <c r="O412" s="738"/>
      <c r="P412" s="738"/>
      <c r="Q412" s="738">
        <v>0.1</v>
      </c>
      <c r="R412" s="91" t="s">
        <v>55</v>
      </c>
      <c r="S412" s="738"/>
      <c r="T412" s="738"/>
      <c r="U412" s="738"/>
      <c r="V412" s="738"/>
      <c r="W412" s="738"/>
      <c r="X412" s="738"/>
      <c r="Y412" s="738"/>
      <c r="Z412" s="738">
        <v>0.3</v>
      </c>
      <c r="AA412" s="738"/>
      <c r="AB412" s="246"/>
    </row>
    <row r="413" spans="1:28" ht="25.5">
      <c r="A413" s="617">
        <v>84</v>
      </c>
      <c r="B413" s="812" t="s">
        <v>7272</v>
      </c>
      <c r="C413" s="253" t="s">
        <v>7273</v>
      </c>
      <c r="D413" s="97"/>
      <c r="E413" s="738">
        <v>0.4</v>
      </c>
      <c r="F413" s="738">
        <f t="shared" si="88"/>
        <v>0.4</v>
      </c>
      <c r="G413" s="738"/>
      <c r="H413" s="738"/>
      <c r="I413" s="738"/>
      <c r="J413" s="738"/>
      <c r="K413" s="738"/>
      <c r="L413" s="738">
        <v>0.4</v>
      </c>
      <c r="M413" s="738"/>
      <c r="N413" s="738"/>
      <c r="O413" s="738"/>
      <c r="P413" s="738"/>
      <c r="Q413" s="738">
        <v>0.4</v>
      </c>
      <c r="R413" s="109" t="s">
        <v>55</v>
      </c>
      <c r="S413" s="738"/>
      <c r="T413" s="738"/>
      <c r="U413" s="738"/>
      <c r="V413" s="738"/>
      <c r="W413" s="738"/>
      <c r="X413" s="738"/>
      <c r="Y413" s="738"/>
      <c r="Z413" s="738">
        <v>0.4</v>
      </c>
      <c r="AA413" s="738"/>
      <c r="AB413" s="246"/>
    </row>
    <row r="414" spans="1:28" ht="25.5">
      <c r="A414" s="617">
        <v>85</v>
      </c>
      <c r="B414" s="812" t="s">
        <v>7272</v>
      </c>
      <c r="C414" s="253" t="s">
        <v>7274</v>
      </c>
      <c r="D414" s="97"/>
      <c r="E414" s="738">
        <v>0.3</v>
      </c>
      <c r="F414" s="738">
        <f t="shared" si="88"/>
        <v>0.3</v>
      </c>
      <c r="G414" s="738"/>
      <c r="H414" s="738"/>
      <c r="I414" s="738"/>
      <c r="J414" s="738"/>
      <c r="K414" s="738"/>
      <c r="L414" s="738">
        <v>0.3</v>
      </c>
      <c r="M414" s="738"/>
      <c r="N414" s="738"/>
      <c r="O414" s="738"/>
      <c r="P414" s="738"/>
      <c r="Q414" s="738">
        <v>0.3</v>
      </c>
      <c r="R414" s="91" t="s">
        <v>55</v>
      </c>
      <c r="S414" s="738"/>
      <c r="T414" s="738"/>
      <c r="U414" s="738"/>
      <c r="V414" s="738"/>
      <c r="W414" s="738"/>
      <c r="X414" s="738"/>
      <c r="Y414" s="738"/>
      <c r="Z414" s="738">
        <v>0.3</v>
      </c>
      <c r="AA414" s="738"/>
      <c r="AB414" s="246"/>
    </row>
    <row r="415" spans="1:28" ht="25.5">
      <c r="A415" s="617">
        <v>86</v>
      </c>
      <c r="B415" s="812" t="s">
        <v>7275</v>
      </c>
      <c r="C415" s="253" t="s">
        <v>7276</v>
      </c>
      <c r="D415" s="97"/>
      <c r="E415" s="738">
        <v>0.4</v>
      </c>
      <c r="F415" s="738"/>
      <c r="G415" s="738"/>
      <c r="H415" s="738"/>
      <c r="I415" s="738"/>
      <c r="J415" s="738"/>
      <c r="K415" s="738"/>
      <c r="L415" s="738"/>
      <c r="M415" s="738"/>
      <c r="N415" s="738"/>
      <c r="O415" s="738">
        <v>0.4</v>
      </c>
      <c r="P415" s="738"/>
      <c r="Q415" s="738">
        <v>0.4</v>
      </c>
      <c r="R415" s="91" t="s">
        <v>55</v>
      </c>
      <c r="S415" s="738"/>
      <c r="T415" s="738"/>
      <c r="U415" s="738"/>
      <c r="V415" s="738"/>
      <c r="W415" s="738"/>
      <c r="X415" s="738"/>
      <c r="Y415" s="738"/>
      <c r="Z415" s="738">
        <v>0.4</v>
      </c>
      <c r="AA415" s="738"/>
      <c r="AB415" s="246"/>
    </row>
    <row r="416" spans="1:28" ht="25.5">
      <c r="A416" s="617">
        <v>87</v>
      </c>
      <c r="B416" s="812" t="s">
        <v>7277</v>
      </c>
      <c r="C416" s="253" t="s">
        <v>7278</v>
      </c>
      <c r="D416" s="97"/>
      <c r="E416" s="738">
        <v>0.3</v>
      </c>
      <c r="F416" s="738"/>
      <c r="G416" s="738"/>
      <c r="H416" s="738"/>
      <c r="I416" s="738"/>
      <c r="J416" s="738"/>
      <c r="K416" s="738"/>
      <c r="L416" s="738"/>
      <c r="M416" s="738"/>
      <c r="N416" s="738"/>
      <c r="O416" s="738">
        <v>0.3</v>
      </c>
      <c r="P416" s="738"/>
      <c r="Q416" s="738">
        <v>0.3</v>
      </c>
      <c r="R416" s="109" t="s">
        <v>55</v>
      </c>
      <c r="S416" s="738"/>
      <c r="T416" s="738"/>
      <c r="U416" s="738"/>
      <c r="V416" s="738"/>
      <c r="W416" s="738"/>
      <c r="X416" s="738"/>
      <c r="Y416" s="738"/>
      <c r="Z416" s="738">
        <v>0.3</v>
      </c>
      <c r="AA416" s="738"/>
      <c r="AB416" s="246"/>
    </row>
    <row r="417" spans="1:28" ht="25.5">
      <c r="A417" s="617">
        <v>88</v>
      </c>
      <c r="B417" s="812" t="s">
        <v>7279</v>
      </c>
      <c r="C417" s="253" t="s">
        <v>7280</v>
      </c>
      <c r="D417" s="97"/>
      <c r="E417" s="738">
        <v>0.6</v>
      </c>
      <c r="F417" s="738"/>
      <c r="G417" s="738"/>
      <c r="H417" s="738"/>
      <c r="I417" s="738"/>
      <c r="J417" s="738"/>
      <c r="K417" s="738"/>
      <c r="L417" s="738"/>
      <c r="M417" s="738"/>
      <c r="N417" s="738"/>
      <c r="O417" s="738">
        <v>0.6</v>
      </c>
      <c r="P417" s="738"/>
      <c r="Q417" s="738">
        <v>0.6</v>
      </c>
      <c r="R417" s="91" t="s">
        <v>55</v>
      </c>
      <c r="S417" s="738"/>
      <c r="T417" s="738"/>
      <c r="U417" s="738"/>
      <c r="V417" s="738"/>
      <c r="W417" s="738"/>
      <c r="X417" s="738"/>
      <c r="Y417" s="738"/>
      <c r="Z417" s="738">
        <v>0.6</v>
      </c>
      <c r="AA417" s="738"/>
      <c r="AB417" s="246"/>
    </row>
    <row r="418" spans="1:28" ht="25.5">
      <c r="A418" s="617">
        <v>89</v>
      </c>
      <c r="B418" s="812" t="s">
        <v>7281</v>
      </c>
      <c r="C418" s="253" t="s">
        <v>7282</v>
      </c>
      <c r="D418" s="97"/>
      <c r="E418" s="738">
        <v>0.4</v>
      </c>
      <c r="F418" s="738">
        <f t="shared" si="88"/>
        <v>0.4</v>
      </c>
      <c r="G418" s="738"/>
      <c r="H418" s="738"/>
      <c r="I418" s="738"/>
      <c r="J418" s="738"/>
      <c r="K418" s="738"/>
      <c r="L418" s="738">
        <v>0.4</v>
      </c>
      <c r="M418" s="738"/>
      <c r="N418" s="738"/>
      <c r="O418" s="738"/>
      <c r="P418" s="738"/>
      <c r="Q418" s="738">
        <v>0.4</v>
      </c>
      <c r="R418" s="91" t="s">
        <v>55</v>
      </c>
      <c r="S418" s="738"/>
      <c r="T418" s="738"/>
      <c r="U418" s="738"/>
      <c r="V418" s="738"/>
      <c r="W418" s="738"/>
      <c r="X418" s="738"/>
      <c r="Y418" s="738">
        <v>0.4</v>
      </c>
      <c r="Z418" s="738"/>
      <c r="AA418" s="738"/>
      <c r="AB418" s="246"/>
    </row>
    <row r="419" spans="1:28" ht="25.5">
      <c r="A419" s="617">
        <v>90</v>
      </c>
      <c r="B419" s="811" t="s">
        <v>7283</v>
      </c>
      <c r="C419" s="253" t="s">
        <v>7284</v>
      </c>
      <c r="D419" s="97"/>
      <c r="E419" s="738">
        <v>0.3</v>
      </c>
      <c r="F419" s="738">
        <f t="shared" si="88"/>
        <v>0.3</v>
      </c>
      <c r="G419" s="738"/>
      <c r="H419" s="738"/>
      <c r="I419" s="738"/>
      <c r="J419" s="738"/>
      <c r="K419" s="738"/>
      <c r="L419" s="738">
        <v>0.3</v>
      </c>
      <c r="M419" s="738"/>
      <c r="N419" s="738"/>
      <c r="O419" s="738"/>
      <c r="P419" s="738"/>
      <c r="Q419" s="738">
        <v>0.3</v>
      </c>
      <c r="R419" s="109" t="s">
        <v>55</v>
      </c>
      <c r="S419" s="738"/>
      <c r="T419" s="738"/>
      <c r="U419" s="738"/>
      <c r="V419" s="738"/>
      <c r="W419" s="738"/>
      <c r="X419" s="738"/>
      <c r="Y419" s="738"/>
      <c r="Z419" s="738">
        <v>0.3</v>
      </c>
      <c r="AA419" s="738"/>
      <c r="AB419" s="246"/>
    </row>
    <row r="420" spans="1:28" ht="25.5">
      <c r="A420" s="617">
        <v>91</v>
      </c>
      <c r="B420" s="812" t="s">
        <v>7285</v>
      </c>
      <c r="C420" s="253" t="s">
        <v>7286</v>
      </c>
      <c r="D420" s="97"/>
      <c r="E420" s="738">
        <v>0.3</v>
      </c>
      <c r="F420" s="738">
        <f t="shared" si="88"/>
        <v>0.3</v>
      </c>
      <c r="G420" s="738"/>
      <c r="H420" s="738"/>
      <c r="I420" s="738"/>
      <c r="J420" s="738"/>
      <c r="K420" s="738"/>
      <c r="L420" s="738">
        <v>0.3</v>
      </c>
      <c r="M420" s="738"/>
      <c r="N420" s="738"/>
      <c r="O420" s="738"/>
      <c r="P420" s="738"/>
      <c r="Q420" s="738">
        <v>0.3</v>
      </c>
      <c r="R420" s="91" t="s">
        <v>55</v>
      </c>
      <c r="S420" s="738"/>
      <c r="T420" s="738"/>
      <c r="U420" s="738"/>
      <c r="V420" s="738"/>
      <c r="W420" s="738"/>
      <c r="X420" s="738"/>
      <c r="Y420" s="738"/>
      <c r="Z420" s="738">
        <v>0.3</v>
      </c>
      <c r="AA420" s="738"/>
      <c r="AB420" s="246"/>
    </row>
    <row r="421" spans="1:28" ht="38.25">
      <c r="A421" s="617">
        <v>92</v>
      </c>
      <c r="B421" s="812" t="s">
        <v>7287</v>
      </c>
      <c r="C421" s="253" t="s">
        <v>7288</v>
      </c>
      <c r="D421" s="97"/>
      <c r="E421" s="738">
        <v>0.5</v>
      </c>
      <c r="F421" s="738">
        <f t="shared" si="88"/>
        <v>0.5</v>
      </c>
      <c r="G421" s="738"/>
      <c r="H421" s="738"/>
      <c r="I421" s="738"/>
      <c r="J421" s="738"/>
      <c r="K421" s="738"/>
      <c r="L421" s="738">
        <v>0.5</v>
      </c>
      <c r="M421" s="738"/>
      <c r="N421" s="738"/>
      <c r="O421" s="738"/>
      <c r="P421" s="738"/>
      <c r="Q421" s="738">
        <v>0.2</v>
      </c>
      <c r="R421" s="91" t="s">
        <v>55</v>
      </c>
      <c r="S421" s="738"/>
      <c r="T421" s="738"/>
      <c r="U421" s="738"/>
      <c r="V421" s="738"/>
      <c r="W421" s="738"/>
      <c r="X421" s="738"/>
      <c r="Y421" s="738"/>
      <c r="Z421" s="738">
        <v>0.5</v>
      </c>
      <c r="AA421" s="738"/>
      <c r="AB421" s="246"/>
    </row>
    <row r="422" spans="1:28" ht="25.5">
      <c r="A422" s="617">
        <v>93</v>
      </c>
      <c r="B422" s="812" t="s">
        <v>7289</v>
      </c>
      <c r="C422" s="253" t="s">
        <v>7290</v>
      </c>
      <c r="D422" s="97"/>
      <c r="E422" s="738">
        <v>0.2</v>
      </c>
      <c r="F422" s="738">
        <f t="shared" si="88"/>
        <v>0.2</v>
      </c>
      <c r="G422" s="738"/>
      <c r="H422" s="738"/>
      <c r="I422" s="738"/>
      <c r="J422" s="738"/>
      <c r="K422" s="738"/>
      <c r="L422" s="738">
        <v>0.2</v>
      </c>
      <c r="M422" s="738"/>
      <c r="N422" s="738"/>
      <c r="O422" s="738"/>
      <c r="P422" s="738"/>
      <c r="Q422" s="738">
        <v>0.2</v>
      </c>
      <c r="R422" s="109" t="s">
        <v>55</v>
      </c>
      <c r="S422" s="738"/>
      <c r="T422" s="738"/>
      <c r="U422" s="738"/>
      <c r="V422" s="738"/>
      <c r="W422" s="738"/>
      <c r="X422" s="738"/>
      <c r="Y422" s="738"/>
      <c r="Z422" s="738">
        <v>0.2</v>
      </c>
      <c r="AA422" s="738"/>
      <c r="AB422" s="246"/>
    </row>
    <row r="423" spans="1:28" ht="25.5">
      <c r="A423" s="617">
        <v>94</v>
      </c>
      <c r="B423" s="812" t="s">
        <v>7291</v>
      </c>
      <c r="C423" s="253" t="s">
        <v>7292</v>
      </c>
      <c r="D423" s="97"/>
      <c r="E423" s="738">
        <v>0.1</v>
      </c>
      <c r="F423" s="738">
        <f t="shared" si="88"/>
        <v>0.1</v>
      </c>
      <c r="G423" s="738"/>
      <c r="H423" s="738"/>
      <c r="I423" s="738"/>
      <c r="J423" s="738"/>
      <c r="K423" s="738"/>
      <c r="L423" s="738">
        <v>0.1</v>
      </c>
      <c r="M423" s="738"/>
      <c r="N423" s="738"/>
      <c r="O423" s="738"/>
      <c r="P423" s="738"/>
      <c r="Q423" s="738">
        <v>0.1</v>
      </c>
      <c r="R423" s="91" t="s">
        <v>55</v>
      </c>
      <c r="S423" s="738"/>
      <c r="T423" s="738"/>
      <c r="U423" s="738"/>
      <c r="V423" s="738"/>
      <c r="W423" s="738"/>
      <c r="X423" s="738"/>
      <c r="Y423" s="738"/>
      <c r="Z423" s="738">
        <v>0.1</v>
      </c>
      <c r="AA423" s="738"/>
      <c r="AB423" s="246"/>
    </row>
    <row r="424" spans="1:28" ht="25.5">
      <c r="A424" s="617">
        <v>95</v>
      </c>
      <c r="B424" s="812" t="s">
        <v>7293</v>
      </c>
      <c r="C424" s="253" t="s">
        <v>7294</v>
      </c>
      <c r="D424" s="97"/>
      <c r="E424" s="738">
        <v>0.6</v>
      </c>
      <c r="F424" s="738">
        <f t="shared" si="88"/>
        <v>0.6</v>
      </c>
      <c r="G424" s="738"/>
      <c r="H424" s="738"/>
      <c r="I424" s="738"/>
      <c r="J424" s="738"/>
      <c r="K424" s="738"/>
      <c r="L424" s="738">
        <v>0.6</v>
      </c>
      <c r="M424" s="738"/>
      <c r="N424" s="738"/>
      <c r="O424" s="738"/>
      <c r="P424" s="738"/>
      <c r="Q424" s="738">
        <v>0.6</v>
      </c>
      <c r="R424" s="91" t="s">
        <v>55</v>
      </c>
      <c r="S424" s="738"/>
      <c r="T424" s="738"/>
      <c r="U424" s="738"/>
      <c r="V424" s="738"/>
      <c r="W424" s="738"/>
      <c r="X424" s="738"/>
      <c r="Y424" s="738"/>
      <c r="Z424" s="738">
        <v>0.6</v>
      </c>
      <c r="AA424" s="738"/>
      <c r="AB424" s="246"/>
    </row>
    <row r="425" spans="1:28" ht="25.5">
      <c r="A425" s="617">
        <v>96</v>
      </c>
      <c r="B425" s="812" t="s">
        <v>7295</v>
      </c>
      <c r="C425" s="253" t="s">
        <v>7296</v>
      </c>
      <c r="D425" s="97"/>
      <c r="E425" s="738">
        <v>0.5</v>
      </c>
      <c r="F425" s="738"/>
      <c r="G425" s="738"/>
      <c r="H425" s="738"/>
      <c r="I425" s="738"/>
      <c r="J425" s="738"/>
      <c r="K425" s="738"/>
      <c r="L425" s="738"/>
      <c r="M425" s="738"/>
      <c r="N425" s="738"/>
      <c r="O425" s="738">
        <v>0.5</v>
      </c>
      <c r="P425" s="738"/>
      <c r="Q425" s="738">
        <v>0.5</v>
      </c>
      <c r="R425" s="109" t="s">
        <v>55</v>
      </c>
      <c r="S425" s="738"/>
      <c r="T425" s="738"/>
      <c r="U425" s="738"/>
      <c r="V425" s="738"/>
      <c r="W425" s="738"/>
      <c r="X425" s="738"/>
      <c r="Y425" s="738">
        <v>0.5</v>
      </c>
      <c r="Z425" s="738"/>
      <c r="AA425" s="738"/>
      <c r="AB425" s="246"/>
    </row>
    <row r="426" spans="1:28">
      <c r="A426" s="617">
        <v>97</v>
      </c>
      <c r="B426" s="817" t="s">
        <v>7297</v>
      </c>
      <c r="C426" s="253"/>
      <c r="D426" s="97"/>
      <c r="E426" s="738"/>
      <c r="F426" s="738"/>
      <c r="G426" s="738"/>
      <c r="H426" s="738"/>
      <c r="I426" s="738"/>
      <c r="J426" s="738"/>
      <c r="K426" s="738"/>
      <c r="L426" s="738"/>
      <c r="M426" s="738"/>
      <c r="N426" s="738"/>
      <c r="O426" s="738"/>
      <c r="P426" s="738"/>
      <c r="Q426" s="738"/>
      <c r="R426" s="91" t="s">
        <v>55</v>
      </c>
      <c r="S426" s="738"/>
      <c r="T426" s="738"/>
      <c r="U426" s="738"/>
      <c r="V426" s="738"/>
      <c r="W426" s="738"/>
      <c r="X426" s="738"/>
      <c r="Y426" s="738"/>
      <c r="Z426" s="738"/>
      <c r="AA426" s="738"/>
      <c r="AB426" s="246"/>
    </row>
    <row r="427" spans="1:28">
      <c r="A427" s="617">
        <v>98</v>
      </c>
      <c r="B427" s="812" t="s">
        <v>373</v>
      </c>
      <c r="C427" s="253" t="s">
        <v>7298</v>
      </c>
      <c r="D427" s="97"/>
      <c r="E427" s="738">
        <v>0.4</v>
      </c>
      <c r="F427" s="738">
        <f t="shared" si="88"/>
        <v>0.4</v>
      </c>
      <c r="G427" s="738">
        <v>0.4</v>
      </c>
      <c r="H427" s="738"/>
      <c r="I427" s="738"/>
      <c r="J427" s="738"/>
      <c r="K427" s="738"/>
      <c r="L427" s="738"/>
      <c r="M427" s="738"/>
      <c r="N427" s="738"/>
      <c r="O427" s="738"/>
      <c r="P427" s="738"/>
      <c r="Q427" s="738">
        <v>0.1</v>
      </c>
      <c r="R427" s="91" t="s">
        <v>55</v>
      </c>
      <c r="S427" s="738"/>
      <c r="T427" s="738"/>
      <c r="U427" s="738"/>
      <c r="V427" s="738"/>
      <c r="W427" s="738"/>
      <c r="X427" s="738"/>
      <c r="Y427" s="738">
        <v>0.4</v>
      </c>
      <c r="Z427" s="738"/>
      <c r="AA427" s="738"/>
      <c r="AB427" s="246"/>
    </row>
    <row r="428" spans="1:28">
      <c r="A428" s="617">
        <v>99</v>
      </c>
      <c r="B428" s="812" t="s">
        <v>420</v>
      </c>
      <c r="C428" s="253" t="s">
        <v>7299</v>
      </c>
      <c r="D428" s="97"/>
      <c r="E428" s="738">
        <v>0.42</v>
      </c>
      <c r="F428" s="738">
        <f t="shared" si="88"/>
        <v>0.42</v>
      </c>
      <c r="G428" s="738">
        <v>0.42</v>
      </c>
      <c r="H428" s="738"/>
      <c r="I428" s="738"/>
      <c r="J428" s="738"/>
      <c r="K428" s="738"/>
      <c r="L428" s="738"/>
      <c r="M428" s="738"/>
      <c r="N428" s="738"/>
      <c r="O428" s="738"/>
      <c r="P428" s="738"/>
      <c r="Q428" s="738">
        <v>0.2</v>
      </c>
      <c r="R428" s="109" t="s">
        <v>55</v>
      </c>
      <c r="S428" s="738"/>
      <c r="T428" s="738"/>
      <c r="U428" s="738"/>
      <c r="V428" s="738"/>
      <c r="W428" s="738"/>
      <c r="X428" s="738"/>
      <c r="Y428" s="738"/>
      <c r="Z428" s="738">
        <v>0.42</v>
      </c>
      <c r="AA428" s="738"/>
      <c r="AB428" s="246"/>
    </row>
    <row r="429" spans="1:28">
      <c r="A429" s="617">
        <v>100</v>
      </c>
      <c r="B429" s="812" t="s">
        <v>7300</v>
      </c>
      <c r="C429" s="253" t="s">
        <v>7301</v>
      </c>
      <c r="D429" s="97"/>
      <c r="E429" s="738">
        <v>0.2</v>
      </c>
      <c r="F429" s="738">
        <f t="shared" si="88"/>
        <v>0.2</v>
      </c>
      <c r="G429" s="738"/>
      <c r="H429" s="738"/>
      <c r="I429" s="738"/>
      <c r="J429" s="738"/>
      <c r="K429" s="738"/>
      <c r="L429" s="738">
        <v>0.2</v>
      </c>
      <c r="M429" s="738"/>
      <c r="N429" s="738"/>
      <c r="O429" s="738"/>
      <c r="P429" s="738"/>
      <c r="Q429" s="738">
        <v>0.1</v>
      </c>
      <c r="R429" s="91" t="s">
        <v>55</v>
      </c>
      <c r="S429" s="738"/>
      <c r="T429" s="738"/>
      <c r="U429" s="738"/>
      <c r="V429" s="738"/>
      <c r="W429" s="738"/>
      <c r="X429" s="738"/>
      <c r="Y429" s="738"/>
      <c r="Z429" s="738">
        <v>0.2</v>
      </c>
      <c r="AA429" s="738"/>
      <c r="AB429" s="246"/>
    </row>
    <row r="430" spans="1:28">
      <c r="A430" s="617">
        <v>101</v>
      </c>
      <c r="B430" s="812" t="s">
        <v>340</v>
      </c>
      <c r="C430" s="253" t="s">
        <v>7302</v>
      </c>
      <c r="D430" s="97"/>
      <c r="E430" s="738">
        <v>0.28000000000000003</v>
      </c>
      <c r="F430" s="738">
        <f t="shared" si="88"/>
        <v>0.28000000000000003</v>
      </c>
      <c r="G430" s="738"/>
      <c r="H430" s="738"/>
      <c r="I430" s="738"/>
      <c r="J430" s="738"/>
      <c r="K430" s="738"/>
      <c r="L430" s="738">
        <v>0.28000000000000003</v>
      </c>
      <c r="M430" s="738"/>
      <c r="N430" s="738"/>
      <c r="O430" s="738"/>
      <c r="P430" s="738"/>
      <c r="Q430" s="738">
        <v>0.15</v>
      </c>
      <c r="R430" s="91" t="s">
        <v>55</v>
      </c>
      <c r="S430" s="738"/>
      <c r="T430" s="738"/>
      <c r="U430" s="738"/>
      <c r="V430" s="738"/>
      <c r="W430" s="738"/>
      <c r="X430" s="738"/>
      <c r="Y430" s="738"/>
      <c r="Z430" s="738">
        <v>0.28000000000000003</v>
      </c>
      <c r="AA430" s="738"/>
      <c r="AB430" s="246"/>
    </row>
    <row r="431" spans="1:28">
      <c r="A431" s="617">
        <v>102</v>
      </c>
      <c r="B431" s="812" t="s">
        <v>155</v>
      </c>
      <c r="C431" s="253" t="s">
        <v>7303</v>
      </c>
      <c r="D431" s="97"/>
      <c r="E431" s="738">
        <v>0.4</v>
      </c>
      <c r="F431" s="738">
        <f t="shared" si="88"/>
        <v>0.4</v>
      </c>
      <c r="G431" s="738"/>
      <c r="H431" s="738"/>
      <c r="I431" s="738"/>
      <c r="J431" s="738"/>
      <c r="K431" s="738"/>
      <c r="L431" s="738">
        <v>0.4</v>
      </c>
      <c r="M431" s="738"/>
      <c r="N431" s="738"/>
      <c r="O431" s="738"/>
      <c r="P431" s="738"/>
      <c r="Q431" s="738">
        <v>0.2</v>
      </c>
      <c r="R431" s="109" t="s">
        <v>55</v>
      </c>
      <c r="S431" s="738"/>
      <c r="T431" s="738"/>
      <c r="U431" s="738"/>
      <c r="V431" s="738"/>
      <c r="W431" s="738"/>
      <c r="X431" s="738"/>
      <c r="Y431" s="738"/>
      <c r="Z431" s="738">
        <v>0.4</v>
      </c>
      <c r="AA431" s="738"/>
      <c r="AB431" s="246"/>
    </row>
    <row r="432" spans="1:28">
      <c r="A432" s="617">
        <v>103</v>
      </c>
      <c r="B432" s="812" t="s">
        <v>453</v>
      </c>
      <c r="C432" s="253" t="s">
        <v>7304</v>
      </c>
      <c r="D432" s="97"/>
      <c r="E432" s="738">
        <v>0.6</v>
      </c>
      <c r="F432" s="738">
        <f t="shared" si="88"/>
        <v>0.6</v>
      </c>
      <c r="G432" s="738"/>
      <c r="H432" s="738"/>
      <c r="I432" s="738"/>
      <c r="J432" s="738"/>
      <c r="K432" s="738"/>
      <c r="L432" s="738">
        <v>0.6</v>
      </c>
      <c r="M432" s="738"/>
      <c r="N432" s="738"/>
      <c r="O432" s="738"/>
      <c r="P432" s="738"/>
      <c r="Q432" s="738">
        <v>0.3</v>
      </c>
      <c r="R432" s="91" t="s">
        <v>55</v>
      </c>
      <c r="S432" s="738"/>
      <c r="T432" s="738"/>
      <c r="U432" s="738"/>
      <c r="V432" s="738"/>
      <c r="W432" s="738"/>
      <c r="X432" s="738"/>
      <c r="Y432" s="738"/>
      <c r="Z432" s="738">
        <v>0.6</v>
      </c>
      <c r="AA432" s="738"/>
      <c r="AB432" s="246"/>
    </row>
    <row r="433" spans="1:28">
      <c r="A433" s="617"/>
      <c r="B433" s="817" t="s">
        <v>7305</v>
      </c>
      <c r="C433" s="253"/>
      <c r="D433" s="97"/>
      <c r="E433" s="738"/>
      <c r="F433" s="738"/>
      <c r="G433" s="738"/>
      <c r="H433" s="738"/>
      <c r="I433" s="738"/>
      <c r="J433" s="738"/>
      <c r="K433" s="738"/>
      <c r="L433" s="738"/>
      <c r="M433" s="738"/>
      <c r="N433" s="738"/>
      <c r="O433" s="738"/>
      <c r="P433" s="738"/>
      <c r="Q433" s="738"/>
      <c r="R433" s="91" t="s">
        <v>55</v>
      </c>
      <c r="S433" s="738"/>
      <c r="T433" s="738"/>
      <c r="U433" s="738"/>
      <c r="V433" s="738"/>
      <c r="W433" s="738"/>
      <c r="X433" s="738"/>
      <c r="Y433" s="738"/>
      <c r="Z433" s="738"/>
      <c r="AA433" s="738"/>
      <c r="AB433" s="246"/>
    </row>
    <row r="434" spans="1:28">
      <c r="A434" s="617">
        <v>104</v>
      </c>
      <c r="B434" s="812" t="s">
        <v>7306</v>
      </c>
      <c r="C434" s="253" t="s">
        <v>7307</v>
      </c>
      <c r="D434" s="97"/>
      <c r="E434" s="738">
        <v>0.4</v>
      </c>
      <c r="F434" s="738"/>
      <c r="G434" s="738"/>
      <c r="H434" s="738"/>
      <c r="I434" s="738"/>
      <c r="J434" s="738"/>
      <c r="K434" s="738"/>
      <c r="L434" s="738"/>
      <c r="M434" s="738"/>
      <c r="N434" s="738"/>
      <c r="O434" s="738">
        <v>0.4</v>
      </c>
      <c r="P434" s="738"/>
      <c r="Q434" s="738">
        <v>0.4</v>
      </c>
      <c r="R434" s="109" t="s">
        <v>55</v>
      </c>
      <c r="S434" s="738"/>
      <c r="T434" s="738"/>
      <c r="U434" s="738"/>
      <c r="V434" s="738"/>
      <c r="W434" s="738"/>
      <c r="X434" s="738"/>
      <c r="Y434" s="738"/>
      <c r="Z434" s="738">
        <v>0.4</v>
      </c>
      <c r="AA434" s="738"/>
      <c r="AB434" s="246"/>
    </row>
    <row r="435" spans="1:28">
      <c r="A435" s="617">
        <v>105</v>
      </c>
      <c r="B435" s="812" t="s">
        <v>7308</v>
      </c>
      <c r="C435" s="253" t="s">
        <v>7309</v>
      </c>
      <c r="D435" s="97"/>
      <c r="E435" s="738">
        <v>0.78</v>
      </c>
      <c r="F435" s="738"/>
      <c r="G435" s="738"/>
      <c r="H435" s="738"/>
      <c r="I435" s="738"/>
      <c r="J435" s="738"/>
      <c r="K435" s="738"/>
      <c r="L435" s="738"/>
      <c r="M435" s="738"/>
      <c r="N435" s="738"/>
      <c r="O435" s="738">
        <v>0.78</v>
      </c>
      <c r="P435" s="738"/>
      <c r="Q435" s="738">
        <v>0.78</v>
      </c>
      <c r="R435" s="91" t="s">
        <v>55</v>
      </c>
      <c r="S435" s="738"/>
      <c r="T435" s="738"/>
      <c r="U435" s="738"/>
      <c r="V435" s="738"/>
      <c r="W435" s="738"/>
      <c r="X435" s="738"/>
      <c r="Y435" s="738"/>
      <c r="Z435" s="738">
        <v>0.78</v>
      </c>
      <c r="AA435" s="738"/>
      <c r="AB435" s="246"/>
    </row>
    <row r="436" spans="1:28">
      <c r="A436" s="617">
        <v>106</v>
      </c>
      <c r="B436" s="812" t="s">
        <v>7182</v>
      </c>
      <c r="C436" s="253" t="s">
        <v>7310</v>
      </c>
      <c r="D436" s="97"/>
      <c r="E436" s="738">
        <v>0.56000000000000005</v>
      </c>
      <c r="F436" s="738"/>
      <c r="G436" s="738"/>
      <c r="H436" s="738"/>
      <c r="I436" s="738"/>
      <c r="J436" s="738"/>
      <c r="K436" s="738"/>
      <c r="L436" s="738"/>
      <c r="M436" s="738"/>
      <c r="N436" s="738"/>
      <c r="O436" s="738">
        <v>0.56000000000000005</v>
      </c>
      <c r="P436" s="738"/>
      <c r="Q436" s="738">
        <v>0.56000000000000005</v>
      </c>
      <c r="R436" s="91" t="s">
        <v>55</v>
      </c>
      <c r="S436" s="738"/>
      <c r="T436" s="738"/>
      <c r="U436" s="738"/>
      <c r="V436" s="738"/>
      <c r="W436" s="738"/>
      <c r="X436" s="738"/>
      <c r="Y436" s="738"/>
      <c r="Z436" s="738">
        <v>0.56000000000000005</v>
      </c>
      <c r="AA436" s="738"/>
      <c r="AB436" s="246"/>
    </row>
    <row r="437" spans="1:28">
      <c r="A437" s="617">
        <v>106</v>
      </c>
      <c r="B437" s="812" t="s">
        <v>595</v>
      </c>
      <c r="C437" s="253" t="s">
        <v>7311</v>
      </c>
      <c r="D437" s="97"/>
      <c r="E437" s="738">
        <v>0.48</v>
      </c>
      <c r="F437" s="738"/>
      <c r="G437" s="738"/>
      <c r="H437" s="738"/>
      <c r="I437" s="738"/>
      <c r="J437" s="738"/>
      <c r="K437" s="738"/>
      <c r="L437" s="738"/>
      <c r="M437" s="738"/>
      <c r="N437" s="738"/>
      <c r="O437" s="738">
        <v>0.48</v>
      </c>
      <c r="P437" s="738"/>
      <c r="Q437" s="738">
        <v>0.48</v>
      </c>
      <c r="R437" s="109" t="s">
        <v>55</v>
      </c>
      <c r="S437" s="738"/>
      <c r="T437" s="738"/>
      <c r="U437" s="738"/>
      <c r="V437" s="738"/>
      <c r="W437" s="738"/>
      <c r="X437" s="738"/>
      <c r="Y437" s="738"/>
      <c r="Z437" s="738">
        <v>0.48</v>
      </c>
      <c r="AA437" s="738"/>
      <c r="AB437" s="246"/>
    </row>
    <row r="438" spans="1:28">
      <c r="A438" s="617">
        <v>107</v>
      </c>
      <c r="B438" s="812" t="s">
        <v>7312</v>
      </c>
      <c r="C438" s="253" t="s">
        <v>7313</v>
      </c>
      <c r="D438" s="97"/>
      <c r="E438" s="738">
        <v>0.8</v>
      </c>
      <c r="F438" s="738"/>
      <c r="G438" s="738"/>
      <c r="H438" s="738"/>
      <c r="I438" s="738"/>
      <c r="J438" s="738"/>
      <c r="K438" s="738"/>
      <c r="L438" s="738"/>
      <c r="M438" s="738"/>
      <c r="N438" s="738"/>
      <c r="O438" s="738">
        <v>0.8</v>
      </c>
      <c r="P438" s="738"/>
      <c r="Q438" s="738">
        <v>0.8</v>
      </c>
      <c r="R438" s="91" t="s">
        <v>55</v>
      </c>
      <c r="S438" s="738"/>
      <c r="T438" s="738"/>
      <c r="U438" s="738"/>
      <c r="V438" s="738"/>
      <c r="W438" s="738"/>
      <c r="X438" s="738"/>
      <c r="Y438" s="738"/>
      <c r="Z438" s="738">
        <v>0.8</v>
      </c>
      <c r="AA438" s="738"/>
      <c r="AB438" s="246"/>
    </row>
    <row r="439" spans="1:28">
      <c r="A439" s="617">
        <v>109</v>
      </c>
      <c r="B439" s="812" t="s">
        <v>119</v>
      </c>
      <c r="C439" s="253" t="s">
        <v>7314</v>
      </c>
      <c r="D439" s="97"/>
      <c r="E439" s="738">
        <v>0.3</v>
      </c>
      <c r="F439" s="738"/>
      <c r="G439" s="738"/>
      <c r="H439" s="738"/>
      <c r="I439" s="738"/>
      <c r="J439" s="738"/>
      <c r="K439" s="738"/>
      <c r="L439" s="738"/>
      <c r="M439" s="738"/>
      <c r="N439" s="738"/>
      <c r="O439" s="738">
        <v>0.3</v>
      </c>
      <c r="P439" s="738"/>
      <c r="Q439" s="738">
        <v>0.3</v>
      </c>
      <c r="R439" s="91" t="s">
        <v>55</v>
      </c>
      <c r="S439" s="738"/>
      <c r="T439" s="738"/>
      <c r="U439" s="738"/>
      <c r="V439" s="738"/>
      <c r="W439" s="738"/>
      <c r="X439" s="738"/>
      <c r="Y439" s="738"/>
      <c r="Z439" s="738">
        <v>0.3</v>
      </c>
      <c r="AA439" s="738"/>
      <c r="AB439" s="246"/>
    </row>
    <row r="440" spans="1:28">
      <c r="A440" s="617">
        <v>110</v>
      </c>
      <c r="B440" s="812" t="s">
        <v>310</v>
      </c>
      <c r="C440" s="253" t="s">
        <v>7315</v>
      </c>
      <c r="D440" s="97"/>
      <c r="E440" s="738">
        <v>0.56999999999999995</v>
      </c>
      <c r="F440" s="738"/>
      <c r="G440" s="738"/>
      <c r="H440" s="738"/>
      <c r="I440" s="738"/>
      <c r="J440" s="738"/>
      <c r="K440" s="738"/>
      <c r="L440" s="738"/>
      <c r="M440" s="738"/>
      <c r="N440" s="738"/>
      <c r="O440" s="738">
        <v>0.56999999999999995</v>
      </c>
      <c r="P440" s="738"/>
      <c r="Q440" s="738">
        <v>0.56999999999999995</v>
      </c>
      <c r="R440" s="109" t="s">
        <v>55</v>
      </c>
      <c r="S440" s="738"/>
      <c r="T440" s="738"/>
      <c r="U440" s="738"/>
      <c r="V440" s="738"/>
      <c r="W440" s="738"/>
      <c r="X440" s="738"/>
      <c r="Y440" s="738"/>
      <c r="Z440" s="738">
        <v>0.56999999999999995</v>
      </c>
      <c r="AA440" s="738"/>
      <c r="AB440" s="246"/>
    </row>
    <row r="441" spans="1:28">
      <c r="A441" s="617">
        <v>111</v>
      </c>
      <c r="B441" s="812" t="s">
        <v>7158</v>
      </c>
      <c r="C441" s="253" t="s">
        <v>7316</v>
      </c>
      <c r="D441" s="97"/>
      <c r="E441" s="738">
        <v>0.22</v>
      </c>
      <c r="F441" s="738"/>
      <c r="G441" s="738"/>
      <c r="H441" s="738"/>
      <c r="I441" s="738"/>
      <c r="J441" s="738"/>
      <c r="K441" s="738"/>
      <c r="L441" s="738"/>
      <c r="M441" s="738"/>
      <c r="N441" s="738"/>
      <c r="O441" s="738">
        <v>0.22</v>
      </c>
      <c r="P441" s="738"/>
      <c r="Q441" s="738">
        <v>0.22</v>
      </c>
      <c r="R441" s="91" t="s">
        <v>55</v>
      </c>
      <c r="S441" s="738"/>
      <c r="T441" s="738"/>
      <c r="U441" s="738"/>
      <c r="V441" s="738"/>
      <c r="W441" s="738"/>
      <c r="X441" s="738"/>
      <c r="Y441" s="738"/>
      <c r="Z441" s="738">
        <v>0.22</v>
      </c>
      <c r="AA441" s="738"/>
      <c r="AB441" s="246"/>
    </row>
    <row r="442" spans="1:28">
      <c r="A442" s="617">
        <v>112</v>
      </c>
      <c r="B442" s="812" t="s">
        <v>7317</v>
      </c>
      <c r="C442" s="253" t="s">
        <v>7318</v>
      </c>
      <c r="D442" s="97"/>
      <c r="E442" s="738">
        <v>0.28999999999999998</v>
      </c>
      <c r="F442" s="738"/>
      <c r="G442" s="738"/>
      <c r="H442" s="738"/>
      <c r="I442" s="738"/>
      <c r="J442" s="738"/>
      <c r="K442" s="738"/>
      <c r="L442" s="738"/>
      <c r="M442" s="738"/>
      <c r="N442" s="738"/>
      <c r="O442" s="738">
        <v>0.28999999999999998</v>
      </c>
      <c r="P442" s="738"/>
      <c r="Q442" s="738">
        <v>0.28999999999999998</v>
      </c>
      <c r="R442" s="91" t="s">
        <v>55</v>
      </c>
      <c r="S442" s="738"/>
      <c r="T442" s="738"/>
      <c r="U442" s="738"/>
      <c r="V442" s="738"/>
      <c r="W442" s="738"/>
      <c r="X442" s="738"/>
      <c r="Y442" s="738"/>
      <c r="Z442" s="738">
        <v>0.28999999999999998</v>
      </c>
      <c r="AA442" s="738"/>
      <c r="AB442" s="246"/>
    </row>
    <row r="443" spans="1:28">
      <c r="A443" s="617"/>
      <c r="B443" s="817" t="s">
        <v>7319</v>
      </c>
      <c r="C443" s="253"/>
      <c r="D443" s="97"/>
      <c r="E443" s="738"/>
      <c r="F443" s="738"/>
      <c r="G443" s="738"/>
      <c r="H443" s="738"/>
      <c r="I443" s="738"/>
      <c r="J443" s="738"/>
      <c r="K443" s="738"/>
      <c r="L443" s="738"/>
      <c r="M443" s="738"/>
      <c r="N443" s="738"/>
      <c r="O443" s="738"/>
      <c r="P443" s="738"/>
      <c r="Q443" s="738"/>
      <c r="R443" s="109" t="s">
        <v>55</v>
      </c>
      <c r="S443" s="738"/>
      <c r="T443" s="738"/>
      <c r="U443" s="738"/>
      <c r="V443" s="738"/>
      <c r="W443" s="738"/>
      <c r="X443" s="738"/>
      <c r="Y443" s="738"/>
      <c r="Z443" s="738"/>
      <c r="AA443" s="738"/>
      <c r="AB443" s="246"/>
    </row>
    <row r="444" spans="1:28">
      <c r="A444" s="617">
        <v>113</v>
      </c>
      <c r="B444" s="812" t="s">
        <v>70</v>
      </c>
      <c r="C444" s="253" t="s">
        <v>7320</v>
      </c>
      <c r="D444" s="97"/>
      <c r="E444" s="738">
        <v>0.6</v>
      </c>
      <c r="F444" s="738">
        <f t="shared" si="88"/>
        <v>0.6</v>
      </c>
      <c r="G444" s="738"/>
      <c r="H444" s="738"/>
      <c r="I444" s="738"/>
      <c r="J444" s="738"/>
      <c r="K444" s="738"/>
      <c r="L444" s="738">
        <v>0.6</v>
      </c>
      <c r="M444" s="738"/>
      <c r="N444" s="738"/>
      <c r="O444" s="738"/>
      <c r="P444" s="738"/>
      <c r="Q444" s="738">
        <v>0.3</v>
      </c>
      <c r="R444" s="91" t="s">
        <v>55</v>
      </c>
      <c r="S444" s="738"/>
      <c r="T444" s="738"/>
      <c r="U444" s="738"/>
      <c r="V444" s="738"/>
      <c r="W444" s="738"/>
      <c r="X444" s="738"/>
      <c r="Y444" s="738">
        <v>0.6</v>
      </c>
      <c r="Z444" s="738"/>
      <c r="AA444" s="738"/>
      <c r="AB444" s="246"/>
    </row>
    <row r="445" spans="1:28">
      <c r="A445" s="617">
        <v>114</v>
      </c>
      <c r="B445" s="812" t="s">
        <v>83</v>
      </c>
      <c r="C445" s="253" t="s">
        <v>7321</v>
      </c>
      <c r="D445" s="97"/>
      <c r="E445" s="738">
        <v>0.35</v>
      </c>
      <c r="F445" s="738">
        <f t="shared" si="88"/>
        <v>0.35</v>
      </c>
      <c r="G445" s="738"/>
      <c r="H445" s="738"/>
      <c r="I445" s="738"/>
      <c r="J445" s="738"/>
      <c r="K445" s="738"/>
      <c r="L445" s="738">
        <v>0.35</v>
      </c>
      <c r="M445" s="738"/>
      <c r="N445" s="738"/>
      <c r="O445" s="738"/>
      <c r="P445" s="738"/>
      <c r="Q445" s="738">
        <v>0.35</v>
      </c>
      <c r="R445" s="91" t="s">
        <v>55</v>
      </c>
      <c r="S445" s="738"/>
      <c r="T445" s="738"/>
      <c r="U445" s="738"/>
      <c r="V445" s="738"/>
      <c r="W445" s="738"/>
      <c r="X445" s="738"/>
      <c r="Y445" s="738"/>
      <c r="Z445" s="738">
        <v>0.35</v>
      </c>
      <c r="AA445" s="738"/>
      <c r="AB445" s="246"/>
    </row>
    <row r="446" spans="1:28">
      <c r="A446" s="617">
        <v>115</v>
      </c>
      <c r="B446" s="812" t="s">
        <v>227</v>
      </c>
      <c r="C446" s="253" t="s">
        <v>7322</v>
      </c>
      <c r="D446" s="97"/>
      <c r="E446" s="738">
        <v>0.4</v>
      </c>
      <c r="F446" s="738">
        <f t="shared" si="88"/>
        <v>0.4</v>
      </c>
      <c r="G446" s="738"/>
      <c r="H446" s="738"/>
      <c r="I446" s="738"/>
      <c r="J446" s="738"/>
      <c r="K446" s="738"/>
      <c r="L446" s="738">
        <v>0.4</v>
      </c>
      <c r="M446" s="738"/>
      <c r="N446" s="738"/>
      <c r="O446" s="738"/>
      <c r="P446" s="738"/>
      <c r="Q446" s="738">
        <v>0.2</v>
      </c>
      <c r="R446" s="109" t="s">
        <v>55</v>
      </c>
      <c r="S446" s="738"/>
      <c r="T446" s="738"/>
      <c r="U446" s="738"/>
      <c r="V446" s="738"/>
      <c r="W446" s="738"/>
      <c r="X446" s="738"/>
      <c r="Y446" s="738"/>
      <c r="Z446" s="738">
        <v>0.4</v>
      </c>
      <c r="AA446" s="738"/>
      <c r="AB446" s="246"/>
    </row>
    <row r="447" spans="1:28">
      <c r="A447" s="617">
        <v>116</v>
      </c>
      <c r="B447" s="812" t="s">
        <v>5045</v>
      </c>
      <c r="C447" s="253" t="s">
        <v>7323</v>
      </c>
      <c r="D447" s="97"/>
      <c r="E447" s="738">
        <v>0.4</v>
      </c>
      <c r="F447" s="738">
        <f t="shared" si="88"/>
        <v>0.4</v>
      </c>
      <c r="G447" s="738"/>
      <c r="H447" s="738"/>
      <c r="I447" s="738"/>
      <c r="J447" s="738"/>
      <c r="K447" s="738"/>
      <c r="L447" s="738">
        <v>0.4</v>
      </c>
      <c r="M447" s="738"/>
      <c r="N447" s="738"/>
      <c r="O447" s="738"/>
      <c r="P447" s="738"/>
      <c r="Q447" s="738">
        <v>0.2</v>
      </c>
      <c r="R447" s="91" t="s">
        <v>55</v>
      </c>
      <c r="S447" s="738"/>
      <c r="T447" s="738"/>
      <c r="U447" s="738"/>
      <c r="V447" s="738"/>
      <c r="W447" s="738"/>
      <c r="X447" s="738"/>
      <c r="Y447" s="738"/>
      <c r="Z447" s="738">
        <v>0.4</v>
      </c>
      <c r="AA447" s="738"/>
      <c r="AB447" s="246"/>
    </row>
    <row r="448" spans="1:28">
      <c r="A448" s="617"/>
      <c r="B448" s="817" t="s">
        <v>7324</v>
      </c>
      <c r="C448" s="253"/>
      <c r="D448" s="97"/>
      <c r="E448" s="738"/>
      <c r="F448" s="738"/>
      <c r="G448" s="738"/>
      <c r="H448" s="738"/>
      <c r="I448" s="738"/>
      <c r="J448" s="738"/>
      <c r="K448" s="738"/>
      <c r="L448" s="738"/>
      <c r="M448" s="738"/>
      <c r="N448" s="738"/>
      <c r="O448" s="738"/>
      <c r="P448" s="738"/>
      <c r="Q448" s="738"/>
      <c r="R448" s="91" t="s">
        <v>55</v>
      </c>
      <c r="S448" s="738"/>
      <c r="T448" s="738"/>
      <c r="U448" s="738"/>
      <c r="V448" s="738"/>
      <c r="W448" s="738"/>
      <c r="X448" s="738"/>
      <c r="Y448" s="738"/>
      <c r="Z448" s="738"/>
      <c r="AA448" s="738"/>
      <c r="AB448" s="246"/>
    </row>
    <row r="449" spans="1:28">
      <c r="A449" s="617">
        <v>117</v>
      </c>
      <c r="B449" s="812" t="s">
        <v>282</v>
      </c>
      <c r="C449" s="253" t="s">
        <v>7325</v>
      </c>
      <c r="D449" s="97"/>
      <c r="E449" s="738">
        <v>0.36</v>
      </c>
      <c r="F449" s="738"/>
      <c r="G449" s="738"/>
      <c r="H449" s="738"/>
      <c r="I449" s="738"/>
      <c r="J449" s="738"/>
      <c r="K449" s="738"/>
      <c r="L449" s="738"/>
      <c r="M449" s="738"/>
      <c r="N449" s="738"/>
      <c r="O449" s="738">
        <v>0.36</v>
      </c>
      <c r="P449" s="738"/>
      <c r="Q449" s="738">
        <v>0.36</v>
      </c>
      <c r="R449" s="109" t="s">
        <v>55</v>
      </c>
      <c r="S449" s="738"/>
      <c r="T449" s="738"/>
      <c r="U449" s="738"/>
      <c r="V449" s="738"/>
      <c r="W449" s="738"/>
      <c r="X449" s="738"/>
      <c r="Y449" s="738"/>
      <c r="Z449" s="738">
        <v>0.36</v>
      </c>
      <c r="AA449" s="738"/>
      <c r="AB449" s="246"/>
    </row>
    <row r="450" spans="1:28">
      <c r="A450" s="617">
        <v>118</v>
      </c>
      <c r="B450" s="812" t="s">
        <v>7326</v>
      </c>
      <c r="C450" s="253" t="s">
        <v>7327</v>
      </c>
      <c r="D450" s="97"/>
      <c r="E450" s="738">
        <v>0.7</v>
      </c>
      <c r="F450" s="738"/>
      <c r="G450" s="738"/>
      <c r="H450" s="738"/>
      <c r="I450" s="738"/>
      <c r="J450" s="738"/>
      <c r="K450" s="738"/>
      <c r="L450" s="738"/>
      <c r="M450" s="738"/>
      <c r="N450" s="738"/>
      <c r="O450" s="738">
        <v>0.7</v>
      </c>
      <c r="P450" s="738"/>
      <c r="Q450" s="738">
        <v>0.7</v>
      </c>
      <c r="R450" s="91" t="s">
        <v>55</v>
      </c>
      <c r="S450" s="738"/>
      <c r="T450" s="738"/>
      <c r="U450" s="738"/>
      <c r="V450" s="738"/>
      <c r="W450" s="738"/>
      <c r="X450" s="738"/>
      <c r="Y450" s="738"/>
      <c r="Z450" s="738">
        <v>0.7</v>
      </c>
      <c r="AA450" s="738"/>
      <c r="AB450" s="246"/>
    </row>
    <row r="451" spans="1:28">
      <c r="A451" s="617">
        <v>119</v>
      </c>
      <c r="B451" s="812" t="s">
        <v>7328</v>
      </c>
      <c r="C451" s="253" t="s">
        <v>7329</v>
      </c>
      <c r="D451" s="97"/>
      <c r="E451" s="738">
        <v>0.54</v>
      </c>
      <c r="F451" s="738"/>
      <c r="G451" s="738"/>
      <c r="H451" s="738"/>
      <c r="I451" s="738"/>
      <c r="J451" s="738"/>
      <c r="K451" s="738"/>
      <c r="L451" s="738"/>
      <c r="M451" s="738"/>
      <c r="N451" s="738"/>
      <c r="O451" s="738">
        <v>0.54</v>
      </c>
      <c r="P451" s="738"/>
      <c r="Q451" s="738">
        <v>0.2</v>
      </c>
      <c r="R451" s="91" t="s">
        <v>55</v>
      </c>
      <c r="S451" s="738"/>
      <c r="T451" s="738"/>
      <c r="U451" s="738"/>
      <c r="V451" s="738"/>
      <c r="W451" s="738"/>
      <c r="X451" s="738"/>
      <c r="Y451" s="738"/>
      <c r="Z451" s="738">
        <v>0.54</v>
      </c>
      <c r="AA451" s="738"/>
      <c r="AB451" s="246"/>
    </row>
    <row r="452" spans="1:28">
      <c r="A452" s="617">
        <v>120</v>
      </c>
      <c r="B452" s="812" t="s">
        <v>7330</v>
      </c>
      <c r="C452" s="253" t="s">
        <v>7331</v>
      </c>
      <c r="D452" s="97"/>
      <c r="E452" s="738">
        <v>0.5</v>
      </c>
      <c r="F452" s="738"/>
      <c r="G452" s="738"/>
      <c r="H452" s="738"/>
      <c r="I452" s="738"/>
      <c r="J452" s="738"/>
      <c r="K452" s="738"/>
      <c r="L452" s="738"/>
      <c r="M452" s="738"/>
      <c r="N452" s="738"/>
      <c r="O452" s="738">
        <v>0.5</v>
      </c>
      <c r="P452" s="738"/>
      <c r="Q452" s="738">
        <v>0.3</v>
      </c>
      <c r="R452" s="109" t="s">
        <v>55</v>
      </c>
      <c r="S452" s="738"/>
      <c r="T452" s="738"/>
      <c r="U452" s="738"/>
      <c r="V452" s="738"/>
      <c r="W452" s="738"/>
      <c r="X452" s="738"/>
      <c r="Y452" s="738"/>
      <c r="Z452" s="738">
        <v>0.5</v>
      </c>
      <c r="AA452" s="738"/>
      <c r="AB452" s="246"/>
    </row>
    <row r="453" spans="1:28">
      <c r="A453" s="617">
        <v>121</v>
      </c>
      <c r="B453" s="812" t="s">
        <v>7332</v>
      </c>
      <c r="C453" s="253" t="s">
        <v>7333</v>
      </c>
      <c r="D453" s="97"/>
      <c r="E453" s="738">
        <v>0.57999999999999996</v>
      </c>
      <c r="F453" s="738"/>
      <c r="G453" s="738"/>
      <c r="H453" s="738"/>
      <c r="I453" s="738"/>
      <c r="J453" s="738"/>
      <c r="K453" s="738"/>
      <c r="L453" s="738"/>
      <c r="M453" s="738"/>
      <c r="N453" s="738"/>
      <c r="O453" s="738">
        <v>0.57999999999999996</v>
      </c>
      <c r="P453" s="738"/>
      <c r="Q453" s="738">
        <v>0.2</v>
      </c>
      <c r="R453" s="91" t="s">
        <v>55</v>
      </c>
      <c r="S453" s="738"/>
      <c r="T453" s="738"/>
      <c r="U453" s="738"/>
      <c r="V453" s="738"/>
      <c r="W453" s="738"/>
      <c r="X453" s="738"/>
      <c r="Y453" s="738"/>
      <c r="Z453" s="738">
        <v>0.57999999999999996</v>
      </c>
      <c r="AA453" s="738"/>
      <c r="AB453" s="246"/>
    </row>
    <row r="454" spans="1:28">
      <c r="A454" s="617">
        <v>122</v>
      </c>
      <c r="B454" s="812" t="s">
        <v>7334</v>
      </c>
      <c r="C454" s="253" t="s">
        <v>7335</v>
      </c>
      <c r="D454" s="97"/>
      <c r="E454" s="738">
        <v>0.8</v>
      </c>
      <c r="F454" s="738"/>
      <c r="G454" s="738"/>
      <c r="H454" s="738"/>
      <c r="I454" s="738"/>
      <c r="J454" s="738"/>
      <c r="K454" s="738"/>
      <c r="L454" s="738"/>
      <c r="M454" s="738"/>
      <c r="N454" s="738"/>
      <c r="O454" s="738">
        <v>0.8</v>
      </c>
      <c r="P454" s="738"/>
      <c r="Q454" s="738">
        <v>0.8</v>
      </c>
      <c r="R454" s="91" t="s">
        <v>55</v>
      </c>
      <c r="S454" s="738"/>
      <c r="T454" s="738"/>
      <c r="U454" s="738"/>
      <c r="V454" s="738"/>
      <c r="W454" s="738"/>
      <c r="X454" s="738"/>
      <c r="Y454" s="738"/>
      <c r="Z454" s="738">
        <v>0.8</v>
      </c>
      <c r="AA454" s="738"/>
      <c r="AB454" s="246"/>
    </row>
    <row r="455" spans="1:28">
      <c r="A455" s="617">
        <v>123</v>
      </c>
      <c r="B455" s="812" t="s">
        <v>7336</v>
      </c>
      <c r="C455" s="253" t="s">
        <v>7337</v>
      </c>
      <c r="D455" s="97"/>
      <c r="E455" s="738">
        <v>0.5</v>
      </c>
      <c r="F455" s="738"/>
      <c r="G455" s="738"/>
      <c r="H455" s="738"/>
      <c r="I455" s="738"/>
      <c r="J455" s="738"/>
      <c r="K455" s="738"/>
      <c r="L455" s="738"/>
      <c r="M455" s="738"/>
      <c r="N455" s="738"/>
      <c r="O455" s="738">
        <v>0.5</v>
      </c>
      <c r="P455" s="738"/>
      <c r="Q455" s="738">
        <v>0.5</v>
      </c>
      <c r="R455" s="109" t="s">
        <v>55</v>
      </c>
      <c r="S455" s="738"/>
      <c r="T455" s="738"/>
      <c r="U455" s="738"/>
      <c r="V455" s="738"/>
      <c r="W455" s="738"/>
      <c r="X455" s="738"/>
      <c r="Y455" s="738"/>
      <c r="Z455" s="738">
        <v>0.5</v>
      </c>
      <c r="AA455" s="738"/>
      <c r="AB455" s="246"/>
    </row>
    <row r="456" spans="1:28">
      <c r="A456" s="617">
        <v>124</v>
      </c>
      <c r="B456" s="812" t="s">
        <v>7338</v>
      </c>
      <c r="C456" s="253" t="s">
        <v>7339</v>
      </c>
      <c r="D456" s="97"/>
      <c r="E456" s="738">
        <v>0.8</v>
      </c>
      <c r="F456" s="738"/>
      <c r="G456" s="738"/>
      <c r="H456" s="738"/>
      <c r="I456" s="738"/>
      <c r="J456" s="738"/>
      <c r="K456" s="738"/>
      <c r="L456" s="738"/>
      <c r="M456" s="738"/>
      <c r="N456" s="738"/>
      <c r="O456" s="738">
        <v>0.8</v>
      </c>
      <c r="P456" s="738"/>
      <c r="Q456" s="738">
        <v>0.4</v>
      </c>
      <c r="R456" s="91" t="s">
        <v>55</v>
      </c>
      <c r="S456" s="738"/>
      <c r="T456" s="738"/>
      <c r="U456" s="738"/>
      <c r="V456" s="738"/>
      <c r="W456" s="738"/>
      <c r="X456" s="738"/>
      <c r="Y456" s="738"/>
      <c r="Z456" s="738">
        <v>0.8</v>
      </c>
      <c r="AA456" s="738"/>
      <c r="AB456" s="246"/>
    </row>
    <row r="457" spans="1:28">
      <c r="A457" s="617">
        <v>125</v>
      </c>
      <c r="B457" s="812" t="s">
        <v>1833</v>
      </c>
      <c r="C457" s="253" t="s">
        <v>7340</v>
      </c>
      <c r="D457" s="97"/>
      <c r="E457" s="738">
        <v>0.62</v>
      </c>
      <c r="F457" s="738">
        <v>0.62</v>
      </c>
      <c r="G457" s="738"/>
      <c r="H457" s="738"/>
      <c r="I457" s="738"/>
      <c r="J457" s="738"/>
      <c r="K457" s="738"/>
      <c r="L457" s="738">
        <v>0.62</v>
      </c>
      <c r="M457" s="738"/>
      <c r="N457" s="738"/>
      <c r="O457" s="738"/>
      <c r="P457" s="738"/>
      <c r="Q457" s="738"/>
      <c r="R457" s="91" t="s">
        <v>55</v>
      </c>
      <c r="S457" s="738"/>
      <c r="T457" s="738"/>
      <c r="U457" s="738"/>
      <c r="V457" s="738"/>
      <c r="W457" s="738"/>
      <c r="X457" s="738"/>
      <c r="Y457" s="738">
        <v>0.62</v>
      </c>
      <c r="Z457" s="738"/>
      <c r="AA457" s="738"/>
      <c r="AB457" s="246"/>
    </row>
    <row r="458" spans="1:28">
      <c r="A458" s="617">
        <v>126</v>
      </c>
      <c r="B458" s="812" t="s">
        <v>7341</v>
      </c>
      <c r="C458" s="253" t="s">
        <v>7342</v>
      </c>
      <c r="D458" s="97"/>
      <c r="E458" s="738">
        <v>0.6</v>
      </c>
      <c r="F458" s="738">
        <f t="shared" si="88"/>
        <v>0.6</v>
      </c>
      <c r="G458" s="738">
        <v>0.6</v>
      </c>
      <c r="H458" s="738"/>
      <c r="I458" s="738"/>
      <c r="J458" s="738"/>
      <c r="K458" s="738"/>
      <c r="L458" s="738"/>
      <c r="M458" s="738"/>
      <c r="N458" s="738"/>
      <c r="O458" s="738"/>
      <c r="P458" s="738"/>
      <c r="Q458" s="738">
        <v>0.2</v>
      </c>
      <c r="R458" s="91" t="s">
        <v>55</v>
      </c>
      <c r="S458" s="738"/>
      <c r="T458" s="738"/>
      <c r="U458" s="738"/>
      <c r="V458" s="738"/>
      <c r="W458" s="738"/>
      <c r="X458" s="738">
        <v>0.6</v>
      </c>
      <c r="Y458" s="738"/>
      <c r="Z458" s="738"/>
      <c r="AA458" s="738"/>
      <c r="AB458" s="246"/>
    </row>
    <row r="459" spans="1:28">
      <c r="A459" s="617">
        <v>127</v>
      </c>
      <c r="B459" s="812" t="s">
        <v>7343</v>
      </c>
      <c r="C459" s="253" t="s">
        <v>7344</v>
      </c>
      <c r="D459" s="97"/>
      <c r="E459" s="738">
        <v>0.46</v>
      </c>
      <c r="F459" s="738"/>
      <c r="G459" s="738"/>
      <c r="H459" s="738"/>
      <c r="I459" s="738"/>
      <c r="J459" s="738"/>
      <c r="K459" s="738"/>
      <c r="L459" s="738"/>
      <c r="M459" s="738"/>
      <c r="N459" s="738"/>
      <c r="O459" s="738">
        <v>0.46</v>
      </c>
      <c r="P459" s="738"/>
      <c r="Q459" s="738">
        <v>0.2</v>
      </c>
      <c r="R459" s="91" t="s">
        <v>55</v>
      </c>
      <c r="S459" s="738"/>
      <c r="T459" s="738"/>
      <c r="U459" s="738"/>
      <c r="V459" s="738"/>
      <c r="W459" s="738"/>
      <c r="X459" s="738"/>
      <c r="Y459" s="738"/>
      <c r="Z459" s="738"/>
      <c r="AA459" s="738">
        <v>0.46</v>
      </c>
      <c r="AB459" s="246"/>
    </row>
    <row r="460" spans="1:28">
      <c r="A460" s="617">
        <v>128</v>
      </c>
      <c r="B460" s="812" t="s">
        <v>7345</v>
      </c>
      <c r="C460" s="253" t="s">
        <v>7346</v>
      </c>
      <c r="D460" s="97"/>
      <c r="E460" s="738">
        <v>1.8</v>
      </c>
      <c r="F460" s="738"/>
      <c r="G460" s="738"/>
      <c r="H460" s="738"/>
      <c r="I460" s="738"/>
      <c r="J460" s="738"/>
      <c r="K460" s="738"/>
      <c r="L460" s="738"/>
      <c r="M460" s="738"/>
      <c r="N460" s="738"/>
      <c r="O460" s="738">
        <v>1.8</v>
      </c>
      <c r="P460" s="738"/>
      <c r="Q460" s="738">
        <v>1.8</v>
      </c>
      <c r="R460" s="109" t="s">
        <v>55</v>
      </c>
      <c r="S460" s="738"/>
      <c r="T460" s="738"/>
      <c r="U460" s="738"/>
      <c r="V460" s="738"/>
      <c r="W460" s="738"/>
      <c r="X460" s="738"/>
      <c r="Y460" s="738"/>
      <c r="Z460" s="738"/>
      <c r="AA460" s="738">
        <v>1.8</v>
      </c>
      <c r="AB460" s="246"/>
    </row>
    <row r="461" spans="1:28">
      <c r="A461" s="617">
        <v>129</v>
      </c>
      <c r="B461" s="812" t="s">
        <v>7347</v>
      </c>
      <c r="C461" s="253" t="s">
        <v>7348</v>
      </c>
      <c r="D461" s="97"/>
      <c r="E461" s="738">
        <v>0.84</v>
      </c>
      <c r="F461" s="738"/>
      <c r="G461" s="738"/>
      <c r="H461" s="738"/>
      <c r="I461" s="738"/>
      <c r="J461" s="738"/>
      <c r="K461" s="738"/>
      <c r="L461" s="738"/>
      <c r="M461" s="738"/>
      <c r="N461" s="738"/>
      <c r="O461" s="738">
        <v>0.84</v>
      </c>
      <c r="P461" s="738"/>
      <c r="Q461" s="738">
        <v>0.5</v>
      </c>
      <c r="R461" s="91" t="s">
        <v>55</v>
      </c>
      <c r="S461" s="738"/>
      <c r="T461" s="738"/>
      <c r="U461" s="738"/>
      <c r="V461" s="738"/>
      <c r="W461" s="738"/>
      <c r="X461" s="738"/>
      <c r="Y461" s="738"/>
      <c r="Z461" s="738"/>
      <c r="AA461" s="738">
        <v>0.84</v>
      </c>
      <c r="AB461" s="246"/>
    </row>
    <row r="462" spans="1:28">
      <c r="A462" s="617">
        <v>130</v>
      </c>
      <c r="B462" s="812" t="s">
        <v>7349</v>
      </c>
      <c r="C462" s="253" t="s">
        <v>7350</v>
      </c>
      <c r="D462" s="97"/>
      <c r="E462" s="738">
        <v>0.78</v>
      </c>
      <c r="F462" s="738"/>
      <c r="G462" s="738"/>
      <c r="H462" s="738"/>
      <c r="I462" s="738"/>
      <c r="J462" s="738"/>
      <c r="K462" s="738"/>
      <c r="L462" s="738"/>
      <c r="M462" s="738"/>
      <c r="N462" s="738"/>
      <c r="O462" s="738">
        <v>0.78</v>
      </c>
      <c r="P462" s="738"/>
      <c r="Q462" s="738">
        <v>0.5</v>
      </c>
      <c r="R462" s="91" t="s">
        <v>55</v>
      </c>
      <c r="S462" s="738"/>
      <c r="T462" s="738"/>
      <c r="U462" s="738"/>
      <c r="V462" s="738"/>
      <c r="W462" s="738"/>
      <c r="X462" s="738"/>
      <c r="Y462" s="738"/>
      <c r="Z462" s="738">
        <v>0.78</v>
      </c>
      <c r="AA462" s="738"/>
      <c r="AB462" s="246"/>
    </row>
    <row r="463" spans="1:28">
      <c r="A463" s="617">
        <v>131</v>
      </c>
      <c r="B463" s="812" t="s">
        <v>7351</v>
      </c>
      <c r="C463" s="253" t="s">
        <v>7352</v>
      </c>
      <c r="D463" s="97"/>
      <c r="E463" s="738">
        <v>0.5</v>
      </c>
      <c r="F463" s="738"/>
      <c r="G463" s="738"/>
      <c r="H463" s="738"/>
      <c r="I463" s="738"/>
      <c r="J463" s="738"/>
      <c r="K463" s="738"/>
      <c r="L463" s="738"/>
      <c r="M463" s="738"/>
      <c r="N463" s="738"/>
      <c r="O463" s="738">
        <v>0.5</v>
      </c>
      <c r="P463" s="738"/>
      <c r="Q463" s="738">
        <v>0.3</v>
      </c>
      <c r="R463" s="109" t="s">
        <v>55</v>
      </c>
      <c r="S463" s="738"/>
      <c r="T463" s="738"/>
      <c r="U463" s="738"/>
      <c r="V463" s="738"/>
      <c r="W463" s="738"/>
      <c r="X463" s="738"/>
      <c r="Y463" s="738"/>
      <c r="Z463" s="738"/>
      <c r="AA463" s="738">
        <v>0.5</v>
      </c>
      <c r="AB463" s="246"/>
    </row>
    <row r="464" spans="1:28">
      <c r="A464" s="617">
        <v>132</v>
      </c>
      <c r="B464" s="812" t="s">
        <v>7353</v>
      </c>
      <c r="C464" s="253" t="s">
        <v>7354</v>
      </c>
      <c r="D464" s="97"/>
      <c r="E464" s="738">
        <v>0.6</v>
      </c>
      <c r="F464" s="738">
        <f t="shared" ref="F464" si="89">G464+H464+L464</f>
        <v>0.6</v>
      </c>
      <c r="G464" s="738"/>
      <c r="H464" s="738"/>
      <c r="I464" s="738"/>
      <c r="J464" s="738"/>
      <c r="K464" s="738"/>
      <c r="L464" s="738">
        <v>0.6</v>
      </c>
      <c r="M464" s="738"/>
      <c r="N464" s="738"/>
      <c r="O464" s="738"/>
      <c r="P464" s="738"/>
      <c r="Q464" s="738">
        <v>0.1</v>
      </c>
      <c r="R464" s="91" t="s">
        <v>55</v>
      </c>
      <c r="S464" s="738"/>
      <c r="T464" s="738"/>
      <c r="U464" s="738"/>
      <c r="V464" s="738"/>
      <c r="W464" s="738"/>
      <c r="X464" s="738"/>
      <c r="Y464" s="738">
        <v>0.6</v>
      </c>
      <c r="Z464" s="738"/>
      <c r="AA464" s="738"/>
      <c r="AB464" s="246"/>
    </row>
    <row r="465" spans="1:28">
      <c r="A465" s="617">
        <v>133</v>
      </c>
      <c r="B465" s="812" t="s">
        <v>7355</v>
      </c>
      <c r="C465" s="253" t="s">
        <v>7356</v>
      </c>
      <c r="D465" s="97"/>
      <c r="E465" s="738">
        <v>0.45</v>
      </c>
      <c r="F465" s="738"/>
      <c r="G465" s="738"/>
      <c r="H465" s="738"/>
      <c r="I465" s="738"/>
      <c r="J465" s="738"/>
      <c r="K465" s="738"/>
      <c r="L465" s="738"/>
      <c r="M465" s="738"/>
      <c r="N465" s="738"/>
      <c r="O465" s="738">
        <v>0.45</v>
      </c>
      <c r="P465" s="738"/>
      <c r="Q465" s="738">
        <v>0.45</v>
      </c>
      <c r="R465" s="91" t="s">
        <v>55</v>
      </c>
      <c r="S465" s="738"/>
      <c r="T465" s="738"/>
      <c r="U465" s="738"/>
      <c r="V465" s="738"/>
      <c r="W465" s="738"/>
      <c r="X465" s="738"/>
      <c r="Y465" s="738"/>
      <c r="Z465" s="738">
        <v>0.45</v>
      </c>
      <c r="AA465" s="738"/>
      <c r="AB465" s="246"/>
    </row>
    <row r="466" spans="1:28">
      <c r="A466" s="617">
        <v>134</v>
      </c>
      <c r="B466" s="812" t="s">
        <v>7357</v>
      </c>
      <c r="C466" s="253" t="s">
        <v>7358</v>
      </c>
      <c r="D466" s="97"/>
      <c r="E466" s="738">
        <v>0.6</v>
      </c>
      <c r="F466" s="738"/>
      <c r="G466" s="738"/>
      <c r="H466" s="738"/>
      <c r="I466" s="738"/>
      <c r="J466" s="738"/>
      <c r="K466" s="738"/>
      <c r="L466" s="738"/>
      <c r="M466" s="738"/>
      <c r="N466" s="738"/>
      <c r="O466" s="738">
        <v>0.6</v>
      </c>
      <c r="P466" s="738"/>
      <c r="Q466" s="738">
        <v>0.6</v>
      </c>
      <c r="R466" s="109" t="s">
        <v>55</v>
      </c>
      <c r="S466" s="738"/>
      <c r="T466" s="738"/>
      <c r="U466" s="738"/>
      <c r="V466" s="738"/>
      <c r="W466" s="738"/>
      <c r="X466" s="738"/>
      <c r="Y466" s="738"/>
      <c r="Z466" s="738"/>
      <c r="AA466" s="738">
        <v>0.6</v>
      </c>
      <c r="AB466" s="246"/>
    </row>
    <row r="467" spans="1:28">
      <c r="A467" s="617">
        <v>135</v>
      </c>
      <c r="B467" s="812" t="s">
        <v>7359</v>
      </c>
      <c r="C467" s="253" t="s">
        <v>7360</v>
      </c>
      <c r="D467" s="97"/>
      <c r="E467" s="738">
        <v>0.18</v>
      </c>
      <c r="F467" s="738"/>
      <c r="G467" s="738"/>
      <c r="H467" s="738"/>
      <c r="I467" s="738"/>
      <c r="J467" s="738"/>
      <c r="K467" s="738"/>
      <c r="L467" s="738"/>
      <c r="M467" s="738"/>
      <c r="N467" s="738"/>
      <c r="O467" s="738">
        <v>0.18</v>
      </c>
      <c r="P467" s="738"/>
      <c r="Q467" s="738">
        <v>0.18</v>
      </c>
      <c r="R467" s="91" t="s">
        <v>55</v>
      </c>
      <c r="S467" s="738"/>
      <c r="T467" s="738"/>
      <c r="U467" s="738"/>
      <c r="V467" s="738"/>
      <c r="W467" s="738"/>
      <c r="X467" s="738"/>
      <c r="Y467" s="738"/>
      <c r="Z467" s="738"/>
      <c r="AA467" s="738">
        <v>0.18</v>
      </c>
      <c r="AB467" s="246"/>
    </row>
    <row r="468" spans="1:28">
      <c r="A468" s="617">
        <v>136</v>
      </c>
      <c r="B468" s="812" t="s">
        <v>7361</v>
      </c>
      <c r="C468" s="253" t="s">
        <v>7362</v>
      </c>
      <c r="D468" s="97"/>
      <c r="E468" s="738">
        <v>0.46</v>
      </c>
      <c r="F468" s="738"/>
      <c r="G468" s="738"/>
      <c r="H468" s="738"/>
      <c r="I468" s="738"/>
      <c r="J468" s="738"/>
      <c r="K468" s="738"/>
      <c r="L468" s="738"/>
      <c r="M468" s="738"/>
      <c r="N468" s="738"/>
      <c r="O468" s="738">
        <v>0.46</v>
      </c>
      <c r="P468" s="738"/>
      <c r="Q468" s="738">
        <v>0.46</v>
      </c>
      <c r="R468" s="91" t="s">
        <v>55</v>
      </c>
      <c r="S468" s="738"/>
      <c r="T468" s="738"/>
      <c r="U468" s="738"/>
      <c r="V468" s="738"/>
      <c r="W468" s="738"/>
      <c r="X468" s="738"/>
      <c r="Y468" s="738"/>
      <c r="Z468" s="738"/>
      <c r="AA468" s="738">
        <v>0.46</v>
      </c>
      <c r="AB468" s="246"/>
    </row>
    <row r="469" spans="1:28">
      <c r="A469" s="617">
        <v>137</v>
      </c>
      <c r="B469" s="812" t="s">
        <v>7363</v>
      </c>
      <c r="C469" s="253" t="s">
        <v>7364</v>
      </c>
      <c r="D469" s="762"/>
      <c r="E469" s="738">
        <v>0.26</v>
      </c>
      <c r="F469" s="738"/>
      <c r="G469" s="738"/>
      <c r="H469" s="738"/>
      <c r="I469" s="738"/>
      <c r="J469" s="738"/>
      <c r="K469" s="738"/>
      <c r="L469" s="738"/>
      <c r="M469" s="738"/>
      <c r="N469" s="738"/>
      <c r="O469" s="738">
        <v>0.26</v>
      </c>
      <c r="P469" s="738"/>
      <c r="Q469" s="738">
        <v>0.26</v>
      </c>
      <c r="R469" s="109" t="s">
        <v>55</v>
      </c>
      <c r="S469" s="738"/>
      <c r="T469" s="738"/>
      <c r="U469" s="738"/>
      <c r="V469" s="761"/>
      <c r="W469" s="761"/>
      <c r="X469" s="761"/>
      <c r="Y469" s="761"/>
      <c r="Z469" s="761"/>
      <c r="AA469" s="738">
        <v>0.26</v>
      </c>
      <c r="AB469" s="246"/>
    </row>
    <row r="470" spans="1:28">
      <c r="A470" s="617">
        <v>138</v>
      </c>
      <c r="B470" s="812" t="s">
        <v>263</v>
      </c>
      <c r="C470" s="253" t="s">
        <v>7365</v>
      </c>
      <c r="D470" s="763"/>
      <c r="E470" s="738">
        <v>0.57999999999999996</v>
      </c>
      <c r="F470" s="738"/>
      <c r="G470" s="738"/>
      <c r="H470" s="738"/>
      <c r="I470" s="738"/>
      <c r="J470" s="738"/>
      <c r="K470" s="738"/>
      <c r="L470" s="738"/>
      <c r="M470" s="738"/>
      <c r="N470" s="738"/>
      <c r="O470" s="738">
        <v>0.57999999999999996</v>
      </c>
      <c r="P470" s="738"/>
      <c r="Q470" s="738">
        <v>0.57999999999999996</v>
      </c>
      <c r="R470" s="91" t="s">
        <v>55</v>
      </c>
      <c r="S470" s="738"/>
      <c r="T470" s="738"/>
      <c r="U470" s="738"/>
      <c r="V470" s="764"/>
      <c r="W470" s="764"/>
      <c r="X470" s="764"/>
      <c r="Y470" s="764"/>
      <c r="Z470" s="764"/>
      <c r="AA470" s="738">
        <v>0.57999999999999996</v>
      </c>
      <c r="AB470" s="246"/>
    </row>
    <row r="471" spans="1:28">
      <c r="A471" s="617">
        <v>139</v>
      </c>
      <c r="B471" s="812" t="s">
        <v>7366</v>
      </c>
      <c r="C471" s="253" t="s">
        <v>7367</v>
      </c>
      <c r="D471" s="762"/>
      <c r="E471" s="738">
        <v>0.32</v>
      </c>
      <c r="F471" s="738"/>
      <c r="G471" s="738"/>
      <c r="H471" s="738"/>
      <c r="I471" s="738"/>
      <c r="J471" s="738"/>
      <c r="K471" s="738"/>
      <c r="L471" s="738"/>
      <c r="M471" s="738"/>
      <c r="N471" s="738"/>
      <c r="O471" s="738">
        <v>0.32</v>
      </c>
      <c r="P471" s="738"/>
      <c r="Q471" s="738">
        <v>0.32</v>
      </c>
      <c r="R471" s="91" t="s">
        <v>55</v>
      </c>
      <c r="S471" s="738"/>
      <c r="T471" s="738"/>
      <c r="U471" s="738"/>
      <c r="V471" s="761"/>
      <c r="W471" s="761"/>
      <c r="X471" s="761"/>
      <c r="Y471" s="761"/>
      <c r="Z471" s="761"/>
      <c r="AA471" s="738">
        <v>0.32</v>
      </c>
      <c r="AB471" s="246"/>
    </row>
    <row r="472" spans="1:28">
      <c r="A472" s="617">
        <v>140</v>
      </c>
      <c r="B472" s="812" t="s">
        <v>7368</v>
      </c>
      <c r="C472" s="253" t="s">
        <v>7369</v>
      </c>
      <c r="D472" s="762"/>
      <c r="E472" s="738">
        <v>0.44</v>
      </c>
      <c r="F472" s="738"/>
      <c r="G472" s="738"/>
      <c r="H472" s="738"/>
      <c r="I472" s="738"/>
      <c r="J472" s="738"/>
      <c r="K472" s="738"/>
      <c r="L472" s="738"/>
      <c r="M472" s="738"/>
      <c r="N472" s="738"/>
      <c r="O472" s="738">
        <v>0.44</v>
      </c>
      <c r="P472" s="738"/>
      <c r="Q472" s="738">
        <v>0.44</v>
      </c>
      <c r="R472" s="109" t="s">
        <v>55</v>
      </c>
      <c r="S472" s="738"/>
      <c r="T472" s="738"/>
      <c r="U472" s="738"/>
      <c r="V472" s="761"/>
      <c r="W472" s="761"/>
      <c r="X472" s="761"/>
      <c r="Y472" s="761"/>
      <c r="Z472" s="761"/>
      <c r="AA472" s="738">
        <v>0.44</v>
      </c>
      <c r="AB472" s="246"/>
    </row>
    <row r="473" spans="1:28">
      <c r="A473" s="617">
        <v>141</v>
      </c>
      <c r="B473" s="812" t="s">
        <v>7370</v>
      </c>
      <c r="C473" s="253" t="s">
        <v>7371</v>
      </c>
      <c r="D473" s="763"/>
      <c r="E473" s="738">
        <v>0.38</v>
      </c>
      <c r="F473" s="738"/>
      <c r="G473" s="738"/>
      <c r="H473" s="738"/>
      <c r="I473" s="738"/>
      <c r="J473" s="738"/>
      <c r="K473" s="738"/>
      <c r="L473" s="738"/>
      <c r="M473" s="738"/>
      <c r="N473" s="738"/>
      <c r="O473" s="738">
        <v>0.38</v>
      </c>
      <c r="P473" s="738"/>
      <c r="Q473" s="738">
        <v>0.38</v>
      </c>
      <c r="R473" s="91" t="s">
        <v>55</v>
      </c>
      <c r="S473" s="738"/>
      <c r="T473" s="738"/>
      <c r="U473" s="738"/>
      <c r="V473" s="764"/>
      <c r="W473" s="764"/>
      <c r="X473" s="764"/>
      <c r="Y473" s="764"/>
      <c r="Z473" s="764"/>
      <c r="AA473" s="738">
        <v>0.38</v>
      </c>
      <c r="AB473" s="246"/>
    </row>
    <row r="474" spans="1:28">
      <c r="A474" s="617">
        <v>142</v>
      </c>
      <c r="B474" s="812" t="s">
        <v>7372</v>
      </c>
      <c r="C474" s="253" t="s">
        <v>7373</v>
      </c>
      <c r="D474" s="762"/>
      <c r="E474" s="738">
        <v>0.28999999999999998</v>
      </c>
      <c r="F474" s="738"/>
      <c r="G474" s="738"/>
      <c r="H474" s="738"/>
      <c r="I474" s="738"/>
      <c r="J474" s="738"/>
      <c r="K474" s="738"/>
      <c r="L474" s="738"/>
      <c r="M474" s="738"/>
      <c r="N474" s="738"/>
      <c r="O474" s="738">
        <v>0.28999999999999998</v>
      </c>
      <c r="P474" s="738"/>
      <c r="Q474" s="738">
        <v>0.28999999999999998</v>
      </c>
      <c r="R474" s="91" t="s">
        <v>55</v>
      </c>
      <c r="S474" s="738"/>
      <c r="T474" s="738"/>
      <c r="U474" s="738"/>
      <c r="V474" s="761"/>
      <c r="W474" s="761"/>
      <c r="X474" s="761"/>
      <c r="Y474" s="761"/>
      <c r="Z474" s="761"/>
      <c r="AA474" s="738">
        <v>0.28999999999999998</v>
      </c>
      <c r="AB474" s="246"/>
    </row>
    <row r="475" spans="1:28">
      <c r="A475" s="617">
        <v>143</v>
      </c>
      <c r="B475" s="812" t="s">
        <v>6077</v>
      </c>
      <c r="C475" s="253" t="s">
        <v>7374</v>
      </c>
      <c r="D475" s="762"/>
      <c r="E475" s="738">
        <v>0.34</v>
      </c>
      <c r="F475" s="738"/>
      <c r="G475" s="738"/>
      <c r="H475" s="738"/>
      <c r="I475" s="738"/>
      <c r="J475" s="738"/>
      <c r="K475" s="738"/>
      <c r="L475" s="738"/>
      <c r="M475" s="738"/>
      <c r="N475" s="738"/>
      <c r="O475" s="738">
        <v>0.34</v>
      </c>
      <c r="P475" s="738"/>
      <c r="Q475" s="738">
        <v>0.34</v>
      </c>
      <c r="R475" s="109" t="s">
        <v>55</v>
      </c>
      <c r="S475" s="738"/>
      <c r="T475" s="738"/>
      <c r="U475" s="738"/>
      <c r="V475" s="761"/>
      <c r="W475" s="761"/>
      <c r="X475" s="761"/>
      <c r="Y475" s="761"/>
      <c r="Z475" s="761"/>
      <c r="AA475" s="738">
        <v>0.34</v>
      </c>
      <c r="AB475" s="246"/>
    </row>
    <row r="476" spans="1:28">
      <c r="A476" s="617">
        <v>144</v>
      </c>
      <c r="B476" s="812" t="s">
        <v>7375</v>
      </c>
      <c r="C476" s="253" t="s">
        <v>7376</v>
      </c>
      <c r="D476" s="763"/>
      <c r="E476" s="738">
        <v>0.76</v>
      </c>
      <c r="F476" s="738"/>
      <c r="G476" s="738"/>
      <c r="H476" s="738"/>
      <c r="I476" s="738"/>
      <c r="J476" s="738"/>
      <c r="K476" s="738"/>
      <c r="L476" s="738"/>
      <c r="M476" s="738"/>
      <c r="N476" s="738"/>
      <c r="O476" s="738">
        <v>0.76</v>
      </c>
      <c r="P476" s="738"/>
      <c r="Q476" s="738">
        <v>0.76</v>
      </c>
      <c r="R476" s="91" t="s">
        <v>55</v>
      </c>
      <c r="S476" s="738"/>
      <c r="T476" s="738"/>
      <c r="U476" s="738"/>
      <c r="V476" s="764"/>
      <c r="W476" s="764"/>
      <c r="X476" s="764"/>
      <c r="Y476" s="764"/>
      <c r="Z476" s="764"/>
      <c r="AA476" s="738">
        <v>0.76</v>
      </c>
      <c r="AB476" s="246"/>
    </row>
    <row r="477" spans="1:28">
      <c r="A477" s="617">
        <v>145</v>
      </c>
      <c r="B477" s="812" t="s">
        <v>7377</v>
      </c>
      <c r="C477" s="253" t="s">
        <v>7378</v>
      </c>
      <c r="D477" s="762"/>
      <c r="E477" s="738">
        <v>0.28000000000000003</v>
      </c>
      <c r="F477" s="738"/>
      <c r="G477" s="738"/>
      <c r="H477" s="738"/>
      <c r="I477" s="738"/>
      <c r="J477" s="738"/>
      <c r="K477" s="738"/>
      <c r="L477" s="738"/>
      <c r="M477" s="738"/>
      <c r="N477" s="738"/>
      <c r="O477" s="738">
        <v>0.28000000000000003</v>
      </c>
      <c r="P477" s="738"/>
      <c r="Q477" s="738">
        <v>0.28000000000000003</v>
      </c>
      <c r="R477" s="91" t="s">
        <v>55</v>
      </c>
      <c r="S477" s="738"/>
      <c r="T477" s="738"/>
      <c r="U477" s="738"/>
      <c r="V477" s="761"/>
      <c r="W477" s="761"/>
      <c r="X477" s="761"/>
      <c r="Y477" s="761"/>
      <c r="Z477" s="761"/>
      <c r="AA477" s="738">
        <v>0.28000000000000003</v>
      </c>
      <c r="AB477" s="246"/>
    </row>
    <row r="478" spans="1:28">
      <c r="A478" s="617">
        <v>146</v>
      </c>
      <c r="B478" s="812" t="s">
        <v>7379</v>
      </c>
      <c r="C478" s="253" t="s">
        <v>7380</v>
      </c>
      <c r="D478" s="762"/>
      <c r="E478" s="738">
        <v>0.64</v>
      </c>
      <c r="F478" s="738"/>
      <c r="G478" s="738"/>
      <c r="H478" s="738"/>
      <c r="I478" s="738"/>
      <c r="J478" s="738"/>
      <c r="K478" s="738"/>
      <c r="L478" s="738"/>
      <c r="M478" s="738"/>
      <c r="N478" s="738"/>
      <c r="O478" s="738">
        <v>0.64</v>
      </c>
      <c r="P478" s="738"/>
      <c r="Q478" s="738">
        <v>0.64</v>
      </c>
      <c r="R478" s="109" t="s">
        <v>55</v>
      </c>
      <c r="S478" s="738"/>
      <c r="T478" s="738"/>
      <c r="U478" s="738"/>
      <c r="V478" s="761"/>
      <c r="W478" s="761"/>
      <c r="X478" s="761"/>
      <c r="Y478" s="761"/>
      <c r="Z478" s="761"/>
      <c r="AA478" s="738">
        <v>0.64</v>
      </c>
      <c r="AB478" s="246"/>
    </row>
    <row r="479" spans="1:28">
      <c r="A479" s="617">
        <v>147</v>
      </c>
      <c r="B479" s="812" t="s">
        <v>7381</v>
      </c>
      <c r="C479" s="253" t="s">
        <v>7382</v>
      </c>
      <c r="D479" s="763"/>
      <c r="E479" s="738">
        <v>0.16</v>
      </c>
      <c r="F479" s="738"/>
      <c r="G479" s="738"/>
      <c r="H479" s="738"/>
      <c r="I479" s="738"/>
      <c r="J479" s="738"/>
      <c r="K479" s="738"/>
      <c r="L479" s="738"/>
      <c r="M479" s="738"/>
      <c r="N479" s="738"/>
      <c r="O479" s="738">
        <v>0.16</v>
      </c>
      <c r="P479" s="738"/>
      <c r="Q479" s="738">
        <v>0.16</v>
      </c>
      <c r="R479" s="91" t="s">
        <v>55</v>
      </c>
      <c r="S479" s="738"/>
      <c r="T479" s="738"/>
      <c r="U479" s="738"/>
      <c r="V479" s="764"/>
      <c r="W479" s="764"/>
      <c r="X479" s="764"/>
      <c r="Y479" s="764"/>
      <c r="Z479" s="764"/>
      <c r="AA479" s="738">
        <v>0.16</v>
      </c>
      <c r="AB479" s="246"/>
    </row>
    <row r="480" spans="1:28">
      <c r="A480" s="617">
        <v>148</v>
      </c>
      <c r="B480" s="812" t="s">
        <v>7383</v>
      </c>
      <c r="C480" s="253" t="s">
        <v>7384</v>
      </c>
      <c r="D480" s="762"/>
      <c r="E480" s="738">
        <v>0.3</v>
      </c>
      <c r="F480" s="738"/>
      <c r="G480" s="738"/>
      <c r="H480" s="738"/>
      <c r="I480" s="738"/>
      <c r="J480" s="738"/>
      <c r="K480" s="738"/>
      <c r="L480" s="738"/>
      <c r="M480" s="738"/>
      <c r="N480" s="738"/>
      <c r="O480" s="738">
        <v>0.3</v>
      </c>
      <c r="P480" s="738"/>
      <c r="Q480" s="738">
        <v>0.3</v>
      </c>
      <c r="R480" s="91" t="s">
        <v>55</v>
      </c>
      <c r="S480" s="738"/>
      <c r="T480" s="738"/>
      <c r="U480" s="738"/>
      <c r="V480" s="761"/>
      <c r="W480" s="761"/>
      <c r="X480" s="761"/>
      <c r="Y480" s="761"/>
      <c r="Z480" s="761"/>
      <c r="AA480" s="738">
        <v>0.3</v>
      </c>
      <c r="AB480" s="246"/>
    </row>
    <row r="481" spans="1:28">
      <c r="A481" s="617">
        <v>149</v>
      </c>
      <c r="B481" s="812" t="s">
        <v>7385</v>
      </c>
      <c r="C481" s="253" t="s">
        <v>7386</v>
      </c>
      <c r="D481" s="762"/>
      <c r="E481" s="738">
        <v>0.54</v>
      </c>
      <c r="F481" s="738"/>
      <c r="G481" s="738"/>
      <c r="H481" s="738"/>
      <c r="I481" s="738"/>
      <c r="J481" s="738"/>
      <c r="K481" s="738"/>
      <c r="L481" s="738"/>
      <c r="M481" s="738"/>
      <c r="N481" s="738"/>
      <c r="O481" s="738">
        <v>0.54</v>
      </c>
      <c r="P481" s="738"/>
      <c r="Q481" s="738">
        <v>0.54</v>
      </c>
      <c r="R481" s="109" t="s">
        <v>55</v>
      </c>
      <c r="S481" s="738"/>
      <c r="T481" s="738"/>
      <c r="U481" s="738"/>
      <c r="V481" s="761"/>
      <c r="W481" s="761"/>
      <c r="X481" s="761"/>
      <c r="Y481" s="761"/>
      <c r="Z481" s="761"/>
      <c r="AA481" s="738">
        <v>0.54</v>
      </c>
      <c r="AB481" s="246"/>
    </row>
    <row r="482" spans="1:28">
      <c r="A482" s="617">
        <v>150</v>
      </c>
      <c r="B482" s="812" t="s">
        <v>7387</v>
      </c>
      <c r="C482" s="253" t="s">
        <v>7388</v>
      </c>
      <c r="D482" s="762"/>
      <c r="E482" s="738">
        <v>0.5</v>
      </c>
      <c r="F482" s="738"/>
      <c r="G482" s="738"/>
      <c r="H482" s="738"/>
      <c r="I482" s="738"/>
      <c r="J482" s="738"/>
      <c r="K482" s="738"/>
      <c r="L482" s="738"/>
      <c r="M482" s="738"/>
      <c r="N482" s="738"/>
      <c r="O482" s="738">
        <v>0.5</v>
      </c>
      <c r="P482" s="738"/>
      <c r="Q482" s="738">
        <v>0.5</v>
      </c>
      <c r="R482" s="91" t="s">
        <v>55</v>
      </c>
      <c r="S482" s="738"/>
      <c r="T482" s="738"/>
      <c r="U482" s="738"/>
      <c r="V482" s="761"/>
      <c r="W482" s="761"/>
      <c r="X482" s="761"/>
      <c r="Y482" s="761">
        <v>0.5</v>
      </c>
      <c r="Z482" s="761"/>
      <c r="AA482" s="738"/>
      <c r="AB482" s="246"/>
    </row>
    <row r="483" spans="1:28">
      <c r="A483" s="617">
        <v>151</v>
      </c>
      <c r="B483" s="812" t="s">
        <v>7389</v>
      </c>
      <c r="C483" s="253" t="s">
        <v>7390</v>
      </c>
      <c r="D483" s="762"/>
      <c r="E483" s="738">
        <v>0.22</v>
      </c>
      <c r="F483" s="738"/>
      <c r="G483" s="738"/>
      <c r="H483" s="738"/>
      <c r="I483" s="738"/>
      <c r="J483" s="738"/>
      <c r="K483" s="738"/>
      <c r="L483" s="738"/>
      <c r="M483" s="738"/>
      <c r="N483" s="738"/>
      <c r="O483" s="738">
        <v>0.22</v>
      </c>
      <c r="P483" s="738"/>
      <c r="Q483" s="738">
        <v>0.22</v>
      </c>
      <c r="R483" s="91" t="s">
        <v>55</v>
      </c>
      <c r="S483" s="738"/>
      <c r="T483" s="738"/>
      <c r="U483" s="738"/>
      <c r="V483" s="761"/>
      <c r="W483" s="761"/>
      <c r="X483" s="761"/>
      <c r="Y483" s="761"/>
      <c r="Z483" s="761"/>
      <c r="AA483" s="738">
        <v>0.22</v>
      </c>
      <c r="AB483" s="246"/>
    </row>
    <row r="484" spans="1:28">
      <c r="A484" s="617">
        <v>152</v>
      </c>
      <c r="B484" s="812" t="s">
        <v>7391</v>
      </c>
      <c r="C484" s="253" t="s">
        <v>7392</v>
      </c>
      <c r="D484" s="762"/>
      <c r="E484" s="738">
        <v>0.5</v>
      </c>
      <c r="F484" s="738"/>
      <c r="G484" s="738"/>
      <c r="H484" s="738"/>
      <c r="I484" s="738"/>
      <c r="J484" s="738"/>
      <c r="K484" s="738"/>
      <c r="L484" s="738"/>
      <c r="M484" s="738"/>
      <c r="N484" s="738"/>
      <c r="O484" s="738">
        <v>0.5</v>
      </c>
      <c r="P484" s="738"/>
      <c r="Q484" s="738">
        <v>0.5</v>
      </c>
      <c r="R484" s="109" t="s">
        <v>55</v>
      </c>
      <c r="S484" s="738"/>
      <c r="T484" s="738"/>
      <c r="U484" s="738"/>
      <c r="V484" s="761"/>
      <c r="W484" s="761"/>
      <c r="X484" s="761"/>
      <c r="Y484" s="761"/>
      <c r="Z484" s="761"/>
      <c r="AA484" s="738">
        <v>0.5</v>
      </c>
      <c r="AB484" s="246"/>
    </row>
    <row r="485" spans="1:28">
      <c r="A485" s="617">
        <v>153</v>
      </c>
      <c r="B485" s="812" t="s">
        <v>7393</v>
      </c>
      <c r="C485" s="253" t="s">
        <v>7394</v>
      </c>
      <c r="D485" s="762"/>
      <c r="E485" s="738">
        <v>0.16</v>
      </c>
      <c r="F485" s="738"/>
      <c r="G485" s="738"/>
      <c r="H485" s="738"/>
      <c r="I485" s="738"/>
      <c r="J485" s="738"/>
      <c r="K485" s="738"/>
      <c r="L485" s="738"/>
      <c r="M485" s="738"/>
      <c r="N485" s="738"/>
      <c r="O485" s="738">
        <v>0.16</v>
      </c>
      <c r="P485" s="738"/>
      <c r="Q485" s="738">
        <v>0.16</v>
      </c>
      <c r="R485" s="91" t="s">
        <v>55</v>
      </c>
      <c r="S485" s="738"/>
      <c r="T485" s="738"/>
      <c r="U485" s="738"/>
      <c r="V485" s="761"/>
      <c r="W485" s="761"/>
      <c r="X485" s="761"/>
      <c r="Y485" s="761">
        <v>0.16</v>
      </c>
      <c r="Z485" s="761"/>
      <c r="AA485" s="738"/>
      <c r="AB485" s="246"/>
    </row>
    <row r="486" spans="1:28">
      <c r="A486" s="617">
        <v>154</v>
      </c>
      <c r="B486" s="812" t="s">
        <v>7395</v>
      </c>
      <c r="C486" s="253" t="s">
        <v>7396</v>
      </c>
      <c r="D486" s="762"/>
      <c r="E486" s="738">
        <v>0.57999999999999996</v>
      </c>
      <c r="F486" s="738"/>
      <c r="G486" s="738"/>
      <c r="H486" s="738"/>
      <c r="I486" s="738"/>
      <c r="J486" s="738"/>
      <c r="K486" s="738"/>
      <c r="L486" s="738"/>
      <c r="M486" s="738"/>
      <c r="N486" s="738"/>
      <c r="O486" s="738">
        <v>0.57999999999999996</v>
      </c>
      <c r="P486" s="738"/>
      <c r="Q486" s="738">
        <v>0.57999999999999996</v>
      </c>
      <c r="R486" s="91" t="s">
        <v>55</v>
      </c>
      <c r="S486" s="738"/>
      <c r="T486" s="738"/>
      <c r="U486" s="738"/>
      <c r="V486" s="761"/>
      <c r="W486" s="761"/>
      <c r="X486" s="761"/>
      <c r="Y486" s="761"/>
      <c r="Z486" s="761"/>
      <c r="AA486" s="738">
        <v>0.57999999999999996</v>
      </c>
      <c r="AB486" s="246"/>
    </row>
    <row r="487" spans="1:28" ht="24.75" customHeight="1">
      <c r="A487" s="814"/>
      <c r="B487" s="819" t="s">
        <v>7615</v>
      </c>
      <c r="C487" s="820"/>
      <c r="D487" s="821"/>
      <c r="E487" s="821">
        <f>SUM(E330:E486)</f>
        <v>87.159999999999982</v>
      </c>
      <c r="F487" s="821">
        <f t="shared" ref="F487:O487" si="90">SUM(F330:F486)</f>
        <v>49.400000000000013</v>
      </c>
      <c r="G487" s="821">
        <f t="shared" si="90"/>
        <v>18.260000000000005</v>
      </c>
      <c r="H487" s="821">
        <f t="shared" si="90"/>
        <v>0</v>
      </c>
      <c r="I487" s="821">
        <f t="shared" si="90"/>
        <v>0</v>
      </c>
      <c r="J487" s="821">
        <f t="shared" si="90"/>
        <v>0</v>
      </c>
      <c r="K487" s="821">
        <f t="shared" si="90"/>
        <v>0</v>
      </c>
      <c r="L487" s="821">
        <f t="shared" si="90"/>
        <v>31.140000000000004</v>
      </c>
      <c r="M487" s="821">
        <f t="shared" si="90"/>
        <v>0</v>
      </c>
      <c r="N487" s="821">
        <f t="shared" si="90"/>
        <v>0</v>
      </c>
      <c r="O487" s="821">
        <f t="shared" si="90"/>
        <v>37.259999999999991</v>
      </c>
      <c r="P487" s="821">
        <f>SUM(P330:P486)</f>
        <v>0.5</v>
      </c>
      <c r="Q487" s="821">
        <f>SUM(Q330:Q486)</f>
        <v>58.899999999999991</v>
      </c>
      <c r="R487" s="821">
        <f>SUM(R330:R486)</f>
        <v>0</v>
      </c>
      <c r="S487" s="821">
        <f t="shared" ref="S487" si="91">SUM(S330:S486)</f>
        <v>0</v>
      </c>
      <c r="T487" s="821">
        <f t="shared" ref="T487" si="92">SUM(T330:T486)</f>
        <v>0</v>
      </c>
      <c r="U487" s="821">
        <f t="shared" ref="U487" si="93">SUM(U330:U486)</f>
        <v>0</v>
      </c>
      <c r="V487" s="821">
        <f t="shared" ref="V487" si="94">SUM(V330:V486)</f>
        <v>0</v>
      </c>
      <c r="W487" s="821">
        <f t="shared" ref="W487" si="95">SUM(W330:W486)</f>
        <v>0</v>
      </c>
      <c r="X487" s="821">
        <f>SUM(X330:X486)</f>
        <v>11.68</v>
      </c>
      <c r="Y487" s="821">
        <f>SUM(Y330:Y486)</f>
        <v>28.029999999999998</v>
      </c>
      <c r="Z487" s="821">
        <f t="shared" ref="Z487" si="96">SUM(Z330:Z486)</f>
        <v>36.019999999999996</v>
      </c>
      <c r="AA487" s="809">
        <f>SUM(AA330:AA486)</f>
        <v>11.430000000000003</v>
      </c>
      <c r="AB487" s="246"/>
    </row>
    <row r="488" spans="1:28" ht="18.75">
      <c r="A488" s="815"/>
      <c r="B488" s="816" t="s">
        <v>6702</v>
      </c>
      <c r="C488" s="729"/>
      <c r="D488" s="93"/>
      <c r="E488" s="93"/>
      <c r="F488" s="93"/>
      <c r="G488" s="93"/>
      <c r="H488" s="93"/>
      <c r="I488" s="93"/>
      <c r="J488" s="93"/>
      <c r="K488" s="93"/>
      <c r="L488" s="93"/>
      <c r="M488" s="93"/>
      <c r="N488" s="93"/>
      <c r="O488" s="93"/>
      <c r="P488" s="93"/>
      <c r="Q488" s="93"/>
      <c r="R488" s="789"/>
      <c r="S488" s="93"/>
      <c r="T488" s="93"/>
      <c r="U488" s="93"/>
      <c r="V488" s="93"/>
      <c r="W488" s="93"/>
      <c r="X488" s="93"/>
      <c r="Y488" s="93"/>
      <c r="Z488" s="93"/>
      <c r="AA488" s="94"/>
      <c r="AB488" s="246"/>
    </row>
    <row r="489" spans="1:28">
      <c r="A489" s="815"/>
      <c r="B489" s="776" t="s">
        <v>7397</v>
      </c>
      <c r="C489" s="729"/>
      <c r="D489" s="93"/>
      <c r="E489" s="93"/>
      <c r="F489" s="93"/>
      <c r="G489" s="93"/>
      <c r="H489" s="93"/>
      <c r="I489" s="93"/>
      <c r="J489" s="93"/>
      <c r="K489" s="93"/>
      <c r="L489" s="93"/>
      <c r="M489" s="93"/>
      <c r="N489" s="93"/>
      <c r="O489" s="93"/>
      <c r="P489" s="93"/>
      <c r="Q489" s="93"/>
      <c r="R489" s="789"/>
      <c r="S489" s="93"/>
      <c r="T489" s="93"/>
      <c r="U489" s="93"/>
      <c r="V489" s="93"/>
      <c r="W489" s="93"/>
      <c r="X489" s="93"/>
      <c r="Y489" s="93"/>
      <c r="Z489" s="93"/>
      <c r="AA489" s="94"/>
      <c r="AB489" s="246"/>
    </row>
    <row r="490" spans="1:28">
      <c r="A490" s="248">
        <v>1</v>
      </c>
      <c r="B490" s="103" t="s">
        <v>7398</v>
      </c>
      <c r="C490" s="88" t="s">
        <v>7399</v>
      </c>
      <c r="D490" s="92"/>
      <c r="E490" s="92">
        <v>1.5</v>
      </c>
      <c r="F490" s="92">
        <v>1.5</v>
      </c>
      <c r="G490" s="92">
        <v>1.5</v>
      </c>
      <c r="H490" s="92"/>
      <c r="I490" s="92"/>
      <c r="J490" s="92"/>
      <c r="K490" s="92"/>
      <c r="L490" s="92"/>
      <c r="M490" s="92"/>
      <c r="N490" s="92"/>
      <c r="O490" s="92"/>
      <c r="P490" s="92"/>
      <c r="Q490" s="92">
        <v>1.5</v>
      </c>
      <c r="R490" s="109" t="s">
        <v>55</v>
      </c>
      <c r="S490" s="92"/>
      <c r="T490" s="92"/>
      <c r="U490" s="92"/>
      <c r="V490" s="92"/>
      <c r="W490" s="92"/>
      <c r="X490" s="92"/>
      <c r="Y490" s="92">
        <v>1.5</v>
      </c>
      <c r="Z490" s="92"/>
      <c r="AA490" s="92"/>
      <c r="AB490" s="246"/>
    </row>
    <row r="491" spans="1:28">
      <c r="A491" s="248">
        <v>2</v>
      </c>
      <c r="B491" s="103" t="s">
        <v>7400</v>
      </c>
      <c r="C491" s="88" t="s">
        <v>7401</v>
      </c>
      <c r="D491" s="92"/>
      <c r="E491" s="92">
        <v>1</v>
      </c>
      <c r="F491" s="92">
        <v>1</v>
      </c>
      <c r="G491" s="92">
        <v>1</v>
      </c>
      <c r="H491" s="92"/>
      <c r="I491" s="92"/>
      <c r="J491" s="92"/>
      <c r="K491" s="92"/>
      <c r="L491" s="92"/>
      <c r="M491" s="92"/>
      <c r="N491" s="92"/>
      <c r="O491" s="92"/>
      <c r="P491" s="92"/>
      <c r="Q491" s="92"/>
      <c r="R491" s="91" t="s">
        <v>55</v>
      </c>
      <c r="S491" s="92"/>
      <c r="T491" s="92"/>
      <c r="U491" s="92"/>
      <c r="V491" s="92"/>
      <c r="W491" s="92"/>
      <c r="X491" s="92"/>
      <c r="Y491" s="92">
        <v>1</v>
      </c>
      <c r="Z491" s="92"/>
      <c r="AA491" s="92"/>
      <c r="AB491" s="246"/>
    </row>
    <row r="492" spans="1:28">
      <c r="A492" s="248">
        <v>3</v>
      </c>
      <c r="B492" s="103" t="s">
        <v>1024</v>
      </c>
      <c r="C492" s="88" t="s">
        <v>7402</v>
      </c>
      <c r="D492" s="92"/>
      <c r="E492" s="92">
        <v>0.8</v>
      </c>
      <c r="F492" s="92">
        <v>0.8</v>
      </c>
      <c r="G492" s="92">
        <v>0.8</v>
      </c>
      <c r="H492" s="92"/>
      <c r="I492" s="92"/>
      <c r="J492" s="92"/>
      <c r="K492" s="92"/>
      <c r="L492" s="92"/>
      <c r="M492" s="92"/>
      <c r="N492" s="92"/>
      <c r="O492" s="92"/>
      <c r="P492" s="92"/>
      <c r="Q492" s="92"/>
      <c r="R492" s="91" t="s">
        <v>55</v>
      </c>
      <c r="S492" s="92"/>
      <c r="T492" s="92"/>
      <c r="U492" s="92"/>
      <c r="V492" s="92"/>
      <c r="W492" s="92"/>
      <c r="X492" s="92"/>
      <c r="Y492" s="92"/>
      <c r="Z492" s="92">
        <v>0.8</v>
      </c>
      <c r="AA492" s="92"/>
      <c r="AB492" s="246"/>
    </row>
    <row r="493" spans="1:28">
      <c r="A493" s="248">
        <v>4</v>
      </c>
      <c r="B493" s="103" t="s">
        <v>818</v>
      </c>
      <c r="C493" s="88" t="s">
        <v>7403</v>
      </c>
      <c r="D493" s="92"/>
      <c r="E493" s="92">
        <v>0.8</v>
      </c>
      <c r="F493" s="92"/>
      <c r="G493" s="92"/>
      <c r="H493" s="92"/>
      <c r="I493" s="92"/>
      <c r="J493" s="92"/>
      <c r="K493" s="92"/>
      <c r="L493" s="92"/>
      <c r="M493" s="92"/>
      <c r="N493" s="92"/>
      <c r="O493" s="92">
        <v>0.8</v>
      </c>
      <c r="P493" s="92"/>
      <c r="Q493" s="92">
        <v>0.8</v>
      </c>
      <c r="R493" s="109" t="s">
        <v>55</v>
      </c>
      <c r="S493" s="92"/>
      <c r="T493" s="92"/>
      <c r="U493" s="92"/>
      <c r="V493" s="92"/>
      <c r="W493" s="92"/>
      <c r="X493" s="92"/>
      <c r="Y493" s="92"/>
      <c r="Z493" s="92">
        <v>0.8</v>
      </c>
      <c r="AA493" s="92"/>
      <c r="AB493" s="246"/>
    </row>
    <row r="494" spans="1:28">
      <c r="A494" s="248">
        <v>5</v>
      </c>
      <c r="B494" s="103" t="s">
        <v>777</v>
      </c>
      <c r="C494" s="88" t="s">
        <v>7404</v>
      </c>
      <c r="D494" s="92"/>
      <c r="E494" s="92">
        <v>0.9</v>
      </c>
      <c r="F494" s="92"/>
      <c r="G494" s="92"/>
      <c r="H494" s="92"/>
      <c r="I494" s="92"/>
      <c r="J494" s="92"/>
      <c r="K494" s="92"/>
      <c r="L494" s="92"/>
      <c r="M494" s="92"/>
      <c r="N494" s="92"/>
      <c r="O494" s="92">
        <v>0.9</v>
      </c>
      <c r="P494" s="92"/>
      <c r="Q494" s="92">
        <v>0.9</v>
      </c>
      <c r="R494" s="91" t="s">
        <v>55</v>
      </c>
      <c r="S494" s="92"/>
      <c r="T494" s="92"/>
      <c r="U494" s="92"/>
      <c r="V494" s="92"/>
      <c r="W494" s="92"/>
      <c r="X494" s="92"/>
      <c r="Y494" s="92"/>
      <c r="Z494" s="92">
        <v>0.9</v>
      </c>
      <c r="AA494" s="92"/>
      <c r="AB494" s="246"/>
    </row>
    <row r="495" spans="1:28">
      <c r="A495" s="248">
        <v>6</v>
      </c>
      <c r="B495" s="103" t="s">
        <v>1005</v>
      </c>
      <c r="C495" s="88" t="s">
        <v>7405</v>
      </c>
      <c r="D495" s="92"/>
      <c r="E495" s="92">
        <v>0.7</v>
      </c>
      <c r="F495" s="92">
        <v>0.5</v>
      </c>
      <c r="G495" s="92"/>
      <c r="H495" s="92"/>
      <c r="I495" s="92"/>
      <c r="J495" s="92"/>
      <c r="K495" s="92"/>
      <c r="L495" s="92">
        <v>0.5</v>
      </c>
      <c r="M495" s="92"/>
      <c r="N495" s="92"/>
      <c r="O495" s="92">
        <v>0.2</v>
      </c>
      <c r="P495" s="92"/>
      <c r="Q495" s="92">
        <v>0.7</v>
      </c>
      <c r="R495" s="91" t="s">
        <v>55</v>
      </c>
      <c r="S495" s="92"/>
      <c r="T495" s="92"/>
      <c r="U495" s="92"/>
      <c r="V495" s="92"/>
      <c r="W495" s="92"/>
      <c r="X495" s="92"/>
      <c r="Y495" s="92"/>
      <c r="Z495" s="92">
        <v>0.7</v>
      </c>
      <c r="AA495" s="92"/>
      <c r="AB495" s="246"/>
    </row>
    <row r="496" spans="1:28">
      <c r="A496" s="248">
        <v>7</v>
      </c>
      <c r="B496" s="103" t="s">
        <v>7406</v>
      </c>
      <c r="C496" s="88" t="s">
        <v>7407</v>
      </c>
      <c r="D496" s="92"/>
      <c r="E496" s="92">
        <v>0.2</v>
      </c>
      <c r="F496" s="92"/>
      <c r="G496" s="92"/>
      <c r="H496" s="92"/>
      <c r="I496" s="92"/>
      <c r="J496" s="92"/>
      <c r="K496" s="92"/>
      <c r="L496" s="92"/>
      <c r="M496" s="92"/>
      <c r="N496" s="92"/>
      <c r="O496" s="92">
        <v>0.2</v>
      </c>
      <c r="P496" s="92"/>
      <c r="Q496" s="92">
        <v>0.2</v>
      </c>
      <c r="R496" s="109" t="s">
        <v>55</v>
      </c>
      <c r="S496" s="92"/>
      <c r="T496" s="92"/>
      <c r="U496" s="92"/>
      <c r="V496" s="92"/>
      <c r="W496" s="92"/>
      <c r="X496" s="92"/>
      <c r="Y496" s="92"/>
      <c r="Z496" s="92">
        <v>0.2</v>
      </c>
      <c r="AA496" s="92"/>
      <c r="AB496" s="246"/>
    </row>
    <row r="497" spans="1:28">
      <c r="A497" s="248"/>
      <c r="B497" s="778" t="s">
        <v>7408</v>
      </c>
      <c r="C497" s="88"/>
      <c r="D497" s="92"/>
      <c r="E497" s="92"/>
      <c r="F497" s="92"/>
      <c r="G497" s="92"/>
      <c r="H497" s="92"/>
      <c r="I497" s="92"/>
      <c r="J497" s="92"/>
      <c r="K497" s="92"/>
      <c r="L497" s="92"/>
      <c r="M497" s="92"/>
      <c r="N497" s="92"/>
      <c r="O497" s="92"/>
      <c r="P497" s="92"/>
      <c r="Q497" s="92"/>
      <c r="R497" s="91" t="s">
        <v>55</v>
      </c>
      <c r="S497" s="92"/>
      <c r="T497" s="92"/>
      <c r="U497" s="92"/>
      <c r="V497" s="92"/>
      <c r="W497" s="92"/>
      <c r="X497" s="92"/>
      <c r="Y497" s="92"/>
      <c r="Z497" s="92"/>
      <c r="AA497" s="92"/>
      <c r="AB497" s="246"/>
    </row>
    <row r="498" spans="1:28">
      <c r="A498" s="248">
        <v>8</v>
      </c>
      <c r="B498" s="103" t="s">
        <v>7409</v>
      </c>
      <c r="C498" s="88" t="s">
        <v>7410</v>
      </c>
      <c r="D498" s="92"/>
      <c r="E498" s="92">
        <v>0.8</v>
      </c>
      <c r="F498" s="92">
        <v>0.8</v>
      </c>
      <c r="G498" s="92"/>
      <c r="H498" s="92"/>
      <c r="I498" s="92"/>
      <c r="J498" s="92"/>
      <c r="K498" s="92"/>
      <c r="L498" s="92">
        <v>0.8</v>
      </c>
      <c r="M498" s="92"/>
      <c r="N498" s="92"/>
      <c r="O498" s="92"/>
      <c r="P498" s="92"/>
      <c r="Q498" s="92"/>
      <c r="R498" s="91" t="s">
        <v>55</v>
      </c>
      <c r="S498" s="92"/>
      <c r="T498" s="92"/>
      <c r="U498" s="92"/>
      <c r="V498" s="92"/>
      <c r="W498" s="92"/>
      <c r="X498" s="92"/>
      <c r="Y498" s="92"/>
      <c r="Z498" s="92">
        <v>0.8</v>
      </c>
      <c r="AA498" s="92"/>
      <c r="AB498" s="246"/>
    </row>
    <row r="499" spans="1:28">
      <c r="A499" s="248">
        <v>9</v>
      </c>
      <c r="B499" s="103" t="s">
        <v>818</v>
      </c>
      <c r="C499" s="88" t="s">
        <v>7411</v>
      </c>
      <c r="D499" s="92"/>
      <c r="E499" s="92">
        <v>1</v>
      </c>
      <c r="F499" s="92">
        <v>1</v>
      </c>
      <c r="G499" s="92"/>
      <c r="H499" s="92"/>
      <c r="I499" s="92"/>
      <c r="J499" s="92"/>
      <c r="K499" s="92"/>
      <c r="L499" s="92">
        <v>1</v>
      </c>
      <c r="M499" s="92"/>
      <c r="N499" s="92"/>
      <c r="O499" s="92"/>
      <c r="P499" s="92"/>
      <c r="Q499" s="92"/>
      <c r="R499" s="109" t="s">
        <v>55</v>
      </c>
      <c r="S499" s="92"/>
      <c r="T499" s="92"/>
      <c r="U499" s="92"/>
      <c r="V499" s="92"/>
      <c r="W499" s="92"/>
      <c r="X499" s="92"/>
      <c r="Y499" s="92"/>
      <c r="Z499" s="92">
        <v>1</v>
      </c>
      <c r="AA499" s="92"/>
      <c r="AB499" s="246"/>
    </row>
    <row r="500" spans="1:28">
      <c r="A500" s="248">
        <v>10</v>
      </c>
      <c r="B500" s="103" t="s">
        <v>7412</v>
      </c>
      <c r="C500" s="88" t="s">
        <v>7413</v>
      </c>
      <c r="D500" s="92"/>
      <c r="E500" s="92">
        <v>1.2</v>
      </c>
      <c r="F500" s="92">
        <v>1.2</v>
      </c>
      <c r="G500" s="92"/>
      <c r="H500" s="92"/>
      <c r="I500" s="92"/>
      <c r="J500" s="92"/>
      <c r="K500" s="92"/>
      <c r="L500" s="92">
        <v>1.2</v>
      </c>
      <c r="M500" s="92"/>
      <c r="N500" s="92"/>
      <c r="O500" s="92"/>
      <c r="P500" s="92"/>
      <c r="Q500" s="92"/>
      <c r="R500" s="91" t="s">
        <v>55</v>
      </c>
      <c r="S500" s="92"/>
      <c r="T500" s="92"/>
      <c r="U500" s="92"/>
      <c r="V500" s="92"/>
      <c r="W500" s="92"/>
      <c r="X500" s="92"/>
      <c r="Y500" s="92"/>
      <c r="Z500" s="92">
        <v>1.2</v>
      </c>
      <c r="AA500" s="92"/>
      <c r="AB500" s="246"/>
    </row>
    <row r="501" spans="1:28">
      <c r="A501" s="248">
        <v>11</v>
      </c>
      <c r="B501" s="103" t="s">
        <v>719</v>
      </c>
      <c r="C501" s="88" t="s">
        <v>7414</v>
      </c>
      <c r="D501" s="92"/>
      <c r="E501" s="92">
        <v>0.5</v>
      </c>
      <c r="F501" s="92">
        <v>0.5</v>
      </c>
      <c r="G501" s="92">
        <v>0.5</v>
      </c>
      <c r="H501" s="92"/>
      <c r="I501" s="92"/>
      <c r="J501" s="92"/>
      <c r="K501" s="92"/>
      <c r="L501" s="92"/>
      <c r="M501" s="92"/>
      <c r="N501" s="92"/>
      <c r="O501" s="92"/>
      <c r="P501" s="92"/>
      <c r="Q501" s="92"/>
      <c r="R501" s="91" t="s">
        <v>55</v>
      </c>
      <c r="S501" s="92"/>
      <c r="T501" s="92"/>
      <c r="U501" s="92"/>
      <c r="V501" s="92"/>
      <c r="W501" s="92"/>
      <c r="X501" s="92"/>
      <c r="Y501" s="92"/>
      <c r="Z501" s="92"/>
      <c r="AA501" s="92">
        <v>0.5</v>
      </c>
      <c r="AB501" s="246"/>
    </row>
    <row r="502" spans="1:28">
      <c r="A502" s="248">
        <v>12</v>
      </c>
      <c r="B502" s="103" t="s">
        <v>7415</v>
      </c>
      <c r="C502" s="88" t="s">
        <v>7416</v>
      </c>
      <c r="D502" s="92"/>
      <c r="E502" s="92">
        <v>0.3</v>
      </c>
      <c r="F502" s="92"/>
      <c r="G502" s="92"/>
      <c r="H502" s="92"/>
      <c r="I502" s="92"/>
      <c r="J502" s="92"/>
      <c r="K502" s="92"/>
      <c r="L502" s="92"/>
      <c r="M502" s="92"/>
      <c r="N502" s="92"/>
      <c r="O502" s="92">
        <v>0.3</v>
      </c>
      <c r="P502" s="92"/>
      <c r="Q502" s="92">
        <v>0.3</v>
      </c>
      <c r="R502" s="109" t="s">
        <v>55</v>
      </c>
      <c r="S502" s="92"/>
      <c r="T502" s="92"/>
      <c r="U502" s="92"/>
      <c r="V502" s="92"/>
      <c r="W502" s="92"/>
      <c r="X502" s="92"/>
      <c r="Y502" s="92"/>
      <c r="Z502" s="92"/>
      <c r="AA502" s="92">
        <v>0.3</v>
      </c>
      <c r="AB502" s="246"/>
    </row>
    <row r="503" spans="1:28">
      <c r="A503" s="248">
        <v>13</v>
      </c>
      <c r="B503" s="103" t="s">
        <v>7417</v>
      </c>
      <c r="C503" s="88" t="s">
        <v>7418</v>
      </c>
      <c r="D503" s="92"/>
      <c r="E503" s="92">
        <v>0.2</v>
      </c>
      <c r="F503" s="92"/>
      <c r="G503" s="92"/>
      <c r="H503" s="92"/>
      <c r="I503" s="92"/>
      <c r="J503" s="92"/>
      <c r="K503" s="92"/>
      <c r="L503" s="92"/>
      <c r="M503" s="92"/>
      <c r="N503" s="92"/>
      <c r="O503" s="92">
        <v>0.2</v>
      </c>
      <c r="P503" s="92"/>
      <c r="Q503" s="92">
        <v>0.2</v>
      </c>
      <c r="R503" s="91" t="s">
        <v>55</v>
      </c>
      <c r="S503" s="92"/>
      <c r="T503" s="92"/>
      <c r="U503" s="92"/>
      <c r="V503" s="92"/>
      <c r="W503" s="92"/>
      <c r="X503" s="92"/>
      <c r="Y503" s="92"/>
      <c r="Z503" s="92"/>
      <c r="AA503" s="92">
        <v>0.2</v>
      </c>
      <c r="AB503" s="246"/>
    </row>
    <row r="504" spans="1:28">
      <c r="A504" s="248">
        <v>14</v>
      </c>
      <c r="B504" s="103" t="s">
        <v>7419</v>
      </c>
      <c r="C504" s="88" t="s">
        <v>7420</v>
      </c>
      <c r="D504" s="92"/>
      <c r="E504" s="92">
        <v>0.4</v>
      </c>
      <c r="F504" s="92"/>
      <c r="G504" s="92"/>
      <c r="H504" s="92"/>
      <c r="I504" s="92"/>
      <c r="J504" s="92"/>
      <c r="K504" s="92"/>
      <c r="L504" s="92"/>
      <c r="M504" s="92"/>
      <c r="N504" s="92"/>
      <c r="O504" s="92">
        <v>0.4</v>
      </c>
      <c r="P504" s="92"/>
      <c r="Q504" s="92">
        <v>0.4</v>
      </c>
      <c r="R504" s="91" t="s">
        <v>55</v>
      </c>
      <c r="S504" s="92"/>
      <c r="T504" s="92"/>
      <c r="U504" s="92"/>
      <c r="V504" s="92"/>
      <c r="W504" s="92"/>
      <c r="X504" s="92"/>
      <c r="Y504" s="92"/>
      <c r="Z504" s="92"/>
      <c r="AA504" s="92">
        <v>0.4</v>
      </c>
      <c r="AB504" s="246"/>
    </row>
    <row r="505" spans="1:28">
      <c r="A505" s="248">
        <v>15</v>
      </c>
      <c r="B505" s="103" t="s">
        <v>7421</v>
      </c>
      <c r="C505" s="88" t="s">
        <v>7422</v>
      </c>
      <c r="D505" s="92"/>
      <c r="E505" s="92">
        <v>0.5</v>
      </c>
      <c r="F505" s="92"/>
      <c r="G505" s="92"/>
      <c r="H505" s="92"/>
      <c r="I505" s="92"/>
      <c r="J505" s="92"/>
      <c r="K505" s="92"/>
      <c r="L505" s="92"/>
      <c r="M505" s="92"/>
      <c r="N505" s="92"/>
      <c r="O505" s="92">
        <v>0.5</v>
      </c>
      <c r="P505" s="92"/>
      <c r="Q505" s="92">
        <v>0.5</v>
      </c>
      <c r="R505" s="109" t="s">
        <v>55</v>
      </c>
      <c r="S505" s="92"/>
      <c r="T505" s="92"/>
      <c r="U505" s="92"/>
      <c r="V505" s="92"/>
      <c r="W505" s="92"/>
      <c r="X505" s="92"/>
      <c r="Y505" s="92"/>
      <c r="Z505" s="92"/>
      <c r="AA505" s="92">
        <v>0.5</v>
      </c>
      <c r="AB505" s="246"/>
    </row>
    <row r="506" spans="1:28">
      <c r="A506" s="248">
        <v>16</v>
      </c>
      <c r="B506" s="103" t="s">
        <v>7423</v>
      </c>
      <c r="C506" s="88" t="s">
        <v>7424</v>
      </c>
      <c r="D506" s="92"/>
      <c r="E506" s="92">
        <v>0.2</v>
      </c>
      <c r="F506" s="92"/>
      <c r="G506" s="92"/>
      <c r="H506" s="92"/>
      <c r="I506" s="92"/>
      <c r="J506" s="92"/>
      <c r="K506" s="92"/>
      <c r="L506" s="92"/>
      <c r="M506" s="92"/>
      <c r="N506" s="92"/>
      <c r="O506" s="92">
        <v>0.2</v>
      </c>
      <c r="P506" s="92"/>
      <c r="Q506" s="92">
        <v>0.2</v>
      </c>
      <c r="R506" s="91" t="s">
        <v>55</v>
      </c>
      <c r="S506" s="92"/>
      <c r="T506" s="92"/>
      <c r="U506" s="92"/>
      <c r="V506" s="92"/>
      <c r="W506" s="92"/>
      <c r="X506" s="92"/>
      <c r="Y506" s="92"/>
      <c r="Z506" s="92"/>
      <c r="AA506" s="92">
        <v>0.2</v>
      </c>
      <c r="AB506" s="246"/>
    </row>
    <row r="507" spans="1:28">
      <c r="A507" s="248">
        <v>17</v>
      </c>
      <c r="B507" s="103" t="s">
        <v>7425</v>
      </c>
      <c r="C507" s="88" t="s">
        <v>7426</v>
      </c>
      <c r="D507" s="92"/>
      <c r="E507" s="92">
        <v>0.6</v>
      </c>
      <c r="F507" s="92"/>
      <c r="G507" s="92"/>
      <c r="H507" s="92"/>
      <c r="I507" s="92"/>
      <c r="J507" s="92"/>
      <c r="K507" s="92"/>
      <c r="L507" s="92"/>
      <c r="M507" s="92"/>
      <c r="N507" s="92"/>
      <c r="O507" s="92">
        <v>0.6</v>
      </c>
      <c r="P507" s="92"/>
      <c r="Q507" s="92">
        <v>0.6</v>
      </c>
      <c r="R507" s="91" t="s">
        <v>55</v>
      </c>
      <c r="S507" s="92"/>
      <c r="T507" s="92"/>
      <c r="U507" s="92"/>
      <c r="V507" s="92"/>
      <c r="W507" s="92"/>
      <c r="X507" s="92"/>
      <c r="Y507" s="92"/>
      <c r="Z507" s="92"/>
      <c r="AA507" s="92">
        <v>0.6</v>
      </c>
      <c r="AB507" s="246"/>
    </row>
    <row r="508" spans="1:28">
      <c r="A508" s="248">
        <v>18</v>
      </c>
      <c r="B508" s="103" t="s">
        <v>7427</v>
      </c>
      <c r="C508" s="88" t="s">
        <v>7428</v>
      </c>
      <c r="D508" s="92"/>
      <c r="E508" s="92">
        <v>0.6</v>
      </c>
      <c r="F508" s="92"/>
      <c r="G508" s="92"/>
      <c r="H508" s="92"/>
      <c r="I508" s="92"/>
      <c r="J508" s="92"/>
      <c r="K508" s="92"/>
      <c r="L508" s="92"/>
      <c r="M508" s="92"/>
      <c r="N508" s="92"/>
      <c r="O508" s="92">
        <v>0.6</v>
      </c>
      <c r="P508" s="92"/>
      <c r="Q508" s="92"/>
      <c r="R508" s="109" t="s">
        <v>55</v>
      </c>
      <c r="S508" s="92"/>
      <c r="T508" s="92"/>
      <c r="U508" s="92"/>
      <c r="V508" s="92"/>
      <c r="W508" s="92"/>
      <c r="X508" s="92"/>
      <c r="Y508" s="92"/>
      <c r="Z508" s="92"/>
      <c r="AA508" s="92">
        <v>0.6</v>
      </c>
      <c r="AB508" s="246"/>
    </row>
    <row r="509" spans="1:28">
      <c r="A509" s="248">
        <v>19</v>
      </c>
      <c r="B509" s="103" t="s">
        <v>7429</v>
      </c>
      <c r="C509" s="88" t="s">
        <v>7430</v>
      </c>
      <c r="D509" s="92"/>
      <c r="E509" s="92">
        <v>0.6</v>
      </c>
      <c r="F509" s="92">
        <v>0.6</v>
      </c>
      <c r="G509" s="92"/>
      <c r="H509" s="92"/>
      <c r="I509" s="92"/>
      <c r="J509" s="92"/>
      <c r="K509" s="92"/>
      <c r="L509" s="92">
        <v>0.6</v>
      </c>
      <c r="M509" s="92"/>
      <c r="N509" s="92"/>
      <c r="O509" s="92"/>
      <c r="P509" s="92"/>
      <c r="Q509" s="92"/>
      <c r="R509" s="91" t="s">
        <v>55</v>
      </c>
      <c r="S509" s="92"/>
      <c r="T509" s="92"/>
      <c r="U509" s="92"/>
      <c r="V509" s="92"/>
      <c r="W509" s="92"/>
      <c r="X509" s="92"/>
      <c r="Y509" s="92"/>
      <c r="Z509" s="92"/>
      <c r="AA509" s="92">
        <v>0.6</v>
      </c>
      <c r="AB509" s="246"/>
    </row>
    <row r="510" spans="1:28">
      <c r="A510" s="248">
        <v>20</v>
      </c>
      <c r="B510" s="103" t="s">
        <v>7431</v>
      </c>
      <c r="C510" s="88" t="s">
        <v>7432</v>
      </c>
      <c r="D510" s="92"/>
      <c r="E510" s="92">
        <v>0.4</v>
      </c>
      <c r="F510" s="92"/>
      <c r="G510" s="92"/>
      <c r="H510" s="92"/>
      <c r="I510" s="92"/>
      <c r="J510" s="92"/>
      <c r="K510" s="92"/>
      <c r="L510" s="92"/>
      <c r="M510" s="92"/>
      <c r="N510" s="92"/>
      <c r="O510" s="92">
        <v>0.4</v>
      </c>
      <c r="P510" s="92"/>
      <c r="Q510" s="92">
        <v>0.4</v>
      </c>
      <c r="R510" s="109" t="s">
        <v>55</v>
      </c>
      <c r="S510" s="92"/>
      <c r="T510" s="92"/>
      <c r="U510" s="92"/>
      <c r="V510" s="92"/>
      <c r="W510" s="92"/>
      <c r="X510" s="92"/>
      <c r="Y510" s="92"/>
      <c r="Z510" s="92"/>
      <c r="AA510" s="92">
        <v>0.4</v>
      </c>
      <c r="AB510" s="246"/>
    </row>
    <row r="511" spans="1:28">
      <c r="A511" s="248">
        <v>21</v>
      </c>
      <c r="B511" s="103" t="s">
        <v>7433</v>
      </c>
      <c r="C511" s="88" t="s">
        <v>7434</v>
      </c>
      <c r="D511" s="92"/>
      <c r="E511" s="92">
        <v>0.6</v>
      </c>
      <c r="F511" s="92">
        <v>0.6</v>
      </c>
      <c r="G511" s="92"/>
      <c r="H511" s="92"/>
      <c r="I511" s="92"/>
      <c r="J511" s="92"/>
      <c r="K511" s="92"/>
      <c r="L511" s="92">
        <v>0.6</v>
      </c>
      <c r="M511" s="92"/>
      <c r="N511" s="92"/>
      <c r="O511" s="92"/>
      <c r="P511" s="92"/>
      <c r="Q511" s="92"/>
      <c r="R511" s="91" t="s">
        <v>55</v>
      </c>
      <c r="S511" s="92"/>
      <c r="T511" s="92"/>
      <c r="U511" s="92"/>
      <c r="V511" s="92"/>
      <c r="W511" s="92"/>
      <c r="X511" s="92"/>
      <c r="Y511" s="92"/>
      <c r="Z511" s="92"/>
      <c r="AA511" s="92">
        <v>0.6</v>
      </c>
      <c r="AB511" s="246"/>
    </row>
    <row r="512" spans="1:28">
      <c r="A512" s="248">
        <v>22</v>
      </c>
      <c r="B512" s="103" t="s">
        <v>7435</v>
      </c>
      <c r="C512" s="88" t="s">
        <v>7436</v>
      </c>
      <c r="D512" s="92"/>
      <c r="E512" s="92">
        <v>0.4</v>
      </c>
      <c r="F512" s="92"/>
      <c r="G512" s="92"/>
      <c r="H512" s="92"/>
      <c r="I512" s="92"/>
      <c r="J512" s="92"/>
      <c r="K512" s="92"/>
      <c r="L512" s="92"/>
      <c r="M512" s="92"/>
      <c r="N512" s="92"/>
      <c r="O512" s="92">
        <v>0.4</v>
      </c>
      <c r="P512" s="92"/>
      <c r="Q512" s="92">
        <v>0.4</v>
      </c>
      <c r="R512" s="91" t="s">
        <v>55</v>
      </c>
      <c r="S512" s="92"/>
      <c r="T512" s="92"/>
      <c r="U512" s="92"/>
      <c r="V512" s="92"/>
      <c r="W512" s="92"/>
      <c r="X512" s="92"/>
      <c r="Y512" s="92"/>
      <c r="Z512" s="92"/>
      <c r="AA512" s="92">
        <v>0.4</v>
      </c>
      <c r="AB512" s="246"/>
    </row>
    <row r="513" spans="1:28">
      <c r="A513" s="248">
        <v>23</v>
      </c>
      <c r="B513" s="103" t="s">
        <v>7437</v>
      </c>
      <c r="C513" s="88" t="s">
        <v>7438</v>
      </c>
      <c r="D513" s="92"/>
      <c r="E513" s="92">
        <v>0.5</v>
      </c>
      <c r="F513" s="92"/>
      <c r="G513" s="92"/>
      <c r="H513" s="92"/>
      <c r="I513" s="92"/>
      <c r="J513" s="92"/>
      <c r="K513" s="92"/>
      <c r="L513" s="92"/>
      <c r="M513" s="92"/>
      <c r="N513" s="92"/>
      <c r="O513" s="92">
        <v>0.5</v>
      </c>
      <c r="P513" s="92"/>
      <c r="Q513" s="92">
        <v>0.5</v>
      </c>
      <c r="R513" s="109" t="s">
        <v>55</v>
      </c>
      <c r="S513" s="92"/>
      <c r="T513" s="92"/>
      <c r="U513" s="92"/>
      <c r="V513" s="92"/>
      <c r="W513" s="92"/>
      <c r="X513" s="92"/>
      <c r="Y513" s="92"/>
      <c r="Z513" s="92"/>
      <c r="AA513" s="92">
        <v>0.5</v>
      </c>
      <c r="AB513" s="246"/>
    </row>
    <row r="514" spans="1:28">
      <c r="A514" s="248">
        <v>24</v>
      </c>
      <c r="B514" s="103" t="s">
        <v>7439</v>
      </c>
      <c r="C514" s="88" t="s">
        <v>7440</v>
      </c>
      <c r="D514" s="92"/>
      <c r="E514" s="92">
        <v>0.4</v>
      </c>
      <c r="F514" s="92"/>
      <c r="G514" s="92"/>
      <c r="H514" s="92"/>
      <c r="I514" s="92"/>
      <c r="J514" s="92"/>
      <c r="K514" s="92"/>
      <c r="L514" s="92"/>
      <c r="M514" s="92"/>
      <c r="N514" s="92"/>
      <c r="O514" s="92">
        <v>0.4</v>
      </c>
      <c r="P514" s="92"/>
      <c r="Q514" s="92">
        <v>0.4</v>
      </c>
      <c r="R514" s="91" t="s">
        <v>55</v>
      </c>
      <c r="S514" s="92"/>
      <c r="T514" s="92"/>
      <c r="U514" s="92"/>
      <c r="V514" s="92"/>
      <c r="W514" s="92"/>
      <c r="X514" s="92"/>
      <c r="Y514" s="92"/>
      <c r="Z514" s="92"/>
      <c r="AA514" s="92">
        <v>0.4</v>
      </c>
      <c r="AB514" s="246"/>
    </row>
    <row r="515" spans="1:28">
      <c r="A515" s="248">
        <v>25</v>
      </c>
      <c r="B515" s="103" t="s">
        <v>7441</v>
      </c>
      <c r="C515" s="88" t="s">
        <v>7442</v>
      </c>
      <c r="D515" s="92"/>
      <c r="E515" s="92">
        <v>0.4</v>
      </c>
      <c r="F515" s="92"/>
      <c r="G515" s="92"/>
      <c r="H515" s="92"/>
      <c r="I515" s="92"/>
      <c r="J515" s="92"/>
      <c r="K515" s="92"/>
      <c r="L515" s="92"/>
      <c r="M515" s="92"/>
      <c r="N515" s="92"/>
      <c r="O515" s="92">
        <v>0.4</v>
      </c>
      <c r="P515" s="92"/>
      <c r="Q515" s="92">
        <v>0.4</v>
      </c>
      <c r="R515" s="91" t="s">
        <v>55</v>
      </c>
      <c r="S515" s="92"/>
      <c r="T515" s="92"/>
      <c r="U515" s="92"/>
      <c r="V515" s="92"/>
      <c r="W515" s="92"/>
      <c r="X515" s="92"/>
      <c r="Y515" s="92"/>
      <c r="Z515" s="92"/>
      <c r="AA515" s="92">
        <v>0.4</v>
      </c>
      <c r="AB515" s="246"/>
    </row>
    <row r="516" spans="1:28">
      <c r="A516" s="248">
        <v>26</v>
      </c>
      <c r="B516" s="103" t="s">
        <v>762</v>
      </c>
      <c r="C516" s="88" t="s">
        <v>7443</v>
      </c>
      <c r="D516" s="92"/>
      <c r="E516" s="92">
        <v>0.3</v>
      </c>
      <c r="F516" s="92"/>
      <c r="G516" s="92"/>
      <c r="H516" s="92"/>
      <c r="I516" s="92"/>
      <c r="J516" s="92"/>
      <c r="K516" s="92"/>
      <c r="L516" s="92"/>
      <c r="M516" s="92"/>
      <c r="N516" s="92"/>
      <c r="O516" s="92">
        <v>0.3</v>
      </c>
      <c r="P516" s="92"/>
      <c r="Q516" s="92">
        <v>0.3</v>
      </c>
      <c r="R516" s="109" t="s">
        <v>55</v>
      </c>
      <c r="S516" s="92"/>
      <c r="T516" s="92"/>
      <c r="U516" s="92"/>
      <c r="V516" s="92"/>
      <c r="W516" s="92"/>
      <c r="X516" s="92"/>
      <c r="Y516" s="92"/>
      <c r="Z516" s="92"/>
      <c r="AA516" s="92">
        <v>0.3</v>
      </c>
      <c r="AB516" s="246"/>
    </row>
    <row r="517" spans="1:28">
      <c r="A517" s="248">
        <v>27</v>
      </c>
      <c r="B517" s="103" t="s">
        <v>7444</v>
      </c>
      <c r="C517" s="88" t="s">
        <v>7445</v>
      </c>
      <c r="D517" s="92"/>
      <c r="E517" s="92">
        <v>0.4</v>
      </c>
      <c r="F517" s="92"/>
      <c r="G517" s="92"/>
      <c r="H517" s="92"/>
      <c r="I517" s="92"/>
      <c r="J517" s="92"/>
      <c r="K517" s="92"/>
      <c r="L517" s="92"/>
      <c r="M517" s="92"/>
      <c r="N517" s="92"/>
      <c r="O517" s="92">
        <v>0.4</v>
      </c>
      <c r="P517" s="92"/>
      <c r="Q517" s="92">
        <v>0.4</v>
      </c>
      <c r="R517" s="91" t="s">
        <v>55</v>
      </c>
      <c r="S517" s="92"/>
      <c r="T517" s="92"/>
      <c r="U517" s="92"/>
      <c r="V517" s="92"/>
      <c r="W517" s="92"/>
      <c r="X517" s="92"/>
      <c r="Y517" s="92"/>
      <c r="Z517" s="92"/>
      <c r="AA517" s="92">
        <v>0.4</v>
      </c>
      <c r="AB517" s="246"/>
    </row>
    <row r="518" spans="1:28">
      <c r="A518" s="248">
        <v>28</v>
      </c>
      <c r="B518" s="103" t="s">
        <v>7446</v>
      </c>
      <c r="C518" s="88" t="s">
        <v>7447</v>
      </c>
      <c r="D518" s="92"/>
      <c r="E518" s="92">
        <v>0.2</v>
      </c>
      <c r="F518" s="92"/>
      <c r="G518" s="92"/>
      <c r="H518" s="92"/>
      <c r="I518" s="92"/>
      <c r="J518" s="92"/>
      <c r="K518" s="92"/>
      <c r="L518" s="92"/>
      <c r="M518" s="92"/>
      <c r="N518" s="92"/>
      <c r="O518" s="92">
        <v>0.2</v>
      </c>
      <c r="P518" s="92"/>
      <c r="Q518" s="92">
        <v>0.2</v>
      </c>
      <c r="R518" s="91" t="s">
        <v>55</v>
      </c>
      <c r="S518" s="92"/>
      <c r="T518" s="92"/>
      <c r="U518" s="92"/>
      <c r="V518" s="92"/>
      <c r="W518" s="92"/>
      <c r="X518" s="92"/>
      <c r="Y518" s="92"/>
      <c r="Z518" s="92"/>
      <c r="AA518" s="92">
        <v>0.2</v>
      </c>
      <c r="AB518" s="246"/>
    </row>
    <row r="519" spans="1:28">
      <c r="A519" s="248">
        <v>29</v>
      </c>
      <c r="B519" s="103" t="s">
        <v>6943</v>
      </c>
      <c r="C519" s="88" t="s">
        <v>7448</v>
      </c>
      <c r="D519" s="92"/>
      <c r="E519" s="92">
        <v>0.4</v>
      </c>
      <c r="F519" s="92"/>
      <c r="G519" s="92"/>
      <c r="H519" s="92"/>
      <c r="I519" s="92"/>
      <c r="J519" s="92"/>
      <c r="K519" s="92"/>
      <c r="L519" s="92"/>
      <c r="M519" s="92"/>
      <c r="N519" s="92"/>
      <c r="O519" s="92">
        <v>0.4</v>
      </c>
      <c r="P519" s="92"/>
      <c r="Q519" s="92">
        <v>0.4</v>
      </c>
      <c r="R519" s="109" t="s">
        <v>55</v>
      </c>
      <c r="S519" s="92"/>
      <c r="T519" s="92"/>
      <c r="U519" s="92"/>
      <c r="V519" s="92"/>
      <c r="W519" s="92"/>
      <c r="X519" s="92"/>
      <c r="Y519" s="92"/>
      <c r="Z519" s="92"/>
      <c r="AA519" s="92">
        <v>0.4</v>
      </c>
      <c r="AB519" s="246"/>
    </row>
    <row r="520" spans="1:28">
      <c r="A520" s="248">
        <v>30</v>
      </c>
      <c r="B520" s="103" t="s">
        <v>7449</v>
      </c>
      <c r="C520" s="88" t="s">
        <v>7450</v>
      </c>
      <c r="D520" s="92"/>
      <c r="E520" s="92">
        <v>0.5</v>
      </c>
      <c r="F520" s="92">
        <v>0.5</v>
      </c>
      <c r="G520" s="92">
        <v>0.5</v>
      </c>
      <c r="H520" s="92"/>
      <c r="I520" s="92"/>
      <c r="J520" s="92"/>
      <c r="K520" s="92"/>
      <c r="L520" s="92"/>
      <c r="M520" s="92"/>
      <c r="N520" s="92"/>
      <c r="O520" s="92"/>
      <c r="P520" s="92"/>
      <c r="Q520" s="92"/>
      <c r="R520" s="91" t="s">
        <v>55</v>
      </c>
      <c r="S520" s="92"/>
      <c r="T520" s="92"/>
      <c r="U520" s="92"/>
      <c r="V520" s="92"/>
      <c r="W520" s="92"/>
      <c r="X520" s="92"/>
      <c r="Y520" s="92"/>
      <c r="Z520" s="92"/>
      <c r="AA520" s="92">
        <v>0.5</v>
      </c>
      <c r="AB520" s="246"/>
    </row>
    <row r="521" spans="1:28">
      <c r="A521" s="248">
        <v>31</v>
      </c>
      <c r="B521" s="103" t="s">
        <v>7451</v>
      </c>
      <c r="C521" s="88" t="s">
        <v>7452</v>
      </c>
      <c r="D521" s="92"/>
      <c r="E521" s="92">
        <v>0.5</v>
      </c>
      <c r="F521" s="92"/>
      <c r="G521" s="92"/>
      <c r="H521" s="92"/>
      <c r="I521" s="92"/>
      <c r="J521" s="92"/>
      <c r="K521" s="92"/>
      <c r="L521" s="92"/>
      <c r="M521" s="92"/>
      <c r="N521" s="92"/>
      <c r="O521" s="92">
        <v>0.5</v>
      </c>
      <c r="P521" s="92"/>
      <c r="Q521" s="92">
        <v>0.5</v>
      </c>
      <c r="R521" s="91" t="s">
        <v>55</v>
      </c>
      <c r="S521" s="92"/>
      <c r="T521" s="92"/>
      <c r="U521" s="92"/>
      <c r="V521" s="92"/>
      <c r="W521" s="92"/>
      <c r="X521" s="92"/>
      <c r="Y521" s="92"/>
      <c r="Z521" s="92"/>
      <c r="AA521" s="92">
        <v>0.5</v>
      </c>
      <c r="AB521" s="246"/>
    </row>
    <row r="522" spans="1:28">
      <c r="A522" s="248">
        <v>32</v>
      </c>
      <c r="B522" s="103" t="s">
        <v>7453</v>
      </c>
      <c r="C522" s="88" t="s">
        <v>7454</v>
      </c>
      <c r="D522" s="92"/>
      <c r="E522" s="92">
        <v>0.3</v>
      </c>
      <c r="F522" s="92"/>
      <c r="G522" s="92"/>
      <c r="H522" s="92"/>
      <c r="I522" s="92"/>
      <c r="J522" s="92"/>
      <c r="K522" s="92"/>
      <c r="L522" s="92"/>
      <c r="M522" s="92"/>
      <c r="N522" s="92"/>
      <c r="O522" s="92">
        <v>0.3</v>
      </c>
      <c r="P522" s="92"/>
      <c r="Q522" s="92">
        <v>0.3</v>
      </c>
      <c r="R522" s="109" t="s">
        <v>55</v>
      </c>
      <c r="S522" s="92"/>
      <c r="T522" s="92"/>
      <c r="U522" s="92"/>
      <c r="V522" s="92"/>
      <c r="W522" s="92"/>
      <c r="X522" s="92"/>
      <c r="Y522" s="92"/>
      <c r="Z522" s="92"/>
      <c r="AA522" s="92">
        <v>0.3</v>
      </c>
      <c r="AB522" s="246"/>
    </row>
    <row r="523" spans="1:28">
      <c r="A523" s="248">
        <v>33</v>
      </c>
      <c r="B523" s="103" t="s">
        <v>7455</v>
      </c>
      <c r="C523" s="88" t="s">
        <v>7456</v>
      </c>
      <c r="D523" s="92"/>
      <c r="E523" s="92">
        <v>0.2</v>
      </c>
      <c r="F523" s="92"/>
      <c r="G523" s="92"/>
      <c r="H523" s="92"/>
      <c r="I523" s="92"/>
      <c r="J523" s="92"/>
      <c r="K523" s="92"/>
      <c r="L523" s="92"/>
      <c r="M523" s="92"/>
      <c r="N523" s="92"/>
      <c r="O523" s="92">
        <v>0.2</v>
      </c>
      <c r="P523" s="92"/>
      <c r="Q523" s="92">
        <v>0.2</v>
      </c>
      <c r="R523" s="91" t="s">
        <v>55</v>
      </c>
      <c r="S523" s="92"/>
      <c r="T523" s="92"/>
      <c r="U523" s="92"/>
      <c r="V523" s="92"/>
      <c r="W523" s="92"/>
      <c r="X523" s="92"/>
      <c r="Y523" s="92"/>
      <c r="Z523" s="92"/>
      <c r="AA523" s="92">
        <v>0.2</v>
      </c>
      <c r="AB523" s="246"/>
    </row>
    <row r="524" spans="1:28">
      <c r="A524" s="248">
        <v>34</v>
      </c>
      <c r="B524" s="103" t="s">
        <v>7457</v>
      </c>
      <c r="C524" s="88" t="s">
        <v>7458</v>
      </c>
      <c r="D524" s="92"/>
      <c r="E524" s="92">
        <v>0.4</v>
      </c>
      <c r="F524" s="92"/>
      <c r="G524" s="92"/>
      <c r="H524" s="92"/>
      <c r="I524" s="92"/>
      <c r="J524" s="92"/>
      <c r="K524" s="92"/>
      <c r="L524" s="92"/>
      <c r="M524" s="92"/>
      <c r="N524" s="92"/>
      <c r="O524" s="92">
        <v>0.4</v>
      </c>
      <c r="P524" s="92"/>
      <c r="Q524" s="92">
        <v>0.4</v>
      </c>
      <c r="R524" s="91" t="s">
        <v>55</v>
      </c>
      <c r="S524" s="92"/>
      <c r="T524" s="92"/>
      <c r="U524" s="92"/>
      <c r="V524" s="92"/>
      <c r="W524" s="92"/>
      <c r="X524" s="92"/>
      <c r="Y524" s="92"/>
      <c r="Z524" s="92"/>
      <c r="AA524" s="92">
        <v>0.4</v>
      </c>
      <c r="AB524" s="246"/>
    </row>
    <row r="525" spans="1:28">
      <c r="A525" s="248">
        <v>35</v>
      </c>
      <c r="B525" s="103" t="s">
        <v>7459</v>
      </c>
      <c r="C525" s="88" t="s">
        <v>7460</v>
      </c>
      <c r="D525" s="92"/>
      <c r="E525" s="92">
        <v>1</v>
      </c>
      <c r="F525" s="92">
        <v>1</v>
      </c>
      <c r="G525" s="92">
        <v>0.5</v>
      </c>
      <c r="H525" s="92"/>
      <c r="I525" s="92"/>
      <c r="J525" s="92"/>
      <c r="K525" s="92"/>
      <c r="L525" s="92">
        <v>0.5</v>
      </c>
      <c r="M525" s="92"/>
      <c r="N525" s="92"/>
      <c r="O525" s="92"/>
      <c r="P525" s="92"/>
      <c r="Q525" s="92"/>
      <c r="R525" s="109" t="s">
        <v>55</v>
      </c>
      <c r="S525" s="92"/>
      <c r="T525" s="92"/>
      <c r="U525" s="92"/>
      <c r="V525" s="92"/>
      <c r="W525" s="92"/>
      <c r="X525" s="92"/>
      <c r="Y525" s="92"/>
      <c r="Z525" s="92"/>
      <c r="AA525" s="92">
        <v>1</v>
      </c>
      <c r="AB525" s="246"/>
    </row>
    <row r="526" spans="1:28">
      <c r="A526" s="248">
        <v>36</v>
      </c>
      <c r="B526" s="103" t="s">
        <v>7461</v>
      </c>
      <c r="C526" s="88" t="s">
        <v>7462</v>
      </c>
      <c r="D526" s="92"/>
      <c r="E526" s="92">
        <v>0.5</v>
      </c>
      <c r="F526" s="92"/>
      <c r="G526" s="92"/>
      <c r="H526" s="92"/>
      <c r="I526" s="92"/>
      <c r="J526" s="92"/>
      <c r="K526" s="92"/>
      <c r="L526" s="92"/>
      <c r="M526" s="92"/>
      <c r="N526" s="92"/>
      <c r="O526" s="92">
        <v>0.5</v>
      </c>
      <c r="P526" s="92"/>
      <c r="Q526" s="92">
        <v>0.5</v>
      </c>
      <c r="R526" s="91" t="s">
        <v>55</v>
      </c>
      <c r="S526" s="92"/>
      <c r="T526" s="92"/>
      <c r="U526" s="92"/>
      <c r="V526" s="92"/>
      <c r="W526" s="92"/>
      <c r="X526" s="92"/>
      <c r="Y526" s="92"/>
      <c r="Z526" s="92"/>
      <c r="AA526" s="92">
        <v>0.5</v>
      </c>
      <c r="AB526" s="246"/>
    </row>
    <row r="527" spans="1:28">
      <c r="A527" s="248">
        <v>37</v>
      </c>
      <c r="B527" s="103" t="s">
        <v>7463</v>
      </c>
      <c r="C527" s="88" t="s">
        <v>7464</v>
      </c>
      <c r="D527" s="92"/>
      <c r="E527" s="92">
        <v>0.3</v>
      </c>
      <c r="F527" s="92"/>
      <c r="G527" s="92"/>
      <c r="H527" s="92"/>
      <c r="I527" s="92"/>
      <c r="J527" s="92"/>
      <c r="K527" s="92"/>
      <c r="L527" s="92"/>
      <c r="M527" s="92"/>
      <c r="N527" s="92"/>
      <c r="O527" s="92">
        <v>0.3</v>
      </c>
      <c r="P527" s="92"/>
      <c r="Q527" s="92">
        <v>0.3</v>
      </c>
      <c r="R527" s="91" t="s">
        <v>55</v>
      </c>
      <c r="S527" s="92"/>
      <c r="T527" s="92"/>
      <c r="U527" s="92"/>
      <c r="V527" s="92"/>
      <c r="W527" s="92"/>
      <c r="X527" s="92"/>
      <c r="Y527" s="92"/>
      <c r="Z527" s="92"/>
      <c r="AA527" s="92">
        <v>0.3</v>
      </c>
      <c r="AB527" s="246"/>
    </row>
    <row r="528" spans="1:28">
      <c r="A528" s="248">
        <v>38</v>
      </c>
      <c r="B528" s="103" t="s">
        <v>7465</v>
      </c>
      <c r="C528" s="88" t="s">
        <v>7466</v>
      </c>
      <c r="D528" s="92"/>
      <c r="E528" s="92">
        <v>0.6</v>
      </c>
      <c r="F528" s="92"/>
      <c r="G528" s="92"/>
      <c r="H528" s="92"/>
      <c r="I528" s="92"/>
      <c r="J528" s="92"/>
      <c r="K528" s="92"/>
      <c r="L528" s="92"/>
      <c r="M528" s="92"/>
      <c r="N528" s="92"/>
      <c r="O528" s="92">
        <v>0.6</v>
      </c>
      <c r="P528" s="92"/>
      <c r="Q528" s="92">
        <v>0.6</v>
      </c>
      <c r="R528" s="109" t="s">
        <v>55</v>
      </c>
      <c r="S528" s="92"/>
      <c r="T528" s="92"/>
      <c r="U528" s="92"/>
      <c r="V528" s="92"/>
      <c r="W528" s="92"/>
      <c r="X528" s="92"/>
      <c r="Y528" s="92"/>
      <c r="Z528" s="92"/>
      <c r="AA528" s="92">
        <v>0.6</v>
      </c>
      <c r="AB528" s="246"/>
    </row>
    <row r="529" spans="1:28">
      <c r="A529" s="248">
        <v>39</v>
      </c>
      <c r="B529" s="103" t="s">
        <v>7467</v>
      </c>
      <c r="C529" s="88" t="s">
        <v>7468</v>
      </c>
      <c r="D529" s="92"/>
      <c r="E529" s="92">
        <v>0.5</v>
      </c>
      <c r="F529" s="92"/>
      <c r="G529" s="92"/>
      <c r="H529" s="92"/>
      <c r="I529" s="92"/>
      <c r="J529" s="92"/>
      <c r="K529" s="92"/>
      <c r="L529" s="92"/>
      <c r="M529" s="92"/>
      <c r="N529" s="92"/>
      <c r="O529" s="92">
        <v>0.5</v>
      </c>
      <c r="P529" s="92"/>
      <c r="Q529" s="92">
        <v>0.5</v>
      </c>
      <c r="R529" s="91" t="s">
        <v>55</v>
      </c>
      <c r="S529" s="92"/>
      <c r="T529" s="92"/>
      <c r="U529" s="92"/>
      <c r="V529" s="92"/>
      <c r="W529" s="92"/>
      <c r="X529" s="92"/>
      <c r="Y529" s="92"/>
      <c r="Z529" s="92"/>
      <c r="AA529" s="92">
        <v>0.5</v>
      </c>
      <c r="AB529" s="246"/>
    </row>
    <row r="530" spans="1:28">
      <c r="A530" s="248">
        <v>40</v>
      </c>
      <c r="B530" s="103" t="s">
        <v>7469</v>
      </c>
      <c r="C530" s="88" t="s">
        <v>7470</v>
      </c>
      <c r="D530" s="92"/>
      <c r="E530" s="92">
        <v>0.3</v>
      </c>
      <c r="F530" s="92"/>
      <c r="G530" s="92"/>
      <c r="H530" s="92"/>
      <c r="I530" s="92"/>
      <c r="J530" s="92"/>
      <c r="K530" s="92"/>
      <c r="L530" s="92"/>
      <c r="M530" s="92"/>
      <c r="N530" s="92"/>
      <c r="O530" s="92">
        <v>0.3</v>
      </c>
      <c r="P530" s="92"/>
      <c r="Q530" s="92">
        <v>0.3</v>
      </c>
      <c r="R530" s="109" t="s">
        <v>55</v>
      </c>
      <c r="S530" s="92"/>
      <c r="T530" s="92"/>
      <c r="U530" s="92"/>
      <c r="V530" s="92"/>
      <c r="W530" s="92"/>
      <c r="X530" s="92"/>
      <c r="Y530" s="92"/>
      <c r="Z530" s="92"/>
      <c r="AA530" s="92">
        <v>0.3</v>
      </c>
      <c r="AB530" s="246"/>
    </row>
    <row r="531" spans="1:28">
      <c r="A531" s="248">
        <v>41</v>
      </c>
      <c r="B531" s="103" t="s">
        <v>7471</v>
      </c>
      <c r="C531" s="88" t="s">
        <v>7472</v>
      </c>
      <c r="D531" s="92"/>
      <c r="E531" s="92">
        <v>0.4</v>
      </c>
      <c r="F531" s="92"/>
      <c r="G531" s="92"/>
      <c r="H531" s="92"/>
      <c r="I531" s="92"/>
      <c r="J531" s="92"/>
      <c r="K531" s="92"/>
      <c r="L531" s="92"/>
      <c r="M531" s="92"/>
      <c r="N531" s="92"/>
      <c r="O531" s="92">
        <v>0.4</v>
      </c>
      <c r="P531" s="92"/>
      <c r="Q531" s="92"/>
      <c r="R531" s="91" t="s">
        <v>55</v>
      </c>
      <c r="S531" s="92"/>
      <c r="T531" s="92"/>
      <c r="U531" s="92"/>
      <c r="V531" s="92"/>
      <c r="W531" s="92"/>
      <c r="X531" s="92"/>
      <c r="Y531" s="92"/>
      <c r="Z531" s="92"/>
      <c r="AA531" s="92">
        <v>0.4</v>
      </c>
      <c r="AB531" s="246"/>
    </row>
    <row r="532" spans="1:28">
      <c r="A532" s="248">
        <v>42</v>
      </c>
      <c r="B532" s="103" t="s">
        <v>7473</v>
      </c>
      <c r="C532" s="88" t="s">
        <v>7474</v>
      </c>
      <c r="D532" s="92"/>
      <c r="E532" s="92">
        <v>0.3</v>
      </c>
      <c r="F532" s="92"/>
      <c r="G532" s="92"/>
      <c r="H532" s="92"/>
      <c r="I532" s="92"/>
      <c r="J532" s="92"/>
      <c r="K532" s="92"/>
      <c r="L532" s="92"/>
      <c r="M532" s="92"/>
      <c r="N532" s="92"/>
      <c r="O532" s="92">
        <v>0.3</v>
      </c>
      <c r="P532" s="92"/>
      <c r="Q532" s="92">
        <v>0.3</v>
      </c>
      <c r="R532" s="91" t="s">
        <v>55</v>
      </c>
      <c r="S532" s="92"/>
      <c r="T532" s="92"/>
      <c r="U532" s="92"/>
      <c r="V532" s="92"/>
      <c r="W532" s="92"/>
      <c r="X532" s="92"/>
      <c r="Y532" s="92"/>
      <c r="Z532" s="92"/>
      <c r="AA532" s="92">
        <v>0.3</v>
      </c>
      <c r="AB532" s="246"/>
    </row>
    <row r="533" spans="1:28">
      <c r="A533" s="248">
        <v>43</v>
      </c>
      <c r="B533" s="103" t="s">
        <v>7475</v>
      </c>
      <c r="C533" s="88" t="s">
        <v>7476</v>
      </c>
      <c r="D533" s="92"/>
      <c r="E533" s="92">
        <v>0.2</v>
      </c>
      <c r="F533" s="92">
        <v>0.2</v>
      </c>
      <c r="G533" s="92"/>
      <c r="H533" s="92"/>
      <c r="I533" s="92"/>
      <c r="J533" s="92"/>
      <c r="K533" s="92"/>
      <c r="L533" s="92">
        <v>0.2</v>
      </c>
      <c r="M533" s="92"/>
      <c r="N533" s="92"/>
      <c r="O533" s="92"/>
      <c r="P533" s="92"/>
      <c r="Q533" s="92"/>
      <c r="R533" s="109" t="s">
        <v>55</v>
      </c>
      <c r="S533" s="92"/>
      <c r="T533" s="92"/>
      <c r="U533" s="92"/>
      <c r="V533" s="92"/>
      <c r="W533" s="92"/>
      <c r="X533" s="92"/>
      <c r="Y533" s="92"/>
      <c r="Z533" s="92"/>
      <c r="AA533" s="92">
        <v>0.2</v>
      </c>
      <c r="AB533" s="246"/>
    </row>
    <row r="534" spans="1:28">
      <c r="A534" s="248">
        <v>44</v>
      </c>
      <c r="B534" s="103" t="s">
        <v>7477</v>
      </c>
      <c r="C534" s="88" t="s">
        <v>7478</v>
      </c>
      <c r="D534" s="92"/>
      <c r="E534" s="92">
        <v>0.6</v>
      </c>
      <c r="F534" s="92"/>
      <c r="G534" s="92"/>
      <c r="H534" s="92"/>
      <c r="I534" s="92"/>
      <c r="J534" s="92"/>
      <c r="K534" s="92"/>
      <c r="L534" s="92"/>
      <c r="M534" s="92"/>
      <c r="N534" s="92"/>
      <c r="O534" s="92">
        <v>0.6</v>
      </c>
      <c r="P534" s="92"/>
      <c r="Q534" s="92">
        <v>0.6</v>
      </c>
      <c r="R534" s="91" t="s">
        <v>55</v>
      </c>
      <c r="S534" s="92"/>
      <c r="T534" s="92"/>
      <c r="U534" s="92"/>
      <c r="V534" s="92"/>
      <c r="W534" s="92"/>
      <c r="X534" s="92"/>
      <c r="Y534" s="92"/>
      <c r="Z534" s="92"/>
      <c r="AA534" s="92">
        <v>0.6</v>
      </c>
      <c r="AB534" s="246"/>
    </row>
    <row r="535" spans="1:28">
      <c r="A535" s="248">
        <v>45</v>
      </c>
      <c r="B535" s="103" t="s">
        <v>7479</v>
      </c>
      <c r="C535" s="88" t="s">
        <v>7480</v>
      </c>
      <c r="D535" s="92"/>
      <c r="E535" s="92">
        <v>0.2</v>
      </c>
      <c r="F535" s="92"/>
      <c r="G535" s="92"/>
      <c r="H535" s="92"/>
      <c r="I535" s="92"/>
      <c r="J535" s="92"/>
      <c r="K535" s="92"/>
      <c r="L535" s="92"/>
      <c r="M535" s="92"/>
      <c r="N535" s="92"/>
      <c r="O535" s="92">
        <v>0.2</v>
      </c>
      <c r="P535" s="92"/>
      <c r="Q535" s="92">
        <v>0.2</v>
      </c>
      <c r="R535" s="91" t="s">
        <v>55</v>
      </c>
      <c r="S535" s="92"/>
      <c r="T535" s="92"/>
      <c r="U535" s="92"/>
      <c r="V535" s="92"/>
      <c r="W535" s="92"/>
      <c r="X535" s="92"/>
      <c r="Y535" s="92"/>
      <c r="Z535" s="92"/>
      <c r="AA535" s="92">
        <v>0.2</v>
      </c>
      <c r="AB535" s="246"/>
    </row>
    <row r="536" spans="1:28">
      <c r="A536" s="248">
        <v>46</v>
      </c>
      <c r="B536" s="103" t="s">
        <v>7481</v>
      </c>
      <c r="C536" s="88" t="s">
        <v>7482</v>
      </c>
      <c r="D536" s="92"/>
      <c r="E536" s="92">
        <v>2</v>
      </c>
      <c r="F536" s="92">
        <v>0.2</v>
      </c>
      <c r="G536" s="92"/>
      <c r="H536" s="92"/>
      <c r="I536" s="92"/>
      <c r="J536" s="92"/>
      <c r="K536" s="92"/>
      <c r="L536" s="92">
        <v>0.2</v>
      </c>
      <c r="M536" s="92"/>
      <c r="N536" s="92"/>
      <c r="O536" s="92">
        <v>1.8</v>
      </c>
      <c r="P536" s="92"/>
      <c r="Q536" s="92">
        <v>2</v>
      </c>
      <c r="R536" s="109" t="s">
        <v>55</v>
      </c>
      <c r="S536" s="92"/>
      <c r="T536" s="92"/>
      <c r="U536" s="92"/>
      <c r="V536" s="92"/>
      <c r="W536" s="92"/>
      <c r="X536" s="92"/>
      <c r="Y536" s="92"/>
      <c r="Z536" s="92"/>
      <c r="AA536" s="92">
        <v>2</v>
      </c>
      <c r="AB536" s="246"/>
    </row>
    <row r="537" spans="1:28">
      <c r="A537" s="248">
        <v>47</v>
      </c>
      <c r="B537" s="103" t="s">
        <v>7483</v>
      </c>
      <c r="C537" s="88" t="s">
        <v>7484</v>
      </c>
      <c r="D537" s="92"/>
      <c r="E537" s="92">
        <v>0.1</v>
      </c>
      <c r="F537" s="92"/>
      <c r="G537" s="92"/>
      <c r="H537" s="92"/>
      <c r="I537" s="92"/>
      <c r="J537" s="92"/>
      <c r="K537" s="92"/>
      <c r="L537" s="92"/>
      <c r="M537" s="92"/>
      <c r="N537" s="92"/>
      <c r="O537" s="92">
        <v>0.1</v>
      </c>
      <c r="P537" s="92"/>
      <c r="Q537" s="92">
        <v>0.1</v>
      </c>
      <c r="R537" s="91" t="s">
        <v>55</v>
      </c>
      <c r="S537" s="92"/>
      <c r="T537" s="92"/>
      <c r="U537" s="92"/>
      <c r="V537" s="92"/>
      <c r="W537" s="92"/>
      <c r="X537" s="92"/>
      <c r="Y537" s="92"/>
      <c r="Z537" s="92"/>
      <c r="AA537" s="92">
        <v>0.1</v>
      </c>
      <c r="AB537" s="246"/>
    </row>
    <row r="538" spans="1:28">
      <c r="A538" s="248">
        <v>48</v>
      </c>
      <c r="B538" s="103" t="s">
        <v>7485</v>
      </c>
      <c r="C538" s="88" t="s">
        <v>7486</v>
      </c>
      <c r="D538" s="92"/>
      <c r="E538" s="92">
        <v>1.1000000000000001</v>
      </c>
      <c r="F538" s="92">
        <v>1</v>
      </c>
      <c r="G538" s="92">
        <v>1</v>
      </c>
      <c r="H538" s="92"/>
      <c r="I538" s="92"/>
      <c r="J538" s="92"/>
      <c r="K538" s="92"/>
      <c r="L538" s="92"/>
      <c r="M538" s="92"/>
      <c r="N538" s="92"/>
      <c r="O538" s="92">
        <v>0.1</v>
      </c>
      <c r="P538" s="92"/>
      <c r="Q538" s="92">
        <v>0.1</v>
      </c>
      <c r="R538" s="91" t="s">
        <v>55</v>
      </c>
      <c r="S538" s="92"/>
      <c r="T538" s="92"/>
      <c r="U538" s="92"/>
      <c r="V538" s="92"/>
      <c r="W538" s="92"/>
      <c r="X538" s="92"/>
      <c r="Y538" s="92"/>
      <c r="Z538" s="92">
        <v>1.1000000000000001</v>
      </c>
      <c r="AA538" s="92"/>
      <c r="AB538" s="246"/>
    </row>
    <row r="539" spans="1:28">
      <c r="A539" s="248">
        <v>49</v>
      </c>
      <c r="B539" s="103" t="s">
        <v>7487</v>
      </c>
      <c r="C539" s="88" t="s">
        <v>7488</v>
      </c>
      <c r="D539" s="92"/>
      <c r="E539" s="92">
        <v>0.3</v>
      </c>
      <c r="F539" s="92"/>
      <c r="G539" s="92"/>
      <c r="H539" s="92"/>
      <c r="I539" s="92"/>
      <c r="J539" s="92"/>
      <c r="K539" s="92"/>
      <c r="L539" s="92"/>
      <c r="M539" s="92"/>
      <c r="N539" s="92"/>
      <c r="O539" s="92">
        <v>0.3</v>
      </c>
      <c r="P539" s="92"/>
      <c r="Q539" s="92">
        <v>0.3</v>
      </c>
      <c r="R539" s="109" t="s">
        <v>55</v>
      </c>
      <c r="S539" s="92"/>
      <c r="T539" s="92"/>
      <c r="U539" s="92"/>
      <c r="V539" s="92"/>
      <c r="W539" s="92"/>
      <c r="X539" s="92"/>
      <c r="Y539" s="92"/>
      <c r="Z539" s="92"/>
      <c r="AA539" s="92">
        <v>0.3</v>
      </c>
      <c r="AB539" s="246"/>
    </row>
    <row r="540" spans="1:28">
      <c r="A540" s="248">
        <v>50</v>
      </c>
      <c r="B540" s="103" t="s">
        <v>7489</v>
      </c>
      <c r="C540" s="88" t="s">
        <v>7490</v>
      </c>
      <c r="D540" s="92"/>
      <c r="E540" s="92">
        <v>0.5</v>
      </c>
      <c r="F540" s="92"/>
      <c r="G540" s="92"/>
      <c r="H540" s="92"/>
      <c r="I540" s="92"/>
      <c r="J540" s="92"/>
      <c r="K540" s="92"/>
      <c r="L540" s="92"/>
      <c r="M540" s="92"/>
      <c r="N540" s="92"/>
      <c r="O540" s="92">
        <v>0.5</v>
      </c>
      <c r="P540" s="92"/>
      <c r="Q540" s="92">
        <v>0.5</v>
      </c>
      <c r="R540" s="91" t="s">
        <v>55</v>
      </c>
      <c r="S540" s="92"/>
      <c r="T540" s="92"/>
      <c r="U540" s="92"/>
      <c r="V540" s="92"/>
      <c r="W540" s="92"/>
      <c r="X540" s="92"/>
      <c r="Y540" s="92"/>
      <c r="Z540" s="92"/>
      <c r="AA540" s="92">
        <v>0.5</v>
      </c>
      <c r="AB540" s="246"/>
    </row>
    <row r="541" spans="1:28">
      <c r="A541" s="248">
        <v>51</v>
      </c>
      <c r="B541" s="103" t="s">
        <v>7491</v>
      </c>
      <c r="C541" s="88" t="s">
        <v>7492</v>
      </c>
      <c r="D541" s="92"/>
      <c r="E541" s="92">
        <v>0.3</v>
      </c>
      <c r="F541" s="92"/>
      <c r="G541" s="92"/>
      <c r="H541" s="92"/>
      <c r="I541" s="92"/>
      <c r="J541" s="92"/>
      <c r="K541" s="92"/>
      <c r="L541" s="92"/>
      <c r="M541" s="92"/>
      <c r="N541" s="92"/>
      <c r="O541" s="92">
        <v>0.3</v>
      </c>
      <c r="P541" s="92"/>
      <c r="Q541" s="92">
        <v>0.3</v>
      </c>
      <c r="R541" s="91" t="s">
        <v>55</v>
      </c>
      <c r="S541" s="92"/>
      <c r="T541" s="92"/>
      <c r="U541" s="92"/>
      <c r="V541" s="92"/>
      <c r="W541" s="92"/>
      <c r="X541" s="92"/>
      <c r="Y541" s="92"/>
      <c r="Z541" s="92"/>
      <c r="AA541" s="92">
        <v>0.3</v>
      </c>
      <c r="AB541" s="246"/>
    </row>
    <row r="542" spans="1:28">
      <c r="A542" s="248">
        <v>52</v>
      </c>
      <c r="B542" s="103" t="s">
        <v>7493</v>
      </c>
      <c r="C542" s="88" t="s">
        <v>7494</v>
      </c>
      <c r="D542" s="92"/>
      <c r="E542" s="92">
        <v>0.2</v>
      </c>
      <c r="F542" s="92"/>
      <c r="G542" s="92"/>
      <c r="H542" s="92"/>
      <c r="I542" s="92"/>
      <c r="J542" s="92"/>
      <c r="K542" s="92"/>
      <c r="L542" s="92"/>
      <c r="M542" s="92"/>
      <c r="N542" s="92"/>
      <c r="O542" s="92">
        <v>0.2</v>
      </c>
      <c r="P542" s="92"/>
      <c r="Q542" s="92">
        <v>0.2</v>
      </c>
      <c r="R542" s="109" t="s">
        <v>55</v>
      </c>
      <c r="S542" s="92"/>
      <c r="T542" s="92"/>
      <c r="U542" s="92"/>
      <c r="V542" s="92"/>
      <c r="W542" s="92"/>
      <c r="X542" s="92"/>
      <c r="Y542" s="92"/>
      <c r="Z542" s="92"/>
      <c r="AA542" s="92">
        <v>0.2</v>
      </c>
      <c r="AB542" s="246"/>
    </row>
    <row r="543" spans="1:28">
      <c r="A543" s="248">
        <v>53</v>
      </c>
      <c r="B543" s="103" t="s">
        <v>7495</v>
      </c>
      <c r="C543" s="88" t="s">
        <v>7496</v>
      </c>
      <c r="D543" s="92"/>
      <c r="E543" s="92">
        <v>0.3</v>
      </c>
      <c r="F543" s="92"/>
      <c r="G543" s="92"/>
      <c r="H543" s="92"/>
      <c r="I543" s="92"/>
      <c r="J543" s="92"/>
      <c r="K543" s="92"/>
      <c r="L543" s="92"/>
      <c r="M543" s="92"/>
      <c r="N543" s="92"/>
      <c r="O543" s="92">
        <v>0.3</v>
      </c>
      <c r="P543" s="92"/>
      <c r="Q543" s="92">
        <v>0.3</v>
      </c>
      <c r="R543" s="91" t="s">
        <v>55</v>
      </c>
      <c r="S543" s="92"/>
      <c r="T543" s="92"/>
      <c r="U543" s="92"/>
      <c r="V543" s="92"/>
      <c r="W543" s="92"/>
      <c r="X543" s="92"/>
      <c r="Y543" s="92"/>
      <c r="Z543" s="92"/>
      <c r="AA543" s="92">
        <v>0.3</v>
      </c>
      <c r="AB543" s="246"/>
    </row>
    <row r="544" spans="1:28">
      <c r="A544" s="248">
        <v>54</v>
      </c>
      <c r="B544" s="103" t="s">
        <v>7497</v>
      </c>
      <c r="C544" s="88" t="s">
        <v>7498</v>
      </c>
      <c r="D544" s="92"/>
      <c r="E544" s="92">
        <v>0.3</v>
      </c>
      <c r="F544" s="92"/>
      <c r="G544" s="92"/>
      <c r="H544" s="92"/>
      <c r="I544" s="92"/>
      <c r="J544" s="92"/>
      <c r="K544" s="92"/>
      <c r="L544" s="92"/>
      <c r="M544" s="92"/>
      <c r="N544" s="92"/>
      <c r="O544" s="92">
        <v>0.3</v>
      </c>
      <c r="P544" s="92"/>
      <c r="Q544" s="92">
        <v>0.3</v>
      </c>
      <c r="R544" s="91" t="s">
        <v>55</v>
      </c>
      <c r="S544" s="92"/>
      <c r="T544" s="92"/>
      <c r="U544" s="92"/>
      <c r="V544" s="92"/>
      <c r="W544" s="92"/>
      <c r="X544" s="92"/>
      <c r="Y544" s="92"/>
      <c r="Z544" s="92"/>
      <c r="AA544" s="92">
        <v>0.3</v>
      </c>
      <c r="AB544" s="246"/>
    </row>
    <row r="545" spans="1:28">
      <c r="A545" s="248">
        <v>55</v>
      </c>
      <c r="B545" s="103" t="s">
        <v>7499</v>
      </c>
      <c r="C545" s="88" t="s">
        <v>7500</v>
      </c>
      <c r="D545" s="92"/>
      <c r="E545" s="92">
        <v>0.3</v>
      </c>
      <c r="F545" s="92"/>
      <c r="G545" s="92"/>
      <c r="H545" s="92"/>
      <c r="I545" s="92"/>
      <c r="J545" s="92"/>
      <c r="K545" s="92"/>
      <c r="L545" s="92"/>
      <c r="M545" s="92"/>
      <c r="N545" s="92"/>
      <c r="O545" s="92">
        <v>0.3</v>
      </c>
      <c r="P545" s="92"/>
      <c r="Q545" s="92">
        <v>0.3</v>
      </c>
      <c r="R545" s="109" t="s">
        <v>55</v>
      </c>
      <c r="S545" s="92"/>
      <c r="T545" s="92"/>
      <c r="U545" s="92"/>
      <c r="V545" s="92"/>
      <c r="W545" s="92"/>
      <c r="X545" s="92"/>
      <c r="Y545" s="92"/>
      <c r="Z545" s="92"/>
      <c r="AA545" s="92">
        <v>0.3</v>
      </c>
      <c r="AB545" s="246"/>
    </row>
    <row r="546" spans="1:28">
      <c r="A546" s="248">
        <v>56</v>
      </c>
      <c r="B546" s="103" t="s">
        <v>7501</v>
      </c>
      <c r="C546" s="88" t="s">
        <v>7502</v>
      </c>
      <c r="D546" s="92"/>
      <c r="E546" s="92">
        <v>0.3</v>
      </c>
      <c r="F546" s="92"/>
      <c r="G546" s="92"/>
      <c r="H546" s="92"/>
      <c r="I546" s="92"/>
      <c r="J546" s="92"/>
      <c r="K546" s="92"/>
      <c r="L546" s="92"/>
      <c r="M546" s="92"/>
      <c r="N546" s="92"/>
      <c r="O546" s="92">
        <v>0.3</v>
      </c>
      <c r="P546" s="92"/>
      <c r="Q546" s="92">
        <v>0.3</v>
      </c>
      <c r="R546" s="91" t="s">
        <v>55</v>
      </c>
      <c r="S546" s="92"/>
      <c r="T546" s="92"/>
      <c r="U546" s="92"/>
      <c r="V546" s="92"/>
      <c r="W546" s="92"/>
      <c r="X546" s="92"/>
      <c r="Y546" s="92"/>
      <c r="Z546" s="92"/>
      <c r="AA546" s="92">
        <v>0.3</v>
      </c>
      <c r="AB546" s="246"/>
    </row>
    <row r="547" spans="1:28">
      <c r="A547" s="248">
        <v>57</v>
      </c>
      <c r="B547" s="103" t="s">
        <v>7503</v>
      </c>
      <c r="C547" s="88" t="s">
        <v>7504</v>
      </c>
      <c r="D547" s="92"/>
      <c r="E547" s="92">
        <v>0.2</v>
      </c>
      <c r="F547" s="92"/>
      <c r="G547" s="92"/>
      <c r="H547" s="92"/>
      <c r="I547" s="92"/>
      <c r="J547" s="92"/>
      <c r="K547" s="92"/>
      <c r="L547" s="92"/>
      <c r="M547" s="92"/>
      <c r="N547" s="92"/>
      <c r="O547" s="92">
        <v>0.2</v>
      </c>
      <c r="P547" s="92"/>
      <c r="Q547" s="92">
        <v>0.2</v>
      </c>
      <c r="R547" s="91" t="s">
        <v>55</v>
      </c>
      <c r="S547" s="92"/>
      <c r="T547" s="92"/>
      <c r="U547" s="92"/>
      <c r="V547" s="92"/>
      <c r="W547" s="92"/>
      <c r="X547" s="92"/>
      <c r="Y547" s="92"/>
      <c r="Z547" s="92"/>
      <c r="AA547" s="92">
        <v>0.2</v>
      </c>
      <c r="AB547" s="246"/>
    </row>
    <row r="548" spans="1:28">
      <c r="A548" s="248">
        <v>58</v>
      </c>
      <c r="B548" s="103" t="s">
        <v>6027</v>
      </c>
      <c r="C548" s="88" t="s">
        <v>7505</v>
      </c>
      <c r="D548" s="92"/>
      <c r="E548" s="92">
        <v>0.3</v>
      </c>
      <c r="F548" s="92"/>
      <c r="G548" s="92"/>
      <c r="H548" s="92"/>
      <c r="I548" s="92"/>
      <c r="J548" s="92"/>
      <c r="K548" s="92"/>
      <c r="L548" s="92"/>
      <c r="M548" s="92"/>
      <c r="N548" s="92"/>
      <c r="O548" s="92">
        <v>0.3</v>
      </c>
      <c r="P548" s="92"/>
      <c r="Q548" s="92">
        <v>0.3</v>
      </c>
      <c r="R548" s="109" t="s">
        <v>55</v>
      </c>
      <c r="S548" s="92"/>
      <c r="T548" s="92"/>
      <c r="U548" s="92"/>
      <c r="V548" s="92"/>
      <c r="W548" s="92"/>
      <c r="X548" s="92"/>
      <c r="Y548" s="92"/>
      <c r="Z548" s="92"/>
      <c r="AA548" s="92">
        <v>0.3</v>
      </c>
      <c r="AB548" s="246"/>
    </row>
    <row r="549" spans="1:28">
      <c r="A549" s="248">
        <v>59</v>
      </c>
      <c r="B549" s="103" t="s">
        <v>7506</v>
      </c>
      <c r="C549" s="88" t="s">
        <v>7507</v>
      </c>
      <c r="D549" s="92"/>
      <c r="E549" s="92">
        <v>0.6</v>
      </c>
      <c r="F549" s="92"/>
      <c r="G549" s="92"/>
      <c r="H549" s="92"/>
      <c r="I549" s="92"/>
      <c r="J549" s="92"/>
      <c r="K549" s="92"/>
      <c r="L549" s="92"/>
      <c r="M549" s="92"/>
      <c r="N549" s="92"/>
      <c r="O549" s="92">
        <v>0.6</v>
      </c>
      <c r="P549" s="92"/>
      <c r="Q549" s="92"/>
      <c r="R549" s="91" t="s">
        <v>55</v>
      </c>
      <c r="S549" s="92"/>
      <c r="T549" s="92"/>
      <c r="U549" s="92"/>
      <c r="V549" s="92"/>
      <c r="W549" s="92"/>
      <c r="X549" s="92"/>
      <c r="Y549" s="92"/>
      <c r="Z549" s="92"/>
      <c r="AA549" s="92">
        <v>0.6</v>
      </c>
      <c r="AB549" s="246"/>
    </row>
    <row r="550" spans="1:28">
      <c r="A550" s="249">
        <v>60</v>
      </c>
      <c r="B550" s="728" t="s">
        <v>7508</v>
      </c>
      <c r="C550" s="726" t="s">
        <v>7509</v>
      </c>
      <c r="D550" s="755"/>
      <c r="E550" s="755">
        <v>2.7</v>
      </c>
      <c r="F550" s="92">
        <v>0.4</v>
      </c>
      <c r="G550" s="92"/>
      <c r="H550" s="92"/>
      <c r="I550" s="92"/>
      <c r="J550" s="92"/>
      <c r="K550" s="92"/>
      <c r="L550" s="92">
        <v>0.4</v>
      </c>
      <c r="M550" s="92"/>
      <c r="N550" s="92"/>
      <c r="O550" s="92">
        <v>2.2999999999999998</v>
      </c>
      <c r="P550" s="92"/>
      <c r="Q550" s="92">
        <v>2.2000000000000002</v>
      </c>
      <c r="R550" s="91" t="s">
        <v>55</v>
      </c>
      <c r="S550" s="92"/>
      <c r="T550" s="92"/>
      <c r="U550" s="92"/>
      <c r="V550" s="92"/>
      <c r="W550" s="92"/>
      <c r="X550" s="92"/>
      <c r="Y550" s="92"/>
      <c r="Z550" s="92"/>
      <c r="AA550" s="92">
        <v>2.7</v>
      </c>
      <c r="AB550" s="246"/>
    </row>
    <row r="551" spans="1:28" ht="24.75" customHeight="1">
      <c r="A551" s="806"/>
      <c r="B551" s="818" t="s">
        <v>7616</v>
      </c>
      <c r="C551" s="250"/>
      <c r="D551" s="809"/>
      <c r="E551" s="809">
        <f>SUM(E490:E550)</f>
        <v>33.100000000000009</v>
      </c>
      <c r="F551" s="809">
        <f t="shared" ref="F551:L551" si="97">SUM(F490:F550)</f>
        <v>11.799999999999999</v>
      </c>
      <c r="G551" s="809">
        <f t="shared" si="97"/>
        <v>5.8</v>
      </c>
      <c r="H551" s="809">
        <f t="shared" si="97"/>
        <v>0</v>
      </c>
      <c r="I551" s="809">
        <f t="shared" si="97"/>
        <v>0</v>
      </c>
      <c r="J551" s="809">
        <f t="shared" si="97"/>
        <v>0</v>
      </c>
      <c r="K551" s="809">
        <f t="shared" si="97"/>
        <v>0</v>
      </c>
      <c r="L551" s="809">
        <f t="shared" si="97"/>
        <v>6</v>
      </c>
      <c r="M551" s="809">
        <f>SUM(M490:M550)</f>
        <v>0</v>
      </c>
      <c r="N551" s="809">
        <f t="shared" ref="N551" si="98">SUM(N490:N550)</f>
        <v>0</v>
      </c>
      <c r="O551" s="809">
        <f t="shared" ref="O551" si="99">SUM(O490:O550)</f>
        <v>21.300000000000008</v>
      </c>
      <c r="P551" s="809">
        <f t="shared" ref="P551" si="100">SUM(P490:P550)</f>
        <v>0</v>
      </c>
      <c r="Q551" s="809">
        <f t="shared" ref="Q551" si="101">SUM(Q490:Q550)</f>
        <v>21.800000000000008</v>
      </c>
      <c r="R551" s="809">
        <f t="shared" ref="R551" si="102">SUM(R490:R550)</f>
        <v>0</v>
      </c>
      <c r="S551" s="809">
        <f t="shared" ref="S551" si="103">SUM(S490:S550)</f>
        <v>0</v>
      </c>
      <c r="T551" s="809">
        <f t="shared" ref="T551" si="104">SUM(T490:T550)</f>
        <v>0</v>
      </c>
      <c r="U551" s="809">
        <f>SUM(U490:U550)</f>
        <v>0</v>
      </c>
      <c r="V551" s="809">
        <f t="shared" ref="V551" si="105">SUM(V490:V550)</f>
        <v>0</v>
      </c>
      <c r="W551" s="809">
        <f t="shared" ref="W551" si="106">SUM(W490:W550)</f>
        <v>0</v>
      </c>
      <c r="X551" s="809">
        <f t="shared" ref="X551" si="107">SUM(X490:X550)</f>
        <v>0</v>
      </c>
      <c r="Y551" s="809">
        <f t="shared" ref="Y551" si="108">SUM(Y490:Y550)</f>
        <v>2.5</v>
      </c>
      <c r="Z551" s="809">
        <f t="shared" ref="Z551" si="109">SUM(Z490:Z550)</f>
        <v>7.5</v>
      </c>
      <c r="AA551" s="809">
        <f t="shared" ref="AA551" si="110">SUM(AA490:AA550)</f>
        <v>23.100000000000009</v>
      </c>
      <c r="AB551" s="246"/>
    </row>
    <row r="552" spans="1:28" ht="25.5" customHeight="1">
      <c r="A552" s="815"/>
      <c r="B552" s="816" t="s">
        <v>6771</v>
      </c>
      <c r="C552" s="729"/>
      <c r="D552" s="93"/>
      <c r="E552" s="93"/>
      <c r="F552" s="93"/>
      <c r="G552" s="93"/>
      <c r="H552" s="93"/>
      <c r="I552" s="93"/>
      <c r="J552" s="93"/>
      <c r="K552" s="93"/>
      <c r="L552" s="93"/>
      <c r="M552" s="93"/>
      <c r="N552" s="93"/>
      <c r="O552" s="93"/>
      <c r="P552" s="93"/>
      <c r="Q552" s="93"/>
      <c r="R552" s="789"/>
      <c r="S552" s="93"/>
      <c r="T552" s="93"/>
      <c r="U552" s="93"/>
      <c r="V552" s="93"/>
      <c r="W552" s="93"/>
      <c r="X552" s="93"/>
      <c r="Y552" s="93"/>
      <c r="Z552" s="93"/>
      <c r="AA552" s="94"/>
      <c r="AB552" s="246"/>
    </row>
    <row r="553" spans="1:28" ht="19.5" customHeight="1">
      <c r="A553" s="248"/>
      <c r="B553" s="822" t="s">
        <v>7510</v>
      </c>
      <c r="C553" s="785"/>
      <c r="D553" s="765"/>
      <c r="E553" s="765"/>
      <c r="F553" s="93"/>
      <c r="G553" s="93"/>
      <c r="H553" s="93"/>
      <c r="I553" s="93"/>
      <c r="J553" s="93"/>
      <c r="K553" s="93"/>
      <c r="L553" s="93"/>
      <c r="M553" s="93"/>
      <c r="N553" s="93"/>
      <c r="O553" s="93"/>
      <c r="P553" s="93"/>
      <c r="Q553" s="93"/>
      <c r="R553" s="789"/>
      <c r="S553" s="93"/>
      <c r="T553" s="93"/>
      <c r="U553" s="93"/>
      <c r="V553" s="93"/>
      <c r="W553" s="93"/>
      <c r="X553" s="93"/>
      <c r="Y553" s="93"/>
      <c r="Z553" s="93"/>
      <c r="AA553" s="94"/>
      <c r="AB553" s="246"/>
    </row>
    <row r="554" spans="1:28" ht="19.5" customHeight="1">
      <c r="A554" s="249">
        <v>1</v>
      </c>
      <c r="B554" s="728" t="s">
        <v>5730</v>
      </c>
      <c r="C554" s="88" t="s">
        <v>7511</v>
      </c>
      <c r="D554" s="92"/>
      <c r="E554" s="92">
        <v>0.8</v>
      </c>
      <c r="F554" s="92">
        <v>0.8</v>
      </c>
      <c r="G554" s="92">
        <v>0.54500000000000004</v>
      </c>
      <c r="H554" s="92"/>
      <c r="I554" s="92"/>
      <c r="J554" s="92"/>
      <c r="K554" s="92"/>
      <c r="L554" s="92">
        <v>0.255</v>
      </c>
      <c r="M554" s="92"/>
      <c r="N554" s="92"/>
      <c r="O554" s="92"/>
      <c r="P554" s="92"/>
      <c r="Q554" s="92"/>
      <c r="R554" s="91" t="s">
        <v>55</v>
      </c>
      <c r="S554" s="92"/>
      <c r="T554" s="92"/>
      <c r="U554" s="92"/>
      <c r="V554" s="92"/>
      <c r="W554" s="92"/>
      <c r="X554" s="92"/>
      <c r="Y554" s="92">
        <v>0.8</v>
      </c>
      <c r="Z554" s="92"/>
      <c r="AA554" s="92"/>
      <c r="AB554" s="246">
        <v>1</v>
      </c>
    </row>
    <row r="555" spans="1:28" ht="19.5" customHeight="1">
      <c r="A555" s="790">
        <v>2</v>
      </c>
      <c r="B555" s="103" t="s">
        <v>7512</v>
      </c>
      <c r="C555" s="88" t="s">
        <v>7513</v>
      </c>
      <c r="D555" s="92"/>
      <c r="E555" s="92">
        <v>0.9</v>
      </c>
      <c r="F555" s="92">
        <v>0.9</v>
      </c>
      <c r="G555" s="92">
        <v>0.9</v>
      </c>
      <c r="H555" s="92"/>
      <c r="I555" s="92"/>
      <c r="J555" s="92"/>
      <c r="K555" s="92"/>
      <c r="L555" s="92"/>
      <c r="M555" s="92"/>
      <c r="N555" s="92"/>
      <c r="O555" s="92"/>
      <c r="P555" s="92"/>
      <c r="Q555" s="92"/>
      <c r="R555" s="109" t="s">
        <v>55</v>
      </c>
      <c r="S555" s="92"/>
      <c r="T555" s="92"/>
      <c r="U555" s="92"/>
      <c r="V555" s="92"/>
      <c r="W555" s="92"/>
      <c r="X555" s="92"/>
      <c r="Y555" s="92">
        <v>0.9</v>
      </c>
      <c r="Z555" s="92"/>
      <c r="AA555" s="92"/>
      <c r="AB555" s="246">
        <v>1</v>
      </c>
    </row>
    <row r="556" spans="1:28" ht="19.5" customHeight="1">
      <c r="A556" s="790">
        <v>3</v>
      </c>
      <c r="B556" s="103" t="s">
        <v>7514</v>
      </c>
      <c r="C556" s="88" t="s">
        <v>7515</v>
      </c>
      <c r="D556" s="92"/>
      <c r="E556" s="92">
        <v>0.4</v>
      </c>
      <c r="F556" s="92">
        <v>0.4</v>
      </c>
      <c r="G556" s="92">
        <v>0.4</v>
      </c>
      <c r="H556" s="92"/>
      <c r="I556" s="92"/>
      <c r="J556" s="92"/>
      <c r="K556" s="92"/>
      <c r="L556" s="92"/>
      <c r="M556" s="92"/>
      <c r="N556" s="92"/>
      <c r="O556" s="92"/>
      <c r="P556" s="92"/>
      <c r="Q556" s="92"/>
      <c r="R556" s="91" t="s">
        <v>55</v>
      </c>
      <c r="S556" s="92"/>
      <c r="T556" s="92"/>
      <c r="U556" s="92"/>
      <c r="V556" s="92"/>
      <c r="W556" s="92"/>
      <c r="X556" s="92"/>
      <c r="Y556" s="92">
        <v>0.4</v>
      </c>
      <c r="Z556" s="92"/>
      <c r="AA556" s="92"/>
      <c r="AB556" s="246">
        <v>1</v>
      </c>
    </row>
    <row r="557" spans="1:28" ht="19.5" customHeight="1">
      <c r="A557" s="248">
        <v>4</v>
      </c>
      <c r="B557" s="103" t="s">
        <v>777</v>
      </c>
      <c r="C557" s="88" t="s">
        <v>7516</v>
      </c>
      <c r="D557" s="92"/>
      <c r="E557" s="92">
        <v>0.2</v>
      </c>
      <c r="F557" s="92">
        <v>0.2</v>
      </c>
      <c r="G557" s="92">
        <v>0.2</v>
      </c>
      <c r="H557" s="92"/>
      <c r="I557" s="92"/>
      <c r="J557" s="92"/>
      <c r="K557" s="92"/>
      <c r="L557" s="92"/>
      <c r="M557" s="92"/>
      <c r="N557" s="92"/>
      <c r="O557" s="92"/>
      <c r="P557" s="92"/>
      <c r="Q557" s="92"/>
      <c r="R557" s="91" t="s">
        <v>55</v>
      </c>
      <c r="S557" s="92"/>
      <c r="T557" s="92"/>
      <c r="U557" s="92"/>
      <c r="V557" s="92"/>
      <c r="W557" s="92"/>
      <c r="X557" s="92"/>
      <c r="Y557" s="92">
        <v>0.2</v>
      </c>
      <c r="Z557" s="92" t="s">
        <v>3725</v>
      </c>
      <c r="AA557" s="92"/>
      <c r="AB557" s="246">
        <v>1</v>
      </c>
    </row>
    <row r="558" spans="1:28" ht="19.5" customHeight="1">
      <c r="A558" s="248">
        <v>5</v>
      </c>
      <c r="B558" s="103" t="s">
        <v>7517</v>
      </c>
      <c r="C558" s="88" t="s">
        <v>7518</v>
      </c>
      <c r="D558" s="92"/>
      <c r="E558" s="92">
        <v>0.3</v>
      </c>
      <c r="F558" s="92">
        <v>0.3</v>
      </c>
      <c r="G558" s="92">
        <v>0.3</v>
      </c>
      <c r="H558" s="92"/>
      <c r="I558" s="92"/>
      <c r="J558" s="92"/>
      <c r="K558" s="92"/>
      <c r="L558" s="92"/>
      <c r="M558" s="92"/>
      <c r="N558" s="92"/>
      <c r="O558" s="92"/>
      <c r="P558" s="92"/>
      <c r="Q558" s="92"/>
      <c r="R558" s="109" t="s">
        <v>55</v>
      </c>
      <c r="S558" s="92"/>
      <c r="T558" s="92"/>
      <c r="U558" s="92"/>
      <c r="V558" s="92"/>
      <c r="W558" s="92"/>
      <c r="X558" s="92"/>
      <c r="Y558" s="92">
        <v>0.3</v>
      </c>
      <c r="Z558" s="92"/>
      <c r="AA558" s="92"/>
      <c r="AB558" s="246">
        <v>1</v>
      </c>
    </row>
    <row r="559" spans="1:28" ht="19.5" customHeight="1">
      <c r="A559" s="248"/>
      <c r="B559" s="778" t="s">
        <v>7519</v>
      </c>
      <c r="C559" s="88"/>
      <c r="D559" s="92"/>
      <c r="E559" s="92"/>
      <c r="F559" s="92"/>
      <c r="G559" s="92"/>
      <c r="H559" s="92"/>
      <c r="I559" s="92"/>
      <c r="J559" s="92"/>
      <c r="K559" s="92"/>
      <c r="L559" s="92"/>
      <c r="M559" s="92"/>
      <c r="N559" s="92"/>
      <c r="O559" s="92"/>
      <c r="P559" s="92"/>
      <c r="Q559" s="92"/>
      <c r="R559" s="91" t="s">
        <v>55</v>
      </c>
      <c r="S559" s="92"/>
      <c r="T559" s="92"/>
      <c r="U559" s="92"/>
      <c r="V559" s="92"/>
      <c r="W559" s="92"/>
      <c r="X559" s="92"/>
      <c r="Y559" s="92"/>
      <c r="Z559" s="92"/>
      <c r="AA559" s="92"/>
      <c r="AB559" s="246">
        <v>1</v>
      </c>
    </row>
    <row r="560" spans="1:28" ht="19.5" customHeight="1">
      <c r="A560" s="248">
        <v>6</v>
      </c>
      <c r="B560" s="103" t="s">
        <v>7520</v>
      </c>
      <c r="C560" s="88" t="s">
        <v>7521</v>
      </c>
      <c r="D560" s="92"/>
      <c r="E560" s="92">
        <v>0.2</v>
      </c>
      <c r="F560" s="92">
        <v>0.2</v>
      </c>
      <c r="G560" s="92"/>
      <c r="H560" s="92"/>
      <c r="I560" s="92"/>
      <c r="J560" s="92"/>
      <c r="K560" s="92"/>
      <c r="L560" s="92">
        <v>0.2</v>
      </c>
      <c r="M560" s="92"/>
      <c r="N560" s="92"/>
      <c r="O560" s="92"/>
      <c r="P560" s="92"/>
      <c r="Q560" s="92"/>
      <c r="R560" s="91" t="s">
        <v>55</v>
      </c>
      <c r="S560" s="92"/>
      <c r="T560" s="92"/>
      <c r="U560" s="92"/>
      <c r="V560" s="92"/>
      <c r="W560" s="92"/>
      <c r="X560" s="92"/>
      <c r="Y560" s="92"/>
      <c r="Z560" s="92">
        <v>0.2</v>
      </c>
      <c r="AA560" s="92"/>
      <c r="AB560" s="246">
        <v>1</v>
      </c>
    </row>
    <row r="561" spans="1:28" ht="19.5" customHeight="1">
      <c r="A561" s="248">
        <v>7</v>
      </c>
      <c r="B561" s="103" t="s">
        <v>777</v>
      </c>
      <c r="C561" s="88" t="s">
        <v>7522</v>
      </c>
      <c r="D561" s="92"/>
      <c r="E561" s="92">
        <v>0.6</v>
      </c>
      <c r="F561" s="92">
        <v>0.6</v>
      </c>
      <c r="G561" s="92"/>
      <c r="H561" s="92"/>
      <c r="I561" s="92"/>
      <c r="J561" s="92"/>
      <c r="K561" s="92"/>
      <c r="L561" s="92">
        <v>0.6</v>
      </c>
      <c r="M561" s="92"/>
      <c r="N561" s="92"/>
      <c r="O561" s="92"/>
      <c r="P561" s="92"/>
      <c r="Q561" s="92"/>
      <c r="R561" s="109" t="s">
        <v>55</v>
      </c>
      <c r="S561" s="92"/>
      <c r="T561" s="92"/>
      <c r="U561" s="92"/>
      <c r="V561" s="92"/>
      <c r="W561" s="92"/>
      <c r="X561" s="92"/>
      <c r="Y561" s="92"/>
      <c r="Z561" s="92">
        <v>0.6</v>
      </c>
      <c r="AA561" s="92"/>
      <c r="AB561" s="246">
        <v>1</v>
      </c>
    </row>
    <row r="562" spans="1:28" ht="19.5" customHeight="1">
      <c r="A562" s="248"/>
      <c r="B562" s="778" t="s">
        <v>7523</v>
      </c>
      <c r="C562" s="88"/>
      <c r="D562" s="92"/>
      <c r="E562" s="92"/>
      <c r="F562" s="92"/>
      <c r="G562" s="92"/>
      <c r="H562" s="92"/>
      <c r="I562" s="92"/>
      <c r="J562" s="92"/>
      <c r="K562" s="92"/>
      <c r="L562" s="92"/>
      <c r="M562" s="92"/>
      <c r="N562" s="92"/>
      <c r="O562" s="92"/>
      <c r="P562" s="92"/>
      <c r="Q562" s="92"/>
      <c r="R562" s="91" t="s">
        <v>55</v>
      </c>
      <c r="S562" s="92"/>
      <c r="T562" s="92"/>
      <c r="U562" s="92"/>
      <c r="V562" s="92"/>
      <c r="W562" s="92"/>
      <c r="X562" s="92"/>
      <c r="Y562" s="92"/>
      <c r="Z562" s="92"/>
      <c r="AA562" s="92"/>
      <c r="AB562" s="246"/>
    </row>
    <row r="563" spans="1:28" ht="19.5" customHeight="1">
      <c r="A563" s="248">
        <v>8</v>
      </c>
      <c r="B563" s="103" t="s">
        <v>912</v>
      </c>
      <c r="C563" s="88" t="s">
        <v>7524</v>
      </c>
      <c r="D563" s="92"/>
      <c r="E563" s="92">
        <v>0.3</v>
      </c>
      <c r="F563" s="92">
        <v>0.3</v>
      </c>
      <c r="G563" s="92"/>
      <c r="H563" s="92"/>
      <c r="I563" s="92"/>
      <c r="J563" s="92"/>
      <c r="K563" s="92"/>
      <c r="L563" s="92">
        <v>0.3</v>
      </c>
      <c r="M563" s="92"/>
      <c r="N563" s="92"/>
      <c r="O563" s="92"/>
      <c r="P563" s="92"/>
      <c r="Q563" s="92"/>
      <c r="R563" s="91" t="s">
        <v>55</v>
      </c>
      <c r="S563" s="92"/>
      <c r="T563" s="92"/>
      <c r="U563" s="92"/>
      <c r="V563" s="92"/>
      <c r="W563" s="92"/>
      <c r="X563" s="92"/>
      <c r="Y563" s="92"/>
      <c r="Z563" s="92">
        <v>0.3</v>
      </c>
      <c r="AA563" s="92"/>
      <c r="AB563" s="246">
        <v>1</v>
      </c>
    </row>
    <row r="564" spans="1:28" ht="19.5" customHeight="1">
      <c r="A564" s="248">
        <v>9</v>
      </c>
      <c r="B564" s="103" t="s">
        <v>1024</v>
      </c>
      <c r="C564" s="88" t="s">
        <v>7525</v>
      </c>
      <c r="D564" s="92"/>
      <c r="E564" s="92">
        <v>0.3</v>
      </c>
      <c r="F564" s="92">
        <v>0.3</v>
      </c>
      <c r="G564" s="92"/>
      <c r="H564" s="92"/>
      <c r="I564" s="92"/>
      <c r="J564" s="92"/>
      <c r="K564" s="92"/>
      <c r="L564" s="92">
        <v>0.3</v>
      </c>
      <c r="M564" s="92"/>
      <c r="N564" s="92"/>
      <c r="O564" s="92"/>
      <c r="P564" s="92"/>
      <c r="Q564" s="92"/>
      <c r="R564" s="109" t="s">
        <v>55</v>
      </c>
      <c r="S564" s="92"/>
      <c r="T564" s="92"/>
      <c r="U564" s="92"/>
      <c r="V564" s="92"/>
      <c r="W564" s="92"/>
      <c r="X564" s="92"/>
      <c r="Y564" s="92"/>
      <c r="Z564" s="92">
        <v>0.3</v>
      </c>
      <c r="AA564" s="92"/>
      <c r="AB564" s="246">
        <v>1</v>
      </c>
    </row>
    <row r="565" spans="1:28" ht="19.5" customHeight="1">
      <c r="A565" s="248"/>
      <c r="B565" s="778" t="s">
        <v>7526</v>
      </c>
      <c r="C565" s="88"/>
      <c r="D565" s="92"/>
      <c r="E565" s="92"/>
      <c r="F565" s="92"/>
      <c r="G565" s="92"/>
      <c r="H565" s="92"/>
      <c r="I565" s="92"/>
      <c r="J565" s="92"/>
      <c r="K565" s="92"/>
      <c r="L565" s="92"/>
      <c r="M565" s="92"/>
      <c r="N565" s="92"/>
      <c r="O565" s="92"/>
      <c r="P565" s="92"/>
      <c r="Q565" s="92"/>
      <c r="R565" s="91" t="s">
        <v>55</v>
      </c>
      <c r="S565" s="92"/>
      <c r="T565" s="92"/>
      <c r="U565" s="92"/>
      <c r="V565" s="92"/>
      <c r="W565" s="92"/>
      <c r="X565" s="92"/>
      <c r="Y565" s="92"/>
      <c r="Z565" s="92"/>
      <c r="AA565" s="92"/>
      <c r="AB565" s="246"/>
    </row>
    <row r="566" spans="1:28" ht="19.5" customHeight="1">
      <c r="A566" s="248">
        <v>10</v>
      </c>
      <c r="B566" s="103" t="s">
        <v>7081</v>
      </c>
      <c r="C566" s="88" t="s">
        <v>7527</v>
      </c>
      <c r="D566" s="92"/>
      <c r="E566" s="92">
        <v>0.2</v>
      </c>
      <c r="F566" s="92">
        <v>0.2</v>
      </c>
      <c r="G566" s="92"/>
      <c r="H566" s="92"/>
      <c r="I566" s="92"/>
      <c r="J566" s="92"/>
      <c r="K566" s="92"/>
      <c r="L566" s="92">
        <v>0.2</v>
      </c>
      <c r="M566" s="92"/>
      <c r="N566" s="92"/>
      <c r="O566" s="92"/>
      <c r="P566" s="92"/>
      <c r="Q566" s="92"/>
      <c r="R566" s="91" t="s">
        <v>55</v>
      </c>
      <c r="S566" s="92"/>
      <c r="T566" s="92"/>
      <c r="U566" s="92"/>
      <c r="V566" s="92"/>
      <c r="W566" s="92"/>
      <c r="X566" s="92"/>
      <c r="Y566" s="92"/>
      <c r="Z566" s="92">
        <v>0.2</v>
      </c>
      <c r="AA566" s="92"/>
      <c r="AB566" s="246">
        <v>1</v>
      </c>
    </row>
    <row r="567" spans="1:28" ht="19.5" customHeight="1">
      <c r="A567" s="248">
        <v>11</v>
      </c>
      <c r="B567" s="103" t="s">
        <v>7528</v>
      </c>
      <c r="C567" s="88" t="s">
        <v>7529</v>
      </c>
      <c r="D567" s="92"/>
      <c r="E567" s="92">
        <v>0.4</v>
      </c>
      <c r="F567" s="92">
        <v>0.4</v>
      </c>
      <c r="G567" s="92"/>
      <c r="H567" s="92"/>
      <c r="I567" s="92"/>
      <c r="J567" s="92"/>
      <c r="K567" s="92"/>
      <c r="L567" s="92">
        <v>0.4</v>
      </c>
      <c r="M567" s="92"/>
      <c r="N567" s="92"/>
      <c r="O567" s="92"/>
      <c r="P567" s="92"/>
      <c r="Q567" s="92"/>
      <c r="R567" s="109" t="s">
        <v>55</v>
      </c>
      <c r="S567" s="92"/>
      <c r="T567" s="92"/>
      <c r="U567" s="92"/>
      <c r="V567" s="92"/>
      <c r="W567" s="92"/>
      <c r="X567" s="92"/>
      <c r="Y567" s="92"/>
      <c r="Z567" s="92">
        <v>0.4</v>
      </c>
      <c r="AA567" s="92"/>
      <c r="AB567" s="246">
        <v>1</v>
      </c>
    </row>
    <row r="568" spans="1:28" ht="19.5" customHeight="1">
      <c r="A568" s="248">
        <v>12</v>
      </c>
      <c r="B568" s="103" t="s">
        <v>7530</v>
      </c>
      <c r="C568" s="88" t="s">
        <v>7531</v>
      </c>
      <c r="D568" s="92"/>
      <c r="E568" s="92">
        <v>0.2</v>
      </c>
      <c r="F568" s="92"/>
      <c r="G568" s="92"/>
      <c r="H568" s="92"/>
      <c r="I568" s="92"/>
      <c r="J568" s="92"/>
      <c r="K568" s="92"/>
      <c r="L568" s="92"/>
      <c r="M568" s="92"/>
      <c r="N568" s="92"/>
      <c r="O568" s="92"/>
      <c r="P568" s="92">
        <v>0.2</v>
      </c>
      <c r="Q568" s="92">
        <v>0.2</v>
      </c>
      <c r="R568" s="91" t="s">
        <v>55</v>
      </c>
      <c r="S568" s="92"/>
      <c r="T568" s="92"/>
      <c r="U568" s="92"/>
      <c r="V568" s="92"/>
      <c r="W568" s="92"/>
      <c r="X568" s="92"/>
      <c r="Y568" s="92"/>
      <c r="Z568" s="749"/>
      <c r="AA568" s="749">
        <v>0.2</v>
      </c>
      <c r="AB568" s="246">
        <v>1</v>
      </c>
    </row>
    <row r="569" spans="1:28" ht="19.5" customHeight="1">
      <c r="A569" s="248">
        <v>13</v>
      </c>
      <c r="B569" s="103" t="s">
        <v>7532</v>
      </c>
      <c r="C569" s="88" t="s">
        <v>7533</v>
      </c>
      <c r="D569" s="92"/>
      <c r="E569" s="92">
        <v>0.4</v>
      </c>
      <c r="F569" s="92">
        <v>0.4</v>
      </c>
      <c r="G569" s="92"/>
      <c r="H569" s="92"/>
      <c r="I569" s="92"/>
      <c r="J569" s="92"/>
      <c r="K569" s="92"/>
      <c r="L569" s="92">
        <v>0.4</v>
      </c>
      <c r="M569" s="92"/>
      <c r="N569" s="92"/>
      <c r="O569" s="92"/>
      <c r="P569" s="92"/>
      <c r="Q569" s="92"/>
      <c r="R569" s="91" t="s">
        <v>55</v>
      </c>
      <c r="S569" s="92"/>
      <c r="T569" s="92"/>
      <c r="U569" s="92"/>
      <c r="V569" s="92"/>
      <c r="W569" s="92"/>
      <c r="X569" s="92"/>
      <c r="Y569" s="92">
        <v>0.4</v>
      </c>
      <c r="Z569" s="92"/>
      <c r="AA569" s="92"/>
      <c r="AB569" s="246">
        <v>1</v>
      </c>
    </row>
    <row r="570" spans="1:28" ht="19.5" customHeight="1">
      <c r="A570" s="248">
        <v>14</v>
      </c>
      <c r="B570" s="103" t="s">
        <v>7534</v>
      </c>
      <c r="C570" s="88" t="s">
        <v>7535</v>
      </c>
      <c r="D570" s="92"/>
      <c r="E570" s="92">
        <v>0.2</v>
      </c>
      <c r="F570" s="92">
        <v>0.2</v>
      </c>
      <c r="G570" s="92"/>
      <c r="H570" s="92"/>
      <c r="I570" s="92"/>
      <c r="J570" s="92"/>
      <c r="K570" s="92"/>
      <c r="L570" s="92">
        <v>0.2</v>
      </c>
      <c r="M570" s="92"/>
      <c r="N570" s="92"/>
      <c r="O570" s="92"/>
      <c r="P570" s="92"/>
      <c r="Q570" s="92"/>
      <c r="R570" s="109" t="s">
        <v>55</v>
      </c>
      <c r="S570" s="92"/>
      <c r="T570" s="92"/>
      <c r="U570" s="92"/>
      <c r="V570" s="92"/>
      <c r="W570" s="92"/>
      <c r="X570" s="92"/>
      <c r="Y570" s="92"/>
      <c r="Z570" s="92">
        <v>0.2</v>
      </c>
      <c r="AA570" s="92"/>
      <c r="AB570" s="246">
        <v>1</v>
      </c>
    </row>
    <row r="571" spans="1:28" ht="19.5" customHeight="1">
      <c r="A571" s="248">
        <v>15</v>
      </c>
      <c r="B571" s="103" t="s">
        <v>7536</v>
      </c>
      <c r="C571" s="88" t="s">
        <v>7537</v>
      </c>
      <c r="D571" s="92"/>
      <c r="E571" s="92">
        <v>0.2</v>
      </c>
      <c r="F571" s="92">
        <v>0.2</v>
      </c>
      <c r="G571" s="92"/>
      <c r="H571" s="92"/>
      <c r="I571" s="92"/>
      <c r="J571" s="92"/>
      <c r="K571" s="92"/>
      <c r="L571" s="92">
        <v>0.2</v>
      </c>
      <c r="M571" s="92"/>
      <c r="N571" s="92"/>
      <c r="O571" s="92"/>
      <c r="P571" s="92"/>
      <c r="Q571" s="92"/>
      <c r="R571" s="91" t="s">
        <v>55</v>
      </c>
      <c r="S571" s="92"/>
      <c r="T571" s="92"/>
      <c r="U571" s="92"/>
      <c r="V571" s="92"/>
      <c r="W571" s="92"/>
      <c r="X571" s="92"/>
      <c r="Y571" s="92"/>
      <c r="Z571" s="92">
        <v>0.2</v>
      </c>
      <c r="AA571" s="92"/>
      <c r="AB571" s="246">
        <v>1</v>
      </c>
    </row>
    <row r="572" spans="1:28" ht="19.5" customHeight="1">
      <c r="A572" s="248">
        <v>16</v>
      </c>
      <c r="B572" s="103" t="s">
        <v>7538</v>
      </c>
      <c r="C572" s="88" t="s">
        <v>7539</v>
      </c>
      <c r="D572" s="92"/>
      <c r="E572" s="92">
        <v>0.2</v>
      </c>
      <c r="F572" s="92"/>
      <c r="G572" s="92"/>
      <c r="H572" s="92"/>
      <c r="I572" s="92"/>
      <c r="J572" s="92"/>
      <c r="K572" s="92"/>
      <c r="L572" s="92"/>
      <c r="M572" s="92"/>
      <c r="N572" s="92"/>
      <c r="O572" s="92"/>
      <c r="P572" s="92">
        <v>0.2</v>
      </c>
      <c r="Q572" s="92">
        <v>0.2</v>
      </c>
      <c r="R572" s="91" t="s">
        <v>55</v>
      </c>
      <c r="S572" s="92"/>
      <c r="T572" s="92"/>
      <c r="U572" s="92"/>
      <c r="V572" s="92"/>
      <c r="W572" s="92"/>
      <c r="X572" s="92"/>
      <c r="Y572" s="92"/>
      <c r="Z572" s="92">
        <v>0.2</v>
      </c>
      <c r="AA572" s="92"/>
      <c r="AB572" s="246">
        <v>1</v>
      </c>
    </row>
    <row r="573" spans="1:28" ht="19.5" customHeight="1">
      <c r="A573" s="248">
        <v>17</v>
      </c>
      <c r="B573" s="103" t="s">
        <v>7540</v>
      </c>
      <c r="C573" s="88" t="s">
        <v>7541</v>
      </c>
      <c r="D573" s="92"/>
      <c r="E573" s="92">
        <v>0.3</v>
      </c>
      <c r="F573" s="92"/>
      <c r="G573" s="92"/>
      <c r="H573" s="92"/>
      <c r="I573" s="92"/>
      <c r="J573" s="92"/>
      <c r="K573" s="92"/>
      <c r="L573" s="92"/>
      <c r="M573" s="92"/>
      <c r="N573" s="92"/>
      <c r="O573" s="92"/>
      <c r="P573" s="92">
        <v>0.3</v>
      </c>
      <c r="Q573" s="92">
        <v>0.3</v>
      </c>
      <c r="R573" s="109" t="s">
        <v>55</v>
      </c>
      <c r="S573" s="92"/>
      <c r="T573" s="92"/>
      <c r="U573" s="92"/>
      <c r="V573" s="92"/>
      <c r="W573" s="92"/>
      <c r="X573" s="92"/>
      <c r="Y573" s="92"/>
      <c r="Z573" s="92">
        <v>0.3</v>
      </c>
      <c r="AA573" s="92"/>
      <c r="AB573" s="246">
        <v>1</v>
      </c>
    </row>
    <row r="574" spans="1:28" ht="19.5" customHeight="1">
      <c r="A574" s="248">
        <v>18</v>
      </c>
      <c r="B574" s="103" t="s">
        <v>7542</v>
      </c>
      <c r="C574" s="88" t="s">
        <v>7543</v>
      </c>
      <c r="D574" s="92"/>
      <c r="E574" s="92">
        <v>0.2</v>
      </c>
      <c r="F574" s="92"/>
      <c r="G574" s="92"/>
      <c r="H574" s="92"/>
      <c r="I574" s="92"/>
      <c r="J574" s="92"/>
      <c r="K574" s="92"/>
      <c r="L574" s="92"/>
      <c r="M574" s="92"/>
      <c r="N574" s="92"/>
      <c r="O574" s="92"/>
      <c r="P574" s="92">
        <v>0.2</v>
      </c>
      <c r="Q574" s="92">
        <v>0.2</v>
      </c>
      <c r="R574" s="91" t="s">
        <v>55</v>
      </c>
      <c r="S574" s="92"/>
      <c r="T574" s="92"/>
      <c r="U574" s="92"/>
      <c r="V574" s="92"/>
      <c r="W574" s="92"/>
      <c r="X574" s="92"/>
      <c r="Y574" s="92"/>
      <c r="Z574" s="92">
        <v>0.2</v>
      </c>
      <c r="AA574" s="92"/>
      <c r="AB574" s="246"/>
    </row>
    <row r="575" spans="1:28" ht="19.5" customHeight="1">
      <c r="A575" s="248"/>
      <c r="B575" s="778" t="s">
        <v>7544</v>
      </c>
      <c r="C575" s="88"/>
      <c r="D575" s="92"/>
      <c r="E575" s="92"/>
      <c r="F575" s="92"/>
      <c r="G575" s="92"/>
      <c r="H575" s="92"/>
      <c r="I575" s="92"/>
      <c r="J575" s="92"/>
      <c r="K575" s="92"/>
      <c r="L575" s="92"/>
      <c r="M575" s="92"/>
      <c r="N575" s="92"/>
      <c r="O575" s="92"/>
      <c r="P575" s="92"/>
      <c r="Q575" s="92"/>
      <c r="R575" s="91" t="s">
        <v>55</v>
      </c>
      <c r="S575" s="92"/>
      <c r="T575" s="92"/>
      <c r="U575" s="92"/>
      <c r="V575" s="92"/>
      <c r="W575" s="92"/>
      <c r="X575" s="92"/>
      <c r="Y575" s="92"/>
      <c r="Z575" s="92"/>
      <c r="AA575" s="92"/>
      <c r="AB575" s="246"/>
    </row>
    <row r="576" spans="1:28" ht="19.5" customHeight="1">
      <c r="A576" s="248">
        <v>19</v>
      </c>
      <c r="B576" s="730" t="s">
        <v>7545</v>
      </c>
      <c r="C576" s="88" t="s">
        <v>7546</v>
      </c>
      <c r="D576" s="92"/>
      <c r="E576" s="92">
        <v>0.2</v>
      </c>
      <c r="F576" s="92"/>
      <c r="G576" s="92"/>
      <c r="H576" s="92"/>
      <c r="I576" s="92"/>
      <c r="J576" s="92"/>
      <c r="K576" s="92"/>
      <c r="L576" s="92"/>
      <c r="M576" s="92"/>
      <c r="N576" s="92"/>
      <c r="O576" s="92"/>
      <c r="P576" s="92">
        <v>0.2</v>
      </c>
      <c r="Q576" s="762">
        <v>0.2</v>
      </c>
      <c r="R576" s="109" t="s">
        <v>55</v>
      </c>
      <c r="S576" s="762"/>
      <c r="T576" s="762"/>
      <c r="U576" s="762"/>
      <c r="V576" s="92"/>
      <c r="W576" s="92"/>
      <c r="X576" s="92"/>
      <c r="Y576" s="92"/>
      <c r="Z576" s="92">
        <v>0.2</v>
      </c>
      <c r="AA576" s="92"/>
      <c r="AB576" s="246">
        <v>1</v>
      </c>
    </row>
    <row r="577" spans="1:28" ht="19.5" customHeight="1">
      <c r="A577" s="248">
        <v>20</v>
      </c>
      <c r="B577" s="730" t="s">
        <v>814</v>
      </c>
      <c r="C577" s="88" t="s">
        <v>7547</v>
      </c>
      <c r="D577" s="92"/>
      <c r="E577" s="92">
        <v>0.5</v>
      </c>
      <c r="F577" s="92"/>
      <c r="G577" s="92"/>
      <c r="H577" s="92"/>
      <c r="I577" s="92"/>
      <c r="J577" s="92"/>
      <c r="K577" s="92"/>
      <c r="L577" s="92"/>
      <c r="M577" s="92"/>
      <c r="N577" s="92"/>
      <c r="O577" s="92"/>
      <c r="P577" s="92">
        <v>0.5</v>
      </c>
      <c r="Q577" s="762">
        <v>0.5</v>
      </c>
      <c r="R577" s="91" t="s">
        <v>55</v>
      </c>
      <c r="S577" s="762"/>
      <c r="T577" s="762"/>
      <c r="U577" s="762"/>
      <c r="V577" s="92"/>
      <c r="W577" s="92"/>
      <c r="X577" s="92"/>
      <c r="Y577" s="92"/>
      <c r="Z577" s="92">
        <v>0.5</v>
      </c>
      <c r="AA577" s="92"/>
      <c r="AB577" s="246">
        <v>1</v>
      </c>
    </row>
    <row r="578" spans="1:28" ht="19.5" customHeight="1">
      <c r="A578" s="248">
        <v>21</v>
      </c>
      <c r="B578" s="730" t="s">
        <v>7548</v>
      </c>
      <c r="C578" s="88" t="s">
        <v>7549</v>
      </c>
      <c r="D578" s="92"/>
      <c r="E578" s="92">
        <v>0.3</v>
      </c>
      <c r="F578" s="92">
        <v>0.3</v>
      </c>
      <c r="G578" s="92"/>
      <c r="H578" s="92"/>
      <c r="I578" s="92"/>
      <c r="J578" s="92"/>
      <c r="K578" s="92"/>
      <c r="L578" s="92">
        <v>0.3</v>
      </c>
      <c r="M578" s="92"/>
      <c r="N578" s="92"/>
      <c r="O578" s="92"/>
      <c r="P578" s="92"/>
      <c r="Q578" s="762"/>
      <c r="R578" s="91" t="s">
        <v>55</v>
      </c>
      <c r="S578" s="762"/>
      <c r="T578" s="762"/>
      <c r="U578" s="762"/>
      <c r="V578" s="92"/>
      <c r="W578" s="92"/>
      <c r="X578" s="92"/>
      <c r="Y578" s="92">
        <v>0.3</v>
      </c>
      <c r="Z578" s="92"/>
      <c r="AA578" s="92"/>
      <c r="AB578" s="246">
        <v>1</v>
      </c>
    </row>
    <row r="579" spans="1:28" ht="19.5" customHeight="1">
      <c r="A579" s="248">
        <v>22</v>
      </c>
      <c r="B579" s="730" t="s">
        <v>7550</v>
      </c>
      <c r="C579" s="88" t="s">
        <v>7551</v>
      </c>
      <c r="D579" s="92"/>
      <c r="E579" s="92">
        <v>0.31</v>
      </c>
      <c r="F579" s="92">
        <v>0.31</v>
      </c>
      <c r="G579" s="92"/>
      <c r="H579" s="92"/>
      <c r="I579" s="92"/>
      <c r="J579" s="92"/>
      <c r="K579" s="92"/>
      <c r="L579" s="92">
        <v>0.31</v>
      </c>
      <c r="M579" s="92"/>
      <c r="N579" s="92"/>
      <c r="O579" s="92"/>
      <c r="P579" s="92"/>
      <c r="Q579" s="762"/>
      <c r="R579" s="109" t="s">
        <v>55</v>
      </c>
      <c r="S579" s="762"/>
      <c r="T579" s="762"/>
      <c r="U579" s="762"/>
      <c r="V579" s="92"/>
      <c r="W579" s="92"/>
      <c r="X579" s="92"/>
      <c r="Y579" s="92">
        <v>0.31</v>
      </c>
      <c r="Z579" s="92"/>
      <c r="AA579" s="92"/>
      <c r="AB579" s="246">
        <v>1</v>
      </c>
    </row>
    <row r="580" spans="1:28" ht="19.5" customHeight="1">
      <c r="A580" s="248">
        <v>23</v>
      </c>
      <c r="B580" s="730" t="s">
        <v>7552</v>
      </c>
      <c r="C580" s="88" t="s">
        <v>7553</v>
      </c>
      <c r="D580" s="92"/>
      <c r="E580" s="92">
        <v>0.2</v>
      </c>
      <c r="F580" s="92"/>
      <c r="G580" s="92"/>
      <c r="H580" s="92"/>
      <c r="I580" s="92"/>
      <c r="J580" s="92"/>
      <c r="K580" s="92"/>
      <c r="L580" s="92"/>
      <c r="M580" s="92"/>
      <c r="N580" s="92"/>
      <c r="O580" s="92"/>
      <c r="P580" s="92">
        <v>0.2</v>
      </c>
      <c r="Q580" s="762">
        <v>0.2</v>
      </c>
      <c r="R580" s="91" t="s">
        <v>55</v>
      </c>
      <c r="S580" s="762"/>
      <c r="T580" s="762"/>
      <c r="U580" s="762"/>
      <c r="V580" s="92"/>
      <c r="W580" s="92"/>
      <c r="X580" s="92"/>
      <c r="Y580" s="92"/>
      <c r="Z580" s="92">
        <v>0.2</v>
      </c>
      <c r="AA580" s="92"/>
      <c r="AB580" s="246">
        <v>1</v>
      </c>
    </row>
    <row r="581" spans="1:28" ht="19.5" customHeight="1">
      <c r="A581" s="248">
        <v>24</v>
      </c>
      <c r="B581" s="730" t="s">
        <v>342</v>
      </c>
      <c r="C581" s="88" t="s">
        <v>7554</v>
      </c>
      <c r="D581" s="92"/>
      <c r="E581" s="92">
        <v>0.3</v>
      </c>
      <c r="F581" s="92">
        <v>0.3</v>
      </c>
      <c r="G581" s="92"/>
      <c r="H581" s="92"/>
      <c r="I581" s="92"/>
      <c r="J581" s="92"/>
      <c r="K581" s="92"/>
      <c r="L581" s="92">
        <v>0.3</v>
      </c>
      <c r="M581" s="92"/>
      <c r="N581" s="92"/>
      <c r="O581" s="92"/>
      <c r="P581" s="92"/>
      <c r="Q581" s="762"/>
      <c r="R581" s="91" t="s">
        <v>55</v>
      </c>
      <c r="S581" s="762"/>
      <c r="T581" s="762"/>
      <c r="U581" s="762"/>
      <c r="V581" s="92"/>
      <c r="W581" s="92"/>
      <c r="X581" s="92"/>
      <c r="Y581" s="92">
        <v>0.3</v>
      </c>
      <c r="Z581" s="92"/>
      <c r="AA581" s="92"/>
      <c r="AB581" s="246">
        <v>1</v>
      </c>
    </row>
    <row r="582" spans="1:28" ht="19.5" customHeight="1">
      <c r="A582" s="248">
        <v>25</v>
      </c>
      <c r="B582" s="730" t="s">
        <v>7555</v>
      </c>
      <c r="C582" s="88" t="s">
        <v>7556</v>
      </c>
      <c r="D582" s="92"/>
      <c r="E582" s="92">
        <v>0.3</v>
      </c>
      <c r="F582" s="92">
        <v>0.3</v>
      </c>
      <c r="G582" s="92"/>
      <c r="H582" s="92"/>
      <c r="I582" s="92"/>
      <c r="J582" s="92"/>
      <c r="K582" s="92"/>
      <c r="L582" s="92">
        <v>0.3</v>
      </c>
      <c r="M582" s="92"/>
      <c r="N582" s="92"/>
      <c r="O582" s="92"/>
      <c r="P582" s="92"/>
      <c r="Q582" s="762"/>
      <c r="R582" s="109" t="s">
        <v>55</v>
      </c>
      <c r="S582" s="762"/>
      <c r="T582" s="762"/>
      <c r="U582" s="762"/>
      <c r="V582" s="92"/>
      <c r="W582" s="92"/>
      <c r="X582" s="92"/>
      <c r="Y582" s="92">
        <v>0.3</v>
      </c>
      <c r="Z582" s="92"/>
      <c r="AA582" s="92"/>
      <c r="AB582" s="246">
        <v>1</v>
      </c>
    </row>
    <row r="583" spans="1:28" ht="19.5" customHeight="1">
      <c r="A583" s="248">
        <v>26</v>
      </c>
      <c r="B583" s="730" t="s">
        <v>7557</v>
      </c>
      <c r="C583" s="88" t="s">
        <v>7558</v>
      </c>
      <c r="D583" s="92"/>
      <c r="E583" s="92">
        <v>0.4</v>
      </c>
      <c r="F583" s="92">
        <v>0.4</v>
      </c>
      <c r="G583" s="92"/>
      <c r="H583" s="92"/>
      <c r="I583" s="92"/>
      <c r="J583" s="92"/>
      <c r="K583" s="92"/>
      <c r="L583" s="92">
        <v>0.4</v>
      </c>
      <c r="M583" s="92"/>
      <c r="N583" s="92"/>
      <c r="O583" s="92"/>
      <c r="P583" s="92"/>
      <c r="Q583" s="762"/>
      <c r="R583" s="91" t="s">
        <v>55</v>
      </c>
      <c r="S583" s="762"/>
      <c r="T583" s="762"/>
      <c r="U583" s="762"/>
      <c r="V583" s="92"/>
      <c r="W583" s="92"/>
      <c r="X583" s="92"/>
      <c r="Y583" s="92"/>
      <c r="Z583" s="92">
        <v>0.4</v>
      </c>
      <c r="AA583" s="92"/>
      <c r="AB583" s="246">
        <v>1</v>
      </c>
    </row>
    <row r="584" spans="1:28" ht="19.5" customHeight="1">
      <c r="A584" s="248"/>
      <c r="B584" s="778" t="s">
        <v>7559</v>
      </c>
      <c r="C584" s="88"/>
      <c r="D584" s="92"/>
      <c r="E584" s="92"/>
      <c r="F584" s="92"/>
      <c r="G584" s="92"/>
      <c r="H584" s="92"/>
      <c r="I584" s="92"/>
      <c r="J584" s="92"/>
      <c r="K584" s="92"/>
      <c r="L584" s="92"/>
      <c r="M584" s="92"/>
      <c r="N584" s="92"/>
      <c r="O584" s="92"/>
      <c r="P584" s="92"/>
      <c r="Q584" s="762"/>
      <c r="R584" s="91" t="s">
        <v>55</v>
      </c>
      <c r="S584" s="762"/>
      <c r="T584" s="762"/>
      <c r="U584" s="762"/>
      <c r="V584" s="92"/>
      <c r="W584" s="92"/>
      <c r="X584" s="92"/>
      <c r="Y584" s="92"/>
      <c r="Z584" s="92"/>
      <c r="AA584" s="92"/>
      <c r="AB584" s="246"/>
    </row>
    <row r="585" spans="1:28" ht="19.5" customHeight="1">
      <c r="A585" s="248">
        <v>27</v>
      </c>
      <c r="B585" s="730" t="s">
        <v>7560</v>
      </c>
      <c r="C585" s="88" t="s">
        <v>7561</v>
      </c>
      <c r="D585" s="92"/>
      <c r="E585" s="92">
        <v>0.5</v>
      </c>
      <c r="F585" s="92">
        <v>0.5</v>
      </c>
      <c r="G585" s="92"/>
      <c r="H585" s="92"/>
      <c r="I585" s="92"/>
      <c r="J585" s="92"/>
      <c r="K585" s="92"/>
      <c r="L585" s="92">
        <v>0.5</v>
      </c>
      <c r="M585" s="92"/>
      <c r="N585" s="92"/>
      <c r="O585" s="92"/>
      <c r="P585" s="92"/>
      <c r="Q585" s="762"/>
      <c r="R585" s="109" t="s">
        <v>55</v>
      </c>
      <c r="S585" s="762"/>
      <c r="T585" s="762"/>
      <c r="U585" s="762"/>
      <c r="V585" s="92"/>
      <c r="W585" s="92"/>
      <c r="X585" s="92"/>
      <c r="Y585" s="92"/>
      <c r="Z585" s="92">
        <v>0.5</v>
      </c>
      <c r="AA585" s="92"/>
      <c r="AB585" s="246">
        <v>1</v>
      </c>
    </row>
    <row r="586" spans="1:28" ht="19.5" customHeight="1">
      <c r="A586" s="248">
        <v>28</v>
      </c>
      <c r="B586" s="730" t="s">
        <v>1005</v>
      </c>
      <c r="C586" s="88" t="s">
        <v>7562</v>
      </c>
      <c r="D586" s="92"/>
      <c r="E586" s="92">
        <v>0.4</v>
      </c>
      <c r="F586" s="92"/>
      <c r="G586" s="92"/>
      <c r="H586" s="92"/>
      <c r="I586" s="92"/>
      <c r="J586" s="92"/>
      <c r="K586" s="92"/>
      <c r="L586" s="92"/>
      <c r="M586" s="92"/>
      <c r="N586" s="92"/>
      <c r="O586" s="92"/>
      <c r="P586" s="92">
        <v>0.4</v>
      </c>
      <c r="Q586" s="762">
        <v>0.4</v>
      </c>
      <c r="R586" s="91" t="s">
        <v>55</v>
      </c>
      <c r="S586" s="762"/>
      <c r="T586" s="762"/>
      <c r="U586" s="762"/>
      <c r="V586" s="92"/>
      <c r="W586" s="92"/>
      <c r="X586" s="92"/>
      <c r="Y586" s="92"/>
      <c r="Z586" s="92">
        <v>0.4</v>
      </c>
      <c r="AA586" s="92"/>
      <c r="AB586" s="246">
        <v>1</v>
      </c>
    </row>
    <row r="587" spans="1:28" ht="19.5" customHeight="1">
      <c r="A587" s="248"/>
      <c r="B587" s="778" t="s">
        <v>7563</v>
      </c>
      <c r="C587" s="88"/>
      <c r="D587" s="92"/>
      <c r="E587" s="92"/>
      <c r="F587" s="92"/>
      <c r="G587" s="92"/>
      <c r="H587" s="92"/>
      <c r="I587" s="92"/>
      <c r="J587" s="92"/>
      <c r="K587" s="92"/>
      <c r="L587" s="92"/>
      <c r="M587" s="92"/>
      <c r="N587" s="92"/>
      <c r="O587" s="92"/>
      <c r="P587" s="92"/>
      <c r="Q587" s="92"/>
      <c r="R587" s="91" t="s">
        <v>55</v>
      </c>
      <c r="S587" s="92"/>
      <c r="T587" s="92"/>
      <c r="U587" s="92"/>
      <c r="V587" s="92"/>
      <c r="W587" s="92"/>
      <c r="X587" s="92"/>
      <c r="Y587" s="92"/>
      <c r="Z587" s="92"/>
      <c r="AA587" s="92"/>
      <c r="AB587" s="246"/>
    </row>
    <row r="588" spans="1:28" ht="19.5" customHeight="1">
      <c r="A588" s="248">
        <v>29</v>
      </c>
      <c r="B588" s="730" t="s">
        <v>787</v>
      </c>
      <c r="C588" s="88" t="s">
        <v>7564</v>
      </c>
      <c r="D588" s="92"/>
      <c r="E588" s="92">
        <v>0.2</v>
      </c>
      <c r="F588" s="92">
        <v>0.2</v>
      </c>
      <c r="G588" s="92"/>
      <c r="H588" s="92"/>
      <c r="I588" s="92"/>
      <c r="J588" s="92"/>
      <c r="K588" s="92"/>
      <c r="L588" s="92">
        <v>0.2</v>
      </c>
      <c r="M588" s="92"/>
      <c r="N588" s="92"/>
      <c r="O588" s="92"/>
      <c r="P588" s="92"/>
      <c r="Q588" s="762"/>
      <c r="R588" s="109" t="s">
        <v>55</v>
      </c>
      <c r="S588" s="762"/>
      <c r="T588" s="762"/>
      <c r="U588" s="762"/>
      <c r="V588" s="92"/>
      <c r="W588" s="92"/>
      <c r="X588" s="92"/>
      <c r="Y588" s="92"/>
      <c r="Z588" s="92">
        <v>0.2</v>
      </c>
      <c r="AA588" s="92"/>
      <c r="AB588" s="246">
        <v>1</v>
      </c>
    </row>
    <row r="589" spans="1:28" ht="19.5" customHeight="1">
      <c r="A589" s="248">
        <v>30</v>
      </c>
      <c r="B589" s="730" t="s">
        <v>342</v>
      </c>
      <c r="C589" s="88" t="s">
        <v>7565</v>
      </c>
      <c r="D589" s="92"/>
      <c r="E589" s="749">
        <v>0.19</v>
      </c>
      <c r="F589" s="749">
        <v>0.19</v>
      </c>
      <c r="G589" s="92"/>
      <c r="H589" s="92"/>
      <c r="I589" s="92"/>
      <c r="J589" s="92"/>
      <c r="K589" s="92"/>
      <c r="L589" s="749">
        <v>0.19</v>
      </c>
      <c r="M589" s="749"/>
      <c r="N589" s="749"/>
      <c r="O589" s="749"/>
      <c r="P589" s="749"/>
      <c r="Q589" s="766"/>
      <c r="R589" s="91" t="s">
        <v>55</v>
      </c>
      <c r="S589" s="766"/>
      <c r="T589" s="766"/>
      <c r="U589" s="766"/>
      <c r="V589" s="92"/>
      <c r="W589" s="92"/>
      <c r="X589" s="92"/>
      <c r="Y589" s="92"/>
      <c r="Z589" s="749">
        <v>0.19</v>
      </c>
      <c r="AA589" s="92"/>
      <c r="AB589" s="246">
        <v>1</v>
      </c>
    </row>
    <row r="590" spans="1:28" ht="19.5" customHeight="1">
      <c r="A590" s="248">
        <v>31</v>
      </c>
      <c r="B590" s="730" t="s">
        <v>6328</v>
      </c>
      <c r="C590" s="88" t="s">
        <v>7566</v>
      </c>
      <c r="D590" s="92"/>
      <c r="E590" s="92">
        <v>0.2</v>
      </c>
      <c r="F590" s="92"/>
      <c r="G590" s="92"/>
      <c r="H590" s="92"/>
      <c r="I590" s="92"/>
      <c r="J590" s="92"/>
      <c r="K590" s="92"/>
      <c r="L590" s="92"/>
      <c r="M590" s="92"/>
      <c r="N590" s="92"/>
      <c r="O590" s="92"/>
      <c r="P590" s="92">
        <v>0.2</v>
      </c>
      <c r="Q590" s="762">
        <v>0.2</v>
      </c>
      <c r="R590" s="91" t="s">
        <v>55</v>
      </c>
      <c r="S590" s="762"/>
      <c r="T590" s="762"/>
      <c r="U590" s="762"/>
      <c r="V590" s="92"/>
      <c r="W590" s="92"/>
      <c r="X590" s="92"/>
      <c r="Y590" s="92"/>
      <c r="Z590" s="92">
        <v>0.2</v>
      </c>
      <c r="AA590" s="92"/>
      <c r="AB590" s="246">
        <v>1</v>
      </c>
    </row>
    <row r="591" spans="1:28" ht="19.5" customHeight="1">
      <c r="A591" s="248">
        <v>32</v>
      </c>
      <c r="B591" s="730" t="s">
        <v>7567</v>
      </c>
      <c r="C591" s="88" t="s">
        <v>7568</v>
      </c>
      <c r="D591" s="92"/>
      <c r="E591" s="92">
        <v>0.2</v>
      </c>
      <c r="F591" s="92"/>
      <c r="G591" s="92"/>
      <c r="H591" s="92"/>
      <c r="I591" s="92"/>
      <c r="J591" s="92"/>
      <c r="K591" s="92"/>
      <c r="L591" s="92"/>
      <c r="M591" s="92"/>
      <c r="N591" s="92"/>
      <c r="O591" s="92"/>
      <c r="P591" s="92">
        <v>0.2</v>
      </c>
      <c r="Q591" s="762">
        <v>0.2</v>
      </c>
      <c r="R591" s="109" t="s">
        <v>55</v>
      </c>
      <c r="S591" s="762"/>
      <c r="T591" s="762"/>
      <c r="U591" s="762"/>
      <c r="V591" s="92"/>
      <c r="W591" s="92"/>
      <c r="X591" s="92"/>
      <c r="Y591" s="92"/>
      <c r="Z591" s="92">
        <v>0.2</v>
      </c>
      <c r="AA591" s="92"/>
      <c r="AB591" s="246">
        <v>1</v>
      </c>
    </row>
    <row r="592" spans="1:28" ht="19.5" customHeight="1">
      <c r="A592" s="248">
        <v>33</v>
      </c>
      <c r="B592" s="730" t="s">
        <v>7569</v>
      </c>
      <c r="C592" s="88" t="s">
        <v>7570</v>
      </c>
      <c r="D592" s="92"/>
      <c r="E592" s="749">
        <v>0.57999999999999996</v>
      </c>
      <c r="F592" s="749">
        <v>0.57999999999999996</v>
      </c>
      <c r="G592" s="92"/>
      <c r="H592" s="92"/>
      <c r="I592" s="92"/>
      <c r="J592" s="92"/>
      <c r="K592" s="92"/>
      <c r="L592" s="749">
        <v>0.57999999999999996</v>
      </c>
      <c r="M592" s="749"/>
      <c r="N592" s="749"/>
      <c r="O592" s="92"/>
      <c r="P592" s="92"/>
      <c r="Q592" s="762"/>
      <c r="R592" s="91" t="s">
        <v>55</v>
      </c>
      <c r="S592" s="762"/>
      <c r="T592" s="762"/>
      <c r="U592" s="762"/>
      <c r="V592" s="92"/>
      <c r="W592" s="92"/>
      <c r="X592" s="92"/>
      <c r="Y592" s="92"/>
      <c r="Z592" s="92">
        <v>0.57999999999999996</v>
      </c>
      <c r="AA592" s="92"/>
      <c r="AB592" s="246">
        <v>1</v>
      </c>
    </row>
    <row r="593" spans="1:28" ht="19.5" customHeight="1">
      <c r="A593" s="248">
        <v>34</v>
      </c>
      <c r="B593" s="730" t="s">
        <v>1005</v>
      </c>
      <c r="C593" s="88" t="s">
        <v>7571</v>
      </c>
      <c r="D593" s="92"/>
      <c r="E593" s="92">
        <v>0.2</v>
      </c>
      <c r="F593" s="92"/>
      <c r="G593" s="92"/>
      <c r="H593" s="92"/>
      <c r="I593" s="92"/>
      <c r="J593" s="92"/>
      <c r="K593" s="92"/>
      <c r="L593" s="92"/>
      <c r="M593" s="92"/>
      <c r="N593" s="92"/>
      <c r="O593" s="92"/>
      <c r="P593" s="92">
        <v>0.2</v>
      </c>
      <c r="Q593" s="762">
        <v>0.2</v>
      </c>
      <c r="R593" s="91" t="s">
        <v>55</v>
      </c>
      <c r="S593" s="762"/>
      <c r="T593" s="762"/>
      <c r="U593" s="762"/>
      <c r="V593" s="92"/>
      <c r="W593" s="92"/>
      <c r="X593" s="92"/>
      <c r="Y593" s="92"/>
      <c r="Z593" s="92">
        <v>0.2</v>
      </c>
      <c r="AA593" s="92"/>
      <c r="AB593" s="246">
        <v>1</v>
      </c>
    </row>
    <row r="594" spans="1:28" ht="19.5" customHeight="1">
      <c r="A594" s="248">
        <v>35</v>
      </c>
      <c r="B594" s="730" t="s">
        <v>1088</v>
      </c>
      <c r="C594" s="88" t="s">
        <v>7572</v>
      </c>
      <c r="D594" s="92"/>
      <c r="E594" s="92">
        <v>0.2</v>
      </c>
      <c r="F594" s="92"/>
      <c r="G594" s="92"/>
      <c r="H594" s="92"/>
      <c r="I594" s="92"/>
      <c r="J594" s="92"/>
      <c r="K594" s="92"/>
      <c r="L594" s="92"/>
      <c r="M594" s="92"/>
      <c r="N594" s="92"/>
      <c r="O594" s="92"/>
      <c r="P594" s="92">
        <v>0.2</v>
      </c>
      <c r="Q594" s="762">
        <v>0.2</v>
      </c>
      <c r="R594" s="109" t="s">
        <v>55</v>
      </c>
      <c r="S594" s="762"/>
      <c r="T594" s="762"/>
      <c r="U594" s="762"/>
      <c r="V594" s="92"/>
      <c r="W594" s="92"/>
      <c r="X594" s="92"/>
      <c r="Y594" s="92"/>
      <c r="Z594" s="92">
        <v>0.2</v>
      </c>
      <c r="AA594" s="92"/>
      <c r="AB594" s="246">
        <v>1</v>
      </c>
    </row>
    <row r="595" spans="1:28" ht="19.5" customHeight="1">
      <c r="A595" s="248">
        <v>36</v>
      </c>
      <c r="B595" s="730" t="s">
        <v>7573</v>
      </c>
      <c r="C595" s="88" t="s">
        <v>7574</v>
      </c>
      <c r="D595" s="92"/>
      <c r="E595" s="92">
        <v>0.3</v>
      </c>
      <c r="F595" s="92">
        <v>0.3</v>
      </c>
      <c r="G595" s="92"/>
      <c r="H595" s="92"/>
      <c r="I595" s="92"/>
      <c r="J595" s="92"/>
      <c r="K595" s="92"/>
      <c r="L595" s="92">
        <v>0.3</v>
      </c>
      <c r="M595" s="92"/>
      <c r="N595" s="92"/>
      <c r="O595" s="92"/>
      <c r="P595" s="92"/>
      <c r="Q595" s="762"/>
      <c r="R595" s="91" t="s">
        <v>55</v>
      </c>
      <c r="S595" s="762"/>
      <c r="T595" s="762"/>
      <c r="U595" s="762"/>
      <c r="V595" s="92"/>
      <c r="W595" s="92"/>
      <c r="X595" s="92"/>
      <c r="Y595" s="92"/>
      <c r="Z595" s="92">
        <v>0.3</v>
      </c>
      <c r="AA595" s="92"/>
      <c r="AB595" s="246">
        <v>1</v>
      </c>
    </row>
    <row r="596" spans="1:28" ht="19.5" customHeight="1">
      <c r="A596" s="248">
        <v>37</v>
      </c>
      <c r="B596" s="730" t="s">
        <v>7575</v>
      </c>
      <c r="C596" s="88" t="s">
        <v>7576</v>
      </c>
      <c r="D596" s="92"/>
      <c r="E596" s="92">
        <v>0.3</v>
      </c>
      <c r="F596" s="92">
        <v>0.3</v>
      </c>
      <c r="G596" s="92"/>
      <c r="H596" s="92"/>
      <c r="I596" s="92"/>
      <c r="J596" s="92"/>
      <c r="K596" s="92"/>
      <c r="L596" s="92">
        <v>0.3</v>
      </c>
      <c r="M596" s="92"/>
      <c r="N596" s="92"/>
      <c r="O596" s="92"/>
      <c r="P596" s="92"/>
      <c r="Q596" s="762"/>
      <c r="R596" s="91" t="s">
        <v>55</v>
      </c>
      <c r="S596" s="762"/>
      <c r="T596" s="762"/>
      <c r="U596" s="762"/>
      <c r="V596" s="92"/>
      <c r="W596" s="92"/>
      <c r="X596" s="92"/>
      <c r="Y596" s="92"/>
      <c r="Z596" s="92">
        <v>0.3</v>
      </c>
      <c r="AA596" s="92"/>
      <c r="AB596" s="246">
        <v>1</v>
      </c>
    </row>
    <row r="597" spans="1:28" ht="19.5" customHeight="1">
      <c r="A597" s="248">
        <v>38</v>
      </c>
      <c r="B597" s="730" t="s">
        <v>6046</v>
      </c>
      <c r="C597" s="88" t="s">
        <v>7577</v>
      </c>
      <c r="D597" s="92"/>
      <c r="E597" s="92">
        <v>0.2</v>
      </c>
      <c r="F597" s="92"/>
      <c r="G597" s="92"/>
      <c r="H597" s="92"/>
      <c r="I597" s="92"/>
      <c r="J597" s="92"/>
      <c r="K597" s="92"/>
      <c r="L597" s="92"/>
      <c r="M597" s="92"/>
      <c r="N597" s="92"/>
      <c r="O597" s="92"/>
      <c r="P597" s="92">
        <v>0.2</v>
      </c>
      <c r="Q597" s="762">
        <v>0.2</v>
      </c>
      <c r="R597" s="109" t="s">
        <v>55</v>
      </c>
      <c r="S597" s="762"/>
      <c r="T597" s="762"/>
      <c r="U597" s="762"/>
      <c r="V597" s="92"/>
      <c r="W597" s="92"/>
      <c r="X597" s="92"/>
      <c r="Y597" s="92"/>
      <c r="Z597" s="92">
        <v>0.2</v>
      </c>
      <c r="AA597" s="92"/>
      <c r="AB597" s="246">
        <v>1</v>
      </c>
    </row>
    <row r="598" spans="1:28" ht="19.5" customHeight="1">
      <c r="A598" s="248">
        <v>39</v>
      </c>
      <c r="B598" s="730" t="s">
        <v>7578</v>
      </c>
      <c r="C598" s="88" t="s">
        <v>7579</v>
      </c>
      <c r="D598" s="92"/>
      <c r="E598" s="92">
        <v>0.2</v>
      </c>
      <c r="F598" s="92">
        <v>0.2</v>
      </c>
      <c r="G598" s="92"/>
      <c r="H598" s="92"/>
      <c r="I598" s="92"/>
      <c r="J598" s="92"/>
      <c r="K598" s="92"/>
      <c r="L598" s="92">
        <v>0.2</v>
      </c>
      <c r="M598" s="92"/>
      <c r="N598" s="92"/>
      <c r="O598" s="92"/>
      <c r="P598" s="92"/>
      <c r="Q598" s="762"/>
      <c r="R598" s="91" t="s">
        <v>55</v>
      </c>
      <c r="S598" s="762"/>
      <c r="T598" s="762"/>
      <c r="U598" s="762"/>
      <c r="V598" s="92"/>
      <c r="W598" s="92"/>
      <c r="X598" s="92"/>
      <c r="Y598" s="92"/>
      <c r="Z598" s="92">
        <v>0.2</v>
      </c>
      <c r="AA598" s="92"/>
      <c r="AB598" s="246">
        <v>1</v>
      </c>
    </row>
    <row r="599" spans="1:28" ht="19.5" customHeight="1">
      <c r="A599" s="248">
        <v>40</v>
      </c>
      <c r="B599" s="730" t="s">
        <v>7580</v>
      </c>
      <c r="C599" s="88" t="s">
        <v>7581</v>
      </c>
      <c r="D599" s="92"/>
      <c r="E599" s="92">
        <v>0.2</v>
      </c>
      <c r="F599" s="92">
        <v>0.2</v>
      </c>
      <c r="G599" s="92"/>
      <c r="H599" s="92"/>
      <c r="I599" s="92"/>
      <c r="J599" s="92"/>
      <c r="K599" s="92"/>
      <c r="L599" s="92">
        <v>0.2</v>
      </c>
      <c r="M599" s="92"/>
      <c r="N599" s="92"/>
      <c r="O599" s="92"/>
      <c r="P599" s="92"/>
      <c r="Q599" s="762"/>
      <c r="R599" s="91" t="s">
        <v>55</v>
      </c>
      <c r="S599" s="762"/>
      <c r="T599" s="762"/>
      <c r="U599" s="762"/>
      <c r="V599" s="92"/>
      <c r="W599" s="92"/>
      <c r="X599" s="92"/>
      <c r="Y599" s="92"/>
      <c r="Z599" s="92">
        <v>0.2</v>
      </c>
      <c r="AA599" s="92"/>
      <c r="AB599" s="246">
        <v>1</v>
      </c>
    </row>
    <row r="600" spans="1:28" ht="19.5" customHeight="1">
      <c r="A600" s="248">
        <v>41</v>
      </c>
      <c r="B600" s="730" t="s">
        <v>7582</v>
      </c>
      <c r="C600" s="88" t="s">
        <v>7583</v>
      </c>
      <c r="D600" s="92"/>
      <c r="E600" s="92">
        <v>0.2</v>
      </c>
      <c r="F600" s="92"/>
      <c r="G600" s="92"/>
      <c r="H600" s="92"/>
      <c r="I600" s="92"/>
      <c r="J600" s="92"/>
      <c r="K600" s="92"/>
      <c r="L600" s="92"/>
      <c r="M600" s="92"/>
      <c r="N600" s="92"/>
      <c r="O600" s="762"/>
      <c r="P600" s="762">
        <v>0.2</v>
      </c>
      <c r="Q600" s="762">
        <v>0.2</v>
      </c>
      <c r="R600" s="109" t="s">
        <v>55</v>
      </c>
      <c r="S600" s="762"/>
      <c r="T600" s="762"/>
      <c r="U600" s="762"/>
      <c r="V600" s="92"/>
      <c r="W600" s="92"/>
      <c r="X600" s="92"/>
      <c r="Y600" s="92"/>
      <c r="Z600" s="92"/>
      <c r="AA600" s="92">
        <v>0.2</v>
      </c>
      <c r="AB600" s="246">
        <v>1</v>
      </c>
    </row>
    <row r="601" spans="1:28" ht="19.5" customHeight="1">
      <c r="A601" s="248">
        <v>42</v>
      </c>
      <c r="B601" s="730" t="s">
        <v>7584</v>
      </c>
      <c r="C601" s="88" t="s">
        <v>7585</v>
      </c>
      <c r="D601" s="92"/>
      <c r="E601" s="92">
        <v>0.2</v>
      </c>
      <c r="F601" s="92"/>
      <c r="G601" s="92"/>
      <c r="H601" s="92"/>
      <c r="I601" s="92"/>
      <c r="J601" s="92"/>
      <c r="K601" s="92"/>
      <c r="L601" s="92"/>
      <c r="M601" s="92"/>
      <c r="N601" s="92"/>
      <c r="O601" s="762"/>
      <c r="P601" s="762">
        <v>0.2</v>
      </c>
      <c r="Q601" s="762">
        <v>0.2</v>
      </c>
      <c r="R601" s="91" t="s">
        <v>55</v>
      </c>
      <c r="S601" s="762"/>
      <c r="T601" s="762"/>
      <c r="U601" s="762"/>
      <c r="V601" s="92"/>
      <c r="W601" s="92"/>
      <c r="X601" s="92"/>
      <c r="Y601" s="92"/>
      <c r="Z601" s="92">
        <v>0.2</v>
      </c>
      <c r="AA601" s="92"/>
      <c r="AB601" s="246"/>
    </row>
    <row r="602" spans="1:28" ht="19.5" customHeight="1">
      <c r="A602" s="248">
        <v>43</v>
      </c>
      <c r="B602" s="730" t="s">
        <v>7586</v>
      </c>
      <c r="C602" s="88" t="s">
        <v>7587</v>
      </c>
      <c r="D602" s="92"/>
      <c r="E602" s="92">
        <v>0.2</v>
      </c>
      <c r="F602" s="92"/>
      <c r="G602" s="92"/>
      <c r="H602" s="92"/>
      <c r="I602" s="92"/>
      <c r="J602" s="92"/>
      <c r="K602" s="92"/>
      <c r="L602" s="92"/>
      <c r="M602" s="92"/>
      <c r="N602" s="92"/>
      <c r="O602" s="762"/>
      <c r="P602" s="762">
        <v>0.2</v>
      </c>
      <c r="Q602" s="762">
        <v>0.2</v>
      </c>
      <c r="R602" s="91" t="s">
        <v>55</v>
      </c>
      <c r="S602" s="762"/>
      <c r="T602" s="762"/>
      <c r="U602" s="762"/>
      <c r="V602" s="92"/>
      <c r="W602" s="92"/>
      <c r="X602" s="92"/>
      <c r="Y602" s="92"/>
      <c r="Z602" s="92"/>
      <c r="AA602" s="92">
        <v>0.2</v>
      </c>
      <c r="AB602" s="246">
        <v>1</v>
      </c>
    </row>
    <row r="603" spans="1:28" ht="19.5" customHeight="1">
      <c r="A603" s="248">
        <v>44</v>
      </c>
      <c r="B603" s="730" t="s">
        <v>7588</v>
      </c>
      <c r="C603" s="88" t="s">
        <v>7589</v>
      </c>
      <c r="D603" s="92"/>
      <c r="E603" s="92">
        <v>0.2</v>
      </c>
      <c r="F603" s="92"/>
      <c r="G603" s="92"/>
      <c r="H603" s="92"/>
      <c r="I603" s="92"/>
      <c r="J603" s="92"/>
      <c r="K603" s="92"/>
      <c r="L603" s="92"/>
      <c r="M603" s="92"/>
      <c r="N603" s="92"/>
      <c r="O603" s="762"/>
      <c r="P603" s="762">
        <v>0.2</v>
      </c>
      <c r="Q603" s="762">
        <v>0.2</v>
      </c>
      <c r="R603" s="109" t="s">
        <v>55</v>
      </c>
      <c r="S603" s="762"/>
      <c r="T603" s="762"/>
      <c r="U603" s="762"/>
      <c r="V603" s="92"/>
      <c r="W603" s="92"/>
      <c r="X603" s="92"/>
      <c r="Y603" s="92"/>
      <c r="Z603" s="92">
        <v>0.2</v>
      </c>
      <c r="AA603" s="92"/>
      <c r="AB603" s="246">
        <v>1</v>
      </c>
    </row>
    <row r="604" spans="1:28" ht="19.5" customHeight="1">
      <c r="A604" s="248">
        <v>45</v>
      </c>
      <c r="B604" s="730" t="s">
        <v>7590</v>
      </c>
      <c r="C604" s="88" t="s">
        <v>7591</v>
      </c>
      <c r="D604" s="92"/>
      <c r="E604" s="92">
        <v>0.2</v>
      </c>
      <c r="F604" s="92"/>
      <c r="G604" s="92"/>
      <c r="H604" s="92"/>
      <c r="I604" s="92"/>
      <c r="J604" s="92"/>
      <c r="K604" s="92"/>
      <c r="L604" s="92"/>
      <c r="M604" s="92"/>
      <c r="N604" s="92"/>
      <c r="O604" s="762"/>
      <c r="P604" s="762">
        <v>0.2</v>
      </c>
      <c r="Q604" s="762">
        <v>0.2</v>
      </c>
      <c r="R604" s="91" t="s">
        <v>55</v>
      </c>
      <c r="S604" s="762"/>
      <c r="T604" s="762"/>
      <c r="U604" s="762"/>
      <c r="V604" s="92"/>
      <c r="W604" s="92"/>
      <c r="X604" s="92"/>
      <c r="Y604" s="92"/>
      <c r="Z604" s="92">
        <v>0.2</v>
      </c>
      <c r="AA604" s="92"/>
      <c r="AB604" s="246">
        <v>1</v>
      </c>
    </row>
    <row r="605" spans="1:28" ht="19.5" customHeight="1">
      <c r="A605" s="248">
        <v>46</v>
      </c>
      <c r="B605" s="730" t="s">
        <v>760</v>
      </c>
      <c r="C605" s="88" t="s">
        <v>7592</v>
      </c>
      <c r="D605" s="92"/>
      <c r="E605" s="92">
        <v>0.1</v>
      </c>
      <c r="F605" s="92"/>
      <c r="G605" s="92"/>
      <c r="H605" s="92"/>
      <c r="I605" s="92"/>
      <c r="J605" s="92"/>
      <c r="K605" s="92"/>
      <c r="L605" s="92"/>
      <c r="M605" s="92"/>
      <c r="N605" s="92"/>
      <c r="O605" s="762"/>
      <c r="P605" s="762">
        <v>0.1</v>
      </c>
      <c r="Q605" s="762">
        <v>0.1</v>
      </c>
      <c r="R605" s="109" t="s">
        <v>55</v>
      </c>
      <c r="S605" s="762"/>
      <c r="T605" s="762"/>
      <c r="U605" s="762"/>
      <c r="V605" s="92"/>
      <c r="W605" s="92"/>
      <c r="X605" s="92"/>
      <c r="Y605" s="92"/>
      <c r="Z605" s="92"/>
      <c r="AA605" s="92">
        <v>0.1</v>
      </c>
      <c r="AB605" s="246">
        <v>1</v>
      </c>
    </row>
    <row r="606" spans="1:28" ht="19.5" customHeight="1">
      <c r="A606" s="248">
        <v>47</v>
      </c>
      <c r="B606" s="730" t="s">
        <v>7593</v>
      </c>
      <c r="C606" s="88" t="s">
        <v>7594</v>
      </c>
      <c r="D606" s="92"/>
      <c r="E606" s="92">
        <v>0.2</v>
      </c>
      <c r="F606" s="92"/>
      <c r="G606" s="92"/>
      <c r="H606" s="92"/>
      <c r="I606" s="92"/>
      <c r="J606" s="92"/>
      <c r="K606" s="92"/>
      <c r="L606" s="92"/>
      <c r="M606" s="92"/>
      <c r="N606" s="92"/>
      <c r="O606" s="762"/>
      <c r="P606" s="762">
        <v>0.2</v>
      </c>
      <c r="Q606" s="762">
        <v>0.2</v>
      </c>
      <c r="R606" s="91" t="s">
        <v>55</v>
      </c>
      <c r="S606" s="762"/>
      <c r="T606" s="762"/>
      <c r="U606" s="762"/>
      <c r="V606" s="92"/>
      <c r="W606" s="92"/>
      <c r="X606" s="92"/>
      <c r="Y606" s="92"/>
      <c r="Z606" s="92"/>
      <c r="AA606" s="92">
        <v>0.2</v>
      </c>
      <c r="AB606" s="246">
        <v>1</v>
      </c>
    </row>
    <row r="607" spans="1:28" ht="19.5" customHeight="1">
      <c r="A607" s="248">
        <v>48</v>
      </c>
      <c r="B607" s="730" t="s">
        <v>7595</v>
      </c>
      <c r="C607" s="88" t="s">
        <v>7596</v>
      </c>
      <c r="D607" s="92"/>
      <c r="E607" s="92">
        <v>0.2</v>
      </c>
      <c r="F607" s="92"/>
      <c r="G607" s="92"/>
      <c r="H607" s="92"/>
      <c r="I607" s="92"/>
      <c r="J607" s="92"/>
      <c r="K607" s="92"/>
      <c r="L607" s="92"/>
      <c r="M607" s="92"/>
      <c r="N607" s="92"/>
      <c r="O607" s="762"/>
      <c r="P607" s="762">
        <v>0.2</v>
      </c>
      <c r="Q607" s="762">
        <v>0.2</v>
      </c>
      <c r="R607" s="91" t="s">
        <v>55</v>
      </c>
      <c r="S607" s="762"/>
      <c r="T607" s="762"/>
      <c r="U607" s="762"/>
      <c r="V607" s="92"/>
      <c r="W607" s="92"/>
      <c r="X607" s="92"/>
      <c r="Y607" s="92"/>
      <c r="Z607" s="92"/>
      <c r="AA607" s="92">
        <v>0.2</v>
      </c>
      <c r="AB607" s="246">
        <v>1</v>
      </c>
    </row>
    <row r="608" spans="1:28" ht="19.5" customHeight="1">
      <c r="A608" s="248">
        <v>49</v>
      </c>
      <c r="B608" s="730" t="s">
        <v>7597</v>
      </c>
      <c r="C608" s="88" t="s">
        <v>7598</v>
      </c>
      <c r="D608" s="92"/>
      <c r="E608" s="92">
        <v>0.2</v>
      </c>
      <c r="F608" s="92"/>
      <c r="G608" s="92"/>
      <c r="H608" s="92"/>
      <c r="I608" s="92"/>
      <c r="J608" s="92"/>
      <c r="K608" s="92"/>
      <c r="L608" s="92"/>
      <c r="M608" s="92"/>
      <c r="N608" s="92"/>
      <c r="O608" s="762"/>
      <c r="P608" s="762">
        <v>0.2</v>
      </c>
      <c r="Q608" s="762">
        <v>0.2</v>
      </c>
      <c r="R608" s="109" t="s">
        <v>55</v>
      </c>
      <c r="S608" s="762"/>
      <c r="T608" s="762"/>
      <c r="U608" s="762"/>
      <c r="V608" s="92"/>
      <c r="W608" s="92"/>
      <c r="X608" s="92"/>
      <c r="Y608" s="92"/>
      <c r="Z608" s="92"/>
      <c r="AA608" s="92">
        <v>0.2</v>
      </c>
      <c r="AB608" s="246">
        <v>1</v>
      </c>
    </row>
    <row r="609" spans="1:28" ht="19.5" customHeight="1">
      <c r="A609" s="248">
        <v>50</v>
      </c>
      <c r="B609" s="730" t="s">
        <v>7599</v>
      </c>
      <c r="C609" s="88" t="s">
        <v>7600</v>
      </c>
      <c r="D609" s="92"/>
      <c r="E609" s="92">
        <v>0.2</v>
      </c>
      <c r="F609" s="92"/>
      <c r="G609" s="92"/>
      <c r="H609" s="92"/>
      <c r="I609" s="92"/>
      <c r="J609" s="92"/>
      <c r="K609" s="92"/>
      <c r="L609" s="92"/>
      <c r="M609" s="92"/>
      <c r="N609" s="92"/>
      <c r="O609" s="762"/>
      <c r="P609" s="762">
        <v>0.2</v>
      </c>
      <c r="Q609" s="762">
        <v>0.2</v>
      </c>
      <c r="R609" s="91" t="s">
        <v>55</v>
      </c>
      <c r="S609" s="762"/>
      <c r="T609" s="762"/>
      <c r="U609" s="762"/>
      <c r="V609" s="92"/>
      <c r="W609" s="92"/>
      <c r="X609" s="92"/>
      <c r="Y609" s="92"/>
      <c r="Z609" s="92"/>
      <c r="AA609" s="92">
        <v>0.2</v>
      </c>
      <c r="AB609" s="246">
        <v>1</v>
      </c>
    </row>
    <row r="610" spans="1:28" ht="19.5" customHeight="1">
      <c r="A610" s="248">
        <v>51</v>
      </c>
      <c r="B610" s="730" t="s">
        <v>7601</v>
      </c>
      <c r="C610" s="88" t="s">
        <v>7602</v>
      </c>
      <c r="D610" s="92"/>
      <c r="E610" s="92">
        <v>0.2</v>
      </c>
      <c r="F610" s="92"/>
      <c r="G610" s="92"/>
      <c r="H610" s="92"/>
      <c r="I610" s="92"/>
      <c r="J610" s="92"/>
      <c r="K610" s="92"/>
      <c r="L610" s="92"/>
      <c r="M610" s="92"/>
      <c r="N610" s="92"/>
      <c r="O610" s="762"/>
      <c r="P610" s="762">
        <v>0.2</v>
      </c>
      <c r="Q610" s="762">
        <v>0.2</v>
      </c>
      <c r="R610" s="91" t="s">
        <v>55</v>
      </c>
      <c r="S610" s="762"/>
      <c r="T610" s="762"/>
      <c r="U610" s="762"/>
      <c r="V610" s="92"/>
      <c r="W610" s="92"/>
      <c r="X610" s="92"/>
      <c r="Y610" s="92"/>
      <c r="Z610" s="92"/>
      <c r="AA610" s="92">
        <v>0.2</v>
      </c>
      <c r="AB610" s="246">
        <v>1</v>
      </c>
    </row>
    <row r="611" spans="1:28" ht="19.5" customHeight="1">
      <c r="A611" s="248">
        <v>52</v>
      </c>
      <c r="B611" s="730" t="s">
        <v>7603</v>
      </c>
      <c r="C611" s="88" t="s">
        <v>7604</v>
      </c>
      <c r="D611" s="92"/>
      <c r="E611" s="92">
        <v>0.2</v>
      </c>
      <c r="F611" s="92"/>
      <c r="G611" s="92"/>
      <c r="H611" s="92"/>
      <c r="I611" s="92"/>
      <c r="J611" s="92"/>
      <c r="K611" s="92"/>
      <c r="L611" s="92"/>
      <c r="M611" s="92"/>
      <c r="N611" s="92"/>
      <c r="O611" s="762"/>
      <c r="P611" s="762">
        <v>0.2</v>
      </c>
      <c r="Q611" s="762">
        <v>0.2</v>
      </c>
      <c r="R611" s="109" t="s">
        <v>55</v>
      </c>
      <c r="S611" s="762"/>
      <c r="T611" s="762"/>
      <c r="U611" s="762"/>
      <c r="V611" s="92"/>
      <c r="W611" s="92"/>
      <c r="X611" s="92"/>
      <c r="Y611" s="92"/>
      <c r="Z611" s="92">
        <v>0.2</v>
      </c>
      <c r="AA611" s="92"/>
      <c r="AB611" s="246">
        <v>1</v>
      </c>
    </row>
    <row r="612" spans="1:28" ht="19.5" customHeight="1">
      <c r="A612" s="249">
        <v>53</v>
      </c>
      <c r="B612" s="731" t="s">
        <v>7605</v>
      </c>
      <c r="C612" s="726" t="s">
        <v>7606</v>
      </c>
      <c r="D612" s="755"/>
      <c r="E612" s="755">
        <v>0.2</v>
      </c>
      <c r="F612" s="92"/>
      <c r="G612" s="92"/>
      <c r="H612" s="92"/>
      <c r="I612" s="92"/>
      <c r="J612" s="92"/>
      <c r="K612" s="92"/>
      <c r="L612" s="92"/>
      <c r="M612" s="92"/>
      <c r="N612" s="92"/>
      <c r="O612" s="762"/>
      <c r="P612" s="762">
        <v>0.2</v>
      </c>
      <c r="Q612" s="762">
        <v>0.2</v>
      </c>
      <c r="R612" s="91" t="s">
        <v>55</v>
      </c>
      <c r="S612" s="762"/>
      <c r="T612" s="762"/>
      <c r="U612" s="762"/>
      <c r="V612" s="92"/>
      <c r="W612" s="92"/>
      <c r="X612" s="92"/>
      <c r="Y612" s="92"/>
      <c r="Z612" s="92"/>
      <c r="AA612" s="92">
        <v>0.2</v>
      </c>
      <c r="AB612" s="246">
        <v>1</v>
      </c>
    </row>
    <row r="613" spans="1:28" ht="19.5" customHeight="1">
      <c r="A613" s="806"/>
      <c r="B613" s="818" t="s">
        <v>7617</v>
      </c>
      <c r="C613" s="806"/>
      <c r="D613" s="807"/>
      <c r="E613" s="807">
        <f>SUM(E554:E612)</f>
        <v>15.179999999999989</v>
      </c>
      <c r="F613" s="807">
        <f t="shared" ref="F613:AA613" si="111">SUM(F554:F612)</f>
        <v>9.48</v>
      </c>
      <c r="G613" s="807">
        <f t="shared" si="111"/>
        <v>2.3450000000000002</v>
      </c>
      <c r="H613" s="807">
        <f t="shared" si="111"/>
        <v>0</v>
      </c>
      <c r="I613" s="807">
        <f t="shared" si="111"/>
        <v>0</v>
      </c>
      <c r="J613" s="807">
        <f t="shared" si="111"/>
        <v>0</v>
      </c>
      <c r="K613" s="807">
        <f t="shared" si="111"/>
        <v>0</v>
      </c>
      <c r="L613" s="807">
        <f t="shared" si="111"/>
        <v>7.1350000000000007</v>
      </c>
      <c r="M613" s="807">
        <f t="shared" si="111"/>
        <v>0</v>
      </c>
      <c r="N613" s="807">
        <f t="shared" si="111"/>
        <v>0</v>
      </c>
      <c r="O613" s="807">
        <f t="shared" si="111"/>
        <v>0</v>
      </c>
      <c r="P613" s="807">
        <f t="shared" si="111"/>
        <v>5.700000000000002</v>
      </c>
      <c r="Q613" s="807">
        <f t="shared" si="111"/>
        <v>5.700000000000002</v>
      </c>
      <c r="R613" s="807">
        <f t="shared" si="111"/>
        <v>0</v>
      </c>
      <c r="S613" s="807">
        <f t="shared" si="111"/>
        <v>0</v>
      </c>
      <c r="T613" s="807">
        <f t="shared" si="111"/>
        <v>0</v>
      </c>
      <c r="U613" s="807">
        <f t="shared" si="111"/>
        <v>0</v>
      </c>
      <c r="V613" s="807">
        <f t="shared" si="111"/>
        <v>0</v>
      </c>
      <c r="W613" s="807">
        <f t="shared" si="111"/>
        <v>0</v>
      </c>
      <c r="X613" s="807">
        <f t="shared" si="111"/>
        <v>0</v>
      </c>
      <c r="Y613" s="807">
        <f t="shared" si="111"/>
        <v>4.21</v>
      </c>
      <c r="Z613" s="807">
        <f t="shared" si="111"/>
        <v>9.0699999999999985</v>
      </c>
      <c r="AA613" s="807">
        <f t="shared" si="111"/>
        <v>1.9</v>
      </c>
      <c r="AB613" s="246"/>
    </row>
    <row r="614" spans="1:28">
      <c r="A614" s="767"/>
      <c r="B614" s="246"/>
      <c r="C614" s="767"/>
      <c r="D614" s="246"/>
      <c r="E614" s="246"/>
      <c r="F614" s="246"/>
      <c r="G614" s="246"/>
      <c r="H614" s="246"/>
      <c r="I614" s="246"/>
      <c r="J614" s="246"/>
      <c r="K614" s="246"/>
      <c r="L614" s="246"/>
      <c r="M614" s="246"/>
      <c r="N614" s="246"/>
      <c r="O614" s="246"/>
      <c r="P614" s="246"/>
      <c r="Q614" s="246"/>
      <c r="R614" s="767"/>
      <c r="S614" s="246"/>
      <c r="T614" s="246"/>
      <c r="U614" s="246"/>
      <c r="V614" s="246"/>
      <c r="W614" s="246"/>
      <c r="X614" s="246"/>
      <c r="Y614" s="246"/>
      <c r="Z614" s="246"/>
      <c r="AA614" s="246"/>
      <c r="AB614" s="246"/>
    </row>
    <row r="615" spans="1:28">
      <c r="A615" s="767"/>
      <c r="B615" s="246"/>
      <c r="C615" s="767"/>
      <c r="D615" s="246"/>
      <c r="E615" s="246"/>
      <c r="F615" s="246"/>
      <c r="G615" s="246"/>
      <c r="H615" s="246"/>
      <c r="I615" s="246"/>
      <c r="J615" s="246"/>
      <c r="K615" s="246"/>
      <c r="L615" s="246"/>
      <c r="M615" s="246"/>
      <c r="N615" s="246"/>
      <c r="O615" s="246"/>
      <c r="P615" s="246"/>
      <c r="Q615" s="246"/>
      <c r="R615" s="767"/>
      <c r="S615" s="246"/>
      <c r="T615" s="246"/>
      <c r="U615" s="246"/>
      <c r="V615" s="246"/>
      <c r="W615" s="246"/>
      <c r="X615" s="246"/>
      <c r="Y615" s="246"/>
      <c r="Z615" s="246"/>
      <c r="AA615" s="246"/>
      <c r="AB615" s="246"/>
    </row>
    <row r="616" spans="1:28">
      <c r="A616" s="767"/>
      <c r="B616" s="246"/>
      <c r="C616" s="767"/>
      <c r="D616" s="246"/>
      <c r="E616" s="246"/>
      <c r="F616" s="246"/>
      <c r="G616" s="246"/>
      <c r="H616" s="246"/>
      <c r="I616" s="246"/>
      <c r="J616" s="246"/>
      <c r="K616" s="246"/>
      <c r="L616" s="246"/>
      <c r="M616" s="246"/>
      <c r="N616" s="246"/>
      <c r="O616" s="246"/>
      <c r="P616" s="246"/>
      <c r="Q616" s="246"/>
      <c r="R616" s="767"/>
      <c r="S616" s="246"/>
      <c r="T616" s="246"/>
      <c r="U616" s="246"/>
      <c r="V616" s="246"/>
      <c r="W616" s="246"/>
      <c r="X616" s="246"/>
      <c r="Y616" s="246"/>
      <c r="Z616" s="246"/>
      <c r="AA616" s="246"/>
      <c r="AB616" s="246"/>
    </row>
    <row r="617" spans="1:28">
      <c r="A617" s="767"/>
      <c r="B617" s="246"/>
      <c r="C617" s="767"/>
      <c r="D617" s="246"/>
      <c r="E617" s="246"/>
      <c r="F617" s="246"/>
      <c r="G617" s="246"/>
      <c r="H617" s="246"/>
      <c r="I617" s="246"/>
      <c r="J617" s="246"/>
      <c r="K617" s="246"/>
      <c r="L617" s="246"/>
      <c r="M617" s="246"/>
      <c r="N617" s="246"/>
      <c r="O617" s="246"/>
      <c r="P617" s="246"/>
      <c r="Q617" s="246"/>
      <c r="R617" s="767"/>
      <c r="S617" s="246"/>
      <c r="T617" s="246"/>
      <c r="U617" s="246"/>
      <c r="V617" s="246"/>
      <c r="W617" s="246"/>
      <c r="X617" s="246"/>
      <c r="Y617" s="246"/>
      <c r="Z617" s="246"/>
      <c r="AA617" s="246"/>
      <c r="AB617" s="246"/>
    </row>
    <row r="618" spans="1:28">
      <c r="C618" s="823"/>
    </row>
  </sheetData>
  <mergeCells count="20">
    <mergeCell ref="A9:AA9"/>
    <mergeCell ref="A183:AA183"/>
    <mergeCell ref="E6:E8"/>
    <mergeCell ref="F6:F8"/>
    <mergeCell ref="G6:P6"/>
    <mergeCell ref="Q6:Q8"/>
    <mergeCell ref="G7:J7"/>
    <mergeCell ref="K7:N7"/>
    <mergeCell ref="O7:O8"/>
    <mergeCell ref="P7:P8"/>
    <mergeCell ref="A2:AA2"/>
    <mergeCell ref="A3:AA3"/>
    <mergeCell ref="A5:A8"/>
    <mergeCell ref="B5:B8"/>
    <mergeCell ref="C5:C8"/>
    <mergeCell ref="D5:D8"/>
    <mergeCell ref="E5:Q5"/>
    <mergeCell ref="R5:R8"/>
    <mergeCell ref="S5:U7"/>
    <mergeCell ref="V5:AA7"/>
  </mergeCells>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949"/>
  <sheetViews>
    <sheetView zoomScale="71" zoomScaleNormal="71" workbookViewId="0">
      <pane xSplit="3" ySplit="6" topLeftCell="D924" activePane="bottomRight" state="frozen"/>
      <selection pane="topRight" activeCell="D1" sqref="D1"/>
      <selection pane="bottomLeft" activeCell="A7" sqref="A7"/>
      <selection pane="bottomRight" activeCell="I950" sqref="I950"/>
    </sheetView>
  </sheetViews>
  <sheetFormatPr defaultColWidth="9.140625" defaultRowHeight="15"/>
  <cols>
    <col min="1" max="1" width="6.140625" style="1985" customWidth="1"/>
    <col min="2" max="2" width="38.85546875" style="1090" customWidth="1"/>
    <col min="3" max="3" width="31.28515625" style="1257" customWidth="1"/>
    <col min="4" max="4" width="15.5703125" style="1257" customWidth="1"/>
    <col min="5" max="5" width="15.28515625" style="1257" customWidth="1"/>
    <col min="6" max="6" width="16.140625" style="1257" customWidth="1"/>
    <col min="7" max="7" width="14.7109375" style="1257" customWidth="1"/>
    <col min="8" max="8" width="15.5703125" style="1257" customWidth="1"/>
    <col min="9" max="9" width="15.85546875" style="1257" customWidth="1"/>
    <col min="10" max="10" width="13.7109375" style="1257" customWidth="1"/>
    <col min="11" max="11" width="17.140625" style="1257" customWidth="1"/>
    <col min="12" max="12" width="13.5703125" style="1257" customWidth="1"/>
    <col min="13" max="13" width="12.5703125" style="1257" customWidth="1"/>
    <col min="14" max="14" width="10.85546875" style="1257" customWidth="1"/>
    <col min="15" max="15" width="12" style="1986" customWidth="1"/>
    <col min="16" max="16" width="12.140625" style="1257" customWidth="1"/>
    <col min="17" max="17" width="12.42578125" style="1257" customWidth="1"/>
    <col min="18" max="18" width="15.5703125" style="1257" customWidth="1"/>
    <col min="19" max="16384" width="9.140625" style="1090"/>
  </cols>
  <sheetData>
    <row r="1" spans="1:19" ht="18.75">
      <c r="A1" s="3352" t="s">
        <v>17047</v>
      </c>
      <c r="B1" s="3352"/>
      <c r="C1" s="3352"/>
      <c r="D1" s="3352"/>
      <c r="E1" s="3352"/>
      <c r="F1" s="3352"/>
      <c r="G1" s="3352"/>
      <c r="H1" s="3352"/>
      <c r="I1" s="3352"/>
      <c r="J1" s="3352"/>
      <c r="K1" s="3352"/>
      <c r="L1" s="3352"/>
      <c r="M1" s="3352"/>
      <c r="N1" s="3352"/>
      <c r="O1" s="3352"/>
      <c r="P1" s="3352"/>
      <c r="Q1" s="3352"/>
      <c r="R1" s="3352"/>
    </row>
    <row r="2" spans="1:19" ht="18.75">
      <c r="A2" s="3353" t="s">
        <v>17048</v>
      </c>
      <c r="B2" s="3353"/>
      <c r="C2" s="3353"/>
      <c r="D2" s="3353"/>
      <c r="E2" s="3353"/>
      <c r="F2" s="3353"/>
      <c r="G2" s="3353"/>
      <c r="H2" s="3353"/>
      <c r="I2" s="3353"/>
      <c r="J2" s="3353"/>
      <c r="K2" s="3353"/>
      <c r="L2" s="3353"/>
      <c r="M2" s="3353"/>
      <c r="N2" s="3353"/>
      <c r="O2" s="3353"/>
      <c r="P2" s="3353"/>
      <c r="Q2" s="3353"/>
      <c r="R2" s="3353"/>
    </row>
    <row r="3" spans="1:19">
      <c r="A3" s="1943"/>
      <c r="B3" s="1835"/>
      <c r="C3" s="1835"/>
      <c r="D3" s="1835"/>
      <c r="E3" s="1835"/>
      <c r="F3" s="1835"/>
      <c r="G3" s="1835"/>
      <c r="H3" s="1835"/>
      <c r="I3" s="1835"/>
      <c r="J3" s="1835"/>
      <c r="K3" s="1835"/>
      <c r="L3" s="1835"/>
      <c r="M3" s="1835"/>
      <c r="N3" s="1835"/>
      <c r="O3" s="1944"/>
      <c r="P3" s="1835"/>
      <c r="Q3" s="1835"/>
      <c r="R3" s="1835"/>
    </row>
    <row r="4" spans="1:19" ht="15" customHeight="1">
      <c r="A4" s="3354" t="s">
        <v>16</v>
      </c>
      <c r="B4" s="3354" t="s">
        <v>17</v>
      </c>
      <c r="C4" s="3354" t="s">
        <v>18</v>
      </c>
      <c r="D4" s="3354" t="s">
        <v>17049</v>
      </c>
      <c r="E4" s="3356" t="s">
        <v>6545</v>
      </c>
      <c r="F4" s="3357"/>
      <c r="G4" s="3357"/>
      <c r="H4" s="3357"/>
      <c r="I4" s="3357"/>
      <c r="J4" s="3357"/>
      <c r="K4" s="3358"/>
      <c r="L4" s="3354" t="s">
        <v>21</v>
      </c>
      <c r="M4" s="3359" t="s">
        <v>23</v>
      </c>
      <c r="N4" s="3360"/>
      <c r="O4" s="3360"/>
      <c r="P4" s="3360"/>
      <c r="Q4" s="3360"/>
      <c r="R4" s="3361"/>
    </row>
    <row r="5" spans="1:19">
      <c r="A5" s="3355"/>
      <c r="B5" s="3355"/>
      <c r="C5" s="3355"/>
      <c r="D5" s="3355"/>
      <c r="E5" s="3365" t="s">
        <v>24</v>
      </c>
      <c r="F5" s="3365" t="s">
        <v>25</v>
      </c>
      <c r="G5" s="3366" t="s">
        <v>11583</v>
      </c>
      <c r="H5" s="3367"/>
      <c r="I5" s="3367"/>
      <c r="J5" s="3368"/>
      <c r="K5" s="3354" t="s">
        <v>17050</v>
      </c>
      <c r="L5" s="3355"/>
      <c r="M5" s="3362"/>
      <c r="N5" s="3363"/>
      <c r="O5" s="3363"/>
      <c r="P5" s="3363"/>
      <c r="Q5" s="3363"/>
      <c r="R5" s="3364"/>
    </row>
    <row r="6" spans="1:19" ht="45">
      <c r="A6" s="3355"/>
      <c r="B6" s="3355"/>
      <c r="C6" s="3355"/>
      <c r="D6" s="3355"/>
      <c r="E6" s="3354"/>
      <c r="F6" s="3354"/>
      <c r="G6" s="1945" t="s">
        <v>30</v>
      </c>
      <c r="H6" s="1945" t="s">
        <v>31</v>
      </c>
      <c r="I6" s="1945" t="s">
        <v>11584</v>
      </c>
      <c r="J6" s="1945" t="s">
        <v>11585</v>
      </c>
      <c r="K6" s="3355"/>
      <c r="L6" s="3355"/>
      <c r="M6" s="1946" t="s">
        <v>43</v>
      </c>
      <c r="N6" s="1946" t="s">
        <v>44</v>
      </c>
      <c r="O6" s="1946" t="s">
        <v>45</v>
      </c>
      <c r="P6" s="1946" t="s">
        <v>46</v>
      </c>
      <c r="Q6" s="1946" t="s">
        <v>47</v>
      </c>
      <c r="R6" s="1946" t="s">
        <v>48</v>
      </c>
    </row>
    <row r="7" spans="1:19">
      <c r="A7" s="1995"/>
      <c r="B7" s="1995"/>
      <c r="C7" s="1995"/>
      <c r="D7" s="1995"/>
      <c r="E7" s="1995"/>
      <c r="F7" s="1995"/>
      <c r="G7" s="1996"/>
      <c r="H7" s="1996"/>
      <c r="I7" s="1996"/>
      <c r="J7" s="1996"/>
      <c r="K7" s="1995"/>
      <c r="L7" s="1995"/>
      <c r="M7" s="13"/>
      <c r="N7" s="13"/>
      <c r="O7" s="1946"/>
      <c r="P7" s="1946"/>
      <c r="Q7" s="1946"/>
      <c r="R7" s="1946"/>
    </row>
    <row r="8" spans="1:19" s="1954" customFormat="1">
      <c r="A8" s="1947">
        <v>1</v>
      </c>
      <c r="B8" s="1987" t="s">
        <v>17051</v>
      </c>
      <c r="C8" s="1949" t="s">
        <v>17052</v>
      </c>
      <c r="D8" s="1949" t="s">
        <v>8150</v>
      </c>
      <c r="E8" s="1950">
        <v>0.65300000000000002</v>
      </c>
      <c r="F8" s="1951"/>
      <c r="G8" s="1951"/>
      <c r="H8" s="1952"/>
      <c r="I8" s="1952"/>
      <c r="J8" s="1950">
        <v>0.65300000000000002</v>
      </c>
      <c r="K8" s="1950">
        <v>0.65300000000000002</v>
      </c>
      <c r="L8" s="1950" t="s">
        <v>55</v>
      </c>
      <c r="M8" s="1951"/>
      <c r="N8" s="1951"/>
      <c r="O8" s="1951"/>
      <c r="P8" s="1951"/>
      <c r="Q8" s="1951"/>
      <c r="R8" s="1950">
        <v>0.65300000000000002</v>
      </c>
      <c r="S8" s="1953"/>
    </row>
    <row r="9" spans="1:19" s="1954" customFormat="1">
      <c r="A9" s="1947">
        <v>2</v>
      </c>
      <c r="B9" s="1988" t="s">
        <v>17053</v>
      </c>
      <c r="C9" s="1955" t="s">
        <v>17054</v>
      </c>
      <c r="D9" s="1949" t="s">
        <v>8150</v>
      </c>
      <c r="E9" s="1956">
        <v>0.66242999999999996</v>
      </c>
      <c r="F9" s="1956">
        <v>0.66242999999999996</v>
      </c>
      <c r="G9" s="1956">
        <v>0.66242999999999996</v>
      </c>
      <c r="H9" s="1952"/>
      <c r="I9" s="1952"/>
      <c r="J9" s="1952"/>
      <c r="K9" s="1956">
        <v>0.66242999999999996</v>
      </c>
      <c r="L9" s="1956" t="s">
        <v>55</v>
      </c>
      <c r="M9" s="1956"/>
      <c r="N9" s="1956"/>
      <c r="O9" s="1956">
        <v>0.66242999999999996</v>
      </c>
      <c r="P9" s="1956"/>
      <c r="Q9" s="1957"/>
      <c r="R9" s="1958"/>
      <c r="S9" s="1953"/>
    </row>
    <row r="10" spans="1:19" s="1954" customFormat="1">
      <c r="A10" s="1947">
        <v>3</v>
      </c>
      <c r="B10" s="1987" t="s">
        <v>17055</v>
      </c>
      <c r="C10" s="1949" t="s">
        <v>17056</v>
      </c>
      <c r="D10" s="1949" t="s">
        <v>8150</v>
      </c>
      <c r="E10" s="1950">
        <v>0.35870000000000002</v>
      </c>
      <c r="F10" s="1951">
        <v>0.35899999999999999</v>
      </c>
      <c r="G10" s="1951"/>
      <c r="H10" s="1952"/>
      <c r="I10" s="1950">
        <v>0.35870000000000002</v>
      </c>
      <c r="J10" s="1952"/>
      <c r="K10" s="1950">
        <v>0.35870000000000002</v>
      </c>
      <c r="L10" s="1950" t="s">
        <v>55</v>
      </c>
      <c r="M10" s="1951"/>
      <c r="N10" s="1951"/>
      <c r="O10" s="1951"/>
      <c r="P10" s="1951"/>
      <c r="Q10" s="1950">
        <v>0.35870000000000002</v>
      </c>
      <c r="R10" s="1959"/>
      <c r="S10" s="1953"/>
    </row>
    <row r="11" spans="1:19" s="1954" customFormat="1">
      <c r="A11" s="1947">
        <v>4</v>
      </c>
      <c r="B11" s="1987" t="s">
        <v>17057</v>
      </c>
      <c r="C11" s="1949" t="s">
        <v>17058</v>
      </c>
      <c r="D11" s="1949" t="s">
        <v>8150</v>
      </c>
      <c r="E11" s="1950">
        <v>0.72133000000000003</v>
      </c>
      <c r="F11" s="1951"/>
      <c r="G11" s="1951"/>
      <c r="H11" s="1952"/>
      <c r="I11" s="1952"/>
      <c r="J11" s="1950">
        <v>0.72133000000000003</v>
      </c>
      <c r="K11" s="1950">
        <v>0.72133000000000003</v>
      </c>
      <c r="L11" s="1950" t="s">
        <v>55</v>
      </c>
      <c r="M11" s="1951"/>
      <c r="N11" s="1951"/>
      <c r="O11" s="1951"/>
      <c r="P11" s="1951"/>
      <c r="Q11" s="1951"/>
      <c r="R11" s="1950">
        <v>0.72133000000000003</v>
      </c>
      <c r="S11" s="1953"/>
    </row>
    <row r="12" spans="1:19" s="1954" customFormat="1">
      <c r="A12" s="1947">
        <v>5</v>
      </c>
      <c r="B12" s="1987" t="s">
        <v>17059</v>
      </c>
      <c r="C12" s="1949" t="s">
        <v>17060</v>
      </c>
      <c r="D12" s="1949" t="s">
        <v>8150</v>
      </c>
      <c r="E12" s="1950">
        <v>1.50065</v>
      </c>
      <c r="F12" s="1950">
        <v>1.50065</v>
      </c>
      <c r="G12" s="1950">
        <v>1.50065</v>
      </c>
      <c r="H12" s="1952"/>
      <c r="I12" s="1952"/>
      <c r="J12" s="1952"/>
      <c r="K12" s="1950">
        <v>1.50065</v>
      </c>
      <c r="L12" s="1950" t="s">
        <v>55</v>
      </c>
      <c r="M12" s="1951"/>
      <c r="N12" s="1951"/>
      <c r="O12" s="1950">
        <v>1.50065</v>
      </c>
      <c r="P12" s="1957"/>
      <c r="Q12" s="1951"/>
      <c r="R12" s="1957"/>
      <c r="S12" s="1953"/>
    </row>
    <row r="13" spans="1:19" s="1954" customFormat="1">
      <c r="A13" s="1947">
        <v>6</v>
      </c>
      <c r="B13" s="1988" t="s">
        <v>17061</v>
      </c>
      <c r="C13" s="1955" t="s">
        <v>17062</v>
      </c>
      <c r="D13" s="1949" t="s">
        <v>8150</v>
      </c>
      <c r="E13" s="1956">
        <v>0.65754000000000001</v>
      </c>
      <c r="F13" s="1956">
        <v>0.65754000000000001</v>
      </c>
      <c r="G13" s="1956">
        <v>0.65754000000000001</v>
      </c>
      <c r="H13" s="1952"/>
      <c r="I13" s="1952"/>
      <c r="J13" s="1952"/>
      <c r="K13" s="1956">
        <v>0.65754000000000001</v>
      </c>
      <c r="L13" s="1956" t="s">
        <v>55</v>
      </c>
      <c r="M13" s="1956"/>
      <c r="N13" s="1956"/>
      <c r="O13" s="1956">
        <v>0.65754000000000001</v>
      </c>
      <c r="P13" s="1956"/>
      <c r="Q13" s="1957"/>
      <c r="R13" s="1958"/>
      <c r="S13" s="1953"/>
    </row>
    <row r="14" spans="1:19" s="1954" customFormat="1">
      <c r="A14" s="1947">
        <v>7</v>
      </c>
      <c r="B14" s="1987" t="s">
        <v>17063</v>
      </c>
      <c r="C14" s="1949" t="s">
        <v>17064</v>
      </c>
      <c r="D14" s="1949" t="s">
        <v>8150</v>
      </c>
      <c r="E14" s="1950">
        <v>0.26354</v>
      </c>
      <c r="F14" s="1951">
        <v>0.26400000000000001</v>
      </c>
      <c r="G14" s="1951"/>
      <c r="H14" s="1952"/>
      <c r="I14" s="1950">
        <v>0.26354</v>
      </c>
      <c r="J14" s="1952"/>
      <c r="K14" s="1950">
        <v>0.26354</v>
      </c>
      <c r="L14" s="1950" t="s">
        <v>55</v>
      </c>
      <c r="M14" s="1951"/>
      <c r="N14" s="1951"/>
      <c r="O14" s="1951"/>
      <c r="P14" s="1951"/>
      <c r="Q14" s="1950">
        <v>0.26354</v>
      </c>
      <c r="R14" s="1959"/>
      <c r="S14" s="1953"/>
    </row>
    <row r="15" spans="1:19" s="1954" customFormat="1">
      <c r="A15" s="1947">
        <v>9</v>
      </c>
      <c r="B15" s="1987" t="s">
        <v>17065</v>
      </c>
      <c r="C15" s="1949" t="s">
        <v>17066</v>
      </c>
      <c r="D15" s="1949" t="s">
        <v>8150</v>
      </c>
      <c r="E15" s="1950">
        <v>0.27100000000000002</v>
      </c>
      <c r="F15" s="1951"/>
      <c r="G15" s="1951"/>
      <c r="H15" s="1952"/>
      <c r="I15" s="1952"/>
      <c r="J15" s="1950">
        <v>0.27100000000000002</v>
      </c>
      <c r="K15" s="1950">
        <v>0.27100000000000002</v>
      </c>
      <c r="L15" s="1950" t="s">
        <v>55</v>
      </c>
      <c r="M15" s="1951"/>
      <c r="N15" s="1951"/>
      <c r="O15" s="1951"/>
      <c r="P15" s="1951"/>
      <c r="Q15" s="1951"/>
      <c r="R15" s="1950">
        <v>0.27100000000000002</v>
      </c>
      <c r="S15" s="1953"/>
    </row>
    <row r="16" spans="1:19" s="1954" customFormat="1">
      <c r="A16" s="1947">
        <v>10</v>
      </c>
      <c r="B16" s="1987" t="s">
        <v>17067</v>
      </c>
      <c r="C16" s="1949" t="s">
        <v>17068</v>
      </c>
      <c r="D16" s="1949" t="s">
        <v>8150</v>
      </c>
      <c r="E16" s="1950">
        <v>0.20196</v>
      </c>
      <c r="F16" s="1951"/>
      <c r="G16" s="1951"/>
      <c r="H16" s="1952"/>
      <c r="I16" s="1952"/>
      <c r="J16" s="1950">
        <v>0.20196</v>
      </c>
      <c r="K16" s="1950">
        <v>0.20196</v>
      </c>
      <c r="L16" s="1950" t="s">
        <v>55</v>
      </c>
      <c r="M16" s="1951"/>
      <c r="N16" s="1951"/>
      <c r="O16" s="1951"/>
      <c r="P16" s="1951"/>
      <c r="Q16" s="1951"/>
      <c r="R16" s="1950">
        <v>0.20196</v>
      </c>
      <c r="S16" s="1953"/>
    </row>
    <row r="17" spans="1:19" s="1954" customFormat="1">
      <c r="A17" s="1947">
        <v>11</v>
      </c>
      <c r="B17" s="1987" t="s">
        <v>17069</v>
      </c>
      <c r="C17" s="1949" t="s">
        <v>17070</v>
      </c>
      <c r="D17" s="1949" t="s">
        <v>8150</v>
      </c>
      <c r="E17" s="1950">
        <v>0.252</v>
      </c>
      <c r="F17" s="1951"/>
      <c r="G17" s="1951"/>
      <c r="H17" s="1952"/>
      <c r="I17" s="1952"/>
      <c r="J17" s="1950">
        <v>0.252</v>
      </c>
      <c r="K17" s="1950">
        <v>0.252</v>
      </c>
      <c r="L17" s="1950" t="s">
        <v>55</v>
      </c>
      <c r="M17" s="1951"/>
      <c r="N17" s="1951"/>
      <c r="O17" s="1951"/>
      <c r="P17" s="1951"/>
      <c r="Q17" s="1951"/>
      <c r="R17" s="1950">
        <v>0.252</v>
      </c>
      <c r="S17" s="1953"/>
    </row>
    <row r="18" spans="1:19" s="1954" customFormat="1">
      <c r="A18" s="1947">
        <v>12</v>
      </c>
      <c r="B18" s="1988" t="s">
        <v>17071</v>
      </c>
      <c r="C18" s="1955" t="s">
        <v>17072</v>
      </c>
      <c r="D18" s="1949" t="s">
        <v>8150</v>
      </c>
      <c r="E18" s="1956">
        <v>0.44681999999999999</v>
      </c>
      <c r="F18" s="1956">
        <v>0.44681999999999999</v>
      </c>
      <c r="G18" s="1956">
        <v>0.44681999999999999</v>
      </c>
      <c r="H18" s="1952"/>
      <c r="I18" s="1952"/>
      <c r="J18" s="1952"/>
      <c r="K18" s="1956">
        <v>0.44681999999999999</v>
      </c>
      <c r="L18" s="1956" t="s">
        <v>55</v>
      </c>
      <c r="M18" s="1956"/>
      <c r="N18" s="1956"/>
      <c r="O18" s="1956">
        <v>0.44681999999999999</v>
      </c>
      <c r="P18" s="1956"/>
      <c r="Q18" s="1957"/>
      <c r="R18" s="1958"/>
      <c r="S18" s="1953"/>
    </row>
    <row r="19" spans="1:19" s="1954" customFormat="1">
      <c r="A19" s="1947">
        <v>13</v>
      </c>
      <c r="B19" s="1987" t="s">
        <v>17073</v>
      </c>
      <c r="C19" s="1949" t="s">
        <v>17074</v>
      </c>
      <c r="D19" s="1949" t="s">
        <v>8150</v>
      </c>
      <c r="E19" s="1950">
        <v>0.21581</v>
      </c>
      <c r="F19" s="1950">
        <v>0.21581</v>
      </c>
      <c r="G19" s="1951"/>
      <c r="H19" s="1952"/>
      <c r="I19" s="1950">
        <v>0.21581</v>
      </c>
      <c r="J19" s="1952"/>
      <c r="K19" s="1950">
        <v>0.21581</v>
      </c>
      <c r="L19" s="1950" t="s">
        <v>55</v>
      </c>
      <c r="M19" s="1951"/>
      <c r="N19" s="1951"/>
      <c r="O19" s="1951"/>
      <c r="P19" s="1951"/>
      <c r="Q19" s="1950">
        <v>0.21581</v>
      </c>
      <c r="R19" s="1959"/>
      <c r="S19" s="1953"/>
    </row>
    <row r="20" spans="1:19" s="1954" customFormat="1">
      <c r="A20" s="1947">
        <v>14</v>
      </c>
      <c r="B20" s="1987" t="s">
        <v>17075</v>
      </c>
      <c r="C20" s="1949" t="s">
        <v>17076</v>
      </c>
      <c r="D20" s="1949" t="s">
        <v>8150</v>
      </c>
      <c r="E20" s="1950">
        <v>0.14826</v>
      </c>
      <c r="F20" s="1951"/>
      <c r="G20" s="1951"/>
      <c r="H20" s="1952"/>
      <c r="I20" s="1952"/>
      <c r="J20" s="1950">
        <v>0.14826</v>
      </c>
      <c r="K20" s="1950">
        <v>0.14826</v>
      </c>
      <c r="L20" s="1950" t="s">
        <v>55</v>
      </c>
      <c r="M20" s="1951"/>
      <c r="N20" s="1951"/>
      <c r="O20" s="1951"/>
      <c r="P20" s="1951"/>
      <c r="Q20" s="1951"/>
      <c r="R20" s="1950">
        <v>0.14826</v>
      </c>
      <c r="S20" s="1953"/>
    </row>
    <row r="21" spans="1:19" s="1954" customFormat="1">
      <c r="A21" s="1947">
        <v>15</v>
      </c>
      <c r="B21" s="1987" t="s">
        <v>17077</v>
      </c>
      <c r="C21" s="1949" t="s">
        <v>17078</v>
      </c>
      <c r="D21" s="1949" t="s">
        <v>8150</v>
      </c>
      <c r="E21" s="1950">
        <v>0.70513999999999999</v>
      </c>
      <c r="F21" s="1951"/>
      <c r="G21" s="1951"/>
      <c r="H21" s="1952"/>
      <c r="I21" s="1952"/>
      <c r="J21" s="1950">
        <v>0.70513999999999999</v>
      </c>
      <c r="K21" s="1950">
        <v>0.70513999999999999</v>
      </c>
      <c r="L21" s="1950" t="s">
        <v>55</v>
      </c>
      <c r="M21" s="1951"/>
      <c r="N21" s="1951"/>
      <c r="O21" s="1951"/>
      <c r="P21" s="1951"/>
      <c r="Q21" s="1951"/>
      <c r="R21" s="1950">
        <v>0.70513999999999999</v>
      </c>
      <c r="S21" s="1953"/>
    </row>
    <row r="22" spans="1:19" s="1840" customFormat="1">
      <c r="A22" s="1960">
        <v>16</v>
      </c>
      <c r="B22" s="1988" t="s">
        <v>17079</v>
      </c>
      <c r="C22" s="1955" t="s">
        <v>17080</v>
      </c>
      <c r="D22" s="1949" t="s">
        <v>8150</v>
      </c>
      <c r="E22" s="1956">
        <v>0.42959999999999998</v>
      </c>
      <c r="F22" s="1956">
        <v>0.42959999999999998</v>
      </c>
      <c r="G22" s="1956">
        <v>0.42959999999999998</v>
      </c>
      <c r="H22" s="1952"/>
      <c r="I22" s="1952"/>
      <c r="J22" s="1952"/>
      <c r="K22" s="1956">
        <v>0.42959999999999998</v>
      </c>
      <c r="L22" s="1956" t="s">
        <v>55</v>
      </c>
      <c r="M22" s="1956"/>
      <c r="N22" s="1956"/>
      <c r="O22" s="1956">
        <v>0.42959999999999998</v>
      </c>
      <c r="P22" s="1956"/>
      <c r="Q22" s="1961"/>
      <c r="R22" s="1958"/>
      <c r="S22" s="1962"/>
    </row>
    <row r="23" spans="1:19">
      <c r="A23" s="1949">
        <v>17</v>
      </c>
      <c r="B23" s="1987" t="s">
        <v>17081</v>
      </c>
      <c r="C23" s="1949" t="s">
        <v>17082</v>
      </c>
      <c r="D23" s="1949" t="s">
        <v>8150</v>
      </c>
      <c r="E23" s="1950">
        <v>0.20322000000000001</v>
      </c>
      <c r="F23" s="1950">
        <v>0.20322000000000001</v>
      </c>
      <c r="G23" s="1951"/>
      <c r="H23" s="1952"/>
      <c r="I23" s="1950">
        <v>0.20322000000000001</v>
      </c>
      <c r="J23" s="1952"/>
      <c r="K23" s="1950">
        <v>0.20322000000000001</v>
      </c>
      <c r="L23" s="1950" t="s">
        <v>55</v>
      </c>
      <c r="M23" s="1951"/>
      <c r="N23" s="1951"/>
      <c r="O23" s="1951"/>
      <c r="P23" s="1951"/>
      <c r="Q23" s="1950">
        <v>0.20322000000000001</v>
      </c>
      <c r="R23" s="1959"/>
      <c r="S23" s="1963"/>
    </row>
    <row r="24" spans="1:19">
      <c r="A24" s="1949">
        <v>18</v>
      </c>
      <c r="B24" s="1987" t="s">
        <v>17083</v>
      </c>
      <c r="C24" s="1949" t="s">
        <v>17084</v>
      </c>
      <c r="D24" s="1949" t="s">
        <v>8150</v>
      </c>
      <c r="E24" s="1950">
        <v>0.33018999999999998</v>
      </c>
      <c r="F24" s="1950">
        <v>0.33018999999999998</v>
      </c>
      <c r="G24" s="1950">
        <v>0.33018999999999998</v>
      </c>
      <c r="H24" s="1952"/>
      <c r="I24" s="1952"/>
      <c r="J24" s="1952"/>
      <c r="K24" s="1950">
        <v>0.33018999999999998</v>
      </c>
      <c r="L24" s="1950" t="s">
        <v>605</v>
      </c>
      <c r="M24" s="1950">
        <v>0.33018999999999998</v>
      </c>
      <c r="N24" s="1951"/>
      <c r="O24" s="1951"/>
      <c r="P24" s="1951"/>
      <c r="Q24" s="1951"/>
      <c r="R24" s="1959"/>
      <c r="S24" s="1963"/>
    </row>
    <row r="25" spans="1:19">
      <c r="A25" s="1949">
        <v>19</v>
      </c>
      <c r="B25" s="1987" t="s">
        <v>17085</v>
      </c>
      <c r="C25" s="1949" t="s">
        <v>17086</v>
      </c>
      <c r="D25" s="1949" t="s">
        <v>8150</v>
      </c>
      <c r="E25" s="1950">
        <v>0.92300000000000004</v>
      </c>
      <c r="F25" s="1952"/>
      <c r="G25" s="1952"/>
      <c r="H25" s="1952"/>
      <c r="I25" s="1952"/>
      <c r="J25" s="1950">
        <v>0.92300000000000004</v>
      </c>
      <c r="K25" s="1950">
        <v>0.92300000000000004</v>
      </c>
      <c r="L25" s="1950" t="s">
        <v>55</v>
      </c>
      <c r="M25" s="1951"/>
      <c r="N25" s="1951"/>
      <c r="O25" s="1951"/>
      <c r="P25" s="1951"/>
      <c r="Q25" s="1951"/>
      <c r="R25" s="1950">
        <v>0.92300000000000004</v>
      </c>
      <c r="S25" s="1963"/>
    </row>
    <row r="26" spans="1:19">
      <c r="A26" s="1949">
        <v>20</v>
      </c>
      <c r="B26" s="1988" t="s">
        <v>17087</v>
      </c>
      <c r="C26" s="1955" t="s">
        <v>17088</v>
      </c>
      <c r="D26" s="1949" t="s">
        <v>8150</v>
      </c>
      <c r="E26" s="1956">
        <v>0.33239999999999997</v>
      </c>
      <c r="F26" s="1956">
        <v>0.33239999999999997</v>
      </c>
      <c r="G26" s="1956">
        <v>0.33239999999999997</v>
      </c>
      <c r="H26" s="1952"/>
      <c r="I26" s="1952"/>
      <c r="J26" s="1952"/>
      <c r="K26" s="1956">
        <v>0.33239999999999997</v>
      </c>
      <c r="L26" s="1956" t="s">
        <v>55</v>
      </c>
      <c r="M26" s="1956"/>
      <c r="N26" s="1956"/>
      <c r="O26" s="1956">
        <v>0.33239999999999997</v>
      </c>
      <c r="P26" s="1956"/>
      <c r="Q26" s="1964"/>
      <c r="R26" s="1958"/>
      <c r="S26" s="1963"/>
    </row>
    <row r="27" spans="1:19">
      <c r="A27" s="1949">
        <v>21</v>
      </c>
      <c r="B27" s="1987" t="s">
        <v>17089</v>
      </c>
      <c r="C27" s="1949" t="s">
        <v>17090</v>
      </c>
      <c r="D27" s="1949" t="s">
        <v>8150</v>
      </c>
      <c r="E27" s="1950">
        <v>0.158</v>
      </c>
      <c r="F27" s="1951"/>
      <c r="G27" s="1951"/>
      <c r="H27" s="1952"/>
      <c r="I27" s="1952"/>
      <c r="J27" s="1950">
        <v>0.158</v>
      </c>
      <c r="K27" s="1950">
        <v>0.158</v>
      </c>
      <c r="L27" s="1950" t="s">
        <v>55</v>
      </c>
      <c r="M27" s="1951"/>
      <c r="N27" s="1951"/>
      <c r="O27" s="1951"/>
      <c r="P27" s="1951"/>
      <c r="Q27" s="1951"/>
      <c r="R27" s="1950">
        <v>0.158</v>
      </c>
      <c r="S27" s="1963"/>
    </row>
    <row r="28" spans="1:19">
      <c r="A28" s="1949">
        <v>22</v>
      </c>
      <c r="B28" s="1987" t="s">
        <v>17091</v>
      </c>
      <c r="C28" s="1949" t="s">
        <v>17092</v>
      </c>
      <c r="D28" s="1949" t="s">
        <v>8150</v>
      </c>
      <c r="E28" s="1950">
        <v>0.23771</v>
      </c>
      <c r="F28" s="1951"/>
      <c r="G28" s="1951"/>
      <c r="H28" s="1952"/>
      <c r="I28" s="1952"/>
      <c r="J28" s="1950">
        <v>0.23771</v>
      </c>
      <c r="K28" s="1950">
        <v>0.23771</v>
      </c>
      <c r="L28" s="1950" t="s">
        <v>55</v>
      </c>
      <c r="M28" s="1951"/>
      <c r="N28" s="1951"/>
      <c r="O28" s="1951"/>
      <c r="P28" s="1951"/>
      <c r="Q28" s="1951"/>
      <c r="R28" s="1950">
        <v>0.23771</v>
      </c>
      <c r="S28" s="1963"/>
    </row>
    <row r="29" spans="1:19">
      <c r="A29" s="1949">
        <v>23</v>
      </c>
      <c r="B29" s="1988" t="s">
        <v>17093</v>
      </c>
      <c r="C29" s="1955" t="s">
        <v>17094</v>
      </c>
      <c r="D29" s="1949" t="s">
        <v>8150</v>
      </c>
      <c r="E29" s="1956">
        <v>0.30875999999999998</v>
      </c>
      <c r="F29" s="1956">
        <v>0.30875999999999998</v>
      </c>
      <c r="G29" s="1956">
        <v>0.30875999999999998</v>
      </c>
      <c r="H29" s="1952"/>
      <c r="I29" s="1952"/>
      <c r="J29" s="1952"/>
      <c r="K29" s="1956">
        <v>0.30875999999999998</v>
      </c>
      <c r="L29" s="1956" t="s">
        <v>55</v>
      </c>
      <c r="M29" s="1956"/>
      <c r="N29" s="1956"/>
      <c r="O29" s="1956">
        <v>0.30875999999999998</v>
      </c>
      <c r="P29" s="1956"/>
      <c r="Q29" s="1964"/>
      <c r="R29" s="1958"/>
      <c r="S29" s="1963"/>
    </row>
    <row r="30" spans="1:19">
      <c r="A30" s="1949">
        <v>24</v>
      </c>
      <c r="B30" s="1987" t="s">
        <v>17095</v>
      </c>
      <c r="C30" s="1949" t="s">
        <v>17096</v>
      </c>
      <c r="D30" s="1949" t="s">
        <v>8150</v>
      </c>
      <c r="E30" s="1950">
        <v>0.19015000000000001</v>
      </c>
      <c r="F30" s="1951"/>
      <c r="G30" s="1951"/>
      <c r="H30" s="1952"/>
      <c r="I30" s="1952"/>
      <c r="J30" s="1950">
        <v>0.19015000000000001</v>
      </c>
      <c r="K30" s="1950">
        <v>0.19015000000000001</v>
      </c>
      <c r="L30" s="1950" t="s">
        <v>55</v>
      </c>
      <c r="M30" s="1951"/>
      <c r="N30" s="1951"/>
      <c r="O30" s="1951"/>
      <c r="P30" s="1951"/>
      <c r="Q30" s="1951"/>
      <c r="R30" s="1950">
        <v>0.19015000000000001</v>
      </c>
      <c r="S30" s="1963"/>
    </row>
    <row r="31" spans="1:19">
      <c r="A31" s="1949">
        <v>25</v>
      </c>
      <c r="B31" s="1987" t="s">
        <v>17097</v>
      </c>
      <c r="C31" s="1949" t="s">
        <v>17098</v>
      </c>
      <c r="D31" s="1949" t="s">
        <v>8150</v>
      </c>
      <c r="E31" s="1950">
        <v>0.37</v>
      </c>
      <c r="F31" s="1950">
        <v>0.37</v>
      </c>
      <c r="G31" s="1951"/>
      <c r="H31" s="1952"/>
      <c r="I31" s="1950">
        <v>0.37</v>
      </c>
      <c r="J31" s="1952"/>
      <c r="K31" s="1950">
        <v>0.37</v>
      </c>
      <c r="L31" s="1950" t="s">
        <v>55</v>
      </c>
      <c r="M31" s="1951"/>
      <c r="N31" s="1951"/>
      <c r="O31" s="1951"/>
      <c r="P31" s="1951"/>
      <c r="Q31" s="1950">
        <v>0.37</v>
      </c>
      <c r="R31" s="1959"/>
      <c r="S31" s="1963"/>
    </row>
    <row r="32" spans="1:19">
      <c r="A32" s="1949">
        <v>26</v>
      </c>
      <c r="B32" s="1987" t="s">
        <v>17099</v>
      </c>
      <c r="C32" s="1949" t="s">
        <v>17100</v>
      </c>
      <c r="D32" s="1949" t="s">
        <v>8150</v>
      </c>
      <c r="E32" s="1950">
        <v>0.14530000000000001</v>
      </c>
      <c r="F32" s="1950">
        <v>0.14530000000000001</v>
      </c>
      <c r="G32" s="1950">
        <v>0.14530000000000001</v>
      </c>
      <c r="H32" s="1952"/>
      <c r="I32" s="1952"/>
      <c r="J32" s="1952"/>
      <c r="K32" s="1950">
        <v>0.14530000000000001</v>
      </c>
      <c r="L32" s="1950" t="s">
        <v>55</v>
      </c>
      <c r="M32" s="1951"/>
      <c r="N32" s="1951"/>
      <c r="O32" s="1950">
        <v>0.14530000000000001</v>
      </c>
      <c r="P32" s="1951"/>
      <c r="Q32" s="1951"/>
      <c r="R32" s="1964"/>
      <c r="S32" s="1963"/>
    </row>
    <row r="33" spans="1:19">
      <c r="A33" s="1949">
        <v>27</v>
      </c>
      <c r="B33" s="1987" t="s">
        <v>17101</v>
      </c>
      <c r="C33" s="1949" t="s">
        <v>17102</v>
      </c>
      <c r="D33" s="1949" t="s">
        <v>8150</v>
      </c>
      <c r="E33" s="1950">
        <v>0.28299999999999997</v>
      </c>
      <c r="F33" s="1950">
        <v>0.28299999999999997</v>
      </c>
      <c r="G33" s="1950">
        <v>0.28299999999999997</v>
      </c>
      <c r="H33" s="1952"/>
      <c r="I33" s="1952"/>
      <c r="J33" s="1952"/>
      <c r="K33" s="1950"/>
      <c r="L33" s="1950" t="s">
        <v>605</v>
      </c>
      <c r="M33" s="1950">
        <v>0.28299999999999997</v>
      </c>
      <c r="N33" s="1951"/>
      <c r="O33" s="1951"/>
      <c r="P33" s="1951"/>
      <c r="Q33" s="1951"/>
      <c r="R33" s="1959"/>
      <c r="S33" s="1963"/>
    </row>
    <row r="34" spans="1:19">
      <c r="A34" s="1949">
        <v>28</v>
      </c>
      <c r="B34" s="1987" t="s">
        <v>17103</v>
      </c>
      <c r="C34" s="1949" t="s">
        <v>17104</v>
      </c>
      <c r="D34" s="1949" t="s">
        <v>8150</v>
      </c>
      <c r="E34" s="1950">
        <v>0.59699999999999998</v>
      </c>
      <c r="F34" s="1951"/>
      <c r="G34" s="1951"/>
      <c r="H34" s="1952"/>
      <c r="I34" s="1952"/>
      <c r="J34" s="1950">
        <v>0.59699999999999998</v>
      </c>
      <c r="K34" s="1950">
        <v>0.59699999999999998</v>
      </c>
      <c r="L34" s="1950" t="s">
        <v>17105</v>
      </c>
      <c r="M34" s="1951"/>
      <c r="N34" s="1951"/>
      <c r="O34" s="1951"/>
      <c r="P34" s="1951"/>
      <c r="Q34" s="1951"/>
      <c r="R34" s="1950">
        <v>0.59699999999999998</v>
      </c>
      <c r="S34" s="1963"/>
    </row>
    <row r="35" spans="1:19">
      <c r="A35" s="1949">
        <v>29</v>
      </c>
      <c r="B35" s="1987" t="s">
        <v>17106</v>
      </c>
      <c r="C35" s="1949" t="s">
        <v>17107</v>
      </c>
      <c r="D35" s="1949" t="s">
        <v>8150</v>
      </c>
      <c r="E35" s="1950">
        <v>0.50973999999999997</v>
      </c>
      <c r="F35" s="1951"/>
      <c r="G35" s="1951"/>
      <c r="H35" s="1952"/>
      <c r="I35" s="1952"/>
      <c r="J35" s="1950">
        <v>0.50973999999999997</v>
      </c>
      <c r="K35" s="1950">
        <v>0.50973999999999997</v>
      </c>
      <c r="L35" s="1950" t="s">
        <v>55</v>
      </c>
      <c r="M35" s="1951"/>
      <c r="N35" s="1951"/>
      <c r="O35" s="1951"/>
      <c r="P35" s="1951"/>
      <c r="Q35" s="1951"/>
      <c r="R35" s="1950">
        <v>0.50973999999999997</v>
      </c>
      <c r="S35" s="1963"/>
    </row>
    <row r="36" spans="1:19">
      <c r="A36" s="1949">
        <v>30</v>
      </c>
      <c r="B36" s="1987" t="s">
        <v>17108</v>
      </c>
      <c r="C36" s="1949" t="s">
        <v>17109</v>
      </c>
      <c r="D36" s="1949" t="s">
        <v>8150</v>
      </c>
      <c r="E36" s="1950">
        <v>0.12536</v>
      </c>
      <c r="F36" s="1951"/>
      <c r="G36" s="1951"/>
      <c r="H36" s="1952"/>
      <c r="I36" s="1952"/>
      <c r="J36" s="1950">
        <v>0.12536</v>
      </c>
      <c r="K36" s="1950">
        <v>0.12536</v>
      </c>
      <c r="L36" s="1950" t="s">
        <v>55</v>
      </c>
      <c r="M36" s="1951"/>
      <c r="N36" s="1951"/>
      <c r="O36" s="1951"/>
      <c r="P36" s="1951"/>
      <c r="Q36" s="1951"/>
      <c r="R36" s="1950">
        <v>0.12536</v>
      </c>
      <c r="S36" s="1963"/>
    </row>
    <row r="37" spans="1:19">
      <c r="A37" s="1949">
        <v>31</v>
      </c>
      <c r="B37" s="1987" t="s">
        <v>17110</v>
      </c>
      <c r="C37" s="1949" t="s">
        <v>17111</v>
      </c>
      <c r="D37" s="1949" t="s">
        <v>8150</v>
      </c>
      <c r="E37" s="1950">
        <v>0.91400000000000003</v>
      </c>
      <c r="F37" s="1950">
        <v>0.91400000000000003</v>
      </c>
      <c r="G37" s="1950">
        <v>0.91400000000000003</v>
      </c>
      <c r="H37" s="1952"/>
      <c r="I37" s="1952"/>
      <c r="J37" s="1952"/>
      <c r="K37" s="1950">
        <v>0.91400000000000003</v>
      </c>
      <c r="L37" s="1950" t="s">
        <v>605</v>
      </c>
      <c r="M37" s="1950">
        <v>0.91400000000000003</v>
      </c>
      <c r="N37" s="1951"/>
      <c r="O37" s="1951"/>
      <c r="P37" s="1951"/>
      <c r="Q37" s="1951"/>
      <c r="R37" s="1959"/>
      <c r="S37" s="1963"/>
    </row>
    <row r="38" spans="1:19">
      <c r="A38" s="1949">
        <v>32</v>
      </c>
      <c r="B38" s="1987" t="s">
        <v>17112</v>
      </c>
      <c r="C38" s="1949" t="s">
        <v>17113</v>
      </c>
      <c r="D38" s="1949" t="s">
        <v>8150</v>
      </c>
      <c r="E38" s="1950">
        <v>0.94399999999999995</v>
      </c>
      <c r="F38" s="1950">
        <v>0.94399999999999995</v>
      </c>
      <c r="G38" s="1950">
        <v>0.94399999999999995</v>
      </c>
      <c r="H38" s="1952"/>
      <c r="I38" s="1952"/>
      <c r="J38" s="1952"/>
      <c r="K38" s="1950">
        <v>0.94399999999999995</v>
      </c>
      <c r="L38" s="1950" t="s">
        <v>55</v>
      </c>
      <c r="M38" s="1951"/>
      <c r="N38" s="1951"/>
      <c r="O38" s="1950">
        <v>0.94399999999999995</v>
      </c>
      <c r="P38" s="1951"/>
      <c r="Q38" s="1951"/>
      <c r="R38" s="1964"/>
      <c r="S38" s="1963"/>
    </row>
    <row r="39" spans="1:19">
      <c r="A39" s="1949">
        <v>33</v>
      </c>
      <c r="B39" s="1987" t="s">
        <v>17114</v>
      </c>
      <c r="C39" s="1949" t="s">
        <v>17115</v>
      </c>
      <c r="D39" s="1949" t="s">
        <v>8150</v>
      </c>
      <c r="E39" s="1950">
        <v>0.31240000000000001</v>
      </c>
      <c r="F39" s="1952"/>
      <c r="G39" s="1952"/>
      <c r="H39" s="1952"/>
      <c r="I39" s="1952"/>
      <c r="J39" s="1950">
        <v>0.31240000000000001</v>
      </c>
      <c r="K39" s="1950">
        <v>0.31240000000000001</v>
      </c>
      <c r="L39" s="1950" t="s">
        <v>55</v>
      </c>
      <c r="M39" s="1951"/>
      <c r="N39" s="1951"/>
      <c r="O39" s="1951"/>
      <c r="P39" s="1951"/>
      <c r="Q39" s="1951"/>
      <c r="R39" s="1950">
        <v>0.31240000000000001</v>
      </c>
      <c r="S39" s="1963"/>
    </row>
    <row r="40" spans="1:19">
      <c r="A40" s="1949">
        <v>34</v>
      </c>
      <c r="B40" s="1987" t="s">
        <v>17116</v>
      </c>
      <c r="C40" s="1949" t="s">
        <v>17117</v>
      </c>
      <c r="D40" s="1949" t="s">
        <v>8150</v>
      </c>
      <c r="E40" s="1950">
        <v>7.1999999999999995E-2</v>
      </c>
      <c r="F40" s="1952"/>
      <c r="G40" s="1952"/>
      <c r="H40" s="1952"/>
      <c r="I40" s="1952"/>
      <c r="J40" s="1950">
        <v>7.1999999999999995E-2</v>
      </c>
      <c r="K40" s="1950">
        <v>7.1999999999999995E-2</v>
      </c>
      <c r="L40" s="1950" t="s">
        <v>55</v>
      </c>
      <c r="M40" s="1951"/>
      <c r="N40" s="1951"/>
      <c r="O40" s="1951"/>
      <c r="P40" s="1951"/>
      <c r="Q40" s="1964"/>
      <c r="R40" s="1950">
        <v>7.1999999999999995E-2</v>
      </c>
      <c r="S40" s="1963"/>
    </row>
    <row r="41" spans="1:19">
      <c r="A41" s="1949">
        <v>35</v>
      </c>
      <c r="B41" s="1988" t="s">
        <v>17118</v>
      </c>
      <c r="C41" s="1955" t="s">
        <v>17119</v>
      </c>
      <c r="D41" s="1949" t="s">
        <v>8150</v>
      </c>
      <c r="E41" s="1956">
        <v>0.26</v>
      </c>
      <c r="F41" s="1956">
        <v>0.26</v>
      </c>
      <c r="G41" s="1952"/>
      <c r="H41" s="1952"/>
      <c r="I41" s="1956">
        <v>0.26</v>
      </c>
      <c r="J41" s="1952"/>
      <c r="K41" s="1956">
        <v>0.26</v>
      </c>
      <c r="L41" s="1956" t="s">
        <v>55</v>
      </c>
      <c r="M41" s="1956"/>
      <c r="N41" s="1956"/>
      <c r="O41" s="1956"/>
      <c r="P41" s="1956"/>
      <c r="Q41" s="1956">
        <v>0.26</v>
      </c>
      <c r="R41" s="1958"/>
      <c r="S41" s="1963"/>
    </row>
    <row r="42" spans="1:19">
      <c r="A42" s="1949">
        <v>36</v>
      </c>
      <c r="B42" s="1987" t="s">
        <v>17120</v>
      </c>
      <c r="C42" s="1949" t="s">
        <v>17121</v>
      </c>
      <c r="D42" s="1949" t="s">
        <v>8150</v>
      </c>
      <c r="E42" s="1950">
        <v>0.1583</v>
      </c>
      <c r="F42" s="1950">
        <v>0.1583</v>
      </c>
      <c r="G42" s="1965"/>
      <c r="H42" s="1965"/>
      <c r="I42" s="1950">
        <v>0.1583</v>
      </c>
      <c r="J42" s="1965"/>
      <c r="K42" s="1950">
        <v>0.1583</v>
      </c>
      <c r="L42" s="1950" t="s">
        <v>55</v>
      </c>
      <c r="M42" s="1951"/>
      <c r="N42" s="1951"/>
      <c r="O42" s="1951"/>
      <c r="P42" s="1951"/>
      <c r="Q42" s="1950">
        <v>0.1583</v>
      </c>
      <c r="R42" s="1959"/>
      <c r="S42" s="1963"/>
    </row>
    <row r="43" spans="1:19">
      <c r="A43" s="1949">
        <v>37</v>
      </c>
      <c r="B43" s="1987" t="s">
        <v>17122</v>
      </c>
      <c r="C43" s="1949" t="s">
        <v>17123</v>
      </c>
      <c r="D43" s="1949" t="s">
        <v>8150</v>
      </c>
      <c r="E43" s="1950">
        <v>0.13099</v>
      </c>
      <c r="F43" s="1950">
        <v>0.13099</v>
      </c>
      <c r="G43" s="1952"/>
      <c r="H43" s="1952"/>
      <c r="I43" s="1950">
        <v>0.13099</v>
      </c>
      <c r="J43" s="1952"/>
      <c r="K43" s="1950">
        <v>0.13099</v>
      </c>
      <c r="L43" s="1950" t="s">
        <v>55</v>
      </c>
      <c r="M43" s="1951"/>
      <c r="N43" s="1951"/>
      <c r="O43" s="1951"/>
      <c r="P43" s="1951"/>
      <c r="Q43" s="1950">
        <v>0.13099</v>
      </c>
      <c r="R43" s="1959"/>
      <c r="S43" s="1963"/>
    </row>
    <row r="44" spans="1:19">
      <c r="A44" s="1949">
        <v>38</v>
      </c>
      <c r="B44" s="1987" t="s">
        <v>17124</v>
      </c>
      <c r="C44" s="1949" t="s">
        <v>17125</v>
      </c>
      <c r="D44" s="1949" t="s">
        <v>8150</v>
      </c>
      <c r="E44" s="1950">
        <v>0.25908999999999999</v>
      </c>
      <c r="F44" s="1950">
        <v>0.25908999999999999</v>
      </c>
      <c r="G44" s="1952"/>
      <c r="H44" s="1952"/>
      <c r="I44" s="1950">
        <v>0.25908999999999999</v>
      </c>
      <c r="J44" s="1952"/>
      <c r="K44" s="1950">
        <v>0.25908999999999999</v>
      </c>
      <c r="L44" s="1950" t="s">
        <v>55</v>
      </c>
      <c r="M44" s="1951"/>
      <c r="N44" s="1951"/>
      <c r="O44" s="1951"/>
      <c r="P44" s="1951"/>
      <c r="Q44" s="1950">
        <v>0.25908999999999999</v>
      </c>
      <c r="R44" s="1959"/>
      <c r="S44" s="1963"/>
    </row>
    <row r="45" spans="1:19">
      <c r="A45" s="1949">
        <v>39</v>
      </c>
      <c r="B45" s="1987" t="s">
        <v>17126</v>
      </c>
      <c r="C45" s="1949" t="s">
        <v>17127</v>
      </c>
      <c r="D45" s="1949" t="s">
        <v>8150</v>
      </c>
      <c r="E45" s="1950">
        <v>0.41899999999999998</v>
      </c>
      <c r="F45" s="1950">
        <v>0.41899999999999998</v>
      </c>
      <c r="G45" s="1952"/>
      <c r="H45" s="1952"/>
      <c r="I45" s="1950">
        <v>0.41899999999999998</v>
      </c>
      <c r="J45" s="1952"/>
      <c r="K45" s="1950">
        <v>0.41899999999999998</v>
      </c>
      <c r="L45" s="1950" t="s">
        <v>55</v>
      </c>
      <c r="M45" s="1951"/>
      <c r="N45" s="1951"/>
      <c r="O45" s="1951"/>
      <c r="P45" s="1951"/>
      <c r="Q45" s="1950">
        <v>0.41899999999999998</v>
      </c>
      <c r="R45" s="1959"/>
      <c r="S45" s="1963"/>
    </row>
    <row r="46" spans="1:19">
      <c r="A46" s="1949">
        <v>40</v>
      </c>
      <c r="B46" s="1987" t="s">
        <v>17128</v>
      </c>
      <c r="C46" s="1949" t="s">
        <v>17129</v>
      </c>
      <c r="D46" s="1949" t="s">
        <v>8150</v>
      </c>
      <c r="E46" s="1950">
        <v>0.43520999999999999</v>
      </c>
      <c r="F46" s="1950">
        <v>0.43520999999999999</v>
      </c>
      <c r="G46" s="1952"/>
      <c r="H46" s="1952"/>
      <c r="I46" s="1950">
        <v>0.43520999999999999</v>
      </c>
      <c r="J46" s="1952"/>
      <c r="K46" s="1950">
        <v>0.43520999999999999</v>
      </c>
      <c r="L46" s="1950" t="s">
        <v>55</v>
      </c>
      <c r="M46" s="1951"/>
      <c r="N46" s="1951"/>
      <c r="O46" s="1951"/>
      <c r="P46" s="1951"/>
      <c r="Q46" s="1950">
        <v>0.43520999999999999</v>
      </c>
      <c r="R46" s="1959"/>
      <c r="S46" s="1963"/>
    </row>
    <row r="47" spans="1:19">
      <c r="A47" s="1949">
        <v>41</v>
      </c>
      <c r="B47" s="1987" t="s">
        <v>17130</v>
      </c>
      <c r="C47" s="1949" t="s">
        <v>17131</v>
      </c>
      <c r="D47" s="1949" t="s">
        <v>8150</v>
      </c>
      <c r="E47" s="1950">
        <v>0.60399999999999998</v>
      </c>
      <c r="F47" s="1950">
        <v>0.60399999999999998</v>
      </c>
      <c r="G47" s="1952"/>
      <c r="H47" s="1952"/>
      <c r="I47" s="1950">
        <v>0.60399999999999998</v>
      </c>
      <c r="J47" s="1952"/>
      <c r="K47" s="1950">
        <v>0.60399999999999998</v>
      </c>
      <c r="L47" s="1950" t="s">
        <v>55</v>
      </c>
      <c r="M47" s="1951"/>
      <c r="N47" s="1951"/>
      <c r="O47" s="1951"/>
      <c r="P47" s="1951"/>
      <c r="Q47" s="1950">
        <v>0.60399999999999998</v>
      </c>
      <c r="R47" s="1959"/>
      <c r="S47" s="1963"/>
    </row>
    <row r="48" spans="1:19">
      <c r="A48" s="1949">
        <v>42</v>
      </c>
      <c r="B48" s="1988" t="s">
        <v>17132</v>
      </c>
      <c r="C48" s="1955" t="s">
        <v>17133</v>
      </c>
      <c r="D48" s="1949" t="s">
        <v>8150</v>
      </c>
      <c r="E48" s="1956">
        <v>0.20152999999999999</v>
      </c>
      <c r="F48" s="1956">
        <v>0.20152999999999999</v>
      </c>
      <c r="G48" s="1952"/>
      <c r="H48" s="1952"/>
      <c r="I48" s="1956">
        <v>0.20152999999999999</v>
      </c>
      <c r="J48" s="1952"/>
      <c r="K48" s="1956">
        <v>0.20152999999999999</v>
      </c>
      <c r="L48" s="1956" t="s">
        <v>55</v>
      </c>
      <c r="M48" s="1956"/>
      <c r="N48" s="1956"/>
      <c r="O48" s="1956"/>
      <c r="P48" s="1956"/>
      <c r="Q48" s="1956">
        <v>0.20152999999999999</v>
      </c>
      <c r="R48" s="1958"/>
      <c r="S48" s="1963"/>
    </row>
    <row r="49" spans="1:19">
      <c r="A49" s="1949">
        <v>43</v>
      </c>
      <c r="B49" s="1988" t="s">
        <v>17134</v>
      </c>
      <c r="C49" s="1955" t="s">
        <v>17135</v>
      </c>
      <c r="D49" s="1949" t="s">
        <v>8150</v>
      </c>
      <c r="E49" s="1956">
        <v>0.10015</v>
      </c>
      <c r="F49" s="1956">
        <v>0.10015</v>
      </c>
      <c r="G49" s="1952"/>
      <c r="H49" s="1952"/>
      <c r="I49" s="1956">
        <v>0.10015</v>
      </c>
      <c r="J49" s="1952"/>
      <c r="K49" s="1956">
        <v>0.10015</v>
      </c>
      <c r="L49" s="1956" t="s">
        <v>55</v>
      </c>
      <c r="M49" s="1956"/>
      <c r="N49" s="1956"/>
      <c r="O49" s="1956"/>
      <c r="P49" s="1956"/>
      <c r="Q49" s="1956">
        <v>0.10015</v>
      </c>
      <c r="R49" s="1958"/>
      <c r="S49" s="1963"/>
    </row>
    <row r="50" spans="1:19">
      <c r="A50" s="1949">
        <v>44</v>
      </c>
      <c r="B50" s="1987" t="s">
        <v>17136</v>
      </c>
      <c r="C50" s="1949" t="s">
        <v>17137</v>
      </c>
      <c r="D50" s="1949" t="s">
        <v>8150</v>
      </c>
      <c r="E50" s="1950">
        <v>0.40422999999999998</v>
      </c>
      <c r="F50" s="1950">
        <v>0.40422999999999998</v>
      </c>
      <c r="G50" s="1965"/>
      <c r="H50" s="1965"/>
      <c r="I50" s="1950">
        <v>0.40422999999999998</v>
      </c>
      <c r="J50" s="1965"/>
      <c r="K50" s="1950">
        <v>0.40422999999999998</v>
      </c>
      <c r="L50" s="1950" t="s">
        <v>55</v>
      </c>
      <c r="M50" s="1951"/>
      <c r="N50" s="1951"/>
      <c r="O50" s="1951"/>
      <c r="P50" s="1951"/>
      <c r="Q50" s="1950">
        <v>0.40422999999999998</v>
      </c>
      <c r="R50" s="1959"/>
      <c r="S50" s="1963"/>
    </row>
    <row r="51" spans="1:19">
      <c r="A51" s="1949">
        <v>45</v>
      </c>
      <c r="B51" s="1987" t="s">
        <v>17138</v>
      </c>
      <c r="C51" s="1949" t="s">
        <v>17139</v>
      </c>
      <c r="D51" s="1949" t="s">
        <v>8150</v>
      </c>
      <c r="E51" s="1950">
        <v>0.41099999999999998</v>
      </c>
      <c r="F51" s="1950">
        <v>0.41099999999999998</v>
      </c>
      <c r="G51" s="1965"/>
      <c r="H51" s="1965"/>
      <c r="I51" s="1950">
        <v>0.41099999999999998</v>
      </c>
      <c r="J51" s="1965"/>
      <c r="K51" s="1950">
        <v>0.41099999999999998</v>
      </c>
      <c r="L51" s="1950" t="s">
        <v>55</v>
      </c>
      <c r="M51" s="1951"/>
      <c r="N51" s="1951"/>
      <c r="O51" s="1951"/>
      <c r="P51" s="1951"/>
      <c r="Q51" s="1950">
        <v>0.41099999999999998</v>
      </c>
      <c r="R51" s="1959"/>
      <c r="S51" s="1963"/>
    </row>
    <row r="52" spans="1:19">
      <c r="A52" s="1949">
        <v>46</v>
      </c>
      <c r="B52" s="1987" t="s">
        <v>17140</v>
      </c>
      <c r="C52" s="1949" t="s">
        <v>17141</v>
      </c>
      <c r="D52" s="1949" t="s">
        <v>8150</v>
      </c>
      <c r="E52" s="1950">
        <v>0.26900000000000002</v>
      </c>
      <c r="F52" s="1950">
        <v>0.26900000000000002</v>
      </c>
      <c r="G52" s="1952"/>
      <c r="H52" s="1952"/>
      <c r="I52" s="1950">
        <v>0.26900000000000002</v>
      </c>
      <c r="J52" s="1952"/>
      <c r="K52" s="1950">
        <v>0.26900000000000002</v>
      </c>
      <c r="L52" s="1950" t="s">
        <v>55</v>
      </c>
      <c r="M52" s="1951"/>
      <c r="N52" s="1951"/>
      <c r="O52" s="1951"/>
      <c r="P52" s="1951"/>
      <c r="Q52" s="1950">
        <v>0.26900000000000002</v>
      </c>
      <c r="R52" s="1959"/>
      <c r="S52" s="1963"/>
    </row>
    <row r="53" spans="1:19">
      <c r="A53" s="1949">
        <v>47</v>
      </c>
      <c r="B53" s="1987" t="s">
        <v>17142</v>
      </c>
      <c r="C53" s="1949" t="s">
        <v>17143</v>
      </c>
      <c r="D53" s="1949" t="s">
        <v>8150</v>
      </c>
      <c r="E53" s="1950">
        <v>0.125</v>
      </c>
      <c r="F53" s="1950">
        <v>0.125</v>
      </c>
      <c r="G53" s="1952"/>
      <c r="H53" s="1952"/>
      <c r="I53" s="1950">
        <v>0.125</v>
      </c>
      <c r="J53" s="1952"/>
      <c r="K53" s="1950">
        <v>0.125</v>
      </c>
      <c r="L53" s="1950" t="s">
        <v>55</v>
      </c>
      <c r="M53" s="1951"/>
      <c r="N53" s="1951"/>
      <c r="O53" s="1951"/>
      <c r="P53" s="1951"/>
      <c r="Q53" s="1950">
        <v>0.125</v>
      </c>
      <c r="R53" s="1959"/>
      <c r="S53" s="1963"/>
    </row>
    <row r="54" spans="1:19">
      <c r="A54" s="1949">
        <v>48</v>
      </c>
      <c r="B54" s="1988" t="s">
        <v>17144</v>
      </c>
      <c r="C54" s="1955" t="s">
        <v>17145</v>
      </c>
      <c r="D54" s="1949" t="s">
        <v>8150</v>
      </c>
      <c r="E54" s="1956">
        <v>0.32758999999999999</v>
      </c>
      <c r="F54" s="1956">
        <v>0.32758999999999999</v>
      </c>
      <c r="G54" s="1952"/>
      <c r="H54" s="1952"/>
      <c r="I54" s="1956">
        <v>0.32758999999999999</v>
      </c>
      <c r="J54" s="1952"/>
      <c r="K54" s="1956">
        <v>0.32758999999999999</v>
      </c>
      <c r="L54" s="1956" t="s">
        <v>55</v>
      </c>
      <c r="M54" s="1956"/>
      <c r="N54" s="1956"/>
      <c r="O54" s="1956"/>
      <c r="P54" s="1956"/>
      <c r="Q54" s="1956">
        <v>0.32758999999999999</v>
      </c>
      <c r="R54" s="1958"/>
      <c r="S54" s="1963"/>
    </row>
    <row r="55" spans="1:19">
      <c r="A55" s="1949">
        <v>49</v>
      </c>
      <c r="B55" s="1987" t="s">
        <v>17146</v>
      </c>
      <c r="C55" s="1949" t="s">
        <v>17147</v>
      </c>
      <c r="D55" s="1949" t="s">
        <v>8150</v>
      </c>
      <c r="E55" s="1950">
        <v>0.40289999999999998</v>
      </c>
      <c r="F55" s="1950">
        <v>0.40289999999999998</v>
      </c>
      <c r="G55" s="1952"/>
      <c r="H55" s="1952"/>
      <c r="I55" s="1950">
        <v>0.40289999999999998</v>
      </c>
      <c r="J55" s="1952"/>
      <c r="K55" s="1950">
        <v>0.40289999999999998</v>
      </c>
      <c r="L55" s="1950" t="s">
        <v>55</v>
      </c>
      <c r="M55" s="1951"/>
      <c r="N55" s="1951"/>
      <c r="O55" s="1951"/>
      <c r="P55" s="1951"/>
      <c r="Q55" s="1950">
        <v>0.40289999999999998</v>
      </c>
      <c r="R55" s="1959"/>
      <c r="S55" s="1963"/>
    </row>
    <row r="56" spans="1:19">
      <c r="A56" s="1949">
        <v>50</v>
      </c>
      <c r="B56" s="1988" t="s">
        <v>17148</v>
      </c>
      <c r="C56" s="1955" t="s">
        <v>17149</v>
      </c>
      <c r="D56" s="1949" t="s">
        <v>8150</v>
      </c>
      <c r="E56" s="1956">
        <v>0.25041999999999998</v>
      </c>
      <c r="F56" s="1956">
        <v>0.25041999999999998</v>
      </c>
      <c r="G56" s="1952"/>
      <c r="H56" s="1952"/>
      <c r="I56" s="1956">
        <v>0.25041999999999998</v>
      </c>
      <c r="J56" s="1952"/>
      <c r="K56" s="1956">
        <v>0.25041999999999998</v>
      </c>
      <c r="L56" s="1956" t="s">
        <v>55</v>
      </c>
      <c r="M56" s="1956"/>
      <c r="N56" s="1956"/>
      <c r="O56" s="1956"/>
      <c r="P56" s="1956"/>
      <c r="Q56" s="1956">
        <v>0.25041999999999998</v>
      </c>
      <c r="R56" s="1958"/>
      <c r="S56" s="1963"/>
    </row>
    <row r="57" spans="1:19">
      <c r="A57" s="1949">
        <v>51</v>
      </c>
      <c r="B57" s="1987" t="s">
        <v>17150</v>
      </c>
      <c r="C57" s="1949" t="s">
        <v>17151</v>
      </c>
      <c r="D57" s="1949" t="s">
        <v>8150</v>
      </c>
      <c r="E57" s="1950">
        <v>1.18</v>
      </c>
      <c r="F57" s="1950">
        <v>1.18</v>
      </c>
      <c r="G57" s="1950">
        <v>1.18</v>
      </c>
      <c r="H57" s="1952"/>
      <c r="I57" s="1952"/>
      <c r="J57" s="1952"/>
      <c r="K57" s="1950">
        <v>1.18</v>
      </c>
      <c r="L57" s="1950" t="s">
        <v>55</v>
      </c>
      <c r="M57" s="1951"/>
      <c r="N57" s="1951"/>
      <c r="O57" s="1950">
        <v>1.18</v>
      </c>
      <c r="P57" s="1951"/>
      <c r="Q57" s="1964"/>
      <c r="R57" s="1959"/>
      <c r="S57" s="1963"/>
    </row>
    <row r="58" spans="1:19">
      <c r="A58" s="1949">
        <v>52</v>
      </c>
      <c r="B58" s="1987" t="s">
        <v>17152</v>
      </c>
      <c r="C58" s="1949" t="s">
        <v>17153</v>
      </c>
      <c r="D58" s="1949" t="s">
        <v>8150</v>
      </c>
      <c r="E58" s="1950">
        <v>0.71299999999999997</v>
      </c>
      <c r="F58" s="1950">
        <v>0.71299999999999997</v>
      </c>
      <c r="G58" s="1952"/>
      <c r="H58" s="1952"/>
      <c r="I58" s="1950">
        <v>0.71299999999999997</v>
      </c>
      <c r="J58" s="1952"/>
      <c r="K58" s="1950">
        <v>0.71299999999999997</v>
      </c>
      <c r="L58" s="1950" t="s">
        <v>55</v>
      </c>
      <c r="M58" s="1951"/>
      <c r="N58" s="1951"/>
      <c r="O58" s="1951"/>
      <c r="P58" s="1951"/>
      <c r="Q58" s="1950">
        <v>0.71299999999999997</v>
      </c>
      <c r="R58" s="1959"/>
      <c r="S58" s="1963"/>
    </row>
    <row r="59" spans="1:19">
      <c r="A59" s="1949">
        <v>53</v>
      </c>
      <c r="B59" s="1987" t="s">
        <v>17154</v>
      </c>
      <c r="C59" s="1949" t="s">
        <v>17155</v>
      </c>
      <c r="D59" s="1949" t="s">
        <v>8150</v>
      </c>
      <c r="E59" s="1950">
        <v>0.91600000000000004</v>
      </c>
      <c r="F59" s="1952"/>
      <c r="G59" s="1952"/>
      <c r="H59" s="1952"/>
      <c r="I59" s="1952"/>
      <c r="J59" s="1950">
        <v>0.91600000000000004</v>
      </c>
      <c r="K59" s="1950">
        <v>0.91600000000000004</v>
      </c>
      <c r="L59" s="1950" t="s">
        <v>55</v>
      </c>
      <c r="M59" s="1951"/>
      <c r="N59" s="1951"/>
      <c r="O59" s="1951"/>
      <c r="P59" s="1951"/>
      <c r="Q59" s="1964"/>
      <c r="R59" s="1950">
        <v>0.91600000000000004</v>
      </c>
      <c r="S59" s="1963"/>
    </row>
    <row r="60" spans="1:19">
      <c r="A60" s="1949">
        <v>54</v>
      </c>
      <c r="B60" s="1987" t="s">
        <v>17156</v>
      </c>
      <c r="C60" s="1949" t="s">
        <v>17157</v>
      </c>
      <c r="D60" s="1949" t="s">
        <v>8150</v>
      </c>
      <c r="E60" s="1950">
        <v>0.19400000000000001</v>
      </c>
      <c r="F60" s="1950">
        <v>0.19400000000000001</v>
      </c>
      <c r="G60" s="1952"/>
      <c r="H60" s="1952"/>
      <c r="I60" s="1950">
        <v>0.19400000000000001</v>
      </c>
      <c r="J60" s="1952"/>
      <c r="K60" s="1950">
        <v>0.19400000000000001</v>
      </c>
      <c r="L60" s="1950" t="s">
        <v>55</v>
      </c>
      <c r="M60" s="1951"/>
      <c r="N60" s="1951"/>
      <c r="O60" s="1951"/>
      <c r="P60" s="1951"/>
      <c r="Q60" s="1950">
        <v>0.19400000000000001</v>
      </c>
      <c r="R60" s="1959"/>
      <c r="S60" s="1963"/>
    </row>
    <row r="61" spans="1:19">
      <c r="A61" s="1949">
        <v>55</v>
      </c>
      <c r="B61" s="1987" t="s">
        <v>17158</v>
      </c>
      <c r="C61" s="1949" t="s">
        <v>17159</v>
      </c>
      <c r="D61" s="1949" t="s">
        <v>8150</v>
      </c>
      <c r="E61" s="1950">
        <v>0.86699999999999999</v>
      </c>
      <c r="F61" s="1950">
        <v>0.86699999999999999</v>
      </c>
      <c r="G61" s="1952"/>
      <c r="H61" s="1952"/>
      <c r="I61" s="1950">
        <v>0.86699999999999999</v>
      </c>
      <c r="J61" s="1952"/>
      <c r="K61" s="1950">
        <v>0.86699999999999999</v>
      </c>
      <c r="L61" s="1950" t="s">
        <v>55</v>
      </c>
      <c r="M61" s="1951"/>
      <c r="N61" s="1951"/>
      <c r="O61" s="1951"/>
      <c r="P61" s="1951"/>
      <c r="Q61" s="1950">
        <v>0.86699999999999999</v>
      </c>
      <c r="R61" s="1959"/>
      <c r="S61" s="1963"/>
    </row>
    <row r="62" spans="1:19">
      <c r="A62" s="1949">
        <v>56</v>
      </c>
      <c r="B62" s="1987" t="s">
        <v>17160</v>
      </c>
      <c r="C62" s="1949" t="s">
        <v>17161</v>
      </c>
      <c r="D62" s="1949" t="s">
        <v>8150</v>
      </c>
      <c r="E62" s="1950">
        <v>0.26295000000000002</v>
      </c>
      <c r="F62" s="1950">
        <v>0.26295000000000002</v>
      </c>
      <c r="G62" s="1952"/>
      <c r="H62" s="1952"/>
      <c r="I62" s="1950">
        <v>0.26295000000000002</v>
      </c>
      <c r="J62" s="1952"/>
      <c r="K62" s="1950">
        <v>0.26295000000000002</v>
      </c>
      <c r="L62" s="1950" t="s">
        <v>55</v>
      </c>
      <c r="M62" s="1951"/>
      <c r="N62" s="1951"/>
      <c r="O62" s="1951"/>
      <c r="P62" s="1951"/>
      <c r="Q62" s="1950">
        <v>0.26295000000000002</v>
      </c>
      <c r="R62" s="1959"/>
      <c r="S62" s="1963"/>
    </row>
    <row r="63" spans="1:19">
      <c r="A63" s="1949">
        <v>57</v>
      </c>
      <c r="B63" s="1987" t="s">
        <v>17162</v>
      </c>
      <c r="C63" s="1949" t="s">
        <v>17163</v>
      </c>
      <c r="D63" s="1949" t="s">
        <v>8150</v>
      </c>
      <c r="E63" s="1950">
        <v>0.25556000000000001</v>
      </c>
      <c r="F63" s="1950">
        <v>0.25556000000000001</v>
      </c>
      <c r="G63" s="1952"/>
      <c r="H63" s="1952"/>
      <c r="I63" s="1950">
        <v>0.25556000000000001</v>
      </c>
      <c r="J63" s="1952"/>
      <c r="K63" s="1950">
        <v>0.25556000000000001</v>
      </c>
      <c r="L63" s="1950" t="s">
        <v>55</v>
      </c>
      <c r="M63" s="1951"/>
      <c r="N63" s="1951"/>
      <c r="O63" s="1951"/>
      <c r="P63" s="1951"/>
      <c r="Q63" s="1950">
        <v>0.25556000000000001</v>
      </c>
      <c r="R63" s="1959"/>
      <c r="S63" s="1963"/>
    </row>
    <row r="64" spans="1:19">
      <c r="A64" s="1949">
        <v>58</v>
      </c>
      <c r="B64" s="1987" t="s">
        <v>17164</v>
      </c>
      <c r="C64" s="1949" t="s">
        <v>17165</v>
      </c>
      <c r="D64" s="1949" t="s">
        <v>8150</v>
      </c>
      <c r="E64" s="1950">
        <v>1.0489999999999999</v>
      </c>
      <c r="F64" s="1950">
        <v>1.0489999999999999</v>
      </c>
      <c r="G64" s="1950">
        <v>1.0489999999999999</v>
      </c>
      <c r="H64" s="1966"/>
      <c r="I64" s="1966"/>
      <c r="J64" s="1966"/>
      <c r="K64" s="1950">
        <v>1.0489999999999999</v>
      </c>
      <c r="L64" s="1950" t="s">
        <v>55</v>
      </c>
      <c r="M64" s="1951"/>
      <c r="N64" s="1951"/>
      <c r="O64" s="1950">
        <v>1.0489999999999999</v>
      </c>
      <c r="P64" s="1964"/>
      <c r="Q64" s="1951"/>
      <c r="R64" s="1959"/>
      <c r="S64" s="1963"/>
    </row>
    <row r="65" spans="1:19">
      <c r="A65" s="1949">
        <v>59</v>
      </c>
      <c r="B65" s="1987" t="s">
        <v>17166</v>
      </c>
      <c r="C65" s="1949" t="s">
        <v>17167</v>
      </c>
      <c r="D65" s="1949" t="s">
        <v>8150</v>
      </c>
      <c r="E65" s="1950">
        <v>0.70540000000000003</v>
      </c>
      <c r="F65" s="1950">
        <v>0.70540000000000003</v>
      </c>
      <c r="G65" s="1951"/>
      <c r="H65" s="1952"/>
      <c r="I65" s="1950">
        <v>0.70540000000000003</v>
      </c>
      <c r="J65" s="1952"/>
      <c r="K65" s="1950">
        <v>0.70540000000000003</v>
      </c>
      <c r="L65" s="1950" t="s">
        <v>55</v>
      </c>
      <c r="M65" s="1951"/>
      <c r="N65" s="1951"/>
      <c r="O65" s="1951"/>
      <c r="P65" s="1951"/>
      <c r="Q65" s="1950">
        <v>0.70540000000000003</v>
      </c>
      <c r="R65" s="1959"/>
      <c r="S65" s="1963"/>
    </row>
    <row r="66" spans="1:19">
      <c r="A66" s="1949">
        <v>60</v>
      </c>
      <c r="B66" s="1988" t="s">
        <v>17168</v>
      </c>
      <c r="C66" s="1955" t="s">
        <v>17169</v>
      </c>
      <c r="D66" s="1949" t="s">
        <v>8150</v>
      </c>
      <c r="E66" s="1956">
        <v>0.27154</v>
      </c>
      <c r="F66" s="1956">
        <v>0.27154</v>
      </c>
      <c r="G66" s="1956"/>
      <c r="H66" s="1952"/>
      <c r="I66" s="1956">
        <v>0.27154</v>
      </c>
      <c r="J66" s="1952"/>
      <c r="K66" s="1956">
        <v>0.27154</v>
      </c>
      <c r="L66" s="1956" t="s">
        <v>55</v>
      </c>
      <c r="M66" s="1956"/>
      <c r="N66" s="1956"/>
      <c r="O66" s="1956"/>
      <c r="P66" s="1956"/>
      <c r="Q66" s="1956">
        <v>0.27154</v>
      </c>
      <c r="R66" s="1958"/>
      <c r="S66" s="1963"/>
    </row>
    <row r="67" spans="1:19">
      <c r="A67" s="1949">
        <v>61</v>
      </c>
      <c r="B67" s="1987" t="s">
        <v>17170</v>
      </c>
      <c r="C67" s="1949" t="s">
        <v>17171</v>
      </c>
      <c r="D67" s="1949" t="s">
        <v>8150</v>
      </c>
      <c r="E67" s="1950">
        <v>0.40200000000000002</v>
      </c>
      <c r="F67" s="1950">
        <v>0.40200000000000002</v>
      </c>
      <c r="G67" s="1951"/>
      <c r="H67" s="1952"/>
      <c r="I67" s="1950">
        <v>0.40200000000000002</v>
      </c>
      <c r="J67" s="1952"/>
      <c r="K67" s="1950">
        <v>0.40200000000000002</v>
      </c>
      <c r="L67" s="1950" t="s">
        <v>55</v>
      </c>
      <c r="M67" s="1951"/>
      <c r="N67" s="1951"/>
      <c r="O67" s="1951"/>
      <c r="P67" s="1951"/>
      <c r="Q67" s="1950">
        <v>0.40200000000000002</v>
      </c>
      <c r="R67" s="1959"/>
      <c r="S67" s="1963"/>
    </row>
    <row r="68" spans="1:19">
      <c r="A68" s="1949">
        <v>62</v>
      </c>
      <c r="B68" s="1987" t="s">
        <v>17172</v>
      </c>
      <c r="C68" s="1949" t="s">
        <v>17173</v>
      </c>
      <c r="D68" s="1949" t="s">
        <v>8150</v>
      </c>
      <c r="E68" s="1950">
        <v>0.93100000000000005</v>
      </c>
      <c r="F68" s="1950">
        <v>0.93100000000000005</v>
      </c>
      <c r="G68" s="1950">
        <v>0.93100000000000005</v>
      </c>
      <c r="H68" s="1952"/>
      <c r="I68" s="1952"/>
      <c r="J68" s="1952"/>
      <c r="K68" s="1950">
        <v>0.93100000000000005</v>
      </c>
      <c r="L68" s="1950" t="s">
        <v>55</v>
      </c>
      <c r="M68" s="1951"/>
      <c r="N68" s="1951"/>
      <c r="O68" s="1950">
        <v>0.93100000000000005</v>
      </c>
      <c r="P68" s="1951"/>
      <c r="Q68" s="1964"/>
      <c r="R68" s="1959"/>
      <c r="S68" s="1963"/>
    </row>
    <row r="69" spans="1:19">
      <c r="A69" s="1949">
        <v>63</v>
      </c>
      <c r="B69" s="1988" t="s">
        <v>17174</v>
      </c>
      <c r="C69" s="1955" t="s">
        <v>17175</v>
      </c>
      <c r="D69" s="1949" t="s">
        <v>8150</v>
      </c>
      <c r="E69" s="1956">
        <v>0.33206999999999998</v>
      </c>
      <c r="F69" s="1956">
        <v>0.33206999999999998</v>
      </c>
      <c r="G69" s="1956"/>
      <c r="H69" s="1952"/>
      <c r="I69" s="1956">
        <v>0.33206999999999998</v>
      </c>
      <c r="J69" s="1952"/>
      <c r="K69" s="1956">
        <v>0.33206999999999998</v>
      </c>
      <c r="L69" s="1956" t="s">
        <v>55</v>
      </c>
      <c r="M69" s="1956"/>
      <c r="N69" s="1956"/>
      <c r="O69" s="1956"/>
      <c r="P69" s="1956"/>
      <c r="Q69" s="1956">
        <v>0.33206999999999998</v>
      </c>
      <c r="R69" s="1958"/>
      <c r="S69" s="1963"/>
    </row>
    <row r="70" spans="1:19">
      <c r="A70" s="1949">
        <v>64</v>
      </c>
      <c r="B70" s="1987" t="s">
        <v>17176</v>
      </c>
      <c r="C70" s="1949" t="s">
        <v>17177</v>
      </c>
      <c r="D70" s="1949" t="s">
        <v>8150</v>
      </c>
      <c r="E70" s="1950">
        <v>0.21199999999999999</v>
      </c>
      <c r="F70" s="1950">
        <v>0.21199999999999999</v>
      </c>
      <c r="G70" s="1951"/>
      <c r="H70" s="1952"/>
      <c r="I70" s="1950">
        <v>0.21199999999999999</v>
      </c>
      <c r="J70" s="1952"/>
      <c r="K70" s="1950">
        <v>0.21199999999999999</v>
      </c>
      <c r="L70" s="1950" t="s">
        <v>55</v>
      </c>
      <c r="M70" s="1951"/>
      <c r="N70" s="1951"/>
      <c r="O70" s="1951"/>
      <c r="P70" s="1951"/>
      <c r="Q70" s="1950">
        <v>0.21199999999999999</v>
      </c>
      <c r="R70" s="1959"/>
      <c r="S70" s="1963"/>
    </row>
    <row r="71" spans="1:19">
      <c r="A71" s="1949">
        <v>65</v>
      </c>
      <c r="B71" s="1987" t="s">
        <v>17178</v>
      </c>
      <c r="C71" s="1949" t="s">
        <v>17179</v>
      </c>
      <c r="D71" s="1949" t="s">
        <v>8150</v>
      </c>
      <c r="E71" s="1950">
        <v>0.29448000000000002</v>
      </c>
      <c r="F71" s="1950">
        <v>0.29448000000000002</v>
      </c>
      <c r="G71" s="1951"/>
      <c r="H71" s="1952"/>
      <c r="I71" s="1950">
        <v>0.29448000000000002</v>
      </c>
      <c r="J71" s="1952"/>
      <c r="K71" s="1950">
        <v>0.29448000000000002</v>
      </c>
      <c r="L71" s="1950" t="s">
        <v>55</v>
      </c>
      <c r="M71" s="1951"/>
      <c r="N71" s="1951"/>
      <c r="O71" s="1951"/>
      <c r="P71" s="1951"/>
      <c r="Q71" s="1950">
        <v>0.29448000000000002</v>
      </c>
      <c r="R71" s="1959"/>
      <c r="S71" s="1963"/>
    </row>
    <row r="72" spans="1:19">
      <c r="A72" s="1949">
        <v>66</v>
      </c>
      <c r="B72" s="1987" t="s">
        <v>17180</v>
      </c>
      <c r="C72" s="1949" t="s">
        <v>17181</v>
      </c>
      <c r="D72" s="1949" t="s">
        <v>8150</v>
      </c>
      <c r="E72" s="1950">
        <v>0.25700000000000001</v>
      </c>
      <c r="F72" s="1950">
        <v>0.25700000000000001</v>
      </c>
      <c r="G72" s="1951"/>
      <c r="H72" s="1952"/>
      <c r="I72" s="1950">
        <v>0.25700000000000001</v>
      </c>
      <c r="J72" s="1952"/>
      <c r="K72" s="1950">
        <v>0.25700000000000001</v>
      </c>
      <c r="L72" s="1950" t="s">
        <v>55</v>
      </c>
      <c r="M72" s="1951"/>
      <c r="N72" s="1951"/>
      <c r="O72" s="1951"/>
      <c r="P72" s="1951"/>
      <c r="Q72" s="1950">
        <v>0.25700000000000001</v>
      </c>
      <c r="R72" s="1959"/>
      <c r="S72" s="1963"/>
    </row>
    <row r="73" spans="1:19">
      <c r="A73" s="1949">
        <v>67</v>
      </c>
      <c r="B73" s="1987" t="s">
        <v>17182</v>
      </c>
      <c r="C73" s="1949" t="s">
        <v>17183</v>
      </c>
      <c r="D73" s="1949" t="s">
        <v>8150</v>
      </c>
      <c r="E73" s="1950">
        <v>0.2</v>
      </c>
      <c r="F73" s="1950">
        <v>0.2</v>
      </c>
      <c r="G73" s="1951"/>
      <c r="H73" s="1952"/>
      <c r="I73" s="1950">
        <v>0.2</v>
      </c>
      <c r="J73" s="1952"/>
      <c r="K73" s="1950">
        <v>0.2</v>
      </c>
      <c r="L73" s="1950" t="s">
        <v>55</v>
      </c>
      <c r="M73" s="1951"/>
      <c r="N73" s="1951"/>
      <c r="O73" s="1951"/>
      <c r="P73" s="1951"/>
      <c r="Q73" s="1950">
        <v>0.2</v>
      </c>
      <c r="R73" s="1959"/>
      <c r="S73" s="1963"/>
    </row>
    <row r="74" spans="1:19">
      <c r="A74" s="1949">
        <v>68</v>
      </c>
      <c r="B74" s="1987" t="s">
        <v>17184</v>
      </c>
      <c r="C74" s="1949" t="s">
        <v>17185</v>
      </c>
      <c r="D74" s="1949" t="s">
        <v>8150</v>
      </c>
      <c r="E74" s="1950">
        <v>0.20599999999999999</v>
      </c>
      <c r="F74" s="1950">
        <v>0.20599999999999999</v>
      </c>
      <c r="G74" s="1951"/>
      <c r="H74" s="1952"/>
      <c r="I74" s="1950">
        <v>0.20599999999999999</v>
      </c>
      <c r="J74" s="1952"/>
      <c r="K74" s="1950">
        <v>0.20599999999999999</v>
      </c>
      <c r="L74" s="1950" t="s">
        <v>55</v>
      </c>
      <c r="M74" s="1951"/>
      <c r="N74" s="1951"/>
      <c r="O74" s="1951"/>
      <c r="P74" s="1951"/>
      <c r="Q74" s="1950">
        <v>0.20599999999999999</v>
      </c>
      <c r="R74" s="1959"/>
      <c r="S74" s="1963"/>
    </row>
    <row r="75" spans="1:19">
      <c r="A75" s="1949">
        <v>69</v>
      </c>
      <c r="B75" s="1987" t="s">
        <v>17186</v>
      </c>
      <c r="C75" s="1949" t="s">
        <v>17187</v>
      </c>
      <c r="D75" s="1949" t="s">
        <v>8150</v>
      </c>
      <c r="E75" s="1950">
        <v>1.27</v>
      </c>
      <c r="F75" s="1950">
        <v>1.27</v>
      </c>
      <c r="G75" s="1950">
        <v>1.27</v>
      </c>
      <c r="H75" s="1952"/>
      <c r="I75" s="1952"/>
      <c r="J75" s="1952"/>
      <c r="K75" s="1950">
        <v>1.27</v>
      </c>
      <c r="L75" s="1950" t="s">
        <v>55</v>
      </c>
      <c r="M75" s="1951"/>
      <c r="N75" s="1951"/>
      <c r="O75" s="1950">
        <v>1.27</v>
      </c>
      <c r="P75" s="1951"/>
      <c r="Q75" s="1951"/>
      <c r="R75" s="1959"/>
      <c r="S75" s="1963"/>
    </row>
    <row r="76" spans="1:19">
      <c r="A76" s="1949">
        <v>70</v>
      </c>
      <c r="B76" s="1987" t="s">
        <v>17188</v>
      </c>
      <c r="C76" s="1949" t="s">
        <v>17189</v>
      </c>
      <c r="D76" s="1949" t="s">
        <v>8150</v>
      </c>
      <c r="E76" s="1950">
        <v>0.80279999999999996</v>
      </c>
      <c r="F76" s="1950">
        <v>0.80279999999999996</v>
      </c>
      <c r="G76" s="1950">
        <v>0.80279999999999996</v>
      </c>
      <c r="H76" s="1952"/>
      <c r="I76" s="1952"/>
      <c r="J76" s="1952"/>
      <c r="K76" s="1950">
        <v>0.45200000000000001</v>
      </c>
      <c r="L76" s="1950" t="s">
        <v>605</v>
      </c>
      <c r="M76" s="1950">
        <v>0.80279999999999996</v>
      </c>
      <c r="N76" s="1951"/>
      <c r="O76" s="1951"/>
      <c r="P76" s="1951"/>
      <c r="Q76" s="1951"/>
      <c r="R76" s="1959"/>
      <c r="S76" s="1963"/>
    </row>
    <row r="77" spans="1:19">
      <c r="A77" s="1949">
        <v>71</v>
      </c>
      <c r="B77" s="1987" t="s">
        <v>17190</v>
      </c>
      <c r="C77" s="1949" t="s">
        <v>17191</v>
      </c>
      <c r="D77" s="1949" t="s">
        <v>8150</v>
      </c>
      <c r="E77" s="1950">
        <v>1.4663999999999999</v>
      </c>
      <c r="F77" s="1950">
        <v>1.4663999999999999</v>
      </c>
      <c r="G77" s="1950">
        <v>1.4663999999999999</v>
      </c>
      <c r="H77" s="1952"/>
      <c r="I77" s="1952"/>
      <c r="J77" s="1952"/>
      <c r="K77" s="1950">
        <v>1.4663999999999999</v>
      </c>
      <c r="L77" s="1950" t="s">
        <v>55</v>
      </c>
      <c r="M77" s="1951"/>
      <c r="N77" s="1951"/>
      <c r="O77" s="1950">
        <v>1.4663999999999999</v>
      </c>
      <c r="P77" s="1951"/>
      <c r="Q77" s="1951"/>
      <c r="R77" s="1959"/>
      <c r="S77" s="1963"/>
    </row>
    <row r="78" spans="1:19">
      <c r="A78" s="1949">
        <v>72</v>
      </c>
      <c r="B78" s="1987" t="s">
        <v>17192</v>
      </c>
      <c r="C78" s="1949" t="s">
        <v>17193</v>
      </c>
      <c r="D78" s="1949" t="s">
        <v>8150</v>
      </c>
      <c r="E78" s="1950">
        <v>0.106</v>
      </c>
      <c r="F78" s="1950">
        <v>0.106</v>
      </c>
      <c r="G78" s="1951"/>
      <c r="H78" s="1952"/>
      <c r="I78" s="1950">
        <v>0.106</v>
      </c>
      <c r="J78" s="1952"/>
      <c r="K78" s="1950">
        <v>0.106</v>
      </c>
      <c r="L78" s="1950" t="s">
        <v>55</v>
      </c>
      <c r="M78" s="1951"/>
      <c r="N78" s="1951"/>
      <c r="O78" s="1951"/>
      <c r="P78" s="1951"/>
      <c r="Q78" s="1950">
        <v>0.106</v>
      </c>
      <c r="R78" s="1959"/>
      <c r="S78" s="1963"/>
    </row>
    <row r="79" spans="1:19">
      <c r="A79" s="1949">
        <v>73</v>
      </c>
      <c r="B79" s="1987" t="s">
        <v>17194</v>
      </c>
      <c r="C79" s="1949" t="s">
        <v>17195</v>
      </c>
      <c r="D79" s="1949" t="s">
        <v>8150</v>
      </c>
      <c r="E79" s="1950">
        <v>0.57699999999999996</v>
      </c>
      <c r="F79" s="1951"/>
      <c r="G79" s="1951"/>
      <c r="H79" s="1952"/>
      <c r="I79" s="1952"/>
      <c r="J79" s="1950">
        <v>0.57699999999999996</v>
      </c>
      <c r="K79" s="1950">
        <v>0.57699999999999996</v>
      </c>
      <c r="L79" s="1950" t="s">
        <v>55</v>
      </c>
      <c r="M79" s="1951"/>
      <c r="N79" s="1951"/>
      <c r="O79" s="1951"/>
      <c r="P79" s="1951"/>
      <c r="Q79" s="1951"/>
      <c r="R79" s="1950">
        <v>0.57699999999999996</v>
      </c>
      <c r="S79" s="1963"/>
    </row>
    <row r="80" spans="1:19">
      <c r="A80" s="1949">
        <v>74</v>
      </c>
      <c r="B80" s="1987" t="s">
        <v>17196</v>
      </c>
      <c r="C80" s="1949" t="s">
        <v>17197</v>
      </c>
      <c r="D80" s="1949" t="s">
        <v>8150</v>
      </c>
      <c r="E80" s="1950">
        <v>1.3420000000000001</v>
      </c>
      <c r="F80" s="1950">
        <v>1.3420000000000001</v>
      </c>
      <c r="G80" s="1950">
        <v>1.3420000000000001</v>
      </c>
      <c r="H80" s="1952"/>
      <c r="I80" s="1952"/>
      <c r="J80" s="1952"/>
      <c r="K80" s="1950">
        <v>1.3420000000000001</v>
      </c>
      <c r="L80" s="1950" t="s">
        <v>55</v>
      </c>
      <c r="M80" s="1951"/>
      <c r="N80" s="1951"/>
      <c r="O80" s="1950">
        <v>1.3420000000000001</v>
      </c>
      <c r="P80" s="1951"/>
      <c r="Q80" s="1951"/>
      <c r="R80" s="1964"/>
      <c r="S80" s="1963"/>
    </row>
    <row r="81" spans="1:19">
      <c r="A81" s="1949">
        <v>75</v>
      </c>
      <c r="B81" s="1987" t="s">
        <v>17198</v>
      </c>
      <c r="C81" s="1949" t="s">
        <v>17199</v>
      </c>
      <c r="D81" s="1949" t="s">
        <v>8150</v>
      </c>
      <c r="E81" s="1950">
        <v>0.214</v>
      </c>
      <c r="F81" s="1951"/>
      <c r="G81" s="1951"/>
      <c r="H81" s="1952"/>
      <c r="I81" s="1952"/>
      <c r="J81" s="1950">
        <v>0.214</v>
      </c>
      <c r="K81" s="1950">
        <v>0.214</v>
      </c>
      <c r="L81" s="1950" t="s">
        <v>55</v>
      </c>
      <c r="M81" s="1951"/>
      <c r="N81" s="1951"/>
      <c r="O81" s="1951"/>
      <c r="P81" s="1951"/>
      <c r="Q81" s="1951"/>
      <c r="R81" s="1950">
        <v>0.214</v>
      </c>
      <c r="S81" s="1963"/>
    </row>
    <row r="82" spans="1:19">
      <c r="A82" s="1949">
        <v>76</v>
      </c>
      <c r="B82" s="1987" t="s">
        <v>17200</v>
      </c>
      <c r="C82" s="1949" t="s">
        <v>17201</v>
      </c>
      <c r="D82" s="1949" t="s">
        <v>8150</v>
      </c>
      <c r="E82" s="1950">
        <v>0.16500000000000001</v>
      </c>
      <c r="F82" s="1951"/>
      <c r="G82" s="1951"/>
      <c r="H82" s="1952"/>
      <c r="I82" s="1952"/>
      <c r="J82" s="1950">
        <v>0.16500000000000001</v>
      </c>
      <c r="K82" s="1950">
        <v>0.16500000000000001</v>
      </c>
      <c r="L82" s="1950" t="s">
        <v>55</v>
      </c>
      <c r="M82" s="1951"/>
      <c r="N82" s="1951"/>
      <c r="O82" s="1951"/>
      <c r="P82" s="1951"/>
      <c r="Q82" s="1951"/>
      <c r="R82" s="1950">
        <v>0.16500000000000001</v>
      </c>
      <c r="S82" s="1963"/>
    </row>
    <row r="83" spans="1:19">
      <c r="A83" s="1949">
        <v>77</v>
      </c>
      <c r="B83" s="1987" t="s">
        <v>17202</v>
      </c>
      <c r="C83" s="1949" t="s">
        <v>17203</v>
      </c>
      <c r="D83" s="1949" t="s">
        <v>8150</v>
      </c>
      <c r="E83" s="1950">
        <v>1.2473000000000001</v>
      </c>
      <c r="F83" s="1950">
        <v>1.2473000000000001</v>
      </c>
      <c r="G83" s="1950">
        <v>1.2473000000000001</v>
      </c>
      <c r="H83" s="1952"/>
      <c r="I83" s="1952"/>
      <c r="J83" s="1952"/>
      <c r="K83" s="1950">
        <v>1.2473000000000001</v>
      </c>
      <c r="L83" s="1950" t="s">
        <v>55</v>
      </c>
      <c r="M83" s="1951"/>
      <c r="N83" s="1951"/>
      <c r="O83" s="1950">
        <v>1.2473000000000001</v>
      </c>
      <c r="P83" s="1951"/>
      <c r="Q83" s="1951"/>
      <c r="R83" s="1964"/>
      <c r="S83" s="1963"/>
    </row>
    <row r="84" spans="1:19">
      <c r="A84" s="1949">
        <v>78</v>
      </c>
      <c r="B84" s="1987" t="s">
        <v>17204</v>
      </c>
      <c r="C84" s="1949" t="s">
        <v>17205</v>
      </c>
      <c r="D84" s="1949" t="s">
        <v>8150</v>
      </c>
      <c r="E84" s="1950">
        <v>0.108</v>
      </c>
      <c r="F84" s="1951"/>
      <c r="G84" s="1951"/>
      <c r="H84" s="1952"/>
      <c r="I84" s="1952"/>
      <c r="J84" s="1950">
        <v>0.108</v>
      </c>
      <c r="K84" s="1950">
        <v>0.108</v>
      </c>
      <c r="L84" s="1950" t="s">
        <v>55</v>
      </c>
      <c r="M84" s="1951"/>
      <c r="N84" s="1951"/>
      <c r="O84" s="1951"/>
      <c r="P84" s="1951"/>
      <c r="Q84" s="1951"/>
      <c r="R84" s="1950">
        <v>0.108</v>
      </c>
      <c r="S84" s="1963"/>
    </row>
    <row r="85" spans="1:19">
      <c r="A85" s="1949">
        <v>79</v>
      </c>
      <c r="B85" s="1987" t="s">
        <v>17206</v>
      </c>
      <c r="C85" s="1949" t="s">
        <v>17207</v>
      </c>
      <c r="D85" s="1949" t="s">
        <v>8150</v>
      </c>
      <c r="E85" s="1950">
        <v>0.122</v>
      </c>
      <c r="F85" s="1951"/>
      <c r="G85" s="1951"/>
      <c r="H85" s="1952"/>
      <c r="I85" s="1952"/>
      <c r="J85" s="1950">
        <v>0.122</v>
      </c>
      <c r="K85" s="1950">
        <v>0.122</v>
      </c>
      <c r="L85" s="1950" t="s">
        <v>55</v>
      </c>
      <c r="M85" s="1951"/>
      <c r="N85" s="1951"/>
      <c r="O85" s="1951"/>
      <c r="P85" s="1951"/>
      <c r="Q85" s="1951"/>
      <c r="R85" s="1950">
        <v>0.122</v>
      </c>
      <c r="S85" s="1963"/>
    </row>
    <row r="86" spans="1:19">
      <c r="A86" s="1949">
        <v>80</v>
      </c>
      <c r="B86" s="1987" t="s">
        <v>17208</v>
      </c>
      <c r="C86" s="1949" t="s">
        <v>17209</v>
      </c>
      <c r="D86" s="1949" t="s">
        <v>8150</v>
      </c>
      <c r="E86" s="1950">
        <v>1.194</v>
      </c>
      <c r="F86" s="1950">
        <v>1.194</v>
      </c>
      <c r="G86" s="1950">
        <v>1.194</v>
      </c>
      <c r="H86" s="1952"/>
      <c r="I86" s="1952"/>
      <c r="J86" s="1952"/>
      <c r="K86" s="1950">
        <v>1.194</v>
      </c>
      <c r="L86" s="1950" t="s">
        <v>55</v>
      </c>
      <c r="M86" s="1951"/>
      <c r="N86" s="1951"/>
      <c r="O86" s="1950">
        <v>1.194</v>
      </c>
      <c r="P86" s="1951"/>
      <c r="Q86" s="1951"/>
      <c r="R86" s="1964"/>
      <c r="S86" s="1963"/>
    </row>
    <row r="87" spans="1:19">
      <c r="A87" s="1949">
        <v>81</v>
      </c>
      <c r="B87" s="1987" t="s">
        <v>17210</v>
      </c>
      <c r="C87" s="1949" t="s">
        <v>17211</v>
      </c>
      <c r="D87" s="1949" t="s">
        <v>8150</v>
      </c>
      <c r="E87" s="1950">
        <v>0.32100000000000001</v>
      </c>
      <c r="F87" s="1951"/>
      <c r="G87" s="1951"/>
      <c r="H87" s="1952"/>
      <c r="I87" s="1952"/>
      <c r="J87" s="1950">
        <v>0.32100000000000001</v>
      </c>
      <c r="K87" s="1950">
        <v>0.32100000000000001</v>
      </c>
      <c r="L87" s="1950" t="s">
        <v>55</v>
      </c>
      <c r="M87" s="1951"/>
      <c r="N87" s="1951"/>
      <c r="O87" s="1951"/>
      <c r="P87" s="1951"/>
      <c r="Q87" s="1951"/>
      <c r="R87" s="1950">
        <v>0.32100000000000001</v>
      </c>
      <c r="S87" s="1963"/>
    </row>
    <row r="88" spans="1:19">
      <c r="A88" s="1949">
        <v>82</v>
      </c>
      <c r="B88" s="1987" t="s">
        <v>17212</v>
      </c>
      <c r="C88" s="1949" t="s">
        <v>17213</v>
      </c>
      <c r="D88" s="1949" t="s">
        <v>8150</v>
      </c>
      <c r="E88" s="1950">
        <v>0.17699999999999999</v>
      </c>
      <c r="F88" s="1951"/>
      <c r="G88" s="1951"/>
      <c r="H88" s="1952"/>
      <c r="I88" s="1952"/>
      <c r="J88" s="1950">
        <v>0.17699999999999999</v>
      </c>
      <c r="K88" s="1950">
        <v>0.17699999999999999</v>
      </c>
      <c r="L88" s="1950" t="s">
        <v>55</v>
      </c>
      <c r="M88" s="1951"/>
      <c r="N88" s="1951"/>
      <c r="O88" s="1951"/>
      <c r="P88" s="1951"/>
      <c r="Q88" s="1951"/>
      <c r="R88" s="1950">
        <v>0.17699999999999999</v>
      </c>
      <c r="S88" s="1963"/>
    </row>
    <row r="89" spans="1:19">
      <c r="A89" s="1949">
        <v>83</v>
      </c>
      <c r="B89" s="1987" t="s">
        <v>17214</v>
      </c>
      <c r="C89" s="1949" t="s">
        <v>17215</v>
      </c>
      <c r="D89" s="1949" t="s">
        <v>8150</v>
      </c>
      <c r="E89" s="1950">
        <v>0.95652999999999999</v>
      </c>
      <c r="F89" s="1950">
        <v>0.95652999999999999</v>
      </c>
      <c r="G89" s="1950">
        <v>0.95652999999999999</v>
      </c>
      <c r="H89" s="1952"/>
      <c r="I89" s="1952"/>
      <c r="J89" s="1952"/>
      <c r="K89" s="1950">
        <v>0.95652999999999999</v>
      </c>
      <c r="L89" s="1950" t="s">
        <v>55</v>
      </c>
      <c r="M89" s="1951"/>
      <c r="N89" s="1951"/>
      <c r="O89" s="1950">
        <v>0.95652999999999999</v>
      </c>
      <c r="P89" s="1951"/>
      <c r="Q89" s="1951"/>
      <c r="R89" s="1964"/>
      <c r="S89" s="1963"/>
    </row>
    <row r="90" spans="1:19">
      <c r="A90" s="1949">
        <v>84</v>
      </c>
      <c r="B90" s="1987" t="s">
        <v>17216</v>
      </c>
      <c r="C90" s="1949" t="s">
        <v>17217</v>
      </c>
      <c r="D90" s="1949" t="s">
        <v>8150</v>
      </c>
      <c r="E90" s="1950">
        <v>0.247</v>
      </c>
      <c r="F90" s="1952"/>
      <c r="G90" s="1952"/>
      <c r="H90" s="1952"/>
      <c r="I90" s="1952"/>
      <c r="J90" s="1950">
        <v>0.247</v>
      </c>
      <c r="K90" s="1950">
        <v>0.247</v>
      </c>
      <c r="L90" s="1950" t="s">
        <v>55</v>
      </c>
      <c r="M90" s="1951"/>
      <c r="N90" s="1951"/>
      <c r="O90" s="1951"/>
      <c r="P90" s="1951"/>
      <c r="Q90" s="1951"/>
      <c r="R90" s="1950">
        <v>0.247</v>
      </c>
      <c r="S90" s="1963"/>
    </row>
    <row r="91" spans="1:19">
      <c r="A91" s="1949">
        <v>85</v>
      </c>
      <c r="B91" s="1987" t="s">
        <v>17218</v>
      </c>
      <c r="C91" s="1949" t="s">
        <v>17219</v>
      </c>
      <c r="D91" s="1949" t="s">
        <v>8150</v>
      </c>
      <c r="E91" s="1950">
        <v>0.157</v>
      </c>
      <c r="F91" s="1952"/>
      <c r="G91" s="1952"/>
      <c r="H91" s="1952"/>
      <c r="I91" s="1952"/>
      <c r="J91" s="1950">
        <v>0.157</v>
      </c>
      <c r="K91" s="1950">
        <v>0.157</v>
      </c>
      <c r="L91" s="1950" t="s">
        <v>55</v>
      </c>
      <c r="M91" s="1951"/>
      <c r="N91" s="1951"/>
      <c r="O91" s="1951"/>
      <c r="P91" s="1951"/>
      <c r="Q91" s="1951"/>
      <c r="R91" s="1950">
        <v>0.157</v>
      </c>
      <c r="S91" s="1963"/>
    </row>
    <row r="92" spans="1:19">
      <c r="A92" s="1949">
        <v>86</v>
      </c>
      <c r="B92" s="1987" t="s">
        <v>17220</v>
      </c>
      <c r="C92" s="1949" t="s">
        <v>17221</v>
      </c>
      <c r="D92" s="1949" t="s">
        <v>8150</v>
      </c>
      <c r="E92" s="1950">
        <v>0.90900000000000003</v>
      </c>
      <c r="F92" s="1950">
        <v>0.90900000000000003</v>
      </c>
      <c r="G92" s="1950">
        <v>0.90900000000000003</v>
      </c>
      <c r="H92" s="1952"/>
      <c r="I92" s="1952"/>
      <c r="J92" s="1952"/>
      <c r="K92" s="1950"/>
      <c r="L92" s="1950" t="s">
        <v>55</v>
      </c>
      <c r="M92" s="1951"/>
      <c r="N92" s="1950">
        <v>0.90900000000000003</v>
      </c>
      <c r="O92" s="1951"/>
      <c r="P92" s="1951"/>
      <c r="Q92" s="1951"/>
      <c r="R92" s="1959"/>
      <c r="S92" s="1963"/>
    </row>
    <row r="93" spans="1:19">
      <c r="A93" s="1949">
        <v>87</v>
      </c>
      <c r="B93" s="1987" t="s">
        <v>17222</v>
      </c>
      <c r="C93" s="1949" t="s">
        <v>17223</v>
      </c>
      <c r="D93" s="1949" t="s">
        <v>8150</v>
      </c>
      <c r="E93" s="1950">
        <v>0.27200000000000002</v>
      </c>
      <c r="F93" s="1952"/>
      <c r="G93" s="1952"/>
      <c r="H93" s="1952"/>
      <c r="I93" s="1952"/>
      <c r="J93" s="1950">
        <v>0.27200000000000002</v>
      </c>
      <c r="K93" s="1950">
        <v>0.27200000000000002</v>
      </c>
      <c r="L93" s="1950" t="s">
        <v>55</v>
      </c>
      <c r="M93" s="1951"/>
      <c r="N93" s="1951"/>
      <c r="O93" s="1951"/>
      <c r="P93" s="1951"/>
      <c r="Q93" s="1951"/>
      <c r="R93" s="1950">
        <v>0.27200000000000002</v>
      </c>
      <c r="S93" s="1963"/>
    </row>
    <row r="94" spans="1:19">
      <c r="A94" s="1949">
        <v>88</v>
      </c>
      <c r="B94" s="1987" t="s">
        <v>17224</v>
      </c>
      <c r="C94" s="1949" t="s">
        <v>17225</v>
      </c>
      <c r="D94" s="1949" t="s">
        <v>8150</v>
      </c>
      <c r="E94" s="1950">
        <v>0.47199999999999998</v>
      </c>
      <c r="F94" s="1950">
        <v>0.47199999999999998</v>
      </c>
      <c r="G94" s="1952"/>
      <c r="H94" s="1952"/>
      <c r="I94" s="1950">
        <v>0.47199999999999998</v>
      </c>
      <c r="J94" s="1952"/>
      <c r="K94" s="1950">
        <v>0.47199999999999998</v>
      </c>
      <c r="L94" s="1950" t="s">
        <v>55</v>
      </c>
      <c r="M94" s="1951"/>
      <c r="N94" s="1951"/>
      <c r="O94" s="1951"/>
      <c r="P94" s="1951"/>
      <c r="Q94" s="1950">
        <v>0.47199999999999998</v>
      </c>
      <c r="R94" s="1959"/>
      <c r="S94" s="1963"/>
    </row>
    <row r="95" spans="1:19">
      <c r="A95" s="1949">
        <v>89</v>
      </c>
      <c r="B95" s="1987" t="s">
        <v>17226</v>
      </c>
      <c r="C95" s="1955" t="s">
        <v>17227</v>
      </c>
      <c r="D95" s="1949" t="s">
        <v>8150</v>
      </c>
      <c r="E95" s="1967">
        <v>0.26</v>
      </c>
      <c r="F95" s="1967">
        <v>0.26</v>
      </c>
      <c r="G95" s="1952"/>
      <c r="H95" s="1952"/>
      <c r="I95" s="1967">
        <v>0.26</v>
      </c>
      <c r="J95" s="1952"/>
      <c r="K95" s="1967">
        <v>0.26</v>
      </c>
      <c r="L95" s="1956" t="s">
        <v>55</v>
      </c>
      <c r="M95" s="1956"/>
      <c r="N95" s="1956"/>
      <c r="O95" s="1956"/>
      <c r="P95" s="1956"/>
      <c r="Q95" s="1967">
        <v>0.26</v>
      </c>
      <c r="R95" s="1958"/>
      <c r="S95" s="1963"/>
    </row>
    <row r="96" spans="1:19">
      <c r="A96" s="1949">
        <v>90</v>
      </c>
      <c r="B96" s="1987" t="s">
        <v>17228</v>
      </c>
      <c r="C96" s="1949" t="s">
        <v>17229</v>
      </c>
      <c r="D96" s="1949" t="s">
        <v>8150</v>
      </c>
      <c r="E96" s="1950">
        <v>0.114</v>
      </c>
      <c r="F96" s="1950">
        <v>0.114</v>
      </c>
      <c r="G96" s="1950">
        <v>0.114</v>
      </c>
      <c r="H96" s="1952"/>
      <c r="I96" s="1952"/>
      <c r="J96" s="1952"/>
      <c r="K96" s="1950">
        <v>0.114</v>
      </c>
      <c r="L96" s="1950" t="s">
        <v>55</v>
      </c>
      <c r="M96" s="1951"/>
      <c r="N96" s="1951"/>
      <c r="O96" s="1950">
        <v>0.114</v>
      </c>
      <c r="P96" s="1951"/>
      <c r="Q96" s="1964"/>
      <c r="R96" s="1959"/>
      <c r="S96" s="1963"/>
    </row>
    <row r="97" spans="1:19">
      <c r="A97" s="1949">
        <v>91</v>
      </c>
      <c r="B97" s="1987" t="s">
        <v>17230</v>
      </c>
      <c r="C97" s="1949" t="s">
        <v>17231</v>
      </c>
      <c r="D97" s="1949" t="s">
        <v>8150</v>
      </c>
      <c r="E97" s="1950">
        <v>0.11781</v>
      </c>
      <c r="F97" s="1950">
        <v>0.11781</v>
      </c>
      <c r="G97" s="1952"/>
      <c r="H97" s="1952"/>
      <c r="I97" s="1950">
        <v>0.11781</v>
      </c>
      <c r="J97" s="1952"/>
      <c r="K97" s="1950">
        <v>0.11781</v>
      </c>
      <c r="L97" s="1950" t="s">
        <v>55</v>
      </c>
      <c r="M97" s="1951"/>
      <c r="N97" s="1951"/>
      <c r="O97" s="1951"/>
      <c r="P97" s="1951"/>
      <c r="Q97" s="1950">
        <v>0.11781</v>
      </c>
      <c r="R97" s="1959"/>
      <c r="S97" s="1963"/>
    </row>
    <row r="98" spans="1:19">
      <c r="A98" s="1949">
        <v>92</v>
      </c>
      <c r="B98" s="1987" t="s">
        <v>17232</v>
      </c>
      <c r="C98" s="1949" t="s">
        <v>17233</v>
      </c>
      <c r="D98" s="1949" t="s">
        <v>8150</v>
      </c>
      <c r="E98" s="1950">
        <v>0.20085</v>
      </c>
      <c r="F98" s="1950">
        <v>0.20085</v>
      </c>
      <c r="G98" s="1952"/>
      <c r="H98" s="1952"/>
      <c r="I98" s="1950">
        <v>0.20085</v>
      </c>
      <c r="J98" s="1952"/>
      <c r="K98" s="1950">
        <v>0.20085</v>
      </c>
      <c r="L98" s="1950" t="s">
        <v>55</v>
      </c>
      <c r="M98" s="1951"/>
      <c r="N98" s="1951"/>
      <c r="O98" s="1951"/>
      <c r="P98" s="1951"/>
      <c r="Q98" s="1950">
        <v>0.20085</v>
      </c>
      <c r="R98" s="1959"/>
      <c r="S98" s="1963"/>
    </row>
    <row r="99" spans="1:19">
      <c r="A99" s="1949">
        <v>93</v>
      </c>
      <c r="B99" s="1987" t="s">
        <v>17234</v>
      </c>
      <c r="C99" s="1949" t="s">
        <v>17235</v>
      </c>
      <c r="D99" s="1949" t="s">
        <v>8150</v>
      </c>
      <c r="E99" s="1950">
        <v>3.6999999999999998E-2</v>
      </c>
      <c r="F99" s="1950">
        <v>3.6999999999999998E-2</v>
      </c>
      <c r="G99" s="1952"/>
      <c r="H99" s="1952"/>
      <c r="I99" s="1950">
        <v>3.6999999999999998E-2</v>
      </c>
      <c r="J99" s="1952"/>
      <c r="K99" s="1950">
        <v>3.6999999999999998E-2</v>
      </c>
      <c r="L99" s="1950" t="s">
        <v>55</v>
      </c>
      <c r="M99" s="1951"/>
      <c r="N99" s="1951"/>
      <c r="O99" s="1951"/>
      <c r="P99" s="1951"/>
      <c r="Q99" s="1950">
        <v>3.6999999999999998E-2</v>
      </c>
      <c r="R99" s="1959"/>
      <c r="S99" s="1963"/>
    </row>
    <row r="100" spans="1:19">
      <c r="A100" s="1949">
        <v>94</v>
      </c>
      <c r="B100" s="1987" t="s">
        <v>17236</v>
      </c>
      <c r="C100" s="1949" t="s">
        <v>17237</v>
      </c>
      <c r="D100" s="1949" t="s">
        <v>8150</v>
      </c>
      <c r="E100" s="1950">
        <v>0.4395</v>
      </c>
      <c r="F100" s="1950">
        <v>0.4395</v>
      </c>
      <c r="G100" s="1952"/>
      <c r="H100" s="1952"/>
      <c r="I100" s="1950">
        <v>0.4395</v>
      </c>
      <c r="J100" s="1952"/>
      <c r="K100" s="1950">
        <v>0.4395</v>
      </c>
      <c r="L100" s="1950" t="s">
        <v>55</v>
      </c>
      <c r="M100" s="1951"/>
      <c r="N100" s="1951"/>
      <c r="O100" s="1951"/>
      <c r="P100" s="1951"/>
      <c r="Q100" s="1950">
        <v>0.4395</v>
      </c>
      <c r="R100" s="1959"/>
      <c r="S100" s="1963"/>
    </row>
    <row r="101" spans="1:19">
      <c r="A101" s="1949">
        <v>95</v>
      </c>
      <c r="B101" s="1987" t="s">
        <v>17238</v>
      </c>
      <c r="C101" s="1949" t="s">
        <v>17239</v>
      </c>
      <c r="D101" s="1949" t="s">
        <v>8150</v>
      </c>
      <c r="E101" s="1950">
        <v>0.38300000000000001</v>
      </c>
      <c r="F101" s="1950">
        <v>0.38300000000000001</v>
      </c>
      <c r="G101" s="1952"/>
      <c r="H101" s="1952"/>
      <c r="I101" s="1950">
        <v>0.38300000000000001</v>
      </c>
      <c r="J101" s="1952"/>
      <c r="K101" s="1950">
        <v>0.38300000000000001</v>
      </c>
      <c r="L101" s="1950" t="s">
        <v>55</v>
      </c>
      <c r="M101" s="1951"/>
      <c r="N101" s="1951"/>
      <c r="O101" s="1951"/>
      <c r="P101" s="1951"/>
      <c r="Q101" s="1950">
        <v>0.38300000000000001</v>
      </c>
      <c r="R101" s="1959"/>
      <c r="S101" s="1963"/>
    </row>
    <row r="102" spans="1:19">
      <c r="A102" s="1949">
        <v>96</v>
      </c>
      <c r="B102" s="1987" t="s">
        <v>17240</v>
      </c>
      <c r="C102" s="1949" t="s">
        <v>17241</v>
      </c>
      <c r="D102" s="1949" t="s">
        <v>8150</v>
      </c>
      <c r="E102" s="1950">
        <v>0.221</v>
      </c>
      <c r="F102" s="1950">
        <v>0.221</v>
      </c>
      <c r="G102" s="1952"/>
      <c r="H102" s="1952"/>
      <c r="I102" s="1950">
        <v>0.221</v>
      </c>
      <c r="J102" s="1952"/>
      <c r="K102" s="1950">
        <v>0.221</v>
      </c>
      <c r="L102" s="1950" t="s">
        <v>55</v>
      </c>
      <c r="M102" s="1951"/>
      <c r="N102" s="1951"/>
      <c r="O102" s="1951"/>
      <c r="P102" s="1951"/>
      <c r="Q102" s="1950">
        <v>0.221</v>
      </c>
      <c r="R102" s="1959"/>
      <c r="S102" s="1963"/>
    </row>
    <row r="103" spans="1:19">
      <c r="A103" s="1949">
        <v>97</v>
      </c>
      <c r="B103" s="1987" t="s">
        <v>17242</v>
      </c>
      <c r="C103" s="1955" t="s">
        <v>17243</v>
      </c>
      <c r="D103" s="1949" t="s">
        <v>8150</v>
      </c>
      <c r="E103" s="1967">
        <v>0.23408000000000001</v>
      </c>
      <c r="F103" s="1967">
        <v>0.23408000000000001</v>
      </c>
      <c r="G103" s="1952"/>
      <c r="H103" s="1952"/>
      <c r="I103" s="1967">
        <v>0.23408000000000001</v>
      </c>
      <c r="J103" s="1952"/>
      <c r="K103" s="1967">
        <v>0.23408000000000001</v>
      </c>
      <c r="L103" s="1956" t="s">
        <v>55</v>
      </c>
      <c r="M103" s="1956"/>
      <c r="N103" s="1956"/>
      <c r="O103" s="1956"/>
      <c r="P103" s="1956"/>
      <c r="Q103" s="1967">
        <v>0.23408000000000001</v>
      </c>
      <c r="R103" s="1958"/>
      <c r="S103" s="1963"/>
    </row>
    <row r="104" spans="1:19">
      <c r="A104" s="1949">
        <v>98</v>
      </c>
      <c r="B104" s="1987" t="s">
        <v>17244</v>
      </c>
      <c r="C104" s="1955" t="s">
        <v>17245</v>
      </c>
      <c r="D104" s="1949" t="s">
        <v>8150</v>
      </c>
      <c r="E104" s="1967">
        <v>0.21190000000000001</v>
      </c>
      <c r="F104" s="1967">
        <v>0.21190000000000001</v>
      </c>
      <c r="G104" s="1952"/>
      <c r="H104" s="1952"/>
      <c r="I104" s="1967">
        <v>0.21190000000000001</v>
      </c>
      <c r="J104" s="1952"/>
      <c r="K104" s="1967">
        <v>0.21190000000000001</v>
      </c>
      <c r="L104" s="1956" t="s">
        <v>55</v>
      </c>
      <c r="M104" s="1956"/>
      <c r="N104" s="1956"/>
      <c r="O104" s="1956"/>
      <c r="P104" s="1956"/>
      <c r="Q104" s="1967">
        <v>0.21190000000000001</v>
      </c>
      <c r="R104" s="1958"/>
      <c r="S104" s="1963"/>
    </row>
    <row r="105" spans="1:19">
      <c r="A105" s="1949">
        <v>99</v>
      </c>
      <c r="B105" s="1987" t="s">
        <v>17246</v>
      </c>
      <c r="C105" s="1949" t="s">
        <v>17247</v>
      </c>
      <c r="D105" s="1949" t="s">
        <v>8150</v>
      </c>
      <c r="E105" s="1950">
        <v>1.302</v>
      </c>
      <c r="F105" s="1950">
        <v>1.302</v>
      </c>
      <c r="G105" s="1952"/>
      <c r="H105" s="1952"/>
      <c r="I105" s="1950">
        <v>1.302</v>
      </c>
      <c r="J105" s="1952"/>
      <c r="K105" s="1950">
        <v>1.302</v>
      </c>
      <c r="L105" s="1950" t="s">
        <v>55</v>
      </c>
      <c r="M105" s="1951"/>
      <c r="N105" s="1951"/>
      <c r="O105" s="1951"/>
      <c r="P105" s="1951"/>
      <c r="Q105" s="1950">
        <v>1.302</v>
      </c>
      <c r="R105" s="1959"/>
      <c r="S105" s="1963"/>
    </row>
    <row r="106" spans="1:19">
      <c r="A106" s="1949">
        <v>100</v>
      </c>
      <c r="B106" s="1987" t="s">
        <v>17248</v>
      </c>
      <c r="C106" s="1949" t="s">
        <v>17249</v>
      </c>
      <c r="D106" s="1949" t="s">
        <v>8150</v>
      </c>
      <c r="E106" s="1950">
        <v>0.46200000000000002</v>
      </c>
      <c r="F106" s="1950">
        <v>0.46200000000000002</v>
      </c>
      <c r="G106" s="1952"/>
      <c r="H106" s="1952"/>
      <c r="I106" s="1950">
        <v>0.46200000000000002</v>
      </c>
      <c r="J106" s="1952"/>
      <c r="K106" s="1950">
        <v>0.46200000000000002</v>
      </c>
      <c r="L106" s="1950" t="s">
        <v>55</v>
      </c>
      <c r="M106" s="1951"/>
      <c r="N106" s="1951"/>
      <c r="O106" s="1951"/>
      <c r="P106" s="1951"/>
      <c r="Q106" s="1950">
        <v>0.46200000000000002</v>
      </c>
      <c r="R106" s="1959"/>
      <c r="S106" s="1963"/>
    </row>
    <row r="107" spans="1:19">
      <c r="A107" s="1949">
        <v>101</v>
      </c>
      <c r="B107" s="1987" t="s">
        <v>17250</v>
      </c>
      <c r="C107" s="1949" t="s">
        <v>17251</v>
      </c>
      <c r="D107" s="1949" t="s">
        <v>8150</v>
      </c>
      <c r="E107" s="1950">
        <v>0.40699999999999997</v>
      </c>
      <c r="F107" s="1950">
        <v>0.40699999999999997</v>
      </c>
      <c r="G107" s="1952"/>
      <c r="H107" s="1952"/>
      <c r="I107" s="1950">
        <v>0.40699999999999997</v>
      </c>
      <c r="J107" s="1952"/>
      <c r="K107" s="1950">
        <v>0.40699999999999997</v>
      </c>
      <c r="L107" s="1950" t="s">
        <v>55</v>
      </c>
      <c r="M107" s="1951"/>
      <c r="N107" s="1951"/>
      <c r="O107" s="1951"/>
      <c r="P107" s="1951"/>
      <c r="Q107" s="1950">
        <v>0.40699999999999997</v>
      </c>
      <c r="R107" s="1959"/>
      <c r="S107" s="1963"/>
    </row>
    <row r="108" spans="1:19">
      <c r="A108" s="1949">
        <v>102</v>
      </c>
      <c r="B108" s="1987" t="s">
        <v>17252</v>
      </c>
      <c r="C108" s="1949" t="s">
        <v>17253</v>
      </c>
      <c r="D108" s="1949" t="s">
        <v>8150</v>
      </c>
      <c r="E108" s="1950">
        <v>7.6999999999999999E-2</v>
      </c>
      <c r="F108" s="1950">
        <v>7.6999999999999999E-2</v>
      </c>
      <c r="G108" s="1952"/>
      <c r="H108" s="1952"/>
      <c r="I108" s="1950">
        <v>7.6999999999999999E-2</v>
      </c>
      <c r="J108" s="1952"/>
      <c r="K108" s="1950">
        <v>7.6999999999999999E-2</v>
      </c>
      <c r="L108" s="1950" t="s">
        <v>55</v>
      </c>
      <c r="M108" s="1951"/>
      <c r="N108" s="1951"/>
      <c r="O108" s="1951"/>
      <c r="P108" s="1951"/>
      <c r="Q108" s="1950">
        <v>7.6999999999999999E-2</v>
      </c>
      <c r="R108" s="1959"/>
      <c r="S108" s="1963"/>
    </row>
    <row r="109" spans="1:19">
      <c r="A109" s="1949">
        <v>103</v>
      </c>
      <c r="B109" s="1987" t="s">
        <v>17254</v>
      </c>
      <c r="C109" s="1949" t="s">
        <v>17255</v>
      </c>
      <c r="D109" s="1949" t="s">
        <v>8150</v>
      </c>
      <c r="E109" s="1950">
        <v>0.33400000000000002</v>
      </c>
      <c r="F109" s="1950">
        <v>0.33400000000000002</v>
      </c>
      <c r="G109" s="1950">
        <v>0.33400000000000002</v>
      </c>
      <c r="H109" s="1952"/>
      <c r="I109" s="1952"/>
      <c r="J109" s="1952"/>
      <c r="K109" s="1950">
        <v>0.33400000000000002</v>
      </c>
      <c r="L109" s="1950" t="s">
        <v>55</v>
      </c>
      <c r="M109" s="1951"/>
      <c r="N109" s="1951"/>
      <c r="O109" s="1950">
        <v>0.33400000000000002</v>
      </c>
      <c r="P109" s="1951"/>
      <c r="Q109" s="1951"/>
      <c r="R109" s="1959"/>
      <c r="S109" s="1963"/>
    </row>
    <row r="110" spans="1:19">
      <c r="A110" s="1949">
        <v>104</v>
      </c>
      <c r="B110" s="1987" t="s">
        <v>17256</v>
      </c>
      <c r="C110" s="1955" t="s">
        <v>17257</v>
      </c>
      <c r="D110" s="1949" t="s">
        <v>8150</v>
      </c>
      <c r="E110" s="1967">
        <v>0.27851999999999999</v>
      </c>
      <c r="F110" s="1967">
        <v>0.27851999999999999</v>
      </c>
      <c r="G110" s="1952"/>
      <c r="H110" s="1952"/>
      <c r="I110" s="1967">
        <v>0.27851999999999999</v>
      </c>
      <c r="J110" s="1952"/>
      <c r="K110" s="1967">
        <v>0.27851999999999999</v>
      </c>
      <c r="L110" s="1956" t="s">
        <v>55</v>
      </c>
      <c r="M110" s="1956"/>
      <c r="N110" s="1956"/>
      <c r="O110" s="1956"/>
      <c r="P110" s="1956"/>
      <c r="Q110" s="1967">
        <v>0.27851999999999999</v>
      </c>
      <c r="R110" s="1958"/>
      <c r="S110" s="1963"/>
    </row>
    <row r="111" spans="1:19">
      <c r="A111" s="1949">
        <v>105</v>
      </c>
      <c r="B111" s="1987" t="s">
        <v>17258</v>
      </c>
      <c r="C111" s="1949" t="s">
        <v>17259</v>
      </c>
      <c r="D111" s="1949" t="s">
        <v>8150</v>
      </c>
      <c r="E111" s="1950">
        <v>0.41075</v>
      </c>
      <c r="F111" s="1950">
        <v>0.41075</v>
      </c>
      <c r="G111" s="1952"/>
      <c r="H111" s="1952"/>
      <c r="I111" s="1950">
        <v>0.41075</v>
      </c>
      <c r="J111" s="1952"/>
      <c r="K111" s="1950">
        <v>0.41075</v>
      </c>
      <c r="L111" s="1950" t="s">
        <v>55</v>
      </c>
      <c r="M111" s="1951"/>
      <c r="N111" s="1951"/>
      <c r="O111" s="1951"/>
      <c r="P111" s="1951"/>
      <c r="Q111" s="1950">
        <v>0.41075</v>
      </c>
      <c r="R111" s="1959"/>
      <c r="S111" s="1963"/>
    </row>
    <row r="112" spans="1:19">
      <c r="A112" s="1949">
        <v>106</v>
      </c>
      <c r="B112" s="1987" t="s">
        <v>17260</v>
      </c>
      <c r="C112" s="1955" t="s">
        <v>17261</v>
      </c>
      <c r="D112" s="1949" t="s">
        <v>8150</v>
      </c>
      <c r="E112" s="1967">
        <v>0.26732</v>
      </c>
      <c r="F112" s="1967">
        <v>0.26732</v>
      </c>
      <c r="G112" s="1952"/>
      <c r="H112" s="1952"/>
      <c r="I112" s="1967">
        <v>0.26732</v>
      </c>
      <c r="J112" s="1952"/>
      <c r="K112" s="1967">
        <v>0.26732</v>
      </c>
      <c r="L112" s="1956" t="s">
        <v>55</v>
      </c>
      <c r="M112" s="1956"/>
      <c r="N112" s="1956"/>
      <c r="O112" s="1956"/>
      <c r="P112" s="1956"/>
      <c r="Q112" s="1967">
        <v>0.26732</v>
      </c>
      <c r="R112" s="1958"/>
      <c r="S112" s="1963"/>
    </row>
    <row r="113" spans="1:19">
      <c r="A113" s="1949">
        <v>107</v>
      </c>
      <c r="B113" s="1987" t="s">
        <v>17262</v>
      </c>
      <c r="C113" s="1949" t="s">
        <v>17263</v>
      </c>
      <c r="D113" s="1949" t="s">
        <v>8150</v>
      </c>
      <c r="E113" s="1950">
        <v>0.221</v>
      </c>
      <c r="F113" s="1950">
        <v>0.221</v>
      </c>
      <c r="G113" s="1952"/>
      <c r="H113" s="1952"/>
      <c r="I113" s="1950">
        <v>0.221</v>
      </c>
      <c r="J113" s="1952"/>
      <c r="K113" s="1950">
        <v>0.221</v>
      </c>
      <c r="L113" s="1950" t="s">
        <v>55</v>
      </c>
      <c r="M113" s="1951"/>
      <c r="N113" s="1951"/>
      <c r="O113" s="1951"/>
      <c r="P113" s="1951"/>
      <c r="Q113" s="1950">
        <v>0.221</v>
      </c>
      <c r="R113" s="1959"/>
      <c r="S113" s="1963"/>
    </row>
    <row r="114" spans="1:19">
      <c r="A114" s="1949">
        <v>108</v>
      </c>
      <c r="B114" s="1987" t="s">
        <v>17264</v>
      </c>
      <c r="C114" s="1949" t="s">
        <v>17265</v>
      </c>
      <c r="D114" s="1949" t="s">
        <v>8150</v>
      </c>
      <c r="E114" s="1950">
        <v>0.247</v>
      </c>
      <c r="F114" s="1950">
        <v>0.247</v>
      </c>
      <c r="G114" s="1952"/>
      <c r="H114" s="1952"/>
      <c r="I114" s="1950">
        <v>0.247</v>
      </c>
      <c r="J114" s="1952"/>
      <c r="K114" s="1950">
        <v>0.247</v>
      </c>
      <c r="L114" s="1950" t="s">
        <v>55</v>
      </c>
      <c r="M114" s="1951"/>
      <c r="N114" s="1951"/>
      <c r="O114" s="1951"/>
      <c r="P114" s="1951"/>
      <c r="Q114" s="1950">
        <v>0.247</v>
      </c>
      <c r="R114" s="1959"/>
      <c r="S114" s="1963"/>
    </row>
    <row r="115" spans="1:19">
      <c r="A115" s="1949">
        <v>109</v>
      </c>
      <c r="B115" s="1988" t="s">
        <v>17266</v>
      </c>
      <c r="C115" s="1955" t="s">
        <v>17267</v>
      </c>
      <c r="D115" s="1949" t="s">
        <v>8150</v>
      </c>
      <c r="E115" s="1956">
        <v>0.27637</v>
      </c>
      <c r="F115" s="1956">
        <v>0.27637</v>
      </c>
      <c r="G115" s="1952"/>
      <c r="H115" s="1952"/>
      <c r="I115" s="1956">
        <v>0.27637</v>
      </c>
      <c r="J115" s="1952"/>
      <c r="K115" s="1956">
        <v>0.27637</v>
      </c>
      <c r="L115" s="1956" t="s">
        <v>55</v>
      </c>
      <c r="M115" s="1956"/>
      <c r="N115" s="1956"/>
      <c r="O115" s="1956"/>
      <c r="P115" s="1956"/>
      <c r="Q115" s="1956">
        <v>0.27637</v>
      </c>
      <c r="R115" s="1958"/>
      <c r="S115" s="1963"/>
    </row>
    <row r="116" spans="1:19">
      <c r="A116" s="1949">
        <v>110</v>
      </c>
      <c r="B116" s="1987" t="s">
        <v>17268</v>
      </c>
      <c r="C116" s="1949" t="s">
        <v>17269</v>
      </c>
      <c r="D116" s="1949" t="s">
        <v>8150</v>
      </c>
      <c r="E116" s="1950">
        <v>0.504</v>
      </c>
      <c r="F116" s="1950">
        <v>0.504</v>
      </c>
      <c r="G116" s="1952"/>
      <c r="H116" s="1952"/>
      <c r="I116" s="1950">
        <v>0.504</v>
      </c>
      <c r="J116" s="1952"/>
      <c r="K116" s="1950">
        <v>0.504</v>
      </c>
      <c r="L116" s="1950" t="s">
        <v>55</v>
      </c>
      <c r="M116" s="1951"/>
      <c r="N116" s="1951"/>
      <c r="O116" s="1951"/>
      <c r="P116" s="1951"/>
      <c r="Q116" s="1950">
        <v>0.504</v>
      </c>
      <c r="R116" s="1959"/>
      <c r="S116" s="1963"/>
    </row>
    <row r="117" spans="1:19">
      <c r="A117" s="1949">
        <v>111</v>
      </c>
      <c r="B117" s="1987" t="s">
        <v>17270</v>
      </c>
      <c r="C117" s="1949" t="s">
        <v>17271</v>
      </c>
      <c r="D117" s="1949" t="s">
        <v>8150</v>
      </c>
      <c r="E117" s="1950">
        <v>0.621</v>
      </c>
      <c r="F117" s="1950">
        <v>0.621</v>
      </c>
      <c r="G117" s="1952"/>
      <c r="H117" s="1952"/>
      <c r="I117" s="1950">
        <v>0.621</v>
      </c>
      <c r="J117" s="1952"/>
      <c r="K117" s="1950">
        <v>0.621</v>
      </c>
      <c r="L117" s="1950" t="s">
        <v>55</v>
      </c>
      <c r="M117" s="1951"/>
      <c r="N117" s="1951"/>
      <c r="O117" s="1951"/>
      <c r="P117" s="1951"/>
      <c r="Q117" s="1950">
        <v>0.621</v>
      </c>
      <c r="R117" s="1959"/>
      <c r="S117" s="1963"/>
    </row>
    <row r="118" spans="1:19">
      <c r="A118" s="1949">
        <v>112</v>
      </c>
      <c r="B118" s="1987" t="s">
        <v>17272</v>
      </c>
      <c r="C118" s="1949" t="s">
        <v>17273</v>
      </c>
      <c r="D118" s="1949" t="s">
        <v>8150</v>
      </c>
      <c r="E118" s="1950">
        <v>0.158</v>
      </c>
      <c r="F118" s="1950">
        <v>0.158</v>
      </c>
      <c r="G118" s="1952"/>
      <c r="H118" s="1952"/>
      <c r="I118" s="1950">
        <v>0.158</v>
      </c>
      <c r="J118" s="1952"/>
      <c r="K118" s="1950">
        <v>0.158</v>
      </c>
      <c r="L118" s="1950" t="s">
        <v>55</v>
      </c>
      <c r="M118" s="1951"/>
      <c r="N118" s="1951"/>
      <c r="O118" s="1951"/>
      <c r="P118" s="1951"/>
      <c r="Q118" s="1950">
        <v>0.158</v>
      </c>
      <c r="R118" s="1959"/>
      <c r="S118" s="1963"/>
    </row>
    <row r="119" spans="1:19">
      <c r="A119" s="1949">
        <v>113</v>
      </c>
      <c r="B119" s="1987" t="s">
        <v>17274</v>
      </c>
      <c r="C119" s="1949" t="s">
        <v>17275</v>
      </c>
      <c r="D119" s="1949" t="s">
        <v>8150</v>
      </c>
      <c r="E119" s="1950">
        <v>0.16020999999999999</v>
      </c>
      <c r="F119" s="1950">
        <v>0.16020999999999999</v>
      </c>
      <c r="G119" s="1952"/>
      <c r="H119" s="1952"/>
      <c r="I119" s="1950">
        <v>0.16020999999999999</v>
      </c>
      <c r="J119" s="1952"/>
      <c r="K119" s="1950">
        <v>0.16020999999999999</v>
      </c>
      <c r="L119" s="1950" t="s">
        <v>55</v>
      </c>
      <c r="M119" s="1951"/>
      <c r="N119" s="1951"/>
      <c r="O119" s="1951"/>
      <c r="P119" s="1951"/>
      <c r="Q119" s="1950">
        <v>0.16020999999999999</v>
      </c>
      <c r="R119" s="1959"/>
      <c r="S119" s="1963"/>
    </row>
    <row r="120" spans="1:19">
      <c r="A120" s="1949">
        <v>114</v>
      </c>
      <c r="B120" s="1987" t="s">
        <v>17276</v>
      </c>
      <c r="C120" s="1949" t="s">
        <v>17277</v>
      </c>
      <c r="D120" s="1949" t="s">
        <v>8150</v>
      </c>
      <c r="E120" s="1950">
        <v>0.16025</v>
      </c>
      <c r="F120" s="1950">
        <v>0.16025</v>
      </c>
      <c r="G120" s="1952"/>
      <c r="H120" s="1952"/>
      <c r="I120" s="1950">
        <v>0.16025</v>
      </c>
      <c r="J120" s="1952"/>
      <c r="K120" s="1950">
        <v>0.16025</v>
      </c>
      <c r="L120" s="1950" t="s">
        <v>55</v>
      </c>
      <c r="M120" s="1951"/>
      <c r="N120" s="1951"/>
      <c r="O120" s="1951"/>
      <c r="P120" s="1951"/>
      <c r="Q120" s="1950">
        <v>0.16025</v>
      </c>
      <c r="R120" s="1959"/>
      <c r="S120" s="1963"/>
    </row>
    <row r="121" spans="1:19">
      <c r="A121" s="1949">
        <v>115</v>
      </c>
      <c r="B121" s="1987" t="s">
        <v>17278</v>
      </c>
      <c r="C121" s="1949" t="s">
        <v>17279</v>
      </c>
      <c r="D121" s="1949" t="s">
        <v>8150</v>
      </c>
      <c r="E121" s="1950">
        <v>1.0109999999999999</v>
      </c>
      <c r="F121" s="1950">
        <v>1.0109999999999999</v>
      </c>
      <c r="G121" s="1950">
        <v>1.0109999999999999</v>
      </c>
      <c r="H121" s="1952"/>
      <c r="I121" s="1952"/>
      <c r="J121" s="1952"/>
      <c r="K121" s="1950">
        <v>1.0109999999999999</v>
      </c>
      <c r="L121" s="1950" t="s">
        <v>55</v>
      </c>
      <c r="M121" s="1951"/>
      <c r="N121" s="1951"/>
      <c r="O121" s="1950">
        <v>1.0109999999999999</v>
      </c>
      <c r="P121" s="1964"/>
      <c r="Q121" s="1951"/>
      <c r="R121" s="1951"/>
    </row>
    <row r="122" spans="1:19">
      <c r="A122" s="1949">
        <v>116</v>
      </c>
      <c r="B122" s="1987" t="s">
        <v>17280</v>
      </c>
      <c r="C122" s="1949" t="s">
        <v>17281</v>
      </c>
      <c r="D122" s="1949" t="s">
        <v>8150</v>
      </c>
      <c r="E122" s="1950">
        <v>0.19800999999999999</v>
      </c>
      <c r="F122" s="1950">
        <v>0.19800999999999999</v>
      </c>
      <c r="G122" s="1952"/>
      <c r="H122" s="1952"/>
      <c r="I122" s="1950">
        <v>0.19800999999999999</v>
      </c>
      <c r="J122" s="1952"/>
      <c r="K122" s="1950">
        <v>0.19800999999999999</v>
      </c>
      <c r="L122" s="1950" t="s">
        <v>55</v>
      </c>
      <c r="M122" s="1951"/>
      <c r="N122" s="1951"/>
      <c r="O122" s="1951"/>
      <c r="P122" s="1951"/>
      <c r="Q122" s="1950">
        <v>0.19800999999999999</v>
      </c>
      <c r="R122" s="1951"/>
    </row>
    <row r="123" spans="1:19">
      <c r="A123" s="1949">
        <v>117</v>
      </c>
      <c r="B123" s="1987" t="s">
        <v>17282</v>
      </c>
      <c r="C123" s="1955" t="s">
        <v>17283</v>
      </c>
      <c r="D123" s="1949" t="s">
        <v>8150</v>
      </c>
      <c r="E123" s="1967">
        <v>0.78954000000000002</v>
      </c>
      <c r="F123" s="1967">
        <v>0.78954000000000002</v>
      </c>
      <c r="G123" s="1967">
        <v>0.78954000000000002</v>
      </c>
      <c r="H123" s="1952"/>
      <c r="I123" s="1952"/>
      <c r="J123" s="1952"/>
      <c r="K123" s="1967">
        <v>0.78954000000000002</v>
      </c>
      <c r="L123" s="1956" t="s">
        <v>55</v>
      </c>
      <c r="M123" s="1967">
        <v>0.78954000000000002</v>
      </c>
      <c r="N123" s="1964"/>
      <c r="O123" s="1956"/>
      <c r="P123" s="1956"/>
      <c r="Q123" s="1956"/>
      <c r="R123" s="1956"/>
    </row>
    <row r="124" spans="1:19">
      <c r="A124" s="1949">
        <v>118</v>
      </c>
      <c r="B124" s="1987" t="s">
        <v>17284</v>
      </c>
      <c r="C124" s="1949" t="s">
        <v>17285</v>
      </c>
      <c r="D124" s="1949" t="s">
        <v>8150</v>
      </c>
      <c r="E124" s="1950">
        <v>0.29099999999999998</v>
      </c>
      <c r="F124" s="1950">
        <v>0.29099999999999998</v>
      </c>
      <c r="G124" s="1952"/>
      <c r="H124" s="1952"/>
      <c r="I124" s="1950">
        <v>0.29099999999999998</v>
      </c>
      <c r="J124" s="1952"/>
      <c r="K124" s="1950">
        <v>0.29099999999999998</v>
      </c>
      <c r="L124" s="1950" t="s">
        <v>55</v>
      </c>
      <c r="M124" s="1951"/>
      <c r="N124" s="1951"/>
      <c r="O124" s="1951"/>
      <c r="P124" s="1951"/>
      <c r="Q124" s="1950">
        <v>0.29099999999999998</v>
      </c>
      <c r="R124" s="1951"/>
    </row>
    <row r="125" spans="1:19">
      <c r="A125" s="1949">
        <v>119</v>
      </c>
      <c r="B125" s="1987" t="s">
        <v>17286</v>
      </c>
      <c r="C125" s="1949" t="s">
        <v>17287</v>
      </c>
      <c r="D125" s="1949" t="s">
        <v>8150</v>
      </c>
      <c r="E125" s="1950">
        <v>0.81</v>
      </c>
      <c r="F125" s="1950">
        <v>0.81</v>
      </c>
      <c r="G125" s="1952"/>
      <c r="H125" s="1952"/>
      <c r="I125" s="1950">
        <v>0.81</v>
      </c>
      <c r="J125" s="1952"/>
      <c r="K125" s="1950">
        <v>0.81</v>
      </c>
      <c r="L125" s="1950" t="s">
        <v>55</v>
      </c>
      <c r="M125" s="1951"/>
      <c r="N125" s="1951"/>
      <c r="O125" s="1951"/>
      <c r="P125" s="1951"/>
      <c r="Q125" s="1950">
        <v>0.81</v>
      </c>
      <c r="R125" s="1951"/>
    </row>
    <row r="126" spans="1:19">
      <c r="A126" s="1949">
        <v>120</v>
      </c>
      <c r="B126" s="1987" t="s">
        <v>17288</v>
      </c>
      <c r="C126" s="1955" t="s">
        <v>17289</v>
      </c>
      <c r="D126" s="1949" t="s">
        <v>8150</v>
      </c>
      <c r="E126" s="1967">
        <v>0.56113999999999997</v>
      </c>
      <c r="F126" s="1967">
        <v>0.56113999999999997</v>
      </c>
      <c r="G126" s="1952"/>
      <c r="H126" s="1952"/>
      <c r="I126" s="1967">
        <v>0.56113999999999997</v>
      </c>
      <c r="J126" s="1952"/>
      <c r="K126" s="1967">
        <v>0.56113999999999997</v>
      </c>
      <c r="L126" s="1956" t="s">
        <v>55</v>
      </c>
      <c r="M126" s="1956"/>
      <c r="N126" s="1956"/>
      <c r="O126" s="1956"/>
      <c r="P126" s="1956"/>
      <c r="Q126" s="1967">
        <v>0.56113999999999997</v>
      </c>
      <c r="R126" s="1956"/>
    </row>
    <row r="127" spans="1:19">
      <c r="A127" s="1949">
        <v>121</v>
      </c>
      <c r="B127" s="1987" t="s">
        <v>17290</v>
      </c>
      <c r="C127" s="1949" t="s">
        <v>17291</v>
      </c>
      <c r="D127" s="1949" t="s">
        <v>8150</v>
      </c>
      <c r="E127" s="1950">
        <v>0.28856999999999999</v>
      </c>
      <c r="F127" s="1950">
        <v>0.28856999999999999</v>
      </c>
      <c r="G127" s="1950">
        <v>0.28856999999999999</v>
      </c>
      <c r="H127" s="1952"/>
      <c r="I127" s="1952"/>
      <c r="J127" s="1952"/>
      <c r="K127" s="1950"/>
      <c r="L127" s="1950" t="s">
        <v>55</v>
      </c>
      <c r="M127" s="1951"/>
      <c r="N127" s="1950">
        <v>0.28856999999999999</v>
      </c>
      <c r="O127" s="1951"/>
      <c r="P127" s="1951"/>
      <c r="Q127" s="1951"/>
      <c r="R127" s="1951"/>
    </row>
    <row r="128" spans="1:19">
      <c r="A128" s="1949">
        <v>122</v>
      </c>
      <c r="B128" s="1987" t="s">
        <v>17292</v>
      </c>
      <c r="C128" s="1949" t="s">
        <v>17293</v>
      </c>
      <c r="D128" s="1949" t="s">
        <v>8150</v>
      </c>
      <c r="E128" s="1950">
        <v>0.42099999999999999</v>
      </c>
      <c r="F128" s="1950">
        <v>0.42099999999999999</v>
      </c>
      <c r="G128" s="1952"/>
      <c r="H128" s="1952"/>
      <c r="I128" s="1950">
        <v>0.42099999999999999</v>
      </c>
      <c r="J128" s="1952"/>
      <c r="K128" s="1950">
        <v>0.42099999999999999</v>
      </c>
      <c r="L128" s="1950" t="s">
        <v>55</v>
      </c>
      <c r="M128" s="1951"/>
      <c r="N128" s="1951"/>
      <c r="O128" s="1951"/>
      <c r="P128" s="1951"/>
      <c r="Q128" s="1950">
        <v>0.42099999999999999</v>
      </c>
      <c r="R128" s="1951"/>
    </row>
    <row r="129" spans="1:18">
      <c r="A129" s="1949">
        <v>123</v>
      </c>
      <c r="B129" s="1987" t="s">
        <v>17294</v>
      </c>
      <c r="C129" s="1949" t="s">
        <v>17295</v>
      </c>
      <c r="D129" s="1949" t="s">
        <v>8150</v>
      </c>
      <c r="E129" s="1950">
        <v>0.62055000000000005</v>
      </c>
      <c r="F129" s="1950">
        <v>0.62055000000000005</v>
      </c>
      <c r="G129" s="1952"/>
      <c r="H129" s="1952"/>
      <c r="I129" s="1950">
        <v>0.62055000000000005</v>
      </c>
      <c r="J129" s="1952"/>
      <c r="K129" s="1950">
        <v>0.62055000000000005</v>
      </c>
      <c r="L129" s="1950" t="s">
        <v>55</v>
      </c>
      <c r="M129" s="1951"/>
      <c r="N129" s="1951"/>
      <c r="O129" s="1951"/>
      <c r="P129" s="1951"/>
      <c r="Q129" s="1950">
        <v>0.62055000000000005</v>
      </c>
      <c r="R129" s="1951"/>
    </row>
    <row r="130" spans="1:18">
      <c r="A130" s="1949">
        <v>124</v>
      </c>
      <c r="B130" s="1987" t="s">
        <v>17296</v>
      </c>
      <c r="C130" s="1949" t="s">
        <v>17297</v>
      </c>
      <c r="D130" s="1949" t="s">
        <v>8150</v>
      </c>
      <c r="E130" s="1950">
        <v>0.45800000000000002</v>
      </c>
      <c r="F130" s="1950">
        <v>0.45800000000000002</v>
      </c>
      <c r="G130" s="1952"/>
      <c r="H130" s="1952"/>
      <c r="I130" s="1950">
        <v>0.45800000000000002</v>
      </c>
      <c r="J130" s="1952"/>
      <c r="K130" s="1950">
        <v>0.45800000000000002</v>
      </c>
      <c r="L130" s="1950" t="s">
        <v>55</v>
      </c>
      <c r="M130" s="1951"/>
      <c r="N130" s="1951"/>
      <c r="O130" s="1951"/>
      <c r="P130" s="1951"/>
      <c r="Q130" s="1950">
        <v>0.45800000000000002</v>
      </c>
      <c r="R130" s="1951"/>
    </row>
    <row r="131" spans="1:18">
      <c r="A131" s="1949">
        <v>125</v>
      </c>
      <c r="B131" s="1987" t="s">
        <v>17298</v>
      </c>
      <c r="C131" s="1949" t="s">
        <v>17299</v>
      </c>
      <c r="D131" s="1949" t="s">
        <v>8150</v>
      </c>
      <c r="E131" s="1950">
        <v>0.26100000000000001</v>
      </c>
      <c r="F131" s="1950">
        <v>0.26100000000000001</v>
      </c>
      <c r="G131" s="1952"/>
      <c r="H131" s="1952"/>
      <c r="I131" s="1950">
        <v>0.26100000000000001</v>
      </c>
      <c r="J131" s="1952"/>
      <c r="K131" s="1950">
        <v>0.26100000000000001</v>
      </c>
      <c r="L131" s="1950" t="s">
        <v>55</v>
      </c>
      <c r="M131" s="1951"/>
      <c r="N131" s="1951"/>
      <c r="O131" s="1951"/>
      <c r="P131" s="1951"/>
      <c r="Q131" s="1950">
        <v>0.26100000000000001</v>
      </c>
      <c r="R131" s="1951"/>
    </row>
    <row r="132" spans="1:18">
      <c r="A132" s="1949">
        <v>126</v>
      </c>
      <c r="B132" s="1987" t="s">
        <v>17300</v>
      </c>
      <c r="C132" s="1949" t="s">
        <v>17301</v>
      </c>
      <c r="D132" s="1949" t="s">
        <v>8150</v>
      </c>
      <c r="E132" s="1950">
        <v>0.254</v>
      </c>
      <c r="F132" s="1950">
        <v>0.254</v>
      </c>
      <c r="G132" s="1952"/>
      <c r="H132" s="1952"/>
      <c r="I132" s="1950">
        <v>0.254</v>
      </c>
      <c r="J132" s="1952"/>
      <c r="K132" s="1950">
        <v>0.254</v>
      </c>
      <c r="L132" s="1950" t="s">
        <v>55</v>
      </c>
      <c r="M132" s="1951"/>
      <c r="N132" s="1951"/>
      <c r="O132" s="1951"/>
      <c r="P132" s="1951"/>
      <c r="Q132" s="1950">
        <v>0.254</v>
      </c>
      <c r="R132" s="1951"/>
    </row>
    <row r="133" spans="1:18">
      <c r="A133" s="1949">
        <v>127</v>
      </c>
      <c r="B133" s="1987" t="s">
        <v>17302</v>
      </c>
      <c r="C133" s="1949" t="s">
        <v>17303</v>
      </c>
      <c r="D133" s="1949" t="s">
        <v>8150</v>
      </c>
      <c r="E133" s="1950">
        <v>1.36</v>
      </c>
      <c r="F133" s="1950">
        <v>1.36</v>
      </c>
      <c r="G133" s="1950">
        <v>1.36</v>
      </c>
      <c r="H133" s="1952"/>
      <c r="I133" s="1952"/>
      <c r="J133" s="1952"/>
      <c r="K133" s="1950">
        <v>1.36</v>
      </c>
      <c r="L133" s="1950" t="s">
        <v>55</v>
      </c>
      <c r="M133" s="1951"/>
      <c r="N133" s="1951"/>
      <c r="O133" s="1950">
        <v>1.36</v>
      </c>
      <c r="P133" s="1951"/>
      <c r="Q133" s="1951"/>
      <c r="R133" s="1951"/>
    </row>
    <row r="134" spans="1:18">
      <c r="A134" s="1949">
        <v>128</v>
      </c>
      <c r="B134" s="1987" t="s">
        <v>17304</v>
      </c>
      <c r="C134" s="1949" t="s">
        <v>17305</v>
      </c>
      <c r="D134" s="1949" t="s">
        <v>8150</v>
      </c>
      <c r="E134" s="1950">
        <v>0.52900000000000003</v>
      </c>
      <c r="F134" s="1950">
        <v>0.52900000000000003</v>
      </c>
      <c r="G134" s="1950">
        <v>0.52900000000000003</v>
      </c>
      <c r="H134" s="1952"/>
      <c r="I134" s="1952"/>
      <c r="J134" s="1952"/>
      <c r="K134" s="1950"/>
      <c r="L134" s="1950" t="s">
        <v>605</v>
      </c>
      <c r="M134" s="1951"/>
      <c r="N134" s="1950">
        <v>0.52900000000000003</v>
      </c>
      <c r="O134" s="1951"/>
      <c r="P134" s="1951"/>
      <c r="Q134" s="1951"/>
      <c r="R134" s="1951"/>
    </row>
    <row r="135" spans="1:18">
      <c r="A135" s="1949">
        <v>129</v>
      </c>
      <c r="B135" s="1987" t="s">
        <v>17306</v>
      </c>
      <c r="C135" s="1949" t="s">
        <v>17307</v>
      </c>
      <c r="D135" s="1949" t="s">
        <v>8150</v>
      </c>
      <c r="E135" s="1950">
        <v>1.57847</v>
      </c>
      <c r="F135" s="1950">
        <v>1.57847</v>
      </c>
      <c r="G135" s="1950">
        <v>1.57847</v>
      </c>
      <c r="H135" s="1952"/>
      <c r="I135" s="1952"/>
      <c r="J135" s="1952"/>
      <c r="K135" s="1950">
        <v>1.57847</v>
      </c>
      <c r="L135" s="1950" t="s">
        <v>605</v>
      </c>
      <c r="M135" s="1951"/>
      <c r="N135" s="1951"/>
      <c r="O135" s="1950">
        <v>1.57847</v>
      </c>
      <c r="P135" s="1964"/>
      <c r="Q135" s="1951"/>
      <c r="R135" s="1951"/>
    </row>
    <row r="136" spans="1:18">
      <c r="A136" s="1949">
        <v>130</v>
      </c>
      <c r="B136" s="1987" t="s">
        <v>17308</v>
      </c>
      <c r="C136" s="1955" t="s">
        <v>17309</v>
      </c>
      <c r="D136" s="1949" t="s">
        <v>8150</v>
      </c>
      <c r="E136" s="1967">
        <v>0.26</v>
      </c>
      <c r="F136" s="1967">
        <v>0.26</v>
      </c>
      <c r="G136" s="1952"/>
      <c r="H136" s="1952"/>
      <c r="I136" s="1967">
        <v>0.26</v>
      </c>
      <c r="J136" s="1952"/>
      <c r="K136" s="1967">
        <v>0.26</v>
      </c>
      <c r="L136" s="1956" t="s">
        <v>55</v>
      </c>
      <c r="M136" s="1956"/>
      <c r="N136" s="1956"/>
      <c r="O136" s="1956"/>
      <c r="P136" s="1956"/>
      <c r="Q136" s="1967">
        <v>0.26</v>
      </c>
      <c r="R136" s="1956"/>
    </row>
    <row r="137" spans="1:18">
      <c r="A137" s="1949">
        <v>131</v>
      </c>
      <c r="B137" s="1987" t="s">
        <v>17310</v>
      </c>
      <c r="C137" s="1949" t="s">
        <v>17311</v>
      </c>
      <c r="D137" s="1949" t="s">
        <v>8150</v>
      </c>
      <c r="E137" s="1950">
        <v>0.35916999999999999</v>
      </c>
      <c r="F137" s="1950">
        <v>0.35916999999999999</v>
      </c>
      <c r="G137" s="1952"/>
      <c r="H137" s="1952"/>
      <c r="I137" s="1950">
        <v>0.35916999999999999</v>
      </c>
      <c r="J137" s="1952"/>
      <c r="K137" s="1950">
        <v>0.35916999999999999</v>
      </c>
      <c r="L137" s="1950" t="s">
        <v>55</v>
      </c>
      <c r="M137" s="1951"/>
      <c r="N137" s="1951"/>
      <c r="O137" s="1951"/>
      <c r="P137" s="1951"/>
      <c r="Q137" s="1950">
        <v>0.35916999999999999</v>
      </c>
      <c r="R137" s="1951"/>
    </row>
    <row r="138" spans="1:18">
      <c r="A138" s="1949">
        <v>132</v>
      </c>
      <c r="B138" s="1987" t="s">
        <v>17312</v>
      </c>
      <c r="C138" s="1949" t="s">
        <v>17313</v>
      </c>
      <c r="D138" s="1949" t="s">
        <v>8150</v>
      </c>
      <c r="E138" s="1950">
        <v>0.192</v>
      </c>
      <c r="F138" s="1950">
        <v>0.192</v>
      </c>
      <c r="G138" s="1952"/>
      <c r="H138" s="1952"/>
      <c r="I138" s="1950">
        <v>0.192</v>
      </c>
      <c r="J138" s="1952"/>
      <c r="K138" s="1950">
        <v>0.192</v>
      </c>
      <c r="L138" s="1950" t="s">
        <v>55</v>
      </c>
      <c r="M138" s="1951"/>
      <c r="N138" s="1951"/>
      <c r="O138" s="1951"/>
      <c r="P138" s="1951"/>
      <c r="Q138" s="1950">
        <v>0.192</v>
      </c>
      <c r="R138" s="1951"/>
    </row>
    <row r="139" spans="1:18">
      <c r="A139" s="1949">
        <v>133</v>
      </c>
      <c r="B139" s="1987" t="s">
        <v>17314</v>
      </c>
      <c r="C139" s="1949" t="s">
        <v>17315</v>
      </c>
      <c r="D139" s="1949" t="s">
        <v>8150</v>
      </c>
      <c r="E139" s="1950">
        <v>0.54400000000000004</v>
      </c>
      <c r="F139" s="1950">
        <v>0.54400000000000004</v>
      </c>
      <c r="G139" s="1952"/>
      <c r="H139" s="1952"/>
      <c r="I139" s="1950">
        <v>0.54400000000000004</v>
      </c>
      <c r="J139" s="1952"/>
      <c r="K139" s="1950">
        <v>0.54400000000000004</v>
      </c>
      <c r="L139" s="1950" t="s">
        <v>55</v>
      </c>
      <c r="M139" s="1951"/>
      <c r="N139" s="1951"/>
      <c r="O139" s="1951"/>
      <c r="P139" s="1951"/>
      <c r="Q139" s="1950">
        <v>0.54400000000000004</v>
      </c>
      <c r="R139" s="1951"/>
    </row>
    <row r="140" spans="1:18">
      <c r="A140" s="1949">
        <v>134</v>
      </c>
      <c r="B140" s="1987" t="s">
        <v>17316</v>
      </c>
      <c r="C140" s="1949" t="s">
        <v>17317</v>
      </c>
      <c r="D140" s="1949" t="s">
        <v>8150</v>
      </c>
      <c r="E140" s="1950">
        <v>0.38</v>
      </c>
      <c r="F140" s="1950">
        <v>0.38</v>
      </c>
      <c r="G140" s="1952"/>
      <c r="H140" s="1952"/>
      <c r="I140" s="1950">
        <v>0.38</v>
      </c>
      <c r="J140" s="1952"/>
      <c r="K140" s="1950">
        <v>0.38</v>
      </c>
      <c r="L140" s="1950" t="s">
        <v>55</v>
      </c>
      <c r="M140" s="1951"/>
      <c r="N140" s="1951"/>
      <c r="O140" s="1951"/>
      <c r="P140" s="1951"/>
      <c r="Q140" s="1950">
        <v>0.38</v>
      </c>
      <c r="R140" s="1951"/>
    </row>
    <row r="141" spans="1:18">
      <c r="A141" s="1949">
        <v>135</v>
      </c>
      <c r="B141" s="1987" t="s">
        <v>17318</v>
      </c>
      <c r="C141" s="1955" t="s">
        <v>17319</v>
      </c>
      <c r="D141" s="1949" t="s">
        <v>8150</v>
      </c>
      <c r="E141" s="1967">
        <v>0.34665000000000001</v>
      </c>
      <c r="F141" s="1967">
        <v>0.34665000000000001</v>
      </c>
      <c r="G141" s="1952"/>
      <c r="H141" s="1952"/>
      <c r="I141" s="1967">
        <v>0.34665000000000001</v>
      </c>
      <c r="J141" s="1952"/>
      <c r="K141" s="1967">
        <v>0.34665000000000001</v>
      </c>
      <c r="L141" s="1956" t="s">
        <v>55</v>
      </c>
      <c r="M141" s="1956"/>
      <c r="N141" s="1956"/>
      <c r="O141" s="1956"/>
      <c r="P141" s="1956"/>
      <c r="Q141" s="1967">
        <v>0.34665000000000001</v>
      </c>
      <c r="R141" s="1956"/>
    </row>
    <row r="142" spans="1:18">
      <c r="A142" s="1949">
        <v>136</v>
      </c>
      <c r="B142" s="1987" t="s">
        <v>17320</v>
      </c>
      <c r="C142" s="1955" t="s">
        <v>17321</v>
      </c>
      <c r="D142" s="1949" t="s">
        <v>8150</v>
      </c>
      <c r="E142" s="1967">
        <v>0.18839</v>
      </c>
      <c r="F142" s="1967">
        <v>0.18839</v>
      </c>
      <c r="G142" s="1952"/>
      <c r="H142" s="1952"/>
      <c r="I142" s="1967">
        <v>0.18839</v>
      </c>
      <c r="J142" s="1952"/>
      <c r="K142" s="1967">
        <v>0.18839</v>
      </c>
      <c r="L142" s="1956" t="s">
        <v>55</v>
      </c>
      <c r="M142" s="1956"/>
      <c r="N142" s="1956"/>
      <c r="O142" s="1956"/>
      <c r="P142" s="1956"/>
      <c r="Q142" s="1967">
        <v>0.18839</v>
      </c>
      <c r="R142" s="1956"/>
    </row>
    <row r="143" spans="1:18">
      <c r="A143" s="1949">
        <v>137</v>
      </c>
      <c r="B143" s="1987" t="s">
        <v>17322</v>
      </c>
      <c r="C143" s="1949" t="s">
        <v>17323</v>
      </c>
      <c r="D143" s="1949" t="s">
        <v>8150</v>
      </c>
      <c r="E143" s="1950">
        <v>0.22600000000000001</v>
      </c>
      <c r="F143" s="1950">
        <v>0.22600000000000001</v>
      </c>
      <c r="G143" s="1952"/>
      <c r="H143" s="1952"/>
      <c r="I143" s="1950">
        <v>0.22600000000000001</v>
      </c>
      <c r="J143" s="1952"/>
      <c r="K143" s="1950">
        <v>0.22600000000000001</v>
      </c>
      <c r="L143" s="1950" t="s">
        <v>55</v>
      </c>
      <c r="M143" s="1951"/>
      <c r="N143" s="1951"/>
      <c r="O143" s="1951"/>
      <c r="P143" s="1951"/>
      <c r="Q143" s="1950">
        <v>0.22600000000000001</v>
      </c>
      <c r="R143" s="1951"/>
    </row>
    <row r="144" spans="1:18">
      <c r="A144" s="1949">
        <v>138</v>
      </c>
      <c r="B144" s="1987" t="s">
        <v>17324</v>
      </c>
      <c r="C144" s="1949" t="s">
        <v>17325</v>
      </c>
      <c r="D144" s="1949" t="s">
        <v>8150</v>
      </c>
      <c r="E144" s="1950">
        <v>0.84589999999999999</v>
      </c>
      <c r="F144" s="1950">
        <v>0.84589999999999999</v>
      </c>
      <c r="G144" s="1950">
        <v>0.84589999999999999</v>
      </c>
      <c r="H144" s="1952"/>
      <c r="I144" s="1952"/>
      <c r="J144" s="1952"/>
      <c r="K144" s="1968">
        <v>0</v>
      </c>
      <c r="L144" s="1950" t="s">
        <v>55</v>
      </c>
      <c r="M144" s="1951"/>
      <c r="N144" s="1951"/>
      <c r="O144" s="1950">
        <v>0.84589999999999999</v>
      </c>
      <c r="P144" s="1951"/>
      <c r="Q144" s="1951"/>
      <c r="R144" s="1951"/>
    </row>
    <row r="145" spans="1:18">
      <c r="A145" s="1949">
        <v>139</v>
      </c>
      <c r="B145" s="1987" t="s">
        <v>17326</v>
      </c>
      <c r="C145" s="1955" t="s">
        <v>17327</v>
      </c>
      <c r="D145" s="1949" t="s">
        <v>8150</v>
      </c>
      <c r="E145" s="1967">
        <v>1.72298</v>
      </c>
      <c r="F145" s="1967">
        <v>1.72298</v>
      </c>
      <c r="G145" s="1952"/>
      <c r="H145" s="1952"/>
      <c r="I145" s="1967">
        <v>1.72298</v>
      </c>
      <c r="J145" s="1952"/>
      <c r="K145" s="1967">
        <v>1.72298</v>
      </c>
      <c r="L145" s="1956" t="s">
        <v>55</v>
      </c>
      <c r="M145" s="1956"/>
      <c r="N145" s="1956"/>
      <c r="O145" s="1956"/>
      <c r="P145" s="1956"/>
      <c r="Q145" s="1967">
        <v>1.72298</v>
      </c>
      <c r="R145" s="1956"/>
    </row>
    <row r="146" spans="1:18">
      <c r="A146" s="1949">
        <v>140</v>
      </c>
      <c r="B146" s="1987" t="s">
        <v>17328</v>
      </c>
      <c r="C146" s="1949" t="s">
        <v>17329</v>
      </c>
      <c r="D146" s="1949" t="s">
        <v>8150</v>
      </c>
      <c r="E146" s="1950">
        <v>0.36299999999999999</v>
      </c>
      <c r="F146" s="1950">
        <v>0.36299999999999999</v>
      </c>
      <c r="G146" s="1952"/>
      <c r="H146" s="1952"/>
      <c r="I146" s="1950">
        <v>0.36299999999999999</v>
      </c>
      <c r="J146" s="1952"/>
      <c r="K146" s="1950">
        <v>0.36299999999999999</v>
      </c>
      <c r="L146" s="1950" t="s">
        <v>55</v>
      </c>
      <c r="M146" s="1951"/>
      <c r="N146" s="1951"/>
      <c r="O146" s="1951"/>
      <c r="P146" s="1951"/>
      <c r="Q146" s="1950">
        <v>0.36299999999999999</v>
      </c>
      <c r="R146" s="1951"/>
    </row>
    <row r="147" spans="1:18">
      <c r="A147" s="1949">
        <v>141</v>
      </c>
      <c r="B147" s="1987" t="s">
        <v>17330</v>
      </c>
      <c r="C147" s="1955" t="s">
        <v>17331</v>
      </c>
      <c r="D147" s="1949" t="s">
        <v>8150</v>
      </c>
      <c r="E147" s="1967">
        <v>0.35865999999999998</v>
      </c>
      <c r="F147" s="1967">
        <v>0.35865999999999998</v>
      </c>
      <c r="G147" s="1952"/>
      <c r="H147" s="1952"/>
      <c r="I147" s="1967">
        <v>0.35865999999999998</v>
      </c>
      <c r="J147" s="1952"/>
      <c r="K147" s="1967">
        <v>0.35865999999999998</v>
      </c>
      <c r="L147" s="1956" t="s">
        <v>55</v>
      </c>
      <c r="M147" s="1956"/>
      <c r="N147" s="1956"/>
      <c r="O147" s="1956"/>
      <c r="P147" s="1956"/>
      <c r="Q147" s="1967">
        <v>0.35865999999999998</v>
      </c>
      <c r="R147" s="1956"/>
    </row>
    <row r="148" spans="1:18">
      <c r="A148" s="1949">
        <v>142</v>
      </c>
      <c r="B148" s="1987" t="s">
        <v>17332</v>
      </c>
      <c r="C148" s="1955" t="s">
        <v>17333</v>
      </c>
      <c r="D148" s="1949" t="s">
        <v>8150</v>
      </c>
      <c r="E148" s="1967">
        <v>0.40943000000000002</v>
      </c>
      <c r="F148" s="1967">
        <v>0.40943000000000002</v>
      </c>
      <c r="G148" s="1952"/>
      <c r="H148" s="1952"/>
      <c r="I148" s="1967">
        <v>0.40943000000000002</v>
      </c>
      <c r="J148" s="1952"/>
      <c r="K148" s="1967">
        <v>0.40943000000000002</v>
      </c>
      <c r="L148" s="1956" t="s">
        <v>55</v>
      </c>
      <c r="M148" s="1956"/>
      <c r="N148" s="1956"/>
      <c r="O148" s="1956"/>
      <c r="P148" s="1956"/>
      <c r="Q148" s="1967">
        <v>0.40943000000000002</v>
      </c>
      <c r="R148" s="1956"/>
    </row>
    <row r="149" spans="1:18">
      <c r="A149" s="1949">
        <v>143</v>
      </c>
      <c r="B149" s="1987" t="s">
        <v>17334</v>
      </c>
      <c r="C149" s="1949" t="s">
        <v>17335</v>
      </c>
      <c r="D149" s="1949" t="s">
        <v>8150</v>
      </c>
      <c r="E149" s="1950">
        <v>0.22</v>
      </c>
      <c r="F149" s="1950">
        <v>0.22</v>
      </c>
      <c r="G149" s="1952"/>
      <c r="H149" s="1952"/>
      <c r="I149" s="1950">
        <v>0.22</v>
      </c>
      <c r="J149" s="1952"/>
      <c r="K149" s="1950">
        <v>0.22</v>
      </c>
      <c r="L149" s="1950" t="s">
        <v>55</v>
      </c>
      <c r="M149" s="1951"/>
      <c r="N149" s="1951"/>
      <c r="O149" s="1951"/>
      <c r="P149" s="1951"/>
      <c r="Q149" s="1950">
        <v>0.22</v>
      </c>
      <c r="R149" s="1951"/>
    </row>
    <row r="150" spans="1:18">
      <c r="A150" s="1949">
        <v>144</v>
      </c>
      <c r="B150" s="1987" t="s">
        <v>17336</v>
      </c>
      <c r="C150" s="1949" t="s">
        <v>17337</v>
      </c>
      <c r="D150" s="1949" t="s">
        <v>8150</v>
      </c>
      <c r="E150" s="1950">
        <v>0.25600000000000001</v>
      </c>
      <c r="F150" s="1952"/>
      <c r="G150" s="1952"/>
      <c r="H150" s="1952"/>
      <c r="I150" s="1952"/>
      <c r="J150" s="1950">
        <v>0.25600000000000001</v>
      </c>
      <c r="K150" s="1950">
        <v>0.25600000000000001</v>
      </c>
      <c r="L150" s="1950" t="s">
        <v>55</v>
      </c>
      <c r="M150" s="1951"/>
      <c r="N150" s="1951"/>
      <c r="O150" s="1951"/>
      <c r="P150" s="1951"/>
      <c r="Q150" s="1951"/>
      <c r="R150" s="1950">
        <v>0.25600000000000001</v>
      </c>
    </row>
    <row r="151" spans="1:18">
      <c r="A151" s="1949">
        <v>145</v>
      </c>
      <c r="B151" s="1987" t="s">
        <v>17338</v>
      </c>
      <c r="C151" s="1949" t="s">
        <v>17339</v>
      </c>
      <c r="D151" s="1949" t="s">
        <v>8150</v>
      </c>
      <c r="E151" s="1950">
        <v>0.28552</v>
      </c>
      <c r="F151" s="1950">
        <v>0.28552</v>
      </c>
      <c r="G151" s="1952"/>
      <c r="H151" s="1952"/>
      <c r="I151" s="1950">
        <v>0.28552</v>
      </c>
      <c r="J151" s="1952"/>
      <c r="K151" s="1950">
        <v>0.28552</v>
      </c>
      <c r="L151" s="1950" t="s">
        <v>55</v>
      </c>
      <c r="M151" s="1951"/>
      <c r="N151" s="1951"/>
      <c r="O151" s="1951"/>
      <c r="P151" s="1951"/>
      <c r="Q151" s="1950">
        <v>0.28552</v>
      </c>
      <c r="R151" s="1951"/>
    </row>
    <row r="152" spans="1:18">
      <c r="A152" s="1949">
        <v>146</v>
      </c>
      <c r="B152" s="1987" t="s">
        <v>17340</v>
      </c>
      <c r="C152" s="1949" t="s">
        <v>17341</v>
      </c>
      <c r="D152" s="1949" t="s">
        <v>8150</v>
      </c>
      <c r="E152" s="1950">
        <v>9.7000000000000003E-2</v>
      </c>
      <c r="F152" s="1950">
        <v>9.7000000000000003E-2</v>
      </c>
      <c r="G152" s="1952"/>
      <c r="H152" s="1952"/>
      <c r="I152" s="1950">
        <v>9.7000000000000003E-2</v>
      </c>
      <c r="J152" s="1952"/>
      <c r="K152" s="1950">
        <v>9.7000000000000003E-2</v>
      </c>
      <c r="L152" s="1950" t="s">
        <v>55</v>
      </c>
      <c r="M152" s="1951"/>
      <c r="N152" s="1951"/>
      <c r="O152" s="1951"/>
      <c r="P152" s="1951"/>
      <c r="Q152" s="1950">
        <v>9.7000000000000003E-2</v>
      </c>
      <c r="R152" s="1951"/>
    </row>
    <row r="153" spans="1:18">
      <c r="A153" s="1949">
        <v>147</v>
      </c>
      <c r="B153" s="1987" t="s">
        <v>17342</v>
      </c>
      <c r="C153" s="1949" t="s">
        <v>17343</v>
      </c>
      <c r="D153" s="1949" t="s">
        <v>8150</v>
      </c>
      <c r="E153" s="1950">
        <v>0.115</v>
      </c>
      <c r="F153" s="1950">
        <v>0.115</v>
      </c>
      <c r="G153" s="1952"/>
      <c r="H153" s="1952"/>
      <c r="I153" s="1950">
        <v>0.115</v>
      </c>
      <c r="J153" s="1952"/>
      <c r="K153" s="1950">
        <v>0.115</v>
      </c>
      <c r="L153" s="1950" t="s">
        <v>55</v>
      </c>
      <c r="M153" s="1951"/>
      <c r="N153" s="1951"/>
      <c r="O153" s="1951"/>
      <c r="P153" s="1951"/>
      <c r="Q153" s="1950">
        <v>0.115</v>
      </c>
      <c r="R153" s="1951"/>
    </row>
    <row r="154" spans="1:18">
      <c r="A154" s="1949">
        <v>148</v>
      </c>
      <c r="B154" s="1987" t="s">
        <v>17344</v>
      </c>
      <c r="C154" s="1949" t="s">
        <v>17345</v>
      </c>
      <c r="D154" s="1949" t="s">
        <v>8150</v>
      </c>
      <c r="E154" s="1950">
        <v>0.248</v>
      </c>
      <c r="F154" s="1950">
        <v>0.248</v>
      </c>
      <c r="G154" s="1952"/>
      <c r="H154" s="1952"/>
      <c r="I154" s="1950">
        <v>0.248</v>
      </c>
      <c r="J154" s="1952"/>
      <c r="K154" s="1950">
        <v>0.248</v>
      </c>
      <c r="L154" s="1950" t="s">
        <v>55</v>
      </c>
      <c r="M154" s="1951"/>
      <c r="N154" s="1951"/>
      <c r="O154" s="1951"/>
      <c r="P154" s="1951"/>
      <c r="Q154" s="1950">
        <v>0.248</v>
      </c>
      <c r="R154" s="1951"/>
    </row>
    <row r="155" spans="1:18">
      <c r="A155" s="1949">
        <v>149</v>
      </c>
      <c r="B155" s="1987" t="s">
        <v>17346</v>
      </c>
      <c r="C155" s="1949" t="s">
        <v>17347</v>
      </c>
      <c r="D155" s="1949" t="s">
        <v>8150</v>
      </c>
      <c r="E155" s="1950">
        <v>0.20899999999999999</v>
      </c>
      <c r="F155" s="1950">
        <v>0.20899999999999999</v>
      </c>
      <c r="G155" s="1952"/>
      <c r="H155" s="1952"/>
      <c r="I155" s="1950">
        <v>0.20899999999999999</v>
      </c>
      <c r="J155" s="1952"/>
      <c r="K155" s="1950">
        <v>0.20899999999999999</v>
      </c>
      <c r="L155" s="1950" t="s">
        <v>55</v>
      </c>
      <c r="M155" s="1951"/>
      <c r="N155" s="1951"/>
      <c r="O155" s="1951"/>
      <c r="P155" s="1951"/>
      <c r="Q155" s="1950">
        <v>0.20899999999999999</v>
      </c>
      <c r="R155" s="1951"/>
    </row>
    <row r="156" spans="1:18">
      <c r="A156" s="1949">
        <v>150</v>
      </c>
      <c r="B156" s="1987" t="s">
        <v>17348</v>
      </c>
      <c r="C156" s="1949" t="s">
        <v>17349</v>
      </c>
      <c r="D156" s="1949" t="s">
        <v>8150</v>
      </c>
      <c r="E156" s="1950">
        <v>0.1</v>
      </c>
      <c r="F156" s="1950">
        <v>0.1</v>
      </c>
      <c r="G156" s="1952"/>
      <c r="H156" s="1952"/>
      <c r="I156" s="1950">
        <v>0.1</v>
      </c>
      <c r="J156" s="1952"/>
      <c r="K156" s="1950">
        <v>0.1</v>
      </c>
      <c r="L156" s="1950" t="s">
        <v>55</v>
      </c>
      <c r="M156" s="1951"/>
      <c r="N156" s="1951"/>
      <c r="O156" s="1951"/>
      <c r="P156" s="1951"/>
      <c r="Q156" s="1950">
        <v>0.1</v>
      </c>
      <c r="R156" s="1951"/>
    </row>
    <row r="157" spans="1:18">
      <c r="A157" s="1949">
        <v>151</v>
      </c>
      <c r="B157" s="1987" t="s">
        <v>17350</v>
      </c>
      <c r="C157" s="1949" t="s">
        <v>17351</v>
      </c>
      <c r="D157" s="1949" t="s">
        <v>8150</v>
      </c>
      <c r="E157" s="1950">
        <v>0.5131</v>
      </c>
      <c r="F157" s="1950">
        <v>0.5131</v>
      </c>
      <c r="G157" s="1950">
        <v>0.5131</v>
      </c>
      <c r="H157" s="1952"/>
      <c r="I157" s="1952"/>
      <c r="J157" s="1952"/>
      <c r="K157" s="1950">
        <v>0.5131</v>
      </c>
      <c r="L157" s="1950" t="s">
        <v>55</v>
      </c>
      <c r="M157" s="1951"/>
      <c r="N157" s="1951"/>
      <c r="O157" s="1950">
        <v>0.5131</v>
      </c>
      <c r="P157" s="1964"/>
      <c r="Q157" s="1951"/>
      <c r="R157" s="1951"/>
    </row>
    <row r="158" spans="1:18">
      <c r="A158" s="1949">
        <v>152</v>
      </c>
      <c r="B158" s="1987" t="s">
        <v>17352</v>
      </c>
      <c r="C158" s="1955" t="s">
        <v>17353</v>
      </c>
      <c r="D158" s="1949" t="s">
        <v>8150</v>
      </c>
      <c r="E158" s="1967">
        <v>0.22</v>
      </c>
      <c r="F158" s="1967">
        <v>0.22</v>
      </c>
      <c r="G158" s="1952"/>
      <c r="H158" s="1952"/>
      <c r="I158" s="1967">
        <v>0.22</v>
      </c>
      <c r="J158" s="1952"/>
      <c r="K158" s="1967">
        <v>0.22</v>
      </c>
      <c r="L158" s="1956" t="s">
        <v>55</v>
      </c>
      <c r="M158" s="1956"/>
      <c r="N158" s="1956"/>
      <c r="O158" s="1956"/>
      <c r="P158" s="1956"/>
      <c r="Q158" s="1967">
        <v>0.22</v>
      </c>
      <c r="R158" s="1956"/>
    </row>
    <row r="159" spans="1:18">
      <c r="A159" s="1949">
        <v>153</v>
      </c>
      <c r="B159" s="1987" t="s">
        <v>17354</v>
      </c>
      <c r="C159" s="1949" t="s">
        <v>17355</v>
      </c>
      <c r="D159" s="1949" t="s">
        <v>8150</v>
      </c>
      <c r="E159" s="1950">
        <v>0.31462000000000001</v>
      </c>
      <c r="F159" s="1950">
        <v>0.31462000000000001</v>
      </c>
      <c r="G159" s="1952"/>
      <c r="H159" s="1952"/>
      <c r="I159" s="1950">
        <v>0.31462000000000001</v>
      </c>
      <c r="J159" s="1952"/>
      <c r="K159" s="1950">
        <v>0.31462000000000001</v>
      </c>
      <c r="L159" s="1950" t="s">
        <v>55</v>
      </c>
      <c r="M159" s="1951"/>
      <c r="N159" s="1951"/>
      <c r="O159" s="1951"/>
      <c r="P159" s="1951"/>
      <c r="Q159" s="1950">
        <v>0.31462000000000001</v>
      </c>
      <c r="R159" s="1951"/>
    </row>
    <row r="160" spans="1:18">
      <c r="A160" s="1949">
        <v>154</v>
      </c>
      <c r="B160" s="1987" t="s">
        <v>17356</v>
      </c>
      <c r="C160" s="1949" t="s">
        <v>17357</v>
      </c>
      <c r="D160" s="1949" t="s">
        <v>8150</v>
      </c>
      <c r="E160" s="1950">
        <v>0.42499999999999999</v>
      </c>
      <c r="F160" s="1950">
        <v>0.42499999999999999</v>
      </c>
      <c r="G160" s="1952"/>
      <c r="H160" s="1952"/>
      <c r="I160" s="1950">
        <v>0.42499999999999999</v>
      </c>
      <c r="J160" s="1952"/>
      <c r="K160" s="1950">
        <v>0.42499999999999999</v>
      </c>
      <c r="L160" s="1950" t="s">
        <v>55</v>
      </c>
      <c r="M160" s="1951"/>
      <c r="N160" s="1951"/>
      <c r="O160" s="1951"/>
      <c r="P160" s="1951"/>
      <c r="Q160" s="1950">
        <v>0.42499999999999999</v>
      </c>
      <c r="R160" s="1951"/>
    </row>
    <row r="161" spans="1:18">
      <c r="A161" s="1949">
        <v>155</v>
      </c>
      <c r="B161" s="1987" t="s">
        <v>17358</v>
      </c>
      <c r="C161" s="1955" t="s">
        <v>17359</v>
      </c>
      <c r="D161" s="1949" t="s">
        <v>8150</v>
      </c>
      <c r="E161" s="1967">
        <v>0.37939000000000001</v>
      </c>
      <c r="F161" s="1967">
        <v>0.37939000000000001</v>
      </c>
      <c r="G161" s="1952"/>
      <c r="H161" s="1952"/>
      <c r="I161" s="1967">
        <v>0.37939000000000001</v>
      </c>
      <c r="J161" s="1952"/>
      <c r="K161" s="1967">
        <v>0.37939000000000001</v>
      </c>
      <c r="L161" s="1956" t="s">
        <v>55</v>
      </c>
      <c r="M161" s="1956"/>
      <c r="N161" s="1956"/>
      <c r="O161" s="1956"/>
      <c r="P161" s="1956"/>
      <c r="Q161" s="1967">
        <v>0.37939000000000001</v>
      </c>
      <c r="R161" s="1956"/>
    </row>
    <row r="162" spans="1:18">
      <c r="A162" s="1949">
        <v>156</v>
      </c>
      <c r="B162" s="1987" t="s">
        <v>17360</v>
      </c>
      <c r="C162" s="1955" t="s">
        <v>17361</v>
      </c>
      <c r="D162" s="1949" t="s">
        <v>8150</v>
      </c>
      <c r="E162" s="1967">
        <v>0.24515999999999999</v>
      </c>
      <c r="F162" s="1967">
        <v>0.24515999999999999</v>
      </c>
      <c r="G162" s="1952"/>
      <c r="H162" s="1952"/>
      <c r="I162" s="1967">
        <v>0.24515999999999999</v>
      </c>
      <c r="J162" s="1952"/>
      <c r="K162" s="1967">
        <v>0.24515999999999999</v>
      </c>
      <c r="L162" s="1956" t="s">
        <v>55</v>
      </c>
      <c r="M162" s="1956"/>
      <c r="N162" s="1956"/>
      <c r="O162" s="1956"/>
      <c r="P162" s="1956"/>
      <c r="Q162" s="1967">
        <v>0.24515999999999999</v>
      </c>
      <c r="R162" s="1956"/>
    </row>
    <row r="163" spans="1:18">
      <c r="A163" s="1949">
        <v>157</v>
      </c>
      <c r="B163" s="1987" t="s">
        <v>17362</v>
      </c>
      <c r="C163" s="1949" t="s">
        <v>17363</v>
      </c>
      <c r="D163" s="1949" t="s">
        <v>8150</v>
      </c>
      <c r="E163" s="1950">
        <v>0.31900000000000001</v>
      </c>
      <c r="F163" s="1950">
        <v>0.31900000000000001</v>
      </c>
      <c r="G163" s="1952"/>
      <c r="H163" s="1952"/>
      <c r="I163" s="1950">
        <v>0.31900000000000001</v>
      </c>
      <c r="J163" s="1952"/>
      <c r="K163" s="1950">
        <v>0.31900000000000001</v>
      </c>
      <c r="L163" s="1950" t="s">
        <v>55</v>
      </c>
      <c r="M163" s="1951"/>
      <c r="N163" s="1951"/>
      <c r="O163" s="1951"/>
      <c r="P163" s="1951"/>
      <c r="Q163" s="1950">
        <v>0.31900000000000001</v>
      </c>
      <c r="R163" s="1951"/>
    </row>
    <row r="164" spans="1:18">
      <c r="A164" s="1949">
        <v>158</v>
      </c>
      <c r="B164" s="1987" t="s">
        <v>17364</v>
      </c>
      <c r="C164" s="1949" t="s">
        <v>17365</v>
      </c>
      <c r="D164" s="1949" t="s">
        <v>8150</v>
      </c>
      <c r="E164" s="1950">
        <v>0.51185999999999998</v>
      </c>
      <c r="F164" s="1950">
        <v>0.51185999999999998</v>
      </c>
      <c r="G164" s="1950">
        <v>0.51185999999999998</v>
      </c>
      <c r="H164" s="1952"/>
      <c r="I164" s="1952"/>
      <c r="J164" s="1952"/>
      <c r="K164" s="1950">
        <v>0.51185999999999998</v>
      </c>
      <c r="L164" s="1950" t="s">
        <v>55</v>
      </c>
      <c r="M164" s="1951"/>
      <c r="N164" s="1951"/>
      <c r="O164" s="1950">
        <v>0.51185999999999998</v>
      </c>
      <c r="P164" s="1951"/>
      <c r="Q164" s="1951"/>
      <c r="R164" s="1951"/>
    </row>
    <row r="165" spans="1:18">
      <c r="A165" s="1949">
        <v>159</v>
      </c>
      <c r="B165" s="1987" t="s">
        <v>17366</v>
      </c>
      <c r="C165" s="1949" t="s">
        <v>17367</v>
      </c>
      <c r="D165" s="1949" t="s">
        <v>8150</v>
      </c>
      <c r="E165" s="1950">
        <v>0.48599999999999999</v>
      </c>
      <c r="F165" s="1950">
        <v>0.48599999999999999</v>
      </c>
      <c r="G165" s="1952"/>
      <c r="H165" s="1952"/>
      <c r="I165" s="1950">
        <v>0.48599999999999999</v>
      </c>
      <c r="J165" s="1952"/>
      <c r="K165" s="1950">
        <v>0.48599999999999999</v>
      </c>
      <c r="L165" s="1950" t="s">
        <v>55</v>
      </c>
      <c r="M165" s="1951"/>
      <c r="N165" s="1951"/>
      <c r="O165" s="1951"/>
      <c r="P165" s="1951"/>
      <c r="Q165" s="1950">
        <v>0.48599999999999999</v>
      </c>
      <c r="R165" s="1951"/>
    </row>
    <row r="166" spans="1:18">
      <c r="A166" s="1949">
        <v>160</v>
      </c>
      <c r="B166" s="1987" t="s">
        <v>17368</v>
      </c>
      <c r="C166" s="1955" t="s">
        <v>17369</v>
      </c>
      <c r="D166" s="1949" t="s">
        <v>8150</v>
      </c>
      <c r="E166" s="1967">
        <v>0.26238</v>
      </c>
      <c r="F166" s="1967">
        <v>0.26238</v>
      </c>
      <c r="G166" s="1952"/>
      <c r="H166" s="1952"/>
      <c r="I166" s="1967">
        <v>0.26238</v>
      </c>
      <c r="J166" s="1952"/>
      <c r="K166" s="1967">
        <v>0.26238</v>
      </c>
      <c r="L166" s="1956" t="s">
        <v>55</v>
      </c>
      <c r="M166" s="1956"/>
      <c r="N166" s="1956"/>
      <c r="O166" s="1956"/>
      <c r="P166" s="1956"/>
      <c r="Q166" s="1967">
        <v>0.26238</v>
      </c>
      <c r="R166" s="1956"/>
    </row>
    <row r="167" spans="1:18">
      <c r="A167" s="1949">
        <v>161</v>
      </c>
      <c r="B167" s="1987" t="s">
        <v>17370</v>
      </c>
      <c r="C167" s="1955" t="s">
        <v>17371</v>
      </c>
      <c r="D167" s="1949" t="s">
        <v>8150</v>
      </c>
      <c r="E167" s="1967">
        <v>0.35822999999999999</v>
      </c>
      <c r="F167" s="1967">
        <v>0.35822999999999999</v>
      </c>
      <c r="G167" s="1952"/>
      <c r="H167" s="1952"/>
      <c r="I167" s="1967">
        <v>0.35822999999999999</v>
      </c>
      <c r="J167" s="1952"/>
      <c r="K167" s="1967">
        <v>0.35822999999999999</v>
      </c>
      <c r="L167" s="1956" t="s">
        <v>55</v>
      </c>
      <c r="M167" s="1956"/>
      <c r="N167" s="1956"/>
      <c r="O167" s="1956"/>
      <c r="P167" s="1956"/>
      <c r="Q167" s="1967">
        <v>0.35822999999999999</v>
      </c>
      <c r="R167" s="1956"/>
    </row>
    <row r="168" spans="1:18">
      <c r="A168" s="1949">
        <v>162</v>
      </c>
      <c r="B168" s="1987" t="s">
        <v>17372</v>
      </c>
      <c r="C168" s="1949" t="s">
        <v>17373</v>
      </c>
      <c r="D168" s="1949" t="s">
        <v>8150</v>
      </c>
      <c r="E168" s="1950">
        <v>0.13300000000000001</v>
      </c>
      <c r="F168" s="1950">
        <v>0.13300000000000001</v>
      </c>
      <c r="G168" s="1952"/>
      <c r="H168" s="1952"/>
      <c r="I168" s="1950">
        <v>0.13300000000000001</v>
      </c>
      <c r="J168" s="1952"/>
      <c r="K168" s="1950">
        <v>0.13300000000000001</v>
      </c>
      <c r="L168" s="1950" t="s">
        <v>55</v>
      </c>
      <c r="M168" s="1951"/>
      <c r="N168" s="1951"/>
      <c r="O168" s="1951"/>
      <c r="P168" s="1951"/>
      <c r="Q168" s="1950">
        <v>0.13300000000000001</v>
      </c>
      <c r="R168" s="1951"/>
    </row>
    <row r="169" spans="1:18">
      <c r="A169" s="1949">
        <v>163</v>
      </c>
      <c r="B169" s="1987" t="s">
        <v>17374</v>
      </c>
      <c r="C169" s="1949" t="s">
        <v>17375</v>
      </c>
      <c r="D169" s="1949" t="s">
        <v>8150</v>
      </c>
      <c r="E169" s="1950">
        <v>0.27900000000000003</v>
      </c>
      <c r="F169" s="1950">
        <v>0.27900000000000003</v>
      </c>
      <c r="G169" s="1952"/>
      <c r="H169" s="1952"/>
      <c r="I169" s="1950">
        <v>0.27900000000000003</v>
      </c>
      <c r="J169" s="1952"/>
      <c r="K169" s="1950">
        <v>0.27900000000000003</v>
      </c>
      <c r="L169" s="1950" t="s">
        <v>55</v>
      </c>
      <c r="M169" s="1951"/>
      <c r="N169" s="1951"/>
      <c r="O169" s="1951"/>
      <c r="P169" s="1951"/>
      <c r="Q169" s="1950">
        <v>0.27900000000000003</v>
      </c>
      <c r="R169" s="1951"/>
    </row>
    <row r="170" spans="1:18">
      <c r="A170" s="1949">
        <v>164</v>
      </c>
      <c r="B170" s="1987" t="s">
        <v>17376</v>
      </c>
      <c r="C170" s="1949" t="s">
        <v>17377</v>
      </c>
      <c r="D170" s="1949" t="s">
        <v>8150</v>
      </c>
      <c r="E170" s="1950">
        <v>0.16500000000000001</v>
      </c>
      <c r="F170" s="1950">
        <v>0.16500000000000001</v>
      </c>
      <c r="G170" s="1952"/>
      <c r="H170" s="1952"/>
      <c r="I170" s="1950">
        <v>0.16500000000000001</v>
      </c>
      <c r="J170" s="1952"/>
      <c r="K170" s="1950">
        <v>0.16500000000000001</v>
      </c>
      <c r="L170" s="1950" t="s">
        <v>55</v>
      </c>
      <c r="M170" s="1951"/>
      <c r="N170" s="1951"/>
      <c r="O170" s="1951"/>
      <c r="P170" s="1950">
        <v>0.16500000000000001</v>
      </c>
      <c r="Q170" s="1951"/>
      <c r="R170" s="1951"/>
    </row>
    <row r="171" spans="1:18">
      <c r="A171" s="1949">
        <v>165</v>
      </c>
      <c r="B171" s="1987" t="s">
        <v>17378</v>
      </c>
      <c r="C171" s="1949" t="s">
        <v>17379</v>
      </c>
      <c r="D171" s="1949" t="s">
        <v>8150</v>
      </c>
      <c r="E171" s="1950">
        <v>0.39200000000000002</v>
      </c>
      <c r="F171" s="1950">
        <v>0.39200000000000002</v>
      </c>
      <c r="G171" s="1952"/>
      <c r="H171" s="1952"/>
      <c r="I171" s="1950">
        <v>0.39200000000000002</v>
      </c>
      <c r="J171" s="1952"/>
      <c r="K171" s="1950">
        <v>0.39200000000000002</v>
      </c>
      <c r="L171" s="1950" t="s">
        <v>55</v>
      </c>
      <c r="M171" s="1951"/>
      <c r="N171" s="1951"/>
      <c r="O171" s="1951"/>
      <c r="P171" s="1951"/>
      <c r="Q171" s="1950">
        <v>0.39200000000000002</v>
      </c>
      <c r="R171" s="1951"/>
    </row>
    <row r="172" spans="1:18">
      <c r="A172" s="1949">
        <v>166</v>
      </c>
      <c r="B172" s="1987" t="s">
        <v>17380</v>
      </c>
      <c r="C172" s="1949" t="s">
        <v>17381</v>
      </c>
      <c r="D172" s="1949" t="s">
        <v>8150</v>
      </c>
      <c r="E172" s="1950">
        <v>0.19500000000000001</v>
      </c>
      <c r="F172" s="1950">
        <v>0.19500000000000001</v>
      </c>
      <c r="G172" s="1952"/>
      <c r="H172" s="1952"/>
      <c r="I172" s="1950">
        <v>0.19500000000000001</v>
      </c>
      <c r="J172" s="1952"/>
      <c r="K172" s="1950">
        <v>0.19500000000000001</v>
      </c>
      <c r="L172" s="1950" t="s">
        <v>55</v>
      </c>
      <c r="M172" s="1951"/>
      <c r="N172" s="1951"/>
      <c r="O172" s="1951"/>
      <c r="P172" s="1951"/>
      <c r="Q172" s="1950">
        <v>0.19500000000000001</v>
      </c>
      <c r="R172" s="1951"/>
    </row>
    <row r="173" spans="1:18">
      <c r="A173" s="1949">
        <v>167</v>
      </c>
      <c r="B173" s="1987" t="s">
        <v>17382</v>
      </c>
      <c r="C173" s="1949" t="s">
        <v>17383</v>
      </c>
      <c r="D173" s="1949" t="s">
        <v>8150</v>
      </c>
      <c r="E173" s="1950">
        <v>0.42799999999999999</v>
      </c>
      <c r="F173" s="1952"/>
      <c r="G173" s="1952"/>
      <c r="H173" s="1952"/>
      <c r="I173" s="1952"/>
      <c r="J173" s="1950">
        <v>0.42799999999999999</v>
      </c>
      <c r="K173" s="1950">
        <v>0.42799999999999999</v>
      </c>
      <c r="L173" s="1950" t="s">
        <v>55</v>
      </c>
      <c r="M173" s="1951"/>
      <c r="N173" s="1951"/>
      <c r="O173" s="1951"/>
      <c r="P173" s="1951"/>
      <c r="Q173" s="1951"/>
      <c r="R173" s="1950">
        <v>0.42799999999999999</v>
      </c>
    </row>
    <row r="174" spans="1:18">
      <c r="A174" s="1949">
        <v>168</v>
      </c>
      <c r="B174" s="1987" t="s">
        <v>17384</v>
      </c>
      <c r="C174" s="1949" t="s">
        <v>17385</v>
      </c>
      <c r="D174" s="1949" t="s">
        <v>8150</v>
      </c>
      <c r="E174" s="1950">
        <v>0.214</v>
      </c>
      <c r="F174" s="1952"/>
      <c r="G174" s="1952"/>
      <c r="H174" s="1952"/>
      <c r="I174" s="1952"/>
      <c r="J174" s="1950">
        <v>0.214</v>
      </c>
      <c r="K174" s="1950">
        <v>0.214</v>
      </c>
      <c r="L174" s="1950" t="s">
        <v>55</v>
      </c>
      <c r="M174" s="1951"/>
      <c r="N174" s="1951"/>
      <c r="O174" s="1951"/>
      <c r="P174" s="1951"/>
      <c r="Q174" s="1951"/>
      <c r="R174" s="1950">
        <v>0.214</v>
      </c>
    </row>
    <row r="175" spans="1:18">
      <c r="A175" s="1949">
        <v>169</v>
      </c>
      <c r="B175" s="1987" t="s">
        <v>17386</v>
      </c>
      <c r="C175" s="1949" t="s">
        <v>17387</v>
      </c>
      <c r="D175" s="1949" t="s">
        <v>8150</v>
      </c>
      <c r="E175" s="1950">
        <v>0.39200000000000002</v>
      </c>
      <c r="F175" s="1950">
        <v>0.39200000000000002</v>
      </c>
      <c r="G175" s="1952"/>
      <c r="H175" s="1952"/>
      <c r="I175" s="1950">
        <v>0.39200000000000002</v>
      </c>
      <c r="J175" s="1952"/>
      <c r="K175" s="1950">
        <v>0.39200000000000002</v>
      </c>
      <c r="L175" s="1950" t="s">
        <v>55</v>
      </c>
      <c r="M175" s="1951"/>
      <c r="N175" s="1951"/>
      <c r="O175" s="1951"/>
      <c r="P175" s="1951"/>
      <c r="Q175" s="1950">
        <v>0.39200000000000002</v>
      </c>
      <c r="R175" s="1951"/>
    </row>
    <row r="176" spans="1:18">
      <c r="A176" s="1949">
        <v>170</v>
      </c>
      <c r="B176" s="1987" t="s">
        <v>17388</v>
      </c>
      <c r="C176" s="1949" t="s">
        <v>17389</v>
      </c>
      <c r="D176" s="1949" t="s">
        <v>8150</v>
      </c>
      <c r="E176" s="1950">
        <v>0.14399999999999999</v>
      </c>
      <c r="F176" s="1950">
        <v>0.14399999999999999</v>
      </c>
      <c r="G176" s="1952"/>
      <c r="H176" s="1952"/>
      <c r="I176" s="1950">
        <v>0.14399999999999999</v>
      </c>
      <c r="J176" s="1952"/>
      <c r="K176" s="1950">
        <v>0.14399999999999999</v>
      </c>
      <c r="L176" s="1950" t="s">
        <v>55</v>
      </c>
      <c r="M176" s="1951"/>
      <c r="N176" s="1951"/>
      <c r="O176" s="1951"/>
      <c r="P176" s="1951"/>
      <c r="Q176" s="1950">
        <v>0.14399999999999999</v>
      </c>
      <c r="R176" s="1951"/>
    </row>
    <row r="177" spans="1:18">
      <c r="A177" s="1949">
        <v>171</v>
      </c>
      <c r="B177" s="1987" t="s">
        <v>17390</v>
      </c>
      <c r="C177" s="1955" t="s">
        <v>17391</v>
      </c>
      <c r="D177" s="1949" t="s">
        <v>8150</v>
      </c>
      <c r="E177" s="1967">
        <v>0.33318999999999999</v>
      </c>
      <c r="F177" s="1967">
        <v>0.33318999999999999</v>
      </c>
      <c r="G177" s="1952"/>
      <c r="H177" s="1952"/>
      <c r="I177" s="1967">
        <v>0.33318999999999999</v>
      </c>
      <c r="J177" s="1952"/>
      <c r="K177" s="1967">
        <v>0.33318999999999999</v>
      </c>
      <c r="L177" s="1956" t="s">
        <v>55</v>
      </c>
      <c r="M177" s="1956"/>
      <c r="N177" s="1956"/>
      <c r="O177" s="1956"/>
      <c r="P177" s="1956"/>
      <c r="Q177" s="1967">
        <v>0.33318999999999999</v>
      </c>
      <c r="R177" s="1956"/>
    </row>
    <row r="178" spans="1:18">
      <c r="A178" s="1949">
        <v>172</v>
      </c>
      <c r="B178" s="1987" t="s">
        <v>17392</v>
      </c>
      <c r="C178" s="1949" t="s">
        <v>17393</v>
      </c>
      <c r="D178" s="1949" t="s">
        <v>8150</v>
      </c>
      <c r="E178" s="1950">
        <v>0.36299999999999999</v>
      </c>
      <c r="F178" s="1950">
        <v>0.36299999999999999</v>
      </c>
      <c r="G178" s="1950">
        <v>0.36299999999999999</v>
      </c>
      <c r="H178" s="1952"/>
      <c r="I178" s="1952"/>
      <c r="J178" s="1952"/>
      <c r="K178" s="1950">
        <v>0.36299999999999999</v>
      </c>
      <c r="L178" s="1950" t="s">
        <v>55</v>
      </c>
      <c r="M178" s="1951"/>
      <c r="N178" s="1951"/>
      <c r="O178" s="1950">
        <v>0.36299999999999999</v>
      </c>
      <c r="P178" s="1951"/>
      <c r="Q178" s="1951"/>
      <c r="R178" s="1951"/>
    </row>
    <row r="179" spans="1:18">
      <c r="A179" s="1949">
        <v>173</v>
      </c>
      <c r="B179" s="1987" t="s">
        <v>17394</v>
      </c>
      <c r="C179" s="1955" t="s">
        <v>17395</v>
      </c>
      <c r="D179" s="1949" t="s">
        <v>8150</v>
      </c>
      <c r="E179" s="1967">
        <v>0.24468999999999999</v>
      </c>
      <c r="F179" s="1967">
        <v>0.24468999999999999</v>
      </c>
      <c r="G179" s="1952"/>
      <c r="H179" s="1952"/>
      <c r="I179" s="1967">
        <v>0.24468999999999999</v>
      </c>
      <c r="J179" s="1952"/>
      <c r="K179" s="1967">
        <v>0.24468999999999999</v>
      </c>
      <c r="L179" s="1956" t="s">
        <v>55</v>
      </c>
      <c r="M179" s="1956"/>
      <c r="N179" s="1956"/>
      <c r="O179" s="1956"/>
      <c r="P179" s="1956"/>
      <c r="Q179" s="1967">
        <v>0.24468999999999999</v>
      </c>
      <c r="R179" s="1956"/>
    </row>
    <row r="180" spans="1:18">
      <c r="A180" s="1949">
        <v>174</v>
      </c>
      <c r="B180" s="1987" t="s">
        <v>17396</v>
      </c>
      <c r="C180" s="1955" t="s">
        <v>17397</v>
      </c>
      <c r="D180" s="1949" t="s">
        <v>8150</v>
      </c>
      <c r="E180" s="1967">
        <v>0.46861000000000003</v>
      </c>
      <c r="F180" s="1967">
        <v>0.46861000000000003</v>
      </c>
      <c r="G180" s="1952"/>
      <c r="H180" s="1952"/>
      <c r="I180" s="1967">
        <v>0.46861000000000003</v>
      </c>
      <c r="J180" s="1952"/>
      <c r="K180" s="1967">
        <v>0.46861000000000003</v>
      </c>
      <c r="L180" s="1956" t="s">
        <v>55</v>
      </c>
      <c r="M180" s="1956"/>
      <c r="N180" s="1956"/>
      <c r="O180" s="1956"/>
      <c r="P180" s="1956"/>
      <c r="Q180" s="1967">
        <v>0.46861000000000003</v>
      </c>
      <c r="R180" s="1956"/>
    </row>
    <row r="181" spans="1:18">
      <c r="A181" s="1949">
        <v>175</v>
      </c>
      <c r="B181" s="1987" t="s">
        <v>17398</v>
      </c>
      <c r="C181" s="1949" t="s">
        <v>17399</v>
      </c>
      <c r="D181" s="1949" t="s">
        <v>8150</v>
      </c>
      <c r="E181" s="1950">
        <v>0.27100000000000002</v>
      </c>
      <c r="F181" s="1950">
        <v>0.27100000000000002</v>
      </c>
      <c r="G181" s="1952"/>
      <c r="H181" s="1952"/>
      <c r="I181" s="1950">
        <v>0.27100000000000002</v>
      </c>
      <c r="J181" s="1952"/>
      <c r="K181" s="1950">
        <v>0.27100000000000002</v>
      </c>
      <c r="L181" s="1950" t="s">
        <v>55</v>
      </c>
      <c r="M181" s="1951"/>
      <c r="N181" s="1951"/>
      <c r="O181" s="1951"/>
      <c r="P181" s="1951"/>
      <c r="Q181" s="1950">
        <v>0.27100000000000002</v>
      </c>
      <c r="R181" s="1951"/>
    </row>
    <row r="182" spans="1:18">
      <c r="A182" s="1949">
        <v>176</v>
      </c>
      <c r="B182" s="1987" t="s">
        <v>17400</v>
      </c>
      <c r="C182" s="1949" t="s">
        <v>17401</v>
      </c>
      <c r="D182" s="1949" t="s">
        <v>8150</v>
      </c>
      <c r="E182" s="1950">
        <v>0.65200000000000002</v>
      </c>
      <c r="F182" s="1950">
        <v>0.65200000000000002</v>
      </c>
      <c r="G182" s="1952"/>
      <c r="H182" s="1952"/>
      <c r="I182" s="1950">
        <v>0.65200000000000002</v>
      </c>
      <c r="J182" s="1952"/>
      <c r="K182" s="1950">
        <v>0.65200000000000002</v>
      </c>
      <c r="L182" s="1950" t="s">
        <v>55</v>
      </c>
      <c r="M182" s="1951"/>
      <c r="N182" s="1951"/>
      <c r="O182" s="1951"/>
      <c r="P182" s="1951"/>
      <c r="Q182" s="1950">
        <v>0.65200000000000002</v>
      </c>
      <c r="R182" s="1951"/>
    </row>
    <row r="183" spans="1:18">
      <c r="A183" s="1949">
        <v>177</v>
      </c>
      <c r="B183" s="1987" t="s">
        <v>17402</v>
      </c>
      <c r="C183" s="1949" t="s">
        <v>17403</v>
      </c>
      <c r="D183" s="1949" t="s">
        <v>8150</v>
      </c>
      <c r="E183" s="1950">
        <v>0.628</v>
      </c>
      <c r="F183" s="1950">
        <v>0.628</v>
      </c>
      <c r="G183" s="1952"/>
      <c r="H183" s="1952"/>
      <c r="I183" s="1950">
        <v>0.628</v>
      </c>
      <c r="J183" s="1952"/>
      <c r="K183" s="1950">
        <v>0.628</v>
      </c>
      <c r="L183" s="1950" t="s">
        <v>55</v>
      </c>
      <c r="M183" s="1951"/>
      <c r="N183" s="1951"/>
      <c r="O183" s="1951"/>
      <c r="P183" s="1951"/>
      <c r="Q183" s="1950">
        <v>0.628</v>
      </c>
      <c r="R183" s="1951"/>
    </row>
    <row r="184" spans="1:18">
      <c r="A184" s="1949">
        <v>178</v>
      </c>
      <c r="B184" s="1987" t="s">
        <v>17404</v>
      </c>
      <c r="C184" s="1949" t="s">
        <v>17405</v>
      </c>
      <c r="D184" s="1949" t="s">
        <v>8150</v>
      </c>
      <c r="E184" s="1950">
        <v>0.56999999999999995</v>
      </c>
      <c r="F184" s="1952"/>
      <c r="G184" s="1952"/>
      <c r="H184" s="1952"/>
      <c r="I184" s="1952"/>
      <c r="J184" s="1950">
        <v>0.56999999999999995</v>
      </c>
      <c r="K184" s="1950">
        <v>0.56999999999999995</v>
      </c>
      <c r="L184" s="1950" t="s">
        <v>55</v>
      </c>
      <c r="M184" s="1951"/>
      <c r="N184" s="1951"/>
      <c r="O184" s="1951"/>
      <c r="P184" s="1951"/>
      <c r="Q184" s="1951"/>
      <c r="R184" s="1950">
        <v>0.56999999999999995</v>
      </c>
    </row>
    <row r="185" spans="1:18">
      <c r="A185" s="1949">
        <v>179</v>
      </c>
      <c r="B185" s="1987" t="s">
        <v>17406</v>
      </c>
      <c r="C185" s="1949" t="s">
        <v>17407</v>
      </c>
      <c r="D185" s="1949" t="s">
        <v>8150</v>
      </c>
      <c r="E185" s="1950">
        <v>0.223</v>
      </c>
      <c r="F185" s="1952"/>
      <c r="G185" s="1952"/>
      <c r="H185" s="1952"/>
      <c r="I185" s="1952"/>
      <c r="J185" s="1950">
        <v>0.223</v>
      </c>
      <c r="K185" s="1950">
        <v>0.223</v>
      </c>
      <c r="L185" s="1950" t="s">
        <v>55</v>
      </c>
      <c r="M185" s="1951"/>
      <c r="N185" s="1951"/>
      <c r="O185" s="1951"/>
      <c r="P185" s="1951"/>
      <c r="Q185" s="1951"/>
      <c r="R185" s="1950">
        <v>0.223</v>
      </c>
    </row>
    <row r="186" spans="1:18">
      <c r="A186" s="1949">
        <v>180</v>
      </c>
      <c r="B186" s="1987" t="s">
        <v>17408</v>
      </c>
      <c r="C186" s="1949" t="s">
        <v>17409</v>
      </c>
      <c r="D186" s="1949" t="s">
        <v>8150</v>
      </c>
      <c r="E186" s="1950">
        <v>0.40715000000000001</v>
      </c>
      <c r="F186" s="1950">
        <v>0.40715000000000001</v>
      </c>
      <c r="G186" s="1952"/>
      <c r="H186" s="1952"/>
      <c r="I186" s="1950">
        <v>0.40715000000000001</v>
      </c>
      <c r="J186" s="1952"/>
      <c r="K186" s="1950">
        <v>0.40715000000000001</v>
      </c>
      <c r="L186" s="1950" t="s">
        <v>55</v>
      </c>
      <c r="M186" s="1951"/>
      <c r="N186" s="1951"/>
      <c r="O186" s="1951"/>
      <c r="P186" s="1951"/>
      <c r="Q186" s="1950">
        <v>0.40715000000000001</v>
      </c>
      <c r="R186" s="1951"/>
    </row>
    <row r="187" spans="1:18">
      <c r="A187" s="1949">
        <v>181</v>
      </c>
      <c r="B187" s="1987" t="s">
        <v>17410</v>
      </c>
      <c r="C187" s="1955" t="s">
        <v>17411</v>
      </c>
      <c r="D187" s="1949" t="s">
        <v>8150</v>
      </c>
      <c r="E187" s="1967">
        <v>0.37212000000000001</v>
      </c>
      <c r="F187" s="1967">
        <v>0.37212000000000001</v>
      </c>
      <c r="G187" s="1952"/>
      <c r="H187" s="1952"/>
      <c r="I187" s="1967">
        <v>0.37212000000000001</v>
      </c>
      <c r="J187" s="1952"/>
      <c r="K187" s="1967">
        <v>0.37212000000000001</v>
      </c>
      <c r="L187" s="1956" t="s">
        <v>55</v>
      </c>
      <c r="M187" s="1956"/>
      <c r="N187" s="1956"/>
      <c r="O187" s="1956"/>
      <c r="P187" s="1956"/>
      <c r="Q187" s="1967">
        <v>0.37212000000000001</v>
      </c>
      <c r="R187" s="1956"/>
    </row>
    <row r="188" spans="1:18">
      <c r="A188" s="1949">
        <v>182</v>
      </c>
      <c r="B188" s="1987" t="s">
        <v>17412</v>
      </c>
      <c r="C188" s="1955" t="s">
        <v>17413</v>
      </c>
      <c r="D188" s="1949" t="s">
        <v>8150</v>
      </c>
      <c r="E188" s="1967">
        <v>0.37502000000000002</v>
      </c>
      <c r="F188" s="1967">
        <v>0.37502000000000002</v>
      </c>
      <c r="G188" s="1952"/>
      <c r="H188" s="1952"/>
      <c r="I188" s="1967">
        <v>0.37502000000000002</v>
      </c>
      <c r="J188" s="1952"/>
      <c r="K188" s="1967">
        <v>0.37502000000000002</v>
      </c>
      <c r="L188" s="1956" t="s">
        <v>55</v>
      </c>
      <c r="M188" s="1956"/>
      <c r="N188" s="1956"/>
      <c r="O188" s="1956"/>
      <c r="P188" s="1956"/>
      <c r="Q188" s="1967">
        <v>0.37502000000000002</v>
      </c>
      <c r="R188" s="1956"/>
    </row>
    <row r="189" spans="1:18">
      <c r="A189" s="1949">
        <v>183</v>
      </c>
      <c r="B189" s="1987" t="s">
        <v>17414</v>
      </c>
      <c r="C189" s="1955" t="s">
        <v>17415</v>
      </c>
      <c r="D189" s="1949" t="s">
        <v>8150</v>
      </c>
      <c r="E189" s="1967">
        <v>0.48104000000000002</v>
      </c>
      <c r="F189" s="1967">
        <v>0.48104000000000002</v>
      </c>
      <c r="G189" s="1952"/>
      <c r="H189" s="1952"/>
      <c r="I189" s="1967">
        <v>0.48104000000000002</v>
      </c>
      <c r="J189" s="1952"/>
      <c r="K189" s="1967">
        <v>0.48104000000000002</v>
      </c>
      <c r="L189" s="1956" t="s">
        <v>55</v>
      </c>
      <c r="M189" s="1956"/>
      <c r="N189" s="1956"/>
      <c r="O189" s="1956"/>
      <c r="P189" s="1956"/>
      <c r="Q189" s="1967">
        <v>0.48104000000000002</v>
      </c>
      <c r="R189" s="1956"/>
    </row>
    <row r="190" spans="1:18">
      <c r="A190" s="1949">
        <v>184</v>
      </c>
      <c r="B190" s="1987" t="s">
        <v>17416</v>
      </c>
      <c r="C190" s="1949" t="s">
        <v>17417</v>
      </c>
      <c r="D190" s="1949" t="s">
        <v>8150</v>
      </c>
      <c r="E190" s="1950">
        <v>0.42399999999999999</v>
      </c>
      <c r="F190" s="1950">
        <v>0.42399999999999999</v>
      </c>
      <c r="G190" s="1952"/>
      <c r="H190" s="1952"/>
      <c r="I190" s="1950">
        <v>0.42399999999999999</v>
      </c>
      <c r="J190" s="1952"/>
      <c r="K190" s="1950">
        <v>0.42399999999999999</v>
      </c>
      <c r="L190" s="1950" t="s">
        <v>55</v>
      </c>
      <c r="M190" s="1951"/>
      <c r="N190" s="1951"/>
      <c r="O190" s="1951"/>
      <c r="P190" s="1951"/>
      <c r="Q190" s="1950">
        <v>0.42399999999999999</v>
      </c>
      <c r="R190" s="1951"/>
    </row>
    <row r="191" spans="1:18">
      <c r="A191" s="1949">
        <v>185</v>
      </c>
      <c r="B191" s="1987" t="s">
        <v>17418</v>
      </c>
      <c r="C191" s="1949" t="s">
        <v>17419</v>
      </c>
      <c r="D191" s="1949" t="s">
        <v>8150</v>
      </c>
      <c r="E191" s="1950">
        <v>0.23799999999999999</v>
      </c>
      <c r="F191" s="1950">
        <v>0.23799999999999999</v>
      </c>
      <c r="G191" s="1952"/>
      <c r="H191" s="1952"/>
      <c r="I191" s="1950">
        <v>0.23799999999999999</v>
      </c>
      <c r="J191" s="1952"/>
      <c r="K191" s="1950">
        <v>0.23799999999999999</v>
      </c>
      <c r="L191" s="1950" t="s">
        <v>55</v>
      </c>
      <c r="M191" s="1951"/>
      <c r="N191" s="1951"/>
      <c r="O191" s="1951"/>
      <c r="P191" s="1951"/>
      <c r="Q191" s="1950">
        <v>0.23799999999999999</v>
      </c>
      <c r="R191" s="1951"/>
    </row>
    <row r="192" spans="1:18">
      <c r="A192" s="1949">
        <v>186</v>
      </c>
      <c r="B192" s="1987" t="s">
        <v>17420</v>
      </c>
      <c r="C192" s="1949" t="s">
        <v>17421</v>
      </c>
      <c r="D192" s="1949" t="s">
        <v>8150</v>
      </c>
      <c r="E192" s="1950">
        <v>0.51900000000000002</v>
      </c>
      <c r="F192" s="1952"/>
      <c r="G192" s="1952"/>
      <c r="H192" s="1952"/>
      <c r="I192" s="1952"/>
      <c r="J192" s="1950">
        <v>0.51900000000000002</v>
      </c>
      <c r="K192" s="1950">
        <v>0.51900000000000002</v>
      </c>
      <c r="L192" s="1950" t="s">
        <v>55</v>
      </c>
      <c r="M192" s="1951"/>
      <c r="N192" s="1951"/>
      <c r="O192" s="1951"/>
      <c r="P192" s="1951"/>
      <c r="Q192" s="1951"/>
      <c r="R192" s="1950">
        <v>0.51900000000000002</v>
      </c>
    </row>
    <row r="193" spans="1:18">
      <c r="A193" s="1949">
        <v>187</v>
      </c>
      <c r="B193" s="1987" t="s">
        <v>17422</v>
      </c>
      <c r="C193" s="1949" t="s">
        <v>17423</v>
      </c>
      <c r="D193" s="1949" t="s">
        <v>8150</v>
      </c>
      <c r="E193" s="1950">
        <v>0.217</v>
      </c>
      <c r="F193" s="1952"/>
      <c r="G193" s="1952"/>
      <c r="H193" s="1952"/>
      <c r="I193" s="1952"/>
      <c r="J193" s="1950">
        <v>0.217</v>
      </c>
      <c r="K193" s="1950">
        <v>0.217</v>
      </c>
      <c r="L193" s="1950" t="s">
        <v>55</v>
      </c>
      <c r="M193" s="1951"/>
      <c r="N193" s="1951"/>
      <c r="O193" s="1951"/>
      <c r="P193" s="1951"/>
      <c r="Q193" s="1951"/>
      <c r="R193" s="1950">
        <v>0.217</v>
      </c>
    </row>
    <row r="194" spans="1:18">
      <c r="A194" s="1949">
        <v>188</v>
      </c>
      <c r="B194" s="1987" t="s">
        <v>17424</v>
      </c>
      <c r="C194" s="1949" t="s">
        <v>17425</v>
      </c>
      <c r="D194" s="1949" t="s">
        <v>8150</v>
      </c>
      <c r="E194" s="1950">
        <v>0.25296000000000002</v>
      </c>
      <c r="F194" s="1950">
        <v>0.25296000000000002</v>
      </c>
      <c r="G194" s="1952"/>
      <c r="H194" s="1952"/>
      <c r="I194" s="1950">
        <v>0.25296000000000002</v>
      </c>
      <c r="J194" s="1952"/>
      <c r="K194" s="1950">
        <v>0.25296000000000002</v>
      </c>
      <c r="L194" s="1950" t="s">
        <v>55</v>
      </c>
      <c r="M194" s="1951"/>
      <c r="N194" s="1951"/>
      <c r="O194" s="1951"/>
      <c r="P194" s="1951"/>
      <c r="Q194" s="1950">
        <v>0.25296000000000002</v>
      </c>
      <c r="R194" s="1951"/>
    </row>
    <row r="195" spans="1:18">
      <c r="A195" s="1949">
        <v>189</v>
      </c>
      <c r="B195" s="1987" t="s">
        <v>17426</v>
      </c>
      <c r="C195" s="1949" t="s">
        <v>17427</v>
      </c>
      <c r="D195" s="1949" t="s">
        <v>8150</v>
      </c>
      <c r="E195" s="1950">
        <v>0.252</v>
      </c>
      <c r="F195" s="1950">
        <v>0.252</v>
      </c>
      <c r="G195" s="1952"/>
      <c r="H195" s="1952"/>
      <c r="I195" s="1950">
        <v>0.252</v>
      </c>
      <c r="J195" s="1952"/>
      <c r="K195" s="1950">
        <v>0.252</v>
      </c>
      <c r="L195" s="1950" t="s">
        <v>55</v>
      </c>
      <c r="M195" s="1951"/>
      <c r="N195" s="1951"/>
      <c r="O195" s="1951"/>
      <c r="P195" s="1951"/>
      <c r="Q195" s="1950">
        <v>0.252</v>
      </c>
      <c r="R195" s="1951"/>
    </row>
    <row r="196" spans="1:18">
      <c r="A196" s="1949">
        <v>190</v>
      </c>
      <c r="B196" s="1987" t="s">
        <v>17428</v>
      </c>
      <c r="C196" s="1955" t="s">
        <v>17429</v>
      </c>
      <c r="D196" s="1949" t="s">
        <v>8150</v>
      </c>
      <c r="E196" s="1967">
        <v>0.28528999999999999</v>
      </c>
      <c r="F196" s="1967">
        <v>0.28528999999999999</v>
      </c>
      <c r="G196" s="1952"/>
      <c r="H196" s="1952"/>
      <c r="I196" s="1967">
        <v>0.28528999999999999</v>
      </c>
      <c r="J196" s="1952"/>
      <c r="K196" s="1967">
        <v>0.28528999999999999</v>
      </c>
      <c r="L196" s="1956" t="s">
        <v>55</v>
      </c>
      <c r="M196" s="1956"/>
      <c r="N196" s="1956"/>
      <c r="O196" s="1956"/>
      <c r="P196" s="1956"/>
      <c r="Q196" s="1967">
        <v>0.28528999999999999</v>
      </c>
      <c r="R196" s="1956"/>
    </row>
    <row r="197" spans="1:18">
      <c r="A197" s="1949">
        <v>191</v>
      </c>
      <c r="B197" s="1987" t="s">
        <v>17430</v>
      </c>
      <c r="C197" s="1955" t="s">
        <v>17431</v>
      </c>
      <c r="D197" s="1949" t="s">
        <v>8150</v>
      </c>
      <c r="E197" s="1967">
        <v>0.34244000000000002</v>
      </c>
      <c r="F197" s="1967">
        <v>0.34244000000000002</v>
      </c>
      <c r="G197" s="1952"/>
      <c r="H197" s="1952"/>
      <c r="I197" s="1967">
        <v>0.34244000000000002</v>
      </c>
      <c r="J197" s="1952"/>
      <c r="K197" s="1967">
        <v>0.34244000000000002</v>
      </c>
      <c r="L197" s="1956" t="s">
        <v>55</v>
      </c>
      <c r="M197" s="1956"/>
      <c r="N197" s="1956"/>
      <c r="O197" s="1956"/>
      <c r="P197" s="1956"/>
      <c r="Q197" s="1967">
        <v>0.34244000000000002</v>
      </c>
      <c r="R197" s="1956"/>
    </row>
    <row r="198" spans="1:18">
      <c r="A198" s="1949">
        <v>192</v>
      </c>
      <c r="B198" s="1987" t="s">
        <v>17432</v>
      </c>
      <c r="C198" s="1949" t="s">
        <v>17433</v>
      </c>
      <c r="D198" s="1949" t="s">
        <v>8150</v>
      </c>
      <c r="E198" s="1950">
        <v>0.432</v>
      </c>
      <c r="F198" s="1950">
        <v>0.432</v>
      </c>
      <c r="G198" s="1952"/>
      <c r="H198" s="1952"/>
      <c r="I198" s="1950">
        <v>0.432</v>
      </c>
      <c r="J198" s="1952"/>
      <c r="K198" s="1950">
        <v>0.432</v>
      </c>
      <c r="L198" s="1950" t="s">
        <v>55</v>
      </c>
      <c r="M198" s="1951"/>
      <c r="N198" s="1951"/>
      <c r="O198" s="1951"/>
      <c r="P198" s="1951"/>
      <c r="Q198" s="1950">
        <v>0.432</v>
      </c>
      <c r="R198" s="1951"/>
    </row>
    <row r="199" spans="1:18">
      <c r="A199" s="1949">
        <v>193</v>
      </c>
      <c r="B199" s="1987" t="s">
        <v>17434</v>
      </c>
      <c r="C199" s="1949" t="s">
        <v>17435</v>
      </c>
      <c r="D199" s="1949" t="s">
        <v>8150</v>
      </c>
      <c r="E199" s="1950">
        <v>0.51800000000000002</v>
      </c>
      <c r="F199" s="1952"/>
      <c r="G199" s="1952"/>
      <c r="H199" s="1952"/>
      <c r="I199" s="1952"/>
      <c r="J199" s="1950">
        <v>0.51800000000000002</v>
      </c>
      <c r="K199" s="1950">
        <v>0.51800000000000002</v>
      </c>
      <c r="L199" s="1950" t="s">
        <v>55</v>
      </c>
      <c r="M199" s="1951"/>
      <c r="N199" s="1951"/>
      <c r="O199" s="1951"/>
      <c r="P199" s="1951"/>
      <c r="Q199" s="1951"/>
      <c r="R199" s="1950">
        <v>0.51800000000000002</v>
      </c>
    </row>
    <row r="200" spans="1:18">
      <c r="A200" s="1949">
        <v>194</v>
      </c>
      <c r="B200" s="1987" t="s">
        <v>17436</v>
      </c>
      <c r="C200" s="1949" t="s">
        <v>17437</v>
      </c>
      <c r="D200" s="1949" t="s">
        <v>8150</v>
      </c>
      <c r="E200" s="1950">
        <v>0.21099999999999999</v>
      </c>
      <c r="F200" s="1952"/>
      <c r="G200" s="1952"/>
      <c r="H200" s="1952"/>
      <c r="I200" s="1952"/>
      <c r="J200" s="1950">
        <v>0.21099999999999999</v>
      </c>
      <c r="K200" s="1950">
        <v>0.21099999999999999</v>
      </c>
      <c r="L200" s="1950" t="s">
        <v>55</v>
      </c>
      <c r="M200" s="1951"/>
      <c r="N200" s="1951"/>
      <c r="O200" s="1951"/>
      <c r="P200" s="1951"/>
      <c r="Q200" s="1951"/>
      <c r="R200" s="1950">
        <v>0.21099999999999999</v>
      </c>
    </row>
    <row r="201" spans="1:18">
      <c r="A201" s="1949">
        <v>195</v>
      </c>
      <c r="B201" s="1987" t="s">
        <v>17438</v>
      </c>
      <c r="C201" s="1949" t="s">
        <v>17439</v>
      </c>
      <c r="D201" s="1949" t="s">
        <v>8150</v>
      </c>
      <c r="E201" s="1950">
        <v>0.31483</v>
      </c>
      <c r="F201" s="1950">
        <v>0.31483</v>
      </c>
      <c r="G201" s="1952"/>
      <c r="H201" s="1952"/>
      <c r="I201" s="1950">
        <v>0.31483</v>
      </c>
      <c r="J201" s="1952"/>
      <c r="K201" s="1950">
        <v>0.31483</v>
      </c>
      <c r="L201" s="1950" t="s">
        <v>55</v>
      </c>
      <c r="M201" s="1951"/>
      <c r="N201" s="1951"/>
      <c r="O201" s="1951"/>
      <c r="P201" s="1951"/>
      <c r="Q201" s="1950">
        <v>0.31483</v>
      </c>
      <c r="R201" s="1951"/>
    </row>
    <row r="202" spans="1:18">
      <c r="A202" s="1949">
        <v>196</v>
      </c>
      <c r="B202" s="1987" t="s">
        <v>17440</v>
      </c>
      <c r="C202" s="1955" t="s">
        <v>17441</v>
      </c>
      <c r="D202" s="1949" t="s">
        <v>8150</v>
      </c>
      <c r="E202" s="1967">
        <v>0.52925999999999995</v>
      </c>
      <c r="F202" s="1967">
        <v>0.52925999999999995</v>
      </c>
      <c r="G202" s="1952"/>
      <c r="H202" s="1952"/>
      <c r="I202" s="1967">
        <v>0.52925999999999995</v>
      </c>
      <c r="J202" s="1952"/>
      <c r="K202" s="1967">
        <v>0.52925999999999995</v>
      </c>
      <c r="L202" s="1956" t="s">
        <v>55</v>
      </c>
      <c r="M202" s="1956"/>
      <c r="N202" s="1956"/>
      <c r="O202" s="1956"/>
      <c r="P202" s="1956"/>
      <c r="Q202" s="1967">
        <v>0.52925999999999995</v>
      </c>
      <c r="R202" s="1956"/>
    </row>
    <row r="203" spans="1:18">
      <c r="A203" s="1949">
        <v>197</v>
      </c>
      <c r="B203" s="1987" t="s">
        <v>17442</v>
      </c>
      <c r="C203" s="1949" t="s">
        <v>17443</v>
      </c>
      <c r="D203" s="1949" t="s">
        <v>8150</v>
      </c>
      <c r="E203" s="1950">
        <v>0.58099999999999996</v>
      </c>
      <c r="F203" s="1950">
        <v>0.58099999999999996</v>
      </c>
      <c r="G203" s="1952"/>
      <c r="H203" s="1952"/>
      <c r="I203" s="1950">
        <v>0.58099999999999996</v>
      </c>
      <c r="J203" s="1952"/>
      <c r="K203" s="1950">
        <v>0.58099999999999996</v>
      </c>
      <c r="L203" s="1950" t="s">
        <v>55</v>
      </c>
      <c r="M203" s="1951"/>
      <c r="N203" s="1951"/>
      <c r="O203" s="1951"/>
      <c r="P203" s="1950">
        <v>0.58099999999999996</v>
      </c>
      <c r="Q203" s="1951"/>
      <c r="R203" s="1951"/>
    </row>
    <row r="204" spans="1:18">
      <c r="A204" s="1949">
        <v>198</v>
      </c>
      <c r="B204" s="1987" t="s">
        <v>17444</v>
      </c>
      <c r="C204" s="1949" t="s">
        <v>17445</v>
      </c>
      <c r="D204" s="1949" t="s">
        <v>8150</v>
      </c>
      <c r="E204" s="1950">
        <v>0.221</v>
      </c>
      <c r="F204" s="1952"/>
      <c r="G204" s="1952"/>
      <c r="H204" s="1952"/>
      <c r="I204" s="1952"/>
      <c r="J204" s="1950">
        <v>0.221</v>
      </c>
      <c r="K204" s="1950">
        <v>0.221</v>
      </c>
      <c r="L204" s="1950" t="s">
        <v>55</v>
      </c>
      <c r="M204" s="1951"/>
      <c r="N204" s="1951"/>
      <c r="O204" s="1951"/>
      <c r="P204" s="1951"/>
      <c r="Q204" s="1951"/>
      <c r="R204" s="1950">
        <v>0.221</v>
      </c>
    </row>
    <row r="205" spans="1:18">
      <c r="A205" s="1949">
        <v>199</v>
      </c>
      <c r="B205" s="1987" t="s">
        <v>17446</v>
      </c>
      <c r="C205" s="1949" t="s">
        <v>17447</v>
      </c>
      <c r="D205" s="1949" t="s">
        <v>8150</v>
      </c>
      <c r="E205" s="1950">
        <v>0.20893999999999999</v>
      </c>
      <c r="F205" s="1950">
        <v>0.20893999999999999</v>
      </c>
      <c r="G205" s="1952"/>
      <c r="H205" s="1952"/>
      <c r="I205" s="1950">
        <v>0.20893999999999999</v>
      </c>
      <c r="J205" s="1952"/>
      <c r="K205" s="1950">
        <v>0.20893999999999999</v>
      </c>
      <c r="L205" s="1950" t="s">
        <v>55</v>
      </c>
      <c r="M205" s="1951"/>
      <c r="N205" s="1951"/>
      <c r="O205" s="1951"/>
      <c r="P205" s="1951"/>
      <c r="Q205" s="1950">
        <v>0.20893999999999999</v>
      </c>
      <c r="R205" s="1951"/>
    </row>
    <row r="206" spans="1:18">
      <c r="A206" s="1949">
        <v>200</v>
      </c>
      <c r="B206" s="1987" t="s">
        <v>17448</v>
      </c>
      <c r="C206" s="1955" t="s">
        <v>17449</v>
      </c>
      <c r="D206" s="1949" t="s">
        <v>8150</v>
      </c>
      <c r="E206" s="1967">
        <v>0.54684999999999995</v>
      </c>
      <c r="F206" s="1967">
        <v>0.54684999999999995</v>
      </c>
      <c r="G206" s="1952"/>
      <c r="H206" s="1952"/>
      <c r="I206" s="1967">
        <v>0.54684999999999995</v>
      </c>
      <c r="J206" s="1952"/>
      <c r="K206" s="1967">
        <v>0.54684999999999995</v>
      </c>
      <c r="L206" s="1956" t="s">
        <v>55</v>
      </c>
      <c r="M206" s="1956"/>
      <c r="N206" s="1956"/>
      <c r="O206" s="1956"/>
      <c r="P206" s="1956"/>
      <c r="Q206" s="1967">
        <v>0.54684999999999995</v>
      </c>
      <c r="R206" s="1956"/>
    </row>
    <row r="207" spans="1:18">
      <c r="A207" s="1949">
        <v>201</v>
      </c>
      <c r="B207" s="1987" t="s">
        <v>17450</v>
      </c>
      <c r="C207" s="1949" t="s">
        <v>17451</v>
      </c>
      <c r="D207" s="1949" t="s">
        <v>8150</v>
      </c>
      <c r="E207" s="1950">
        <v>0.312</v>
      </c>
      <c r="F207" s="1950">
        <v>0.312</v>
      </c>
      <c r="G207" s="1952"/>
      <c r="H207" s="1952"/>
      <c r="I207" s="1950">
        <v>0.312</v>
      </c>
      <c r="J207" s="1952"/>
      <c r="K207" s="1950">
        <v>0.312</v>
      </c>
      <c r="L207" s="1950" t="s">
        <v>55</v>
      </c>
      <c r="M207" s="1951"/>
      <c r="N207" s="1951"/>
      <c r="O207" s="1951"/>
      <c r="P207" s="1951"/>
      <c r="Q207" s="1950">
        <v>0.312</v>
      </c>
      <c r="R207" s="1951"/>
    </row>
    <row r="208" spans="1:18">
      <c r="A208" s="1949">
        <v>202</v>
      </c>
      <c r="B208" s="1987" t="s">
        <v>17452</v>
      </c>
      <c r="C208" s="1949" t="s">
        <v>17453</v>
      </c>
      <c r="D208" s="1949" t="s">
        <v>8150</v>
      </c>
      <c r="E208" s="1950">
        <v>0.58299999999999996</v>
      </c>
      <c r="F208" s="1952"/>
      <c r="G208" s="1952"/>
      <c r="H208" s="1952"/>
      <c r="I208" s="1952"/>
      <c r="J208" s="1950">
        <v>0.58299999999999996</v>
      </c>
      <c r="K208" s="1950">
        <v>0.58299999999999996</v>
      </c>
      <c r="L208" s="1950" t="s">
        <v>55</v>
      </c>
      <c r="M208" s="1951"/>
      <c r="N208" s="1951"/>
      <c r="O208" s="1951"/>
      <c r="P208" s="1951"/>
      <c r="Q208" s="1951"/>
      <c r="R208" s="1950">
        <v>0.58299999999999996</v>
      </c>
    </row>
    <row r="209" spans="1:18">
      <c r="A209" s="1949">
        <v>203</v>
      </c>
      <c r="B209" s="1987" t="s">
        <v>17454</v>
      </c>
      <c r="C209" s="1949" t="s">
        <v>17455</v>
      </c>
      <c r="D209" s="1949" t="s">
        <v>8150</v>
      </c>
      <c r="E209" s="1950">
        <v>0.17599999999999999</v>
      </c>
      <c r="F209" s="1952"/>
      <c r="G209" s="1952"/>
      <c r="H209" s="1952"/>
      <c r="I209" s="1952"/>
      <c r="J209" s="1950">
        <v>0.17599999999999999</v>
      </c>
      <c r="K209" s="1950">
        <v>0.17599999999999999</v>
      </c>
      <c r="L209" s="1950" t="s">
        <v>55</v>
      </c>
      <c r="M209" s="1951"/>
      <c r="N209" s="1951"/>
      <c r="O209" s="1951"/>
      <c r="P209" s="1951"/>
      <c r="Q209" s="1951"/>
      <c r="R209" s="1950">
        <v>0.17599999999999999</v>
      </c>
    </row>
    <row r="210" spans="1:18" ht="30">
      <c r="A210" s="1949">
        <v>204</v>
      </c>
      <c r="B210" s="1987" t="s">
        <v>17456</v>
      </c>
      <c r="C210" s="1948" t="s">
        <v>17457</v>
      </c>
      <c r="D210" s="1949" t="s">
        <v>8150</v>
      </c>
      <c r="E210" s="1967">
        <v>1.2</v>
      </c>
      <c r="F210" s="1967">
        <v>1.2</v>
      </c>
      <c r="G210" s="1967">
        <v>1.2</v>
      </c>
      <c r="H210" s="1952"/>
      <c r="I210" s="1952"/>
      <c r="J210" s="1952"/>
      <c r="K210" s="1967">
        <v>1.2</v>
      </c>
      <c r="L210" s="1967" t="s">
        <v>2047</v>
      </c>
      <c r="M210" s="1967">
        <v>1.2</v>
      </c>
      <c r="N210" s="1956"/>
      <c r="O210" s="1969"/>
      <c r="P210" s="1956"/>
      <c r="Q210" s="1956"/>
      <c r="R210" s="1956"/>
    </row>
    <row r="211" spans="1:18">
      <c r="A211" s="1949">
        <v>205</v>
      </c>
      <c r="B211" s="1987" t="s">
        <v>17458</v>
      </c>
      <c r="C211" s="1949" t="s">
        <v>17459</v>
      </c>
      <c r="D211" s="1949" t="s">
        <v>8150</v>
      </c>
      <c r="E211" s="1950">
        <v>0.6079</v>
      </c>
      <c r="F211" s="1950">
        <v>0.6079</v>
      </c>
      <c r="G211" s="1950">
        <v>0.6079</v>
      </c>
      <c r="H211" s="1952"/>
      <c r="I211" s="1952"/>
      <c r="J211" s="1952"/>
      <c r="K211" s="1967"/>
      <c r="L211" s="1950" t="s">
        <v>55</v>
      </c>
      <c r="M211" s="1951"/>
      <c r="N211" s="1951"/>
      <c r="O211" s="1950">
        <v>0.6079</v>
      </c>
      <c r="P211" s="1951"/>
      <c r="Q211" s="1951"/>
      <c r="R211" s="1951"/>
    </row>
    <row r="212" spans="1:18">
      <c r="A212" s="1949">
        <v>206</v>
      </c>
      <c r="B212" s="1987" t="s">
        <v>17460</v>
      </c>
      <c r="C212" s="1949" t="s">
        <v>17461</v>
      </c>
      <c r="D212" s="1949" t="s">
        <v>8150</v>
      </c>
      <c r="E212" s="1950">
        <v>0.308</v>
      </c>
      <c r="F212" s="1950">
        <v>0.308</v>
      </c>
      <c r="G212" s="1952"/>
      <c r="H212" s="1952"/>
      <c r="I212" s="1950">
        <v>0.308</v>
      </c>
      <c r="J212" s="1952"/>
      <c r="K212" s="1950">
        <v>0.308</v>
      </c>
      <c r="L212" s="1950" t="s">
        <v>55</v>
      </c>
      <c r="M212" s="1951"/>
      <c r="N212" s="1951"/>
      <c r="O212" s="1951"/>
      <c r="P212" s="1951"/>
      <c r="Q212" s="1950">
        <v>0.308</v>
      </c>
      <c r="R212" s="1951"/>
    </row>
    <row r="213" spans="1:18">
      <c r="A213" s="1949">
        <v>207</v>
      </c>
      <c r="B213" s="1987" t="s">
        <v>17462</v>
      </c>
      <c r="C213" s="1949" t="s">
        <v>17463</v>
      </c>
      <c r="D213" s="1949" t="s">
        <v>8150</v>
      </c>
      <c r="E213" s="1950">
        <v>0.185</v>
      </c>
      <c r="F213" s="1950">
        <v>0.185</v>
      </c>
      <c r="G213" s="1952"/>
      <c r="H213" s="1952"/>
      <c r="I213" s="1950">
        <v>0.185</v>
      </c>
      <c r="J213" s="1952"/>
      <c r="K213" s="1950">
        <v>0.185</v>
      </c>
      <c r="L213" s="1950" t="s">
        <v>605</v>
      </c>
      <c r="M213" s="1951"/>
      <c r="N213" s="1951"/>
      <c r="O213" s="1951"/>
      <c r="P213" s="1950">
        <v>0.185</v>
      </c>
      <c r="Q213" s="1951"/>
      <c r="R213" s="1951"/>
    </row>
    <row r="214" spans="1:18">
      <c r="A214" s="1949">
        <v>208</v>
      </c>
      <c r="B214" s="1987" t="s">
        <v>17464</v>
      </c>
      <c r="C214" s="1949" t="s">
        <v>17465</v>
      </c>
      <c r="D214" s="1949" t="s">
        <v>8150</v>
      </c>
      <c r="E214" s="1950">
        <v>1.5170630000000001</v>
      </c>
      <c r="F214" s="1950">
        <v>1.5170630000000001</v>
      </c>
      <c r="G214" s="1950">
        <v>1.5170630000000001</v>
      </c>
      <c r="H214" s="1952"/>
      <c r="I214" s="1952"/>
      <c r="J214" s="1952"/>
      <c r="K214" s="1952"/>
      <c r="L214" s="1950" t="s">
        <v>2048</v>
      </c>
      <c r="M214" s="1950">
        <v>1.5170630000000001</v>
      </c>
      <c r="N214" s="1951"/>
      <c r="O214" s="1951"/>
      <c r="P214" s="1951"/>
      <c r="Q214" s="1951"/>
      <c r="R214" s="1951"/>
    </row>
    <row r="215" spans="1:18">
      <c r="A215" s="1949">
        <v>209</v>
      </c>
      <c r="B215" s="1987" t="s">
        <v>17466</v>
      </c>
      <c r="C215" s="1949" t="s">
        <v>17467</v>
      </c>
      <c r="D215" s="1949" t="s">
        <v>8150</v>
      </c>
      <c r="E215" s="1950">
        <v>0.20702000000000001</v>
      </c>
      <c r="F215" s="1950">
        <v>0.20702000000000001</v>
      </c>
      <c r="G215" s="1952"/>
      <c r="H215" s="1952"/>
      <c r="I215" s="1950">
        <v>0.20702000000000001</v>
      </c>
      <c r="J215" s="1952"/>
      <c r="K215" s="1950">
        <v>0.20702000000000001</v>
      </c>
      <c r="L215" s="1950" t="s">
        <v>55</v>
      </c>
      <c r="M215" s="1951"/>
      <c r="N215" s="1951"/>
      <c r="O215" s="1951"/>
      <c r="P215" s="1950">
        <v>0.20702000000000001</v>
      </c>
      <c r="Q215" s="1951"/>
      <c r="R215" s="1951"/>
    </row>
    <row r="216" spans="1:18">
      <c r="A216" s="1949">
        <v>210</v>
      </c>
      <c r="B216" s="1987" t="s">
        <v>17468</v>
      </c>
      <c r="C216" s="1949" t="s">
        <v>17469</v>
      </c>
      <c r="D216" s="1949" t="s">
        <v>8150</v>
      </c>
      <c r="E216" s="1950">
        <v>0.10299999999999999</v>
      </c>
      <c r="F216" s="1950">
        <v>0.10299999999999999</v>
      </c>
      <c r="G216" s="1952"/>
      <c r="H216" s="1952"/>
      <c r="I216" s="1950">
        <v>0.10299999999999999</v>
      </c>
      <c r="J216" s="1952"/>
      <c r="K216" s="1950">
        <v>0.10299999999999999</v>
      </c>
      <c r="L216" s="1950" t="s">
        <v>55</v>
      </c>
      <c r="M216" s="1951"/>
      <c r="N216" s="1951"/>
      <c r="O216" s="1951"/>
      <c r="P216" s="1950">
        <v>0.10299999999999999</v>
      </c>
      <c r="Q216" s="1951"/>
      <c r="R216" s="1951"/>
    </row>
    <row r="217" spans="1:18">
      <c r="A217" s="1949">
        <v>211</v>
      </c>
      <c r="B217" s="1987" t="s">
        <v>17470</v>
      </c>
      <c r="C217" s="1955" t="s">
        <v>17471</v>
      </c>
      <c r="D217" s="1949" t="s">
        <v>8150</v>
      </c>
      <c r="E217" s="1967">
        <v>1.82</v>
      </c>
      <c r="F217" s="1952"/>
      <c r="G217" s="1952"/>
      <c r="H217" s="1952"/>
      <c r="I217" s="1952"/>
      <c r="J217" s="1967">
        <v>1.82</v>
      </c>
      <c r="K217" s="1967">
        <v>1.82</v>
      </c>
      <c r="L217" s="1967" t="s">
        <v>55</v>
      </c>
      <c r="M217" s="1956"/>
      <c r="N217" s="1956"/>
      <c r="O217" s="1956"/>
      <c r="P217" s="1956"/>
      <c r="Q217" s="1956"/>
      <c r="R217" s="1967">
        <v>1.82</v>
      </c>
    </row>
    <row r="218" spans="1:18">
      <c r="A218" s="1949">
        <v>212</v>
      </c>
      <c r="B218" s="1987" t="s">
        <v>17472</v>
      </c>
      <c r="C218" s="1949" t="s">
        <v>17473</v>
      </c>
      <c r="D218" s="1949" t="s">
        <v>8150</v>
      </c>
      <c r="E218" s="1950">
        <v>3.0539999999999998</v>
      </c>
      <c r="F218" s="1950">
        <v>3.0539999999999998</v>
      </c>
      <c r="G218" s="1950">
        <v>3.0539999999999998</v>
      </c>
      <c r="H218" s="1952"/>
      <c r="I218" s="1952"/>
      <c r="J218" s="1952"/>
      <c r="K218" s="1952"/>
      <c r="L218" s="1950" t="s">
        <v>2047</v>
      </c>
      <c r="M218" s="1951"/>
      <c r="N218" s="1950">
        <v>3.0539999999999998</v>
      </c>
      <c r="O218" s="1964"/>
      <c r="P218" s="1951"/>
      <c r="Q218" s="1951"/>
      <c r="R218" s="1951"/>
    </row>
    <row r="219" spans="1:18">
      <c r="A219" s="1949">
        <v>213</v>
      </c>
      <c r="B219" s="1987" t="s">
        <v>17474</v>
      </c>
      <c r="C219" s="1949" t="s">
        <v>17475</v>
      </c>
      <c r="D219" s="1949" t="s">
        <v>8150</v>
      </c>
      <c r="E219" s="1950">
        <v>0.13600000000000001</v>
      </c>
      <c r="F219" s="1950">
        <v>0.13600000000000001</v>
      </c>
      <c r="G219" s="1950">
        <v>0.13600000000000001</v>
      </c>
      <c r="H219" s="1952"/>
      <c r="I219" s="1952"/>
      <c r="J219" s="1952"/>
      <c r="K219" s="1952"/>
      <c r="L219" s="1950" t="s">
        <v>55</v>
      </c>
      <c r="M219" s="1951"/>
      <c r="N219" s="1951"/>
      <c r="O219" s="1950">
        <v>0.13600000000000001</v>
      </c>
      <c r="P219" s="1951"/>
      <c r="Q219" s="1951"/>
      <c r="R219" s="1951"/>
    </row>
    <row r="220" spans="1:18">
      <c r="A220" s="1949">
        <v>214</v>
      </c>
      <c r="B220" s="1987" t="s">
        <v>17476</v>
      </c>
      <c r="C220" s="1955" t="s">
        <v>17477</v>
      </c>
      <c r="D220" s="1949" t="s">
        <v>8150</v>
      </c>
      <c r="E220" s="1967">
        <v>0.36584</v>
      </c>
      <c r="F220" s="1967">
        <v>0.36584</v>
      </c>
      <c r="G220" s="1952"/>
      <c r="H220" s="1952"/>
      <c r="I220" s="1967">
        <v>0.36584</v>
      </c>
      <c r="J220" s="1952"/>
      <c r="K220" s="1967">
        <v>0.36584</v>
      </c>
      <c r="L220" s="1967" t="s">
        <v>55</v>
      </c>
      <c r="M220" s="1956"/>
      <c r="N220" s="1956"/>
      <c r="O220" s="1956"/>
      <c r="P220" s="1956"/>
      <c r="Q220" s="1967">
        <v>0.36584</v>
      </c>
      <c r="R220" s="1956"/>
    </row>
    <row r="221" spans="1:18">
      <c r="A221" s="1949">
        <v>215</v>
      </c>
      <c r="B221" s="1987" t="s">
        <v>17478</v>
      </c>
      <c r="C221" s="1955" t="s">
        <v>17479</v>
      </c>
      <c r="D221" s="1949" t="s">
        <v>8150</v>
      </c>
      <c r="E221" s="1967">
        <v>0.23499999999999999</v>
      </c>
      <c r="F221" s="1967">
        <v>0.23499999999999999</v>
      </c>
      <c r="G221" s="1967">
        <v>0.23499999999999999</v>
      </c>
      <c r="H221" s="1952"/>
      <c r="I221" s="1952"/>
      <c r="J221" s="1952"/>
      <c r="K221" s="1967">
        <v>0.23499999999999999</v>
      </c>
      <c r="L221" s="1967" t="s">
        <v>605</v>
      </c>
      <c r="M221" s="1956"/>
      <c r="N221" s="1967">
        <v>0.23499999999999999</v>
      </c>
      <c r="O221" s="1956"/>
      <c r="P221" s="1956"/>
      <c r="Q221" s="1956"/>
      <c r="R221" s="1956"/>
    </row>
    <row r="222" spans="1:18">
      <c r="A222" s="1949">
        <v>216</v>
      </c>
      <c r="B222" s="1987" t="s">
        <v>17480</v>
      </c>
      <c r="C222" s="1949" t="s">
        <v>17481</v>
      </c>
      <c r="D222" s="1949" t="s">
        <v>8150</v>
      </c>
      <c r="E222" s="1950">
        <v>0.313</v>
      </c>
      <c r="F222" s="1950">
        <v>0.313</v>
      </c>
      <c r="G222" s="1952"/>
      <c r="H222" s="1952"/>
      <c r="I222" s="1950">
        <v>0.313</v>
      </c>
      <c r="J222" s="1952"/>
      <c r="K222" s="1950">
        <v>0.313</v>
      </c>
      <c r="L222" s="1950" t="s">
        <v>55</v>
      </c>
      <c r="M222" s="1951"/>
      <c r="N222" s="1951"/>
      <c r="O222" s="1951"/>
      <c r="P222" s="1951"/>
      <c r="Q222" s="1950">
        <v>0.313</v>
      </c>
      <c r="R222" s="1951"/>
    </row>
    <row r="223" spans="1:18">
      <c r="A223" s="1949">
        <v>217</v>
      </c>
      <c r="B223" s="1987" t="s">
        <v>17482</v>
      </c>
      <c r="C223" s="1955" t="s">
        <v>17483</v>
      </c>
      <c r="D223" s="1949" t="s">
        <v>8150</v>
      </c>
      <c r="E223" s="1967">
        <v>0.44155</v>
      </c>
      <c r="F223" s="1967">
        <v>0.44155</v>
      </c>
      <c r="G223" s="1952"/>
      <c r="H223" s="1952"/>
      <c r="I223" s="1967">
        <v>0.44155</v>
      </c>
      <c r="J223" s="1952"/>
      <c r="K223" s="1967">
        <v>0.44155</v>
      </c>
      <c r="L223" s="1967" t="s">
        <v>55</v>
      </c>
      <c r="M223" s="1956"/>
      <c r="N223" s="1956"/>
      <c r="O223" s="1956"/>
      <c r="P223" s="1967">
        <v>0.44155</v>
      </c>
      <c r="Q223" s="1956"/>
      <c r="R223" s="1956"/>
    </row>
    <row r="224" spans="1:18">
      <c r="A224" s="1949">
        <v>218</v>
      </c>
      <c r="B224" s="1987" t="s">
        <v>17484</v>
      </c>
      <c r="C224" s="1949" t="s">
        <v>17485</v>
      </c>
      <c r="D224" s="1949" t="s">
        <v>8150</v>
      </c>
      <c r="E224" s="1950">
        <v>0.59743999999999997</v>
      </c>
      <c r="F224" s="1950">
        <v>0.59743999999999997</v>
      </c>
      <c r="G224" s="1950">
        <v>0.59743999999999997</v>
      </c>
      <c r="H224" s="1952"/>
      <c r="I224" s="1952"/>
      <c r="J224" s="1952"/>
      <c r="K224" s="1950"/>
      <c r="L224" s="1950" t="s">
        <v>605</v>
      </c>
      <c r="M224" s="1951"/>
      <c r="N224" s="1950">
        <v>0.59743999999999997</v>
      </c>
      <c r="O224" s="1964"/>
      <c r="P224" s="1951"/>
      <c r="Q224" s="1951"/>
      <c r="R224" s="1951"/>
    </row>
    <row r="225" spans="1:18">
      <c r="A225" s="1949">
        <v>219</v>
      </c>
      <c r="B225" s="1987" t="s">
        <v>17486</v>
      </c>
      <c r="C225" s="1949" t="s">
        <v>17487</v>
      </c>
      <c r="D225" s="1949" t="s">
        <v>8150</v>
      </c>
      <c r="E225" s="1950">
        <v>0.86480000000000001</v>
      </c>
      <c r="F225" s="1950">
        <v>0.86480000000000001</v>
      </c>
      <c r="G225" s="1950">
        <v>0.86480000000000001</v>
      </c>
      <c r="H225" s="1952"/>
      <c r="I225" s="1952"/>
      <c r="J225" s="1952"/>
      <c r="K225" s="1950">
        <v>0.86480000000000001</v>
      </c>
      <c r="L225" s="1950" t="s">
        <v>55</v>
      </c>
      <c r="M225" s="1951"/>
      <c r="N225" s="1951"/>
      <c r="O225" s="1950">
        <v>0.86480000000000001</v>
      </c>
      <c r="P225" s="1951"/>
      <c r="Q225" s="1951"/>
      <c r="R225" s="1951"/>
    </row>
    <row r="226" spans="1:18">
      <c r="A226" s="1949">
        <v>220</v>
      </c>
      <c r="B226" s="1987" t="s">
        <v>17488</v>
      </c>
      <c r="C226" s="1949" t="s">
        <v>17489</v>
      </c>
      <c r="D226" s="1949" t="s">
        <v>8150</v>
      </c>
      <c r="E226" s="1950">
        <v>0.129</v>
      </c>
      <c r="F226" s="1950">
        <v>0.129</v>
      </c>
      <c r="G226" s="1950">
        <v>0.129</v>
      </c>
      <c r="H226" s="1952"/>
      <c r="I226" s="1952"/>
      <c r="J226" s="1952"/>
      <c r="K226" s="1952"/>
      <c r="L226" s="1950" t="s">
        <v>2047</v>
      </c>
      <c r="M226" s="1951"/>
      <c r="N226" s="1951"/>
      <c r="O226" s="1950">
        <v>0.129</v>
      </c>
      <c r="P226" s="1951"/>
      <c r="Q226" s="1951"/>
      <c r="R226" s="1951"/>
    </row>
    <row r="227" spans="1:18">
      <c r="A227" s="1949">
        <v>221</v>
      </c>
      <c r="B227" s="1987" t="s">
        <v>17490</v>
      </c>
      <c r="C227" s="1949" t="s">
        <v>17491</v>
      </c>
      <c r="D227" s="1949" t="s">
        <v>8150</v>
      </c>
      <c r="E227" s="1950">
        <v>0.53</v>
      </c>
      <c r="F227" s="1950">
        <v>0.53</v>
      </c>
      <c r="G227" s="1952"/>
      <c r="H227" s="1952"/>
      <c r="I227" s="1950">
        <v>0.53</v>
      </c>
      <c r="J227" s="1952"/>
      <c r="K227" s="1950">
        <v>0.53</v>
      </c>
      <c r="L227" s="1950" t="s">
        <v>55</v>
      </c>
      <c r="M227" s="1951"/>
      <c r="N227" s="1951"/>
      <c r="O227" s="1951"/>
      <c r="P227" s="1950">
        <v>0.53</v>
      </c>
      <c r="Q227" s="1951"/>
      <c r="R227" s="1951"/>
    </row>
    <row r="228" spans="1:18">
      <c r="A228" s="1949">
        <v>222</v>
      </c>
      <c r="B228" s="1987" t="s">
        <v>17492</v>
      </c>
      <c r="C228" s="1949" t="s">
        <v>17493</v>
      </c>
      <c r="D228" s="1949" t="s">
        <v>8150</v>
      </c>
      <c r="E228" s="1950">
        <v>0.497</v>
      </c>
      <c r="F228" s="1950">
        <v>0.497</v>
      </c>
      <c r="G228" s="1952"/>
      <c r="H228" s="1952"/>
      <c r="I228" s="1950">
        <v>0.497</v>
      </c>
      <c r="J228" s="1952"/>
      <c r="K228" s="1950">
        <v>0.497</v>
      </c>
      <c r="L228" s="1950" t="s">
        <v>55</v>
      </c>
      <c r="M228" s="1951"/>
      <c r="N228" s="1951"/>
      <c r="O228" s="1951"/>
      <c r="P228" s="1951"/>
      <c r="Q228" s="1950">
        <v>0.497</v>
      </c>
      <c r="R228" s="1951"/>
    </row>
    <row r="229" spans="1:18">
      <c r="A229" s="1949">
        <v>223</v>
      </c>
      <c r="B229" s="1987" t="s">
        <v>17494</v>
      </c>
      <c r="C229" s="1949" t="s">
        <v>17495</v>
      </c>
      <c r="D229" s="1949" t="s">
        <v>8150</v>
      </c>
      <c r="E229" s="1950">
        <v>0.20200000000000001</v>
      </c>
      <c r="F229" s="1950">
        <v>0.20200000000000001</v>
      </c>
      <c r="G229" s="1952"/>
      <c r="H229" s="1952"/>
      <c r="I229" s="1950">
        <v>0.20200000000000001</v>
      </c>
      <c r="J229" s="1952"/>
      <c r="K229" s="1950">
        <v>0.20200000000000001</v>
      </c>
      <c r="L229" s="1950" t="s">
        <v>55</v>
      </c>
      <c r="M229" s="1951"/>
      <c r="N229" s="1951"/>
      <c r="O229" s="1951"/>
      <c r="P229" s="1951"/>
      <c r="Q229" s="1950">
        <v>0.20200000000000001</v>
      </c>
      <c r="R229" s="1951"/>
    </row>
    <row r="230" spans="1:18">
      <c r="A230" s="1949">
        <v>224</v>
      </c>
      <c r="B230" s="1987" t="s">
        <v>17496</v>
      </c>
      <c r="C230" s="1949" t="s">
        <v>17497</v>
      </c>
      <c r="D230" s="1949" t="s">
        <v>8150</v>
      </c>
      <c r="E230" s="1950">
        <v>0.39300000000000002</v>
      </c>
      <c r="F230" s="1950">
        <v>0.39300000000000002</v>
      </c>
      <c r="G230" s="1952"/>
      <c r="H230" s="1952"/>
      <c r="I230" s="1950">
        <v>0.39300000000000002</v>
      </c>
      <c r="J230" s="1952"/>
      <c r="K230" s="1950">
        <v>0.39300000000000002</v>
      </c>
      <c r="L230" s="1950" t="s">
        <v>55</v>
      </c>
      <c r="M230" s="1951"/>
      <c r="N230" s="1951"/>
      <c r="O230" s="1951"/>
      <c r="P230" s="1951"/>
      <c r="Q230" s="1950">
        <v>0.39300000000000002</v>
      </c>
      <c r="R230" s="1951"/>
    </row>
    <row r="231" spans="1:18">
      <c r="A231" s="1949">
        <v>225</v>
      </c>
      <c r="B231" s="1987" t="s">
        <v>17498</v>
      </c>
      <c r="C231" s="1949" t="s">
        <v>17499</v>
      </c>
      <c r="D231" s="1949" t="s">
        <v>8150</v>
      </c>
      <c r="E231" s="1950">
        <v>0.53454999999999997</v>
      </c>
      <c r="F231" s="1950">
        <v>0.53454999999999997</v>
      </c>
      <c r="G231" s="1950">
        <v>0.53454999999999997</v>
      </c>
      <c r="H231" s="1952"/>
      <c r="I231" s="1952"/>
      <c r="J231" s="1952"/>
      <c r="K231" s="1950">
        <v>0.53454999999999997</v>
      </c>
      <c r="L231" s="1950" t="s">
        <v>605</v>
      </c>
      <c r="M231" s="1951"/>
      <c r="N231" s="1950">
        <v>0.53454999999999997</v>
      </c>
      <c r="O231" s="1964"/>
      <c r="P231" s="1951"/>
      <c r="Q231" s="1951"/>
      <c r="R231" s="1951"/>
    </row>
    <row r="232" spans="1:18">
      <c r="A232" s="1949">
        <v>226</v>
      </c>
      <c r="B232" s="1987" t="s">
        <v>17500</v>
      </c>
      <c r="C232" s="1949" t="s">
        <v>17501</v>
      </c>
      <c r="D232" s="1949" t="s">
        <v>8150</v>
      </c>
      <c r="E232" s="1950">
        <v>0.23813000000000001</v>
      </c>
      <c r="F232" s="1950">
        <v>0.23813000000000001</v>
      </c>
      <c r="G232" s="1952"/>
      <c r="H232" s="1952"/>
      <c r="I232" s="1950">
        <v>0.23813000000000001</v>
      </c>
      <c r="J232" s="1952"/>
      <c r="K232" s="1950">
        <v>0.23813000000000001</v>
      </c>
      <c r="L232" s="1950" t="s">
        <v>55</v>
      </c>
      <c r="M232" s="1951"/>
      <c r="N232" s="1951"/>
      <c r="O232" s="1951"/>
      <c r="P232" s="1951"/>
      <c r="Q232" s="1950">
        <v>0.23813000000000001</v>
      </c>
      <c r="R232" s="1951"/>
    </row>
    <row r="233" spans="1:18">
      <c r="A233" s="1949">
        <v>227</v>
      </c>
      <c r="B233" s="1987" t="s">
        <v>17502</v>
      </c>
      <c r="C233" s="1949" t="s">
        <v>17503</v>
      </c>
      <c r="D233" s="1949" t="s">
        <v>8150</v>
      </c>
      <c r="E233" s="1950">
        <v>0.99399999999999999</v>
      </c>
      <c r="F233" s="1950">
        <v>0.99399999999999999</v>
      </c>
      <c r="G233" s="1952"/>
      <c r="H233" s="1952"/>
      <c r="I233" s="1950">
        <v>0.99399999999999999</v>
      </c>
      <c r="J233" s="1952"/>
      <c r="K233" s="1950">
        <v>0.99399999999999999</v>
      </c>
      <c r="L233" s="1950" t="s">
        <v>55</v>
      </c>
      <c r="M233" s="1951"/>
      <c r="N233" s="1951"/>
      <c r="O233" s="1951"/>
      <c r="P233" s="1951"/>
      <c r="Q233" s="1950">
        <v>0.99399999999999999</v>
      </c>
      <c r="R233" s="1951"/>
    </row>
    <row r="234" spans="1:18">
      <c r="A234" s="1949">
        <v>228</v>
      </c>
      <c r="B234" s="1987" t="s">
        <v>17504</v>
      </c>
      <c r="C234" s="1949" t="s">
        <v>17505</v>
      </c>
      <c r="D234" s="1949" t="s">
        <v>8150</v>
      </c>
      <c r="E234" s="1950">
        <v>0.38400000000000001</v>
      </c>
      <c r="F234" s="1950">
        <v>0.38400000000000001</v>
      </c>
      <c r="G234" s="1952"/>
      <c r="H234" s="1952"/>
      <c r="I234" s="1950">
        <v>0.38400000000000001</v>
      </c>
      <c r="J234" s="1952"/>
      <c r="K234" s="1950">
        <v>0.38400000000000001</v>
      </c>
      <c r="L234" s="1950" t="s">
        <v>55</v>
      </c>
      <c r="M234" s="1951"/>
      <c r="N234" s="1951"/>
      <c r="O234" s="1951"/>
      <c r="P234" s="1951"/>
      <c r="Q234" s="1950">
        <v>0.38400000000000001</v>
      </c>
      <c r="R234" s="1951"/>
    </row>
    <row r="235" spans="1:18">
      <c r="A235" s="1949">
        <v>229</v>
      </c>
      <c r="B235" s="1987" t="s">
        <v>17506</v>
      </c>
      <c r="C235" s="1949" t="s">
        <v>17507</v>
      </c>
      <c r="D235" s="1949" t="s">
        <v>8150</v>
      </c>
      <c r="E235" s="1950">
        <v>0.30943999999999999</v>
      </c>
      <c r="F235" s="1950">
        <v>0.30943999999999999</v>
      </c>
      <c r="G235" s="1950">
        <v>0.30943999999999999</v>
      </c>
      <c r="H235" s="1952"/>
      <c r="I235" s="1952"/>
      <c r="J235" s="1952"/>
      <c r="K235" s="1950">
        <v>0.30943999999999999</v>
      </c>
      <c r="L235" s="1950" t="s">
        <v>2048</v>
      </c>
      <c r="M235" s="1950">
        <v>0.30943999999999999</v>
      </c>
      <c r="N235" s="1964"/>
      <c r="O235" s="1951"/>
      <c r="P235" s="1951"/>
      <c r="Q235" s="1951"/>
      <c r="R235" s="1951"/>
    </row>
    <row r="236" spans="1:18">
      <c r="A236" s="1949">
        <v>230</v>
      </c>
      <c r="B236" s="1987" t="s">
        <v>17508</v>
      </c>
      <c r="C236" s="1949" t="s">
        <v>17509</v>
      </c>
      <c r="D236" s="1949" t="s">
        <v>8150</v>
      </c>
      <c r="E236" s="1950">
        <v>0.28705000000000003</v>
      </c>
      <c r="F236" s="1950">
        <v>0.28705000000000003</v>
      </c>
      <c r="G236" s="1952"/>
      <c r="H236" s="1952"/>
      <c r="I236" s="1950">
        <v>0.28705000000000003</v>
      </c>
      <c r="J236" s="1952"/>
      <c r="K236" s="1950">
        <v>0.28705000000000003</v>
      </c>
      <c r="L236" s="1950" t="s">
        <v>55</v>
      </c>
      <c r="M236" s="1951"/>
      <c r="N236" s="1951"/>
      <c r="O236" s="1951"/>
      <c r="P236" s="1951"/>
      <c r="Q236" s="1950">
        <v>0.28705000000000003</v>
      </c>
      <c r="R236" s="1951"/>
    </row>
    <row r="237" spans="1:18">
      <c r="A237" s="1949">
        <v>231</v>
      </c>
      <c r="B237" s="1987" t="s">
        <v>17510</v>
      </c>
      <c r="C237" s="1955" t="s">
        <v>17511</v>
      </c>
      <c r="D237" s="1949" t="s">
        <v>8150</v>
      </c>
      <c r="E237" s="1967">
        <v>0.15759000000000001</v>
      </c>
      <c r="F237" s="1967">
        <v>0.15759000000000001</v>
      </c>
      <c r="G237" s="1952"/>
      <c r="H237" s="1952"/>
      <c r="I237" s="1967">
        <v>0.15759000000000001</v>
      </c>
      <c r="J237" s="1952"/>
      <c r="K237" s="1967">
        <v>0.15759000000000001</v>
      </c>
      <c r="L237" s="1967" t="s">
        <v>55</v>
      </c>
      <c r="M237" s="1956"/>
      <c r="N237" s="1956"/>
      <c r="O237" s="1956"/>
      <c r="P237" s="1956"/>
      <c r="Q237" s="1967">
        <v>0.15759000000000001</v>
      </c>
      <c r="R237" s="1956"/>
    </row>
    <row r="238" spans="1:18">
      <c r="A238" s="1949">
        <v>232</v>
      </c>
      <c r="B238" s="1987" t="s">
        <v>17512</v>
      </c>
      <c r="C238" s="1949" t="s">
        <v>17513</v>
      </c>
      <c r="D238" s="1949" t="s">
        <v>8150</v>
      </c>
      <c r="E238" s="1950">
        <v>2.8620000000000001</v>
      </c>
      <c r="F238" s="1950">
        <v>2.8620000000000001</v>
      </c>
      <c r="G238" s="1950">
        <v>2.8620000000000001</v>
      </c>
      <c r="H238" s="1952"/>
      <c r="I238" s="1952"/>
      <c r="J238" s="1952"/>
      <c r="K238" s="1950"/>
      <c r="L238" s="1967" t="s">
        <v>17514</v>
      </c>
      <c r="M238" s="1950">
        <v>2.8620000000000001</v>
      </c>
      <c r="N238" s="1956"/>
      <c r="O238" s="1969"/>
      <c r="P238" s="1970"/>
      <c r="Q238" s="1956"/>
      <c r="R238" s="1956"/>
    </row>
    <row r="239" spans="1:18">
      <c r="A239" s="1949">
        <v>233</v>
      </c>
      <c r="B239" s="1987" t="s">
        <v>17515</v>
      </c>
      <c r="C239" s="1949" t="s">
        <v>17516</v>
      </c>
      <c r="D239" s="1949" t="s">
        <v>8150</v>
      </c>
      <c r="E239" s="1950">
        <v>0.313</v>
      </c>
      <c r="F239" s="1950">
        <v>0.313</v>
      </c>
      <c r="G239" s="1950">
        <v>0.313</v>
      </c>
      <c r="H239" s="1952"/>
      <c r="I239" s="1952"/>
      <c r="J239" s="1952"/>
      <c r="K239" s="1950">
        <v>0.313</v>
      </c>
      <c r="L239" s="1950" t="s">
        <v>605</v>
      </c>
      <c r="M239" s="1951"/>
      <c r="N239" s="1950">
        <v>0.313</v>
      </c>
      <c r="O239" s="1964"/>
      <c r="P239" s="1951"/>
      <c r="Q239" s="1951"/>
      <c r="R239" s="1951"/>
    </row>
    <row r="240" spans="1:18">
      <c r="A240" s="1949">
        <v>234</v>
      </c>
      <c r="B240" s="1987" t="s">
        <v>17517</v>
      </c>
      <c r="C240" s="1949" t="s">
        <v>17518</v>
      </c>
      <c r="D240" s="1949" t="s">
        <v>8150</v>
      </c>
      <c r="E240" s="1950">
        <v>0.86537500000000001</v>
      </c>
      <c r="F240" s="1950">
        <v>0.86537500000000001</v>
      </c>
      <c r="G240" s="1950">
        <v>0.86537500000000001</v>
      </c>
      <c r="H240" s="1952"/>
      <c r="I240" s="1952"/>
      <c r="J240" s="1952"/>
      <c r="K240" s="1952"/>
      <c r="L240" s="1950" t="s">
        <v>2048</v>
      </c>
      <c r="M240" s="1950">
        <v>0.86537500000000001</v>
      </c>
      <c r="N240" s="1951"/>
      <c r="O240" s="1951"/>
      <c r="P240" s="1951"/>
      <c r="Q240" s="1951"/>
      <c r="R240" s="1951"/>
    </row>
    <row r="241" spans="1:18">
      <c r="A241" s="1949">
        <v>235</v>
      </c>
      <c r="B241" s="1987" t="s">
        <v>17519</v>
      </c>
      <c r="C241" s="1949" t="s">
        <v>17520</v>
      </c>
      <c r="D241" s="1949" t="s">
        <v>8150</v>
      </c>
      <c r="E241" s="1950">
        <v>1.84402</v>
      </c>
      <c r="F241" s="1950">
        <v>1.84402</v>
      </c>
      <c r="G241" s="1950">
        <v>1.84402</v>
      </c>
      <c r="H241" s="1952"/>
      <c r="I241" s="1952"/>
      <c r="J241" s="1952"/>
      <c r="K241" s="1950">
        <v>1.84402</v>
      </c>
      <c r="L241" s="1950" t="s">
        <v>2047</v>
      </c>
      <c r="M241" s="1950">
        <v>1.84402</v>
      </c>
      <c r="N241" s="1964"/>
      <c r="O241" s="1951"/>
      <c r="P241" s="1951"/>
      <c r="Q241" s="1951"/>
      <c r="R241" s="1951"/>
    </row>
    <row r="242" spans="1:18">
      <c r="A242" s="1949">
        <v>236</v>
      </c>
      <c r="B242" s="1987" t="s">
        <v>17521</v>
      </c>
      <c r="C242" s="1949" t="s">
        <v>17522</v>
      </c>
      <c r="D242" s="1949" t="s">
        <v>8150</v>
      </c>
      <c r="E242" s="1950">
        <v>0.29699999999999999</v>
      </c>
      <c r="F242" s="1950">
        <v>0.29699999999999999</v>
      </c>
      <c r="G242" s="1950">
        <v>0.29699999999999999</v>
      </c>
      <c r="H242" s="1952"/>
      <c r="I242" s="1952"/>
      <c r="J242" s="1952"/>
      <c r="K242" s="1952"/>
      <c r="L242" s="1950" t="s">
        <v>2047</v>
      </c>
      <c r="M242" s="1951"/>
      <c r="N242" s="1950">
        <v>0.29699999999999999</v>
      </c>
      <c r="O242" s="1964"/>
      <c r="P242" s="1951"/>
      <c r="Q242" s="1951"/>
      <c r="R242" s="1951"/>
    </row>
    <row r="243" spans="1:18">
      <c r="A243" s="1949">
        <v>237</v>
      </c>
      <c r="B243" s="1987" t="s">
        <v>17523</v>
      </c>
      <c r="C243" s="1949" t="s">
        <v>17524</v>
      </c>
      <c r="D243" s="1949" t="s">
        <v>8150</v>
      </c>
      <c r="E243" s="1950">
        <v>0.12889</v>
      </c>
      <c r="F243" s="1950">
        <v>0.12889</v>
      </c>
      <c r="G243" s="1950">
        <v>0.12889</v>
      </c>
      <c r="H243" s="1952"/>
      <c r="I243" s="1971"/>
      <c r="J243" s="1952"/>
      <c r="K243" s="1950">
        <v>0.12889</v>
      </c>
      <c r="L243" s="1950" t="s">
        <v>605</v>
      </c>
      <c r="M243" s="1951"/>
      <c r="N243" s="1951"/>
      <c r="O243" s="1951"/>
      <c r="P243" s="1950">
        <v>0.12889</v>
      </c>
      <c r="Q243" s="1951"/>
      <c r="R243" s="1951"/>
    </row>
    <row r="244" spans="1:18">
      <c r="A244" s="1949">
        <v>238</v>
      </c>
      <c r="B244" s="1987" t="s">
        <v>17525</v>
      </c>
      <c r="C244" s="1949" t="s">
        <v>17526</v>
      </c>
      <c r="D244" s="1949" t="s">
        <v>8150</v>
      </c>
      <c r="E244" s="1950">
        <v>0.157</v>
      </c>
      <c r="F244" s="1950">
        <v>0.157</v>
      </c>
      <c r="G244" s="1952"/>
      <c r="H244" s="1952"/>
      <c r="I244" s="1950">
        <v>0.157</v>
      </c>
      <c r="J244" s="1952"/>
      <c r="K244" s="1950">
        <v>0.157</v>
      </c>
      <c r="L244" s="1950" t="s">
        <v>55</v>
      </c>
      <c r="M244" s="1951"/>
      <c r="N244" s="1951"/>
      <c r="O244" s="1951"/>
      <c r="P244" s="1951"/>
      <c r="Q244" s="1950">
        <v>0.157</v>
      </c>
      <c r="R244" s="1951"/>
    </row>
    <row r="245" spans="1:18">
      <c r="A245" s="1949">
        <v>239</v>
      </c>
      <c r="B245" s="1987" t="s">
        <v>17527</v>
      </c>
      <c r="C245" s="1949" t="s">
        <v>17528</v>
      </c>
      <c r="D245" s="1949" t="s">
        <v>8150</v>
      </c>
      <c r="E245" s="1950">
        <v>0.43319000000000002</v>
      </c>
      <c r="F245" s="1950">
        <v>0.43319000000000002</v>
      </c>
      <c r="G245" s="1950">
        <v>0.43319000000000002</v>
      </c>
      <c r="H245" s="1952"/>
      <c r="I245" s="1952"/>
      <c r="J245" s="1952"/>
      <c r="K245" s="1950">
        <v>0.43319000000000002</v>
      </c>
      <c r="L245" s="1950" t="s">
        <v>605</v>
      </c>
      <c r="M245" s="1951"/>
      <c r="N245" s="1950">
        <v>0.43319000000000002</v>
      </c>
      <c r="O245" s="1964"/>
      <c r="P245" s="1951"/>
      <c r="Q245" s="1951"/>
      <c r="R245" s="1951"/>
    </row>
    <row r="246" spans="1:18">
      <c r="A246" s="1949">
        <v>240</v>
      </c>
      <c r="B246" s="1987" t="s">
        <v>17529</v>
      </c>
      <c r="C246" s="1949" t="s">
        <v>17530</v>
      </c>
      <c r="D246" s="1949" t="s">
        <v>8150</v>
      </c>
      <c r="E246" s="1950">
        <v>11.696</v>
      </c>
      <c r="F246" s="1950">
        <v>11.696</v>
      </c>
      <c r="G246" s="1950">
        <v>11.696</v>
      </c>
      <c r="H246" s="1952"/>
      <c r="I246" s="1952"/>
      <c r="J246" s="1952"/>
      <c r="K246" s="1952"/>
      <c r="L246" s="1967" t="s">
        <v>17531</v>
      </c>
      <c r="M246" s="1950">
        <v>11.696</v>
      </c>
      <c r="N246" s="1956"/>
      <c r="O246" s="1956"/>
      <c r="P246" s="1956"/>
      <c r="Q246" s="1956"/>
      <c r="R246" s="1956"/>
    </row>
    <row r="247" spans="1:18">
      <c r="A247" s="1949">
        <v>241</v>
      </c>
      <c r="B247" s="1987" t="s">
        <v>17532</v>
      </c>
      <c r="C247" s="1949" t="s">
        <v>17533</v>
      </c>
      <c r="D247" s="1949" t="s">
        <v>8150</v>
      </c>
      <c r="E247" s="1950">
        <v>0.19275999999999999</v>
      </c>
      <c r="F247" s="1950">
        <v>0.19275999999999999</v>
      </c>
      <c r="G247" s="1952"/>
      <c r="H247" s="1952"/>
      <c r="I247" s="1950">
        <v>0.19275999999999999</v>
      </c>
      <c r="J247" s="1952"/>
      <c r="K247" s="1950">
        <v>0.19275999999999999</v>
      </c>
      <c r="L247" s="1950" t="s">
        <v>55</v>
      </c>
      <c r="M247" s="1951"/>
      <c r="N247" s="1951"/>
      <c r="O247" s="1951"/>
      <c r="P247" s="1950">
        <v>0.19275999999999999</v>
      </c>
      <c r="Q247" s="1951"/>
      <c r="R247" s="1951"/>
    </row>
    <row r="248" spans="1:18">
      <c r="A248" s="1949">
        <v>242</v>
      </c>
      <c r="B248" s="1987" t="s">
        <v>17534</v>
      </c>
      <c r="C248" s="1949" t="s">
        <v>17535</v>
      </c>
      <c r="D248" s="1949" t="s">
        <v>8150</v>
      </c>
      <c r="E248" s="1950">
        <v>0.17</v>
      </c>
      <c r="F248" s="1950">
        <v>0.17</v>
      </c>
      <c r="G248" s="1952"/>
      <c r="H248" s="1952"/>
      <c r="I248" s="1950">
        <v>0.17</v>
      </c>
      <c r="J248" s="1952"/>
      <c r="K248" s="1950">
        <v>0.17</v>
      </c>
      <c r="L248" s="1950" t="s">
        <v>55</v>
      </c>
      <c r="M248" s="1951"/>
      <c r="N248" s="1951"/>
      <c r="O248" s="1951"/>
      <c r="P248" s="1951"/>
      <c r="Q248" s="1950">
        <v>0.17</v>
      </c>
      <c r="R248" s="1951"/>
    </row>
    <row r="249" spans="1:18">
      <c r="A249" s="1949">
        <v>243</v>
      </c>
      <c r="B249" s="1987" t="s">
        <v>17536</v>
      </c>
      <c r="C249" s="1949" t="s">
        <v>17537</v>
      </c>
      <c r="D249" s="1949" t="s">
        <v>8150</v>
      </c>
      <c r="E249" s="1950">
        <v>0.1845</v>
      </c>
      <c r="F249" s="1950">
        <v>0.1845</v>
      </c>
      <c r="G249" s="1950">
        <v>0.1845</v>
      </c>
      <c r="H249" s="1952"/>
      <c r="I249" s="1952"/>
      <c r="J249" s="1952"/>
      <c r="K249" s="1952"/>
      <c r="L249" s="1950" t="s">
        <v>2047</v>
      </c>
      <c r="M249" s="1951"/>
      <c r="N249" s="1950">
        <v>0.1845</v>
      </c>
      <c r="O249" s="1964"/>
      <c r="P249" s="1951"/>
      <c r="Q249" s="1951"/>
      <c r="R249" s="1951"/>
    </row>
    <row r="250" spans="1:18">
      <c r="A250" s="1949">
        <v>244</v>
      </c>
      <c r="B250" s="1987" t="s">
        <v>17538</v>
      </c>
      <c r="C250" s="1949" t="s">
        <v>17539</v>
      </c>
      <c r="D250" s="1949" t="s">
        <v>8150</v>
      </c>
      <c r="E250" s="1950">
        <v>0.35899999999999999</v>
      </c>
      <c r="F250" s="1950">
        <v>0.35899999999999999</v>
      </c>
      <c r="G250" s="1952"/>
      <c r="H250" s="1952"/>
      <c r="I250" s="1950">
        <v>0.35899999999999999</v>
      </c>
      <c r="J250" s="1952"/>
      <c r="K250" s="1950">
        <v>0.35899999999999999</v>
      </c>
      <c r="L250" s="1950" t="s">
        <v>55</v>
      </c>
      <c r="M250" s="1951"/>
      <c r="N250" s="1951"/>
      <c r="O250" s="1951"/>
      <c r="P250" s="1951"/>
      <c r="Q250" s="1950">
        <v>0.35899999999999999</v>
      </c>
      <c r="R250" s="1951"/>
    </row>
    <row r="251" spans="1:18">
      <c r="A251" s="1949">
        <v>245</v>
      </c>
      <c r="B251" s="1987" t="s">
        <v>17540</v>
      </c>
      <c r="C251" s="1949" t="s">
        <v>17541</v>
      </c>
      <c r="D251" s="1949" t="s">
        <v>8150</v>
      </c>
      <c r="E251" s="1950">
        <v>0.42455999999999999</v>
      </c>
      <c r="F251" s="1950">
        <v>0.42455999999999999</v>
      </c>
      <c r="G251" s="1952"/>
      <c r="H251" s="1952"/>
      <c r="I251" s="1950">
        <v>0.42455999999999999</v>
      </c>
      <c r="J251" s="1952"/>
      <c r="K251" s="1950">
        <v>0.42455999999999999</v>
      </c>
      <c r="L251" s="1950" t="s">
        <v>55</v>
      </c>
      <c r="M251" s="1951"/>
      <c r="N251" s="1951"/>
      <c r="O251" s="1951"/>
      <c r="P251" s="1951"/>
      <c r="Q251" s="1950">
        <v>0.42455999999999999</v>
      </c>
      <c r="R251" s="1951"/>
    </row>
    <row r="252" spans="1:18">
      <c r="A252" s="1949">
        <v>246</v>
      </c>
      <c r="B252" s="1987" t="s">
        <v>17542</v>
      </c>
      <c r="C252" s="1949" t="s">
        <v>17543</v>
      </c>
      <c r="D252" s="1949" t="s">
        <v>8150</v>
      </c>
      <c r="E252" s="1950">
        <v>5.2999999999999999E-2</v>
      </c>
      <c r="F252" s="1950">
        <v>5.2999999999999999E-2</v>
      </c>
      <c r="G252" s="1952"/>
      <c r="H252" s="1952"/>
      <c r="I252" s="1950">
        <v>5.2999999999999999E-2</v>
      </c>
      <c r="J252" s="1952"/>
      <c r="K252" s="1950">
        <v>5.2999999999999999E-2</v>
      </c>
      <c r="L252" s="1950" t="s">
        <v>55</v>
      </c>
      <c r="M252" s="1951"/>
      <c r="N252" s="1951"/>
      <c r="O252" s="1951"/>
      <c r="P252" s="1951"/>
      <c r="Q252" s="1950">
        <v>5.2999999999999999E-2</v>
      </c>
      <c r="R252" s="1951"/>
    </row>
    <row r="253" spans="1:18">
      <c r="A253" s="1949">
        <v>247</v>
      </c>
      <c r="B253" s="1987" t="s">
        <v>17544</v>
      </c>
      <c r="C253" s="1949" t="s">
        <v>17545</v>
      </c>
      <c r="D253" s="1949" t="s">
        <v>8150</v>
      </c>
      <c r="E253" s="1950">
        <v>5.8620000000000001</v>
      </c>
      <c r="F253" s="1950">
        <v>5.8620000000000001</v>
      </c>
      <c r="G253" s="1950">
        <v>5.8620000000000001</v>
      </c>
      <c r="H253" s="1952"/>
      <c r="I253" s="1952"/>
      <c r="J253" s="1952"/>
      <c r="K253" s="1952"/>
      <c r="L253" s="1967" t="s">
        <v>17531</v>
      </c>
      <c r="M253" s="1950">
        <v>5.8620000000000001</v>
      </c>
      <c r="N253" s="1956"/>
      <c r="O253" s="1956"/>
      <c r="P253" s="1956"/>
      <c r="Q253" s="1956"/>
      <c r="R253" s="1956"/>
    </row>
    <row r="254" spans="1:18">
      <c r="A254" s="1949">
        <v>248</v>
      </c>
      <c r="B254" s="1987" t="s">
        <v>17546</v>
      </c>
      <c r="C254" s="1949" t="s">
        <v>17547</v>
      </c>
      <c r="D254" s="1949" t="s">
        <v>8150</v>
      </c>
      <c r="E254" s="1950">
        <v>7.0000000000000007E-2</v>
      </c>
      <c r="F254" s="1950">
        <v>7.0000000000000007E-2</v>
      </c>
      <c r="G254" s="1952"/>
      <c r="H254" s="1952"/>
      <c r="I254" s="1950">
        <v>7.0000000000000007E-2</v>
      </c>
      <c r="J254" s="1952"/>
      <c r="K254" s="1950">
        <v>7.0000000000000007E-2</v>
      </c>
      <c r="L254" s="1950" t="s">
        <v>55</v>
      </c>
      <c r="M254" s="1951"/>
      <c r="N254" s="1951"/>
      <c r="O254" s="1951"/>
      <c r="P254" s="1951"/>
      <c r="Q254" s="1950">
        <v>7.0000000000000007E-2</v>
      </c>
      <c r="R254" s="1951"/>
    </row>
    <row r="255" spans="1:18">
      <c r="A255" s="1949">
        <v>249</v>
      </c>
      <c r="B255" s="1987" t="s">
        <v>17548</v>
      </c>
      <c r="C255" s="1949" t="s">
        <v>17549</v>
      </c>
      <c r="D255" s="1949" t="s">
        <v>8150</v>
      </c>
      <c r="E255" s="1950">
        <v>0.247</v>
      </c>
      <c r="F255" s="1950">
        <v>0.247</v>
      </c>
      <c r="G255" s="1950">
        <v>0.247</v>
      </c>
      <c r="H255" s="1952"/>
      <c r="I255" s="1952"/>
      <c r="J255" s="1952"/>
      <c r="K255" s="1952"/>
      <c r="L255" s="1950" t="s">
        <v>605</v>
      </c>
      <c r="M255" s="1951"/>
      <c r="N255" s="1950">
        <v>0.247</v>
      </c>
      <c r="O255" s="1964"/>
      <c r="P255" s="1951"/>
      <c r="Q255" s="1951"/>
      <c r="R255" s="1951"/>
    </row>
    <row r="256" spans="1:18">
      <c r="A256" s="1949">
        <v>250</v>
      </c>
      <c r="B256" s="1987" t="s">
        <v>17550</v>
      </c>
      <c r="C256" s="1949" t="s">
        <v>17551</v>
      </c>
      <c r="D256" s="1949" t="s">
        <v>8150</v>
      </c>
      <c r="E256" s="1950">
        <v>0.55625000000000002</v>
      </c>
      <c r="F256" s="1950">
        <v>0.55625000000000002</v>
      </c>
      <c r="G256" s="1950">
        <v>0.55625000000000002</v>
      </c>
      <c r="H256" s="1952"/>
      <c r="I256" s="1952"/>
      <c r="J256" s="1952"/>
      <c r="K256" s="1950"/>
      <c r="L256" s="1950" t="s">
        <v>55</v>
      </c>
      <c r="M256" s="1951"/>
      <c r="N256" s="1951"/>
      <c r="O256" s="1950">
        <v>0.55625000000000002</v>
      </c>
      <c r="P256" s="1951"/>
      <c r="Q256" s="1951"/>
      <c r="R256" s="1951"/>
    </row>
    <row r="257" spans="1:18">
      <c r="A257" s="1949">
        <v>251</v>
      </c>
      <c r="B257" s="1987" t="s">
        <v>17552</v>
      </c>
      <c r="C257" s="1949" t="s">
        <v>17553</v>
      </c>
      <c r="D257" s="1949" t="s">
        <v>8150</v>
      </c>
      <c r="E257" s="1950">
        <v>2.5960000000000001</v>
      </c>
      <c r="F257" s="1950">
        <v>2.5960000000000001</v>
      </c>
      <c r="G257" s="1950">
        <v>2.5960000000000001</v>
      </c>
      <c r="H257" s="1952"/>
      <c r="I257" s="1952"/>
      <c r="J257" s="1952"/>
      <c r="K257" s="1952"/>
      <c r="L257" s="1967" t="s">
        <v>17554</v>
      </c>
      <c r="M257" s="1950">
        <v>2.5960000000000001</v>
      </c>
      <c r="N257" s="1956"/>
      <c r="O257" s="1956"/>
      <c r="P257" s="1956"/>
      <c r="Q257" s="1956"/>
      <c r="R257" s="1956"/>
    </row>
    <row r="258" spans="1:18">
      <c r="A258" s="1949">
        <v>252</v>
      </c>
      <c r="B258" s="1987" t="s">
        <v>17555</v>
      </c>
      <c r="C258" s="1948" t="s">
        <v>17556</v>
      </c>
      <c r="D258" s="1949" t="s">
        <v>8150</v>
      </c>
      <c r="E258" s="1967">
        <v>0.18595</v>
      </c>
      <c r="F258" s="1952"/>
      <c r="G258" s="1952"/>
      <c r="H258" s="1952"/>
      <c r="I258" s="1952"/>
      <c r="J258" s="1967">
        <v>0.18595</v>
      </c>
      <c r="K258" s="1967">
        <v>0.18595</v>
      </c>
      <c r="L258" s="1967" t="s">
        <v>55</v>
      </c>
      <c r="M258" s="1956"/>
      <c r="N258" s="1956"/>
      <c r="O258" s="1956"/>
      <c r="P258" s="1956"/>
      <c r="Q258" s="1956"/>
      <c r="R258" s="1967">
        <v>0.18595</v>
      </c>
    </row>
    <row r="259" spans="1:18">
      <c r="A259" s="1949">
        <v>253</v>
      </c>
      <c r="B259" s="1987" t="s">
        <v>17557</v>
      </c>
      <c r="C259" s="1948" t="s">
        <v>17558</v>
      </c>
      <c r="D259" s="1949" t="s">
        <v>8150</v>
      </c>
      <c r="E259" s="1967">
        <v>0.52</v>
      </c>
      <c r="F259" s="1967">
        <v>0.52</v>
      </c>
      <c r="G259" s="1952"/>
      <c r="H259" s="1952"/>
      <c r="I259" s="1967">
        <v>0.52</v>
      </c>
      <c r="J259" s="1952"/>
      <c r="K259" s="1967">
        <v>0.52</v>
      </c>
      <c r="L259" s="1967" t="s">
        <v>55</v>
      </c>
      <c r="M259" s="1956"/>
      <c r="N259" s="1956"/>
      <c r="O259" s="1956"/>
      <c r="P259" s="1956"/>
      <c r="Q259" s="1967">
        <v>0.52</v>
      </c>
      <c r="R259" s="1956"/>
    </row>
    <row r="260" spans="1:18">
      <c r="A260" s="1949">
        <v>254</v>
      </c>
      <c r="B260" s="1987" t="s">
        <v>17559</v>
      </c>
      <c r="C260" s="1949" t="s">
        <v>17560</v>
      </c>
      <c r="D260" s="1949" t="s">
        <v>8150</v>
      </c>
      <c r="E260" s="1950">
        <v>0.23219999999999999</v>
      </c>
      <c r="F260" s="1950">
        <v>0.23219999999999999</v>
      </c>
      <c r="G260" s="1950">
        <v>0.23219999999999999</v>
      </c>
      <c r="H260" s="1952"/>
      <c r="I260" s="1952"/>
      <c r="J260" s="1952"/>
      <c r="K260" s="1952"/>
      <c r="L260" s="1950" t="s">
        <v>605</v>
      </c>
      <c r="M260" s="1951"/>
      <c r="N260" s="1950">
        <v>0.23219999999999999</v>
      </c>
      <c r="O260" s="1964"/>
      <c r="P260" s="1951"/>
      <c r="Q260" s="1951"/>
      <c r="R260" s="1951"/>
    </row>
    <row r="261" spans="1:18">
      <c r="A261" s="1949">
        <v>255</v>
      </c>
      <c r="B261" s="1987" t="s">
        <v>17561</v>
      </c>
      <c r="C261" s="1948" t="s">
        <v>17562</v>
      </c>
      <c r="D261" s="1949" t="s">
        <v>8150</v>
      </c>
      <c r="E261" s="1967">
        <v>0.16167000000000001</v>
      </c>
      <c r="F261" s="1967">
        <v>0.16167000000000001</v>
      </c>
      <c r="G261" s="1952"/>
      <c r="H261" s="1952"/>
      <c r="I261" s="1967">
        <v>0.16167000000000001</v>
      </c>
      <c r="J261" s="1952"/>
      <c r="K261" s="1967">
        <v>0.16167000000000001</v>
      </c>
      <c r="L261" s="1967" t="s">
        <v>55</v>
      </c>
      <c r="M261" s="1956"/>
      <c r="N261" s="1956"/>
      <c r="O261" s="1956"/>
      <c r="P261" s="1956"/>
      <c r="Q261" s="1967">
        <v>0.16167000000000001</v>
      </c>
      <c r="R261" s="1956"/>
    </row>
    <row r="262" spans="1:18">
      <c r="A262" s="1949">
        <v>256</v>
      </c>
      <c r="B262" s="1987" t="s">
        <v>17563</v>
      </c>
      <c r="C262" s="1948" t="s">
        <v>17564</v>
      </c>
      <c r="D262" s="1949" t="s">
        <v>8150</v>
      </c>
      <c r="E262" s="1967">
        <v>0.60297999999999996</v>
      </c>
      <c r="F262" s="1952"/>
      <c r="G262" s="1952"/>
      <c r="H262" s="1952"/>
      <c r="I262" s="1952"/>
      <c r="J262" s="1967">
        <v>0.60297999999999996</v>
      </c>
      <c r="K262" s="1967">
        <v>0.60297999999999996</v>
      </c>
      <c r="L262" s="1967" t="s">
        <v>55</v>
      </c>
      <c r="M262" s="1956"/>
      <c r="N262" s="1956"/>
      <c r="O262" s="1956"/>
      <c r="P262" s="1956"/>
      <c r="Q262" s="1956"/>
      <c r="R262" s="1967">
        <v>0.60297999999999996</v>
      </c>
    </row>
    <row r="263" spans="1:18">
      <c r="A263" s="1949">
        <v>257</v>
      </c>
      <c r="B263" s="1987" t="s">
        <v>17565</v>
      </c>
      <c r="C263" s="1949" t="s">
        <v>17566</v>
      </c>
      <c r="D263" s="1949" t="s">
        <v>8150</v>
      </c>
      <c r="E263" s="1950">
        <v>0.31929999999999997</v>
      </c>
      <c r="F263" s="1950">
        <v>0.31929999999999997</v>
      </c>
      <c r="G263" s="1952"/>
      <c r="H263" s="1952"/>
      <c r="I263" s="1950">
        <v>0.31929999999999997</v>
      </c>
      <c r="J263" s="1952"/>
      <c r="K263" s="1950">
        <v>0.31929999999999997</v>
      </c>
      <c r="L263" s="1950" t="s">
        <v>55</v>
      </c>
      <c r="M263" s="1951"/>
      <c r="N263" s="1951"/>
      <c r="O263" s="1951"/>
      <c r="P263" s="1951"/>
      <c r="Q263" s="1950">
        <v>0.31929999999999997</v>
      </c>
      <c r="R263" s="1951"/>
    </row>
    <row r="264" spans="1:18">
      <c r="A264" s="1949">
        <v>258</v>
      </c>
      <c r="B264" s="1987" t="s">
        <v>17567</v>
      </c>
      <c r="C264" s="1949" t="s">
        <v>17568</v>
      </c>
      <c r="D264" s="1949" t="s">
        <v>8150</v>
      </c>
      <c r="E264" s="1950">
        <v>1.2150000000000001</v>
      </c>
      <c r="F264" s="1950">
        <v>1.2150000000000001</v>
      </c>
      <c r="G264" s="1950">
        <v>1.2150000000000001</v>
      </c>
      <c r="H264" s="1952"/>
      <c r="I264" s="1952"/>
      <c r="J264" s="1952"/>
      <c r="K264" s="1968">
        <v>0</v>
      </c>
      <c r="L264" s="1950" t="s">
        <v>2048</v>
      </c>
      <c r="M264" s="1950">
        <v>1.2150000000000001</v>
      </c>
      <c r="N264" s="1951"/>
      <c r="O264" s="1951"/>
      <c r="P264" s="1951"/>
      <c r="Q264" s="1951"/>
      <c r="R264" s="1951"/>
    </row>
    <row r="265" spans="1:18">
      <c r="A265" s="1949">
        <v>259</v>
      </c>
      <c r="B265" s="1987" t="s">
        <v>17569</v>
      </c>
      <c r="C265" s="1949" t="s">
        <v>17570</v>
      </c>
      <c r="D265" s="1949" t="s">
        <v>8150</v>
      </c>
      <c r="E265" s="1950">
        <v>0.187</v>
      </c>
      <c r="F265" s="1950">
        <v>0.187</v>
      </c>
      <c r="G265" s="1950">
        <v>0.187</v>
      </c>
      <c r="H265" s="1952"/>
      <c r="I265" s="1952"/>
      <c r="J265" s="1952"/>
      <c r="K265" s="1950">
        <v>0.187</v>
      </c>
      <c r="L265" s="1950" t="s">
        <v>605</v>
      </c>
      <c r="M265" s="1951"/>
      <c r="N265" s="1951"/>
      <c r="O265" s="1950">
        <v>0.187</v>
      </c>
      <c r="P265" s="1951"/>
      <c r="Q265" s="1951"/>
      <c r="R265" s="1951"/>
    </row>
    <row r="266" spans="1:18">
      <c r="A266" s="1949">
        <v>260</v>
      </c>
      <c r="B266" s="1987" t="s">
        <v>17571</v>
      </c>
      <c r="C266" s="1949" t="s">
        <v>17572</v>
      </c>
      <c r="D266" s="1949" t="s">
        <v>8150</v>
      </c>
      <c r="E266" s="1950">
        <v>0.497</v>
      </c>
      <c r="F266" s="1950">
        <v>0.497</v>
      </c>
      <c r="G266" s="1952"/>
      <c r="H266" s="1952"/>
      <c r="I266" s="1950">
        <v>0.497</v>
      </c>
      <c r="J266" s="1952"/>
      <c r="K266" s="1950">
        <v>0.497</v>
      </c>
      <c r="L266" s="1950" t="s">
        <v>55</v>
      </c>
      <c r="M266" s="1951"/>
      <c r="N266" s="1951"/>
      <c r="O266" s="1951"/>
      <c r="P266" s="1951"/>
      <c r="Q266" s="1950">
        <v>0.497</v>
      </c>
      <c r="R266" s="1951"/>
    </row>
    <row r="267" spans="1:18">
      <c r="A267" s="1949">
        <v>261</v>
      </c>
      <c r="B267" s="1987" t="s">
        <v>17573</v>
      </c>
      <c r="C267" s="1949" t="s">
        <v>17574</v>
      </c>
      <c r="D267" s="1949" t="s">
        <v>8150</v>
      </c>
      <c r="E267" s="1950">
        <v>0.33700000000000002</v>
      </c>
      <c r="F267" s="1950">
        <v>0.33700000000000002</v>
      </c>
      <c r="G267" s="1952"/>
      <c r="H267" s="1952"/>
      <c r="I267" s="1950">
        <v>0.33700000000000002</v>
      </c>
      <c r="J267" s="1952"/>
      <c r="K267" s="1950">
        <v>0.33700000000000002</v>
      </c>
      <c r="L267" s="1950" t="s">
        <v>55</v>
      </c>
      <c r="M267" s="1951"/>
      <c r="N267" s="1951"/>
      <c r="O267" s="1951"/>
      <c r="P267" s="1951"/>
      <c r="Q267" s="1950">
        <v>0.33700000000000002</v>
      </c>
      <c r="R267" s="1951"/>
    </row>
    <row r="268" spans="1:18">
      <c r="A268" s="1949">
        <v>262</v>
      </c>
      <c r="B268" s="1987" t="s">
        <v>17575</v>
      </c>
      <c r="C268" s="1949" t="s">
        <v>17576</v>
      </c>
      <c r="D268" s="1949" t="s">
        <v>8150</v>
      </c>
      <c r="E268" s="1950">
        <v>0.17299999999999999</v>
      </c>
      <c r="F268" s="1950">
        <v>0.17299999999999999</v>
      </c>
      <c r="G268" s="1952"/>
      <c r="H268" s="1952"/>
      <c r="I268" s="1950">
        <v>0.17299999999999999</v>
      </c>
      <c r="J268" s="1952"/>
      <c r="K268" s="1950">
        <v>0.17299999999999999</v>
      </c>
      <c r="L268" s="1950" t="s">
        <v>55</v>
      </c>
      <c r="M268" s="1951"/>
      <c r="N268" s="1951"/>
      <c r="O268" s="1951"/>
      <c r="P268" s="1951"/>
      <c r="Q268" s="1950">
        <v>0.17299999999999999</v>
      </c>
      <c r="R268" s="1951"/>
    </row>
    <row r="269" spans="1:18">
      <c r="A269" s="1949">
        <v>263</v>
      </c>
      <c r="B269" s="1987" t="s">
        <v>17577</v>
      </c>
      <c r="C269" s="1949" t="s">
        <v>17578</v>
      </c>
      <c r="D269" s="1949" t="s">
        <v>8150</v>
      </c>
      <c r="E269" s="1950">
        <v>0.27700000000000002</v>
      </c>
      <c r="F269" s="1950">
        <v>0.27700000000000002</v>
      </c>
      <c r="G269" s="1952"/>
      <c r="H269" s="1952"/>
      <c r="I269" s="1950">
        <v>0.27700000000000002</v>
      </c>
      <c r="J269" s="1952"/>
      <c r="K269" s="1950">
        <v>0.27700000000000002</v>
      </c>
      <c r="L269" s="1950" t="s">
        <v>55</v>
      </c>
      <c r="M269" s="1951"/>
      <c r="N269" s="1951"/>
      <c r="O269" s="1951"/>
      <c r="P269" s="1951"/>
      <c r="Q269" s="1950">
        <v>0.27700000000000002</v>
      </c>
      <c r="R269" s="1951"/>
    </row>
    <row r="270" spans="1:18">
      <c r="A270" s="1949">
        <v>264</v>
      </c>
      <c r="B270" s="1987" t="s">
        <v>17579</v>
      </c>
      <c r="C270" s="1955" t="s">
        <v>17580</v>
      </c>
      <c r="D270" s="1949" t="s">
        <v>8150</v>
      </c>
      <c r="E270" s="1967">
        <v>0.42007</v>
      </c>
      <c r="F270" s="1967">
        <v>0.42007</v>
      </c>
      <c r="G270" s="1952"/>
      <c r="H270" s="1952"/>
      <c r="I270" s="1967">
        <v>0.42007</v>
      </c>
      <c r="J270" s="1952"/>
      <c r="K270" s="1967">
        <v>0.42007</v>
      </c>
      <c r="L270" s="1967" t="s">
        <v>55</v>
      </c>
      <c r="M270" s="1956"/>
      <c r="N270" s="1956"/>
      <c r="O270" s="1956"/>
      <c r="P270" s="1956"/>
      <c r="Q270" s="1967">
        <v>0.42007</v>
      </c>
      <c r="R270" s="1956"/>
    </row>
    <row r="271" spans="1:18">
      <c r="A271" s="1949">
        <v>265</v>
      </c>
      <c r="B271" s="1987" t="s">
        <v>17581</v>
      </c>
      <c r="C271" s="1949" t="s">
        <v>17582</v>
      </c>
      <c r="D271" s="1949" t="s">
        <v>8150</v>
      </c>
      <c r="E271" s="1950">
        <v>0.38</v>
      </c>
      <c r="F271" s="1950">
        <v>0.38</v>
      </c>
      <c r="G271" s="1952"/>
      <c r="H271" s="1952"/>
      <c r="I271" s="1950">
        <v>0.38</v>
      </c>
      <c r="J271" s="1952"/>
      <c r="K271" s="1950">
        <v>0.38</v>
      </c>
      <c r="L271" s="1950" t="s">
        <v>55</v>
      </c>
      <c r="M271" s="1951"/>
      <c r="N271" s="1951"/>
      <c r="O271" s="1951"/>
      <c r="P271" s="1951"/>
      <c r="Q271" s="1950">
        <v>0.38</v>
      </c>
      <c r="R271" s="1951"/>
    </row>
    <row r="272" spans="1:18">
      <c r="A272" s="1949">
        <v>266</v>
      </c>
      <c r="B272" s="1987" t="s">
        <v>17583</v>
      </c>
      <c r="C272" s="1955" t="s">
        <v>17584</v>
      </c>
      <c r="D272" s="1949" t="s">
        <v>8150</v>
      </c>
      <c r="E272" s="1967">
        <v>0.25327</v>
      </c>
      <c r="F272" s="1967">
        <v>0.25327</v>
      </c>
      <c r="G272" s="1952"/>
      <c r="H272" s="1952"/>
      <c r="I272" s="1967">
        <v>0.25327</v>
      </c>
      <c r="J272" s="1952"/>
      <c r="K272" s="1967">
        <v>0.25327</v>
      </c>
      <c r="L272" s="1967" t="s">
        <v>55</v>
      </c>
      <c r="M272" s="1956"/>
      <c r="N272" s="1956"/>
      <c r="O272" s="1956"/>
      <c r="P272" s="1956"/>
      <c r="Q272" s="1967">
        <v>0.25327</v>
      </c>
      <c r="R272" s="1956"/>
    </row>
    <row r="273" spans="1:18">
      <c r="A273" s="1949">
        <v>267</v>
      </c>
      <c r="B273" s="1987" t="s">
        <v>17585</v>
      </c>
      <c r="C273" s="1949" t="s">
        <v>17586</v>
      </c>
      <c r="D273" s="1949" t="s">
        <v>8150</v>
      </c>
      <c r="E273" s="1950">
        <v>0.33210000000000001</v>
      </c>
      <c r="F273" s="1950">
        <v>0.33210000000000001</v>
      </c>
      <c r="G273" s="1952"/>
      <c r="H273" s="1952"/>
      <c r="I273" s="1950">
        <v>0.33210000000000001</v>
      </c>
      <c r="J273" s="1952"/>
      <c r="K273" s="1950">
        <v>0.33210000000000001</v>
      </c>
      <c r="L273" s="1950" t="s">
        <v>55</v>
      </c>
      <c r="M273" s="1951"/>
      <c r="N273" s="1951"/>
      <c r="O273" s="1951"/>
      <c r="P273" s="1951"/>
      <c r="Q273" s="1950">
        <v>0.33210000000000001</v>
      </c>
      <c r="R273" s="1951"/>
    </row>
    <row r="274" spans="1:18">
      <c r="A274" s="1949">
        <v>268</v>
      </c>
      <c r="B274" s="1987" t="s">
        <v>17587</v>
      </c>
      <c r="C274" s="1949" t="s">
        <v>17588</v>
      </c>
      <c r="D274" s="1949" t="s">
        <v>8150</v>
      </c>
      <c r="E274" s="1950">
        <v>0.41099999999999998</v>
      </c>
      <c r="F274" s="1950">
        <v>0.41099999999999998</v>
      </c>
      <c r="G274" s="1952"/>
      <c r="H274" s="1952"/>
      <c r="I274" s="1950">
        <v>0.41099999999999998</v>
      </c>
      <c r="J274" s="1952"/>
      <c r="K274" s="1950">
        <v>0.41099999999999998</v>
      </c>
      <c r="L274" s="1950" t="s">
        <v>55</v>
      </c>
      <c r="M274" s="1951"/>
      <c r="N274" s="1951"/>
      <c r="O274" s="1951"/>
      <c r="P274" s="1951"/>
      <c r="Q274" s="1950">
        <v>0.41099999999999998</v>
      </c>
      <c r="R274" s="1951"/>
    </row>
    <row r="275" spans="1:18">
      <c r="A275" s="1949">
        <v>269</v>
      </c>
      <c r="B275" s="1987" t="s">
        <v>17589</v>
      </c>
      <c r="C275" s="1949" t="s">
        <v>17590</v>
      </c>
      <c r="D275" s="1949" t="s">
        <v>8150</v>
      </c>
      <c r="E275" s="1950">
        <v>0.27300000000000002</v>
      </c>
      <c r="F275" s="1950">
        <v>0.27300000000000002</v>
      </c>
      <c r="G275" s="1952"/>
      <c r="H275" s="1952"/>
      <c r="I275" s="1950">
        <v>0.27300000000000002</v>
      </c>
      <c r="J275" s="1952"/>
      <c r="K275" s="1950">
        <v>0.27300000000000002</v>
      </c>
      <c r="L275" s="1950" t="s">
        <v>55</v>
      </c>
      <c r="M275" s="1951"/>
      <c r="N275" s="1951"/>
      <c r="O275" s="1951"/>
      <c r="P275" s="1951"/>
      <c r="Q275" s="1950">
        <v>0.27300000000000002</v>
      </c>
      <c r="R275" s="1951"/>
    </row>
    <row r="276" spans="1:18">
      <c r="A276" s="1949">
        <v>270</v>
      </c>
      <c r="B276" s="1987" t="s">
        <v>17591</v>
      </c>
      <c r="C276" s="1949" t="s">
        <v>17592</v>
      </c>
      <c r="D276" s="1949" t="s">
        <v>8150</v>
      </c>
      <c r="E276" s="1950">
        <v>0.501</v>
      </c>
      <c r="F276" s="1950">
        <v>0.501</v>
      </c>
      <c r="G276" s="1950">
        <v>0.501</v>
      </c>
      <c r="H276" s="1952"/>
      <c r="I276" s="1952"/>
      <c r="J276" s="1952"/>
      <c r="K276" s="1950">
        <v>0.501</v>
      </c>
      <c r="L276" s="1950" t="s">
        <v>55</v>
      </c>
      <c r="M276" s="1951"/>
      <c r="N276" s="1951"/>
      <c r="O276" s="1950">
        <v>0.501</v>
      </c>
      <c r="P276" s="1951"/>
      <c r="Q276" s="1951"/>
      <c r="R276" s="1951"/>
    </row>
    <row r="277" spans="1:18">
      <c r="A277" s="1949">
        <v>271</v>
      </c>
      <c r="B277" s="1987" t="s">
        <v>17593</v>
      </c>
      <c r="C277" s="1949" t="s">
        <v>17594</v>
      </c>
      <c r="D277" s="1949" t="s">
        <v>8150</v>
      </c>
      <c r="E277" s="1950">
        <v>6.5280000000000005E-2</v>
      </c>
      <c r="F277" s="1950">
        <v>6.5280000000000005E-2</v>
      </c>
      <c r="G277" s="1950">
        <v>6.5280000000000005E-2</v>
      </c>
      <c r="H277" s="1952"/>
      <c r="I277" s="1952"/>
      <c r="J277" s="1952"/>
      <c r="K277" s="1952"/>
      <c r="L277" s="1950" t="s">
        <v>605</v>
      </c>
      <c r="M277" s="1951"/>
      <c r="N277" s="1951"/>
      <c r="O277" s="1950">
        <v>6.5280000000000005E-2</v>
      </c>
      <c r="P277" s="1951"/>
      <c r="Q277" s="1951"/>
      <c r="R277" s="1951"/>
    </row>
    <row r="278" spans="1:18">
      <c r="A278" s="1949">
        <v>272</v>
      </c>
      <c r="B278" s="1987" t="s">
        <v>17595</v>
      </c>
      <c r="C278" s="1949" t="s">
        <v>17596</v>
      </c>
      <c r="D278" s="1949" t="s">
        <v>8150</v>
      </c>
      <c r="E278" s="1950">
        <v>0.16</v>
      </c>
      <c r="F278" s="1950">
        <v>0.16</v>
      </c>
      <c r="G278" s="1952"/>
      <c r="H278" s="1952"/>
      <c r="I278" s="1950">
        <v>0.16</v>
      </c>
      <c r="J278" s="1952"/>
      <c r="K278" s="1950">
        <v>0.16</v>
      </c>
      <c r="L278" s="1950" t="s">
        <v>55</v>
      </c>
      <c r="M278" s="1951"/>
      <c r="N278" s="1951"/>
      <c r="O278" s="1951"/>
      <c r="P278" s="1951"/>
      <c r="Q278" s="1950">
        <v>0.16</v>
      </c>
      <c r="R278" s="1951"/>
    </row>
    <row r="279" spans="1:18">
      <c r="A279" s="1949">
        <v>273</v>
      </c>
      <c r="B279" s="1987" t="s">
        <v>17597</v>
      </c>
      <c r="C279" s="1949" t="s">
        <v>17598</v>
      </c>
      <c r="D279" s="1949" t="s">
        <v>8150</v>
      </c>
      <c r="E279" s="1950">
        <v>0.36</v>
      </c>
      <c r="F279" s="1950">
        <v>0.36</v>
      </c>
      <c r="G279" s="1952"/>
      <c r="H279" s="1952"/>
      <c r="I279" s="1950">
        <v>0.36</v>
      </c>
      <c r="J279" s="1952"/>
      <c r="K279" s="1950">
        <v>0.36</v>
      </c>
      <c r="L279" s="1950" t="s">
        <v>55</v>
      </c>
      <c r="M279" s="1951"/>
      <c r="N279" s="1951"/>
      <c r="O279" s="1951"/>
      <c r="P279" s="1951"/>
      <c r="Q279" s="1950">
        <v>0.36</v>
      </c>
      <c r="R279" s="1951"/>
    </row>
    <row r="280" spans="1:18" s="32" customFormat="1">
      <c r="A280" s="1972">
        <v>274</v>
      </c>
      <c r="B280" s="1989" t="s">
        <v>17599</v>
      </c>
      <c r="C280" s="1972" t="s">
        <v>17600</v>
      </c>
      <c r="D280" s="1972" t="s">
        <v>8150</v>
      </c>
      <c r="E280" s="1968">
        <v>0.38969999999999999</v>
      </c>
      <c r="F280" s="1968">
        <v>0.38969999999999999</v>
      </c>
      <c r="G280" s="1974"/>
      <c r="H280" s="1974"/>
      <c r="I280" s="1968">
        <v>0.38969999999999999</v>
      </c>
      <c r="J280" s="1974"/>
      <c r="K280" s="1968">
        <v>0.38969999999999999</v>
      </c>
      <c r="L280" s="1968" t="s">
        <v>55</v>
      </c>
      <c r="M280" s="1968"/>
      <c r="N280" s="1968"/>
      <c r="O280" s="1968"/>
      <c r="P280" s="1968"/>
      <c r="Q280" s="1968">
        <v>0.38969999999999999</v>
      </c>
      <c r="R280" s="1968"/>
    </row>
    <row r="281" spans="1:18">
      <c r="A281" s="1949">
        <v>275</v>
      </c>
      <c r="B281" s="1987" t="s">
        <v>17601</v>
      </c>
      <c r="C281" s="1949" t="s">
        <v>17602</v>
      </c>
      <c r="D281" s="1949" t="s">
        <v>8150</v>
      </c>
      <c r="E281" s="1950">
        <v>0.49199999999999999</v>
      </c>
      <c r="F281" s="1950">
        <v>0.49199999999999999</v>
      </c>
      <c r="G281" s="1952"/>
      <c r="H281" s="1952"/>
      <c r="I281" s="1950">
        <v>0.49199999999999999</v>
      </c>
      <c r="J281" s="1952"/>
      <c r="K281" s="1950">
        <v>0.49199999999999999</v>
      </c>
      <c r="L281" s="1950" t="s">
        <v>55</v>
      </c>
      <c r="M281" s="1951"/>
      <c r="N281" s="1951"/>
      <c r="O281" s="1951"/>
      <c r="P281" s="1951"/>
      <c r="Q281" s="1950">
        <v>0.49199999999999999</v>
      </c>
      <c r="R281" s="1951"/>
    </row>
    <row r="282" spans="1:18">
      <c r="A282" s="1949">
        <v>276</v>
      </c>
      <c r="B282" s="1987" t="s">
        <v>17603</v>
      </c>
      <c r="C282" s="1949" t="s">
        <v>17604</v>
      </c>
      <c r="D282" s="1949" t="s">
        <v>8150</v>
      </c>
      <c r="E282" s="1950">
        <v>0.20599999999999999</v>
      </c>
      <c r="F282" s="1950">
        <v>0.20599999999999999</v>
      </c>
      <c r="G282" s="1952"/>
      <c r="H282" s="1952"/>
      <c r="I282" s="1950">
        <v>0.20599999999999999</v>
      </c>
      <c r="J282" s="1952"/>
      <c r="K282" s="1950">
        <v>0.20599999999999999</v>
      </c>
      <c r="L282" s="1950" t="s">
        <v>55</v>
      </c>
      <c r="M282" s="1951"/>
      <c r="N282" s="1951"/>
      <c r="O282" s="1951"/>
      <c r="P282" s="1951"/>
      <c r="Q282" s="1950">
        <v>0.20599999999999999</v>
      </c>
      <c r="R282" s="1951"/>
    </row>
    <row r="283" spans="1:18">
      <c r="A283" s="1949">
        <v>277</v>
      </c>
      <c r="B283" s="1987" t="s">
        <v>17605</v>
      </c>
      <c r="C283" s="1949" t="s">
        <v>17606</v>
      </c>
      <c r="D283" s="1949" t="s">
        <v>8150</v>
      </c>
      <c r="E283" s="1950">
        <v>0.26600000000000001</v>
      </c>
      <c r="F283" s="1950">
        <v>0.26600000000000001</v>
      </c>
      <c r="G283" s="1952"/>
      <c r="H283" s="1952"/>
      <c r="I283" s="1950">
        <v>0.26600000000000001</v>
      </c>
      <c r="J283" s="1952"/>
      <c r="K283" s="1950">
        <v>0.26600000000000001</v>
      </c>
      <c r="L283" s="1950" t="s">
        <v>55</v>
      </c>
      <c r="M283" s="1951"/>
      <c r="N283" s="1951"/>
      <c r="O283" s="1951"/>
      <c r="P283" s="1951"/>
      <c r="Q283" s="1950">
        <v>0.26600000000000001</v>
      </c>
      <c r="R283" s="1951"/>
    </row>
    <row r="284" spans="1:18">
      <c r="A284" s="1949">
        <v>278</v>
      </c>
      <c r="B284" s="1987" t="s">
        <v>17607</v>
      </c>
      <c r="C284" s="1949" t="s">
        <v>17608</v>
      </c>
      <c r="D284" s="1949" t="s">
        <v>8150</v>
      </c>
      <c r="E284" s="1950">
        <v>0.30299999999999999</v>
      </c>
      <c r="F284" s="1950">
        <v>0.30299999999999999</v>
      </c>
      <c r="G284" s="1952"/>
      <c r="H284" s="1952"/>
      <c r="I284" s="1950">
        <v>0.30299999999999999</v>
      </c>
      <c r="J284" s="1952"/>
      <c r="K284" s="1950">
        <v>0.30299999999999999</v>
      </c>
      <c r="L284" s="1950" t="s">
        <v>55</v>
      </c>
      <c r="M284" s="1951"/>
      <c r="N284" s="1951"/>
      <c r="O284" s="1951"/>
      <c r="P284" s="1951"/>
      <c r="Q284" s="1950">
        <v>0.30299999999999999</v>
      </c>
      <c r="R284" s="1951"/>
    </row>
    <row r="285" spans="1:18">
      <c r="A285" s="1949">
        <v>279</v>
      </c>
      <c r="B285" s="1987" t="s">
        <v>17609</v>
      </c>
      <c r="C285" s="1949" t="s">
        <v>17610</v>
      </c>
      <c r="D285" s="1949" t="s">
        <v>8150</v>
      </c>
      <c r="E285" s="1950">
        <v>0.34499999999999997</v>
      </c>
      <c r="F285" s="1950">
        <v>0.34499999999999997</v>
      </c>
      <c r="G285" s="1952"/>
      <c r="H285" s="1952"/>
      <c r="I285" s="1950">
        <v>0.34499999999999997</v>
      </c>
      <c r="J285" s="1952"/>
      <c r="K285" s="1950">
        <v>0.34499999999999997</v>
      </c>
      <c r="L285" s="1950" t="s">
        <v>55</v>
      </c>
      <c r="M285" s="1951"/>
      <c r="N285" s="1951"/>
      <c r="O285" s="1951"/>
      <c r="P285" s="1951"/>
      <c r="Q285" s="1950">
        <v>0.34499999999999997</v>
      </c>
      <c r="R285" s="1951"/>
    </row>
    <row r="286" spans="1:18">
      <c r="A286" s="1949">
        <v>280</v>
      </c>
      <c r="B286" s="1989" t="s">
        <v>17611</v>
      </c>
      <c r="C286" s="1949" t="s">
        <v>17612</v>
      </c>
      <c r="D286" s="1949" t="s">
        <v>8150</v>
      </c>
      <c r="E286" s="1950">
        <v>1.9330000000000001</v>
      </c>
      <c r="F286" s="1968">
        <v>1.9330000000000001</v>
      </c>
      <c r="G286" s="1952"/>
      <c r="H286" s="1952"/>
      <c r="I286" s="1950">
        <v>1.9330000000000001</v>
      </c>
      <c r="J286" s="1952"/>
      <c r="K286" s="1950">
        <v>1.9330000000000001</v>
      </c>
      <c r="L286" s="1950" t="s">
        <v>55</v>
      </c>
      <c r="M286" s="1951"/>
      <c r="N286" s="1951"/>
      <c r="O286" s="1951"/>
      <c r="P286" s="1951"/>
      <c r="Q286" s="1950">
        <v>1.9330000000000001</v>
      </c>
      <c r="R286" s="1951"/>
    </row>
    <row r="287" spans="1:18">
      <c r="A287" s="1949">
        <v>281</v>
      </c>
      <c r="B287" s="1987" t="s">
        <v>17613</v>
      </c>
      <c r="C287" s="1948" t="s">
        <v>17614</v>
      </c>
      <c r="D287" s="1949" t="s">
        <v>8150</v>
      </c>
      <c r="E287" s="1967">
        <v>0.35454999999999998</v>
      </c>
      <c r="F287" s="1967">
        <v>0.35454999999999998</v>
      </c>
      <c r="G287" s="1952"/>
      <c r="H287" s="1952"/>
      <c r="I287" s="1967">
        <v>0.35454999999999998</v>
      </c>
      <c r="J287" s="1952"/>
      <c r="K287" s="1967">
        <v>0.35454999999999998</v>
      </c>
      <c r="L287" s="1967" t="s">
        <v>55</v>
      </c>
      <c r="M287" s="1956"/>
      <c r="N287" s="1956"/>
      <c r="O287" s="1956"/>
      <c r="P287" s="1967">
        <v>0.35454999999999998</v>
      </c>
      <c r="Q287" s="1956"/>
      <c r="R287" s="1956"/>
    </row>
    <row r="288" spans="1:18">
      <c r="A288" s="1949">
        <v>282</v>
      </c>
      <c r="B288" s="1987" t="s">
        <v>17615</v>
      </c>
      <c r="C288" s="1948" t="s">
        <v>17616</v>
      </c>
      <c r="D288" s="1949" t="s">
        <v>8150</v>
      </c>
      <c r="E288" s="1967">
        <v>0.63805999999999996</v>
      </c>
      <c r="F288" s="1967">
        <v>0.63805999999999996</v>
      </c>
      <c r="G288" s="1952"/>
      <c r="H288" s="1952"/>
      <c r="I288" s="1967">
        <v>0.63805999999999996</v>
      </c>
      <c r="J288" s="1952"/>
      <c r="K288" s="1967">
        <v>0.63805999999999996</v>
      </c>
      <c r="L288" s="1967" t="s">
        <v>55</v>
      </c>
      <c r="M288" s="1956"/>
      <c r="N288" s="1956"/>
      <c r="O288" s="1956"/>
      <c r="P288" s="1956"/>
      <c r="Q288" s="1967">
        <v>0.63805999999999996</v>
      </c>
      <c r="R288" s="1956"/>
    </row>
    <row r="289" spans="1:18">
      <c r="A289" s="1949">
        <v>283</v>
      </c>
      <c r="B289" s="1987" t="s">
        <v>17617</v>
      </c>
      <c r="C289" s="1949" t="s">
        <v>17618</v>
      </c>
      <c r="D289" s="1949" t="s">
        <v>8150</v>
      </c>
      <c r="E289" s="1950">
        <v>0.122</v>
      </c>
      <c r="F289" s="1950">
        <v>0.122</v>
      </c>
      <c r="G289" s="1950">
        <v>0.122</v>
      </c>
      <c r="H289" s="1952"/>
      <c r="I289" s="1952"/>
      <c r="J289" s="1952"/>
      <c r="K289" s="1952"/>
      <c r="L289" s="1950" t="s">
        <v>2047</v>
      </c>
      <c r="M289" s="1951"/>
      <c r="N289" s="1950">
        <v>0.122</v>
      </c>
      <c r="O289" s="1969"/>
      <c r="P289" s="1951"/>
      <c r="Q289" s="1951"/>
      <c r="R289" s="1951"/>
    </row>
    <row r="290" spans="1:18">
      <c r="A290" s="1949">
        <v>284</v>
      </c>
      <c r="B290" s="1987" t="s">
        <v>17619</v>
      </c>
      <c r="C290" s="1949" t="s">
        <v>17620</v>
      </c>
      <c r="D290" s="1949" t="s">
        <v>8150</v>
      </c>
      <c r="E290" s="1950">
        <v>0.62129999999999996</v>
      </c>
      <c r="F290" s="1950">
        <v>0.62129999999999996</v>
      </c>
      <c r="G290" s="1950">
        <v>0.62129999999999996</v>
      </c>
      <c r="H290" s="1952"/>
      <c r="I290" s="1952"/>
      <c r="J290" s="1952"/>
      <c r="K290" s="1950">
        <v>0.62129999999999996</v>
      </c>
      <c r="L290" s="1950" t="s">
        <v>55</v>
      </c>
      <c r="M290" s="1951"/>
      <c r="N290" s="1950">
        <v>0.62129999999999996</v>
      </c>
      <c r="O290" s="1969"/>
      <c r="P290" s="1951"/>
      <c r="Q290" s="1951"/>
      <c r="R290" s="1951"/>
    </row>
    <row r="291" spans="1:18">
      <c r="A291" s="1949">
        <v>285</v>
      </c>
      <c r="B291" s="1987" t="s">
        <v>17621</v>
      </c>
      <c r="C291" s="1949" t="s">
        <v>17622</v>
      </c>
      <c r="D291" s="1949" t="s">
        <v>8150</v>
      </c>
      <c r="E291" s="1950">
        <v>0.1641</v>
      </c>
      <c r="F291" s="1950">
        <v>0.1641</v>
      </c>
      <c r="G291" s="1950">
        <v>0.1641</v>
      </c>
      <c r="H291" s="1952"/>
      <c r="I291" s="1952"/>
      <c r="J291" s="1952"/>
      <c r="K291" s="1950">
        <v>0.1641</v>
      </c>
      <c r="L291" s="1950" t="s">
        <v>55</v>
      </c>
      <c r="M291" s="1951"/>
      <c r="N291" s="1951"/>
      <c r="O291" s="1950">
        <v>0.1641</v>
      </c>
      <c r="P291" s="1951"/>
      <c r="Q291" s="1951"/>
      <c r="R291" s="1951"/>
    </row>
    <row r="292" spans="1:18">
      <c r="A292" s="1949">
        <v>286</v>
      </c>
      <c r="B292" s="1987" t="s">
        <v>17623</v>
      </c>
      <c r="C292" s="1949" t="s">
        <v>17624</v>
      </c>
      <c r="D292" s="1949" t="s">
        <v>8150</v>
      </c>
      <c r="E292" s="1950">
        <v>0.188</v>
      </c>
      <c r="F292" s="1950">
        <v>0.188</v>
      </c>
      <c r="G292" s="1952"/>
      <c r="H292" s="1952"/>
      <c r="I292" s="1950">
        <v>0.188</v>
      </c>
      <c r="J292" s="1952"/>
      <c r="K292" s="1950">
        <v>0.188</v>
      </c>
      <c r="L292" s="1950" t="s">
        <v>55</v>
      </c>
      <c r="M292" s="1951"/>
      <c r="N292" s="1951"/>
      <c r="O292" s="1951"/>
      <c r="P292" s="1951"/>
      <c r="Q292" s="1950">
        <v>0.188</v>
      </c>
      <c r="R292" s="1951"/>
    </row>
    <row r="293" spans="1:18">
      <c r="A293" s="1949">
        <v>287</v>
      </c>
      <c r="B293" s="1987" t="s">
        <v>17625</v>
      </c>
      <c r="C293" s="1949" t="s">
        <v>17626</v>
      </c>
      <c r="D293" s="1949" t="s">
        <v>8150</v>
      </c>
      <c r="E293" s="1950">
        <v>0.44624999999999998</v>
      </c>
      <c r="F293" s="1950">
        <v>0.44624999999999998</v>
      </c>
      <c r="G293" s="1950">
        <v>0.44624999999999998</v>
      </c>
      <c r="H293" s="1952"/>
      <c r="I293" s="1952"/>
      <c r="J293" s="1952"/>
      <c r="K293" s="1950">
        <v>0.44624999999999998</v>
      </c>
      <c r="L293" s="1950" t="s">
        <v>2048</v>
      </c>
      <c r="M293" s="1950">
        <v>0.44624999999999998</v>
      </c>
      <c r="N293" s="1951"/>
      <c r="O293" s="1951"/>
      <c r="P293" s="1951"/>
      <c r="Q293" s="1951"/>
      <c r="R293" s="1951"/>
    </row>
    <row r="294" spans="1:18">
      <c r="A294" s="1949">
        <v>288</v>
      </c>
      <c r="B294" s="1990" t="s">
        <v>17627</v>
      </c>
      <c r="C294" s="1949" t="s">
        <v>17628</v>
      </c>
      <c r="D294" s="1949" t="s">
        <v>8150</v>
      </c>
      <c r="E294" s="1950">
        <v>1.0279400000000001</v>
      </c>
      <c r="F294" s="1950">
        <v>1.0279400000000001</v>
      </c>
      <c r="G294" s="1950">
        <v>1.0279400000000001</v>
      </c>
      <c r="H294" s="1952"/>
      <c r="I294" s="1952"/>
      <c r="J294" s="1952"/>
      <c r="K294" s="1952"/>
      <c r="L294" s="1950" t="s">
        <v>2048</v>
      </c>
      <c r="M294" s="1950">
        <v>1.0279400000000001</v>
      </c>
      <c r="N294" s="1951"/>
      <c r="O294" s="1951"/>
      <c r="P294" s="1951"/>
      <c r="Q294" s="1951"/>
      <c r="R294" s="1951"/>
    </row>
    <row r="295" spans="1:18">
      <c r="A295" s="1949">
        <v>289</v>
      </c>
      <c r="B295" s="1987" t="s">
        <v>17629</v>
      </c>
      <c r="C295" s="1949" t="s">
        <v>17630</v>
      </c>
      <c r="D295" s="1949" t="s">
        <v>8150</v>
      </c>
      <c r="E295" s="1950">
        <v>1.3912500000000001</v>
      </c>
      <c r="F295" s="1950">
        <v>1.3912500000000001</v>
      </c>
      <c r="G295" s="1950">
        <v>1.3912500000000001</v>
      </c>
      <c r="H295" s="1952"/>
      <c r="I295" s="1952"/>
      <c r="J295" s="1952"/>
      <c r="K295" s="1952"/>
      <c r="L295" s="1950" t="s">
        <v>2047</v>
      </c>
      <c r="M295" s="1951"/>
      <c r="N295" s="1950">
        <v>1.3912500000000001</v>
      </c>
      <c r="O295" s="1964"/>
      <c r="P295" s="1951"/>
      <c r="Q295" s="1951"/>
      <c r="R295" s="1951"/>
    </row>
    <row r="296" spans="1:18">
      <c r="A296" s="1949">
        <v>290</v>
      </c>
      <c r="B296" s="1987" t="s">
        <v>17631</v>
      </c>
      <c r="C296" s="1949" t="s">
        <v>17632</v>
      </c>
      <c r="D296" s="1949" t="s">
        <v>8150</v>
      </c>
      <c r="E296" s="1950">
        <v>0.80912499999999998</v>
      </c>
      <c r="F296" s="1950">
        <v>0.80912499999999998</v>
      </c>
      <c r="G296" s="1950">
        <v>0.80912499999999998</v>
      </c>
      <c r="H296" s="1952"/>
      <c r="I296" s="1952"/>
      <c r="J296" s="1952"/>
      <c r="K296" s="1950">
        <v>0.80912499999999998</v>
      </c>
      <c r="L296" s="1950" t="s">
        <v>2048</v>
      </c>
      <c r="M296" s="1950">
        <v>0.80912499999999998</v>
      </c>
      <c r="N296" s="1951"/>
      <c r="O296" s="1951"/>
      <c r="P296" s="1951"/>
      <c r="Q296" s="1951"/>
      <c r="R296" s="1951"/>
    </row>
    <row r="297" spans="1:18">
      <c r="A297" s="1949">
        <v>291</v>
      </c>
      <c r="B297" s="1987" t="s">
        <v>17633</v>
      </c>
      <c r="C297" s="1949" t="s">
        <v>17634</v>
      </c>
      <c r="D297" s="1949" t="s">
        <v>8150</v>
      </c>
      <c r="E297" s="1950">
        <v>0.55881000000000003</v>
      </c>
      <c r="F297" s="1950">
        <v>0.55881000000000003</v>
      </c>
      <c r="G297" s="1950">
        <v>0.55881000000000003</v>
      </c>
      <c r="H297" s="1952"/>
      <c r="I297" s="1952"/>
      <c r="J297" s="1952"/>
      <c r="K297" s="1952"/>
      <c r="L297" s="1950" t="s">
        <v>2048</v>
      </c>
      <c r="M297" s="1950">
        <v>0.55881000000000003</v>
      </c>
      <c r="N297" s="1951"/>
      <c r="O297" s="1951"/>
      <c r="P297" s="1951"/>
      <c r="Q297" s="1951"/>
      <c r="R297" s="1951"/>
    </row>
    <row r="298" spans="1:18">
      <c r="A298" s="1949">
        <v>292</v>
      </c>
      <c r="B298" s="1987" t="s">
        <v>17635</v>
      </c>
      <c r="C298" s="1949" t="s">
        <v>17636</v>
      </c>
      <c r="D298" s="1949" t="s">
        <v>8150</v>
      </c>
      <c r="E298" s="1950">
        <v>0.33600000000000002</v>
      </c>
      <c r="F298" s="1950">
        <v>0.33600000000000002</v>
      </c>
      <c r="G298" s="1952"/>
      <c r="H298" s="1952"/>
      <c r="I298" s="1950">
        <v>0.33600000000000002</v>
      </c>
      <c r="J298" s="1952"/>
      <c r="K298" s="1950">
        <v>0.33600000000000002</v>
      </c>
      <c r="L298" s="1950" t="s">
        <v>55</v>
      </c>
      <c r="M298" s="1951"/>
      <c r="N298" s="1951"/>
      <c r="O298" s="1951"/>
      <c r="P298" s="1951"/>
      <c r="Q298" s="1950">
        <v>0.33600000000000002</v>
      </c>
      <c r="R298" s="1951"/>
    </row>
    <row r="299" spans="1:18" ht="45">
      <c r="A299" s="1949">
        <v>293</v>
      </c>
      <c r="B299" s="1987" t="s">
        <v>17637</v>
      </c>
      <c r="C299" s="1949" t="s">
        <v>17638</v>
      </c>
      <c r="D299" s="1949" t="s">
        <v>8150</v>
      </c>
      <c r="E299" s="1950">
        <v>0.61</v>
      </c>
      <c r="F299" s="1950">
        <v>0.61</v>
      </c>
      <c r="G299" s="1950">
        <v>0.61</v>
      </c>
      <c r="H299" s="1952"/>
      <c r="I299" s="1952"/>
      <c r="J299" s="1952"/>
      <c r="K299" s="1952"/>
      <c r="L299" s="1950" t="s">
        <v>605</v>
      </c>
      <c r="M299" s="1951"/>
      <c r="N299" s="1950">
        <v>0.61</v>
      </c>
      <c r="O299" s="1951"/>
      <c r="P299" s="1964"/>
      <c r="Q299" s="1951"/>
      <c r="R299" s="1951"/>
    </row>
    <row r="300" spans="1:18">
      <c r="A300" s="1949">
        <v>294</v>
      </c>
      <c r="B300" s="1987" t="s">
        <v>17639</v>
      </c>
      <c r="C300" s="1949" t="s">
        <v>17640</v>
      </c>
      <c r="D300" s="1949" t="s">
        <v>8150</v>
      </c>
      <c r="E300" s="1950">
        <v>1.1575</v>
      </c>
      <c r="F300" s="1950">
        <v>1.1575</v>
      </c>
      <c r="G300" s="1950">
        <v>1.1575</v>
      </c>
      <c r="H300" s="1952"/>
      <c r="I300" s="1952"/>
      <c r="J300" s="1952"/>
      <c r="K300" s="1950">
        <v>1.1575</v>
      </c>
      <c r="L300" s="1950" t="s">
        <v>605</v>
      </c>
      <c r="M300" s="1951"/>
      <c r="N300" s="1950">
        <v>1.1575</v>
      </c>
      <c r="O300" s="1964"/>
      <c r="P300" s="1951"/>
      <c r="Q300" s="1951"/>
      <c r="R300" s="1951"/>
    </row>
    <row r="301" spans="1:18">
      <c r="A301" s="1949">
        <v>295</v>
      </c>
      <c r="B301" s="1987" t="s">
        <v>17641</v>
      </c>
      <c r="C301" s="1955" t="s">
        <v>17642</v>
      </c>
      <c r="D301" s="1949" t="s">
        <v>8150</v>
      </c>
      <c r="E301" s="1967">
        <v>0.61599000000000004</v>
      </c>
      <c r="F301" s="1952"/>
      <c r="G301" s="1952"/>
      <c r="H301" s="1952"/>
      <c r="I301" s="1952"/>
      <c r="J301" s="1967">
        <v>0.61599000000000004</v>
      </c>
      <c r="K301" s="1967">
        <v>0.61599000000000004</v>
      </c>
      <c r="L301" s="1967" t="s">
        <v>55</v>
      </c>
      <c r="M301" s="1956"/>
      <c r="N301" s="1956"/>
      <c r="O301" s="1956"/>
      <c r="P301" s="1956"/>
      <c r="Q301" s="1956"/>
      <c r="R301" s="1967">
        <v>0.61599000000000004</v>
      </c>
    </row>
    <row r="302" spans="1:18">
      <c r="A302" s="1949">
        <v>296</v>
      </c>
      <c r="B302" s="1987" t="s">
        <v>17643</v>
      </c>
      <c r="C302" s="1955" t="s">
        <v>17644</v>
      </c>
      <c r="D302" s="1949" t="s">
        <v>8150</v>
      </c>
      <c r="E302" s="1967">
        <v>0.55674999999999997</v>
      </c>
      <c r="F302" s="1967">
        <v>0.55674999999999997</v>
      </c>
      <c r="G302" s="1952"/>
      <c r="H302" s="1952"/>
      <c r="I302" s="1967">
        <v>0.55674999999999997</v>
      </c>
      <c r="J302" s="1952"/>
      <c r="K302" s="1967">
        <v>0.55674999999999997</v>
      </c>
      <c r="L302" s="1967" t="s">
        <v>55</v>
      </c>
      <c r="M302" s="1956"/>
      <c r="N302" s="1956"/>
      <c r="O302" s="1956"/>
      <c r="P302" s="1967">
        <v>0.55674999999999997</v>
      </c>
      <c r="Q302" s="1956"/>
      <c r="R302" s="1956"/>
    </row>
    <row r="303" spans="1:18">
      <c r="A303" s="1949">
        <v>297</v>
      </c>
      <c r="B303" s="1987" t="s">
        <v>17645</v>
      </c>
      <c r="C303" s="1949" t="s">
        <v>17646</v>
      </c>
      <c r="D303" s="1949" t="s">
        <v>8150</v>
      </c>
      <c r="E303" s="1950">
        <v>0.27160000000000001</v>
      </c>
      <c r="F303" s="1950">
        <v>0.27160000000000001</v>
      </c>
      <c r="G303" s="1950">
        <v>0.27160000000000001</v>
      </c>
      <c r="H303" s="1952"/>
      <c r="I303" s="1952"/>
      <c r="J303" s="1952"/>
      <c r="K303" s="1950">
        <v>0.27160000000000001</v>
      </c>
      <c r="L303" s="1950" t="s">
        <v>55</v>
      </c>
      <c r="M303" s="1951"/>
      <c r="N303" s="1950">
        <v>0.27160000000000001</v>
      </c>
      <c r="O303" s="1964"/>
      <c r="P303" s="1951"/>
      <c r="Q303" s="1951"/>
      <c r="R303" s="1951"/>
    </row>
    <row r="304" spans="1:18">
      <c r="A304" s="1949">
        <v>298</v>
      </c>
      <c r="B304" s="1987" t="s">
        <v>17647</v>
      </c>
      <c r="C304" s="1955" t="s">
        <v>17648</v>
      </c>
      <c r="D304" s="1949" t="s">
        <v>8150</v>
      </c>
      <c r="E304" s="1967">
        <v>0.91400000000000003</v>
      </c>
      <c r="F304" s="1967">
        <v>0.91400000000000003</v>
      </c>
      <c r="G304" s="1967">
        <v>0.91400000000000003</v>
      </c>
      <c r="H304" s="1952"/>
      <c r="I304" s="1952"/>
      <c r="J304" s="1952"/>
      <c r="K304" s="1967">
        <v>0.91400000000000003</v>
      </c>
      <c r="L304" s="1967" t="s">
        <v>605</v>
      </c>
      <c r="M304" s="1956"/>
      <c r="N304" s="1956"/>
      <c r="O304" s="1967">
        <v>0.91400000000000003</v>
      </c>
      <c r="P304" s="1956"/>
      <c r="Q304" s="1956"/>
      <c r="R304" s="1956"/>
    </row>
    <row r="305" spans="1:18">
      <c r="A305" s="1949">
        <v>299</v>
      </c>
      <c r="B305" s="1987" t="s">
        <v>17649</v>
      </c>
      <c r="C305" s="1955" t="s">
        <v>17650</v>
      </c>
      <c r="D305" s="1949" t="s">
        <v>8150</v>
      </c>
      <c r="E305" s="1967">
        <v>0.67400000000000004</v>
      </c>
      <c r="F305" s="1967">
        <v>0.67400000000000004</v>
      </c>
      <c r="G305" s="1952"/>
      <c r="H305" s="1952"/>
      <c r="I305" s="1967">
        <v>0.67400000000000004</v>
      </c>
      <c r="J305" s="1952"/>
      <c r="K305" s="1967">
        <v>0.67400000000000004</v>
      </c>
      <c r="L305" s="1967" t="s">
        <v>55</v>
      </c>
      <c r="M305" s="1956"/>
      <c r="N305" s="1956"/>
      <c r="O305" s="1956"/>
      <c r="P305" s="1956"/>
      <c r="Q305" s="1967">
        <v>0.67400000000000004</v>
      </c>
      <c r="R305" s="1956"/>
    </row>
    <row r="306" spans="1:18">
      <c r="A306" s="1949">
        <v>300</v>
      </c>
      <c r="B306" s="1987" t="s">
        <v>17651</v>
      </c>
      <c r="C306" s="1949" t="s">
        <v>17652</v>
      </c>
      <c r="D306" s="1949" t="s">
        <v>8150</v>
      </c>
      <c r="E306" s="1950">
        <v>0.35</v>
      </c>
      <c r="F306" s="1950">
        <v>0.35</v>
      </c>
      <c r="G306" s="1950">
        <v>0.35</v>
      </c>
      <c r="H306" s="1952"/>
      <c r="I306" s="1952"/>
      <c r="J306" s="1952"/>
      <c r="K306" s="1950">
        <v>0.35</v>
      </c>
      <c r="L306" s="1950" t="s">
        <v>55</v>
      </c>
      <c r="M306" s="1951"/>
      <c r="N306" s="1951"/>
      <c r="O306" s="1950">
        <v>0.35</v>
      </c>
      <c r="P306" s="1951"/>
      <c r="Q306" s="1951"/>
      <c r="R306" s="1951"/>
    </row>
    <row r="307" spans="1:18">
      <c r="A307" s="1949">
        <v>301</v>
      </c>
      <c r="B307" s="1987" t="s">
        <v>17653</v>
      </c>
      <c r="C307" s="1949" t="s">
        <v>17654</v>
      </c>
      <c r="D307" s="1949" t="s">
        <v>8150</v>
      </c>
      <c r="E307" s="1950">
        <v>0.66400000000000003</v>
      </c>
      <c r="F307" s="1950">
        <v>0.66400000000000003</v>
      </c>
      <c r="G307" s="1950">
        <v>0.66400000000000003</v>
      </c>
      <c r="H307" s="1952"/>
      <c r="I307" s="1952"/>
      <c r="J307" s="1952"/>
      <c r="K307" s="1968">
        <v>0</v>
      </c>
      <c r="L307" s="1950" t="s">
        <v>55</v>
      </c>
      <c r="M307" s="1951"/>
      <c r="N307" s="1951"/>
      <c r="O307" s="1950">
        <v>0.66400000000000003</v>
      </c>
      <c r="P307" s="1951"/>
      <c r="Q307" s="1951"/>
      <c r="R307" s="1951"/>
    </row>
    <row r="308" spans="1:18">
      <c r="A308" s="1949">
        <v>302</v>
      </c>
      <c r="B308" s="1987" t="s">
        <v>17655</v>
      </c>
      <c r="C308" s="1949" t="s">
        <v>17656</v>
      </c>
      <c r="D308" s="1949" t="s">
        <v>8150</v>
      </c>
      <c r="E308" s="1950">
        <v>1.0629999999999999</v>
      </c>
      <c r="F308" s="1950">
        <v>1.0629999999999999</v>
      </c>
      <c r="G308" s="1950">
        <v>1.0629999999999999</v>
      </c>
      <c r="H308" s="1952"/>
      <c r="I308" s="1952"/>
      <c r="J308" s="1952"/>
      <c r="K308" s="1950">
        <v>1.0629999999999999</v>
      </c>
      <c r="L308" s="1950" t="s">
        <v>605</v>
      </c>
      <c r="M308" s="1951"/>
      <c r="N308" s="1951"/>
      <c r="O308" s="1950">
        <v>1.0629999999999999</v>
      </c>
      <c r="P308" s="1951"/>
      <c r="Q308" s="1951"/>
      <c r="R308" s="1951"/>
    </row>
    <row r="309" spans="1:18">
      <c r="A309" s="1949">
        <v>303</v>
      </c>
      <c r="B309" s="1987" t="s">
        <v>17657</v>
      </c>
      <c r="C309" s="1948" t="s">
        <v>17658</v>
      </c>
      <c r="D309" s="1949" t="s">
        <v>8150</v>
      </c>
      <c r="E309" s="1967">
        <v>0.47899999999999998</v>
      </c>
      <c r="F309" s="1967">
        <v>0.47899999999999998</v>
      </c>
      <c r="G309" s="1967">
        <v>0.47899999999999998</v>
      </c>
      <c r="H309" s="1952"/>
      <c r="I309" s="1952"/>
      <c r="J309" s="1952"/>
      <c r="K309" s="1967">
        <v>0.47899999999999998</v>
      </c>
      <c r="L309" s="1967" t="s">
        <v>605</v>
      </c>
      <c r="M309" s="1956"/>
      <c r="N309" s="1956"/>
      <c r="O309" s="1967">
        <v>0.47899999999999998</v>
      </c>
      <c r="P309" s="1956"/>
      <c r="Q309" s="1956"/>
      <c r="R309" s="1956"/>
    </row>
    <row r="310" spans="1:18">
      <c r="A310" s="1949">
        <v>304</v>
      </c>
      <c r="B310" s="1987" t="s">
        <v>17659</v>
      </c>
      <c r="C310" s="1949" t="s">
        <v>17660</v>
      </c>
      <c r="D310" s="1949" t="s">
        <v>8150</v>
      </c>
      <c r="E310" s="1950">
        <v>0.28999999999999998</v>
      </c>
      <c r="F310" s="1950">
        <v>0.28999999999999998</v>
      </c>
      <c r="G310" s="1950">
        <v>0.28999999999999998</v>
      </c>
      <c r="H310" s="1952"/>
      <c r="I310" s="1952"/>
      <c r="J310" s="1952"/>
      <c r="K310" s="1950">
        <v>0.28999999999999998</v>
      </c>
      <c r="L310" s="1950" t="s">
        <v>605</v>
      </c>
      <c r="M310" s="1951"/>
      <c r="N310" s="1951"/>
      <c r="O310" s="1950">
        <v>0.28999999999999998</v>
      </c>
      <c r="P310" s="1951"/>
      <c r="Q310" s="1951"/>
      <c r="R310" s="1951"/>
    </row>
    <row r="311" spans="1:18">
      <c r="A311" s="1949">
        <v>305</v>
      </c>
      <c r="B311" s="1987" t="s">
        <v>17661</v>
      </c>
      <c r="C311" s="1949" t="s">
        <v>17662</v>
      </c>
      <c r="D311" s="1949" t="s">
        <v>8150</v>
      </c>
      <c r="E311" s="1950">
        <v>1.022</v>
      </c>
      <c r="F311" s="1950">
        <v>1.022</v>
      </c>
      <c r="G311" s="1950">
        <v>1.022</v>
      </c>
      <c r="H311" s="1952"/>
      <c r="I311" s="1952"/>
      <c r="J311" s="1952"/>
      <c r="K311" s="1950">
        <v>1.022</v>
      </c>
      <c r="L311" s="1950" t="s">
        <v>5035</v>
      </c>
      <c r="M311" s="1951"/>
      <c r="N311" s="1951"/>
      <c r="O311" s="1950">
        <v>1.022</v>
      </c>
      <c r="P311" s="1951"/>
      <c r="Q311" s="1951"/>
      <c r="R311" s="1951"/>
    </row>
    <row r="312" spans="1:18">
      <c r="A312" s="1949">
        <v>306</v>
      </c>
      <c r="B312" s="1987" t="s">
        <v>17663</v>
      </c>
      <c r="C312" s="1949" t="s">
        <v>17664</v>
      </c>
      <c r="D312" s="1949" t="s">
        <v>8150</v>
      </c>
      <c r="E312" s="1950">
        <v>1.252</v>
      </c>
      <c r="F312" s="1950">
        <v>1.252</v>
      </c>
      <c r="G312" s="1950">
        <v>1.252</v>
      </c>
      <c r="H312" s="1952"/>
      <c r="I312" s="1952"/>
      <c r="J312" s="1952"/>
      <c r="K312" s="1950">
        <v>1.252</v>
      </c>
      <c r="L312" s="1950" t="s">
        <v>55</v>
      </c>
      <c r="M312" s="1951"/>
      <c r="N312" s="1951"/>
      <c r="O312" s="1950">
        <v>1.252</v>
      </c>
      <c r="P312" s="1951"/>
      <c r="Q312" s="1951"/>
      <c r="R312" s="1951"/>
    </row>
    <row r="313" spans="1:18">
      <c r="A313" s="1949">
        <v>307</v>
      </c>
      <c r="B313" s="1987" t="s">
        <v>17665</v>
      </c>
      <c r="C313" s="1949" t="s">
        <v>17666</v>
      </c>
      <c r="D313" s="1949" t="s">
        <v>8150</v>
      </c>
      <c r="E313" s="1950">
        <v>0.89600000000000002</v>
      </c>
      <c r="F313" s="1950">
        <v>0.89600000000000002</v>
      </c>
      <c r="G313" s="1950">
        <v>0.89600000000000002</v>
      </c>
      <c r="H313" s="1952"/>
      <c r="I313" s="1952"/>
      <c r="J313" s="1952"/>
      <c r="K313" s="1950">
        <v>0.89600000000000002</v>
      </c>
      <c r="L313" s="1950" t="s">
        <v>605</v>
      </c>
      <c r="M313" s="1951"/>
      <c r="N313" s="1951"/>
      <c r="O313" s="1950">
        <v>0.89600000000000002</v>
      </c>
      <c r="P313" s="1951"/>
      <c r="Q313" s="1951"/>
      <c r="R313" s="1951"/>
    </row>
    <row r="314" spans="1:18">
      <c r="A314" s="1949">
        <v>308</v>
      </c>
      <c r="B314" s="1987" t="s">
        <v>17667</v>
      </c>
      <c r="C314" s="1949" t="s">
        <v>17668</v>
      </c>
      <c r="D314" s="1949" t="s">
        <v>8150</v>
      </c>
      <c r="E314" s="1950">
        <v>0.19700000000000001</v>
      </c>
      <c r="F314" s="1950">
        <v>0.19700000000000001</v>
      </c>
      <c r="G314" s="1952"/>
      <c r="H314" s="1952"/>
      <c r="I314" s="1950">
        <v>0.19700000000000001</v>
      </c>
      <c r="J314" s="1952"/>
      <c r="K314" s="1950">
        <v>0.19700000000000001</v>
      </c>
      <c r="L314" s="1950" t="s">
        <v>55</v>
      </c>
      <c r="M314" s="1951"/>
      <c r="N314" s="1951"/>
      <c r="O314" s="1951"/>
      <c r="P314" s="1951"/>
      <c r="Q314" s="1950">
        <v>0.19700000000000001</v>
      </c>
      <c r="R314" s="1951"/>
    </row>
    <row r="315" spans="1:18" s="32" customFormat="1">
      <c r="A315" s="1972">
        <v>309</v>
      </c>
      <c r="B315" s="1991" t="s">
        <v>17669</v>
      </c>
      <c r="C315" s="1973" t="s">
        <v>17670</v>
      </c>
      <c r="D315" s="1949" t="s">
        <v>8150</v>
      </c>
      <c r="E315" s="1975">
        <v>0.42399999999999999</v>
      </c>
      <c r="F315" s="1975"/>
      <c r="G315" s="1974"/>
      <c r="H315" s="1974"/>
      <c r="I315" s="1975"/>
      <c r="J315" s="1968">
        <v>0.42399999999999999</v>
      </c>
      <c r="K315" s="1968">
        <v>0.42399999999999999</v>
      </c>
      <c r="L315" s="1950" t="s">
        <v>55</v>
      </c>
      <c r="M315" s="1975"/>
      <c r="N315" s="1975"/>
      <c r="O315" s="1975"/>
      <c r="P315" s="1975"/>
      <c r="Q315" s="1975"/>
      <c r="R315" s="1975">
        <v>0.42399999999999999</v>
      </c>
    </row>
    <row r="316" spans="1:18">
      <c r="A316" s="1949">
        <v>310</v>
      </c>
      <c r="B316" s="1987" t="s">
        <v>17671</v>
      </c>
      <c r="C316" s="1949" t="s">
        <v>17672</v>
      </c>
      <c r="D316" s="1949" t="s">
        <v>8150</v>
      </c>
      <c r="E316" s="1950">
        <v>0.46800000000000003</v>
      </c>
      <c r="F316" s="1950">
        <v>0.46800000000000003</v>
      </c>
      <c r="G316" s="1952"/>
      <c r="H316" s="1952"/>
      <c r="I316" s="1950">
        <v>0.46800000000000003</v>
      </c>
      <c r="J316" s="1952"/>
      <c r="K316" s="1950">
        <v>0.46800000000000003</v>
      </c>
      <c r="L316" s="1950" t="s">
        <v>55</v>
      </c>
      <c r="M316" s="1951"/>
      <c r="N316" s="1951"/>
      <c r="O316" s="1951"/>
      <c r="P316" s="1950">
        <v>0.46800000000000003</v>
      </c>
      <c r="Q316" s="1951"/>
      <c r="R316" s="1951"/>
    </row>
    <row r="317" spans="1:18">
      <c r="A317" s="1949">
        <v>311</v>
      </c>
      <c r="B317" s="1987" t="s">
        <v>17673</v>
      </c>
      <c r="C317" s="1949" t="s">
        <v>17674</v>
      </c>
      <c r="D317" s="1949" t="s">
        <v>8150</v>
      </c>
      <c r="E317" s="1950">
        <v>4.3</v>
      </c>
      <c r="F317" s="1950">
        <v>4.3</v>
      </c>
      <c r="G317" s="1950">
        <v>4.3</v>
      </c>
      <c r="H317" s="1965"/>
      <c r="I317" s="1965"/>
      <c r="J317" s="1965"/>
      <c r="K317" s="1976">
        <v>2.25</v>
      </c>
      <c r="L317" s="1950" t="s">
        <v>2048</v>
      </c>
      <c r="M317" s="1950">
        <v>4.3</v>
      </c>
      <c r="N317" s="1951"/>
      <c r="O317" s="1951"/>
      <c r="P317" s="1951"/>
      <c r="Q317" s="1951"/>
      <c r="R317" s="1951"/>
    </row>
    <row r="318" spans="1:18">
      <c r="A318" s="1949">
        <v>312</v>
      </c>
      <c r="B318" s="1987" t="s">
        <v>17675</v>
      </c>
      <c r="C318" s="1949" t="s">
        <v>17676</v>
      </c>
      <c r="D318" s="1949" t="s">
        <v>8150</v>
      </c>
      <c r="E318" s="1950">
        <v>2.5049999999999999</v>
      </c>
      <c r="F318" s="1950">
        <v>2.5049999999999999</v>
      </c>
      <c r="G318" s="1950">
        <v>2.5049999999999999</v>
      </c>
      <c r="H318" s="1952"/>
      <c r="I318" s="1952"/>
      <c r="J318" s="1952"/>
      <c r="K318" s="1952"/>
      <c r="L318" s="1950" t="s">
        <v>2048</v>
      </c>
      <c r="M318" s="1950">
        <v>2.5049999999999999</v>
      </c>
      <c r="N318" s="1951"/>
      <c r="O318" s="1951"/>
      <c r="P318" s="1951"/>
      <c r="Q318" s="1951"/>
      <c r="R318" s="1951"/>
    </row>
    <row r="319" spans="1:18">
      <c r="A319" s="1949">
        <v>313</v>
      </c>
      <c r="B319" s="1990" t="s">
        <v>17677</v>
      </c>
      <c r="C319" s="1949" t="s">
        <v>17678</v>
      </c>
      <c r="D319" s="1949" t="s">
        <v>8150</v>
      </c>
      <c r="E319" s="1950">
        <v>2.9980000000000002</v>
      </c>
      <c r="F319" s="1950">
        <v>2.9980000000000002</v>
      </c>
      <c r="G319" s="1950">
        <v>2.9980000000000002</v>
      </c>
      <c r="H319" s="1952"/>
      <c r="I319" s="1952"/>
      <c r="J319" s="1952"/>
      <c r="K319" s="1952"/>
      <c r="L319" s="1950" t="s">
        <v>2048</v>
      </c>
      <c r="M319" s="1950">
        <v>2.9980000000000002</v>
      </c>
      <c r="N319" s="1951"/>
      <c r="O319" s="1951"/>
      <c r="P319" s="1951"/>
      <c r="Q319" s="1951"/>
      <c r="R319" s="1951"/>
    </row>
    <row r="320" spans="1:18">
      <c r="A320" s="1949">
        <v>314</v>
      </c>
      <c r="B320" s="1987" t="s">
        <v>17679</v>
      </c>
      <c r="C320" s="1948" t="s">
        <v>17680</v>
      </c>
      <c r="D320" s="1949" t="s">
        <v>8150</v>
      </c>
      <c r="E320" s="1967">
        <v>5.0999999999999996</v>
      </c>
      <c r="F320" s="1967">
        <v>5.0999999999999996</v>
      </c>
      <c r="G320" s="1967">
        <v>5.0999999999999996</v>
      </c>
      <c r="H320" s="1952"/>
      <c r="I320" s="1952"/>
      <c r="J320" s="1952"/>
      <c r="K320" s="1952"/>
      <c r="L320" s="1967" t="s">
        <v>17531</v>
      </c>
      <c r="M320" s="1967">
        <v>5.0999999999999996</v>
      </c>
      <c r="N320" s="1956"/>
      <c r="O320" s="1956"/>
      <c r="P320" s="1956"/>
      <c r="Q320" s="1956"/>
      <c r="R320" s="1956"/>
    </row>
    <row r="321" spans="1:18">
      <c r="A321" s="1949">
        <v>315</v>
      </c>
      <c r="B321" s="1990" t="s">
        <v>17681</v>
      </c>
      <c r="C321" s="1949" t="s">
        <v>17682</v>
      </c>
      <c r="D321" s="1949" t="s">
        <v>8150</v>
      </c>
      <c r="E321" s="1950">
        <v>9.1999999999999993</v>
      </c>
      <c r="F321" s="1950">
        <v>9.1999999999999993</v>
      </c>
      <c r="G321" s="1950">
        <v>9.1999999999999993</v>
      </c>
      <c r="H321" s="1952"/>
      <c r="I321" s="1952"/>
      <c r="J321" s="1952"/>
      <c r="K321" s="1952"/>
      <c r="L321" s="1950" t="s">
        <v>2048</v>
      </c>
      <c r="M321" s="1950">
        <v>9.1999999999999993</v>
      </c>
      <c r="N321" s="1951"/>
      <c r="O321" s="1951"/>
      <c r="P321" s="1951"/>
      <c r="Q321" s="1951"/>
      <c r="R321" s="1951"/>
    </row>
    <row r="322" spans="1:18">
      <c r="A322" s="1949">
        <v>316</v>
      </c>
      <c r="B322" s="1987" t="s">
        <v>17683</v>
      </c>
      <c r="C322" s="1948" t="s">
        <v>17684</v>
      </c>
      <c r="D322" s="1949" t="s">
        <v>8150</v>
      </c>
      <c r="E322" s="1967">
        <v>4.4938500000000001</v>
      </c>
      <c r="F322" s="1967">
        <v>4.4938500000000001</v>
      </c>
      <c r="G322" s="1967">
        <v>4.4938500000000001</v>
      </c>
      <c r="H322" s="1952"/>
      <c r="I322" s="1952"/>
      <c r="J322" s="1952"/>
      <c r="K322" s="1952"/>
      <c r="L322" s="1967" t="s">
        <v>17685</v>
      </c>
      <c r="M322" s="1967">
        <v>4.4938500000000001</v>
      </c>
      <c r="N322" s="1956"/>
      <c r="O322" s="1956"/>
      <c r="P322" s="1956"/>
      <c r="Q322" s="1956"/>
      <c r="R322" s="1956"/>
    </row>
    <row r="323" spans="1:18">
      <c r="A323" s="1949">
        <v>317</v>
      </c>
      <c r="B323" s="1987" t="s">
        <v>17686</v>
      </c>
      <c r="C323" s="1949" t="s">
        <v>17687</v>
      </c>
      <c r="D323" s="1949" t="s">
        <v>8150</v>
      </c>
      <c r="E323" s="1950">
        <v>4.96</v>
      </c>
      <c r="F323" s="1950">
        <v>4.96</v>
      </c>
      <c r="G323" s="1950">
        <v>4.96</v>
      </c>
      <c r="H323" s="1952"/>
      <c r="I323" s="1952"/>
      <c r="J323" s="1952"/>
      <c r="K323" s="1952"/>
      <c r="L323" s="1950" t="s">
        <v>2048</v>
      </c>
      <c r="M323" s="1950">
        <v>4.96</v>
      </c>
      <c r="N323" s="1951"/>
      <c r="O323" s="1951"/>
      <c r="P323" s="1951"/>
      <c r="Q323" s="1951"/>
      <c r="R323" s="1951"/>
    </row>
    <row r="324" spans="1:18">
      <c r="A324" s="1949">
        <v>318</v>
      </c>
      <c r="B324" s="1987" t="s">
        <v>17688</v>
      </c>
      <c r="C324" s="1949" t="s">
        <v>17689</v>
      </c>
      <c r="D324" s="1949" t="s">
        <v>8150</v>
      </c>
      <c r="E324" s="1950">
        <v>3.1709999999999998</v>
      </c>
      <c r="F324" s="1950">
        <v>3.1709999999999998</v>
      </c>
      <c r="G324" s="1950">
        <v>3.1709999999999998</v>
      </c>
      <c r="H324" s="1952"/>
      <c r="I324" s="1952"/>
      <c r="J324" s="1952"/>
      <c r="K324" s="1952"/>
      <c r="L324" s="1967" t="s">
        <v>17554</v>
      </c>
      <c r="M324" s="1950">
        <v>3.1709999999999998</v>
      </c>
      <c r="N324" s="1956"/>
      <c r="O324" s="1956"/>
      <c r="P324" s="1956"/>
      <c r="Q324" s="1956"/>
      <c r="R324" s="1956"/>
    </row>
    <row r="325" spans="1:18">
      <c r="A325" s="1949">
        <v>319</v>
      </c>
      <c r="B325" s="1987" t="s">
        <v>17690</v>
      </c>
      <c r="C325" s="1949" t="s">
        <v>17691</v>
      </c>
      <c r="D325" s="1949" t="s">
        <v>8150</v>
      </c>
      <c r="E325" s="1950">
        <v>0.18365000000000001</v>
      </c>
      <c r="F325" s="1950">
        <v>0.18365000000000001</v>
      </c>
      <c r="G325" s="1952"/>
      <c r="H325" s="1952"/>
      <c r="I325" s="1950">
        <v>0.18365000000000001</v>
      </c>
      <c r="J325" s="1952"/>
      <c r="K325" s="1950">
        <v>0.18365000000000001</v>
      </c>
      <c r="L325" s="1950" t="s">
        <v>605</v>
      </c>
      <c r="M325" s="1951"/>
      <c r="N325" s="1951"/>
      <c r="O325" s="1951"/>
      <c r="P325" s="1951"/>
      <c r="Q325" s="1950">
        <v>0.18365000000000001</v>
      </c>
      <c r="R325" s="1951"/>
    </row>
    <row r="326" spans="1:18">
      <c r="A326" s="1949">
        <v>320</v>
      </c>
      <c r="B326" s="1987" t="s">
        <v>17692</v>
      </c>
      <c r="C326" s="1949" t="s">
        <v>17693</v>
      </c>
      <c r="D326" s="1949" t="s">
        <v>8150</v>
      </c>
      <c r="E326" s="1950">
        <v>0.442</v>
      </c>
      <c r="F326" s="1950">
        <v>0.442</v>
      </c>
      <c r="G326" s="1952"/>
      <c r="H326" s="1952"/>
      <c r="I326" s="1950">
        <v>0.442</v>
      </c>
      <c r="J326" s="1952"/>
      <c r="K326" s="1950">
        <v>0.442</v>
      </c>
      <c r="L326" s="1950" t="s">
        <v>55</v>
      </c>
      <c r="M326" s="1951"/>
      <c r="N326" s="1951"/>
      <c r="O326" s="1951"/>
      <c r="P326" s="1951"/>
      <c r="Q326" s="1950">
        <v>0.442</v>
      </c>
      <c r="R326" s="1951"/>
    </row>
    <row r="327" spans="1:18" ht="30">
      <c r="A327" s="1949">
        <v>321</v>
      </c>
      <c r="B327" s="1987" t="s">
        <v>17694</v>
      </c>
      <c r="C327" s="1949"/>
      <c r="D327" s="1949" t="s">
        <v>8150</v>
      </c>
      <c r="E327" s="1950">
        <v>0.89470000000000005</v>
      </c>
      <c r="F327" s="1950">
        <v>0.89470000000000005</v>
      </c>
      <c r="G327" s="1950">
        <v>0.89470000000000005</v>
      </c>
      <c r="H327" s="1965"/>
      <c r="I327" s="1965"/>
      <c r="J327" s="1965"/>
      <c r="K327" s="1950">
        <v>0.89470000000000005</v>
      </c>
      <c r="L327" s="1950" t="s">
        <v>2048</v>
      </c>
      <c r="M327" s="1950">
        <v>0.89470000000000005</v>
      </c>
      <c r="N327" s="1951"/>
      <c r="O327" s="1951"/>
      <c r="P327" s="1951"/>
      <c r="Q327" s="1951"/>
      <c r="R327" s="1951"/>
    </row>
    <row r="328" spans="1:18">
      <c r="A328" s="1949">
        <v>322</v>
      </c>
      <c r="B328" s="1987" t="s">
        <v>17695</v>
      </c>
      <c r="C328" s="1949" t="s">
        <v>17696</v>
      </c>
      <c r="D328" s="1949" t="s">
        <v>8150</v>
      </c>
      <c r="E328" s="1950">
        <v>0.32200000000000001</v>
      </c>
      <c r="F328" s="1950">
        <v>0.32200000000000001</v>
      </c>
      <c r="G328" s="1950">
        <v>0.32200000000000001</v>
      </c>
      <c r="H328" s="1952"/>
      <c r="I328" s="1952"/>
      <c r="J328" s="1952"/>
      <c r="K328" s="1952"/>
      <c r="L328" s="1950" t="s">
        <v>605</v>
      </c>
      <c r="M328" s="1951"/>
      <c r="N328" s="1951"/>
      <c r="O328" s="1950">
        <v>0.32200000000000001</v>
      </c>
      <c r="P328" s="1951"/>
      <c r="Q328" s="1951"/>
      <c r="R328" s="1951"/>
    </row>
    <row r="329" spans="1:18">
      <c r="A329" s="1949">
        <v>323</v>
      </c>
      <c r="B329" s="1987" t="s">
        <v>17697</v>
      </c>
      <c r="C329" s="1949" t="s">
        <v>17698</v>
      </c>
      <c r="D329" s="1949" t="s">
        <v>8150</v>
      </c>
      <c r="E329" s="1950">
        <v>0.154</v>
      </c>
      <c r="F329" s="1950">
        <v>0.154</v>
      </c>
      <c r="G329" s="1952"/>
      <c r="H329" s="1952"/>
      <c r="I329" s="1950">
        <v>0.154</v>
      </c>
      <c r="J329" s="1952"/>
      <c r="K329" s="1950">
        <v>0.154</v>
      </c>
      <c r="L329" s="1950" t="s">
        <v>55</v>
      </c>
      <c r="M329" s="1951"/>
      <c r="N329" s="1951"/>
      <c r="O329" s="1951"/>
      <c r="P329" s="1951"/>
      <c r="Q329" s="1950">
        <v>0.154</v>
      </c>
      <c r="R329" s="1951"/>
    </row>
    <row r="330" spans="1:18">
      <c r="A330" s="1949">
        <v>324</v>
      </c>
      <c r="B330" s="1987" t="s">
        <v>17699</v>
      </c>
      <c r="C330" s="1949" t="s">
        <v>17700</v>
      </c>
      <c r="D330" s="1949" t="s">
        <v>8150</v>
      </c>
      <c r="E330" s="1950">
        <v>0.19400000000000001</v>
      </c>
      <c r="F330" s="1950">
        <v>0.19400000000000001</v>
      </c>
      <c r="G330" s="1950">
        <v>0.19400000000000001</v>
      </c>
      <c r="H330" s="1952"/>
      <c r="I330" s="1952"/>
      <c r="J330" s="1952"/>
      <c r="K330" s="1952"/>
      <c r="L330" s="1950" t="s">
        <v>2047</v>
      </c>
      <c r="M330" s="1951"/>
      <c r="N330" s="1951"/>
      <c r="O330" s="1950">
        <v>0.19400000000000001</v>
      </c>
      <c r="P330" s="1951"/>
      <c r="Q330" s="1951"/>
      <c r="R330" s="1951"/>
    </row>
    <row r="331" spans="1:18">
      <c r="A331" s="1949">
        <v>325</v>
      </c>
      <c r="B331" s="1987" t="s">
        <v>17701</v>
      </c>
      <c r="C331" s="1949" t="s">
        <v>17702</v>
      </c>
      <c r="D331" s="1949" t="s">
        <v>8150</v>
      </c>
      <c r="E331" s="1950">
        <v>2.3636900000000001</v>
      </c>
      <c r="F331" s="1950">
        <v>2.3636900000000001</v>
      </c>
      <c r="G331" s="1950">
        <v>2.3636900000000001</v>
      </c>
      <c r="H331" s="1952"/>
      <c r="I331" s="1952"/>
      <c r="J331" s="1952"/>
      <c r="K331" s="1952"/>
      <c r="L331" s="1950" t="s">
        <v>2048</v>
      </c>
      <c r="M331" s="1951"/>
      <c r="N331" s="1950">
        <v>2.3636900000000001</v>
      </c>
      <c r="O331" s="1964"/>
      <c r="P331" s="1951"/>
      <c r="Q331" s="1951"/>
      <c r="R331" s="1951"/>
    </row>
    <row r="332" spans="1:18">
      <c r="A332" s="1949">
        <v>326</v>
      </c>
      <c r="B332" s="1987" t="s">
        <v>17703</v>
      </c>
      <c r="C332" s="1949" t="s">
        <v>17704</v>
      </c>
      <c r="D332" s="1949" t="s">
        <v>8150</v>
      </c>
      <c r="E332" s="1950">
        <v>0.222</v>
      </c>
      <c r="F332" s="1950">
        <v>0.222</v>
      </c>
      <c r="G332" s="1952"/>
      <c r="H332" s="1952"/>
      <c r="I332" s="1950">
        <v>0.222</v>
      </c>
      <c r="J332" s="1952"/>
      <c r="K332" s="1950">
        <v>0.222</v>
      </c>
      <c r="L332" s="1950" t="s">
        <v>55</v>
      </c>
      <c r="M332" s="1951"/>
      <c r="N332" s="1951"/>
      <c r="O332" s="1951"/>
      <c r="P332" s="1951"/>
      <c r="Q332" s="1950">
        <v>0.222</v>
      </c>
      <c r="R332" s="1951"/>
    </row>
    <row r="333" spans="1:18">
      <c r="A333" s="1949">
        <v>327</v>
      </c>
      <c r="B333" s="1987" t="s">
        <v>17705</v>
      </c>
      <c r="C333" s="1948" t="s">
        <v>17706</v>
      </c>
      <c r="D333" s="1949" t="s">
        <v>8150</v>
      </c>
      <c r="E333" s="1967">
        <v>0.29038999999999998</v>
      </c>
      <c r="F333" s="1967">
        <v>0.29038999999999998</v>
      </c>
      <c r="G333" s="1952"/>
      <c r="H333" s="1952"/>
      <c r="I333" s="1967">
        <v>0.29038999999999998</v>
      </c>
      <c r="J333" s="1952"/>
      <c r="K333" s="1967">
        <v>0.29038999999999998</v>
      </c>
      <c r="L333" s="1967" t="s">
        <v>55</v>
      </c>
      <c r="M333" s="1956"/>
      <c r="N333" s="1956"/>
      <c r="O333" s="1956"/>
      <c r="P333" s="1956"/>
      <c r="Q333" s="1967">
        <v>0.29038999999999998</v>
      </c>
      <c r="R333" s="1956"/>
    </row>
    <row r="334" spans="1:18">
      <c r="A334" s="1949">
        <v>328</v>
      </c>
      <c r="B334" s="1987" t="s">
        <v>17707</v>
      </c>
      <c r="C334" s="1949" t="s">
        <v>17708</v>
      </c>
      <c r="D334" s="1949" t="s">
        <v>8150</v>
      </c>
      <c r="E334" s="1950">
        <v>0.59260000000000002</v>
      </c>
      <c r="F334" s="1950">
        <v>0.59260000000000002</v>
      </c>
      <c r="G334" s="1950">
        <v>0.59260000000000002</v>
      </c>
      <c r="H334" s="1952"/>
      <c r="I334" s="1952"/>
      <c r="J334" s="1952"/>
      <c r="K334" s="1967">
        <v>0.59299999999999997</v>
      </c>
      <c r="L334" s="1950" t="s">
        <v>2047</v>
      </c>
      <c r="M334" s="1951"/>
      <c r="N334" s="1950">
        <v>0.59260000000000002</v>
      </c>
      <c r="O334" s="1964"/>
      <c r="P334" s="1951"/>
      <c r="Q334" s="1951"/>
      <c r="R334" s="1951"/>
    </row>
    <row r="335" spans="1:18">
      <c r="A335" s="1949">
        <v>329</v>
      </c>
      <c r="B335" s="1987" t="s">
        <v>17709</v>
      </c>
      <c r="C335" s="1948" t="s">
        <v>17710</v>
      </c>
      <c r="D335" s="1949" t="s">
        <v>8150</v>
      </c>
      <c r="E335" s="1967">
        <v>0.85</v>
      </c>
      <c r="F335" s="1967">
        <v>0.85</v>
      </c>
      <c r="G335" s="1952"/>
      <c r="H335" s="1952"/>
      <c r="I335" s="1967">
        <v>0.85</v>
      </c>
      <c r="J335" s="1952"/>
      <c r="K335" s="1967">
        <v>0.85</v>
      </c>
      <c r="L335" s="1967" t="s">
        <v>55</v>
      </c>
      <c r="M335" s="1956"/>
      <c r="N335" s="1956"/>
      <c r="O335" s="1956"/>
      <c r="P335" s="1956"/>
      <c r="Q335" s="1967">
        <v>0.85</v>
      </c>
      <c r="R335" s="1956"/>
    </row>
    <row r="336" spans="1:18">
      <c r="A336" s="1949">
        <v>330</v>
      </c>
      <c r="B336" s="1987" t="s">
        <v>17711</v>
      </c>
      <c r="C336" s="1949" t="s">
        <v>17712</v>
      </c>
      <c r="D336" s="1949" t="s">
        <v>8150</v>
      </c>
      <c r="E336" s="1950">
        <v>0.35339999999999999</v>
      </c>
      <c r="F336" s="1950">
        <v>0.35339999999999999</v>
      </c>
      <c r="G336" s="1950">
        <v>0.35339999999999999</v>
      </c>
      <c r="H336" s="1952"/>
      <c r="I336" s="1952"/>
      <c r="J336" s="1952"/>
      <c r="K336" s="1950">
        <v>0.35339999999999999</v>
      </c>
      <c r="L336" s="1950" t="s">
        <v>55</v>
      </c>
      <c r="M336" s="1951"/>
      <c r="N336" s="1951"/>
      <c r="O336" s="1950">
        <v>0.35339999999999999</v>
      </c>
      <c r="P336" s="1951"/>
      <c r="Q336" s="1951"/>
      <c r="R336" s="1951"/>
    </row>
    <row r="337" spans="1:18">
      <c r="A337" s="1949">
        <v>331</v>
      </c>
      <c r="B337" s="1987" t="s">
        <v>7135</v>
      </c>
      <c r="C337" s="1949" t="s">
        <v>17713</v>
      </c>
      <c r="D337" s="1949" t="s">
        <v>8150</v>
      </c>
      <c r="E337" s="1950">
        <v>1.4632499999999999</v>
      </c>
      <c r="F337" s="1950">
        <v>1.4632499999999999</v>
      </c>
      <c r="G337" s="1950">
        <v>1.4632499999999999</v>
      </c>
      <c r="H337" s="1952"/>
      <c r="I337" s="1952"/>
      <c r="J337" s="1952"/>
      <c r="K337" s="1952"/>
      <c r="L337" s="1950" t="s">
        <v>2048</v>
      </c>
      <c r="M337" s="1950">
        <v>1.4632499999999999</v>
      </c>
      <c r="N337" s="1951"/>
      <c r="O337" s="1951"/>
      <c r="P337" s="1951"/>
      <c r="Q337" s="1951"/>
      <c r="R337" s="1951"/>
    </row>
    <row r="338" spans="1:18">
      <c r="A338" s="1949">
        <v>332</v>
      </c>
      <c r="B338" s="1987" t="s">
        <v>17714</v>
      </c>
      <c r="C338" s="1949" t="s">
        <v>17715</v>
      </c>
      <c r="D338" s="1949" t="s">
        <v>8150</v>
      </c>
      <c r="E338" s="1950">
        <v>0.15745999999999999</v>
      </c>
      <c r="F338" s="1950">
        <v>0.15745999999999999</v>
      </c>
      <c r="G338" s="1950">
        <v>0.15745999999999999</v>
      </c>
      <c r="H338" s="1952"/>
      <c r="I338" s="1952"/>
      <c r="J338" s="1952"/>
      <c r="K338" s="1952"/>
      <c r="L338" s="1950" t="s">
        <v>605</v>
      </c>
      <c r="M338" s="1951"/>
      <c r="N338" s="1951"/>
      <c r="O338" s="1950">
        <v>0.15745999999999999</v>
      </c>
      <c r="P338" s="1951"/>
      <c r="Q338" s="1951"/>
      <c r="R338" s="1951"/>
    </row>
    <row r="339" spans="1:18">
      <c r="A339" s="1949">
        <v>333</v>
      </c>
      <c r="B339" s="1987" t="s">
        <v>17716</v>
      </c>
      <c r="C339" s="1949" t="s">
        <v>17717</v>
      </c>
      <c r="D339" s="1949" t="s">
        <v>8150</v>
      </c>
      <c r="E339" s="1950">
        <v>1.028</v>
      </c>
      <c r="F339" s="1950">
        <v>1.028</v>
      </c>
      <c r="G339" s="1952"/>
      <c r="H339" s="1952"/>
      <c r="I339" s="1950">
        <v>1.028</v>
      </c>
      <c r="J339" s="1952"/>
      <c r="K339" s="1950">
        <v>1.028</v>
      </c>
      <c r="L339" s="1950" t="s">
        <v>55</v>
      </c>
      <c r="M339" s="1951"/>
      <c r="N339" s="1951"/>
      <c r="O339" s="1951"/>
      <c r="P339" s="1951"/>
      <c r="Q339" s="1950">
        <v>1.028</v>
      </c>
      <c r="R339" s="1951"/>
    </row>
    <row r="340" spans="1:18">
      <c r="A340" s="1949">
        <v>334</v>
      </c>
      <c r="B340" s="1987" t="s">
        <v>17718</v>
      </c>
      <c r="C340" s="1948" t="s">
        <v>17719</v>
      </c>
      <c r="D340" s="1949" t="s">
        <v>8150</v>
      </c>
      <c r="E340" s="1967">
        <v>0.20563000000000001</v>
      </c>
      <c r="F340" s="1967">
        <v>0.20563000000000001</v>
      </c>
      <c r="G340" s="1952"/>
      <c r="H340" s="1952"/>
      <c r="I340" s="1967">
        <v>0.20563000000000001</v>
      </c>
      <c r="J340" s="1952"/>
      <c r="K340" s="1967">
        <v>0.20563000000000001</v>
      </c>
      <c r="L340" s="1967" t="s">
        <v>55</v>
      </c>
      <c r="M340" s="1956"/>
      <c r="N340" s="1956"/>
      <c r="O340" s="1956"/>
      <c r="P340" s="1956"/>
      <c r="Q340" s="1967">
        <v>0.20563000000000001</v>
      </c>
      <c r="R340" s="1956"/>
    </row>
    <row r="341" spans="1:18">
      <c r="A341" s="1949">
        <v>335</v>
      </c>
      <c r="B341" s="1987" t="s">
        <v>17720</v>
      </c>
      <c r="C341" s="1949" t="s">
        <v>17721</v>
      </c>
      <c r="D341" s="1949" t="s">
        <v>8150</v>
      </c>
      <c r="E341" s="1950">
        <v>0.49399999999999999</v>
      </c>
      <c r="F341" s="1950">
        <v>0.49399999999999999</v>
      </c>
      <c r="G341" s="1950">
        <v>0.49399999999999999</v>
      </c>
      <c r="H341" s="1952"/>
      <c r="I341" s="1971"/>
      <c r="J341" s="1952"/>
      <c r="K341" s="1950">
        <v>0.49399999999999999</v>
      </c>
      <c r="L341" s="1950" t="s">
        <v>55</v>
      </c>
      <c r="M341" s="1951"/>
      <c r="N341" s="1951"/>
      <c r="O341" s="1951"/>
      <c r="P341" s="1950">
        <v>0.49399999999999999</v>
      </c>
      <c r="Q341" s="1951"/>
      <c r="R341" s="1951"/>
    </row>
    <row r="342" spans="1:18">
      <c r="A342" s="1949">
        <v>336</v>
      </c>
      <c r="B342" s="1987" t="s">
        <v>17722</v>
      </c>
      <c r="C342" s="1949" t="s">
        <v>17723</v>
      </c>
      <c r="D342" s="1949" t="s">
        <v>8150</v>
      </c>
      <c r="E342" s="1950">
        <v>0.34799999999999998</v>
      </c>
      <c r="F342" s="1950">
        <v>0.34799999999999998</v>
      </c>
      <c r="G342" s="1952"/>
      <c r="H342" s="1952"/>
      <c r="I342" s="1950">
        <v>0.34799999999999998</v>
      </c>
      <c r="J342" s="1952"/>
      <c r="K342" s="1950">
        <v>0.34799999999999998</v>
      </c>
      <c r="L342" s="1950" t="s">
        <v>55</v>
      </c>
      <c r="M342" s="1951"/>
      <c r="N342" s="1951"/>
      <c r="O342" s="1951"/>
      <c r="P342" s="1951"/>
      <c r="Q342" s="1950">
        <v>0.34799999999999998</v>
      </c>
      <c r="R342" s="1951"/>
    </row>
    <row r="343" spans="1:18">
      <c r="A343" s="1949">
        <v>337</v>
      </c>
      <c r="B343" s="1990" t="s">
        <v>17724</v>
      </c>
      <c r="C343" s="1949" t="s">
        <v>17725</v>
      </c>
      <c r="D343" s="1949" t="s">
        <v>8150</v>
      </c>
      <c r="E343" s="1950">
        <v>2.88</v>
      </c>
      <c r="F343" s="1950">
        <v>2.88</v>
      </c>
      <c r="G343" s="1950">
        <v>2.88</v>
      </c>
      <c r="H343" s="1952"/>
      <c r="I343" s="1952"/>
      <c r="J343" s="1952"/>
      <c r="K343" s="1950">
        <v>2.88</v>
      </c>
      <c r="L343" s="1950" t="s">
        <v>2047</v>
      </c>
      <c r="M343" s="1950">
        <v>2.88</v>
      </c>
      <c r="N343" s="1951"/>
      <c r="O343" s="1951"/>
      <c r="P343" s="1951"/>
      <c r="Q343" s="1951"/>
      <c r="R343" s="1951"/>
    </row>
    <row r="344" spans="1:18">
      <c r="A344" s="1949">
        <v>338</v>
      </c>
      <c r="B344" s="1987" t="s">
        <v>17726</v>
      </c>
      <c r="C344" s="1949" t="s">
        <v>17727</v>
      </c>
      <c r="D344" s="1949" t="s">
        <v>8150</v>
      </c>
      <c r="E344" s="1950">
        <v>0.376</v>
      </c>
      <c r="F344" s="1950">
        <v>0.376</v>
      </c>
      <c r="G344" s="1952"/>
      <c r="H344" s="1952"/>
      <c r="I344" s="1950">
        <v>0.376</v>
      </c>
      <c r="J344" s="1952"/>
      <c r="K344" s="1950">
        <v>0.376</v>
      </c>
      <c r="L344" s="1950" t="s">
        <v>55</v>
      </c>
      <c r="M344" s="1951"/>
      <c r="N344" s="1951"/>
      <c r="O344" s="1951"/>
      <c r="P344" s="1951"/>
      <c r="Q344" s="1950">
        <v>0.376</v>
      </c>
      <c r="R344" s="1951"/>
    </row>
    <row r="345" spans="1:18">
      <c r="A345" s="1949">
        <v>339</v>
      </c>
      <c r="B345" s="1987" t="s">
        <v>17728</v>
      </c>
      <c r="C345" s="1948" t="s">
        <v>17729</v>
      </c>
      <c r="D345" s="1949" t="s">
        <v>8150</v>
      </c>
      <c r="E345" s="1967">
        <v>4.7450000000000001</v>
      </c>
      <c r="F345" s="1967">
        <v>4.7450000000000001</v>
      </c>
      <c r="G345" s="1967">
        <v>4.7450000000000001</v>
      </c>
      <c r="H345" s="1952"/>
      <c r="I345" s="1952"/>
      <c r="J345" s="1952"/>
      <c r="K345" s="1967">
        <v>4.7450000000000001</v>
      </c>
      <c r="L345" s="1967" t="s">
        <v>605</v>
      </c>
      <c r="M345" s="1967">
        <v>4.7450000000000001</v>
      </c>
      <c r="N345" s="1956"/>
      <c r="O345" s="1964"/>
      <c r="P345" s="1956"/>
      <c r="Q345" s="1956"/>
      <c r="R345" s="1956"/>
    </row>
    <row r="346" spans="1:18">
      <c r="A346" s="1949">
        <v>340</v>
      </c>
      <c r="B346" s="1987" t="s">
        <v>17730</v>
      </c>
      <c r="C346" s="1948" t="s">
        <v>17731</v>
      </c>
      <c r="D346" s="1949" t="s">
        <v>8150</v>
      </c>
      <c r="E346" s="1967">
        <v>0.67500000000000004</v>
      </c>
      <c r="F346" s="1967">
        <v>0.67500000000000004</v>
      </c>
      <c r="G346" s="1967">
        <v>0.67500000000000004</v>
      </c>
      <c r="H346" s="1952"/>
      <c r="I346" s="1952"/>
      <c r="J346" s="1952"/>
      <c r="K346" s="1967">
        <v>0.67500000000000004</v>
      </c>
      <c r="L346" s="1967" t="s">
        <v>55</v>
      </c>
      <c r="M346" s="1956"/>
      <c r="N346" s="1956"/>
      <c r="O346" s="1967">
        <v>0.67500000000000004</v>
      </c>
      <c r="P346" s="1956"/>
      <c r="Q346" s="1956"/>
      <c r="R346" s="1956"/>
    </row>
    <row r="347" spans="1:18">
      <c r="A347" s="1949">
        <v>341</v>
      </c>
      <c r="B347" s="1987" t="s">
        <v>17732</v>
      </c>
      <c r="C347" s="1949" t="s">
        <v>17733</v>
      </c>
      <c r="D347" s="1949" t="s">
        <v>8150</v>
      </c>
      <c r="E347" s="1950">
        <v>5.6000000000000001E-2</v>
      </c>
      <c r="F347" s="1950">
        <v>5.6000000000000001E-2</v>
      </c>
      <c r="G347" s="1950">
        <v>5.6000000000000001E-2</v>
      </c>
      <c r="H347" s="1952"/>
      <c r="I347" s="1952"/>
      <c r="J347" s="1952"/>
      <c r="K347" s="1952"/>
      <c r="L347" s="1950" t="s">
        <v>2048</v>
      </c>
      <c r="M347" s="1950">
        <v>5.6000000000000001E-2</v>
      </c>
      <c r="N347" s="1964"/>
      <c r="O347" s="1951"/>
      <c r="P347" s="1951"/>
      <c r="Q347" s="1951"/>
      <c r="R347" s="1951"/>
    </row>
    <row r="348" spans="1:18">
      <c r="A348" s="1949">
        <v>342</v>
      </c>
      <c r="B348" s="1990" t="s">
        <v>17734</v>
      </c>
      <c r="C348" s="1949" t="s">
        <v>17735</v>
      </c>
      <c r="D348" s="1949" t="s">
        <v>8150</v>
      </c>
      <c r="E348" s="1950">
        <v>7.1082999999999998</v>
      </c>
      <c r="F348" s="1950">
        <v>7.1082999999999998</v>
      </c>
      <c r="G348" s="1950">
        <v>7.1082999999999998</v>
      </c>
      <c r="H348" s="1952"/>
      <c r="I348" s="1952"/>
      <c r="J348" s="1952"/>
      <c r="K348" s="1952"/>
      <c r="L348" s="1950" t="s">
        <v>2047</v>
      </c>
      <c r="M348" s="1950">
        <v>7.1082999999999998</v>
      </c>
      <c r="N348" s="1951"/>
      <c r="O348" s="1951"/>
      <c r="P348" s="1951"/>
      <c r="Q348" s="1951"/>
      <c r="R348" s="1951"/>
    </row>
    <row r="349" spans="1:18">
      <c r="A349" s="1949">
        <v>343</v>
      </c>
      <c r="B349" s="1987" t="s">
        <v>17736</v>
      </c>
      <c r="C349" s="1949" t="s">
        <v>17737</v>
      </c>
      <c r="D349" s="1949" t="s">
        <v>8150</v>
      </c>
      <c r="E349" s="1950">
        <v>0.57699999999999996</v>
      </c>
      <c r="F349" s="1950">
        <v>0.57699999999999996</v>
      </c>
      <c r="G349" s="1952"/>
      <c r="H349" s="1952"/>
      <c r="I349" s="1950">
        <v>0.57699999999999996</v>
      </c>
      <c r="J349" s="1952"/>
      <c r="K349" s="1950">
        <v>0.57699999999999996</v>
      </c>
      <c r="L349" s="1950" t="s">
        <v>55</v>
      </c>
      <c r="M349" s="1951"/>
      <c r="N349" s="1951"/>
      <c r="O349" s="1951"/>
      <c r="P349" s="1951"/>
      <c r="Q349" s="1950">
        <v>0.57699999999999996</v>
      </c>
      <c r="R349" s="1951"/>
    </row>
    <row r="350" spans="1:18">
      <c r="A350" s="1949">
        <v>344</v>
      </c>
      <c r="B350" s="1987" t="s">
        <v>17738</v>
      </c>
      <c r="C350" s="1949" t="s">
        <v>17739</v>
      </c>
      <c r="D350" s="1949" t="s">
        <v>8150</v>
      </c>
      <c r="E350" s="1950">
        <v>0.23100000000000001</v>
      </c>
      <c r="F350" s="1950">
        <v>0.23100000000000001</v>
      </c>
      <c r="G350" s="1952"/>
      <c r="H350" s="1952"/>
      <c r="I350" s="1950">
        <v>0.23100000000000001</v>
      </c>
      <c r="J350" s="1952"/>
      <c r="K350" s="1950">
        <v>0.23100000000000001</v>
      </c>
      <c r="L350" s="1950" t="s">
        <v>55</v>
      </c>
      <c r="M350" s="1951"/>
      <c r="N350" s="1951"/>
      <c r="O350" s="1951"/>
      <c r="P350" s="1951"/>
      <c r="Q350" s="1950">
        <v>0.23100000000000001</v>
      </c>
      <c r="R350" s="1951"/>
    </row>
    <row r="351" spans="1:18">
      <c r="A351" s="1949">
        <v>345</v>
      </c>
      <c r="B351" s="1987" t="s">
        <v>17740</v>
      </c>
      <c r="C351" s="1949" t="s">
        <v>17741</v>
      </c>
      <c r="D351" s="1949" t="s">
        <v>8150</v>
      </c>
      <c r="E351" s="1950">
        <v>1.56</v>
      </c>
      <c r="F351" s="1952"/>
      <c r="G351" s="1952"/>
      <c r="H351" s="1952"/>
      <c r="I351" s="1952"/>
      <c r="J351" s="1950">
        <v>1.56</v>
      </c>
      <c r="K351" s="1950">
        <v>1.56</v>
      </c>
      <c r="L351" s="1950" t="s">
        <v>55</v>
      </c>
      <c r="M351" s="1951"/>
      <c r="N351" s="1951"/>
      <c r="O351" s="1951"/>
      <c r="P351" s="1951"/>
      <c r="Q351" s="1951"/>
      <c r="R351" s="1950">
        <v>1.56</v>
      </c>
    </row>
    <row r="352" spans="1:18">
      <c r="A352" s="1949">
        <v>346</v>
      </c>
      <c r="B352" s="1987" t="s">
        <v>17742</v>
      </c>
      <c r="C352" s="1949" t="s">
        <v>17743</v>
      </c>
      <c r="D352" s="1949" t="s">
        <v>8150</v>
      </c>
      <c r="E352" s="1950">
        <v>0.47199999999999998</v>
      </c>
      <c r="F352" s="1950">
        <v>0.47199999999999998</v>
      </c>
      <c r="G352" s="1950">
        <v>0.47199999999999998</v>
      </c>
      <c r="H352" s="1952"/>
      <c r="I352" s="1952"/>
      <c r="J352" s="1952"/>
      <c r="K352" s="1950">
        <v>0.47199999999999998</v>
      </c>
      <c r="L352" s="1950" t="s">
        <v>605</v>
      </c>
      <c r="M352" s="1951"/>
      <c r="N352" s="1951"/>
      <c r="O352" s="1950">
        <v>0.47199999999999998</v>
      </c>
      <c r="P352" s="1951"/>
      <c r="Q352" s="1951"/>
      <c r="R352" s="1951"/>
    </row>
    <row r="353" spans="1:18">
      <c r="A353" s="1949">
        <v>347</v>
      </c>
      <c r="B353" s="1987" t="s">
        <v>17744</v>
      </c>
      <c r="C353" s="1949" t="s">
        <v>17745</v>
      </c>
      <c r="D353" s="1949" t="s">
        <v>8150</v>
      </c>
      <c r="E353" s="1950">
        <v>6.4930000000000003</v>
      </c>
      <c r="F353" s="1950">
        <v>6.4930000000000003</v>
      </c>
      <c r="G353" s="1950">
        <v>6.4930000000000003</v>
      </c>
      <c r="H353" s="1965"/>
      <c r="I353" s="1965"/>
      <c r="J353" s="1965"/>
      <c r="K353" s="1965"/>
      <c r="L353" s="1950" t="s">
        <v>2048</v>
      </c>
      <c r="M353" s="1950">
        <v>6.4930000000000003</v>
      </c>
      <c r="N353" s="1951"/>
      <c r="O353" s="1951"/>
      <c r="P353" s="1951"/>
      <c r="Q353" s="1951"/>
      <c r="R353" s="1951"/>
    </row>
    <row r="354" spans="1:18">
      <c r="A354" s="1949">
        <v>348</v>
      </c>
      <c r="B354" s="1987" t="s">
        <v>17746</v>
      </c>
      <c r="C354" s="1949" t="s">
        <v>17747</v>
      </c>
      <c r="D354" s="1949" t="s">
        <v>8150</v>
      </c>
      <c r="E354" s="1950">
        <v>0.441</v>
      </c>
      <c r="F354" s="1952"/>
      <c r="G354" s="1952"/>
      <c r="H354" s="1952"/>
      <c r="I354" s="1952"/>
      <c r="J354" s="1950">
        <v>0.441</v>
      </c>
      <c r="K354" s="1950">
        <v>0.441</v>
      </c>
      <c r="L354" s="1950" t="s">
        <v>55</v>
      </c>
      <c r="M354" s="1951"/>
      <c r="N354" s="1951"/>
      <c r="O354" s="1951"/>
      <c r="P354" s="1951"/>
      <c r="Q354" s="1951"/>
      <c r="R354" s="1950">
        <v>0.441</v>
      </c>
    </row>
    <row r="355" spans="1:18">
      <c r="A355" s="1949">
        <v>349</v>
      </c>
      <c r="B355" s="1987" t="s">
        <v>17748</v>
      </c>
      <c r="C355" s="1949" t="s">
        <v>17749</v>
      </c>
      <c r="D355" s="1949" t="s">
        <v>8150</v>
      </c>
      <c r="E355" s="1950">
        <v>0.53015000000000001</v>
      </c>
      <c r="F355" s="1950">
        <v>0.53015000000000001</v>
      </c>
      <c r="G355" s="1952"/>
      <c r="H355" s="1952"/>
      <c r="I355" s="1950">
        <v>0.53015000000000001</v>
      </c>
      <c r="J355" s="1952"/>
      <c r="K355" s="1950">
        <v>0.53015000000000001</v>
      </c>
      <c r="L355" s="1950" t="s">
        <v>605</v>
      </c>
      <c r="M355" s="1951"/>
      <c r="N355" s="1951"/>
      <c r="O355" s="1951"/>
      <c r="P355" s="1950">
        <v>0.53015000000000001</v>
      </c>
      <c r="Q355" s="1951"/>
      <c r="R355" s="1951"/>
    </row>
    <row r="356" spans="1:18">
      <c r="A356" s="1949">
        <v>350</v>
      </c>
      <c r="B356" s="1987" t="s">
        <v>17750</v>
      </c>
      <c r="C356" s="1949" t="s">
        <v>17751</v>
      </c>
      <c r="D356" s="1949" t="s">
        <v>8150</v>
      </c>
      <c r="E356" s="1950">
        <v>0.42</v>
      </c>
      <c r="F356" s="1950">
        <v>0.42</v>
      </c>
      <c r="G356" s="1950">
        <v>0.42</v>
      </c>
      <c r="H356" s="1952"/>
      <c r="I356" s="1952"/>
      <c r="J356" s="1952"/>
      <c r="K356" s="1950">
        <v>0.42</v>
      </c>
      <c r="L356" s="1950" t="s">
        <v>605</v>
      </c>
      <c r="M356" s="1951"/>
      <c r="N356" s="1951"/>
      <c r="O356" s="1950">
        <v>0.42</v>
      </c>
      <c r="P356" s="1951"/>
      <c r="Q356" s="1951"/>
      <c r="R356" s="1951"/>
    </row>
    <row r="357" spans="1:18">
      <c r="A357" s="1949">
        <v>351</v>
      </c>
      <c r="B357" s="1987" t="s">
        <v>17752</v>
      </c>
      <c r="C357" s="1949" t="s">
        <v>17753</v>
      </c>
      <c r="D357" s="1949" t="s">
        <v>8150</v>
      </c>
      <c r="E357" s="1950">
        <v>0.65359999999999996</v>
      </c>
      <c r="F357" s="1950">
        <v>0.65359999999999996</v>
      </c>
      <c r="G357" s="1952"/>
      <c r="H357" s="1952"/>
      <c r="I357" s="1950">
        <v>0.65359999999999996</v>
      </c>
      <c r="J357" s="1952"/>
      <c r="K357" s="1950">
        <v>0.65359999999999996</v>
      </c>
      <c r="L357" s="1950" t="s">
        <v>55</v>
      </c>
      <c r="M357" s="1951"/>
      <c r="N357" s="1951"/>
      <c r="O357" s="1951"/>
      <c r="P357" s="1950">
        <v>0.65359999999999996</v>
      </c>
      <c r="Q357" s="1951"/>
      <c r="R357" s="1951"/>
    </row>
    <row r="358" spans="1:18">
      <c r="A358" s="1949">
        <v>352</v>
      </c>
      <c r="B358" s="1988" t="s">
        <v>17754</v>
      </c>
      <c r="C358" s="1955" t="s">
        <v>17755</v>
      </c>
      <c r="D358" s="1949" t="s">
        <v>8150</v>
      </c>
      <c r="E358" s="1956">
        <v>0.87036000000000002</v>
      </c>
      <c r="F358" s="1956">
        <v>0.87036000000000002</v>
      </c>
      <c r="G358" s="1952"/>
      <c r="H358" s="1952"/>
      <c r="I358" s="1956">
        <v>0.87036000000000002</v>
      </c>
      <c r="J358" s="1952"/>
      <c r="K358" s="1956">
        <v>0.87036000000000002</v>
      </c>
      <c r="L358" s="1956" t="s">
        <v>55</v>
      </c>
      <c r="M358" s="1956"/>
      <c r="N358" s="1956"/>
      <c r="O358" s="1956"/>
      <c r="P358" s="1956">
        <v>0.87036000000000002</v>
      </c>
      <c r="Q358" s="1956"/>
      <c r="R358" s="1956"/>
    </row>
    <row r="359" spans="1:18">
      <c r="A359" s="1949">
        <v>353</v>
      </c>
      <c r="B359" s="1987" t="s">
        <v>17756</v>
      </c>
      <c r="C359" s="1949" t="s">
        <v>17757</v>
      </c>
      <c r="D359" s="1949" t="s">
        <v>8150</v>
      </c>
      <c r="E359" s="1950">
        <v>1.468</v>
      </c>
      <c r="F359" s="1950">
        <v>1.468</v>
      </c>
      <c r="G359" s="1950">
        <v>1.468</v>
      </c>
      <c r="H359" s="1952"/>
      <c r="I359" s="1952"/>
      <c r="J359" s="1952"/>
      <c r="K359" s="1950">
        <v>1.468</v>
      </c>
      <c r="L359" s="1950" t="s">
        <v>55</v>
      </c>
      <c r="M359" s="1951"/>
      <c r="N359" s="1951"/>
      <c r="O359" s="1950">
        <v>1.468</v>
      </c>
      <c r="P359" s="1951"/>
      <c r="Q359" s="1951"/>
      <c r="R359" s="1951"/>
    </row>
    <row r="360" spans="1:18">
      <c r="A360" s="1949">
        <v>354</v>
      </c>
      <c r="B360" s="1987" t="s">
        <v>17758</v>
      </c>
      <c r="C360" s="1949" t="s">
        <v>17759</v>
      </c>
      <c r="D360" s="1949" t="s">
        <v>8150</v>
      </c>
      <c r="E360" s="1950">
        <v>1.05</v>
      </c>
      <c r="F360" s="1950">
        <v>1.05</v>
      </c>
      <c r="G360" s="1952"/>
      <c r="H360" s="1952"/>
      <c r="I360" s="1950">
        <v>1.05</v>
      </c>
      <c r="J360" s="1952"/>
      <c r="K360" s="1950">
        <v>1.05</v>
      </c>
      <c r="L360" s="1950" t="s">
        <v>55</v>
      </c>
      <c r="M360" s="1951"/>
      <c r="N360" s="1951"/>
      <c r="O360" s="1951"/>
      <c r="P360" s="1950">
        <v>1.05</v>
      </c>
      <c r="Q360" s="1951"/>
      <c r="R360" s="1951"/>
    </row>
    <row r="361" spans="1:18">
      <c r="A361" s="1949">
        <v>355</v>
      </c>
      <c r="B361" s="1987" t="s">
        <v>17760</v>
      </c>
      <c r="C361" s="1949" t="s">
        <v>17761</v>
      </c>
      <c r="D361" s="1949" t="s">
        <v>8150</v>
      </c>
      <c r="E361" s="1950">
        <v>0.92895000000000005</v>
      </c>
      <c r="F361" s="1950">
        <v>0.92895000000000005</v>
      </c>
      <c r="G361" s="1950">
        <v>0.92895000000000005</v>
      </c>
      <c r="H361" s="1952"/>
      <c r="I361" s="1952"/>
      <c r="J361" s="1952"/>
      <c r="K361" s="1950">
        <v>0.92895000000000005</v>
      </c>
      <c r="L361" s="1950" t="s">
        <v>605</v>
      </c>
      <c r="M361" s="1951"/>
      <c r="N361" s="1951"/>
      <c r="O361" s="1950">
        <v>0.92895000000000005</v>
      </c>
      <c r="P361" s="1951"/>
      <c r="Q361" s="1951"/>
      <c r="R361" s="1951"/>
    </row>
    <row r="362" spans="1:18">
      <c r="A362" s="1949">
        <v>356</v>
      </c>
      <c r="B362" s="1987" t="s">
        <v>17762</v>
      </c>
      <c r="C362" s="1949" t="s">
        <v>17763</v>
      </c>
      <c r="D362" s="1949" t="s">
        <v>8150</v>
      </c>
      <c r="E362" s="1950">
        <v>0.54</v>
      </c>
      <c r="F362" s="1950">
        <v>0.54</v>
      </c>
      <c r="G362" s="1952"/>
      <c r="H362" s="1952"/>
      <c r="I362" s="1950">
        <v>0.54</v>
      </c>
      <c r="J362" s="1952"/>
      <c r="K362" s="1950">
        <v>0.54</v>
      </c>
      <c r="L362" s="1950" t="s">
        <v>605</v>
      </c>
      <c r="M362" s="1951"/>
      <c r="N362" s="1951"/>
      <c r="O362" s="1951"/>
      <c r="P362" s="1950">
        <v>0.54</v>
      </c>
      <c r="Q362" s="1951"/>
      <c r="R362" s="1951"/>
    </row>
    <row r="363" spans="1:18">
      <c r="A363" s="1949">
        <v>357</v>
      </c>
      <c r="B363" s="1987" t="s">
        <v>17764</v>
      </c>
      <c r="C363" s="1949" t="s">
        <v>17765</v>
      </c>
      <c r="D363" s="1949" t="s">
        <v>8150</v>
      </c>
      <c r="E363" s="1950">
        <v>0.56000000000000005</v>
      </c>
      <c r="F363" s="1950">
        <v>0.56000000000000005</v>
      </c>
      <c r="G363" s="1952"/>
      <c r="H363" s="1952"/>
      <c r="I363" s="1950">
        <v>0.56000000000000005</v>
      </c>
      <c r="J363" s="1952"/>
      <c r="K363" s="1950">
        <v>0.56000000000000005</v>
      </c>
      <c r="L363" s="1950" t="s">
        <v>605</v>
      </c>
      <c r="M363" s="1951"/>
      <c r="N363" s="1951"/>
      <c r="O363" s="1951"/>
      <c r="P363" s="1950">
        <v>0.56000000000000005</v>
      </c>
      <c r="Q363" s="1951"/>
      <c r="R363" s="1951"/>
    </row>
    <row r="364" spans="1:18">
      <c r="A364" s="1949">
        <v>358</v>
      </c>
      <c r="B364" s="1987" t="s">
        <v>17766</v>
      </c>
      <c r="C364" s="1949" t="s">
        <v>17767</v>
      </c>
      <c r="D364" s="1949" t="s">
        <v>8150</v>
      </c>
      <c r="E364" s="1950">
        <v>0.63605999999999996</v>
      </c>
      <c r="F364" s="1950">
        <v>0.63605999999999996</v>
      </c>
      <c r="G364" s="1950">
        <v>0.63605999999999996</v>
      </c>
      <c r="H364" s="1952"/>
      <c r="I364" s="1952"/>
      <c r="J364" s="1952"/>
      <c r="K364" s="1950">
        <v>0.63605999999999996</v>
      </c>
      <c r="L364" s="1950" t="s">
        <v>55</v>
      </c>
      <c r="M364" s="1951"/>
      <c r="N364" s="1951"/>
      <c r="O364" s="1950">
        <v>0.63605999999999996</v>
      </c>
      <c r="P364" s="1951"/>
      <c r="Q364" s="1951"/>
      <c r="R364" s="1951"/>
    </row>
    <row r="365" spans="1:18">
      <c r="A365" s="1949">
        <v>359</v>
      </c>
      <c r="B365" s="1988" t="s">
        <v>17768</v>
      </c>
      <c r="C365" s="1955" t="s">
        <v>17769</v>
      </c>
      <c r="D365" s="1949" t="s">
        <v>8150</v>
      </c>
      <c r="E365" s="1956">
        <v>0.91100000000000003</v>
      </c>
      <c r="F365" s="1952"/>
      <c r="G365" s="1952"/>
      <c r="H365" s="1952"/>
      <c r="I365" s="1952"/>
      <c r="J365" s="1956">
        <v>0.91100000000000003</v>
      </c>
      <c r="K365" s="1956">
        <v>0.91100000000000003</v>
      </c>
      <c r="L365" s="1956" t="s">
        <v>55</v>
      </c>
      <c r="M365" s="1956"/>
      <c r="N365" s="1956"/>
      <c r="O365" s="1956"/>
      <c r="P365" s="1956"/>
      <c r="Q365" s="1956"/>
      <c r="R365" s="1956">
        <v>0.91100000000000003</v>
      </c>
    </row>
    <row r="366" spans="1:18">
      <c r="A366" s="1949">
        <v>360</v>
      </c>
      <c r="B366" s="1988" t="s">
        <v>17770</v>
      </c>
      <c r="C366" s="1955" t="s">
        <v>17771</v>
      </c>
      <c r="D366" s="1949" t="s">
        <v>8150</v>
      </c>
      <c r="E366" s="1956">
        <v>0.48899999999999999</v>
      </c>
      <c r="F366" s="1956">
        <v>0.48899999999999999</v>
      </c>
      <c r="G366" s="1956">
        <v>0.48899999999999999</v>
      </c>
      <c r="H366" s="1952"/>
      <c r="I366" s="1952"/>
      <c r="J366" s="1952"/>
      <c r="K366" s="1956">
        <v>0.48899999999999999</v>
      </c>
      <c r="L366" s="1956" t="s">
        <v>55</v>
      </c>
      <c r="M366" s="1956"/>
      <c r="N366" s="1956"/>
      <c r="O366" s="1956">
        <v>0.48899999999999999</v>
      </c>
      <c r="P366" s="1964"/>
      <c r="Q366" s="1956"/>
      <c r="R366" s="1956"/>
    </row>
    <row r="367" spans="1:18">
      <c r="A367" s="1949">
        <v>361</v>
      </c>
      <c r="B367" s="1987" t="s">
        <v>17772</v>
      </c>
      <c r="C367" s="1949" t="s">
        <v>17773</v>
      </c>
      <c r="D367" s="1949" t="s">
        <v>8150</v>
      </c>
      <c r="E367" s="1950">
        <v>0.48699999999999999</v>
      </c>
      <c r="F367" s="1950">
        <v>0.48699999999999999</v>
      </c>
      <c r="G367" s="1952"/>
      <c r="H367" s="1952"/>
      <c r="I367" s="1950">
        <v>0.48699999999999999</v>
      </c>
      <c r="J367" s="1952"/>
      <c r="K367" s="1950">
        <v>0.48699999999999999</v>
      </c>
      <c r="L367" s="1950" t="s">
        <v>55</v>
      </c>
      <c r="M367" s="1951"/>
      <c r="N367" s="1951"/>
      <c r="O367" s="1951"/>
      <c r="P367" s="1950">
        <v>0.48699999999999999</v>
      </c>
      <c r="Q367" s="1951"/>
      <c r="R367" s="1951"/>
    </row>
    <row r="368" spans="1:18">
      <c r="A368" s="1949">
        <v>362</v>
      </c>
      <c r="B368" s="1987" t="s">
        <v>17774</v>
      </c>
      <c r="C368" s="1949" t="s">
        <v>17775</v>
      </c>
      <c r="D368" s="1949" t="s">
        <v>8150</v>
      </c>
      <c r="E368" s="1950">
        <v>0.62238000000000004</v>
      </c>
      <c r="F368" s="1952"/>
      <c r="G368" s="1952"/>
      <c r="H368" s="1952"/>
      <c r="I368" s="1952"/>
      <c r="J368" s="1950">
        <v>0.62238000000000004</v>
      </c>
      <c r="K368" s="1950">
        <v>0.62238000000000004</v>
      </c>
      <c r="L368" s="1950" t="s">
        <v>55</v>
      </c>
      <c r="M368" s="1951"/>
      <c r="N368" s="1951"/>
      <c r="O368" s="1951"/>
      <c r="P368" s="1951"/>
      <c r="Q368" s="1951"/>
      <c r="R368" s="1950">
        <v>0.62238000000000004</v>
      </c>
    </row>
    <row r="369" spans="1:18">
      <c r="A369" s="1949">
        <v>363</v>
      </c>
      <c r="B369" s="1987" t="s">
        <v>17776</v>
      </c>
      <c r="C369" s="1949" t="s">
        <v>17777</v>
      </c>
      <c r="D369" s="1949" t="s">
        <v>8150</v>
      </c>
      <c r="E369" s="1950">
        <v>0.8</v>
      </c>
      <c r="F369" s="1950">
        <v>0.8</v>
      </c>
      <c r="G369" s="1950">
        <v>0.8</v>
      </c>
      <c r="H369" s="1952"/>
      <c r="I369" s="1952"/>
      <c r="J369" s="1952"/>
      <c r="K369" s="1950">
        <v>0.8</v>
      </c>
      <c r="L369" s="1950" t="s">
        <v>605</v>
      </c>
      <c r="M369" s="1951"/>
      <c r="N369" s="1951"/>
      <c r="O369" s="1950">
        <v>0.8</v>
      </c>
      <c r="P369" s="1951"/>
      <c r="Q369" s="1951"/>
      <c r="R369" s="1951"/>
    </row>
    <row r="370" spans="1:18">
      <c r="A370" s="1949">
        <v>364</v>
      </c>
      <c r="B370" s="1987" t="s">
        <v>17778</v>
      </c>
      <c r="C370" s="1949" t="s">
        <v>17779</v>
      </c>
      <c r="D370" s="1949" t="s">
        <v>8150</v>
      </c>
      <c r="E370" s="1950">
        <v>0.51</v>
      </c>
      <c r="F370" s="1950">
        <v>0.51</v>
      </c>
      <c r="G370" s="1950">
        <v>0.51</v>
      </c>
      <c r="H370" s="1952"/>
      <c r="I370" s="1971"/>
      <c r="J370" s="1952"/>
      <c r="K370" s="1950"/>
      <c r="L370" s="1950" t="s">
        <v>605</v>
      </c>
      <c r="M370" s="1951"/>
      <c r="N370" s="1951"/>
      <c r="O370" s="1951"/>
      <c r="P370" s="1950">
        <v>0.51</v>
      </c>
      <c r="Q370" s="1951"/>
      <c r="R370" s="1951"/>
    </row>
    <row r="371" spans="1:18">
      <c r="A371" s="1949">
        <v>365</v>
      </c>
      <c r="B371" s="1987" t="s">
        <v>17780</v>
      </c>
      <c r="C371" s="1949" t="s">
        <v>17781</v>
      </c>
      <c r="D371" s="1949" t="s">
        <v>8150</v>
      </c>
      <c r="E371" s="1950">
        <v>0.80600000000000005</v>
      </c>
      <c r="F371" s="1950">
        <v>0.80600000000000005</v>
      </c>
      <c r="G371" s="1950">
        <v>0.80600000000000005</v>
      </c>
      <c r="H371" s="1952"/>
      <c r="I371" s="1952"/>
      <c r="J371" s="1952"/>
      <c r="K371" s="1950"/>
      <c r="L371" s="1950" t="s">
        <v>605</v>
      </c>
      <c r="M371" s="1951"/>
      <c r="N371" s="1951"/>
      <c r="O371" s="1950">
        <v>0.80600000000000005</v>
      </c>
      <c r="P371" s="1951"/>
      <c r="Q371" s="1951"/>
      <c r="R371" s="1951"/>
    </row>
    <row r="372" spans="1:18">
      <c r="A372" s="1949">
        <v>366</v>
      </c>
      <c r="B372" s="1987" t="s">
        <v>17782</v>
      </c>
      <c r="C372" s="1949" t="s">
        <v>17783</v>
      </c>
      <c r="D372" s="1949" t="s">
        <v>8150</v>
      </c>
      <c r="E372" s="1950">
        <v>0.35011999999999999</v>
      </c>
      <c r="F372" s="1952"/>
      <c r="G372" s="1952"/>
      <c r="H372" s="1952"/>
      <c r="I372" s="1952"/>
      <c r="J372" s="1950">
        <v>0.35011999999999999</v>
      </c>
      <c r="K372" s="1950">
        <v>0.35011999999999999</v>
      </c>
      <c r="L372" s="1950" t="s">
        <v>55</v>
      </c>
      <c r="M372" s="1951"/>
      <c r="N372" s="1951"/>
      <c r="O372" s="1951"/>
      <c r="P372" s="1951"/>
      <c r="Q372" s="1951"/>
      <c r="R372" s="1950">
        <v>0.35011999999999999</v>
      </c>
    </row>
    <row r="373" spans="1:18">
      <c r="A373" s="1949">
        <v>367</v>
      </c>
      <c r="B373" s="1988" t="s">
        <v>17784</v>
      </c>
      <c r="C373" s="1955" t="s">
        <v>17785</v>
      </c>
      <c r="D373" s="1949" t="s">
        <v>8150</v>
      </c>
      <c r="E373" s="1956">
        <v>0.58199999999999996</v>
      </c>
      <c r="F373" s="1952"/>
      <c r="G373" s="1952"/>
      <c r="H373" s="1952"/>
      <c r="I373" s="1952"/>
      <c r="J373" s="1956">
        <v>0.58199999999999996</v>
      </c>
      <c r="K373" s="1956">
        <v>0.58199999999999996</v>
      </c>
      <c r="L373" s="1956" t="s">
        <v>55</v>
      </c>
      <c r="M373" s="1956"/>
      <c r="N373" s="1956"/>
      <c r="O373" s="1956"/>
      <c r="P373" s="1956"/>
      <c r="Q373" s="1956"/>
      <c r="R373" s="1956">
        <v>0.58199999999999996</v>
      </c>
    </row>
    <row r="374" spans="1:18">
      <c r="A374" s="1949">
        <v>368</v>
      </c>
      <c r="B374" s="1987" t="s">
        <v>17786</v>
      </c>
      <c r="C374" s="1949" t="s">
        <v>17787</v>
      </c>
      <c r="D374" s="1949" t="s">
        <v>8150</v>
      </c>
      <c r="E374" s="1950">
        <v>1.5549999999999999</v>
      </c>
      <c r="F374" s="1952"/>
      <c r="G374" s="1952"/>
      <c r="H374" s="1952"/>
      <c r="I374" s="1952"/>
      <c r="J374" s="1950">
        <v>1.5549999999999999</v>
      </c>
      <c r="K374" s="1950">
        <v>1.5549999999999999</v>
      </c>
      <c r="L374" s="1950" t="s">
        <v>55</v>
      </c>
      <c r="M374" s="1951"/>
      <c r="N374" s="1951"/>
      <c r="O374" s="1951"/>
      <c r="P374" s="1951"/>
      <c r="Q374" s="1951"/>
      <c r="R374" s="1950">
        <v>1.5549999999999999</v>
      </c>
    </row>
    <row r="375" spans="1:18" s="32" customFormat="1">
      <c r="A375" s="1972">
        <v>369</v>
      </c>
      <c r="B375" s="1989" t="s">
        <v>17788</v>
      </c>
      <c r="C375" s="1972" t="s">
        <v>17789</v>
      </c>
      <c r="D375" s="1972" t="s">
        <v>8150</v>
      </c>
      <c r="E375" s="1968">
        <v>0.872</v>
      </c>
      <c r="F375" s="1974">
        <v>0.872</v>
      </c>
      <c r="G375" s="1974"/>
      <c r="H375" s="1974"/>
      <c r="I375" s="1974"/>
      <c r="J375" s="1968"/>
      <c r="K375" s="1968">
        <v>0</v>
      </c>
      <c r="L375" s="1968" t="s">
        <v>605</v>
      </c>
      <c r="M375" s="1968"/>
      <c r="N375" s="1968"/>
      <c r="O375" s="1968"/>
      <c r="P375" s="1968"/>
      <c r="Q375" s="1968"/>
      <c r="R375" s="1968">
        <v>0.84360000000000002</v>
      </c>
    </row>
    <row r="376" spans="1:18">
      <c r="A376" s="1949">
        <v>370</v>
      </c>
      <c r="B376" s="1987" t="s">
        <v>17790</v>
      </c>
      <c r="C376" s="1949" t="s">
        <v>17791</v>
      </c>
      <c r="D376" s="1949" t="s">
        <v>8150</v>
      </c>
      <c r="E376" s="1950">
        <v>0.94508999999999999</v>
      </c>
      <c r="F376" s="1952"/>
      <c r="G376" s="1952"/>
      <c r="H376" s="1952"/>
      <c r="I376" s="1952"/>
      <c r="J376" s="1950">
        <v>0.94508999999999999</v>
      </c>
      <c r="K376" s="1950">
        <v>0.94508999999999999</v>
      </c>
      <c r="L376" s="1950" t="s">
        <v>55</v>
      </c>
      <c r="M376" s="1951"/>
      <c r="N376" s="1951"/>
      <c r="O376" s="1951"/>
      <c r="P376" s="1951"/>
      <c r="Q376" s="1951"/>
      <c r="R376" s="1950">
        <v>0.94508999999999999</v>
      </c>
    </row>
    <row r="377" spans="1:18">
      <c r="A377" s="1949">
        <v>371</v>
      </c>
      <c r="B377" s="1987" t="s">
        <v>17792</v>
      </c>
      <c r="C377" s="1955" t="s">
        <v>17793</v>
      </c>
      <c r="D377" s="1949" t="s">
        <v>8150</v>
      </c>
      <c r="E377" s="1967">
        <v>0.75</v>
      </c>
      <c r="F377" s="1967">
        <v>0.75</v>
      </c>
      <c r="G377" s="1952"/>
      <c r="H377" s="1952"/>
      <c r="I377" s="1967">
        <v>0.75</v>
      </c>
      <c r="J377" s="1952"/>
      <c r="K377" s="1967">
        <v>0.75</v>
      </c>
      <c r="L377" s="1956" t="s">
        <v>55</v>
      </c>
      <c r="M377" s="1956"/>
      <c r="N377" s="1956"/>
      <c r="O377" s="1956"/>
      <c r="P377" s="1967">
        <v>0.75</v>
      </c>
      <c r="Q377" s="1956"/>
      <c r="R377" s="1956"/>
    </row>
    <row r="378" spans="1:18">
      <c r="A378" s="1949">
        <v>372</v>
      </c>
      <c r="B378" s="1987" t="s">
        <v>17794</v>
      </c>
      <c r="C378" s="1949" t="s">
        <v>17795</v>
      </c>
      <c r="D378" s="1949" t="s">
        <v>8150</v>
      </c>
      <c r="E378" s="1950">
        <v>1.893</v>
      </c>
      <c r="F378" s="1952"/>
      <c r="G378" s="1952"/>
      <c r="H378" s="1952"/>
      <c r="I378" s="1952"/>
      <c r="J378" s="1950">
        <v>1.893</v>
      </c>
      <c r="K378" s="1950">
        <v>1.893</v>
      </c>
      <c r="L378" s="1950" t="s">
        <v>55</v>
      </c>
      <c r="M378" s="1951"/>
      <c r="N378" s="1951"/>
      <c r="O378" s="1951"/>
      <c r="P378" s="1951"/>
      <c r="Q378" s="1951"/>
      <c r="R378" s="1950">
        <v>1.893</v>
      </c>
    </row>
    <row r="379" spans="1:18">
      <c r="A379" s="1949">
        <v>373</v>
      </c>
      <c r="B379" s="1987" t="s">
        <v>17796</v>
      </c>
      <c r="C379" s="1955" t="s">
        <v>17797</v>
      </c>
      <c r="D379" s="1949" t="s">
        <v>8150</v>
      </c>
      <c r="E379" s="1967">
        <v>0.7</v>
      </c>
      <c r="F379" s="1967">
        <v>0.7</v>
      </c>
      <c r="G379" s="1952"/>
      <c r="H379" s="1952"/>
      <c r="I379" s="1967">
        <v>0.7</v>
      </c>
      <c r="J379" s="1952"/>
      <c r="K379" s="1967">
        <v>0.7</v>
      </c>
      <c r="L379" s="1956" t="s">
        <v>55</v>
      </c>
      <c r="M379" s="1956"/>
      <c r="N379" s="1956"/>
      <c r="O379" s="1956"/>
      <c r="P379" s="1967">
        <v>0.7</v>
      </c>
      <c r="Q379" s="1956"/>
      <c r="R379" s="1956"/>
    </row>
    <row r="380" spans="1:18">
      <c r="A380" s="1949">
        <v>374</v>
      </c>
      <c r="B380" s="1987" t="s">
        <v>17798</v>
      </c>
      <c r="C380" s="1949" t="s">
        <v>17799</v>
      </c>
      <c r="D380" s="1949" t="s">
        <v>8150</v>
      </c>
      <c r="E380" s="1950">
        <v>1.35</v>
      </c>
      <c r="F380" s="1950">
        <v>1.35</v>
      </c>
      <c r="G380" s="1950">
        <v>1.35</v>
      </c>
      <c r="H380" s="1952"/>
      <c r="I380" s="1952"/>
      <c r="J380" s="1952"/>
      <c r="K380" s="1952"/>
      <c r="L380" s="1950" t="s">
        <v>605</v>
      </c>
      <c r="M380" s="1951"/>
      <c r="N380" s="1951"/>
      <c r="O380" s="1950">
        <v>1.35</v>
      </c>
      <c r="P380" s="1951"/>
      <c r="Q380" s="1951"/>
      <c r="R380" s="1951"/>
    </row>
    <row r="381" spans="1:18">
      <c r="A381" s="1949">
        <v>375</v>
      </c>
      <c r="B381" s="1987" t="s">
        <v>17800</v>
      </c>
      <c r="C381" s="1955" t="s">
        <v>17801</v>
      </c>
      <c r="D381" s="1949" t="s">
        <v>8150</v>
      </c>
      <c r="E381" s="1967">
        <v>2.35</v>
      </c>
      <c r="F381" s="1967">
        <v>2.35</v>
      </c>
      <c r="G381" s="1967">
        <v>2.35</v>
      </c>
      <c r="H381" s="1952"/>
      <c r="I381" s="1952"/>
      <c r="J381" s="1952"/>
      <c r="K381" s="1967">
        <v>1.55</v>
      </c>
      <c r="L381" s="1967" t="s">
        <v>2047</v>
      </c>
      <c r="M381" s="1967">
        <v>2.35</v>
      </c>
      <c r="N381" s="1956"/>
      <c r="O381" s="1956"/>
      <c r="P381" s="1956"/>
      <c r="Q381" s="1956"/>
      <c r="R381" s="1956"/>
    </row>
    <row r="382" spans="1:18">
      <c r="A382" s="1949">
        <v>376</v>
      </c>
      <c r="B382" s="1987" t="s">
        <v>17802</v>
      </c>
      <c r="C382" s="1955" t="s">
        <v>17803</v>
      </c>
      <c r="D382" s="1949" t="s">
        <v>8150</v>
      </c>
      <c r="E382" s="1967">
        <v>2.5499999999999998</v>
      </c>
      <c r="F382" s="1952"/>
      <c r="G382" s="1952"/>
      <c r="H382" s="1952"/>
      <c r="I382" s="1952"/>
      <c r="J382" s="1967">
        <v>2.5499999999999998</v>
      </c>
      <c r="K382" s="1967">
        <v>2.5499999999999998</v>
      </c>
      <c r="L382" s="1956" t="s">
        <v>55</v>
      </c>
      <c r="M382" s="1956"/>
      <c r="N382" s="1956"/>
      <c r="O382" s="1956"/>
      <c r="P382" s="1956"/>
      <c r="Q382" s="1956"/>
      <c r="R382" s="1967">
        <v>2.5499999999999998</v>
      </c>
    </row>
    <row r="383" spans="1:18">
      <c r="A383" s="1949">
        <v>377</v>
      </c>
      <c r="B383" s="1992" t="s">
        <v>17804</v>
      </c>
      <c r="C383" s="1955" t="s">
        <v>17805</v>
      </c>
      <c r="D383" s="1949" t="s">
        <v>8150</v>
      </c>
      <c r="E383" s="1967">
        <v>0.39100000000000001</v>
      </c>
      <c r="F383" s="1967">
        <v>0.39100000000000001</v>
      </c>
      <c r="G383" s="1952"/>
      <c r="H383" s="1952"/>
      <c r="I383" s="1967">
        <v>0.39100000000000001</v>
      </c>
      <c r="J383" s="1952"/>
      <c r="K383" s="1967">
        <v>0.39100000000000001</v>
      </c>
      <c r="L383" s="1956" t="s">
        <v>55</v>
      </c>
      <c r="M383" s="1956"/>
      <c r="N383" s="1956"/>
      <c r="O383" s="1956"/>
      <c r="P383" s="1967">
        <v>0.39100000000000001</v>
      </c>
      <c r="Q383" s="1956"/>
      <c r="R383" s="1956"/>
    </row>
    <row r="384" spans="1:18">
      <c r="A384" s="1949">
        <v>378</v>
      </c>
      <c r="B384" s="1987" t="s">
        <v>17806</v>
      </c>
      <c r="C384" s="1955" t="s">
        <v>17807</v>
      </c>
      <c r="D384" s="1949" t="s">
        <v>8150</v>
      </c>
      <c r="E384" s="1967">
        <v>0.62570999999999999</v>
      </c>
      <c r="F384" s="1967">
        <v>0.62570999999999999</v>
      </c>
      <c r="G384" s="1952"/>
      <c r="H384" s="1952"/>
      <c r="I384" s="1967">
        <v>0.62570999999999999</v>
      </c>
      <c r="J384" s="1952"/>
      <c r="K384" s="1975">
        <v>0</v>
      </c>
      <c r="L384" s="1956" t="s">
        <v>55</v>
      </c>
      <c r="M384" s="1956"/>
      <c r="N384" s="1956"/>
      <c r="O384" s="1956"/>
      <c r="P384" s="1967">
        <v>0.62570999999999999</v>
      </c>
      <c r="Q384" s="1956"/>
      <c r="R384" s="1956"/>
    </row>
    <row r="385" spans="1:18">
      <c r="A385" s="1949">
        <v>379</v>
      </c>
      <c r="B385" s="1987" t="s">
        <v>17808</v>
      </c>
      <c r="C385" s="1949" t="s">
        <v>17809</v>
      </c>
      <c r="D385" s="1949" t="s">
        <v>8150</v>
      </c>
      <c r="E385" s="1950">
        <v>1.7291000000000001</v>
      </c>
      <c r="F385" s="1950">
        <v>1.7291000000000001</v>
      </c>
      <c r="G385" s="1950">
        <v>1.7291000000000001</v>
      </c>
      <c r="H385" s="1952"/>
      <c r="I385" s="1952"/>
      <c r="J385" s="1952"/>
      <c r="K385" s="1950">
        <v>1.7291000000000001</v>
      </c>
      <c r="L385" s="1950" t="s">
        <v>55</v>
      </c>
      <c r="M385" s="1951"/>
      <c r="N385" s="1951"/>
      <c r="O385" s="1950">
        <v>1.7291000000000001</v>
      </c>
      <c r="P385" s="1951"/>
      <c r="Q385" s="1951"/>
      <c r="R385" s="1951"/>
    </row>
    <row r="386" spans="1:18">
      <c r="A386" s="1949">
        <v>380</v>
      </c>
      <c r="B386" s="1987" t="s">
        <v>17810</v>
      </c>
      <c r="C386" s="1949" t="s">
        <v>17811</v>
      </c>
      <c r="D386" s="1949" t="s">
        <v>8150</v>
      </c>
      <c r="E386" s="1950">
        <v>0.433</v>
      </c>
      <c r="F386" s="1952"/>
      <c r="G386" s="1952"/>
      <c r="H386" s="1952"/>
      <c r="I386" s="1952"/>
      <c r="J386" s="1950">
        <v>0.433</v>
      </c>
      <c r="K386" s="1950">
        <v>0.433</v>
      </c>
      <c r="L386" s="1950" t="s">
        <v>55</v>
      </c>
      <c r="M386" s="1951"/>
      <c r="N386" s="1951"/>
      <c r="O386" s="1951"/>
      <c r="P386" s="1951"/>
      <c r="Q386" s="1951"/>
      <c r="R386" s="1950">
        <v>0.433</v>
      </c>
    </row>
    <row r="387" spans="1:18">
      <c r="A387" s="1949">
        <v>381</v>
      </c>
      <c r="B387" s="1987" t="s">
        <v>17812</v>
      </c>
      <c r="C387" s="1949" t="s">
        <v>17813</v>
      </c>
      <c r="D387" s="1949" t="s">
        <v>8150</v>
      </c>
      <c r="E387" s="1950">
        <v>0.30199999999999999</v>
      </c>
      <c r="F387" s="1952"/>
      <c r="G387" s="1952"/>
      <c r="H387" s="1952"/>
      <c r="I387" s="1952"/>
      <c r="J387" s="1950">
        <v>0.30199999999999999</v>
      </c>
      <c r="K387" s="1950">
        <v>0.30199999999999999</v>
      </c>
      <c r="L387" s="1950" t="s">
        <v>55</v>
      </c>
      <c r="M387" s="1951"/>
      <c r="N387" s="1951"/>
      <c r="O387" s="1951"/>
      <c r="P387" s="1951"/>
      <c r="Q387" s="1951"/>
      <c r="R387" s="1950">
        <v>0.30199999999999999</v>
      </c>
    </row>
    <row r="388" spans="1:18">
      <c r="A388" s="1949">
        <v>382</v>
      </c>
      <c r="B388" s="1987" t="s">
        <v>17814</v>
      </c>
      <c r="C388" s="1949" t="s">
        <v>17815</v>
      </c>
      <c r="D388" s="1949" t="s">
        <v>8150</v>
      </c>
      <c r="E388" s="1950">
        <v>0.51400000000000001</v>
      </c>
      <c r="F388" s="1950">
        <v>0.51400000000000001</v>
      </c>
      <c r="G388" s="1952"/>
      <c r="H388" s="1952"/>
      <c r="I388" s="1950">
        <v>0.51400000000000001</v>
      </c>
      <c r="J388" s="1952"/>
      <c r="K388" s="1950">
        <v>0.51400000000000001</v>
      </c>
      <c r="L388" s="1950" t="s">
        <v>605</v>
      </c>
      <c r="M388" s="1951"/>
      <c r="N388" s="1951"/>
      <c r="O388" s="1951"/>
      <c r="P388" s="1950">
        <v>0.51400000000000001</v>
      </c>
      <c r="Q388" s="1951"/>
      <c r="R388" s="1951"/>
    </row>
    <row r="389" spans="1:18">
      <c r="A389" s="1949">
        <v>383</v>
      </c>
      <c r="B389" s="1987" t="s">
        <v>17816</v>
      </c>
      <c r="C389" s="1949" t="s">
        <v>17817</v>
      </c>
      <c r="D389" s="1949" t="s">
        <v>8150</v>
      </c>
      <c r="E389" s="1950">
        <v>0.85299999999999998</v>
      </c>
      <c r="F389" s="1950">
        <v>0.85299999999999998</v>
      </c>
      <c r="G389" s="1952"/>
      <c r="H389" s="1952"/>
      <c r="I389" s="1950">
        <v>0.85299999999999998</v>
      </c>
      <c r="J389" s="1952"/>
      <c r="K389" s="1950">
        <v>0.85299999999999998</v>
      </c>
      <c r="L389" s="1950" t="s">
        <v>55</v>
      </c>
      <c r="M389" s="1951"/>
      <c r="N389" s="1951"/>
      <c r="O389" s="1951"/>
      <c r="P389" s="1950">
        <v>0.85299999999999998</v>
      </c>
      <c r="Q389" s="1951"/>
      <c r="R389" s="1951"/>
    </row>
    <row r="390" spans="1:18">
      <c r="A390" s="1949">
        <v>384</v>
      </c>
      <c r="B390" s="1987" t="s">
        <v>17818</v>
      </c>
      <c r="C390" s="1949" t="s">
        <v>17819</v>
      </c>
      <c r="D390" s="1949" t="s">
        <v>8150</v>
      </c>
      <c r="E390" s="1950">
        <v>0.68</v>
      </c>
      <c r="F390" s="1950">
        <v>0.68</v>
      </c>
      <c r="G390" s="1950">
        <v>0.68</v>
      </c>
      <c r="H390" s="1952"/>
      <c r="I390" s="1952"/>
      <c r="J390" s="1952"/>
      <c r="K390" s="1950">
        <v>0.68</v>
      </c>
      <c r="L390" s="1950" t="s">
        <v>605</v>
      </c>
      <c r="M390" s="1951"/>
      <c r="N390" s="1950">
        <v>0.68</v>
      </c>
      <c r="O390" s="1951"/>
      <c r="P390" s="1951"/>
      <c r="Q390" s="1951"/>
      <c r="R390" s="1951"/>
    </row>
    <row r="391" spans="1:18">
      <c r="A391" s="1949">
        <v>385</v>
      </c>
      <c r="B391" s="1987" t="s">
        <v>17820</v>
      </c>
      <c r="C391" s="1949" t="s">
        <v>17821</v>
      </c>
      <c r="D391" s="1949" t="s">
        <v>8150</v>
      </c>
      <c r="E391" s="1950">
        <v>0.48</v>
      </c>
      <c r="F391" s="1950">
        <v>0.48</v>
      </c>
      <c r="G391" s="1952"/>
      <c r="H391" s="1952"/>
      <c r="I391" s="1950">
        <v>0.48</v>
      </c>
      <c r="J391" s="1952"/>
      <c r="K391" s="1950">
        <v>0.48</v>
      </c>
      <c r="L391" s="1950" t="s">
        <v>55</v>
      </c>
      <c r="M391" s="1951"/>
      <c r="N391" s="1951"/>
      <c r="O391" s="1951"/>
      <c r="P391" s="1950">
        <v>0.48</v>
      </c>
      <c r="Q391" s="1951"/>
      <c r="R391" s="1951"/>
    </row>
    <row r="392" spans="1:18">
      <c r="A392" s="1949">
        <v>386</v>
      </c>
      <c r="B392" s="1987" t="s">
        <v>17822</v>
      </c>
      <c r="C392" s="1955" t="s">
        <v>17823</v>
      </c>
      <c r="D392" s="1949" t="s">
        <v>8150</v>
      </c>
      <c r="E392" s="1967">
        <v>0.72799999999999998</v>
      </c>
      <c r="F392" s="1967">
        <v>0.72799999999999998</v>
      </c>
      <c r="G392" s="1967">
        <v>0.72799999999999998</v>
      </c>
      <c r="H392" s="1952"/>
      <c r="I392" s="1952"/>
      <c r="J392" s="1952"/>
      <c r="K392" s="1967">
        <v>0.72799999999999998</v>
      </c>
      <c r="L392" s="1956" t="s">
        <v>55</v>
      </c>
      <c r="M392" s="1956"/>
      <c r="N392" s="1956"/>
      <c r="O392" s="1967">
        <v>0.72799999999999998</v>
      </c>
      <c r="P392" s="1956"/>
      <c r="Q392" s="1956"/>
      <c r="R392" s="1956"/>
    </row>
    <row r="393" spans="1:18">
      <c r="A393" s="1949">
        <v>387</v>
      </c>
      <c r="B393" s="1987" t="s">
        <v>17824</v>
      </c>
      <c r="C393" s="1949" t="s">
        <v>17825</v>
      </c>
      <c r="D393" s="1949" t="s">
        <v>8150</v>
      </c>
      <c r="E393" s="1950">
        <v>0.314</v>
      </c>
      <c r="F393" s="1950">
        <v>0.314</v>
      </c>
      <c r="G393" s="1952"/>
      <c r="H393" s="1952"/>
      <c r="I393" s="1950">
        <v>0.314</v>
      </c>
      <c r="J393" s="1952"/>
      <c r="K393" s="1950">
        <v>0.314</v>
      </c>
      <c r="L393" s="1950" t="s">
        <v>55</v>
      </c>
      <c r="M393" s="1951"/>
      <c r="N393" s="1951"/>
      <c r="O393" s="1951"/>
      <c r="P393" s="1950">
        <v>0.314</v>
      </c>
      <c r="Q393" s="1951"/>
      <c r="R393" s="1951"/>
    </row>
    <row r="394" spans="1:18">
      <c r="A394" s="1949">
        <v>388</v>
      </c>
      <c r="B394" s="1987" t="s">
        <v>17826</v>
      </c>
      <c r="C394" s="1955" t="s">
        <v>17827</v>
      </c>
      <c r="D394" s="1949" t="s">
        <v>8150</v>
      </c>
      <c r="E394" s="1967">
        <v>1.07257</v>
      </c>
      <c r="F394" s="1952"/>
      <c r="G394" s="1952"/>
      <c r="H394" s="1952"/>
      <c r="I394" s="1952"/>
      <c r="J394" s="1967">
        <v>1.07257</v>
      </c>
      <c r="K394" s="1967">
        <v>1.07257</v>
      </c>
      <c r="L394" s="1956" t="s">
        <v>55</v>
      </c>
      <c r="M394" s="1956"/>
      <c r="N394" s="1956"/>
      <c r="O394" s="1956"/>
      <c r="P394" s="1956"/>
      <c r="Q394" s="1956"/>
      <c r="R394" s="1967">
        <v>1.07257</v>
      </c>
    </row>
    <row r="395" spans="1:18">
      <c r="A395" s="1949">
        <v>389</v>
      </c>
      <c r="B395" s="1987" t="s">
        <v>17828</v>
      </c>
      <c r="C395" s="1949" t="s">
        <v>17829</v>
      </c>
      <c r="D395" s="1949" t="s">
        <v>8150</v>
      </c>
      <c r="E395" s="1950">
        <v>0.20899999999999999</v>
      </c>
      <c r="F395" s="1950">
        <v>0.20899999999999999</v>
      </c>
      <c r="G395" s="1952"/>
      <c r="H395" s="1952"/>
      <c r="I395" s="1950">
        <v>0.20899999999999999</v>
      </c>
      <c r="J395" s="1952"/>
      <c r="K395" s="1950">
        <v>0.20899999999999999</v>
      </c>
      <c r="L395" s="1950" t="s">
        <v>55</v>
      </c>
      <c r="M395" s="1951"/>
      <c r="N395" s="1951"/>
      <c r="O395" s="1951"/>
      <c r="P395" s="1950">
        <v>0.20899999999999999</v>
      </c>
      <c r="Q395" s="1951"/>
      <c r="R395" s="1951"/>
    </row>
    <row r="396" spans="1:18">
      <c r="A396" s="1949">
        <v>390</v>
      </c>
      <c r="B396" s="1987" t="s">
        <v>17830</v>
      </c>
      <c r="C396" s="1949" t="s">
        <v>17831</v>
      </c>
      <c r="D396" s="1949" t="s">
        <v>8150</v>
      </c>
      <c r="E396" s="1950">
        <v>0.36</v>
      </c>
      <c r="F396" s="1952"/>
      <c r="G396" s="1952"/>
      <c r="H396" s="1952"/>
      <c r="I396" s="1952"/>
      <c r="J396" s="1950">
        <v>0.36</v>
      </c>
      <c r="K396" s="1950">
        <v>0.36</v>
      </c>
      <c r="L396" s="1950" t="s">
        <v>55</v>
      </c>
      <c r="M396" s="1951"/>
      <c r="N396" s="1951"/>
      <c r="O396" s="1951"/>
      <c r="P396" s="1951"/>
      <c r="Q396" s="1951"/>
      <c r="R396" s="1950">
        <v>0.36</v>
      </c>
    </row>
    <row r="397" spans="1:18">
      <c r="A397" s="1949">
        <v>391</v>
      </c>
      <c r="B397" s="1987" t="s">
        <v>17832</v>
      </c>
      <c r="C397" s="1955" t="s">
        <v>17833</v>
      </c>
      <c r="D397" s="1949" t="s">
        <v>8150</v>
      </c>
      <c r="E397" s="1967">
        <v>0.53173999999999999</v>
      </c>
      <c r="F397" s="1952"/>
      <c r="G397" s="1952"/>
      <c r="H397" s="1952"/>
      <c r="I397" s="1952"/>
      <c r="J397" s="1967">
        <v>0.53173999999999999</v>
      </c>
      <c r="K397" s="1967">
        <v>0.53173999999999999</v>
      </c>
      <c r="L397" s="1956" t="s">
        <v>55</v>
      </c>
      <c r="M397" s="1956"/>
      <c r="N397" s="1956"/>
      <c r="O397" s="1956"/>
      <c r="P397" s="1956"/>
      <c r="Q397" s="1956"/>
      <c r="R397" s="1967">
        <v>0.53173999999999999</v>
      </c>
    </row>
    <row r="398" spans="1:18">
      <c r="A398" s="1949">
        <v>392</v>
      </c>
      <c r="B398" s="1987" t="s">
        <v>17834</v>
      </c>
      <c r="C398" s="1955" t="s">
        <v>17835</v>
      </c>
      <c r="D398" s="1949" t="s">
        <v>8150</v>
      </c>
      <c r="E398" s="1967">
        <v>0.42077999999999999</v>
      </c>
      <c r="F398" s="1967">
        <v>0.42077999999999999</v>
      </c>
      <c r="G398" s="1952"/>
      <c r="H398" s="1952"/>
      <c r="I398" s="1967">
        <v>0.42077999999999999</v>
      </c>
      <c r="J398" s="1952"/>
      <c r="K398" s="1967">
        <v>0.42077999999999999</v>
      </c>
      <c r="L398" s="1956" t="s">
        <v>55</v>
      </c>
      <c r="M398" s="1956"/>
      <c r="N398" s="1956"/>
      <c r="O398" s="1956"/>
      <c r="P398" s="1967">
        <v>0.42077999999999999</v>
      </c>
      <c r="Q398" s="1956"/>
      <c r="R398" s="1956"/>
    </row>
    <row r="399" spans="1:18">
      <c r="A399" s="1949">
        <v>393</v>
      </c>
      <c r="B399" s="1987" t="s">
        <v>17836</v>
      </c>
      <c r="C399" s="1949" t="s">
        <v>17837</v>
      </c>
      <c r="D399" s="1949" t="s">
        <v>8150</v>
      </c>
      <c r="E399" s="1950">
        <v>0.49199999999999999</v>
      </c>
      <c r="F399" s="1950">
        <v>0.49199999999999999</v>
      </c>
      <c r="G399" s="1950">
        <v>0.49199999999999999</v>
      </c>
      <c r="H399" s="1952"/>
      <c r="I399" s="1952"/>
      <c r="J399" s="1952"/>
      <c r="K399" s="1950"/>
      <c r="L399" s="1950" t="s">
        <v>55</v>
      </c>
      <c r="M399" s="1951"/>
      <c r="N399" s="1951"/>
      <c r="O399" s="1950">
        <v>0.49199999999999999</v>
      </c>
      <c r="P399" s="1964"/>
      <c r="Q399" s="1951"/>
      <c r="R399" s="1951"/>
    </row>
    <row r="400" spans="1:18">
      <c r="A400" s="1949">
        <v>394</v>
      </c>
      <c r="B400" s="1987" t="s">
        <v>17838</v>
      </c>
      <c r="C400" s="1949" t="s">
        <v>17839</v>
      </c>
      <c r="D400" s="1949" t="s">
        <v>8150</v>
      </c>
      <c r="E400" s="1950">
        <v>0.36499999999999999</v>
      </c>
      <c r="F400" s="1952"/>
      <c r="G400" s="1952"/>
      <c r="H400" s="1952"/>
      <c r="I400" s="1952"/>
      <c r="J400" s="1950">
        <v>0.36499999999999999</v>
      </c>
      <c r="K400" s="1950">
        <v>0.36499999999999999</v>
      </c>
      <c r="L400" s="1950" t="s">
        <v>55</v>
      </c>
      <c r="M400" s="1951"/>
      <c r="N400" s="1951"/>
      <c r="O400" s="1951"/>
      <c r="P400" s="1951"/>
      <c r="Q400" s="1951"/>
      <c r="R400" s="1950">
        <v>0.36499999999999999</v>
      </c>
    </row>
    <row r="401" spans="1:18">
      <c r="A401" s="1949">
        <v>395</v>
      </c>
      <c r="B401" s="1987" t="s">
        <v>17840</v>
      </c>
      <c r="C401" s="1949" t="s">
        <v>17841</v>
      </c>
      <c r="D401" s="1949" t="s">
        <v>8150</v>
      </c>
      <c r="E401" s="1950">
        <v>0.373</v>
      </c>
      <c r="F401" s="1950">
        <v>0.373</v>
      </c>
      <c r="G401" s="1950">
        <v>0.373</v>
      </c>
      <c r="H401" s="1952"/>
      <c r="I401" s="1952"/>
      <c r="J401" s="1952"/>
      <c r="K401" s="1950">
        <v>0.373</v>
      </c>
      <c r="L401" s="1950" t="s">
        <v>605</v>
      </c>
      <c r="M401" s="1951"/>
      <c r="N401" s="1951"/>
      <c r="O401" s="1950">
        <v>0.373</v>
      </c>
      <c r="P401" s="1951"/>
      <c r="Q401" s="1951"/>
      <c r="R401" s="1951"/>
    </row>
    <row r="402" spans="1:18">
      <c r="A402" s="1949">
        <v>396</v>
      </c>
      <c r="B402" s="1987" t="s">
        <v>17842</v>
      </c>
      <c r="C402" s="1949" t="s">
        <v>17843</v>
      </c>
      <c r="D402" s="1949" t="s">
        <v>8150</v>
      </c>
      <c r="E402" s="1950">
        <v>0.20599999999999999</v>
      </c>
      <c r="F402" s="1950">
        <v>0.20599999999999999</v>
      </c>
      <c r="G402" s="1952"/>
      <c r="H402" s="1952"/>
      <c r="I402" s="1950">
        <v>0.20599999999999999</v>
      </c>
      <c r="J402" s="1952"/>
      <c r="K402" s="1950">
        <v>0.20599999999999999</v>
      </c>
      <c r="L402" s="1950" t="s">
        <v>55</v>
      </c>
      <c r="M402" s="1951"/>
      <c r="N402" s="1951"/>
      <c r="O402" s="1951"/>
      <c r="P402" s="1950">
        <v>0.20599999999999999</v>
      </c>
      <c r="Q402" s="1951"/>
      <c r="R402" s="1951"/>
    </row>
    <row r="403" spans="1:18">
      <c r="A403" s="1949">
        <v>397</v>
      </c>
      <c r="B403" s="1987" t="s">
        <v>17844</v>
      </c>
      <c r="C403" s="1949" t="s">
        <v>17845</v>
      </c>
      <c r="D403" s="1949" t="s">
        <v>8150</v>
      </c>
      <c r="E403" s="1950">
        <v>0.432</v>
      </c>
      <c r="F403" s="1952"/>
      <c r="G403" s="1952"/>
      <c r="H403" s="1952"/>
      <c r="I403" s="1952"/>
      <c r="J403" s="1950">
        <v>0.432</v>
      </c>
      <c r="K403" s="1950">
        <v>0.432</v>
      </c>
      <c r="L403" s="1950" t="s">
        <v>55</v>
      </c>
      <c r="M403" s="1951"/>
      <c r="N403" s="1951"/>
      <c r="O403" s="1951"/>
      <c r="P403" s="1951"/>
      <c r="Q403" s="1951"/>
      <c r="R403" s="1950">
        <v>0.432</v>
      </c>
    </row>
    <row r="404" spans="1:18">
      <c r="A404" s="1949">
        <v>398</v>
      </c>
      <c r="B404" s="1987" t="s">
        <v>17846</v>
      </c>
      <c r="C404" s="1955" t="s">
        <v>17847</v>
      </c>
      <c r="D404" s="1949" t="s">
        <v>8150</v>
      </c>
      <c r="E404" s="1967">
        <v>0.53900000000000003</v>
      </c>
      <c r="F404" s="1952"/>
      <c r="G404" s="1952"/>
      <c r="H404" s="1952"/>
      <c r="I404" s="1952"/>
      <c r="J404" s="1967">
        <v>0.53900000000000003</v>
      </c>
      <c r="K404" s="1967">
        <v>0.53900000000000003</v>
      </c>
      <c r="L404" s="1956" t="s">
        <v>55</v>
      </c>
      <c r="M404" s="1956"/>
      <c r="N404" s="1956"/>
      <c r="O404" s="1956"/>
      <c r="P404" s="1956"/>
      <c r="Q404" s="1956"/>
      <c r="R404" s="1967">
        <v>0.53900000000000003</v>
      </c>
    </row>
    <row r="405" spans="1:18">
      <c r="A405" s="1949">
        <v>399</v>
      </c>
      <c r="B405" s="1987" t="s">
        <v>17848</v>
      </c>
      <c r="C405" s="1949" t="s">
        <v>17849</v>
      </c>
      <c r="D405" s="1949" t="s">
        <v>8150</v>
      </c>
      <c r="E405" s="1950">
        <v>0.96399999999999997</v>
      </c>
      <c r="F405" s="1950">
        <v>0.96399999999999997</v>
      </c>
      <c r="G405" s="1952"/>
      <c r="H405" s="1952"/>
      <c r="I405" s="1950">
        <v>0.96399999999999997</v>
      </c>
      <c r="J405" s="1952"/>
      <c r="K405" s="1950">
        <v>0.96399999999999997</v>
      </c>
      <c r="L405" s="1950" t="s">
        <v>55</v>
      </c>
      <c r="M405" s="1951"/>
      <c r="N405" s="1951"/>
      <c r="O405" s="1951"/>
      <c r="P405" s="1950">
        <v>0.96399999999999997</v>
      </c>
      <c r="Q405" s="1951"/>
      <c r="R405" s="1951"/>
    </row>
    <row r="406" spans="1:18">
      <c r="A406" s="1949">
        <v>400</v>
      </c>
      <c r="B406" s="1987" t="s">
        <v>17850</v>
      </c>
      <c r="C406" s="1949" t="s">
        <v>17851</v>
      </c>
      <c r="D406" s="1949" t="s">
        <v>8150</v>
      </c>
      <c r="E406" s="1950">
        <v>0.497</v>
      </c>
      <c r="F406" s="1952"/>
      <c r="G406" s="1952"/>
      <c r="H406" s="1952"/>
      <c r="I406" s="1952"/>
      <c r="J406" s="1950">
        <v>0.497</v>
      </c>
      <c r="K406" s="1950">
        <v>0.497</v>
      </c>
      <c r="L406" s="1950" t="s">
        <v>55</v>
      </c>
      <c r="M406" s="1951"/>
      <c r="N406" s="1951"/>
      <c r="O406" s="1951"/>
      <c r="P406" s="1951"/>
      <c r="Q406" s="1951"/>
      <c r="R406" s="1950">
        <v>0.497</v>
      </c>
    </row>
    <row r="407" spans="1:18">
      <c r="A407" s="1949">
        <v>401</v>
      </c>
      <c r="B407" s="1987" t="s">
        <v>17852</v>
      </c>
      <c r="C407" s="1949" t="s">
        <v>17853</v>
      </c>
      <c r="D407" s="1949" t="s">
        <v>8150</v>
      </c>
      <c r="E407" s="1950">
        <v>0.495</v>
      </c>
      <c r="F407" s="1952"/>
      <c r="G407" s="1952"/>
      <c r="H407" s="1952"/>
      <c r="I407" s="1952"/>
      <c r="J407" s="1950">
        <v>0.495</v>
      </c>
      <c r="K407" s="1950">
        <v>0.495</v>
      </c>
      <c r="L407" s="1950" t="s">
        <v>55</v>
      </c>
      <c r="M407" s="1951"/>
      <c r="N407" s="1951"/>
      <c r="O407" s="1951"/>
      <c r="P407" s="1951"/>
      <c r="Q407" s="1951"/>
      <c r="R407" s="1950">
        <v>0.495</v>
      </c>
    </row>
    <row r="408" spans="1:18">
      <c r="A408" s="1949">
        <v>402</v>
      </c>
      <c r="B408" s="1987" t="s">
        <v>17854</v>
      </c>
      <c r="C408" s="1955" t="s">
        <v>17855</v>
      </c>
      <c r="D408" s="1949" t="s">
        <v>8150</v>
      </c>
      <c r="E408" s="1967">
        <v>0.44290000000000002</v>
      </c>
      <c r="F408" s="1952"/>
      <c r="G408" s="1952"/>
      <c r="H408" s="1952"/>
      <c r="I408" s="1952"/>
      <c r="J408" s="1967">
        <v>0.44290000000000002</v>
      </c>
      <c r="K408" s="1967">
        <v>0.44290000000000002</v>
      </c>
      <c r="L408" s="1956" t="s">
        <v>55</v>
      </c>
      <c r="M408" s="1956"/>
      <c r="N408" s="1956"/>
      <c r="O408" s="1956"/>
      <c r="P408" s="1956"/>
      <c r="Q408" s="1956"/>
      <c r="R408" s="1967">
        <v>0.44290000000000002</v>
      </c>
    </row>
    <row r="409" spans="1:18">
      <c r="A409" s="1949">
        <v>403</v>
      </c>
      <c r="B409" s="1987" t="s">
        <v>17856</v>
      </c>
      <c r="C409" s="1955" t="s">
        <v>17857</v>
      </c>
      <c r="D409" s="1949" t="s">
        <v>8150</v>
      </c>
      <c r="E409" s="1967">
        <v>0.31279000000000001</v>
      </c>
      <c r="F409" s="1952"/>
      <c r="G409" s="1952"/>
      <c r="H409" s="1952"/>
      <c r="I409" s="1952"/>
      <c r="J409" s="1967">
        <v>0.31279000000000001</v>
      </c>
      <c r="K409" s="1967">
        <v>0.31279000000000001</v>
      </c>
      <c r="L409" s="1956" t="s">
        <v>55</v>
      </c>
      <c r="M409" s="1956"/>
      <c r="N409" s="1956"/>
      <c r="O409" s="1956"/>
      <c r="P409" s="1956"/>
      <c r="Q409" s="1956"/>
      <c r="R409" s="1967">
        <v>0.31279000000000001</v>
      </c>
    </row>
    <row r="410" spans="1:18">
      <c r="A410" s="1949">
        <v>404</v>
      </c>
      <c r="B410" s="1987" t="s">
        <v>17858</v>
      </c>
      <c r="C410" s="1949" t="s">
        <v>17859</v>
      </c>
      <c r="D410" s="1949" t="s">
        <v>8150</v>
      </c>
      <c r="E410" s="1950">
        <v>0.13300000000000001</v>
      </c>
      <c r="F410" s="1952"/>
      <c r="G410" s="1952"/>
      <c r="H410" s="1952"/>
      <c r="I410" s="1952"/>
      <c r="J410" s="1950">
        <v>0.13300000000000001</v>
      </c>
      <c r="K410" s="1950">
        <v>0.13300000000000001</v>
      </c>
      <c r="L410" s="1950" t="s">
        <v>55</v>
      </c>
      <c r="M410" s="1951"/>
      <c r="N410" s="1951"/>
      <c r="O410" s="1951"/>
      <c r="P410" s="1951"/>
      <c r="Q410" s="1951"/>
      <c r="R410" s="1950">
        <v>0.13300000000000001</v>
      </c>
    </row>
    <row r="411" spans="1:18">
      <c r="A411" s="1949">
        <v>405</v>
      </c>
      <c r="B411" s="1987" t="s">
        <v>17860</v>
      </c>
      <c r="C411" s="1949" t="s">
        <v>17861</v>
      </c>
      <c r="D411" s="1949" t="s">
        <v>8150</v>
      </c>
      <c r="E411" s="1950">
        <v>0.254</v>
      </c>
      <c r="F411" s="1952"/>
      <c r="G411" s="1952"/>
      <c r="H411" s="1952"/>
      <c r="I411" s="1952"/>
      <c r="J411" s="1950">
        <v>0.254</v>
      </c>
      <c r="K411" s="1950">
        <v>0.254</v>
      </c>
      <c r="L411" s="1950" t="s">
        <v>55</v>
      </c>
      <c r="M411" s="1951"/>
      <c r="N411" s="1951"/>
      <c r="O411" s="1951"/>
      <c r="P411" s="1951"/>
      <c r="Q411" s="1951"/>
      <c r="R411" s="1950">
        <v>0.254</v>
      </c>
    </row>
    <row r="412" spans="1:18">
      <c r="A412" s="1949">
        <v>406</v>
      </c>
      <c r="B412" s="1987" t="s">
        <v>17862</v>
      </c>
      <c r="C412" s="1955" t="s">
        <v>17863</v>
      </c>
      <c r="D412" s="1949" t="s">
        <v>8150</v>
      </c>
      <c r="E412" s="1967">
        <v>0.66449999999999998</v>
      </c>
      <c r="F412" s="1952"/>
      <c r="G412" s="1952"/>
      <c r="H412" s="1952"/>
      <c r="I412" s="1952"/>
      <c r="J412" s="1967">
        <v>0.66449999999999998</v>
      </c>
      <c r="K412" s="1967">
        <v>0.66449999999999998</v>
      </c>
      <c r="L412" s="1956" t="s">
        <v>55</v>
      </c>
      <c r="M412" s="1956"/>
      <c r="N412" s="1956"/>
      <c r="O412" s="1956"/>
      <c r="P412" s="1956"/>
      <c r="Q412" s="1956"/>
      <c r="R412" s="1967">
        <v>0.66449999999999998</v>
      </c>
    </row>
    <row r="413" spans="1:18">
      <c r="A413" s="1949">
        <v>407</v>
      </c>
      <c r="B413" s="1987" t="s">
        <v>17864</v>
      </c>
      <c r="C413" s="1949" t="s">
        <v>17865</v>
      </c>
      <c r="D413" s="1949" t="s">
        <v>8150</v>
      </c>
      <c r="E413" s="1950">
        <v>0.77</v>
      </c>
      <c r="F413" s="1950">
        <v>0.77</v>
      </c>
      <c r="G413" s="1952"/>
      <c r="H413" s="1952"/>
      <c r="I413" s="1950">
        <v>0.77</v>
      </c>
      <c r="J413" s="1952"/>
      <c r="K413" s="1950">
        <v>0.77</v>
      </c>
      <c r="L413" s="1950" t="s">
        <v>55</v>
      </c>
      <c r="M413" s="1951"/>
      <c r="N413" s="1951"/>
      <c r="O413" s="1951"/>
      <c r="P413" s="1950">
        <v>0.77</v>
      </c>
      <c r="Q413" s="1951"/>
      <c r="R413" s="1951"/>
    </row>
    <row r="414" spans="1:18">
      <c r="A414" s="1949">
        <v>408</v>
      </c>
      <c r="B414" s="1987" t="s">
        <v>17866</v>
      </c>
      <c r="C414" s="1949" t="s">
        <v>17867</v>
      </c>
      <c r="D414" s="1949" t="s">
        <v>8150</v>
      </c>
      <c r="E414" s="1950">
        <v>1.1459999999999999</v>
      </c>
      <c r="F414" s="1950">
        <v>1.1459999999999999</v>
      </c>
      <c r="G414" s="1950">
        <v>1.1459999999999999</v>
      </c>
      <c r="H414" s="1952"/>
      <c r="I414" s="1952"/>
      <c r="K414" s="1950"/>
      <c r="L414" s="1950" t="s">
        <v>55</v>
      </c>
      <c r="M414" s="1951"/>
      <c r="N414" s="1951"/>
      <c r="O414" s="1951"/>
      <c r="P414" s="1951"/>
      <c r="Q414" s="1951"/>
      <c r="R414" s="1950">
        <v>1.1459999999999999</v>
      </c>
    </row>
    <row r="415" spans="1:18">
      <c r="A415" s="1949">
        <v>409</v>
      </c>
      <c r="B415" s="1987" t="s">
        <v>17868</v>
      </c>
      <c r="C415" s="1949" t="s">
        <v>17869</v>
      </c>
      <c r="D415" s="1949" t="s">
        <v>8150</v>
      </c>
      <c r="E415" s="1950">
        <v>0.73612</v>
      </c>
      <c r="F415" s="1950">
        <v>0.73612</v>
      </c>
      <c r="G415" s="1952"/>
      <c r="H415" s="1952"/>
      <c r="I415" s="1950">
        <v>0.73612</v>
      </c>
      <c r="J415" s="1952"/>
      <c r="K415" s="1950">
        <v>0.73612</v>
      </c>
      <c r="L415" s="1950" t="s">
        <v>55</v>
      </c>
      <c r="M415" s="1951"/>
      <c r="N415" s="1951"/>
      <c r="O415" s="1951"/>
      <c r="P415" s="1950">
        <v>0.73612</v>
      </c>
      <c r="Q415" s="1951"/>
      <c r="R415" s="1951"/>
    </row>
    <row r="416" spans="1:18">
      <c r="A416" s="1949">
        <v>410</v>
      </c>
      <c r="B416" s="1987" t="s">
        <v>17870</v>
      </c>
      <c r="C416" s="1955" t="s">
        <v>17871</v>
      </c>
      <c r="D416" s="1949" t="s">
        <v>8150</v>
      </c>
      <c r="E416" s="1967">
        <v>0.83099999999999996</v>
      </c>
      <c r="F416" s="1952"/>
      <c r="G416" s="1952"/>
      <c r="H416" s="1952"/>
      <c r="I416" s="1952"/>
      <c r="J416" s="1967">
        <v>0.83099999999999996</v>
      </c>
      <c r="K416" s="1967">
        <v>0.83099999999999996</v>
      </c>
      <c r="L416" s="1956" t="s">
        <v>55</v>
      </c>
      <c r="M416" s="1956"/>
      <c r="N416" s="1956"/>
      <c r="O416" s="1956"/>
      <c r="P416" s="1956"/>
      <c r="Q416" s="1956"/>
      <c r="R416" s="1967">
        <v>0.83099999999999996</v>
      </c>
    </row>
    <row r="417" spans="1:18">
      <c r="A417" s="1949">
        <v>411</v>
      </c>
      <c r="B417" s="1987" t="s">
        <v>17872</v>
      </c>
      <c r="C417" s="1955" t="s">
        <v>17873</v>
      </c>
      <c r="D417" s="1949" t="s">
        <v>8150</v>
      </c>
      <c r="E417" s="1967">
        <v>0.27522999999999997</v>
      </c>
      <c r="F417" s="1967">
        <v>0.27522999999999997</v>
      </c>
      <c r="G417" s="1952"/>
      <c r="H417" s="1952"/>
      <c r="I417" s="1967">
        <v>0.27522999999999997</v>
      </c>
      <c r="J417" s="1952"/>
      <c r="K417" s="1967">
        <v>0.27522999999999997</v>
      </c>
      <c r="L417" s="1956" t="s">
        <v>55</v>
      </c>
      <c r="M417" s="1956"/>
      <c r="N417" s="1956"/>
      <c r="O417" s="1956"/>
      <c r="P417" s="1967">
        <v>0.27522999999999997</v>
      </c>
      <c r="Q417" s="1956"/>
      <c r="R417" s="1956"/>
    </row>
    <row r="418" spans="1:18">
      <c r="A418" s="1949">
        <v>412</v>
      </c>
      <c r="B418" s="1987" t="s">
        <v>17874</v>
      </c>
      <c r="C418" s="1955" t="s">
        <v>17875</v>
      </c>
      <c r="D418" s="1949" t="s">
        <v>8150</v>
      </c>
      <c r="E418" s="1967">
        <v>0.96499999999999997</v>
      </c>
      <c r="F418" s="1967">
        <v>0.96499999999999997</v>
      </c>
      <c r="G418" s="1952"/>
      <c r="H418" s="1952"/>
      <c r="I418" s="1967">
        <v>0.96499999999999997</v>
      </c>
      <c r="J418" s="1952"/>
      <c r="K418" s="1967">
        <v>0.96499999999999997</v>
      </c>
      <c r="L418" s="1956" t="s">
        <v>55</v>
      </c>
      <c r="M418" s="1956"/>
      <c r="N418" s="1956"/>
      <c r="O418" s="1956"/>
      <c r="P418" s="1967">
        <v>0.96499999999999997</v>
      </c>
      <c r="Q418" s="1956"/>
      <c r="R418" s="1956"/>
    </row>
    <row r="419" spans="1:18">
      <c r="A419" s="1949">
        <v>413</v>
      </c>
      <c r="B419" s="1987" t="s">
        <v>17876</v>
      </c>
      <c r="C419" s="1949" t="s">
        <v>17877</v>
      </c>
      <c r="D419" s="1949" t="s">
        <v>8150</v>
      </c>
      <c r="E419" s="1950">
        <v>1.1850000000000001</v>
      </c>
      <c r="F419" s="1952"/>
      <c r="G419" s="1950"/>
      <c r="H419" s="1952"/>
      <c r="I419" s="1952"/>
      <c r="J419" s="1950">
        <v>1.1850000000000001</v>
      </c>
      <c r="K419" s="1950">
        <v>1.1850000000000001</v>
      </c>
      <c r="L419" s="1950" t="s">
        <v>55</v>
      </c>
      <c r="M419" s="1951"/>
      <c r="N419" s="1951"/>
      <c r="O419" s="1951"/>
      <c r="P419" s="1951"/>
      <c r="Q419" s="1951"/>
      <c r="R419" s="1950">
        <v>1.1850000000000001</v>
      </c>
    </row>
    <row r="420" spans="1:18">
      <c r="A420" s="1949">
        <v>414</v>
      </c>
      <c r="B420" s="1987" t="s">
        <v>17878</v>
      </c>
      <c r="C420" s="1949" t="s">
        <v>17879</v>
      </c>
      <c r="D420" s="1949" t="s">
        <v>8150</v>
      </c>
      <c r="E420" s="1950">
        <v>0.20102999999999999</v>
      </c>
      <c r="F420" s="1950">
        <v>0.20102999999999999</v>
      </c>
      <c r="G420" s="1950">
        <v>0.20100000000000001</v>
      </c>
      <c r="H420" s="1952"/>
      <c r="I420" s="1952"/>
      <c r="J420" s="1952"/>
      <c r="K420" s="1950">
        <v>0.20100000000000001</v>
      </c>
      <c r="L420" s="1967" t="s">
        <v>55</v>
      </c>
      <c r="M420" s="1956"/>
      <c r="N420" s="1956"/>
      <c r="O420" s="1950">
        <v>0.20102999999999999</v>
      </c>
      <c r="P420" s="1951"/>
      <c r="Q420" s="1956"/>
      <c r="R420" s="1956"/>
    </row>
    <row r="421" spans="1:18">
      <c r="A421" s="1949">
        <v>415</v>
      </c>
      <c r="B421" s="1987" t="s">
        <v>17880</v>
      </c>
      <c r="C421" s="1949" t="s">
        <v>17881</v>
      </c>
      <c r="D421" s="1949" t="s">
        <v>8150</v>
      </c>
      <c r="E421" s="1950">
        <v>0.6</v>
      </c>
      <c r="F421" s="1950">
        <v>0.6</v>
      </c>
      <c r="G421" s="1952"/>
      <c r="H421" s="1952"/>
      <c r="I421" s="1950">
        <v>0.6</v>
      </c>
      <c r="J421" s="1952"/>
      <c r="K421" s="1950">
        <v>0.6</v>
      </c>
      <c r="L421" s="1950" t="s">
        <v>605</v>
      </c>
      <c r="M421" s="1951"/>
      <c r="N421" s="1951"/>
      <c r="O421" s="1951"/>
      <c r="P421" s="1950">
        <v>0.6</v>
      </c>
      <c r="Q421" s="1951"/>
      <c r="R421" s="1951"/>
    </row>
    <row r="422" spans="1:18">
      <c r="A422" s="1949">
        <v>416</v>
      </c>
      <c r="B422" s="1987" t="s">
        <v>17882</v>
      </c>
      <c r="C422" s="1955" t="s">
        <v>17883</v>
      </c>
      <c r="D422" s="1949" t="s">
        <v>8150</v>
      </c>
      <c r="E422" s="1967">
        <v>0.91178999999999999</v>
      </c>
      <c r="F422" s="1952"/>
      <c r="G422" s="1952"/>
      <c r="H422" s="1952"/>
      <c r="I422" s="1952"/>
      <c r="J422" s="1967">
        <v>0.91178999999999999</v>
      </c>
      <c r="K422" s="1967">
        <v>0.91178999999999999</v>
      </c>
      <c r="L422" s="1956" t="s">
        <v>55</v>
      </c>
      <c r="M422" s="1956"/>
      <c r="N422" s="1956"/>
      <c r="O422" s="1956"/>
      <c r="P422" s="1956"/>
      <c r="Q422" s="1956"/>
      <c r="R422" s="1967">
        <v>0.91178999999999999</v>
      </c>
    </row>
    <row r="423" spans="1:18">
      <c r="A423" s="1949">
        <v>417</v>
      </c>
      <c r="B423" s="1987" t="s">
        <v>17884</v>
      </c>
      <c r="C423" s="1955" t="s">
        <v>17885</v>
      </c>
      <c r="D423" s="1949" t="s">
        <v>8150</v>
      </c>
      <c r="E423" s="1967">
        <v>0.87971999999999995</v>
      </c>
      <c r="F423" s="1952"/>
      <c r="G423" s="1952"/>
      <c r="H423" s="1952"/>
      <c r="I423" s="1952"/>
      <c r="J423" s="1967">
        <v>0.87971999999999995</v>
      </c>
      <c r="K423" s="1967">
        <v>0.87971999999999995</v>
      </c>
      <c r="L423" s="1956" t="s">
        <v>55</v>
      </c>
      <c r="M423" s="1956"/>
      <c r="N423" s="1956"/>
      <c r="O423" s="1956"/>
      <c r="P423" s="1956"/>
      <c r="Q423" s="1956"/>
      <c r="R423" s="1967">
        <v>0.87971999999999995</v>
      </c>
    </row>
    <row r="424" spans="1:18">
      <c r="A424" s="1949">
        <v>418</v>
      </c>
      <c r="B424" s="1987" t="s">
        <v>17886</v>
      </c>
      <c r="C424" s="1949" t="s">
        <v>17887</v>
      </c>
      <c r="D424" s="1949" t="s">
        <v>8150</v>
      </c>
      <c r="E424" s="1950">
        <v>1.1879999999999999</v>
      </c>
      <c r="F424" s="1950">
        <v>1.1879999999999999</v>
      </c>
      <c r="G424" s="1950">
        <v>1.1879999999999999</v>
      </c>
      <c r="H424" s="1952"/>
      <c r="I424" s="1952"/>
      <c r="J424" s="1952"/>
      <c r="K424" s="1950">
        <v>1.1879999999999999</v>
      </c>
      <c r="L424" s="1950" t="s">
        <v>55</v>
      </c>
      <c r="M424" s="1951"/>
      <c r="N424" s="1951"/>
      <c r="O424" s="1950">
        <v>1.1879999999999999</v>
      </c>
      <c r="P424" s="1951"/>
      <c r="Q424" s="1951"/>
      <c r="R424" s="1951"/>
    </row>
    <row r="425" spans="1:18">
      <c r="A425" s="1949">
        <v>419</v>
      </c>
      <c r="B425" s="1987" t="s">
        <v>17888</v>
      </c>
      <c r="C425" s="1955" t="s">
        <v>17889</v>
      </c>
      <c r="D425" s="1949" t="s">
        <v>8150</v>
      </c>
      <c r="E425" s="1967">
        <v>0.91285000000000005</v>
      </c>
      <c r="F425" s="1952"/>
      <c r="G425" s="1952"/>
      <c r="H425" s="1952"/>
      <c r="I425" s="1952"/>
      <c r="J425" s="1967">
        <v>0.91285000000000005</v>
      </c>
      <c r="K425" s="1967">
        <v>0.91285000000000005</v>
      </c>
      <c r="L425" s="1956" t="s">
        <v>55</v>
      </c>
      <c r="M425" s="1956"/>
      <c r="N425" s="1956"/>
      <c r="O425" s="1956"/>
      <c r="P425" s="1956"/>
      <c r="Q425" s="1956"/>
      <c r="R425" s="1967">
        <v>0.91285000000000005</v>
      </c>
    </row>
    <row r="426" spans="1:18">
      <c r="A426" s="1949">
        <v>420</v>
      </c>
      <c r="B426" s="1987" t="s">
        <v>17890</v>
      </c>
      <c r="C426" s="1955" t="s">
        <v>17891</v>
      </c>
      <c r="D426" s="1949" t="s">
        <v>8150</v>
      </c>
      <c r="E426" s="1967">
        <v>0.9718</v>
      </c>
      <c r="F426" s="1967">
        <v>0.9718</v>
      </c>
      <c r="G426" s="1967">
        <v>0.9718</v>
      </c>
      <c r="H426" s="1952"/>
      <c r="I426" s="1952"/>
      <c r="J426" s="1952"/>
      <c r="K426" s="1967">
        <v>0.9718</v>
      </c>
      <c r="L426" s="1956" t="s">
        <v>55</v>
      </c>
      <c r="M426" s="1956"/>
      <c r="N426" s="1956"/>
      <c r="O426" s="1967">
        <v>0.9718</v>
      </c>
      <c r="P426" s="1964"/>
      <c r="Q426" s="1956"/>
      <c r="R426" s="1956"/>
    </row>
    <row r="427" spans="1:18">
      <c r="A427" s="1949">
        <v>421</v>
      </c>
      <c r="B427" s="1987" t="s">
        <v>17892</v>
      </c>
      <c r="C427" s="1949" t="s">
        <v>17893</v>
      </c>
      <c r="D427" s="1949" t="s">
        <v>8150</v>
      </c>
      <c r="E427" s="1950">
        <v>0.16900000000000001</v>
      </c>
      <c r="F427" s="1952"/>
      <c r="G427" s="1952"/>
      <c r="H427" s="1952"/>
      <c r="I427" s="1952"/>
      <c r="J427" s="1950">
        <v>0.16900000000000001</v>
      </c>
      <c r="K427" s="1950">
        <v>0.16900000000000001</v>
      </c>
      <c r="L427" s="1950" t="s">
        <v>55</v>
      </c>
      <c r="M427" s="1951"/>
      <c r="N427" s="1951"/>
      <c r="O427" s="1951"/>
      <c r="P427" s="1951"/>
      <c r="Q427" s="1951"/>
      <c r="R427" s="1950">
        <v>0.16900000000000001</v>
      </c>
    </row>
    <row r="428" spans="1:18">
      <c r="A428" s="1949">
        <v>422</v>
      </c>
      <c r="B428" s="1987" t="s">
        <v>17894</v>
      </c>
      <c r="C428" s="1949" t="s">
        <v>17895</v>
      </c>
      <c r="D428" s="1949" t="s">
        <v>8150</v>
      </c>
      <c r="E428" s="1950">
        <v>0.34799999999999998</v>
      </c>
      <c r="F428" s="1950">
        <v>0.34799999999999998</v>
      </c>
      <c r="G428" s="1952"/>
      <c r="H428" s="1952"/>
      <c r="I428" s="1950">
        <v>0.34799999999999998</v>
      </c>
      <c r="J428" s="1952"/>
      <c r="K428" s="1950">
        <v>0.34799999999999998</v>
      </c>
      <c r="L428" s="1950" t="s">
        <v>55</v>
      </c>
      <c r="M428" s="1951"/>
      <c r="N428" s="1951"/>
      <c r="O428" s="1951"/>
      <c r="P428" s="1950">
        <v>0.34799999999999998</v>
      </c>
      <c r="Q428" s="1951"/>
      <c r="R428" s="1951"/>
    </row>
    <row r="429" spans="1:18">
      <c r="A429" s="1949">
        <v>423</v>
      </c>
      <c r="B429" s="1987" t="s">
        <v>17896</v>
      </c>
      <c r="C429" s="1949" t="s">
        <v>17897</v>
      </c>
      <c r="D429" s="1949" t="s">
        <v>8150</v>
      </c>
      <c r="E429" s="1950">
        <v>0.29899999999999999</v>
      </c>
      <c r="F429" s="1950">
        <v>0.29899999999999999</v>
      </c>
      <c r="G429" s="1952"/>
      <c r="H429" s="1952"/>
      <c r="I429" s="1950">
        <v>0.29899999999999999</v>
      </c>
      <c r="J429" s="1952"/>
      <c r="K429" s="1950">
        <v>0.29899999999999999</v>
      </c>
      <c r="L429" s="1950" t="s">
        <v>55</v>
      </c>
      <c r="M429" s="1951"/>
      <c r="N429" s="1951"/>
      <c r="O429" s="1951"/>
      <c r="P429" s="1950">
        <v>0.29899999999999999</v>
      </c>
      <c r="Q429" s="1951"/>
      <c r="R429" s="1951"/>
    </row>
    <row r="430" spans="1:18">
      <c r="A430" s="1949">
        <v>424</v>
      </c>
      <c r="B430" s="1987" t="s">
        <v>17898</v>
      </c>
      <c r="C430" s="1949" t="s">
        <v>17899</v>
      </c>
      <c r="D430" s="1949" t="s">
        <v>8150</v>
      </c>
      <c r="E430" s="1950">
        <v>0.40699999999999997</v>
      </c>
      <c r="F430" s="1952"/>
      <c r="G430" s="1952"/>
      <c r="H430" s="1952"/>
      <c r="I430" s="1952"/>
      <c r="J430" s="1950">
        <v>0.40699999999999997</v>
      </c>
      <c r="K430" s="1950">
        <v>0.40699999999999997</v>
      </c>
      <c r="L430" s="1950" t="s">
        <v>55</v>
      </c>
      <c r="M430" s="1951"/>
      <c r="N430" s="1951"/>
      <c r="O430" s="1951"/>
      <c r="P430" s="1951"/>
      <c r="Q430" s="1951"/>
      <c r="R430" s="1950">
        <v>0.40699999999999997</v>
      </c>
    </row>
    <row r="431" spans="1:18">
      <c r="A431" s="1949">
        <v>425</v>
      </c>
      <c r="B431" s="1987" t="s">
        <v>17900</v>
      </c>
      <c r="C431" s="1949" t="s">
        <v>17901</v>
      </c>
      <c r="D431" s="1949" t="s">
        <v>8150</v>
      </c>
      <c r="E431" s="1950">
        <v>0.89500000000000002</v>
      </c>
      <c r="F431" s="1952"/>
      <c r="G431" s="1952"/>
      <c r="H431" s="1952"/>
      <c r="I431" s="1952"/>
      <c r="J431" s="1950">
        <v>0.89500000000000002</v>
      </c>
      <c r="K431" s="1950">
        <v>0.89500000000000002</v>
      </c>
      <c r="L431" s="1950" t="s">
        <v>55</v>
      </c>
      <c r="M431" s="1951"/>
      <c r="N431" s="1951"/>
      <c r="O431" s="1951"/>
      <c r="P431" s="1951"/>
      <c r="Q431" s="1951"/>
      <c r="R431" s="1950">
        <v>0.89500000000000002</v>
      </c>
    </row>
    <row r="432" spans="1:18">
      <c r="A432" s="1949">
        <v>426</v>
      </c>
      <c r="B432" s="1987" t="s">
        <v>17902</v>
      </c>
      <c r="C432" s="1949" t="s">
        <v>17903</v>
      </c>
      <c r="D432" s="1949" t="s">
        <v>8150</v>
      </c>
      <c r="E432" s="1950">
        <v>0.41816999999999999</v>
      </c>
      <c r="F432" s="1952"/>
      <c r="G432" s="1952"/>
      <c r="H432" s="1952"/>
      <c r="I432" s="1952"/>
      <c r="J432" s="1950">
        <v>0.41816999999999999</v>
      </c>
      <c r="K432" s="1950">
        <v>0.41816999999999999</v>
      </c>
      <c r="L432" s="1950" t="s">
        <v>55</v>
      </c>
      <c r="M432" s="1951"/>
      <c r="N432" s="1951"/>
      <c r="O432" s="1951"/>
      <c r="P432" s="1951"/>
      <c r="Q432" s="1951"/>
      <c r="R432" s="1950">
        <v>0.41816999999999999</v>
      </c>
    </row>
    <row r="433" spans="1:18">
      <c r="A433" s="1949">
        <v>427</v>
      </c>
      <c r="B433" s="1987" t="s">
        <v>17904</v>
      </c>
      <c r="C433" s="1949" t="s">
        <v>17905</v>
      </c>
      <c r="D433" s="1949" t="s">
        <v>8150</v>
      </c>
      <c r="E433" s="1950">
        <v>0.92500000000000004</v>
      </c>
      <c r="F433" s="1952"/>
      <c r="G433" s="1952"/>
      <c r="H433" s="1952"/>
      <c r="I433" s="1952"/>
      <c r="J433" s="1950">
        <v>0.92500000000000004</v>
      </c>
      <c r="K433" s="1950">
        <v>0.92500000000000004</v>
      </c>
      <c r="L433" s="1950" t="s">
        <v>55</v>
      </c>
      <c r="M433" s="1951"/>
      <c r="N433" s="1951"/>
      <c r="O433" s="1951"/>
      <c r="P433" s="1951"/>
      <c r="Q433" s="1951"/>
      <c r="R433" s="1950">
        <v>0.92500000000000004</v>
      </c>
    </row>
    <row r="434" spans="1:18">
      <c r="A434" s="1949">
        <v>428</v>
      </c>
      <c r="B434" s="1987" t="s">
        <v>17906</v>
      </c>
      <c r="C434" s="1955" t="s">
        <v>17907</v>
      </c>
      <c r="D434" s="1949" t="s">
        <v>8150</v>
      </c>
      <c r="E434" s="1967">
        <v>0.82389000000000001</v>
      </c>
      <c r="F434" s="1952"/>
      <c r="G434" s="1952"/>
      <c r="H434" s="1952"/>
      <c r="I434" s="1952"/>
      <c r="J434" s="1967">
        <v>0.82389000000000001</v>
      </c>
      <c r="K434" s="1967">
        <v>0.82389000000000001</v>
      </c>
      <c r="L434" s="1956" t="s">
        <v>55</v>
      </c>
      <c r="M434" s="1956"/>
      <c r="N434" s="1956"/>
      <c r="O434" s="1956"/>
      <c r="P434" s="1956"/>
      <c r="Q434" s="1956"/>
      <c r="R434" s="1967">
        <v>0.82389000000000001</v>
      </c>
    </row>
    <row r="435" spans="1:18">
      <c r="A435" s="1949">
        <v>429</v>
      </c>
      <c r="B435" s="1987" t="s">
        <v>17908</v>
      </c>
      <c r="C435" s="1955" t="s">
        <v>17909</v>
      </c>
      <c r="D435" s="1949" t="s">
        <v>8150</v>
      </c>
      <c r="E435" s="1967">
        <v>0.28592000000000001</v>
      </c>
      <c r="F435" s="1952"/>
      <c r="G435" s="1952"/>
      <c r="H435" s="1952"/>
      <c r="I435" s="1952"/>
      <c r="J435" s="1967">
        <v>0.28592000000000001</v>
      </c>
      <c r="K435" s="1967">
        <v>0.28592000000000001</v>
      </c>
      <c r="L435" s="1956" t="s">
        <v>55</v>
      </c>
      <c r="M435" s="1956"/>
      <c r="N435" s="1956"/>
      <c r="O435" s="1956"/>
      <c r="P435" s="1956"/>
      <c r="Q435" s="1956"/>
      <c r="R435" s="1967">
        <v>0.28592000000000001</v>
      </c>
    </row>
    <row r="436" spans="1:18">
      <c r="A436" s="1949">
        <v>430</v>
      </c>
      <c r="B436" s="1987" t="s">
        <v>17910</v>
      </c>
      <c r="C436" s="1955" t="s">
        <v>17911</v>
      </c>
      <c r="D436" s="1949" t="s">
        <v>8150</v>
      </c>
      <c r="E436" s="1967">
        <v>0.70291999999999999</v>
      </c>
      <c r="F436" s="1967">
        <v>0.70291999999999999</v>
      </c>
      <c r="G436" s="1952"/>
      <c r="H436" s="1952"/>
      <c r="I436" s="1967">
        <v>0.70291999999999999</v>
      </c>
      <c r="J436" s="1952"/>
      <c r="K436" s="1967">
        <v>0.70291999999999999</v>
      </c>
      <c r="L436" s="1956" t="s">
        <v>55</v>
      </c>
      <c r="M436" s="1956"/>
      <c r="N436" s="1956"/>
      <c r="O436" s="1956"/>
      <c r="P436" s="1967">
        <v>0.70291999999999999</v>
      </c>
      <c r="Q436" s="1956"/>
      <c r="R436" s="1956"/>
    </row>
    <row r="437" spans="1:18">
      <c r="A437" s="1949">
        <v>431</v>
      </c>
      <c r="B437" s="1987" t="s">
        <v>17912</v>
      </c>
      <c r="C437" s="1949" t="s">
        <v>17913</v>
      </c>
      <c r="D437" s="1949" t="s">
        <v>8150</v>
      </c>
      <c r="E437" s="1950">
        <v>0.40200000000000002</v>
      </c>
      <c r="F437" s="1952"/>
      <c r="G437" s="1952"/>
      <c r="H437" s="1952"/>
      <c r="I437" s="1952"/>
      <c r="J437" s="1950">
        <v>0.40200000000000002</v>
      </c>
      <c r="K437" s="1950">
        <v>0.40200000000000002</v>
      </c>
      <c r="L437" s="1950" t="s">
        <v>55</v>
      </c>
      <c r="M437" s="1951"/>
      <c r="N437" s="1951"/>
      <c r="O437" s="1951"/>
      <c r="P437" s="1951"/>
      <c r="Q437" s="1951"/>
      <c r="R437" s="1950">
        <v>0.40200000000000002</v>
      </c>
    </row>
    <row r="438" spans="1:18">
      <c r="A438" s="1949">
        <v>432</v>
      </c>
      <c r="B438" s="1987" t="s">
        <v>17914</v>
      </c>
      <c r="C438" s="1948" t="s">
        <v>17915</v>
      </c>
      <c r="D438" s="1949" t="s">
        <v>8150</v>
      </c>
      <c r="E438" s="1967">
        <v>0.27900000000000003</v>
      </c>
      <c r="F438" s="1967">
        <v>0.27900000000000003</v>
      </c>
      <c r="G438" s="1967">
        <v>0.27900000000000003</v>
      </c>
      <c r="H438" s="1952"/>
      <c r="I438" s="1952"/>
      <c r="J438" s="1952"/>
      <c r="K438" s="1967"/>
      <c r="L438" s="1967" t="s">
        <v>605</v>
      </c>
      <c r="M438" s="1967">
        <v>0.27900000000000003</v>
      </c>
      <c r="N438" s="1964"/>
      <c r="O438" s="1956"/>
      <c r="P438" s="1956"/>
      <c r="Q438" s="1956"/>
      <c r="R438" s="1956"/>
    </row>
    <row r="439" spans="1:18">
      <c r="A439" s="1949">
        <v>433</v>
      </c>
      <c r="B439" s="1987" t="s">
        <v>17916</v>
      </c>
      <c r="C439" s="1949" t="s">
        <v>17917</v>
      </c>
      <c r="D439" s="1949" t="s">
        <v>8150</v>
      </c>
      <c r="E439" s="1950">
        <v>0.41299999999999998</v>
      </c>
      <c r="F439" s="1952"/>
      <c r="G439" s="1952"/>
      <c r="H439" s="1952"/>
      <c r="I439" s="1952"/>
      <c r="J439" s="1950">
        <v>0.41299999999999998</v>
      </c>
      <c r="K439" s="1950">
        <v>0.41299999999999998</v>
      </c>
      <c r="L439" s="1950" t="s">
        <v>55</v>
      </c>
      <c r="M439" s="1951"/>
      <c r="N439" s="1951"/>
      <c r="O439" s="1951"/>
      <c r="P439" s="1951"/>
      <c r="Q439" s="1951"/>
      <c r="R439" s="1950">
        <v>0.41299999999999998</v>
      </c>
    </row>
    <row r="440" spans="1:18">
      <c r="A440" s="1949">
        <v>434</v>
      </c>
      <c r="B440" s="1987" t="s">
        <v>17918</v>
      </c>
      <c r="C440" s="1949" t="s">
        <v>17919</v>
      </c>
      <c r="D440" s="1949" t="s">
        <v>8150</v>
      </c>
      <c r="E440" s="1950">
        <v>0.63300000000000001</v>
      </c>
      <c r="F440" s="1952"/>
      <c r="G440" s="1952"/>
      <c r="H440" s="1952"/>
      <c r="I440" s="1952"/>
      <c r="J440" s="1950">
        <v>0.63300000000000001</v>
      </c>
      <c r="K440" s="1950">
        <v>0.63300000000000001</v>
      </c>
      <c r="L440" s="1950" t="s">
        <v>55</v>
      </c>
      <c r="M440" s="1951"/>
      <c r="N440" s="1951"/>
      <c r="O440" s="1951"/>
      <c r="P440" s="1951"/>
      <c r="Q440" s="1951"/>
      <c r="R440" s="1950">
        <v>0.63300000000000001</v>
      </c>
    </row>
    <row r="441" spans="1:18">
      <c r="A441" s="1949">
        <v>435</v>
      </c>
      <c r="B441" s="1987" t="s">
        <v>17920</v>
      </c>
      <c r="C441" s="1949" t="s">
        <v>17921</v>
      </c>
      <c r="D441" s="1949" t="s">
        <v>8150</v>
      </c>
      <c r="E441" s="1950">
        <v>0.62549999999999994</v>
      </c>
      <c r="F441" s="1950">
        <v>0.62549999999999994</v>
      </c>
      <c r="G441" s="1952"/>
      <c r="H441" s="1952"/>
      <c r="I441" s="1950">
        <v>0.62549999999999994</v>
      </c>
      <c r="J441" s="1952"/>
      <c r="K441" s="1950">
        <v>0.62549999999999994</v>
      </c>
      <c r="L441" s="1950" t="s">
        <v>55</v>
      </c>
      <c r="M441" s="1951"/>
      <c r="N441" s="1951"/>
      <c r="O441" s="1951"/>
      <c r="P441" s="1950">
        <v>0.62549999999999994</v>
      </c>
      <c r="Q441" s="1951"/>
      <c r="R441" s="1951"/>
    </row>
    <row r="442" spans="1:18">
      <c r="A442" s="1949">
        <v>436</v>
      </c>
      <c r="B442" s="1987" t="s">
        <v>17922</v>
      </c>
      <c r="C442" s="1955" t="s">
        <v>17923</v>
      </c>
      <c r="D442" s="1949" t="s">
        <v>8150</v>
      </c>
      <c r="E442" s="1967">
        <v>0.37862000000000001</v>
      </c>
      <c r="F442" s="1952"/>
      <c r="G442" s="1952"/>
      <c r="H442" s="1952"/>
      <c r="I442" s="1952"/>
      <c r="J442" s="1967">
        <v>0.37862000000000001</v>
      </c>
      <c r="K442" s="1975">
        <v>0.33800000000000002</v>
      </c>
      <c r="L442" s="1956" t="s">
        <v>55</v>
      </c>
      <c r="M442" s="1956"/>
      <c r="N442" s="1956"/>
      <c r="O442" s="1956"/>
      <c r="P442" s="1956"/>
      <c r="Q442" s="1956"/>
      <c r="R442" s="1967">
        <v>0.37862000000000001</v>
      </c>
    </row>
    <row r="443" spans="1:18">
      <c r="A443" s="1949">
        <v>437</v>
      </c>
      <c r="B443" s="1987" t="s">
        <v>17924</v>
      </c>
      <c r="C443" s="1955" t="s">
        <v>17925</v>
      </c>
      <c r="D443" s="1949" t="s">
        <v>8150</v>
      </c>
      <c r="E443" s="1967">
        <v>0.74661</v>
      </c>
      <c r="F443" s="1952"/>
      <c r="G443" s="1952"/>
      <c r="H443" s="1952"/>
      <c r="I443" s="1952"/>
      <c r="J443" s="1967">
        <v>0.74661</v>
      </c>
      <c r="K443" s="1967">
        <v>0.74661</v>
      </c>
      <c r="L443" s="1956" t="s">
        <v>55</v>
      </c>
      <c r="M443" s="1956"/>
      <c r="N443" s="1956"/>
      <c r="O443" s="1956"/>
      <c r="P443" s="1956"/>
      <c r="Q443" s="1956"/>
      <c r="R443" s="1967">
        <v>0.74661</v>
      </c>
    </row>
    <row r="444" spans="1:18">
      <c r="A444" s="1949">
        <v>438</v>
      </c>
      <c r="B444" s="1987" t="s">
        <v>17926</v>
      </c>
      <c r="C444" s="1949" t="s">
        <v>17927</v>
      </c>
      <c r="D444" s="1949" t="s">
        <v>8150</v>
      </c>
      <c r="E444" s="1950">
        <v>0.309</v>
      </c>
      <c r="F444" s="1952"/>
      <c r="G444" s="1952"/>
      <c r="H444" s="1952"/>
      <c r="I444" s="1952"/>
      <c r="J444" s="1950">
        <v>0.309</v>
      </c>
      <c r="K444" s="1950">
        <v>0.309</v>
      </c>
      <c r="L444" s="1950" t="s">
        <v>55</v>
      </c>
      <c r="M444" s="1951"/>
      <c r="N444" s="1951"/>
      <c r="O444" s="1951"/>
      <c r="P444" s="1951"/>
      <c r="Q444" s="1951"/>
      <c r="R444" s="1950">
        <v>0.309</v>
      </c>
    </row>
    <row r="445" spans="1:18">
      <c r="A445" s="1949">
        <v>439</v>
      </c>
      <c r="B445" s="1987" t="s">
        <v>17928</v>
      </c>
      <c r="C445" s="1955" t="s">
        <v>17929</v>
      </c>
      <c r="D445" s="1949" t="s">
        <v>8150</v>
      </c>
      <c r="E445" s="1967">
        <v>0.14274999999999999</v>
      </c>
      <c r="F445" s="1952"/>
      <c r="G445" s="1952"/>
      <c r="H445" s="1952"/>
      <c r="I445" s="1952"/>
      <c r="J445" s="1967">
        <v>0.14274999999999999</v>
      </c>
      <c r="K445" s="1967">
        <v>0.14274999999999999</v>
      </c>
      <c r="L445" s="1956" t="s">
        <v>55</v>
      </c>
      <c r="M445" s="1956"/>
      <c r="N445" s="1956"/>
      <c r="O445" s="1956"/>
      <c r="P445" s="1956"/>
      <c r="Q445" s="1956"/>
      <c r="R445" s="1967">
        <v>0.14274999999999999</v>
      </c>
    </row>
    <row r="446" spans="1:18">
      <c r="A446" s="1949">
        <v>440</v>
      </c>
      <c r="B446" s="1987" t="s">
        <v>17930</v>
      </c>
      <c r="C446" s="1955" t="s">
        <v>17931</v>
      </c>
      <c r="D446" s="1949" t="s">
        <v>8150</v>
      </c>
      <c r="E446" s="1967">
        <v>0.51207000000000003</v>
      </c>
      <c r="F446" s="1967">
        <v>0.51207000000000003</v>
      </c>
      <c r="G446" s="1967">
        <v>0.51207000000000003</v>
      </c>
      <c r="H446" s="1952"/>
      <c r="I446" s="1952"/>
      <c r="J446" s="1952"/>
      <c r="K446" s="1967">
        <v>0.51207000000000003</v>
      </c>
      <c r="L446" s="1956" t="s">
        <v>55</v>
      </c>
      <c r="M446" s="1956"/>
      <c r="N446" s="1956"/>
      <c r="O446" s="1967">
        <v>0.51207000000000003</v>
      </c>
      <c r="P446" s="1964"/>
      <c r="Q446" s="1956"/>
      <c r="R446" s="1956"/>
    </row>
    <row r="447" spans="1:18">
      <c r="A447" s="1949">
        <v>441</v>
      </c>
      <c r="B447" s="1987" t="s">
        <v>17932</v>
      </c>
      <c r="C447" s="1949" t="s">
        <v>17933</v>
      </c>
      <c r="D447" s="1949" t="s">
        <v>8150</v>
      </c>
      <c r="E447" s="1950">
        <v>0.53200000000000003</v>
      </c>
      <c r="F447" s="1950">
        <v>0.53200000000000003</v>
      </c>
      <c r="G447" s="1952"/>
      <c r="H447" s="1952"/>
      <c r="I447" s="1950">
        <v>0.53200000000000003</v>
      </c>
      <c r="J447" s="1952"/>
      <c r="K447" s="1950">
        <v>0.53200000000000003</v>
      </c>
      <c r="L447" s="1950" t="s">
        <v>55</v>
      </c>
      <c r="M447" s="1951"/>
      <c r="N447" s="1951"/>
      <c r="O447" s="1951"/>
      <c r="P447" s="1950">
        <v>0.53200000000000003</v>
      </c>
      <c r="Q447" s="1951"/>
      <c r="R447" s="1951"/>
    </row>
    <row r="448" spans="1:18">
      <c r="A448" s="1949">
        <v>442</v>
      </c>
      <c r="B448" s="1987" t="s">
        <v>17934</v>
      </c>
      <c r="C448" s="1955" t="s">
        <v>17935</v>
      </c>
      <c r="D448" s="1949" t="s">
        <v>8150</v>
      </c>
      <c r="E448" s="1967">
        <v>0.60375000000000001</v>
      </c>
      <c r="F448" s="1967">
        <v>0.60375000000000001</v>
      </c>
      <c r="G448" s="1952"/>
      <c r="H448" s="1952"/>
      <c r="I448" s="1967">
        <v>0.60375000000000001</v>
      </c>
      <c r="J448" s="1952"/>
      <c r="K448" s="1967">
        <v>0.60375000000000001</v>
      </c>
      <c r="L448" s="1956" t="s">
        <v>55</v>
      </c>
      <c r="M448" s="1956"/>
      <c r="N448" s="1956"/>
      <c r="O448" s="1956"/>
      <c r="P448" s="1967">
        <v>0.60375000000000001</v>
      </c>
      <c r="Q448" s="1956"/>
      <c r="R448" s="1956"/>
    </row>
    <row r="449" spans="1:18">
      <c r="A449" s="1949">
        <v>443</v>
      </c>
      <c r="B449" s="1987" t="s">
        <v>17936</v>
      </c>
      <c r="C449" s="1949" t="s">
        <v>17937</v>
      </c>
      <c r="D449" s="1949" t="s">
        <v>8150</v>
      </c>
      <c r="E449" s="1950">
        <v>0.504</v>
      </c>
      <c r="F449" s="1950">
        <v>0.504</v>
      </c>
      <c r="G449" s="1952"/>
      <c r="H449" s="1952"/>
      <c r="I449" s="1950">
        <v>0.504</v>
      </c>
      <c r="J449" s="1952"/>
      <c r="K449" s="1950">
        <v>0.504</v>
      </c>
      <c r="L449" s="1950" t="s">
        <v>55</v>
      </c>
      <c r="M449" s="1951"/>
      <c r="N449" s="1951"/>
      <c r="O449" s="1951"/>
      <c r="P449" s="1950">
        <v>0.504</v>
      </c>
      <c r="Q449" s="1951"/>
      <c r="R449" s="1951"/>
    </row>
    <row r="450" spans="1:18" s="32" customFormat="1">
      <c r="A450" s="1972">
        <v>444</v>
      </c>
      <c r="B450" s="1989" t="s">
        <v>17938</v>
      </c>
      <c r="C450" s="1972" t="s">
        <v>17939</v>
      </c>
      <c r="D450" s="1972" t="s">
        <v>8150</v>
      </c>
      <c r="E450" s="1968">
        <v>0.48902000000000001</v>
      </c>
      <c r="F450" s="1974">
        <v>0.48899999999999999</v>
      </c>
      <c r="G450" s="1974"/>
      <c r="H450" s="1974"/>
      <c r="I450" s="1974"/>
      <c r="J450" s="1968"/>
      <c r="K450" s="1968">
        <v>0</v>
      </c>
      <c r="L450" s="1968" t="s">
        <v>55</v>
      </c>
      <c r="M450" s="1968"/>
      <c r="N450" s="1968"/>
      <c r="O450" s="1968"/>
      <c r="P450" s="1968"/>
      <c r="Q450" s="1968"/>
      <c r="R450" s="1968">
        <v>0.48902000000000001</v>
      </c>
    </row>
    <row r="451" spans="1:18">
      <c r="A451" s="1949">
        <v>445</v>
      </c>
      <c r="B451" s="1987" t="s">
        <v>17940</v>
      </c>
      <c r="C451" s="1955" t="s">
        <v>17941</v>
      </c>
      <c r="D451" s="1949" t="s">
        <v>8150</v>
      </c>
      <c r="E451" s="1967">
        <v>0.41117999999999999</v>
      </c>
      <c r="F451" s="1952"/>
      <c r="G451" s="1952"/>
      <c r="H451" s="1952"/>
      <c r="I451" s="1952"/>
      <c r="J451" s="1967">
        <v>0.41117999999999999</v>
      </c>
      <c r="K451" s="1967">
        <v>0.41117999999999999</v>
      </c>
      <c r="L451" s="1956" t="s">
        <v>55</v>
      </c>
      <c r="M451" s="1956"/>
      <c r="N451" s="1956"/>
      <c r="O451" s="1956"/>
      <c r="P451" s="1956"/>
      <c r="Q451" s="1956"/>
      <c r="R451" s="1967">
        <v>0.41117999999999999</v>
      </c>
    </row>
    <row r="452" spans="1:18">
      <c r="A452" s="1949">
        <v>446</v>
      </c>
      <c r="B452" s="1987" t="s">
        <v>17942</v>
      </c>
      <c r="C452" s="1955" t="s">
        <v>17943</v>
      </c>
      <c r="D452" s="1949" t="s">
        <v>8150</v>
      </c>
      <c r="E452" s="1967">
        <v>1.02477</v>
      </c>
      <c r="F452" s="1967">
        <v>1.02477</v>
      </c>
      <c r="G452" s="1952"/>
      <c r="H452" s="1952"/>
      <c r="I452" s="1967">
        <v>1.02477</v>
      </c>
      <c r="J452" s="1952"/>
      <c r="K452" s="1967">
        <v>1.02477</v>
      </c>
      <c r="L452" s="1956" t="s">
        <v>55</v>
      </c>
      <c r="M452" s="1956"/>
      <c r="N452" s="1956"/>
      <c r="O452" s="1956"/>
      <c r="P452" s="1967">
        <v>1.02477</v>
      </c>
      <c r="Q452" s="1956"/>
      <c r="R452" s="1956"/>
    </row>
    <row r="453" spans="1:18">
      <c r="A453" s="1949">
        <v>447</v>
      </c>
      <c r="B453" s="1987" t="s">
        <v>17944</v>
      </c>
      <c r="C453" s="1949" t="s">
        <v>17945</v>
      </c>
      <c r="D453" s="1949" t="s">
        <v>8150</v>
      </c>
      <c r="E453" s="1950">
        <v>0.42199999999999999</v>
      </c>
      <c r="F453" s="1952"/>
      <c r="G453" s="1952"/>
      <c r="H453" s="1952"/>
      <c r="I453" s="1952"/>
      <c r="J453" s="1950">
        <v>0.42199999999999999</v>
      </c>
      <c r="K453" s="1950">
        <v>0.42199999999999999</v>
      </c>
      <c r="L453" s="1950" t="s">
        <v>55</v>
      </c>
      <c r="M453" s="1951"/>
      <c r="N453" s="1951"/>
      <c r="O453" s="1951"/>
      <c r="P453" s="1951"/>
      <c r="Q453" s="1951"/>
      <c r="R453" s="1950">
        <v>0.42199999999999999</v>
      </c>
    </row>
    <row r="454" spans="1:18">
      <c r="A454" s="1949">
        <v>448</v>
      </c>
      <c r="B454" s="1987" t="s">
        <v>17946</v>
      </c>
      <c r="C454" s="1955" t="s">
        <v>17947</v>
      </c>
      <c r="D454" s="1949" t="s">
        <v>8150</v>
      </c>
      <c r="E454" s="1967">
        <v>0.45195000000000002</v>
      </c>
      <c r="F454" s="1967">
        <v>0.45195000000000002</v>
      </c>
      <c r="G454" s="1952"/>
      <c r="H454" s="1952"/>
      <c r="I454" s="1967">
        <v>0.45195000000000002</v>
      </c>
      <c r="J454" s="1952"/>
      <c r="K454" s="1967">
        <v>0.45195000000000002</v>
      </c>
      <c r="L454" s="1956" t="s">
        <v>55</v>
      </c>
      <c r="M454" s="1956"/>
      <c r="N454" s="1956"/>
      <c r="O454" s="1956"/>
      <c r="P454" s="1967">
        <v>0.45195000000000002</v>
      </c>
      <c r="Q454" s="1956"/>
      <c r="R454" s="1969"/>
    </row>
    <row r="455" spans="1:18">
      <c r="A455" s="1949">
        <v>449</v>
      </c>
      <c r="B455" s="1987" t="s">
        <v>17948</v>
      </c>
      <c r="C455" s="1955" t="s">
        <v>17949</v>
      </c>
      <c r="D455" s="1949" t="s">
        <v>8150</v>
      </c>
      <c r="E455" s="1967">
        <v>1.2789999999999999</v>
      </c>
      <c r="F455" s="1967">
        <v>1.2789999999999999</v>
      </c>
      <c r="G455" s="1967">
        <v>1.2789999999999999</v>
      </c>
      <c r="H455" s="1952"/>
      <c r="I455" s="1952"/>
      <c r="J455" s="1952"/>
      <c r="K455" s="1975">
        <v>0</v>
      </c>
      <c r="L455" s="1967" t="s">
        <v>605</v>
      </c>
      <c r="M455" s="1956"/>
      <c r="N455" s="1956"/>
      <c r="O455" s="1967">
        <v>1.2789999999999999</v>
      </c>
      <c r="P455" s="1956"/>
      <c r="Q455" s="1956"/>
      <c r="R455" s="1956"/>
    </row>
    <row r="456" spans="1:18">
      <c r="A456" s="1949">
        <v>450</v>
      </c>
      <c r="B456" s="1987" t="s">
        <v>17950</v>
      </c>
      <c r="C456" s="1949" t="s">
        <v>17951</v>
      </c>
      <c r="D456" s="1949" t="s">
        <v>8150</v>
      </c>
      <c r="E456" s="1950">
        <v>0.65900000000000003</v>
      </c>
      <c r="F456" s="1950">
        <v>0.65900000000000003</v>
      </c>
      <c r="G456" s="1950">
        <v>0.65900000000000003</v>
      </c>
      <c r="H456" s="1952"/>
      <c r="I456" s="1952"/>
      <c r="J456" s="1952"/>
      <c r="K456" s="1950">
        <v>0.45900000000000002</v>
      </c>
      <c r="L456" s="1950" t="s">
        <v>55</v>
      </c>
      <c r="M456" s="1951"/>
      <c r="N456" s="1951"/>
      <c r="O456" s="1950">
        <v>0.65900000000000003</v>
      </c>
      <c r="P456" s="1951"/>
      <c r="Q456" s="1951"/>
      <c r="R456" s="1951"/>
    </row>
    <row r="457" spans="1:18">
      <c r="A457" s="1949">
        <v>451</v>
      </c>
      <c r="B457" s="1987" t="s">
        <v>17952</v>
      </c>
      <c r="C457" s="1949" t="s">
        <v>17953</v>
      </c>
      <c r="D457" s="1949" t="s">
        <v>8150</v>
      </c>
      <c r="E457" s="1950">
        <v>0.61299999999999999</v>
      </c>
      <c r="F457" s="1952"/>
      <c r="G457" s="1952"/>
      <c r="H457" s="1952"/>
      <c r="I457" s="1952"/>
      <c r="J457" s="1950">
        <v>0.61299999999999999</v>
      </c>
      <c r="K457" s="1950">
        <v>0.61299999999999999</v>
      </c>
      <c r="L457" s="1950" t="s">
        <v>55</v>
      </c>
      <c r="M457" s="1951"/>
      <c r="N457" s="1951"/>
      <c r="O457" s="1951"/>
      <c r="P457" s="1951"/>
      <c r="Q457" s="1951"/>
      <c r="R457" s="1950">
        <v>0.61299999999999999</v>
      </c>
    </row>
    <row r="458" spans="1:18">
      <c r="A458" s="1949">
        <v>452</v>
      </c>
      <c r="B458" s="1987" t="s">
        <v>17954</v>
      </c>
      <c r="C458" s="1955" t="s">
        <v>17955</v>
      </c>
      <c r="D458" s="1949" t="s">
        <v>8150</v>
      </c>
      <c r="E458" s="1967">
        <v>0.54766999999999999</v>
      </c>
      <c r="F458" s="1952"/>
      <c r="G458" s="1952"/>
      <c r="H458" s="1952"/>
      <c r="I458" s="1952"/>
      <c r="J458" s="1967">
        <v>0.54766999999999999</v>
      </c>
      <c r="K458" s="1967">
        <v>0.54766999999999999</v>
      </c>
      <c r="L458" s="1956" t="s">
        <v>55</v>
      </c>
      <c r="M458" s="1956"/>
      <c r="N458" s="1956"/>
      <c r="O458" s="1956"/>
      <c r="P458" s="1956"/>
      <c r="Q458" s="1956"/>
      <c r="R458" s="1967">
        <v>0.54766999999999999</v>
      </c>
    </row>
    <row r="459" spans="1:18">
      <c r="A459" s="1949">
        <v>453</v>
      </c>
      <c r="B459" s="1987" t="s">
        <v>17956</v>
      </c>
      <c r="C459" s="1955" t="s">
        <v>17957</v>
      </c>
      <c r="D459" s="1949" t="s">
        <v>8150</v>
      </c>
      <c r="E459" s="1967">
        <v>0.59514999999999996</v>
      </c>
      <c r="F459" s="1967">
        <v>0.59514999999999996</v>
      </c>
      <c r="G459" s="1967">
        <v>0.59514999999999996</v>
      </c>
      <c r="H459" s="1952"/>
      <c r="I459" s="1952"/>
      <c r="J459" s="1952"/>
      <c r="K459" s="1967">
        <v>0.59514999999999996</v>
      </c>
      <c r="L459" s="1956" t="s">
        <v>55</v>
      </c>
      <c r="M459" s="1956"/>
      <c r="N459" s="1956"/>
      <c r="O459" s="1967">
        <v>0.59514999999999996</v>
      </c>
      <c r="P459" s="1964"/>
      <c r="Q459" s="1956"/>
      <c r="R459" s="1956"/>
    </row>
    <row r="460" spans="1:18">
      <c r="A460" s="1949">
        <v>454</v>
      </c>
      <c r="B460" s="1987" t="s">
        <v>17958</v>
      </c>
      <c r="C460" s="1949" t="s">
        <v>17959</v>
      </c>
      <c r="D460" s="1949" t="s">
        <v>8150</v>
      </c>
      <c r="E460" s="1950">
        <v>0.39100000000000001</v>
      </c>
      <c r="F460" s="1950">
        <v>0.39100000000000001</v>
      </c>
      <c r="G460" s="1952"/>
      <c r="H460" s="1952"/>
      <c r="I460" s="1950">
        <v>0.39100000000000001</v>
      </c>
      <c r="J460" s="1952"/>
      <c r="K460" s="1950">
        <v>0.39100000000000001</v>
      </c>
      <c r="L460" s="1950" t="s">
        <v>55</v>
      </c>
      <c r="M460" s="1951"/>
      <c r="N460" s="1951"/>
      <c r="O460" s="1951"/>
      <c r="P460" s="1950">
        <v>0.39100000000000001</v>
      </c>
      <c r="Q460" s="1951"/>
      <c r="R460" s="1951"/>
    </row>
    <row r="461" spans="1:18">
      <c r="A461" s="1949">
        <v>455</v>
      </c>
      <c r="B461" s="1987" t="s">
        <v>17960</v>
      </c>
      <c r="C461" s="1949" t="s">
        <v>17961</v>
      </c>
      <c r="D461" s="1949" t="s">
        <v>8150</v>
      </c>
      <c r="E461" s="1950">
        <v>0.76500000000000001</v>
      </c>
      <c r="F461" s="1952"/>
      <c r="G461" s="1952"/>
      <c r="H461" s="1952"/>
      <c r="I461" s="1952"/>
      <c r="J461" s="1950">
        <v>0.76500000000000001</v>
      </c>
      <c r="K461" s="1950">
        <v>0.76500000000000001</v>
      </c>
      <c r="L461" s="1950" t="s">
        <v>55</v>
      </c>
      <c r="M461" s="1951"/>
      <c r="N461" s="1951"/>
      <c r="O461" s="1951"/>
      <c r="P461" s="1951"/>
      <c r="Q461" s="1951"/>
      <c r="R461" s="1950">
        <v>0.76500000000000001</v>
      </c>
    </row>
    <row r="462" spans="1:18">
      <c r="A462" s="1949">
        <v>456</v>
      </c>
      <c r="B462" s="1987" t="s">
        <v>17962</v>
      </c>
      <c r="C462" s="1955" t="s">
        <v>17963</v>
      </c>
      <c r="D462" s="1949" t="s">
        <v>8150</v>
      </c>
      <c r="E462" s="1967">
        <v>0.36752000000000001</v>
      </c>
      <c r="F462" s="1952"/>
      <c r="G462" s="1952"/>
      <c r="H462" s="1952"/>
      <c r="I462" s="1952"/>
      <c r="J462" s="1967">
        <v>0.36752000000000001</v>
      </c>
      <c r="K462" s="1967">
        <v>0.36752000000000001</v>
      </c>
      <c r="L462" s="1956" t="s">
        <v>55</v>
      </c>
      <c r="M462" s="1956"/>
      <c r="N462" s="1956"/>
      <c r="O462" s="1956"/>
      <c r="P462" s="1956"/>
      <c r="Q462" s="1956"/>
      <c r="R462" s="1967">
        <v>0.36752000000000001</v>
      </c>
    </row>
    <row r="463" spans="1:18">
      <c r="A463" s="1949">
        <v>457</v>
      </c>
      <c r="B463" s="1987" t="s">
        <v>17964</v>
      </c>
      <c r="C463" s="1955" t="s">
        <v>17965</v>
      </c>
      <c r="D463" s="1949" t="s">
        <v>8150</v>
      </c>
      <c r="E463" s="1967">
        <v>1.0899700000000001</v>
      </c>
      <c r="F463" s="1967">
        <v>1.0899700000000001</v>
      </c>
      <c r="G463" s="1952"/>
      <c r="H463" s="1952"/>
      <c r="I463" s="1967">
        <v>1.0899700000000001</v>
      </c>
      <c r="J463" s="1952"/>
      <c r="K463" s="1967">
        <v>1.0899700000000001</v>
      </c>
      <c r="L463" s="1956" t="s">
        <v>55</v>
      </c>
      <c r="M463" s="1956"/>
      <c r="N463" s="1956"/>
      <c r="O463" s="1956"/>
      <c r="P463" s="1967">
        <v>1.0899700000000001</v>
      </c>
      <c r="Q463" s="1956"/>
      <c r="R463" s="1956"/>
    </row>
    <row r="464" spans="1:18">
      <c r="A464" s="1949">
        <v>458</v>
      </c>
      <c r="B464" s="1987" t="s">
        <v>17966</v>
      </c>
      <c r="C464" s="1949" t="s">
        <v>17967</v>
      </c>
      <c r="D464" s="1949" t="s">
        <v>8150</v>
      </c>
      <c r="E464" s="1950">
        <v>0.32300000000000001</v>
      </c>
      <c r="F464" s="1952"/>
      <c r="G464" s="1952"/>
      <c r="H464" s="1952"/>
      <c r="I464" s="1952"/>
      <c r="J464" s="1950">
        <v>0.32300000000000001</v>
      </c>
      <c r="K464" s="1950">
        <v>0.32300000000000001</v>
      </c>
      <c r="L464" s="1950" t="s">
        <v>55</v>
      </c>
      <c r="M464" s="1951"/>
      <c r="N464" s="1951"/>
      <c r="O464" s="1951"/>
      <c r="P464" s="1951"/>
      <c r="Q464" s="1951"/>
      <c r="R464" s="1950">
        <v>0.32300000000000001</v>
      </c>
    </row>
    <row r="465" spans="1:18">
      <c r="A465" s="1949">
        <v>459</v>
      </c>
      <c r="B465" s="1987" t="s">
        <v>17968</v>
      </c>
      <c r="C465" s="1955" t="s">
        <v>17969</v>
      </c>
      <c r="D465" s="1949" t="s">
        <v>8150</v>
      </c>
      <c r="E465" s="1967">
        <v>0.30306</v>
      </c>
      <c r="F465" s="1952"/>
      <c r="G465" s="1952"/>
      <c r="H465" s="1952"/>
      <c r="I465" s="1952"/>
      <c r="J465" s="1967">
        <v>0.30306</v>
      </c>
      <c r="K465" s="1967">
        <v>0.30306</v>
      </c>
      <c r="L465" s="1956" t="s">
        <v>55</v>
      </c>
      <c r="M465" s="1956"/>
      <c r="N465" s="1956"/>
      <c r="O465" s="1956"/>
      <c r="P465" s="1956"/>
      <c r="Q465" s="1956"/>
      <c r="R465" s="1967">
        <v>0.30306</v>
      </c>
    </row>
    <row r="466" spans="1:18">
      <c r="A466" s="1949">
        <v>460</v>
      </c>
      <c r="B466" s="1987" t="s">
        <v>17970</v>
      </c>
      <c r="C466" s="1949" t="s">
        <v>17971</v>
      </c>
      <c r="D466" s="1949" t="s">
        <v>8150</v>
      </c>
      <c r="E466" s="1950">
        <v>0.27400000000000002</v>
      </c>
      <c r="F466" s="1950">
        <v>0.27400000000000002</v>
      </c>
      <c r="G466" s="1950">
        <v>0.27400000000000002</v>
      </c>
      <c r="H466" s="1952"/>
      <c r="I466" s="1952"/>
      <c r="J466" s="1952"/>
      <c r="K466" s="1950">
        <v>0.27400000000000002</v>
      </c>
      <c r="L466" s="1950" t="s">
        <v>55</v>
      </c>
      <c r="M466" s="1951"/>
      <c r="N466" s="1951"/>
      <c r="O466" s="1950">
        <v>0.27400000000000002</v>
      </c>
      <c r="P466" s="1951"/>
      <c r="Q466" s="1951"/>
      <c r="R466" s="1951"/>
    </row>
    <row r="467" spans="1:18">
      <c r="A467" s="1949">
        <v>461</v>
      </c>
      <c r="B467" s="1987" t="s">
        <v>17972</v>
      </c>
      <c r="C467" s="1949" t="s">
        <v>17973</v>
      </c>
      <c r="D467" s="1949" t="s">
        <v>8150</v>
      </c>
      <c r="E467" s="1950">
        <v>0.65900000000000003</v>
      </c>
      <c r="F467" s="1952"/>
      <c r="G467" s="1952"/>
      <c r="H467" s="1952"/>
      <c r="I467" s="1952"/>
      <c r="J467" s="1950">
        <v>0.65900000000000003</v>
      </c>
      <c r="K467" s="1950">
        <v>0.65900000000000003</v>
      </c>
      <c r="L467" s="1950" t="s">
        <v>55</v>
      </c>
      <c r="M467" s="1951"/>
      <c r="N467" s="1951"/>
      <c r="O467" s="1951"/>
      <c r="P467" s="1951"/>
      <c r="Q467" s="1951"/>
      <c r="R467" s="1950">
        <v>0.65900000000000003</v>
      </c>
    </row>
    <row r="468" spans="1:18">
      <c r="A468" s="1949">
        <v>462</v>
      </c>
      <c r="B468" s="1987" t="s">
        <v>17974</v>
      </c>
      <c r="C468" s="1955" t="s">
        <v>17975</v>
      </c>
      <c r="D468" s="1949" t="s">
        <v>8150</v>
      </c>
      <c r="E468" s="1967">
        <v>0.69977</v>
      </c>
      <c r="F468" s="1952"/>
      <c r="G468" s="1952"/>
      <c r="H468" s="1952"/>
      <c r="I468" s="1952"/>
      <c r="J468" s="1967">
        <v>0.69977</v>
      </c>
      <c r="K468" s="1967">
        <v>0.69977</v>
      </c>
      <c r="L468" s="1956" t="s">
        <v>55</v>
      </c>
      <c r="M468" s="1956"/>
      <c r="N468" s="1956"/>
      <c r="O468" s="1956"/>
      <c r="P468" s="1956"/>
      <c r="Q468" s="1956"/>
      <c r="R468" s="1967">
        <v>0.69977</v>
      </c>
    </row>
    <row r="469" spans="1:18">
      <c r="A469" s="1949">
        <v>463</v>
      </c>
      <c r="B469" s="1987" t="s">
        <v>17976</v>
      </c>
      <c r="C469" s="1955" t="s">
        <v>17977</v>
      </c>
      <c r="D469" s="1949" t="s">
        <v>8150</v>
      </c>
      <c r="E469" s="1967">
        <v>0.50143000000000004</v>
      </c>
      <c r="F469" s="1967">
        <v>0.50143000000000004</v>
      </c>
      <c r="G469" s="1967">
        <v>0.50143000000000004</v>
      </c>
      <c r="H469" s="1952"/>
      <c r="I469" s="1952"/>
      <c r="J469" s="1952"/>
      <c r="K469" s="1967">
        <v>0.50143000000000004</v>
      </c>
      <c r="L469" s="1956" t="s">
        <v>55</v>
      </c>
      <c r="M469" s="1956"/>
      <c r="N469" s="1956"/>
      <c r="O469" s="1967">
        <v>0.50143000000000004</v>
      </c>
      <c r="P469" s="1964"/>
      <c r="Q469" s="1956"/>
      <c r="R469" s="1956"/>
    </row>
    <row r="470" spans="1:18">
      <c r="A470" s="1949">
        <v>464</v>
      </c>
      <c r="B470" s="1987" t="s">
        <v>17978</v>
      </c>
      <c r="C470" s="1949" t="s">
        <v>17979</v>
      </c>
      <c r="D470" s="1949" t="s">
        <v>8150</v>
      </c>
      <c r="E470" s="1950">
        <v>0.58899999999999997</v>
      </c>
      <c r="F470" s="1952"/>
      <c r="G470" s="1952"/>
      <c r="H470" s="1952"/>
      <c r="I470" s="1952"/>
      <c r="J470" s="1950">
        <v>0.58899999999999997</v>
      </c>
      <c r="K470" s="1950">
        <v>0.58899999999999997</v>
      </c>
      <c r="L470" s="1950" t="s">
        <v>55</v>
      </c>
      <c r="M470" s="1951"/>
      <c r="N470" s="1951"/>
      <c r="O470" s="1951"/>
      <c r="P470" s="1951"/>
      <c r="Q470" s="1951"/>
      <c r="R470" s="1950">
        <v>0.58899999999999997</v>
      </c>
    </row>
    <row r="471" spans="1:18">
      <c r="A471" s="1949">
        <v>465</v>
      </c>
      <c r="B471" s="1987" t="s">
        <v>17980</v>
      </c>
      <c r="C471" s="1955" t="s">
        <v>17981</v>
      </c>
      <c r="D471" s="1949" t="s">
        <v>8150</v>
      </c>
      <c r="E471" s="1967">
        <v>0.46039999999999998</v>
      </c>
      <c r="F471" s="1952"/>
      <c r="G471" s="1952"/>
      <c r="H471" s="1952"/>
      <c r="I471" s="1952"/>
      <c r="J471" s="1967">
        <v>0.46039999999999998</v>
      </c>
      <c r="K471" s="1967">
        <v>0.46039999999999998</v>
      </c>
      <c r="L471" s="1956" t="s">
        <v>55</v>
      </c>
      <c r="M471" s="1956"/>
      <c r="N471" s="1956"/>
      <c r="O471" s="1956"/>
      <c r="P471" s="1956"/>
      <c r="Q471" s="1956"/>
      <c r="R471" s="1967">
        <v>0.46039999999999998</v>
      </c>
    </row>
    <row r="472" spans="1:18">
      <c r="A472" s="1949">
        <v>466</v>
      </c>
      <c r="B472" s="1987" t="s">
        <v>17982</v>
      </c>
      <c r="C472" s="1955" t="s">
        <v>17983</v>
      </c>
      <c r="D472" s="1949" t="s">
        <v>8150</v>
      </c>
      <c r="E472" s="1967">
        <v>0.47575000000000001</v>
      </c>
      <c r="F472" s="1967">
        <v>0.47575000000000001</v>
      </c>
      <c r="G472" s="1952"/>
      <c r="H472" s="1952"/>
      <c r="I472" s="1967">
        <v>0.47575000000000001</v>
      </c>
      <c r="J472" s="1952"/>
      <c r="K472" s="1967">
        <v>0.47575000000000001</v>
      </c>
      <c r="L472" s="1956" t="s">
        <v>55</v>
      </c>
      <c r="M472" s="1956"/>
      <c r="N472" s="1956"/>
      <c r="O472" s="1956"/>
      <c r="P472" s="1967">
        <v>0.47575000000000001</v>
      </c>
      <c r="Q472" s="1956"/>
      <c r="R472" s="1956"/>
    </row>
    <row r="473" spans="1:18">
      <c r="A473" s="1949">
        <v>467</v>
      </c>
      <c r="B473" s="1987" t="s">
        <v>17984</v>
      </c>
      <c r="C473" s="1949" t="s">
        <v>17985</v>
      </c>
      <c r="D473" s="1949" t="s">
        <v>8150</v>
      </c>
      <c r="E473" s="1950">
        <v>0.39600000000000002</v>
      </c>
      <c r="F473" s="1952"/>
      <c r="G473" s="1952"/>
      <c r="H473" s="1952"/>
      <c r="I473" s="1952"/>
      <c r="J473" s="1950">
        <v>0.39600000000000002</v>
      </c>
      <c r="K473" s="1950">
        <v>0.39600000000000002</v>
      </c>
      <c r="L473" s="1950" t="s">
        <v>55</v>
      </c>
      <c r="M473" s="1951"/>
      <c r="N473" s="1951"/>
      <c r="O473" s="1951"/>
      <c r="P473" s="1951"/>
      <c r="Q473" s="1951"/>
      <c r="R473" s="1950">
        <v>0.39600000000000002</v>
      </c>
    </row>
    <row r="474" spans="1:18">
      <c r="A474" s="1949">
        <v>468</v>
      </c>
      <c r="B474" s="1987" t="s">
        <v>17986</v>
      </c>
      <c r="C474" s="1949" t="s">
        <v>17987</v>
      </c>
      <c r="D474" s="1949" t="s">
        <v>8150</v>
      </c>
      <c r="E474" s="1950">
        <v>0.56200000000000006</v>
      </c>
      <c r="F474" s="1952"/>
      <c r="G474" s="1952"/>
      <c r="H474" s="1952"/>
      <c r="I474" s="1952"/>
      <c r="J474" s="1950">
        <v>0.56200000000000006</v>
      </c>
      <c r="K474" s="1950">
        <v>0.56200000000000006</v>
      </c>
      <c r="L474" s="1950" t="s">
        <v>55</v>
      </c>
      <c r="M474" s="1951"/>
      <c r="N474" s="1951"/>
      <c r="O474" s="1951"/>
      <c r="P474" s="1951"/>
      <c r="Q474" s="1951"/>
      <c r="R474" s="1950">
        <v>0.56200000000000006</v>
      </c>
    </row>
    <row r="475" spans="1:18">
      <c r="A475" s="1949">
        <v>469</v>
      </c>
      <c r="B475" s="1987" t="s">
        <v>17988</v>
      </c>
      <c r="C475" s="1955" t="s">
        <v>17989</v>
      </c>
      <c r="D475" s="1949" t="s">
        <v>8150</v>
      </c>
      <c r="E475" s="1967">
        <v>0.77966000000000002</v>
      </c>
      <c r="F475" s="1952"/>
      <c r="G475" s="1952"/>
      <c r="H475" s="1952"/>
      <c r="I475" s="1952"/>
      <c r="J475" s="1967">
        <v>0.77966000000000002</v>
      </c>
      <c r="K475" s="1967">
        <v>0.77966000000000002</v>
      </c>
      <c r="L475" s="1956" t="s">
        <v>55</v>
      </c>
      <c r="M475" s="1956"/>
      <c r="N475" s="1956"/>
      <c r="O475" s="1956"/>
      <c r="P475" s="1956"/>
      <c r="Q475" s="1956"/>
      <c r="R475" s="1967">
        <v>0.77966000000000002</v>
      </c>
    </row>
    <row r="476" spans="1:18">
      <c r="A476" s="1949">
        <v>470</v>
      </c>
      <c r="B476" s="1987" t="s">
        <v>17990</v>
      </c>
      <c r="C476" s="1949" t="s">
        <v>17991</v>
      </c>
      <c r="D476" s="1949" t="s">
        <v>8150</v>
      </c>
      <c r="E476" s="1950">
        <v>0.307</v>
      </c>
      <c r="F476" s="1950">
        <v>0.307</v>
      </c>
      <c r="G476" s="1952"/>
      <c r="H476" s="1952"/>
      <c r="I476" s="1950">
        <v>0.307</v>
      </c>
      <c r="J476" s="1952"/>
      <c r="K476" s="1950">
        <v>0.307</v>
      </c>
      <c r="L476" s="1950" t="s">
        <v>55</v>
      </c>
      <c r="M476" s="1951"/>
      <c r="N476" s="1951"/>
      <c r="O476" s="1951"/>
      <c r="P476" s="1950">
        <v>0.307</v>
      </c>
      <c r="Q476" s="1951"/>
      <c r="R476" s="1951"/>
    </row>
    <row r="477" spans="1:18">
      <c r="A477" s="1949">
        <v>471</v>
      </c>
      <c r="B477" s="1987" t="s">
        <v>17992</v>
      </c>
      <c r="C477" s="1955" t="s">
        <v>17993</v>
      </c>
      <c r="D477" s="1949" t="s">
        <v>8150</v>
      </c>
      <c r="E477" s="1967">
        <v>0.60677000000000003</v>
      </c>
      <c r="F477" s="1952"/>
      <c r="G477" s="1952"/>
      <c r="H477" s="1952"/>
      <c r="I477" s="1952"/>
      <c r="J477" s="1967">
        <v>0.60677000000000003</v>
      </c>
      <c r="K477" s="1967">
        <v>0.60677000000000003</v>
      </c>
      <c r="L477" s="1956" t="s">
        <v>55</v>
      </c>
      <c r="M477" s="1956"/>
      <c r="N477" s="1956"/>
      <c r="O477" s="1956"/>
      <c r="P477" s="1956"/>
      <c r="Q477" s="1956"/>
      <c r="R477" s="1967">
        <v>0.60677000000000003</v>
      </c>
    </row>
    <row r="478" spans="1:18">
      <c r="A478" s="1949">
        <v>472</v>
      </c>
      <c r="B478" s="1987" t="s">
        <v>17994</v>
      </c>
      <c r="C478" s="1949" t="s">
        <v>17995</v>
      </c>
      <c r="D478" s="1949" t="s">
        <v>8150</v>
      </c>
      <c r="E478" s="1950">
        <v>0.39400000000000002</v>
      </c>
      <c r="F478" s="1952"/>
      <c r="G478" s="1952"/>
      <c r="H478" s="1952"/>
      <c r="I478" s="1952"/>
      <c r="J478" s="1950">
        <v>0.39400000000000002</v>
      </c>
      <c r="K478" s="1950">
        <v>0.39400000000000002</v>
      </c>
      <c r="L478" s="1950" t="s">
        <v>55</v>
      </c>
      <c r="M478" s="1951"/>
      <c r="N478" s="1951"/>
      <c r="O478" s="1951"/>
      <c r="P478" s="1951"/>
      <c r="Q478" s="1951"/>
      <c r="R478" s="1950">
        <v>0.39400000000000002</v>
      </c>
    </row>
    <row r="479" spans="1:18">
      <c r="A479" s="1949">
        <v>473</v>
      </c>
      <c r="B479" s="1987" t="s">
        <v>17996</v>
      </c>
      <c r="C479" s="1949" t="s">
        <v>17997</v>
      </c>
      <c r="D479" s="1949" t="s">
        <v>8150</v>
      </c>
      <c r="E479" s="1950">
        <v>1.9830000000000001</v>
      </c>
      <c r="F479" s="1950">
        <v>1.9830000000000001</v>
      </c>
      <c r="G479" s="1950">
        <v>1.9830000000000001</v>
      </c>
      <c r="H479" s="1952"/>
      <c r="I479" s="1952"/>
      <c r="J479" s="1952"/>
      <c r="K479" s="1950">
        <v>1.3</v>
      </c>
      <c r="L479" s="1950" t="s">
        <v>2047</v>
      </c>
      <c r="M479" s="1950">
        <v>1.9830000000000001</v>
      </c>
      <c r="N479" s="1951"/>
      <c r="O479" s="1951"/>
      <c r="P479" s="1951"/>
      <c r="Q479" s="1951"/>
      <c r="R479" s="1951"/>
    </row>
    <row r="480" spans="1:18">
      <c r="A480" s="1949">
        <v>474</v>
      </c>
      <c r="B480" s="1987" t="s">
        <v>17998</v>
      </c>
      <c r="C480" s="1949" t="s">
        <v>17999</v>
      </c>
      <c r="D480" s="1949" t="s">
        <v>8150</v>
      </c>
      <c r="E480" s="1950">
        <v>1.4330000000000001</v>
      </c>
      <c r="F480" s="1950">
        <v>1.4330000000000001</v>
      </c>
      <c r="G480" s="1950">
        <v>1.4330000000000001</v>
      </c>
      <c r="H480" s="1952"/>
      <c r="I480" s="1952"/>
      <c r="J480" s="1952"/>
      <c r="K480" s="1950">
        <v>1.3576699999999999</v>
      </c>
      <c r="L480" s="1950" t="s">
        <v>55</v>
      </c>
      <c r="M480" s="1951"/>
      <c r="N480" s="1951"/>
      <c r="O480" s="1950">
        <v>1.3576699999999999</v>
      </c>
      <c r="P480" s="1964"/>
      <c r="Q480" s="1951"/>
      <c r="R480" s="1951"/>
    </row>
    <row r="481" spans="1:18">
      <c r="A481" s="1949">
        <v>475</v>
      </c>
      <c r="B481" s="1987" t="s">
        <v>18000</v>
      </c>
      <c r="C481" s="1949" t="s">
        <v>18001</v>
      </c>
      <c r="D481" s="1949" t="s">
        <v>8150</v>
      </c>
      <c r="E481" s="1950">
        <v>0.23400000000000001</v>
      </c>
      <c r="F481" s="1952"/>
      <c r="G481" s="1952"/>
      <c r="H481" s="1952"/>
      <c r="I481" s="1952"/>
      <c r="J481" s="1950">
        <v>0.23400000000000001</v>
      </c>
      <c r="K481" s="1950">
        <v>0.23400000000000001</v>
      </c>
      <c r="L481" s="1950" t="s">
        <v>55</v>
      </c>
      <c r="M481" s="1951"/>
      <c r="N481" s="1951"/>
      <c r="O481" s="1951"/>
      <c r="P481" s="1951"/>
      <c r="Q481" s="1951"/>
      <c r="R481" s="1950">
        <v>0.23400000000000001</v>
      </c>
    </row>
    <row r="482" spans="1:18">
      <c r="A482" s="1949">
        <v>476</v>
      </c>
      <c r="B482" s="1987" t="s">
        <v>18002</v>
      </c>
      <c r="C482" s="1955" t="s">
        <v>18003</v>
      </c>
      <c r="D482" s="1949" t="s">
        <v>8150</v>
      </c>
      <c r="E482" s="1967">
        <v>0.52046999999999999</v>
      </c>
      <c r="F482" s="1952"/>
      <c r="G482" s="1952"/>
      <c r="H482" s="1952"/>
      <c r="I482" s="1952"/>
      <c r="J482" s="1967">
        <v>0.52046999999999999</v>
      </c>
      <c r="K482" s="1967">
        <v>0.52046999999999999</v>
      </c>
      <c r="L482" s="1956" t="s">
        <v>55</v>
      </c>
      <c r="M482" s="1956"/>
      <c r="N482" s="1956"/>
      <c r="O482" s="1956"/>
      <c r="P482" s="1956"/>
      <c r="Q482" s="1956"/>
      <c r="R482" s="1967">
        <v>0.52046999999999999</v>
      </c>
    </row>
    <row r="483" spans="1:18">
      <c r="A483" s="1949">
        <v>477</v>
      </c>
      <c r="B483" s="1987" t="s">
        <v>18004</v>
      </c>
      <c r="C483" s="1949" t="s">
        <v>18005</v>
      </c>
      <c r="D483" s="1949" t="s">
        <v>8150</v>
      </c>
      <c r="E483" s="1950">
        <v>0.29199999999999998</v>
      </c>
      <c r="F483" s="1952"/>
      <c r="G483" s="1952"/>
      <c r="H483" s="1952"/>
      <c r="I483" s="1952"/>
      <c r="J483" s="1950">
        <v>0.29199999999999998</v>
      </c>
      <c r="K483" s="1950">
        <v>0.29199999999999998</v>
      </c>
      <c r="L483" s="1950" t="s">
        <v>55</v>
      </c>
      <c r="M483" s="1951"/>
      <c r="N483" s="1951"/>
      <c r="O483" s="1951"/>
      <c r="P483" s="1951"/>
      <c r="Q483" s="1951"/>
      <c r="R483" s="1950">
        <v>0.29199999999999998</v>
      </c>
    </row>
    <row r="484" spans="1:18">
      <c r="A484" s="1949">
        <v>478</v>
      </c>
      <c r="B484" s="1987" t="s">
        <v>18006</v>
      </c>
      <c r="C484" s="1949" t="s">
        <v>18007</v>
      </c>
      <c r="D484" s="1949" t="s">
        <v>8150</v>
      </c>
      <c r="E484" s="1950">
        <v>0.95799999999999996</v>
      </c>
      <c r="F484" s="1952"/>
      <c r="G484" s="1952"/>
      <c r="H484" s="1952"/>
      <c r="I484" s="1952"/>
      <c r="J484" s="1950">
        <v>0.95799999999999996</v>
      </c>
      <c r="K484" s="1950">
        <v>0.95799999999999996</v>
      </c>
      <c r="L484" s="1950" t="s">
        <v>55</v>
      </c>
      <c r="M484" s="1951"/>
      <c r="N484" s="1951"/>
      <c r="O484" s="1951"/>
      <c r="P484" s="1951"/>
      <c r="Q484" s="1951"/>
      <c r="R484" s="1950">
        <v>0.95799999999999996</v>
      </c>
    </row>
    <row r="485" spans="1:18">
      <c r="A485" s="1949">
        <v>479</v>
      </c>
      <c r="B485" s="1987" t="s">
        <v>18008</v>
      </c>
      <c r="C485" s="1955" t="s">
        <v>18009</v>
      </c>
      <c r="D485" s="1949" t="s">
        <v>8150</v>
      </c>
      <c r="E485" s="1967">
        <v>8.7870000000000004E-2</v>
      </c>
      <c r="F485" s="1967">
        <v>8.7870000000000004E-2</v>
      </c>
      <c r="G485" s="1952"/>
      <c r="H485" s="1952"/>
      <c r="I485" s="1967">
        <v>8.7870000000000004E-2</v>
      </c>
      <c r="J485" s="1952"/>
      <c r="K485" s="1967">
        <v>8.7870000000000004E-2</v>
      </c>
      <c r="L485" s="1956" t="s">
        <v>55</v>
      </c>
      <c r="M485" s="1956"/>
      <c r="N485" s="1956"/>
      <c r="O485" s="1956"/>
      <c r="P485" s="1967">
        <v>8.7870000000000004E-2</v>
      </c>
      <c r="Q485" s="1956"/>
      <c r="R485" s="1956"/>
    </row>
    <row r="486" spans="1:18">
      <c r="A486" s="1949">
        <v>480</v>
      </c>
      <c r="B486" s="1987" t="s">
        <v>18010</v>
      </c>
      <c r="C486" s="1955" t="s">
        <v>18011</v>
      </c>
      <c r="D486" s="1949" t="s">
        <v>8150</v>
      </c>
      <c r="E486" s="1967">
        <v>0.53108</v>
      </c>
      <c r="F486" s="1952"/>
      <c r="G486" s="1952"/>
      <c r="H486" s="1952"/>
      <c r="I486" s="1952"/>
      <c r="J486" s="1967">
        <v>0.53108</v>
      </c>
      <c r="K486" s="1967">
        <v>0.53108</v>
      </c>
      <c r="L486" s="1956" t="s">
        <v>55</v>
      </c>
      <c r="M486" s="1956"/>
      <c r="N486" s="1956"/>
      <c r="O486" s="1956"/>
      <c r="P486" s="1956"/>
      <c r="Q486" s="1956"/>
      <c r="R486" s="1967">
        <v>0.53108</v>
      </c>
    </row>
    <row r="487" spans="1:18">
      <c r="A487" s="1949">
        <v>481</v>
      </c>
      <c r="B487" s="1987" t="s">
        <v>18012</v>
      </c>
      <c r="C487" s="1955" t="s">
        <v>18013</v>
      </c>
      <c r="D487" s="1949" t="s">
        <v>8150</v>
      </c>
      <c r="E487" s="1967">
        <v>0.40838999999999998</v>
      </c>
      <c r="F487" s="1967">
        <v>0.40838999999999998</v>
      </c>
      <c r="G487" s="1967">
        <v>0.40838999999999998</v>
      </c>
      <c r="H487" s="1952"/>
      <c r="I487" s="1952"/>
      <c r="J487" s="1952"/>
      <c r="K487" s="1967">
        <v>0.40838999999999998</v>
      </c>
      <c r="L487" s="1956" t="s">
        <v>55</v>
      </c>
      <c r="M487" s="1956"/>
      <c r="N487" s="1956"/>
      <c r="O487" s="1967">
        <v>0.40838999999999998</v>
      </c>
      <c r="P487" s="1956"/>
      <c r="Q487" s="1956"/>
      <c r="R487" s="1969"/>
    </row>
    <row r="488" spans="1:18">
      <c r="A488" s="1949">
        <v>482</v>
      </c>
      <c r="B488" s="1987" t="s">
        <v>18014</v>
      </c>
      <c r="C488" s="1949" t="s">
        <v>18015</v>
      </c>
      <c r="D488" s="1949" t="s">
        <v>8150</v>
      </c>
      <c r="E488" s="1950">
        <v>0.69599999999999995</v>
      </c>
      <c r="F488" s="1952"/>
      <c r="G488" s="1952"/>
      <c r="H488" s="1952"/>
      <c r="I488" s="1952"/>
      <c r="J488" s="1950">
        <v>0.69599999999999995</v>
      </c>
      <c r="K488" s="1950">
        <v>0.69599999999999995</v>
      </c>
      <c r="L488" s="1950" t="s">
        <v>55</v>
      </c>
      <c r="M488" s="1951"/>
      <c r="N488" s="1951"/>
      <c r="O488" s="1951"/>
      <c r="P488" s="1951"/>
      <c r="Q488" s="1951"/>
      <c r="R488" s="1950">
        <v>0.69599999999999995</v>
      </c>
    </row>
    <row r="489" spans="1:18">
      <c r="A489" s="1949">
        <v>483</v>
      </c>
      <c r="B489" s="1987" t="s">
        <v>9617</v>
      </c>
      <c r="C489" s="1949" t="s">
        <v>18016</v>
      </c>
      <c r="D489" s="1949" t="s">
        <v>8150</v>
      </c>
      <c r="E489" s="1950">
        <v>0.81200000000000006</v>
      </c>
      <c r="F489" s="1950">
        <v>0.81200000000000006</v>
      </c>
      <c r="G489" s="1950">
        <v>0.81200000000000006</v>
      </c>
      <c r="H489" s="1952"/>
      <c r="I489" s="1952"/>
      <c r="J489" s="1952"/>
      <c r="K489" s="1950">
        <v>0.81200000000000006</v>
      </c>
      <c r="L489" s="1950" t="s">
        <v>2048</v>
      </c>
      <c r="M489" s="1951"/>
      <c r="N489" s="1951"/>
      <c r="O489" s="1950">
        <v>0.81200000000000006</v>
      </c>
      <c r="P489" s="1951"/>
      <c r="Q489" s="1951"/>
      <c r="R489" s="1969"/>
    </row>
    <row r="490" spans="1:18">
      <c r="A490" s="1949">
        <v>484</v>
      </c>
      <c r="B490" s="1987" t="s">
        <v>18017</v>
      </c>
      <c r="C490" s="1949" t="s">
        <v>18018</v>
      </c>
      <c r="D490" s="1949" t="s">
        <v>8150</v>
      </c>
      <c r="E490" s="1950">
        <v>0.2</v>
      </c>
      <c r="F490" s="1952"/>
      <c r="G490" s="1952"/>
      <c r="H490" s="1952"/>
      <c r="I490" s="1952"/>
      <c r="J490" s="1950">
        <v>0.2</v>
      </c>
      <c r="K490" s="1950">
        <v>0.2</v>
      </c>
      <c r="L490" s="1950" t="s">
        <v>55</v>
      </c>
      <c r="M490" s="1951"/>
      <c r="N490" s="1951"/>
      <c r="O490" s="1951"/>
      <c r="P490" s="1951"/>
      <c r="Q490" s="1951"/>
      <c r="R490" s="1950">
        <v>0.2</v>
      </c>
    </row>
    <row r="491" spans="1:18">
      <c r="A491" s="1949">
        <v>485</v>
      </c>
      <c r="B491" s="1987" t="s">
        <v>18019</v>
      </c>
      <c r="C491" s="1949" t="s">
        <v>18020</v>
      </c>
      <c r="D491" s="1949" t="s">
        <v>8150</v>
      </c>
      <c r="E491" s="1950">
        <v>3.17991</v>
      </c>
      <c r="F491" s="1950">
        <v>3.17991</v>
      </c>
      <c r="G491" s="1950">
        <v>3.17991</v>
      </c>
      <c r="H491" s="1952"/>
      <c r="I491" s="1952"/>
      <c r="J491" s="1952"/>
      <c r="K491" s="1952"/>
      <c r="L491" s="1967" t="s">
        <v>2047</v>
      </c>
      <c r="M491" s="1956"/>
      <c r="N491" s="1950">
        <v>3.17991</v>
      </c>
      <c r="O491" s="1964"/>
      <c r="P491" s="1956"/>
      <c r="Q491" s="1956"/>
      <c r="R491" s="1956"/>
    </row>
    <row r="492" spans="1:18" s="32" customFormat="1">
      <c r="A492" s="1972">
        <v>486</v>
      </c>
      <c r="B492" s="1989" t="s">
        <v>18021</v>
      </c>
      <c r="C492" s="1972" t="s">
        <v>18022</v>
      </c>
      <c r="D492" s="1972" t="s">
        <v>8150</v>
      </c>
      <c r="E492" s="1968">
        <f>0.306+0.475</f>
        <v>0.78099999999999992</v>
      </c>
      <c r="F492" s="1968">
        <f>0.306+0.475</f>
        <v>0.78099999999999992</v>
      </c>
      <c r="G492" s="1968">
        <f>0.306+0.475</f>
        <v>0.78099999999999992</v>
      </c>
      <c r="H492" s="1974"/>
      <c r="I492" s="1974"/>
      <c r="J492" s="1974"/>
      <c r="K492" s="1974"/>
      <c r="L492" s="1968" t="s">
        <v>605</v>
      </c>
      <c r="M492" s="1968"/>
      <c r="N492" s="1968"/>
      <c r="O492" s="1968">
        <f>0.306+0.475</f>
        <v>0.78099999999999992</v>
      </c>
      <c r="P492" s="1968"/>
      <c r="Q492" s="1968"/>
      <c r="R492" s="1968"/>
    </row>
    <row r="493" spans="1:18">
      <c r="A493" s="1949">
        <v>487</v>
      </c>
      <c r="B493" s="1987" t="s">
        <v>18023</v>
      </c>
      <c r="C493" s="1949" t="s">
        <v>18024</v>
      </c>
      <c r="D493" s="1949" t="s">
        <v>8150</v>
      </c>
      <c r="E493" s="1950">
        <v>0.47899999999999998</v>
      </c>
      <c r="F493" s="1950">
        <v>0.47899999999999998</v>
      </c>
      <c r="G493" s="1950">
        <v>0.47899999999999998</v>
      </c>
      <c r="H493" s="1952"/>
      <c r="I493" s="1952"/>
      <c r="J493" s="1952"/>
      <c r="K493" s="1952"/>
      <c r="L493" s="1950" t="s">
        <v>605</v>
      </c>
      <c r="M493" s="1951"/>
      <c r="N493" s="1951"/>
      <c r="O493" s="1950">
        <v>0.47899999999999998</v>
      </c>
      <c r="P493" s="1951"/>
      <c r="Q493" s="1951"/>
      <c r="R493" s="1951"/>
    </row>
    <row r="494" spans="1:18">
      <c r="A494" s="1949">
        <v>488</v>
      </c>
      <c r="B494" s="1987" t="s">
        <v>18025</v>
      </c>
      <c r="C494" s="1955" t="s">
        <v>18026</v>
      </c>
      <c r="D494" s="1949" t="s">
        <v>8150</v>
      </c>
      <c r="E494" s="1967">
        <v>1.22</v>
      </c>
      <c r="F494" s="1967">
        <v>1.22</v>
      </c>
      <c r="G494" s="1967">
        <v>1.22</v>
      </c>
      <c r="H494" s="1952"/>
      <c r="I494" s="1952"/>
      <c r="J494" s="1952"/>
      <c r="K494" s="1967">
        <v>1.22</v>
      </c>
      <c r="L494" s="1967" t="s">
        <v>605</v>
      </c>
      <c r="M494" s="1967">
        <v>1.22</v>
      </c>
      <c r="N494" s="1964"/>
      <c r="O494" s="1956"/>
      <c r="P494" s="1956"/>
      <c r="Q494" s="1956"/>
      <c r="R494" s="1956"/>
    </row>
    <row r="495" spans="1:18">
      <c r="A495" s="1949">
        <v>489</v>
      </c>
      <c r="B495" s="1987" t="s">
        <v>18027</v>
      </c>
      <c r="C495" s="1949" t="s">
        <v>18028</v>
      </c>
      <c r="D495" s="1949" t="s">
        <v>8150</v>
      </c>
      <c r="E495" s="1950">
        <v>0.61238999999999999</v>
      </c>
      <c r="F495" s="1950">
        <v>0.61238999999999999</v>
      </c>
      <c r="G495" s="1950">
        <v>0.61238999999999999</v>
      </c>
      <c r="H495" s="1952"/>
      <c r="I495" s="1952"/>
      <c r="J495" s="1952"/>
      <c r="K495" s="1952"/>
      <c r="L495" s="1950" t="s">
        <v>2048</v>
      </c>
      <c r="M495" s="1951"/>
      <c r="N495" s="1950">
        <v>0.61238999999999999</v>
      </c>
      <c r="O495" s="1951"/>
      <c r="P495" s="1951"/>
      <c r="Q495" s="1951"/>
      <c r="R495" s="1951"/>
    </row>
    <row r="496" spans="1:18">
      <c r="A496" s="1949">
        <v>490</v>
      </c>
      <c r="B496" s="1987" t="s">
        <v>18029</v>
      </c>
      <c r="C496" s="1949" t="s">
        <v>18030</v>
      </c>
      <c r="D496" s="1949" t="s">
        <v>8150</v>
      </c>
      <c r="E496" s="1950">
        <v>0.158</v>
      </c>
      <c r="F496" s="1950">
        <v>0.158</v>
      </c>
      <c r="G496" s="1950">
        <v>0.158</v>
      </c>
      <c r="H496" s="1952"/>
      <c r="I496" s="1952"/>
      <c r="J496" s="1952"/>
      <c r="K496" s="1950"/>
      <c r="L496" s="1950" t="s">
        <v>605</v>
      </c>
      <c r="M496" s="1950">
        <v>0.158</v>
      </c>
      <c r="N496" s="1964"/>
      <c r="O496" s="1951"/>
      <c r="P496" s="1951"/>
      <c r="Q496" s="1951"/>
      <c r="R496" s="1951"/>
    </row>
    <row r="497" spans="1:18">
      <c r="A497" s="1949">
        <v>491</v>
      </c>
      <c r="B497" s="1993" t="s">
        <v>18031</v>
      </c>
      <c r="C497" s="1977" t="s">
        <v>18032</v>
      </c>
      <c r="D497" s="1977" t="s">
        <v>8150</v>
      </c>
      <c r="E497" s="1978">
        <v>1.51</v>
      </c>
      <c r="F497" s="1978">
        <v>1.51</v>
      </c>
      <c r="G497" s="1978">
        <v>1.51</v>
      </c>
      <c r="H497" s="1979"/>
      <c r="I497" s="1979"/>
      <c r="J497" s="1952"/>
      <c r="K497" s="1968">
        <v>0</v>
      </c>
      <c r="L497" s="1950" t="s">
        <v>2048</v>
      </c>
      <c r="M497" s="1950">
        <v>1.51</v>
      </c>
      <c r="N497" s="1951"/>
      <c r="O497" s="1951"/>
      <c r="P497" s="1951"/>
      <c r="Q497" s="1951"/>
      <c r="R497" s="1951"/>
    </row>
    <row r="498" spans="1:18">
      <c r="A498" s="1949">
        <v>492</v>
      </c>
      <c r="B498" s="1987" t="s">
        <v>18033</v>
      </c>
      <c r="C498" s="1949" t="s">
        <v>18034</v>
      </c>
      <c r="D498" s="1949" t="s">
        <v>8150</v>
      </c>
      <c r="E498" s="1950">
        <v>0.42499999999999999</v>
      </c>
      <c r="F498" s="1950">
        <v>0.42499999999999999</v>
      </c>
      <c r="G498" s="1952"/>
      <c r="H498" s="1952"/>
      <c r="I498" s="1950">
        <v>0.42499999999999999</v>
      </c>
      <c r="J498" s="1952"/>
      <c r="K498" s="1950">
        <v>0.42499999999999999</v>
      </c>
      <c r="L498" s="1950" t="s">
        <v>55</v>
      </c>
      <c r="M498" s="1951"/>
      <c r="N498" s="1951"/>
      <c r="O498" s="1951"/>
      <c r="P498" s="1950">
        <v>0.42499999999999999</v>
      </c>
      <c r="Q498" s="1951"/>
      <c r="R498" s="1951"/>
    </row>
    <row r="499" spans="1:18">
      <c r="A499" s="1949">
        <v>493</v>
      </c>
      <c r="B499" s="1987" t="s">
        <v>18035</v>
      </c>
      <c r="C499" s="1949" t="s">
        <v>18036</v>
      </c>
      <c r="D499" s="1949" t="s">
        <v>8150</v>
      </c>
      <c r="E499" s="1950">
        <v>0.91810000000000003</v>
      </c>
      <c r="F499" s="1950">
        <v>0.91810000000000003</v>
      </c>
      <c r="G499" s="1952"/>
      <c r="H499" s="1952"/>
      <c r="I499" s="1950">
        <v>0.91810000000000003</v>
      </c>
      <c r="J499" s="1952"/>
      <c r="K499" s="1950">
        <v>0.91810000000000003</v>
      </c>
      <c r="L499" s="1950" t="s">
        <v>55</v>
      </c>
      <c r="M499" s="1951"/>
      <c r="N499" s="1951"/>
      <c r="O499" s="1951"/>
      <c r="P499" s="1950">
        <v>0.91810000000000003</v>
      </c>
      <c r="Q499" s="1951"/>
      <c r="R499" s="1951"/>
    </row>
    <row r="500" spans="1:18">
      <c r="A500" s="1949">
        <v>494</v>
      </c>
      <c r="B500" s="1987" t="s">
        <v>18037</v>
      </c>
      <c r="C500" s="1949" t="s">
        <v>18038</v>
      </c>
      <c r="D500" s="1949" t="s">
        <v>8150</v>
      </c>
      <c r="E500" s="1950">
        <v>0.755</v>
      </c>
      <c r="F500" s="1950">
        <v>0.755</v>
      </c>
      <c r="G500" s="1950">
        <v>0.755</v>
      </c>
      <c r="H500" s="1952"/>
      <c r="I500" s="1952"/>
      <c r="J500" s="1952"/>
      <c r="K500" s="1950">
        <v>0.755</v>
      </c>
      <c r="L500" s="1950" t="s">
        <v>55</v>
      </c>
      <c r="M500" s="1951"/>
      <c r="N500" s="1951"/>
      <c r="O500" s="1950">
        <v>0.755</v>
      </c>
      <c r="P500" s="1951"/>
      <c r="Q500" s="1951"/>
      <c r="R500" s="1951"/>
    </row>
    <row r="501" spans="1:18">
      <c r="A501" s="1949">
        <v>495</v>
      </c>
      <c r="B501" s="1987" t="s">
        <v>18039</v>
      </c>
      <c r="C501" s="1949" t="s">
        <v>18040</v>
      </c>
      <c r="D501" s="1949" t="s">
        <v>8150</v>
      </c>
      <c r="E501" s="1950">
        <v>0.94803999999999999</v>
      </c>
      <c r="F501" s="1950">
        <v>0.94803999999999999</v>
      </c>
      <c r="G501" s="1950">
        <v>0.94803999999999999</v>
      </c>
      <c r="H501" s="1952"/>
      <c r="I501" s="1952"/>
      <c r="J501" s="1952"/>
      <c r="K501" s="1950">
        <v>0.94803999999999999</v>
      </c>
      <c r="L501" s="1950" t="s">
        <v>2048</v>
      </c>
      <c r="M501" s="1951"/>
      <c r="N501" s="1950">
        <v>0.94803999999999999</v>
      </c>
      <c r="O501" s="1969"/>
      <c r="P501" s="1951"/>
      <c r="Q501" s="1951"/>
      <c r="R501" s="1951"/>
    </row>
    <row r="502" spans="1:18">
      <c r="A502" s="1949">
        <v>496</v>
      </c>
      <c r="B502" s="1987" t="s">
        <v>18041</v>
      </c>
      <c r="C502" s="1955" t="s">
        <v>18042</v>
      </c>
      <c r="D502" s="1949" t="s">
        <v>8150</v>
      </c>
      <c r="E502" s="1967">
        <v>0.13553999999999999</v>
      </c>
      <c r="F502" s="1952"/>
      <c r="G502" s="1952"/>
      <c r="H502" s="1952"/>
      <c r="I502" s="1952"/>
      <c r="J502" s="1967">
        <v>0.13553999999999999</v>
      </c>
      <c r="K502" s="1967">
        <v>0.13553999999999999</v>
      </c>
      <c r="L502" s="1956" t="s">
        <v>55</v>
      </c>
      <c r="M502" s="1956"/>
      <c r="N502" s="1956"/>
      <c r="O502" s="1956"/>
      <c r="P502" s="1956"/>
      <c r="Q502" s="1956"/>
      <c r="R502" s="1967">
        <v>0.13553999999999999</v>
      </c>
    </row>
    <row r="503" spans="1:18">
      <c r="A503" s="1949">
        <v>497</v>
      </c>
      <c r="B503" s="1987" t="s">
        <v>18043</v>
      </c>
      <c r="C503" s="1949" t="s">
        <v>18044</v>
      </c>
      <c r="D503" s="1949" t="s">
        <v>8150</v>
      </c>
      <c r="E503" s="1950">
        <v>0.22066</v>
      </c>
      <c r="F503" s="1950">
        <v>0.22066</v>
      </c>
      <c r="G503" s="1952"/>
      <c r="H503" s="1952"/>
      <c r="I503" s="1950">
        <v>0.22066</v>
      </c>
      <c r="J503" s="1952"/>
      <c r="K503" s="1950">
        <v>0.22066</v>
      </c>
      <c r="L503" s="1950" t="s">
        <v>55</v>
      </c>
      <c r="M503" s="1951"/>
      <c r="N503" s="1951"/>
      <c r="O503" s="1951"/>
      <c r="P503" s="1950">
        <v>0.22066</v>
      </c>
      <c r="Q503" s="1951"/>
      <c r="R503" s="1951"/>
    </row>
    <row r="504" spans="1:18">
      <c r="A504" s="1949">
        <v>498</v>
      </c>
      <c r="B504" s="1987" t="s">
        <v>18045</v>
      </c>
      <c r="C504" s="1949" t="s">
        <v>18046</v>
      </c>
      <c r="D504" s="1949" t="s">
        <v>8150</v>
      </c>
      <c r="E504" s="1950">
        <v>0.82299999999999995</v>
      </c>
      <c r="F504" s="1950">
        <v>0.82299999999999995</v>
      </c>
      <c r="G504" s="1950">
        <v>0.82299999999999995</v>
      </c>
      <c r="H504" s="1952"/>
      <c r="I504" s="1952"/>
      <c r="J504" s="1952"/>
      <c r="K504" s="1950">
        <v>0.82299999999999995</v>
      </c>
      <c r="L504" s="1950" t="s">
        <v>2048</v>
      </c>
      <c r="M504" s="1951"/>
      <c r="N504" s="1950">
        <v>0.82299999999999995</v>
      </c>
      <c r="O504" s="1969"/>
      <c r="P504" s="1951"/>
      <c r="Q504" s="1951"/>
      <c r="R504" s="1951"/>
    </row>
    <row r="505" spans="1:18">
      <c r="A505" s="1949">
        <v>499</v>
      </c>
      <c r="B505" s="1987" t="s">
        <v>18047</v>
      </c>
      <c r="C505" s="1949" t="s">
        <v>18048</v>
      </c>
      <c r="D505" s="1949" t="s">
        <v>8150</v>
      </c>
      <c r="E505" s="1950">
        <v>0.77319000000000004</v>
      </c>
      <c r="F505" s="1950">
        <v>0.77319000000000004</v>
      </c>
      <c r="G505" s="1950">
        <v>0.77319000000000004</v>
      </c>
      <c r="H505" s="1952"/>
      <c r="I505" s="1952"/>
      <c r="J505" s="1952"/>
      <c r="K505" s="1950"/>
      <c r="L505" s="1950" t="s">
        <v>605</v>
      </c>
      <c r="M505" s="1951"/>
      <c r="N505" s="1950">
        <v>0.77319000000000004</v>
      </c>
      <c r="O505" s="1969"/>
      <c r="P505" s="1964"/>
      <c r="Q505" s="1951"/>
      <c r="R505" s="1951"/>
    </row>
    <row r="506" spans="1:18">
      <c r="A506" s="1949">
        <v>500</v>
      </c>
      <c r="B506" s="1987" t="s">
        <v>18049</v>
      </c>
      <c r="C506" s="1949" t="s">
        <v>18050</v>
      </c>
      <c r="D506" s="1949" t="s">
        <v>8150</v>
      </c>
      <c r="E506" s="1950">
        <v>1.0149999999999999</v>
      </c>
      <c r="F506" s="1950">
        <v>1.0149999999999999</v>
      </c>
      <c r="G506" s="1950">
        <v>1.0149999999999999</v>
      </c>
      <c r="H506" s="1965"/>
      <c r="I506" s="1965"/>
      <c r="J506" s="1965"/>
      <c r="K506" s="1965"/>
      <c r="L506" s="1950" t="s">
        <v>605</v>
      </c>
      <c r="M506" s="1951"/>
      <c r="N506" s="1951"/>
      <c r="O506" s="1950">
        <v>1.0149999999999999</v>
      </c>
      <c r="P506" s="1951"/>
      <c r="Q506" s="1951"/>
      <c r="R506" s="1951"/>
    </row>
    <row r="507" spans="1:18">
      <c r="A507" s="1949">
        <v>501</v>
      </c>
      <c r="B507" s="1987" t="s">
        <v>18051</v>
      </c>
      <c r="C507" s="1949" t="s">
        <v>18052</v>
      </c>
      <c r="D507" s="1949" t="s">
        <v>8150</v>
      </c>
      <c r="E507" s="1950">
        <v>0.85499999999999998</v>
      </c>
      <c r="F507" s="1950">
        <v>0.85499999999999998</v>
      </c>
      <c r="G507" s="1950">
        <v>0.85499999999999998</v>
      </c>
      <c r="H507" s="1952"/>
      <c r="I507" s="1952"/>
      <c r="J507" s="1952"/>
      <c r="K507" s="1952"/>
      <c r="L507" s="1950" t="s">
        <v>2047</v>
      </c>
      <c r="M507" s="1951"/>
      <c r="N507" s="1950">
        <v>0.85499999999999998</v>
      </c>
      <c r="O507" s="1951"/>
      <c r="P507" s="1951"/>
      <c r="Q507" s="1951"/>
      <c r="R507" s="1951"/>
    </row>
    <row r="508" spans="1:18">
      <c r="A508" s="1949">
        <v>502</v>
      </c>
      <c r="B508" s="1987" t="s">
        <v>18053</v>
      </c>
      <c r="C508" s="1955" t="s">
        <v>18054</v>
      </c>
      <c r="D508" s="1949" t="s">
        <v>8150</v>
      </c>
      <c r="E508" s="1967">
        <v>0.42342000000000002</v>
      </c>
      <c r="F508" s="1952"/>
      <c r="G508" s="1952"/>
      <c r="H508" s="1952"/>
      <c r="I508" s="1952"/>
      <c r="J508" s="1967">
        <v>0.42342000000000002</v>
      </c>
      <c r="K508" s="1967">
        <v>0.42342000000000002</v>
      </c>
      <c r="L508" s="1956" t="s">
        <v>55</v>
      </c>
      <c r="M508" s="1956"/>
      <c r="N508" s="1956"/>
      <c r="O508" s="1956"/>
      <c r="P508" s="1956"/>
      <c r="Q508" s="1956"/>
      <c r="R508" s="1967">
        <v>0.42342000000000002</v>
      </c>
    </row>
    <row r="509" spans="1:18">
      <c r="A509" s="1949">
        <v>503</v>
      </c>
      <c r="B509" s="1987" t="s">
        <v>9626</v>
      </c>
      <c r="C509" s="1949" t="s">
        <v>18055</v>
      </c>
      <c r="D509" s="1949" t="s">
        <v>8150</v>
      </c>
      <c r="E509" s="1950">
        <v>1.3181700000000001</v>
      </c>
      <c r="F509" s="1950">
        <v>1.3181700000000001</v>
      </c>
      <c r="G509" s="1950">
        <v>1.3181700000000001</v>
      </c>
      <c r="H509" s="1952"/>
      <c r="I509" s="1952"/>
      <c r="J509" s="1952"/>
      <c r="K509" s="1950"/>
      <c r="L509" s="1950" t="s">
        <v>605</v>
      </c>
      <c r="M509" s="1951"/>
      <c r="N509" s="1950">
        <v>1.3181700000000001</v>
      </c>
      <c r="O509" s="1964"/>
      <c r="P509" s="1951"/>
      <c r="Q509" s="1951"/>
      <c r="R509" s="1951"/>
    </row>
    <row r="510" spans="1:18">
      <c r="A510" s="1949">
        <v>504</v>
      </c>
      <c r="B510" s="1987" t="s">
        <v>561</v>
      </c>
      <c r="C510" s="1949" t="s">
        <v>18056</v>
      </c>
      <c r="D510" s="1949" t="s">
        <v>8150</v>
      </c>
      <c r="E510" s="1950">
        <v>0.77300000000000002</v>
      </c>
      <c r="F510" s="1952"/>
      <c r="G510" s="1952"/>
      <c r="H510" s="1952"/>
      <c r="I510" s="1952"/>
      <c r="J510" s="1950">
        <v>0.77300000000000002</v>
      </c>
      <c r="K510" s="1950">
        <v>0.77300000000000002</v>
      </c>
      <c r="L510" s="1950" t="s">
        <v>55</v>
      </c>
      <c r="M510" s="1951"/>
      <c r="N510" s="1951"/>
      <c r="O510" s="1951"/>
      <c r="P510" s="1951"/>
      <c r="Q510" s="1951"/>
      <c r="R510" s="1950">
        <v>0.77300000000000002</v>
      </c>
    </row>
    <row r="511" spans="1:18">
      <c r="A511" s="1949">
        <v>505</v>
      </c>
      <c r="B511" s="1987" t="s">
        <v>18057</v>
      </c>
      <c r="C511" s="1949" t="s">
        <v>18058</v>
      </c>
      <c r="D511" s="1949" t="s">
        <v>8150</v>
      </c>
      <c r="E511" s="1950">
        <v>2.0499999999999998</v>
      </c>
      <c r="F511" s="1950">
        <v>2.0499999999999998</v>
      </c>
      <c r="G511" s="1950">
        <v>2.0499999999999998</v>
      </c>
      <c r="H511" s="1952"/>
      <c r="I511" s="1952"/>
      <c r="J511" s="1952"/>
      <c r="K511" s="1950">
        <v>2.0499999999999998</v>
      </c>
      <c r="L511" s="1950" t="s">
        <v>605</v>
      </c>
      <c r="M511" s="1950">
        <v>2.0499999999999998</v>
      </c>
      <c r="N511" s="1951"/>
      <c r="O511" s="1964"/>
      <c r="P511" s="1951"/>
      <c r="Q511" s="1951"/>
      <c r="R511" s="1951"/>
    </row>
    <row r="512" spans="1:18">
      <c r="A512" s="1949">
        <v>506</v>
      </c>
      <c r="B512" s="1987" t="s">
        <v>18059</v>
      </c>
      <c r="C512" s="1949" t="s">
        <v>18060</v>
      </c>
      <c r="D512" s="1949" t="s">
        <v>8150</v>
      </c>
      <c r="E512" s="1950">
        <v>0.67</v>
      </c>
      <c r="F512" s="1950">
        <v>0.67</v>
      </c>
      <c r="G512" s="1950">
        <v>0.67</v>
      </c>
      <c r="H512" s="1952"/>
      <c r="I512" s="1952"/>
      <c r="J512" s="1952"/>
      <c r="K512" s="1952"/>
      <c r="L512" s="1950" t="s">
        <v>2047</v>
      </c>
      <c r="M512" s="1951"/>
      <c r="N512" s="1951"/>
      <c r="O512" s="1950">
        <v>0.67</v>
      </c>
      <c r="P512" s="1951"/>
      <c r="Q512" s="1951"/>
      <c r="R512" s="1951"/>
    </row>
    <row r="513" spans="1:18">
      <c r="A513" s="1949">
        <v>507</v>
      </c>
      <c r="B513" s="1987" t="s">
        <v>9273</v>
      </c>
      <c r="C513" s="1955" t="s">
        <v>18061</v>
      </c>
      <c r="D513" s="1949" t="s">
        <v>8150</v>
      </c>
      <c r="E513" s="1967">
        <v>0.54110999999999998</v>
      </c>
      <c r="F513" s="1967">
        <v>0.54110999999999998</v>
      </c>
      <c r="G513" s="1952"/>
      <c r="H513" s="1952"/>
      <c r="I513" s="1967">
        <v>0.54110999999999998</v>
      </c>
      <c r="J513" s="1952"/>
      <c r="K513" s="1967">
        <v>0.54110999999999998</v>
      </c>
      <c r="L513" s="1956" t="s">
        <v>55</v>
      </c>
      <c r="M513" s="1956"/>
      <c r="N513" s="1956"/>
      <c r="O513" s="1956"/>
      <c r="P513" s="1967">
        <v>0.54110999999999998</v>
      </c>
      <c r="Q513" s="1956"/>
      <c r="R513" s="1956"/>
    </row>
    <row r="514" spans="1:18">
      <c r="A514" s="1949">
        <v>508</v>
      </c>
      <c r="B514" s="1987" t="s">
        <v>18062</v>
      </c>
      <c r="C514" s="1955" t="s">
        <v>18063</v>
      </c>
      <c r="D514" s="1949" t="s">
        <v>8150</v>
      </c>
      <c r="E514" s="1967">
        <v>0.77783999999999998</v>
      </c>
      <c r="F514" s="1967">
        <v>0.77783999999999998</v>
      </c>
      <c r="G514" s="1967">
        <v>0.77783999999999998</v>
      </c>
      <c r="H514" s="1952"/>
      <c r="I514" s="1952"/>
      <c r="J514" s="1952"/>
      <c r="K514" s="1967">
        <v>0.77783999999999998</v>
      </c>
      <c r="L514" s="1956" t="s">
        <v>55</v>
      </c>
      <c r="M514" s="1956"/>
      <c r="N514" s="1956"/>
      <c r="O514" s="1967">
        <v>0.77783999999999998</v>
      </c>
      <c r="P514" s="1956"/>
      <c r="Q514" s="1956"/>
      <c r="R514" s="1969"/>
    </row>
    <row r="515" spans="1:18">
      <c r="A515" s="1949">
        <v>509</v>
      </c>
      <c r="B515" s="1987" t="s">
        <v>18064</v>
      </c>
      <c r="C515" s="1949" t="s">
        <v>18065</v>
      </c>
      <c r="D515" s="1949" t="s">
        <v>8150</v>
      </c>
      <c r="E515" s="1950">
        <v>1.2356</v>
      </c>
      <c r="F515" s="1950">
        <v>1.2356</v>
      </c>
      <c r="G515" s="1952"/>
      <c r="H515" s="1952"/>
      <c r="I515" s="1950">
        <v>1.2356</v>
      </c>
      <c r="J515" s="1952"/>
      <c r="K515" s="1950">
        <v>1.2356</v>
      </c>
      <c r="L515" s="1950" t="s">
        <v>55</v>
      </c>
      <c r="M515" s="1951"/>
      <c r="N515" s="1951"/>
      <c r="O515" s="1951"/>
      <c r="P515" s="1950">
        <v>1.2356</v>
      </c>
      <c r="Q515" s="1951"/>
      <c r="R515" s="1951"/>
    </row>
    <row r="516" spans="1:18">
      <c r="A516" s="1949">
        <v>510</v>
      </c>
      <c r="B516" s="1987" t="s">
        <v>18066</v>
      </c>
      <c r="C516" s="1949" t="s">
        <v>18067</v>
      </c>
      <c r="D516" s="1949" t="s">
        <v>8150</v>
      </c>
      <c r="E516" s="1950">
        <v>1.1597500000000001</v>
      </c>
      <c r="F516" s="1950">
        <v>1.1597500000000001</v>
      </c>
      <c r="G516" s="1950">
        <v>1.1597500000000001</v>
      </c>
      <c r="H516" s="1952"/>
      <c r="I516" s="1952"/>
      <c r="J516" s="1952"/>
      <c r="K516" s="1950">
        <v>1.1597500000000001</v>
      </c>
      <c r="L516" s="1950" t="s">
        <v>55</v>
      </c>
      <c r="M516" s="1951"/>
      <c r="N516" s="1951"/>
      <c r="O516" s="1950">
        <v>1.1597500000000001</v>
      </c>
      <c r="P516" s="1951"/>
      <c r="Q516" s="1951"/>
      <c r="R516" s="1951"/>
    </row>
    <row r="517" spans="1:18">
      <c r="A517" s="1949">
        <v>511</v>
      </c>
      <c r="B517" s="1990" t="s">
        <v>18068</v>
      </c>
      <c r="C517" s="1949" t="s">
        <v>18069</v>
      </c>
      <c r="D517" s="1949" t="s">
        <v>8150</v>
      </c>
      <c r="E517" s="1950">
        <v>2.98</v>
      </c>
      <c r="F517" s="1950">
        <v>2.98</v>
      </c>
      <c r="G517" s="1950">
        <v>2.98</v>
      </c>
      <c r="H517" s="1965"/>
      <c r="I517" s="1965"/>
      <c r="J517" s="1965"/>
      <c r="K517" s="1950"/>
      <c r="L517" s="1950" t="s">
        <v>2047</v>
      </c>
      <c r="M517" s="1950">
        <v>2.98</v>
      </c>
      <c r="N517" s="1951"/>
      <c r="O517" s="1951"/>
      <c r="P517" s="1951"/>
      <c r="Q517" s="1951"/>
      <c r="R517" s="1951"/>
    </row>
    <row r="518" spans="1:18">
      <c r="A518" s="1949">
        <v>512</v>
      </c>
      <c r="B518" s="1987" t="s">
        <v>8945</v>
      </c>
      <c r="C518" s="1949" t="s">
        <v>18070</v>
      </c>
      <c r="D518" s="1949" t="s">
        <v>8150</v>
      </c>
      <c r="E518" s="1950">
        <v>2.27</v>
      </c>
      <c r="F518" s="1950">
        <v>2.27</v>
      </c>
      <c r="G518" s="1950">
        <v>2.27</v>
      </c>
      <c r="H518" s="1952"/>
      <c r="I518" s="1952"/>
      <c r="J518" s="1952"/>
      <c r="K518" s="1952"/>
      <c r="L518" s="1950" t="s">
        <v>2048</v>
      </c>
      <c r="M518" s="1950">
        <v>2.27</v>
      </c>
      <c r="N518" s="1951"/>
      <c r="O518" s="1951"/>
      <c r="P518" s="1951"/>
      <c r="Q518" s="1951"/>
      <c r="R518" s="1951"/>
    </row>
    <row r="519" spans="1:18">
      <c r="A519" s="1949">
        <v>513</v>
      </c>
      <c r="B519" s="1987" t="s">
        <v>18071</v>
      </c>
      <c r="C519" s="1949" t="s">
        <v>18072</v>
      </c>
      <c r="D519" s="1949" t="s">
        <v>8150</v>
      </c>
      <c r="E519" s="1950">
        <v>0.71399999999999997</v>
      </c>
      <c r="F519" s="1950">
        <v>0.71399999999999997</v>
      </c>
      <c r="G519" s="1950">
        <v>0.71399999999999997</v>
      </c>
      <c r="H519" s="1952"/>
      <c r="I519" s="1952"/>
      <c r="J519" s="1952"/>
      <c r="K519" s="1950">
        <v>0.71399999999999997</v>
      </c>
      <c r="L519" s="1950" t="s">
        <v>2047</v>
      </c>
      <c r="M519" s="1950">
        <v>0.71399999999999997</v>
      </c>
      <c r="N519" s="1951"/>
      <c r="O519" s="1964"/>
      <c r="P519" s="1951"/>
      <c r="Q519" s="1951"/>
      <c r="R519" s="1951"/>
    </row>
    <row r="520" spans="1:18">
      <c r="A520" s="1949">
        <v>514</v>
      </c>
      <c r="B520" s="1987" t="s">
        <v>18073</v>
      </c>
      <c r="C520" s="1949" t="s">
        <v>18074</v>
      </c>
      <c r="D520" s="1949" t="s">
        <v>8150</v>
      </c>
      <c r="E520" s="1950">
        <v>0.13374</v>
      </c>
      <c r="F520" s="1950">
        <v>0.13374</v>
      </c>
      <c r="G520" s="1952"/>
      <c r="H520" s="1952"/>
      <c r="I520" s="1950">
        <v>0.13374</v>
      </c>
      <c r="J520" s="1952"/>
      <c r="K520" s="1950">
        <v>0.13374</v>
      </c>
      <c r="L520" s="1950" t="s">
        <v>55</v>
      </c>
      <c r="M520" s="1951"/>
      <c r="N520" s="1951"/>
      <c r="O520" s="1951"/>
      <c r="P520" s="1950">
        <v>0.13374</v>
      </c>
      <c r="Q520" s="1951"/>
      <c r="R520" s="1951"/>
    </row>
    <row r="521" spans="1:18">
      <c r="A521" s="1949">
        <v>515</v>
      </c>
      <c r="B521" s="1987" t="s">
        <v>18075</v>
      </c>
      <c r="C521" s="1949" t="s">
        <v>18076</v>
      </c>
      <c r="D521" s="1949" t="s">
        <v>8150</v>
      </c>
      <c r="E521" s="1950">
        <v>2.4556</v>
      </c>
      <c r="F521" s="1950">
        <v>2.4556</v>
      </c>
      <c r="G521" s="1950">
        <v>2.4556</v>
      </c>
      <c r="H521" s="1952"/>
      <c r="I521" s="1952"/>
      <c r="J521" s="1952"/>
      <c r="K521" s="1950">
        <v>1.6559999999999999</v>
      </c>
      <c r="L521" s="1967" t="s">
        <v>18077</v>
      </c>
      <c r="M521" s="1950">
        <v>2.4556</v>
      </c>
      <c r="N521" s="1956"/>
      <c r="O521" s="1956"/>
      <c r="P521" s="1956"/>
      <c r="Q521" s="1956"/>
      <c r="R521" s="1956"/>
    </row>
    <row r="522" spans="1:18">
      <c r="A522" s="1949">
        <v>516</v>
      </c>
      <c r="B522" s="1987" t="s">
        <v>18078</v>
      </c>
      <c r="C522" s="1949" t="s">
        <v>18079</v>
      </c>
      <c r="D522" s="1949" t="s">
        <v>8150</v>
      </c>
      <c r="E522" s="1950">
        <v>0.46600000000000003</v>
      </c>
      <c r="F522" s="1950">
        <v>0.46600000000000003</v>
      </c>
      <c r="G522" s="1950">
        <v>0.46600000000000003</v>
      </c>
      <c r="H522" s="1952"/>
      <c r="I522" s="1952"/>
      <c r="J522" s="1952"/>
      <c r="K522" s="1950">
        <v>0.46600000000000003</v>
      </c>
      <c r="L522" s="1950" t="s">
        <v>605</v>
      </c>
      <c r="M522" s="1951"/>
      <c r="N522" s="1951"/>
      <c r="O522" s="1950">
        <v>0.46600000000000003</v>
      </c>
      <c r="P522" s="1951"/>
      <c r="Q522" s="1951"/>
      <c r="R522" s="1951"/>
    </row>
    <row r="523" spans="1:18">
      <c r="A523" s="1949">
        <v>517</v>
      </c>
      <c r="B523" s="1987" t="s">
        <v>18080</v>
      </c>
      <c r="C523" s="1949" t="s">
        <v>18081</v>
      </c>
      <c r="D523" s="1949" t="s">
        <v>8150</v>
      </c>
      <c r="E523" s="1950">
        <v>0.875</v>
      </c>
      <c r="F523" s="1950">
        <v>0.875</v>
      </c>
      <c r="G523" s="1950">
        <v>0.875</v>
      </c>
      <c r="H523" s="1952"/>
      <c r="I523" s="1952"/>
      <c r="J523" s="1952"/>
      <c r="K523" s="1950">
        <v>0.875</v>
      </c>
      <c r="L523" s="1950" t="s">
        <v>605</v>
      </c>
      <c r="M523" s="1951"/>
      <c r="N523" s="1951"/>
      <c r="O523" s="1950">
        <v>0.875</v>
      </c>
      <c r="P523" s="1951"/>
      <c r="Q523" s="1951"/>
      <c r="R523" s="1951"/>
    </row>
    <row r="524" spans="1:18">
      <c r="A524" s="1949">
        <v>518</v>
      </c>
      <c r="B524" s="1987" t="s">
        <v>18082</v>
      </c>
      <c r="C524" s="1955" t="s">
        <v>18083</v>
      </c>
      <c r="D524" s="1949" t="s">
        <v>8150</v>
      </c>
      <c r="E524" s="1967">
        <v>4.8600000000000003</v>
      </c>
      <c r="F524" s="1967">
        <v>4.8600000000000003</v>
      </c>
      <c r="G524" s="1967">
        <v>4.8600000000000003</v>
      </c>
      <c r="H524" s="1952"/>
      <c r="I524" s="1952"/>
      <c r="J524" s="1952"/>
      <c r="K524" s="1967">
        <v>4.8600000000000003</v>
      </c>
      <c r="L524" s="1967" t="s">
        <v>605</v>
      </c>
      <c r="M524" s="1967">
        <v>4.8600000000000003</v>
      </c>
      <c r="N524" s="1964"/>
      <c r="O524" s="1956"/>
      <c r="P524" s="1956"/>
      <c r="Q524" s="1956"/>
      <c r="R524" s="1956"/>
    </row>
    <row r="525" spans="1:18">
      <c r="A525" s="1949">
        <v>519</v>
      </c>
      <c r="B525" s="1987" t="s">
        <v>18084</v>
      </c>
      <c r="C525" s="1955" t="s">
        <v>18085</v>
      </c>
      <c r="D525" s="1949" t="s">
        <v>8150</v>
      </c>
      <c r="E525" s="1967">
        <v>0.79500000000000004</v>
      </c>
      <c r="F525" s="1952"/>
      <c r="G525" s="1952"/>
      <c r="H525" s="1952"/>
      <c r="I525" s="1952"/>
      <c r="J525" s="1967">
        <v>0.79500000000000004</v>
      </c>
      <c r="K525" s="1967">
        <v>0.79500000000000004</v>
      </c>
      <c r="L525" s="1967" t="s">
        <v>55</v>
      </c>
      <c r="M525" s="1956"/>
      <c r="N525" s="1956"/>
      <c r="O525" s="1956"/>
      <c r="P525" s="1956"/>
      <c r="Q525" s="1956"/>
      <c r="R525" s="1967">
        <v>0.79500000000000004</v>
      </c>
    </row>
    <row r="526" spans="1:18">
      <c r="A526" s="1949">
        <v>520</v>
      </c>
      <c r="B526" s="1987" t="s">
        <v>18086</v>
      </c>
      <c r="C526" s="1949" t="s">
        <v>18087</v>
      </c>
      <c r="D526" s="1949" t="s">
        <v>8150</v>
      </c>
      <c r="E526" s="1950">
        <v>1.5774699999999999</v>
      </c>
      <c r="F526" s="1950">
        <v>1.5774699999999999</v>
      </c>
      <c r="G526" s="1950">
        <v>1.5774699999999999</v>
      </c>
      <c r="H526" s="1952"/>
      <c r="I526" s="1952"/>
      <c r="J526" s="1952"/>
      <c r="K526" s="1950">
        <v>1.077</v>
      </c>
      <c r="L526" s="1950" t="s">
        <v>605</v>
      </c>
      <c r="M526" s="1951"/>
      <c r="N526" s="1950">
        <v>1.5774699999999999</v>
      </c>
      <c r="O526" s="1951"/>
      <c r="P526" s="1951"/>
      <c r="Q526" s="1951"/>
      <c r="R526" s="1951"/>
    </row>
    <row r="527" spans="1:18">
      <c r="A527" s="1949">
        <v>521</v>
      </c>
      <c r="B527" s="1987" t="s">
        <v>18088</v>
      </c>
      <c r="C527" s="1955" t="s">
        <v>18089</v>
      </c>
      <c r="D527" s="1949" t="s">
        <v>8150</v>
      </c>
      <c r="E527" s="1967">
        <v>0.31358999999999998</v>
      </c>
      <c r="F527" s="1952"/>
      <c r="G527" s="1952"/>
      <c r="H527" s="1952"/>
      <c r="I527" s="1952"/>
      <c r="J527" s="1967">
        <v>0.31358999999999998</v>
      </c>
      <c r="K527" s="1967">
        <v>0.31358999999999998</v>
      </c>
      <c r="L527" s="1967" t="s">
        <v>55</v>
      </c>
      <c r="M527" s="1956"/>
      <c r="N527" s="1956"/>
      <c r="O527" s="1956"/>
      <c r="P527" s="1956"/>
      <c r="Q527" s="1956"/>
      <c r="R527" s="1967">
        <v>0.31358999999999998</v>
      </c>
    </row>
    <row r="528" spans="1:18">
      <c r="A528" s="1949">
        <v>522</v>
      </c>
      <c r="B528" s="1987" t="s">
        <v>18090</v>
      </c>
      <c r="C528" s="1949" t="s">
        <v>18091</v>
      </c>
      <c r="D528" s="1949" t="s">
        <v>8150</v>
      </c>
      <c r="E528" s="1950">
        <v>0.85299999999999998</v>
      </c>
      <c r="F528" s="1950">
        <v>0.85299999999999998</v>
      </c>
      <c r="G528" s="1950">
        <v>0.85299999999999998</v>
      </c>
      <c r="H528" s="1952"/>
      <c r="I528" s="1952"/>
      <c r="J528" s="1952"/>
      <c r="K528" s="1950"/>
      <c r="L528" s="1950" t="s">
        <v>55</v>
      </c>
      <c r="M528" s="1951"/>
      <c r="N528" s="1951"/>
      <c r="O528" s="1950">
        <v>0.85299999999999998</v>
      </c>
      <c r="P528" s="1951"/>
      <c r="Q528" s="1964"/>
      <c r="R528" s="1951"/>
    </row>
    <row r="529" spans="1:18">
      <c r="A529" s="1949">
        <v>523</v>
      </c>
      <c r="B529" s="1987" t="s">
        <v>18092</v>
      </c>
      <c r="C529" s="1955" t="s">
        <v>18093</v>
      </c>
      <c r="D529" s="1949" t="s">
        <v>8150</v>
      </c>
      <c r="E529" s="1967">
        <v>0.26443</v>
      </c>
      <c r="F529" s="1952"/>
      <c r="G529" s="1952"/>
      <c r="H529" s="1952"/>
      <c r="I529" s="1952"/>
      <c r="J529" s="1967">
        <v>0.26443</v>
      </c>
      <c r="K529" s="1967">
        <v>0.26443</v>
      </c>
      <c r="L529" s="1967" t="s">
        <v>55</v>
      </c>
      <c r="M529" s="1956"/>
      <c r="N529" s="1956"/>
      <c r="O529" s="1956"/>
      <c r="P529" s="1956"/>
      <c r="Q529" s="1956"/>
      <c r="R529" s="1967">
        <v>0.26443</v>
      </c>
    </row>
    <row r="530" spans="1:18">
      <c r="A530" s="1949">
        <v>524</v>
      </c>
      <c r="B530" s="1987" t="s">
        <v>18094</v>
      </c>
      <c r="C530" s="1949" t="s">
        <v>18095</v>
      </c>
      <c r="D530" s="1949" t="s">
        <v>8150</v>
      </c>
      <c r="E530" s="1950">
        <v>0.27</v>
      </c>
      <c r="F530" s="1950">
        <v>0.27</v>
      </c>
      <c r="G530" s="1950">
        <v>0.27</v>
      </c>
      <c r="H530" s="1952"/>
      <c r="I530" s="1952"/>
      <c r="J530" s="1952"/>
      <c r="K530" s="1952"/>
      <c r="L530" s="1950" t="s">
        <v>605</v>
      </c>
      <c r="M530" s="1950">
        <v>0.27</v>
      </c>
      <c r="N530" s="1964"/>
      <c r="O530" s="1951"/>
      <c r="P530" s="1951"/>
      <c r="Q530" s="1951"/>
      <c r="R530" s="1951"/>
    </row>
    <row r="531" spans="1:18">
      <c r="A531" s="1949">
        <v>525</v>
      </c>
      <c r="B531" s="1987" t="s">
        <v>18096</v>
      </c>
      <c r="C531" s="1949" t="s">
        <v>18097</v>
      </c>
      <c r="D531" s="1949" t="s">
        <v>8150</v>
      </c>
      <c r="E531" s="1950">
        <v>0.59799999999999998</v>
      </c>
      <c r="F531" s="1952"/>
      <c r="G531" s="1952"/>
      <c r="H531" s="1952"/>
      <c r="I531" s="1952"/>
      <c r="J531" s="1950">
        <v>0.59799999999999998</v>
      </c>
      <c r="K531" s="1950">
        <v>0.59799999999999998</v>
      </c>
      <c r="L531" s="1950" t="s">
        <v>55</v>
      </c>
      <c r="M531" s="1951"/>
      <c r="N531" s="1951"/>
      <c r="O531" s="1951"/>
      <c r="P531" s="1951"/>
      <c r="Q531" s="1951"/>
      <c r="R531" s="1950">
        <v>0.59799999999999998</v>
      </c>
    </row>
    <row r="532" spans="1:18">
      <c r="A532" s="1949">
        <v>526</v>
      </c>
      <c r="B532" s="1987" t="s">
        <v>18098</v>
      </c>
      <c r="C532" s="1949" t="s">
        <v>18099</v>
      </c>
      <c r="D532" s="1949" t="s">
        <v>8150</v>
      </c>
      <c r="E532" s="1950">
        <v>7.9370000000000003</v>
      </c>
      <c r="F532" s="1950">
        <v>7.9370000000000003</v>
      </c>
      <c r="G532" s="1950">
        <v>7.9370000000000003</v>
      </c>
      <c r="H532" s="1952"/>
      <c r="I532" s="1952"/>
      <c r="J532" s="1952"/>
      <c r="K532" s="1950">
        <v>7.9370000000000003</v>
      </c>
      <c r="L532" s="1950" t="s">
        <v>2047</v>
      </c>
      <c r="M532" s="1950">
        <v>7.9370000000000003</v>
      </c>
      <c r="N532" s="1951"/>
      <c r="O532" s="1951"/>
      <c r="P532" s="1951"/>
      <c r="Q532" s="1951"/>
      <c r="R532" s="1969"/>
    </row>
    <row r="533" spans="1:18">
      <c r="A533" s="1949">
        <v>527</v>
      </c>
      <c r="B533" s="1987" t="s">
        <v>18100</v>
      </c>
      <c r="C533" s="1949" t="s">
        <v>18101</v>
      </c>
      <c r="D533" s="1949" t="s">
        <v>8150</v>
      </c>
      <c r="E533" s="1950">
        <v>0.23185</v>
      </c>
      <c r="F533" s="1950">
        <v>0.23185</v>
      </c>
      <c r="G533" s="1952"/>
      <c r="H533" s="1952"/>
      <c r="I533" s="1950">
        <v>0.23185</v>
      </c>
      <c r="J533" s="1952"/>
      <c r="K533" s="1950">
        <v>0.23185</v>
      </c>
      <c r="L533" s="1950" t="s">
        <v>55</v>
      </c>
      <c r="M533" s="1951"/>
      <c r="N533" s="1951"/>
      <c r="O533" s="1951"/>
      <c r="P533" s="1950">
        <v>0.23185</v>
      </c>
      <c r="Q533" s="1951"/>
      <c r="R533" s="1951"/>
    </row>
    <row r="534" spans="1:18">
      <c r="A534" s="1949">
        <v>528</v>
      </c>
      <c r="B534" s="1987" t="s">
        <v>7058</v>
      </c>
      <c r="C534" s="1949" t="s">
        <v>18102</v>
      </c>
      <c r="D534" s="1949" t="s">
        <v>8150</v>
      </c>
      <c r="E534" s="1950">
        <v>0.55700000000000005</v>
      </c>
      <c r="F534" s="1950">
        <v>0.55700000000000005</v>
      </c>
      <c r="G534" s="1952"/>
      <c r="H534" s="1952"/>
      <c r="I534" s="1950">
        <v>0.55700000000000005</v>
      </c>
      <c r="J534" s="1952"/>
      <c r="K534" s="1950">
        <v>0.55700000000000005</v>
      </c>
      <c r="L534" s="1950" t="s">
        <v>55</v>
      </c>
      <c r="M534" s="1951"/>
      <c r="N534" s="1951"/>
      <c r="O534" s="1951"/>
      <c r="P534" s="1950">
        <v>0.55700000000000005</v>
      </c>
      <c r="Q534" s="1951"/>
      <c r="R534" s="1951"/>
    </row>
    <row r="535" spans="1:18">
      <c r="A535" s="1949">
        <v>529</v>
      </c>
      <c r="B535" s="1987" t="s">
        <v>443</v>
      </c>
      <c r="C535" s="1949" t="s">
        <v>18103</v>
      </c>
      <c r="D535" s="1949" t="s">
        <v>8150</v>
      </c>
      <c r="E535" s="1950">
        <v>0.879</v>
      </c>
      <c r="F535" s="1952"/>
      <c r="G535" s="1952"/>
      <c r="H535" s="1952"/>
      <c r="I535" s="1952"/>
      <c r="J535" s="1950">
        <v>0.879</v>
      </c>
      <c r="K535" s="1950">
        <v>0.879</v>
      </c>
      <c r="L535" s="1950" t="s">
        <v>55</v>
      </c>
      <c r="M535" s="1951"/>
      <c r="N535" s="1951"/>
      <c r="O535" s="1951"/>
      <c r="P535" s="1951"/>
      <c r="Q535" s="1951"/>
      <c r="R535" s="1950">
        <v>0.879</v>
      </c>
    </row>
    <row r="536" spans="1:18" s="32" customFormat="1">
      <c r="A536" s="1972">
        <v>530</v>
      </c>
      <c r="B536" s="1989" t="s">
        <v>9488</v>
      </c>
      <c r="C536" s="1973" t="s">
        <v>18104</v>
      </c>
      <c r="D536" s="1972" t="s">
        <v>8150</v>
      </c>
      <c r="E536" s="1975">
        <v>0.8</v>
      </c>
      <c r="F536" s="1975">
        <v>0.8</v>
      </c>
      <c r="G536" s="1974">
        <v>0.8</v>
      </c>
      <c r="H536" s="1974"/>
      <c r="I536" s="1975"/>
      <c r="J536" s="1974"/>
      <c r="K536" s="1975">
        <v>0</v>
      </c>
      <c r="L536" s="1975" t="s">
        <v>605</v>
      </c>
      <c r="M536" s="1975"/>
      <c r="N536" s="1975"/>
      <c r="O536" s="1975"/>
      <c r="P536" s="1975">
        <v>0.8</v>
      </c>
      <c r="Q536" s="1975"/>
      <c r="R536" s="1975"/>
    </row>
    <row r="537" spans="1:18">
      <c r="A537" s="1949">
        <v>531</v>
      </c>
      <c r="B537" s="1987" t="s">
        <v>18105</v>
      </c>
      <c r="C537" s="1955" t="s">
        <v>18106</v>
      </c>
      <c r="D537" s="1949" t="s">
        <v>8150</v>
      </c>
      <c r="E537" s="1967">
        <v>0.40600000000000003</v>
      </c>
      <c r="F537" s="1952"/>
      <c r="G537" s="1952"/>
      <c r="H537" s="1952"/>
      <c r="I537" s="1952"/>
      <c r="J537" s="1967">
        <v>0.40600000000000003</v>
      </c>
      <c r="K537" s="1967">
        <v>0.40600000000000003</v>
      </c>
      <c r="L537" s="1967" t="s">
        <v>55</v>
      </c>
      <c r="M537" s="1956"/>
      <c r="N537" s="1956"/>
      <c r="O537" s="1956"/>
      <c r="P537" s="1956"/>
      <c r="Q537" s="1956"/>
      <c r="R537" s="1967">
        <v>0.40600000000000003</v>
      </c>
    </row>
    <row r="538" spans="1:18">
      <c r="A538" s="1949">
        <v>532</v>
      </c>
      <c r="B538" s="1987" t="s">
        <v>272</v>
      </c>
      <c r="C538" s="1949" t="s">
        <v>18107</v>
      </c>
      <c r="D538" s="1949" t="s">
        <v>8150</v>
      </c>
      <c r="E538" s="1950">
        <v>0.34514</v>
      </c>
      <c r="F538" s="1952"/>
      <c r="G538" s="1952"/>
      <c r="H538" s="1952"/>
      <c r="I538" s="1952"/>
      <c r="J538" s="1950">
        <v>0.34514</v>
      </c>
      <c r="K538" s="1950">
        <v>0.34514</v>
      </c>
      <c r="L538" s="1950" t="s">
        <v>55</v>
      </c>
      <c r="M538" s="1951"/>
      <c r="N538" s="1951"/>
      <c r="O538" s="1951"/>
      <c r="P538" s="1951"/>
      <c r="Q538" s="1951"/>
      <c r="R538" s="1950">
        <v>0.34514</v>
      </c>
    </row>
    <row r="539" spans="1:18">
      <c r="A539" s="1949">
        <v>533</v>
      </c>
      <c r="B539" s="1987" t="s">
        <v>18108</v>
      </c>
      <c r="C539" s="1949" t="s">
        <v>18109</v>
      </c>
      <c r="D539" s="1949" t="s">
        <v>8150</v>
      </c>
      <c r="E539" s="1950">
        <v>0.99173999999999995</v>
      </c>
      <c r="F539" s="1950">
        <v>0.99173999999999995</v>
      </c>
      <c r="G539" s="1950">
        <v>0.99173999999999995</v>
      </c>
      <c r="H539" s="1952"/>
      <c r="I539" s="1952"/>
      <c r="J539" s="1952"/>
      <c r="K539" s="1952"/>
      <c r="L539" s="1950" t="s">
        <v>2047</v>
      </c>
      <c r="M539" s="1950">
        <v>0.99173999999999995</v>
      </c>
      <c r="N539" s="1951"/>
      <c r="O539" s="1951"/>
      <c r="P539" s="1951"/>
      <c r="Q539" s="1951"/>
      <c r="R539" s="1951"/>
    </row>
    <row r="540" spans="1:18">
      <c r="A540" s="1949">
        <v>534</v>
      </c>
      <c r="B540" s="1987" t="s">
        <v>18110</v>
      </c>
      <c r="C540" s="1955" t="s">
        <v>18111</v>
      </c>
      <c r="D540" s="1949" t="s">
        <v>8150</v>
      </c>
      <c r="E540" s="1967">
        <v>0.72</v>
      </c>
      <c r="F540" s="1967">
        <v>0.72</v>
      </c>
      <c r="G540" s="1952"/>
      <c r="H540" s="1952"/>
      <c r="I540" s="1967">
        <v>0.72</v>
      </c>
      <c r="J540" s="1952"/>
      <c r="K540" s="1967">
        <v>0.72</v>
      </c>
      <c r="L540" s="1967" t="s">
        <v>55</v>
      </c>
      <c r="M540" s="1956"/>
      <c r="N540" s="1956"/>
      <c r="O540" s="1956"/>
      <c r="P540" s="1967">
        <v>0.72</v>
      </c>
      <c r="Q540" s="1956"/>
      <c r="R540" s="1969"/>
    </row>
    <row r="541" spans="1:18">
      <c r="A541" s="1949">
        <v>535</v>
      </c>
      <c r="B541" s="1987" t="s">
        <v>9632</v>
      </c>
      <c r="C541" s="1949" t="s">
        <v>18112</v>
      </c>
      <c r="D541" s="1949" t="s">
        <v>8150</v>
      </c>
      <c r="E541" s="1950">
        <v>0.38300000000000001</v>
      </c>
      <c r="F541" s="1950">
        <v>0.38300000000000001</v>
      </c>
      <c r="G541" s="1952"/>
      <c r="H541" s="1952"/>
      <c r="I541" s="1950">
        <v>0.38300000000000001</v>
      </c>
      <c r="J541" s="1952"/>
      <c r="K541" s="1950">
        <v>0.38300000000000001</v>
      </c>
      <c r="L541" s="1950" t="s">
        <v>55</v>
      </c>
      <c r="M541" s="1951"/>
      <c r="N541" s="1951"/>
      <c r="O541" s="1951"/>
      <c r="P541" s="1950">
        <v>0.38300000000000001</v>
      </c>
      <c r="Q541" s="1951"/>
      <c r="R541" s="1951"/>
    </row>
    <row r="542" spans="1:18">
      <c r="A542" s="1949">
        <v>536</v>
      </c>
      <c r="B542" s="1987" t="s">
        <v>18113</v>
      </c>
      <c r="C542" s="1949" t="s">
        <v>18114</v>
      </c>
      <c r="D542" s="1949" t="s">
        <v>8150</v>
      </c>
      <c r="E542" s="1950">
        <v>0.41604999999999998</v>
      </c>
      <c r="F542" s="1950">
        <v>0.41604999999999998</v>
      </c>
      <c r="G542" s="1950">
        <v>0.41604999999999998</v>
      </c>
      <c r="H542" s="1952"/>
      <c r="I542" s="1952"/>
      <c r="J542" s="1952"/>
      <c r="K542" s="1952"/>
      <c r="L542" s="1950" t="s">
        <v>605</v>
      </c>
      <c r="M542" s="1951"/>
      <c r="N542" s="1951"/>
      <c r="O542" s="1950">
        <v>0.41604999999999998</v>
      </c>
      <c r="P542" s="1951"/>
      <c r="Q542" s="1951"/>
      <c r="R542" s="1951"/>
    </row>
    <row r="543" spans="1:18">
      <c r="A543" s="1949">
        <v>537</v>
      </c>
      <c r="B543" s="1987" t="s">
        <v>18115</v>
      </c>
      <c r="C543" s="1949" t="s">
        <v>18116</v>
      </c>
      <c r="D543" s="1949" t="s">
        <v>8150</v>
      </c>
      <c r="E543" s="1950">
        <v>1.3799300000000001</v>
      </c>
      <c r="F543" s="1950">
        <v>1.3799300000000001</v>
      </c>
      <c r="G543" s="1950">
        <v>1.3799300000000001</v>
      </c>
      <c r="H543" s="1952"/>
      <c r="I543" s="1952"/>
      <c r="J543" s="1952"/>
      <c r="K543" s="1952"/>
      <c r="L543" s="1950" t="s">
        <v>17531</v>
      </c>
      <c r="M543" s="1951"/>
      <c r="N543" s="1950">
        <v>1.3799300000000001</v>
      </c>
      <c r="O543" s="1969"/>
      <c r="P543" s="1951"/>
      <c r="Q543" s="1951"/>
      <c r="R543" s="1951"/>
    </row>
    <row r="544" spans="1:18">
      <c r="A544" s="1949">
        <v>538</v>
      </c>
      <c r="B544" s="1987" t="s">
        <v>18117</v>
      </c>
      <c r="C544" s="1949" t="s">
        <v>18118</v>
      </c>
      <c r="D544" s="1949" t="s">
        <v>8150</v>
      </c>
      <c r="E544" s="1950">
        <v>0.24729999999999999</v>
      </c>
      <c r="F544" s="1950">
        <v>0.24729999999999999</v>
      </c>
      <c r="G544" s="1950">
        <v>0.24729999999999999</v>
      </c>
      <c r="H544" s="1952"/>
      <c r="I544" s="1952"/>
      <c r="J544" s="1952"/>
      <c r="K544" s="1952"/>
      <c r="L544" s="1950" t="s">
        <v>605</v>
      </c>
      <c r="M544" s="1951"/>
      <c r="N544" s="1951"/>
      <c r="O544" s="1950">
        <v>0.24729999999999999</v>
      </c>
      <c r="P544" s="1951"/>
      <c r="Q544" s="1951"/>
      <c r="R544" s="1951"/>
    </row>
    <row r="545" spans="1:18">
      <c r="A545" s="1949">
        <v>539</v>
      </c>
      <c r="B545" s="1987" t="s">
        <v>9638</v>
      </c>
      <c r="C545" s="1949" t="s">
        <v>18119</v>
      </c>
      <c r="D545" s="1949" t="s">
        <v>8150</v>
      </c>
      <c r="E545" s="1950">
        <v>2.0190000000000001</v>
      </c>
      <c r="F545" s="1950">
        <v>2.0190000000000001</v>
      </c>
      <c r="G545" s="1950">
        <v>2.0190000000000001</v>
      </c>
      <c r="H545" s="1952"/>
      <c r="I545" s="1952"/>
      <c r="J545" s="1952"/>
      <c r="K545" s="1952"/>
      <c r="L545" s="1950" t="s">
        <v>2047</v>
      </c>
      <c r="M545" s="1951"/>
      <c r="N545" s="1950">
        <v>2.0190000000000001</v>
      </c>
      <c r="O545" s="1951"/>
      <c r="P545" s="1951"/>
      <c r="Q545" s="1951"/>
      <c r="R545" s="1951"/>
    </row>
    <row r="546" spans="1:18">
      <c r="A546" s="1949">
        <v>540</v>
      </c>
      <c r="B546" s="1987" t="s">
        <v>18120</v>
      </c>
      <c r="C546" s="1949" t="s">
        <v>18121</v>
      </c>
      <c r="D546" s="1949" t="s">
        <v>8150</v>
      </c>
      <c r="E546" s="1950">
        <v>0.17899999999999999</v>
      </c>
      <c r="F546" s="1950">
        <v>0.17899999999999999</v>
      </c>
      <c r="G546" s="1950">
        <v>0.17899999999999999</v>
      </c>
      <c r="H546" s="1952"/>
      <c r="I546" s="1952"/>
      <c r="J546" s="1952"/>
      <c r="K546" s="1952"/>
      <c r="L546" s="1950" t="s">
        <v>605</v>
      </c>
      <c r="M546" s="1951"/>
      <c r="N546" s="1951"/>
      <c r="O546" s="1950">
        <v>0.17899999999999999</v>
      </c>
      <c r="P546" s="1951"/>
      <c r="Q546" s="1951"/>
      <c r="R546" s="1951"/>
    </row>
    <row r="547" spans="1:18">
      <c r="A547" s="1949">
        <v>541</v>
      </c>
      <c r="B547" s="1987" t="s">
        <v>18122</v>
      </c>
      <c r="C547" s="1949" t="s">
        <v>18123</v>
      </c>
      <c r="D547" s="1949" t="s">
        <v>8150</v>
      </c>
      <c r="E547" s="1950">
        <v>0.45</v>
      </c>
      <c r="F547" s="1950">
        <v>0.45</v>
      </c>
      <c r="G547" s="1952"/>
      <c r="H547" s="1952"/>
      <c r="I547" s="1950">
        <v>0.45</v>
      </c>
      <c r="J547" s="1952"/>
      <c r="K547" s="1950">
        <v>0.45</v>
      </c>
      <c r="L547" s="1950" t="s">
        <v>55</v>
      </c>
      <c r="M547" s="1951"/>
      <c r="N547" s="1951"/>
      <c r="O547" s="1951"/>
      <c r="P547" s="1950">
        <v>0.45</v>
      </c>
      <c r="Q547" s="1951"/>
      <c r="R547" s="1951"/>
    </row>
    <row r="548" spans="1:18">
      <c r="A548" s="1949">
        <v>542</v>
      </c>
      <c r="B548" s="1987" t="s">
        <v>18124</v>
      </c>
      <c r="C548" s="1949" t="s">
        <v>18125</v>
      </c>
      <c r="D548" s="1949" t="s">
        <v>8150</v>
      </c>
      <c r="E548" s="1950">
        <v>0.49214000000000002</v>
      </c>
      <c r="F548" s="1950">
        <v>0.49214000000000002</v>
      </c>
      <c r="G548" s="1952"/>
      <c r="H548" s="1952"/>
      <c r="I548" s="1950">
        <v>0.49214000000000002</v>
      </c>
      <c r="J548" s="1952"/>
      <c r="K548" s="1950">
        <v>0.49214000000000002</v>
      </c>
      <c r="L548" s="1950" t="s">
        <v>55</v>
      </c>
      <c r="M548" s="1951"/>
      <c r="N548" s="1951"/>
      <c r="O548" s="1951"/>
      <c r="P548" s="1950">
        <v>0.49214000000000002</v>
      </c>
      <c r="Q548" s="1951"/>
      <c r="R548" s="1951"/>
    </row>
    <row r="549" spans="1:18">
      <c r="A549" s="1949">
        <v>543</v>
      </c>
      <c r="B549" s="1987" t="s">
        <v>18126</v>
      </c>
      <c r="C549" s="1949" t="s">
        <v>18127</v>
      </c>
      <c r="D549" s="1949" t="s">
        <v>8150</v>
      </c>
      <c r="E549" s="1950">
        <v>1.2805</v>
      </c>
      <c r="F549" s="1950">
        <v>1.2805</v>
      </c>
      <c r="G549" s="1950">
        <v>1.2805</v>
      </c>
      <c r="H549" s="1952"/>
      <c r="I549" s="1952"/>
      <c r="J549" s="1952"/>
      <c r="K549" s="1952"/>
      <c r="L549" s="1950" t="s">
        <v>2048</v>
      </c>
      <c r="M549" s="1951"/>
      <c r="N549" s="1950">
        <v>1.2805</v>
      </c>
      <c r="O549" s="1951"/>
      <c r="P549" s="1951"/>
      <c r="Q549" s="1951"/>
      <c r="R549" s="1951"/>
    </row>
    <row r="550" spans="1:18">
      <c r="A550" s="1949">
        <v>544</v>
      </c>
      <c r="B550" s="1987" t="s">
        <v>18128</v>
      </c>
      <c r="C550" s="1955" t="s">
        <v>18129</v>
      </c>
      <c r="D550" s="1949" t="s">
        <v>8150</v>
      </c>
      <c r="E550" s="1967">
        <v>0.43325000000000002</v>
      </c>
      <c r="F550" s="1952"/>
      <c r="G550" s="1952"/>
      <c r="H550" s="1952"/>
      <c r="I550" s="1952"/>
      <c r="J550" s="1967">
        <v>0.43325000000000002</v>
      </c>
      <c r="K550" s="1967">
        <v>0.43325000000000002</v>
      </c>
      <c r="L550" s="1967" t="s">
        <v>55</v>
      </c>
      <c r="M550" s="1956"/>
      <c r="N550" s="1956"/>
      <c r="O550" s="1956"/>
      <c r="P550" s="1956"/>
      <c r="Q550" s="1956"/>
      <c r="R550" s="1967">
        <v>0.43325000000000002</v>
      </c>
    </row>
    <row r="551" spans="1:18">
      <c r="A551" s="1949">
        <v>545</v>
      </c>
      <c r="B551" s="1987" t="s">
        <v>18130</v>
      </c>
      <c r="C551" s="1949" t="s">
        <v>18131</v>
      </c>
      <c r="D551" s="1949" t="s">
        <v>8150</v>
      </c>
      <c r="E551" s="1950">
        <v>1.02275</v>
      </c>
      <c r="F551" s="1950">
        <v>1.02275</v>
      </c>
      <c r="G551" s="1950">
        <v>1.02275</v>
      </c>
      <c r="H551" s="1952"/>
      <c r="I551" s="1952"/>
      <c r="J551" s="1952"/>
      <c r="K551" s="1950">
        <v>1.02275</v>
      </c>
      <c r="L551" s="1950" t="s">
        <v>605</v>
      </c>
      <c r="M551" s="1951"/>
      <c r="N551" s="1950">
        <v>1.02275</v>
      </c>
      <c r="O551" s="1964"/>
      <c r="P551" s="1951"/>
      <c r="Q551" s="1951"/>
      <c r="R551" s="1951"/>
    </row>
    <row r="552" spans="1:18">
      <c r="A552" s="1949">
        <v>546</v>
      </c>
      <c r="B552" s="1987" t="s">
        <v>5067</v>
      </c>
      <c r="C552" s="1949" t="s">
        <v>18132</v>
      </c>
      <c r="D552" s="1949" t="s">
        <v>8150</v>
      </c>
      <c r="E552" s="1950">
        <v>9.15</v>
      </c>
      <c r="F552" s="1950">
        <v>9.15</v>
      </c>
      <c r="G552" s="1950">
        <v>9.15</v>
      </c>
      <c r="H552" s="1952"/>
      <c r="I552" s="1952"/>
      <c r="J552" s="1952"/>
      <c r="K552" s="1952"/>
      <c r="L552" s="1967" t="s">
        <v>18133</v>
      </c>
      <c r="M552" s="1950">
        <v>9.15</v>
      </c>
      <c r="N552" s="1964"/>
      <c r="O552" s="1956"/>
      <c r="P552" s="1956"/>
      <c r="Q552" s="1956"/>
      <c r="R552" s="1956"/>
    </row>
    <row r="553" spans="1:18">
      <c r="A553" s="1949">
        <v>547</v>
      </c>
      <c r="B553" s="1987" t="s">
        <v>9646</v>
      </c>
      <c r="C553" s="1949" t="s">
        <v>18134</v>
      </c>
      <c r="D553" s="1949" t="s">
        <v>8150</v>
      </c>
      <c r="E553" s="1950">
        <v>0.69269999999999998</v>
      </c>
      <c r="F553" s="1950">
        <v>0.69269999999999998</v>
      </c>
      <c r="G553" s="1952"/>
      <c r="H553" s="1952"/>
      <c r="I553" s="1950">
        <v>0.69269999999999998</v>
      </c>
      <c r="J553" s="1952"/>
      <c r="K553" s="1950">
        <v>0.69269999999999998</v>
      </c>
      <c r="L553" s="1950" t="s">
        <v>55</v>
      </c>
      <c r="M553" s="1951"/>
      <c r="N553" s="1951"/>
      <c r="O553" s="1951"/>
      <c r="P553" s="1950">
        <v>0.69269999999999998</v>
      </c>
      <c r="Q553" s="1951"/>
      <c r="R553" s="1951"/>
    </row>
    <row r="554" spans="1:18">
      <c r="A554" s="1949">
        <v>548</v>
      </c>
      <c r="B554" s="1987" t="s">
        <v>18135</v>
      </c>
      <c r="C554" s="1955" t="s">
        <v>18136</v>
      </c>
      <c r="D554" s="1949" t="s">
        <v>8150</v>
      </c>
      <c r="E554" s="1967">
        <v>1.8</v>
      </c>
      <c r="F554" s="1967">
        <v>1.8</v>
      </c>
      <c r="G554" s="1952"/>
      <c r="H554" s="1952"/>
      <c r="I554" s="1967">
        <v>1.8</v>
      </c>
      <c r="J554" s="1952"/>
      <c r="K554" s="1967">
        <v>1.8</v>
      </c>
      <c r="L554" s="1967" t="s">
        <v>605</v>
      </c>
      <c r="M554" s="1956"/>
      <c r="N554" s="1956"/>
      <c r="O554" s="1956"/>
      <c r="P554" s="1967">
        <v>1.8</v>
      </c>
      <c r="Q554" s="1956"/>
      <c r="R554" s="1956"/>
    </row>
    <row r="555" spans="1:18">
      <c r="A555" s="1949">
        <v>549</v>
      </c>
      <c r="B555" s="1987" t="s">
        <v>7152</v>
      </c>
      <c r="C555" s="1949" t="s">
        <v>18137</v>
      </c>
      <c r="D555" s="1949" t="s">
        <v>8150</v>
      </c>
      <c r="E555" s="1950">
        <v>1.5367999999999999</v>
      </c>
      <c r="F555" s="1950">
        <v>1.5367999999999999</v>
      </c>
      <c r="G555" s="1950">
        <v>1.5367999999999999</v>
      </c>
      <c r="H555" s="1952"/>
      <c r="I555" s="1952"/>
      <c r="J555" s="1952"/>
      <c r="K555" s="1952"/>
      <c r="L555" s="1950" t="s">
        <v>605</v>
      </c>
      <c r="M555" s="1951"/>
      <c r="N555" s="1950">
        <v>1.5367999999999999</v>
      </c>
      <c r="O555" s="1951"/>
      <c r="P555" s="1951"/>
      <c r="Q555" s="1951"/>
      <c r="R555" s="1951"/>
    </row>
    <row r="556" spans="1:18">
      <c r="A556" s="1949">
        <v>550</v>
      </c>
      <c r="B556" s="1987" t="s">
        <v>18138</v>
      </c>
      <c r="C556" s="1949" t="s">
        <v>18139</v>
      </c>
      <c r="D556" s="1949" t="s">
        <v>8150</v>
      </c>
      <c r="E556" s="1950">
        <v>0.37940000000000002</v>
      </c>
      <c r="F556" s="1950">
        <v>0.37940000000000002</v>
      </c>
      <c r="G556" s="1952"/>
      <c r="H556" s="1952"/>
      <c r="I556" s="1950">
        <v>0.37940000000000002</v>
      </c>
      <c r="J556" s="1952"/>
      <c r="K556" s="1950">
        <v>0.37940000000000002</v>
      </c>
      <c r="L556" s="1950" t="s">
        <v>55</v>
      </c>
      <c r="M556" s="1951"/>
      <c r="N556" s="1951"/>
      <c r="O556" s="1951"/>
      <c r="P556" s="1950">
        <v>0.37940000000000002</v>
      </c>
      <c r="Q556" s="1951"/>
      <c r="R556" s="1951"/>
    </row>
    <row r="557" spans="1:18">
      <c r="A557" s="1949">
        <v>551</v>
      </c>
      <c r="B557" s="1987" t="s">
        <v>499</v>
      </c>
      <c r="C557" s="1949" t="s">
        <v>18140</v>
      </c>
      <c r="D557" s="1949" t="s">
        <v>8150</v>
      </c>
      <c r="E557" s="1950">
        <v>0.217</v>
      </c>
      <c r="F557" s="1950">
        <v>0.217</v>
      </c>
      <c r="G557" s="1952"/>
      <c r="H557" s="1952"/>
      <c r="I557" s="1950">
        <v>0.217</v>
      </c>
      <c r="J557" s="1952"/>
      <c r="K557" s="1950">
        <v>0.217</v>
      </c>
      <c r="L557" s="1950" t="s">
        <v>55</v>
      </c>
      <c r="M557" s="1951"/>
      <c r="N557" s="1951"/>
      <c r="O557" s="1951"/>
      <c r="P557" s="1950">
        <v>0.217</v>
      </c>
      <c r="Q557" s="1951"/>
      <c r="R557" s="1951"/>
    </row>
    <row r="558" spans="1:18">
      <c r="A558" s="1949">
        <v>552</v>
      </c>
      <c r="B558" s="1987" t="s">
        <v>18141</v>
      </c>
      <c r="C558" s="1949" t="s">
        <v>18142</v>
      </c>
      <c r="D558" s="1949" t="s">
        <v>8150</v>
      </c>
      <c r="E558" s="1950">
        <v>1.0661</v>
      </c>
      <c r="F558" s="1950">
        <v>1.0661</v>
      </c>
      <c r="G558" s="1952"/>
      <c r="H558" s="1952"/>
      <c r="I558" s="1950">
        <v>1.0661</v>
      </c>
      <c r="J558" s="1952"/>
      <c r="K558" s="1950">
        <v>1.0661</v>
      </c>
      <c r="L558" s="1950" t="s">
        <v>55</v>
      </c>
      <c r="M558" s="1951"/>
      <c r="N558" s="1951"/>
      <c r="O558" s="1951"/>
      <c r="P558" s="1950">
        <v>1.0661</v>
      </c>
      <c r="Q558" s="1951"/>
      <c r="R558" s="1969"/>
    </row>
    <row r="559" spans="1:18">
      <c r="A559" s="1949">
        <v>553</v>
      </c>
      <c r="B559" s="1987" t="s">
        <v>18143</v>
      </c>
      <c r="C559" s="1949" t="s">
        <v>18144</v>
      </c>
      <c r="D559" s="1949" t="s">
        <v>8150</v>
      </c>
      <c r="E559" s="1950">
        <v>1.1745000000000001</v>
      </c>
      <c r="F559" s="1950">
        <v>1.1745000000000001</v>
      </c>
      <c r="G559" s="1950">
        <v>1.1745000000000001</v>
      </c>
      <c r="H559" s="1952"/>
      <c r="I559" s="1952"/>
      <c r="J559" s="1952"/>
      <c r="K559" s="1952"/>
      <c r="L559" s="1950" t="s">
        <v>2048</v>
      </c>
      <c r="M559" s="1950">
        <v>1.1745000000000001</v>
      </c>
      <c r="N559" s="1951"/>
      <c r="O559" s="1951"/>
      <c r="P559" s="1951"/>
      <c r="Q559" s="1951"/>
      <c r="R559" s="1951"/>
    </row>
    <row r="560" spans="1:18">
      <c r="A560" s="1949">
        <v>554</v>
      </c>
      <c r="B560" s="1987" t="s">
        <v>9036</v>
      </c>
      <c r="C560" s="1955" t="s">
        <v>18145</v>
      </c>
      <c r="D560" s="1949" t="s">
        <v>8150</v>
      </c>
      <c r="E560" s="1967">
        <v>0.32790000000000002</v>
      </c>
      <c r="F560" s="1967">
        <v>0.32790000000000002</v>
      </c>
      <c r="G560" s="1967">
        <v>0.32790000000000002</v>
      </c>
      <c r="H560" s="1952"/>
      <c r="I560" s="1952"/>
      <c r="J560" s="1952"/>
      <c r="K560" s="1967">
        <v>0.32790000000000002</v>
      </c>
      <c r="L560" s="1967" t="s">
        <v>605</v>
      </c>
      <c r="M560" s="1956"/>
      <c r="N560" s="1956"/>
      <c r="O560" s="1967">
        <v>0.32790000000000002</v>
      </c>
      <c r="P560" s="1956"/>
      <c r="Q560" s="1956"/>
      <c r="R560" s="1956"/>
    </row>
    <row r="561" spans="1:18">
      <c r="A561" s="1949">
        <v>555</v>
      </c>
      <c r="B561" s="1987" t="s">
        <v>18146</v>
      </c>
      <c r="C561" s="1955" t="s">
        <v>18147</v>
      </c>
      <c r="D561" s="1949" t="s">
        <v>8150</v>
      </c>
      <c r="E561" s="1967">
        <v>0.55000000000000004</v>
      </c>
      <c r="F561" s="1952"/>
      <c r="G561" s="1952"/>
      <c r="H561" s="1952"/>
      <c r="I561" s="1952"/>
      <c r="J561" s="1967">
        <v>0.55000000000000004</v>
      </c>
      <c r="K561" s="1967">
        <v>0.55000000000000004</v>
      </c>
      <c r="L561" s="1967" t="s">
        <v>55</v>
      </c>
      <c r="M561" s="1956"/>
      <c r="N561" s="1956"/>
      <c r="O561" s="1956"/>
      <c r="P561" s="1956"/>
      <c r="Q561" s="1956"/>
      <c r="R561" s="1967">
        <v>0.55000000000000004</v>
      </c>
    </row>
    <row r="562" spans="1:18">
      <c r="A562" s="1949">
        <v>556</v>
      </c>
      <c r="B562" s="1987" t="s">
        <v>18148</v>
      </c>
      <c r="C562" s="1949" t="s">
        <v>18149</v>
      </c>
      <c r="D562" s="1949" t="s">
        <v>8150</v>
      </c>
      <c r="E562" s="1950">
        <v>3.1074000000000002</v>
      </c>
      <c r="F562" s="1950">
        <v>3.1074000000000002</v>
      </c>
      <c r="G562" s="1950">
        <v>3.1074000000000002</v>
      </c>
      <c r="H562" s="1952"/>
      <c r="I562" s="1952"/>
      <c r="J562" s="1952"/>
      <c r="K562" s="1952"/>
      <c r="L562" s="1950" t="s">
        <v>2048</v>
      </c>
      <c r="M562" s="1950">
        <v>3.1074000000000002</v>
      </c>
      <c r="N562" s="1964"/>
      <c r="O562" s="1951"/>
      <c r="P562" s="1951"/>
      <c r="Q562" s="1951"/>
      <c r="R562" s="1951"/>
    </row>
    <row r="563" spans="1:18">
      <c r="A563" s="1949">
        <v>557</v>
      </c>
      <c r="B563" s="1987" t="s">
        <v>18150</v>
      </c>
      <c r="C563" s="1949" t="s">
        <v>18151</v>
      </c>
      <c r="D563" s="1949" t="s">
        <v>8150</v>
      </c>
      <c r="E563" s="1950">
        <v>0.50378000000000001</v>
      </c>
      <c r="F563" s="1950">
        <v>0.50378000000000001</v>
      </c>
      <c r="G563" s="1950">
        <v>0.50378000000000001</v>
      </c>
      <c r="H563" s="1952"/>
      <c r="I563" s="1952"/>
      <c r="J563" s="1952"/>
      <c r="K563" s="1950">
        <v>0.50378000000000001</v>
      </c>
      <c r="L563" s="1950" t="s">
        <v>55</v>
      </c>
      <c r="M563" s="1951"/>
      <c r="N563" s="1951"/>
      <c r="O563" s="1950">
        <v>0.50378000000000001</v>
      </c>
      <c r="P563" s="1951"/>
      <c r="Q563" s="1951"/>
      <c r="R563" s="1951"/>
    </row>
    <row r="564" spans="1:18">
      <c r="A564" s="1949">
        <v>558</v>
      </c>
      <c r="B564" s="1987" t="s">
        <v>18152</v>
      </c>
      <c r="C564" s="1949" t="s">
        <v>18153</v>
      </c>
      <c r="D564" s="1949" t="s">
        <v>8150</v>
      </c>
      <c r="E564" s="1950">
        <v>1.13039</v>
      </c>
      <c r="F564" s="1950">
        <v>1.13039</v>
      </c>
      <c r="G564" s="1950">
        <v>1.13039</v>
      </c>
      <c r="H564" s="1952"/>
      <c r="I564" s="1952"/>
      <c r="J564" s="1952"/>
      <c r="K564" s="1950"/>
      <c r="L564" s="1950" t="s">
        <v>2047</v>
      </c>
      <c r="M564" s="1951"/>
      <c r="N564" s="1950">
        <v>1.13039</v>
      </c>
      <c r="O564" s="1951"/>
      <c r="P564" s="1951"/>
      <c r="Q564" s="1951"/>
      <c r="R564" s="1951"/>
    </row>
    <row r="565" spans="1:18">
      <c r="A565" s="1949">
        <v>559</v>
      </c>
      <c r="B565" s="1987" t="s">
        <v>18154</v>
      </c>
      <c r="C565" s="1949" t="s">
        <v>18155</v>
      </c>
      <c r="D565" s="1949" t="s">
        <v>8150</v>
      </c>
      <c r="E565" s="1950">
        <v>0.3664</v>
      </c>
      <c r="F565" s="1950">
        <v>0.3664</v>
      </c>
      <c r="G565" s="1952"/>
      <c r="H565" s="1952"/>
      <c r="I565" s="1950">
        <v>0.3664</v>
      </c>
      <c r="J565" s="1952"/>
      <c r="K565" s="1950">
        <v>0.3664</v>
      </c>
      <c r="L565" s="1950" t="s">
        <v>55</v>
      </c>
      <c r="M565" s="1951"/>
      <c r="N565" s="1951"/>
      <c r="O565" s="1951"/>
      <c r="P565" s="1950">
        <v>0.3664</v>
      </c>
      <c r="Q565" s="1951"/>
      <c r="R565" s="1951"/>
    </row>
    <row r="566" spans="1:18">
      <c r="A566" s="1949">
        <v>560</v>
      </c>
      <c r="B566" s="1987" t="s">
        <v>61</v>
      </c>
      <c r="C566" s="1948" t="s">
        <v>18156</v>
      </c>
      <c r="D566" s="1949" t="s">
        <v>8150</v>
      </c>
      <c r="E566" s="1967">
        <v>1.25</v>
      </c>
      <c r="F566" s="1967">
        <v>1.25</v>
      </c>
      <c r="G566" s="1967">
        <v>1.25</v>
      </c>
      <c r="H566" s="1952"/>
      <c r="I566" s="1952"/>
      <c r="J566" s="1952"/>
      <c r="K566" s="1975">
        <v>0</v>
      </c>
      <c r="L566" s="1967" t="s">
        <v>2048</v>
      </c>
      <c r="M566" s="1967">
        <v>1.325</v>
      </c>
      <c r="N566" s="1956"/>
      <c r="O566" s="1956"/>
      <c r="P566" s="1956"/>
      <c r="Q566" s="1956"/>
      <c r="R566" s="1956"/>
    </row>
    <row r="567" spans="1:18">
      <c r="A567" s="1949">
        <v>561</v>
      </c>
      <c r="B567" s="1987" t="s">
        <v>18157</v>
      </c>
      <c r="C567" s="1955" t="s">
        <v>18158</v>
      </c>
      <c r="D567" s="1949" t="s">
        <v>8150</v>
      </c>
      <c r="E567" s="1967">
        <v>0.11733</v>
      </c>
      <c r="F567" s="1967">
        <v>0.11733</v>
      </c>
      <c r="G567" s="1952"/>
      <c r="H567" s="1952"/>
      <c r="I567" s="1967">
        <v>0.11733</v>
      </c>
      <c r="J567" s="1952"/>
      <c r="K567" s="1967">
        <v>0.11733</v>
      </c>
      <c r="L567" s="1967" t="s">
        <v>55</v>
      </c>
      <c r="M567" s="1956"/>
      <c r="N567" s="1956"/>
      <c r="O567" s="1956"/>
      <c r="P567" s="1967">
        <v>0.11733</v>
      </c>
      <c r="Q567" s="1956"/>
      <c r="R567" s="1956"/>
    </row>
    <row r="568" spans="1:18">
      <c r="A568" s="1949">
        <v>562</v>
      </c>
      <c r="B568" s="1987" t="s">
        <v>18159</v>
      </c>
      <c r="C568" s="1949" t="s">
        <v>18160</v>
      </c>
      <c r="D568" s="1949" t="s">
        <v>8150</v>
      </c>
      <c r="E568" s="1950">
        <v>0.308</v>
      </c>
      <c r="F568" s="1950">
        <v>0.308</v>
      </c>
      <c r="G568" s="1952"/>
      <c r="H568" s="1952"/>
      <c r="I568" s="1950">
        <v>0.308</v>
      </c>
      <c r="J568" s="1952"/>
      <c r="K568" s="1950">
        <v>0.308</v>
      </c>
      <c r="L568" s="1950" t="s">
        <v>55</v>
      </c>
      <c r="M568" s="1951"/>
      <c r="N568" s="1951"/>
      <c r="O568" s="1951"/>
      <c r="P568" s="1950">
        <v>0.308</v>
      </c>
      <c r="Q568" s="1951"/>
      <c r="R568" s="1951"/>
    </row>
    <row r="569" spans="1:18">
      <c r="A569" s="1949">
        <v>563</v>
      </c>
      <c r="B569" s="1987" t="s">
        <v>9658</v>
      </c>
      <c r="C569" s="1949" t="s">
        <v>18161</v>
      </c>
      <c r="D569" s="1949" t="s">
        <v>8150</v>
      </c>
      <c r="E569" s="1950">
        <v>2.4487899999999998</v>
      </c>
      <c r="F569" s="1950">
        <v>2.4487899999999998</v>
      </c>
      <c r="G569" s="1950">
        <v>2.4487899999999998</v>
      </c>
      <c r="H569" s="1952"/>
      <c r="I569" s="1952"/>
      <c r="J569" s="1952"/>
      <c r="K569" s="1950">
        <v>2.4487899999999998</v>
      </c>
      <c r="L569" s="1950" t="s">
        <v>55</v>
      </c>
      <c r="M569" s="1951"/>
      <c r="N569" s="1950">
        <v>2.4487899999999998</v>
      </c>
      <c r="O569" s="1951"/>
      <c r="P569" s="1951"/>
      <c r="Q569" s="1951"/>
      <c r="R569" s="1951"/>
    </row>
    <row r="570" spans="1:18">
      <c r="A570" s="1949">
        <v>564</v>
      </c>
      <c r="B570" s="1987" t="s">
        <v>18162</v>
      </c>
      <c r="C570" s="1949" t="s">
        <v>18163</v>
      </c>
      <c r="D570" s="1949" t="s">
        <v>8150</v>
      </c>
      <c r="E570" s="1950">
        <v>0.92900000000000005</v>
      </c>
      <c r="F570" s="1950">
        <v>0.92900000000000005</v>
      </c>
      <c r="G570" s="1952"/>
      <c r="H570" s="1952"/>
      <c r="I570" s="1950">
        <v>0.92900000000000005</v>
      </c>
      <c r="J570" s="1952"/>
      <c r="K570" s="1950">
        <v>0.92900000000000005</v>
      </c>
      <c r="L570" s="1950" t="s">
        <v>55</v>
      </c>
      <c r="M570" s="1951"/>
      <c r="N570" s="1951"/>
      <c r="O570" s="1951"/>
      <c r="P570" s="1950">
        <v>0.92900000000000005</v>
      </c>
      <c r="Q570" s="1951"/>
      <c r="R570" s="1951"/>
    </row>
    <row r="571" spans="1:18">
      <c r="A571" s="1949">
        <v>565</v>
      </c>
      <c r="B571" s="1987" t="s">
        <v>355</v>
      </c>
      <c r="C571" s="1949" t="s">
        <v>18164</v>
      </c>
      <c r="D571" s="1949" t="s">
        <v>8150</v>
      </c>
      <c r="E571" s="1950">
        <v>0.22800000000000001</v>
      </c>
      <c r="F571" s="1950">
        <v>0.22800000000000001</v>
      </c>
      <c r="G571" s="1950">
        <v>0.22800000000000001</v>
      </c>
      <c r="H571" s="1952"/>
      <c r="I571" s="1952"/>
      <c r="J571" s="1952"/>
      <c r="K571" s="1952"/>
      <c r="L571" s="1950" t="s">
        <v>2047</v>
      </c>
      <c r="M571" s="1951"/>
      <c r="N571" s="1951"/>
      <c r="O571" s="1950">
        <v>0.22800000000000001</v>
      </c>
      <c r="P571" s="1951"/>
      <c r="Q571" s="1951"/>
      <c r="R571" s="1951"/>
    </row>
    <row r="572" spans="1:18">
      <c r="A572" s="1949">
        <v>566</v>
      </c>
      <c r="B572" s="1987" t="s">
        <v>9666</v>
      </c>
      <c r="C572" s="1949" t="s">
        <v>18165</v>
      </c>
      <c r="D572" s="1949" t="s">
        <v>8150</v>
      </c>
      <c r="E572" s="1950">
        <v>0.48209999999999997</v>
      </c>
      <c r="F572" s="1950">
        <v>0.48209999999999997</v>
      </c>
      <c r="G572" s="1950">
        <v>0.48209999999999997</v>
      </c>
      <c r="H572" s="1952"/>
      <c r="I572" s="1952"/>
      <c r="J572" s="1952"/>
      <c r="K572" s="1950">
        <v>0.48209999999999997</v>
      </c>
      <c r="L572" s="1950" t="s">
        <v>605</v>
      </c>
      <c r="M572" s="1951"/>
      <c r="N572" s="1951"/>
      <c r="O572" s="1950">
        <v>0.48209999999999997</v>
      </c>
      <c r="P572" s="1951"/>
      <c r="Q572" s="1951"/>
      <c r="R572" s="1951"/>
    </row>
    <row r="573" spans="1:18">
      <c r="A573" s="1949">
        <v>567</v>
      </c>
      <c r="B573" s="1990" t="s">
        <v>18166</v>
      </c>
      <c r="C573" s="1949" t="s">
        <v>18167</v>
      </c>
      <c r="D573" s="1949" t="s">
        <v>8150</v>
      </c>
      <c r="E573" s="1950">
        <v>1.0549999999999999</v>
      </c>
      <c r="F573" s="1950">
        <v>1.0549999999999999</v>
      </c>
      <c r="G573" s="1950">
        <v>1.0549999999999999</v>
      </c>
      <c r="H573" s="1952"/>
      <c r="I573" s="1952"/>
      <c r="J573" s="1952"/>
      <c r="K573" s="1950">
        <v>0.48699999999999999</v>
      </c>
      <c r="L573" s="1950" t="s">
        <v>2047</v>
      </c>
      <c r="M573" s="1950">
        <v>1.0549999999999999</v>
      </c>
      <c r="N573" s="1951"/>
      <c r="O573" s="1951"/>
      <c r="P573" s="1951"/>
      <c r="Q573" s="1951"/>
      <c r="R573" s="1951"/>
    </row>
    <row r="574" spans="1:18">
      <c r="A574" s="1949">
        <v>568</v>
      </c>
      <c r="B574" s="1987" t="s">
        <v>18168</v>
      </c>
      <c r="C574" s="1955" t="s">
        <v>18169</v>
      </c>
      <c r="D574" s="1949" t="s">
        <v>8150</v>
      </c>
      <c r="E574" s="1967">
        <v>0.49613000000000002</v>
      </c>
      <c r="F574" s="1967">
        <v>0.49613000000000002</v>
      </c>
      <c r="G574" s="1952"/>
      <c r="H574" s="1952"/>
      <c r="I574" s="1967">
        <v>0.49613000000000002</v>
      </c>
      <c r="J574" s="1952"/>
      <c r="K574" s="1967">
        <v>0.49613000000000002</v>
      </c>
      <c r="L574" s="1967" t="s">
        <v>55</v>
      </c>
      <c r="M574" s="1956"/>
      <c r="N574" s="1956"/>
      <c r="O574" s="1956"/>
      <c r="P574" s="1967">
        <v>0.49613000000000002</v>
      </c>
      <c r="Q574" s="1956"/>
      <c r="R574" s="1956"/>
    </row>
    <row r="575" spans="1:18">
      <c r="A575" s="1949">
        <v>569</v>
      </c>
      <c r="B575" s="1987" t="s">
        <v>18170</v>
      </c>
      <c r="C575" s="1949" t="s">
        <v>18171</v>
      </c>
      <c r="D575" s="1949" t="s">
        <v>8150</v>
      </c>
      <c r="E575" s="1950">
        <v>0.59043999999999996</v>
      </c>
      <c r="F575" s="1950">
        <v>0.59043999999999996</v>
      </c>
      <c r="G575" s="1952"/>
      <c r="H575" s="1952"/>
      <c r="I575" s="1950">
        <v>0.59043999999999996</v>
      </c>
      <c r="J575" s="1952"/>
      <c r="K575" s="1950">
        <v>0.59043999999999996</v>
      </c>
      <c r="L575" s="1950" t="s">
        <v>55</v>
      </c>
      <c r="M575" s="1951"/>
      <c r="N575" s="1951"/>
      <c r="O575" s="1951"/>
      <c r="P575" s="1950">
        <v>0.59043999999999996</v>
      </c>
      <c r="Q575" s="1951"/>
      <c r="R575" s="1951"/>
    </row>
    <row r="576" spans="1:18">
      <c r="A576" s="1949">
        <v>570</v>
      </c>
      <c r="B576" s="1987" t="s">
        <v>397</v>
      </c>
      <c r="C576" s="1949" t="s">
        <v>18172</v>
      </c>
      <c r="D576" s="1949" t="s">
        <v>8150</v>
      </c>
      <c r="E576" s="1950">
        <v>0.50800000000000001</v>
      </c>
      <c r="F576" s="1950">
        <v>0.50800000000000001</v>
      </c>
      <c r="G576" s="1952"/>
      <c r="H576" s="1952"/>
      <c r="I576" s="1950">
        <v>0.50800000000000001</v>
      </c>
      <c r="J576" s="1952"/>
      <c r="K576" s="1950">
        <v>0.50800000000000001</v>
      </c>
      <c r="L576" s="1950" t="s">
        <v>55</v>
      </c>
      <c r="M576" s="1951"/>
      <c r="N576" s="1951"/>
      <c r="O576" s="1951"/>
      <c r="P576" s="1950">
        <v>0.50800000000000001</v>
      </c>
      <c r="Q576" s="1951"/>
      <c r="R576" s="1969"/>
    </row>
    <row r="577" spans="1:18">
      <c r="A577" s="1949">
        <v>571</v>
      </c>
      <c r="B577" s="1987" t="s">
        <v>18173</v>
      </c>
      <c r="C577" s="1949" t="s">
        <v>18174</v>
      </c>
      <c r="D577" s="1949" t="s">
        <v>8150</v>
      </c>
      <c r="E577" s="1950">
        <v>1.4494</v>
      </c>
      <c r="F577" s="1950">
        <v>1.4494</v>
      </c>
      <c r="G577" s="1950">
        <v>1.4494</v>
      </c>
      <c r="H577" s="1952"/>
      <c r="I577" s="1952"/>
      <c r="J577" s="1952"/>
      <c r="K577" s="1950">
        <v>1.4494</v>
      </c>
      <c r="L577" s="1950" t="s">
        <v>605</v>
      </c>
      <c r="M577" s="1951"/>
      <c r="N577" s="1951"/>
      <c r="O577" s="1950">
        <v>1.4494</v>
      </c>
      <c r="P577" s="1951"/>
      <c r="Q577" s="1951"/>
      <c r="R577" s="1951"/>
    </row>
    <row r="578" spans="1:18">
      <c r="A578" s="1949">
        <v>572</v>
      </c>
      <c r="B578" s="1987" t="s">
        <v>18175</v>
      </c>
      <c r="C578" s="1949" t="s">
        <v>18176</v>
      </c>
      <c r="D578" s="1949" t="s">
        <v>8150</v>
      </c>
      <c r="E578" s="1950">
        <v>1.4350000000000001</v>
      </c>
      <c r="F578" s="1950">
        <v>1.4350000000000001</v>
      </c>
      <c r="G578" s="1952"/>
      <c r="H578" s="1952"/>
      <c r="I578" s="1950">
        <v>1.4350000000000001</v>
      </c>
      <c r="J578" s="1952"/>
      <c r="K578" s="1950">
        <v>1.4350000000000001</v>
      </c>
      <c r="L578" s="1950" t="s">
        <v>55</v>
      </c>
      <c r="M578" s="1951"/>
      <c r="N578" s="1951"/>
      <c r="O578" s="1951"/>
      <c r="P578" s="1950">
        <v>1.4350000000000001</v>
      </c>
      <c r="Q578" s="1951"/>
      <c r="R578" s="1951"/>
    </row>
    <row r="579" spans="1:18">
      <c r="A579" s="1949">
        <v>573</v>
      </c>
      <c r="B579" s="1987" t="s">
        <v>18177</v>
      </c>
      <c r="C579" s="1949" t="s">
        <v>18178</v>
      </c>
      <c r="D579" s="1949" t="s">
        <v>8150</v>
      </c>
      <c r="E579" s="1950">
        <v>0.15062</v>
      </c>
      <c r="F579" s="1952"/>
      <c r="G579" s="1952"/>
      <c r="H579" s="1952"/>
      <c r="I579" s="1952"/>
      <c r="J579" s="1950">
        <v>0.15062</v>
      </c>
      <c r="K579" s="1950">
        <v>0.15062</v>
      </c>
      <c r="L579" s="1950" t="s">
        <v>55</v>
      </c>
      <c r="M579" s="1951"/>
      <c r="N579" s="1951"/>
      <c r="O579" s="1951"/>
      <c r="P579" s="1951"/>
      <c r="Q579" s="1951"/>
      <c r="R579" s="1950">
        <v>0.15062</v>
      </c>
    </row>
    <row r="580" spans="1:18">
      <c r="A580" s="1949">
        <v>574</v>
      </c>
      <c r="B580" s="1987" t="s">
        <v>12903</v>
      </c>
      <c r="C580" s="1949" t="s">
        <v>18179</v>
      </c>
      <c r="D580" s="1949" t="s">
        <v>8150</v>
      </c>
      <c r="E580" s="1950">
        <v>0.55983000000000005</v>
      </c>
      <c r="F580" s="1950">
        <v>0.55983000000000005</v>
      </c>
      <c r="G580" s="1950">
        <v>0.55983000000000005</v>
      </c>
      <c r="H580" s="1952"/>
      <c r="I580" s="1952"/>
      <c r="J580" s="1952"/>
      <c r="K580" s="1950">
        <v>0.55983000000000005</v>
      </c>
      <c r="L580" s="1950" t="s">
        <v>55</v>
      </c>
      <c r="M580" s="1951"/>
      <c r="N580" s="1951"/>
      <c r="O580" s="1950">
        <v>0.55983000000000005</v>
      </c>
      <c r="P580" s="1951"/>
      <c r="Q580" s="1951"/>
      <c r="R580" s="1951"/>
    </row>
    <row r="581" spans="1:18">
      <c r="A581" s="1949">
        <v>575</v>
      </c>
      <c r="B581" s="1987" t="s">
        <v>18180</v>
      </c>
      <c r="C581" s="1949" t="s">
        <v>18181</v>
      </c>
      <c r="D581" s="1949" t="s">
        <v>8150</v>
      </c>
      <c r="E581" s="1950">
        <v>0.28208</v>
      </c>
      <c r="F581" s="1952"/>
      <c r="G581" s="1952"/>
      <c r="H581" s="1952"/>
      <c r="I581" s="1952"/>
      <c r="J581" s="1950">
        <v>0.28208</v>
      </c>
      <c r="K581" s="1950">
        <v>0.28208</v>
      </c>
      <c r="L581" s="1950" t="s">
        <v>55</v>
      </c>
      <c r="M581" s="1951"/>
      <c r="N581" s="1951"/>
      <c r="O581" s="1951"/>
      <c r="P581" s="1951"/>
      <c r="Q581" s="1951"/>
      <c r="R581" s="1950">
        <v>0.28208</v>
      </c>
    </row>
    <row r="582" spans="1:18">
      <c r="A582" s="1949">
        <v>576</v>
      </c>
      <c r="B582" s="1987" t="s">
        <v>18182</v>
      </c>
      <c r="C582" s="1949" t="s">
        <v>18183</v>
      </c>
      <c r="D582" s="1949" t="s">
        <v>8150</v>
      </c>
      <c r="E582" s="1950">
        <v>2.9609999999999999</v>
      </c>
      <c r="F582" s="1950">
        <v>2.9609999999999999</v>
      </c>
      <c r="G582" s="1950">
        <v>2.9609999999999999</v>
      </c>
      <c r="H582" s="1965"/>
      <c r="I582" s="1965"/>
      <c r="J582" s="1965"/>
      <c r="K582" s="1950"/>
      <c r="L582" s="1950" t="s">
        <v>2048</v>
      </c>
      <c r="M582" s="1950">
        <v>2.9609999999999999</v>
      </c>
      <c r="N582" s="1969"/>
      <c r="O582" s="1969"/>
      <c r="P582" s="1951"/>
      <c r="Q582" s="1951"/>
      <c r="R582" s="1951"/>
    </row>
    <row r="583" spans="1:18">
      <c r="A583" s="1949">
        <v>577</v>
      </c>
      <c r="B583" s="1987" t="s">
        <v>18184</v>
      </c>
      <c r="C583" s="1955" t="s">
        <v>18185</v>
      </c>
      <c r="D583" s="1949" t="s">
        <v>8150</v>
      </c>
      <c r="E583" s="1967">
        <v>0.8</v>
      </c>
      <c r="F583" s="1967">
        <v>0.8</v>
      </c>
      <c r="G583" s="1967">
        <v>0.8</v>
      </c>
      <c r="H583" s="1952"/>
      <c r="I583" s="1952"/>
      <c r="K583" s="1967"/>
      <c r="L583" s="1967" t="s">
        <v>55</v>
      </c>
      <c r="M583" s="1956"/>
      <c r="N583" s="1956"/>
      <c r="O583" s="1956"/>
      <c r="P583" s="1956"/>
      <c r="Q583" s="1956"/>
      <c r="R583" s="1967">
        <v>0.8</v>
      </c>
    </row>
    <row r="584" spans="1:18">
      <c r="A584" s="1949">
        <v>578</v>
      </c>
      <c r="B584" s="1987" t="s">
        <v>18186</v>
      </c>
      <c r="C584" s="1949" t="s">
        <v>18187</v>
      </c>
      <c r="D584" s="1949" t="s">
        <v>8150</v>
      </c>
      <c r="E584" s="1950">
        <v>1.6564700000000001</v>
      </c>
      <c r="F584" s="1950">
        <v>1.6564700000000001</v>
      </c>
      <c r="G584" s="1950">
        <v>1.6564700000000001</v>
      </c>
      <c r="H584" s="1952"/>
      <c r="I584" s="1952"/>
      <c r="J584" s="1952"/>
      <c r="K584" s="1967">
        <v>0.82499999999999996</v>
      </c>
      <c r="L584" s="1950" t="s">
        <v>605</v>
      </c>
      <c r="M584" s="1951"/>
      <c r="N584" s="1951"/>
      <c r="O584" s="1950">
        <v>1.6564700000000001</v>
      </c>
      <c r="P584" s="1951"/>
      <c r="Q584" s="1951"/>
      <c r="R584" s="1951"/>
    </row>
    <row r="585" spans="1:18">
      <c r="A585" s="1949">
        <v>579</v>
      </c>
      <c r="B585" s="1987" t="s">
        <v>18188</v>
      </c>
      <c r="C585" s="1949" t="s">
        <v>18189</v>
      </c>
      <c r="D585" s="1949" t="s">
        <v>8150</v>
      </c>
      <c r="E585" s="1950">
        <v>0.86299999999999999</v>
      </c>
      <c r="F585" s="1952"/>
      <c r="G585" s="1952"/>
      <c r="H585" s="1952"/>
      <c r="I585" s="1952"/>
      <c r="J585" s="1950">
        <v>0.86299999999999999</v>
      </c>
      <c r="K585" s="1950">
        <v>0.86299999999999999</v>
      </c>
      <c r="L585" s="1950" t="s">
        <v>55</v>
      </c>
      <c r="M585" s="1951"/>
      <c r="N585" s="1951"/>
      <c r="O585" s="1951"/>
      <c r="P585" s="1951"/>
      <c r="Q585" s="1951"/>
      <c r="R585" s="1950">
        <v>0.86299999999999999</v>
      </c>
    </row>
    <row r="586" spans="1:18">
      <c r="A586" s="1949">
        <v>580</v>
      </c>
      <c r="B586" s="1987" t="s">
        <v>18190</v>
      </c>
      <c r="C586" s="1949" t="s">
        <v>18191</v>
      </c>
      <c r="D586" s="1949" t="s">
        <v>8150</v>
      </c>
      <c r="E586" s="1950">
        <v>0.92659999999999998</v>
      </c>
      <c r="F586" s="1950">
        <v>0.92659999999999998</v>
      </c>
      <c r="G586" s="1950">
        <v>0.92659999999999998</v>
      </c>
      <c r="H586" s="1952"/>
      <c r="I586" s="1952"/>
      <c r="J586" s="1952"/>
      <c r="K586" s="1952"/>
      <c r="L586" s="1950" t="s">
        <v>605</v>
      </c>
      <c r="M586" s="1951"/>
      <c r="N586" s="1951"/>
      <c r="O586" s="1950">
        <v>0.92659999999999998</v>
      </c>
      <c r="P586" s="1951"/>
      <c r="Q586" s="1951"/>
      <c r="R586" s="1951"/>
    </row>
    <row r="587" spans="1:18">
      <c r="A587" s="1949">
        <v>581</v>
      </c>
      <c r="B587" s="1987" t="s">
        <v>18192</v>
      </c>
      <c r="C587" s="1949" t="s">
        <v>18193</v>
      </c>
      <c r="D587" s="1949" t="s">
        <v>8150</v>
      </c>
      <c r="E587" s="1950">
        <v>0.60897000000000001</v>
      </c>
      <c r="F587" s="1950">
        <v>0.60897000000000001</v>
      </c>
      <c r="G587" s="1950">
        <v>0.60897000000000001</v>
      </c>
      <c r="H587" s="1952"/>
      <c r="I587" s="1952"/>
      <c r="J587" s="1952"/>
      <c r="K587" s="1950">
        <v>0.60897000000000001</v>
      </c>
      <c r="L587" s="1950" t="s">
        <v>605</v>
      </c>
      <c r="M587" s="1951"/>
      <c r="N587" s="1951"/>
      <c r="O587" s="1950">
        <v>0.60897000000000001</v>
      </c>
      <c r="P587" s="1951"/>
      <c r="Q587" s="1951"/>
      <c r="R587" s="1951"/>
    </row>
    <row r="588" spans="1:18">
      <c r="A588" s="1949">
        <v>582</v>
      </c>
      <c r="B588" s="1987" t="s">
        <v>18194</v>
      </c>
      <c r="C588" s="1949" t="s">
        <v>18195</v>
      </c>
      <c r="D588" s="1949" t="s">
        <v>8150</v>
      </c>
      <c r="E588" s="1950">
        <v>0.34709000000000001</v>
      </c>
      <c r="F588" s="1950">
        <v>0.34709000000000001</v>
      </c>
      <c r="G588" s="1950">
        <v>0.34709000000000001</v>
      </c>
      <c r="H588" s="1952"/>
      <c r="I588" s="1952"/>
      <c r="J588" s="1971"/>
      <c r="K588" s="1950">
        <v>0.34709000000000001</v>
      </c>
      <c r="L588" s="1950" t="s">
        <v>55</v>
      </c>
      <c r="M588" s="1951"/>
      <c r="N588" s="1951"/>
      <c r="O588" s="1951"/>
      <c r="P588" s="1951"/>
      <c r="Q588" s="1951"/>
      <c r="R588" s="1950">
        <v>0.34709000000000001</v>
      </c>
    </row>
    <row r="589" spans="1:18">
      <c r="A589" s="1949">
        <v>583</v>
      </c>
      <c r="B589" s="1987" t="s">
        <v>18196</v>
      </c>
      <c r="C589" s="1949" t="s">
        <v>18197</v>
      </c>
      <c r="D589" s="1949" t="s">
        <v>8150</v>
      </c>
      <c r="E589" s="1950">
        <v>1.2203900000000001</v>
      </c>
      <c r="F589" s="1950">
        <v>1.2203900000000001</v>
      </c>
      <c r="G589" s="1950">
        <v>1.2203900000000001</v>
      </c>
      <c r="H589" s="1952"/>
      <c r="I589" s="1952"/>
      <c r="J589" s="1952"/>
      <c r="K589" s="1950"/>
      <c r="L589" s="1950" t="s">
        <v>605</v>
      </c>
      <c r="M589" s="1950">
        <v>1.2203900000000001</v>
      </c>
      <c r="N589" s="1951"/>
      <c r="O589" s="1951"/>
      <c r="P589" s="1951"/>
      <c r="Q589" s="1951"/>
      <c r="R589" s="1951"/>
    </row>
    <row r="590" spans="1:18">
      <c r="A590" s="1949">
        <v>584</v>
      </c>
      <c r="B590" s="1987" t="s">
        <v>18198</v>
      </c>
      <c r="C590" s="1955" t="s">
        <v>18199</v>
      </c>
      <c r="D590" s="1949" t="s">
        <v>8150</v>
      </c>
      <c r="E590" s="1967">
        <v>0.45</v>
      </c>
      <c r="F590" s="1967">
        <v>0.45</v>
      </c>
      <c r="G590" s="1967">
        <v>0.45</v>
      </c>
      <c r="H590" s="1952"/>
      <c r="I590" s="1952"/>
      <c r="J590" s="1952"/>
      <c r="K590" s="1967">
        <v>0.45</v>
      </c>
      <c r="L590" s="1967" t="s">
        <v>55</v>
      </c>
      <c r="M590" s="1956"/>
      <c r="N590" s="1956"/>
      <c r="O590" s="1967">
        <v>0.45</v>
      </c>
      <c r="P590" s="1956"/>
      <c r="Q590" s="1956"/>
      <c r="R590" s="1956"/>
    </row>
    <row r="591" spans="1:18">
      <c r="A591" s="1949">
        <v>585</v>
      </c>
      <c r="B591" s="1987" t="s">
        <v>18200</v>
      </c>
      <c r="C591" s="1955" t="s">
        <v>18201</v>
      </c>
      <c r="D591" s="1949" t="s">
        <v>8150</v>
      </c>
      <c r="E591" s="1967">
        <v>2.0019999999999998</v>
      </c>
      <c r="F591" s="1967">
        <v>2.0019999999999998</v>
      </c>
      <c r="G591" s="1952"/>
      <c r="H591" s="1952"/>
      <c r="I591" s="1967">
        <v>2.0019999999999998</v>
      </c>
      <c r="J591" s="1952"/>
      <c r="K591" s="1967">
        <v>2.0019999999999998</v>
      </c>
      <c r="L591" s="1967" t="s">
        <v>55</v>
      </c>
      <c r="M591" s="1956"/>
      <c r="N591" s="1956"/>
      <c r="O591" s="1956"/>
      <c r="P591" s="1967">
        <v>2.0019999999999998</v>
      </c>
      <c r="Q591" s="1956"/>
      <c r="R591" s="1956"/>
    </row>
    <row r="592" spans="1:18">
      <c r="A592" s="1949">
        <v>586</v>
      </c>
      <c r="B592" s="1987" t="s">
        <v>18202</v>
      </c>
      <c r="C592" s="1949" t="s">
        <v>18203</v>
      </c>
      <c r="D592" s="1949" t="s">
        <v>8150</v>
      </c>
      <c r="E592" s="1950">
        <v>0.7641</v>
      </c>
      <c r="F592" s="1950">
        <v>0.7641</v>
      </c>
      <c r="G592" s="1952"/>
      <c r="H592" s="1952"/>
      <c r="I592" s="1950">
        <v>0.7641</v>
      </c>
      <c r="J592" s="1952"/>
      <c r="K592" s="1950">
        <v>0.7641</v>
      </c>
      <c r="L592" s="1950" t="s">
        <v>55</v>
      </c>
      <c r="M592" s="1951"/>
      <c r="N592" s="1951"/>
      <c r="O592" s="1951"/>
      <c r="P592" s="1950">
        <v>0.7641</v>
      </c>
      <c r="Q592" s="1951"/>
      <c r="R592" s="1951"/>
    </row>
    <row r="593" spans="1:18">
      <c r="A593" s="1949">
        <v>587</v>
      </c>
      <c r="B593" s="1987" t="s">
        <v>18204</v>
      </c>
      <c r="C593" s="1955" t="s">
        <v>18205</v>
      </c>
      <c r="D593" s="1949" t="s">
        <v>8150</v>
      </c>
      <c r="E593" s="1967">
        <v>0.42960999999999999</v>
      </c>
      <c r="F593" s="1952"/>
      <c r="G593" s="1952"/>
      <c r="H593" s="1952"/>
      <c r="I593" s="1952"/>
      <c r="J593" s="1967">
        <v>0.42960999999999999</v>
      </c>
      <c r="K593" s="1967">
        <v>0.42960999999999999</v>
      </c>
      <c r="L593" s="1967" t="s">
        <v>55</v>
      </c>
      <c r="M593" s="1956"/>
      <c r="N593" s="1956"/>
      <c r="O593" s="1956"/>
      <c r="P593" s="1956"/>
      <c r="Q593" s="1956"/>
      <c r="R593" s="1967">
        <v>0.42960999999999999</v>
      </c>
    </row>
    <row r="594" spans="1:18">
      <c r="A594" s="1949">
        <v>588</v>
      </c>
      <c r="B594" s="1987" t="s">
        <v>18206</v>
      </c>
      <c r="C594" s="1949" t="s">
        <v>18207</v>
      </c>
      <c r="D594" s="1949" t="s">
        <v>8150</v>
      </c>
      <c r="E594" s="1950">
        <v>0.498</v>
      </c>
      <c r="F594" s="1952"/>
      <c r="G594" s="1952"/>
      <c r="H594" s="1952"/>
      <c r="I594" s="1952"/>
      <c r="J594" s="1950">
        <v>0.498</v>
      </c>
      <c r="K594" s="1950">
        <v>0.498</v>
      </c>
      <c r="L594" s="1950" t="s">
        <v>55</v>
      </c>
      <c r="M594" s="1951"/>
      <c r="N594" s="1951"/>
      <c r="O594" s="1951"/>
      <c r="P594" s="1951"/>
      <c r="Q594" s="1951"/>
      <c r="R594" s="1950">
        <v>0.498</v>
      </c>
    </row>
    <row r="595" spans="1:18">
      <c r="A595" s="1949">
        <v>589</v>
      </c>
      <c r="B595" s="1987" t="s">
        <v>100</v>
      </c>
      <c r="C595" s="1949" t="s">
        <v>18208</v>
      </c>
      <c r="D595" s="1949" t="s">
        <v>8150</v>
      </c>
      <c r="E595" s="1950">
        <v>0.38191000000000003</v>
      </c>
      <c r="F595" s="1950">
        <v>0.38191000000000003</v>
      </c>
      <c r="G595" s="1950">
        <v>0.38191000000000003</v>
      </c>
      <c r="H595" s="1952"/>
      <c r="I595" s="1952"/>
      <c r="J595" s="1952"/>
      <c r="K595" s="1950">
        <v>0.38191000000000003</v>
      </c>
      <c r="L595" s="1950" t="s">
        <v>605</v>
      </c>
      <c r="M595" s="1951"/>
      <c r="N595" s="1951"/>
      <c r="O595" s="1950">
        <v>0.38191000000000003</v>
      </c>
      <c r="P595" s="1951"/>
      <c r="Q595" s="1951"/>
      <c r="R595" s="1951"/>
    </row>
    <row r="596" spans="1:18">
      <c r="A596" s="1949">
        <v>590</v>
      </c>
      <c r="B596" s="1987" t="s">
        <v>12849</v>
      </c>
      <c r="C596" s="1955" t="s">
        <v>18209</v>
      </c>
      <c r="D596" s="1949" t="s">
        <v>8150</v>
      </c>
      <c r="E596" s="1967">
        <v>0.60623000000000005</v>
      </c>
      <c r="F596" s="1952"/>
      <c r="G596" s="1952"/>
      <c r="H596" s="1952"/>
      <c r="I596" s="1952"/>
      <c r="J596" s="1967">
        <v>0.60623000000000005</v>
      </c>
      <c r="K596" s="1967">
        <v>0.60623000000000005</v>
      </c>
      <c r="L596" s="1967" t="s">
        <v>55</v>
      </c>
      <c r="M596" s="1956"/>
      <c r="N596" s="1956"/>
      <c r="O596" s="1956"/>
      <c r="P596" s="1956"/>
      <c r="Q596" s="1956"/>
      <c r="R596" s="1967">
        <v>0.60623000000000005</v>
      </c>
    </row>
    <row r="597" spans="1:18">
      <c r="A597" s="1949">
        <v>591</v>
      </c>
      <c r="B597" s="1987" t="s">
        <v>18210</v>
      </c>
      <c r="C597" s="1949" t="s">
        <v>18211</v>
      </c>
      <c r="D597" s="1949" t="s">
        <v>8150</v>
      </c>
      <c r="E597" s="1950">
        <v>0.52800000000000002</v>
      </c>
      <c r="F597" s="1950">
        <v>0.52800000000000002</v>
      </c>
      <c r="G597" s="1952"/>
      <c r="H597" s="1952"/>
      <c r="I597" s="1950">
        <v>0.52800000000000002</v>
      </c>
      <c r="J597" s="1952"/>
      <c r="K597" s="1950">
        <v>0.52800000000000002</v>
      </c>
      <c r="L597" s="1950" t="s">
        <v>55</v>
      </c>
      <c r="M597" s="1951"/>
      <c r="N597" s="1951"/>
      <c r="O597" s="1951"/>
      <c r="P597" s="1950">
        <v>0.52800000000000002</v>
      </c>
      <c r="Q597" s="1951"/>
      <c r="R597" s="1951"/>
    </row>
    <row r="598" spans="1:18">
      <c r="A598" s="1949">
        <v>592</v>
      </c>
      <c r="B598" s="1987" t="s">
        <v>18212</v>
      </c>
      <c r="C598" s="1949" t="s">
        <v>18213</v>
      </c>
      <c r="D598" s="1949" t="s">
        <v>8150</v>
      </c>
      <c r="E598" s="1950">
        <v>1.125</v>
      </c>
      <c r="F598" s="1950">
        <v>1.125</v>
      </c>
      <c r="G598" s="1950">
        <v>1.125</v>
      </c>
      <c r="H598" s="1952"/>
      <c r="I598" s="1952"/>
      <c r="J598" s="1952"/>
      <c r="K598" s="1950">
        <v>1.125</v>
      </c>
      <c r="L598" s="1950" t="s">
        <v>605</v>
      </c>
      <c r="M598" s="1951"/>
      <c r="N598" s="1951"/>
      <c r="O598" s="1950">
        <v>1.125</v>
      </c>
      <c r="P598" s="1951"/>
      <c r="Q598" s="1951"/>
      <c r="R598" s="1951"/>
    </row>
    <row r="599" spans="1:18">
      <c r="A599" s="1949">
        <v>593</v>
      </c>
      <c r="B599" s="1987" t="s">
        <v>18214</v>
      </c>
      <c r="C599" s="1949" t="s">
        <v>18215</v>
      </c>
      <c r="D599" s="1949" t="s">
        <v>8150</v>
      </c>
      <c r="E599" s="1950">
        <v>0.4168</v>
      </c>
      <c r="F599" s="1952"/>
      <c r="G599" s="1952"/>
      <c r="H599" s="1952"/>
      <c r="I599" s="1952"/>
      <c r="J599" s="1950">
        <v>0.4168</v>
      </c>
      <c r="K599" s="1950">
        <v>0.4168</v>
      </c>
      <c r="L599" s="1950" t="s">
        <v>55</v>
      </c>
      <c r="M599" s="1951"/>
      <c r="N599" s="1951"/>
      <c r="O599" s="1951"/>
      <c r="P599" s="1951"/>
      <c r="Q599" s="1951"/>
      <c r="R599" s="1950">
        <v>0.4168</v>
      </c>
    </row>
    <row r="600" spans="1:18">
      <c r="A600" s="1949">
        <v>594</v>
      </c>
      <c r="B600" s="1987" t="s">
        <v>18216</v>
      </c>
      <c r="C600" s="1955" t="s">
        <v>18217</v>
      </c>
      <c r="D600" s="1949" t="s">
        <v>8150</v>
      </c>
      <c r="E600" s="1967">
        <v>0.5</v>
      </c>
      <c r="F600" s="1967">
        <v>0.5</v>
      </c>
      <c r="G600" s="1967">
        <v>0.5</v>
      </c>
      <c r="H600" s="1952"/>
      <c r="I600" s="1952"/>
      <c r="J600" s="1952"/>
      <c r="K600" s="1967"/>
      <c r="L600" s="1967" t="s">
        <v>605</v>
      </c>
      <c r="M600" s="1956"/>
      <c r="N600" s="1956"/>
      <c r="O600" s="1967">
        <v>0.5</v>
      </c>
      <c r="P600" s="1956"/>
      <c r="Q600" s="1956"/>
      <c r="R600" s="1956"/>
    </row>
    <row r="601" spans="1:18">
      <c r="A601" s="1949">
        <v>595</v>
      </c>
      <c r="B601" s="1987" t="s">
        <v>177</v>
      </c>
      <c r="C601" s="1949" t="s">
        <v>18218</v>
      </c>
      <c r="D601" s="1949" t="s">
        <v>8150</v>
      </c>
      <c r="E601" s="1950">
        <v>0.48499999999999999</v>
      </c>
      <c r="F601" s="1950">
        <v>0.48499999999999999</v>
      </c>
      <c r="G601" s="1952"/>
      <c r="H601" s="1952"/>
      <c r="I601" s="1950">
        <v>0.48499999999999999</v>
      </c>
      <c r="J601" s="1952"/>
      <c r="K601" s="1950">
        <v>0.48499999999999999</v>
      </c>
      <c r="L601" s="1950" t="s">
        <v>55</v>
      </c>
      <c r="M601" s="1951"/>
      <c r="N601" s="1951"/>
      <c r="O601" s="1951"/>
      <c r="P601" s="1950">
        <v>0.48499999999999999</v>
      </c>
      <c r="Q601" s="1951"/>
      <c r="R601" s="1951"/>
    </row>
    <row r="602" spans="1:18">
      <c r="A602" s="1949">
        <v>596</v>
      </c>
      <c r="B602" s="1987" t="s">
        <v>18219</v>
      </c>
      <c r="C602" s="1949" t="s">
        <v>18220</v>
      </c>
      <c r="D602" s="1949" t="s">
        <v>8150</v>
      </c>
      <c r="E602" s="1950">
        <v>0.71830000000000005</v>
      </c>
      <c r="F602" s="1950">
        <v>0.71830000000000005</v>
      </c>
      <c r="G602" s="1950">
        <v>0.71830000000000005</v>
      </c>
      <c r="H602" s="1952"/>
      <c r="I602" s="1952"/>
      <c r="J602" s="1952"/>
      <c r="K602" s="1952"/>
      <c r="L602" s="1950" t="s">
        <v>605</v>
      </c>
      <c r="M602" s="1951"/>
      <c r="N602" s="1950">
        <v>0.71830000000000005</v>
      </c>
      <c r="O602" s="1951"/>
      <c r="P602" s="1951"/>
      <c r="Q602" s="1951"/>
      <c r="R602" s="1951"/>
    </row>
    <row r="603" spans="1:18">
      <c r="A603" s="1949">
        <v>597</v>
      </c>
      <c r="B603" s="1987" t="s">
        <v>18221</v>
      </c>
      <c r="C603" s="1949" t="s">
        <v>18222</v>
      </c>
      <c r="D603" s="1949" t="s">
        <v>8150</v>
      </c>
      <c r="E603" s="1950">
        <v>0.56520000000000004</v>
      </c>
      <c r="F603" s="1950">
        <v>0.56520000000000004</v>
      </c>
      <c r="G603" s="1950">
        <v>0.56520000000000004</v>
      </c>
      <c r="H603" s="1952"/>
      <c r="I603" s="1952"/>
      <c r="J603" s="1952"/>
      <c r="K603" s="1950">
        <v>0.56520000000000004</v>
      </c>
      <c r="L603" s="1950" t="s">
        <v>55</v>
      </c>
      <c r="M603" s="1951"/>
      <c r="N603" s="1951"/>
      <c r="O603" s="1950">
        <v>0.56520000000000004</v>
      </c>
      <c r="P603" s="1951"/>
      <c r="Q603" s="1951"/>
      <c r="R603" s="1951"/>
    </row>
    <row r="604" spans="1:18">
      <c r="A604" s="1949">
        <v>598</v>
      </c>
      <c r="B604" s="1987" t="s">
        <v>18223</v>
      </c>
      <c r="C604" s="1955" t="s">
        <v>18224</v>
      </c>
      <c r="D604" s="1949" t="s">
        <v>8150</v>
      </c>
      <c r="E604" s="1967">
        <v>0.37239</v>
      </c>
      <c r="F604" s="1952"/>
      <c r="G604" s="1952"/>
      <c r="H604" s="1952"/>
      <c r="I604" s="1952"/>
      <c r="J604" s="1967">
        <v>0.37239</v>
      </c>
      <c r="K604" s="1967">
        <v>0.37239</v>
      </c>
      <c r="L604" s="1967" t="s">
        <v>55</v>
      </c>
      <c r="M604" s="1956"/>
      <c r="N604" s="1956"/>
      <c r="O604" s="1956"/>
      <c r="P604" s="1956"/>
      <c r="Q604" s="1956"/>
      <c r="R604" s="1967">
        <v>0.37239</v>
      </c>
    </row>
    <row r="605" spans="1:18">
      <c r="A605" s="1949">
        <v>599</v>
      </c>
      <c r="B605" s="1987" t="s">
        <v>7244</v>
      </c>
      <c r="C605" s="1949" t="s">
        <v>18225</v>
      </c>
      <c r="D605" s="1949" t="s">
        <v>8150</v>
      </c>
      <c r="E605" s="1950">
        <v>0.20004</v>
      </c>
      <c r="F605" s="1952"/>
      <c r="G605" s="1952"/>
      <c r="H605" s="1952"/>
      <c r="I605" s="1952"/>
      <c r="J605" s="1950">
        <v>0.20004</v>
      </c>
      <c r="K605" s="1950">
        <v>0.20004</v>
      </c>
      <c r="L605" s="1950" t="s">
        <v>55</v>
      </c>
      <c r="M605" s="1951"/>
      <c r="N605" s="1951"/>
      <c r="O605" s="1951"/>
      <c r="P605" s="1951"/>
      <c r="Q605" s="1951"/>
      <c r="R605" s="1950">
        <v>0.20004</v>
      </c>
    </row>
    <row r="606" spans="1:18">
      <c r="A606" s="1949">
        <v>600</v>
      </c>
      <c r="B606" s="1987" t="s">
        <v>18226</v>
      </c>
      <c r="C606" s="1955" t="s">
        <v>18227</v>
      </c>
      <c r="D606" s="1949" t="s">
        <v>8150</v>
      </c>
      <c r="E606" s="1967">
        <v>0.24299999999999999</v>
      </c>
      <c r="F606" s="1952"/>
      <c r="G606" s="1952"/>
      <c r="H606" s="1952"/>
      <c r="I606" s="1952"/>
      <c r="J606" s="1967">
        <v>0.24299999999999999</v>
      </c>
      <c r="K606" s="1967">
        <v>0.24299999999999999</v>
      </c>
      <c r="L606" s="1967" t="s">
        <v>55</v>
      </c>
      <c r="M606" s="1956"/>
      <c r="N606" s="1956"/>
      <c r="O606" s="1956"/>
      <c r="P606" s="1956"/>
      <c r="Q606" s="1956"/>
      <c r="R606" s="1967">
        <v>0.24299999999999999</v>
      </c>
    </row>
    <row r="607" spans="1:18">
      <c r="A607" s="1949">
        <v>601</v>
      </c>
      <c r="B607" s="1987" t="s">
        <v>18228</v>
      </c>
      <c r="C607" s="1949" t="s">
        <v>18229</v>
      </c>
      <c r="D607" s="1949" t="s">
        <v>8150</v>
      </c>
      <c r="E607" s="1950">
        <v>0.65639999999999998</v>
      </c>
      <c r="F607" s="1950">
        <v>0.65639999999999998</v>
      </c>
      <c r="G607" s="1950">
        <v>0.65639999999999998</v>
      </c>
      <c r="H607" s="1952"/>
      <c r="I607" s="1952"/>
      <c r="J607" s="1952"/>
      <c r="K607" s="1950">
        <v>0.28699999999999998</v>
      </c>
      <c r="L607" s="1950" t="s">
        <v>605</v>
      </c>
      <c r="M607" s="1951"/>
      <c r="N607" s="1951"/>
      <c r="O607" s="1950">
        <v>0.65639999999999998</v>
      </c>
      <c r="P607" s="1951"/>
      <c r="Q607" s="1951"/>
      <c r="R607" s="1951"/>
    </row>
    <row r="608" spans="1:18">
      <c r="A608" s="1949">
        <v>602</v>
      </c>
      <c r="B608" s="1987" t="s">
        <v>18230</v>
      </c>
      <c r="C608" s="1949" t="s">
        <v>18231</v>
      </c>
      <c r="D608" s="1949" t="s">
        <v>8150</v>
      </c>
      <c r="E608" s="1950">
        <v>0.45334999999999998</v>
      </c>
      <c r="F608" s="1950">
        <v>0.45334999999999998</v>
      </c>
      <c r="G608" s="1950">
        <v>0.45334999999999998</v>
      </c>
      <c r="H608" s="1952"/>
      <c r="I608" s="1952"/>
      <c r="J608" s="1952"/>
      <c r="K608" s="1950">
        <v>0.45334999999999998</v>
      </c>
      <c r="L608" s="1950" t="s">
        <v>605</v>
      </c>
      <c r="M608" s="1951"/>
      <c r="N608" s="1951"/>
      <c r="O608" s="1950">
        <v>0.45334999999999998</v>
      </c>
      <c r="P608" s="1951"/>
      <c r="Q608" s="1951"/>
      <c r="R608" s="1951"/>
    </row>
    <row r="609" spans="1:18">
      <c r="A609" s="1949">
        <v>603</v>
      </c>
      <c r="B609" s="1987" t="s">
        <v>18232</v>
      </c>
      <c r="C609" s="1949" t="s">
        <v>18233</v>
      </c>
      <c r="D609" s="1949" t="s">
        <v>8150</v>
      </c>
      <c r="E609" s="1950">
        <v>0.36845</v>
      </c>
      <c r="F609" s="1950">
        <v>0.36845</v>
      </c>
      <c r="G609" s="1952"/>
      <c r="H609" s="1952"/>
      <c r="I609" s="1950">
        <v>0.36845</v>
      </c>
      <c r="J609" s="1952"/>
      <c r="K609" s="1950">
        <v>0.36845</v>
      </c>
      <c r="L609" s="1950" t="s">
        <v>605</v>
      </c>
      <c r="M609" s="1951"/>
      <c r="N609" s="1951"/>
      <c r="O609" s="1951"/>
      <c r="P609" s="1950">
        <v>0.36845</v>
      </c>
      <c r="Q609" s="1951"/>
      <c r="R609" s="1951"/>
    </row>
    <row r="610" spans="1:18">
      <c r="A610" s="1949">
        <v>604</v>
      </c>
      <c r="B610" s="1987" t="s">
        <v>18234</v>
      </c>
      <c r="C610" s="1949" t="s">
        <v>18235</v>
      </c>
      <c r="D610" s="1949" t="s">
        <v>8150</v>
      </c>
      <c r="E610" s="1950">
        <v>0.86299999999999999</v>
      </c>
      <c r="F610" s="1950">
        <v>0.86299999999999999</v>
      </c>
      <c r="G610" s="1950">
        <v>0.86299999999999999</v>
      </c>
      <c r="H610" s="1952"/>
      <c r="I610" s="1952"/>
      <c r="J610" s="1952"/>
      <c r="K610" s="1952"/>
      <c r="L610" s="1950" t="s">
        <v>2048</v>
      </c>
      <c r="M610" s="1950">
        <v>0.86299999999999999</v>
      </c>
      <c r="N610" s="1951"/>
      <c r="O610" s="1951"/>
      <c r="P610" s="1951"/>
      <c r="Q610" s="1951"/>
      <c r="R610" s="1951"/>
    </row>
    <row r="611" spans="1:18">
      <c r="A611" s="1949">
        <v>605</v>
      </c>
      <c r="B611" s="1987" t="s">
        <v>18236</v>
      </c>
      <c r="C611" s="1949" t="s">
        <v>18237</v>
      </c>
      <c r="D611" s="1949" t="s">
        <v>8150</v>
      </c>
      <c r="E611" s="1950">
        <v>1.19</v>
      </c>
      <c r="F611" s="1950">
        <v>1.19</v>
      </c>
      <c r="G611" s="1950">
        <v>1.19</v>
      </c>
      <c r="H611" s="1952"/>
      <c r="I611" s="1952"/>
      <c r="J611" s="1952"/>
      <c r="K611" s="1952"/>
      <c r="L611" s="1950" t="s">
        <v>605</v>
      </c>
      <c r="M611" s="1951"/>
      <c r="N611" s="1950">
        <v>1.19</v>
      </c>
      <c r="O611" s="1951"/>
      <c r="P611" s="1951"/>
      <c r="Q611" s="1951"/>
      <c r="R611" s="1951"/>
    </row>
    <row r="612" spans="1:18">
      <c r="A612" s="1949">
        <v>606</v>
      </c>
      <c r="B612" s="1987" t="s">
        <v>18238</v>
      </c>
      <c r="C612" s="1955" t="s">
        <v>18239</v>
      </c>
      <c r="D612" s="1949" t="s">
        <v>8150</v>
      </c>
      <c r="E612" s="1967">
        <v>1.60842</v>
      </c>
      <c r="F612" s="1967">
        <v>1.60842</v>
      </c>
      <c r="G612" s="1967">
        <v>1.60842</v>
      </c>
      <c r="H612" s="1952"/>
      <c r="I612" s="1952"/>
      <c r="J612" s="1952"/>
      <c r="K612" s="1967">
        <v>1.60842</v>
      </c>
      <c r="L612" s="1967" t="s">
        <v>55</v>
      </c>
      <c r="M612" s="1956"/>
      <c r="N612" s="1956"/>
      <c r="O612" s="1967">
        <v>1.60842</v>
      </c>
      <c r="P612" s="1956"/>
      <c r="Q612" s="1956"/>
      <c r="R612" s="1956"/>
    </row>
    <row r="613" spans="1:18">
      <c r="A613" s="1949">
        <v>607</v>
      </c>
      <c r="B613" s="1990" t="s">
        <v>9689</v>
      </c>
      <c r="C613" s="1949" t="s">
        <v>18240</v>
      </c>
      <c r="D613" s="1949" t="s">
        <v>8150</v>
      </c>
      <c r="E613" s="1950">
        <v>1.7836000000000001</v>
      </c>
      <c r="F613" s="1950">
        <v>1.7836000000000001</v>
      </c>
      <c r="G613" s="1950">
        <v>1.7836000000000001</v>
      </c>
      <c r="H613" s="1952"/>
      <c r="I613" s="1952"/>
      <c r="J613" s="1952"/>
      <c r="K613" s="1952"/>
      <c r="L613" s="1950" t="s">
        <v>2048</v>
      </c>
      <c r="M613" s="1950">
        <v>1.7836000000000001</v>
      </c>
      <c r="N613" s="1951"/>
      <c r="O613" s="1951"/>
      <c r="P613" s="1951"/>
      <c r="Q613" s="1951"/>
      <c r="R613" s="1951"/>
    </row>
    <row r="614" spans="1:18">
      <c r="A614" s="1949">
        <v>608</v>
      </c>
      <c r="B614" s="1987" t="s">
        <v>18241</v>
      </c>
      <c r="C614" s="1949" t="s">
        <v>18242</v>
      </c>
      <c r="D614" s="1949" t="s">
        <v>8150</v>
      </c>
      <c r="E614" s="1950">
        <v>0.64300000000000002</v>
      </c>
      <c r="F614" s="1950">
        <v>0.64300000000000002</v>
      </c>
      <c r="G614" s="1950">
        <v>0.64300000000000002</v>
      </c>
      <c r="H614" s="1952"/>
      <c r="I614" s="1952"/>
      <c r="J614" s="1952"/>
      <c r="K614" s="1950">
        <v>0.64300000000000002</v>
      </c>
      <c r="L614" s="1950" t="s">
        <v>55</v>
      </c>
      <c r="M614" s="1951"/>
      <c r="N614" s="1950">
        <v>0.64300000000000002</v>
      </c>
      <c r="O614" s="1951"/>
      <c r="P614" s="1951"/>
      <c r="Q614" s="1951"/>
      <c r="R614" s="1951"/>
    </row>
    <row r="615" spans="1:18">
      <c r="A615" s="1949">
        <v>609</v>
      </c>
      <c r="B615" s="1987" t="s">
        <v>18243</v>
      </c>
      <c r="C615" s="1955" t="s">
        <v>18244</v>
      </c>
      <c r="D615" s="1949" t="s">
        <v>8150</v>
      </c>
      <c r="E615" s="1967">
        <v>2.67</v>
      </c>
      <c r="F615" s="1967">
        <v>2.67</v>
      </c>
      <c r="G615" s="1952"/>
      <c r="H615" s="1952"/>
      <c r="I615" s="1967">
        <v>2.67</v>
      </c>
      <c r="J615" s="1952"/>
      <c r="K615" s="1967">
        <v>2.67</v>
      </c>
      <c r="L615" s="1967" t="s">
        <v>605</v>
      </c>
      <c r="M615" s="1956"/>
      <c r="N615" s="1956"/>
      <c r="O615" s="1956"/>
      <c r="P615" s="1967">
        <v>2.67</v>
      </c>
      <c r="Q615" s="1956"/>
      <c r="R615" s="1956"/>
    </row>
    <row r="616" spans="1:18">
      <c r="A616" s="1949">
        <v>610</v>
      </c>
      <c r="B616" s="1987" t="s">
        <v>18245</v>
      </c>
      <c r="C616" s="1949" t="s">
        <v>18246</v>
      </c>
      <c r="D616" s="1949" t="s">
        <v>8150</v>
      </c>
      <c r="E616" s="1950">
        <v>0.9</v>
      </c>
      <c r="F616" s="1950">
        <v>0.9</v>
      </c>
      <c r="G616" s="1950">
        <v>0.9</v>
      </c>
      <c r="H616" s="1952"/>
      <c r="I616" s="1952"/>
      <c r="J616" s="1952"/>
      <c r="K616" s="1950">
        <v>0.6</v>
      </c>
      <c r="L616" s="1950" t="s">
        <v>55</v>
      </c>
      <c r="M616" s="1951"/>
      <c r="N616" s="1951"/>
      <c r="O616" s="1950">
        <v>0.9</v>
      </c>
      <c r="P616" s="1951"/>
      <c r="Q616" s="1951"/>
      <c r="R616" s="1951"/>
    </row>
    <row r="617" spans="1:18">
      <c r="A617" s="1949">
        <v>611</v>
      </c>
      <c r="B617" s="1987" t="s">
        <v>18247</v>
      </c>
      <c r="C617" s="1949" t="s">
        <v>18248</v>
      </c>
      <c r="D617" s="1949" t="s">
        <v>8150</v>
      </c>
      <c r="E617" s="1950">
        <v>1.41083</v>
      </c>
      <c r="F617" s="1950">
        <v>1.41083</v>
      </c>
      <c r="G617" s="1950">
        <v>1.41083</v>
      </c>
      <c r="H617" s="1952"/>
      <c r="I617" s="1952"/>
      <c r="J617" s="1952"/>
      <c r="K617" s="1950"/>
      <c r="L617" s="1950" t="s">
        <v>605</v>
      </c>
      <c r="M617" s="1951"/>
      <c r="N617" s="1951"/>
      <c r="O617" s="1950">
        <v>1.41083</v>
      </c>
      <c r="P617" s="1951"/>
      <c r="Q617" s="1951"/>
      <c r="R617" s="1951"/>
    </row>
    <row r="618" spans="1:18">
      <c r="A618" s="1949">
        <v>612</v>
      </c>
      <c r="B618" s="1987" t="s">
        <v>18249</v>
      </c>
      <c r="C618" s="1949" t="s">
        <v>18250</v>
      </c>
      <c r="D618" s="1949" t="s">
        <v>8150</v>
      </c>
      <c r="E618" s="1950">
        <v>0.21887000000000001</v>
      </c>
      <c r="F618" s="1952"/>
      <c r="G618" s="1952"/>
      <c r="H618" s="1952"/>
      <c r="I618" s="1952"/>
      <c r="J618" s="1950">
        <v>0.21887000000000001</v>
      </c>
      <c r="K618" s="1950">
        <v>0.21887000000000001</v>
      </c>
      <c r="L618" s="1950" t="s">
        <v>55</v>
      </c>
      <c r="M618" s="1951"/>
      <c r="N618" s="1951"/>
      <c r="O618" s="1951"/>
      <c r="P618" s="1951"/>
      <c r="Q618" s="1951"/>
      <c r="R618" s="1950">
        <v>0.21887000000000001</v>
      </c>
    </row>
    <row r="619" spans="1:18">
      <c r="A619" s="1949">
        <v>613</v>
      </c>
      <c r="B619" s="1987" t="s">
        <v>18251</v>
      </c>
      <c r="C619" s="1949" t="s">
        <v>18252</v>
      </c>
      <c r="D619" s="1949" t="s">
        <v>8150</v>
      </c>
      <c r="E619" s="1950">
        <v>0.26300000000000001</v>
      </c>
      <c r="F619" s="1950">
        <v>0.26300000000000001</v>
      </c>
      <c r="G619" s="1950">
        <v>0.26300000000000001</v>
      </c>
      <c r="H619" s="1952"/>
      <c r="I619" s="1952"/>
      <c r="J619" s="1952"/>
      <c r="K619" s="1950">
        <v>0.26300000000000001</v>
      </c>
      <c r="L619" s="1950" t="s">
        <v>605</v>
      </c>
      <c r="M619" s="1951"/>
      <c r="N619" s="1951"/>
      <c r="O619" s="1950">
        <v>0.26300000000000001</v>
      </c>
      <c r="P619" s="1951"/>
      <c r="Q619" s="1951"/>
      <c r="R619" s="1951"/>
    </row>
    <row r="620" spans="1:18">
      <c r="A620" s="1949">
        <v>614</v>
      </c>
      <c r="B620" s="1987" t="s">
        <v>18253</v>
      </c>
      <c r="C620" s="1949" t="s">
        <v>18254</v>
      </c>
      <c r="D620" s="1949" t="s">
        <v>8150</v>
      </c>
      <c r="E620" s="1950">
        <v>0.32</v>
      </c>
      <c r="F620" s="1950">
        <v>0.32</v>
      </c>
      <c r="G620" s="1950">
        <v>0.32</v>
      </c>
      <c r="H620" s="1952"/>
      <c r="I620" s="1952"/>
      <c r="J620" s="1952"/>
      <c r="K620" s="1950">
        <v>0.32</v>
      </c>
      <c r="L620" s="1950" t="s">
        <v>605</v>
      </c>
      <c r="M620" s="1951"/>
      <c r="N620" s="1951"/>
      <c r="O620" s="1950">
        <v>0.32</v>
      </c>
      <c r="P620" s="1951"/>
      <c r="Q620" s="1951"/>
      <c r="R620" s="1951"/>
    </row>
    <row r="621" spans="1:18">
      <c r="A621" s="1949">
        <v>615</v>
      </c>
      <c r="B621" s="1987" t="s">
        <v>9697</v>
      </c>
      <c r="C621" s="1949" t="s">
        <v>18255</v>
      </c>
      <c r="D621" s="1949" t="s">
        <v>8150</v>
      </c>
      <c r="E621" s="1950">
        <v>0.44</v>
      </c>
      <c r="F621" s="1950">
        <v>0.44</v>
      </c>
      <c r="G621" s="1950">
        <v>0.44</v>
      </c>
      <c r="H621" s="1952"/>
      <c r="I621" s="1952"/>
      <c r="J621" s="1952"/>
      <c r="K621" s="1952"/>
      <c r="L621" s="1950" t="s">
        <v>2047</v>
      </c>
      <c r="M621" s="1951"/>
      <c r="N621" s="1951"/>
      <c r="O621" s="1950">
        <v>0.44</v>
      </c>
      <c r="P621" s="1951"/>
      <c r="Q621" s="1951"/>
      <c r="R621" s="1951"/>
    </row>
    <row r="622" spans="1:18">
      <c r="A622" s="1949">
        <v>616</v>
      </c>
      <c r="B622" s="1987" t="s">
        <v>243</v>
      </c>
      <c r="C622" s="1949" t="s">
        <v>18256</v>
      </c>
      <c r="D622" s="1949" t="s">
        <v>8150</v>
      </c>
      <c r="E622" s="1950">
        <v>1.41188</v>
      </c>
      <c r="F622" s="1950">
        <v>1.41188</v>
      </c>
      <c r="G622" s="1952"/>
      <c r="H622" s="1952"/>
      <c r="I622" s="1950">
        <v>1.41188</v>
      </c>
      <c r="J622" s="1952"/>
      <c r="K622" s="1950">
        <v>1.41188</v>
      </c>
      <c r="L622" s="1950" t="s">
        <v>55</v>
      </c>
      <c r="M622" s="1951"/>
      <c r="N622" s="1951"/>
      <c r="O622" s="1951"/>
      <c r="P622" s="1950">
        <v>1.41188</v>
      </c>
      <c r="Q622" s="1951"/>
      <c r="R622" s="1951"/>
    </row>
    <row r="623" spans="1:18">
      <c r="A623" s="1949">
        <v>617</v>
      </c>
      <c r="B623" s="1987" t="s">
        <v>12752</v>
      </c>
      <c r="C623" s="1949" t="s">
        <v>18257</v>
      </c>
      <c r="D623" s="1949" t="s">
        <v>8150</v>
      </c>
      <c r="E623" s="1950">
        <v>0.52088000000000001</v>
      </c>
      <c r="F623" s="1952"/>
      <c r="G623" s="1952"/>
      <c r="H623" s="1952"/>
      <c r="I623" s="1952"/>
      <c r="J623" s="1950">
        <v>0.52088000000000001</v>
      </c>
      <c r="K623" s="1950">
        <v>0.52088000000000001</v>
      </c>
      <c r="L623" s="1950" t="s">
        <v>605</v>
      </c>
      <c r="M623" s="1951"/>
      <c r="N623" s="1951"/>
      <c r="O623" s="1951"/>
      <c r="P623" s="1951"/>
      <c r="Q623" s="1951"/>
      <c r="R623" s="1950">
        <v>0.52088000000000001</v>
      </c>
    </row>
    <row r="624" spans="1:18">
      <c r="A624" s="1949">
        <v>618</v>
      </c>
      <c r="B624" s="1987" t="s">
        <v>7067</v>
      </c>
      <c r="C624" s="1955" t="s">
        <v>18258</v>
      </c>
      <c r="D624" s="1949" t="s">
        <v>8150</v>
      </c>
      <c r="E624" s="1967">
        <v>2.411</v>
      </c>
      <c r="F624" s="1967">
        <v>2.411</v>
      </c>
      <c r="G624" s="1967">
        <v>2.411</v>
      </c>
      <c r="H624" s="1952"/>
      <c r="I624" s="1952"/>
      <c r="J624" s="1952"/>
      <c r="K624" s="1952"/>
      <c r="L624" s="1967" t="s">
        <v>605</v>
      </c>
      <c r="M624" s="1967">
        <v>2.411</v>
      </c>
      <c r="N624" s="1956"/>
      <c r="O624" s="1956"/>
      <c r="P624" s="1956"/>
      <c r="Q624" s="1956"/>
      <c r="R624" s="1956"/>
    </row>
    <row r="625" spans="1:18">
      <c r="A625" s="1949">
        <v>619</v>
      </c>
      <c r="B625" s="1987" t="s">
        <v>302</v>
      </c>
      <c r="C625" s="1955" t="s">
        <v>18259</v>
      </c>
      <c r="D625" s="1949" t="s">
        <v>8150</v>
      </c>
      <c r="E625" s="1967">
        <v>0.37239</v>
      </c>
      <c r="F625" s="1967">
        <v>0.37239</v>
      </c>
      <c r="G625" s="1952"/>
      <c r="H625" s="1952"/>
      <c r="I625" s="1967">
        <v>0.37239</v>
      </c>
      <c r="J625" s="1952"/>
      <c r="K625" s="1967">
        <v>0.37239</v>
      </c>
      <c r="L625" s="1967" t="s">
        <v>55</v>
      </c>
      <c r="M625" s="1956"/>
      <c r="N625" s="1956"/>
      <c r="O625" s="1956"/>
      <c r="P625" s="1967">
        <v>0.37239</v>
      </c>
      <c r="Q625" s="1956"/>
      <c r="R625" s="1956"/>
    </row>
    <row r="626" spans="1:18">
      <c r="A626" s="1949">
        <v>620</v>
      </c>
      <c r="B626" s="1987" t="s">
        <v>18260</v>
      </c>
      <c r="C626" s="1955" t="s">
        <v>18261</v>
      </c>
      <c r="D626" s="1949" t="s">
        <v>8150</v>
      </c>
      <c r="E626" s="1967">
        <v>3.7</v>
      </c>
      <c r="F626" s="1967">
        <v>3.7</v>
      </c>
      <c r="G626" s="1967">
        <v>3.7</v>
      </c>
      <c r="H626" s="1952"/>
      <c r="I626" s="1952"/>
      <c r="J626" s="1952"/>
      <c r="K626" s="1952"/>
      <c r="L626" s="1967" t="s">
        <v>2047</v>
      </c>
      <c r="M626" s="1967">
        <v>3.7</v>
      </c>
      <c r="N626" s="1956"/>
      <c r="O626" s="1956"/>
      <c r="P626" s="1956"/>
      <c r="Q626" s="1956"/>
      <c r="R626" s="1956"/>
    </row>
    <row r="627" spans="1:18">
      <c r="A627" s="1949">
        <v>621</v>
      </c>
      <c r="B627" s="1987" t="s">
        <v>18262</v>
      </c>
      <c r="C627" s="1949" t="s">
        <v>18263</v>
      </c>
      <c r="D627" s="1949" t="s">
        <v>8150</v>
      </c>
      <c r="E627" s="1950">
        <v>0.57006000000000001</v>
      </c>
      <c r="F627" s="1952">
        <v>0.13200000000000001</v>
      </c>
      <c r="G627" s="1952"/>
      <c r="H627" s="1952"/>
      <c r="I627" s="1952"/>
      <c r="J627" s="1950">
        <v>0.438</v>
      </c>
      <c r="K627" s="1950">
        <v>0.57006000000000001</v>
      </c>
      <c r="L627" s="1950" t="s">
        <v>55</v>
      </c>
      <c r="M627" s="1951"/>
      <c r="N627" s="1951"/>
      <c r="O627" s="1951"/>
      <c r="P627" s="1951"/>
      <c r="Q627" s="1951"/>
      <c r="R627" s="1950">
        <v>0.57006000000000001</v>
      </c>
    </row>
    <row r="628" spans="1:18">
      <c r="A628" s="1949">
        <v>622</v>
      </c>
      <c r="B628" s="1987" t="s">
        <v>9708</v>
      </c>
      <c r="C628" s="1955" t="s">
        <v>18264</v>
      </c>
      <c r="D628" s="1949" t="s">
        <v>8150</v>
      </c>
      <c r="E628" s="1967">
        <v>0.32173000000000002</v>
      </c>
      <c r="F628" s="1967">
        <v>0.32173000000000002</v>
      </c>
      <c r="G628" s="1967">
        <v>0.32173000000000002</v>
      </c>
      <c r="H628" s="1952"/>
      <c r="I628" s="1952"/>
      <c r="J628" s="1952"/>
      <c r="K628" s="1967">
        <v>0.32173000000000002</v>
      </c>
      <c r="L628" s="1967" t="s">
        <v>605</v>
      </c>
      <c r="M628" s="1956"/>
      <c r="N628" s="1956"/>
      <c r="O628" s="1967">
        <v>0.32173000000000002</v>
      </c>
      <c r="P628" s="1956"/>
      <c r="Q628" s="1956"/>
      <c r="R628" s="1956"/>
    </row>
    <row r="629" spans="1:18">
      <c r="A629" s="1949">
        <v>623</v>
      </c>
      <c r="B629" s="1987" t="s">
        <v>18265</v>
      </c>
      <c r="C629" s="1949" t="s">
        <v>18266</v>
      </c>
      <c r="D629" s="1949" t="s">
        <v>8150</v>
      </c>
      <c r="E629" s="1950">
        <v>0.55315000000000003</v>
      </c>
      <c r="F629" s="1950">
        <v>0.55315000000000003</v>
      </c>
      <c r="G629" s="1952"/>
      <c r="H629" s="1952"/>
      <c r="I629" s="1950">
        <v>0.55315000000000003</v>
      </c>
      <c r="J629" s="1952"/>
      <c r="K629" s="1950">
        <v>0.55315000000000003</v>
      </c>
      <c r="L629" s="1950" t="s">
        <v>55</v>
      </c>
      <c r="M629" s="1951"/>
      <c r="N629" s="1951"/>
      <c r="O629" s="1951"/>
      <c r="P629" s="1950">
        <v>0.55315000000000003</v>
      </c>
      <c r="Q629" s="1951"/>
      <c r="R629" s="1951"/>
    </row>
    <row r="630" spans="1:18">
      <c r="A630" s="1949">
        <v>624</v>
      </c>
      <c r="B630" s="1987" t="s">
        <v>363</v>
      </c>
      <c r="C630" s="1949" t="s">
        <v>18267</v>
      </c>
      <c r="D630" s="1949" t="s">
        <v>8150</v>
      </c>
      <c r="E630" s="1950">
        <v>0.3</v>
      </c>
      <c r="F630" s="1950">
        <v>0.3</v>
      </c>
      <c r="G630" s="1950">
        <v>0.3</v>
      </c>
      <c r="H630" s="1952"/>
      <c r="I630" s="1952"/>
      <c r="J630" s="1952"/>
      <c r="K630" s="1952"/>
      <c r="L630" s="1950" t="s">
        <v>2048</v>
      </c>
      <c r="M630" s="1950">
        <v>0.3</v>
      </c>
      <c r="N630" s="1951"/>
      <c r="O630" s="1951"/>
      <c r="P630" s="1951"/>
      <c r="Q630" s="1951"/>
      <c r="R630" s="1951"/>
    </row>
    <row r="631" spans="1:18">
      <c r="A631" s="1949">
        <v>625</v>
      </c>
      <c r="B631" s="1987" t="s">
        <v>595</v>
      </c>
      <c r="C631" s="1949" t="s">
        <v>18268</v>
      </c>
      <c r="D631" s="1949" t="s">
        <v>8150</v>
      </c>
      <c r="E631" s="1950">
        <v>0.40300000000000002</v>
      </c>
      <c r="F631" s="1950">
        <v>0.40300000000000002</v>
      </c>
      <c r="G631" s="1950">
        <v>0.40300000000000002</v>
      </c>
      <c r="H631" s="1952"/>
      <c r="I631" s="1952"/>
      <c r="J631" s="1952"/>
      <c r="K631" s="1952"/>
      <c r="L631" s="1950" t="s">
        <v>2048</v>
      </c>
      <c r="M631" s="1951"/>
      <c r="N631" s="1950">
        <v>0.40300000000000002</v>
      </c>
      <c r="O631" s="1969"/>
      <c r="P631" s="1951"/>
      <c r="Q631" s="1951"/>
      <c r="R631" s="1951"/>
    </row>
    <row r="632" spans="1:18">
      <c r="A632" s="1949">
        <v>626</v>
      </c>
      <c r="B632" s="1987" t="s">
        <v>18269</v>
      </c>
      <c r="C632" s="1949" t="s">
        <v>18270</v>
      </c>
      <c r="D632" s="1949" t="s">
        <v>8150</v>
      </c>
      <c r="E632" s="1950">
        <v>0.83850000000000002</v>
      </c>
      <c r="F632" s="1950">
        <v>0.83850000000000002</v>
      </c>
      <c r="G632" s="1950">
        <v>0.83850000000000002</v>
      </c>
      <c r="H632" s="1952"/>
      <c r="I632" s="1952"/>
      <c r="J632" s="1952"/>
      <c r="K632" s="1950">
        <v>0.83850000000000002</v>
      </c>
      <c r="L632" s="1950" t="s">
        <v>2047</v>
      </c>
      <c r="M632" s="1950">
        <v>0.83850000000000002</v>
      </c>
      <c r="N632" s="1951"/>
      <c r="O632" s="1951"/>
      <c r="P632" s="1951"/>
      <c r="Q632" s="1951"/>
      <c r="R632" s="1951"/>
    </row>
    <row r="633" spans="1:18">
      <c r="A633" s="1949">
        <v>627</v>
      </c>
      <c r="B633" s="1987" t="s">
        <v>18271</v>
      </c>
      <c r="C633" s="1949" t="s">
        <v>18272</v>
      </c>
      <c r="D633" s="1949" t="s">
        <v>8150</v>
      </c>
      <c r="E633" s="1950">
        <v>0.68489999999999995</v>
      </c>
      <c r="F633" s="1950">
        <v>0.68489999999999995</v>
      </c>
      <c r="G633" s="1952"/>
      <c r="H633" s="1952"/>
      <c r="I633" s="1950">
        <v>0.68489999999999995</v>
      </c>
      <c r="J633" s="1952"/>
      <c r="K633" s="1950">
        <v>0.68489999999999995</v>
      </c>
      <c r="L633" s="1950" t="s">
        <v>55</v>
      </c>
      <c r="M633" s="1951"/>
      <c r="N633" s="1951"/>
      <c r="O633" s="1951"/>
      <c r="P633" s="1950">
        <v>0.68489999999999995</v>
      </c>
      <c r="Q633" s="1951"/>
      <c r="R633" s="1951"/>
    </row>
    <row r="634" spans="1:18">
      <c r="A634" s="1949">
        <v>628</v>
      </c>
      <c r="B634" s="1987" t="s">
        <v>18273</v>
      </c>
      <c r="C634" s="1949" t="s">
        <v>18274</v>
      </c>
      <c r="D634" s="1949" t="s">
        <v>8150</v>
      </c>
      <c r="E634" s="1950">
        <v>0.55100000000000005</v>
      </c>
      <c r="F634" s="1950"/>
      <c r="G634" s="1952"/>
      <c r="H634" s="1952"/>
      <c r="I634" s="1950"/>
      <c r="J634" s="1952">
        <v>0.55100000000000005</v>
      </c>
      <c r="K634" s="1950">
        <v>0.55100000000000005</v>
      </c>
      <c r="L634" s="1950" t="s">
        <v>55</v>
      </c>
      <c r="M634" s="1951"/>
      <c r="N634" s="1951"/>
      <c r="O634" s="1951"/>
      <c r="P634" s="1950">
        <v>0.55100000000000005</v>
      </c>
      <c r="Q634" s="1951"/>
      <c r="R634" s="1951"/>
    </row>
    <row r="635" spans="1:18">
      <c r="A635" s="1949">
        <v>629</v>
      </c>
      <c r="B635" s="1987" t="s">
        <v>18275</v>
      </c>
      <c r="C635" s="1955" t="s">
        <v>18276</v>
      </c>
      <c r="D635" s="1949" t="s">
        <v>8150</v>
      </c>
      <c r="E635" s="1967">
        <v>1.962</v>
      </c>
      <c r="F635" s="1967">
        <v>1.962</v>
      </c>
      <c r="G635" s="1952"/>
      <c r="H635" s="1952"/>
      <c r="I635" s="1967">
        <v>1.962</v>
      </c>
      <c r="J635" s="1952"/>
      <c r="K635" s="1967">
        <v>1.962</v>
      </c>
      <c r="L635" s="1967" t="s">
        <v>55</v>
      </c>
      <c r="M635" s="1956"/>
      <c r="N635" s="1956"/>
      <c r="O635" s="1956"/>
      <c r="P635" s="1967">
        <v>1.962</v>
      </c>
      <c r="Q635" s="1956"/>
      <c r="R635" s="1956"/>
    </row>
    <row r="636" spans="1:18">
      <c r="A636" s="1949">
        <v>630</v>
      </c>
      <c r="B636" s="1987" t="s">
        <v>9722</v>
      </c>
      <c r="C636" s="1955" t="s">
        <v>18277</v>
      </c>
      <c r="D636" s="1949" t="s">
        <v>8150</v>
      </c>
      <c r="E636" s="1967">
        <v>1.1584300000000001</v>
      </c>
      <c r="F636" s="1967">
        <v>1.1584300000000001</v>
      </c>
      <c r="G636" s="1967">
        <v>1.1584300000000001</v>
      </c>
      <c r="H636" s="1952"/>
      <c r="I636" s="1952"/>
      <c r="J636" s="1952"/>
      <c r="K636" s="1952"/>
      <c r="L636" s="1967" t="s">
        <v>605</v>
      </c>
      <c r="M636" s="1956"/>
      <c r="N636" s="1956"/>
      <c r="O636" s="1967">
        <v>1.1584300000000001</v>
      </c>
      <c r="P636" s="1956"/>
      <c r="Q636" s="1956"/>
      <c r="R636" s="1956"/>
    </row>
    <row r="637" spans="1:18">
      <c r="A637" s="1949">
        <v>631</v>
      </c>
      <c r="B637" s="1987" t="s">
        <v>18278</v>
      </c>
      <c r="C637" s="1949" t="s">
        <v>18279</v>
      </c>
      <c r="D637" s="1949" t="s">
        <v>8150</v>
      </c>
      <c r="E637" s="1950">
        <v>0.55600000000000005</v>
      </c>
      <c r="F637" s="1950">
        <v>0.55600000000000005</v>
      </c>
      <c r="G637" s="1952"/>
      <c r="H637" s="1952"/>
      <c r="I637" s="1950">
        <v>0.55600000000000005</v>
      </c>
      <c r="J637" s="1952"/>
      <c r="K637" s="1950">
        <v>0.55600000000000005</v>
      </c>
      <c r="L637" s="1950" t="s">
        <v>55</v>
      </c>
      <c r="M637" s="1951"/>
      <c r="N637" s="1951"/>
      <c r="O637" s="1951"/>
      <c r="P637" s="1950">
        <v>0.55600000000000005</v>
      </c>
      <c r="Q637" s="1951"/>
      <c r="R637" s="1951"/>
    </row>
    <row r="638" spans="1:18">
      <c r="A638" s="1949">
        <v>632</v>
      </c>
      <c r="B638" s="1987" t="s">
        <v>18280</v>
      </c>
      <c r="C638" s="1949" t="s">
        <v>18281</v>
      </c>
      <c r="D638" s="1949" t="s">
        <v>8150</v>
      </c>
      <c r="E638" s="1950">
        <v>0.41134999999999999</v>
      </c>
      <c r="F638" s="1950">
        <v>0.41134999999999999</v>
      </c>
      <c r="G638" s="1952"/>
      <c r="H638" s="1952"/>
      <c r="I638" s="1950">
        <v>0.41134999999999999</v>
      </c>
      <c r="J638" s="1952"/>
      <c r="K638" s="1950">
        <v>0.41134999999999999</v>
      </c>
      <c r="L638" s="1950" t="s">
        <v>55</v>
      </c>
      <c r="M638" s="1951"/>
      <c r="N638" s="1951"/>
      <c r="O638" s="1951"/>
      <c r="P638" s="1950">
        <v>0.41134999999999999</v>
      </c>
      <c r="Q638" s="1951"/>
      <c r="R638" s="1951"/>
    </row>
    <row r="639" spans="1:18">
      <c r="A639" s="1949">
        <v>633</v>
      </c>
      <c r="B639" s="1987" t="s">
        <v>7132</v>
      </c>
      <c r="C639" s="1949" t="s">
        <v>18282</v>
      </c>
      <c r="D639" s="1949" t="s">
        <v>8150</v>
      </c>
      <c r="E639" s="1950">
        <v>0.93500000000000005</v>
      </c>
      <c r="F639" s="1952"/>
      <c r="G639" s="1952"/>
      <c r="H639" s="1952"/>
      <c r="I639" s="1952"/>
      <c r="J639" s="1950">
        <v>0.93500000000000005</v>
      </c>
      <c r="K639" s="1950">
        <v>0.93500000000000005</v>
      </c>
      <c r="L639" s="1950" t="s">
        <v>605</v>
      </c>
      <c r="M639" s="1951"/>
      <c r="N639" s="1951"/>
      <c r="O639" s="1951"/>
      <c r="P639" s="1951"/>
      <c r="Q639" s="1951"/>
      <c r="R639" s="1950">
        <v>0.93500000000000005</v>
      </c>
    </row>
    <row r="640" spans="1:18">
      <c r="A640" s="1949">
        <v>634</v>
      </c>
      <c r="B640" s="1987" t="s">
        <v>18283</v>
      </c>
      <c r="C640" s="1948" t="s">
        <v>18284</v>
      </c>
      <c r="D640" s="1949" t="s">
        <v>8150</v>
      </c>
      <c r="E640" s="1967">
        <v>3.375</v>
      </c>
      <c r="F640" s="1967">
        <v>3.375</v>
      </c>
      <c r="G640" s="1967">
        <v>3.375</v>
      </c>
      <c r="H640" s="1952"/>
      <c r="I640" s="1952"/>
      <c r="J640" s="1952"/>
      <c r="K640" s="1950">
        <v>1.9750000000000001</v>
      </c>
      <c r="L640" s="1967" t="s">
        <v>2047</v>
      </c>
      <c r="M640" s="1956"/>
      <c r="N640" s="1967">
        <v>3.375</v>
      </c>
      <c r="O640" s="1964"/>
      <c r="P640" s="1956"/>
      <c r="Q640" s="1956"/>
      <c r="R640" s="1956"/>
    </row>
    <row r="641" spans="1:18">
      <c r="A641" s="1949">
        <v>635</v>
      </c>
      <c r="B641" s="1987" t="s">
        <v>18285</v>
      </c>
      <c r="C641" s="1949" t="s">
        <v>18286</v>
      </c>
      <c r="D641" s="1949" t="s">
        <v>8150</v>
      </c>
      <c r="E641" s="1950">
        <v>0.93</v>
      </c>
      <c r="F641" s="1950">
        <v>0.93</v>
      </c>
      <c r="G641" s="1950">
        <v>0.93</v>
      </c>
      <c r="H641" s="1952"/>
      <c r="I641" s="1952"/>
      <c r="J641" s="1952"/>
      <c r="K641" s="1952"/>
      <c r="L641" s="1950" t="s">
        <v>605</v>
      </c>
      <c r="M641" s="1951"/>
      <c r="N641" s="1951"/>
      <c r="O641" s="1950">
        <v>0.93</v>
      </c>
      <c r="P641" s="1951"/>
      <c r="Q641" s="1951"/>
      <c r="R641" s="1951"/>
    </row>
    <row r="642" spans="1:18">
      <c r="A642" s="1949">
        <v>636</v>
      </c>
      <c r="B642" s="1987" t="s">
        <v>18287</v>
      </c>
      <c r="C642" s="1949" t="s">
        <v>18288</v>
      </c>
      <c r="D642" s="1949" t="s">
        <v>8150</v>
      </c>
      <c r="E642" s="1950">
        <v>0.47699999999999998</v>
      </c>
      <c r="F642" s="1950">
        <v>0.47699999999999998</v>
      </c>
      <c r="G642" s="1952"/>
      <c r="H642" s="1952"/>
      <c r="I642" s="1950">
        <v>0.47699999999999998</v>
      </c>
      <c r="J642" s="1952"/>
      <c r="K642" s="1950">
        <v>0.47699999999999998</v>
      </c>
      <c r="L642" s="1950" t="s">
        <v>55</v>
      </c>
      <c r="M642" s="1951"/>
      <c r="N642" s="1951"/>
      <c r="O642" s="1951"/>
      <c r="P642" s="1950">
        <v>0.47699999999999998</v>
      </c>
      <c r="Q642" s="1951"/>
      <c r="R642" s="1951"/>
    </row>
    <row r="643" spans="1:18">
      <c r="A643" s="1949">
        <v>637</v>
      </c>
      <c r="B643" s="1987" t="s">
        <v>18289</v>
      </c>
      <c r="C643" s="1949" t="s">
        <v>18290</v>
      </c>
      <c r="D643" s="1949" t="s">
        <v>8150</v>
      </c>
      <c r="E643" s="1950">
        <v>0.38300000000000001</v>
      </c>
      <c r="F643" s="1952"/>
      <c r="G643" s="1952"/>
      <c r="H643" s="1952"/>
      <c r="I643" s="1952"/>
      <c r="J643" s="1950">
        <v>0.38300000000000001</v>
      </c>
      <c r="K643" s="1950">
        <v>0.38300000000000001</v>
      </c>
      <c r="L643" s="1950" t="s">
        <v>55</v>
      </c>
      <c r="M643" s="1951"/>
      <c r="N643" s="1951"/>
      <c r="O643" s="1951"/>
      <c r="P643" s="1951"/>
      <c r="Q643" s="1951"/>
      <c r="R643" s="1950">
        <v>0.38300000000000001</v>
      </c>
    </row>
    <row r="644" spans="1:18">
      <c r="A644" s="1949">
        <v>638</v>
      </c>
      <c r="B644" s="1987" t="s">
        <v>18291</v>
      </c>
      <c r="C644" s="1949" t="s">
        <v>18292</v>
      </c>
      <c r="D644" s="1949" t="s">
        <v>8150</v>
      </c>
      <c r="E644" s="1950">
        <v>1.4350000000000001</v>
      </c>
      <c r="F644" s="1950">
        <v>1.4350000000000001</v>
      </c>
      <c r="G644" s="1950">
        <v>1.4350000000000001</v>
      </c>
      <c r="H644" s="1952"/>
      <c r="I644" s="1952"/>
      <c r="J644" s="1952"/>
      <c r="K644" s="1952"/>
      <c r="L644" s="1950" t="s">
        <v>605</v>
      </c>
      <c r="M644" s="1951"/>
      <c r="N644" s="1951"/>
      <c r="O644" s="1950">
        <v>1.4350000000000001</v>
      </c>
      <c r="P644" s="1951"/>
      <c r="Q644" s="1951"/>
      <c r="R644" s="1951"/>
    </row>
    <row r="645" spans="1:18">
      <c r="A645" s="1949">
        <v>639</v>
      </c>
      <c r="B645" s="1987" t="s">
        <v>18293</v>
      </c>
      <c r="C645" s="1949" t="s">
        <v>18294</v>
      </c>
      <c r="D645" s="1949" t="s">
        <v>8150</v>
      </c>
      <c r="E645" s="1950">
        <v>1.4309700000000001</v>
      </c>
      <c r="F645" s="1950">
        <v>1.4309700000000001</v>
      </c>
      <c r="G645" s="1952"/>
      <c r="H645" s="1952"/>
      <c r="I645" s="1950">
        <v>1.4309700000000001</v>
      </c>
      <c r="J645" s="1952"/>
      <c r="K645" s="1950"/>
      <c r="L645" s="1950" t="s">
        <v>605</v>
      </c>
      <c r="M645" s="1951"/>
      <c r="N645" s="1951"/>
      <c r="O645" s="1951"/>
      <c r="P645" s="1950">
        <v>1.4309700000000001</v>
      </c>
      <c r="Q645" s="1951"/>
      <c r="R645" s="1951"/>
    </row>
    <row r="646" spans="1:18">
      <c r="A646" s="1949">
        <v>640</v>
      </c>
      <c r="B646" s="1987" t="s">
        <v>9735</v>
      </c>
      <c r="C646" s="1949" t="s">
        <v>18295</v>
      </c>
      <c r="D646" s="1949" t="s">
        <v>8150</v>
      </c>
      <c r="E646" s="1950">
        <v>0.48820000000000002</v>
      </c>
      <c r="F646" s="1950">
        <v>0.48820000000000002</v>
      </c>
      <c r="G646" s="1952"/>
      <c r="H646" s="1952"/>
      <c r="I646" s="1950">
        <v>0.48820000000000002</v>
      </c>
      <c r="J646" s="1952"/>
      <c r="K646" s="1950">
        <v>0.48820000000000002</v>
      </c>
      <c r="L646" s="1950" t="s">
        <v>55</v>
      </c>
      <c r="M646" s="1951"/>
      <c r="N646" s="1951"/>
      <c r="O646" s="1951"/>
      <c r="P646" s="1950">
        <v>0.48820000000000002</v>
      </c>
      <c r="Q646" s="1951"/>
      <c r="R646" s="1951"/>
    </row>
    <row r="647" spans="1:18">
      <c r="A647" s="1949">
        <v>641</v>
      </c>
      <c r="B647" s="1987" t="s">
        <v>18296</v>
      </c>
      <c r="C647" s="1949" t="s">
        <v>18297</v>
      </c>
      <c r="D647" s="1949" t="s">
        <v>8150</v>
      </c>
      <c r="E647" s="1950">
        <v>1.07039</v>
      </c>
      <c r="F647" s="1950">
        <v>1.07039</v>
      </c>
      <c r="G647" s="1950">
        <v>1.07039</v>
      </c>
      <c r="H647" s="1952"/>
      <c r="I647" s="1952"/>
      <c r="J647" s="1952"/>
      <c r="K647" s="1952"/>
      <c r="L647" s="1950" t="s">
        <v>2048</v>
      </c>
      <c r="M647" s="1951"/>
      <c r="N647" s="1950">
        <v>1.07039</v>
      </c>
      <c r="O647" s="1969"/>
      <c r="P647" s="1951"/>
      <c r="Q647" s="1951"/>
      <c r="R647" s="1951"/>
    </row>
    <row r="648" spans="1:18">
      <c r="A648" s="1949">
        <v>642</v>
      </c>
      <c r="B648" s="1987" t="s">
        <v>18298</v>
      </c>
      <c r="C648" s="1949" t="s">
        <v>18299</v>
      </c>
      <c r="D648" s="1949" t="s">
        <v>8150</v>
      </c>
      <c r="E648" s="1950">
        <v>0.56618000000000002</v>
      </c>
      <c r="F648" s="1950">
        <v>0.56618000000000002</v>
      </c>
      <c r="G648" s="1950">
        <v>0.56618000000000002</v>
      </c>
      <c r="H648" s="1952"/>
      <c r="I648" s="1952"/>
      <c r="J648" s="1952"/>
      <c r="K648" s="1950">
        <v>0.56618000000000002</v>
      </c>
      <c r="L648" s="1950" t="s">
        <v>605</v>
      </c>
      <c r="M648" s="1951"/>
      <c r="N648" s="1951"/>
      <c r="O648" s="1950">
        <v>0.56618000000000002</v>
      </c>
      <c r="P648" s="1951"/>
      <c r="Q648" s="1951"/>
      <c r="R648" s="1951"/>
    </row>
    <row r="649" spans="1:18">
      <c r="A649" s="1949">
        <v>643</v>
      </c>
      <c r="B649" s="1987" t="s">
        <v>9484</v>
      </c>
      <c r="C649" s="1949" t="s">
        <v>18300</v>
      </c>
      <c r="D649" s="1949" t="s">
        <v>8150</v>
      </c>
      <c r="E649" s="1950">
        <v>0.61656</v>
      </c>
      <c r="F649" s="1952"/>
      <c r="G649" s="1952"/>
      <c r="H649" s="1952"/>
      <c r="I649" s="1952"/>
      <c r="J649" s="1950">
        <v>0.61656</v>
      </c>
      <c r="K649" s="1950">
        <v>0.61656</v>
      </c>
      <c r="L649" s="1950" t="s">
        <v>605</v>
      </c>
      <c r="M649" s="1951"/>
      <c r="N649" s="1951"/>
      <c r="O649" s="1951"/>
      <c r="P649" s="1951"/>
      <c r="Q649" s="1951"/>
      <c r="R649" s="1950">
        <v>0.61656</v>
      </c>
    </row>
    <row r="650" spans="1:18">
      <c r="A650" s="1949">
        <v>644</v>
      </c>
      <c r="B650" s="1987" t="s">
        <v>18301</v>
      </c>
      <c r="C650" s="1949" t="s">
        <v>18302</v>
      </c>
      <c r="D650" s="1949" t="s">
        <v>8150</v>
      </c>
      <c r="E650" s="1950">
        <v>1.3482000000000001</v>
      </c>
      <c r="F650" s="1952"/>
      <c r="G650" s="1952"/>
      <c r="H650" s="1952"/>
      <c r="I650" s="1952"/>
      <c r="J650" s="1950">
        <v>1.3482000000000001</v>
      </c>
      <c r="K650" s="1950">
        <v>1.3482000000000001</v>
      </c>
      <c r="L650" s="1950" t="s">
        <v>55</v>
      </c>
      <c r="M650" s="1951"/>
      <c r="N650" s="1951"/>
      <c r="O650" s="1951"/>
      <c r="P650" s="1951"/>
      <c r="Q650" s="1951"/>
      <c r="R650" s="1950">
        <v>1.3482000000000001</v>
      </c>
    </row>
    <row r="651" spans="1:18">
      <c r="A651" s="1949">
        <v>645</v>
      </c>
      <c r="B651" s="1987" t="s">
        <v>18303</v>
      </c>
      <c r="C651" s="1949" t="s">
        <v>18304</v>
      </c>
      <c r="D651" s="1949" t="s">
        <v>8150</v>
      </c>
      <c r="E651" s="1950">
        <v>1.4</v>
      </c>
      <c r="F651" s="1950">
        <v>1.4</v>
      </c>
      <c r="G651" s="1950">
        <v>1.4</v>
      </c>
      <c r="H651" s="1952"/>
      <c r="I651" s="1952"/>
      <c r="J651" s="1952"/>
      <c r="K651" s="1950"/>
      <c r="L651" s="1950" t="s">
        <v>605</v>
      </c>
      <c r="M651" s="1951"/>
      <c r="N651" s="1950">
        <v>1.4</v>
      </c>
      <c r="O651" s="1951"/>
      <c r="P651" s="1951"/>
      <c r="Q651" s="1951"/>
      <c r="R651" s="1951"/>
    </row>
    <row r="652" spans="1:18">
      <c r="A652" s="1949">
        <v>646</v>
      </c>
      <c r="B652" s="1987" t="s">
        <v>18305</v>
      </c>
      <c r="C652" s="1949" t="s">
        <v>18306</v>
      </c>
      <c r="D652" s="1949" t="s">
        <v>8150</v>
      </c>
      <c r="E652" s="1950">
        <v>0.56499999999999995</v>
      </c>
      <c r="F652" s="1950">
        <v>0.56499999999999995</v>
      </c>
      <c r="G652" s="1950">
        <v>0.56499999999999995</v>
      </c>
      <c r="H652" s="1952"/>
      <c r="I652" s="1952"/>
      <c r="J652" s="1952"/>
      <c r="K652" s="1950">
        <v>0.16500000000000001</v>
      </c>
      <c r="L652" s="1950" t="s">
        <v>605</v>
      </c>
      <c r="M652" s="1951"/>
      <c r="N652" s="1951"/>
      <c r="O652" s="1950">
        <v>0.56499999999999995</v>
      </c>
      <c r="P652" s="1951"/>
      <c r="Q652" s="1951"/>
      <c r="R652" s="1951"/>
    </row>
    <row r="653" spans="1:18">
      <c r="A653" s="1949">
        <v>647</v>
      </c>
      <c r="B653" s="1987" t="s">
        <v>18307</v>
      </c>
      <c r="C653" s="1949" t="s">
        <v>18308</v>
      </c>
      <c r="D653" s="1949" t="s">
        <v>8150</v>
      </c>
      <c r="E653" s="1950">
        <v>0.52300000000000002</v>
      </c>
      <c r="F653" s="1950">
        <v>0.52300000000000002</v>
      </c>
      <c r="G653" s="1952"/>
      <c r="H653" s="1952"/>
      <c r="I653" s="1950">
        <v>0.52300000000000002</v>
      </c>
      <c r="J653" s="1952"/>
      <c r="K653" s="1950">
        <v>0.52300000000000002</v>
      </c>
      <c r="L653" s="1950" t="s">
        <v>55</v>
      </c>
      <c r="M653" s="1951"/>
      <c r="N653" s="1951"/>
      <c r="O653" s="1951"/>
      <c r="P653" s="1950">
        <v>0.52300000000000002</v>
      </c>
      <c r="Q653" s="1951"/>
      <c r="R653" s="1951"/>
    </row>
    <row r="654" spans="1:18">
      <c r="A654" s="1949">
        <v>648</v>
      </c>
      <c r="B654" s="1987" t="s">
        <v>18309</v>
      </c>
      <c r="C654" s="1955" t="s">
        <v>18310</v>
      </c>
      <c r="D654" s="1949" t="s">
        <v>8150</v>
      </c>
      <c r="E654" s="1967">
        <v>0.74536000000000002</v>
      </c>
      <c r="F654" s="1967">
        <v>0.74536000000000002</v>
      </c>
      <c r="G654" s="1967">
        <v>0.74536000000000002</v>
      </c>
      <c r="H654" s="1952"/>
      <c r="I654" s="1952"/>
      <c r="J654" s="1952"/>
      <c r="K654" s="1952"/>
      <c r="L654" s="1967" t="s">
        <v>2047</v>
      </c>
      <c r="M654" s="1956"/>
      <c r="N654" s="1956"/>
      <c r="O654" s="1967">
        <v>0.74536000000000002</v>
      </c>
      <c r="P654" s="1956"/>
      <c r="Q654" s="1956"/>
      <c r="R654" s="1956"/>
    </row>
    <row r="655" spans="1:18">
      <c r="A655" s="1949">
        <v>649</v>
      </c>
      <c r="B655" s="1987" t="s">
        <v>18311</v>
      </c>
      <c r="C655" s="1949" t="s">
        <v>18312</v>
      </c>
      <c r="D655" s="1949" t="s">
        <v>8150</v>
      </c>
      <c r="E655" s="1950">
        <v>0.49430000000000002</v>
      </c>
      <c r="F655" s="1950">
        <v>0.49430000000000002</v>
      </c>
      <c r="G655" s="1952"/>
      <c r="H655" s="1952"/>
      <c r="I655" s="1950">
        <v>0.49430000000000002</v>
      </c>
      <c r="J655" s="1952"/>
      <c r="K655" s="1950">
        <v>0.49430000000000002</v>
      </c>
      <c r="L655" s="1950" t="s">
        <v>55</v>
      </c>
      <c r="M655" s="1951"/>
      <c r="N655" s="1951"/>
      <c r="O655" s="1951"/>
      <c r="P655" s="1950">
        <v>0.49430000000000002</v>
      </c>
      <c r="Q655" s="1951"/>
      <c r="R655" s="1951"/>
    </row>
    <row r="656" spans="1:18" s="32" customFormat="1">
      <c r="A656" s="1972">
        <v>650</v>
      </c>
      <c r="B656" s="1989" t="s">
        <v>18313</v>
      </c>
      <c r="C656" s="1972" t="s">
        <v>18314</v>
      </c>
      <c r="D656" s="1972" t="s">
        <v>8150</v>
      </c>
      <c r="E656" s="1968">
        <v>1.754</v>
      </c>
      <c r="F656" s="1968">
        <v>1.754</v>
      </c>
      <c r="G656" s="1974">
        <v>1.1499999999999999</v>
      </c>
      <c r="H656" s="1974"/>
      <c r="I656" s="1968"/>
      <c r="J656" s="1974"/>
      <c r="K656" s="1968"/>
      <c r="L656" s="1968" t="s">
        <v>55</v>
      </c>
      <c r="M656" s="1968"/>
      <c r="N656" s="1968"/>
      <c r="O656" s="1968"/>
      <c r="P656" s="1968">
        <v>1.7822</v>
      </c>
      <c r="Q656" s="1968"/>
      <c r="R656" s="1968"/>
    </row>
    <row r="657" spans="1:18">
      <c r="A657" s="1949">
        <v>651</v>
      </c>
      <c r="B657" s="1987" t="s">
        <v>18315</v>
      </c>
      <c r="C657" s="1949" t="s">
        <v>18316</v>
      </c>
      <c r="D657" s="1949" t="s">
        <v>8150</v>
      </c>
      <c r="E657" s="1950">
        <v>0.17</v>
      </c>
      <c r="F657" s="1950">
        <v>0.17</v>
      </c>
      <c r="G657" s="1952"/>
      <c r="H657" s="1952"/>
      <c r="I657" s="1950">
        <v>0.17</v>
      </c>
      <c r="J657" s="1952"/>
      <c r="K657" s="1950">
        <v>0.17</v>
      </c>
      <c r="L657" s="1950" t="s">
        <v>55</v>
      </c>
      <c r="M657" s="1951"/>
      <c r="N657" s="1951"/>
      <c r="O657" s="1951"/>
      <c r="P657" s="1950">
        <v>0.17</v>
      </c>
      <c r="Q657" s="1951"/>
      <c r="R657" s="1951"/>
    </row>
    <row r="658" spans="1:18">
      <c r="A658" s="1949">
        <v>652</v>
      </c>
      <c r="B658" s="1987" t="s">
        <v>18317</v>
      </c>
      <c r="C658" s="1949" t="s">
        <v>18318</v>
      </c>
      <c r="D658" s="1949" t="s">
        <v>8150</v>
      </c>
      <c r="E658" s="1950">
        <v>0.622</v>
      </c>
      <c r="F658" s="1950">
        <v>0.623</v>
      </c>
      <c r="G658" s="1952"/>
      <c r="H658" s="1952"/>
      <c r="I658" s="1950">
        <v>0.622</v>
      </c>
      <c r="J658" s="1952"/>
      <c r="K658" s="1950">
        <v>0.622</v>
      </c>
      <c r="L658" s="1950" t="s">
        <v>55</v>
      </c>
      <c r="M658" s="1951"/>
      <c r="N658" s="1951"/>
      <c r="O658" s="1951"/>
      <c r="P658" s="1950">
        <v>0.622</v>
      </c>
      <c r="Q658" s="1951"/>
      <c r="R658" s="1951"/>
    </row>
    <row r="659" spans="1:18">
      <c r="A659" s="1949">
        <v>653</v>
      </c>
      <c r="B659" s="1987" t="s">
        <v>7150</v>
      </c>
      <c r="C659" s="1949" t="s">
        <v>18319</v>
      </c>
      <c r="D659" s="1949" t="s">
        <v>8150</v>
      </c>
      <c r="E659" s="1950">
        <v>0.81537000000000004</v>
      </c>
      <c r="F659" s="1950">
        <v>0.81537000000000004</v>
      </c>
      <c r="G659" s="1950">
        <v>0.81537000000000004</v>
      </c>
      <c r="H659" s="1952"/>
      <c r="I659" s="1952"/>
      <c r="J659" s="1952"/>
      <c r="K659" s="1950">
        <v>0.81537000000000004</v>
      </c>
      <c r="L659" s="1950" t="s">
        <v>605</v>
      </c>
      <c r="M659" s="1951"/>
      <c r="N659" s="1951"/>
      <c r="O659" s="1950">
        <v>0.81537000000000004</v>
      </c>
      <c r="P659" s="1951"/>
      <c r="Q659" s="1951"/>
      <c r="R659" s="1951"/>
    </row>
    <row r="660" spans="1:18">
      <c r="A660" s="1949">
        <v>654</v>
      </c>
      <c r="B660" s="1987" t="s">
        <v>18320</v>
      </c>
      <c r="C660" s="1949" t="s">
        <v>18321</v>
      </c>
      <c r="D660" s="1949" t="s">
        <v>8150</v>
      </c>
      <c r="E660" s="1950">
        <v>0.8</v>
      </c>
      <c r="F660" s="1950">
        <v>0.8</v>
      </c>
      <c r="G660" s="1950">
        <v>0.8</v>
      </c>
      <c r="H660" s="1952"/>
      <c r="I660" s="1952"/>
      <c r="J660" s="1952"/>
      <c r="K660" s="1950">
        <v>0.35599999999999998</v>
      </c>
      <c r="L660" s="1950" t="s">
        <v>55</v>
      </c>
      <c r="M660" s="1951"/>
      <c r="N660" s="1951"/>
      <c r="O660" s="1950">
        <v>0.8</v>
      </c>
      <c r="P660" s="1951"/>
      <c r="Q660" s="1951"/>
      <c r="R660" s="1951"/>
    </row>
    <row r="661" spans="1:18">
      <c r="A661" s="1949">
        <v>655</v>
      </c>
      <c r="B661" s="1987" t="s">
        <v>155</v>
      </c>
      <c r="C661" s="1949" t="s">
        <v>18322</v>
      </c>
      <c r="D661" s="1949" t="s">
        <v>8150</v>
      </c>
      <c r="E661" s="1950">
        <v>0.76980000000000004</v>
      </c>
      <c r="F661" s="1950">
        <v>0.76980000000000004</v>
      </c>
      <c r="G661" s="1952"/>
      <c r="H661" s="1952"/>
      <c r="I661" s="1950">
        <v>0.76980000000000004</v>
      </c>
      <c r="J661" s="1952"/>
      <c r="K661" s="1950">
        <v>0.76980000000000004</v>
      </c>
      <c r="L661" s="1950" t="s">
        <v>55</v>
      </c>
      <c r="M661" s="1951"/>
      <c r="N661" s="1951"/>
      <c r="O661" s="1951"/>
      <c r="P661" s="1950">
        <v>0.76980000000000004</v>
      </c>
      <c r="Q661" s="1951"/>
      <c r="R661" s="1951"/>
    </row>
    <row r="662" spans="1:18">
      <c r="A662" s="1949">
        <v>656</v>
      </c>
      <c r="B662" s="1987" t="s">
        <v>344</v>
      </c>
      <c r="C662" s="1955" t="s">
        <v>18323</v>
      </c>
      <c r="D662" s="1949" t="s">
        <v>8150</v>
      </c>
      <c r="E662" s="1967">
        <v>0.64100000000000001</v>
      </c>
      <c r="F662" s="1952"/>
      <c r="G662" s="1952"/>
      <c r="H662" s="1952"/>
      <c r="I662" s="1952"/>
      <c r="J662" s="1967">
        <v>0.64100000000000001</v>
      </c>
      <c r="K662" s="1967">
        <v>0.64100000000000001</v>
      </c>
      <c r="L662" s="1967" t="s">
        <v>55</v>
      </c>
      <c r="M662" s="1956"/>
      <c r="N662" s="1956"/>
      <c r="O662" s="1956"/>
      <c r="P662" s="1956"/>
      <c r="Q662" s="1956"/>
      <c r="R662" s="1967">
        <v>0.64100000000000001</v>
      </c>
    </row>
    <row r="663" spans="1:18">
      <c r="A663" s="1949">
        <v>657</v>
      </c>
      <c r="B663" s="1987" t="s">
        <v>18324</v>
      </c>
      <c r="C663" s="1949" t="s">
        <v>18325</v>
      </c>
      <c r="D663" s="1949" t="s">
        <v>8150</v>
      </c>
      <c r="E663" s="1950">
        <v>1.1519999999999999</v>
      </c>
      <c r="F663" s="1950">
        <v>1.1519999999999999</v>
      </c>
      <c r="G663" s="1950">
        <v>1.1519999999999999</v>
      </c>
      <c r="H663" s="1952"/>
      <c r="I663" s="1952"/>
      <c r="J663" s="1952"/>
      <c r="K663" s="1950">
        <v>0.67500000000000004</v>
      </c>
      <c r="L663" s="1950" t="s">
        <v>55</v>
      </c>
      <c r="M663" s="1951"/>
      <c r="N663" s="1951"/>
      <c r="O663" s="1950">
        <v>1.1519999999999999</v>
      </c>
      <c r="P663" s="1951"/>
      <c r="Q663" s="1951"/>
      <c r="R663" s="1951"/>
    </row>
    <row r="664" spans="1:18">
      <c r="A664" s="1949">
        <v>658</v>
      </c>
      <c r="B664" s="1987" t="s">
        <v>18326</v>
      </c>
      <c r="C664" s="1949" t="s">
        <v>18327</v>
      </c>
      <c r="D664" s="1949" t="s">
        <v>8150</v>
      </c>
      <c r="E664" s="1950">
        <v>0.22752</v>
      </c>
      <c r="F664" s="1950">
        <v>0.22752</v>
      </c>
      <c r="G664" s="1950">
        <v>0.22752</v>
      </c>
      <c r="H664" s="1952"/>
      <c r="I664" s="1952"/>
      <c r="J664" s="1952"/>
      <c r="K664" s="1950"/>
      <c r="L664" s="1950" t="s">
        <v>605</v>
      </c>
      <c r="M664" s="1951"/>
      <c r="N664" s="1951"/>
      <c r="O664" s="1950">
        <v>0.22752</v>
      </c>
      <c r="P664" s="1951"/>
      <c r="Q664" s="1951"/>
      <c r="R664" s="1951"/>
    </row>
    <row r="665" spans="1:18">
      <c r="A665" s="1949">
        <v>659</v>
      </c>
      <c r="B665" s="1987" t="s">
        <v>18328</v>
      </c>
      <c r="C665" s="1955" t="s">
        <v>18329</v>
      </c>
      <c r="D665" s="1949" t="s">
        <v>8150</v>
      </c>
      <c r="E665" s="1967">
        <v>0.83862000000000003</v>
      </c>
      <c r="F665" s="1950">
        <v>0.83899999999999997</v>
      </c>
      <c r="G665" s="1952"/>
      <c r="H665" s="1952"/>
      <c r="I665" s="1950">
        <v>0.83899999999999997</v>
      </c>
      <c r="J665" s="1952"/>
      <c r="K665" s="1950">
        <v>0.83899999999999997</v>
      </c>
      <c r="L665" s="1967" t="s">
        <v>55</v>
      </c>
      <c r="M665" s="1956"/>
      <c r="N665" s="1956"/>
      <c r="O665" s="1956"/>
      <c r="P665" s="1967">
        <v>0.83862000000000003</v>
      </c>
      <c r="Q665" s="1956"/>
      <c r="R665" s="1956"/>
    </row>
    <row r="666" spans="1:18">
      <c r="A666" s="1949">
        <v>660</v>
      </c>
      <c r="B666" s="1987" t="s">
        <v>18330</v>
      </c>
      <c r="C666" s="1949" t="s">
        <v>18331</v>
      </c>
      <c r="D666" s="1949" t="s">
        <v>8150</v>
      </c>
      <c r="E666" s="1950">
        <v>1.6919999999999999</v>
      </c>
      <c r="F666" s="1950">
        <v>1.6919999999999999</v>
      </c>
      <c r="G666" s="1950">
        <v>1.6919999999999999</v>
      </c>
      <c r="H666" s="1952"/>
      <c r="I666" s="1952"/>
      <c r="J666" s="1952"/>
      <c r="K666" s="1952"/>
      <c r="L666" s="1950" t="s">
        <v>2047</v>
      </c>
      <c r="M666" s="1951"/>
      <c r="N666" s="1950">
        <v>1.6919999999999999</v>
      </c>
      <c r="O666" s="1964"/>
      <c r="P666" s="1951"/>
      <c r="Q666" s="1951"/>
      <c r="R666" s="1951"/>
    </row>
    <row r="667" spans="1:18">
      <c r="A667" s="1949">
        <v>661</v>
      </c>
      <c r="B667" s="1987" t="s">
        <v>18332</v>
      </c>
      <c r="C667" s="1949" t="s">
        <v>18333</v>
      </c>
      <c r="D667" s="1949" t="s">
        <v>8150</v>
      </c>
      <c r="E667" s="1950">
        <v>0.41</v>
      </c>
      <c r="F667" s="1952"/>
      <c r="G667" s="1952"/>
      <c r="H667" s="1952"/>
      <c r="I667" s="1952"/>
      <c r="J667" s="1950">
        <v>0.41</v>
      </c>
      <c r="K667" s="1950">
        <v>0.41</v>
      </c>
      <c r="L667" s="1950" t="s">
        <v>55</v>
      </c>
      <c r="M667" s="1951"/>
      <c r="N667" s="1951"/>
      <c r="O667" s="1951"/>
      <c r="P667" s="1951"/>
      <c r="Q667" s="1951"/>
      <c r="R667" s="1950">
        <v>0.41</v>
      </c>
    </row>
    <row r="668" spans="1:18">
      <c r="A668" s="1949">
        <v>662</v>
      </c>
      <c r="B668" s="1987" t="s">
        <v>18334</v>
      </c>
      <c r="C668" s="1949" t="s">
        <v>18335</v>
      </c>
      <c r="D668" s="1949" t="s">
        <v>8150</v>
      </c>
      <c r="E668" s="1950">
        <v>0.35488999999999998</v>
      </c>
      <c r="F668" s="1950">
        <v>0.35488999999999998</v>
      </c>
      <c r="G668" s="1952"/>
      <c r="H668" s="1952"/>
      <c r="I668" s="1950">
        <v>0.35488999999999998</v>
      </c>
      <c r="J668" s="1952"/>
      <c r="K668" s="1950">
        <v>0.35488999999999998</v>
      </c>
      <c r="L668" s="1950" t="s">
        <v>605</v>
      </c>
      <c r="M668" s="1951"/>
      <c r="N668" s="1951"/>
      <c r="O668" s="1951"/>
      <c r="P668" s="1950">
        <v>0.35488999999999998</v>
      </c>
      <c r="Q668" s="1951"/>
      <c r="R668" s="1951"/>
    </row>
    <row r="669" spans="1:18">
      <c r="A669" s="1949">
        <v>663</v>
      </c>
      <c r="B669" s="1987" t="s">
        <v>18336</v>
      </c>
      <c r="C669" s="1949" t="s">
        <v>18337</v>
      </c>
      <c r="D669" s="1949" t="s">
        <v>8150</v>
      </c>
      <c r="E669" s="1950">
        <v>1.4350000000000001</v>
      </c>
      <c r="F669" s="1950">
        <v>1.4350000000000001</v>
      </c>
      <c r="G669" s="1952"/>
      <c r="H669" s="1952"/>
      <c r="I669" s="1950">
        <v>1.4350000000000001</v>
      </c>
      <c r="J669" s="1952"/>
      <c r="K669" s="1950">
        <v>1.4350000000000001</v>
      </c>
      <c r="L669" s="1950" t="s">
        <v>605</v>
      </c>
      <c r="M669" s="1951"/>
      <c r="N669" s="1951"/>
      <c r="O669" s="1951"/>
      <c r="P669" s="1950">
        <v>1.4350000000000001</v>
      </c>
      <c r="Q669" s="1951"/>
      <c r="R669" s="1951"/>
    </row>
    <row r="670" spans="1:18">
      <c r="A670" s="1949">
        <v>664</v>
      </c>
      <c r="B670" s="1987" t="s">
        <v>9744</v>
      </c>
      <c r="C670" s="1949" t="s">
        <v>18338</v>
      </c>
      <c r="D670" s="1949" t="s">
        <v>8150</v>
      </c>
      <c r="E670" s="1950">
        <v>0.63900000000000001</v>
      </c>
      <c r="F670" s="1950">
        <v>0.63900000000000001</v>
      </c>
      <c r="G670" s="1952"/>
      <c r="H670" s="1952"/>
      <c r="I670" s="1950">
        <v>0.63900000000000001</v>
      </c>
      <c r="J670" s="1952"/>
      <c r="K670" s="1950">
        <v>0.63900000000000001</v>
      </c>
      <c r="L670" s="1950" t="s">
        <v>55</v>
      </c>
      <c r="M670" s="1951"/>
      <c r="N670" s="1951"/>
      <c r="O670" s="1951"/>
      <c r="P670" s="1950">
        <v>0.63900000000000001</v>
      </c>
      <c r="Q670" s="1951"/>
      <c r="R670" s="1951"/>
    </row>
    <row r="671" spans="1:18">
      <c r="A671" s="1949">
        <v>665</v>
      </c>
      <c r="B671" s="1987" t="s">
        <v>9753</v>
      </c>
      <c r="C671" s="1949" t="s">
        <v>18339</v>
      </c>
      <c r="D671" s="1949" t="s">
        <v>8150</v>
      </c>
      <c r="E671" s="1950">
        <v>0.29668</v>
      </c>
      <c r="F671" s="1952"/>
      <c r="G671" s="1952"/>
      <c r="H671" s="1952"/>
      <c r="I671" s="1952"/>
      <c r="J671" s="1950">
        <v>0.29668</v>
      </c>
      <c r="K671" s="1950">
        <v>0.29668</v>
      </c>
      <c r="L671" s="1950" t="s">
        <v>605</v>
      </c>
      <c r="M671" s="1951"/>
      <c r="N671" s="1951"/>
      <c r="O671" s="1951"/>
      <c r="P671" s="1951"/>
      <c r="Q671" s="1951"/>
      <c r="R671" s="1950">
        <v>0.29668</v>
      </c>
    </row>
    <row r="672" spans="1:18">
      <c r="A672" s="1949">
        <v>666</v>
      </c>
      <c r="B672" s="1987" t="s">
        <v>18340</v>
      </c>
      <c r="C672" s="1955" t="s">
        <v>18341</v>
      </c>
      <c r="D672" s="1949" t="s">
        <v>8150</v>
      </c>
      <c r="E672" s="1967">
        <v>0.17810999999999999</v>
      </c>
      <c r="F672" s="1967">
        <v>0.17810999999999999</v>
      </c>
      <c r="G672" s="1952"/>
      <c r="H672" s="1952"/>
      <c r="I672" s="1967">
        <v>0.17810999999999999</v>
      </c>
      <c r="J672" s="1952"/>
      <c r="K672" s="1967">
        <v>0.17810999999999999</v>
      </c>
      <c r="L672" s="1967" t="s">
        <v>55</v>
      </c>
      <c r="M672" s="1956"/>
      <c r="N672" s="1956"/>
      <c r="O672" s="1956"/>
      <c r="P672" s="1967">
        <v>0.17810999999999999</v>
      </c>
      <c r="Q672" s="1956"/>
      <c r="R672" s="1956"/>
    </row>
    <row r="673" spans="1:18">
      <c r="A673" s="1949">
        <v>667</v>
      </c>
      <c r="B673" s="1987" t="s">
        <v>5075</v>
      </c>
      <c r="C673" s="1949" t="s">
        <v>18342</v>
      </c>
      <c r="D673" s="1949" t="s">
        <v>8150</v>
      </c>
      <c r="E673" s="1950">
        <v>0.71099999999999997</v>
      </c>
      <c r="F673" s="1950">
        <v>0.71099999999999997</v>
      </c>
      <c r="G673" s="1952"/>
      <c r="H673" s="1952"/>
      <c r="I673" s="1950">
        <v>0.71099999999999997</v>
      </c>
      <c r="J673" s="1952"/>
      <c r="K673" s="1950">
        <v>0.71099999999999997</v>
      </c>
      <c r="L673" s="1950" t="s">
        <v>55</v>
      </c>
      <c r="M673" s="1951"/>
      <c r="N673" s="1951"/>
      <c r="O673" s="1951"/>
      <c r="P673" s="1950">
        <v>0.71099999999999997</v>
      </c>
      <c r="Q673" s="1951"/>
      <c r="R673" s="1951"/>
    </row>
    <row r="674" spans="1:18">
      <c r="A674" s="1949">
        <v>668</v>
      </c>
      <c r="B674" s="1987" t="s">
        <v>18343</v>
      </c>
      <c r="C674" s="1949" t="s">
        <v>18344</v>
      </c>
      <c r="D674" s="1949" t="s">
        <v>8150</v>
      </c>
      <c r="E674" s="1950">
        <v>0.33800000000000002</v>
      </c>
      <c r="F674" s="1952"/>
      <c r="G674" s="1952"/>
      <c r="H674" s="1952"/>
      <c r="I674" s="1952"/>
      <c r="J674" s="1950">
        <v>0.33800000000000002</v>
      </c>
      <c r="K674" s="1950">
        <v>0.33800000000000002</v>
      </c>
      <c r="L674" s="1950" t="s">
        <v>55</v>
      </c>
      <c r="M674" s="1951"/>
      <c r="N674" s="1951"/>
      <c r="O674" s="1951"/>
      <c r="P674" s="1951"/>
      <c r="Q674" s="1951"/>
      <c r="R674" s="1950">
        <v>0.33800000000000002</v>
      </c>
    </row>
    <row r="675" spans="1:18">
      <c r="A675" s="1949">
        <v>669</v>
      </c>
      <c r="B675" s="1987" t="s">
        <v>18345</v>
      </c>
      <c r="C675" s="1955" t="s">
        <v>18346</v>
      </c>
      <c r="D675" s="1949" t="s">
        <v>8150</v>
      </c>
      <c r="E675" s="1967">
        <v>0.62</v>
      </c>
      <c r="F675" s="1967">
        <v>0.62</v>
      </c>
      <c r="G675" s="1967">
        <v>0.62</v>
      </c>
      <c r="H675" s="1952"/>
      <c r="I675" s="1952"/>
      <c r="J675" s="1952"/>
      <c r="K675" s="1952"/>
      <c r="L675" s="1967" t="s">
        <v>605</v>
      </c>
      <c r="M675" s="1956"/>
      <c r="N675" s="1956"/>
      <c r="O675" s="1967">
        <v>0.62</v>
      </c>
      <c r="P675" s="1956"/>
      <c r="Q675" s="1956"/>
      <c r="R675" s="1956"/>
    </row>
    <row r="676" spans="1:18">
      <c r="A676" s="1949">
        <v>670</v>
      </c>
      <c r="B676" s="1987" t="s">
        <v>18347</v>
      </c>
      <c r="C676" s="1949" t="s">
        <v>18348</v>
      </c>
      <c r="D676" s="1949" t="s">
        <v>8150</v>
      </c>
      <c r="E676" s="1950">
        <v>5.72</v>
      </c>
      <c r="F676" s="1950">
        <v>5.72</v>
      </c>
      <c r="G676" s="1950">
        <v>5.72</v>
      </c>
      <c r="H676" s="1952"/>
      <c r="I676" s="1952"/>
      <c r="J676" s="1952"/>
      <c r="K676" s="1952"/>
      <c r="L676" s="1950" t="s">
        <v>2048</v>
      </c>
      <c r="M676" s="1950">
        <v>5.72</v>
      </c>
      <c r="N676" s="1951"/>
      <c r="O676" s="1951"/>
      <c r="P676" s="1951"/>
      <c r="Q676" s="1951"/>
      <c r="R676" s="1951"/>
    </row>
    <row r="677" spans="1:18">
      <c r="A677" s="1949">
        <v>671</v>
      </c>
      <c r="B677" s="1987" t="s">
        <v>18349</v>
      </c>
      <c r="C677" s="1949" t="s">
        <v>18350</v>
      </c>
      <c r="D677" s="1949" t="s">
        <v>8150</v>
      </c>
      <c r="E677" s="1950">
        <v>0.28549999999999998</v>
      </c>
      <c r="F677" s="1950">
        <v>0.28549999999999998</v>
      </c>
      <c r="G677" s="1950">
        <v>0.28549999999999998</v>
      </c>
      <c r="H677" s="1952"/>
      <c r="I677" s="1952"/>
      <c r="J677" s="1952"/>
      <c r="K677" s="1952"/>
      <c r="L677" s="1950" t="s">
        <v>605</v>
      </c>
      <c r="M677" s="1951"/>
      <c r="N677" s="1951"/>
      <c r="O677" s="1950">
        <v>0.28549999999999998</v>
      </c>
      <c r="P677" s="1951"/>
      <c r="Q677" s="1951"/>
      <c r="R677" s="1951"/>
    </row>
    <row r="678" spans="1:18">
      <c r="A678" s="1949">
        <v>672</v>
      </c>
      <c r="B678" s="1987" t="s">
        <v>18351</v>
      </c>
      <c r="C678" s="1949" t="s">
        <v>18352</v>
      </c>
      <c r="D678" s="1949" t="s">
        <v>8150</v>
      </c>
      <c r="E678" s="1950">
        <v>0.39500000000000002</v>
      </c>
      <c r="F678" s="1950">
        <v>0.39500000000000002</v>
      </c>
      <c r="G678" s="1950">
        <v>0.39500000000000002</v>
      </c>
      <c r="H678" s="1952"/>
      <c r="I678" s="1952"/>
      <c r="J678" s="1952"/>
      <c r="K678" s="1952"/>
      <c r="L678" s="1950" t="s">
        <v>2047</v>
      </c>
      <c r="M678" s="1951"/>
      <c r="N678" s="1951"/>
      <c r="O678" s="1950">
        <v>0.39500000000000002</v>
      </c>
      <c r="P678" s="1951"/>
      <c r="Q678" s="1951"/>
      <c r="R678" s="1951"/>
    </row>
    <row r="679" spans="1:18">
      <c r="A679" s="1949">
        <v>673</v>
      </c>
      <c r="B679" s="1987" t="s">
        <v>18353</v>
      </c>
      <c r="C679" s="1949" t="s">
        <v>18354</v>
      </c>
      <c r="D679" s="1949" t="s">
        <v>8150</v>
      </c>
      <c r="E679" s="1950">
        <v>1.4830000000000001</v>
      </c>
      <c r="F679" s="1950">
        <v>1.4830000000000001</v>
      </c>
      <c r="G679" s="1950">
        <v>1.4830000000000001</v>
      </c>
      <c r="H679" s="1952"/>
      <c r="I679" s="1952"/>
      <c r="J679" s="1952"/>
      <c r="K679" s="1952"/>
      <c r="L679" s="1950" t="s">
        <v>605</v>
      </c>
      <c r="M679" s="1951"/>
      <c r="N679" s="1950">
        <v>1.4830000000000001</v>
      </c>
      <c r="O679" s="1951"/>
      <c r="P679" s="1951"/>
      <c r="Q679" s="1951"/>
      <c r="R679" s="1951"/>
    </row>
    <row r="680" spans="1:18">
      <c r="A680" s="1949">
        <v>674</v>
      </c>
      <c r="B680" s="1987" t="s">
        <v>18355</v>
      </c>
      <c r="C680" s="1955" t="s">
        <v>18356</v>
      </c>
      <c r="D680" s="1949" t="s">
        <v>8150</v>
      </c>
      <c r="E680" s="1967">
        <v>0.17205999999999999</v>
      </c>
      <c r="F680" s="1952"/>
      <c r="G680" s="1952"/>
      <c r="H680" s="1952"/>
      <c r="I680" s="1952"/>
      <c r="J680" s="1967">
        <v>0.17205999999999999</v>
      </c>
      <c r="K680" s="1967">
        <v>0.17205999999999999</v>
      </c>
      <c r="L680" s="1967" t="s">
        <v>55</v>
      </c>
      <c r="M680" s="1956"/>
      <c r="N680" s="1956"/>
      <c r="O680" s="1956"/>
      <c r="P680" s="1956"/>
      <c r="Q680" s="1956"/>
      <c r="R680" s="1967">
        <v>0.17205999999999999</v>
      </c>
    </row>
    <row r="681" spans="1:18">
      <c r="A681" s="1949">
        <v>675</v>
      </c>
      <c r="B681" s="1987" t="s">
        <v>18357</v>
      </c>
      <c r="C681" s="1949" t="s">
        <v>18358</v>
      </c>
      <c r="D681" s="1949" t="s">
        <v>8150</v>
      </c>
      <c r="E681" s="1950">
        <v>0.28100000000000003</v>
      </c>
      <c r="F681" s="1952"/>
      <c r="G681" s="1952"/>
      <c r="H681" s="1952"/>
      <c r="I681" s="1952"/>
      <c r="J681" s="1950">
        <v>0.28100000000000003</v>
      </c>
      <c r="K681" s="1950">
        <v>0.28100000000000003</v>
      </c>
      <c r="L681" s="1950" t="s">
        <v>55</v>
      </c>
      <c r="M681" s="1951"/>
      <c r="N681" s="1951"/>
      <c r="O681" s="1951"/>
      <c r="P681" s="1951"/>
      <c r="Q681" s="1951"/>
      <c r="R681" s="1950">
        <v>0.28100000000000003</v>
      </c>
    </row>
    <row r="682" spans="1:18">
      <c r="A682" s="1949">
        <v>676</v>
      </c>
      <c r="B682" s="1987" t="s">
        <v>18359</v>
      </c>
      <c r="C682" s="1949" t="s">
        <v>18360</v>
      </c>
      <c r="D682" s="1949" t="s">
        <v>8150</v>
      </c>
      <c r="E682" s="1950">
        <v>0.9869</v>
      </c>
      <c r="F682" s="1950">
        <v>0.9869</v>
      </c>
      <c r="G682" s="1952"/>
      <c r="H682" s="1952"/>
      <c r="I682" s="1950">
        <v>0.9869</v>
      </c>
      <c r="J682" s="1952"/>
      <c r="K682" s="1950">
        <v>0.9869</v>
      </c>
      <c r="L682" s="1950" t="s">
        <v>605</v>
      </c>
      <c r="M682" s="1951"/>
      <c r="N682" s="1951"/>
      <c r="O682" s="1951"/>
      <c r="P682" s="1950">
        <v>0.9869</v>
      </c>
      <c r="Q682" s="1951"/>
      <c r="R682" s="1969"/>
    </row>
    <row r="683" spans="1:18">
      <c r="A683" s="1949">
        <v>677</v>
      </c>
      <c r="B683" s="1987" t="s">
        <v>18361</v>
      </c>
      <c r="C683" s="1955" t="s">
        <v>18362</v>
      </c>
      <c r="D683" s="1949" t="s">
        <v>8150</v>
      </c>
      <c r="E683" s="1967">
        <v>0.19047</v>
      </c>
      <c r="F683" s="1967">
        <v>0.19047</v>
      </c>
      <c r="G683" s="1952"/>
      <c r="H683" s="1952"/>
      <c r="I683" s="1967">
        <v>0.19047</v>
      </c>
      <c r="J683" s="1952"/>
      <c r="K683" s="1967">
        <v>0.19047</v>
      </c>
      <c r="L683" s="1967" t="s">
        <v>55</v>
      </c>
      <c r="M683" s="1956"/>
      <c r="N683" s="1956"/>
      <c r="O683" s="1956"/>
      <c r="P683" s="1967">
        <v>0.19047</v>
      </c>
      <c r="Q683" s="1956"/>
      <c r="R683" s="1956"/>
    </row>
    <row r="684" spans="1:18">
      <c r="A684" s="1949">
        <v>678</v>
      </c>
      <c r="B684" s="1987" t="s">
        <v>18363</v>
      </c>
      <c r="C684" s="1949" t="s">
        <v>18364</v>
      </c>
      <c r="D684" s="1949" t="s">
        <v>8150</v>
      </c>
      <c r="E684" s="1950">
        <v>0.53500000000000003</v>
      </c>
      <c r="F684" s="1950">
        <v>0.53500000000000003</v>
      </c>
      <c r="G684" s="1952"/>
      <c r="H684" s="1952"/>
      <c r="I684" s="1950">
        <v>0.53500000000000003</v>
      </c>
      <c r="J684" s="1952"/>
      <c r="K684" s="1950">
        <v>0.53500000000000003</v>
      </c>
      <c r="L684" s="1950" t="s">
        <v>55</v>
      </c>
      <c r="M684" s="1951"/>
      <c r="N684" s="1951"/>
      <c r="O684" s="1951"/>
      <c r="P684" s="1950">
        <v>0.53500000000000003</v>
      </c>
      <c r="Q684" s="1951"/>
      <c r="R684" s="1951"/>
    </row>
    <row r="685" spans="1:18">
      <c r="A685" s="1949">
        <v>679</v>
      </c>
      <c r="B685" s="1987" t="s">
        <v>18365</v>
      </c>
      <c r="C685" s="1949" t="s">
        <v>18366</v>
      </c>
      <c r="D685" s="1949" t="s">
        <v>8150</v>
      </c>
      <c r="E685" s="1950">
        <v>0.16700000000000001</v>
      </c>
      <c r="F685" s="1950">
        <v>0.16700000000000001</v>
      </c>
      <c r="G685" s="1950">
        <v>0.16700000000000001</v>
      </c>
      <c r="H685" s="1952"/>
      <c r="I685" s="1952"/>
      <c r="J685" s="1952"/>
      <c r="K685" s="1952"/>
      <c r="L685" s="1950" t="s">
        <v>605</v>
      </c>
      <c r="M685" s="1951"/>
      <c r="N685" s="1951"/>
      <c r="O685" s="1950">
        <v>0.16700000000000001</v>
      </c>
      <c r="P685" s="1951"/>
      <c r="Q685" s="1951"/>
      <c r="R685" s="1951"/>
    </row>
    <row r="686" spans="1:18">
      <c r="A686" s="1949">
        <v>680</v>
      </c>
      <c r="B686" s="1987" t="s">
        <v>18367</v>
      </c>
      <c r="C686" s="1949" t="s">
        <v>18368</v>
      </c>
      <c r="D686" s="1949" t="s">
        <v>8150</v>
      </c>
      <c r="E686" s="1950">
        <v>1.6</v>
      </c>
      <c r="F686" s="1950">
        <v>1.6</v>
      </c>
      <c r="G686" s="1950">
        <v>1.6</v>
      </c>
      <c r="H686" s="1952"/>
      <c r="I686" s="1952"/>
      <c r="J686" s="1952"/>
      <c r="K686" s="1952"/>
      <c r="L686" s="1967" t="s">
        <v>18369</v>
      </c>
      <c r="M686" s="1950">
        <v>1.6</v>
      </c>
      <c r="N686" s="1956"/>
      <c r="O686" s="1964"/>
      <c r="P686" s="1956"/>
      <c r="Q686" s="1956"/>
      <c r="R686" s="1956"/>
    </row>
    <row r="687" spans="1:18">
      <c r="A687" s="1949">
        <v>681</v>
      </c>
      <c r="B687" s="1987" t="s">
        <v>18370</v>
      </c>
      <c r="C687" s="1949" t="s">
        <v>18371</v>
      </c>
      <c r="D687" s="1949" t="s">
        <v>8150</v>
      </c>
      <c r="E687" s="1950">
        <v>0.65159999999999996</v>
      </c>
      <c r="F687" s="1950">
        <v>0.65159999999999996</v>
      </c>
      <c r="G687" s="1952"/>
      <c r="H687" s="1952"/>
      <c r="I687" s="1950">
        <v>0.65159999999999996</v>
      </c>
      <c r="J687" s="1952"/>
      <c r="K687" s="1950">
        <v>0.65159999999999996</v>
      </c>
      <c r="L687" s="1950" t="s">
        <v>55</v>
      </c>
      <c r="M687" s="1951"/>
      <c r="N687" s="1951"/>
      <c r="O687" s="1951"/>
      <c r="P687" s="1950">
        <v>0.65159999999999996</v>
      </c>
      <c r="Q687" s="1951"/>
      <c r="R687" s="1951"/>
    </row>
    <row r="688" spans="1:18">
      <c r="A688" s="1949">
        <v>682</v>
      </c>
      <c r="B688" s="1987" t="s">
        <v>18372</v>
      </c>
      <c r="C688" s="1949" t="s">
        <v>18373</v>
      </c>
      <c r="D688" s="1949" t="s">
        <v>8150</v>
      </c>
      <c r="E688" s="1950">
        <v>0.313</v>
      </c>
      <c r="F688" s="1952"/>
      <c r="G688" s="1952"/>
      <c r="H688" s="1952"/>
      <c r="I688" s="1952"/>
      <c r="J688" s="1950">
        <v>0.313</v>
      </c>
      <c r="K688" s="1950">
        <v>0.313</v>
      </c>
      <c r="L688" s="1950" t="s">
        <v>55</v>
      </c>
      <c r="M688" s="1951"/>
      <c r="N688" s="1951"/>
      <c r="O688" s="1951"/>
      <c r="P688" s="1951"/>
      <c r="Q688" s="1951"/>
      <c r="R688" s="1950">
        <v>0.313</v>
      </c>
    </row>
    <row r="689" spans="1:18">
      <c r="A689" s="1949">
        <v>683</v>
      </c>
      <c r="B689" s="1987" t="s">
        <v>18374</v>
      </c>
      <c r="C689" s="1949" t="s">
        <v>18375</v>
      </c>
      <c r="D689" s="1949" t="s">
        <v>8150</v>
      </c>
      <c r="E689" s="1950">
        <v>0.39040000000000002</v>
      </c>
      <c r="F689" s="1950">
        <v>0.39040000000000002</v>
      </c>
      <c r="G689" s="1950">
        <v>0.39040000000000002</v>
      </c>
      <c r="H689" s="1952"/>
      <c r="I689" s="1952"/>
      <c r="J689" s="1952"/>
      <c r="K689" s="1950"/>
      <c r="L689" s="1950" t="s">
        <v>605</v>
      </c>
      <c r="M689" s="1951"/>
      <c r="N689" s="1951"/>
      <c r="O689" s="1950">
        <v>0.39040000000000002</v>
      </c>
      <c r="P689" s="1951"/>
      <c r="Q689" s="1951"/>
      <c r="R689" s="1951"/>
    </row>
    <row r="690" spans="1:18">
      <c r="A690" s="1949">
        <v>684</v>
      </c>
      <c r="B690" s="1987" t="s">
        <v>18376</v>
      </c>
      <c r="C690" s="1949" t="s">
        <v>18377</v>
      </c>
      <c r="D690" s="1949" t="s">
        <v>8150</v>
      </c>
      <c r="E690" s="1950">
        <v>0.192</v>
      </c>
      <c r="F690" s="1950">
        <v>0.192</v>
      </c>
      <c r="G690" s="1952"/>
      <c r="H690" s="1952"/>
      <c r="I690" s="1950">
        <v>0.192</v>
      </c>
      <c r="J690" s="1952"/>
      <c r="K690" s="1950">
        <v>0.192</v>
      </c>
      <c r="L690" s="1950" t="s">
        <v>55</v>
      </c>
      <c r="M690" s="1951"/>
      <c r="N690" s="1951"/>
      <c r="O690" s="1951"/>
      <c r="P690" s="1950">
        <v>0.192</v>
      </c>
      <c r="Q690" s="1951"/>
      <c r="R690" s="1951"/>
    </row>
    <row r="691" spans="1:18">
      <c r="A691" s="1949">
        <v>685</v>
      </c>
      <c r="B691" s="1987" t="s">
        <v>18378</v>
      </c>
      <c r="C691" s="1949" t="s">
        <v>18379</v>
      </c>
      <c r="D691" s="1949" t="s">
        <v>8150</v>
      </c>
      <c r="E691" s="1950">
        <v>0.84199999999999997</v>
      </c>
      <c r="F691" s="1950">
        <v>0.84199999999999997</v>
      </c>
      <c r="G691" s="1952"/>
      <c r="H691" s="1952"/>
      <c r="I691" s="1950">
        <v>0.84199999999999997</v>
      </c>
      <c r="J691" s="1952"/>
      <c r="K691" s="1950">
        <v>0.84199999999999997</v>
      </c>
      <c r="L691" s="1950" t="s">
        <v>55</v>
      </c>
      <c r="M691" s="1951"/>
      <c r="N691" s="1951"/>
      <c r="O691" s="1951"/>
      <c r="P691" s="1950">
        <v>0.84199999999999997</v>
      </c>
      <c r="Q691" s="1951"/>
      <c r="R691" s="1951"/>
    </row>
    <row r="692" spans="1:18">
      <c r="A692" s="1949">
        <v>686</v>
      </c>
      <c r="B692" s="1987" t="s">
        <v>18380</v>
      </c>
      <c r="C692" s="1949" t="s">
        <v>18381</v>
      </c>
      <c r="D692" s="1949" t="s">
        <v>8150</v>
      </c>
      <c r="E692" s="1950">
        <v>0.74180000000000001</v>
      </c>
      <c r="F692" s="1950">
        <v>0.74180000000000001</v>
      </c>
      <c r="G692" s="1950">
        <v>0.74180000000000001</v>
      </c>
      <c r="H692" s="1952"/>
      <c r="I692" s="1952"/>
      <c r="J692" s="1952"/>
      <c r="K692" s="1952"/>
      <c r="L692" s="1950" t="s">
        <v>2047</v>
      </c>
      <c r="M692" s="1951"/>
      <c r="N692" s="1950">
        <v>0.74180000000000001</v>
      </c>
      <c r="O692" s="1951"/>
      <c r="P692" s="1951"/>
      <c r="Q692" s="1951"/>
      <c r="R692" s="1951"/>
    </row>
    <row r="693" spans="1:18">
      <c r="A693" s="1949">
        <v>687</v>
      </c>
      <c r="B693" s="1987" t="s">
        <v>18382</v>
      </c>
      <c r="C693" s="1955" t="s">
        <v>18383</v>
      </c>
      <c r="D693" s="1949" t="s">
        <v>8150</v>
      </c>
      <c r="E693" s="1967">
        <v>1.1000000000000001</v>
      </c>
      <c r="F693" s="1967">
        <v>1.1000000000000001</v>
      </c>
      <c r="G693" s="1952"/>
      <c r="H693" s="1952"/>
      <c r="I693" s="1967">
        <v>1.1000000000000001</v>
      </c>
      <c r="J693" s="1952"/>
      <c r="K693" s="1967">
        <v>1.1000000000000001</v>
      </c>
      <c r="L693" s="1967" t="s">
        <v>55</v>
      </c>
      <c r="M693" s="1956"/>
      <c r="N693" s="1956"/>
      <c r="O693" s="1956"/>
      <c r="P693" s="1967">
        <v>1.1000000000000001</v>
      </c>
      <c r="Q693" s="1956"/>
      <c r="R693" s="1969"/>
    </row>
    <row r="694" spans="1:18">
      <c r="A694" s="1949">
        <v>688</v>
      </c>
      <c r="B694" s="1987" t="s">
        <v>9768</v>
      </c>
      <c r="C694" s="1948" t="s">
        <v>18384</v>
      </c>
      <c r="D694" s="1949" t="s">
        <v>8150</v>
      </c>
      <c r="E694" s="1967">
        <v>4.8821000000000003</v>
      </c>
      <c r="F694" s="1967">
        <v>4.8821000000000003</v>
      </c>
      <c r="G694" s="1967">
        <v>4.8821000000000003</v>
      </c>
      <c r="H694" s="1952"/>
      <c r="I694" s="1952"/>
      <c r="J694" s="1952"/>
      <c r="K694" s="1952"/>
      <c r="L694" s="1967" t="s">
        <v>17531</v>
      </c>
      <c r="M694" s="1967">
        <v>4.8821000000000003</v>
      </c>
      <c r="N694" s="1956"/>
      <c r="O694" s="1956"/>
      <c r="P694" s="1956"/>
      <c r="Q694" s="1956"/>
      <c r="R694" s="1956"/>
    </row>
    <row r="695" spans="1:18">
      <c r="A695" s="1949">
        <v>689</v>
      </c>
      <c r="B695" s="1987" t="s">
        <v>18385</v>
      </c>
      <c r="C695" s="1948" t="s">
        <v>18386</v>
      </c>
      <c r="D695" s="1949" t="s">
        <v>8150</v>
      </c>
      <c r="E695" s="1967">
        <v>0.46737000000000001</v>
      </c>
      <c r="F695" s="1952"/>
      <c r="G695" s="1952"/>
      <c r="H695" s="1952"/>
      <c r="I695" s="1952"/>
      <c r="J695" s="1967">
        <v>0.46737000000000001</v>
      </c>
      <c r="K695" s="1967">
        <v>0.46737000000000001</v>
      </c>
      <c r="L695" s="1967" t="s">
        <v>55</v>
      </c>
      <c r="M695" s="1956"/>
      <c r="N695" s="1956"/>
      <c r="O695" s="1956"/>
      <c r="P695" s="1956"/>
      <c r="Q695" s="1956"/>
      <c r="R695" s="1967">
        <v>0.46737000000000001</v>
      </c>
    </row>
    <row r="696" spans="1:18">
      <c r="A696" s="1949">
        <v>960</v>
      </c>
      <c r="B696" s="1987" t="s">
        <v>18387</v>
      </c>
      <c r="C696" s="1948" t="s">
        <v>18388</v>
      </c>
      <c r="D696" s="1949" t="s">
        <v>8150</v>
      </c>
      <c r="E696" s="1967">
        <v>0.63600000000000001</v>
      </c>
      <c r="F696" s="1952"/>
      <c r="G696" s="1952"/>
      <c r="H696" s="1952"/>
      <c r="I696" s="1952"/>
      <c r="J696" s="1967">
        <v>0.63600000000000001</v>
      </c>
      <c r="K696" s="1967">
        <v>0.63600000000000001</v>
      </c>
      <c r="L696" s="1967" t="s">
        <v>55</v>
      </c>
      <c r="M696" s="1956"/>
      <c r="N696" s="1956"/>
      <c r="O696" s="1956"/>
      <c r="P696" s="1956"/>
      <c r="Q696" s="1956"/>
      <c r="R696" s="1967">
        <v>0.63600000000000001</v>
      </c>
    </row>
    <row r="697" spans="1:18">
      <c r="A697" s="1949">
        <v>691</v>
      </c>
      <c r="B697" s="1990" t="s">
        <v>18389</v>
      </c>
      <c r="C697" s="1949" t="s">
        <v>18390</v>
      </c>
      <c r="D697" s="1949" t="s">
        <v>8150</v>
      </c>
      <c r="E697" s="1950">
        <v>1.67</v>
      </c>
      <c r="F697" s="1950">
        <v>1.67</v>
      </c>
      <c r="G697" s="1950">
        <v>1.67</v>
      </c>
      <c r="H697" s="1952"/>
      <c r="I697" s="1952"/>
      <c r="J697" s="1952"/>
      <c r="K697" s="1952"/>
      <c r="L697" s="1950" t="s">
        <v>2047</v>
      </c>
      <c r="M697" s="1950">
        <v>1.67</v>
      </c>
      <c r="N697" s="1951"/>
      <c r="O697" s="1951"/>
      <c r="P697" s="1951"/>
      <c r="Q697" s="1951"/>
      <c r="R697" s="1951"/>
    </row>
    <row r="698" spans="1:18">
      <c r="A698" s="1949">
        <v>692</v>
      </c>
      <c r="B698" s="1987" t="s">
        <v>12543</v>
      </c>
      <c r="C698" s="1949" t="s">
        <v>18391</v>
      </c>
      <c r="D698" s="1949" t="s">
        <v>8150</v>
      </c>
      <c r="E698" s="1950">
        <v>1.1208</v>
      </c>
      <c r="F698" s="1950">
        <v>1.1208</v>
      </c>
      <c r="G698" s="1950">
        <v>1.1208</v>
      </c>
      <c r="H698" s="1952"/>
      <c r="I698" s="1952"/>
      <c r="J698" s="1952"/>
      <c r="K698" s="1950">
        <v>1.1208</v>
      </c>
      <c r="L698" s="1950" t="s">
        <v>605</v>
      </c>
      <c r="M698" s="1951"/>
      <c r="N698" s="1951"/>
      <c r="O698" s="1950">
        <v>1.1208</v>
      </c>
      <c r="P698" s="1951"/>
      <c r="Q698" s="1951"/>
      <c r="R698" s="1951"/>
    </row>
    <row r="699" spans="1:18">
      <c r="A699" s="1949">
        <v>693</v>
      </c>
      <c r="B699" s="1987" t="s">
        <v>9771</v>
      </c>
      <c r="C699" s="1949" t="s">
        <v>18392</v>
      </c>
      <c r="D699" s="1949" t="s">
        <v>8150</v>
      </c>
      <c r="E699" s="1950">
        <v>0.245</v>
      </c>
      <c r="F699" s="1950">
        <v>0.245</v>
      </c>
      <c r="G699" s="1950">
        <v>0.245</v>
      </c>
      <c r="H699" s="1952"/>
      <c r="I699" s="1952"/>
      <c r="J699" s="1952"/>
      <c r="K699" s="1950">
        <v>0.245</v>
      </c>
      <c r="L699" s="1950" t="s">
        <v>605</v>
      </c>
      <c r="M699" s="1951"/>
      <c r="N699" s="1951"/>
      <c r="O699" s="1950">
        <v>0.245</v>
      </c>
      <c r="P699" s="1951"/>
      <c r="Q699" s="1951"/>
      <c r="R699" s="1951"/>
    </row>
    <row r="700" spans="1:18">
      <c r="A700" s="1949">
        <v>694</v>
      </c>
      <c r="B700" s="1987" t="s">
        <v>11409</v>
      </c>
      <c r="C700" s="1949" t="s">
        <v>18393</v>
      </c>
      <c r="D700" s="1949" t="s">
        <v>8150</v>
      </c>
      <c r="E700" s="1950">
        <v>1.4</v>
      </c>
      <c r="F700" s="1950">
        <v>1.4</v>
      </c>
      <c r="G700" s="1950">
        <v>1.4</v>
      </c>
      <c r="H700" s="1952"/>
      <c r="I700" s="1952"/>
      <c r="J700" s="1952"/>
      <c r="K700" s="1950">
        <v>1.4</v>
      </c>
      <c r="L700" s="1950" t="s">
        <v>55</v>
      </c>
      <c r="M700" s="1951"/>
      <c r="N700" s="1951"/>
      <c r="O700" s="1950">
        <v>1.4</v>
      </c>
      <c r="P700" s="1951"/>
      <c r="Q700" s="1951"/>
      <c r="R700" s="1951"/>
    </row>
    <row r="701" spans="1:18">
      <c r="A701" s="1949">
        <v>695</v>
      </c>
      <c r="B701" s="1987" t="s">
        <v>18394</v>
      </c>
      <c r="C701" s="1949" t="s">
        <v>18395</v>
      </c>
      <c r="D701" s="1949" t="s">
        <v>8150</v>
      </c>
      <c r="E701" s="1950">
        <v>0.47739999999999999</v>
      </c>
      <c r="F701" s="1952"/>
      <c r="G701" s="1952"/>
      <c r="H701" s="1952"/>
      <c r="I701" s="1952"/>
      <c r="J701" s="1950">
        <v>0.47739999999999999</v>
      </c>
      <c r="K701" s="1950">
        <v>0.47739999999999999</v>
      </c>
      <c r="L701" s="1950" t="s">
        <v>605</v>
      </c>
      <c r="M701" s="1951"/>
      <c r="N701" s="1951"/>
      <c r="O701" s="1951"/>
      <c r="P701" s="1951"/>
      <c r="Q701" s="1951"/>
      <c r="R701" s="1950">
        <v>0.47739999999999999</v>
      </c>
    </row>
    <row r="702" spans="1:18">
      <c r="A702" s="1949">
        <v>696</v>
      </c>
      <c r="B702" s="1987" t="s">
        <v>18396</v>
      </c>
      <c r="C702" s="1949" t="s">
        <v>18397</v>
      </c>
      <c r="D702" s="1949" t="s">
        <v>8150</v>
      </c>
      <c r="E702" s="1950">
        <v>0.69720000000000004</v>
      </c>
      <c r="F702" s="1950">
        <v>0.69720000000000004</v>
      </c>
      <c r="G702" s="1952"/>
      <c r="H702" s="1952"/>
      <c r="I702" s="1950">
        <v>0.69720000000000004</v>
      </c>
      <c r="J702" s="1952"/>
      <c r="K702" s="1950">
        <v>0.69720000000000004</v>
      </c>
      <c r="L702" s="1950" t="s">
        <v>55</v>
      </c>
      <c r="M702" s="1951"/>
      <c r="N702" s="1951"/>
      <c r="O702" s="1951"/>
      <c r="P702" s="1950">
        <v>0.69720000000000004</v>
      </c>
      <c r="Q702" s="1951"/>
      <c r="R702" s="1951"/>
    </row>
    <row r="703" spans="1:18">
      <c r="A703" s="1949">
        <v>697</v>
      </c>
      <c r="B703" s="1987" t="s">
        <v>18398</v>
      </c>
      <c r="C703" s="1949" t="s">
        <v>18399</v>
      </c>
      <c r="D703" s="1949" t="s">
        <v>8150</v>
      </c>
      <c r="E703" s="1950">
        <v>3.0335700000000001</v>
      </c>
      <c r="F703" s="1950">
        <v>3.0335700000000001</v>
      </c>
      <c r="G703" s="1950">
        <v>3.0335700000000001</v>
      </c>
      <c r="H703" s="1952"/>
      <c r="I703" s="1952"/>
      <c r="J703" s="1952"/>
      <c r="K703" s="1950">
        <v>3.0335700000000001</v>
      </c>
      <c r="L703" s="1950" t="s">
        <v>55</v>
      </c>
      <c r="M703" s="1951"/>
      <c r="N703" s="1950">
        <v>3.0335700000000001</v>
      </c>
      <c r="O703" s="1951"/>
      <c r="P703" s="1951"/>
      <c r="Q703" s="1951"/>
      <c r="R703" s="1969"/>
    </row>
    <row r="704" spans="1:18">
      <c r="A704" s="1949">
        <v>698</v>
      </c>
      <c r="B704" s="1987" t="s">
        <v>227</v>
      </c>
      <c r="C704" s="1949" t="s">
        <v>18400</v>
      </c>
      <c r="D704" s="1949" t="s">
        <v>8150</v>
      </c>
      <c r="E704" s="1950">
        <v>0.53159999999999996</v>
      </c>
      <c r="F704" s="1950">
        <v>0.53159999999999996</v>
      </c>
      <c r="G704" s="1952"/>
      <c r="H704" s="1952"/>
      <c r="I704" s="1950">
        <v>0.53159999999999996</v>
      </c>
      <c r="J704" s="1952"/>
      <c r="K704" s="1950">
        <v>0.53159999999999996</v>
      </c>
      <c r="L704" s="1950" t="s">
        <v>605</v>
      </c>
      <c r="M704" s="1951"/>
      <c r="N704" s="1951"/>
      <c r="O704" s="1951"/>
      <c r="P704" s="1950">
        <v>0.53159999999999996</v>
      </c>
      <c r="Q704" s="1951"/>
      <c r="R704" s="1951"/>
    </row>
    <row r="705" spans="1:18">
      <c r="A705" s="1949">
        <v>699</v>
      </c>
      <c r="B705" s="1987" t="s">
        <v>18401</v>
      </c>
      <c r="C705" s="1949" t="s">
        <v>18402</v>
      </c>
      <c r="D705" s="1949" t="s">
        <v>8150</v>
      </c>
      <c r="E705" s="1950">
        <v>0.42699999999999999</v>
      </c>
      <c r="F705" s="1950">
        <v>0.42699999999999999</v>
      </c>
      <c r="G705" s="1952"/>
      <c r="H705" s="1952"/>
      <c r="I705" s="1950">
        <v>0.42699999999999999</v>
      </c>
      <c r="J705" s="1952"/>
      <c r="K705" s="1950">
        <v>0.42699999999999999</v>
      </c>
      <c r="L705" s="1950" t="s">
        <v>55</v>
      </c>
      <c r="M705" s="1951"/>
      <c r="N705" s="1951"/>
      <c r="O705" s="1951"/>
      <c r="P705" s="1950">
        <v>0.42699999999999999</v>
      </c>
      <c r="Q705" s="1951"/>
      <c r="R705" s="1951"/>
    </row>
    <row r="706" spans="1:18">
      <c r="A706" s="1949">
        <v>700</v>
      </c>
      <c r="B706" s="1987" t="s">
        <v>18403</v>
      </c>
      <c r="C706" s="1949" t="s">
        <v>18404</v>
      </c>
      <c r="D706" s="1949" t="s">
        <v>8150</v>
      </c>
      <c r="E706" s="1950">
        <v>0.372</v>
      </c>
      <c r="F706" s="1952"/>
      <c r="G706" s="1952"/>
      <c r="H706" s="1952"/>
      <c r="I706" s="1952"/>
      <c r="J706" s="1950">
        <v>0.372</v>
      </c>
      <c r="K706" s="1950">
        <v>0.372</v>
      </c>
      <c r="L706" s="1950" t="s">
        <v>55</v>
      </c>
      <c r="M706" s="1951"/>
      <c r="N706" s="1951"/>
      <c r="O706" s="1951"/>
      <c r="P706" s="1951"/>
      <c r="Q706" s="1951"/>
      <c r="R706" s="1950">
        <v>0.372</v>
      </c>
    </row>
    <row r="707" spans="1:18">
      <c r="A707" s="1949">
        <v>701</v>
      </c>
      <c r="B707" s="1987" t="s">
        <v>18405</v>
      </c>
      <c r="C707" s="1948" t="s">
        <v>18406</v>
      </c>
      <c r="D707" s="1949" t="s">
        <v>8150</v>
      </c>
      <c r="E707" s="1967">
        <v>1.24</v>
      </c>
      <c r="F707" s="1967">
        <v>1.24</v>
      </c>
      <c r="G707" s="1967">
        <v>1.24</v>
      </c>
      <c r="H707" s="1952"/>
      <c r="I707" s="1952"/>
      <c r="J707" s="1952"/>
      <c r="K707" s="1967">
        <v>1.24</v>
      </c>
      <c r="L707" s="1967" t="s">
        <v>55</v>
      </c>
      <c r="M707" s="1956"/>
      <c r="N707" s="1956"/>
      <c r="O707" s="1967">
        <v>1.24</v>
      </c>
      <c r="P707" s="1956"/>
      <c r="Q707" s="1956"/>
      <c r="R707" s="1956"/>
    </row>
    <row r="708" spans="1:18">
      <c r="A708" s="1949">
        <v>702</v>
      </c>
      <c r="B708" s="1987" t="s">
        <v>9212</v>
      </c>
      <c r="C708" s="1948" t="s">
        <v>18407</v>
      </c>
      <c r="D708" s="1949" t="s">
        <v>8150</v>
      </c>
      <c r="E708" s="1967">
        <v>0.40734999999999999</v>
      </c>
      <c r="F708" s="1967">
        <v>0.40734999999999999</v>
      </c>
      <c r="G708" s="1952"/>
      <c r="H708" s="1952"/>
      <c r="I708" s="1967">
        <v>0.40734999999999999</v>
      </c>
      <c r="J708" s="1952"/>
      <c r="K708" s="1967">
        <v>0.40734999999999999</v>
      </c>
      <c r="L708" s="1967" t="s">
        <v>55</v>
      </c>
      <c r="M708" s="1956"/>
      <c r="N708" s="1956"/>
      <c r="O708" s="1956"/>
      <c r="P708" s="1967">
        <v>0.40734999999999999</v>
      </c>
      <c r="Q708" s="1956"/>
      <c r="R708" s="1956"/>
    </row>
    <row r="709" spans="1:18">
      <c r="A709" s="1949">
        <v>703</v>
      </c>
      <c r="B709" s="1987" t="s">
        <v>125</v>
      </c>
      <c r="C709" s="1949" t="s">
        <v>18408</v>
      </c>
      <c r="D709" s="1949" t="s">
        <v>8150</v>
      </c>
      <c r="E709" s="1950">
        <v>0.59209999999999996</v>
      </c>
      <c r="F709" s="1950">
        <v>0.59209999999999996</v>
      </c>
      <c r="G709" s="1950">
        <v>0.59209999999999996</v>
      </c>
      <c r="H709" s="1952"/>
      <c r="I709" s="1952"/>
      <c r="J709" s="1952"/>
      <c r="K709" s="1952"/>
      <c r="L709" s="1950" t="s">
        <v>2048</v>
      </c>
      <c r="M709" s="1950">
        <v>0.59209999999999996</v>
      </c>
      <c r="N709" s="1951"/>
      <c r="O709" s="1969"/>
      <c r="P709" s="1951"/>
      <c r="Q709" s="1951"/>
      <c r="R709" s="1951"/>
    </row>
    <row r="710" spans="1:18">
      <c r="A710" s="1949">
        <v>704</v>
      </c>
      <c r="B710" s="1987" t="s">
        <v>18409</v>
      </c>
      <c r="C710" s="1948" t="s">
        <v>18410</v>
      </c>
      <c r="D710" s="1949" t="s">
        <v>8150</v>
      </c>
      <c r="E710" s="1967">
        <v>0.32752999999999999</v>
      </c>
      <c r="F710" s="1952"/>
      <c r="G710" s="1952"/>
      <c r="H710" s="1952"/>
      <c r="I710" s="1952"/>
      <c r="J710" s="1967">
        <v>0.32752999999999999</v>
      </c>
      <c r="K710" s="1967">
        <v>0.32752999999999999</v>
      </c>
      <c r="L710" s="1967" t="s">
        <v>55</v>
      </c>
      <c r="M710" s="1956"/>
      <c r="N710" s="1956"/>
      <c r="O710" s="1956"/>
      <c r="P710" s="1956"/>
      <c r="Q710" s="1956"/>
      <c r="R710" s="1967">
        <v>0.32752999999999999</v>
      </c>
    </row>
    <row r="711" spans="1:18">
      <c r="A711" s="1949">
        <v>705</v>
      </c>
      <c r="B711" s="1987" t="s">
        <v>18411</v>
      </c>
      <c r="C711" s="1949" t="s">
        <v>18412</v>
      </c>
      <c r="D711" s="1949" t="s">
        <v>8150</v>
      </c>
      <c r="E711" s="1950">
        <v>1.42</v>
      </c>
      <c r="F711" s="1950">
        <v>1.42</v>
      </c>
      <c r="G711" s="1950">
        <v>1.42</v>
      </c>
      <c r="H711" s="1952"/>
      <c r="I711" s="1952"/>
      <c r="J711" s="1952"/>
      <c r="K711" s="1950">
        <v>1.42</v>
      </c>
      <c r="L711" s="1950" t="s">
        <v>2048</v>
      </c>
      <c r="M711" s="1950">
        <v>1.42</v>
      </c>
      <c r="N711" s="1951"/>
      <c r="O711" s="1969"/>
      <c r="P711" s="1951"/>
      <c r="Q711" s="1951"/>
      <c r="R711" s="1951"/>
    </row>
    <row r="712" spans="1:18">
      <c r="A712" s="1949">
        <v>706</v>
      </c>
      <c r="B712" s="1987" t="s">
        <v>18413</v>
      </c>
      <c r="C712" s="1949" t="s">
        <v>18414</v>
      </c>
      <c r="D712" s="1949" t="s">
        <v>8150</v>
      </c>
      <c r="E712" s="1950">
        <v>0.4325</v>
      </c>
      <c r="F712" s="1950">
        <v>0.4325</v>
      </c>
      <c r="G712" s="1950">
        <v>0.4325</v>
      </c>
      <c r="H712" s="1952"/>
      <c r="I712" s="1952"/>
      <c r="J712" s="1952"/>
      <c r="K712" s="1952"/>
      <c r="L712" s="1950" t="s">
        <v>2047</v>
      </c>
      <c r="M712" s="1951"/>
      <c r="N712" s="1950">
        <v>0.4325</v>
      </c>
      <c r="O712" s="1964"/>
      <c r="P712" s="1951"/>
      <c r="Q712" s="1951"/>
      <c r="R712" s="1951"/>
    </row>
    <row r="713" spans="1:18">
      <c r="A713" s="1949">
        <v>707</v>
      </c>
      <c r="B713" s="1987" t="s">
        <v>18415</v>
      </c>
      <c r="C713" s="1948" t="s">
        <v>18416</v>
      </c>
      <c r="D713" s="1949" t="s">
        <v>8150</v>
      </c>
      <c r="E713" s="1967">
        <v>0.53808</v>
      </c>
      <c r="F713" s="1952"/>
      <c r="G713" s="1952"/>
      <c r="H713" s="1952"/>
      <c r="I713" s="1952"/>
      <c r="J713" s="1967">
        <v>0.53808</v>
      </c>
      <c r="K713" s="1967">
        <v>0.53808</v>
      </c>
      <c r="L713" s="1967" t="s">
        <v>55</v>
      </c>
      <c r="M713" s="1956"/>
      <c r="N713" s="1956"/>
      <c r="O713" s="1956"/>
      <c r="P713" s="1956"/>
      <c r="Q713" s="1956"/>
      <c r="R713" s="1967">
        <v>0.53808</v>
      </c>
    </row>
    <row r="714" spans="1:18">
      <c r="A714" s="1949">
        <v>708</v>
      </c>
      <c r="B714" s="1987" t="s">
        <v>9001</v>
      </c>
      <c r="C714" s="1949" t="s">
        <v>18417</v>
      </c>
      <c r="D714" s="1949" t="s">
        <v>8150</v>
      </c>
      <c r="E714" s="1950">
        <v>1.534</v>
      </c>
      <c r="F714" s="1950">
        <v>1.534</v>
      </c>
      <c r="G714" s="1950">
        <v>1.534</v>
      </c>
      <c r="H714" s="1952"/>
      <c r="I714" s="1952"/>
      <c r="J714" s="1952"/>
      <c r="K714" s="1952"/>
      <c r="L714" s="1950" t="s">
        <v>2047</v>
      </c>
      <c r="M714" s="1951"/>
      <c r="N714" s="1950">
        <v>1.534</v>
      </c>
      <c r="O714" s="1969"/>
      <c r="P714" s="1951"/>
      <c r="Q714" s="1951"/>
      <c r="R714" s="1951"/>
    </row>
    <row r="715" spans="1:18">
      <c r="A715" s="1949">
        <v>709</v>
      </c>
      <c r="B715" s="1987" t="s">
        <v>18418</v>
      </c>
      <c r="C715" s="1949" t="s">
        <v>18419</v>
      </c>
      <c r="D715" s="1949" t="s">
        <v>8150</v>
      </c>
      <c r="E715" s="1950">
        <v>0.79100000000000004</v>
      </c>
      <c r="F715" s="1952"/>
      <c r="G715" s="1952"/>
      <c r="H715" s="1952"/>
      <c r="I715" s="1952"/>
      <c r="J715" s="1950">
        <v>0.79100000000000004</v>
      </c>
      <c r="K715" s="1950">
        <v>0.79100000000000004</v>
      </c>
      <c r="L715" s="1950" t="s">
        <v>55</v>
      </c>
      <c r="M715" s="1951"/>
      <c r="N715" s="1951"/>
      <c r="O715" s="1951"/>
      <c r="P715" s="1951"/>
      <c r="Q715" s="1951"/>
      <c r="R715" s="1950">
        <v>0.79100000000000004</v>
      </c>
    </row>
    <row r="716" spans="1:18">
      <c r="A716" s="1949">
        <v>710</v>
      </c>
      <c r="B716" s="1987" t="s">
        <v>18420</v>
      </c>
      <c r="C716" s="1949" t="s">
        <v>18421</v>
      </c>
      <c r="D716" s="1949" t="s">
        <v>8150</v>
      </c>
      <c r="E716" s="1950">
        <v>3.2002999999999999</v>
      </c>
      <c r="F716" s="1950">
        <v>3.2002999999999999</v>
      </c>
      <c r="G716" s="1950">
        <v>3.2002999999999999</v>
      </c>
      <c r="H716" s="1952"/>
      <c r="I716" s="1952"/>
      <c r="J716" s="1952"/>
      <c r="K716" s="1952"/>
      <c r="L716" s="1950" t="s">
        <v>2047</v>
      </c>
      <c r="M716" s="1951"/>
      <c r="N716" s="1950">
        <v>3.2002999999999999</v>
      </c>
      <c r="O716" s="1969"/>
      <c r="P716" s="1951"/>
      <c r="Q716" s="1951"/>
      <c r="R716" s="1951"/>
    </row>
    <row r="717" spans="1:18">
      <c r="A717" s="1949">
        <v>711</v>
      </c>
      <c r="B717" s="1987" t="s">
        <v>18422</v>
      </c>
      <c r="C717" s="1949" t="s">
        <v>18423</v>
      </c>
      <c r="D717" s="1949" t="s">
        <v>8150</v>
      </c>
      <c r="E717" s="1950">
        <v>1.0660000000000001</v>
      </c>
      <c r="F717" s="1952"/>
      <c r="G717" s="1952"/>
      <c r="H717" s="1952"/>
      <c r="I717" s="1952"/>
      <c r="J717" s="1950">
        <v>1.036</v>
      </c>
      <c r="K717" s="1950">
        <v>1.0660000000000001</v>
      </c>
      <c r="L717" s="1950" t="s">
        <v>55</v>
      </c>
      <c r="M717" s="1951"/>
      <c r="N717" s="1951"/>
      <c r="O717" s="1951"/>
      <c r="P717" s="1951"/>
      <c r="Q717" s="1951"/>
      <c r="R717" s="1950">
        <v>1.0660000000000001</v>
      </c>
    </row>
    <row r="718" spans="1:18">
      <c r="A718" s="1949">
        <v>712</v>
      </c>
      <c r="B718" s="1987" t="s">
        <v>18424</v>
      </c>
      <c r="C718" s="1949" t="s">
        <v>18425</v>
      </c>
      <c r="D718" s="1949" t="s">
        <v>8150</v>
      </c>
      <c r="E718" s="1950">
        <v>0.58599999999999997</v>
      </c>
      <c r="F718" s="1952"/>
      <c r="G718" s="1952"/>
      <c r="H718" s="1952"/>
      <c r="I718" s="1952"/>
      <c r="J718" s="1950">
        <v>0.58599999999999997</v>
      </c>
      <c r="K718" s="1950">
        <v>0.58599999999999997</v>
      </c>
      <c r="L718" s="1950" t="s">
        <v>55</v>
      </c>
      <c r="M718" s="1951"/>
      <c r="N718" s="1951"/>
      <c r="O718" s="1951"/>
      <c r="P718" s="1951"/>
      <c r="Q718" s="1951"/>
      <c r="R718" s="1950">
        <v>0.58599999999999997</v>
      </c>
    </row>
    <row r="719" spans="1:18">
      <c r="A719" s="1949">
        <v>713</v>
      </c>
      <c r="B719" s="1987" t="s">
        <v>18426</v>
      </c>
      <c r="C719" s="1948" t="s">
        <v>18427</v>
      </c>
      <c r="D719" s="1949" t="s">
        <v>8150</v>
      </c>
      <c r="E719" s="1967">
        <v>0.51100000000000001</v>
      </c>
      <c r="F719" s="1967">
        <v>0.51100000000000001</v>
      </c>
      <c r="G719" s="1967">
        <v>0.51100000000000001</v>
      </c>
      <c r="H719" s="1952"/>
      <c r="I719" s="1952"/>
      <c r="J719" s="1952"/>
      <c r="K719" s="1967">
        <v>0.51100000000000001</v>
      </c>
      <c r="L719" s="1967" t="s">
        <v>55</v>
      </c>
      <c r="M719" s="1956"/>
      <c r="N719" s="1967">
        <v>0.51100000000000001</v>
      </c>
      <c r="O719" s="1956"/>
      <c r="P719" s="1956"/>
      <c r="Q719" s="1956"/>
      <c r="R719" s="1956"/>
    </row>
    <row r="720" spans="1:18">
      <c r="A720" s="1949">
        <v>714</v>
      </c>
      <c r="B720" s="1987" t="s">
        <v>18428</v>
      </c>
      <c r="C720" s="1949" t="s">
        <v>18429</v>
      </c>
      <c r="D720" s="1949" t="s">
        <v>8150</v>
      </c>
      <c r="E720" s="1950">
        <v>0.29499999999999998</v>
      </c>
      <c r="F720" s="1950">
        <v>0.29499999999999998</v>
      </c>
      <c r="G720" s="1952"/>
      <c r="H720" s="1952"/>
      <c r="I720" s="1950">
        <v>0.29499999999999998</v>
      </c>
      <c r="J720" s="1952"/>
      <c r="K720" s="1950">
        <v>0.29499999999999998</v>
      </c>
      <c r="L720" s="1950" t="s">
        <v>55</v>
      </c>
      <c r="M720" s="1951"/>
      <c r="N720" s="1951"/>
      <c r="O720" s="1951"/>
      <c r="P720" s="1950">
        <v>0.29499999999999998</v>
      </c>
      <c r="Q720" s="1951"/>
      <c r="R720" s="1951"/>
    </row>
    <row r="721" spans="1:18">
      <c r="A721" s="1949">
        <v>715</v>
      </c>
      <c r="B721" s="1987" t="s">
        <v>18430</v>
      </c>
      <c r="C721" s="1949" t="s">
        <v>18431</v>
      </c>
      <c r="D721" s="1949" t="s">
        <v>8150</v>
      </c>
      <c r="E721" s="1950">
        <v>0.39500000000000002</v>
      </c>
      <c r="F721" s="1952"/>
      <c r="G721" s="1952"/>
      <c r="H721" s="1952"/>
      <c r="I721" s="1952"/>
      <c r="J721" s="1950">
        <v>0.39500000000000002</v>
      </c>
      <c r="K721" s="1950">
        <v>0.39500000000000002</v>
      </c>
      <c r="L721" s="1950" t="s">
        <v>55</v>
      </c>
      <c r="M721" s="1951"/>
      <c r="N721" s="1951"/>
      <c r="O721" s="1951"/>
      <c r="P721" s="1951"/>
      <c r="Q721" s="1951"/>
      <c r="R721" s="1950">
        <v>0.39500000000000002</v>
      </c>
    </row>
    <row r="722" spans="1:18">
      <c r="A722" s="1949">
        <v>716</v>
      </c>
      <c r="B722" s="1987" t="s">
        <v>18432</v>
      </c>
      <c r="C722" s="1948" t="s">
        <v>18433</v>
      </c>
      <c r="D722" s="1949" t="s">
        <v>8150</v>
      </c>
      <c r="E722" s="1967">
        <v>0.41716999999999999</v>
      </c>
      <c r="F722" s="1967">
        <v>0.41716999999999999</v>
      </c>
      <c r="G722" s="1952"/>
      <c r="H722" s="1952"/>
      <c r="I722" s="1967">
        <v>0.41716999999999999</v>
      </c>
      <c r="J722" s="1952"/>
      <c r="K722" s="1967">
        <v>0.41716999999999999</v>
      </c>
      <c r="L722" s="1967" t="s">
        <v>55</v>
      </c>
      <c r="M722" s="1956"/>
      <c r="N722" s="1956"/>
      <c r="O722" s="1956"/>
      <c r="P722" s="1967">
        <v>0.41716999999999999</v>
      </c>
      <c r="Q722" s="1956"/>
      <c r="R722" s="1956"/>
    </row>
    <row r="723" spans="1:18">
      <c r="A723" s="1949">
        <v>717</v>
      </c>
      <c r="B723" s="1987" t="s">
        <v>18434</v>
      </c>
      <c r="C723" s="1949" t="s">
        <v>18435</v>
      </c>
      <c r="D723" s="1949" t="s">
        <v>8150</v>
      </c>
      <c r="E723" s="1950">
        <v>0.432</v>
      </c>
      <c r="F723" s="1950">
        <v>0.432</v>
      </c>
      <c r="G723" s="1950">
        <v>0.432</v>
      </c>
      <c r="H723" s="1952"/>
      <c r="I723" s="1952"/>
      <c r="J723" s="1952"/>
      <c r="K723" s="1952"/>
      <c r="L723" s="1950" t="s">
        <v>2047</v>
      </c>
      <c r="M723" s="1951"/>
      <c r="N723" s="1950">
        <v>0.432</v>
      </c>
      <c r="O723" s="1951"/>
      <c r="P723" s="1951"/>
      <c r="Q723" s="1951"/>
      <c r="R723" s="1951"/>
    </row>
    <row r="724" spans="1:18">
      <c r="A724" s="1949">
        <v>718</v>
      </c>
      <c r="B724" s="1987" t="s">
        <v>18436</v>
      </c>
      <c r="C724" s="1949" t="s">
        <v>18437</v>
      </c>
      <c r="D724" s="1949" t="s">
        <v>8150</v>
      </c>
      <c r="E724" s="1950">
        <v>2.4279999999999999</v>
      </c>
      <c r="F724" s="1950">
        <v>2.4279999999999999</v>
      </c>
      <c r="G724" s="1950">
        <v>2.4279999999999999</v>
      </c>
      <c r="H724" s="1952"/>
      <c r="I724" s="1952"/>
      <c r="J724" s="1952"/>
      <c r="K724" s="1952"/>
      <c r="L724" s="1950" t="s">
        <v>2047</v>
      </c>
      <c r="M724" s="1951"/>
      <c r="N724" s="1950">
        <v>2.4279999999999999</v>
      </c>
      <c r="O724" s="1964"/>
      <c r="P724" s="1951"/>
      <c r="Q724" s="1951"/>
      <c r="R724" s="1951"/>
    </row>
    <row r="725" spans="1:18">
      <c r="A725" s="1949">
        <v>719</v>
      </c>
      <c r="B725" s="1987" t="s">
        <v>18438</v>
      </c>
      <c r="C725" s="1949" t="s">
        <v>18439</v>
      </c>
      <c r="D725" s="1949" t="s">
        <v>8150</v>
      </c>
      <c r="E725" s="1950">
        <v>0.73</v>
      </c>
      <c r="F725" s="1950">
        <v>0.73</v>
      </c>
      <c r="G725" s="1950">
        <v>0.73</v>
      </c>
      <c r="H725" s="1952"/>
      <c r="I725" s="1952"/>
      <c r="J725" s="1952"/>
      <c r="K725" s="1950">
        <v>0.73</v>
      </c>
      <c r="L725" s="1950" t="s">
        <v>55</v>
      </c>
      <c r="M725" s="1951"/>
      <c r="N725" s="1950">
        <v>0.73</v>
      </c>
      <c r="O725" s="1951"/>
      <c r="P725" s="1951"/>
      <c r="Q725" s="1951"/>
      <c r="R725" s="1951"/>
    </row>
    <row r="726" spans="1:18">
      <c r="A726" s="1949">
        <v>720</v>
      </c>
      <c r="B726" s="1987" t="s">
        <v>63</v>
      </c>
      <c r="C726" s="1948" t="s">
        <v>18440</v>
      </c>
      <c r="D726" s="1949" t="s">
        <v>8150</v>
      </c>
      <c r="E726" s="1967">
        <v>0.45890999999999998</v>
      </c>
      <c r="F726" s="1952"/>
      <c r="G726" s="1952"/>
      <c r="H726" s="1952"/>
      <c r="I726" s="1952"/>
      <c r="J726" s="1967">
        <v>0.45890999999999998</v>
      </c>
      <c r="K726" s="1967">
        <v>0.45890999999999998</v>
      </c>
      <c r="L726" s="1967" t="s">
        <v>55</v>
      </c>
      <c r="M726" s="1956"/>
      <c r="N726" s="1956"/>
      <c r="O726" s="1956"/>
      <c r="P726" s="1956"/>
      <c r="Q726" s="1956"/>
      <c r="R726" s="1967">
        <v>0.45890999999999998</v>
      </c>
    </row>
    <row r="727" spans="1:18">
      <c r="A727" s="1949">
        <v>721</v>
      </c>
      <c r="B727" s="1987" t="s">
        <v>18441</v>
      </c>
      <c r="C727" s="1949" t="s">
        <v>18442</v>
      </c>
      <c r="D727" s="1949" t="s">
        <v>8150</v>
      </c>
      <c r="E727" s="1950">
        <v>0.33500000000000002</v>
      </c>
      <c r="F727" s="1950">
        <v>0.33500000000000002</v>
      </c>
      <c r="G727" s="1952"/>
      <c r="H727" s="1952"/>
      <c r="I727" s="1950">
        <v>0.33500000000000002</v>
      </c>
      <c r="J727" s="1952"/>
      <c r="K727" s="1950">
        <v>0.33500000000000002</v>
      </c>
      <c r="L727" s="1950" t="s">
        <v>55</v>
      </c>
      <c r="M727" s="1951"/>
      <c r="N727" s="1951"/>
      <c r="O727" s="1951"/>
      <c r="P727" s="1950">
        <v>0.33500000000000002</v>
      </c>
      <c r="Q727" s="1951"/>
      <c r="R727" s="1951"/>
    </row>
    <row r="728" spans="1:18">
      <c r="A728" s="1949">
        <v>722</v>
      </c>
      <c r="B728" s="1987" t="s">
        <v>18443</v>
      </c>
      <c r="C728" s="1948" t="s">
        <v>18444</v>
      </c>
      <c r="D728" s="1949" t="s">
        <v>8150</v>
      </c>
      <c r="E728" s="1967">
        <v>0.19037999999999999</v>
      </c>
      <c r="F728" s="1967">
        <v>0.19037999999999999</v>
      </c>
      <c r="G728" s="1952"/>
      <c r="H728" s="1952"/>
      <c r="I728" s="1967">
        <v>0.19037999999999999</v>
      </c>
      <c r="J728" s="1952"/>
      <c r="K728" s="1967">
        <v>0.19037999999999999</v>
      </c>
      <c r="L728" s="1967" t="s">
        <v>55</v>
      </c>
      <c r="M728" s="1956"/>
      <c r="N728" s="1956"/>
      <c r="O728" s="1956"/>
      <c r="P728" s="1967">
        <v>0.19037999999999999</v>
      </c>
      <c r="Q728" s="1956"/>
      <c r="R728" s="1956"/>
    </row>
    <row r="729" spans="1:18">
      <c r="A729" s="1949">
        <v>723</v>
      </c>
      <c r="B729" s="1987" t="s">
        <v>18445</v>
      </c>
      <c r="C729" s="1949" t="s">
        <v>18446</v>
      </c>
      <c r="D729" s="1949" t="s">
        <v>8150</v>
      </c>
      <c r="E729" s="1950">
        <v>0.51449999999999996</v>
      </c>
      <c r="F729" s="1952"/>
      <c r="G729" s="1952"/>
      <c r="H729" s="1952"/>
      <c r="I729" s="1952"/>
      <c r="J729" s="1950">
        <v>0.51449999999999996</v>
      </c>
      <c r="K729" s="1950">
        <v>0.51449999999999996</v>
      </c>
      <c r="L729" s="1950" t="s">
        <v>55</v>
      </c>
      <c r="M729" s="1951"/>
      <c r="N729" s="1951"/>
      <c r="O729" s="1951"/>
      <c r="P729" s="1951"/>
      <c r="Q729" s="1951"/>
      <c r="R729" s="1950">
        <v>0.51449999999999996</v>
      </c>
    </row>
    <row r="730" spans="1:18">
      <c r="A730" s="1949">
        <v>724</v>
      </c>
      <c r="B730" s="1987" t="s">
        <v>18447</v>
      </c>
      <c r="C730" s="1948" t="s">
        <v>18448</v>
      </c>
      <c r="D730" s="1949" t="s">
        <v>8150</v>
      </c>
      <c r="E730" s="1967">
        <v>0.82</v>
      </c>
      <c r="F730" s="1967">
        <v>0.82</v>
      </c>
      <c r="G730" s="1952"/>
      <c r="H730" s="1952"/>
      <c r="I730" s="1967">
        <v>0.82</v>
      </c>
      <c r="J730" s="1952"/>
      <c r="K730" s="1967">
        <v>0.82</v>
      </c>
      <c r="L730" s="1967" t="s">
        <v>55</v>
      </c>
      <c r="M730" s="1956"/>
      <c r="N730" s="1956"/>
      <c r="O730" s="1956"/>
      <c r="P730" s="1967">
        <v>0.82</v>
      </c>
      <c r="Q730" s="1956"/>
      <c r="R730" s="1956"/>
    </row>
    <row r="731" spans="1:18">
      <c r="A731" s="1949">
        <v>725</v>
      </c>
      <c r="B731" s="1987" t="s">
        <v>18449</v>
      </c>
      <c r="C731" s="1949" t="s">
        <v>18450</v>
      </c>
      <c r="D731" s="1949" t="s">
        <v>8150</v>
      </c>
      <c r="E731" s="1950">
        <v>0.69</v>
      </c>
      <c r="F731" s="1952"/>
      <c r="G731" s="1952"/>
      <c r="H731" s="1952"/>
      <c r="I731" s="1952"/>
      <c r="J731" s="1950">
        <v>0.69</v>
      </c>
      <c r="K731" s="1950">
        <v>0.69</v>
      </c>
      <c r="L731" s="1950" t="s">
        <v>55</v>
      </c>
      <c r="M731" s="1951"/>
      <c r="N731" s="1951"/>
      <c r="O731" s="1951"/>
      <c r="P731" s="1951"/>
      <c r="Q731" s="1951"/>
      <c r="R731" s="1950">
        <v>0.69</v>
      </c>
    </row>
    <row r="732" spans="1:18">
      <c r="A732" s="1949">
        <v>726</v>
      </c>
      <c r="B732" s="1987" t="s">
        <v>13137</v>
      </c>
      <c r="C732" s="1949" t="s">
        <v>18451</v>
      </c>
      <c r="D732" s="1949" t="s">
        <v>8150</v>
      </c>
      <c r="E732" s="1950">
        <v>0.191</v>
      </c>
      <c r="F732" s="1952"/>
      <c r="G732" s="1952"/>
      <c r="H732" s="1952"/>
      <c r="I732" s="1952"/>
      <c r="J732" s="1950">
        <v>0.191</v>
      </c>
      <c r="K732" s="1950">
        <v>0.191</v>
      </c>
      <c r="L732" s="1950" t="s">
        <v>605</v>
      </c>
      <c r="M732" s="1951"/>
      <c r="N732" s="1951"/>
      <c r="O732" s="1951"/>
      <c r="P732" s="1951"/>
      <c r="Q732" s="1951"/>
      <c r="R732" s="1950">
        <v>0.191</v>
      </c>
    </row>
    <row r="733" spans="1:18">
      <c r="A733" s="1949">
        <v>727</v>
      </c>
      <c r="B733" s="1987" t="s">
        <v>18452</v>
      </c>
      <c r="C733" s="1949" t="s">
        <v>18453</v>
      </c>
      <c r="D733" s="1949" t="s">
        <v>8150</v>
      </c>
      <c r="E733" s="1950">
        <v>0.24146000000000001</v>
      </c>
      <c r="F733" s="1950">
        <v>0.24146000000000001</v>
      </c>
      <c r="G733" s="1952"/>
      <c r="H733" s="1952"/>
      <c r="I733" s="1950">
        <v>0.24146000000000001</v>
      </c>
      <c r="J733" s="1952"/>
      <c r="K733" s="1950">
        <v>0.24146000000000001</v>
      </c>
      <c r="L733" s="1950" t="s">
        <v>605</v>
      </c>
      <c r="M733" s="1951"/>
      <c r="N733" s="1951"/>
      <c r="O733" s="1951"/>
      <c r="P733" s="1950">
        <v>0.24146000000000001</v>
      </c>
      <c r="Q733" s="1951"/>
      <c r="R733" s="1951"/>
    </row>
    <row r="734" spans="1:18">
      <c r="A734" s="1949">
        <v>728</v>
      </c>
      <c r="B734" s="1987" t="s">
        <v>18454</v>
      </c>
      <c r="C734" s="1949" t="s">
        <v>18455</v>
      </c>
      <c r="D734" s="1949" t="s">
        <v>8150</v>
      </c>
      <c r="E734" s="1950">
        <v>0.70899999999999996</v>
      </c>
      <c r="F734" s="1950">
        <v>0.70899999999999996</v>
      </c>
      <c r="G734" s="1952"/>
      <c r="H734" s="1952"/>
      <c r="I734" s="1950">
        <v>0.70899999999999996</v>
      </c>
      <c r="J734" s="1952"/>
      <c r="K734" s="1950">
        <v>0.70899999999999996</v>
      </c>
      <c r="L734" s="1950" t="s">
        <v>55</v>
      </c>
      <c r="M734" s="1951"/>
      <c r="N734" s="1951"/>
      <c r="O734" s="1951"/>
      <c r="P734" s="1950">
        <v>0.70899999999999996</v>
      </c>
      <c r="Q734" s="1951"/>
      <c r="R734" s="1951"/>
    </row>
    <row r="735" spans="1:18">
      <c r="A735" s="1949">
        <v>729</v>
      </c>
      <c r="B735" s="1987" t="s">
        <v>18456</v>
      </c>
      <c r="C735" s="1949" t="s">
        <v>18457</v>
      </c>
      <c r="D735" s="1949" t="s">
        <v>8150</v>
      </c>
      <c r="E735" s="1950">
        <v>2.02</v>
      </c>
      <c r="F735" s="1950">
        <v>2.02</v>
      </c>
      <c r="G735" s="1950">
        <v>2.02</v>
      </c>
      <c r="H735" s="1952"/>
      <c r="I735" s="1952"/>
      <c r="J735" s="1952"/>
      <c r="K735" s="1952"/>
      <c r="L735" s="1950" t="s">
        <v>2048</v>
      </c>
      <c r="M735" s="1950">
        <v>2.02</v>
      </c>
      <c r="N735" s="1964"/>
      <c r="O735" s="1951"/>
      <c r="P735" s="1951"/>
      <c r="Q735" s="1951"/>
      <c r="R735" s="1951"/>
    </row>
    <row r="736" spans="1:18">
      <c r="A736" s="1949">
        <v>730</v>
      </c>
      <c r="B736" s="1987" t="s">
        <v>9796</v>
      </c>
      <c r="C736" s="1949" t="s">
        <v>18458</v>
      </c>
      <c r="D736" s="1949" t="s">
        <v>8150</v>
      </c>
      <c r="E736" s="1950">
        <v>0.34023999999999999</v>
      </c>
      <c r="F736" s="1950">
        <v>0.34023999999999999</v>
      </c>
      <c r="G736" s="1952"/>
      <c r="H736" s="1952"/>
      <c r="I736" s="1950">
        <v>0.34023999999999999</v>
      </c>
      <c r="J736" s="1952"/>
      <c r="K736" s="1950">
        <v>0.34023999999999999</v>
      </c>
      <c r="L736" s="1950" t="s">
        <v>55</v>
      </c>
      <c r="M736" s="1951"/>
      <c r="N736" s="1951"/>
      <c r="O736" s="1951"/>
      <c r="P736" s="1950">
        <v>0.34023999999999999</v>
      </c>
      <c r="Q736" s="1951"/>
      <c r="R736" s="1969"/>
    </row>
    <row r="737" spans="1:18">
      <c r="A737" s="1949">
        <v>731</v>
      </c>
      <c r="B737" s="1987" t="s">
        <v>9214</v>
      </c>
      <c r="C737" s="1948" t="s">
        <v>18459</v>
      </c>
      <c r="D737" s="1949" t="s">
        <v>8150</v>
      </c>
      <c r="E737" s="1967">
        <v>0.46144000000000002</v>
      </c>
      <c r="F737" s="1967">
        <v>0.46144000000000002</v>
      </c>
      <c r="G737" s="1967">
        <v>0.46144000000000002</v>
      </c>
      <c r="H737" s="1952"/>
      <c r="I737" s="1952"/>
      <c r="J737" s="1952"/>
      <c r="K737" s="1952"/>
      <c r="L737" s="1967" t="s">
        <v>55</v>
      </c>
      <c r="M737" s="1956"/>
      <c r="N737" s="1956"/>
      <c r="O737" s="1967">
        <v>0.46144000000000002</v>
      </c>
      <c r="P737" s="1956"/>
      <c r="Q737" s="1956"/>
      <c r="R737" s="1969"/>
    </row>
    <row r="738" spans="1:18">
      <c r="A738" s="1949">
        <v>732</v>
      </c>
      <c r="B738" s="1987" t="s">
        <v>18460</v>
      </c>
      <c r="C738" s="1949" t="s">
        <v>18461</v>
      </c>
      <c r="D738" s="1949" t="s">
        <v>8150</v>
      </c>
      <c r="E738" s="1950">
        <v>0.56699999999999995</v>
      </c>
      <c r="F738" s="1950">
        <v>0.56699999999999995</v>
      </c>
      <c r="G738" s="1950">
        <v>0.56699999999999995</v>
      </c>
      <c r="H738" s="1952"/>
      <c r="I738" s="1952"/>
      <c r="J738" s="1952"/>
      <c r="K738" s="1950">
        <v>0.56699999999999995</v>
      </c>
      <c r="L738" s="1950" t="s">
        <v>2047</v>
      </c>
      <c r="M738" s="1951"/>
      <c r="N738" s="1951"/>
      <c r="O738" s="1950">
        <v>0.56699999999999995</v>
      </c>
      <c r="P738" s="1951"/>
      <c r="Q738" s="1951"/>
      <c r="R738" s="1951"/>
    </row>
    <row r="739" spans="1:18">
      <c r="A739" s="1949">
        <v>733</v>
      </c>
      <c r="B739" s="1987" t="s">
        <v>9799</v>
      </c>
      <c r="C739" s="1949" t="s">
        <v>18462</v>
      </c>
      <c r="D739" s="1949" t="s">
        <v>8150</v>
      </c>
      <c r="E739" s="1950">
        <v>1.5101</v>
      </c>
      <c r="F739" s="1950">
        <v>1.5101</v>
      </c>
      <c r="G739" s="1950">
        <v>1.5101</v>
      </c>
      <c r="H739" s="1952"/>
      <c r="I739" s="1952"/>
      <c r="J739" s="1952"/>
      <c r="K739" s="1952"/>
      <c r="L739" s="1950" t="s">
        <v>605</v>
      </c>
      <c r="M739" s="1951"/>
      <c r="N739" s="1950">
        <v>1.5101</v>
      </c>
      <c r="O739" s="1951"/>
      <c r="P739" s="1951"/>
      <c r="Q739" s="1951"/>
      <c r="R739" s="1951"/>
    </row>
    <row r="740" spans="1:18">
      <c r="A740" s="1949">
        <v>734</v>
      </c>
      <c r="B740" s="1987" t="s">
        <v>18463</v>
      </c>
      <c r="C740" s="1948" t="s">
        <v>18464</v>
      </c>
      <c r="D740" s="1949" t="s">
        <v>8150</v>
      </c>
      <c r="E740" s="1967">
        <v>0.84</v>
      </c>
      <c r="F740" s="1952"/>
      <c r="G740" s="1952"/>
      <c r="H740" s="1952"/>
      <c r="I740" s="1952"/>
      <c r="J740" s="1967">
        <v>0.84</v>
      </c>
      <c r="K740" s="1967">
        <v>0.84</v>
      </c>
      <c r="L740" s="1967" t="s">
        <v>55</v>
      </c>
      <c r="M740" s="1956"/>
      <c r="N740" s="1956"/>
      <c r="O740" s="1956"/>
      <c r="P740" s="1956"/>
      <c r="Q740" s="1956"/>
      <c r="R740" s="1967">
        <v>0.84</v>
      </c>
    </row>
    <row r="741" spans="1:18">
      <c r="A741" s="1949">
        <v>735</v>
      </c>
      <c r="B741" s="1987" t="s">
        <v>18465</v>
      </c>
      <c r="C741" s="1949" t="s">
        <v>18466</v>
      </c>
      <c r="D741" s="1949" t="s">
        <v>8150</v>
      </c>
      <c r="E741" s="1950">
        <v>3.1778</v>
      </c>
      <c r="F741" s="1950">
        <v>3.1778</v>
      </c>
      <c r="G741" s="1950">
        <v>3.1778</v>
      </c>
      <c r="H741" s="1965"/>
      <c r="I741" s="1965"/>
      <c r="J741" s="1965"/>
      <c r="K741" s="1965"/>
      <c r="L741" s="1950" t="s">
        <v>2048</v>
      </c>
      <c r="M741" s="1951"/>
      <c r="N741" s="1950">
        <v>3.1778</v>
      </c>
      <c r="O741" s="1969"/>
      <c r="P741" s="1951"/>
      <c r="Q741" s="1951"/>
      <c r="R741" s="1951"/>
    </row>
    <row r="742" spans="1:18">
      <c r="A742" s="1949">
        <v>736</v>
      </c>
      <c r="B742" s="1987" t="s">
        <v>9802</v>
      </c>
      <c r="C742" s="1948" t="s">
        <v>18467</v>
      </c>
      <c r="D742" s="1949" t="s">
        <v>8150</v>
      </c>
      <c r="E742" s="1967">
        <v>0.91276000000000002</v>
      </c>
      <c r="F742" s="1967">
        <v>0.91276000000000002</v>
      </c>
      <c r="G742" s="1967">
        <v>0.91276000000000002</v>
      </c>
      <c r="H742" s="1952"/>
      <c r="I742" s="1952"/>
      <c r="J742" s="1952"/>
      <c r="K742" s="1967">
        <v>0.91276000000000002</v>
      </c>
      <c r="L742" s="1967" t="s">
        <v>2047</v>
      </c>
      <c r="M742" s="1956"/>
      <c r="N742" s="1967">
        <v>0.91276000000000002</v>
      </c>
      <c r="O742" s="1969"/>
      <c r="P742" s="1956"/>
      <c r="Q742" s="1956"/>
      <c r="R742" s="1956"/>
    </row>
    <row r="743" spans="1:18">
      <c r="A743" s="1949">
        <v>737</v>
      </c>
      <c r="B743" s="1987" t="s">
        <v>18468</v>
      </c>
      <c r="C743" s="1948" t="s">
        <v>18469</v>
      </c>
      <c r="D743" s="1949" t="s">
        <v>8150</v>
      </c>
      <c r="E743" s="1967">
        <v>1.6797</v>
      </c>
      <c r="F743" s="1967">
        <v>1.6797</v>
      </c>
      <c r="G743" s="1967">
        <v>1.6797</v>
      </c>
      <c r="H743" s="1952"/>
      <c r="I743" s="1952"/>
      <c r="J743" s="1952"/>
      <c r="K743" s="1967">
        <v>1.6797</v>
      </c>
      <c r="L743" s="1967" t="s">
        <v>17554</v>
      </c>
      <c r="M743" s="1956"/>
      <c r="N743" s="1967">
        <v>1.6797</v>
      </c>
      <c r="O743" s="1969"/>
      <c r="P743" s="1956"/>
      <c r="Q743" s="1956"/>
      <c r="R743" s="1956"/>
    </row>
    <row r="744" spans="1:18">
      <c r="A744" s="1949">
        <v>738</v>
      </c>
      <c r="B744" s="1987" t="s">
        <v>18470</v>
      </c>
      <c r="C744" s="1949" t="s">
        <v>18471</v>
      </c>
      <c r="D744" s="1949" t="s">
        <v>8150</v>
      </c>
      <c r="E744" s="1950">
        <v>0.47499999999999998</v>
      </c>
      <c r="F744" s="1950">
        <v>0.47499999999999998</v>
      </c>
      <c r="G744" s="1950">
        <v>0.47499999999999998</v>
      </c>
      <c r="H744" s="1952"/>
      <c r="I744" s="1952"/>
      <c r="J744" s="1952"/>
      <c r="K744" s="1950"/>
      <c r="L744" s="1950" t="s">
        <v>605</v>
      </c>
      <c r="M744" s="1951"/>
      <c r="N744" s="1951"/>
      <c r="O744" s="1950">
        <v>0.47499999999999998</v>
      </c>
      <c r="P744" s="1951"/>
      <c r="Q744" s="1951"/>
      <c r="R744" s="1951"/>
    </row>
    <row r="745" spans="1:18">
      <c r="A745" s="1949">
        <v>739</v>
      </c>
      <c r="B745" s="1987" t="s">
        <v>18472</v>
      </c>
      <c r="C745" s="1949" t="s">
        <v>18473</v>
      </c>
      <c r="D745" s="1949" t="s">
        <v>8150</v>
      </c>
      <c r="E745" s="1950">
        <v>0.54042000000000001</v>
      </c>
      <c r="F745" s="1952"/>
      <c r="G745" s="1952"/>
      <c r="H745" s="1952"/>
      <c r="I745" s="1952"/>
      <c r="J745" s="1950">
        <v>0.54042000000000001</v>
      </c>
      <c r="K745" s="1950">
        <v>0.54042000000000001</v>
      </c>
      <c r="L745" s="1950" t="s">
        <v>605</v>
      </c>
      <c r="M745" s="1951"/>
      <c r="N745" s="1951"/>
      <c r="O745" s="1951"/>
      <c r="P745" s="1951"/>
      <c r="Q745" s="1951"/>
      <c r="R745" s="1950">
        <v>0.54042000000000001</v>
      </c>
    </row>
    <row r="746" spans="1:18">
      <c r="A746" s="1949">
        <v>740</v>
      </c>
      <c r="B746" s="1987" t="s">
        <v>18474</v>
      </c>
      <c r="C746" s="1949" t="s">
        <v>18475</v>
      </c>
      <c r="D746" s="1949" t="s">
        <v>8150</v>
      </c>
      <c r="E746" s="1950">
        <v>0.43619999999999998</v>
      </c>
      <c r="F746" s="1950">
        <v>0.43619999999999998</v>
      </c>
      <c r="G746" s="1952"/>
      <c r="H746" s="1952"/>
      <c r="I746" s="1950">
        <v>0.43619999999999998</v>
      </c>
      <c r="J746" s="1952"/>
      <c r="K746" s="1950">
        <v>0.43619999999999998</v>
      </c>
      <c r="L746" s="1950" t="s">
        <v>55</v>
      </c>
      <c r="M746" s="1951"/>
      <c r="N746" s="1951"/>
      <c r="O746" s="1951"/>
      <c r="P746" s="1950">
        <v>0.43619999999999998</v>
      </c>
      <c r="Q746" s="1951"/>
      <c r="R746" s="1951"/>
    </row>
    <row r="747" spans="1:18">
      <c r="A747" s="1949">
        <v>741</v>
      </c>
      <c r="B747" s="1987" t="s">
        <v>18476</v>
      </c>
      <c r="C747" s="1949" t="s">
        <v>18477</v>
      </c>
      <c r="D747" s="1949" t="s">
        <v>8150</v>
      </c>
      <c r="E747" s="1950">
        <v>0.82</v>
      </c>
      <c r="F747" s="1950">
        <v>0.82</v>
      </c>
      <c r="G747" s="1950">
        <v>0.82</v>
      </c>
      <c r="H747" s="1952"/>
      <c r="I747" s="1971"/>
      <c r="J747" s="1952"/>
      <c r="K747" s="1950"/>
      <c r="L747" s="1950" t="s">
        <v>605</v>
      </c>
      <c r="M747" s="1951"/>
      <c r="N747" s="1951"/>
      <c r="O747" s="1951"/>
      <c r="P747" s="1951"/>
      <c r="Q747" s="1950">
        <v>0.82</v>
      </c>
      <c r="R747" s="1951"/>
    </row>
    <row r="748" spans="1:18">
      <c r="A748" s="1949">
        <v>742</v>
      </c>
      <c r="B748" s="1987" t="s">
        <v>18478</v>
      </c>
      <c r="C748" s="1949" t="s">
        <v>18479</v>
      </c>
      <c r="D748" s="1949" t="s">
        <v>8150</v>
      </c>
      <c r="E748" s="1950">
        <v>0.60114999999999996</v>
      </c>
      <c r="F748" s="1952"/>
      <c r="G748" s="1952"/>
      <c r="H748" s="1952"/>
      <c r="I748" s="1952"/>
      <c r="J748" s="1950">
        <v>0.60114999999999996</v>
      </c>
      <c r="K748" s="1950">
        <v>0.60114999999999996</v>
      </c>
      <c r="L748" s="1950" t="s">
        <v>55</v>
      </c>
      <c r="M748" s="1951"/>
      <c r="N748" s="1951"/>
      <c r="O748" s="1951"/>
      <c r="P748" s="1951"/>
      <c r="Q748" s="1951"/>
      <c r="R748" s="1950">
        <v>0.60114999999999996</v>
      </c>
    </row>
    <row r="749" spans="1:18">
      <c r="A749" s="1949">
        <v>743</v>
      </c>
      <c r="B749" s="1987" t="s">
        <v>453</v>
      </c>
      <c r="C749" s="1949" t="s">
        <v>18480</v>
      </c>
      <c r="D749" s="1949" t="s">
        <v>8150</v>
      </c>
      <c r="E749" s="1950">
        <v>1.5609999999999999</v>
      </c>
      <c r="F749" s="1950">
        <v>1.5609999999999999</v>
      </c>
      <c r="G749" s="1950">
        <v>1.5609999999999999</v>
      </c>
      <c r="H749" s="1952"/>
      <c r="I749" s="1952"/>
      <c r="J749" s="1952"/>
      <c r="K749" s="1952"/>
      <c r="L749" s="1950" t="s">
        <v>2048</v>
      </c>
      <c r="M749" s="1950">
        <v>1.5609999999999999</v>
      </c>
      <c r="N749" s="1951"/>
      <c r="O749" s="1951"/>
      <c r="P749" s="1951"/>
      <c r="Q749" s="1951"/>
      <c r="R749" s="1951"/>
    </row>
    <row r="750" spans="1:18">
      <c r="A750" s="1949">
        <v>744</v>
      </c>
      <c r="B750" s="1987" t="s">
        <v>365</v>
      </c>
      <c r="C750" s="1949" t="s">
        <v>18481</v>
      </c>
      <c r="D750" s="1949" t="s">
        <v>8150</v>
      </c>
      <c r="E750" s="1950">
        <v>1.1499999999999999</v>
      </c>
      <c r="F750" s="1950">
        <v>1.1499999999999999</v>
      </c>
      <c r="G750" s="1950">
        <v>1.1499999999999999</v>
      </c>
      <c r="H750" s="1952"/>
      <c r="I750" s="1952"/>
      <c r="J750" s="1952"/>
      <c r="K750" s="1950">
        <v>1.1499999999999999</v>
      </c>
      <c r="L750" s="1950" t="s">
        <v>55</v>
      </c>
      <c r="M750" s="1951"/>
      <c r="N750" s="1951"/>
      <c r="O750" s="1950">
        <v>1.1499999999999999</v>
      </c>
      <c r="P750" s="1951"/>
      <c r="Q750" s="1951"/>
      <c r="R750" s="1951"/>
    </row>
    <row r="751" spans="1:18">
      <c r="A751" s="1949">
        <v>745</v>
      </c>
      <c r="B751" s="1987" t="s">
        <v>18482</v>
      </c>
      <c r="C751" s="1949" t="s">
        <v>18483</v>
      </c>
      <c r="D751" s="1949" t="s">
        <v>8150</v>
      </c>
      <c r="E751" s="1950">
        <v>1.9915700000000001</v>
      </c>
      <c r="F751" s="1950">
        <v>1.9915700000000001</v>
      </c>
      <c r="G751" s="1952"/>
      <c r="H751" s="1952"/>
      <c r="I751" s="1950">
        <v>1.9915700000000001</v>
      </c>
      <c r="J751" s="1952"/>
      <c r="K751" s="1950">
        <v>1.9915700000000001</v>
      </c>
      <c r="L751" s="1950" t="s">
        <v>55</v>
      </c>
      <c r="M751" s="1951"/>
      <c r="N751" s="1951"/>
      <c r="O751" s="1951"/>
      <c r="P751" s="1950">
        <v>1.9915700000000001</v>
      </c>
      <c r="Q751" s="1951"/>
      <c r="R751" s="1951"/>
    </row>
    <row r="752" spans="1:18">
      <c r="A752" s="1949">
        <v>746</v>
      </c>
      <c r="B752" s="1987" t="s">
        <v>18484</v>
      </c>
      <c r="C752" s="1949" t="s">
        <v>18485</v>
      </c>
      <c r="D752" s="1949" t="s">
        <v>8150</v>
      </c>
      <c r="E752" s="1950">
        <v>0.45600000000000002</v>
      </c>
      <c r="F752" s="1952"/>
      <c r="G752" s="1952"/>
      <c r="H752" s="1952"/>
      <c r="I752" s="1952"/>
      <c r="J752" s="1950">
        <v>0.45600000000000002</v>
      </c>
      <c r="K752" s="1950">
        <v>0.45600000000000002</v>
      </c>
      <c r="L752" s="1950" t="s">
        <v>55</v>
      </c>
      <c r="M752" s="1951"/>
      <c r="N752" s="1951"/>
      <c r="O752" s="1951"/>
      <c r="P752" s="1951"/>
      <c r="Q752" s="1951"/>
      <c r="R752" s="1950">
        <v>0.45600000000000002</v>
      </c>
    </row>
    <row r="753" spans="1:18">
      <c r="A753" s="1949">
        <v>747</v>
      </c>
      <c r="B753" s="1987" t="s">
        <v>18486</v>
      </c>
      <c r="C753" s="1949" t="s">
        <v>18487</v>
      </c>
      <c r="D753" s="1949" t="s">
        <v>8150</v>
      </c>
      <c r="E753" s="1950">
        <v>1.1399999999999999</v>
      </c>
      <c r="F753" s="1950">
        <v>1.1399999999999999</v>
      </c>
      <c r="G753" s="1952"/>
      <c r="H753" s="1952"/>
      <c r="I753" s="1950">
        <v>1.1399999999999999</v>
      </c>
      <c r="J753" s="1952"/>
      <c r="K753" s="1950">
        <v>1.1399999999999999</v>
      </c>
      <c r="L753" s="1950" t="s">
        <v>55</v>
      </c>
      <c r="M753" s="1951"/>
      <c r="N753" s="1951"/>
      <c r="O753" s="1951"/>
      <c r="P753" s="1950">
        <v>1.1399999999999999</v>
      </c>
      <c r="Q753" s="1951"/>
      <c r="R753" s="1951"/>
    </row>
    <row r="754" spans="1:18">
      <c r="A754" s="1949">
        <v>748</v>
      </c>
      <c r="B754" s="1987" t="s">
        <v>367</v>
      </c>
      <c r="C754" s="1949" t="s">
        <v>18488</v>
      </c>
      <c r="D754" s="1949" t="s">
        <v>8150</v>
      </c>
      <c r="E754" s="1950">
        <v>0.98699999999999999</v>
      </c>
      <c r="F754" s="1950">
        <v>0.98699999999999999</v>
      </c>
      <c r="G754" s="1950">
        <v>0.98699999999999999</v>
      </c>
      <c r="H754" s="1952"/>
      <c r="I754" s="1952"/>
      <c r="J754" s="1952"/>
      <c r="K754" s="1950"/>
      <c r="L754" s="1950" t="s">
        <v>605</v>
      </c>
      <c r="M754" s="1951"/>
      <c r="N754" s="1951"/>
      <c r="O754" s="1950">
        <v>0.98699999999999999</v>
      </c>
      <c r="P754" s="1951"/>
      <c r="Q754" s="1951"/>
      <c r="R754" s="1951"/>
    </row>
    <row r="755" spans="1:18">
      <c r="A755" s="1949">
        <v>749</v>
      </c>
      <c r="B755" s="1987" t="s">
        <v>9818</v>
      </c>
      <c r="C755" s="1949" t="s">
        <v>18489</v>
      </c>
      <c r="D755" s="1949" t="s">
        <v>8150</v>
      </c>
      <c r="E755" s="1950">
        <v>2.08</v>
      </c>
      <c r="F755" s="1950">
        <v>2.08</v>
      </c>
      <c r="G755" s="1950">
        <v>2.08</v>
      </c>
      <c r="H755" s="1952"/>
      <c r="I755" s="1952"/>
      <c r="J755" s="1952"/>
      <c r="K755" s="1952"/>
      <c r="L755" s="1950" t="s">
        <v>605</v>
      </c>
      <c r="M755" s="1951"/>
      <c r="N755" s="1950">
        <v>2.08</v>
      </c>
      <c r="O755" s="1951"/>
      <c r="P755" s="1951"/>
      <c r="Q755" s="1951"/>
      <c r="R755" s="1951"/>
    </row>
    <row r="756" spans="1:18">
      <c r="A756" s="1949">
        <v>750</v>
      </c>
      <c r="B756" s="1987" t="s">
        <v>18490</v>
      </c>
      <c r="C756" s="1949" t="s">
        <v>18491</v>
      </c>
      <c r="D756" s="1949" t="s">
        <v>8150</v>
      </c>
      <c r="E756" s="1950">
        <v>0.35299999999999998</v>
      </c>
      <c r="F756" s="1950">
        <v>0.35299999999999998</v>
      </c>
      <c r="G756" s="1952"/>
      <c r="H756" s="1952"/>
      <c r="I756" s="1950">
        <v>0.35299999999999998</v>
      </c>
      <c r="J756" s="1952"/>
      <c r="K756" s="1950">
        <v>0.35299999999999998</v>
      </c>
      <c r="L756" s="1950" t="s">
        <v>55</v>
      </c>
      <c r="M756" s="1951"/>
      <c r="N756" s="1951"/>
      <c r="O756" s="1951"/>
      <c r="P756" s="1950">
        <v>0.35299999999999998</v>
      </c>
      <c r="Q756" s="1951"/>
      <c r="R756" s="1951"/>
    </row>
    <row r="757" spans="1:18">
      <c r="A757" s="1949">
        <v>751</v>
      </c>
      <c r="B757" s="1987" t="s">
        <v>18492</v>
      </c>
      <c r="C757" s="1949" t="s">
        <v>18493</v>
      </c>
      <c r="D757" s="1949" t="s">
        <v>8150</v>
      </c>
      <c r="E757" s="1950">
        <v>1.08</v>
      </c>
      <c r="F757" s="1950">
        <v>1.08</v>
      </c>
      <c r="G757" s="1950">
        <v>1.08</v>
      </c>
      <c r="H757" s="1952"/>
      <c r="I757" s="1952"/>
      <c r="J757" s="1952"/>
      <c r="K757" s="1950">
        <v>1.08</v>
      </c>
      <c r="L757" s="1950" t="s">
        <v>5035</v>
      </c>
      <c r="M757" s="1951"/>
      <c r="N757" s="1951"/>
      <c r="O757" s="1950">
        <v>1.08</v>
      </c>
      <c r="P757" s="1951"/>
      <c r="Q757" s="1951"/>
      <c r="R757" s="1951"/>
    </row>
    <row r="758" spans="1:18">
      <c r="A758" s="1949">
        <v>752</v>
      </c>
      <c r="B758" s="1987" t="s">
        <v>420</v>
      </c>
      <c r="C758" s="1949" t="s">
        <v>18494</v>
      </c>
      <c r="D758" s="1949" t="s">
        <v>8150</v>
      </c>
      <c r="E758" s="1950">
        <v>2.6080000000000001</v>
      </c>
      <c r="F758" s="1950">
        <v>2.6080000000000001</v>
      </c>
      <c r="G758" s="1950">
        <v>2.6080000000000001</v>
      </c>
      <c r="H758" s="1952"/>
      <c r="I758" s="1952"/>
      <c r="J758" s="1952"/>
      <c r="K758" s="1952"/>
      <c r="L758" s="1950" t="s">
        <v>2048</v>
      </c>
      <c r="M758" s="1950">
        <v>2.6080000000000001</v>
      </c>
      <c r="N758" s="1951"/>
      <c r="O758" s="1951"/>
      <c r="P758" s="1951"/>
      <c r="Q758" s="1951"/>
      <c r="R758" s="1951"/>
    </row>
    <row r="759" spans="1:18">
      <c r="A759" s="1949">
        <v>753</v>
      </c>
      <c r="B759" s="1987" t="s">
        <v>18495</v>
      </c>
      <c r="C759" s="1949" t="s">
        <v>18496</v>
      </c>
      <c r="D759" s="1949" t="s">
        <v>8150</v>
      </c>
      <c r="E759" s="1950">
        <v>0.60399999999999998</v>
      </c>
      <c r="F759" s="1950">
        <v>0.60399999999999998</v>
      </c>
      <c r="G759" s="1952"/>
      <c r="H759" s="1952"/>
      <c r="I759" s="1950">
        <v>0.60399999999999998</v>
      </c>
      <c r="J759" s="1952"/>
      <c r="K759" s="1968">
        <f>0.604-0.2</f>
        <v>0.40399999999999997</v>
      </c>
      <c r="L759" s="1950" t="s">
        <v>55</v>
      </c>
      <c r="M759" s="1951"/>
      <c r="N759" s="1951"/>
      <c r="O759" s="1951"/>
      <c r="P759" s="1950">
        <v>0.60399999999999998</v>
      </c>
      <c r="Q759" s="1951"/>
      <c r="R759" s="1951"/>
    </row>
    <row r="760" spans="1:18">
      <c r="A760" s="1949">
        <v>754</v>
      </c>
      <c r="B760" s="1987" t="s">
        <v>400</v>
      </c>
      <c r="C760" s="1949" t="s">
        <v>18497</v>
      </c>
      <c r="D760" s="1949" t="s">
        <v>8150</v>
      </c>
      <c r="E760" s="1950">
        <v>3.6869999999999998</v>
      </c>
      <c r="F760" s="1950">
        <v>3.6869999999999998</v>
      </c>
      <c r="G760" s="1952"/>
      <c r="H760" s="1952"/>
      <c r="I760" s="1950">
        <v>3.6869999999999998</v>
      </c>
      <c r="J760" s="1952"/>
      <c r="K760" s="1950">
        <v>3.6869999999999998</v>
      </c>
      <c r="L760" s="1950" t="s">
        <v>55</v>
      </c>
      <c r="M760" s="1951"/>
      <c r="N760" s="1951"/>
      <c r="O760" s="1951"/>
      <c r="P760" s="1950">
        <v>3.6869999999999998</v>
      </c>
      <c r="Q760" s="1951"/>
      <c r="R760" s="1951"/>
    </row>
    <row r="761" spans="1:18">
      <c r="A761" s="1949">
        <v>755</v>
      </c>
      <c r="B761" s="1987" t="s">
        <v>18498</v>
      </c>
      <c r="C761" s="1949" t="s">
        <v>18499</v>
      </c>
      <c r="D761" s="1949" t="s">
        <v>8150</v>
      </c>
      <c r="E761" s="1950">
        <v>0.14099999999999999</v>
      </c>
      <c r="F761" s="1950">
        <v>0.14099999999999999</v>
      </c>
      <c r="G761" s="1950">
        <v>0.14099999999999999</v>
      </c>
      <c r="H761" s="1952"/>
      <c r="I761" s="1952"/>
      <c r="J761" s="1952"/>
      <c r="K761" s="1952"/>
      <c r="L761" s="1950" t="s">
        <v>605</v>
      </c>
      <c r="M761" s="1951"/>
      <c r="N761" s="1951"/>
      <c r="O761" s="1950">
        <v>0.14099999999999999</v>
      </c>
      <c r="P761" s="1951"/>
      <c r="Q761" s="1951"/>
      <c r="R761" s="1951"/>
    </row>
    <row r="762" spans="1:18">
      <c r="A762" s="1949">
        <v>756</v>
      </c>
      <c r="B762" s="1987" t="s">
        <v>18500</v>
      </c>
      <c r="C762" s="1949" t="s">
        <v>18501</v>
      </c>
      <c r="D762" s="1949" t="s">
        <v>8150</v>
      </c>
      <c r="E762" s="1950">
        <v>3.5297000000000001</v>
      </c>
      <c r="F762" s="1950">
        <v>3.5297000000000001</v>
      </c>
      <c r="G762" s="1950">
        <v>3.5297000000000001</v>
      </c>
      <c r="H762" s="1952"/>
      <c r="I762" s="1952"/>
      <c r="J762" s="1952"/>
      <c r="K762" s="1952"/>
      <c r="L762" s="1950" t="s">
        <v>2047</v>
      </c>
      <c r="M762" s="1950">
        <v>3.5297000000000001</v>
      </c>
      <c r="N762" s="1951"/>
      <c r="O762" s="1969"/>
      <c r="P762" s="1951"/>
      <c r="Q762" s="1951"/>
      <c r="R762" s="1951"/>
    </row>
    <row r="763" spans="1:18">
      <c r="A763" s="1949">
        <v>757</v>
      </c>
      <c r="B763" s="1987" t="s">
        <v>18502</v>
      </c>
      <c r="C763" s="1949" t="s">
        <v>18503</v>
      </c>
      <c r="D763" s="1949" t="s">
        <v>8150</v>
      </c>
      <c r="E763" s="1950">
        <v>0.39479999999999998</v>
      </c>
      <c r="F763" s="1950">
        <v>0.39479999999999998</v>
      </c>
      <c r="G763" s="1950">
        <v>0.39479999999999998</v>
      </c>
      <c r="H763" s="1952"/>
      <c r="I763" s="1952"/>
      <c r="J763" s="1952"/>
      <c r="K763" s="1952"/>
      <c r="L763" s="1950" t="s">
        <v>55</v>
      </c>
      <c r="M763" s="1951"/>
      <c r="N763" s="1951"/>
      <c r="O763" s="1950">
        <v>0.39479999999999998</v>
      </c>
      <c r="P763" s="1951"/>
      <c r="Q763" s="1951"/>
      <c r="R763" s="1951"/>
    </row>
    <row r="764" spans="1:18">
      <c r="A764" s="1949">
        <v>758</v>
      </c>
      <c r="B764" s="1987" t="s">
        <v>18504</v>
      </c>
      <c r="C764" s="1949" t="s">
        <v>18505</v>
      </c>
      <c r="D764" s="1949" t="s">
        <v>8150</v>
      </c>
      <c r="E764" s="1950">
        <v>0.45050000000000001</v>
      </c>
      <c r="F764" s="1950">
        <v>0.45050000000000001</v>
      </c>
      <c r="G764" s="1950">
        <v>0.45050000000000001</v>
      </c>
      <c r="H764" s="1952"/>
      <c r="I764" s="1952"/>
      <c r="J764" s="1952"/>
      <c r="K764" s="1950"/>
      <c r="L764" s="1950" t="s">
        <v>2047</v>
      </c>
      <c r="M764" s="1951"/>
      <c r="N764" s="1951"/>
      <c r="O764" s="1950">
        <v>0.45050000000000001</v>
      </c>
      <c r="P764" s="1951"/>
      <c r="Q764" s="1951"/>
      <c r="R764" s="1951"/>
    </row>
    <row r="765" spans="1:18">
      <c r="A765" s="1949">
        <v>759</v>
      </c>
      <c r="B765" s="1987" t="s">
        <v>18506</v>
      </c>
      <c r="C765" s="1949" t="s">
        <v>18507</v>
      </c>
      <c r="D765" s="1949" t="s">
        <v>8150</v>
      </c>
      <c r="E765" s="1950">
        <v>4.1310000000000002</v>
      </c>
      <c r="F765" s="1950">
        <v>4.1310000000000002</v>
      </c>
      <c r="G765" s="1950">
        <v>4.1310000000000002</v>
      </c>
      <c r="H765" s="1965"/>
      <c r="I765" s="1965"/>
      <c r="J765" s="1965"/>
      <c r="K765" s="1965"/>
      <c r="L765" s="1950" t="s">
        <v>2048</v>
      </c>
      <c r="M765" s="1950">
        <v>4.1310000000000002</v>
      </c>
      <c r="N765" s="1951"/>
      <c r="O765" s="1951"/>
      <c r="P765" s="1951"/>
      <c r="Q765" s="1951"/>
      <c r="R765" s="1951"/>
    </row>
    <row r="766" spans="1:18">
      <c r="A766" s="1949">
        <v>760</v>
      </c>
      <c r="B766" s="1987" t="s">
        <v>18508</v>
      </c>
      <c r="C766" s="1949" t="s">
        <v>18509</v>
      </c>
      <c r="D766" s="1949" t="s">
        <v>8150</v>
      </c>
      <c r="E766" s="1950">
        <v>0.90683000000000002</v>
      </c>
      <c r="F766" s="1952"/>
      <c r="G766" s="1952"/>
      <c r="H766" s="1952"/>
      <c r="I766" s="1952"/>
      <c r="J766" s="1950">
        <v>0.90683000000000002</v>
      </c>
      <c r="K766" s="1950">
        <v>0.90683000000000002</v>
      </c>
      <c r="L766" s="1950" t="s">
        <v>605</v>
      </c>
      <c r="M766" s="1951"/>
      <c r="N766" s="1951"/>
      <c r="O766" s="1951"/>
      <c r="P766" s="1951"/>
      <c r="Q766" s="1951"/>
      <c r="R766" s="1950">
        <v>0.90683000000000002</v>
      </c>
    </row>
    <row r="767" spans="1:18">
      <c r="A767" s="1949">
        <v>761</v>
      </c>
      <c r="B767" s="1987" t="s">
        <v>9826</v>
      </c>
      <c r="C767" s="1949" t="s">
        <v>18510</v>
      </c>
      <c r="D767" s="1949" t="s">
        <v>8150</v>
      </c>
      <c r="E767" s="1950">
        <v>1.2949999999999999</v>
      </c>
      <c r="F767" s="1950">
        <v>1.2949999999999999</v>
      </c>
      <c r="G767" s="1950">
        <v>1.2949999999999999</v>
      </c>
      <c r="H767" s="1952"/>
      <c r="I767" s="1952"/>
      <c r="J767" s="1952"/>
      <c r="K767" s="1952"/>
      <c r="L767" s="1950" t="s">
        <v>605</v>
      </c>
      <c r="M767" s="1951"/>
      <c r="N767" s="1950">
        <v>1.2949999999999999</v>
      </c>
      <c r="O767" s="1951"/>
      <c r="P767" s="1951"/>
      <c r="Q767" s="1951"/>
      <c r="R767" s="1951"/>
    </row>
    <row r="768" spans="1:18">
      <c r="A768" s="1949">
        <v>762</v>
      </c>
      <c r="B768" s="1987" t="s">
        <v>18511</v>
      </c>
      <c r="C768" s="1949" t="s">
        <v>18512</v>
      </c>
      <c r="D768" s="1949" t="s">
        <v>8150</v>
      </c>
      <c r="E768" s="1950">
        <v>1.0900000000000001</v>
      </c>
      <c r="F768" s="1950">
        <v>1.0900000000000001</v>
      </c>
      <c r="G768" s="1950">
        <v>1.0900000000000001</v>
      </c>
      <c r="H768" s="1952"/>
      <c r="I768" s="1952"/>
      <c r="J768" s="1952"/>
      <c r="K768" s="1952"/>
      <c r="L768" s="1950" t="s">
        <v>605</v>
      </c>
      <c r="M768" s="1951"/>
      <c r="N768" s="1950">
        <v>1.0900000000000001</v>
      </c>
      <c r="O768" s="1951"/>
      <c r="P768" s="1951"/>
      <c r="Q768" s="1951"/>
      <c r="R768" s="1951"/>
    </row>
    <row r="769" spans="1:18">
      <c r="A769" s="1949">
        <v>763</v>
      </c>
      <c r="B769" s="1987" t="s">
        <v>9829</v>
      </c>
      <c r="C769" s="1949" t="s">
        <v>18513</v>
      </c>
      <c r="D769" s="1949" t="s">
        <v>8150</v>
      </c>
      <c r="E769" s="1950">
        <v>0.26101999999999997</v>
      </c>
      <c r="F769" s="1950">
        <v>0.26101999999999997</v>
      </c>
      <c r="G769" s="1950">
        <v>0.26101999999999997</v>
      </c>
      <c r="H769" s="1952"/>
      <c r="I769" s="1952"/>
      <c r="J769" s="1952"/>
      <c r="K769" s="1952"/>
      <c r="L769" s="1950" t="s">
        <v>605</v>
      </c>
      <c r="M769" s="1951"/>
      <c r="N769" s="1951"/>
      <c r="O769" s="1950">
        <v>0.26101999999999997</v>
      </c>
      <c r="P769" s="1951"/>
      <c r="Q769" s="1951"/>
      <c r="R769" s="1951"/>
    </row>
    <row r="770" spans="1:18">
      <c r="A770" s="1949">
        <v>764</v>
      </c>
      <c r="B770" s="1987" t="s">
        <v>384</v>
      </c>
      <c r="C770" s="1949" t="s">
        <v>18514</v>
      </c>
      <c r="D770" s="1949" t="s">
        <v>8150</v>
      </c>
      <c r="E770" s="1950">
        <v>0.58599999999999997</v>
      </c>
      <c r="F770" s="1952"/>
      <c r="G770" s="1952"/>
      <c r="H770" s="1952"/>
      <c r="I770" s="1952"/>
      <c r="J770" s="1950">
        <v>0.58599999999999997</v>
      </c>
      <c r="K770" s="1950">
        <v>0.58599999999999997</v>
      </c>
      <c r="L770" s="1950" t="s">
        <v>55</v>
      </c>
      <c r="M770" s="1951"/>
      <c r="N770" s="1951"/>
      <c r="O770" s="1951"/>
      <c r="P770" s="1951"/>
      <c r="Q770" s="1951"/>
      <c r="R770" s="1950">
        <v>0.58599999999999997</v>
      </c>
    </row>
    <row r="771" spans="1:18" s="32" customFormat="1">
      <c r="A771" s="1972">
        <v>765</v>
      </c>
      <c r="B771" s="1989" t="s">
        <v>18515</v>
      </c>
      <c r="C771" s="1972" t="s">
        <v>18516</v>
      </c>
      <c r="D771" s="1972" t="s">
        <v>8150</v>
      </c>
      <c r="E771" s="1968">
        <v>0.45968999999999999</v>
      </c>
      <c r="F771" s="1968">
        <v>0.45968999999999999</v>
      </c>
      <c r="G771" s="1974">
        <v>0.46</v>
      </c>
      <c r="H771" s="1974"/>
      <c r="I771" s="1968"/>
      <c r="J771" s="1974"/>
      <c r="K771" s="1968"/>
      <c r="L771" s="1968" t="s">
        <v>605</v>
      </c>
      <c r="M771" s="1968"/>
      <c r="N771" s="1968"/>
      <c r="O771" s="1968"/>
      <c r="P771" s="1968">
        <v>0.45968999999999999</v>
      </c>
      <c r="Q771" s="1968"/>
      <c r="R771" s="1968"/>
    </row>
    <row r="772" spans="1:18">
      <c r="A772" s="1949">
        <v>766</v>
      </c>
      <c r="B772" s="1987" t="s">
        <v>18517</v>
      </c>
      <c r="C772" s="1949" t="s">
        <v>18518</v>
      </c>
      <c r="D772" s="1949" t="s">
        <v>8150</v>
      </c>
      <c r="E772" s="1950">
        <v>0.81220000000000003</v>
      </c>
      <c r="F772" s="1950">
        <v>0.81220000000000003</v>
      </c>
      <c r="G772" s="1950">
        <v>0.81220000000000003</v>
      </c>
      <c r="H772" s="1952"/>
      <c r="I772" s="1952"/>
      <c r="J772" s="1952"/>
      <c r="K772" s="1950">
        <v>0.81220000000000003</v>
      </c>
      <c r="L772" s="1950" t="s">
        <v>55</v>
      </c>
      <c r="M772" s="1951"/>
      <c r="N772" s="1951"/>
      <c r="O772" s="1950">
        <v>0.81220000000000003</v>
      </c>
      <c r="P772" s="1951"/>
      <c r="Q772" s="1951"/>
      <c r="R772" s="1951"/>
    </row>
    <row r="773" spans="1:18">
      <c r="A773" s="1949">
        <v>767</v>
      </c>
      <c r="B773" s="1987" t="s">
        <v>18519</v>
      </c>
      <c r="C773" s="1948" t="s">
        <v>18520</v>
      </c>
      <c r="D773" s="1949" t="s">
        <v>8150</v>
      </c>
      <c r="E773" s="1967">
        <v>0.58047000000000004</v>
      </c>
      <c r="F773" s="1952"/>
      <c r="G773" s="1952"/>
      <c r="H773" s="1952"/>
      <c r="I773" s="1952"/>
      <c r="J773" s="1967">
        <v>0.58047000000000004</v>
      </c>
      <c r="K773" s="1967">
        <v>0.58047000000000004</v>
      </c>
      <c r="L773" s="1967" t="s">
        <v>55</v>
      </c>
      <c r="M773" s="1956"/>
      <c r="N773" s="1956"/>
      <c r="O773" s="1956"/>
      <c r="P773" s="1956"/>
      <c r="Q773" s="1956"/>
      <c r="R773" s="1967">
        <v>0.58047000000000004</v>
      </c>
    </row>
    <row r="774" spans="1:18">
      <c r="A774" s="1949">
        <v>768</v>
      </c>
      <c r="B774" s="1987" t="s">
        <v>18521</v>
      </c>
      <c r="C774" s="1949" t="s">
        <v>18522</v>
      </c>
      <c r="D774" s="1949" t="s">
        <v>8150</v>
      </c>
      <c r="E774" s="1950">
        <v>0.33251999999999998</v>
      </c>
      <c r="F774" s="1950">
        <v>0.33251999999999998</v>
      </c>
      <c r="G774" s="1950">
        <v>0.33251999999999998</v>
      </c>
      <c r="H774" s="1952"/>
      <c r="I774" s="1952"/>
      <c r="J774" s="1952"/>
      <c r="K774" s="1950">
        <v>0.33251999999999998</v>
      </c>
      <c r="L774" s="1950" t="s">
        <v>605</v>
      </c>
      <c r="M774" s="1951"/>
      <c r="N774" s="1951"/>
      <c r="O774" s="1950">
        <v>0.33251999999999998</v>
      </c>
      <c r="P774" s="1951"/>
      <c r="Q774" s="1951"/>
      <c r="R774" s="1951"/>
    </row>
    <row r="775" spans="1:18">
      <c r="A775" s="1949">
        <v>769</v>
      </c>
      <c r="B775" s="1987" t="s">
        <v>18523</v>
      </c>
      <c r="C775" s="1949" t="s">
        <v>18524</v>
      </c>
      <c r="D775" s="1949" t="s">
        <v>8150</v>
      </c>
      <c r="E775" s="1950">
        <v>4.5</v>
      </c>
      <c r="F775" s="1950">
        <v>4.5</v>
      </c>
      <c r="G775" s="1950">
        <v>4.5</v>
      </c>
      <c r="H775" s="1952"/>
      <c r="I775" s="1952"/>
      <c r="J775" s="1952"/>
      <c r="K775" s="1950">
        <v>2.5</v>
      </c>
      <c r="L775" s="1950" t="s">
        <v>2048</v>
      </c>
      <c r="M775" s="1950">
        <v>4.5</v>
      </c>
      <c r="N775" s="1964"/>
      <c r="O775" s="1951"/>
      <c r="P775" s="1951"/>
      <c r="Q775" s="1951"/>
      <c r="R775" s="1951"/>
    </row>
    <row r="776" spans="1:18">
      <c r="A776" s="1949">
        <v>770</v>
      </c>
      <c r="B776" s="1987" t="s">
        <v>9016</v>
      </c>
      <c r="C776" s="1948" t="s">
        <v>18525</v>
      </c>
      <c r="D776" s="1949" t="s">
        <v>8150</v>
      </c>
      <c r="E776" s="1967">
        <v>0.28184999999999999</v>
      </c>
      <c r="F776" s="1952"/>
      <c r="G776" s="1952"/>
      <c r="H776" s="1952"/>
      <c r="I776" s="1952"/>
      <c r="J776" s="1967">
        <v>0.28184999999999999</v>
      </c>
      <c r="K776" s="1967">
        <v>0.28184999999999999</v>
      </c>
      <c r="L776" s="1967" t="s">
        <v>55</v>
      </c>
      <c r="M776" s="1956"/>
      <c r="N776" s="1956"/>
      <c r="O776" s="1956"/>
      <c r="P776" s="1956"/>
      <c r="Q776" s="1956"/>
      <c r="R776" s="1967">
        <v>0.28184999999999999</v>
      </c>
    </row>
    <row r="777" spans="1:18">
      <c r="A777" s="1949">
        <v>771</v>
      </c>
      <c r="B777" s="1987" t="s">
        <v>18526</v>
      </c>
      <c r="C777" s="1948" t="s">
        <v>18527</v>
      </c>
      <c r="D777" s="1949" t="s">
        <v>8150</v>
      </c>
      <c r="E777" s="1967">
        <v>0.47</v>
      </c>
      <c r="F777" s="1952"/>
      <c r="G777" s="1952"/>
      <c r="H777" s="1952"/>
      <c r="I777" s="1952"/>
      <c r="J777" s="1967">
        <v>0.47</v>
      </c>
      <c r="K777" s="1967">
        <v>0.47</v>
      </c>
      <c r="L777" s="1967" t="s">
        <v>55</v>
      </c>
      <c r="M777" s="1956"/>
      <c r="N777" s="1956"/>
      <c r="O777" s="1956"/>
      <c r="P777" s="1956"/>
      <c r="Q777" s="1956"/>
      <c r="R777" s="1967">
        <v>0.47</v>
      </c>
    </row>
    <row r="778" spans="1:18">
      <c r="A778" s="1949">
        <v>772</v>
      </c>
      <c r="B778" s="1987" t="s">
        <v>18528</v>
      </c>
      <c r="C778" s="1948" t="s">
        <v>18529</v>
      </c>
      <c r="D778" s="1949" t="s">
        <v>8150</v>
      </c>
      <c r="E778" s="1967">
        <v>0.24038000000000001</v>
      </c>
      <c r="F778" s="1952"/>
      <c r="G778" s="1952"/>
      <c r="H778" s="1952"/>
      <c r="I778" s="1952"/>
      <c r="J778" s="1967">
        <v>0.24038000000000001</v>
      </c>
      <c r="K778" s="1967">
        <v>0.24038000000000001</v>
      </c>
      <c r="L778" s="1967" t="s">
        <v>55</v>
      </c>
      <c r="M778" s="1956"/>
      <c r="N778" s="1956"/>
      <c r="O778" s="1956"/>
      <c r="P778" s="1956"/>
      <c r="Q778" s="1956"/>
      <c r="R778" s="1967">
        <v>0.24038000000000001</v>
      </c>
    </row>
    <row r="779" spans="1:18">
      <c r="A779" s="1949">
        <v>773</v>
      </c>
      <c r="B779" s="1987" t="s">
        <v>8993</v>
      </c>
      <c r="C779" s="1949" t="s">
        <v>18530</v>
      </c>
      <c r="D779" s="1949" t="s">
        <v>8150</v>
      </c>
      <c r="E779" s="1950">
        <v>0.62</v>
      </c>
      <c r="F779" s="1950">
        <v>0.62</v>
      </c>
      <c r="G779" s="1950">
        <v>0.62</v>
      </c>
      <c r="H779" s="1952"/>
      <c r="I779" s="1952"/>
      <c r="J779" s="1952"/>
      <c r="K779" s="1952"/>
      <c r="L779" s="1950" t="s">
        <v>2047</v>
      </c>
      <c r="M779" s="1951"/>
      <c r="N779" s="1951"/>
      <c r="O779" s="1950">
        <v>0.62</v>
      </c>
      <c r="P779" s="1951"/>
      <c r="Q779" s="1951"/>
      <c r="R779" s="1951"/>
    </row>
    <row r="780" spans="1:18">
      <c r="A780" s="1949">
        <v>774</v>
      </c>
      <c r="B780" s="1987" t="s">
        <v>18531</v>
      </c>
      <c r="C780" s="1949" t="s">
        <v>18532</v>
      </c>
      <c r="D780" s="1949" t="s">
        <v>8150</v>
      </c>
      <c r="E780" s="1950">
        <v>9.8330000000000001E-2</v>
      </c>
      <c r="F780" s="1950">
        <v>9.8330000000000001E-2</v>
      </c>
      <c r="G780" s="1950">
        <v>9.8330000000000001E-2</v>
      </c>
      <c r="H780" s="1952"/>
      <c r="I780" s="1952"/>
      <c r="J780" s="1952"/>
      <c r="K780" s="1950">
        <v>9.8330000000000001E-2</v>
      </c>
      <c r="L780" s="1950" t="s">
        <v>605</v>
      </c>
      <c r="M780" s="1951"/>
      <c r="N780" s="1951"/>
      <c r="O780" s="1950">
        <v>9.8330000000000001E-2</v>
      </c>
      <c r="P780" s="1951"/>
      <c r="Q780" s="1951"/>
      <c r="R780" s="1951"/>
    </row>
    <row r="781" spans="1:18">
      <c r="A781" s="1949">
        <v>775</v>
      </c>
      <c r="B781" s="1987" t="s">
        <v>18533</v>
      </c>
      <c r="C781" s="1949" t="s">
        <v>18534</v>
      </c>
      <c r="D781" s="1949" t="s">
        <v>8150</v>
      </c>
      <c r="E781" s="1950">
        <v>1.3060400000000001</v>
      </c>
      <c r="F781" s="1950">
        <v>1.3060400000000001</v>
      </c>
      <c r="G781" s="1950">
        <v>1.3060400000000001</v>
      </c>
      <c r="H781" s="1952"/>
      <c r="I781" s="1952"/>
      <c r="J781" s="1952"/>
      <c r="K781" s="1950">
        <v>0.91200000000000003</v>
      </c>
      <c r="L781" s="1950" t="s">
        <v>605</v>
      </c>
      <c r="M781" s="1951"/>
      <c r="N781" s="1951"/>
      <c r="O781" s="1950">
        <v>1.3060400000000001</v>
      </c>
      <c r="P781" s="1951"/>
      <c r="Q781" s="1951"/>
      <c r="R781" s="1951"/>
    </row>
    <row r="782" spans="1:18">
      <c r="A782" s="1949">
        <v>776</v>
      </c>
      <c r="B782" s="1987" t="s">
        <v>18535</v>
      </c>
      <c r="C782" s="1949" t="s">
        <v>18536</v>
      </c>
      <c r="D782" s="1949" t="s">
        <v>8150</v>
      </c>
      <c r="E782" s="1950">
        <v>0.30199999999999999</v>
      </c>
      <c r="F782" s="1950">
        <v>0.30199999999999999</v>
      </c>
      <c r="G782" s="1952"/>
      <c r="H782" s="1952"/>
      <c r="I782" s="1950">
        <v>0.30199999999999999</v>
      </c>
      <c r="J782" s="1952"/>
      <c r="K782" s="1950">
        <v>0.30199999999999999</v>
      </c>
      <c r="L782" s="1950" t="s">
        <v>55</v>
      </c>
      <c r="M782" s="1951"/>
      <c r="N782" s="1951"/>
      <c r="O782" s="1951"/>
      <c r="P782" s="1950">
        <v>0.30199999999999999</v>
      </c>
      <c r="Q782" s="1951"/>
      <c r="R782" s="1951"/>
    </row>
    <row r="783" spans="1:18">
      <c r="A783" s="1949">
        <v>777</v>
      </c>
      <c r="B783" s="1987" t="s">
        <v>18537</v>
      </c>
      <c r="C783" s="1948" t="s">
        <v>18538</v>
      </c>
      <c r="D783" s="1949" t="s">
        <v>8150</v>
      </c>
      <c r="E783" s="1967">
        <v>0.71865000000000001</v>
      </c>
      <c r="F783" s="1952"/>
      <c r="G783" s="1952"/>
      <c r="H783" s="1952"/>
      <c r="I783" s="1952"/>
      <c r="J783" s="1967">
        <v>0.71865000000000001</v>
      </c>
      <c r="K783" s="1967">
        <v>0.71865000000000001</v>
      </c>
      <c r="L783" s="1967" t="s">
        <v>55</v>
      </c>
      <c r="M783" s="1956"/>
      <c r="N783" s="1956"/>
      <c r="O783" s="1956"/>
      <c r="P783" s="1956"/>
      <c r="Q783" s="1956"/>
      <c r="R783" s="1967">
        <v>0.71865000000000001</v>
      </c>
    </row>
    <row r="784" spans="1:18">
      <c r="A784" s="1949">
        <v>778</v>
      </c>
      <c r="B784" s="1987" t="s">
        <v>7065</v>
      </c>
      <c r="C784" s="1948" t="s">
        <v>18539</v>
      </c>
      <c r="D784" s="1949" t="s">
        <v>8150</v>
      </c>
      <c r="E784" s="1967">
        <v>0.68899999999999995</v>
      </c>
      <c r="F784" s="1967">
        <v>0.68899999999999995</v>
      </c>
      <c r="G784" s="1967">
        <v>0.68899999999999995</v>
      </c>
      <c r="H784" s="1952"/>
      <c r="I784" s="1952"/>
      <c r="J784" s="1952"/>
      <c r="K784" s="1975">
        <v>0</v>
      </c>
      <c r="L784" s="1967" t="s">
        <v>605</v>
      </c>
      <c r="M784" s="1956"/>
      <c r="N784" s="1956"/>
      <c r="O784" s="1967">
        <v>0.68899999999999995</v>
      </c>
      <c r="P784" s="1956"/>
      <c r="Q784" s="1956"/>
      <c r="R784" s="1956"/>
    </row>
    <row r="785" spans="1:18">
      <c r="A785" s="1949">
        <v>779</v>
      </c>
      <c r="B785" s="1987" t="s">
        <v>18540</v>
      </c>
      <c r="C785" s="1949" t="s">
        <v>18541</v>
      </c>
      <c r="D785" s="1949" t="s">
        <v>8150</v>
      </c>
      <c r="E785" s="1950">
        <v>0.47899999999999998</v>
      </c>
      <c r="F785" s="1950">
        <v>0.47899999999999998</v>
      </c>
      <c r="G785" s="1950">
        <v>0.47899999999999998</v>
      </c>
      <c r="H785" s="1952"/>
      <c r="I785" s="1952"/>
      <c r="J785" s="1952"/>
      <c r="K785" s="1952"/>
      <c r="L785" s="1950" t="s">
        <v>2047</v>
      </c>
      <c r="M785" s="1950">
        <v>0.47899999999999998</v>
      </c>
      <c r="N785" s="1951"/>
      <c r="O785" s="1951"/>
      <c r="P785" s="1964"/>
      <c r="Q785" s="1951"/>
      <c r="R785" s="1951"/>
    </row>
    <row r="786" spans="1:18">
      <c r="A786" s="1949">
        <v>780</v>
      </c>
      <c r="B786" s="1987" t="s">
        <v>18542</v>
      </c>
      <c r="C786" s="1948" t="s">
        <v>18543</v>
      </c>
      <c r="D786" s="1949" t="s">
        <v>8150</v>
      </c>
      <c r="E786" s="1967">
        <v>0.32665</v>
      </c>
      <c r="F786" s="1952"/>
      <c r="G786" s="1952"/>
      <c r="H786" s="1952"/>
      <c r="I786" s="1952"/>
      <c r="J786" s="1967">
        <v>0.32665</v>
      </c>
      <c r="K786" s="1967">
        <v>0.32665</v>
      </c>
      <c r="L786" s="1967" t="s">
        <v>55</v>
      </c>
      <c r="M786" s="1956"/>
      <c r="N786" s="1956"/>
      <c r="O786" s="1956"/>
      <c r="P786" s="1956"/>
      <c r="Q786" s="1956"/>
      <c r="R786" s="1967">
        <v>0.32665</v>
      </c>
    </row>
    <row r="787" spans="1:18">
      <c r="A787" s="1949">
        <v>781</v>
      </c>
      <c r="B787" s="1987" t="s">
        <v>18544</v>
      </c>
      <c r="C787" s="1949" t="s">
        <v>18545</v>
      </c>
      <c r="D787" s="1949" t="s">
        <v>8150</v>
      </c>
      <c r="E787" s="1950">
        <v>0.58260000000000001</v>
      </c>
      <c r="F787" s="1950">
        <v>0.58260000000000001</v>
      </c>
      <c r="G787" s="1950">
        <v>0.58260000000000001</v>
      </c>
      <c r="H787" s="1952"/>
      <c r="I787" s="1952"/>
      <c r="J787" s="1952"/>
      <c r="K787" s="1952"/>
      <c r="L787" s="1950" t="s">
        <v>2047</v>
      </c>
      <c r="M787" s="1951"/>
      <c r="N787" s="1951"/>
      <c r="O787" s="1950">
        <v>0.58260000000000001</v>
      </c>
      <c r="P787" s="1951"/>
      <c r="Q787" s="1951"/>
      <c r="R787" s="1951"/>
    </row>
    <row r="788" spans="1:18">
      <c r="A788" s="1949">
        <v>782</v>
      </c>
      <c r="B788" s="1987" t="s">
        <v>18546</v>
      </c>
      <c r="C788" s="1949" t="s">
        <v>18547</v>
      </c>
      <c r="D788" s="1949" t="s">
        <v>8150</v>
      </c>
      <c r="E788" s="1950">
        <v>0.2</v>
      </c>
      <c r="F788" s="1950">
        <v>0.2</v>
      </c>
      <c r="G788" s="1950">
        <v>0.2</v>
      </c>
      <c r="H788" s="1952"/>
      <c r="I788" s="1952"/>
      <c r="J788" s="1952"/>
      <c r="K788" s="1950">
        <v>0.2</v>
      </c>
      <c r="L788" s="1950" t="s">
        <v>605</v>
      </c>
      <c r="M788" s="1951"/>
      <c r="N788" s="1951"/>
      <c r="O788" s="1950">
        <v>0.2</v>
      </c>
      <c r="P788" s="1951"/>
      <c r="Q788" s="1951"/>
      <c r="R788" s="1951"/>
    </row>
    <row r="789" spans="1:18">
      <c r="A789" s="1949">
        <v>783</v>
      </c>
      <c r="B789" s="1987" t="s">
        <v>8991</v>
      </c>
      <c r="C789" s="1949" t="s">
        <v>18548</v>
      </c>
      <c r="D789" s="1949" t="s">
        <v>8150</v>
      </c>
      <c r="E789" s="1950">
        <v>3.6753</v>
      </c>
      <c r="F789" s="1950">
        <v>3.6753</v>
      </c>
      <c r="G789" s="1950">
        <v>3.6753</v>
      </c>
      <c r="H789" s="1952"/>
      <c r="I789" s="1952"/>
      <c r="J789" s="1952"/>
      <c r="K789" s="1967">
        <v>0.439</v>
      </c>
      <c r="L789" s="1967" t="s">
        <v>18549</v>
      </c>
      <c r="M789" s="1950">
        <v>3.6753</v>
      </c>
      <c r="N789" s="1956"/>
      <c r="O789" s="1956"/>
      <c r="P789" s="1956"/>
      <c r="Q789" s="1956"/>
      <c r="R789" s="1956"/>
    </row>
    <row r="790" spans="1:18">
      <c r="A790" s="1949">
        <v>784</v>
      </c>
      <c r="B790" s="1987" t="s">
        <v>310</v>
      </c>
      <c r="C790" s="1949" t="s">
        <v>18550</v>
      </c>
      <c r="D790" s="1949" t="s">
        <v>8150</v>
      </c>
      <c r="E790" s="1950">
        <v>0.20499999999999999</v>
      </c>
      <c r="F790" s="1950">
        <v>0.20499999999999999</v>
      </c>
      <c r="G790" s="1952"/>
      <c r="H790" s="1952"/>
      <c r="I790" s="1950">
        <v>0.20499999999999999</v>
      </c>
      <c r="J790" s="1952"/>
      <c r="K790" s="1950">
        <v>0.20499999999999999</v>
      </c>
      <c r="L790" s="1950" t="s">
        <v>55</v>
      </c>
      <c r="M790" s="1951"/>
      <c r="N790" s="1951"/>
      <c r="O790" s="1951"/>
      <c r="P790" s="1950">
        <v>0.20499999999999999</v>
      </c>
      <c r="Q790" s="1951"/>
      <c r="R790" s="1951"/>
    </row>
    <row r="791" spans="1:18">
      <c r="A791" s="1949">
        <v>785</v>
      </c>
      <c r="B791" s="1987" t="s">
        <v>218</v>
      </c>
      <c r="C791" s="1949" t="s">
        <v>18551</v>
      </c>
      <c r="D791" s="1949" t="s">
        <v>8150</v>
      </c>
      <c r="E791" s="1950">
        <v>1.3620000000000001</v>
      </c>
      <c r="F791" s="1952"/>
      <c r="G791" s="1952"/>
      <c r="H791" s="1952"/>
      <c r="I791" s="1952"/>
      <c r="J791" s="1950">
        <v>1.3620000000000001</v>
      </c>
      <c r="K791" s="1950">
        <v>1.3620000000000001</v>
      </c>
      <c r="L791" s="1950" t="s">
        <v>55</v>
      </c>
      <c r="M791" s="1951"/>
      <c r="N791" s="1951"/>
      <c r="O791" s="1951"/>
      <c r="P791" s="1951"/>
      <c r="Q791" s="1951"/>
      <c r="R791" s="1950">
        <v>1.3620000000000001</v>
      </c>
    </row>
    <row r="792" spans="1:18">
      <c r="A792" s="1949">
        <v>786</v>
      </c>
      <c r="B792" s="1987" t="s">
        <v>18552</v>
      </c>
      <c r="C792" s="1948" t="s">
        <v>18553</v>
      </c>
      <c r="D792" s="1949" t="s">
        <v>8150</v>
      </c>
      <c r="E792" s="1967">
        <v>0.75</v>
      </c>
      <c r="F792" s="1952"/>
      <c r="G792" s="1952"/>
      <c r="H792" s="1952"/>
      <c r="I792" s="1952"/>
      <c r="J792" s="1967">
        <v>0.75</v>
      </c>
      <c r="K792" s="1967">
        <v>0.75</v>
      </c>
      <c r="L792" s="1967" t="s">
        <v>55</v>
      </c>
      <c r="M792" s="1956"/>
      <c r="N792" s="1956"/>
      <c r="O792" s="1956"/>
      <c r="P792" s="1956"/>
      <c r="Q792" s="1956"/>
      <c r="R792" s="1967">
        <v>0.75</v>
      </c>
    </row>
    <row r="793" spans="1:18">
      <c r="A793" s="1949">
        <v>787</v>
      </c>
      <c r="B793" s="1987" t="s">
        <v>11342</v>
      </c>
      <c r="C793" s="1949" t="s">
        <v>18554</v>
      </c>
      <c r="D793" s="1949" t="s">
        <v>8150</v>
      </c>
      <c r="E793" s="1950">
        <v>0.53136000000000005</v>
      </c>
      <c r="F793" s="1950">
        <v>0.53136000000000005</v>
      </c>
      <c r="G793" s="1950">
        <v>0.53136000000000005</v>
      </c>
      <c r="H793" s="1952"/>
      <c r="I793" s="1952"/>
      <c r="J793" s="1952"/>
      <c r="K793" s="1950">
        <v>0.53136000000000005</v>
      </c>
      <c r="L793" s="1950" t="s">
        <v>605</v>
      </c>
      <c r="M793" s="1951"/>
      <c r="N793" s="1951"/>
      <c r="O793" s="1950">
        <v>0.53136000000000005</v>
      </c>
      <c r="P793" s="1951"/>
      <c r="Q793" s="1951"/>
      <c r="R793" s="1951"/>
    </row>
    <row r="794" spans="1:18">
      <c r="A794" s="1949">
        <v>788</v>
      </c>
      <c r="B794" s="1987" t="s">
        <v>18555</v>
      </c>
      <c r="C794" s="1949" t="s">
        <v>18556</v>
      </c>
      <c r="D794" s="1949" t="s">
        <v>8150</v>
      </c>
      <c r="E794" s="1950">
        <v>0.66200000000000003</v>
      </c>
      <c r="F794" s="1950">
        <v>0.66200000000000003</v>
      </c>
      <c r="G794" s="1952"/>
      <c r="H794" s="1952"/>
      <c r="I794" s="1950">
        <v>0.66200000000000003</v>
      </c>
      <c r="J794" s="1952"/>
      <c r="K794" s="1950">
        <v>0.66200000000000003</v>
      </c>
      <c r="L794" s="1950" t="s">
        <v>55</v>
      </c>
      <c r="M794" s="1951"/>
      <c r="N794" s="1951"/>
      <c r="O794" s="1951"/>
      <c r="P794" s="1950">
        <v>0.66200000000000003</v>
      </c>
      <c r="Q794" s="1951"/>
      <c r="R794" s="1951"/>
    </row>
    <row r="795" spans="1:18">
      <c r="A795" s="1949">
        <v>789</v>
      </c>
      <c r="B795" s="1987" t="s">
        <v>9854</v>
      </c>
      <c r="C795" s="1949" t="s">
        <v>18557</v>
      </c>
      <c r="D795" s="1949" t="s">
        <v>8150</v>
      </c>
      <c r="E795" s="1950">
        <v>1.4053</v>
      </c>
      <c r="F795" s="1950">
        <v>1.4053</v>
      </c>
      <c r="G795" s="1950">
        <v>1.4053</v>
      </c>
      <c r="H795" s="1952"/>
      <c r="I795" s="1952"/>
      <c r="J795" s="1952"/>
      <c r="K795" s="1952"/>
      <c r="L795" s="1950" t="s">
        <v>2047</v>
      </c>
      <c r="M795" s="1951"/>
      <c r="N795" s="1951"/>
      <c r="O795" s="1950">
        <v>1.4053</v>
      </c>
      <c r="P795" s="1951"/>
      <c r="Q795" s="1951"/>
      <c r="R795" s="1951"/>
    </row>
    <row r="796" spans="1:18">
      <c r="A796" s="1949">
        <v>790</v>
      </c>
      <c r="B796" s="1987" t="s">
        <v>18558</v>
      </c>
      <c r="C796" s="1949" t="s">
        <v>18559</v>
      </c>
      <c r="D796" s="1949" t="s">
        <v>8150</v>
      </c>
      <c r="E796" s="1950">
        <v>0.8</v>
      </c>
      <c r="F796" s="1950">
        <v>0.8</v>
      </c>
      <c r="G796" s="1950">
        <v>0.8</v>
      </c>
      <c r="H796" s="1952"/>
      <c r="I796" s="1952"/>
      <c r="J796" s="1952"/>
      <c r="K796" s="1950">
        <v>0.153</v>
      </c>
      <c r="L796" s="1950" t="s">
        <v>605</v>
      </c>
      <c r="M796" s="1951"/>
      <c r="N796" s="1950">
        <v>0.8</v>
      </c>
      <c r="O796" s="1951"/>
      <c r="P796" s="1951"/>
      <c r="Q796" s="1951"/>
      <c r="R796" s="1951"/>
    </row>
    <row r="797" spans="1:18">
      <c r="A797" s="1949">
        <v>791</v>
      </c>
      <c r="B797" s="1987" t="s">
        <v>18560</v>
      </c>
      <c r="C797" s="1949" t="s">
        <v>18561</v>
      </c>
      <c r="D797" s="1949" t="s">
        <v>8150</v>
      </c>
      <c r="E797" s="1950">
        <v>1.8480000000000001</v>
      </c>
      <c r="F797" s="1950">
        <v>1.8480000000000001</v>
      </c>
      <c r="G797" s="1952"/>
      <c r="H797" s="1952"/>
      <c r="I797" s="1950">
        <v>1.8480000000000001</v>
      </c>
      <c r="J797" s="1952"/>
      <c r="K797" s="1950">
        <v>1.8480000000000001</v>
      </c>
      <c r="L797" s="1950" t="s">
        <v>55</v>
      </c>
      <c r="M797" s="1951"/>
      <c r="N797" s="1951"/>
      <c r="O797" s="1951"/>
      <c r="P797" s="1950">
        <v>1.8480000000000001</v>
      </c>
      <c r="Q797" s="1951"/>
      <c r="R797" s="1951"/>
    </row>
    <row r="798" spans="1:18">
      <c r="A798" s="1949">
        <v>792</v>
      </c>
      <c r="B798" s="1987" t="s">
        <v>567</v>
      </c>
      <c r="C798" s="1949" t="s">
        <v>18562</v>
      </c>
      <c r="D798" s="1949" t="s">
        <v>8150</v>
      </c>
      <c r="E798" s="1950">
        <v>0.93799999999999994</v>
      </c>
      <c r="F798" s="1950">
        <v>0.93799999999999994</v>
      </c>
      <c r="G798" s="1952"/>
      <c r="H798" s="1952"/>
      <c r="I798" s="1950">
        <v>0.93799999999999994</v>
      </c>
      <c r="J798" s="1952"/>
      <c r="K798" s="1950">
        <v>0.93799999999999994</v>
      </c>
      <c r="L798" s="1950" t="s">
        <v>55</v>
      </c>
      <c r="M798" s="1951"/>
      <c r="N798" s="1951"/>
      <c r="O798" s="1951"/>
      <c r="P798" s="1950">
        <v>0.93799999999999994</v>
      </c>
      <c r="Q798" s="1951"/>
      <c r="R798" s="1951"/>
    </row>
    <row r="799" spans="1:18">
      <c r="A799" s="1949">
        <v>793</v>
      </c>
      <c r="B799" s="1987" t="s">
        <v>18563</v>
      </c>
      <c r="C799" s="1948" t="s">
        <v>18564</v>
      </c>
      <c r="D799" s="1949" t="s">
        <v>8150</v>
      </c>
      <c r="E799" s="1967">
        <v>0.6</v>
      </c>
      <c r="F799" s="1967">
        <v>0.6</v>
      </c>
      <c r="G799" s="1967">
        <v>0.6</v>
      </c>
      <c r="H799" s="1952"/>
      <c r="I799" s="1967"/>
      <c r="J799" s="1952"/>
      <c r="K799" s="1952"/>
      <c r="L799" s="1967" t="s">
        <v>605</v>
      </c>
      <c r="M799" s="1956"/>
      <c r="N799" s="1956"/>
      <c r="O799" s="1956"/>
      <c r="P799" s="1967">
        <v>0.6</v>
      </c>
      <c r="Q799" s="1956"/>
      <c r="R799" s="1956"/>
    </row>
    <row r="800" spans="1:18">
      <c r="A800" s="1949">
        <v>794</v>
      </c>
      <c r="B800" s="1987" t="s">
        <v>175</v>
      </c>
      <c r="C800" s="1949" t="s">
        <v>18565</v>
      </c>
      <c r="D800" s="1949" t="s">
        <v>8150</v>
      </c>
      <c r="E800" s="1950">
        <v>0.93500000000000005</v>
      </c>
      <c r="F800" s="1952"/>
      <c r="G800" s="1952"/>
      <c r="H800" s="1952"/>
      <c r="I800" s="1952"/>
      <c r="J800" s="1950">
        <v>0.93500000000000005</v>
      </c>
      <c r="K800" s="1950">
        <v>0.93500000000000005</v>
      </c>
      <c r="L800" s="1950" t="s">
        <v>605</v>
      </c>
      <c r="M800" s="1951"/>
      <c r="N800" s="1951"/>
      <c r="O800" s="1951"/>
      <c r="P800" s="1951"/>
      <c r="Q800" s="1951"/>
      <c r="R800" s="1950">
        <v>0.93500000000000005</v>
      </c>
    </row>
    <row r="801" spans="1:18">
      <c r="A801" s="1949">
        <v>795</v>
      </c>
      <c r="B801" s="1987" t="s">
        <v>18566</v>
      </c>
      <c r="C801" s="1949" t="s">
        <v>18567</v>
      </c>
      <c r="D801" s="1949" t="s">
        <v>8150</v>
      </c>
      <c r="E801" s="1950">
        <v>0.84263999999999994</v>
      </c>
      <c r="F801" s="1950">
        <v>0.84263999999999994</v>
      </c>
      <c r="G801" s="1952"/>
      <c r="H801" s="1952"/>
      <c r="I801" s="1950">
        <v>0.84263999999999994</v>
      </c>
      <c r="J801" s="1952"/>
      <c r="K801" s="1950">
        <v>0.84263999999999994</v>
      </c>
      <c r="L801" s="1950" t="s">
        <v>55</v>
      </c>
      <c r="M801" s="1951"/>
      <c r="N801" s="1951"/>
      <c r="O801" s="1951"/>
      <c r="P801" s="1950">
        <v>0.84263999999999994</v>
      </c>
      <c r="Q801" s="1951"/>
      <c r="R801" s="1951"/>
    </row>
    <row r="802" spans="1:18">
      <c r="A802" s="1949">
        <v>796</v>
      </c>
      <c r="B802" s="1987" t="s">
        <v>18568</v>
      </c>
      <c r="C802" s="1949" t="s">
        <v>18569</v>
      </c>
      <c r="D802" s="1949" t="s">
        <v>8150</v>
      </c>
      <c r="E802" s="1950">
        <v>1.8233999999999999</v>
      </c>
      <c r="F802" s="1950">
        <v>1.8233999999999999</v>
      </c>
      <c r="G802" s="1950">
        <v>1.8233999999999999</v>
      </c>
      <c r="H802" s="1952"/>
      <c r="I802" s="1952"/>
      <c r="J802" s="1952"/>
      <c r="K802" s="1950">
        <v>0.38600000000000001</v>
      </c>
      <c r="L802" s="1950" t="s">
        <v>2047</v>
      </c>
      <c r="M802" s="1951"/>
      <c r="N802" s="1951"/>
      <c r="O802" s="1950">
        <v>1.8233999999999999</v>
      </c>
      <c r="P802" s="1951"/>
      <c r="Q802" s="1951"/>
      <c r="R802" s="1951"/>
    </row>
    <row r="803" spans="1:18">
      <c r="A803" s="1949">
        <v>797</v>
      </c>
      <c r="B803" s="1987" t="s">
        <v>18570</v>
      </c>
      <c r="C803" s="1948" t="s">
        <v>18571</v>
      </c>
      <c r="D803" s="1949" t="s">
        <v>8150</v>
      </c>
      <c r="E803" s="1967">
        <v>0.70899999999999996</v>
      </c>
      <c r="F803" s="1967">
        <v>0.70899999999999996</v>
      </c>
      <c r="G803" s="1967">
        <v>0.70899999999999996</v>
      </c>
      <c r="H803" s="1952"/>
      <c r="I803" s="1952"/>
      <c r="J803" s="1952"/>
      <c r="K803" s="1952"/>
      <c r="L803" s="1967" t="s">
        <v>2047</v>
      </c>
      <c r="M803" s="1956"/>
      <c r="N803" s="1956"/>
      <c r="O803" s="1967">
        <v>0.70899999999999996</v>
      </c>
      <c r="P803" s="1956"/>
      <c r="Q803" s="1956"/>
      <c r="R803" s="1956"/>
    </row>
    <row r="804" spans="1:18">
      <c r="A804" s="1949">
        <v>798</v>
      </c>
      <c r="B804" s="1987" t="s">
        <v>18572</v>
      </c>
      <c r="C804" s="1949" t="s">
        <v>18573</v>
      </c>
      <c r="D804" s="1949" t="s">
        <v>8150</v>
      </c>
      <c r="E804" s="1950">
        <v>0.24099999999999999</v>
      </c>
      <c r="F804" s="1952"/>
      <c r="G804" s="1952"/>
      <c r="H804" s="1952"/>
      <c r="I804" s="1952"/>
      <c r="J804" s="1950">
        <v>0.24099999999999999</v>
      </c>
      <c r="K804" s="1950">
        <v>0.24099999999999999</v>
      </c>
      <c r="L804" s="1950" t="s">
        <v>55</v>
      </c>
      <c r="M804" s="1951"/>
      <c r="N804" s="1951"/>
      <c r="O804" s="1951"/>
      <c r="P804" s="1951"/>
      <c r="Q804" s="1951"/>
      <c r="R804" s="1950">
        <v>0.24099999999999999</v>
      </c>
    </row>
    <row r="805" spans="1:18">
      <c r="A805" s="1949">
        <v>799</v>
      </c>
      <c r="B805" s="1987" t="s">
        <v>18574</v>
      </c>
      <c r="C805" s="1948" t="s">
        <v>18575</v>
      </c>
      <c r="D805" s="1949" t="s">
        <v>8150</v>
      </c>
      <c r="E805" s="1967">
        <v>0.91961999999999999</v>
      </c>
      <c r="F805" s="1967">
        <v>0.91961999999999999</v>
      </c>
      <c r="G805" s="1967">
        <v>0.91961999999999999</v>
      </c>
      <c r="H805" s="1952"/>
      <c r="I805" s="1952"/>
      <c r="J805" s="1952"/>
      <c r="K805" s="1967">
        <v>0.91961999999999999</v>
      </c>
      <c r="L805" s="1967" t="s">
        <v>605</v>
      </c>
      <c r="M805" s="1956"/>
      <c r="N805" s="1956"/>
      <c r="O805" s="1967">
        <v>0.91961999999999999</v>
      </c>
      <c r="P805" s="1956"/>
      <c r="Q805" s="1956"/>
      <c r="R805" s="1956"/>
    </row>
    <row r="806" spans="1:18">
      <c r="A806" s="1949">
        <v>800</v>
      </c>
      <c r="B806" s="1987" t="s">
        <v>9859</v>
      </c>
      <c r="C806" s="1949" t="s">
        <v>18576</v>
      </c>
      <c r="D806" s="1949" t="s">
        <v>8150</v>
      </c>
      <c r="E806" s="1950">
        <v>2.7309999999999999</v>
      </c>
      <c r="F806" s="1950">
        <v>2.7309999999999999</v>
      </c>
      <c r="G806" s="1950">
        <v>2.7309999999999999</v>
      </c>
      <c r="H806" s="1952"/>
      <c r="I806" s="1952"/>
      <c r="J806" s="1952"/>
      <c r="K806" s="1952"/>
      <c r="L806" s="1950" t="s">
        <v>2047</v>
      </c>
      <c r="M806" s="1951"/>
      <c r="N806" s="1950">
        <v>2.7309999999999999</v>
      </c>
      <c r="O806" s="1951"/>
      <c r="P806" s="1951"/>
      <c r="Q806" s="1951"/>
      <c r="R806" s="1951"/>
    </row>
    <row r="807" spans="1:18">
      <c r="A807" s="1949">
        <v>801</v>
      </c>
      <c r="B807" s="1987" t="s">
        <v>18577</v>
      </c>
      <c r="C807" s="1949" t="s">
        <v>18578</v>
      </c>
      <c r="D807" s="1949" t="s">
        <v>8150</v>
      </c>
      <c r="E807" s="1950">
        <v>0.56181999999999999</v>
      </c>
      <c r="F807" s="1950">
        <v>0.56181999999999999</v>
      </c>
      <c r="G807" s="1950">
        <v>0.56181999999999999</v>
      </c>
      <c r="H807" s="1952"/>
      <c r="I807" s="1952"/>
      <c r="J807" s="1952"/>
      <c r="K807" s="1952"/>
      <c r="L807" s="1950" t="s">
        <v>18579</v>
      </c>
      <c r="M807" s="1951"/>
      <c r="N807" s="1951"/>
      <c r="O807" s="1950">
        <v>0.56181999999999999</v>
      </c>
      <c r="P807" s="1951"/>
      <c r="Q807" s="1951"/>
      <c r="R807" s="1951"/>
    </row>
    <row r="808" spans="1:18">
      <c r="A808" s="1949">
        <v>802</v>
      </c>
      <c r="B808" s="1987" t="s">
        <v>450</v>
      </c>
      <c r="C808" s="1949" t="s">
        <v>18580</v>
      </c>
      <c r="D808" s="1949" t="s">
        <v>8150</v>
      </c>
      <c r="E808" s="1950">
        <v>2.7530000000000001</v>
      </c>
      <c r="F808" s="1950">
        <v>2.7530000000000001</v>
      </c>
      <c r="G808" s="1950">
        <v>2.7530000000000001</v>
      </c>
      <c r="H808" s="1952"/>
      <c r="I808" s="1952"/>
      <c r="J808" s="1952"/>
      <c r="K808" s="1967">
        <v>0.4</v>
      </c>
      <c r="L808" s="1967" t="s">
        <v>17554</v>
      </c>
      <c r="M808" s="1950">
        <v>2.7530000000000001</v>
      </c>
      <c r="N808" s="1956"/>
      <c r="O808" s="1956"/>
      <c r="P808" s="1956"/>
      <c r="Q808" s="1956"/>
      <c r="R808" s="1956"/>
    </row>
    <row r="809" spans="1:18">
      <c r="A809" s="1949">
        <v>803</v>
      </c>
      <c r="B809" s="1987" t="s">
        <v>7044</v>
      </c>
      <c r="C809" s="1948" t="s">
        <v>18581</v>
      </c>
      <c r="D809" s="1949" t="s">
        <v>8150</v>
      </c>
      <c r="E809" s="1967">
        <v>1.38306</v>
      </c>
      <c r="F809" s="1967">
        <v>1.38306</v>
      </c>
      <c r="G809" s="1952"/>
      <c r="H809" s="1952"/>
      <c r="I809" s="1967">
        <v>1.38306</v>
      </c>
      <c r="J809" s="1952"/>
      <c r="K809" s="1967">
        <v>1.38306</v>
      </c>
      <c r="L809" s="1967" t="s">
        <v>55</v>
      </c>
      <c r="M809" s="1956"/>
      <c r="N809" s="1956"/>
      <c r="O809" s="1956"/>
      <c r="P809" s="1967">
        <v>1.38306</v>
      </c>
      <c r="Q809" s="1956"/>
      <c r="R809" s="1956"/>
    </row>
    <row r="810" spans="1:18">
      <c r="A810" s="1949">
        <v>804</v>
      </c>
      <c r="B810" s="1987" t="s">
        <v>9866</v>
      </c>
      <c r="C810" s="1948" t="s">
        <v>18582</v>
      </c>
      <c r="D810" s="1949" t="s">
        <v>8150</v>
      </c>
      <c r="E810" s="1967">
        <v>0.54379</v>
      </c>
      <c r="F810" s="1952"/>
      <c r="G810" s="1952"/>
      <c r="H810" s="1952"/>
      <c r="I810" s="1952"/>
      <c r="J810" s="1967">
        <v>0.54379</v>
      </c>
      <c r="K810" s="1967">
        <v>0.54379</v>
      </c>
      <c r="L810" s="1967" t="s">
        <v>55</v>
      </c>
      <c r="M810" s="1956"/>
      <c r="N810" s="1956"/>
      <c r="O810" s="1956"/>
      <c r="P810" s="1956"/>
      <c r="Q810" s="1956"/>
      <c r="R810" s="1967">
        <v>0.54379</v>
      </c>
    </row>
    <row r="811" spans="1:18">
      <c r="A811" s="1949">
        <v>805</v>
      </c>
      <c r="B811" s="1987" t="s">
        <v>9159</v>
      </c>
      <c r="C811" s="1949" t="s">
        <v>18583</v>
      </c>
      <c r="D811" s="1949" t="s">
        <v>8150</v>
      </c>
      <c r="E811" s="1950">
        <v>0.74385000000000001</v>
      </c>
      <c r="F811" s="1952"/>
      <c r="G811" s="1952"/>
      <c r="H811" s="1952"/>
      <c r="I811" s="1952"/>
      <c r="J811" s="1950">
        <v>0.74385000000000001</v>
      </c>
      <c r="K811" s="1950">
        <v>0.74385000000000001</v>
      </c>
      <c r="L811" s="1950" t="s">
        <v>55</v>
      </c>
      <c r="M811" s="1951"/>
      <c r="N811" s="1951"/>
      <c r="O811" s="1951"/>
      <c r="P811" s="1951"/>
      <c r="Q811" s="1951"/>
      <c r="R811" s="1950">
        <v>0.74385000000000001</v>
      </c>
    </row>
    <row r="812" spans="1:18">
      <c r="A812" s="1949">
        <v>806</v>
      </c>
      <c r="B812" s="1987" t="s">
        <v>9869</v>
      </c>
      <c r="C812" s="1949" t="s">
        <v>18584</v>
      </c>
      <c r="D812" s="1949" t="s">
        <v>8150</v>
      </c>
      <c r="E812" s="1950">
        <v>0.4</v>
      </c>
      <c r="F812" s="1950">
        <v>0.4</v>
      </c>
      <c r="G812" s="1950">
        <v>0.4</v>
      </c>
      <c r="H812" s="1952"/>
      <c r="I812" s="1952"/>
      <c r="J812" s="1952"/>
      <c r="K812" s="1950"/>
      <c r="L812" s="1950" t="s">
        <v>605</v>
      </c>
      <c r="M812" s="1951"/>
      <c r="N812" s="1950">
        <v>0.4</v>
      </c>
      <c r="O812" s="1951"/>
      <c r="P812" s="1951"/>
      <c r="Q812" s="1951"/>
      <c r="R812" s="1951"/>
    </row>
    <row r="813" spans="1:18">
      <c r="A813" s="1949">
        <v>807</v>
      </c>
      <c r="B813" s="1987" t="s">
        <v>18585</v>
      </c>
      <c r="C813" s="1948" t="s">
        <v>18586</v>
      </c>
      <c r="D813" s="1949" t="s">
        <v>8150</v>
      </c>
      <c r="E813" s="1967">
        <v>0.81476999999999999</v>
      </c>
      <c r="F813" s="1952"/>
      <c r="G813" s="1952"/>
      <c r="H813" s="1952"/>
      <c r="I813" s="1952"/>
      <c r="J813" s="1967">
        <v>0.81476999999999999</v>
      </c>
      <c r="K813" s="1967">
        <v>0.81476999999999999</v>
      </c>
      <c r="L813" s="1967" t="s">
        <v>55</v>
      </c>
      <c r="M813" s="1956"/>
      <c r="N813" s="1956"/>
      <c r="O813" s="1956"/>
      <c r="P813" s="1956"/>
      <c r="Q813" s="1956"/>
      <c r="R813" s="1967">
        <v>0.81476999999999999</v>
      </c>
    </row>
    <row r="814" spans="1:18">
      <c r="A814" s="1949">
        <v>808</v>
      </c>
      <c r="B814" s="1987" t="s">
        <v>18587</v>
      </c>
      <c r="C814" s="1949" t="s">
        <v>18588</v>
      </c>
      <c r="D814" s="1949" t="s">
        <v>8150</v>
      </c>
      <c r="E814" s="1950">
        <v>0.5675</v>
      </c>
      <c r="F814" s="1952"/>
      <c r="G814" s="1952"/>
      <c r="H814" s="1952"/>
      <c r="I814" s="1952"/>
      <c r="J814" s="1950">
        <v>0.5675</v>
      </c>
      <c r="K814" s="1950">
        <v>0.5675</v>
      </c>
      <c r="L814" s="1950" t="s">
        <v>55</v>
      </c>
      <c r="M814" s="1951"/>
      <c r="N814" s="1951"/>
      <c r="O814" s="1951"/>
      <c r="P814" s="1951"/>
      <c r="Q814" s="1951"/>
      <c r="R814" s="1950">
        <v>0.5675</v>
      </c>
    </row>
    <row r="815" spans="1:18">
      <c r="A815" s="1949">
        <v>809</v>
      </c>
      <c r="B815" s="1987" t="s">
        <v>18589</v>
      </c>
      <c r="C815" s="1948" t="s">
        <v>18590</v>
      </c>
      <c r="D815" s="1949" t="s">
        <v>8150</v>
      </c>
      <c r="E815" s="1967">
        <v>1.63</v>
      </c>
      <c r="F815" s="1967">
        <v>1.63</v>
      </c>
      <c r="G815" s="1967">
        <v>1.63</v>
      </c>
      <c r="H815" s="1952"/>
      <c r="I815" s="1952"/>
      <c r="J815" s="1952"/>
      <c r="K815" s="1952"/>
      <c r="L815" s="1967" t="s">
        <v>18591</v>
      </c>
      <c r="M815" s="1967">
        <v>1.63</v>
      </c>
      <c r="N815" s="1964"/>
      <c r="O815" s="1956"/>
      <c r="P815" s="1956"/>
      <c r="Q815" s="1956"/>
      <c r="R815" s="1956"/>
    </row>
    <row r="816" spans="1:18">
      <c r="A816" s="1949">
        <v>810</v>
      </c>
      <c r="B816" s="1987" t="s">
        <v>18592</v>
      </c>
      <c r="C816" s="1949" t="s">
        <v>18593</v>
      </c>
      <c r="D816" s="1949" t="s">
        <v>8150</v>
      </c>
      <c r="E816" s="1950">
        <v>0.88400000000000001</v>
      </c>
      <c r="F816" s="1952"/>
      <c r="G816" s="1952"/>
      <c r="H816" s="1952"/>
      <c r="I816" s="1952"/>
      <c r="J816" s="1950">
        <v>0.88400000000000001</v>
      </c>
      <c r="K816" s="1950">
        <v>0.88400000000000001</v>
      </c>
      <c r="L816" s="1950" t="s">
        <v>55</v>
      </c>
      <c r="M816" s="1951"/>
      <c r="N816" s="1951"/>
      <c r="O816" s="1951"/>
      <c r="P816" s="1951"/>
      <c r="Q816" s="1951"/>
      <c r="R816" s="1950">
        <v>0.88400000000000001</v>
      </c>
    </row>
    <row r="817" spans="1:18">
      <c r="A817" s="1949">
        <v>811</v>
      </c>
      <c r="B817" s="1987" t="s">
        <v>18594</v>
      </c>
      <c r="C817" s="1948" t="s">
        <v>18595</v>
      </c>
      <c r="D817" s="1949" t="s">
        <v>8150</v>
      </c>
      <c r="E817" s="1967">
        <v>0.70313000000000003</v>
      </c>
      <c r="F817" s="1952"/>
      <c r="G817" s="1952"/>
      <c r="H817" s="1952"/>
      <c r="I817" s="1952"/>
      <c r="J817" s="1967">
        <v>0.70313000000000003</v>
      </c>
      <c r="K817" s="1967">
        <v>0.70313000000000003</v>
      </c>
      <c r="L817" s="1967" t="s">
        <v>55</v>
      </c>
      <c r="M817" s="1956"/>
      <c r="N817" s="1956"/>
      <c r="O817" s="1956"/>
      <c r="P817" s="1956"/>
      <c r="Q817" s="1956"/>
      <c r="R817" s="1967">
        <v>0.70313000000000003</v>
      </c>
    </row>
    <row r="818" spans="1:18">
      <c r="A818" s="1949">
        <v>812</v>
      </c>
      <c r="B818" s="1987" t="s">
        <v>7235</v>
      </c>
      <c r="C818" s="1948" t="s">
        <v>18596</v>
      </c>
      <c r="D818" s="1949" t="s">
        <v>8150</v>
      </c>
      <c r="E818" s="1967">
        <v>0.45172000000000001</v>
      </c>
      <c r="F818" s="1952"/>
      <c r="G818" s="1952"/>
      <c r="H818" s="1952"/>
      <c r="I818" s="1952"/>
      <c r="J818" s="1967">
        <v>0.45172000000000001</v>
      </c>
      <c r="K818" s="1967">
        <v>0.45172000000000001</v>
      </c>
      <c r="L818" s="1967" t="s">
        <v>55</v>
      </c>
      <c r="M818" s="1956"/>
      <c r="N818" s="1956"/>
      <c r="O818" s="1956"/>
      <c r="P818" s="1956"/>
      <c r="Q818" s="1956"/>
      <c r="R818" s="1967">
        <v>0.45172000000000001</v>
      </c>
    </row>
    <row r="819" spans="1:18">
      <c r="A819" s="1949">
        <v>813</v>
      </c>
      <c r="B819" s="1990" t="s">
        <v>18597</v>
      </c>
      <c r="C819" s="1949" t="s">
        <v>18598</v>
      </c>
      <c r="D819" s="1949" t="s">
        <v>8150</v>
      </c>
      <c r="E819" s="1950">
        <v>0.72814000000000001</v>
      </c>
      <c r="F819" s="1950">
        <v>0.72814000000000001</v>
      </c>
      <c r="G819" s="1950">
        <v>0.72814000000000001</v>
      </c>
      <c r="H819" s="1952"/>
      <c r="I819" s="1952"/>
      <c r="J819" s="1952"/>
      <c r="K819" s="1952"/>
      <c r="L819" s="1950" t="s">
        <v>2047</v>
      </c>
      <c r="M819" s="1951"/>
      <c r="N819" s="1951"/>
      <c r="O819" s="1950">
        <v>0.72814000000000001</v>
      </c>
      <c r="P819" s="1951"/>
      <c r="Q819" s="1951"/>
      <c r="R819" s="1951"/>
    </row>
    <row r="820" spans="1:18">
      <c r="A820" s="1949">
        <v>814</v>
      </c>
      <c r="B820" s="1987" t="s">
        <v>18597</v>
      </c>
      <c r="C820" s="1949" t="s">
        <v>18599</v>
      </c>
      <c r="D820" s="1949" t="s">
        <v>8150</v>
      </c>
      <c r="E820" s="1950">
        <v>1.1200000000000001</v>
      </c>
      <c r="F820" s="1950">
        <v>1.1200000000000001</v>
      </c>
      <c r="G820" s="1952"/>
      <c r="H820" s="1952"/>
      <c r="I820" s="1950">
        <v>1.1200000000000001</v>
      </c>
      <c r="J820" s="1952"/>
      <c r="K820" s="1950">
        <v>0</v>
      </c>
      <c r="L820" s="1950" t="s">
        <v>605</v>
      </c>
      <c r="M820" s="1951"/>
      <c r="N820" s="1951"/>
      <c r="O820" s="1951"/>
      <c r="P820" s="1950">
        <v>1.1200000000000001</v>
      </c>
      <c r="Q820" s="1951"/>
      <c r="R820" s="1951"/>
    </row>
    <row r="821" spans="1:18">
      <c r="A821" s="1949">
        <v>815</v>
      </c>
      <c r="B821" s="1987" t="s">
        <v>9241</v>
      </c>
      <c r="C821" s="1949" t="s">
        <v>18600</v>
      </c>
      <c r="D821" s="1949" t="s">
        <v>8150</v>
      </c>
      <c r="E821" s="1950">
        <v>0.13400000000000001</v>
      </c>
      <c r="F821" s="1950">
        <v>0.13400000000000001</v>
      </c>
      <c r="G821" s="1950">
        <v>0.13400000000000001</v>
      </c>
      <c r="H821" s="1952"/>
      <c r="I821" s="1952"/>
      <c r="J821" s="1952"/>
      <c r="K821" s="1950">
        <v>0.13400000000000001</v>
      </c>
      <c r="L821" s="1950" t="s">
        <v>605</v>
      </c>
      <c r="M821" s="1951"/>
      <c r="N821" s="1951"/>
      <c r="O821" s="1950">
        <v>0.13400000000000001</v>
      </c>
      <c r="P821" s="1951"/>
      <c r="Q821" s="1951"/>
      <c r="R821" s="1951"/>
    </row>
    <row r="822" spans="1:18">
      <c r="A822" s="1949">
        <v>816</v>
      </c>
      <c r="B822" s="1987" t="s">
        <v>18601</v>
      </c>
      <c r="C822" s="1948" t="s">
        <v>18602</v>
      </c>
      <c r="D822" s="1949" t="s">
        <v>8150</v>
      </c>
      <c r="E822" s="1967">
        <v>0.16475000000000001</v>
      </c>
      <c r="F822" s="1952"/>
      <c r="G822" s="1952"/>
      <c r="H822" s="1952"/>
      <c r="I822" s="1952"/>
      <c r="J822" s="1967">
        <v>0.16475000000000001</v>
      </c>
      <c r="K822" s="1967">
        <v>0.16475000000000001</v>
      </c>
      <c r="L822" s="1967" t="s">
        <v>55</v>
      </c>
      <c r="M822" s="1956"/>
      <c r="N822" s="1956"/>
      <c r="O822" s="1956"/>
      <c r="P822" s="1956"/>
      <c r="Q822" s="1956"/>
      <c r="R822" s="1967">
        <v>0.16475000000000001</v>
      </c>
    </row>
    <row r="823" spans="1:18">
      <c r="A823" s="1949">
        <v>817</v>
      </c>
      <c r="B823" s="1987" t="s">
        <v>18603</v>
      </c>
      <c r="C823" s="1948" t="s">
        <v>18604</v>
      </c>
      <c r="D823" s="1949" t="s">
        <v>8150</v>
      </c>
      <c r="E823" s="1967">
        <v>0.45800000000000002</v>
      </c>
      <c r="F823" s="1952"/>
      <c r="G823" s="1952"/>
      <c r="H823" s="1952"/>
      <c r="I823" s="1952"/>
      <c r="J823" s="1967">
        <v>0.45800000000000002</v>
      </c>
      <c r="K823" s="1967">
        <v>0.45800000000000002</v>
      </c>
      <c r="L823" s="1967" t="s">
        <v>55</v>
      </c>
      <c r="M823" s="1956"/>
      <c r="N823" s="1956"/>
      <c r="O823" s="1956"/>
      <c r="P823" s="1956"/>
      <c r="Q823" s="1956"/>
      <c r="R823" s="1967">
        <v>0.45800000000000002</v>
      </c>
    </row>
    <row r="824" spans="1:18">
      <c r="A824" s="1949">
        <v>818</v>
      </c>
      <c r="B824" s="1987" t="s">
        <v>12706</v>
      </c>
      <c r="C824" s="1949" t="s">
        <v>18605</v>
      </c>
      <c r="D824" s="1949" t="s">
        <v>8150</v>
      </c>
      <c r="E824" s="1950">
        <v>0.23857999999999999</v>
      </c>
      <c r="F824" s="1952"/>
      <c r="G824" s="1952"/>
      <c r="H824" s="1952"/>
      <c r="I824" s="1952"/>
      <c r="J824" s="1950">
        <v>0.23857999999999999</v>
      </c>
      <c r="K824" s="1950">
        <v>0.23857999999999999</v>
      </c>
      <c r="L824" s="1950" t="s">
        <v>55</v>
      </c>
      <c r="M824" s="1951"/>
      <c r="N824" s="1951"/>
      <c r="O824" s="1951"/>
      <c r="P824" s="1951"/>
      <c r="Q824" s="1951"/>
      <c r="R824" s="1950">
        <v>0.23857999999999999</v>
      </c>
    </row>
    <row r="825" spans="1:18">
      <c r="A825" s="1949">
        <v>819</v>
      </c>
      <c r="B825" s="1987" t="s">
        <v>18606</v>
      </c>
      <c r="C825" s="1949" t="s">
        <v>18607</v>
      </c>
      <c r="D825" s="1949" t="s">
        <v>8150</v>
      </c>
      <c r="E825" s="1950">
        <v>0.96599999999999997</v>
      </c>
      <c r="F825" s="1950">
        <v>0.96599999999999997</v>
      </c>
      <c r="G825" s="1950">
        <v>0.96599999999999997</v>
      </c>
      <c r="H825" s="1952"/>
      <c r="I825" s="1952"/>
      <c r="J825" s="1952"/>
      <c r="K825" s="1952"/>
      <c r="L825" s="1950" t="s">
        <v>2047</v>
      </c>
      <c r="M825" s="1951"/>
      <c r="N825" s="1951"/>
      <c r="O825" s="1950">
        <v>0.96599999999999997</v>
      </c>
      <c r="P825" s="1951"/>
      <c r="Q825" s="1951"/>
      <c r="R825" s="1951"/>
    </row>
    <row r="826" spans="1:18">
      <c r="A826" s="1949">
        <v>820</v>
      </c>
      <c r="B826" s="1987" t="s">
        <v>373</v>
      </c>
      <c r="C826" s="1949" t="s">
        <v>18608</v>
      </c>
      <c r="D826" s="1949" t="s">
        <v>8150</v>
      </c>
      <c r="E826" s="1950">
        <v>2.1640000000000001</v>
      </c>
      <c r="F826" s="1950">
        <v>2.1640000000000001</v>
      </c>
      <c r="G826" s="1950">
        <v>2.1640000000000001</v>
      </c>
      <c r="H826" s="1952"/>
      <c r="I826" s="1952"/>
      <c r="J826" s="1952"/>
      <c r="K826" s="1952"/>
      <c r="L826" s="1950" t="s">
        <v>2048</v>
      </c>
      <c r="M826" s="1950">
        <v>2.1640000000000001</v>
      </c>
      <c r="N826" s="1951"/>
      <c r="O826" s="1951"/>
      <c r="P826" s="1951"/>
      <c r="Q826" s="1951"/>
      <c r="R826" s="1951"/>
    </row>
    <row r="827" spans="1:18">
      <c r="A827" s="1949">
        <v>821</v>
      </c>
      <c r="B827" s="1987" t="s">
        <v>557</v>
      </c>
      <c r="C827" s="1948" t="s">
        <v>18609</v>
      </c>
      <c r="D827" s="1949" t="s">
        <v>8150</v>
      </c>
      <c r="E827" s="1967">
        <v>0.48605999999999999</v>
      </c>
      <c r="F827" s="1967">
        <v>0.48605999999999999</v>
      </c>
      <c r="G827" s="1952"/>
      <c r="H827" s="1952"/>
      <c r="I827" s="1967">
        <v>0.48605999999999999</v>
      </c>
      <c r="J827" s="1952"/>
      <c r="K827" s="1967">
        <v>0.48605999999999999</v>
      </c>
      <c r="L827" s="1967" t="s">
        <v>55</v>
      </c>
      <c r="M827" s="1956"/>
      <c r="N827" s="1956"/>
      <c r="O827" s="1956"/>
      <c r="P827" s="1967">
        <v>0.48605999999999999</v>
      </c>
      <c r="Q827" s="1956"/>
      <c r="R827" s="1956"/>
    </row>
    <row r="828" spans="1:18">
      <c r="A828" s="1949">
        <v>822</v>
      </c>
      <c r="B828" s="1987" t="s">
        <v>18610</v>
      </c>
      <c r="C828" s="1948" t="s">
        <v>18611</v>
      </c>
      <c r="D828" s="1949" t="s">
        <v>8150</v>
      </c>
      <c r="E828" s="1967">
        <v>0.4471</v>
      </c>
      <c r="F828" s="1967">
        <v>0.4471</v>
      </c>
      <c r="G828" s="1967">
        <v>0.4471</v>
      </c>
      <c r="H828" s="1952"/>
      <c r="I828" s="1952"/>
      <c r="J828" s="1952"/>
      <c r="K828" s="1967">
        <v>0.4471</v>
      </c>
      <c r="L828" s="1967" t="s">
        <v>605</v>
      </c>
      <c r="M828" s="1956"/>
      <c r="N828" s="1967">
        <v>0.4471</v>
      </c>
      <c r="O828" s="1956"/>
      <c r="P828" s="1956"/>
      <c r="Q828" s="1956"/>
      <c r="R828" s="1956"/>
    </row>
    <row r="829" spans="1:18">
      <c r="A829" s="1949">
        <v>823</v>
      </c>
      <c r="B829" s="1987" t="s">
        <v>597</v>
      </c>
      <c r="C829" s="1949" t="s">
        <v>18612</v>
      </c>
      <c r="D829" s="1949" t="s">
        <v>8150</v>
      </c>
      <c r="E829" s="1950">
        <v>1.2829999999999999</v>
      </c>
      <c r="F829" s="1952"/>
      <c r="G829" s="1952"/>
      <c r="H829" s="1952"/>
      <c r="I829" s="1952"/>
      <c r="J829" s="1950">
        <v>1.2829999999999999</v>
      </c>
      <c r="K829" s="1950">
        <v>1.2829999999999999</v>
      </c>
      <c r="L829" s="1950" t="s">
        <v>605</v>
      </c>
      <c r="M829" s="1951"/>
      <c r="N829" s="1951"/>
      <c r="O829" s="1951"/>
      <c r="P829" s="1951"/>
      <c r="Q829" s="1951"/>
      <c r="R829" s="1950">
        <v>1.2829999999999999</v>
      </c>
    </row>
    <row r="830" spans="1:18">
      <c r="A830" s="1949">
        <v>824</v>
      </c>
      <c r="B830" s="1987" t="s">
        <v>18613</v>
      </c>
      <c r="C830" s="1949" t="s">
        <v>18614</v>
      </c>
      <c r="D830" s="1949" t="s">
        <v>8150</v>
      </c>
      <c r="E830" s="1950">
        <v>1.1000000000000001</v>
      </c>
      <c r="F830" s="1950">
        <v>1.1000000000000001</v>
      </c>
      <c r="G830" s="1952"/>
      <c r="H830" s="1952"/>
      <c r="I830" s="1950">
        <v>1.1000000000000001</v>
      </c>
      <c r="J830" s="1952"/>
      <c r="K830" s="1950">
        <v>1.1000000000000001</v>
      </c>
      <c r="L830" s="1950" t="s">
        <v>55</v>
      </c>
      <c r="M830" s="1951"/>
      <c r="N830" s="1951"/>
      <c r="O830" s="1951"/>
      <c r="P830" s="1950">
        <v>1.1000000000000001</v>
      </c>
      <c r="Q830" s="1951"/>
      <c r="R830" s="1951"/>
    </row>
    <row r="831" spans="1:18">
      <c r="A831" s="1949">
        <v>825</v>
      </c>
      <c r="B831" s="1987" t="s">
        <v>220</v>
      </c>
      <c r="C831" s="1948" t="s">
        <v>18615</v>
      </c>
      <c r="D831" s="1949" t="s">
        <v>8150</v>
      </c>
      <c r="E831" s="1967">
        <v>0.89800000000000002</v>
      </c>
      <c r="F831" s="1967">
        <v>0.89800000000000002</v>
      </c>
      <c r="G831" s="1967">
        <v>0.89800000000000002</v>
      </c>
      <c r="H831" s="1952"/>
      <c r="I831" s="1952"/>
      <c r="J831" s="1952"/>
      <c r="K831" s="1967">
        <v>0.89800000000000002</v>
      </c>
      <c r="L831" s="1967" t="s">
        <v>605</v>
      </c>
      <c r="M831" s="1956"/>
      <c r="N831" s="1956"/>
      <c r="O831" s="1967">
        <v>0.89800000000000002</v>
      </c>
      <c r="P831" s="1956"/>
      <c r="Q831" s="1956"/>
      <c r="R831" s="1956"/>
    </row>
    <row r="832" spans="1:18">
      <c r="A832" s="1949">
        <v>826</v>
      </c>
      <c r="B832" s="1987" t="s">
        <v>18616</v>
      </c>
      <c r="C832" s="1949" t="s">
        <v>18617</v>
      </c>
      <c r="D832" s="1949" t="s">
        <v>8150</v>
      </c>
      <c r="E832" s="1950">
        <v>0.33389999999999997</v>
      </c>
      <c r="F832" s="1950">
        <v>0.33389999999999997</v>
      </c>
      <c r="G832" s="1952"/>
      <c r="H832" s="1952"/>
      <c r="I832" s="1950">
        <v>0.33389999999999997</v>
      </c>
      <c r="J832" s="1952"/>
      <c r="K832" s="1950">
        <v>0.33389999999999997</v>
      </c>
      <c r="L832" s="1950" t="s">
        <v>55</v>
      </c>
      <c r="M832" s="1951"/>
      <c r="N832" s="1951"/>
      <c r="O832" s="1951"/>
      <c r="P832" s="1950">
        <v>0.33389999999999997</v>
      </c>
      <c r="Q832" s="1951"/>
      <c r="R832" s="1951"/>
    </row>
    <row r="833" spans="1:18">
      <c r="A833" s="1949">
        <v>827</v>
      </c>
      <c r="B833" s="1987" t="s">
        <v>18618</v>
      </c>
      <c r="C833" s="1949" t="s">
        <v>18619</v>
      </c>
      <c r="D833" s="1949" t="s">
        <v>8150</v>
      </c>
      <c r="E833" s="1950">
        <v>0.68184</v>
      </c>
      <c r="F833" s="1950">
        <v>0.68184</v>
      </c>
      <c r="G833" s="1952"/>
      <c r="H833" s="1952"/>
      <c r="I833" s="1950">
        <v>0.68184</v>
      </c>
      <c r="J833" s="1952"/>
      <c r="K833" s="1950">
        <v>0.68184</v>
      </c>
      <c r="L833" s="1950" t="s">
        <v>55</v>
      </c>
      <c r="M833" s="1951"/>
      <c r="N833" s="1951"/>
      <c r="O833" s="1951"/>
      <c r="P833" s="1950">
        <v>0.68184</v>
      </c>
      <c r="Q833" s="1951"/>
      <c r="R833" s="1951"/>
    </row>
    <row r="834" spans="1:18">
      <c r="A834" s="1949">
        <v>828</v>
      </c>
      <c r="B834" s="1987" t="s">
        <v>9885</v>
      </c>
      <c r="C834" s="1948" t="s">
        <v>18620</v>
      </c>
      <c r="D834" s="1949" t="s">
        <v>8150</v>
      </c>
      <c r="E834" s="1967">
        <v>2.2349999999999999</v>
      </c>
      <c r="F834" s="1967">
        <v>2.2349999999999999</v>
      </c>
      <c r="G834" s="1967">
        <v>2.2349999999999999</v>
      </c>
      <c r="H834" s="1952"/>
      <c r="I834" s="1952"/>
      <c r="J834" s="1952"/>
      <c r="K834" s="1967">
        <v>2.2349999999999999</v>
      </c>
      <c r="L834" s="1967" t="s">
        <v>55</v>
      </c>
      <c r="M834" s="1956"/>
      <c r="N834" s="1967">
        <v>2.2349999999999999</v>
      </c>
      <c r="O834" s="1956"/>
      <c r="P834" s="1956"/>
      <c r="Q834" s="1956"/>
      <c r="R834" s="1956"/>
    </row>
    <row r="835" spans="1:18">
      <c r="A835" s="1949">
        <v>829</v>
      </c>
      <c r="B835" s="1987" t="s">
        <v>18621</v>
      </c>
      <c r="C835" s="1948" t="s">
        <v>18622</v>
      </c>
      <c r="D835" s="1949" t="s">
        <v>8150</v>
      </c>
      <c r="E835" s="1967">
        <v>2.4</v>
      </c>
      <c r="F835" s="1967">
        <v>2.4</v>
      </c>
      <c r="G835" s="1967">
        <v>2.4</v>
      </c>
      <c r="H835" s="1952"/>
      <c r="I835" s="1952"/>
      <c r="J835" s="1952"/>
      <c r="K835" s="1952"/>
      <c r="L835" s="1967" t="s">
        <v>2047</v>
      </c>
      <c r="M835" s="1967">
        <v>2.4</v>
      </c>
      <c r="N835" s="1956"/>
      <c r="O835" s="1956"/>
      <c r="P835" s="1956"/>
      <c r="Q835" s="1956"/>
      <c r="R835" s="1956"/>
    </row>
    <row r="836" spans="1:18">
      <c r="A836" s="1949">
        <v>830</v>
      </c>
      <c r="B836" s="1987" t="s">
        <v>9271</v>
      </c>
      <c r="C836" s="1949" t="s">
        <v>18623</v>
      </c>
      <c r="D836" s="1949" t="s">
        <v>8150</v>
      </c>
      <c r="E836" s="1950">
        <v>0.69642000000000004</v>
      </c>
      <c r="F836" s="1950">
        <v>0.69642000000000004</v>
      </c>
      <c r="G836" s="1950">
        <v>0.69642000000000004</v>
      </c>
      <c r="H836" s="1952"/>
      <c r="I836" s="1952"/>
      <c r="J836" s="1952"/>
      <c r="K836" s="1950"/>
      <c r="L836" s="1950" t="s">
        <v>605</v>
      </c>
      <c r="M836" s="1951"/>
      <c r="N836" s="1951"/>
      <c r="O836" s="1950">
        <v>0.69642000000000004</v>
      </c>
      <c r="P836" s="1951"/>
      <c r="Q836" s="1951"/>
      <c r="R836" s="1951"/>
    </row>
    <row r="837" spans="1:18">
      <c r="A837" s="1949">
        <v>831</v>
      </c>
      <c r="B837" s="1987" t="s">
        <v>18624</v>
      </c>
      <c r="C837" s="1948" t="s">
        <v>18625</v>
      </c>
      <c r="D837" s="1949" t="s">
        <v>8150</v>
      </c>
      <c r="E837" s="1967">
        <v>1.0760000000000001</v>
      </c>
      <c r="F837" s="1952"/>
      <c r="G837" s="1952"/>
      <c r="H837" s="1952"/>
      <c r="I837" s="1952"/>
      <c r="J837" s="1967">
        <v>1.0760000000000001</v>
      </c>
      <c r="K837" s="1967">
        <v>1.0760000000000001</v>
      </c>
      <c r="L837" s="1967" t="s">
        <v>55</v>
      </c>
      <c r="M837" s="1956"/>
      <c r="N837" s="1956"/>
      <c r="O837" s="1956"/>
      <c r="P837" s="1956"/>
      <c r="Q837" s="1956"/>
      <c r="R837" s="1967">
        <v>1.0760000000000001</v>
      </c>
    </row>
    <row r="838" spans="1:18">
      <c r="A838" s="1949">
        <v>832</v>
      </c>
      <c r="B838" s="1987" t="s">
        <v>18626</v>
      </c>
      <c r="C838" s="1949" t="s">
        <v>18627</v>
      </c>
      <c r="D838" s="1949" t="s">
        <v>8150</v>
      </c>
      <c r="E838" s="1950">
        <v>0.47049999999999997</v>
      </c>
      <c r="F838" s="1950">
        <v>0.47049999999999997</v>
      </c>
      <c r="G838" s="1950">
        <v>0.47049999999999997</v>
      </c>
      <c r="H838" s="1952"/>
      <c r="I838" s="1952"/>
      <c r="J838" s="1952"/>
      <c r="K838" s="1952"/>
      <c r="L838" s="1950" t="s">
        <v>2047</v>
      </c>
      <c r="M838" s="1951"/>
      <c r="N838" s="1951"/>
      <c r="O838" s="1950">
        <v>0.47049999999999997</v>
      </c>
      <c r="P838" s="1951"/>
      <c r="Q838" s="1951"/>
      <c r="R838" s="1951"/>
    </row>
    <row r="839" spans="1:18">
      <c r="A839" s="1949">
        <v>833</v>
      </c>
      <c r="B839" s="1987" t="s">
        <v>18628</v>
      </c>
      <c r="C839" s="1949" t="s">
        <v>18629</v>
      </c>
      <c r="D839" s="1949" t="s">
        <v>8150</v>
      </c>
      <c r="E839" s="1950">
        <v>0.26400000000000001</v>
      </c>
      <c r="F839" s="1952"/>
      <c r="G839" s="1952"/>
      <c r="H839" s="1952"/>
      <c r="I839" s="1952"/>
      <c r="J839" s="1950">
        <v>0.26400000000000001</v>
      </c>
      <c r="K839" s="1950">
        <v>0.26400000000000001</v>
      </c>
      <c r="L839" s="1950" t="s">
        <v>55</v>
      </c>
      <c r="M839" s="1951"/>
      <c r="N839" s="1951"/>
      <c r="O839" s="1951"/>
      <c r="P839" s="1951"/>
      <c r="Q839" s="1951"/>
      <c r="R839" s="1950">
        <v>0.26400000000000001</v>
      </c>
    </row>
    <row r="840" spans="1:18">
      <c r="A840" s="1949">
        <v>834</v>
      </c>
      <c r="B840" s="1987" t="s">
        <v>18630</v>
      </c>
      <c r="C840" s="1948" t="s">
        <v>18631</v>
      </c>
      <c r="D840" s="1949" t="s">
        <v>8150</v>
      </c>
      <c r="E840" s="1967">
        <v>0.32</v>
      </c>
      <c r="F840" s="1952"/>
      <c r="G840" s="1952"/>
      <c r="H840" s="1952"/>
      <c r="I840" s="1952"/>
      <c r="J840" s="1967">
        <v>0.32</v>
      </c>
      <c r="K840" s="1967">
        <v>0.32</v>
      </c>
      <c r="L840" s="1967" t="s">
        <v>55</v>
      </c>
      <c r="M840" s="1956"/>
      <c r="N840" s="1956"/>
      <c r="O840" s="1956"/>
      <c r="P840" s="1956"/>
      <c r="Q840" s="1956"/>
      <c r="R840" s="1967">
        <v>0.32</v>
      </c>
    </row>
    <row r="841" spans="1:18">
      <c r="A841" s="1949">
        <v>835</v>
      </c>
      <c r="B841" s="1987" t="s">
        <v>18632</v>
      </c>
      <c r="C841" s="1948" t="s">
        <v>18633</v>
      </c>
      <c r="D841" s="1949" t="s">
        <v>8150</v>
      </c>
      <c r="E841" s="1967">
        <v>0.48</v>
      </c>
      <c r="F841" s="1967">
        <v>0.48</v>
      </c>
      <c r="G841" s="1967">
        <v>0.48</v>
      </c>
      <c r="H841" s="1952"/>
      <c r="I841" s="1952"/>
      <c r="J841" s="1952"/>
      <c r="K841" s="1967">
        <v>0.48</v>
      </c>
      <c r="L841" s="1967" t="s">
        <v>55</v>
      </c>
      <c r="M841" s="1956"/>
      <c r="N841" s="1967">
        <v>0.48</v>
      </c>
      <c r="O841" s="1969"/>
      <c r="P841" s="1969"/>
      <c r="Q841" s="1956"/>
      <c r="R841" s="1956"/>
    </row>
    <row r="842" spans="1:18">
      <c r="A842" s="1949">
        <v>836</v>
      </c>
      <c r="B842" s="1987" t="s">
        <v>18634</v>
      </c>
      <c r="C842" s="1949" t="s">
        <v>18635</v>
      </c>
      <c r="D842" s="1949" t="s">
        <v>8150</v>
      </c>
      <c r="E842" s="1950">
        <v>0.38400000000000001</v>
      </c>
      <c r="F842" s="1952"/>
      <c r="G842" s="1952"/>
      <c r="H842" s="1952"/>
      <c r="I842" s="1952"/>
      <c r="J842" s="1950">
        <v>0.38400000000000001</v>
      </c>
      <c r="K842" s="1950">
        <v>0.38400000000000001</v>
      </c>
      <c r="L842" s="1950" t="s">
        <v>55</v>
      </c>
      <c r="M842" s="1951"/>
      <c r="N842" s="1951"/>
      <c r="O842" s="1951"/>
      <c r="P842" s="1951"/>
      <c r="Q842" s="1951"/>
      <c r="R842" s="1950">
        <v>0.38400000000000001</v>
      </c>
    </row>
    <row r="843" spans="1:18">
      <c r="A843" s="1949">
        <v>837</v>
      </c>
      <c r="B843" s="1987" t="s">
        <v>18636</v>
      </c>
      <c r="C843" s="1948" t="s">
        <v>18637</v>
      </c>
      <c r="D843" s="1949" t="s">
        <v>8150</v>
      </c>
      <c r="E843" s="1967">
        <v>0.74</v>
      </c>
      <c r="F843" s="1967">
        <v>0.74</v>
      </c>
      <c r="G843" s="1967">
        <v>0.74</v>
      </c>
      <c r="H843" s="1952"/>
      <c r="I843" s="1952"/>
      <c r="J843" s="1952"/>
      <c r="K843" s="1967">
        <v>0.74</v>
      </c>
      <c r="L843" s="1967" t="s">
        <v>55</v>
      </c>
      <c r="M843" s="1956"/>
      <c r="N843" s="1956"/>
      <c r="O843" s="1967">
        <v>0.74</v>
      </c>
      <c r="P843" s="1964"/>
      <c r="Q843" s="1956"/>
      <c r="R843" s="1956"/>
    </row>
    <row r="844" spans="1:18">
      <c r="A844" s="1949">
        <v>838</v>
      </c>
      <c r="B844" s="1987" t="s">
        <v>18638</v>
      </c>
      <c r="C844" s="1949" t="s">
        <v>18639</v>
      </c>
      <c r="D844" s="1949" t="s">
        <v>8150</v>
      </c>
      <c r="E844" s="1950">
        <v>1.1836</v>
      </c>
      <c r="F844" s="1950">
        <v>1.1836</v>
      </c>
      <c r="G844" s="1950">
        <v>1.1836</v>
      </c>
      <c r="H844" s="1952"/>
      <c r="I844" s="1952"/>
      <c r="J844" s="1952"/>
      <c r="K844" s="1950"/>
      <c r="L844" s="1950" t="s">
        <v>605</v>
      </c>
      <c r="M844" s="1951"/>
      <c r="N844" s="1950">
        <v>1.1836</v>
      </c>
      <c r="O844" s="1951"/>
      <c r="P844" s="1951"/>
      <c r="Q844" s="1951"/>
      <c r="R844" s="1951"/>
    </row>
    <row r="845" spans="1:18">
      <c r="A845" s="1949">
        <v>839</v>
      </c>
      <c r="B845" s="1987" t="s">
        <v>18640</v>
      </c>
      <c r="C845" s="1948" t="s">
        <v>18641</v>
      </c>
      <c r="D845" s="1949" t="s">
        <v>8150</v>
      </c>
      <c r="E845" s="1967">
        <v>0.47</v>
      </c>
      <c r="F845" s="1967">
        <v>0.47</v>
      </c>
      <c r="G845" s="1952"/>
      <c r="H845" s="1952"/>
      <c r="I845" s="1967">
        <v>0.47</v>
      </c>
      <c r="J845" s="1952"/>
      <c r="K845" s="1967">
        <v>0.47</v>
      </c>
      <c r="L845" s="1967" t="s">
        <v>55</v>
      </c>
      <c r="M845" s="1956"/>
      <c r="N845" s="1956"/>
      <c r="O845" s="1956"/>
      <c r="P845" s="1967">
        <v>0.47</v>
      </c>
      <c r="Q845" s="1956"/>
      <c r="R845" s="1956"/>
    </row>
    <row r="846" spans="1:18">
      <c r="A846" s="1949">
        <v>840</v>
      </c>
      <c r="B846" s="1987" t="s">
        <v>18642</v>
      </c>
      <c r="C846" s="1948" t="s">
        <v>18643</v>
      </c>
      <c r="D846" s="1949" t="s">
        <v>8150</v>
      </c>
      <c r="E846" s="1967">
        <v>2.76</v>
      </c>
      <c r="F846" s="1967">
        <v>2.76</v>
      </c>
      <c r="G846" s="1967">
        <v>2.76</v>
      </c>
      <c r="H846" s="1952"/>
      <c r="I846" s="1952"/>
      <c r="J846" s="1952"/>
      <c r="K846" s="1967">
        <v>2.76</v>
      </c>
      <c r="L846" s="1967" t="s">
        <v>55</v>
      </c>
      <c r="M846" s="1956"/>
      <c r="N846" s="1956"/>
      <c r="O846" s="1967">
        <v>2.76</v>
      </c>
      <c r="P846" s="1964"/>
      <c r="Q846" s="1956"/>
      <c r="R846" s="1956"/>
    </row>
    <row r="847" spans="1:18">
      <c r="A847" s="1949">
        <v>841</v>
      </c>
      <c r="B847" s="1987" t="s">
        <v>18644</v>
      </c>
      <c r="C847" s="1949" t="s">
        <v>18645</v>
      </c>
      <c r="D847" s="1949" t="s">
        <v>8150</v>
      </c>
      <c r="E847" s="1950">
        <v>0.28290999999999999</v>
      </c>
      <c r="F847" s="1952"/>
      <c r="G847" s="1952"/>
      <c r="H847" s="1952"/>
      <c r="I847" s="1952"/>
      <c r="J847" s="1950">
        <v>0.28290999999999999</v>
      </c>
      <c r="K847" s="1950">
        <v>0.28290999999999999</v>
      </c>
      <c r="L847" s="1950" t="s">
        <v>605</v>
      </c>
      <c r="M847" s="1951"/>
      <c r="N847" s="1951"/>
      <c r="O847" s="1951"/>
      <c r="P847" s="1951"/>
      <c r="Q847" s="1951"/>
      <c r="R847" s="1950">
        <v>0.28290999999999999</v>
      </c>
    </row>
    <row r="848" spans="1:18">
      <c r="A848" s="1949">
        <v>842</v>
      </c>
      <c r="B848" s="1987" t="s">
        <v>18646</v>
      </c>
      <c r="C848" s="1949" t="s">
        <v>18647</v>
      </c>
      <c r="D848" s="1949" t="s">
        <v>8150</v>
      </c>
      <c r="E848" s="1950">
        <v>0.68100000000000005</v>
      </c>
      <c r="F848" s="1950">
        <v>0.68100000000000005</v>
      </c>
      <c r="G848" s="1952"/>
      <c r="H848" s="1952"/>
      <c r="I848" s="1950">
        <v>0.68100000000000005</v>
      </c>
      <c r="J848" s="1952"/>
      <c r="K848" s="1950">
        <v>0.68100000000000005</v>
      </c>
      <c r="L848" s="1950" t="s">
        <v>55</v>
      </c>
      <c r="M848" s="1951"/>
      <c r="N848" s="1951"/>
      <c r="O848" s="1951"/>
      <c r="P848" s="1950">
        <v>0.68100000000000005</v>
      </c>
      <c r="Q848" s="1951"/>
      <c r="R848" s="1951"/>
    </row>
    <row r="849" spans="1:18" s="32" customFormat="1">
      <c r="A849" s="1972">
        <v>843</v>
      </c>
      <c r="B849" s="1989" t="s">
        <v>357</v>
      </c>
      <c r="C849" s="1972" t="s">
        <v>18648</v>
      </c>
      <c r="D849" s="1972" t="s">
        <v>8150</v>
      </c>
      <c r="E849" s="1968">
        <f>1.44937+0.853</f>
        <v>2.3023699999999998</v>
      </c>
      <c r="F849" s="1968">
        <f>1.44937+0.853</f>
        <v>2.3023699999999998</v>
      </c>
      <c r="G849" s="1968">
        <f>1.44937+0.853</f>
        <v>2.3023699999999998</v>
      </c>
      <c r="H849" s="1965"/>
      <c r="I849" s="1965"/>
      <c r="J849" s="1965"/>
      <c r="K849" s="1968">
        <v>0</v>
      </c>
      <c r="L849" s="1968" t="s">
        <v>605</v>
      </c>
      <c r="M849" s="1968"/>
      <c r="N849" s="1968">
        <f>1.44937+0.853</f>
        <v>2.3023699999999998</v>
      </c>
      <c r="O849" s="1980"/>
      <c r="P849" s="1968"/>
      <c r="Q849" s="1968"/>
      <c r="R849" s="1968"/>
    </row>
    <row r="850" spans="1:18">
      <c r="A850" s="1949">
        <v>844</v>
      </c>
      <c r="B850" s="1987" t="s">
        <v>18649</v>
      </c>
      <c r="C850" s="1949" t="s">
        <v>18650</v>
      </c>
      <c r="D850" s="1949" t="s">
        <v>8150</v>
      </c>
      <c r="E850" s="1950">
        <v>0.38919999999999999</v>
      </c>
      <c r="F850" s="1952"/>
      <c r="G850" s="1952"/>
      <c r="H850" s="1952"/>
      <c r="I850" s="1952"/>
      <c r="J850" s="1950">
        <v>0.38919999999999999</v>
      </c>
      <c r="K850" s="1950">
        <v>0.38919999999999999</v>
      </c>
      <c r="L850" s="1950" t="s">
        <v>55</v>
      </c>
      <c r="M850" s="1951"/>
      <c r="N850" s="1951"/>
      <c r="O850" s="1951"/>
      <c r="P850" s="1951"/>
      <c r="Q850" s="1951"/>
      <c r="R850" s="1950">
        <v>0.38919999999999999</v>
      </c>
    </row>
    <row r="851" spans="1:18">
      <c r="A851" s="1949">
        <v>845</v>
      </c>
      <c r="B851" s="1990" t="s">
        <v>18651</v>
      </c>
      <c r="C851" s="1949" t="s">
        <v>18652</v>
      </c>
      <c r="D851" s="1949" t="s">
        <v>8150</v>
      </c>
      <c r="E851" s="1950">
        <v>0.46250000000000002</v>
      </c>
      <c r="F851" s="1950">
        <v>0.46250000000000002</v>
      </c>
      <c r="G851" s="1950">
        <v>0.46250000000000002</v>
      </c>
      <c r="H851" s="1952"/>
      <c r="I851" s="1952"/>
      <c r="J851" s="1952"/>
      <c r="K851" s="1950">
        <v>0.46250000000000002</v>
      </c>
      <c r="L851" s="1967" t="s">
        <v>605</v>
      </c>
      <c r="M851" s="1956"/>
      <c r="N851" s="1956"/>
      <c r="O851" s="1950">
        <v>0.46250000000000002</v>
      </c>
      <c r="P851" s="1956"/>
      <c r="Q851" s="1956"/>
      <c r="R851" s="1956"/>
    </row>
    <row r="852" spans="1:18">
      <c r="A852" s="1949">
        <v>846</v>
      </c>
      <c r="B852" s="1987" t="s">
        <v>18653</v>
      </c>
      <c r="C852" s="1949" t="s">
        <v>18654</v>
      </c>
      <c r="D852" s="1949" t="s">
        <v>8150</v>
      </c>
      <c r="E852" s="1950">
        <v>2.7025000000000001</v>
      </c>
      <c r="F852" s="1950">
        <v>2.7025000000000001</v>
      </c>
      <c r="G852" s="1950">
        <v>2.7025000000000001</v>
      </c>
      <c r="H852" s="1952"/>
      <c r="I852" s="1952"/>
      <c r="J852" s="1952"/>
      <c r="K852" s="1950">
        <v>1.8959999999999999</v>
      </c>
      <c r="L852" s="1950" t="s">
        <v>5035</v>
      </c>
      <c r="M852" s="1951"/>
      <c r="N852" s="1951"/>
      <c r="O852" s="1950">
        <v>2.7025000000000001</v>
      </c>
      <c r="P852" s="1951"/>
      <c r="Q852" s="1951"/>
      <c r="R852" s="1951"/>
    </row>
    <row r="853" spans="1:18">
      <c r="A853" s="1949">
        <v>847</v>
      </c>
      <c r="B853" s="1987" t="s">
        <v>18655</v>
      </c>
      <c r="C853" s="1949" t="s">
        <v>18656</v>
      </c>
      <c r="D853" s="1949" t="s">
        <v>8150</v>
      </c>
      <c r="E853" s="1950">
        <v>0.50800000000000001</v>
      </c>
      <c r="F853" s="1950">
        <v>0.50800000000000001</v>
      </c>
      <c r="G853" s="1950">
        <v>0.50800000000000001</v>
      </c>
      <c r="H853" s="1952"/>
      <c r="I853" s="1952"/>
      <c r="J853" s="1952"/>
      <c r="K853" s="1952"/>
      <c r="L853" s="1950" t="s">
        <v>605</v>
      </c>
      <c r="M853" s="1951"/>
      <c r="N853" s="1950">
        <v>0.50800000000000001</v>
      </c>
      <c r="O853" s="1951"/>
      <c r="P853" s="1951"/>
      <c r="Q853" s="1951"/>
      <c r="R853" s="1951"/>
    </row>
    <row r="854" spans="1:18">
      <c r="A854" s="1949">
        <v>848</v>
      </c>
      <c r="B854" s="1987" t="s">
        <v>17004</v>
      </c>
      <c r="C854" s="1949" t="s">
        <v>18657</v>
      </c>
      <c r="D854" s="1949" t="s">
        <v>8150</v>
      </c>
      <c r="E854" s="1950">
        <v>0.22800000000000001</v>
      </c>
      <c r="F854" s="1952"/>
      <c r="G854" s="1952"/>
      <c r="H854" s="1952"/>
      <c r="I854" s="1952"/>
      <c r="J854" s="1950">
        <v>0.22800000000000001</v>
      </c>
      <c r="K854" s="1950">
        <v>0.22800000000000001</v>
      </c>
      <c r="L854" s="1950" t="s">
        <v>55</v>
      </c>
      <c r="M854" s="1951"/>
      <c r="N854" s="1951"/>
      <c r="O854" s="1951"/>
      <c r="P854" s="1951"/>
      <c r="Q854" s="1951"/>
      <c r="R854" s="1950">
        <v>0.22800000000000001</v>
      </c>
    </row>
    <row r="855" spans="1:18">
      <c r="A855" s="1949">
        <v>849</v>
      </c>
      <c r="B855" s="1987" t="s">
        <v>18658</v>
      </c>
      <c r="C855" s="1949" t="s">
        <v>18659</v>
      </c>
      <c r="D855" s="1949" t="s">
        <v>8150</v>
      </c>
      <c r="E855" s="1950">
        <v>0.441</v>
      </c>
      <c r="F855" s="1952"/>
      <c r="G855" s="1952"/>
      <c r="H855" s="1952"/>
      <c r="I855" s="1952"/>
      <c r="J855" s="1950">
        <v>0.441</v>
      </c>
      <c r="K855" s="1950">
        <v>0.441</v>
      </c>
      <c r="L855" s="1950" t="s">
        <v>55</v>
      </c>
      <c r="M855" s="1951"/>
      <c r="N855" s="1951"/>
      <c r="O855" s="1951"/>
      <c r="P855" s="1951"/>
      <c r="Q855" s="1951"/>
      <c r="R855" s="1950">
        <v>0.441</v>
      </c>
    </row>
    <row r="856" spans="1:18">
      <c r="A856" s="1949">
        <v>850</v>
      </c>
      <c r="B856" s="1987" t="s">
        <v>18660</v>
      </c>
      <c r="C856" s="1949" t="s">
        <v>18661</v>
      </c>
      <c r="D856" s="1949" t="s">
        <v>8150</v>
      </c>
      <c r="E856" s="1950">
        <v>0.27600000000000002</v>
      </c>
      <c r="F856" s="1952"/>
      <c r="G856" s="1952"/>
      <c r="H856" s="1952"/>
      <c r="I856" s="1952"/>
      <c r="J856" s="1950">
        <v>0.27600000000000002</v>
      </c>
      <c r="K856" s="1950">
        <v>0.27600000000000002</v>
      </c>
      <c r="L856" s="1950" t="s">
        <v>55</v>
      </c>
      <c r="M856" s="1951"/>
      <c r="N856" s="1951"/>
      <c r="O856" s="1951"/>
      <c r="P856" s="1951"/>
      <c r="Q856" s="1951"/>
      <c r="R856" s="1950">
        <v>0.27600000000000002</v>
      </c>
    </row>
    <row r="857" spans="1:18">
      <c r="A857" s="1949">
        <v>851</v>
      </c>
      <c r="B857" s="1987" t="s">
        <v>18662</v>
      </c>
      <c r="C857" s="1949" t="s">
        <v>18663</v>
      </c>
      <c r="D857" s="1949" t="s">
        <v>8150</v>
      </c>
      <c r="E857" s="1950">
        <v>6.5000000000000002E-2</v>
      </c>
      <c r="F857" s="1952"/>
      <c r="G857" s="1952"/>
      <c r="H857" s="1952"/>
      <c r="I857" s="1952"/>
      <c r="J857" s="1950">
        <v>6.5000000000000002E-2</v>
      </c>
      <c r="K857" s="1950">
        <v>6.5000000000000002E-2</v>
      </c>
      <c r="L857" s="1950" t="s">
        <v>55</v>
      </c>
      <c r="M857" s="1951"/>
      <c r="N857" s="1951"/>
      <c r="O857" s="1951"/>
      <c r="P857" s="1951"/>
      <c r="Q857" s="1951"/>
      <c r="R857" s="1950">
        <v>6.5000000000000002E-2</v>
      </c>
    </row>
    <row r="858" spans="1:18">
      <c r="A858" s="1949">
        <v>852</v>
      </c>
      <c r="B858" s="1987" t="s">
        <v>18664</v>
      </c>
      <c r="C858" s="1949" t="s">
        <v>18665</v>
      </c>
      <c r="D858" s="1949" t="s">
        <v>8150</v>
      </c>
      <c r="E858" s="1950">
        <v>0.40400000000000003</v>
      </c>
      <c r="F858" s="1950">
        <v>0.40400000000000003</v>
      </c>
      <c r="G858" s="1952"/>
      <c r="H858" s="1952"/>
      <c r="I858" s="1950">
        <v>0.40400000000000003</v>
      </c>
      <c r="J858" s="1952"/>
      <c r="K858" s="1950">
        <v>0.40400000000000003</v>
      </c>
      <c r="L858" s="1950" t="s">
        <v>55</v>
      </c>
      <c r="M858" s="1951"/>
      <c r="N858" s="1951"/>
      <c r="O858" s="1951"/>
      <c r="P858" s="1950">
        <v>0.40400000000000003</v>
      </c>
      <c r="Q858" s="1951"/>
      <c r="R858" s="1951"/>
    </row>
    <row r="859" spans="1:18">
      <c r="A859" s="1949">
        <v>853</v>
      </c>
      <c r="B859" s="1987" t="s">
        <v>18666</v>
      </c>
      <c r="C859" s="1948" t="s">
        <v>18667</v>
      </c>
      <c r="D859" s="1949" t="s">
        <v>8150</v>
      </c>
      <c r="E859" s="1967">
        <v>0.48753999999999997</v>
      </c>
      <c r="F859" s="1952"/>
      <c r="G859" s="1952"/>
      <c r="H859" s="1952"/>
      <c r="I859" s="1952"/>
      <c r="J859" s="1967">
        <v>0.48753999999999997</v>
      </c>
      <c r="K859" s="1967">
        <v>0.48753999999999997</v>
      </c>
      <c r="L859" s="1967" t="s">
        <v>55</v>
      </c>
      <c r="M859" s="1956"/>
      <c r="N859" s="1956"/>
      <c r="O859" s="1956"/>
      <c r="P859" s="1956"/>
      <c r="Q859" s="1956"/>
      <c r="R859" s="1967">
        <v>0.48753999999999997</v>
      </c>
    </row>
    <row r="860" spans="1:18">
      <c r="A860" s="1949">
        <v>854</v>
      </c>
      <c r="B860" s="1987" t="s">
        <v>18668</v>
      </c>
      <c r="C860" s="1949" t="s">
        <v>18669</v>
      </c>
      <c r="D860" s="1949" t="s">
        <v>8150</v>
      </c>
      <c r="E860" s="1950">
        <v>0.72699999999999998</v>
      </c>
      <c r="F860" s="1950">
        <v>0.72699999999999998</v>
      </c>
      <c r="G860" s="1950">
        <v>0.72699999999999998</v>
      </c>
      <c r="H860" s="1952"/>
      <c r="I860" s="1952"/>
      <c r="J860" s="1952"/>
      <c r="K860" s="1952"/>
      <c r="L860" s="1950" t="s">
        <v>2047</v>
      </c>
      <c r="M860" s="1951"/>
      <c r="N860" s="1950">
        <v>0.72699999999999998</v>
      </c>
      <c r="O860" s="1951"/>
      <c r="P860" s="1951"/>
      <c r="Q860" s="1951"/>
      <c r="R860" s="1951"/>
    </row>
    <row r="861" spans="1:18">
      <c r="A861" s="1949">
        <v>855</v>
      </c>
      <c r="B861" s="1987" t="s">
        <v>18670</v>
      </c>
      <c r="C861" s="1949" t="s">
        <v>18671</v>
      </c>
      <c r="D861" s="1949" t="s">
        <v>8150</v>
      </c>
      <c r="E861" s="1950">
        <v>0.56299999999999994</v>
      </c>
      <c r="F861" s="1950">
        <v>0.56299999999999994</v>
      </c>
      <c r="G861" s="1950">
        <v>0.56299999999999994</v>
      </c>
      <c r="H861" s="1952"/>
      <c r="I861" s="1952"/>
      <c r="J861" s="1952"/>
      <c r="K861" s="1952"/>
      <c r="L861" s="1950" t="s">
        <v>605</v>
      </c>
      <c r="M861" s="1951"/>
      <c r="N861" s="1951"/>
      <c r="O861" s="1950">
        <v>0.56299999999999994</v>
      </c>
      <c r="P861" s="1951"/>
      <c r="Q861" s="1951"/>
      <c r="R861" s="1951"/>
    </row>
    <row r="862" spans="1:18">
      <c r="A862" s="1949">
        <v>856</v>
      </c>
      <c r="B862" s="1987" t="s">
        <v>9129</v>
      </c>
      <c r="C862" s="1948" t="s">
        <v>18672</v>
      </c>
      <c r="D862" s="1949" t="s">
        <v>8150</v>
      </c>
      <c r="E862" s="1967">
        <v>0.27</v>
      </c>
      <c r="F862" s="1952"/>
      <c r="G862" s="1952"/>
      <c r="H862" s="1952"/>
      <c r="I862" s="1952"/>
      <c r="J862" s="1967">
        <v>0.27</v>
      </c>
      <c r="K862" s="1967">
        <v>0.27</v>
      </c>
      <c r="L862" s="1967" t="s">
        <v>55</v>
      </c>
      <c r="M862" s="1956"/>
      <c r="N862" s="1956"/>
      <c r="O862" s="1956"/>
      <c r="P862" s="1956"/>
      <c r="Q862" s="1956"/>
      <c r="R862" s="1967">
        <v>0.25601000000000002</v>
      </c>
    </row>
    <row r="863" spans="1:18">
      <c r="A863" s="1949">
        <v>857</v>
      </c>
      <c r="B863" s="1987" t="s">
        <v>18673</v>
      </c>
      <c r="C863" s="1949" t="s">
        <v>18674</v>
      </c>
      <c r="D863" s="1949" t="s">
        <v>8150</v>
      </c>
      <c r="E863" s="1950">
        <v>0.51</v>
      </c>
      <c r="F863" s="1952"/>
      <c r="G863" s="1952"/>
      <c r="H863" s="1952"/>
      <c r="I863" s="1952"/>
      <c r="J863" s="1950">
        <v>0.51</v>
      </c>
      <c r="K863" s="1950">
        <v>0.51</v>
      </c>
      <c r="L863" s="1950" t="s">
        <v>55</v>
      </c>
      <c r="M863" s="1951"/>
      <c r="N863" s="1951"/>
      <c r="O863" s="1951"/>
      <c r="P863" s="1951"/>
      <c r="Q863" s="1951"/>
      <c r="R863" s="1950">
        <v>0.51</v>
      </c>
    </row>
    <row r="864" spans="1:18">
      <c r="A864" s="1949">
        <v>858</v>
      </c>
      <c r="B864" s="1987" t="s">
        <v>9041</v>
      </c>
      <c r="C864" s="1949" t="s">
        <v>18675</v>
      </c>
      <c r="D864" s="1949" t="s">
        <v>8150</v>
      </c>
      <c r="E864" s="1950">
        <v>0.47</v>
      </c>
      <c r="F864" s="1950">
        <v>0.47</v>
      </c>
      <c r="G864" s="1952"/>
      <c r="H864" s="1952"/>
      <c r="I864" s="1950">
        <v>0.47</v>
      </c>
      <c r="J864" s="1952"/>
      <c r="K864" s="1950">
        <v>0.47</v>
      </c>
      <c r="L864" s="1950" t="s">
        <v>55</v>
      </c>
      <c r="M864" s="1951"/>
      <c r="N864" s="1951"/>
      <c r="O864" s="1951"/>
      <c r="P864" s="1950">
        <v>0.47</v>
      </c>
      <c r="Q864" s="1951"/>
      <c r="R864" s="1951"/>
    </row>
    <row r="865" spans="1:18" s="32" customFormat="1">
      <c r="A865" s="1972">
        <v>859</v>
      </c>
      <c r="B865" s="1989" t="s">
        <v>18676</v>
      </c>
      <c r="C865" s="1972" t="s">
        <v>18677</v>
      </c>
      <c r="D865" s="1972" t="s">
        <v>8150</v>
      </c>
      <c r="E865" s="1968">
        <v>0.33077000000000001</v>
      </c>
      <c r="F865" s="1974"/>
      <c r="G865" s="1974"/>
      <c r="H865" s="1974"/>
      <c r="I865" s="1974"/>
      <c r="J865" s="1968">
        <v>0.33100000000000002</v>
      </c>
      <c r="K865" s="1968">
        <v>0</v>
      </c>
      <c r="L865" s="1968" t="s">
        <v>605</v>
      </c>
      <c r="M865" s="1968"/>
      <c r="N865" s="1968"/>
      <c r="O865" s="1968"/>
      <c r="P865" s="1968"/>
      <c r="Q865" s="1968"/>
      <c r="R865" s="1968">
        <v>0.33077000000000001</v>
      </c>
    </row>
    <row r="866" spans="1:18">
      <c r="A866" s="1949">
        <v>860</v>
      </c>
      <c r="B866" s="1987" t="s">
        <v>16969</v>
      </c>
      <c r="C866" s="1949" t="s">
        <v>18678</v>
      </c>
      <c r="D866" s="1949" t="s">
        <v>8150</v>
      </c>
      <c r="E866" s="1950">
        <v>0.5</v>
      </c>
      <c r="F866" s="1950">
        <v>0.5</v>
      </c>
      <c r="G866" s="1950">
        <v>0.5</v>
      </c>
      <c r="H866" s="1952"/>
      <c r="I866" s="1952"/>
      <c r="J866" s="1952"/>
      <c r="K866" s="1952">
        <v>0</v>
      </c>
      <c r="L866" s="1950" t="s">
        <v>2047</v>
      </c>
      <c r="M866" s="1951"/>
      <c r="N866" s="1950">
        <v>0.5</v>
      </c>
      <c r="O866" s="1951"/>
      <c r="P866" s="1951"/>
      <c r="Q866" s="1951"/>
      <c r="R866" s="1951"/>
    </row>
    <row r="867" spans="1:18">
      <c r="A867" s="1949">
        <v>861</v>
      </c>
      <c r="B867" s="1987" t="s">
        <v>18679</v>
      </c>
      <c r="C867" s="1949" t="s">
        <v>18680</v>
      </c>
      <c r="D867" s="1949" t="s">
        <v>8150</v>
      </c>
      <c r="E867" s="1950">
        <v>0.36199999999999999</v>
      </c>
      <c r="F867" s="1952"/>
      <c r="G867" s="1952"/>
      <c r="H867" s="1952"/>
      <c r="I867" s="1952"/>
      <c r="J867" s="1950">
        <v>0.36199999999999999</v>
      </c>
      <c r="K867" s="1950">
        <v>0.36199999999999999</v>
      </c>
      <c r="L867" s="1950" t="s">
        <v>55</v>
      </c>
      <c r="M867" s="1951"/>
      <c r="N867" s="1951"/>
      <c r="O867" s="1951"/>
      <c r="P867" s="1951"/>
      <c r="Q867" s="1951"/>
      <c r="R867" s="1950">
        <v>0.36199999999999999</v>
      </c>
    </row>
    <row r="868" spans="1:18">
      <c r="A868" s="1949">
        <v>862</v>
      </c>
      <c r="B868" s="1987" t="s">
        <v>18681</v>
      </c>
      <c r="C868" s="1948" t="s">
        <v>18682</v>
      </c>
      <c r="D868" s="1949" t="s">
        <v>8150</v>
      </c>
      <c r="E868" s="1967">
        <v>1.3352599999999999</v>
      </c>
      <c r="F868" s="1952"/>
      <c r="G868" s="1952"/>
      <c r="H868" s="1952"/>
      <c r="I868" s="1952"/>
      <c r="J868" s="1967">
        <v>1.3352599999999999</v>
      </c>
      <c r="K868" s="1967">
        <v>1.3352599999999999</v>
      </c>
      <c r="L868" s="1967" t="s">
        <v>55</v>
      </c>
      <c r="M868" s="1956"/>
      <c r="N868" s="1956"/>
      <c r="O868" s="1956"/>
      <c r="P868" s="1956"/>
      <c r="Q868" s="1956"/>
      <c r="R868" s="1967">
        <v>1.3352599999999999</v>
      </c>
    </row>
    <row r="869" spans="1:18">
      <c r="A869" s="1949">
        <v>863</v>
      </c>
      <c r="B869" s="1987" t="s">
        <v>413</v>
      </c>
      <c r="C869" s="1949" t="s">
        <v>18683</v>
      </c>
      <c r="D869" s="1949" t="s">
        <v>8150</v>
      </c>
      <c r="E869" s="1950">
        <v>0.50600000000000001</v>
      </c>
      <c r="F869" s="1952"/>
      <c r="G869" s="1952"/>
      <c r="H869" s="1952"/>
      <c r="I869" s="1952"/>
      <c r="J869" s="1950">
        <v>0.50600000000000001</v>
      </c>
      <c r="K869" s="1950">
        <v>0.50600000000000001</v>
      </c>
      <c r="L869" s="1950" t="s">
        <v>55</v>
      </c>
      <c r="M869" s="1951"/>
      <c r="N869" s="1951"/>
      <c r="O869" s="1951"/>
      <c r="P869" s="1951"/>
      <c r="Q869" s="1951"/>
      <c r="R869" s="1950">
        <v>0.50600000000000001</v>
      </c>
    </row>
    <row r="870" spans="1:18">
      <c r="A870" s="1949">
        <v>864</v>
      </c>
      <c r="B870" s="1987" t="s">
        <v>9909</v>
      </c>
      <c r="C870" s="1949" t="s">
        <v>18684</v>
      </c>
      <c r="D870" s="1949" t="s">
        <v>8150</v>
      </c>
      <c r="E870" s="1950">
        <v>2.2400000000000002</v>
      </c>
      <c r="F870" s="1950">
        <v>2.2400000000000002</v>
      </c>
      <c r="G870" s="1950">
        <v>2.2400000000000002</v>
      </c>
      <c r="H870" s="1965"/>
      <c r="I870" s="1965"/>
      <c r="J870" s="1965"/>
      <c r="K870" s="1950">
        <v>1.345</v>
      </c>
      <c r="L870" s="1950" t="s">
        <v>2048</v>
      </c>
      <c r="M870" s="1950">
        <v>2.2400000000000002</v>
      </c>
      <c r="N870" s="1964"/>
      <c r="O870" s="1951"/>
      <c r="P870" s="1951"/>
      <c r="Q870" s="1951"/>
      <c r="R870" s="1951"/>
    </row>
    <row r="871" spans="1:18">
      <c r="A871" s="1949">
        <v>865</v>
      </c>
      <c r="B871" s="1987" t="s">
        <v>18685</v>
      </c>
      <c r="C871" s="1949" t="s">
        <v>18686</v>
      </c>
      <c r="D871" s="1949" t="s">
        <v>8150</v>
      </c>
      <c r="E871" s="1950">
        <v>0.91210000000000002</v>
      </c>
      <c r="F871" s="1950">
        <v>0.26300000000000001</v>
      </c>
      <c r="G871" s="1950">
        <v>0.26300000000000001</v>
      </c>
      <c r="H871" s="1952"/>
      <c r="I871" s="1952"/>
      <c r="J871" s="1950">
        <v>0.64900000000000002</v>
      </c>
      <c r="K871" s="1950">
        <v>0.64900000000000002</v>
      </c>
      <c r="L871" s="1950" t="s">
        <v>55</v>
      </c>
      <c r="M871" s="1951"/>
      <c r="N871" s="1951"/>
      <c r="O871" s="1951"/>
      <c r="P871" s="1951"/>
      <c r="Q871" s="1951"/>
      <c r="R871" s="1950">
        <v>0.91210000000000002</v>
      </c>
    </row>
    <row r="872" spans="1:18">
      <c r="A872" s="1949">
        <v>866</v>
      </c>
      <c r="B872" s="1987" t="s">
        <v>18687</v>
      </c>
      <c r="C872" s="1949" t="s">
        <v>18688</v>
      </c>
      <c r="D872" s="1949" t="s">
        <v>8150</v>
      </c>
      <c r="E872" s="1950">
        <v>0.36549999999999999</v>
      </c>
      <c r="F872" s="1950">
        <v>0.36549999999999999</v>
      </c>
      <c r="G872" s="1952"/>
      <c r="H872" s="1952"/>
      <c r="I872" s="1950">
        <v>0.36549999999999999</v>
      </c>
      <c r="J872" s="1952"/>
      <c r="K872" s="1950">
        <v>0.36549999999999999</v>
      </c>
      <c r="L872" s="1950" t="s">
        <v>55</v>
      </c>
      <c r="M872" s="1951"/>
      <c r="N872" s="1951"/>
      <c r="O872" s="1951"/>
      <c r="P872" s="1950">
        <v>0.36549999999999999</v>
      </c>
      <c r="Q872" s="1951"/>
      <c r="R872" s="1951"/>
    </row>
    <row r="873" spans="1:18">
      <c r="A873" s="1949">
        <v>867</v>
      </c>
      <c r="B873" s="1987" t="s">
        <v>18689</v>
      </c>
      <c r="C873" s="1949" t="s">
        <v>18690</v>
      </c>
      <c r="D873" s="1949" t="s">
        <v>8150</v>
      </c>
      <c r="E873" s="1950">
        <v>0.74099999999999999</v>
      </c>
      <c r="F873" s="1950">
        <v>0.74099999999999999</v>
      </c>
      <c r="G873" s="1950">
        <v>0.74099999999999999</v>
      </c>
      <c r="H873" s="1952"/>
      <c r="I873" s="1952"/>
      <c r="J873" s="1952"/>
      <c r="K873" s="1950">
        <v>0.74099999999999999</v>
      </c>
      <c r="L873" s="1950" t="s">
        <v>605</v>
      </c>
      <c r="M873" s="1951"/>
      <c r="N873" s="1951"/>
      <c r="O873" s="1950">
        <v>0.74099999999999999</v>
      </c>
      <c r="P873" s="1951"/>
      <c r="Q873" s="1951"/>
      <c r="R873" s="1951"/>
    </row>
    <row r="874" spans="1:18">
      <c r="A874" s="1949">
        <v>868</v>
      </c>
      <c r="B874" s="1987" t="s">
        <v>7154</v>
      </c>
      <c r="C874" s="1949" t="s">
        <v>18691</v>
      </c>
      <c r="D874" s="1949" t="s">
        <v>8150</v>
      </c>
      <c r="E874" s="1950">
        <v>0.73812999999999995</v>
      </c>
      <c r="F874" s="1950">
        <v>0.73812999999999995</v>
      </c>
      <c r="G874" s="1950">
        <v>0.73812999999999995</v>
      </c>
      <c r="H874" s="1952"/>
      <c r="I874" s="1952"/>
      <c r="J874" s="1952"/>
      <c r="K874" s="1952"/>
      <c r="L874" s="1950" t="s">
        <v>605</v>
      </c>
      <c r="M874" s="1951"/>
      <c r="N874" s="1951"/>
      <c r="O874" s="1950">
        <v>0.73812999999999995</v>
      </c>
      <c r="P874" s="1951"/>
      <c r="Q874" s="1951"/>
      <c r="R874" s="1951"/>
    </row>
    <row r="875" spans="1:18">
      <c r="A875" s="1949">
        <v>869</v>
      </c>
      <c r="B875" s="1987" t="s">
        <v>5057</v>
      </c>
      <c r="C875" s="1949" t="s">
        <v>18692</v>
      </c>
      <c r="D875" s="1949" t="s">
        <v>8150</v>
      </c>
      <c r="E875" s="1950">
        <v>3.419</v>
      </c>
      <c r="F875" s="1950">
        <v>3.419</v>
      </c>
      <c r="G875" s="1950">
        <v>3.419</v>
      </c>
      <c r="H875" s="1952"/>
      <c r="I875" s="1952"/>
      <c r="J875" s="1952"/>
      <c r="K875" s="1952"/>
      <c r="L875" s="1967" t="s">
        <v>18693</v>
      </c>
      <c r="M875" s="1950">
        <v>3.419</v>
      </c>
      <c r="N875" s="1956"/>
      <c r="O875" s="1956"/>
      <c r="P875" s="1956"/>
      <c r="Q875" s="1956"/>
      <c r="R875" s="1956"/>
    </row>
    <row r="876" spans="1:18">
      <c r="A876" s="1949">
        <v>870</v>
      </c>
      <c r="B876" s="1987" t="s">
        <v>18694</v>
      </c>
      <c r="C876" s="1949" t="s">
        <v>18695</v>
      </c>
      <c r="D876" s="1949" t="s">
        <v>8150</v>
      </c>
      <c r="E876" s="1950">
        <v>0.66500000000000004</v>
      </c>
      <c r="F876" s="1952"/>
      <c r="G876" s="1952"/>
      <c r="H876" s="1952"/>
      <c r="I876" s="1952"/>
      <c r="J876" s="1950">
        <v>0.66500000000000004</v>
      </c>
      <c r="K876" s="1950">
        <v>0.66500000000000004</v>
      </c>
      <c r="L876" s="1950" t="s">
        <v>55</v>
      </c>
      <c r="M876" s="1951"/>
      <c r="N876" s="1951"/>
      <c r="O876" s="1951"/>
      <c r="P876" s="1951"/>
      <c r="Q876" s="1951"/>
      <c r="R876" s="1950">
        <v>0.66500000000000004</v>
      </c>
    </row>
    <row r="877" spans="1:18">
      <c r="A877" s="1949">
        <v>871</v>
      </c>
      <c r="B877" s="1987" t="s">
        <v>18696</v>
      </c>
      <c r="C877" s="1949" t="s">
        <v>18697</v>
      </c>
      <c r="D877" s="1949" t="s">
        <v>8150</v>
      </c>
      <c r="E877" s="1950">
        <v>0.38597999999999999</v>
      </c>
      <c r="F877" s="1952"/>
      <c r="G877" s="1952"/>
      <c r="H877" s="1952"/>
      <c r="I877" s="1952"/>
      <c r="J877" s="1950">
        <v>0.38597999999999999</v>
      </c>
      <c r="K877" s="1950">
        <v>0.38597999999999999</v>
      </c>
      <c r="L877" s="1950" t="s">
        <v>55</v>
      </c>
      <c r="M877" s="1951"/>
      <c r="N877" s="1951"/>
      <c r="O877" s="1951"/>
      <c r="P877" s="1951"/>
      <c r="Q877" s="1951"/>
      <c r="R877" s="1950">
        <v>0.38597999999999999</v>
      </c>
    </row>
    <row r="878" spans="1:18">
      <c r="A878" s="1949">
        <v>872</v>
      </c>
      <c r="B878" s="1988" t="s">
        <v>18698</v>
      </c>
      <c r="C878" s="1955" t="s">
        <v>18699</v>
      </c>
      <c r="D878" s="1949" t="s">
        <v>8150</v>
      </c>
      <c r="E878" s="1956">
        <v>2.7389999999999999</v>
      </c>
      <c r="F878" s="1956">
        <v>2.7389999999999999</v>
      </c>
      <c r="G878" s="1956">
        <v>2.7389999999999999</v>
      </c>
      <c r="H878" s="1952"/>
      <c r="I878" s="1952"/>
      <c r="J878" s="1952"/>
      <c r="K878" s="1952"/>
      <c r="L878" s="1956" t="s">
        <v>2048</v>
      </c>
      <c r="M878" s="1981"/>
      <c r="N878" s="1956">
        <v>2.7389999999999999</v>
      </c>
      <c r="O878" s="1956"/>
      <c r="P878" s="1956"/>
      <c r="Q878" s="1956"/>
      <c r="R878" s="1956"/>
    </row>
    <row r="879" spans="1:18">
      <c r="A879" s="1949">
        <v>873</v>
      </c>
      <c r="B879" s="1987" t="s">
        <v>9917</v>
      </c>
      <c r="C879" s="1949" t="s">
        <v>18700</v>
      </c>
      <c r="D879" s="1949" t="s">
        <v>8150</v>
      </c>
      <c r="E879" s="1950">
        <v>1.8</v>
      </c>
      <c r="F879" s="1950">
        <v>1.8</v>
      </c>
      <c r="G879" s="1950">
        <v>1.8</v>
      </c>
      <c r="H879" s="1952"/>
      <c r="I879" s="1952"/>
      <c r="J879" s="1952"/>
      <c r="K879" s="1952"/>
      <c r="L879" s="1950" t="s">
        <v>2048</v>
      </c>
      <c r="M879" s="1950">
        <v>1.8</v>
      </c>
      <c r="N879" s="1964"/>
      <c r="O879" s="1951"/>
      <c r="P879" s="1951"/>
      <c r="Q879" s="1951"/>
      <c r="R879" s="1951"/>
    </row>
    <row r="880" spans="1:18">
      <c r="A880" s="1949">
        <v>874</v>
      </c>
      <c r="B880" s="1987" t="s">
        <v>18701</v>
      </c>
      <c r="C880" s="1948" t="s">
        <v>18702</v>
      </c>
      <c r="D880" s="1949" t="s">
        <v>8150</v>
      </c>
      <c r="E880" s="1967">
        <v>1.19</v>
      </c>
      <c r="F880" s="1967">
        <v>1.19</v>
      </c>
      <c r="G880" s="1967">
        <v>1.19</v>
      </c>
      <c r="H880" s="1952"/>
      <c r="I880" s="1952"/>
      <c r="J880" s="1952"/>
      <c r="K880" s="1952"/>
      <c r="L880" s="1967" t="s">
        <v>18133</v>
      </c>
      <c r="M880" s="1967">
        <v>1.19</v>
      </c>
      <c r="N880" s="1956"/>
      <c r="O880" s="1956"/>
      <c r="P880" s="1956"/>
      <c r="Q880" s="1956"/>
      <c r="R880" s="1956"/>
    </row>
    <row r="881" spans="1:18">
      <c r="A881" s="1949">
        <v>875</v>
      </c>
      <c r="B881" s="1987" t="s">
        <v>18701</v>
      </c>
      <c r="C881" s="1948" t="s">
        <v>18703</v>
      </c>
      <c r="D881" s="1949" t="s">
        <v>8150</v>
      </c>
      <c r="E881" s="1967">
        <v>0.24299999999999999</v>
      </c>
      <c r="F881" s="1967">
        <v>0.24299999999999999</v>
      </c>
      <c r="G881" s="1952"/>
      <c r="H881" s="1952"/>
      <c r="I881" s="1967">
        <v>0.24299999999999999</v>
      </c>
      <c r="J881" s="1952"/>
      <c r="K881" s="1967">
        <v>0.24299999999999999</v>
      </c>
      <c r="L881" s="1967" t="s">
        <v>55</v>
      </c>
      <c r="M881" s="1956"/>
      <c r="N881" s="1956"/>
      <c r="O881" s="1956"/>
      <c r="P881" s="1967">
        <v>0.24299999999999999</v>
      </c>
      <c r="Q881" s="1956"/>
      <c r="R881" s="1956"/>
    </row>
    <row r="882" spans="1:18">
      <c r="A882" s="1949">
        <v>876</v>
      </c>
      <c r="B882" s="1987" t="s">
        <v>18704</v>
      </c>
      <c r="C882" s="1948" t="s">
        <v>18705</v>
      </c>
      <c r="D882" s="1949" t="s">
        <v>8150</v>
      </c>
      <c r="E882" s="1967">
        <v>0.21129000000000001</v>
      </c>
      <c r="F882" s="1952"/>
      <c r="G882" s="1952"/>
      <c r="H882" s="1952"/>
      <c r="I882" s="1952"/>
      <c r="J882" s="1967">
        <v>0.21129000000000001</v>
      </c>
      <c r="K882" s="1967">
        <v>0.21129000000000001</v>
      </c>
      <c r="L882" s="1967" t="s">
        <v>55</v>
      </c>
      <c r="M882" s="1956"/>
      <c r="N882" s="1956"/>
      <c r="O882" s="1956"/>
      <c r="P882" s="1956"/>
      <c r="Q882" s="1956"/>
      <c r="R882" s="1967">
        <v>0.21129000000000001</v>
      </c>
    </row>
    <row r="883" spans="1:18">
      <c r="A883" s="1949">
        <v>877</v>
      </c>
      <c r="B883" s="1987" t="s">
        <v>18706</v>
      </c>
      <c r="C883" s="1949" t="s">
        <v>18707</v>
      </c>
      <c r="D883" s="1949" t="s">
        <v>8150</v>
      </c>
      <c r="E883" s="1950">
        <v>0.86</v>
      </c>
      <c r="F883" s="1950">
        <v>0.86</v>
      </c>
      <c r="G883" s="1950">
        <v>0.86</v>
      </c>
      <c r="H883" s="1952"/>
      <c r="I883" s="1952"/>
      <c r="J883" s="1952"/>
      <c r="K883" s="1952"/>
      <c r="L883" s="1950" t="s">
        <v>2047</v>
      </c>
      <c r="M883" s="1950">
        <v>0.86</v>
      </c>
      <c r="N883" s="1964"/>
      <c r="O883" s="1951"/>
      <c r="P883" s="1951"/>
      <c r="Q883" s="1951"/>
      <c r="R883" s="1951"/>
    </row>
    <row r="884" spans="1:18">
      <c r="A884" s="1949">
        <v>878</v>
      </c>
      <c r="B884" s="1987" t="s">
        <v>18708</v>
      </c>
      <c r="C884" s="1949" t="s">
        <v>18709</v>
      </c>
      <c r="D884" s="1949" t="s">
        <v>8150</v>
      </c>
      <c r="E884" s="1950">
        <v>0.56999999999999995</v>
      </c>
      <c r="F884" s="1950">
        <v>0.56999999999999995</v>
      </c>
      <c r="G884" s="1950">
        <v>0.56999999999999995</v>
      </c>
      <c r="H884" s="1952"/>
      <c r="I884" s="1952"/>
      <c r="J884" s="1952"/>
      <c r="K884" s="1952"/>
      <c r="L884" s="1950" t="s">
        <v>2048</v>
      </c>
      <c r="M884" s="1950">
        <v>0.56999999999999995</v>
      </c>
      <c r="N884" s="1951"/>
      <c r="O884" s="1951"/>
      <c r="P884" s="1951"/>
      <c r="Q884" s="1951"/>
      <c r="R884" s="1951"/>
    </row>
    <row r="885" spans="1:18">
      <c r="A885" s="1949">
        <v>879</v>
      </c>
      <c r="B885" s="1987" t="s">
        <v>9920</v>
      </c>
      <c r="C885" s="1949" t="s">
        <v>18710</v>
      </c>
      <c r="D885" s="1949" t="s">
        <v>8150</v>
      </c>
      <c r="E885" s="1950">
        <v>0.67869999999999997</v>
      </c>
      <c r="F885" s="1952"/>
      <c r="G885" s="1952"/>
      <c r="H885" s="1952"/>
      <c r="I885" s="1952"/>
      <c r="J885" s="1950">
        <v>0.67869999999999997</v>
      </c>
      <c r="K885" s="1950">
        <v>0.67869999999999997</v>
      </c>
      <c r="L885" s="1950" t="s">
        <v>55</v>
      </c>
      <c r="M885" s="1951"/>
      <c r="N885" s="1951"/>
      <c r="O885" s="1951"/>
      <c r="P885" s="1951"/>
      <c r="Q885" s="1951"/>
      <c r="R885" s="1950">
        <v>0.67869999999999997</v>
      </c>
    </row>
    <row r="886" spans="1:18">
      <c r="A886" s="1949">
        <v>880</v>
      </c>
      <c r="B886" s="1987" t="s">
        <v>18711</v>
      </c>
      <c r="C886" s="1949" t="s">
        <v>18712</v>
      </c>
      <c r="D886" s="1949" t="s">
        <v>8150</v>
      </c>
      <c r="E886" s="1950">
        <v>0.45234999999999997</v>
      </c>
      <c r="F886" s="1950">
        <v>0.45234999999999997</v>
      </c>
      <c r="G886" s="1950">
        <v>0.45234999999999997</v>
      </c>
      <c r="H886" s="1952"/>
      <c r="I886" s="1952"/>
      <c r="J886" s="1952"/>
      <c r="K886" s="1950">
        <v>0.45234999999999997</v>
      </c>
      <c r="L886" s="1950" t="s">
        <v>2047</v>
      </c>
      <c r="M886" s="1951"/>
      <c r="N886" s="1951"/>
      <c r="O886" s="1950">
        <v>0.45234999999999997</v>
      </c>
      <c r="P886" s="1951"/>
      <c r="Q886" s="1951"/>
      <c r="R886" s="1951"/>
    </row>
    <row r="887" spans="1:18">
      <c r="A887" s="1949">
        <v>881</v>
      </c>
      <c r="B887" s="1987" t="s">
        <v>18713</v>
      </c>
      <c r="C887" s="1949" t="s">
        <v>18714</v>
      </c>
      <c r="D887" s="1949" t="s">
        <v>8150</v>
      </c>
      <c r="E887" s="1950">
        <v>0.28047</v>
      </c>
      <c r="F887" s="1952"/>
      <c r="G887" s="1952"/>
      <c r="H887" s="1952"/>
      <c r="I887" s="1952"/>
      <c r="J887" s="1950">
        <v>0.28047</v>
      </c>
      <c r="K887" s="1950">
        <v>0.28047</v>
      </c>
      <c r="L887" s="1950" t="s">
        <v>55</v>
      </c>
      <c r="M887" s="1951"/>
      <c r="N887" s="1951"/>
      <c r="O887" s="1951"/>
      <c r="P887" s="1951"/>
      <c r="Q887" s="1951"/>
      <c r="R887" s="1950">
        <v>0.28047</v>
      </c>
    </row>
    <row r="888" spans="1:18">
      <c r="A888" s="1949">
        <v>882</v>
      </c>
      <c r="B888" s="1987" t="s">
        <v>5062</v>
      </c>
      <c r="C888" s="1949" t="s">
        <v>18715</v>
      </c>
      <c r="D888" s="1949" t="s">
        <v>8150</v>
      </c>
      <c r="E888" s="1950">
        <v>0.17821000000000001</v>
      </c>
      <c r="F888" s="1950">
        <v>0.17821000000000001</v>
      </c>
      <c r="G888" s="1950">
        <v>0.17821000000000001</v>
      </c>
      <c r="H888" s="1952"/>
      <c r="I888" s="1952"/>
      <c r="J888" s="1952"/>
      <c r="K888" s="1950">
        <v>0.17821000000000001</v>
      </c>
      <c r="L888" s="1950" t="s">
        <v>605</v>
      </c>
      <c r="M888" s="1951"/>
      <c r="N888" s="1951"/>
      <c r="O888" s="1950">
        <v>0.17821000000000001</v>
      </c>
      <c r="P888" s="1951"/>
      <c r="Q888" s="1951"/>
      <c r="R888" s="1951"/>
    </row>
    <row r="889" spans="1:18">
      <c r="A889" s="1949">
        <v>883</v>
      </c>
      <c r="B889" s="1987" t="s">
        <v>18716</v>
      </c>
      <c r="C889" s="1949" t="s">
        <v>18717</v>
      </c>
      <c r="D889" s="1949" t="s">
        <v>8150</v>
      </c>
      <c r="E889" s="1950">
        <v>0.46600000000000003</v>
      </c>
      <c r="F889" s="1952"/>
      <c r="G889" s="1952"/>
      <c r="H889" s="1952"/>
      <c r="I889" s="1952"/>
      <c r="J889" s="1950">
        <v>0.46600000000000003</v>
      </c>
      <c r="K889" s="1950">
        <v>0.46600000000000003</v>
      </c>
      <c r="L889" s="1950" t="s">
        <v>55</v>
      </c>
      <c r="M889" s="1951"/>
      <c r="N889" s="1951"/>
      <c r="O889" s="1951"/>
      <c r="P889" s="1951"/>
      <c r="Q889" s="1951"/>
      <c r="R889" s="1950">
        <v>0.46600000000000003</v>
      </c>
    </row>
    <row r="890" spans="1:18">
      <c r="A890" s="1949">
        <v>884</v>
      </c>
      <c r="B890" s="1987" t="s">
        <v>9931</v>
      </c>
      <c r="C890" s="1949" t="s">
        <v>18718</v>
      </c>
      <c r="D890" s="1949" t="s">
        <v>8150</v>
      </c>
      <c r="E890" s="1950">
        <v>1.415</v>
      </c>
      <c r="F890" s="1952"/>
      <c r="G890" s="1952"/>
      <c r="H890" s="1952"/>
      <c r="I890" s="1952"/>
      <c r="J890" s="1950">
        <v>1.415</v>
      </c>
      <c r="K890" s="1950">
        <v>1.415</v>
      </c>
      <c r="L890" s="1950" t="s">
        <v>55</v>
      </c>
      <c r="M890" s="1951"/>
      <c r="N890" s="1951"/>
      <c r="O890" s="1951"/>
      <c r="P890" s="1951"/>
      <c r="Q890" s="1951"/>
      <c r="R890" s="1950">
        <v>1.415</v>
      </c>
    </row>
    <row r="891" spans="1:18">
      <c r="A891" s="1949">
        <v>885</v>
      </c>
      <c r="B891" s="1987" t="s">
        <v>18719</v>
      </c>
      <c r="C891" s="1949" t="s">
        <v>18720</v>
      </c>
      <c r="D891" s="1949" t="s">
        <v>8150</v>
      </c>
      <c r="E891" s="1950">
        <v>0.38300000000000001</v>
      </c>
      <c r="F891" s="1950">
        <v>0.38300000000000001</v>
      </c>
      <c r="G891" s="1950">
        <v>0.38300000000000001</v>
      </c>
      <c r="H891" s="1952"/>
      <c r="I891" s="1952"/>
      <c r="J891" s="1952"/>
      <c r="K891" s="1952"/>
      <c r="L891" s="1950" t="s">
        <v>605</v>
      </c>
      <c r="M891" s="1951"/>
      <c r="N891" s="1951"/>
      <c r="O891" s="1950">
        <v>0.38300000000000001</v>
      </c>
      <c r="P891" s="1951"/>
      <c r="Q891" s="1951"/>
      <c r="R891" s="1951"/>
    </row>
    <row r="892" spans="1:18">
      <c r="A892" s="1949">
        <v>886</v>
      </c>
      <c r="B892" s="1987" t="s">
        <v>18721</v>
      </c>
      <c r="C892" s="1949" t="s">
        <v>18722</v>
      </c>
      <c r="D892" s="1949" t="s">
        <v>8150</v>
      </c>
      <c r="E892" s="1950">
        <v>0.66900000000000004</v>
      </c>
      <c r="F892" s="1952"/>
      <c r="G892" s="1952"/>
      <c r="H892" s="1952"/>
      <c r="I892" s="1952"/>
      <c r="J892" s="1950">
        <v>0.66900000000000004</v>
      </c>
      <c r="K892" s="1950">
        <v>0.66900000000000004</v>
      </c>
      <c r="L892" s="1950" t="s">
        <v>55</v>
      </c>
      <c r="M892" s="1951"/>
      <c r="N892" s="1951"/>
      <c r="O892" s="1951"/>
      <c r="P892" s="1951"/>
      <c r="Q892" s="1951"/>
      <c r="R892" s="1950">
        <v>0.66900000000000004</v>
      </c>
    </row>
    <row r="893" spans="1:18">
      <c r="A893" s="1949">
        <v>887</v>
      </c>
      <c r="B893" s="1987" t="s">
        <v>18723</v>
      </c>
      <c r="C893" s="1948" t="s">
        <v>18724</v>
      </c>
      <c r="D893" s="1949" t="s">
        <v>8150</v>
      </c>
      <c r="E893" s="1967">
        <v>0.54203000000000001</v>
      </c>
      <c r="F893" s="1967">
        <v>0.54203000000000001</v>
      </c>
      <c r="G893" s="1967">
        <v>0.54203000000000001</v>
      </c>
      <c r="H893" s="1952"/>
      <c r="I893" s="1952"/>
      <c r="J893" s="1952"/>
      <c r="K893" s="1967">
        <v>0.54203000000000001</v>
      </c>
      <c r="L893" s="1967" t="s">
        <v>605</v>
      </c>
      <c r="M893" s="1956"/>
      <c r="N893" s="1967">
        <v>0.54203000000000001</v>
      </c>
      <c r="O893" s="1956"/>
      <c r="P893" s="1956"/>
      <c r="Q893" s="1956"/>
      <c r="R893" s="1956"/>
    </row>
    <row r="894" spans="1:18">
      <c r="A894" s="1949">
        <v>888</v>
      </c>
      <c r="B894" s="1987" t="s">
        <v>18725</v>
      </c>
      <c r="C894" s="1948" t="s">
        <v>18726</v>
      </c>
      <c r="D894" s="1949" t="s">
        <v>8150</v>
      </c>
      <c r="E894" s="1967">
        <v>1.0720000000000001</v>
      </c>
      <c r="F894" s="1967">
        <v>1.0720000000000001</v>
      </c>
      <c r="G894" s="1967">
        <v>1.0720000000000001</v>
      </c>
      <c r="H894" s="1952"/>
      <c r="I894" s="1952"/>
      <c r="J894" s="1952"/>
      <c r="K894" s="1967">
        <v>1.0720000000000001</v>
      </c>
      <c r="L894" s="1967" t="s">
        <v>55</v>
      </c>
      <c r="M894" s="1956"/>
      <c r="N894" s="1956"/>
      <c r="O894" s="1967">
        <v>1.0720000000000001</v>
      </c>
      <c r="P894" s="1956"/>
      <c r="Q894" s="1956"/>
      <c r="R894" s="1956"/>
    </row>
    <row r="895" spans="1:18">
      <c r="A895" s="1949">
        <v>889</v>
      </c>
      <c r="B895" s="1987" t="s">
        <v>70</v>
      </c>
      <c r="C895" s="1948" t="s">
        <v>18727</v>
      </c>
      <c r="D895" s="1949" t="s">
        <v>8150</v>
      </c>
      <c r="E895" s="1967">
        <v>1.0589999999999999</v>
      </c>
      <c r="F895" s="1967">
        <v>1.0589999999999999</v>
      </c>
      <c r="G895" s="1952"/>
      <c r="H895" s="1952"/>
      <c r="I895" s="1967">
        <v>1.0589999999999999</v>
      </c>
      <c r="J895" s="1952"/>
      <c r="K895" s="1975">
        <v>0</v>
      </c>
      <c r="L895" s="1967" t="s">
        <v>55</v>
      </c>
      <c r="M895" s="1956"/>
      <c r="N895" s="1956"/>
      <c r="O895" s="1956"/>
      <c r="P895" s="1967">
        <v>1.0589999999999999</v>
      </c>
      <c r="Q895" s="1956"/>
      <c r="R895" s="1956"/>
    </row>
    <row r="896" spans="1:18">
      <c r="A896" s="1949">
        <v>890</v>
      </c>
      <c r="B896" s="1987" t="s">
        <v>18728</v>
      </c>
      <c r="C896" s="1949" t="s">
        <v>18729</v>
      </c>
      <c r="D896" s="1949" t="s">
        <v>8150</v>
      </c>
      <c r="E896" s="1950">
        <v>0.38900000000000001</v>
      </c>
      <c r="F896" s="1950">
        <v>0.38900000000000001</v>
      </c>
      <c r="G896" s="1952"/>
      <c r="H896" s="1952"/>
      <c r="I896" s="1950">
        <v>0.38900000000000001</v>
      </c>
      <c r="J896" s="1952"/>
      <c r="K896" s="1950">
        <v>0.38900000000000001</v>
      </c>
      <c r="L896" s="1950" t="s">
        <v>55</v>
      </c>
      <c r="M896" s="1951"/>
      <c r="N896" s="1951"/>
      <c r="O896" s="1951"/>
      <c r="P896" s="1950">
        <v>0.38900000000000001</v>
      </c>
      <c r="Q896" s="1951"/>
      <c r="R896" s="1951"/>
    </row>
    <row r="897" spans="1:18">
      <c r="A897" s="1949">
        <v>891</v>
      </c>
      <c r="B897" s="1987" t="s">
        <v>18730</v>
      </c>
      <c r="C897" s="1949" t="s">
        <v>18731</v>
      </c>
      <c r="D897" s="1949" t="s">
        <v>8150</v>
      </c>
      <c r="E897" s="1950">
        <v>0.61499999999999999</v>
      </c>
      <c r="F897" s="1950">
        <v>0.61499999999999999</v>
      </c>
      <c r="G897" s="1952"/>
      <c r="H897" s="1952"/>
      <c r="I897" s="1950">
        <v>0.61499999999999999</v>
      </c>
      <c r="J897" s="1952"/>
      <c r="K897" s="1950">
        <v>0.61499999999999999</v>
      </c>
      <c r="L897" s="1950" t="s">
        <v>55</v>
      </c>
      <c r="M897" s="1951"/>
      <c r="N897" s="1951"/>
      <c r="O897" s="1951"/>
      <c r="P897" s="1950">
        <v>0.61499999999999999</v>
      </c>
      <c r="Q897" s="1951"/>
      <c r="R897" s="1951"/>
    </row>
    <row r="898" spans="1:18">
      <c r="A898" s="1949">
        <v>892</v>
      </c>
      <c r="B898" s="1987" t="s">
        <v>18732</v>
      </c>
      <c r="C898" s="1949"/>
      <c r="D898" s="1949" t="s">
        <v>8150</v>
      </c>
      <c r="E898" s="1950">
        <v>1.91</v>
      </c>
      <c r="F898" s="1950">
        <v>1.91</v>
      </c>
      <c r="G898" s="1950">
        <v>1.91</v>
      </c>
      <c r="H898" s="1952"/>
      <c r="I898" s="1952"/>
      <c r="J898" s="1952"/>
      <c r="K898" s="1952"/>
      <c r="L898" s="1950" t="s">
        <v>605</v>
      </c>
      <c r="M898" s="1951"/>
      <c r="N898" s="1951"/>
      <c r="O898" s="1950">
        <v>1.91</v>
      </c>
      <c r="P898" s="1951"/>
      <c r="Q898" s="1951"/>
      <c r="R898" s="1951"/>
    </row>
    <row r="899" spans="1:18">
      <c r="A899" s="1949">
        <v>893</v>
      </c>
      <c r="B899" s="1987" t="s">
        <v>9940</v>
      </c>
      <c r="C899" s="1949" t="s">
        <v>18733</v>
      </c>
      <c r="D899" s="1949" t="s">
        <v>8150</v>
      </c>
      <c r="E899" s="1950">
        <v>0.64500000000000002</v>
      </c>
      <c r="F899" s="1952"/>
      <c r="G899" s="1952"/>
      <c r="H899" s="1952"/>
      <c r="I899" s="1952"/>
      <c r="J899" s="1950">
        <v>0.64500000000000002</v>
      </c>
      <c r="K899" s="1950">
        <v>0.64500000000000002</v>
      </c>
      <c r="L899" s="1950" t="s">
        <v>55</v>
      </c>
      <c r="M899" s="1951"/>
      <c r="N899" s="1951"/>
      <c r="O899" s="1951"/>
      <c r="P899" s="1951"/>
      <c r="Q899" s="1951"/>
      <c r="R899" s="1950">
        <v>0.64500000000000002</v>
      </c>
    </row>
    <row r="900" spans="1:18">
      <c r="A900" s="1949">
        <v>894</v>
      </c>
      <c r="B900" s="1987" t="s">
        <v>18734</v>
      </c>
      <c r="C900" s="1948" t="s">
        <v>18735</v>
      </c>
      <c r="D900" s="1949" t="s">
        <v>8150</v>
      </c>
      <c r="E900" s="1967">
        <v>0.57340000000000002</v>
      </c>
      <c r="F900" s="1967">
        <v>0.57340000000000002</v>
      </c>
      <c r="G900" s="1952"/>
      <c r="H900" s="1952"/>
      <c r="I900" s="1967">
        <v>0.57340000000000002</v>
      </c>
      <c r="J900" s="1952"/>
      <c r="K900" s="1967">
        <v>0.57340000000000002</v>
      </c>
      <c r="L900" s="1967" t="s">
        <v>55</v>
      </c>
      <c r="M900" s="1956"/>
      <c r="N900" s="1956"/>
      <c r="O900" s="1956"/>
      <c r="P900" s="1967">
        <v>0.57340000000000002</v>
      </c>
      <c r="Q900" s="1956"/>
      <c r="R900" s="1956"/>
    </row>
    <row r="901" spans="1:18">
      <c r="A901" s="1949">
        <v>895</v>
      </c>
      <c r="B901" s="1987" t="s">
        <v>18736</v>
      </c>
      <c r="C901" s="1949" t="s">
        <v>18737</v>
      </c>
      <c r="D901" s="1949" t="s">
        <v>8150</v>
      </c>
      <c r="E901" s="1950">
        <v>1.399</v>
      </c>
      <c r="F901" s="1950">
        <v>1.399</v>
      </c>
      <c r="G901" s="1950">
        <v>1.399</v>
      </c>
      <c r="H901" s="1952"/>
      <c r="I901" s="1952"/>
      <c r="J901" s="1952"/>
      <c r="K901" s="1950"/>
      <c r="L901" s="1950" t="s">
        <v>2048</v>
      </c>
      <c r="M901" s="1951"/>
      <c r="N901" s="1950">
        <v>1.399</v>
      </c>
      <c r="O901" s="1951"/>
      <c r="P901" s="1951"/>
      <c r="Q901" s="1951"/>
      <c r="R901" s="1951"/>
    </row>
    <row r="902" spans="1:18">
      <c r="A902" s="1949">
        <v>896</v>
      </c>
      <c r="B902" s="1987" t="s">
        <v>9946</v>
      </c>
      <c r="C902" s="1949" t="s">
        <v>18738</v>
      </c>
      <c r="D902" s="1949" t="s">
        <v>8150</v>
      </c>
      <c r="E902" s="1950">
        <v>0.34300000000000003</v>
      </c>
      <c r="F902" s="1952"/>
      <c r="G902" s="1952"/>
      <c r="H902" s="1952"/>
      <c r="I902" s="1952"/>
      <c r="J902" s="1950">
        <v>0.34300000000000003</v>
      </c>
      <c r="K902" s="1950">
        <v>0.34300000000000003</v>
      </c>
      <c r="L902" s="1950" t="s">
        <v>55</v>
      </c>
      <c r="M902" s="1951"/>
      <c r="N902" s="1951"/>
      <c r="O902" s="1951"/>
      <c r="P902" s="1951"/>
      <c r="Q902" s="1951"/>
      <c r="R902" s="1950">
        <v>0.34300000000000003</v>
      </c>
    </row>
    <row r="903" spans="1:18">
      <c r="A903" s="1949">
        <v>897</v>
      </c>
      <c r="B903" s="1990" t="s">
        <v>9949</v>
      </c>
      <c r="C903" s="1949" t="s">
        <v>18739</v>
      </c>
      <c r="D903" s="1949" t="s">
        <v>8150</v>
      </c>
      <c r="E903" s="1950">
        <v>1.94068</v>
      </c>
      <c r="F903" s="1950">
        <v>1.94068</v>
      </c>
      <c r="G903" s="1950">
        <v>1.94068</v>
      </c>
      <c r="H903" s="1952"/>
      <c r="I903" s="1952"/>
      <c r="J903" s="1952"/>
      <c r="K903" s="1952"/>
      <c r="L903" s="1967" t="s">
        <v>2047</v>
      </c>
      <c r="M903" s="1950">
        <v>1.94068</v>
      </c>
      <c r="N903" s="1951"/>
      <c r="O903" s="1964"/>
      <c r="P903" s="1956"/>
      <c r="Q903" s="1956"/>
      <c r="R903" s="1956"/>
    </row>
    <row r="904" spans="1:18">
      <c r="A904" s="1949">
        <v>898</v>
      </c>
      <c r="B904" s="1990" t="s">
        <v>9952</v>
      </c>
      <c r="C904" s="1949" t="s">
        <v>18740</v>
      </c>
      <c r="D904" s="1949" t="s">
        <v>8150</v>
      </c>
      <c r="E904" s="1950">
        <v>2.8860000000000001</v>
      </c>
      <c r="F904" s="1950">
        <v>2.8860000000000001</v>
      </c>
      <c r="G904" s="1950">
        <v>2.8860000000000001</v>
      </c>
      <c r="H904" s="1952"/>
      <c r="I904" s="1952"/>
      <c r="J904" s="1952"/>
      <c r="K904" s="1952"/>
      <c r="L904" s="1950" t="s">
        <v>2048</v>
      </c>
      <c r="M904" s="1950">
        <v>2.8860000000000001</v>
      </c>
      <c r="N904" s="1951"/>
      <c r="O904" s="1951"/>
      <c r="P904" s="1951"/>
      <c r="Q904" s="1951"/>
      <c r="R904" s="1951"/>
    </row>
    <row r="905" spans="1:18">
      <c r="A905" s="1949">
        <v>899</v>
      </c>
      <c r="B905" s="1987" t="s">
        <v>18741</v>
      </c>
      <c r="C905" s="1948" t="s">
        <v>18742</v>
      </c>
      <c r="D905" s="1949" t="s">
        <v>8150</v>
      </c>
      <c r="E905" s="1967">
        <v>1.3422700000000001</v>
      </c>
      <c r="F905" s="1967">
        <v>1.3422700000000001</v>
      </c>
      <c r="G905" s="1967">
        <v>1.3422700000000001</v>
      </c>
      <c r="H905" s="1952"/>
      <c r="I905" s="1952"/>
      <c r="J905" s="1952"/>
      <c r="K905" s="1967">
        <v>1.3422700000000001</v>
      </c>
      <c r="L905" s="1967" t="s">
        <v>605</v>
      </c>
      <c r="M905" s="1956"/>
      <c r="N905" s="1967">
        <v>1.3422700000000001</v>
      </c>
      <c r="O905" s="1956"/>
      <c r="P905" s="1956"/>
      <c r="Q905" s="1956"/>
      <c r="R905" s="1956"/>
    </row>
    <row r="906" spans="1:18">
      <c r="A906" s="1949">
        <v>900</v>
      </c>
      <c r="B906" s="1987" t="s">
        <v>18743</v>
      </c>
      <c r="C906" s="1948" t="s">
        <v>18744</v>
      </c>
      <c r="D906" s="1949" t="s">
        <v>8150</v>
      </c>
      <c r="E906" s="1967">
        <v>3.21</v>
      </c>
      <c r="F906" s="1967">
        <v>3.21</v>
      </c>
      <c r="G906" s="1967">
        <v>3.21</v>
      </c>
      <c r="H906" s="1952"/>
      <c r="I906" s="1952"/>
      <c r="J906" s="1952"/>
      <c r="K906" s="1952"/>
      <c r="L906" s="1967" t="s">
        <v>2047</v>
      </c>
      <c r="M906" s="1967">
        <v>3.21</v>
      </c>
      <c r="N906" s="1956"/>
      <c r="O906" s="1956"/>
      <c r="P906" s="1956"/>
      <c r="Q906" s="1956"/>
      <c r="R906" s="1956"/>
    </row>
    <row r="907" spans="1:18">
      <c r="A907" s="1949">
        <v>901</v>
      </c>
      <c r="B907" s="1987" t="s">
        <v>18745</v>
      </c>
      <c r="C907" s="1949" t="s">
        <v>18746</v>
      </c>
      <c r="D907" s="1949" t="s">
        <v>8150</v>
      </c>
      <c r="E907" s="1950">
        <v>0.311</v>
      </c>
      <c r="F907" s="1952"/>
      <c r="G907" s="1952"/>
      <c r="H907" s="1952"/>
      <c r="I907" s="1952"/>
      <c r="J907" s="1950">
        <v>0.311</v>
      </c>
      <c r="K907" s="1950">
        <v>0.311</v>
      </c>
      <c r="L907" s="1950" t="s">
        <v>55</v>
      </c>
      <c r="M907" s="1951"/>
      <c r="N907" s="1951"/>
      <c r="O907" s="1951"/>
      <c r="P907" s="1951"/>
      <c r="Q907" s="1951"/>
      <c r="R907" s="1950">
        <v>0.311</v>
      </c>
    </row>
    <row r="908" spans="1:18">
      <c r="A908" s="1949">
        <v>902</v>
      </c>
      <c r="B908" s="1987" t="s">
        <v>18747</v>
      </c>
      <c r="C908" s="1949" t="s">
        <v>18748</v>
      </c>
      <c r="D908" s="1949" t="s">
        <v>8150</v>
      </c>
      <c r="E908" s="1950">
        <v>1.0911</v>
      </c>
      <c r="F908" s="1950">
        <v>1.0911</v>
      </c>
      <c r="G908" s="1952"/>
      <c r="H908" s="1952"/>
      <c r="I908" s="1950">
        <v>1.0911</v>
      </c>
      <c r="J908" s="1952"/>
      <c r="K908" s="1950">
        <v>1.0911</v>
      </c>
      <c r="L908" s="1950" t="s">
        <v>55</v>
      </c>
      <c r="M908" s="1951"/>
      <c r="N908" s="1951"/>
      <c r="O908" s="1951"/>
      <c r="P908" s="1950">
        <v>1.0911</v>
      </c>
      <c r="Q908" s="1951"/>
      <c r="R908" s="1951"/>
    </row>
    <row r="909" spans="1:18">
      <c r="A909" s="1949">
        <v>903</v>
      </c>
      <c r="B909" s="1987" t="s">
        <v>18749</v>
      </c>
      <c r="C909" s="1949" t="s">
        <v>18750</v>
      </c>
      <c r="D909" s="1949" t="s">
        <v>8150</v>
      </c>
      <c r="E909" s="1950">
        <v>1.087</v>
      </c>
      <c r="F909" s="1950">
        <v>1.087</v>
      </c>
      <c r="G909" s="1952"/>
      <c r="H909" s="1952"/>
      <c r="I909" s="1950">
        <v>1.087</v>
      </c>
      <c r="J909" s="1952"/>
      <c r="K909" s="1950">
        <v>1.087</v>
      </c>
      <c r="L909" s="1950" t="s">
        <v>55</v>
      </c>
      <c r="M909" s="1951"/>
      <c r="N909" s="1951"/>
      <c r="O909" s="1951"/>
      <c r="P909" s="1950">
        <v>1.087</v>
      </c>
      <c r="Q909" s="1951"/>
      <c r="R909" s="1951"/>
    </row>
    <row r="910" spans="1:18">
      <c r="A910" s="1949">
        <v>904</v>
      </c>
      <c r="B910" s="1990" t="s">
        <v>18751</v>
      </c>
      <c r="C910" s="1949" t="s">
        <v>18752</v>
      </c>
      <c r="D910" s="1949" t="s">
        <v>8150</v>
      </c>
      <c r="E910" s="1950">
        <v>0.7167</v>
      </c>
      <c r="F910" s="1950">
        <v>0.7167</v>
      </c>
      <c r="G910" s="1950">
        <v>0.7167</v>
      </c>
      <c r="H910" s="1952"/>
      <c r="I910" s="1952"/>
      <c r="J910" s="1952"/>
      <c r="K910" s="1952"/>
      <c r="L910" s="1950" t="s">
        <v>605</v>
      </c>
      <c r="M910" s="1951"/>
      <c r="N910" s="1951"/>
      <c r="O910" s="1950">
        <v>0.7167</v>
      </c>
      <c r="P910" s="1951"/>
      <c r="Q910" s="1951"/>
      <c r="R910" s="1951"/>
    </row>
    <row r="911" spans="1:18">
      <c r="A911" s="1949">
        <v>905</v>
      </c>
      <c r="B911" s="1987" t="s">
        <v>18753</v>
      </c>
      <c r="C911" s="1949" t="s">
        <v>18754</v>
      </c>
      <c r="D911" s="1949" t="s">
        <v>8150</v>
      </c>
      <c r="E911" s="1950">
        <v>0.31900000000000001</v>
      </c>
      <c r="F911" s="1950">
        <v>0.31900000000000001</v>
      </c>
      <c r="G911" s="1952"/>
      <c r="H911" s="1952"/>
      <c r="I911" s="1950">
        <v>0.31900000000000001</v>
      </c>
      <c r="J911" s="1952"/>
      <c r="K911" s="1950">
        <v>0.31900000000000001</v>
      </c>
      <c r="L911" s="1950" t="s">
        <v>55</v>
      </c>
      <c r="M911" s="1951"/>
      <c r="N911" s="1951"/>
      <c r="O911" s="1951"/>
      <c r="P911" s="1950">
        <v>0.31900000000000001</v>
      </c>
      <c r="Q911" s="1951"/>
      <c r="R911" s="1951"/>
    </row>
    <row r="912" spans="1:18">
      <c r="A912" s="1949">
        <v>906</v>
      </c>
      <c r="B912" s="1987" t="s">
        <v>18755</v>
      </c>
      <c r="C912" s="1949" t="s">
        <v>18756</v>
      </c>
      <c r="D912" s="1949" t="s">
        <v>8150</v>
      </c>
      <c r="E912" s="1950">
        <v>0.7</v>
      </c>
      <c r="F912" s="1950">
        <v>0.7</v>
      </c>
      <c r="G912" s="1950">
        <v>0.7</v>
      </c>
      <c r="H912" s="1952"/>
      <c r="I912" s="1952"/>
      <c r="J912" s="1952"/>
      <c r="K912" s="1952"/>
      <c r="L912" s="1950" t="s">
        <v>605</v>
      </c>
      <c r="M912" s="1951"/>
      <c r="N912" s="1951"/>
      <c r="O912" s="1950">
        <v>0.7</v>
      </c>
      <c r="P912" s="1951"/>
      <c r="Q912" s="1951"/>
      <c r="R912" s="1951"/>
    </row>
    <row r="913" spans="1:18">
      <c r="A913" s="1949">
        <v>907</v>
      </c>
      <c r="B913" s="1987" t="s">
        <v>18757</v>
      </c>
      <c r="C913" s="1949" t="s">
        <v>18758</v>
      </c>
      <c r="D913" s="1949" t="s">
        <v>8150</v>
      </c>
      <c r="E913" s="1950">
        <v>0.96</v>
      </c>
      <c r="F913" s="1950">
        <v>0.96</v>
      </c>
      <c r="G913" s="1952"/>
      <c r="H913" s="1952"/>
      <c r="I913" s="1950">
        <v>0.96</v>
      </c>
      <c r="J913" s="1952"/>
      <c r="K913" s="1950">
        <v>0.96</v>
      </c>
      <c r="L913" s="1950" t="s">
        <v>55</v>
      </c>
      <c r="M913" s="1951"/>
      <c r="N913" s="1951"/>
      <c r="O913" s="1951"/>
      <c r="P913" s="1950">
        <v>0.96</v>
      </c>
      <c r="Q913" s="1951"/>
      <c r="R913" s="1951"/>
    </row>
    <row r="914" spans="1:18">
      <c r="A914" s="1949">
        <v>908</v>
      </c>
      <c r="B914" s="1987" t="s">
        <v>18759</v>
      </c>
      <c r="C914" s="1948" t="s">
        <v>18760</v>
      </c>
      <c r="D914" s="1949" t="s">
        <v>8150</v>
      </c>
      <c r="E914" s="1967">
        <v>1.7920199999999999</v>
      </c>
      <c r="F914" s="1952"/>
      <c r="G914" s="1952"/>
      <c r="H914" s="1952"/>
      <c r="I914" s="1952"/>
      <c r="J914" s="1967">
        <v>1.7920199999999999</v>
      </c>
      <c r="K914" s="1967">
        <v>1.7920199999999999</v>
      </c>
      <c r="L914" s="1967" t="s">
        <v>55</v>
      </c>
      <c r="M914" s="1956"/>
      <c r="N914" s="1956"/>
      <c r="O914" s="1956"/>
      <c r="P914" s="1956"/>
      <c r="Q914" s="1956"/>
      <c r="R914" s="1967">
        <v>1.7920199999999999</v>
      </c>
    </row>
    <row r="915" spans="1:18">
      <c r="A915" s="1949">
        <v>909</v>
      </c>
      <c r="B915" s="1987" t="s">
        <v>18761</v>
      </c>
      <c r="C915" s="1949" t="s">
        <v>18762</v>
      </c>
      <c r="D915" s="1949" t="s">
        <v>8150</v>
      </c>
      <c r="E915" s="1950">
        <v>0.52886999999999995</v>
      </c>
      <c r="F915" s="1950">
        <v>0.52886999999999995</v>
      </c>
      <c r="G915" s="1950">
        <v>0.52886999999999995</v>
      </c>
      <c r="H915" s="1952"/>
      <c r="I915" s="1952"/>
      <c r="J915" s="1952"/>
      <c r="K915" s="1952"/>
      <c r="L915" s="1950" t="s">
        <v>605</v>
      </c>
      <c r="M915" s="1951"/>
      <c r="N915" s="1951"/>
      <c r="O915" s="1950">
        <v>0.52886999999999995</v>
      </c>
      <c r="P915" s="1951"/>
      <c r="Q915" s="1951"/>
      <c r="R915" s="1951"/>
    </row>
    <row r="916" spans="1:18">
      <c r="A916" s="1949">
        <v>910</v>
      </c>
      <c r="B916" s="1987" t="s">
        <v>231</v>
      </c>
      <c r="C916" s="1949" t="s">
        <v>18763</v>
      </c>
      <c r="D916" s="1949" t="s">
        <v>8150</v>
      </c>
      <c r="E916" s="1950">
        <v>0.21679000000000001</v>
      </c>
      <c r="F916" s="1952"/>
      <c r="G916" s="1952"/>
      <c r="H916" s="1952"/>
      <c r="I916" s="1952"/>
      <c r="J916" s="1950">
        <v>0.21679000000000001</v>
      </c>
      <c r="K916" s="1950">
        <v>0.21679000000000001</v>
      </c>
      <c r="L916" s="1950" t="s">
        <v>55</v>
      </c>
      <c r="M916" s="1951"/>
      <c r="N916" s="1951"/>
      <c r="O916" s="1951"/>
      <c r="P916" s="1951"/>
      <c r="Q916" s="1951"/>
      <c r="R916" s="1950">
        <v>0.21679000000000001</v>
      </c>
    </row>
    <row r="917" spans="1:18">
      <c r="A917" s="1949">
        <v>911</v>
      </c>
      <c r="B917" s="1987" t="s">
        <v>18764</v>
      </c>
      <c r="C917" s="1948" t="s">
        <v>18765</v>
      </c>
      <c r="D917" s="1949" t="s">
        <v>8150</v>
      </c>
      <c r="E917" s="1967">
        <v>1</v>
      </c>
      <c r="F917" s="1967">
        <v>1</v>
      </c>
      <c r="G917" s="1952"/>
      <c r="H917" s="1952"/>
      <c r="I917" s="1967">
        <v>1</v>
      </c>
      <c r="J917" s="1952"/>
      <c r="K917" s="1967">
        <v>1</v>
      </c>
      <c r="L917" s="1967" t="s">
        <v>2047</v>
      </c>
      <c r="M917" s="1956"/>
      <c r="N917" s="1956"/>
      <c r="O917" s="1956"/>
      <c r="P917" s="1967">
        <v>1</v>
      </c>
      <c r="Q917" s="1956"/>
      <c r="R917" s="1956"/>
    </row>
    <row r="918" spans="1:18">
      <c r="A918" s="1949">
        <v>912</v>
      </c>
      <c r="B918" s="1990" t="s">
        <v>18766</v>
      </c>
      <c r="C918" s="1949" t="s">
        <v>18767</v>
      </c>
      <c r="D918" s="1949" t="s">
        <v>8150</v>
      </c>
      <c r="E918" s="1950">
        <v>1.087</v>
      </c>
      <c r="F918" s="1950">
        <v>1.087</v>
      </c>
      <c r="G918" s="1950">
        <v>1.087</v>
      </c>
      <c r="H918" s="1952"/>
      <c r="I918" s="1952"/>
      <c r="J918" s="1952"/>
      <c r="K918" s="1950"/>
      <c r="L918" s="1950" t="s">
        <v>605</v>
      </c>
      <c r="M918" s="1951"/>
      <c r="N918" s="1950">
        <v>1.087</v>
      </c>
      <c r="O918" s="1969"/>
      <c r="P918" s="1951"/>
      <c r="Q918" s="1951"/>
      <c r="R918" s="1951"/>
    </row>
    <row r="919" spans="1:18">
      <c r="A919" s="1949">
        <v>913</v>
      </c>
      <c r="B919" s="1987" t="s">
        <v>9975</v>
      </c>
      <c r="C919" s="1949" t="s">
        <v>18768</v>
      </c>
      <c r="D919" s="1949" t="s">
        <v>8150</v>
      </c>
      <c r="E919" s="1950">
        <v>2.7061999999999999</v>
      </c>
      <c r="F919" s="1950">
        <v>2.7061999999999999</v>
      </c>
      <c r="G919" s="1950">
        <v>2.7061999999999999</v>
      </c>
      <c r="H919" s="1952"/>
      <c r="I919" s="1952"/>
      <c r="J919" s="1952"/>
      <c r="K919" s="1950"/>
      <c r="L919" s="1950" t="s">
        <v>605</v>
      </c>
      <c r="M919" s="1951"/>
      <c r="N919" s="1950">
        <v>2.7061999999999999</v>
      </c>
      <c r="O919" s="1969"/>
      <c r="P919" s="1951"/>
      <c r="Q919" s="1951"/>
      <c r="R919" s="1951"/>
    </row>
    <row r="920" spans="1:18">
      <c r="A920" s="1949">
        <v>914</v>
      </c>
      <c r="B920" s="1987" t="s">
        <v>7233</v>
      </c>
      <c r="C920" s="1948" t="s">
        <v>18769</v>
      </c>
      <c r="D920" s="1949" t="s">
        <v>8150</v>
      </c>
      <c r="E920" s="1967">
        <v>0.92229000000000005</v>
      </c>
      <c r="F920" s="1952"/>
      <c r="G920" s="1952"/>
      <c r="H920" s="1952"/>
      <c r="I920" s="1952"/>
      <c r="J920" s="1967">
        <v>0.92229000000000005</v>
      </c>
      <c r="K920" s="1967">
        <v>0.92229000000000005</v>
      </c>
      <c r="L920" s="1967" t="s">
        <v>55</v>
      </c>
      <c r="M920" s="1956"/>
      <c r="N920" s="1956"/>
      <c r="O920" s="1982"/>
      <c r="P920" s="1956"/>
      <c r="Q920" s="1956"/>
      <c r="R920" s="1967">
        <v>0.92229000000000005</v>
      </c>
    </row>
    <row r="921" spans="1:18" ht="45">
      <c r="A921" s="1949">
        <v>915</v>
      </c>
      <c r="B921" s="1987" t="s">
        <v>18770</v>
      </c>
      <c r="C921" s="1949" t="s">
        <v>18771</v>
      </c>
      <c r="D921" s="1949" t="s">
        <v>8150</v>
      </c>
      <c r="E921" s="1950">
        <v>0.437</v>
      </c>
      <c r="F921" s="1950">
        <v>0.437</v>
      </c>
      <c r="G921" s="1950">
        <v>0.437</v>
      </c>
      <c r="H921" s="1952"/>
      <c r="I921" s="1952"/>
      <c r="J921" s="1952"/>
      <c r="K921" s="1952"/>
      <c r="L921" s="1950" t="s">
        <v>605</v>
      </c>
      <c r="M921" s="1951"/>
      <c r="N921" s="1950">
        <v>0.437</v>
      </c>
      <c r="O921" s="1951"/>
      <c r="P921" s="1951"/>
      <c r="Q921" s="1951"/>
      <c r="R921" s="1951"/>
    </row>
    <row r="922" spans="1:18" ht="45">
      <c r="A922" s="1949">
        <v>916</v>
      </c>
      <c r="B922" s="1987" t="s">
        <v>18772</v>
      </c>
      <c r="C922" s="1949" t="s">
        <v>18773</v>
      </c>
      <c r="D922" s="1949" t="s">
        <v>8150</v>
      </c>
      <c r="E922" s="1950">
        <v>1.78</v>
      </c>
      <c r="F922" s="1950">
        <v>1.78</v>
      </c>
      <c r="G922" s="1950">
        <v>1.78</v>
      </c>
      <c r="H922" s="1952"/>
      <c r="I922" s="1952"/>
      <c r="J922" s="1952"/>
      <c r="K922" s="1952"/>
      <c r="L922" s="1950" t="s">
        <v>2048</v>
      </c>
      <c r="M922" s="1950">
        <v>1.78</v>
      </c>
      <c r="N922" s="1951"/>
      <c r="O922" s="1951"/>
      <c r="P922" s="1951"/>
      <c r="Q922" s="1951"/>
      <c r="R922" s="1951"/>
    </row>
    <row r="923" spans="1:18" ht="30">
      <c r="A923" s="1949">
        <v>917</v>
      </c>
      <c r="B923" s="1987" t="s">
        <v>18774</v>
      </c>
      <c r="C923" s="1949" t="s">
        <v>18775</v>
      </c>
      <c r="D923" s="1949" t="s">
        <v>8150</v>
      </c>
      <c r="E923" s="1950">
        <v>1.9330000000000001</v>
      </c>
      <c r="F923" s="1950">
        <v>1.9330000000000001</v>
      </c>
      <c r="G923" s="1950">
        <v>1.9333</v>
      </c>
      <c r="H923" s="1983"/>
      <c r="I923" s="1983"/>
      <c r="J923" s="1983"/>
      <c r="K923" s="1983"/>
      <c r="L923" s="1950" t="s">
        <v>2048</v>
      </c>
      <c r="M923" s="1950">
        <v>1.9330000000000001</v>
      </c>
      <c r="N923" s="1951"/>
      <c r="O923" s="1951"/>
      <c r="P923" s="1951"/>
      <c r="Q923" s="1951"/>
      <c r="R923" s="1951"/>
    </row>
    <row r="924" spans="1:18">
      <c r="A924" s="1949">
        <v>918</v>
      </c>
      <c r="B924" s="1987" t="s">
        <v>18776</v>
      </c>
      <c r="C924" s="1949" t="s">
        <v>18777</v>
      </c>
      <c r="D924" s="1949" t="s">
        <v>8150</v>
      </c>
      <c r="E924" s="1950">
        <v>0.16</v>
      </c>
      <c r="F924" s="1950">
        <v>0.16</v>
      </c>
      <c r="G924" s="1952"/>
      <c r="H924" s="1952"/>
      <c r="I924" s="1950">
        <v>0.16</v>
      </c>
      <c r="J924" s="1952"/>
      <c r="K924" s="1950">
        <v>0.16</v>
      </c>
      <c r="L924" s="1950" t="s">
        <v>55</v>
      </c>
      <c r="M924" s="1951"/>
      <c r="N924" s="1951"/>
      <c r="O924" s="1951"/>
      <c r="P924" s="1951"/>
      <c r="Q924" s="1950">
        <v>0.16</v>
      </c>
      <c r="R924" s="1951"/>
    </row>
    <row r="925" spans="1:18">
      <c r="A925" s="1949">
        <v>919</v>
      </c>
      <c r="B925" s="1987" t="s">
        <v>18778</v>
      </c>
      <c r="C925" s="1949" t="s">
        <v>18779</v>
      </c>
      <c r="D925" s="1949" t="s">
        <v>8150</v>
      </c>
      <c r="E925" s="1950">
        <v>0.12947</v>
      </c>
      <c r="F925" s="1950">
        <v>0.12947</v>
      </c>
      <c r="G925" s="1950">
        <v>0.12947</v>
      </c>
      <c r="H925" s="1952"/>
      <c r="I925" s="1952"/>
      <c r="J925" s="1952"/>
      <c r="K925" s="1952"/>
      <c r="L925" s="1950" t="s">
        <v>605</v>
      </c>
      <c r="M925" s="1951"/>
      <c r="N925" s="1951"/>
      <c r="O925" s="1950">
        <v>0.12947</v>
      </c>
      <c r="P925" s="1951"/>
      <c r="Q925" s="1951"/>
      <c r="R925" s="1951"/>
    </row>
    <row r="926" spans="1:18">
      <c r="A926" s="1949">
        <v>920</v>
      </c>
      <c r="B926" s="1987" t="s">
        <v>18780</v>
      </c>
      <c r="C926" s="1949" t="s">
        <v>18781</v>
      </c>
      <c r="D926" s="1949" t="s">
        <v>8150</v>
      </c>
      <c r="E926" s="1950">
        <v>0.433</v>
      </c>
      <c r="F926" s="1950">
        <v>0.433</v>
      </c>
      <c r="G926" s="1950">
        <v>0.433</v>
      </c>
      <c r="H926" s="1952"/>
      <c r="I926" s="1952"/>
      <c r="J926" s="1952"/>
      <c r="K926" s="1952"/>
      <c r="L926" s="1950" t="s">
        <v>2047</v>
      </c>
      <c r="M926" s="1951"/>
      <c r="N926" s="1951"/>
      <c r="O926" s="1950">
        <v>0.433</v>
      </c>
      <c r="P926" s="1951"/>
      <c r="Q926" s="1951"/>
      <c r="R926" s="1951"/>
    </row>
    <row r="927" spans="1:18">
      <c r="A927" s="1949">
        <v>921</v>
      </c>
      <c r="B927" s="1987" t="s">
        <v>18782</v>
      </c>
      <c r="C927" s="1948" t="s">
        <v>18783</v>
      </c>
      <c r="D927" s="1949" t="s">
        <v>8150</v>
      </c>
      <c r="E927" s="1967">
        <v>0.18398</v>
      </c>
      <c r="F927" s="1967">
        <v>0.18398</v>
      </c>
      <c r="G927" s="1952"/>
      <c r="H927" s="1952"/>
      <c r="I927" s="1967">
        <v>0.18398</v>
      </c>
      <c r="J927" s="1952"/>
      <c r="K927" s="1967">
        <v>0.18398</v>
      </c>
      <c r="L927" s="1967" t="s">
        <v>55</v>
      </c>
      <c r="M927" s="1956"/>
      <c r="N927" s="1956"/>
      <c r="O927" s="1956"/>
      <c r="P927" s="1956"/>
      <c r="Q927" s="1967">
        <v>0.18398</v>
      </c>
      <c r="R927" s="1956"/>
    </row>
    <row r="928" spans="1:18">
      <c r="A928" s="1949">
        <v>922</v>
      </c>
      <c r="B928" s="1987" t="s">
        <v>18784</v>
      </c>
      <c r="C928" s="1948" t="s">
        <v>18785</v>
      </c>
      <c r="D928" s="1949" t="s">
        <v>8150</v>
      </c>
      <c r="E928" s="1967">
        <v>0.81100000000000005</v>
      </c>
      <c r="F928" s="1967">
        <v>0.81100000000000005</v>
      </c>
      <c r="G928" s="1967">
        <v>0.81100000000000005</v>
      </c>
      <c r="H928" s="1952"/>
      <c r="I928" s="1952"/>
      <c r="J928" s="1952"/>
      <c r="K928" s="1952"/>
      <c r="L928" s="1967" t="s">
        <v>55</v>
      </c>
      <c r="M928" s="1956"/>
      <c r="N928" s="1956"/>
      <c r="O928" s="1967">
        <v>0.81100000000000005</v>
      </c>
      <c r="P928" s="1956"/>
      <c r="Q928" s="1956"/>
      <c r="R928" s="1956"/>
    </row>
    <row r="929" spans="1:18">
      <c r="A929" s="1949">
        <v>923</v>
      </c>
      <c r="B929" s="1987" t="s">
        <v>18786</v>
      </c>
      <c r="C929" s="1949" t="s">
        <v>18787</v>
      </c>
      <c r="D929" s="1949" t="s">
        <v>8150</v>
      </c>
      <c r="E929" s="1950">
        <v>0.33400000000000002</v>
      </c>
      <c r="F929" s="1950">
        <v>0.33400000000000002</v>
      </c>
      <c r="G929" s="1952"/>
      <c r="H929" s="1952"/>
      <c r="I929" s="1950">
        <v>0.33400000000000002</v>
      </c>
      <c r="J929" s="1952"/>
      <c r="K929" s="1950">
        <v>0.33400000000000002</v>
      </c>
      <c r="L929" s="1950" t="s">
        <v>55</v>
      </c>
      <c r="M929" s="1951"/>
      <c r="N929" s="1951"/>
      <c r="O929" s="1951"/>
      <c r="P929" s="1951"/>
      <c r="Q929" s="1950">
        <v>0.33400000000000002</v>
      </c>
      <c r="R929" s="1951"/>
    </row>
    <row r="930" spans="1:18">
      <c r="A930" s="1949">
        <v>924</v>
      </c>
      <c r="B930" s="1987" t="s">
        <v>18788</v>
      </c>
      <c r="C930" s="1949" t="s">
        <v>18789</v>
      </c>
      <c r="D930" s="1949" t="s">
        <v>8150</v>
      </c>
      <c r="E930" s="1950">
        <v>0.23</v>
      </c>
      <c r="F930" s="1950">
        <v>0.23</v>
      </c>
      <c r="G930" s="1952"/>
      <c r="H930" s="1952"/>
      <c r="I930" s="1950">
        <v>0.23</v>
      </c>
      <c r="J930" s="1952"/>
      <c r="K930" s="1950">
        <v>0.23</v>
      </c>
      <c r="L930" s="1950" t="s">
        <v>55</v>
      </c>
      <c r="M930" s="1951"/>
      <c r="N930" s="1951"/>
      <c r="O930" s="1951"/>
      <c r="P930" s="1950">
        <v>0.23</v>
      </c>
      <c r="Q930" s="1951"/>
      <c r="R930" s="1951"/>
    </row>
    <row r="931" spans="1:18">
      <c r="A931" s="1949">
        <v>925</v>
      </c>
      <c r="B931" s="1987" t="s">
        <v>18790</v>
      </c>
      <c r="C931" s="1949" t="s">
        <v>18791</v>
      </c>
      <c r="D931" s="1949" t="s">
        <v>8150</v>
      </c>
      <c r="E931" s="1950">
        <v>0.19800000000000001</v>
      </c>
      <c r="F931" s="1950">
        <v>0.19800000000000001</v>
      </c>
      <c r="G931" s="1950">
        <v>0.19800000000000001</v>
      </c>
      <c r="H931" s="1952"/>
      <c r="I931" s="1952"/>
      <c r="J931" s="1952"/>
      <c r="K931" s="1950">
        <v>0.19800000000000001</v>
      </c>
      <c r="L931" s="1950" t="s">
        <v>55</v>
      </c>
      <c r="M931" s="1951"/>
      <c r="N931" s="1951"/>
      <c r="O931" s="1950">
        <v>0.19800000000000001</v>
      </c>
      <c r="P931" s="1951"/>
      <c r="Q931" s="1951"/>
      <c r="R931" s="1951"/>
    </row>
    <row r="932" spans="1:18">
      <c r="A932" s="1949">
        <v>926</v>
      </c>
      <c r="B932" s="1987" t="s">
        <v>18792</v>
      </c>
      <c r="C932" s="1949" t="s">
        <v>18793</v>
      </c>
      <c r="D932" s="1949" t="s">
        <v>8150</v>
      </c>
      <c r="E932" s="1950">
        <v>0.41699999999999998</v>
      </c>
      <c r="F932" s="1950">
        <v>0.41699999999999998</v>
      </c>
      <c r="G932" s="1952"/>
      <c r="H932" s="1952"/>
      <c r="I932" s="1950">
        <v>0.41699999999999998</v>
      </c>
      <c r="J932" s="1952"/>
      <c r="K932" s="1950">
        <v>0.41699999999999998</v>
      </c>
      <c r="L932" s="1950" t="s">
        <v>55</v>
      </c>
      <c r="M932" s="1951"/>
      <c r="N932" s="1951"/>
      <c r="O932" s="1951"/>
      <c r="P932" s="1951"/>
      <c r="Q932" s="1950">
        <v>0.41699999999999998</v>
      </c>
      <c r="R932" s="1951"/>
    </row>
    <row r="933" spans="1:18">
      <c r="A933" s="1949">
        <v>927</v>
      </c>
      <c r="B933" s="1987" t="s">
        <v>18794</v>
      </c>
      <c r="C933" s="1949" t="s">
        <v>18795</v>
      </c>
      <c r="D933" s="1949" t="s">
        <v>8150</v>
      </c>
      <c r="E933" s="1950">
        <v>1.02</v>
      </c>
      <c r="F933" s="1950">
        <v>1.02</v>
      </c>
      <c r="G933" s="1952">
        <v>1.02</v>
      </c>
      <c r="H933" s="1952"/>
      <c r="I933" s="1950"/>
      <c r="J933" s="1952"/>
      <c r="K933" s="1950"/>
      <c r="L933" s="1950" t="s">
        <v>605</v>
      </c>
      <c r="M933" s="1951"/>
      <c r="N933" s="1951"/>
      <c r="O933" s="1951"/>
      <c r="P933" s="1951"/>
      <c r="Q933" s="1950">
        <v>1.02</v>
      </c>
      <c r="R933" s="1951"/>
    </row>
    <row r="934" spans="1:18" ht="30">
      <c r="A934" s="1949">
        <v>928</v>
      </c>
      <c r="B934" s="1987" t="s">
        <v>18796</v>
      </c>
      <c r="C934" s="1948" t="s">
        <v>18797</v>
      </c>
      <c r="D934" s="1949" t="s">
        <v>8150</v>
      </c>
      <c r="E934" s="1950">
        <v>0.83399999999999996</v>
      </c>
      <c r="F934" s="1950">
        <v>0.83399999999999996</v>
      </c>
      <c r="G934" s="1952">
        <v>0.83399999999999996</v>
      </c>
      <c r="H934" s="1952"/>
      <c r="I934" s="1950"/>
      <c r="J934" s="1952"/>
      <c r="K934" s="1950">
        <v>0.83399999999999996</v>
      </c>
      <c r="L934" s="1950" t="s">
        <v>55</v>
      </c>
      <c r="M934" s="1951"/>
      <c r="N934" s="1951">
        <v>0.83399999999999996</v>
      </c>
      <c r="O934" s="1951"/>
      <c r="P934" s="1951"/>
      <c r="Q934" s="1950"/>
      <c r="R934" s="1951"/>
    </row>
    <row r="935" spans="1:18">
      <c r="A935" s="1949">
        <v>929</v>
      </c>
      <c r="B935" s="1987" t="s">
        <v>18798</v>
      </c>
      <c r="C935" s="1949" t="s">
        <v>18799</v>
      </c>
      <c r="D935" s="1949" t="s">
        <v>8150</v>
      </c>
      <c r="E935" s="1950">
        <v>0.501</v>
      </c>
      <c r="F935" s="1950">
        <v>0.501</v>
      </c>
      <c r="G935" s="1952">
        <v>0.501</v>
      </c>
      <c r="H935" s="1952"/>
      <c r="I935" s="1950"/>
      <c r="J935" s="1952"/>
      <c r="K935" s="1950"/>
      <c r="L935" s="1950" t="s">
        <v>605</v>
      </c>
      <c r="M935" s="1951"/>
      <c r="N935" s="1951"/>
      <c r="O935" s="1951">
        <v>0.501</v>
      </c>
      <c r="P935" s="1951"/>
      <c r="Q935" s="1950"/>
      <c r="R935" s="1951"/>
    </row>
    <row r="936" spans="1:18">
      <c r="A936" s="1949">
        <v>930</v>
      </c>
      <c r="B936" s="1987" t="s">
        <v>18800</v>
      </c>
      <c r="C936" s="1949" t="s">
        <v>18801</v>
      </c>
      <c r="D936" s="1949" t="s">
        <v>8150</v>
      </c>
      <c r="E936" s="1950">
        <v>0.45600000000000002</v>
      </c>
      <c r="F936" s="1950">
        <v>0.45600000000000002</v>
      </c>
      <c r="G936" s="1952">
        <v>0.45600000000000002</v>
      </c>
      <c r="H936" s="1952"/>
      <c r="I936" s="1950"/>
      <c r="J936" s="1952"/>
      <c r="K936" s="1950"/>
      <c r="L936" s="1950" t="s">
        <v>605</v>
      </c>
      <c r="M936" s="1951"/>
      <c r="N936" s="1951"/>
      <c r="O936" s="1951">
        <v>0.45600000000000002</v>
      </c>
      <c r="P936" s="1951"/>
      <c r="Q936" s="1950"/>
      <c r="R936" s="1951"/>
    </row>
    <row r="937" spans="1:18">
      <c r="A937" s="1949">
        <v>931</v>
      </c>
      <c r="B937" s="1987" t="s">
        <v>18802</v>
      </c>
      <c r="C937" s="1949" t="s">
        <v>18803</v>
      </c>
      <c r="D937" s="1949" t="s">
        <v>8150</v>
      </c>
      <c r="E937" s="1950">
        <v>0.47</v>
      </c>
      <c r="F937" s="1950"/>
      <c r="G937" s="1952"/>
      <c r="H937" s="1952"/>
      <c r="I937" s="1950"/>
      <c r="J937" s="1952">
        <v>0.47</v>
      </c>
      <c r="K937" s="1950">
        <v>0.47</v>
      </c>
      <c r="L937" s="1950" t="s">
        <v>55</v>
      </c>
      <c r="M937" s="1951"/>
      <c r="N937" s="1951"/>
      <c r="O937" s="1951"/>
      <c r="P937" s="1951"/>
      <c r="Q937" s="1950"/>
      <c r="R937" s="1951">
        <v>0.47</v>
      </c>
    </row>
    <row r="938" spans="1:18">
      <c r="A938" s="1949">
        <v>932</v>
      </c>
      <c r="B938" s="1987" t="s">
        <v>18804</v>
      </c>
      <c r="C938" s="1949" t="s">
        <v>18805</v>
      </c>
      <c r="D938" s="1949" t="s">
        <v>8150</v>
      </c>
      <c r="E938" s="1950">
        <v>0.318</v>
      </c>
      <c r="F938" s="1950"/>
      <c r="G938" s="1952"/>
      <c r="H938" s="1952"/>
      <c r="I938" s="1950"/>
      <c r="J938" s="1952">
        <v>0.318</v>
      </c>
      <c r="K938" s="1950">
        <v>0.318</v>
      </c>
      <c r="L938" s="1950" t="s">
        <v>55</v>
      </c>
      <c r="M938" s="1951"/>
      <c r="N938" s="1951"/>
      <c r="O938" s="1951"/>
      <c r="P938" s="1951"/>
      <c r="Q938" s="1950"/>
      <c r="R938" s="1951">
        <v>0.318</v>
      </c>
    </row>
    <row r="939" spans="1:18">
      <c r="A939" s="1949">
        <v>933</v>
      </c>
      <c r="B939" s="1987" t="s">
        <v>18806</v>
      </c>
      <c r="C939" s="1949" t="s">
        <v>18807</v>
      </c>
      <c r="D939" s="1949" t="s">
        <v>8150</v>
      </c>
      <c r="E939" s="1950">
        <v>0.3</v>
      </c>
      <c r="F939" s="1950">
        <v>0.3</v>
      </c>
      <c r="G939" s="1952">
        <v>0.3</v>
      </c>
      <c r="H939" s="1952"/>
      <c r="I939" s="1950"/>
      <c r="J939" s="1952"/>
      <c r="K939" s="1950"/>
      <c r="L939" s="1950" t="s">
        <v>55</v>
      </c>
      <c r="M939" s="1951"/>
      <c r="N939" s="1951"/>
      <c r="O939" s="1951">
        <v>0.3</v>
      </c>
      <c r="P939" s="1951"/>
      <c r="Q939" s="1950"/>
      <c r="R939" s="1951"/>
    </row>
    <row r="940" spans="1:18">
      <c r="A940" s="1949">
        <v>934</v>
      </c>
      <c r="B940" s="1987" t="s">
        <v>18808</v>
      </c>
      <c r="C940" s="1949" t="s">
        <v>18809</v>
      </c>
      <c r="D940" s="1949" t="s">
        <v>8150</v>
      </c>
      <c r="E940" s="1950">
        <v>1.5</v>
      </c>
      <c r="F940" s="1950"/>
      <c r="G940" s="1952"/>
      <c r="H940" s="1952"/>
      <c r="I940" s="1950"/>
      <c r="J940" s="1950">
        <v>1.5</v>
      </c>
      <c r="K940" s="1950">
        <v>1.5</v>
      </c>
      <c r="L940" s="1950" t="s">
        <v>55</v>
      </c>
      <c r="M940" s="1951"/>
      <c r="N940" s="1951"/>
      <c r="O940" s="1951"/>
      <c r="P940" s="1951"/>
      <c r="Q940" s="1950"/>
      <c r="R940" s="1951">
        <v>1.5</v>
      </c>
    </row>
    <row r="941" spans="1:18" ht="30">
      <c r="A941" s="1949">
        <v>935</v>
      </c>
      <c r="B941" s="1987" t="s">
        <v>18810</v>
      </c>
      <c r="C941" s="1949" t="s">
        <v>18811</v>
      </c>
      <c r="D941" s="1949" t="s">
        <v>8150</v>
      </c>
      <c r="E941" s="1950">
        <v>3.2</v>
      </c>
      <c r="F941" s="1950">
        <v>3.2</v>
      </c>
      <c r="G941" s="1952">
        <v>3.2</v>
      </c>
      <c r="H941" s="1952"/>
      <c r="I941" s="1950"/>
      <c r="J941" s="1950"/>
      <c r="K941" s="1950"/>
      <c r="L941" s="1950" t="s">
        <v>2047</v>
      </c>
      <c r="M941" s="1951"/>
      <c r="N941" s="1951">
        <v>3.2</v>
      </c>
      <c r="O941" s="1951"/>
      <c r="P941" s="1951"/>
      <c r="Q941" s="1950"/>
      <c r="R941" s="1951"/>
    </row>
    <row r="942" spans="1:18" ht="51.75" customHeight="1">
      <c r="A942" s="1949"/>
      <c r="B942" s="1987"/>
      <c r="C942" s="1949"/>
      <c r="D942" s="1949"/>
      <c r="E942" s="1997">
        <f>SUM(E8:E941)</f>
        <v>755.42924299999981</v>
      </c>
      <c r="F942" s="1997">
        <f t="shared" ref="F942:R942" si="0">SUM(F8:F941)</f>
        <v>634.94035300000007</v>
      </c>
      <c r="G942" s="2002">
        <f t="shared" si="0"/>
        <v>466.84138299999978</v>
      </c>
      <c r="H942" s="2002">
        <f t="shared" si="0"/>
        <v>0</v>
      </c>
      <c r="I942" s="2002">
        <f t="shared" si="0"/>
        <v>166.00079000000008</v>
      </c>
      <c r="J942" s="1997">
        <f t="shared" si="0"/>
        <v>120.46107999999995</v>
      </c>
      <c r="K942" s="1997">
        <f t="shared" si="0"/>
        <v>440.50022500000057</v>
      </c>
      <c r="L942" s="1997">
        <f t="shared" si="0"/>
        <v>0</v>
      </c>
      <c r="M942" s="1997">
        <f t="shared" si="0"/>
        <v>227.37826300000003</v>
      </c>
      <c r="N942" s="1997">
        <f t="shared" si="0"/>
        <v>99.933509999999998</v>
      </c>
      <c r="O942" s="1997">
        <f t="shared" si="0"/>
        <v>130.99003000000005</v>
      </c>
      <c r="P942" s="1997">
        <f t="shared" si="0"/>
        <v>106.11428999999997</v>
      </c>
      <c r="Q942" s="1997">
        <f t="shared" si="0"/>
        <v>67.051900000000018</v>
      </c>
      <c r="R942" s="1997">
        <f t="shared" si="0"/>
        <v>123.94672999999996</v>
      </c>
    </row>
    <row r="943" spans="1:18" s="1984" customFormat="1" ht="28.5" customHeight="1">
      <c r="A943" s="1999"/>
      <c r="B943" s="1998" t="s">
        <v>8581</v>
      </c>
      <c r="C943" s="2000"/>
      <c r="D943" s="2000"/>
      <c r="E943" s="2001">
        <f>SUM(E8:E941)</f>
        <v>755.42924299999981</v>
      </c>
      <c r="F943" s="2001">
        <f t="shared" ref="F943:K943" si="1">SUM(F8:F941)</f>
        <v>634.94035300000007</v>
      </c>
      <c r="G943" s="2001">
        <f t="shared" si="1"/>
        <v>466.84138299999978</v>
      </c>
      <c r="H943" s="2001">
        <f t="shared" si="1"/>
        <v>0</v>
      </c>
      <c r="I943" s="2001">
        <f t="shared" si="1"/>
        <v>166.00079000000008</v>
      </c>
      <c r="J943" s="2001">
        <f t="shared" si="1"/>
        <v>120.46107999999995</v>
      </c>
      <c r="K943" s="2001">
        <f t="shared" si="1"/>
        <v>440.50022500000057</v>
      </c>
      <c r="L943" s="2001"/>
      <c r="M943" s="2001">
        <f t="shared" ref="M943:R943" si="2">SUM(M8:M941)</f>
        <v>227.37826300000003</v>
      </c>
      <c r="N943" s="2001">
        <f t="shared" si="2"/>
        <v>99.933509999999998</v>
      </c>
      <c r="O943" s="2001">
        <f t="shared" si="2"/>
        <v>130.99003000000005</v>
      </c>
      <c r="P943" s="2001">
        <f t="shared" si="2"/>
        <v>106.11428999999997</v>
      </c>
      <c r="Q943" s="2001">
        <f t="shared" si="2"/>
        <v>67.051900000000018</v>
      </c>
      <c r="R943" s="2001">
        <f t="shared" si="2"/>
        <v>123.94672999999996</v>
      </c>
    </row>
    <row r="945" spans="2:7">
      <c r="B945" s="3350" t="s">
        <v>18812</v>
      </c>
      <c r="C945" s="3350"/>
      <c r="D945" s="3350"/>
      <c r="E945" s="3350"/>
      <c r="F945" s="3350"/>
      <c r="G945" s="3350"/>
    </row>
    <row r="946" spans="2:7">
      <c r="B946" s="3351"/>
      <c r="C946" s="3351"/>
      <c r="D946" s="3351"/>
      <c r="E946" s="3351"/>
      <c r="F946" s="3351"/>
      <c r="G946" s="3351"/>
    </row>
    <row r="947" spans="2:7" ht="15.75">
      <c r="B947" s="1830" t="s">
        <v>18813</v>
      </c>
      <c r="C947" s="1994"/>
      <c r="D947" s="1994"/>
      <c r="E947" s="1994"/>
      <c r="F947" s="1994"/>
    </row>
    <row r="948" spans="2:7" ht="15.75">
      <c r="B948" s="1830" t="s">
        <v>18814</v>
      </c>
      <c r="C948" s="1994"/>
      <c r="D948" s="1994"/>
      <c r="E948" s="1994"/>
      <c r="F948" s="1994"/>
    </row>
    <row r="949" spans="2:7" ht="15.75">
      <c r="B949" s="1830"/>
      <c r="C949" s="1994"/>
      <c r="D949" s="1994"/>
      <c r="E949" s="1994"/>
      <c r="F949" s="1994"/>
    </row>
  </sheetData>
  <mergeCells count="15">
    <mergeCell ref="B945:G945"/>
    <mergeCell ref="B946:G946"/>
    <mergeCell ref="A1:R1"/>
    <mergeCell ref="A2:R2"/>
    <mergeCell ref="A4:A6"/>
    <mergeCell ref="B4:B6"/>
    <mergeCell ref="C4:C6"/>
    <mergeCell ref="D4:D6"/>
    <mergeCell ref="E4:K4"/>
    <mergeCell ref="L4:L6"/>
    <mergeCell ref="M4:R5"/>
    <mergeCell ref="E5:E6"/>
    <mergeCell ref="F5:F6"/>
    <mergeCell ref="G5:J5"/>
    <mergeCell ref="K5:K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266"/>
  <sheetViews>
    <sheetView zoomScale="154" zoomScaleNormal="154" workbookViewId="0">
      <pane xSplit="8" ySplit="8" topLeftCell="I213" activePane="bottomRight" state="frozen"/>
      <selection pane="topRight" activeCell="I1" sqref="I1"/>
      <selection pane="bottomLeft" activeCell="A9" sqref="A9"/>
      <selection pane="bottomRight" activeCell="B198" sqref="B198"/>
    </sheetView>
  </sheetViews>
  <sheetFormatPr defaultRowHeight="15"/>
  <cols>
    <col min="1" max="1" width="6.42578125" style="1" customWidth="1"/>
    <col min="2" max="2" width="29" style="1" customWidth="1"/>
    <col min="3" max="3" width="20.7109375" style="230" hidden="1" customWidth="1"/>
    <col min="4" max="4" width="14.7109375" style="1" hidden="1" customWidth="1"/>
    <col min="5" max="8" width="9.140625" style="1"/>
    <col min="9" max="15" width="10.7109375" style="1" customWidth="1"/>
    <col min="16" max="17" width="10.140625" style="1" customWidth="1"/>
    <col min="18" max="16384" width="9.140625" style="1"/>
  </cols>
  <sheetData>
    <row r="1" spans="1:27" ht="15.75">
      <c r="A1" s="2158"/>
      <c r="B1" s="2158"/>
      <c r="C1" s="1934"/>
      <c r="D1" s="2158"/>
      <c r="E1" s="2158"/>
      <c r="F1" s="2158"/>
      <c r="G1" s="2158"/>
      <c r="H1" s="3058" t="s">
        <v>13</v>
      </c>
      <c r="I1" s="3058"/>
      <c r="J1" s="3058"/>
      <c r="K1" s="3058"/>
      <c r="L1" s="3058"/>
      <c r="M1" s="3058"/>
      <c r="N1" s="3058"/>
      <c r="O1" s="3058"/>
      <c r="P1" s="3058"/>
      <c r="Q1" s="2158"/>
      <c r="R1" s="2158"/>
      <c r="S1" s="2158"/>
      <c r="T1" s="2158"/>
      <c r="U1" s="2158"/>
      <c r="V1" s="2158"/>
      <c r="W1" s="2158"/>
      <c r="X1" s="2158"/>
      <c r="Y1" s="2158"/>
      <c r="Z1" s="2158"/>
      <c r="AA1" s="2158"/>
    </row>
    <row r="2" spans="1:27" ht="15.75">
      <c r="A2" s="2159" t="s">
        <v>20055</v>
      </c>
      <c r="B2" s="3065" t="s">
        <v>20461</v>
      </c>
      <c r="C2" s="3065"/>
      <c r="D2" s="3065"/>
      <c r="E2" s="3065"/>
      <c r="F2" s="3065"/>
      <c r="G2" s="3065"/>
      <c r="H2" s="3065"/>
      <c r="I2" s="3065"/>
      <c r="J2" s="3065"/>
      <c r="K2" s="3065"/>
      <c r="L2" s="3065"/>
      <c r="M2" s="3065"/>
      <c r="N2" s="3065"/>
      <c r="O2" s="3065"/>
      <c r="P2" s="3065"/>
      <c r="Q2" s="3065"/>
      <c r="R2" s="3065"/>
      <c r="S2" s="3065"/>
      <c r="T2" s="3065"/>
      <c r="U2" s="3065"/>
      <c r="V2" s="3065"/>
      <c r="W2" s="3065"/>
      <c r="X2" s="3065"/>
      <c r="Y2" s="3065"/>
      <c r="Z2" s="3065"/>
      <c r="AA2" s="3065"/>
    </row>
    <row r="3" spans="1:27" ht="15.75">
      <c r="A3" s="2117"/>
      <c r="B3" s="3065" t="s">
        <v>20462</v>
      </c>
      <c r="C3" s="3065"/>
      <c r="D3" s="3065"/>
      <c r="E3" s="3065"/>
      <c r="F3" s="3065"/>
      <c r="G3" s="3065"/>
      <c r="H3" s="3065"/>
      <c r="I3" s="3065"/>
      <c r="J3" s="3065"/>
      <c r="K3" s="3065"/>
      <c r="L3" s="3065"/>
      <c r="M3" s="3065"/>
      <c r="N3" s="3065"/>
      <c r="O3" s="3065"/>
      <c r="P3" s="3065"/>
      <c r="Q3" s="3065"/>
      <c r="R3" s="3065"/>
      <c r="S3" s="3065"/>
      <c r="T3" s="3065"/>
      <c r="U3" s="3065"/>
      <c r="V3" s="3065"/>
      <c r="W3" s="3065"/>
      <c r="X3" s="3065"/>
      <c r="Y3" s="3065"/>
      <c r="Z3" s="3065"/>
      <c r="AA3" s="3065"/>
    </row>
    <row r="4" spans="1:27" ht="6.75" customHeight="1">
      <c r="A4" s="1930"/>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row>
    <row r="5" spans="1:27">
      <c r="A5" s="1931"/>
      <c r="B5" s="3079" t="s">
        <v>17</v>
      </c>
      <c r="C5" s="3079" t="s">
        <v>18</v>
      </c>
      <c r="D5" s="3079" t="s">
        <v>11318</v>
      </c>
      <c r="E5" s="3082" t="s">
        <v>6545</v>
      </c>
      <c r="F5" s="3083"/>
      <c r="G5" s="3083"/>
      <c r="H5" s="3083"/>
      <c r="I5" s="3083"/>
      <c r="J5" s="3083"/>
      <c r="K5" s="3083"/>
      <c r="L5" s="3083"/>
      <c r="M5" s="3083"/>
      <c r="N5" s="3083"/>
      <c r="O5" s="3083"/>
      <c r="P5" s="3083"/>
      <c r="Q5" s="3084"/>
      <c r="R5" s="3079" t="s">
        <v>21</v>
      </c>
      <c r="S5" s="3055"/>
      <c r="T5" s="3056"/>
      <c r="U5" s="3057"/>
      <c r="V5" s="3055" t="s">
        <v>23</v>
      </c>
      <c r="W5" s="3066"/>
      <c r="X5" s="3066"/>
      <c r="Y5" s="3066"/>
      <c r="Z5" s="3066"/>
      <c r="AA5" s="3067"/>
    </row>
    <row r="6" spans="1:27">
      <c r="A6" s="1932"/>
      <c r="B6" s="3080"/>
      <c r="C6" s="3080"/>
      <c r="D6" s="3080"/>
      <c r="E6" s="3071" t="s">
        <v>24</v>
      </c>
      <c r="F6" s="3071" t="s">
        <v>25</v>
      </c>
      <c r="G6" s="3072" t="s">
        <v>11583</v>
      </c>
      <c r="H6" s="3073"/>
      <c r="I6" s="3073"/>
      <c r="J6" s="3073"/>
      <c r="K6" s="3073"/>
      <c r="L6" s="3073"/>
      <c r="M6" s="3073"/>
      <c r="N6" s="3073"/>
      <c r="O6" s="3073"/>
      <c r="P6" s="3074"/>
      <c r="Q6" s="3075" t="s">
        <v>27</v>
      </c>
      <c r="R6" s="3080"/>
      <c r="S6" s="3068" t="s">
        <v>22</v>
      </c>
      <c r="T6" s="3077"/>
      <c r="U6" s="3078"/>
      <c r="V6" s="3068"/>
      <c r="W6" s="3069"/>
      <c r="X6" s="3069"/>
      <c r="Y6" s="3069"/>
      <c r="Z6" s="3069"/>
      <c r="AA6" s="3070"/>
    </row>
    <row r="7" spans="1:27" ht="67.5">
      <c r="A7" s="1933" t="s">
        <v>20056</v>
      </c>
      <c r="B7" s="3081"/>
      <c r="C7" s="3081"/>
      <c r="D7" s="3081"/>
      <c r="E7" s="3071"/>
      <c r="F7" s="3071"/>
      <c r="G7" s="9" t="s">
        <v>30</v>
      </c>
      <c r="H7" s="9" t="s">
        <v>31</v>
      </c>
      <c r="I7" s="9" t="s">
        <v>32</v>
      </c>
      <c r="J7" s="9" t="s">
        <v>33</v>
      </c>
      <c r="K7" s="9" t="s">
        <v>34</v>
      </c>
      <c r="L7" s="9" t="s">
        <v>35</v>
      </c>
      <c r="M7" s="10" t="s">
        <v>36</v>
      </c>
      <c r="N7" s="9" t="s">
        <v>37</v>
      </c>
      <c r="O7" s="11" t="s">
        <v>38</v>
      </c>
      <c r="P7" s="12" t="s">
        <v>39</v>
      </c>
      <c r="Q7" s="3076"/>
      <c r="R7" s="3081"/>
      <c r="S7" s="8" t="s">
        <v>40</v>
      </c>
      <c r="T7" s="8" t="s">
        <v>41</v>
      </c>
      <c r="U7" s="8" t="s">
        <v>42</v>
      </c>
      <c r="V7" s="13" t="s">
        <v>43</v>
      </c>
      <c r="W7" s="13" t="s">
        <v>44</v>
      </c>
      <c r="X7" s="13" t="s">
        <v>45</v>
      </c>
      <c r="Y7" s="13" t="s">
        <v>46</v>
      </c>
      <c r="Z7" s="13" t="s">
        <v>47</v>
      </c>
      <c r="AA7" s="13" t="s">
        <v>48</v>
      </c>
    </row>
    <row r="8" spans="1:27" ht="24" customHeight="1">
      <c r="A8" s="3059" t="s">
        <v>6551</v>
      </c>
      <c r="B8" s="3059"/>
      <c r="C8" s="3060"/>
      <c r="D8" s="3060"/>
      <c r="E8" s="3060"/>
      <c r="F8" s="3060"/>
      <c r="G8" s="3060"/>
      <c r="H8" s="3060"/>
      <c r="I8" s="3060"/>
      <c r="J8" s="3060"/>
      <c r="K8" s="3060"/>
      <c r="L8" s="3060"/>
      <c r="M8" s="3060"/>
      <c r="N8" s="3060"/>
      <c r="O8" s="3060"/>
      <c r="P8" s="3060"/>
      <c r="Q8" s="3060"/>
      <c r="R8" s="3060"/>
      <c r="S8" s="3060"/>
      <c r="T8" s="3060"/>
      <c r="U8" s="3060"/>
      <c r="V8" s="3060"/>
      <c r="W8" s="3060"/>
      <c r="X8" s="3060"/>
      <c r="Y8" s="3060"/>
      <c r="Z8" s="3060"/>
      <c r="AA8" s="3061"/>
    </row>
    <row r="9" spans="1:27">
      <c r="A9" s="1481"/>
      <c r="B9" s="2165" t="s">
        <v>2</v>
      </c>
      <c r="C9" s="163"/>
      <c r="D9" s="2161"/>
      <c r="E9" s="2161"/>
      <c r="F9" s="2161"/>
      <c r="G9" s="2161"/>
      <c r="H9" s="2161"/>
      <c r="I9" s="2161"/>
      <c r="J9" s="2161"/>
      <c r="K9" s="2161"/>
      <c r="L9" s="2161"/>
      <c r="M9" s="2161"/>
      <c r="N9" s="2161"/>
      <c r="O9" s="2161"/>
      <c r="P9" s="2161"/>
      <c r="Q9" s="2161"/>
      <c r="R9" s="2161"/>
      <c r="S9" s="2161"/>
      <c r="T9" s="2161"/>
      <c r="U9" s="2161"/>
      <c r="V9" s="2161"/>
      <c r="W9" s="2161"/>
      <c r="X9" s="2161"/>
      <c r="Y9" s="2161"/>
      <c r="Z9" s="2161"/>
      <c r="AA9" s="2162"/>
    </row>
    <row r="10" spans="1:27">
      <c r="A10" s="2166">
        <v>1</v>
      </c>
      <c r="B10" s="2170" t="s">
        <v>25592</v>
      </c>
      <c r="C10" s="1936" t="s">
        <v>20057</v>
      </c>
      <c r="D10" s="704"/>
      <c r="E10" s="704">
        <v>2</v>
      </c>
      <c r="F10" s="704"/>
      <c r="G10" s="704"/>
      <c r="H10" s="704"/>
      <c r="I10" s="704"/>
      <c r="J10" s="704"/>
      <c r="K10" s="704"/>
      <c r="L10" s="704"/>
      <c r="M10" s="704"/>
      <c r="N10" s="704"/>
      <c r="O10" s="704"/>
      <c r="P10" s="704">
        <v>2</v>
      </c>
      <c r="Q10" s="704">
        <v>2</v>
      </c>
      <c r="R10" s="1936" t="s">
        <v>55</v>
      </c>
      <c r="S10" s="704"/>
      <c r="T10" s="704"/>
      <c r="U10" s="704"/>
      <c r="V10" s="704"/>
      <c r="W10" s="704"/>
      <c r="X10" s="704"/>
      <c r="Y10" s="704"/>
      <c r="Z10" s="704"/>
      <c r="AA10" s="704">
        <v>2</v>
      </c>
    </row>
    <row r="11" spans="1:27">
      <c r="A11" s="2166">
        <v>2</v>
      </c>
      <c r="B11" s="2170" t="s">
        <v>25593</v>
      </c>
      <c r="C11" s="1936" t="s">
        <v>20058</v>
      </c>
      <c r="D11" s="431"/>
      <c r="E11" s="431">
        <v>2</v>
      </c>
      <c r="F11" s="431"/>
      <c r="G11" s="431"/>
      <c r="H11" s="431"/>
      <c r="I11" s="431"/>
      <c r="J11" s="431"/>
      <c r="K11" s="431"/>
      <c r="L11" s="431"/>
      <c r="M11" s="431"/>
      <c r="N11" s="431"/>
      <c r="O11" s="431"/>
      <c r="P11" s="431">
        <v>2</v>
      </c>
      <c r="Q11" s="431">
        <v>2</v>
      </c>
      <c r="R11" s="1936" t="s">
        <v>55</v>
      </c>
      <c r="S11" s="431"/>
      <c r="T11" s="431"/>
      <c r="U11" s="431"/>
      <c r="V11" s="431"/>
      <c r="W11" s="431"/>
      <c r="X11" s="431"/>
      <c r="Y11" s="431"/>
      <c r="Z11" s="431"/>
      <c r="AA11" s="431">
        <v>2</v>
      </c>
    </row>
    <row r="12" spans="1:27">
      <c r="A12" s="2166">
        <v>3</v>
      </c>
      <c r="B12" s="2170" t="s">
        <v>25594</v>
      </c>
      <c r="C12" s="1936" t="s">
        <v>20059</v>
      </c>
      <c r="D12" s="431"/>
      <c r="E12" s="431">
        <v>3</v>
      </c>
      <c r="F12" s="431"/>
      <c r="G12" s="431"/>
      <c r="H12" s="431"/>
      <c r="I12" s="431"/>
      <c r="J12" s="431"/>
      <c r="K12" s="431"/>
      <c r="L12" s="431"/>
      <c r="M12" s="431"/>
      <c r="N12" s="431"/>
      <c r="O12" s="431"/>
      <c r="P12" s="431">
        <v>3</v>
      </c>
      <c r="Q12" s="431">
        <v>3</v>
      </c>
      <c r="R12" s="1936" t="s">
        <v>55</v>
      </c>
      <c r="S12" s="431"/>
      <c r="T12" s="431"/>
      <c r="U12" s="431"/>
      <c r="V12" s="431"/>
      <c r="W12" s="431"/>
      <c r="X12" s="431"/>
      <c r="Y12" s="431"/>
      <c r="Z12" s="431"/>
      <c r="AA12" s="431">
        <v>3</v>
      </c>
    </row>
    <row r="13" spans="1:27">
      <c r="A13" s="2166">
        <v>4</v>
      </c>
      <c r="B13" s="2170" t="s">
        <v>25595</v>
      </c>
      <c r="C13" s="1936" t="s">
        <v>20060</v>
      </c>
      <c r="D13" s="431"/>
      <c r="E13" s="431">
        <v>2</v>
      </c>
      <c r="F13" s="431"/>
      <c r="G13" s="431"/>
      <c r="H13" s="431"/>
      <c r="I13" s="431"/>
      <c r="J13" s="431"/>
      <c r="K13" s="431"/>
      <c r="L13" s="431"/>
      <c r="M13" s="431"/>
      <c r="N13" s="431"/>
      <c r="O13" s="431"/>
      <c r="P13" s="431">
        <v>2</v>
      </c>
      <c r="Q13" s="431">
        <v>2</v>
      </c>
      <c r="R13" s="1936" t="s">
        <v>55</v>
      </c>
      <c r="S13" s="431"/>
      <c r="T13" s="431"/>
      <c r="U13" s="431"/>
      <c r="V13" s="431"/>
      <c r="W13" s="431"/>
      <c r="X13" s="431"/>
      <c r="Y13" s="431"/>
      <c r="Z13" s="431"/>
      <c r="AA13" s="431">
        <v>2</v>
      </c>
    </row>
    <row r="14" spans="1:27" ht="25.5">
      <c r="A14" s="2166">
        <v>5</v>
      </c>
      <c r="B14" s="2160" t="s">
        <v>25596</v>
      </c>
      <c r="C14" s="1936" t="s">
        <v>20061</v>
      </c>
      <c r="D14" s="431"/>
      <c r="E14" s="431">
        <v>1</v>
      </c>
      <c r="F14" s="431"/>
      <c r="G14" s="431"/>
      <c r="H14" s="431"/>
      <c r="I14" s="431"/>
      <c r="J14" s="431"/>
      <c r="K14" s="431"/>
      <c r="L14" s="431"/>
      <c r="M14" s="431"/>
      <c r="N14" s="431"/>
      <c r="O14" s="431"/>
      <c r="P14" s="431">
        <v>1</v>
      </c>
      <c r="Q14" s="431">
        <v>1</v>
      </c>
      <c r="R14" s="1936" t="s">
        <v>55</v>
      </c>
      <c r="S14" s="431"/>
      <c r="T14" s="431"/>
      <c r="U14" s="431"/>
      <c r="V14" s="431"/>
      <c r="W14" s="431"/>
      <c r="X14" s="431"/>
      <c r="Y14" s="431"/>
      <c r="Z14" s="431"/>
      <c r="AA14" s="431">
        <v>1</v>
      </c>
    </row>
    <row r="15" spans="1:27">
      <c r="A15" s="2166">
        <v>6</v>
      </c>
      <c r="B15" s="2170" t="s">
        <v>25597</v>
      </c>
      <c r="C15" s="1936" t="s">
        <v>20062</v>
      </c>
      <c r="D15" s="431"/>
      <c r="E15" s="431">
        <v>2</v>
      </c>
      <c r="F15" s="431"/>
      <c r="G15" s="431"/>
      <c r="H15" s="431"/>
      <c r="I15" s="431"/>
      <c r="J15" s="431"/>
      <c r="K15" s="431"/>
      <c r="L15" s="431"/>
      <c r="M15" s="431"/>
      <c r="N15" s="431"/>
      <c r="O15" s="431"/>
      <c r="P15" s="431">
        <v>2</v>
      </c>
      <c r="Q15" s="431">
        <v>2</v>
      </c>
      <c r="R15" s="1936" t="s">
        <v>55</v>
      </c>
      <c r="S15" s="431"/>
      <c r="T15" s="431"/>
      <c r="U15" s="431"/>
      <c r="V15" s="431"/>
      <c r="W15" s="431"/>
      <c r="X15" s="431"/>
      <c r="Y15" s="431"/>
      <c r="Z15" s="431"/>
      <c r="AA15" s="431">
        <v>2</v>
      </c>
    </row>
    <row r="16" spans="1:27">
      <c r="A16" s="2166">
        <v>7</v>
      </c>
      <c r="B16" s="2170" t="s">
        <v>25598</v>
      </c>
      <c r="C16" s="1936" t="s">
        <v>20063</v>
      </c>
      <c r="D16" s="431"/>
      <c r="E16" s="431">
        <v>1</v>
      </c>
      <c r="F16" s="431"/>
      <c r="G16" s="431"/>
      <c r="H16" s="431"/>
      <c r="I16" s="431"/>
      <c r="J16" s="431"/>
      <c r="K16" s="431"/>
      <c r="L16" s="431"/>
      <c r="M16" s="431"/>
      <c r="N16" s="431"/>
      <c r="O16" s="431"/>
      <c r="P16" s="431">
        <v>1</v>
      </c>
      <c r="Q16" s="431">
        <v>1</v>
      </c>
      <c r="R16" s="1936" t="s">
        <v>55</v>
      </c>
      <c r="S16" s="431"/>
      <c r="T16" s="431"/>
      <c r="U16" s="431"/>
      <c r="V16" s="431"/>
      <c r="W16" s="431"/>
      <c r="X16" s="431"/>
      <c r="Y16" s="431"/>
      <c r="Z16" s="431"/>
      <c r="AA16" s="431">
        <v>1</v>
      </c>
    </row>
    <row r="17" spans="1:27">
      <c r="A17" s="2166">
        <v>8</v>
      </c>
      <c r="B17" s="2170" t="s">
        <v>25599</v>
      </c>
      <c r="C17" s="1936" t="s">
        <v>20064</v>
      </c>
      <c r="D17" s="431"/>
      <c r="E17" s="431">
        <v>1</v>
      </c>
      <c r="F17" s="431">
        <v>0.5</v>
      </c>
      <c r="G17" s="431">
        <v>0.5</v>
      </c>
      <c r="H17" s="431"/>
      <c r="I17" s="431"/>
      <c r="J17" s="431"/>
      <c r="K17" s="431"/>
      <c r="L17" s="431"/>
      <c r="M17" s="431"/>
      <c r="N17" s="431"/>
      <c r="O17" s="431"/>
      <c r="P17" s="431">
        <v>0.5</v>
      </c>
      <c r="Q17" s="431">
        <v>1</v>
      </c>
      <c r="R17" s="1936" t="s">
        <v>55</v>
      </c>
      <c r="S17" s="431"/>
      <c r="T17" s="431"/>
      <c r="U17" s="431"/>
      <c r="V17" s="431"/>
      <c r="W17" s="431"/>
      <c r="X17" s="431"/>
      <c r="Y17" s="431"/>
      <c r="Z17" s="431"/>
      <c r="AA17" s="431">
        <v>1</v>
      </c>
    </row>
    <row r="18" spans="1:27" ht="25.5">
      <c r="A18" s="2166">
        <v>9</v>
      </c>
      <c r="B18" s="2160" t="s">
        <v>25600</v>
      </c>
      <c r="C18" s="1936" t="s">
        <v>20065</v>
      </c>
      <c r="D18" s="431"/>
      <c r="E18" s="431">
        <v>0.2</v>
      </c>
      <c r="F18" s="431"/>
      <c r="G18" s="431"/>
      <c r="H18" s="431"/>
      <c r="I18" s="431"/>
      <c r="J18" s="431"/>
      <c r="K18" s="431"/>
      <c r="L18" s="431"/>
      <c r="M18" s="431"/>
      <c r="N18" s="431"/>
      <c r="O18" s="431"/>
      <c r="P18" s="431">
        <v>0.2</v>
      </c>
      <c r="Q18" s="431">
        <v>0.2</v>
      </c>
      <c r="R18" s="1936" t="s">
        <v>55</v>
      </c>
      <c r="S18" s="431"/>
      <c r="T18" s="431"/>
      <c r="U18" s="431"/>
      <c r="V18" s="431"/>
      <c r="W18" s="431"/>
      <c r="X18" s="431"/>
      <c r="Y18" s="431"/>
      <c r="Z18" s="431"/>
      <c r="AA18" s="431">
        <v>0.2</v>
      </c>
    </row>
    <row r="19" spans="1:27" ht="25.5">
      <c r="A19" s="2166">
        <v>10</v>
      </c>
      <c r="B19" s="2160" t="s">
        <v>25601</v>
      </c>
      <c r="C19" s="1936" t="s">
        <v>20066</v>
      </c>
      <c r="D19" s="431"/>
      <c r="E19" s="431">
        <v>0.3</v>
      </c>
      <c r="F19" s="431"/>
      <c r="G19" s="431"/>
      <c r="H19" s="431"/>
      <c r="I19" s="431"/>
      <c r="J19" s="431"/>
      <c r="K19" s="431"/>
      <c r="L19" s="431"/>
      <c r="M19" s="431"/>
      <c r="N19" s="431"/>
      <c r="O19" s="431"/>
      <c r="P19" s="431">
        <v>0.3</v>
      </c>
      <c r="Q19" s="431">
        <v>0.3</v>
      </c>
      <c r="R19" s="1936" t="s">
        <v>55</v>
      </c>
      <c r="S19" s="431"/>
      <c r="T19" s="431"/>
      <c r="U19" s="431"/>
      <c r="V19" s="431"/>
      <c r="W19" s="431"/>
      <c r="X19" s="431"/>
      <c r="Y19" s="431"/>
      <c r="Z19" s="431"/>
      <c r="AA19" s="431">
        <v>0.3</v>
      </c>
    </row>
    <row r="20" spans="1:27" ht="25.5">
      <c r="A20" s="2166">
        <v>11</v>
      </c>
      <c r="B20" s="2160" t="s">
        <v>20067</v>
      </c>
      <c r="C20" s="1936" t="s">
        <v>20068</v>
      </c>
      <c r="D20" s="431"/>
      <c r="E20" s="431">
        <v>0.2</v>
      </c>
      <c r="F20" s="431"/>
      <c r="G20" s="431"/>
      <c r="H20" s="431"/>
      <c r="I20" s="431"/>
      <c r="J20" s="431"/>
      <c r="K20" s="431"/>
      <c r="L20" s="431"/>
      <c r="M20" s="431"/>
      <c r="N20" s="431"/>
      <c r="O20" s="431"/>
      <c r="P20" s="431">
        <v>0.2</v>
      </c>
      <c r="Q20" s="431">
        <v>0.2</v>
      </c>
      <c r="R20" s="1936" t="s">
        <v>55</v>
      </c>
      <c r="S20" s="431"/>
      <c r="T20" s="431"/>
      <c r="U20" s="431"/>
      <c r="V20" s="431"/>
      <c r="W20" s="431"/>
      <c r="X20" s="431"/>
      <c r="Y20" s="431"/>
      <c r="Z20" s="431"/>
      <c r="AA20" s="431">
        <v>0.2</v>
      </c>
    </row>
    <row r="21" spans="1:27" ht="25.5">
      <c r="A21" s="2166">
        <v>12</v>
      </c>
      <c r="B21" s="2160" t="s">
        <v>25602</v>
      </c>
      <c r="C21" s="1936" t="s">
        <v>20069</v>
      </c>
      <c r="D21" s="431"/>
      <c r="E21" s="431">
        <v>0.5</v>
      </c>
      <c r="F21" s="431"/>
      <c r="G21" s="431"/>
      <c r="H21" s="431"/>
      <c r="I21" s="431"/>
      <c r="J21" s="431"/>
      <c r="K21" s="431"/>
      <c r="L21" s="431"/>
      <c r="M21" s="431"/>
      <c r="N21" s="431"/>
      <c r="O21" s="431"/>
      <c r="P21" s="431">
        <v>0.5</v>
      </c>
      <c r="Q21" s="431">
        <v>0.5</v>
      </c>
      <c r="R21" s="1936" t="s">
        <v>55</v>
      </c>
      <c r="S21" s="431"/>
      <c r="T21" s="431"/>
      <c r="U21" s="431"/>
      <c r="V21" s="431"/>
      <c r="W21" s="431"/>
      <c r="X21" s="431"/>
      <c r="Y21" s="431"/>
      <c r="Z21" s="431"/>
      <c r="AA21" s="431">
        <v>0.5</v>
      </c>
    </row>
    <row r="22" spans="1:27" ht="24" customHeight="1">
      <c r="A22" s="2166"/>
      <c r="B22" s="2175" t="s">
        <v>20465</v>
      </c>
      <c r="C22" s="2176"/>
      <c r="D22" s="2177"/>
      <c r="E22" s="2177">
        <f>SUM(E10:E21)</f>
        <v>15.2</v>
      </c>
      <c r="F22" s="2177">
        <f t="shared" ref="F22:P22" si="0">SUM(F10:F21)</f>
        <v>0.5</v>
      </c>
      <c r="G22" s="2177">
        <f t="shared" si="0"/>
        <v>0.5</v>
      </c>
      <c r="H22" s="2177">
        <f t="shared" si="0"/>
        <v>0</v>
      </c>
      <c r="I22" s="2177">
        <f t="shared" si="0"/>
        <v>0</v>
      </c>
      <c r="J22" s="2177">
        <f t="shared" si="0"/>
        <v>0</v>
      </c>
      <c r="K22" s="2177">
        <f t="shared" si="0"/>
        <v>0</v>
      </c>
      <c r="L22" s="2177">
        <f t="shared" si="0"/>
        <v>0</v>
      </c>
      <c r="M22" s="2177">
        <f t="shared" si="0"/>
        <v>0</v>
      </c>
      <c r="N22" s="2177">
        <f t="shared" si="0"/>
        <v>0</v>
      </c>
      <c r="O22" s="2177">
        <f t="shared" si="0"/>
        <v>0</v>
      </c>
      <c r="P22" s="2177">
        <f t="shared" si="0"/>
        <v>14.7</v>
      </c>
      <c r="Q22" s="2177">
        <f>SUM(Q10:Q21)</f>
        <v>15.2</v>
      </c>
      <c r="R22" s="2177">
        <f t="shared" ref="R22" si="1">SUM(R10:R21)</f>
        <v>0</v>
      </c>
      <c r="S22" s="2177">
        <f t="shared" ref="S22" si="2">SUM(S10:S21)</f>
        <v>0</v>
      </c>
      <c r="T22" s="2177">
        <f t="shared" ref="T22" si="3">SUM(T10:T21)</f>
        <v>0</v>
      </c>
      <c r="U22" s="2177">
        <f t="shared" ref="U22" si="4">SUM(U10:U21)</f>
        <v>0</v>
      </c>
      <c r="V22" s="2177">
        <f t="shared" ref="V22" si="5">SUM(V10:V21)</f>
        <v>0</v>
      </c>
      <c r="W22" s="2177">
        <f t="shared" ref="W22" si="6">SUM(W10:W21)</f>
        <v>0</v>
      </c>
      <c r="X22" s="2177">
        <f t="shared" ref="X22" si="7">SUM(X10:X21)</f>
        <v>0</v>
      </c>
      <c r="Y22" s="2177">
        <f t="shared" ref="Y22" si="8">SUM(Y10:Y21)</f>
        <v>0</v>
      </c>
      <c r="Z22" s="2177">
        <f t="shared" ref="Z22" si="9">SUM(Z10:Z21)</f>
        <v>0</v>
      </c>
      <c r="AA22" s="2177">
        <f>SUM(AA10:AA21)</f>
        <v>15.2</v>
      </c>
    </row>
    <row r="23" spans="1:27" ht="25.5" customHeight="1">
      <c r="A23" s="2166"/>
      <c r="B23" s="2178" t="s">
        <v>3</v>
      </c>
      <c r="C23" s="2179"/>
      <c r="D23" s="2180"/>
      <c r="E23" s="2180"/>
      <c r="F23" s="2180"/>
      <c r="G23" s="2180"/>
      <c r="H23" s="2180"/>
      <c r="I23" s="2180"/>
      <c r="J23" s="2180"/>
      <c r="K23" s="2180"/>
      <c r="L23" s="2180"/>
      <c r="M23" s="2180"/>
      <c r="N23" s="2180"/>
      <c r="O23" s="2180"/>
      <c r="P23" s="2180"/>
      <c r="Q23" s="2180"/>
      <c r="R23" s="2180"/>
      <c r="S23" s="2180"/>
      <c r="T23" s="2180"/>
      <c r="U23" s="2180"/>
      <c r="V23" s="2180"/>
      <c r="W23" s="2180"/>
      <c r="X23" s="2180"/>
      <c r="Y23" s="2180"/>
      <c r="Z23" s="2180"/>
      <c r="AA23" s="2162"/>
    </row>
    <row r="24" spans="1:27">
      <c r="A24" s="2166"/>
      <c r="B24" s="2170" t="s">
        <v>20070</v>
      </c>
      <c r="C24" s="1936" t="s">
        <v>20071</v>
      </c>
      <c r="D24" s="431"/>
      <c r="E24" s="431">
        <v>1</v>
      </c>
      <c r="F24" s="431"/>
      <c r="G24" s="431"/>
      <c r="H24" s="431"/>
      <c r="I24" s="431"/>
      <c r="J24" s="431"/>
      <c r="K24" s="431"/>
      <c r="L24" s="431"/>
      <c r="M24" s="431"/>
      <c r="N24" s="431"/>
      <c r="O24" s="431"/>
      <c r="P24" s="431">
        <v>1</v>
      </c>
      <c r="Q24" s="431">
        <v>1</v>
      </c>
      <c r="R24" s="1936" t="s">
        <v>55</v>
      </c>
      <c r="S24" s="431"/>
      <c r="T24" s="431"/>
      <c r="U24" s="431"/>
      <c r="V24" s="431"/>
      <c r="W24" s="431"/>
      <c r="X24" s="431"/>
      <c r="Y24" s="431"/>
      <c r="Z24" s="431"/>
      <c r="AA24" s="431">
        <v>1</v>
      </c>
    </row>
    <row r="25" spans="1:27">
      <c r="A25" s="2166"/>
      <c r="B25" s="2170" t="s">
        <v>20072</v>
      </c>
      <c r="C25" s="1936" t="s">
        <v>20073</v>
      </c>
      <c r="D25" s="704"/>
      <c r="E25" s="704">
        <v>4</v>
      </c>
      <c r="F25" s="704"/>
      <c r="G25" s="704"/>
      <c r="H25" s="704"/>
      <c r="I25" s="704"/>
      <c r="J25" s="704"/>
      <c r="K25" s="704"/>
      <c r="L25" s="704"/>
      <c r="M25" s="704"/>
      <c r="N25" s="704"/>
      <c r="O25" s="704"/>
      <c r="P25" s="704">
        <v>4</v>
      </c>
      <c r="Q25" s="704">
        <v>4</v>
      </c>
      <c r="R25" s="1936" t="s">
        <v>55</v>
      </c>
      <c r="S25" s="704"/>
      <c r="T25" s="704"/>
      <c r="U25" s="704"/>
      <c r="V25" s="704"/>
      <c r="W25" s="704"/>
      <c r="X25" s="704"/>
      <c r="Y25" s="704"/>
      <c r="Z25" s="704"/>
      <c r="AA25" s="704">
        <v>4</v>
      </c>
    </row>
    <row r="26" spans="1:27">
      <c r="A26" s="2166"/>
      <c r="B26" s="2170" t="s">
        <v>20074</v>
      </c>
      <c r="C26" s="1936" t="s">
        <v>20075</v>
      </c>
      <c r="D26" s="704"/>
      <c r="E26" s="704">
        <v>5</v>
      </c>
      <c r="F26" s="704"/>
      <c r="G26" s="704"/>
      <c r="H26" s="704"/>
      <c r="I26" s="704"/>
      <c r="J26" s="704"/>
      <c r="K26" s="704"/>
      <c r="L26" s="704"/>
      <c r="M26" s="704"/>
      <c r="N26" s="704"/>
      <c r="O26" s="704"/>
      <c r="P26" s="704">
        <v>5</v>
      </c>
      <c r="Q26" s="704">
        <v>5</v>
      </c>
      <c r="R26" s="1936" t="s">
        <v>55</v>
      </c>
      <c r="S26" s="704"/>
      <c r="T26" s="704"/>
      <c r="U26" s="704"/>
      <c r="V26" s="704"/>
      <c r="W26" s="704"/>
      <c r="X26" s="704"/>
      <c r="Y26" s="704"/>
      <c r="Z26" s="704"/>
      <c r="AA26" s="704">
        <v>5</v>
      </c>
    </row>
    <row r="27" spans="1:27">
      <c r="A27" s="2166"/>
      <c r="B27" s="2170" t="s">
        <v>20076</v>
      </c>
      <c r="C27" s="1936" t="s">
        <v>20077</v>
      </c>
      <c r="D27" s="704"/>
      <c r="E27" s="704">
        <v>3</v>
      </c>
      <c r="F27" s="704"/>
      <c r="G27" s="704"/>
      <c r="H27" s="704"/>
      <c r="I27" s="704"/>
      <c r="J27" s="704"/>
      <c r="K27" s="704"/>
      <c r="L27" s="704"/>
      <c r="M27" s="704"/>
      <c r="N27" s="704"/>
      <c r="O27" s="704"/>
      <c r="P27" s="704">
        <v>3</v>
      </c>
      <c r="Q27" s="704">
        <v>3</v>
      </c>
      <c r="R27" s="1936" t="s">
        <v>55</v>
      </c>
      <c r="S27" s="704"/>
      <c r="T27" s="704"/>
      <c r="U27" s="704"/>
      <c r="V27" s="704"/>
      <c r="W27" s="704"/>
      <c r="X27" s="704"/>
      <c r="Y27" s="704"/>
      <c r="Z27" s="704"/>
      <c r="AA27" s="704">
        <v>3</v>
      </c>
    </row>
    <row r="28" spans="1:27">
      <c r="A28" s="2166"/>
      <c r="B28" s="2170" t="s">
        <v>20078</v>
      </c>
      <c r="C28" s="1936" t="s">
        <v>20079</v>
      </c>
      <c r="D28" s="704"/>
      <c r="E28" s="704">
        <v>3</v>
      </c>
      <c r="F28" s="704"/>
      <c r="G28" s="704"/>
      <c r="H28" s="704"/>
      <c r="I28" s="704"/>
      <c r="J28" s="704"/>
      <c r="K28" s="704"/>
      <c r="L28" s="704"/>
      <c r="M28" s="704"/>
      <c r="N28" s="704"/>
      <c r="O28" s="704"/>
      <c r="P28" s="704">
        <v>3</v>
      </c>
      <c r="Q28" s="704">
        <v>3</v>
      </c>
      <c r="R28" s="1936" t="s">
        <v>55</v>
      </c>
      <c r="S28" s="704"/>
      <c r="T28" s="704"/>
      <c r="U28" s="704"/>
      <c r="V28" s="704"/>
      <c r="W28" s="704"/>
      <c r="X28" s="704"/>
      <c r="Y28" s="704"/>
      <c r="Z28" s="704"/>
      <c r="AA28" s="704">
        <v>3</v>
      </c>
    </row>
    <row r="29" spans="1:27">
      <c r="A29" s="2166"/>
      <c r="B29" s="2170" t="s">
        <v>20080</v>
      </c>
      <c r="C29" s="1936" t="s">
        <v>20081</v>
      </c>
      <c r="D29" s="704"/>
      <c r="E29" s="704">
        <v>2</v>
      </c>
      <c r="F29" s="704"/>
      <c r="G29" s="704"/>
      <c r="H29" s="704"/>
      <c r="I29" s="704"/>
      <c r="J29" s="704"/>
      <c r="K29" s="704"/>
      <c r="L29" s="704"/>
      <c r="M29" s="704"/>
      <c r="N29" s="704"/>
      <c r="O29" s="704"/>
      <c r="P29" s="704">
        <v>2</v>
      </c>
      <c r="Q29" s="704">
        <v>2</v>
      </c>
      <c r="R29" s="1936" t="s">
        <v>55</v>
      </c>
      <c r="S29" s="704"/>
      <c r="T29" s="704"/>
      <c r="U29" s="704"/>
      <c r="V29" s="704"/>
      <c r="W29" s="704"/>
      <c r="X29" s="704"/>
      <c r="Y29" s="704"/>
      <c r="Z29" s="704"/>
      <c r="AA29" s="704">
        <v>2</v>
      </c>
    </row>
    <row r="30" spans="1:27">
      <c r="A30" s="2166"/>
      <c r="B30" s="2170" t="s">
        <v>20082</v>
      </c>
      <c r="C30" s="1936" t="s">
        <v>20083</v>
      </c>
      <c r="D30" s="704"/>
      <c r="E30" s="704">
        <v>2</v>
      </c>
      <c r="F30" s="704"/>
      <c r="G30" s="704"/>
      <c r="H30" s="704"/>
      <c r="I30" s="704"/>
      <c r="J30" s="704"/>
      <c r="K30" s="704"/>
      <c r="L30" s="704"/>
      <c r="M30" s="704"/>
      <c r="N30" s="704"/>
      <c r="O30" s="704"/>
      <c r="P30" s="704">
        <v>2</v>
      </c>
      <c r="Q30" s="704">
        <v>2</v>
      </c>
      <c r="R30" s="1936" t="s">
        <v>55</v>
      </c>
      <c r="S30" s="704"/>
      <c r="T30" s="704"/>
      <c r="U30" s="704"/>
      <c r="V30" s="704"/>
      <c r="W30" s="704"/>
      <c r="X30" s="704"/>
      <c r="Y30" s="704"/>
      <c r="Z30" s="704"/>
      <c r="AA30" s="704">
        <v>2</v>
      </c>
    </row>
    <row r="31" spans="1:27">
      <c r="A31" s="2166"/>
      <c r="B31" s="2170" t="s">
        <v>20084</v>
      </c>
      <c r="C31" s="1936" t="s">
        <v>20085</v>
      </c>
      <c r="D31" s="704"/>
      <c r="E31" s="704">
        <v>3</v>
      </c>
      <c r="F31" s="704"/>
      <c r="G31" s="704"/>
      <c r="H31" s="704"/>
      <c r="I31" s="704"/>
      <c r="J31" s="704"/>
      <c r="K31" s="704"/>
      <c r="L31" s="704"/>
      <c r="M31" s="704"/>
      <c r="N31" s="704"/>
      <c r="O31" s="704"/>
      <c r="P31" s="704">
        <v>3</v>
      </c>
      <c r="Q31" s="704">
        <v>3</v>
      </c>
      <c r="R31" s="1936" t="s">
        <v>55</v>
      </c>
      <c r="S31" s="704"/>
      <c r="T31" s="704"/>
      <c r="U31" s="704"/>
      <c r="V31" s="704"/>
      <c r="W31" s="704"/>
      <c r="X31" s="704"/>
      <c r="Y31" s="704"/>
      <c r="Z31" s="704"/>
      <c r="AA31" s="704">
        <v>3</v>
      </c>
    </row>
    <row r="32" spans="1:27">
      <c r="A32" s="2166"/>
      <c r="B32" s="2170" t="s">
        <v>20086</v>
      </c>
      <c r="C32" s="1936" t="s">
        <v>20087</v>
      </c>
      <c r="D32" s="704"/>
      <c r="E32" s="704">
        <v>4</v>
      </c>
      <c r="F32" s="704"/>
      <c r="G32" s="704"/>
      <c r="H32" s="704"/>
      <c r="I32" s="704"/>
      <c r="J32" s="704"/>
      <c r="K32" s="704"/>
      <c r="L32" s="704"/>
      <c r="M32" s="704"/>
      <c r="N32" s="704"/>
      <c r="O32" s="704"/>
      <c r="P32" s="704">
        <v>4</v>
      </c>
      <c r="Q32" s="704">
        <v>4</v>
      </c>
      <c r="R32" s="1936" t="s">
        <v>55</v>
      </c>
      <c r="S32" s="704"/>
      <c r="T32" s="704"/>
      <c r="U32" s="704"/>
      <c r="V32" s="704"/>
      <c r="W32" s="704"/>
      <c r="X32" s="704"/>
      <c r="Y32" s="704"/>
      <c r="Z32" s="704"/>
      <c r="AA32" s="704">
        <v>4</v>
      </c>
    </row>
    <row r="33" spans="1:27">
      <c r="A33" s="2166"/>
      <c r="B33" s="2170" t="s">
        <v>20088</v>
      </c>
      <c r="C33" s="1936" t="s">
        <v>20089</v>
      </c>
      <c r="D33" s="704"/>
      <c r="E33" s="704">
        <v>2</v>
      </c>
      <c r="F33" s="704"/>
      <c r="G33" s="704"/>
      <c r="H33" s="704"/>
      <c r="I33" s="704"/>
      <c r="J33" s="704"/>
      <c r="K33" s="704"/>
      <c r="L33" s="704"/>
      <c r="M33" s="704"/>
      <c r="N33" s="704"/>
      <c r="O33" s="704"/>
      <c r="P33" s="704">
        <v>2</v>
      </c>
      <c r="Q33" s="704">
        <v>2</v>
      </c>
      <c r="R33" s="1936" t="s">
        <v>55</v>
      </c>
      <c r="S33" s="704"/>
      <c r="T33" s="704"/>
      <c r="U33" s="704"/>
      <c r="V33" s="704"/>
      <c r="W33" s="704"/>
      <c r="X33" s="704"/>
      <c r="Y33" s="704"/>
      <c r="Z33" s="704"/>
      <c r="AA33" s="704">
        <v>2</v>
      </c>
    </row>
    <row r="34" spans="1:27">
      <c r="A34" s="2166"/>
      <c r="B34" s="2170" t="s">
        <v>20090</v>
      </c>
      <c r="C34" s="1936" t="s">
        <v>20091</v>
      </c>
      <c r="D34" s="704"/>
      <c r="E34" s="704">
        <v>3</v>
      </c>
      <c r="F34" s="704"/>
      <c r="G34" s="704"/>
      <c r="H34" s="704"/>
      <c r="I34" s="704"/>
      <c r="J34" s="704"/>
      <c r="K34" s="704"/>
      <c r="L34" s="704"/>
      <c r="M34" s="704"/>
      <c r="N34" s="704"/>
      <c r="O34" s="704"/>
      <c r="P34" s="704">
        <v>3</v>
      </c>
      <c r="Q34" s="704">
        <v>3</v>
      </c>
      <c r="R34" s="1936" t="s">
        <v>55</v>
      </c>
      <c r="S34" s="704"/>
      <c r="T34" s="704"/>
      <c r="U34" s="704"/>
      <c r="V34" s="704"/>
      <c r="W34" s="704"/>
      <c r="X34" s="704"/>
      <c r="Y34" s="704"/>
      <c r="Z34" s="704"/>
      <c r="AA34" s="704">
        <v>3</v>
      </c>
    </row>
    <row r="35" spans="1:27">
      <c r="A35" s="2166"/>
      <c r="B35" s="2170" t="s">
        <v>20092</v>
      </c>
      <c r="C35" s="1936" t="s">
        <v>20093</v>
      </c>
      <c r="D35" s="704"/>
      <c r="E35" s="704">
        <v>1</v>
      </c>
      <c r="F35" s="704"/>
      <c r="G35" s="704"/>
      <c r="H35" s="704"/>
      <c r="I35" s="704"/>
      <c r="J35" s="704"/>
      <c r="K35" s="704"/>
      <c r="L35" s="704"/>
      <c r="M35" s="704"/>
      <c r="N35" s="704"/>
      <c r="O35" s="704"/>
      <c r="P35" s="704">
        <v>1</v>
      </c>
      <c r="Q35" s="704">
        <v>1</v>
      </c>
      <c r="R35" s="1936" t="s">
        <v>55</v>
      </c>
      <c r="S35" s="704"/>
      <c r="T35" s="704"/>
      <c r="U35" s="704"/>
      <c r="V35" s="704"/>
      <c r="W35" s="704"/>
      <c r="X35" s="704"/>
      <c r="Y35" s="704"/>
      <c r="Z35" s="704"/>
      <c r="AA35" s="704">
        <v>1</v>
      </c>
    </row>
    <row r="36" spans="1:27">
      <c r="A36" s="2166"/>
      <c r="B36" s="2170" t="s">
        <v>20094</v>
      </c>
      <c r="C36" s="1936" t="s">
        <v>20095</v>
      </c>
      <c r="D36" s="704"/>
      <c r="E36" s="704">
        <v>2</v>
      </c>
      <c r="F36" s="704"/>
      <c r="G36" s="704"/>
      <c r="H36" s="704"/>
      <c r="I36" s="704"/>
      <c r="J36" s="704"/>
      <c r="K36" s="704"/>
      <c r="L36" s="704"/>
      <c r="M36" s="704"/>
      <c r="N36" s="704"/>
      <c r="O36" s="704"/>
      <c r="P36" s="704">
        <v>2</v>
      </c>
      <c r="Q36" s="704">
        <v>2</v>
      </c>
      <c r="R36" s="1936" t="s">
        <v>55</v>
      </c>
      <c r="S36" s="704"/>
      <c r="T36" s="704"/>
      <c r="U36" s="704"/>
      <c r="V36" s="704"/>
      <c r="W36" s="704"/>
      <c r="X36" s="704"/>
      <c r="Y36" s="704"/>
      <c r="Z36" s="704"/>
      <c r="AA36" s="704">
        <v>2</v>
      </c>
    </row>
    <row r="37" spans="1:27">
      <c r="A37" s="2166"/>
      <c r="B37" s="2170" t="s">
        <v>20096</v>
      </c>
      <c r="C37" s="1936" t="s">
        <v>20097</v>
      </c>
      <c r="D37" s="704"/>
      <c r="E37" s="704">
        <v>2</v>
      </c>
      <c r="F37" s="704"/>
      <c r="G37" s="704"/>
      <c r="H37" s="704"/>
      <c r="I37" s="704"/>
      <c r="J37" s="704"/>
      <c r="K37" s="704"/>
      <c r="L37" s="704"/>
      <c r="M37" s="704"/>
      <c r="N37" s="704"/>
      <c r="O37" s="704"/>
      <c r="P37" s="704">
        <v>2</v>
      </c>
      <c r="Q37" s="704">
        <v>2</v>
      </c>
      <c r="R37" s="1936" t="s">
        <v>55</v>
      </c>
      <c r="S37" s="704"/>
      <c r="T37" s="704"/>
      <c r="U37" s="704"/>
      <c r="V37" s="704"/>
      <c r="W37" s="704"/>
      <c r="X37" s="704"/>
      <c r="Y37" s="704"/>
      <c r="Z37" s="704"/>
      <c r="AA37" s="704">
        <v>2</v>
      </c>
    </row>
    <row r="38" spans="1:27">
      <c r="A38" s="2166"/>
      <c r="B38" s="2170" t="s">
        <v>20098</v>
      </c>
      <c r="C38" s="1936" t="s">
        <v>20099</v>
      </c>
      <c r="D38" s="704"/>
      <c r="E38" s="704">
        <v>2</v>
      </c>
      <c r="F38" s="704"/>
      <c r="G38" s="704"/>
      <c r="H38" s="704"/>
      <c r="I38" s="704"/>
      <c r="J38" s="704"/>
      <c r="K38" s="704"/>
      <c r="L38" s="704"/>
      <c r="M38" s="704"/>
      <c r="N38" s="704"/>
      <c r="O38" s="704"/>
      <c r="P38" s="704">
        <v>2</v>
      </c>
      <c r="Q38" s="704">
        <v>2</v>
      </c>
      <c r="R38" s="1936" t="s">
        <v>55</v>
      </c>
      <c r="S38" s="704"/>
      <c r="T38" s="704"/>
      <c r="U38" s="704"/>
      <c r="V38" s="704"/>
      <c r="W38" s="704"/>
      <c r="X38" s="704"/>
      <c r="Y38" s="704"/>
      <c r="Z38" s="704"/>
      <c r="AA38" s="704">
        <v>2</v>
      </c>
    </row>
    <row r="39" spans="1:27">
      <c r="A39" s="2166"/>
      <c r="B39" s="2170" t="s">
        <v>20100</v>
      </c>
      <c r="C39" s="1936" t="s">
        <v>20101</v>
      </c>
      <c r="D39" s="704"/>
      <c r="E39" s="704">
        <v>2</v>
      </c>
      <c r="F39" s="704"/>
      <c r="G39" s="704"/>
      <c r="H39" s="704"/>
      <c r="I39" s="704"/>
      <c r="J39" s="704"/>
      <c r="K39" s="704"/>
      <c r="L39" s="704"/>
      <c r="M39" s="704"/>
      <c r="N39" s="704"/>
      <c r="O39" s="704"/>
      <c r="P39" s="704">
        <v>2</v>
      </c>
      <c r="Q39" s="704">
        <v>2</v>
      </c>
      <c r="R39" s="1936" t="s">
        <v>55</v>
      </c>
      <c r="S39" s="704"/>
      <c r="T39" s="704"/>
      <c r="U39" s="704"/>
      <c r="V39" s="704"/>
      <c r="W39" s="704"/>
      <c r="X39" s="704"/>
      <c r="Y39" s="704"/>
      <c r="Z39" s="704"/>
      <c r="AA39" s="704">
        <v>2</v>
      </c>
    </row>
    <row r="40" spans="1:27">
      <c r="A40" s="2166"/>
      <c r="B40" s="2170" t="s">
        <v>20102</v>
      </c>
      <c r="C40" s="1936" t="s">
        <v>20103</v>
      </c>
      <c r="D40" s="704"/>
      <c r="E40" s="704">
        <v>1</v>
      </c>
      <c r="F40" s="704"/>
      <c r="G40" s="704"/>
      <c r="H40" s="704"/>
      <c r="I40" s="704"/>
      <c r="J40" s="704"/>
      <c r="K40" s="704"/>
      <c r="L40" s="704"/>
      <c r="M40" s="704"/>
      <c r="N40" s="704"/>
      <c r="O40" s="704"/>
      <c r="P40" s="704">
        <v>1</v>
      </c>
      <c r="Q40" s="704">
        <v>1</v>
      </c>
      <c r="R40" s="1936" t="s">
        <v>55</v>
      </c>
      <c r="S40" s="704"/>
      <c r="T40" s="704"/>
      <c r="U40" s="704"/>
      <c r="V40" s="704"/>
      <c r="W40" s="704"/>
      <c r="X40" s="704"/>
      <c r="Y40" s="704"/>
      <c r="Z40" s="704"/>
      <c r="AA40" s="704">
        <v>1</v>
      </c>
    </row>
    <row r="41" spans="1:27" ht="25.5">
      <c r="A41" s="2166"/>
      <c r="B41" s="2160" t="s">
        <v>20104</v>
      </c>
      <c r="C41" s="1936" t="s">
        <v>20105</v>
      </c>
      <c r="D41" s="704"/>
      <c r="E41" s="704">
        <v>0.3</v>
      </c>
      <c r="F41" s="704">
        <v>0.3</v>
      </c>
      <c r="G41" s="704"/>
      <c r="H41" s="704"/>
      <c r="I41" s="704"/>
      <c r="J41" s="704"/>
      <c r="K41" s="704"/>
      <c r="L41" s="704"/>
      <c r="M41" s="704"/>
      <c r="N41" s="704">
        <v>0.3</v>
      </c>
      <c r="O41" s="704"/>
      <c r="P41" s="704"/>
      <c r="Q41" s="704">
        <v>0.3</v>
      </c>
      <c r="R41" s="1936" t="s">
        <v>55</v>
      </c>
      <c r="S41" s="704"/>
      <c r="T41" s="704"/>
      <c r="U41" s="704"/>
      <c r="V41" s="704"/>
      <c r="W41" s="704"/>
      <c r="X41" s="704"/>
      <c r="Y41" s="704"/>
      <c r="Z41" s="704"/>
      <c r="AA41" s="704">
        <v>0.3</v>
      </c>
    </row>
    <row r="42" spans="1:27" ht="25.5">
      <c r="A42" s="2166"/>
      <c r="B42" s="2160" t="s">
        <v>20106</v>
      </c>
      <c r="C42" s="1936" t="s">
        <v>20107</v>
      </c>
      <c r="D42" s="704"/>
      <c r="E42" s="704">
        <v>0.5</v>
      </c>
      <c r="F42" s="704">
        <v>0.5</v>
      </c>
      <c r="G42" s="704"/>
      <c r="H42" s="704"/>
      <c r="I42" s="704"/>
      <c r="J42" s="704"/>
      <c r="K42" s="704"/>
      <c r="L42" s="704"/>
      <c r="M42" s="704"/>
      <c r="N42" s="704">
        <v>0.5</v>
      </c>
      <c r="O42" s="704"/>
      <c r="P42" s="704"/>
      <c r="Q42" s="704">
        <v>0.5</v>
      </c>
      <c r="R42" s="1936" t="s">
        <v>55</v>
      </c>
      <c r="S42" s="704"/>
      <c r="T42" s="704"/>
      <c r="U42" s="704"/>
      <c r="V42" s="704"/>
      <c r="W42" s="704"/>
      <c r="X42" s="704"/>
      <c r="Y42" s="704"/>
      <c r="Z42" s="704"/>
      <c r="AA42" s="704">
        <v>0.5</v>
      </c>
    </row>
    <row r="43" spans="1:27" ht="25.5">
      <c r="A43" s="2166"/>
      <c r="B43" s="2160" t="s">
        <v>20108</v>
      </c>
      <c r="C43" s="1936" t="s">
        <v>20109</v>
      </c>
      <c r="D43" s="704"/>
      <c r="E43" s="704">
        <v>0.3</v>
      </c>
      <c r="F43" s="704">
        <v>0.3</v>
      </c>
      <c r="G43" s="704"/>
      <c r="H43" s="704"/>
      <c r="I43" s="704"/>
      <c r="J43" s="704"/>
      <c r="K43" s="704"/>
      <c r="L43" s="704"/>
      <c r="M43" s="704"/>
      <c r="N43" s="704">
        <v>0.3</v>
      </c>
      <c r="O43" s="704"/>
      <c r="P43" s="704"/>
      <c r="Q43" s="704">
        <v>0.3</v>
      </c>
      <c r="R43" s="1936" t="s">
        <v>55</v>
      </c>
      <c r="S43" s="704"/>
      <c r="T43" s="704"/>
      <c r="U43" s="704"/>
      <c r="V43" s="704"/>
      <c r="W43" s="704"/>
      <c r="X43" s="704"/>
      <c r="Y43" s="704"/>
      <c r="Z43" s="704"/>
      <c r="AA43" s="704">
        <v>0.3</v>
      </c>
    </row>
    <row r="44" spans="1:27" ht="25.5">
      <c r="A44" s="2166"/>
      <c r="B44" s="2160" t="s">
        <v>20110</v>
      </c>
      <c r="C44" s="1936" t="s">
        <v>20111</v>
      </c>
      <c r="D44" s="704"/>
      <c r="E44" s="704">
        <v>0.5</v>
      </c>
      <c r="F44" s="704">
        <v>0.5</v>
      </c>
      <c r="G44" s="704"/>
      <c r="H44" s="704"/>
      <c r="I44" s="704"/>
      <c r="J44" s="704"/>
      <c r="K44" s="704"/>
      <c r="L44" s="704"/>
      <c r="M44" s="704"/>
      <c r="N44" s="704">
        <v>0.5</v>
      </c>
      <c r="O44" s="704"/>
      <c r="P44" s="704"/>
      <c r="Q44" s="704">
        <v>0.5</v>
      </c>
      <c r="R44" s="1936" t="s">
        <v>55</v>
      </c>
      <c r="S44" s="704"/>
      <c r="T44" s="704"/>
      <c r="U44" s="704"/>
      <c r="V44" s="704"/>
      <c r="W44" s="704"/>
      <c r="X44" s="704"/>
      <c r="Y44" s="704"/>
      <c r="Z44" s="704"/>
      <c r="AA44" s="704">
        <v>0.5</v>
      </c>
    </row>
    <row r="45" spans="1:27" ht="25.5">
      <c r="A45" s="2166"/>
      <c r="B45" s="2160" t="s">
        <v>20112</v>
      </c>
      <c r="C45" s="1936" t="s">
        <v>20113</v>
      </c>
      <c r="D45" s="704"/>
      <c r="E45" s="704">
        <v>0.3</v>
      </c>
      <c r="F45" s="704">
        <v>0.3</v>
      </c>
      <c r="G45" s="704"/>
      <c r="H45" s="704"/>
      <c r="I45" s="704"/>
      <c r="J45" s="704"/>
      <c r="K45" s="704"/>
      <c r="L45" s="704"/>
      <c r="M45" s="704"/>
      <c r="N45" s="704">
        <v>0.3</v>
      </c>
      <c r="O45" s="704"/>
      <c r="P45" s="704"/>
      <c r="Q45" s="704">
        <v>0.3</v>
      </c>
      <c r="R45" s="1936" t="s">
        <v>55</v>
      </c>
      <c r="S45" s="704"/>
      <c r="T45" s="704"/>
      <c r="U45" s="704"/>
      <c r="V45" s="704"/>
      <c r="W45" s="704"/>
      <c r="X45" s="704"/>
      <c r="Y45" s="704"/>
      <c r="Z45" s="704"/>
      <c r="AA45" s="704">
        <v>0.3</v>
      </c>
    </row>
    <row r="46" spans="1:27" s="421" customFormat="1" ht="24" customHeight="1">
      <c r="A46" s="2174"/>
      <c r="B46" s="2175" t="s">
        <v>20464</v>
      </c>
      <c r="C46" s="2176"/>
      <c r="D46" s="2177"/>
      <c r="E46" s="2177">
        <f>SUM(E24:E45)</f>
        <v>43.899999999999991</v>
      </c>
      <c r="F46" s="2177">
        <f t="shared" ref="F46:P46" si="10">SUM(F24:F45)</f>
        <v>1.9000000000000001</v>
      </c>
      <c r="G46" s="2177">
        <f t="shared" si="10"/>
        <v>0</v>
      </c>
      <c r="H46" s="2177">
        <f t="shared" si="10"/>
        <v>0</v>
      </c>
      <c r="I46" s="2177">
        <f t="shared" si="10"/>
        <v>0</v>
      </c>
      <c r="J46" s="2177">
        <f t="shared" si="10"/>
        <v>0</v>
      </c>
      <c r="K46" s="2177">
        <f t="shared" si="10"/>
        <v>0</v>
      </c>
      <c r="L46" s="2177">
        <f t="shared" si="10"/>
        <v>0</v>
      </c>
      <c r="M46" s="2177">
        <f t="shared" si="10"/>
        <v>0</v>
      </c>
      <c r="N46" s="2177">
        <f t="shared" si="10"/>
        <v>1.9000000000000001</v>
      </c>
      <c r="O46" s="2177">
        <f t="shared" si="10"/>
        <v>0</v>
      </c>
      <c r="P46" s="2177">
        <f t="shared" si="10"/>
        <v>42</v>
      </c>
      <c r="Q46" s="2177">
        <f>SUM(Q24:Q45)</f>
        <v>43.899999999999991</v>
      </c>
      <c r="R46" s="2177">
        <f t="shared" ref="R46" si="11">SUM(R24:R45)</f>
        <v>0</v>
      </c>
      <c r="S46" s="2177">
        <f t="shared" ref="S46" si="12">SUM(S24:S45)</f>
        <v>0</v>
      </c>
      <c r="T46" s="2177">
        <f t="shared" ref="T46" si="13">SUM(T24:T45)</f>
        <v>0</v>
      </c>
      <c r="U46" s="2177">
        <f t="shared" ref="U46" si="14">SUM(U24:U45)</f>
        <v>0</v>
      </c>
      <c r="V46" s="2177">
        <f t="shared" ref="V46" si="15">SUM(V24:V45)</f>
        <v>0</v>
      </c>
      <c r="W46" s="2177">
        <f t="shared" ref="W46" si="16">SUM(W24:W45)</f>
        <v>0</v>
      </c>
      <c r="X46" s="2177">
        <f t="shared" ref="X46" si="17">SUM(X24:X45)</f>
        <v>0</v>
      </c>
      <c r="Y46" s="2177">
        <f t="shared" ref="Y46" si="18">SUM(Y24:Y45)</f>
        <v>0</v>
      </c>
      <c r="Z46" s="2177">
        <f t="shared" ref="Z46" si="19">SUM(Z24:Z45)</f>
        <v>0</v>
      </c>
      <c r="AA46" s="2177">
        <f t="shared" ref="AA46" si="20">SUM(AA24:AA45)</f>
        <v>43.899999999999991</v>
      </c>
    </row>
    <row r="47" spans="1:27" ht="22.5" customHeight="1">
      <c r="A47" s="2166"/>
      <c r="B47" s="2165" t="s">
        <v>1</v>
      </c>
      <c r="C47" s="163"/>
      <c r="D47" s="2161"/>
      <c r="E47" s="2161"/>
      <c r="F47" s="2161"/>
      <c r="G47" s="2161"/>
      <c r="H47" s="2161"/>
      <c r="I47" s="2161"/>
      <c r="J47" s="2161"/>
      <c r="K47" s="2161"/>
      <c r="L47" s="2161"/>
      <c r="M47" s="2161"/>
      <c r="N47" s="2161"/>
      <c r="O47" s="2161"/>
      <c r="P47" s="2161"/>
      <c r="Q47" s="2161"/>
      <c r="R47" s="2161"/>
      <c r="S47" s="2161"/>
      <c r="T47" s="2161"/>
      <c r="U47" s="2161"/>
      <c r="V47" s="2161"/>
      <c r="W47" s="2161"/>
      <c r="X47" s="2161"/>
      <c r="Y47" s="2161"/>
      <c r="Z47" s="2161"/>
      <c r="AA47" s="2162"/>
    </row>
    <row r="48" spans="1:27">
      <c r="A48" s="2166"/>
      <c r="B48" s="2170" t="s">
        <v>20114</v>
      </c>
      <c r="C48" s="1936" t="s">
        <v>20115</v>
      </c>
      <c r="D48" s="431"/>
      <c r="E48" s="431">
        <v>1.2</v>
      </c>
      <c r="F48" s="431"/>
      <c r="G48" s="431"/>
      <c r="H48" s="431"/>
      <c r="I48" s="431"/>
      <c r="J48" s="431"/>
      <c r="K48" s="431"/>
      <c r="L48" s="431"/>
      <c r="M48" s="431"/>
      <c r="N48" s="431"/>
      <c r="O48" s="431"/>
      <c r="P48" s="431">
        <v>1.2</v>
      </c>
      <c r="Q48" s="431">
        <v>1.2</v>
      </c>
      <c r="R48" s="1936" t="s">
        <v>55</v>
      </c>
      <c r="S48" s="431"/>
      <c r="T48" s="431"/>
      <c r="U48" s="431"/>
      <c r="V48" s="431"/>
      <c r="W48" s="431"/>
      <c r="X48" s="431"/>
      <c r="Y48" s="431"/>
      <c r="Z48" s="431"/>
      <c r="AA48" s="431">
        <v>1.2</v>
      </c>
    </row>
    <row r="49" spans="1:27" ht="25.5">
      <c r="A49" s="2166"/>
      <c r="B49" s="2160" t="s">
        <v>20116</v>
      </c>
      <c r="C49" s="1936" t="s">
        <v>20117</v>
      </c>
      <c r="D49" s="704"/>
      <c r="E49" s="704">
        <v>6</v>
      </c>
      <c r="F49" s="704"/>
      <c r="G49" s="704"/>
      <c r="H49" s="704"/>
      <c r="I49" s="704"/>
      <c r="J49" s="704"/>
      <c r="K49" s="704"/>
      <c r="L49" s="704"/>
      <c r="M49" s="704"/>
      <c r="N49" s="704"/>
      <c r="O49" s="704"/>
      <c r="P49" s="704">
        <v>6</v>
      </c>
      <c r="Q49" s="704">
        <v>6</v>
      </c>
      <c r="R49" s="1936" t="s">
        <v>55</v>
      </c>
      <c r="S49" s="704"/>
      <c r="T49" s="704"/>
      <c r="U49" s="704"/>
      <c r="V49" s="704"/>
      <c r="W49" s="704"/>
      <c r="X49" s="704"/>
      <c r="Y49" s="704"/>
      <c r="Z49" s="704"/>
      <c r="AA49" s="704">
        <v>6</v>
      </c>
    </row>
    <row r="50" spans="1:27" ht="25.5">
      <c r="A50" s="2166"/>
      <c r="B50" s="2160" t="s">
        <v>20118</v>
      </c>
      <c r="C50" s="1936" t="s">
        <v>20119</v>
      </c>
      <c r="D50" s="704"/>
      <c r="E50" s="2163">
        <v>0.8</v>
      </c>
      <c r="F50" s="2163"/>
      <c r="G50" s="2163"/>
      <c r="H50" s="2163"/>
      <c r="I50" s="2163"/>
      <c r="J50" s="2163"/>
      <c r="K50" s="2163"/>
      <c r="L50" s="2163"/>
      <c r="M50" s="2163"/>
      <c r="N50" s="2163"/>
      <c r="O50" s="2163"/>
      <c r="P50" s="2163">
        <v>0.8</v>
      </c>
      <c r="Q50" s="2163">
        <v>0.8</v>
      </c>
      <c r="R50" s="1936" t="s">
        <v>55</v>
      </c>
      <c r="S50" s="2163"/>
      <c r="T50" s="2163"/>
      <c r="U50" s="2163"/>
      <c r="V50" s="2163"/>
      <c r="W50" s="2163"/>
      <c r="X50" s="2163"/>
      <c r="Y50" s="2163"/>
      <c r="Z50" s="2163"/>
      <c r="AA50" s="2163">
        <v>0.8</v>
      </c>
    </row>
    <row r="51" spans="1:27" ht="25.5">
      <c r="A51" s="2166"/>
      <c r="B51" s="2160" t="s">
        <v>20120</v>
      </c>
      <c r="C51" s="1936" t="s">
        <v>20121</v>
      </c>
      <c r="D51" s="704"/>
      <c r="E51" s="2163">
        <v>2</v>
      </c>
      <c r="F51" s="2163"/>
      <c r="G51" s="2163"/>
      <c r="H51" s="2163"/>
      <c r="I51" s="2163"/>
      <c r="J51" s="2163"/>
      <c r="K51" s="2163"/>
      <c r="L51" s="2163"/>
      <c r="M51" s="2163"/>
      <c r="N51" s="2163"/>
      <c r="O51" s="2163"/>
      <c r="P51" s="2163">
        <v>2</v>
      </c>
      <c r="Q51" s="2163">
        <v>2</v>
      </c>
      <c r="R51" s="1936" t="s">
        <v>55</v>
      </c>
      <c r="S51" s="2163"/>
      <c r="T51" s="2163"/>
      <c r="U51" s="2163"/>
      <c r="V51" s="2163"/>
      <c r="W51" s="2163"/>
      <c r="X51" s="2163"/>
      <c r="Y51" s="2163"/>
      <c r="Z51" s="2163"/>
      <c r="AA51" s="2163">
        <v>2</v>
      </c>
    </row>
    <row r="52" spans="1:27" ht="25.5">
      <c r="A52" s="2166"/>
      <c r="B52" s="2160" t="s">
        <v>20122</v>
      </c>
      <c r="C52" s="1936" t="s">
        <v>20123</v>
      </c>
      <c r="D52" s="704"/>
      <c r="E52" s="2163">
        <v>1</v>
      </c>
      <c r="F52" s="2163"/>
      <c r="G52" s="2163"/>
      <c r="H52" s="2163"/>
      <c r="I52" s="2163"/>
      <c r="J52" s="2163"/>
      <c r="K52" s="2163"/>
      <c r="L52" s="2163"/>
      <c r="M52" s="2163"/>
      <c r="N52" s="2163"/>
      <c r="O52" s="2163"/>
      <c r="P52" s="2163">
        <v>1</v>
      </c>
      <c r="Q52" s="2163">
        <v>1</v>
      </c>
      <c r="R52" s="1936" t="s">
        <v>55</v>
      </c>
      <c r="S52" s="2163"/>
      <c r="T52" s="2163"/>
      <c r="U52" s="2163"/>
      <c r="V52" s="2163"/>
      <c r="W52" s="2163"/>
      <c r="X52" s="2163"/>
      <c r="Y52" s="2163"/>
      <c r="Z52" s="2163"/>
      <c r="AA52" s="2163">
        <v>1</v>
      </c>
    </row>
    <row r="53" spans="1:27" ht="25.5">
      <c r="A53" s="2166"/>
      <c r="B53" s="2160" t="s">
        <v>20124</v>
      </c>
      <c r="C53" s="1936" t="s">
        <v>20125</v>
      </c>
      <c r="D53" s="704"/>
      <c r="E53" s="2163">
        <v>3</v>
      </c>
      <c r="F53" s="2163"/>
      <c r="G53" s="2163"/>
      <c r="H53" s="2163"/>
      <c r="I53" s="2163"/>
      <c r="J53" s="2163"/>
      <c r="K53" s="2163"/>
      <c r="L53" s="2163"/>
      <c r="M53" s="2163"/>
      <c r="N53" s="2163"/>
      <c r="O53" s="2163"/>
      <c r="P53" s="2163">
        <v>3</v>
      </c>
      <c r="Q53" s="2163">
        <v>3</v>
      </c>
      <c r="R53" s="1936" t="s">
        <v>55</v>
      </c>
      <c r="S53" s="2163"/>
      <c r="T53" s="2163"/>
      <c r="U53" s="2163"/>
      <c r="V53" s="2163"/>
      <c r="W53" s="2163"/>
      <c r="X53" s="2163"/>
      <c r="Y53" s="2163"/>
      <c r="Z53" s="2163"/>
      <c r="AA53" s="2163">
        <v>3</v>
      </c>
    </row>
    <row r="54" spans="1:27" ht="25.5">
      <c r="A54" s="2166"/>
      <c r="B54" s="2160" t="s">
        <v>20126</v>
      </c>
      <c r="C54" s="1936" t="s">
        <v>20127</v>
      </c>
      <c r="D54" s="704"/>
      <c r="E54" s="2163">
        <v>2.5</v>
      </c>
      <c r="F54" s="2163"/>
      <c r="G54" s="2163"/>
      <c r="H54" s="2163"/>
      <c r="I54" s="2163"/>
      <c r="J54" s="2163"/>
      <c r="K54" s="2163"/>
      <c r="L54" s="2163"/>
      <c r="M54" s="2163"/>
      <c r="N54" s="2163"/>
      <c r="O54" s="2163"/>
      <c r="P54" s="2163">
        <v>2.5</v>
      </c>
      <c r="Q54" s="2163">
        <v>2.5</v>
      </c>
      <c r="R54" s="1936" t="s">
        <v>55</v>
      </c>
      <c r="S54" s="2163"/>
      <c r="T54" s="2163"/>
      <c r="U54" s="2163"/>
      <c r="V54" s="2163"/>
      <c r="W54" s="2163"/>
      <c r="X54" s="2163"/>
      <c r="Y54" s="2163"/>
      <c r="Z54" s="2163"/>
      <c r="AA54" s="2163">
        <v>2.5</v>
      </c>
    </row>
    <row r="55" spans="1:27" ht="25.5">
      <c r="A55" s="2166"/>
      <c r="B55" s="2160" t="s">
        <v>20128</v>
      </c>
      <c r="C55" s="1936" t="s">
        <v>20129</v>
      </c>
      <c r="D55" s="704"/>
      <c r="E55" s="2163">
        <v>3</v>
      </c>
      <c r="F55" s="2163"/>
      <c r="G55" s="2163"/>
      <c r="H55" s="2163"/>
      <c r="I55" s="2163"/>
      <c r="J55" s="2163"/>
      <c r="K55" s="2163"/>
      <c r="L55" s="2163"/>
      <c r="M55" s="2163"/>
      <c r="N55" s="2163"/>
      <c r="O55" s="2163"/>
      <c r="P55" s="2163">
        <v>3</v>
      </c>
      <c r="Q55" s="2163">
        <v>3</v>
      </c>
      <c r="R55" s="1936" t="s">
        <v>55</v>
      </c>
      <c r="S55" s="2163"/>
      <c r="T55" s="2163"/>
      <c r="U55" s="2163"/>
      <c r="V55" s="2163"/>
      <c r="W55" s="2163"/>
      <c r="X55" s="2163"/>
      <c r="Y55" s="2163"/>
      <c r="Z55" s="2163"/>
      <c r="AA55" s="2163">
        <v>3</v>
      </c>
    </row>
    <row r="56" spans="1:27" ht="25.5">
      <c r="A56" s="2166"/>
      <c r="B56" s="2160" t="s">
        <v>20130</v>
      </c>
      <c r="C56" s="1936" t="s">
        <v>20131</v>
      </c>
      <c r="D56" s="704"/>
      <c r="E56" s="2163">
        <v>1</v>
      </c>
      <c r="F56" s="2163"/>
      <c r="G56" s="2163"/>
      <c r="H56" s="2163"/>
      <c r="I56" s="2163"/>
      <c r="J56" s="2163"/>
      <c r="K56" s="2163"/>
      <c r="L56" s="2163"/>
      <c r="M56" s="2163"/>
      <c r="N56" s="2163"/>
      <c r="O56" s="2163"/>
      <c r="P56" s="2163">
        <v>1</v>
      </c>
      <c r="Q56" s="2163">
        <v>1</v>
      </c>
      <c r="R56" s="1936" t="s">
        <v>55</v>
      </c>
      <c r="S56" s="2163"/>
      <c r="T56" s="2163"/>
      <c r="U56" s="2163"/>
      <c r="V56" s="2163"/>
      <c r="W56" s="2163"/>
      <c r="X56" s="2163"/>
      <c r="Y56" s="2163"/>
      <c r="Z56" s="2163"/>
      <c r="AA56" s="2163">
        <v>1</v>
      </c>
    </row>
    <row r="57" spans="1:27" ht="25.5">
      <c r="A57" s="2166"/>
      <c r="B57" s="2160" t="s">
        <v>20132</v>
      </c>
      <c r="C57" s="1936" t="s">
        <v>20133</v>
      </c>
      <c r="D57" s="704"/>
      <c r="E57" s="2163">
        <v>3</v>
      </c>
      <c r="F57" s="2163"/>
      <c r="G57" s="2163"/>
      <c r="H57" s="2163"/>
      <c r="I57" s="2163"/>
      <c r="J57" s="2163"/>
      <c r="K57" s="2163"/>
      <c r="L57" s="2163"/>
      <c r="M57" s="2163"/>
      <c r="N57" s="2163"/>
      <c r="O57" s="2163"/>
      <c r="P57" s="2163">
        <v>3</v>
      </c>
      <c r="Q57" s="2163">
        <v>3</v>
      </c>
      <c r="R57" s="1936" t="s">
        <v>55</v>
      </c>
      <c r="S57" s="2163"/>
      <c r="T57" s="2163"/>
      <c r="U57" s="2163"/>
      <c r="V57" s="2163"/>
      <c r="W57" s="2163"/>
      <c r="X57" s="2163"/>
      <c r="Y57" s="2163"/>
      <c r="Z57" s="2163"/>
      <c r="AA57" s="2163">
        <v>3</v>
      </c>
    </row>
    <row r="58" spans="1:27" ht="25.5">
      <c r="A58" s="2166"/>
      <c r="B58" s="2160" t="s">
        <v>20134</v>
      </c>
      <c r="C58" s="1936" t="s">
        <v>20135</v>
      </c>
      <c r="D58" s="704"/>
      <c r="E58" s="2163">
        <v>3</v>
      </c>
      <c r="F58" s="2163"/>
      <c r="G58" s="2163"/>
      <c r="H58" s="2163"/>
      <c r="I58" s="2163"/>
      <c r="J58" s="2163"/>
      <c r="K58" s="2163"/>
      <c r="L58" s="2163"/>
      <c r="M58" s="2163"/>
      <c r="N58" s="2163"/>
      <c r="O58" s="2163"/>
      <c r="P58" s="2163">
        <v>3</v>
      </c>
      <c r="Q58" s="2163">
        <v>3</v>
      </c>
      <c r="R58" s="1936" t="s">
        <v>55</v>
      </c>
      <c r="S58" s="2163"/>
      <c r="T58" s="2163"/>
      <c r="U58" s="2163"/>
      <c r="V58" s="2163"/>
      <c r="W58" s="2163"/>
      <c r="X58" s="2163"/>
      <c r="Y58" s="2163"/>
      <c r="Z58" s="2163"/>
      <c r="AA58" s="2163">
        <v>3</v>
      </c>
    </row>
    <row r="59" spans="1:27" ht="25.5">
      <c r="A59" s="2166"/>
      <c r="B59" s="2160" t="s">
        <v>20136</v>
      </c>
      <c r="C59" s="1936" t="s">
        <v>20137</v>
      </c>
      <c r="D59" s="704"/>
      <c r="E59" s="2163">
        <v>2.5</v>
      </c>
      <c r="F59" s="2163"/>
      <c r="G59" s="2163"/>
      <c r="H59" s="2163"/>
      <c r="I59" s="2163"/>
      <c r="J59" s="2163"/>
      <c r="K59" s="2163"/>
      <c r="L59" s="2163"/>
      <c r="M59" s="2163"/>
      <c r="N59" s="2163"/>
      <c r="O59" s="2163"/>
      <c r="P59" s="2163">
        <v>2.5</v>
      </c>
      <c r="Q59" s="2163">
        <v>2.5</v>
      </c>
      <c r="R59" s="1936" t="s">
        <v>55</v>
      </c>
      <c r="S59" s="2163"/>
      <c r="T59" s="2163"/>
      <c r="U59" s="2163"/>
      <c r="V59" s="2163"/>
      <c r="W59" s="2163"/>
      <c r="X59" s="2163"/>
      <c r="Y59" s="2163"/>
      <c r="Z59" s="2163"/>
      <c r="AA59" s="2163">
        <v>2.5</v>
      </c>
    </row>
    <row r="60" spans="1:27">
      <c r="A60" s="2166"/>
      <c r="B60" s="2160" t="s">
        <v>20138</v>
      </c>
      <c r="C60" s="1936" t="s">
        <v>20139</v>
      </c>
      <c r="D60" s="704"/>
      <c r="E60" s="2163">
        <v>3</v>
      </c>
      <c r="F60" s="2163"/>
      <c r="G60" s="2163"/>
      <c r="H60" s="2163"/>
      <c r="I60" s="2163"/>
      <c r="J60" s="2163"/>
      <c r="K60" s="2163"/>
      <c r="L60" s="2163"/>
      <c r="M60" s="2163"/>
      <c r="N60" s="2163"/>
      <c r="O60" s="2163"/>
      <c r="P60" s="2163">
        <v>3</v>
      </c>
      <c r="Q60" s="2163">
        <v>3</v>
      </c>
      <c r="R60" s="1936" t="s">
        <v>55</v>
      </c>
      <c r="S60" s="2163"/>
      <c r="T60" s="2163"/>
      <c r="U60" s="2163"/>
      <c r="V60" s="2163"/>
      <c r="W60" s="2163"/>
      <c r="X60" s="2163"/>
      <c r="Y60" s="2163"/>
      <c r="Z60" s="2163"/>
      <c r="AA60" s="2163">
        <v>3</v>
      </c>
    </row>
    <row r="61" spans="1:27" ht="25.5">
      <c r="A61" s="2166"/>
      <c r="B61" s="2160" t="s">
        <v>20140</v>
      </c>
      <c r="C61" s="1936" t="s">
        <v>20141</v>
      </c>
      <c r="D61" s="704"/>
      <c r="E61" s="2163">
        <v>4</v>
      </c>
      <c r="F61" s="2163"/>
      <c r="G61" s="2163"/>
      <c r="H61" s="2163"/>
      <c r="I61" s="2163"/>
      <c r="J61" s="2163"/>
      <c r="K61" s="2163"/>
      <c r="L61" s="2163"/>
      <c r="M61" s="2163"/>
      <c r="N61" s="2163"/>
      <c r="O61" s="2163"/>
      <c r="P61" s="2163">
        <v>4</v>
      </c>
      <c r="Q61" s="2163">
        <v>4</v>
      </c>
      <c r="R61" s="1936" t="s">
        <v>55</v>
      </c>
      <c r="S61" s="2163"/>
      <c r="T61" s="2163"/>
      <c r="U61" s="2163"/>
      <c r="V61" s="2163"/>
      <c r="W61" s="2163"/>
      <c r="X61" s="2163"/>
      <c r="Y61" s="2163"/>
      <c r="Z61" s="2163"/>
      <c r="AA61" s="2163">
        <v>4</v>
      </c>
    </row>
    <row r="62" spans="1:27" ht="25.5">
      <c r="A62" s="2166"/>
      <c r="B62" s="2160" t="s">
        <v>20142</v>
      </c>
      <c r="C62" s="1936" t="s">
        <v>20143</v>
      </c>
      <c r="D62" s="704"/>
      <c r="E62" s="2163">
        <v>2</v>
      </c>
      <c r="F62" s="2163"/>
      <c r="G62" s="2163"/>
      <c r="H62" s="2163"/>
      <c r="I62" s="2163"/>
      <c r="J62" s="2163"/>
      <c r="K62" s="2163"/>
      <c r="L62" s="2163"/>
      <c r="M62" s="2163"/>
      <c r="N62" s="2163"/>
      <c r="O62" s="2163"/>
      <c r="P62" s="2163">
        <v>2</v>
      </c>
      <c r="Q62" s="2163">
        <v>2</v>
      </c>
      <c r="R62" s="1936" t="s">
        <v>55</v>
      </c>
      <c r="S62" s="2163"/>
      <c r="T62" s="2163"/>
      <c r="U62" s="2163"/>
      <c r="V62" s="2163"/>
      <c r="W62" s="2163"/>
      <c r="X62" s="2163"/>
      <c r="Y62" s="2163"/>
      <c r="Z62" s="2163"/>
      <c r="AA62" s="2163">
        <v>2</v>
      </c>
    </row>
    <row r="63" spans="1:27" ht="25.5">
      <c r="A63" s="2166"/>
      <c r="B63" s="2160" t="s">
        <v>20144</v>
      </c>
      <c r="C63" s="1936" t="s">
        <v>20145</v>
      </c>
      <c r="D63" s="704"/>
      <c r="E63" s="2163">
        <v>1</v>
      </c>
      <c r="F63" s="2163"/>
      <c r="G63" s="2163"/>
      <c r="H63" s="2163"/>
      <c r="I63" s="2163"/>
      <c r="J63" s="2163"/>
      <c r="K63" s="2163"/>
      <c r="L63" s="2163"/>
      <c r="M63" s="2163"/>
      <c r="N63" s="2163"/>
      <c r="O63" s="2163"/>
      <c r="P63" s="2163">
        <v>1</v>
      </c>
      <c r="Q63" s="2163">
        <v>1</v>
      </c>
      <c r="R63" s="1936" t="s">
        <v>55</v>
      </c>
      <c r="S63" s="2163"/>
      <c r="T63" s="2163"/>
      <c r="U63" s="2163"/>
      <c r="V63" s="2163"/>
      <c r="W63" s="2163"/>
      <c r="X63" s="2163"/>
      <c r="Y63" s="2163"/>
      <c r="Z63" s="2163"/>
      <c r="AA63" s="2163">
        <v>1</v>
      </c>
    </row>
    <row r="64" spans="1:27" ht="25.5">
      <c r="A64" s="2166"/>
      <c r="B64" s="2160" t="s">
        <v>20146</v>
      </c>
      <c r="C64" s="1936" t="s">
        <v>20147</v>
      </c>
      <c r="D64" s="704"/>
      <c r="E64" s="2163">
        <v>1</v>
      </c>
      <c r="F64" s="2163"/>
      <c r="G64" s="2163"/>
      <c r="H64" s="2163"/>
      <c r="I64" s="2163"/>
      <c r="J64" s="2163"/>
      <c r="K64" s="2163"/>
      <c r="L64" s="2163"/>
      <c r="M64" s="2163"/>
      <c r="N64" s="2163"/>
      <c r="O64" s="2163"/>
      <c r="P64" s="2163">
        <v>1</v>
      </c>
      <c r="Q64" s="2163">
        <v>1</v>
      </c>
      <c r="R64" s="1936" t="s">
        <v>55</v>
      </c>
      <c r="S64" s="2163"/>
      <c r="T64" s="2163"/>
      <c r="U64" s="2163"/>
      <c r="V64" s="2163"/>
      <c r="W64" s="2163"/>
      <c r="X64" s="2163"/>
      <c r="Y64" s="2163"/>
      <c r="Z64" s="2163"/>
      <c r="AA64" s="2163">
        <v>1</v>
      </c>
    </row>
    <row r="65" spans="1:27" ht="25.5">
      <c r="A65" s="2166"/>
      <c r="B65" s="2160" t="s">
        <v>20148</v>
      </c>
      <c r="C65" s="1936" t="s">
        <v>20149</v>
      </c>
      <c r="D65" s="704"/>
      <c r="E65" s="2163">
        <v>1</v>
      </c>
      <c r="F65" s="2163"/>
      <c r="G65" s="2163"/>
      <c r="H65" s="2163"/>
      <c r="I65" s="2163"/>
      <c r="J65" s="2163"/>
      <c r="K65" s="2163"/>
      <c r="L65" s="2163"/>
      <c r="M65" s="2163"/>
      <c r="N65" s="2163"/>
      <c r="O65" s="2163"/>
      <c r="P65" s="2163">
        <v>1</v>
      </c>
      <c r="Q65" s="2163">
        <v>1</v>
      </c>
      <c r="R65" s="1936" t="s">
        <v>55</v>
      </c>
      <c r="S65" s="2163"/>
      <c r="T65" s="2163"/>
      <c r="U65" s="2163"/>
      <c r="V65" s="2163"/>
      <c r="W65" s="2163"/>
      <c r="X65" s="2163"/>
      <c r="Y65" s="2163"/>
      <c r="Z65" s="2163"/>
      <c r="AA65" s="2163">
        <v>1</v>
      </c>
    </row>
    <row r="66" spans="1:27" ht="25.5">
      <c r="A66" s="2166"/>
      <c r="B66" s="2160" t="s">
        <v>20150</v>
      </c>
      <c r="C66" s="1936" t="s">
        <v>20151</v>
      </c>
      <c r="D66" s="704"/>
      <c r="E66" s="2163">
        <v>2</v>
      </c>
      <c r="F66" s="2163"/>
      <c r="G66" s="2163"/>
      <c r="H66" s="2163"/>
      <c r="I66" s="2163"/>
      <c r="J66" s="2163"/>
      <c r="K66" s="2163"/>
      <c r="L66" s="2163"/>
      <c r="M66" s="2163"/>
      <c r="N66" s="2163"/>
      <c r="O66" s="2163"/>
      <c r="P66" s="2163">
        <v>2</v>
      </c>
      <c r="Q66" s="2163">
        <v>2</v>
      </c>
      <c r="R66" s="1936" t="s">
        <v>55</v>
      </c>
      <c r="S66" s="2163"/>
      <c r="T66" s="2163"/>
      <c r="U66" s="2163"/>
      <c r="V66" s="2163"/>
      <c r="W66" s="2163"/>
      <c r="X66" s="2163"/>
      <c r="Y66" s="2163"/>
      <c r="Z66" s="2163"/>
      <c r="AA66" s="2163">
        <v>2</v>
      </c>
    </row>
    <row r="67" spans="1:27" s="377" customFormat="1" ht="38.25">
      <c r="A67" s="2167"/>
      <c r="B67" s="2171" t="s">
        <v>20152</v>
      </c>
      <c r="C67" s="1939"/>
      <c r="D67" s="703"/>
      <c r="E67" s="2168">
        <v>1.2</v>
      </c>
      <c r="F67" s="2168"/>
      <c r="G67" s="2168"/>
      <c r="H67" s="2168"/>
      <c r="I67" s="2168"/>
      <c r="J67" s="2168"/>
      <c r="K67" s="2168"/>
      <c r="L67" s="2168"/>
      <c r="M67" s="2168"/>
      <c r="N67" s="2168"/>
      <c r="O67" s="2168"/>
      <c r="P67" s="2168">
        <v>1.2</v>
      </c>
      <c r="Q67" s="2168">
        <v>1.2</v>
      </c>
      <c r="R67" s="1936" t="s">
        <v>55</v>
      </c>
      <c r="S67" s="2168"/>
      <c r="T67" s="2168"/>
      <c r="U67" s="2168"/>
      <c r="V67" s="2168"/>
      <c r="W67" s="2168"/>
      <c r="X67" s="2168"/>
      <c r="Y67" s="2168"/>
      <c r="Z67" s="2168"/>
      <c r="AA67" s="2168">
        <v>1.2</v>
      </c>
    </row>
    <row r="68" spans="1:27" s="377" customFormat="1" ht="25.5">
      <c r="A68" s="2167"/>
      <c r="B68" s="2171" t="s">
        <v>20153</v>
      </c>
      <c r="C68" s="1939"/>
      <c r="D68" s="703"/>
      <c r="E68" s="2168">
        <v>0.15</v>
      </c>
      <c r="F68" s="2168"/>
      <c r="G68" s="2168"/>
      <c r="H68" s="2168"/>
      <c r="I68" s="2168"/>
      <c r="J68" s="2168"/>
      <c r="K68" s="2168"/>
      <c r="L68" s="2168"/>
      <c r="M68" s="2168"/>
      <c r="N68" s="2168"/>
      <c r="O68" s="2168"/>
      <c r="P68" s="2168">
        <v>0.15</v>
      </c>
      <c r="Q68" s="2168">
        <v>0.15</v>
      </c>
      <c r="R68" s="1936" t="s">
        <v>55</v>
      </c>
      <c r="S68" s="2168"/>
      <c r="T68" s="2168"/>
      <c r="U68" s="2168"/>
      <c r="V68" s="2168"/>
      <c r="W68" s="2168"/>
      <c r="X68" s="2168"/>
      <c r="Y68" s="2168"/>
      <c r="Z68" s="2168"/>
      <c r="AA68" s="2168">
        <v>0.15</v>
      </c>
    </row>
    <row r="69" spans="1:27" s="377" customFormat="1" ht="25.5">
      <c r="A69" s="2167"/>
      <c r="B69" s="2171" t="s">
        <v>20154</v>
      </c>
      <c r="C69" s="1939"/>
      <c r="D69" s="703"/>
      <c r="E69" s="2168">
        <v>0.1</v>
      </c>
      <c r="F69" s="2168"/>
      <c r="G69" s="2168"/>
      <c r="H69" s="2168"/>
      <c r="I69" s="2168"/>
      <c r="J69" s="2168"/>
      <c r="K69" s="2168"/>
      <c r="L69" s="2168"/>
      <c r="M69" s="2168"/>
      <c r="N69" s="2168"/>
      <c r="O69" s="2168"/>
      <c r="P69" s="2168">
        <v>0.1</v>
      </c>
      <c r="Q69" s="2168">
        <v>0.1</v>
      </c>
      <c r="R69" s="1936" t="s">
        <v>55</v>
      </c>
      <c r="S69" s="2168"/>
      <c r="T69" s="2168"/>
      <c r="U69" s="2168"/>
      <c r="V69" s="2168"/>
      <c r="W69" s="2168"/>
      <c r="X69" s="2168"/>
      <c r="Y69" s="2168"/>
      <c r="Z69" s="2168"/>
      <c r="AA69" s="2168">
        <v>0.1</v>
      </c>
    </row>
    <row r="70" spans="1:27" s="377" customFormat="1" ht="51">
      <c r="A70" s="2167"/>
      <c r="B70" s="2171" t="s">
        <v>20155</v>
      </c>
      <c r="C70" s="1939"/>
      <c r="D70" s="703"/>
      <c r="E70" s="2168">
        <v>1.2</v>
      </c>
      <c r="F70" s="2168"/>
      <c r="G70" s="2168"/>
      <c r="H70" s="2168"/>
      <c r="I70" s="2168"/>
      <c r="J70" s="2168"/>
      <c r="K70" s="2168"/>
      <c r="L70" s="2168"/>
      <c r="M70" s="2168"/>
      <c r="N70" s="2168"/>
      <c r="O70" s="2168"/>
      <c r="P70" s="2168">
        <v>1.2</v>
      </c>
      <c r="Q70" s="2168">
        <v>1.2</v>
      </c>
      <c r="R70" s="1936" t="s">
        <v>55</v>
      </c>
      <c r="S70" s="2168"/>
      <c r="T70" s="2168"/>
      <c r="U70" s="2168"/>
      <c r="V70" s="2168"/>
      <c r="W70" s="2168"/>
      <c r="X70" s="2168"/>
      <c r="Y70" s="2168"/>
      <c r="Z70" s="2168"/>
      <c r="AA70" s="2168">
        <v>1.2</v>
      </c>
    </row>
    <row r="71" spans="1:27" s="377" customFormat="1" ht="25.5">
      <c r="A71" s="2167"/>
      <c r="B71" s="2171" t="s">
        <v>20156</v>
      </c>
      <c r="C71" s="1939"/>
      <c r="D71" s="703"/>
      <c r="E71" s="2168">
        <v>0.55000000000000004</v>
      </c>
      <c r="F71" s="2168"/>
      <c r="G71" s="2168"/>
      <c r="H71" s="2168"/>
      <c r="I71" s="2168"/>
      <c r="J71" s="2168"/>
      <c r="K71" s="2168"/>
      <c r="L71" s="2168"/>
      <c r="M71" s="2168"/>
      <c r="N71" s="2168"/>
      <c r="O71" s="2168"/>
      <c r="P71" s="2168">
        <v>0.55000000000000004</v>
      </c>
      <c r="Q71" s="2168">
        <v>0.55000000000000004</v>
      </c>
      <c r="R71" s="1936" t="s">
        <v>55</v>
      </c>
      <c r="S71" s="2168"/>
      <c r="T71" s="2168"/>
      <c r="U71" s="2168"/>
      <c r="V71" s="2168"/>
      <c r="W71" s="2168"/>
      <c r="X71" s="2168"/>
      <c r="Y71" s="2168"/>
      <c r="Z71" s="2168"/>
      <c r="AA71" s="2168">
        <v>0.55000000000000004</v>
      </c>
    </row>
    <row r="72" spans="1:27" s="377" customFormat="1" ht="25.5">
      <c r="A72" s="2167"/>
      <c r="B72" s="2171" t="s">
        <v>20157</v>
      </c>
      <c r="C72" s="1939"/>
      <c r="D72" s="703"/>
      <c r="E72" s="2168">
        <v>0.15</v>
      </c>
      <c r="F72" s="2168"/>
      <c r="G72" s="2168"/>
      <c r="H72" s="2168"/>
      <c r="I72" s="2168"/>
      <c r="J72" s="2168"/>
      <c r="K72" s="2168"/>
      <c r="L72" s="2168"/>
      <c r="M72" s="2168"/>
      <c r="N72" s="2168"/>
      <c r="O72" s="2168"/>
      <c r="P72" s="2168">
        <v>0.15</v>
      </c>
      <c r="Q72" s="2168">
        <v>0.15</v>
      </c>
      <c r="R72" s="1936" t="s">
        <v>55</v>
      </c>
      <c r="S72" s="2168"/>
      <c r="T72" s="2168"/>
      <c r="U72" s="2168"/>
      <c r="V72" s="2168"/>
      <c r="W72" s="2168"/>
      <c r="X72" s="2168"/>
      <c r="Y72" s="2168"/>
      <c r="Z72" s="2168"/>
      <c r="AA72" s="2168">
        <v>0.15</v>
      </c>
    </row>
    <row r="73" spans="1:27" s="377" customFormat="1" ht="25.5">
      <c r="A73" s="2167"/>
      <c r="B73" s="2171" t="s">
        <v>20158</v>
      </c>
      <c r="C73" s="1939"/>
      <c r="D73" s="703"/>
      <c r="E73" s="2168">
        <v>0.2</v>
      </c>
      <c r="F73" s="2168"/>
      <c r="G73" s="2168"/>
      <c r="H73" s="2168"/>
      <c r="I73" s="2168"/>
      <c r="J73" s="2168"/>
      <c r="K73" s="2168"/>
      <c r="L73" s="2168"/>
      <c r="M73" s="2168"/>
      <c r="N73" s="2168"/>
      <c r="O73" s="2168"/>
      <c r="P73" s="2168">
        <v>0.2</v>
      </c>
      <c r="Q73" s="2168">
        <v>0.2</v>
      </c>
      <c r="R73" s="1936" t="s">
        <v>55</v>
      </c>
      <c r="S73" s="2168"/>
      <c r="T73" s="2168"/>
      <c r="U73" s="2168"/>
      <c r="V73" s="2168"/>
      <c r="W73" s="2168"/>
      <c r="X73" s="2168"/>
      <c r="Y73" s="2168"/>
      <c r="Z73" s="2168"/>
      <c r="AA73" s="2168">
        <v>0.2</v>
      </c>
    </row>
    <row r="74" spans="1:27" ht="25.5">
      <c r="A74" s="2166"/>
      <c r="B74" s="2160" t="s">
        <v>20159</v>
      </c>
      <c r="C74" s="1936" t="s">
        <v>20160</v>
      </c>
      <c r="D74" s="704"/>
      <c r="E74" s="2163">
        <v>10</v>
      </c>
      <c r="F74" s="2163"/>
      <c r="G74" s="2163"/>
      <c r="H74" s="2163"/>
      <c r="I74" s="2163"/>
      <c r="J74" s="2163"/>
      <c r="K74" s="2163"/>
      <c r="L74" s="2163"/>
      <c r="M74" s="2163"/>
      <c r="N74" s="2163"/>
      <c r="O74" s="2163"/>
      <c r="P74" s="2163">
        <v>10</v>
      </c>
      <c r="Q74" s="2163">
        <v>10</v>
      </c>
      <c r="R74" s="1936" t="s">
        <v>55</v>
      </c>
      <c r="S74" s="2163"/>
      <c r="T74" s="2163"/>
      <c r="U74" s="2163"/>
      <c r="V74" s="2163"/>
      <c r="W74" s="2163"/>
      <c r="X74" s="2163"/>
      <c r="Y74" s="2163"/>
      <c r="Z74" s="2163"/>
      <c r="AA74" s="2163">
        <v>10</v>
      </c>
    </row>
    <row r="75" spans="1:27" ht="24.75" customHeight="1">
      <c r="A75" s="2169"/>
      <c r="B75" s="2097" t="s">
        <v>20463</v>
      </c>
      <c r="C75" s="2083"/>
      <c r="D75" s="2083"/>
      <c r="E75" s="2181">
        <f>SUM(E48:E74)</f>
        <v>56.550000000000004</v>
      </c>
      <c r="F75" s="2181">
        <f t="shared" ref="F75:P75" si="21">SUM(F48:F74)</f>
        <v>0</v>
      </c>
      <c r="G75" s="2181">
        <f t="shared" si="21"/>
        <v>0</v>
      </c>
      <c r="H75" s="2181">
        <f t="shared" si="21"/>
        <v>0</v>
      </c>
      <c r="I75" s="2181">
        <f t="shared" si="21"/>
        <v>0</v>
      </c>
      <c r="J75" s="2181">
        <f t="shared" si="21"/>
        <v>0</v>
      </c>
      <c r="K75" s="2181">
        <f t="shared" si="21"/>
        <v>0</v>
      </c>
      <c r="L75" s="2181">
        <f t="shared" si="21"/>
        <v>0</v>
      </c>
      <c r="M75" s="2181">
        <f t="shared" si="21"/>
        <v>0</v>
      </c>
      <c r="N75" s="2181">
        <f t="shared" si="21"/>
        <v>0</v>
      </c>
      <c r="O75" s="2181">
        <f t="shared" si="21"/>
        <v>0</v>
      </c>
      <c r="P75" s="2181">
        <f t="shared" si="21"/>
        <v>56.550000000000004</v>
      </c>
      <c r="Q75" s="2181">
        <f>SUM(Q48:Q74)</f>
        <v>56.550000000000004</v>
      </c>
      <c r="R75" s="2181">
        <f t="shared" ref="R75" si="22">SUM(R48:R74)</f>
        <v>0</v>
      </c>
      <c r="S75" s="2181">
        <f t="shared" ref="S75" si="23">SUM(S48:S74)</f>
        <v>0</v>
      </c>
      <c r="T75" s="2181">
        <f t="shared" ref="T75" si="24">SUM(T48:T74)</f>
        <v>0</v>
      </c>
      <c r="U75" s="2181">
        <f t="shared" ref="U75" si="25">SUM(U48:U74)</f>
        <v>0</v>
      </c>
      <c r="V75" s="2181">
        <f t="shared" ref="V75" si="26">SUM(V48:V74)</f>
        <v>0</v>
      </c>
      <c r="W75" s="2181">
        <f t="shared" ref="W75" si="27">SUM(W48:W74)</f>
        <v>0</v>
      </c>
      <c r="X75" s="2181">
        <f t="shared" ref="X75" si="28">SUM(X48:X74)</f>
        <v>0</v>
      </c>
      <c r="Y75" s="2181">
        <f t="shared" ref="Y75" si="29">SUM(Y48:Y74)</f>
        <v>0</v>
      </c>
      <c r="Z75" s="2181">
        <f t="shared" ref="Z75" si="30">SUM(Z48:Z74)</f>
        <v>0</v>
      </c>
      <c r="AA75" s="2181">
        <f t="shared" ref="AA75" si="31">SUM(AA48:AA74)</f>
        <v>56.550000000000004</v>
      </c>
    </row>
    <row r="76" spans="1:27" s="1090" customFormat="1" ht="24" customHeight="1">
      <c r="A76" s="2172"/>
      <c r="B76" s="1839" t="s">
        <v>20038</v>
      </c>
      <c r="C76" s="2173"/>
      <c r="D76" s="2123"/>
      <c r="E76" s="2182">
        <f>E75+E46+E22</f>
        <v>115.64999999999999</v>
      </c>
      <c r="F76" s="2182">
        <f t="shared" ref="F76:N76" si="32">F75+F46+F22</f>
        <v>2.4000000000000004</v>
      </c>
      <c r="G76" s="2182">
        <f t="shared" si="32"/>
        <v>0.5</v>
      </c>
      <c r="H76" s="2182">
        <f t="shared" si="32"/>
        <v>0</v>
      </c>
      <c r="I76" s="2182">
        <f t="shared" si="32"/>
        <v>0</v>
      </c>
      <c r="J76" s="2182">
        <f t="shared" si="32"/>
        <v>0</v>
      </c>
      <c r="K76" s="2182">
        <f t="shared" si="32"/>
        <v>0</v>
      </c>
      <c r="L76" s="2182">
        <f t="shared" si="32"/>
        <v>0</v>
      </c>
      <c r="M76" s="2182">
        <f t="shared" si="32"/>
        <v>0</v>
      </c>
      <c r="N76" s="2182">
        <f t="shared" si="32"/>
        <v>1.9000000000000001</v>
      </c>
      <c r="O76" s="2182">
        <f>O75+O46+O22</f>
        <v>0</v>
      </c>
      <c r="P76" s="2182">
        <f t="shared" ref="P76" si="33">P75+P46+P22</f>
        <v>113.25000000000001</v>
      </c>
      <c r="Q76" s="2182">
        <f>Q75+Q46+Q22</f>
        <v>115.64999999999999</v>
      </c>
      <c r="R76" s="2182">
        <f t="shared" ref="R76" si="34">R75+R46+R22</f>
        <v>0</v>
      </c>
      <c r="S76" s="2182">
        <f t="shared" ref="S76" si="35">S75+S46+S22</f>
        <v>0</v>
      </c>
      <c r="T76" s="2182">
        <f t="shared" ref="T76" si="36">T75+T46+T22</f>
        <v>0</v>
      </c>
      <c r="U76" s="2182">
        <f t="shared" ref="U76" si="37">U75+U46+U22</f>
        <v>0</v>
      </c>
      <c r="V76" s="2182">
        <f t="shared" ref="V76" si="38">V75+V46+V22</f>
        <v>0</v>
      </c>
      <c r="W76" s="2182">
        <f t="shared" ref="W76" si="39">W75+W46+W22</f>
        <v>0</v>
      </c>
      <c r="X76" s="2182">
        <f t="shared" ref="X76" si="40">X75+X46+X22</f>
        <v>0</v>
      </c>
      <c r="Y76" s="2182">
        <f t="shared" ref="Y76" si="41">Y75+Y46+Y22</f>
        <v>0</v>
      </c>
      <c r="Z76" s="2182">
        <f t="shared" ref="Z76" si="42">Z75+Z46+Z22</f>
        <v>0</v>
      </c>
      <c r="AA76" s="2182">
        <f>AA75+AA46+AA22</f>
        <v>115.64999999999999</v>
      </c>
    </row>
    <row r="77" spans="1:27" s="32" customFormat="1" ht="24" customHeight="1">
      <c r="A77" s="2184"/>
      <c r="B77" s="2124"/>
      <c r="C77" s="2185"/>
      <c r="D77" s="2128"/>
      <c r="E77" s="2186"/>
      <c r="F77" s="2186"/>
      <c r="G77" s="2186"/>
      <c r="H77" s="2186"/>
      <c r="I77" s="2186"/>
      <c r="J77" s="2186"/>
      <c r="K77" s="2186"/>
      <c r="L77" s="2186"/>
      <c r="M77" s="2186"/>
      <c r="N77" s="2186"/>
      <c r="O77" s="2186"/>
      <c r="P77" s="2186"/>
      <c r="Q77" s="2186"/>
      <c r="R77" s="2186"/>
      <c r="S77" s="2186"/>
      <c r="T77" s="2186"/>
      <c r="U77" s="2186"/>
      <c r="V77" s="2186"/>
      <c r="W77" s="2186"/>
      <c r="X77" s="2186"/>
      <c r="Y77" s="2186"/>
      <c r="Z77" s="2186"/>
      <c r="AA77" s="2187"/>
    </row>
    <row r="78" spans="1:27" ht="24" customHeight="1">
      <c r="A78" s="3062" t="s">
        <v>6881</v>
      </c>
      <c r="B78" s="3062"/>
      <c r="C78" s="3063"/>
      <c r="D78" s="3063"/>
      <c r="E78" s="3063"/>
      <c r="F78" s="3063"/>
      <c r="G78" s="3063"/>
      <c r="H78" s="3063"/>
      <c r="I78" s="3063"/>
      <c r="J78" s="3063"/>
      <c r="K78" s="3063"/>
      <c r="L78" s="3063"/>
      <c r="M78" s="3063"/>
      <c r="N78" s="3063"/>
      <c r="O78" s="3063"/>
      <c r="P78" s="3063"/>
      <c r="Q78" s="3063"/>
      <c r="R78" s="3063"/>
      <c r="S78" s="3063"/>
      <c r="T78" s="3063"/>
      <c r="U78" s="3063"/>
      <c r="V78" s="3063"/>
      <c r="W78" s="3063"/>
      <c r="X78" s="3063"/>
      <c r="Y78" s="3063"/>
      <c r="Z78" s="3063"/>
      <c r="AA78" s="3064"/>
    </row>
    <row r="79" spans="1:27" ht="24.75" customHeight="1">
      <c r="A79" s="1935"/>
      <c r="B79" s="2183" t="s">
        <v>1</v>
      </c>
      <c r="C79" s="163"/>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2"/>
    </row>
    <row r="80" spans="1:27" ht="25.5">
      <c r="A80" s="2005"/>
      <c r="B80" s="2160" t="s">
        <v>20161</v>
      </c>
      <c r="C80" s="128" t="s">
        <v>20162</v>
      </c>
      <c r="D80" s="431"/>
      <c r="E80" s="431">
        <v>1.8</v>
      </c>
      <c r="F80" s="431">
        <v>1.8</v>
      </c>
      <c r="G80" s="431">
        <v>1.8</v>
      </c>
      <c r="H80" s="2287">
        <v>1.7</v>
      </c>
      <c r="I80" s="431"/>
      <c r="J80" s="431"/>
      <c r="K80" s="431"/>
      <c r="L80" s="431"/>
      <c r="M80" s="431"/>
      <c r="N80" s="431"/>
      <c r="O80" s="431"/>
      <c r="P80" s="431"/>
      <c r="Q80" s="431">
        <v>1.8</v>
      </c>
      <c r="R80" s="431">
        <v>4</v>
      </c>
      <c r="S80" s="431"/>
      <c r="T80" s="431"/>
      <c r="U80" s="431"/>
      <c r="V80" s="431"/>
      <c r="W80" s="431"/>
      <c r="X80" s="431">
        <v>1.8</v>
      </c>
      <c r="Y80" s="431"/>
      <c r="Z80" s="431"/>
      <c r="AA80" s="431"/>
    </row>
    <row r="81" spans="1:27" ht="25.5">
      <c r="A81" s="2005"/>
      <c r="B81" s="2160" t="s">
        <v>20163</v>
      </c>
      <c r="C81" s="128" t="s">
        <v>20164</v>
      </c>
      <c r="D81" s="704"/>
      <c r="E81" s="704">
        <v>0.5</v>
      </c>
      <c r="F81" s="704">
        <v>0.5</v>
      </c>
      <c r="G81" s="704">
        <v>0.5</v>
      </c>
      <c r="H81" s="2288">
        <v>0.4</v>
      </c>
      <c r="I81" s="704"/>
      <c r="J81" s="704"/>
      <c r="K81" s="704"/>
      <c r="L81" s="704"/>
      <c r="M81" s="704"/>
      <c r="N81" s="704"/>
      <c r="O81" s="704"/>
      <c r="P81" s="704"/>
      <c r="Q81" s="704">
        <v>0.5</v>
      </c>
      <c r="R81" s="704">
        <v>4</v>
      </c>
      <c r="S81" s="704"/>
      <c r="T81" s="704"/>
      <c r="U81" s="704"/>
      <c r="V81" s="704"/>
      <c r="W81" s="704"/>
      <c r="X81" s="704">
        <v>0.5</v>
      </c>
      <c r="Y81" s="704"/>
      <c r="Z81" s="704"/>
      <c r="AA81" s="704"/>
    </row>
    <row r="82" spans="1:27" ht="25.5">
      <c r="A82" s="2005"/>
      <c r="B82" s="2160" t="s">
        <v>20165</v>
      </c>
      <c r="C82" s="128" t="s">
        <v>20166</v>
      </c>
      <c r="D82" s="704"/>
      <c r="E82" s="704">
        <v>1.17</v>
      </c>
      <c r="F82" s="704">
        <v>1.17</v>
      </c>
      <c r="G82" s="704">
        <v>1.17</v>
      </c>
      <c r="H82" s="2288">
        <v>1</v>
      </c>
      <c r="I82" s="704"/>
      <c r="J82" s="704"/>
      <c r="K82" s="704"/>
      <c r="L82" s="704"/>
      <c r="M82" s="704"/>
      <c r="N82" s="704"/>
      <c r="O82" s="704"/>
      <c r="P82" s="704"/>
      <c r="Q82" s="704">
        <v>1.17</v>
      </c>
      <c r="R82" s="704">
        <v>4</v>
      </c>
      <c r="S82" s="704"/>
      <c r="T82" s="704"/>
      <c r="U82" s="704"/>
      <c r="V82" s="704"/>
      <c r="W82" s="704"/>
      <c r="X82" s="704">
        <v>1.17</v>
      </c>
      <c r="Y82" s="704"/>
      <c r="Z82" s="704"/>
      <c r="AA82" s="704"/>
    </row>
    <row r="83" spans="1:27" ht="25.5">
      <c r="A83" s="2005"/>
      <c r="B83" s="2160" t="s">
        <v>20167</v>
      </c>
      <c r="C83" s="128" t="s">
        <v>20168</v>
      </c>
      <c r="D83" s="704"/>
      <c r="E83" s="704">
        <v>0.5</v>
      </c>
      <c r="F83" s="704">
        <v>0.5</v>
      </c>
      <c r="G83" s="704">
        <v>0.5</v>
      </c>
      <c r="H83" s="2285"/>
      <c r="I83" s="704"/>
      <c r="J83" s="704"/>
      <c r="K83" s="704"/>
      <c r="L83" s="704"/>
      <c r="M83" s="704"/>
      <c r="N83" s="704"/>
      <c r="O83" s="704"/>
      <c r="P83" s="704"/>
      <c r="Q83" s="704">
        <v>0.5</v>
      </c>
      <c r="R83" s="704">
        <v>4</v>
      </c>
      <c r="S83" s="704"/>
      <c r="T83" s="704"/>
      <c r="U83" s="704"/>
      <c r="V83" s="704"/>
      <c r="W83" s="704"/>
      <c r="X83" s="704"/>
      <c r="Y83" s="704"/>
      <c r="Z83" s="704">
        <v>0.5</v>
      </c>
      <c r="AA83" s="704"/>
    </row>
    <row r="84" spans="1:27" ht="25.5">
      <c r="A84" s="2005"/>
      <c r="B84" s="2160" t="s">
        <v>25545</v>
      </c>
      <c r="C84" s="128" t="s">
        <v>20169</v>
      </c>
      <c r="D84" s="704"/>
      <c r="E84" s="704">
        <v>0.7</v>
      </c>
      <c r="F84" s="704">
        <v>0.7</v>
      </c>
      <c r="G84" s="704">
        <v>0.7</v>
      </c>
      <c r="H84" s="2285"/>
      <c r="I84" s="704"/>
      <c r="J84" s="704"/>
      <c r="K84" s="704"/>
      <c r="L84" s="704"/>
      <c r="M84" s="704"/>
      <c r="N84" s="704"/>
      <c r="O84" s="704"/>
      <c r="P84" s="704"/>
      <c r="Q84" s="704">
        <v>0.7</v>
      </c>
      <c r="R84" s="704">
        <v>5</v>
      </c>
      <c r="S84" s="704"/>
      <c r="T84" s="704"/>
      <c r="U84" s="704"/>
      <c r="V84" s="704"/>
      <c r="W84" s="704"/>
      <c r="X84" s="704"/>
      <c r="Y84" s="704"/>
      <c r="Z84" s="704">
        <v>0.7</v>
      </c>
      <c r="AA84" s="704"/>
    </row>
    <row r="85" spans="1:27" ht="25.5">
      <c r="A85" s="2005"/>
      <c r="B85" s="2160" t="s">
        <v>25546</v>
      </c>
      <c r="C85" s="128" t="s">
        <v>20170</v>
      </c>
      <c r="D85" s="704"/>
      <c r="E85" s="704">
        <v>1.4</v>
      </c>
      <c r="F85" s="704">
        <v>0.9</v>
      </c>
      <c r="G85" s="704">
        <v>0.9</v>
      </c>
      <c r="H85" s="2285"/>
      <c r="I85" s="704"/>
      <c r="J85" s="704"/>
      <c r="K85" s="704"/>
      <c r="L85" s="704"/>
      <c r="M85" s="704"/>
      <c r="N85" s="704"/>
      <c r="O85" s="704"/>
      <c r="P85" s="704">
        <v>0.5</v>
      </c>
      <c r="Q85" s="704">
        <v>1.4</v>
      </c>
      <c r="R85" s="704">
        <v>5</v>
      </c>
      <c r="S85" s="704"/>
      <c r="T85" s="704"/>
      <c r="U85" s="704"/>
      <c r="V85" s="704"/>
      <c r="W85" s="704"/>
      <c r="X85" s="704"/>
      <c r="Y85" s="704"/>
      <c r="Z85" s="704">
        <v>0.9</v>
      </c>
      <c r="AA85" s="704">
        <v>0.5</v>
      </c>
    </row>
    <row r="86" spans="1:27" ht="25.5">
      <c r="A86" s="2005"/>
      <c r="B86" s="2160" t="s">
        <v>25547</v>
      </c>
      <c r="C86" s="128" t="s">
        <v>20171</v>
      </c>
      <c r="D86" s="704"/>
      <c r="E86" s="704">
        <v>0.6</v>
      </c>
      <c r="F86" s="704"/>
      <c r="G86" s="704"/>
      <c r="H86" s="2285"/>
      <c r="I86" s="704"/>
      <c r="J86" s="704"/>
      <c r="K86" s="704"/>
      <c r="L86" s="704"/>
      <c r="M86" s="704"/>
      <c r="N86" s="704"/>
      <c r="O86" s="704"/>
      <c r="P86" s="704">
        <v>0.6</v>
      </c>
      <c r="Q86" s="704">
        <v>0.6</v>
      </c>
      <c r="R86" s="704">
        <v>5</v>
      </c>
      <c r="S86" s="704"/>
      <c r="T86" s="704"/>
      <c r="U86" s="704"/>
      <c r="V86" s="704"/>
      <c r="W86" s="704"/>
      <c r="X86" s="704"/>
      <c r="Y86" s="704"/>
      <c r="Z86" s="704"/>
      <c r="AA86" s="704">
        <v>0.6</v>
      </c>
    </row>
    <row r="87" spans="1:27" ht="25.5">
      <c r="A87" s="2005"/>
      <c r="B87" s="2160" t="s">
        <v>25548</v>
      </c>
      <c r="C87" s="128" t="s">
        <v>20172</v>
      </c>
      <c r="D87" s="704"/>
      <c r="E87" s="704">
        <v>0.6</v>
      </c>
      <c r="F87" s="704">
        <v>0.4</v>
      </c>
      <c r="G87" s="704">
        <v>0.4</v>
      </c>
      <c r="H87" s="2285"/>
      <c r="I87" s="704"/>
      <c r="J87" s="704"/>
      <c r="K87" s="704"/>
      <c r="L87" s="704"/>
      <c r="M87" s="704"/>
      <c r="N87" s="704"/>
      <c r="O87" s="704"/>
      <c r="P87" s="704">
        <v>0.2</v>
      </c>
      <c r="Q87" s="704">
        <v>0.6</v>
      </c>
      <c r="R87" s="704">
        <v>5</v>
      </c>
      <c r="S87" s="704"/>
      <c r="T87" s="704"/>
      <c r="U87" s="704"/>
      <c r="V87" s="704"/>
      <c r="W87" s="704"/>
      <c r="X87" s="704"/>
      <c r="Y87" s="704"/>
      <c r="Z87" s="704">
        <v>0.4</v>
      </c>
      <c r="AA87" s="704">
        <v>0.2</v>
      </c>
    </row>
    <row r="88" spans="1:27" ht="25.5">
      <c r="A88" s="2005"/>
      <c r="B88" s="2160" t="s">
        <v>25549</v>
      </c>
      <c r="C88" s="128" t="s">
        <v>20173</v>
      </c>
      <c r="D88" s="704"/>
      <c r="E88" s="704">
        <v>0.5</v>
      </c>
      <c r="F88" s="704">
        <v>0.5</v>
      </c>
      <c r="G88" s="704">
        <v>0.5</v>
      </c>
      <c r="H88" s="2285"/>
      <c r="I88" s="704"/>
      <c r="J88" s="704"/>
      <c r="K88" s="704"/>
      <c r="L88" s="704"/>
      <c r="M88" s="704"/>
      <c r="N88" s="704"/>
      <c r="O88" s="704"/>
      <c r="P88" s="704"/>
      <c r="Q88" s="704">
        <v>0.5</v>
      </c>
      <c r="R88" s="704">
        <v>5</v>
      </c>
      <c r="S88" s="704"/>
      <c r="T88" s="704"/>
      <c r="U88" s="704"/>
      <c r="V88" s="704"/>
      <c r="W88" s="704"/>
      <c r="X88" s="704"/>
      <c r="Y88" s="704"/>
      <c r="Z88" s="704">
        <v>0.5</v>
      </c>
      <c r="AA88" s="704"/>
    </row>
    <row r="89" spans="1:27" ht="25.5">
      <c r="A89" s="2005"/>
      <c r="B89" s="2160" t="s">
        <v>25550</v>
      </c>
      <c r="C89" s="128" t="s">
        <v>20174</v>
      </c>
      <c r="D89" s="704" t="s">
        <v>20175</v>
      </c>
      <c r="E89" s="704">
        <v>0.7</v>
      </c>
      <c r="F89" s="704">
        <v>0.7</v>
      </c>
      <c r="G89" s="704">
        <v>0.7</v>
      </c>
      <c r="H89" s="2285"/>
      <c r="I89" s="704"/>
      <c r="J89" s="704"/>
      <c r="K89" s="704"/>
      <c r="L89" s="704"/>
      <c r="M89" s="704"/>
      <c r="N89" s="704"/>
      <c r="O89" s="704"/>
      <c r="P89" s="704"/>
      <c r="Q89" s="704">
        <v>0.7</v>
      </c>
      <c r="R89" s="704">
        <v>4</v>
      </c>
      <c r="S89" s="704"/>
      <c r="T89" s="704"/>
      <c r="U89" s="704"/>
      <c r="V89" s="704"/>
      <c r="W89" s="704"/>
      <c r="X89" s="704"/>
      <c r="Y89" s="704"/>
      <c r="Z89" s="704">
        <v>0.7</v>
      </c>
      <c r="AA89" s="704"/>
    </row>
    <row r="90" spans="1:27" ht="25.5">
      <c r="A90" s="2005"/>
      <c r="B90" s="2160" t="s">
        <v>25551</v>
      </c>
      <c r="C90" s="128" t="s">
        <v>20176</v>
      </c>
      <c r="D90" s="704"/>
      <c r="E90" s="704">
        <v>0.7</v>
      </c>
      <c r="F90" s="704"/>
      <c r="G90" s="704"/>
      <c r="H90" s="2285"/>
      <c r="I90" s="704"/>
      <c r="J90" s="704"/>
      <c r="K90" s="704"/>
      <c r="L90" s="704"/>
      <c r="M90" s="704"/>
      <c r="N90" s="704"/>
      <c r="O90" s="704"/>
      <c r="P90" s="704">
        <v>0.7</v>
      </c>
      <c r="Q90" s="704">
        <v>0.7</v>
      </c>
      <c r="R90" s="704">
        <v>4</v>
      </c>
      <c r="S90" s="704"/>
      <c r="T90" s="704"/>
      <c r="U90" s="704"/>
      <c r="V90" s="704"/>
      <c r="W90" s="704"/>
      <c r="X90" s="704"/>
      <c r="Y90" s="704"/>
      <c r="Z90" s="704"/>
      <c r="AA90" s="704">
        <v>0.7</v>
      </c>
    </row>
    <row r="91" spans="1:27" ht="25.5">
      <c r="A91" s="2005"/>
      <c r="B91" s="2160" t="s">
        <v>20177</v>
      </c>
      <c r="C91" s="128" t="s">
        <v>20178</v>
      </c>
      <c r="D91" s="704"/>
      <c r="E91" s="704">
        <v>1.2</v>
      </c>
      <c r="F91" s="704">
        <v>0.5</v>
      </c>
      <c r="G91" s="704">
        <v>0.5</v>
      </c>
      <c r="H91" s="2285"/>
      <c r="I91" s="704"/>
      <c r="J91" s="704"/>
      <c r="K91" s="704"/>
      <c r="L91" s="704"/>
      <c r="M91" s="704"/>
      <c r="N91" s="704"/>
      <c r="O91" s="704"/>
      <c r="P91" s="704">
        <v>0.7</v>
      </c>
      <c r="Q91" s="704">
        <v>1.2</v>
      </c>
      <c r="R91" s="704">
        <v>5</v>
      </c>
      <c r="S91" s="704"/>
      <c r="T91" s="704"/>
      <c r="U91" s="704"/>
      <c r="V91" s="704"/>
      <c r="W91" s="704"/>
      <c r="X91" s="704"/>
      <c r="Y91" s="704"/>
      <c r="Z91" s="704">
        <v>0.5</v>
      </c>
      <c r="AA91" s="704">
        <v>0.7</v>
      </c>
    </row>
    <row r="92" spans="1:27" ht="25.5">
      <c r="A92" s="2005"/>
      <c r="B92" s="2160" t="s">
        <v>20179</v>
      </c>
      <c r="C92" s="128" t="s">
        <v>20180</v>
      </c>
      <c r="D92" s="704"/>
      <c r="E92" s="704">
        <v>0.5</v>
      </c>
      <c r="F92" s="704"/>
      <c r="G92" s="704"/>
      <c r="H92" s="2285"/>
      <c r="I92" s="704"/>
      <c r="J92" s="704"/>
      <c r="K92" s="704"/>
      <c r="L92" s="704"/>
      <c r="M92" s="704"/>
      <c r="N92" s="704"/>
      <c r="O92" s="704"/>
      <c r="P92" s="704">
        <v>0.5</v>
      </c>
      <c r="Q92" s="704">
        <v>0.5</v>
      </c>
      <c r="R92" s="704">
        <v>5</v>
      </c>
      <c r="S92" s="704"/>
      <c r="T92" s="704"/>
      <c r="U92" s="704"/>
      <c r="V92" s="704"/>
      <c r="W92" s="704"/>
      <c r="X92" s="704"/>
      <c r="Y92" s="704"/>
      <c r="Z92" s="704"/>
      <c r="AA92" s="704">
        <v>0.5</v>
      </c>
    </row>
    <row r="93" spans="1:27" ht="25.5">
      <c r="A93" s="2005"/>
      <c r="B93" s="2160" t="s">
        <v>20181</v>
      </c>
      <c r="C93" s="128" t="s">
        <v>20182</v>
      </c>
      <c r="D93" s="704"/>
      <c r="E93" s="704">
        <v>0.5</v>
      </c>
      <c r="F93" s="704">
        <v>0.5</v>
      </c>
      <c r="G93" s="704">
        <v>0.5</v>
      </c>
      <c r="H93" s="2285"/>
      <c r="I93" s="704"/>
      <c r="J93" s="704"/>
      <c r="K93" s="704"/>
      <c r="L93" s="704"/>
      <c r="M93" s="704"/>
      <c r="N93" s="704"/>
      <c r="O93" s="704"/>
      <c r="P93" s="704"/>
      <c r="Q93" s="704">
        <v>0.5</v>
      </c>
      <c r="R93" s="704">
        <v>5</v>
      </c>
      <c r="S93" s="704"/>
      <c r="T93" s="704"/>
      <c r="U93" s="704"/>
      <c r="V93" s="704"/>
      <c r="W93" s="704"/>
      <c r="X93" s="704"/>
      <c r="Y93" s="704"/>
      <c r="Z93" s="704">
        <v>0.5</v>
      </c>
      <c r="AA93" s="704"/>
    </row>
    <row r="94" spans="1:27" ht="25.5">
      <c r="A94" s="2005"/>
      <c r="B94" s="2160" t="s">
        <v>20183</v>
      </c>
      <c r="C94" s="128" t="s">
        <v>20184</v>
      </c>
      <c r="D94" s="704"/>
      <c r="E94" s="704">
        <v>1.5</v>
      </c>
      <c r="F94" s="704">
        <v>1.5</v>
      </c>
      <c r="G94" s="704"/>
      <c r="H94" s="2285"/>
      <c r="I94" s="704"/>
      <c r="J94" s="704"/>
      <c r="K94" s="704"/>
      <c r="L94" s="704"/>
      <c r="M94" s="704"/>
      <c r="N94" s="704">
        <v>1.5</v>
      </c>
      <c r="O94" s="704"/>
      <c r="P94" s="704"/>
      <c r="Q94" s="704">
        <v>1.5</v>
      </c>
      <c r="R94" s="704">
        <v>4</v>
      </c>
      <c r="S94" s="704"/>
      <c r="T94" s="704"/>
      <c r="U94" s="704"/>
      <c r="V94" s="704"/>
      <c r="W94" s="704"/>
      <c r="X94" s="704"/>
      <c r="Y94" s="704"/>
      <c r="Z94" s="704">
        <v>1.5</v>
      </c>
      <c r="AA94" s="704"/>
    </row>
    <row r="95" spans="1:27" ht="25.5">
      <c r="A95" s="2005"/>
      <c r="B95" s="2160" t="s">
        <v>20185</v>
      </c>
      <c r="C95" s="128" t="s">
        <v>20186</v>
      </c>
      <c r="D95" s="704"/>
      <c r="E95" s="704">
        <v>1.3</v>
      </c>
      <c r="F95" s="704">
        <v>1.3</v>
      </c>
      <c r="G95" s="704">
        <v>0.8</v>
      </c>
      <c r="H95" s="2285"/>
      <c r="I95" s="704"/>
      <c r="J95" s="704"/>
      <c r="K95" s="704"/>
      <c r="L95" s="704"/>
      <c r="M95" s="704"/>
      <c r="N95" s="704">
        <v>0.5</v>
      </c>
      <c r="O95" s="704"/>
      <c r="P95" s="704"/>
      <c r="Q95" s="704">
        <v>1.3</v>
      </c>
      <c r="R95" s="704">
        <v>4</v>
      </c>
      <c r="S95" s="704"/>
      <c r="T95" s="704"/>
      <c r="U95" s="704"/>
      <c r="V95" s="704"/>
      <c r="W95" s="704"/>
      <c r="X95" s="704"/>
      <c r="Y95" s="704"/>
      <c r="Z95" s="704">
        <v>1.3</v>
      </c>
      <c r="AA95" s="704"/>
    </row>
    <row r="96" spans="1:27" ht="25.5">
      <c r="A96" s="2005"/>
      <c r="B96" s="2160" t="s">
        <v>25552</v>
      </c>
      <c r="C96" s="128" t="s">
        <v>20187</v>
      </c>
      <c r="D96" s="2163"/>
      <c r="E96" s="2163">
        <v>0.4</v>
      </c>
      <c r="F96" s="2163"/>
      <c r="G96" s="2163"/>
      <c r="H96" s="2286"/>
      <c r="I96" s="2163"/>
      <c r="J96" s="2163"/>
      <c r="K96" s="2163"/>
      <c r="L96" s="2163"/>
      <c r="M96" s="2163"/>
      <c r="N96" s="2163"/>
      <c r="O96" s="2163"/>
      <c r="P96" s="2163">
        <v>0.4</v>
      </c>
      <c r="Q96" s="2163">
        <v>0.4</v>
      </c>
      <c r="R96" s="2163">
        <v>5</v>
      </c>
      <c r="S96" s="2163"/>
      <c r="T96" s="2163"/>
      <c r="U96" s="2163"/>
      <c r="V96" s="2163"/>
      <c r="W96" s="2163"/>
      <c r="X96" s="2163"/>
      <c r="Y96" s="2163"/>
      <c r="Z96" s="2163"/>
      <c r="AA96" s="2163">
        <v>0.4</v>
      </c>
    </row>
    <row r="97" spans="1:27" ht="25.5">
      <c r="A97" s="2005"/>
      <c r="B97" s="2160" t="s">
        <v>25553</v>
      </c>
      <c r="C97" s="128" t="s">
        <v>20188</v>
      </c>
      <c r="D97" s="2163"/>
      <c r="E97" s="2163">
        <v>0.5</v>
      </c>
      <c r="F97" s="2163"/>
      <c r="G97" s="2163"/>
      <c r="H97" s="2286"/>
      <c r="I97" s="2163"/>
      <c r="J97" s="2163"/>
      <c r="K97" s="2163"/>
      <c r="L97" s="2163"/>
      <c r="M97" s="2163"/>
      <c r="N97" s="2163"/>
      <c r="O97" s="2163"/>
      <c r="P97" s="2163">
        <v>0.5</v>
      </c>
      <c r="Q97" s="2163">
        <v>0.5</v>
      </c>
      <c r="R97" s="2163">
        <v>5</v>
      </c>
      <c r="S97" s="2163"/>
      <c r="T97" s="2163"/>
      <c r="U97" s="2163"/>
      <c r="V97" s="2163"/>
      <c r="W97" s="2163"/>
      <c r="X97" s="2163"/>
      <c r="Y97" s="2163"/>
      <c r="Z97" s="2163"/>
      <c r="AA97" s="2163">
        <v>0.5</v>
      </c>
    </row>
    <row r="98" spans="1:27" ht="25.5">
      <c r="A98" s="2005"/>
      <c r="B98" s="2160" t="s">
        <v>20189</v>
      </c>
      <c r="C98" s="128" t="s">
        <v>20190</v>
      </c>
      <c r="D98" s="2163"/>
      <c r="E98" s="2163">
        <v>0.5</v>
      </c>
      <c r="F98" s="2163"/>
      <c r="G98" s="2163"/>
      <c r="H98" s="2286"/>
      <c r="I98" s="2163"/>
      <c r="J98" s="2163"/>
      <c r="K98" s="2163"/>
      <c r="L98" s="2163"/>
      <c r="M98" s="2163"/>
      <c r="N98" s="2163"/>
      <c r="O98" s="2163"/>
      <c r="P98" s="2163">
        <v>0.5</v>
      </c>
      <c r="Q98" s="2163">
        <v>0.5</v>
      </c>
      <c r="R98" s="2163">
        <v>5</v>
      </c>
      <c r="S98" s="2163"/>
      <c r="T98" s="2163"/>
      <c r="U98" s="2163"/>
      <c r="V98" s="2163"/>
      <c r="W98" s="2163"/>
      <c r="X98" s="2163"/>
      <c r="Y98" s="2163"/>
      <c r="Z98" s="2163"/>
      <c r="AA98" s="2163">
        <v>0.5</v>
      </c>
    </row>
    <row r="99" spans="1:27" ht="25.5">
      <c r="A99" s="2005"/>
      <c r="B99" s="2160" t="s">
        <v>20191</v>
      </c>
      <c r="C99" s="128" t="s">
        <v>20192</v>
      </c>
      <c r="D99" s="2163"/>
      <c r="E99" s="2163">
        <v>0.6</v>
      </c>
      <c r="F99" s="2163"/>
      <c r="G99" s="2163"/>
      <c r="H99" s="2286"/>
      <c r="I99" s="2163"/>
      <c r="J99" s="2163"/>
      <c r="K99" s="2163"/>
      <c r="L99" s="2163"/>
      <c r="M99" s="2163"/>
      <c r="N99" s="2163"/>
      <c r="O99" s="2163"/>
      <c r="P99" s="2163">
        <v>0.6</v>
      </c>
      <c r="Q99" s="2163">
        <v>0.6</v>
      </c>
      <c r="R99" s="2163">
        <v>5</v>
      </c>
      <c r="S99" s="2163"/>
      <c r="T99" s="2163"/>
      <c r="U99" s="2163"/>
      <c r="V99" s="2163"/>
      <c r="W99" s="2163"/>
      <c r="X99" s="2163"/>
      <c r="Y99" s="2163"/>
      <c r="Z99" s="2163"/>
      <c r="AA99" s="2163">
        <v>0.6</v>
      </c>
    </row>
    <row r="100" spans="1:27" ht="25.5">
      <c r="A100" s="2005"/>
      <c r="B100" s="2160" t="s">
        <v>20193</v>
      </c>
      <c r="C100" s="128" t="s">
        <v>20194</v>
      </c>
      <c r="D100" s="2163"/>
      <c r="E100" s="2163">
        <v>0.5</v>
      </c>
      <c r="F100" s="2163">
        <v>0.3</v>
      </c>
      <c r="G100" s="2163">
        <v>0.3</v>
      </c>
      <c r="H100" s="2286"/>
      <c r="I100" s="2163"/>
      <c r="J100" s="2163"/>
      <c r="K100" s="2163"/>
      <c r="L100" s="2163"/>
      <c r="M100" s="2163"/>
      <c r="N100" s="2163"/>
      <c r="O100" s="2163"/>
      <c r="P100" s="2163">
        <v>0.2</v>
      </c>
      <c r="Q100" s="2163">
        <v>0.5</v>
      </c>
      <c r="R100" s="2163">
        <v>5</v>
      </c>
      <c r="S100" s="2163"/>
      <c r="T100" s="2163"/>
      <c r="U100" s="2163"/>
      <c r="V100" s="2163"/>
      <c r="W100" s="2163"/>
      <c r="X100" s="2163"/>
      <c r="Y100" s="2163"/>
      <c r="Z100" s="2163">
        <v>0.3</v>
      </c>
      <c r="AA100" s="2163">
        <v>0.2</v>
      </c>
    </row>
    <row r="101" spans="1:27" ht="25.5">
      <c r="A101" s="2005"/>
      <c r="B101" s="2160" t="s">
        <v>20195</v>
      </c>
      <c r="C101" s="128" t="s">
        <v>20196</v>
      </c>
      <c r="D101" s="2163"/>
      <c r="E101" s="2163">
        <v>0.4</v>
      </c>
      <c r="F101" s="2163"/>
      <c r="G101" s="2163"/>
      <c r="H101" s="2286"/>
      <c r="I101" s="2163"/>
      <c r="J101" s="2163"/>
      <c r="K101" s="2163"/>
      <c r="L101" s="2163"/>
      <c r="M101" s="2163"/>
      <c r="N101" s="2163"/>
      <c r="O101" s="2163"/>
      <c r="P101" s="2163">
        <v>0.4</v>
      </c>
      <c r="Q101" s="2163">
        <v>0.4</v>
      </c>
      <c r="R101" s="2163">
        <v>5</v>
      </c>
      <c r="S101" s="2163"/>
      <c r="T101" s="2163"/>
      <c r="U101" s="2163"/>
      <c r="V101" s="2163"/>
      <c r="W101" s="2163"/>
      <c r="X101" s="2163"/>
      <c r="Y101" s="2163"/>
      <c r="Z101" s="2163"/>
      <c r="AA101" s="2163">
        <v>0.4</v>
      </c>
    </row>
    <row r="102" spans="1:27" ht="25.5">
      <c r="A102" s="2005"/>
      <c r="B102" s="2160" t="s">
        <v>20197</v>
      </c>
      <c r="C102" s="128" t="s">
        <v>20198</v>
      </c>
      <c r="D102" s="2163"/>
      <c r="E102" s="2163">
        <v>0.25</v>
      </c>
      <c r="F102" s="2163"/>
      <c r="G102" s="2163"/>
      <c r="H102" s="2286"/>
      <c r="I102" s="2163"/>
      <c r="J102" s="2163"/>
      <c r="K102" s="2163"/>
      <c r="L102" s="2163"/>
      <c r="M102" s="2163"/>
      <c r="N102" s="2163"/>
      <c r="O102" s="2163"/>
      <c r="P102" s="2163">
        <v>0.25</v>
      </c>
      <c r="Q102" s="2163">
        <v>0.25</v>
      </c>
      <c r="R102" s="2163">
        <v>5</v>
      </c>
      <c r="S102" s="2163"/>
      <c r="T102" s="2163"/>
      <c r="U102" s="2163"/>
      <c r="V102" s="2163"/>
      <c r="W102" s="2163"/>
      <c r="X102" s="2163"/>
      <c r="Y102" s="2163"/>
      <c r="Z102" s="2163"/>
      <c r="AA102" s="2163">
        <v>0.25</v>
      </c>
    </row>
    <row r="103" spans="1:27" ht="25.5">
      <c r="A103" s="2005"/>
      <c r="B103" s="2160" t="s">
        <v>20199</v>
      </c>
      <c r="C103" s="128" t="s">
        <v>20200</v>
      </c>
      <c r="D103" s="704" t="s">
        <v>20201</v>
      </c>
      <c r="E103" s="2163">
        <v>1.1200000000000001</v>
      </c>
      <c r="F103" s="2163">
        <v>0.92</v>
      </c>
      <c r="G103" s="2163">
        <v>0.92</v>
      </c>
      <c r="H103" s="2286"/>
      <c r="I103" s="2163"/>
      <c r="J103" s="2163"/>
      <c r="K103" s="2163"/>
      <c r="L103" s="2163"/>
      <c r="M103" s="2163"/>
      <c r="N103" s="2163"/>
      <c r="O103" s="2163"/>
      <c r="P103" s="2163">
        <v>0.2</v>
      </c>
      <c r="Q103" s="2163">
        <v>1.1200000000000001</v>
      </c>
      <c r="R103" s="2163">
        <v>5</v>
      </c>
      <c r="S103" s="2163"/>
      <c r="T103" s="2163"/>
      <c r="U103" s="2163"/>
      <c r="V103" s="2163"/>
      <c r="W103" s="2163"/>
      <c r="X103" s="2163"/>
      <c r="Y103" s="2163"/>
      <c r="Z103" s="2163">
        <v>0.92</v>
      </c>
      <c r="AA103" s="2163">
        <v>0.2</v>
      </c>
    </row>
    <row r="104" spans="1:27" ht="25.5">
      <c r="A104" s="2005"/>
      <c r="B104" s="2160" t="s">
        <v>20202</v>
      </c>
      <c r="C104" s="128" t="s">
        <v>20203</v>
      </c>
      <c r="D104" s="2163"/>
      <c r="E104" s="2163">
        <v>0.25</v>
      </c>
      <c r="F104" s="2163"/>
      <c r="G104" s="2163"/>
      <c r="H104" s="2286"/>
      <c r="I104" s="2163"/>
      <c r="J104" s="2163"/>
      <c r="K104" s="2163"/>
      <c r="L104" s="2163"/>
      <c r="M104" s="2163"/>
      <c r="N104" s="2163"/>
      <c r="O104" s="2163"/>
      <c r="P104" s="2163">
        <v>0.25</v>
      </c>
      <c r="Q104" s="2163">
        <v>0.25</v>
      </c>
      <c r="R104" s="2163">
        <v>5</v>
      </c>
      <c r="S104" s="2163"/>
      <c r="T104" s="2163"/>
      <c r="U104" s="2163"/>
      <c r="V104" s="2163"/>
      <c r="W104" s="2163"/>
      <c r="X104" s="2163"/>
      <c r="Y104" s="2163"/>
      <c r="Z104" s="2163"/>
      <c r="AA104" s="2163">
        <v>0.25</v>
      </c>
    </row>
    <row r="105" spans="1:27" ht="25.5">
      <c r="A105" s="2005"/>
      <c r="B105" s="2160" t="s">
        <v>25554</v>
      </c>
      <c r="C105" s="128" t="s">
        <v>20204</v>
      </c>
      <c r="D105" s="2163"/>
      <c r="E105" s="2163">
        <v>0.15</v>
      </c>
      <c r="F105" s="2163"/>
      <c r="G105" s="2163"/>
      <c r="H105" s="2286"/>
      <c r="I105" s="2163"/>
      <c r="J105" s="2163"/>
      <c r="K105" s="2163"/>
      <c r="L105" s="2163"/>
      <c r="M105" s="2163"/>
      <c r="N105" s="2163"/>
      <c r="O105" s="2163"/>
      <c r="P105" s="2163">
        <v>0.15</v>
      </c>
      <c r="Q105" s="2163">
        <v>0.15</v>
      </c>
      <c r="R105" s="2163">
        <v>5</v>
      </c>
      <c r="S105" s="2163"/>
      <c r="T105" s="2163"/>
      <c r="U105" s="2163"/>
      <c r="V105" s="2163"/>
      <c r="W105" s="2163"/>
      <c r="X105" s="2163"/>
      <c r="Y105" s="2163"/>
      <c r="Z105" s="2163"/>
      <c r="AA105" s="2163">
        <v>0.15</v>
      </c>
    </row>
    <row r="106" spans="1:27" ht="25.5">
      <c r="A106" s="2005"/>
      <c r="B106" s="2160" t="s">
        <v>25555</v>
      </c>
      <c r="C106" s="128" t="s">
        <v>20205</v>
      </c>
      <c r="D106" s="704" t="s">
        <v>20206</v>
      </c>
      <c r="E106" s="2163">
        <v>1.7</v>
      </c>
      <c r="F106" s="2163">
        <v>1.25</v>
      </c>
      <c r="G106" s="2163">
        <v>1.25</v>
      </c>
      <c r="H106" s="2286">
        <v>0.9</v>
      </c>
      <c r="I106" s="2163"/>
      <c r="J106" s="2163"/>
      <c r="K106" s="2163"/>
      <c r="L106" s="2163"/>
      <c r="M106" s="2163"/>
      <c r="N106" s="2163"/>
      <c r="O106" s="2163"/>
      <c r="P106" s="2163">
        <v>0.45</v>
      </c>
      <c r="Q106" s="2163">
        <v>1.7</v>
      </c>
      <c r="R106" s="2163">
        <v>4</v>
      </c>
      <c r="S106" s="2163"/>
      <c r="T106" s="2163"/>
      <c r="U106" s="2163"/>
      <c r="V106" s="2163"/>
      <c r="W106" s="2163"/>
      <c r="X106" s="2163"/>
      <c r="Y106" s="2163"/>
      <c r="Z106" s="2163">
        <v>1.25</v>
      </c>
      <c r="AA106" s="2163">
        <v>0.45</v>
      </c>
    </row>
    <row r="107" spans="1:27" ht="25.5">
      <c r="A107" s="2005"/>
      <c r="B107" s="2160" t="s">
        <v>20207</v>
      </c>
      <c r="C107" s="128" t="s">
        <v>20208</v>
      </c>
      <c r="D107" s="704" t="s">
        <v>20209</v>
      </c>
      <c r="E107" s="2163">
        <v>0.6</v>
      </c>
      <c r="F107" s="2163"/>
      <c r="G107" s="2163"/>
      <c r="H107" s="2286">
        <v>0.4</v>
      </c>
      <c r="I107" s="2163"/>
      <c r="J107" s="2163"/>
      <c r="K107" s="2163"/>
      <c r="L107" s="2163"/>
      <c r="M107" s="2163"/>
      <c r="N107" s="2163"/>
      <c r="O107" s="2163"/>
      <c r="P107" s="2163">
        <v>0.6</v>
      </c>
      <c r="Q107" s="2163">
        <v>0.6</v>
      </c>
      <c r="R107" s="2163">
        <v>5</v>
      </c>
      <c r="S107" s="2163"/>
      <c r="T107" s="2163"/>
      <c r="U107" s="2163"/>
      <c r="V107" s="2163"/>
      <c r="W107" s="2163"/>
      <c r="X107" s="2163"/>
      <c r="Y107" s="2163"/>
      <c r="Z107" s="2163"/>
      <c r="AA107" s="2163">
        <v>0.6</v>
      </c>
    </row>
    <row r="108" spans="1:27" ht="25.5">
      <c r="A108" s="2005"/>
      <c r="B108" s="2160" t="s">
        <v>20210</v>
      </c>
      <c r="C108" s="128" t="s">
        <v>20211</v>
      </c>
      <c r="D108" s="2163"/>
      <c r="E108" s="2163">
        <v>0.8</v>
      </c>
      <c r="F108" s="2163">
        <v>0.8</v>
      </c>
      <c r="G108" s="2163"/>
      <c r="H108" s="2286">
        <v>0.8</v>
      </c>
      <c r="I108" s="2163"/>
      <c r="J108" s="2163"/>
      <c r="K108" s="2163"/>
      <c r="L108" s="2163"/>
      <c r="M108" s="2163"/>
      <c r="N108" s="2163">
        <v>0.8</v>
      </c>
      <c r="O108" s="2163"/>
      <c r="P108" s="2163"/>
      <c r="Q108" s="2163">
        <v>0.8</v>
      </c>
      <c r="R108" s="2163">
        <v>5</v>
      </c>
      <c r="S108" s="2163"/>
      <c r="T108" s="2163"/>
      <c r="U108" s="2163"/>
      <c r="V108" s="2163"/>
      <c r="W108" s="2163"/>
      <c r="X108" s="2163"/>
      <c r="Y108" s="2163"/>
      <c r="Z108" s="2163"/>
      <c r="AA108" s="2163">
        <v>0.8</v>
      </c>
    </row>
    <row r="109" spans="1:27" ht="25.5">
      <c r="A109" s="2005"/>
      <c r="B109" s="2160" t="s">
        <v>20212</v>
      </c>
      <c r="C109" s="128" t="s">
        <v>20213</v>
      </c>
      <c r="D109" s="2163"/>
      <c r="E109" s="2163">
        <v>0.35</v>
      </c>
      <c r="F109" s="2163">
        <v>0.25</v>
      </c>
      <c r="G109" s="2163">
        <v>0.25</v>
      </c>
      <c r="H109" s="2286">
        <v>0.2</v>
      </c>
      <c r="I109" s="2163"/>
      <c r="J109" s="2163"/>
      <c r="K109" s="2163"/>
      <c r="L109" s="2163"/>
      <c r="M109" s="2163"/>
      <c r="N109" s="2163"/>
      <c r="O109" s="2163"/>
      <c r="P109" s="2163">
        <v>0.1</v>
      </c>
      <c r="Q109" s="2163">
        <v>0.35</v>
      </c>
      <c r="R109" s="2163">
        <v>5</v>
      </c>
      <c r="S109" s="2163"/>
      <c r="T109" s="2163"/>
      <c r="U109" s="2163"/>
      <c r="V109" s="2163"/>
      <c r="W109" s="2163"/>
      <c r="X109" s="2163"/>
      <c r="Y109" s="2163"/>
      <c r="Z109" s="2163">
        <v>0.25</v>
      </c>
      <c r="AA109" s="2163">
        <v>0.1</v>
      </c>
    </row>
    <row r="110" spans="1:27" ht="25.5">
      <c r="A110" s="2005"/>
      <c r="B110" s="2160" t="s">
        <v>20214</v>
      </c>
      <c r="C110" s="128" t="s">
        <v>20215</v>
      </c>
      <c r="D110" s="704" t="s">
        <v>20216</v>
      </c>
      <c r="E110" s="2163">
        <v>1.2</v>
      </c>
      <c r="F110" s="2163">
        <v>1.1000000000000001</v>
      </c>
      <c r="G110" s="2163">
        <v>1.1000000000000001</v>
      </c>
      <c r="H110" s="2286">
        <v>1.1000000000000001</v>
      </c>
      <c r="I110" s="2163"/>
      <c r="J110" s="2163"/>
      <c r="K110" s="2163"/>
      <c r="L110" s="2163"/>
      <c r="M110" s="2163"/>
      <c r="N110" s="2163"/>
      <c r="O110" s="2163"/>
      <c r="P110" s="2163">
        <v>0.1</v>
      </c>
      <c r="Q110" s="2163">
        <v>1.2</v>
      </c>
      <c r="R110" s="2163">
        <v>4</v>
      </c>
      <c r="S110" s="2163"/>
      <c r="T110" s="2163"/>
      <c r="U110" s="2163"/>
      <c r="V110" s="2163"/>
      <c r="W110" s="2163"/>
      <c r="X110" s="2163"/>
      <c r="Y110" s="2163"/>
      <c r="Z110" s="2163">
        <v>1.1000000000000001</v>
      </c>
      <c r="AA110" s="2163">
        <v>0.1</v>
      </c>
    </row>
    <row r="111" spans="1:27" ht="25.5">
      <c r="A111" s="2005"/>
      <c r="B111" s="2160" t="s">
        <v>20217</v>
      </c>
      <c r="C111" s="128" t="s">
        <v>20218</v>
      </c>
      <c r="D111" s="2163"/>
      <c r="E111" s="2164">
        <v>1.05</v>
      </c>
      <c r="F111" s="2163"/>
      <c r="G111" s="2163"/>
      <c r="H111" s="2286">
        <v>0.3</v>
      </c>
      <c r="I111" s="2163"/>
      <c r="J111" s="2163"/>
      <c r="K111" s="2163"/>
      <c r="L111" s="2163"/>
      <c r="M111" s="2163"/>
      <c r="N111" s="2163"/>
      <c r="O111" s="2163"/>
      <c r="P111" s="2163">
        <v>1.05</v>
      </c>
      <c r="Q111" s="2163">
        <v>1.05</v>
      </c>
      <c r="R111" s="2163">
        <v>5</v>
      </c>
      <c r="S111" s="2163"/>
      <c r="T111" s="2163"/>
      <c r="U111" s="2163"/>
      <c r="V111" s="2163"/>
      <c r="W111" s="2163"/>
      <c r="X111" s="2163"/>
      <c r="Y111" s="2163"/>
      <c r="Z111" s="2163"/>
      <c r="AA111" s="2163">
        <v>1.05</v>
      </c>
    </row>
    <row r="112" spans="1:27" ht="25.5">
      <c r="A112" s="2005"/>
      <c r="B112" s="2160" t="s">
        <v>20219</v>
      </c>
      <c r="C112" s="128" t="s">
        <v>20220</v>
      </c>
      <c r="D112" s="2163"/>
      <c r="E112" s="2163">
        <v>0.3</v>
      </c>
      <c r="F112" s="2163"/>
      <c r="G112" s="2163"/>
      <c r="H112" s="2286">
        <v>0.2</v>
      </c>
      <c r="I112" s="2163"/>
      <c r="J112" s="2163"/>
      <c r="K112" s="2163"/>
      <c r="L112" s="2163"/>
      <c r="M112" s="2163"/>
      <c r="N112" s="2163"/>
      <c r="O112" s="2163"/>
      <c r="P112" s="2163">
        <v>0.3</v>
      </c>
      <c r="Q112" s="2163">
        <v>0.3</v>
      </c>
      <c r="R112" s="2163">
        <v>4</v>
      </c>
      <c r="S112" s="2163"/>
      <c r="T112" s="2163"/>
      <c r="U112" s="2163"/>
      <c r="V112" s="2163"/>
      <c r="W112" s="2163"/>
      <c r="X112" s="2163"/>
      <c r="Y112" s="2163"/>
      <c r="Z112" s="2163"/>
      <c r="AA112" s="2163">
        <v>0.3</v>
      </c>
    </row>
    <row r="113" spans="1:27" ht="25.5">
      <c r="A113" s="2005"/>
      <c r="B113" s="2160" t="s">
        <v>20221</v>
      </c>
      <c r="C113" s="128" t="s">
        <v>20222</v>
      </c>
      <c r="D113" s="2163"/>
      <c r="E113" s="2163">
        <v>0.2</v>
      </c>
      <c r="F113" s="2163"/>
      <c r="G113" s="2163"/>
      <c r="H113" s="2286"/>
      <c r="I113" s="2163"/>
      <c r="J113" s="2163"/>
      <c r="K113" s="2163"/>
      <c r="L113" s="2163"/>
      <c r="M113" s="2163"/>
      <c r="N113" s="2163"/>
      <c r="O113" s="2163"/>
      <c r="P113" s="2163">
        <v>0.2</v>
      </c>
      <c r="Q113" s="2163">
        <v>0.2</v>
      </c>
      <c r="R113" s="2163">
        <v>5</v>
      </c>
      <c r="S113" s="2163"/>
      <c r="T113" s="2163"/>
      <c r="U113" s="2163"/>
      <c r="V113" s="2163"/>
      <c r="W113" s="2163"/>
      <c r="X113" s="2163"/>
      <c r="Y113" s="2163"/>
      <c r="Z113" s="2163"/>
      <c r="AA113" s="2163">
        <v>0.2</v>
      </c>
    </row>
    <row r="114" spans="1:27" ht="25.5">
      <c r="A114" s="2005"/>
      <c r="B114" s="2160" t="s">
        <v>20223</v>
      </c>
      <c r="C114" s="128" t="s">
        <v>20224</v>
      </c>
      <c r="D114" s="704" t="s">
        <v>20225</v>
      </c>
      <c r="E114" s="2163">
        <v>1.1000000000000001</v>
      </c>
      <c r="F114" s="2163">
        <v>0.8</v>
      </c>
      <c r="G114" s="2163">
        <v>0.8</v>
      </c>
      <c r="H114" s="2286">
        <v>0.2</v>
      </c>
      <c r="I114" s="2163"/>
      <c r="J114" s="2163"/>
      <c r="K114" s="2163"/>
      <c r="L114" s="2163"/>
      <c r="M114" s="2163"/>
      <c r="N114" s="2163"/>
      <c r="O114" s="2163"/>
      <c r="P114" s="2163">
        <v>0.3</v>
      </c>
      <c r="Q114" s="2163">
        <v>1.1000000000000001</v>
      </c>
      <c r="R114" s="2163">
        <v>5</v>
      </c>
      <c r="S114" s="2163"/>
      <c r="T114" s="2163"/>
      <c r="U114" s="2163"/>
      <c r="V114" s="2163"/>
      <c r="W114" s="2163"/>
      <c r="X114" s="2163"/>
      <c r="Y114" s="2163"/>
      <c r="Z114" s="2163">
        <v>0.8</v>
      </c>
      <c r="AA114" s="2163">
        <v>0.3</v>
      </c>
    </row>
    <row r="115" spans="1:27" ht="25.5">
      <c r="A115" s="2005"/>
      <c r="B115" s="2160" t="s">
        <v>20226</v>
      </c>
      <c r="C115" s="128" t="s">
        <v>20227</v>
      </c>
      <c r="D115" s="2163"/>
      <c r="E115" s="2163">
        <v>0.5</v>
      </c>
      <c r="F115" s="2163"/>
      <c r="G115" s="2163"/>
      <c r="H115" s="2286">
        <v>0.2</v>
      </c>
      <c r="I115" s="2163"/>
      <c r="J115" s="2163"/>
      <c r="K115" s="2163"/>
      <c r="L115" s="2163"/>
      <c r="M115" s="2163"/>
      <c r="N115" s="2163"/>
      <c r="O115" s="2163"/>
      <c r="P115" s="2163">
        <v>0.5</v>
      </c>
      <c r="Q115" s="2163">
        <v>0.5</v>
      </c>
      <c r="R115" s="2163">
        <v>5</v>
      </c>
      <c r="S115" s="2163"/>
      <c r="T115" s="2163"/>
      <c r="U115" s="2163"/>
      <c r="V115" s="2163"/>
      <c r="W115" s="2163"/>
      <c r="X115" s="2163"/>
      <c r="Y115" s="2163"/>
      <c r="Z115" s="2163"/>
      <c r="AA115" s="2163">
        <v>0.5</v>
      </c>
    </row>
    <row r="116" spans="1:27" ht="25.5">
      <c r="A116" s="2005"/>
      <c r="B116" s="2160" t="s">
        <v>25556</v>
      </c>
      <c r="C116" s="128" t="s">
        <v>20228</v>
      </c>
      <c r="D116" s="2163"/>
      <c r="E116" s="2164">
        <v>0.75</v>
      </c>
      <c r="F116" s="2163"/>
      <c r="G116" s="2163"/>
      <c r="H116" s="2286">
        <v>0.2</v>
      </c>
      <c r="I116" s="2163"/>
      <c r="J116" s="2163"/>
      <c r="K116" s="2163"/>
      <c r="L116" s="2163"/>
      <c r="M116" s="2163"/>
      <c r="N116" s="2163"/>
      <c r="O116" s="2163"/>
      <c r="P116" s="2163">
        <v>0.75</v>
      </c>
      <c r="Q116" s="2163">
        <v>0.75</v>
      </c>
      <c r="R116" s="2163">
        <v>5</v>
      </c>
      <c r="S116" s="2163"/>
      <c r="T116" s="2163"/>
      <c r="U116" s="2163"/>
      <c r="V116" s="2163"/>
      <c r="W116" s="2163"/>
      <c r="X116" s="2163"/>
      <c r="Y116" s="2163"/>
      <c r="Z116" s="2163"/>
      <c r="AA116" s="2163">
        <v>0.75</v>
      </c>
    </row>
    <row r="117" spans="1:27" ht="25.5">
      <c r="A117" s="2005"/>
      <c r="B117" s="2160" t="s">
        <v>25557</v>
      </c>
      <c r="C117" s="128" t="s">
        <v>20229</v>
      </c>
      <c r="D117" s="2163"/>
      <c r="E117" s="2163">
        <v>0.2</v>
      </c>
      <c r="F117" s="2163">
        <v>0.2</v>
      </c>
      <c r="G117" s="2163">
        <v>0.2</v>
      </c>
      <c r="H117" s="2286"/>
      <c r="I117" s="2163"/>
      <c r="J117" s="2163"/>
      <c r="K117" s="2163"/>
      <c r="L117" s="2163"/>
      <c r="M117" s="2163"/>
      <c r="N117" s="2163"/>
      <c r="O117" s="2163"/>
      <c r="P117" s="2163"/>
      <c r="Q117" s="2163">
        <v>0.2</v>
      </c>
      <c r="R117" s="2163">
        <v>5</v>
      </c>
      <c r="S117" s="2163"/>
      <c r="T117" s="2163"/>
      <c r="U117" s="2163"/>
      <c r="V117" s="2163"/>
      <c r="W117" s="2163"/>
      <c r="X117" s="2163"/>
      <c r="Y117" s="2163"/>
      <c r="Z117" s="2163"/>
      <c r="AA117" s="2163">
        <v>0.2</v>
      </c>
    </row>
    <row r="118" spans="1:27" ht="25.5">
      <c r="A118" s="2005"/>
      <c r="B118" s="2160" t="s">
        <v>25558</v>
      </c>
      <c r="C118" s="128" t="s">
        <v>20230</v>
      </c>
      <c r="D118" s="2163"/>
      <c r="E118" s="2163">
        <v>0.4</v>
      </c>
      <c r="F118" s="2163">
        <v>0.4</v>
      </c>
      <c r="G118" s="2163"/>
      <c r="H118" s="2286">
        <v>0.2</v>
      </c>
      <c r="I118" s="2163"/>
      <c r="J118" s="2163"/>
      <c r="K118" s="2163"/>
      <c r="L118" s="2163"/>
      <c r="M118" s="2163"/>
      <c r="N118" s="2163">
        <v>0.4</v>
      </c>
      <c r="O118" s="2163"/>
      <c r="P118" s="2163"/>
      <c r="Q118" s="2163">
        <v>0.4</v>
      </c>
      <c r="R118" s="2163">
        <v>4</v>
      </c>
      <c r="S118" s="2163"/>
      <c r="T118" s="2163"/>
      <c r="U118" s="2163"/>
      <c r="V118" s="2163"/>
      <c r="W118" s="2163"/>
      <c r="X118" s="2163"/>
      <c r="Y118" s="2163"/>
      <c r="Z118" s="2163">
        <v>0.4</v>
      </c>
      <c r="AA118" s="2163"/>
    </row>
    <row r="119" spans="1:27" ht="25.5">
      <c r="A119" s="2005"/>
      <c r="B119" s="2160" t="s">
        <v>20231</v>
      </c>
      <c r="C119" s="128" t="s">
        <v>20232</v>
      </c>
      <c r="D119" s="2163"/>
      <c r="E119" s="2163">
        <v>0.2</v>
      </c>
      <c r="F119" s="2163"/>
      <c r="G119" s="2163"/>
      <c r="H119" s="2286">
        <v>0.15</v>
      </c>
      <c r="I119" s="2163"/>
      <c r="J119" s="2163"/>
      <c r="K119" s="2163"/>
      <c r="L119" s="2163"/>
      <c r="M119" s="2163"/>
      <c r="N119" s="2163"/>
      <c r="O119" s="2163"/>
      <c r="P119" s="2163">
        <v>0.2</v>
      </c>
      <c r="Q119" s="2163">
        <v>0.2</v>
      </c>
      <c r="R119" s="2163">
        <v>5</v>
      </c>
      <c r="S119" s="2163"/>
      <c r="T119" s="2163"/>
      <c r="U119" s="2163"/>
      <c r="V119" s="2163"/>
      <c r="W119" s="2163"/>
      <c r="X119" s="2163"/>
      <c r="Y119" s="2163"/>
      <c r="Z119" s="2163"/>
      <c r="AA119" s="2163">
        <v>0.2</v>
      </c>
    </row>
    <row r="120" spans="1:27" ht="25.5">
      <c r="A120" s="2005"/>
      <c r="B120" s="2160" t="s">
        <v>20233</v>
      </c>
      <c r="C120" s="128" t="s">
        <v>20234</v>
      </c>
      <c r="D120" s="704" t="s">
        <v>20235</v>
      </c>
      <c r="E120" s="2163">
        <v>0.8</v>
      </c>
      <c r="F120" s="2163">
        <v>0.65</v>
      </c>
      <c r="G120" s="2163"/>
      <c r="H120" s="2286">
        <v>0.2</v>
      </c>
      <c r="I120" s="2163"/>
      <c r="J120" s="2163"/>
      <c r="K120" s="2163"/>
      <c r="L120" s="2163"/>
      <c r="M120" s="2163"/>
      <c r="N120" s="2163">
        <v>0.65</v>
      </c>
      <c r="O120" s="2163"/>
      <c r="P120" s="2163">
        <v>0.15</v>
      </c>
      <c r="Q120" s="2163">
        <v>0.8</v>
      </c>
      <c r="R120" s="2163">
        <v>5</v>
      </c>
      <c r="S120" s="2163"/>
      <c r="T120" s="2163"/>
      <c r="U120" s="2163"/>
      <c r="V120" s="2163"/>
      <c r="W120" s="2163"/>
      <c r="X120" s="2163"/>
      <c r="Y120" s="2163"/>
      <c r="Z120" s="2163"/>
      <c r="AA120" s="2163">
        <v>0.8</v>
      </c>
    </row>
    <row r="121" spans="1:27" ht="25.5">
      <c r="A121" s="2005"/>
      <c r="B121" s="2160" t="s">
        <v>20236</v>
      </c>
      <c r="C121" s="128" t="s">
        <v>20237</v>
      </c>
      <c r="D121" s="2163"/>
      <c r="E121" s="2163">
        <v>0.2</v>
      </c>
      <c r="F121" s="2163"/>
      <c r="G121" s="2163"/>
      <c r="H121" s="2286"/>
      <c r="I121" s="2163"/>
      <c r="J121" s="2163"/>
      <c r="K121" s="2163"/>
      <c r="L121" s="2163"/>
      <c r="M121" s="2163"/>
      <c r="N121" s="2163"/>
      <c r="O121" s="2163"/>
      <c r="P121" s="2163">
        <v>0.2</v>
      </c>
      <c r="Q121" s="2163">
        <v>0.2</v>
      </c>
      <c r="R121" s="2163">
        <v>5</v>
      </c>
      <c r="S121" s="2163"/>
      <c r="T121" s="2163"/>
      <c r="U121" s="2163"/>
      <c r="V121" s="2163"/>
      <c r="W121" s="2163"/>
      <c r="X121" s="2163"/>
      <c r="Y121" s="2163"/>
      <c r="Z121" s="2163"/>
      <c r="AA121" s="2163">
        <v>0.2</v>
      </c>
    </row>
    <row r="122" spans="1:27" ht="25.5">
      <c r="A122" s="2005"/>
      <c r="B122" s="2160" t="s">
        <v>20238</v>
      </c>
      <c r="C122" s="128" t="s">
        <v>20239</v>
      </c>
      <c r="D122" s="2163"/>
      <c r="E122" s="2163">
        <v>0.3</v>
      </c>
      <c r="F122" s="2163"/>
      <c r="G122" s="2163"/>
      <c r="H122" s="2286">
        <v>0.2</v>
      </c>
      <c r="I122" s="2163"/>
      <c r="J122" s="2163"/>
      <c r="K122" s="2163"/>
      <c r="L122" s="2163"/>
      <c r="M122" s="2163"/>
      <c r="N122" s="2163"/>
      <c r="O122" s="2163"/>
      <c r="P122" s="2163">
        <v>0.3</v>
      </c>
      <c r="Q122" s="2163">
        <v>0.3</v>
      </c>
      <c r="R122" s="2163">
        <v>5</v>
      </c>
      <c r="S122" s="2163"/>
      <c r="T122" s="2163"/>
      <c r="U122" s="2163"/>
      <c r="V122" s="2163"/>
      <c r="W122" s="2163"/>
      <c r="X122" s="2163"/>
      <c r="Y122" s="2163"/>
      <c r="Z122" s="2163"/>
      <c r="AA122" s="2163">
        <v>0.3</v>
      </c>
    </row>
    <row r="123" spans="1:27" ht="25.5">
      <c r="A123" s="2005"/>
      <c r="B123" s="2160" t="s">
        <v>20240</v>
      </c>
      <c r="C123" s="128" t="s">
        <v>20241</v>
      </c>
      <c r="D123" s="2163"/>
      <c r="E123" s="2163">
        <v>0.3</v>
      </c>
      <c r="F123" s="2163"/>
      <c r="G123" s="2163"/>
      <c r="H123" s="2286">
        <v>0.2</v>
      </c>
      <c r="I123" s="2163"/>
      <c r="J123" s="2163"/>
      <c r="K123" s="2163"/>
      <c r="L123" s="2163"/>
      <c r="M123" s="2163"/>
      <c r="N123" s="2163"/>
      <c r="O123" s="2163"/>
      <c r="P123" s="2163">
        <v>0.3</v>
      </c>
      <c r="Q123" s="2163">
        <v>0.3</v>
      </c>
      <c r="R123" s="2163">
        <v>5</v>
      </c>
      <c r="S123" s="2163"/>
      <c r="T123" s="2163"/>
      <c r="U123" s="2163"/>
      <c r="V123" s="2163"/>
      <c r="W123" s="2163"/>
      <c r="X123" s="2163"/>
      <c r="Y123" s="2163"/>
      <c r="Z123" s="2163"/>
      <c r="AA123" s="2163">
        <v>0.3</v>
      </c>
    </row>
    <row r="124" spans="1:27" ht="25.5">
      <c r="A124" s="2005"/>
      <c r="B124" s="2160" t="s">
        <v>20242</v>
      </c>
      <c r="C124" s="128" t="s">
        <v>20243</v>
      </c>
      <c r="D124" s="2163"/>
      <c r="E124" s="2163">
        <v>0.35</v>
      </c>
      <c r="F124" s="2163"/>
      <c r="G124" s="2163"/>
      <c r="H124" s="2286">
        <v>0.2</v>
      </c>
      <c r="I124" s="2163"/>
      <c r="J124" s="2163"/>
      <c r="K124" s="2163"/>
      <c r="L124" s="2163"/>
      <c r="M124" s="2163"/>
      <c r="N124" s="2163"/>
      <c r="O124" s="2163"/>
      <c r="P124" s="2163">
        <v>0.35</v>
      </c>
      <c r="Q124" s="2163">
        <v>0.35</v>
      </c>
      <c r="R124" s="2163">
        <v>5</v>
      </c>
      <c r="S124" s="2163"/>
      <c r="T124" s="2163"/>
      <c r="U124" s="2163"/>
      <c r="V124" s="2163"/>
      <c r="W124" s="2163"/>
      <c r="X124" s="2163"/>
      <c r="Y124" s="2163"/>
      <c r="Z124" s="2163"/>
      <c r="AA124" s="2163">
        <v>0.35</v>
      </c>
    </row>
    <row r="125" spans="1:27" ht="25.5">
      <c r="A125" s="2005"/>
      <c r="B125" s="2160" t="s">
        <v>20244</v>
      </c>
      <c r="C125" s="128" t="s">
        <v>20245</v>
      </c>
      <c r="D125" s="2163"/>
      <c r="E125" s="2163">
        <v>0.6</v>
      </c>
      <c r="F125" s="2163">
        <v>0.6</v>
      </c>
      <c r="G125" s="2163">
        <v>0.6</v>
      </c>
      <c r="H125" s="2286">
        <v>0.2</v>
      </c>
      <c r="I125" s="2163"/>
      <c r="J125" s="2163"/>
      <c r="K125" s="2163"/>
      <c r="L125" s="2163"/>
      <c r="M125" s="2163"/>
      <c r="N125" s="2163"/>
      <c r="O125" s="2163"/>
      <c r="P125" s="2163"/>
      <c r="Q125" s="2163">
        <v>0.6</v>
      </c>
      <c r="R125" s="2163">
        <v>5</v>
      </c>
      <c r="S125" s="2163"/>
      <c r="T125" s="2163"/>
      <c r="U125" s="2163"/>
      <c r="V125" s="2163"/>
      <c r="W125" s="2163"/>
      <c r="X125" s="2163"/>
      <c r="Y125" s="2163"/>
      <c r="Z125" s="2163">
        <v>0.6</v>
      </c>
      <c r="AA125" s="2163"/>
    </row>
    <row r="126" spans="1:27" ht="25.5">
      <c r="A126" s="2005"/>
      <c r="B126" s="2160" t="s">
        <v>25559</v>
      </c>
      <c r="C126" s="128" t="s">
        <v>20246</v>
      </c>
      <c r="D126" s="2163"/>
      <c r="E126" s="2163">
        <v>0.2</v>
      </c>
      <c r="F126" s="2163"/>
      <c r="G126" s="2163"/>
      <c r="H126" s="2286"/>
      <c r="I126" s="2163"/>
      <c r="J126" s="2163"/>
      <c r="K126" s="2163"/>
      <c r="L126" s="2163"/>
      <c r="M126" s="2163"/>
      <c r="N126" s="2163"/>
      <c r="O126" s="2163"/>
      <c r="P126" s="2163">
        <v>0.2</v>
      </c>
      <c r="Q126" s="2163">
        <v>0.2</v>
      </c>
      <c r="R126" s="2163">
        <v>5</v>
      </c>
      <c r="S126" s="2163"/>
      <c r="T126" s="2163"/>
      <c r="U126" s="2163"/>
      <c r="V126" s="2163"/>
      <c r="W126" s="2163"/>
      <c r="X126" s="2163"/>
      <c r="Y126" s="2163"/>
      <c r="Z126" s="2163"/>
      <c r="AA126" s="2163">
        <v>0.2</v>
      </c>
    </row>
    <row r="127" spans="1:27" ht="25.5">
      <c r="A127" s="2005"/>
      <c r="B127" s="2160" t="s">
        <v>25560</v>
      </c>
      <c r="C127" s="128" t="s">
        <v>20247</v>
      </c>
      <c r="D127" s="2163"/>
      <c r="E127" s="2163">
        <v>0.2</v>
      </c>
      <c r="F127" s="2163"/>
      <c r="G127" s="2163"/>
      <c r="H127" s="2286"/>
      <c r="I127" s="2163"/>
      <c r="J127" s="2163"/>
      <c r="K127" s="2163"/>
      <c r="L127" s="2163"/>
      <c r="M127" s="2163"/>
      <c r="N127" s="2163"/>
      <c r="O127" s="2163"/>
      <c r="P127" s="2163">
        <v>0.2</v>
      </c>
      <c r="Q127" s="2163">
        <v>0.2</v>
      </c>
      <c r="R127" s="2163">
        <v>5</v>
      </c>
      <c r="S127" s="2163"/>
      <c r="T127" s="2163"/>
      <c r="U127" s="2163"/>
      <c r="V127" s="2163"/>
      <c r="W127" s="2163"/>
      <c r="X127" s="2163"/>
      <c r="Y127" s="2163"/>
      <c r="Z127" s="2163"/>
      <c r="AA127" s="2163">
        <v>0.2</v>
      </c>
    </row>
    <row r="128" spans="1:27" ht="25.5">
      <c r="A128" s="2005"/>
      <c r="B128" s="2160" t="s">
        <v>20248</v>
      </c>
      <c r="C128" s="128" t="s">
        <v>20249</v>
      </c>
      <c r="D128" s="2163"/>
      <c r="E128" s="2163">
        <v>0.7</v>
      </c>
      <c r="F128" s="2163"/>
      <c r="G128" s="2163"/>
      <c r="H128" s="2286">
        <v>0.2</v>
      </c>
      <c r="I128" s="2163"/>
      <c r="J128" s="2163"/>
      <c r="K128" s="2163"/>
      <c r="L128" s="2163"/>
      <c r="M128" s="2163"/>
      <c r="N128" s="2163"/>
      <c r="O128" s="2163"/>
      <c r="P128" s="2163">
        <v>0.7</v>
      </c>
      <c r="Q128" s="2163">
        <v>0.7</v>
      </c>
      <c r="R128" s="2163">
        <v>5</v>
      </c>
      <c r="S128" s="2163"/>
      <c r="T128" s="2163"/>
      <c r="U128" s="2163"/>
      <c r="V128" s="2163"/>
      <c r="W128" s="2163"/>
      <c r="X128" s="2163"/>
      <c r="Y128" s="2163"/>
      <c r="Z128" s="2163"/>
      <c r="AA128" s="2163">
        <v>0.7</v>
      </c>
    </row>
    <row r="129" spans="1:27" ht="25.5">
      <c r="A129" s="2005"/>
      <c r="B129" s="2160" t="s">
        <v>20250</v>
      </c>
      <c r="C129" s="128" t="s">
        <v>20251</v>
      </c>
      <c r="D129" s="2163"/>
      <c r="E129" s="2163">
        <v>0.4</v>
      </c>
      <c r="F129" s="2163"/>
      <c r="G129" s="2163"/>
      <c r="H129" s="2286">
        <v>0.2</v>
      </c>
      <c r="I129" s="2163"/>
      <c r="J129" s="2163"/>
      <c r="K129" s="2163"/>
      <c r="L129" s="2163"/>
      <c r="M129" s="2163"/>
      <c r="N129" s="2163"/>
      <c r="O129" s="2163"/>
      <c r="P129" s="2163">
        <v>0.4</v>
      </c>
      <c r="Q129" s="2163">
        <v>0.4</v>
      </c>
      <c r="R129" s="2163">
        <v>5</v>
      </c>
      <c r="S129" s="2163"/>
      <c r="T129" s="2163"/>
      <c r="U129" s="2163"/>
      <c r="V129" s="2163"/>
      <c r="W129" s="2163"/>
      <c r="X129" s="2163"/>
      <c r="Y129" s="2163"/>
      <c r="Z129" s="2163"/>
      <c r="AA129" s="2163">
        <v>0.4</v>
      </c>
    </row>
    <row r="130" spans="1:27" ht="25.5">
      <c r="A130" s="2005"/>
      <c r="B130" s="2160" t="s">
        <v>20252</v>
      </c>
      <c r="C130" s="128" t="s">
        <v>20253</v>
      </c>
      <c r="D130" s="2163"/>
      <c r="E130" s="2163">
        <v>0.4</v>
      </c>
      <c r="F130" s="2163"/>
      <c r="G130" s="2163"/>
      <c r="H130" s="2286"/>
      <c r="I130" s="2163"/>
      <c r="J130" s="2163"/>
      <c r="K130" s="2163"/>
      <c r="L130" s="2163"/>
      <c r="M130" s="2163"/>
      <c r="N130" s="2163"/>
      <c r="O130" s="2163"/>
      <c r="P130" s="2163">
        <v>0.4</v>
      </c>
      <c r="Q130" s="2163">
        <v>0.4</v>
      </c>
      <c r="R130" s="2163">
        <v>5</v>
      </c>
      <c r="S130" s="2163"/>
      <c r="T130" s="2163"/>
      <c r="U130" s="2163"/>
      <c r="V130" s="2163"/>
      <c r="W130" s="2163"/>
      <c r="X130" s="2163"/>
      <c r="Y130" s="2163"/>
      <c r="Z130" s="2163"/>
      <c r="AA130" s="2163">
        <v>0.4</v>
      </c>
    </row>
    <row r="131" spans="1:27" ht="25.5">
      <c r="A131" s="2005"/>
      <c r="B131" s="2160" t="s">
        <v>20254</v>
      </c>
      <c r="C131" s="128" t="s">
        <v>20255</v>
      </c>
      <c r="D131" s="2163"/>
      <c r="E131" s="2163">
        <v>0.8</v>
      </c>
      <c r="F131" s="2163"/>
      <c r="G131" s="2163"/>
      <c r="H131" s="2286">
        <v>0.4</v>
      </c>
      <c r="I131" s="2163"/>
      <c r="J131" s="2163"/>
      <c r="K131" s="2163"/>
      <c r="L131" s="2163"/>
      <c r="M131" s="2163"/>
      <c r="N131" s="2163"/>
      <c r="O131" s="2163"/>
      <c r="P131" s="2163">
        <v>0.8</v>
      </c>
      <c r="Q131" s="2163">
        <v>0.8</v>
      </c>
      <c r="R131" s="2163">
        <v>5</v>
      </c>
      <c r="S131" s="2163"/>
      <c r="T131" s="2163"/>
      <c r="U131" s="2163"/>
      <c r="V131" s="2163"/>
      <c r="W131" s="2163"/>
      <c r="X131" s="2163"/>
      <c r="Y131" s="2163"/>
      <c r="Z131" s="2163"/>
      <c r="AA131" s="2163">
        <v>0.8</v>
      </c>
    </row>
    <row r="132" spans="1:27" ht="25.5">
      <c r="A132" s="2005"/>
      <c r="B132" s="2160" t="s">
        <v>25561</v>
      </c>
      <c r="C132" s="128" t="s">
        <v>20256</v>
      </c>
      <c r="D132" s="2163"/>
      <c r="E132" s="2163">
        <v>0.4</v>
      </c>
      <c r="F132" s="2163"/>
      <c r="G132" s="2163"/>
      <c r="H132" s="2286">
        <v>0.1</v>
      </c>
      <c r="I132" s="2163"/>
      <c r="J132" s="2163"/>
      <c r="K132" s="2163"/>
      <c r="L132" s="2163"/>
      <c r="M132" s="2163"/>
      <c r="N132" s="2163"/>
      <c r="O132" s="2163"/>
      <c r="P132" s="2163">
        <v>0.4</v>
      </c>
      <c r="Q132" s="2163">
        <v>0.4</v>
      </c>
      <c r="R132" s="2163">
        <v>5</v>
      </c>
      <c r="S132" s="2163"/>
      <c r="T132" s="2163"/>
      <c r="U132" s="2163"/>
      <c r="V132" s="2163"/>
      <c r="W132" s="2163"/>
      <c r="X132" s="2163"/>
      <c r="Y132" s="2163"/>
      <c r="Z132" s="2163"/>
      <c r="AA132" s="2163">
        <v>0.4</v>
      </c>
    </row>
    <row r="133" spans="1:27" ht="25.5">
      <c r="A133" s="2005"/>
      <c r="B133" s="2160" t="s">
        <v>25562</v>
      </c>
      <c r="C133" s="128" t="s">
        <v>20257</v>
      </c>
      <c r="D133" s="704" t="s">
        <v>20258</v>
      </c>
      <c r="E133" s="2163">
        <v>0.9</v>
      </c>
      <c r="F133" s="2163">
        <v>0.9</v>
      </c>
      <c r="G133" s="2163"/>
      <c r="H133" s="2286">
        <v>0.3</v>
      </c>
      <c r="I133" s="2163"/>
      <c r="J133" s="2163"/>
      <c r="K133" s="2163"/>
      <c r="L133" s="2163"/>
      <c r="M133" s="2163"/>
      <c r="N133" s="2163">
        <v>0.9</v>
      </c>
      <c r="O133" s="2163"/>
      <c r="P133" s="2163"/>
      <c r="Q133" s="2163">
        <v>0.9</v>
      </c>
      <c r="R133" s="2163">
        <v>5</v>
      </c>
      <c r="S133" s="2163"/>
      <c r="T133" s="2163"/>
      <c r="U133" s="2163"/>
      <c r="V133" s="2163"/>
      <c r="W133" s="2163"/>
      <c r="X133" s="2163"/>
      <c r="Y133" s="2163"/>
      <c r="Z133" s="2163"/>
      <c r="AA133" s="2163">
        <v>0.9</v>
      </c>
    </row>
    <row r="134" spans="1:27" ht="25.5">
      <c r="A134" s="2005"/>
      <c r="B134" s="2160" t="s">
        <v>20259</v>
      </c>
      <c r="C134" s="128" t="s">
        <v>20260</v>
      </c>
      <c r="D134" s="2163"/>
      <c r="E134" s="2163">
        <v>0.3</v>
      </c>
      <c r="F134" s="2163"/>
      <c r="G134" s="2163"/>
      <c r="H134" s="2286"/>
      <c r="I134" s="2163"/>
      <c r="J134" s="2163"/>
      <c r="K134" s="2163"/>
      <c r="L134" s="2163"/>
      <c r="M134" s="2163"/>
      <c r="N134" s="2163"/>
      <c r="O134" s="2163"/>
      <c r="P134" s="2163">
        <v>0.3</v>
      </c>
      <c r="Q134" s="2163">
        <v>0.3</v>
      </c>
      <c r="R134" s="2163">
        <v>5</v>
      </c>
      <c r="S134" s="2163"/>
      <c r="T134" s="2163"/>
      <c r="U134" s="2163"/>
      <c r="V134" s="2163"/>
      <c r="W134" s="2163"/>
      <c r="X134" s="2163"/>
      <c r="Y134" s="2163"/>
      <c r="Z134" s="2163"/>
      <c r="AA134" s="2163">
        <v>0.3</v>
      </c>
    </row>
    <row r="135" spans="1:27" ht="25.5">
      <c r="A135" s="2005"/>
      <c r="B135" s="2160" t="s">
        <v>20261</v>
      </c>
      <c r="C135" s="128" t="s">
        <v>20262</v>
      </c>
      <c r="D135" s="704" t="s">
        <v>20263</v>
      </c>
      <c r="E135" s="2163">
        <v>1</v>
      </c>
      <c r="F135" s="2163">
        <v>0.7</v>
      </c>
      <c r="G135" s="2163">
        <v>0.7</v>
      </c>
      <c r="H135" s="2286">
        <v>0.3</v>
      </c>
      <c r="I135" s="2163"/>
      <c r="J135" s="2163"/>
      <c r="K135" s="2163"/>
      <c r="L135" s="2163"/>
      <c r="M135" s="2163"/>
      <c r="N135" s="2163"/>
      <c r="O135" s="2163"/>
      <c r="P135" s="2163">
        <v>0.3</v>
      </c>
      <c r="Q135" s="2163">
        <v>1</v>
      </c>
      <c r="R135" s="2163">
        <v>5</v>
      </c>
      <c r="S135" s="2163"/>
      <c r="T135" s="2163"/>
      <c r="U135" s="2163"/>
      <c r="V135" s="2163"/>
      <c r="W135" s="2163"/>
      <c r="X135" s="2163"/>
      <c r="Y135" s="2163"/>
      <c r="Z135" s="2163"/>
      <c r="AA135" s="2163">
        <v>1</v>
      </c>
    </row>
    <row r="136" spans="1:27" ht="25.5">
      <c r="A136" s="2005"/>
      <c r="B136" s="2160" t="s">
        <v>20264</v>
      </c>
      <c r="C136" s="128" t="s">
        <v>20265</v>
      </c>
      <c r="D136" s="2163"/>
      <c r="E136" s="2163">
        <v>0.3</v>
      </c>
      <c r="F136" s="2163">
        <v>0.3</v>
      </c>
      <c r="G136" s="2163">
        <v>0.3</v>
      </c>
      <c r="H136" s="2286"/>
      <c r="I136" s="2163"/>
      <c r="J136" s="2163"/>
      <c r="K136" s="2163"/>
      <c r="L136" s="2163"/>
      <c r="M136" s="2163"/>
      <c r="N136" s="2163"/>
      <c r="O136" s="2163"/>
      <c r="P136" s="2163"/>
      <c r="Q136" s="2163">
        <v>0.3</v>
      </c>
      <c r="R136" s="2163">
        <v>5</v>
      </c>
      <c r="S136" s="2163"/>
      <c r="T136" s="2163"/>
      <c r="U136" s="2163"/>
      <c r="V136" s="2163"/>
      <c r="W136" s="2163"/>
      <c r="X136" s="2163"/>
      <c r="Y136" s="2163"/>
      <c r="Z136" s="2163"/>
      <c r="AA136" s="2163">
        <v>0.3</v>
      </c>
    </row>
    <row r="137" spans="1:27" ht="25.5">
      <c r="A137" s="2005"/>
      <c r="B137" s="2160" t="s">
        <v>20266</v>
      </c>
      <c r="C137" s="128" t="s">
        <v>20267</v>
      </c>
      <c r="D137" s="2163"/>
      <c r="E137" s="2163">
        <v>0.8</v>
      </c>
      <c r="F137" s="2163"/>
      <c r="G137" s="2163"/>
      <c r="H137" s="2286">
        <v>0.5</v>
      </c>
      <c r="I137" s="2163"/>
      <c r="J137" s="2163"/>
      <c r="K137" s="2163"/>
      <c r="L137" s="2163"/>
      <c r="M137" s="2163"/>
      <c r="N137" s="2163"/>
      <c r="O137" s="2163"/>
      <c r="P137" s="2163">
        <v>0.8</v>
      </c>
      <c r="Q137" s="2163">
        <v>0.8</v>
      </c>
      <c r="R137" s="2163">
        <v>5</v>
      </c>
      <c r="S137" s="2163"/>
      <c r="T137" s="2163"/>
      <c r="U137" s="2163"/>
      <c r="V137" s="2163"/>
      <c r="W137" s="2163"/>
      <c r="X137" s="2163"/>
      <c r="Y137" s="2163"/>
      <c r="Z137" s="2163"/>
      <c r="AA137" s="2163">
        <v>0.8</v>
      </c>
    </row>
    <row r="138" spans="1:27" ht="25.5">
      <c r="A138" s="2005"/>
      <c r="B138" s="2160" t="s">
        <v>25563</v>
      </c>
      <c r="C138" s="128" t="s">
        <v>20268</v>
      </c>
      <c r="D138" s="2163"/>
      <c r="E138" s="2163">
        <v>0.5</v>
      </c>
      <c r="F138" s="2163"/>
      <c r="G138" s="2163"/>
      <c r="H138" s="2286">
        <v>0.3</v>
      </c>
      <c r="I138" s="2163"/>
      <c r="J138" s="2163"/>
      <c r="K138" s="2163"/>
      <c r="L138" s="2163"/>
      <c r="M138" s="2163"/>
      <c r="N138" s="2163"/>
      <c r="O138" s="2163"/>
      <c r="P138" s="2163">
        <v>0.5</v>
      </c>
      <c r="Q138" s="2163">
        <v>0.5</v>
      </c>
      <c r="R138" s="2163">
        <v>5</v>
      </c>
      <c r="S138" s="2163"/>
      <c r="T138" s="2163"/>
      <c r="U138" s="2163"/>
      <c r="V138" s="2163"/>
      <c r="W138" s="2163"/>
      <c r="X138" s="2163"/>
      <c r="Y138" s="2163"/>
      <c r="Z138" s="2163"/>
      <c r="AA138" s="2163">
        <v>0.5</v>
      </c>
    </row>
    <row r="139" spans="1:27" ht="25.5">
      <c r="A139" s="2005"/>
      <c r="B139" s="2160" t="s">
        <v>25564</v>
      </c>
      <c r="C139" s="128" t="s">
        <v>20269</v>
      </c>
      <c r="D139" s="2163"/>
      <c r="E139" s="2163">
        <v>0.5</v>
      </c>
      <c r="F139" s="2163"/>
      <c r="G139" s="2163"/>
      <c r="H139" s="2286">
        <v>0.3</v>
      </c>
      <c r="I139" s="2163"/>
      <c r="J139" s="2163"/>
      <c r="K139" s="2163"/>
      <c r="L139" s="2163"/>
      <c r="M139" s="2163"/>
      <c r="N139" s="2163"/>
      <c r="O139" s="2163"/>
      <c r="P139" s="2163">
        <v>0.5</v>
      </c>
      <c r="Q139" s="2163">
        <v>0.5</v>
      </c>
      <c r="R139" s="2163">
        <v>5</v>
      </c>
      <c r="S139" s="2163"/>
      <c r="T139" s="2163"/>
      <c r="U139" s="2163"/>
      <c r="V139" s="2163"/>
      <c r="W139" s="2163"/>
      <c r="X139" s="2163"/>
      <c r="Y139" s="2163"/>
      <c r="Z139" s="2163"/>
      <c r="AA139" s="2163">
        <v>0.5</v>
      </c>
    </row>
    <row r="140" spans="1:27" ht="25.5">
      <c r="A140" s="2005"/>
      <c r="B140" s="2160" t="s">
        <v>20270</v>
      </c>
      <c r="C140" s="128" t="s">
        <v>20271</v>
      </c>
      <c r="D140" s="2163"/>
      <c r="E140" s="2163">
        <v>1</v>
      </c>
      <c r="F140" s="2163"/>
      <c r="G140" s="2163"/>
      <c r="H140" s="2286">
        <v>0.8</v>
      </c>
      <c r="I140" s="2163"/>
      <c r="J140" s="2163"/>
      <c r="K140" s="2163"/>
      <c r="L140" s="2163"/>
      <c r="M140" s="2163"/>
      <c r="N140" s="2163"/>
      <c r="O140" s="2163"/>
      <c r="P140" s="2163">
        <v>1</v>
      </c>
      <c r="Q140" s="2163">
        <v>1</v>
      </c>
      <c r="R140" s="2163">
        <v>5</v>
      </c>
      <c r="S140" s="2163"/>
      <c r="T140" s="2163"/>
      <c r="U140" s="2163"/>
      <c r="V140" s="2163"/>
      <c r="W140" s="2163"/>
      <c r="X140" s="2163"/>
      <c r="Y140" s="2163"/>
      <c r="Z140" s="2163"/>
      <c r="AA140" s="2163">
        <v>1</v>
      </c>
    </row>
    <row r="141" spans="1:27" ht="25.5">
      <c r="A141" s="2005"/>
      <c r="B141" s="2160" t="s">
        <v>20272</v>
      </c>
      <c r="C141" s="128" t="s">
        <v>20273</v>
      </c>
      <c r="D141" s="2163"/>
      <c r="E141" s="2163">
        <v>0.8</v>
      </c>
      <c r="F141" s="2163"/>
      <c r="G141" s="2163"/>
      <c r="H141" s="2286">
        <v>0.4</v>
      </c>
      <c r="I141" s="2163"/>
      <c r="J141" s="2163"/>
      <c r="K141" s="2163"/>
      <c r="L141" s="2163"/>
      <c r="M141" s="2163"/>
      <c r="N141" s="2163"/>
      <c r="O141" s="2163"/>
      <c r="P141" s="2163">
        <v>0.8</v>
      </c>
      <c r="Q141" s="2163">
        <v>0.8</v>
      </c>
      <c r="R141" s="2163">
        <v>5</v>
      </c>
      <c r="S141" s="2163"/>
      <c r="T141" s="2163"/>
      <c r="U141" s="2163"/>
      <c r="V141" s="2163"/>
      <c r="W141" s="2163"/>
      <c r="X141" s="2163"/>
      <c r="Y141" s="2163"/>
      <c r="Z141" s="2163"/>
      <c r="AA141" s="2163">
        <v>0.8</v>
      </c>
    </row>
    <row r="142" spans="1:27" ht="25.5">
      <c r="A142" s="2005"/>
      <c r="B142" s="2160" t="s">
        <v>20274</v>
      </c>
      <c r="C142" s="128" t="s">
        <v>20275</v>
      </c>
      <c r="D142" s="2163"/>
      <c r="E142" s="2163">
        <v>0.3</v>
      </c>
      <c r="F142" s="2163"/>
      <c r="G142" s="2163"/>
      <c r="H142" s="2286"/>
      <c r="I142" s="2163"/>
      <c r="J142" s="2163"/>
      <c r="K142" s="2163"/>
      <c r="L142" s="2163"/>
      <c r="M142" s="2163"/>
      <c r="N142" s="2163"/>
      <c r="O142" s="2163"/>
      <c r="P142" s="2163">
        <v>0.3</v>
      </c>
      <c r="Q142" s="2163">
        <v>0.3</v>
      </c>
      <c r="R142" s="2163">
        <v>5</v>
      </c>
      <c r="S142" s="2163"/>
      <c r="T142" s="2163"/>
      <c r="U142" s="2163"/>
      <c r="V142" s="2163"/>
      <c r="W142" s="2163"/>
      <c r="X142" s="2163"/>
      <c r="Y142" s="2163"/>
      <c r="Z142" s="2163"/>
      <c r="AA142" s="2163">
        <v>0.3</v>
      </c>
    </row>
    <row r="143" spans="1:27" ht="25.5">
      <c r="A143" s="2005"/>
      <c r="B143" s="2160" t="s">
        <v>20276</v>
      </c>
      <c r="C143" s="128" t="s">
        <v>20277</v>
      </c>
      <c r="D143" s="2163"/>
      <c r="E143" s="2163">
        <v>0.2</v>
      </c>
      <c r="F143" s="2163"/>
      <c r="G143" s="2163"/>
      <c r="H143" s="2286"/>
      <c r="I143" s="2163"/>
      <c r="J143" s="2163"/>
      <c r="K143" s="2163"/>
      <c r="L143" s="2163"/>
      <c r="M143" s="2163"/>
      <c r="N143" s="2163"/>
      <c r="O143" s="2163"/>
      <c r="P143" s="2163">
        <v>0.2</v>
      </c>
      <c r="Q143" s="2163">
        <v>0.2</v>
      </c>
      <c r="R143" s="2163">
        <v>5</v>
      </c>
      <c r="S143" s="2163"/>
      <c r="T143" s="2163"/>
      <c r="U143" s="2163"/>
      <c r="V143" s="2163"/>
      <c r="W143" s="2163"/>
      <c r="X143" s="2163"/>
      <c r="Y143" s="2163"/>
      <c r="Z143" s="2163"/>
      <c r="AA143" s="2163">
        <v>0.2</v>
      </c>
    </row>
    <row r="144" spans="1:27" ht="25.5">
      <c r="A144" s="2005"/>
      <c r="B144" s="2160" t="s">
        <v>20278</v>
      </c>
      <c r="C144" s="128" t="s">
        <v>20279</v>
      </c>
      <c r="D144" s="2163"/>
      <c r="E144" s="2163">
        <v>0.2</v>
      </c>
      <c r="F144" s="2163"/>
      <c r="G144" s="2163"/>
      <c r="H144" s="2286"/>
      <c r="I144" s="2163"/>
      <c r="J144" s="2163"/>
      <c r="K144" s="2163"/>
      <c r="L144" s="2163"/>
      <c r="M144" s="2163"/>
      <c r="N144" s="2163"/>
      <c r="O144" s="2163"/>
      <c r="P144" s="2163">
        <v>0.2</v>
      </c>
      <c r="Q144" s="2163">
        <v>0.2</v>
      </c>
      <c r="R144" s="2163">
        <v>5</v>
      </c>
      <c r="S144" s="2163"/>
      <c r="T144" s="2163"/>
      <c r="U144" s="2163"/>
      <c r="V144" s="2163"/>
      <c r="W144" s="2163"/>
      <c r="X144" s="2163"/>
      <c r="Y144" s="2163"/>
      <c r="Z144" s="2163"/>
      <c r="AA144" s="2163">
        <v>0.2</v>
      </c>
    </row>
    <row r="145" spans="1:27" ht="25.5">
      <c r="A145" s="2005"/>
      <c r="B145" s="2160" t="s">
        <v>20280</v>
      </c>
      <c r="C145" s="128" t="s">
        <v>20281</v>
      </c>
      <c r="D145" s="2163"/>
      <c r="E145" s="2163">
        <v>0.9</v>
      </c>
      <c r="F145" s="2163"/>
      <c r="G145" s="2163"/>
      <c r="H145" s="2286">
        <v>0.6</v>
      </c>
      <c r="I145" s="2163"/>
      <c r="J145" s="2163"/>
      <c r="K145" s="2163"/>
      <c r="L145" s="2163"/>
      <c r="M145" s="2163"/>
      <c r="N145" s="2163"/>
      <c r="O145" s="2163"/>
      <c r="P145" s="2163">
        <v>0.9</v>
      </c>
      <c r="Q145" s="2163">
        <v>0.9</v>
      </c>
      <c r="R145" s="2163">
        <v>5</v>
      </c>
      <c r="S145" s="2163"/>
      <c r="T145" s="2163"/>
      <c r="U145" s="2163"/>
      <c r="V145" s="2163"/>
      <c r="W145" s="2163"/>
      <c r="X145" s="2163"/>
      <c r="Y145" s="2163"/>
      <c r="Z145" s="2163"/>
      <c r="AA145" s="2163">
        <v>0.9</v>
      </c>
    </row>
    <row r="146" spans="1:27" ht="25.5">
      <c r="A146" s="2005"/>
      <c r="B146" s="2160" t="s">
        <v>25565</v>
      </c>
      <c r="C146" s="128" t="s">
        <v>20282</v>
      </c>
      <c r="D146" s="2163"/>
      <c r="E146" s="2163">
        <v>0.3</v>
      </c>
      <c r="F146" s="2163"/>
      <c r="G146" s="2163"/>
      <c r="H146" s="2286"/>
      <c r="I146" s="2163"/>
      <c r="J146" s="2163"/>
      <c r="K146" s="2163"/>
      <c r="L146" s="2163"/>
      <c r="M146" s="2163"/>
      <c r="N146" s="2163"/>
      <c r="O146" s="2163"/>
      <c r="P146" s="2163">
        <v>0.3</v>
      </c>
      <c r="Q146" s="2163">
        <v>0.3</v>
      </c>
      <c r="R146" s="2163">
        <v>5</v>
      </c>
      <c r="S146" s="2163"/>
      <c r="T146" s="2163"/>
      <c r="U146" s="2163"/>
      <c r="V146" s="2163"/>
      <c r="W146" s="2163"/>
      <c r="X146" s="2163"/>
      <c r="Y146" s="2163"/>
      <c r="Z146" s="2163"/>
      <c r="AA146" s="2163">
        <v>0.3</v>
      </c>
    </row>
    <row r="147" spans="1:27" ht="25.5">
      <c r="A147" s="2005"/>
      <c r="B147" s="2160" t="s">
        <v>25566</v>
      </c>
      <c r="C147" s="128" t="s">
        <v>20283</v>
      </c>
      <c r="D147" s="2163"/>
      <c r="E147" s="2163">
        <v>0.7</v>
      </c>
      <c r="F147" s="2163"/>
      <c r="G147" s="2163"/>
      <c r="H147" s="2286">
        <v>0.3</v>
      </c>
      <c r="I147" s="2163"/>
      <c r="J147" s="2163"/>
      <c r="K147" s="2163"/>
      <c r="L147" s="2163"/>
      <c r="M147" s="2163"/>
      <c r="N147" s="2163"/>
      <c r="O147" s="2163"/>
      <c r="P147" s="2163">
        <v>0.7</v>
      </c>
      <c r="Q147" s="2163">
        <v>0.7</v>
      </c>
      <c r="R147" s="2163">
        <v>5</v>
      </c>
      <c r="S147" s="2163"/>
      <c r="T147" s="2163"/>
      <c r="U147" s="2163"/>
      <c r="V147" s="2163"/>
      <c r="W147" s="2163"/>
      <c r="X147" s="2163"/>
      <c r="Y147" s="2163"/>
      <c r="Z147" s="2163"/>
      <c r="AA147" s="2163">
        <v>0.7</v>
      </c>
    </row>
    <row r="148" spans="1:27" ht="25.5">
      <c r="A148" s="2005"/>
      <c r="B148" s="2160" t="s">
        <v>25567</v>
      </c>
      <c r="C148" s="128" t="s">
        <v>20284</v>
      </c>
      <c r="D148" s="2163"/>
      <c r="E148" s="2163">
        <v>3</v>
      </c>
      <c r="F148" s="2163"/>
      <c r="G148" s="2163"/>
      <c r="H148" s="2286"/>
      <c r="I148" s="2163"/>
      <c r="J148" s="2163"/>
      <c r="K148" s="2163"/>
      <c r="L148" s="2163"/>
      <c r="M148" s="2163"/>
      <c r="N148" s="2163"/>
      <c r="O148" s="2163"/>
      <c r="P148" s="2163">
        <v>3</v>
      </c>
      <c r="Q148" s="2163">
        <v>3</v>
      </c>
      <c r="R148" s="2163">
        <v>5</v>
      </c>
      <c r="S148" s="2163"/>
      <c r="T148" s="2163"/>
      <c r="U148" s="2163"/>
      <c r="V148" s="2163"/>
      <c r="W148" s="2163"/>
      <c r="X148" s="2163"/>
      <c r="Y148" s="2163"/>
      <c r="Z148" s="2163"/>
      <c r="AA148" s="2163">
        <v>3</v>
      </c>
    </row>
    <row r="149" spans="1:27" ht="25.5">
      <c r="A149" s="2005"/>
      <c r="B149" s="2160" t="s">
        <v>20285</v>
      </c>
      <c r="C149" s="128" t="s">
        <v>20286</v>
      </c>
      <c r="D149" s="2163"/>
      <c r="E149" s="2163">
        <v>0.5</v>
      </c>
      <c r="F149" s="2163"/>
      <c r="G149" s="2163"/>
      <c r="H149" s="2286">
        <v>0.4</v>
      </c>
      <c r="I149" s="2163"/>
      <c r="J149" s="2163"/>
      <c r="K149" s="2163"/>
      <c r="L149" s="2163"/>
      <c r="M149" s="2163"/>
      <c r="N149" s="2163"/>
      <c r="O149" s="2163"/>
      <c r="P149" s="2163">
        <v>0.5</v>
      </c>
      <c r="Q149" s="2163">
        <v>0.5</v>
      </c>
      <c r="R149" s="2163">
        <v>5</v>
      </c>
      <c r="S149" s="2163"/>
      <c r="T149" s="2163"/>
      <c r="U149" s="2163"/>
      <c r="V149" s="2163"/>
      <c r="W149" s="2163"/>
      <c r="X149" s="2163"/>
      <c r="Y149" s="2163"/>
      <c r="Z149" s="2163"/>
      <c r="AA149" s="2163">
        <v>0.5</v>
      </c>
    </row>
    <row r="150" spans="1:27" ht="25.5">
      <c r="A150" s="2005"/>
      <c r="B150" s="2160" t="s">
        <v>20287</v>
      </c>
      <c r="C150" s="128" t="s">
        <v>20288</v>
      </c>
      <c r="D150" s="2163"/>
      <c r="E150" s="2163">
        <v>0.6</v>
      </c>
      <c r="F150" s="2163"/>
      <c r="G150" s="2163"/>
      <c r="H150" s="2286">
        <v>0.4</v>
      </c>
      <c r="I150" s="2163"/>
      <c r="J150" s="2163"/>
      <c r="K150" s="2163"/>
      <c r="L150" s="2163"/>
      <c r="M150" s="2163"/>
      <c r="N150" s="2163"/>
      <c r="O150" s="2163"/>
      <c r="P150" s="2163">
        <v>0.6</v>
      </c>
      <c r="Q150" s="2163">
        <v>0.6</v>
      </c>
      <c r="R150" s="2163">
        <v>5</v>
      </c>
      <c r="S150" s="2163"/>
      <c r="T150" s="2163"/>
      <c r="U150" s="2163"/>
      <c r="V150" s="2163"/>
      <c r="W150" s="2163"/>
      <c r="X150" s="2163"/>
      <c r="Y150" s="2163"/>
      <c r="Z150" s="2163"/>
      <c r="AA150" s="2163">
        <v>0.6</v>
      </c>
    </row>
    <row r="151" spans="1:27" ht="25.5">
      <c r="A151" s="2005"/>
      <c r="B151" s="2160" t="s">
        <v>20289</v>
      </c>
      <c r="C151" s="128" t="s">
        <v>20290</v>
      </c>
      <c r="D151" s="2163"/>
      <c r="E151" s="2163">
        <v>0.4</v>
      </c>
      <c r="F151" s="2163"/>
      <c r="G151" s="2163"/>
      <c r="H151" s="2286"/>
      <c r="I151" s="2163"/>
      <c r="J151" s="2163"/>
      <c r="K151" s="2163"/>
      <c r="L151" s="2163"/>
      <c r="M151" s="2163"/>
      <c r="N151" s="2163"/>
      <c r="O151" s="2163"/>
      <c r="P151" s="2163">
        <v>0.4</v>
      </c>
      <c r="Q151" s="2163">
        <v>0.4</v>
      </c>
      <c r="R151" s="2163">
        <v>5</v>
      </c>
      <c r="S151" s="2163"/>
      <c r="T151" s="2163"/>
      <c r="U151" s="2163"/>
      <c r="V151" s="2163"/>
      <c r="W151" s="2163"/>
      <c r="X151" s="2163"/>
      <c r="Y151" s="2163"/>
      <c r="Z151" s="2163"/>
      <c r="AA151" s="2163">
        <v>0.4</v>
      </c>
    </row>
    <row r="152" spans="1:27" ht="25.5">
      <c r="A152" s="2005"/>
      <c r="B152" s="2160" t="s">
        <v>20291</v>
      </c>
      <c r="C152" s="128" t="s">
        <v>20292</v>
      </c>
      <c r="D152" s="2163"/>
      <c r="E152" s="2163">
        <v>0.5</v>
      </c>
      <c r="F152" s="2163"/>
      <c r="G152" s="2163"/>
      <c r="H152" s="2286"/>
      <c r="I152" s="2163"/>
      <c r="J152" s="2163"/>
      <c r="K152" s="2163"/>
      <c r="L152" s="2163"/>
      <c r="M152" s="2163"/>
      <c r="N152" s="2163"/>
      <c r="O152" s="2163"/>
      <c r="P152" s="2163">
        <v>0.5</v>
      </c>
      <c r="Q152" s="2163">
        <v>0.5</v>
      </c>
      <c r="R152" s="2163">
        <v>5</v>
      </c>
      <c r="S152" s="2163"/>
      <c r="T152" s="2163"/>
      <c r="U152" s="2163"/>
      <c r="V152" s="2163"/>
      <c r="W152" s="2163"/>
      <c r="X152" s="2163"/>
      <c r="Y152" s="2163"/>
      <c r="Z152" s="2163"/>
      <c r="AA152" s="2163">
        <v>0.5</v>
      </c>
    </row>
    <row r="153" spans="1:27" ht="25.5">
      <c r="A153" s="2005"/>
      <c r="B153" s="2160" t="s">
        <v>20293</v>
      </c>
      <c r="C153" s="128" t="s">
        <v>20294</v>
      </c>
      <c r="D153" s="2163"/>
      <c r="E153" s="2163">
        <v>0.4</v>
      </c>
      <c r="F153" s="2163"/>
      <c r="G153" s="2163"/>
      <c r="H153" s="2286"/>
      <c r="I153" s="2163"/>
      <c r="J153" s="2163"/>
      <c r="K153" s="2163"/>
      <c r="L153" s="2163"/>
      <c r="M153" s="2163"/>
      <c r="N153" s="2163"/>
      <c r="O153" s="2163"/>
      <c r="P153" s="2163">
        <v>0.4</v>
      </c>
      <c r="Q153" s="2163">
        <v>0.4</v>
      </c>
      <c r="R153" s="2163">
        <v>5</v>
      </c>
      <c r="S153" s="2163"/>
      <c r="T153" s="2163"/>
      <c r="U153" s="2163"/>
      <c r="V153" s="2163"/>
      <c r="W153" s="2163"/>
      <c r="X153" s="2163"/>
      <c r="Y153" s="2163"/>
      <c r="Z153" s="2163"/>
      <c r="AA153" s="2163">
        <v>0.4</v>
      </c>
    </row>
    <row r="154" spans="1:27" ht="25.5">
      <c r="A154" s="2005"/>
      <c r="B154" s="2160" t="s">
        <v>20295</v>
      </c>
      <c r="C154" s="128" t="s">
        <v>20296</v>
      </c>
      <c r="D154" s="2163"/>
      <c r="E154" s="2163">
        <v>0.3</v>
      </c>
      <c r="F154" s="2163"/>
      <c r="G154" s="2163"/>
      <c r="H154" s="2286">
        <v>0.2</v>
      </c>
      <c r="I154" s="2163"/>
      <c r="J154" s="2163"/>
      <c r="K154" s="2163"/>
      <c r="L154" s="2163"/>
      <c r="M154" s="2163"/>
      <c r="N154" s="2163"/>
      <c r="O154" s="2163"/>
      <c r="P154" s="2163">
        <v>0.3</v>
      </c>
      <c r="Q154" s="2163">
        <v>0.3</v>
      </c>
      <c r="R154" s="2163">
        <v>5</v>
      </c>
      <c r="S154" s="2163"/>
      <c r="T154" s="2163"/>
      <c r="U154" s="2163"/>
      <c r="V154" s="2163"/>
      <c r="W154" s="2163"/>
      <c r="X154" s="2163"/>
      <c r="Y154" s="2163"/>
      <c r="Z154" s="2163"/>
      <c r="AA154" s="2163">
        <v>0.3</v>
      </c>
    </row>
    <row r="155" spans="1:27" ht="25.5">
      <c r="A155" s="2005"/>
      <c r="B155" s="2160" t="s">
        <v>20297</v>
      </c>
      <c r="C155" s="128" t="s">
        <v>20298</v>
      </c>
      <c r="D155" s="2163"/>
      <c r="E155" s="2163">
        <v>0.4</v>
      </c>
      <c r="F155" s="2163"/>
      <c r="G155" s="2163"/>
      <c r="H155" s="2286">
        <v>0.3</v>
      </c>
      <c r="I155" s="2163"/>
      <c r="J155" s="2163"/>
      <c r="K155" s="2163"/>
      <c r="L155" s="2163"/>
      <c r="M155" s="2163"/>
      <c r="N155" s="2163"/>
      <c r="O155" s="2163"/>
      <c r="P155" s="2163">
        <v>0.4</v>
      </c>
      <c r="Q155" s="2163">
        <v>0.4</v>
      </c>
      <c r="R155" s="2163">
        <v>5</v>
      </c>
      <c r="S155" s="2163"/>
      <c r="T155" s="2163"/>
      <c r="U155" s="2163"/>
      <c r="V155" s="2163"/>
      <c r="W155" s="2163"/>
      <c r="X155" s="2163"/>
      <c r="Y155" s="2163"/>
      <c r="Z155" s="2163"/>
      <c r="AA155" s="2163">
        <v>0.4</v>
      </c>
    </row>
    <row r="156" spans="1:27" ht="25.5">
      <c r="A156" s="2005"/>
      <c r="B156" s="2160" t="s">
        <v>20299</v>
      </c>
      <c r="C156" s="128" t="s">
        <v>20300</v>
      </c>
      <c r="D156" s="2163"/>
      <c r="E156" s="2163">
        <v>0.4</v>
      </c>
      <c r="F156" s="2163"/>
      <c r="G156" s="2163"/>
      <c r="H156" s="2286"/>
      <c r="I156" s="2163"/>
      <c r="J156" s="2163"/>
      <c r="K156" s="2163"/>
      <c r="L156" s="2163"/>
      <c r="M156" s="2163"/>
      <c r="N156" s="2163"/>
      <c r="O156" s="2163"/>
      <c r="P156" s="2163">
        <v>0.4</v>
      </c>
      <c r="Q156" s="2163">
        <v>0.4</v>
      </c>
      <c r="R156" s="2163">
        <v>5</v>
      </c>
      <c r="S156" s="2163"/>
      <c r="T156" s="2163"/>
      <c r="U156" s="2163"/>
      <c r="V156" s="2163"/>
      <c r="W156" s="2163"/>
      <c r="X156" s="2163"/>
      <c r="Y156" s="2163"/>
      <c r="Z156" s="2163"/>
      <c r="AA156" s="2163">
        <v>0.4</v>
      </c>
    </row>
    <row r="157" spans="1:27" ht="25.5">
      <c r="A157" s="2005"/>
      <c r="B157" s="2160" t="s">
        <v>25568</v>
      </c>
      <c r="C157" s="128" t="s">
        <v>20301</v>
      </c>
      <c r="D157" s="2163"/>
      <c r="E157" s="2163">
        <v>1</v>
      </c>
      <c r="F157" s="2163"/>
      <c r="G157" s="2163"/>
      <c r="H157" s="2286"/>
      <c r="I157" s="2163"/>
      <c r="J157" s="2163"/>
      <c r="K157" s="2163"/>
      <c r="L157" s="2163"/>
      <c r="M157" s="2163"/>
      <c r="N157" s="2163"/>
      <c r="O157" s="2163"/>
      <c r="P157" s="2163">
        <v>1</v>
      </c>
      <c r="Q157" s="2163">
        <v>1</v>
      </c>
      <c r="R157" s="2163">
        <v>5</v>
      </c>
      <c r="S157" s="2163"/>
      <c r="T157" s="2163"/>
      <c r="U157" s="2163"/>
      <c r="V157" s="2163"/>
      <c r="W157" s="2163"/>
      <c r="X157" s="2163"/>
      <c r="Y157" s="2163"/>
      <c r="Z157" s="2163"/>
      <c r="AA157" s="2163">
        <v>1</v>
      </c>
    </row>
    <row r="158" spans="1:27" ht="25.5">
      <c r="A158" s="2005"/>
      <c r="B158" s="2160" t="s">
        <v>20302</v>
      </c>
      <c r="C158" s="128" t="s">
        <v>20303</v>
      </c>
      <c r="D158" s="2163"/>
      <c r="E158" s="2163">
        <v>0.5</v>
      </c>
      <c r="F158" s="2163"/>
      <c r="G158" s="2163"/>
      <c r="H158" s="2286"/>
      <c r="I158" s="2163"/>
      <c r="J158" s="2163"/>
      <c r="K158" s="2163"/>
      <c r="L158" s="2163"/>
      <c r="M158" s="2163"/>
      <c r="N158" s="2163"/>
      <c r="O158" s="2163"/>
      <c r="P158" s="2163">
        <v>0.5</v>
      </c>
      <c r="Q158" s="2163">
        <v>0.5</v>
      </c>
      <c r="R158" s="2163">
        <v>5</v>
      </c>
      <c r="S158" s="2163"/>
      <c r="T158" s="2163"/>
      <c r="U158" s="2163"/>
      <c r="V158" s="2163"/>
      <c r="W158" s="2163"/>
      <c r="X158" s="2163"/>
      <c r="Y158" s="2163"/>
      <c r="Z158" s="2163"/>
      <c r="AA158" s="2163">
        <v>0.5</v>
      </c>
    </row>
    <row r="159" spans="1:27" ht="25.5">
      <c r="A159" s="2005"/>
      <c r="B159" s="2160" t="s">
        <v>20304</v>
      </c>
      <c r="C159" s="128" t="s">
        <v>20305</v>
      </c>
      <c r="D159" s="2163"/>
      <c r="E159" s="2163">
        <v>0.2</v>
      </c>
      <c r="F159" s="2163"/>
      <c r="G159" s="2163"/>
      <c r="H159" s="2286"/>
      <c r="I159" s="2163"/>
      <c r="J159" s="2163"/>
      <c r="K159" s="2163"/>
      <c r="L159" s="2163"/>
      <c r="M159" s="2163"/>
      <c r="N159" s="2163"/>
      <c r="O159" s="2163"/>
      <c r="P159" s="2163">
        <v>0.2</v>
      </c>
      <c r="Q159" s="2163">
        <v>0.2</v>
      </c>
      <c r="R159" s="2163">
        <v>5</v>
      </c>
      <c r="S159" s="2163"/>
      <c r="T159" s="2163"/>
      <c r="U159" s="2163"/>
      <c r="V159" s="2163"/>
      <c r="W159" s="2163"/>
      <c r="X159" s="2163"/>
      <c r="Y159" s="2163"/>
      <c r="Z159" s="2163"/>
      <c r="AA159" s="2163">
        <v>0.2</v>
      </c>
    </row>
    <row r="160" spans="1:27" ht="25.5">
      <c r="A160" s="2005"/>
      <c r="B160" s="2160" t="s">
        <v>20306</v>
      </c>
      <c r="C160" s="128" t="s">
        <v>20307</v>
      </c>
      <c r="D160" s="2163"/>
      <c r="E160" s="2163">
        <v>0.6</v>
      </c>
      <c r="F160" s="2163"/>
      <c r="G160" s="2163"/>
      <c r="H160" s="2286">
        <v>0.3</v>
      </c>
      <c r="I160" s="2163"/>
      <c r="J160" s="2163"/>
      <c r="K160" s="2163"/>
      <c r="L160" s="2163"/>
      <c r="M160" s="2163"/>
      <c r="N160" s="2163"/>
      <c r="O160" s="2163"/>
      <c r="P160" s="2163">
        <v>0.6</v>
      </c>
      <c r="Q160" s="2163">
        <v>0.6</v>
      </c>
      <c r="R160" s="2163">
        <v>5</v>
      </c>
      <c r="S160" s="2163"/>
      <c r="T160" s="2163"/>
      <c r="U160" s="2163"/>
      <c r="V160" s="2163"/>
      <c r="W160" s="2163"/>
      <c r="X160" s="2163"/>
      <c r="Y160" s="2163"/>
      <c r="Z160" s="2163"/>
      <c r="AA160" s="2163">
        <v>0.6</v>
      </c>
    </row>
    <row r="161" spans="1:27" ht="25.5">
      <c r="A161" s="2005"/>
      <c r="B161" s="2160" t="s">
        <v>20308</v>
      </c>
      <c r="C161" s="128" t="s">
        <v>20309</v>
      </c>
      <c r="D161" s="2163"/>
      <c r="E161" s="2163">
        <v>0.45</v>
      </c>
      <c r="F161" s="2163"/>
      <c r="G161" s="2163"/>
      <c r="H161" s="2286">
        <v>0.3</v>
      </c>
      <c r="I161" s="2163"/>
      <c r="J161" s="2163"/>
      <c r="K161" s="2163"/>
      <c r="L161" s="2163"/>
      <c r="M161" s="2163"/>
      <c r="N161" s="2163"/>
      <c r="O161" s="2163"/>
      <c r="P161" s="2163">
        <v>0.45</v>
      </c>
      <c r="Q161" s="2163">
        <v>0.45</v>
      </c>
      <c r="R161" s="2163">
        <v>5</v>
      </c>
      <c r="S161" s="2163"/>
      <c r="T161" s="2163"/>
      <c r="U161" s="2163"/>
      <c r="V161" s="2163"/>
      <c r="W161" s="2163"/>
      <c r="X161" s="2163"/>
      <c r="Y161" s="2163"/>
      <c r="Z161" s="2163"/>
      <c r="AA161" s="2163">
        <v>0.45</v>
      </c>
    </row>
    <row r="162" spans="1:27" ht="25.5">
      <c r="A162" s="2005"/>
      <c r="B162" s="2160" t="s">
        <v>20310</v>
      </c>
      <c r="C162" s="128" t="s">
        <v>20311</v>
      </c>
      <c r="D162" s="2163"/>
      <c r="E162" s="2163">
        <v>0.3</v>
      </c>
      <c r="F162" s="2163"/>
      <c r="G162" s="2163"/>
      <c r="H162" s="2286"/>
      <c r="I162" s="2163"/>
      <c r="J162" s="2163"/>
      <c r="K162" s="2163"/>
      <c r="L162" s="2163"/>
      <c r="M162" s="2163"/>
      <c r="N162" s="2163"/>
      <c r="O162" s="2163"/>
      <c r="P162" s="2163">
        <v>0.3</v>
      </c>
      <c r="Q162" s="2163">
        <v>0.3</v>
      </c>
      <c r="R162" s="2163">
        <v>5</v>
      </c>
      <c r="S162" s="2163"/>
      <c r="T162" s="2163"/>
      <c r="U162" s="2163"/>
      <c r="V162" s="2163"/>
      <c r="W162" s="2163"/>
      <c r="X162" s="2163"/>
      <c r="Y162" s="2163"/>
      <c r="Z162" s="2163"/>
      <c r="AA162" s="2163">
        <v>0.3</v>
      </c>
    </row>
    <row r="163" spans="1:27" ht="25.5">
      <c r="A163" s="2005"/>
      <c r="B163" s="2160" t="s">
        <v>20312</v>
      </c>
      <c r="C163" s="128" t="s">
        <v>20313</v>
      </c>
      <c r="D163" s="2163"/>
      <c r="E163" s="2163">
        <v>0.6</v>
      </c>
      <c r="F163" s="2163"/>
      <c r="G163" s="2163"/>
      <c r="H163" s="2286">
        <v>0.2</v>
      </c>
      <c r="I163" s="2163"/>
      <c r="J163" s="2163"/>
      <c r="K163" s="2163"/>
      <c r="L163" s="2163"/>
      <c r="M163" s="2163"/>
      <c r="N163" s="2163"/>
      <c r="O163" s="2163"/>
      <c r="P163" s="2163">
        <v>0.6</v>
      </c>
      <c r="Q163" s="2163">
        <v>0.6</v>
      </c>
      <c r="R163" s="2163">
        <v>5</v>
      </c>
      <c r="S163" s="2163"/>
      <c r="T163" s="2163"/>
      <c r="U163" s="2163"/>
      <c r="V163" s="2163"/>
      <c r="W163" s="2163"/>
      <c r="X163" s="2163"/>
      <c r="Y163" s="2163"/>
      <c r="Z163" s="2163"/>
      <c r="AA163" s="2163">
        <v>0.6</v>
      </c>
    </row>
    <row r="164" spans="1:27" ht="25.5">
      <c r="A164" s="2005"/>
      <c r="B164" s="2160" t="s">
        <v>25571</v>
      </c>
      <c r="C164" s="128" t="s">
        <v>20314</v>
      </c>
      <c r="D164" s="2163"/>
      <c r="E164" s="2163">
        <v>0.5</v>
      </c>
      <c r="F164" s="2163"/>
      <c r="G164" s="2163"/>
      <c r="H164" s="2286">
        <v>0.4</v>
      </c>
      <c r="I164" s="2163"/>
      <c r="J164" s="2163"/>
      <c r="K164" s="2163"/>
      <c r="L164" s="2163"/>
      <c r="M164" s="2163"/>
      <c r="N164" s="2163"/>
      <c r="O164" s="2163"/>
      <c r="P164" s="2163">
        <v>0.5</v>
      </c>
      <c r="Q164" s="2163">
        <v>0.5</v>
      </c>
      <c r="R164" s="2163">
        <v>5</v>
      </c>
      <c r="S164" s="2163"/>
      <c r="T164" s="2163"/>
      <c r="U164" s="2163"/>
      <c r="V164" s="2163"/>
      <c r="W164" s="2163"/>
      <c r="X164" s="2163"/>
      <c r="Y164" s="2163"/>
      <c r="Z164" s="2163"/>
      <c r="AA164" s="2163">
        <v>0.5</v>
      </c>
    </row>
    <row r="165" spans="1:27" ht="25.5">
      <c r="A165" s="2005"/>
      <c r="B165" s="2160" t="s">
        <v>25569</v>
      </c>
      <c r="C165" s="128" t="s">
        <v>20315</v>
      </c>
      <c r="D165" s="2163"/>
      <c r="E165" s="2163">
        <v>0.5</v>
      </c>
      <c r="F165" s="2163"/>
      <c r="G165" s="2163"/>
      <c r="H165" s="2286">
        <v>0.3</v>
      </c>
      <c r="I165" s="2163"/>
      <c r="J165" s="2163"/>
      <c r="K165" s="2163"/>
      <c r="L165" s="2163"/>
      <c r="M165" s="2163"/>
      <c r="N165" s="2163"/>
      <c r="O165" s="2163"/>
      <c r="P165" s="2163">
        <v>0.5</v>
      </c>
      <c r="Q165" s="2163">
        <v>0.5</v>
      </c>
      <c r="R165" s="2163">
        <v>5</v>
      </c>
      <c r="S165" s="2163"/>
      <c r="T165" s="2163"/>
      <c r="U165" s="2163"/>
      <c r="V165" s="2163"/>
      <c r="W165" s="2163"/>
      <c r="X165" s="2163"/>
      <c r="Y165" s="2163"/>
      <c r="Z165" s="2163"/>
      <c r="AA165" s="2163">
        <v>0.5</v>
      </c>
    </row>
    <row r="166" spans="1:27" ht="25.5">
      <c r="A166" s="2005"/>
      <c r="B166" s="2160" t="s">
        <v>25570</v>
      </c>
      <c r="C166" s="1936" t="s">
        <v>20316</v>
      </c>
      <c r="D166" s="2163"/>
      <c r="E166" s="2163">
        <v>0.5</v>
      </c>
      <c r="F166" s="2163"/>
      <c r="G166" s="2163"/>
      <c r="H166" s="2289">
        <v>0.4</v>
      </c>
      <c r="I166" s="2163"/>
      <c r="J166" s="2163"/>
      <c r="K166" s="2163"/>
      <c r="L166" s="2163"/>
      <c r="M166" s="2163"/>
      <c r="N166" s="2163"/>
      <c r="O166" s="2163"/>
      <c r="P166" s="2163">
        <v>0.5</v>
      </c>
      <c r="Q166" s="2163">
        <v>0.5</v>
      </c>
      <c r="R166" s="2163">
        <v>5</v>
      </c>
      <c r="S166" s="2163"/>
      <c r="T166" s="2163"/>
      <c r="U166" s="2163"/>
      <c r="V166" s="2163"/>
      <c r="W166" s="2163"/>
      <c r="X166" s="2163"/>
      <c r="Y166" s="2163"/>
      <c r="Z166" s="2163"/>
      <c r="AA166" s="2163">
        <v>0.5</v>
      </c>
    </row>
    <row r="167" spans="1:27" ht="25.5">
      <c r="A167" s="2005"/>
      <c r="B167" s="2160" t="s">
        <v>20317</v>
      </c>
      <c r="C167" s="1936" t="s">
        <v>20318</v>
      </c>
      <c r="D167" s="2163"/>
      <c r="E167" s="2163">
        <v>2.5</v>
      </c>
      <c r="F167" s="2163">
        <v>2.5</v>
      </c>
      <c r="G167" s="2163"/>
      <c r="H167" s="2286"/>
      <c r="I167" s="2163"/>
      <c r="J167" s="2163"/>
      <c r="K167" s="2163"/>
      <c r="L167" s="2163"/>
      <c r="M167" s="2163"/>
      <c r="N167" s="2163">
        <v>2.5</v>
      </c>
      <c r="O167" s="2163"/>
      <c r="P167" s="2163"/>
      <c r="Q167" s="2163">
        <v>2.5</v>
      </c>
      <c r="R167" s="2163">
        <v>5</v>
      </c>
      <c r="S167" s="2163"/>
      <c r="T167" s="2163"/>
      <c r="U167" s="2163"/>
      <c r="V167" s="2163"/>
      <c r="W167" s="2163"/>
      <c r="X167" s="2163"/>
      <c r="Y167" s="2163"/>
      <c r="Z167" s="2163"/>
      <c r="AA167" s="2163">
        <v>2.5</v>
      </c>
    </row>
    <row r="168" spans="1:27" ht="25.5">
      <c r="A168" s="2005"/>
      <c r="B168" s="2160" t="s">
        <v>25572</v>
      </c>
      <c r="C168" s="1936" t="s">
        <v>20319</v>
      </c>
      <c r="D168" s="2163"/>
      <c r="E168" s="2163">
        <v>0.4</v>
      </c>
      <c r="F168" s="2163"/>
      <c r="G168" s="2163"/>
      <c r="H168" s="2289">
        <v>0.2</v>
      </c>
      <c r="I168" s="2163"/>
      <c r="J168" s="2163"/>
      <c r="K168" s="2163"/>
      <c r="L168" s="2163"/>
      <c r="M168" s="2163"/>
      <c r="N168" s="2163"/>
      <c r="O168" s="2163"/>
      <c r="P168" s="2163">
        <v>0.4</v>
      </c>
      <c r="Q168" s="2163">
        <v>0.4</v>
      </c>
      <c r="R168" s="2163">
        <v>5</v>
      </c>
      <c r="S168" s="2163"/>
      <c r="T168" s="2163"/>
      <c r="U168" s="2163"/>
      <c r="V168" s="2163"/>
      <c r="W168" s="2163"/>
      <c r="X168" s="2163"/>
      <c r="Y168" s="2163"/>
      <c r="Z168" s="2163"/>
      <c r="AA168" s="2163">
        <v>0.4</v>
      </c>
    </row>
    <row r="169" spans="1:27" ht="25.5">
      <c r="A169" s="2005"/>
      <c r="B169" s="2160" t="s">
        <v>25573</v>
      </c>
      <c r="C169" s="1936" t="s">
        <v>20320</v>
      </c>
      <c r="D169" s="2163"/>
      <c r="E169" s="2163">
        <v>0.4</v>
      </c>
      <c r="F169" s="2163"/>
      <c r="G169" s="2163"/>
      <c r="H169" s="2286"/>
      <c r="I169" s="2163"/>
      <c r="J169" s="2163"/>
      <c r="K169" s="2163"/>
      <c r="L169" s="2163"/>
      <c r="M169" s="2163"/>
      <c r="N169" s="2163"/>
      <c r="O169" s="2163"/>
      <c r="P169" s="2163">
        <v>0.4</v>
      </c>
      <c r="Q169" s="2163">
        <v>0.4</v>
      </c>
      <c r="R169" s="2163">
        <v>5</v>
      </c>
      <c r="S169" s="2163"/>
      <c r="T169" s="2163"/>
      <c r="U169" s="2163"/>
      <c r="V169" s="2163"/>
      <c r="W169" s="2163"/>
      <c r="X169" s="2163"/>
      <c r="Y169" s="2163"/>
      <c r="Z169" s="2163"/>
      <c r="AA169" s="2163">
        <v>0.4</v>
      </c>
    </row>
    <row r="170" spans="1:27" ht="25.5">
      <c r="A170" s="2005"/>
      <c r="B170" s="2160" t="s">
        <v>20321</v>
      </c>
      <c r="C170" s="1936" t="s">
        <v>20322</v>
      </c>
      <c r="D170" s="2163"/>
      <c r="E170" s="2163">
        <v>0.2</v>
      </c>
      <c r="F170" s="2163"/>
      <c r="G170" s="2163"/>
      <c r="H170" s="2286"/>
      <c r="I170" s="2163"/>
      <c r="J170" s="2163"/>
      <c r="K170" s="2163"/>
      <c r="L170" s="2163"/>
      <c r="M170" s="2163"/>
      <c r="N170" s="2163"/>
      <c r="O170" s="2163"/>
      <c r="P170" s="2163">
        <v>0.2</v>
      </c>
      <c r="Q170" s="2163">
        <v>0.2</v>
      </c>
      <c r="R170" s="2163">
        <v>5</v>
      </c>
      <c r="S170" s="2163"/>
      <c r="T170" s="2163"/>
      <c r="U170" s="2163"/>
      <c r="V170" s="2163"/>
      <c r="W170" s="2163"/>
      <c r="X170" s="2163"/>
      <c r="Y170" s="2163"/>
      <c r="Z170" s="2163"/>
      <c r="AA170" s="2163">
        <v>0.2</v>
      </c>
    </row>
    <row r="171" spans="1:27" ht="25.5">
      <c r="A171" s="2005"/>
      <c r="B171" s="2160" t="s">
        <v>20323</v>
      </c>
      <c r="C171" s="1936" t="s">
        <v>20324</v>
      </c>
      <c r="D171" s="2163"/>
      <c r="E171" s="2163">
        <v>0.2</v>
      </c>
      <c r="F171" s="2163"/>
      <c r="G171" s="2163"/>
      <c r="H171" s="2286"/>
      <c r="I171" s="2163"/>
      <c r="J171" s="2163"/>
      <c r="K171" s="2163"/>
      <c r="L171" s="2163"/>
      <c r="M171" s="2163"/>
      <c r="N171" s="2163"/>
      <c r="O171" s="2163"/>
      <c r="P171" s="2163">
        <v>0.2</v>
      </c>
      <c r="Q171" s="2163">
        <v>0.2</v>
      </c>
      <c r="R171" s="2163">
        <v>5</v>
      </c>
      <c r="S171" s="2163"/>
      <c r="T171" s="2163"/>
      <c r="U171" s="2163"/>
      <c r="V171" s="2163"/>
      <c r="W171" s="2163"/>
      <c r="X171" s="2163"/>
      <c r="Y171" s="2163"/>
      <c r="Z171" s="2163"/>
      <c r="AA171" s="2163">
        <v>0.2</v>
      </c>
    </row>
    <row r="172" spans="1:27" ht="25.5">
      <c r="A172" s="2005"/>
      <c r="B172" s="2160" t="s">
        <v>20325</v>
      </c>
      <c r="C172" s="1936" t="s">
        <v>20326</v>
      </c>
      <c r="D172" s="2163"/>
      <c r="E172" s="2163">
        <v>0.2</v>
      </c>
      <c r="F172" s="2163"/>
      <c r="G172" s="2163"/>
      <c r="H172" s="2286"/>
      <c r="I172" s="2163"/>
      <c r="J172" s="2163"/>
      <c r="K172" s="2163"/>
      <c r="L172" s="2163"/>
      <c r="M172" s="2163"/>
      <c r="N172" s="2163"/>
      <c r="O172" s="2163"/>
      <c r="P172" s="2163">
        <v>0.2</v>
      </c>
      <c r="Q172" s="2163">
        <v>0.2</v>
      </c>
      <c r="R172" s="2163">
        <v>5</v>
      </c>
      <c r="S172" s="2163"/>
      <c r="T172" s="2163"/>
      <c r="U172" s="2163"/>
      <c r="V172" s="2163"/>
      <c r="W172" s="2163"/>
      <c r="X172" s="2163"/>
      <c r="Y172" s="2163"/>
      <c r="Z172" s="2163"/>
      <c r="AA172" s="2163">
        <v>0.2</v>
      </c>
    </row>
    <row r="173" spans="1:27" ht="25.5">
      <c r="A173" s="2005"/>
      <c r="B173" s="2160" t="s">
        <v>20327</v>
      </c>
      <c r="C173" s="1936" t="s">
        <v>20328</v>
      </c>
      <c r="D173" s="2163"/>
      <c r="E173" s="2163">
        <v>0.2</v>
      </c>
      <c r="F173" s="2163"/>
      <c r="G173" s="2163"/>
      <c r="H173" s="2286"/>
      <c r="I173" s="2163"/>
      <c r="J173" s="2163"/>
      <c r="K173" s="2163"/>
      <c r="L173" s="2163"/>
      <c r="M173" s="2163"/>
      <c r="N173" s="2163"/>
      <c r="O173" s="2163"/>
      <c r="P173" s="2163">
        <v>0.2</v>
      </c>
      <c r="Q173" s="2163">
        <v>0.2</v>
      </c>
      <c r="R173" s="2163">
        <v>5</v>
      </c>
      <c r="S173" s="2163"/>
      <c r="T173" s="2163"/>
      <c r="U173" s="2163"/>
      <c r="V173" s="2163"/>
      <c r="W173" s="2163"/>
      <c r="X173" s="2163"/>
      <c r="Y173" s="2163"/>
      <c r="Z173" s="2163"/>
      <c r="AA173" s="2163">
        <v>0.2</v>
      </c>
    </row>
    <row r="174" spans="1:27" ht="25.5">
      <c r="A174" s="2005"/>
      <c r="B174" s="2160" t="s">
        <v>25574</v>
      </c>
      <c r="C174" s="1936" t="s">
        <v>20329</v>
      </c>
      <c r="D174" s="2163"/>
      <c r="E174" s="2163">
        <v>1.2</v>
      </c>
      <c r="F174" s="2163"/>
      <c r="G174" s="2163"/>
      <c r="H174" s="2289">
        <v>0.4</v>
      </c>
      <c r="I174" s="2163"/>
      <c r="J174" s="2163"/>
      <c r="K174" s="2163"/>
      <c r="L174" s="2163"/>
      <c r="M174" s="2163"/>
      <c r="N174" s="2163"/>
      <c r="O174" s="2163"/>
      <c r="P174" s="2163">
        <v>1.2</v>
      </c>
      <c r="Q174" s="2163">
        <v>1.2</v>
      </c>
      <c r="R174" s="2163">
        <v>5</v>
      </c>
      <c r="S174" s="2163"/>
      <c r="T174" s="2163"/>
      <c r="U174" s="2163"/>
      <c r="V174" s="2163"/>
      <c r="W174" s="2163"/>
      <c r="X174" s="2163"/>
      <c r="Y174" s="2163"/>
      <c r="Z174" s="2163"/>
      <c r="AA174" s="2163">
        <v>1.2</v>
      </c>
    </row>
    <row r="175" spans="1:27" ht="25.5">
      <c r="A175" s="2005"/>
      <c r="B175" s="2160" t="s">
        <v>25575</v>
      </c>
      <c r="C175" s="1936" t="s">
        <v>20330</v>
      </c>
      <c r="D175" s="2163"/>
      <c r="E175" s="2163">
        <v>0.5</v>
      </c>
      <c r="F175" s="2163"/>
      <c r="G175" s="2163"/>
      <c r="H175" s="2289">
        <v>0.4</v>
      </c>
      <c r="I175" s="2163"/>
      <c r="J175" s="2163"/>
      <c r="K175" s="2163"/>
      <c r="L175" s="2163"/>
      <c r="M175" s="2163"/>
      <c r="N175" s="2163"/>
      <c r="O175" s="2163"/>
      <c r="P175" s="2163">
        <v>0.5</v>
      </c>
      <c r="Q175" s="2163">
        <v>0.5</v>
      </c>
      <c r="R175" s="2163">
        <v>5</v>
      </c>
      <c r="S175" s="2163"/>
      <c r="T175" s="2163"/>
      <c r="U175" s="2163"/>
      <c r="V175" s="2163"/>
      <c r="W175" s="2163"/>
      <c r="X175" s="2163"/>
      <c r="Y175" s="2163"/>
      <c r="Z175" s="2163"/>
      <c r="AA175" s="2163">
        <v>0.5</v>
      </c>
    </row>
    <row r="176" spans="1:27" ht="25.5">
      <c r="A176" s="2005"/>
      <c r="B176" s="2160" t="s">
        <v>20331</v>
      </c>
      <c r="C176" s="1936" t="s">
        <v>20332</v>
      </c>
      <c r="D176" s="2163"/>
      <c r="E176" s="2163">
        <v>0.6</v>
      </c>
      <c r="F176" s="2163"/>
      <c r="G176" s="2163"/>
      <c r="H176" s="2289">
        <v>0.4</v>
      </c>
      <c r="I176" s="2163"/>
      <c r="J176" s="2163"/>
      <c r="K176" s="2163"/>
      <c r="L176" s="2163"/>
      <c r="M176" s="2163"/>
      <c r="N176" s="2163"/>
      <c r="O176" s="2163"/>
      <c r="P176" s="2163">
        <v>0.6</v>
      </c>
      <c r="Q176" s="2163">
        <v>0.6</v>
      </c>
      <c r="R176" s="2163">
        <v>5</v>
      </c>
      <c r="S176" s="2163"/>
      <c r="T176" s="2163"/>
      <c r="U176" s="2163"/>
      <c r="V176" s="2163"/>
      <c r="W176" s="2163"/>
      <c r="X176" s="2163"/>
      <c r="Y176" s="2163"/>
      <c r="Z176" s="2163"/>
      <c r="AA176" s="2163">
        <v>0.6</v>
      </c>
    </row>
    <row r="177" spans="1:27" ht="25.5">
      <c r="A177" s="2005"/>
      <c r="B177" s="2160" t="s">
        <v>20333</v>
      </c>
      <c r="C177" s="1936" t="s">
        <v>20334</v>
      </c>
      <c r="D177" s="2163"/>
      <c r="E177" s="2163">
        <v>0.2</v>
      </c>
      <c r="F177" s="2163"/>
      <c r="G177" s="2163"/>
      <c r="H177" s="2286"/>
      <c r="I177" s="2163"/>
      <c r="J177" s="2163"/>
      <c r="K177" s="2163"/>
      <c r="L177" s="2163"/>
      <c r="M177" s="2163"/>
      <c r="N177" s="2163"/>
      <c r="O177" s="2163"/>
      <c r="P177" s="2163">
        <v>0.2</v>
      </c>
      <c r="Q177" s="2163">
        <v>0.2</v>
      </c>
      <c r="R177" s="2163">
        <v>5</v>
      </c>
      <c r="S177" s="2163"/>
      <c r="T177" s="2163"/>
      <c r="U177" s="2163"/>
      <c r="V177" s="2163"/>
      <c r="W177" s="2163"/>
      <c r="X177" s="2163"/>
      <c r="Y177" s="2163"/>
      <c r="Z177" s="2163"/>
      <c r="AA177" s="2163">
        <v>0.2</v>
      </c>
    </row>
    <row r="178" spans="1:27" ht="25.5">
      <c r="A178" s="2005"/>
      <c r="B178" s="2160" t="s">
        <v>20335</v>
      </c>
      <c r="C178" s="1936" t="s">
        <v>20336</v>
      </c>
      <c r="D178" s="2163"/>
      <c r="E178" s="2163">
        <v>0.5</v>
      </c>
      <c r="F178" s="2163"/>
      <c r="G178" s="2163"/>
      <c r="H178" s="2289">
        <v>0.3</v>
      </c>
      <c r="I178" s="2163"/>
      <c r="J178" s="2163"/>
      <c r="K178" s="2163"/>
      <c r="L178" s="2163"/>
      <c r="M178" s="2163"/>
      <c r="N178" s="2163"/>
      <c r="O178" s="2163"/>
      <c r="P178" s="2163">
        <v>0.5</v>
      </c>
      <c r="Q178" s="2163">
        <v>0.5</v>
      </c>
      <c r="R178" s="2163">
        <v>5</v>
      </c>
      <c r="S178" s="2163"/>
      <c r="T178" s="2163"/>
      <c r="U178" s="2163"/>
      <c r="V178" s="2163"/>
      <c r="W178" s="2163"/>
      <c r="X178" s="2163"/>
      <c r="Y178" s="2163"/>
      <c r="Z178" s="2163"/>
      <c r="AA178" s="2163">
        <v>0.5</v>
      </c>
    </row>
    <row r="179" spans="1:27" ht="25.5">
      <c r="A179" s="2005"/>
      <c r="B179" s="2160" t="s">
        <v>20337</v>
      </c>
      <c r="C179" s="1936" t="s">
        <v>20338</v>
      </c>
      <c r="D179" s="2163"/>
      <c r="E179" s="2163">
        <v>0.2</v>
      </c>
      <c r="F179" s="2163"/>
      <c r="G179" s="2163"/>
      <c r="H179" s="2286"/>
      <c r="I179" s="2163"/>
      <c r="J179" s="2163"/>
      <c r="K179" s="2163"/>
      <c r="L179" s="2163"/>
      <c r="M179" s="2163"/>
      <c r="N179" s="2163"/>
      <c r="O179" s="2163"/>
      <c r="P179" s="2163">
        <v>0.2</v>
      </c>
      <c r="Q179" s="2163">
        <v>0.2</v>
      </c>
      <c r="R179" s="2163">
        <v>5</v>
      </c>
      <c r="S179" s="2163"/>
      <c r="T179" s="2163"/>
      <c r="U179" s="2163"/>
      <c r="V179" s="2163"/>
      <c r="W179" s="2163"/>
      <c r="X179" s="2163"/>
      <c r="Y179" s="2163"/>
      <c r="Z179" s="2163"/>
      <c r="AA179" s="2163">
        <v>0.2</v>
      </c>
    </row>
    <row r="180" spans="1:27" ht="25.5">
      <c r="A180" s="2005"/>
      <c r="B180" s="2160" t="s">
        <v>25576</v>
      </c>
      <c r="C180" s="1936" t="s">
        <v>20339</v>
      </c>
      <c r="D180" s="2163"/>
      <c r="E180" s="2163">
        <v>0.2</v>
      </c>
      <c r="F180" s="2163"/>
      <c r="G180" s="2163"/>
      <c r="H180" s="2286"/>
      <c r="I180" s="2163"/>
      <c r="J180" s="2163"/>
      <c r="K180" s="2163"/>
      <c r="L180" s="2163"/>
      <c r="M180" s="2163"/>
      <c r="N180" s="2163"/>
      <c r="O180" s="2163"/>
      <c r="P180" s="2163">
        <v>0.2</v>
      </c>
      <c r="Q180" s="2163">
        <v>0.2</v>
      </c>
      <c r="R180" s="2163">
        <v>5</v>
      </c>
      <c r="S180" s="2163"/>
      <c r="T180" s="2163"/>
      <c r="U180" s="2163"/>
      <c r="V180" s="2163"/>
      <c r="W180" s="2163"/>
      <c r="X180" s="2163"/>
      <c r="Y180" s="2163"/>
      <c r="Z180" s="2163"/>
      <c r="AA180" s="2163">
        <v>0.2</v>
      </c>
    </row>
    <row r="181" spans="1:27" ht="25.5">
      <c r="A181" s="2005"/>
      <c r="B181" s="2160" t="s">
        <v>25577</v>
      </c>
      <c r="C181" s="1936" t="s">
        <v>20340</v>
      </c>
      <c r="D181" s="2163"/>
      <c r="E181" s="2163">
        <v>0.3</v>
      </c>
      <c r="F181" s="2163"/>
      <c r="G181" s="2163"/>
      <c r="H181" s="2286"/>
      <c r="I181" s="2163"/>
      <c r="J181" s="2163"/>
      <c r="K181" s="2163"/>
      <c r="L181" s="2163"/>
      <c r="M181" s="2163"/>
      <c r="N181" s="2163"/>
      <c r="O181" s="2163"/>
      <c r="P181" s="2163">
        <v>0.3</v>
      </c>
      <c r="Q181" s="2163">
        <v>0.3</v>
      </c>
      <c r="R181" s="2163">
        <v>5</v>
      </c>
      <c r="S181" s="2163"/>
      <c r="T181" s="2163"/>
      <c r="U181" s="2163"/>
      <c r="V181" s="2163"/>
      <c r="W181" s="2163"/>
      <c r="X181" s="2163"/>
      <c r="Y181" s="2163"/>
      <c r="Z181" s="2163"/>
      <c r="AA181" s="2163">
        <v>0.3</v>
      </c>
    </row>
    <row r="182" spans="1:27" ht="25.5">
      <c r="A182" s="2005"/>
      <c r="B182" s="2160" t="s">
        <v>20341</v>
      </c>
      <c r="C182" s="1936" t="s">
        <v>20342</v>
      </c>
      <c r="D182" s="2163"/>
      <c r="E182" s="2163">
        <v>0.6</v>
      </c>
      <c r="F182" s="2163"/>
      <c r="G182" s="2163"/>
      <c r="H182" s="2286"/>
      <c r="I182" s="2163"/>
      <c r="J182" s="2163"/>
      <c r="K182" s="2163"/>
      <c r="L182" s="2163"/>
      <c r="M182" s="2163"/>
      <c r="N182" s="2163"/>
      <c r="O182" s="2163"/>
      <c r="P182" s="2163">
        <v>0.6</v>
      </c>
      <c r="Q182" s="2163">
        <v>0.6</v>
      </c>
      <c r="R182" s="2163">
        <v>5</v>
      </c>
      <c r="S182" s="2163"/>
      <c r="T182" s="2163"/>
      <c r="U182" s="2163"/>
      <c r="V182" s="2163"/>
      <c r="W182" s="2163"/>
      <c r="X182" s="2163"/>
      <c r="Y182" s="2163"/>
      <c r="Z182" s="2163"/>
      <c r="AA182" s="2163">
        <v>0.6</v>
      </c>
    </row>
    <row r="183" spans="1:27" s="1134" customFormat="1" ht="24" customHeight="1">
      <c r="A183" s="2189"/>
      <c r="B183" s="2195" t="s">
        <v>20466</v>
      </c>
      <c r="C183" s="2196"/>
      <c r="D183" s="2197"/>
      <c r="E183" s="2197">
        <f>SUM(E80:E182)</f>
        <v>62.59</v>
      </c>
      <c r="F183" s="2197">
        <f t="shared" ref="F183:H183" si="43">SUM(F80:F182)</f>
        <v>22.64</v>
      </c>
      <c r="G183" s="2575">
        <f t="shared" si="43"/>
        <v>15.390000000000002</v>
      </c>
      <c r="H183" s="2575">
        <f t="shared" si="43"/>
        <v>18.549999999999997</v>
      </c>
      <c r="I183" s="2197">
        <f t="shared" ref="I183" si="44">SUM(I80:I182)</f>
        <v>0</v>
      </c>
      <c r="J183" s="2197">
        <f t="shared" ref="J183:K183" si="45">SUM(J80:J182)</f>
        <v>0</v>
      </c>
      <c r="K183" s="2197">
        <f t="shared" si="45"/>
        <v>0</v>
      </c>
      <c r="L183" s="2197">
        <f t="shared" ref="L183" si="46">SUM(L80:L182)</f>
        <v>0</v>
      </c>
      <c r="M183" s="2197">
        <f t="shared" ref="M183:N183" si="47">SUM(M80:M182)</f>
        <v>0</v>
      </c>
      <c r="N183" s="2575">
        <f t="shared" si="47"/>
        <v>7.25</v>
      </c>
      <c r="O183" s="2197">
        <f>SUM(O80:O182)</f>
        <v>0</v>
      </c>
      <c r="P183" s="2575">
        <f t="shared" ref="P183" si="48">SUM(P80:P182)</f>
        <v>39.950000000000017</v>
      </c>
      <c r="Q183" s="2197">
        <f>SUM(Q80:Q182)</f>
        <v>62.59</v>
      </c>
      <c r="R183" s="2197"/>
      <c r="S183" s="2197">
        <f t="shared" ref="S183" si="49">SUM(S80:S182)</f>
        <v>0</v>
      </c>
      <c r="T183" s="2197">
        <f t="shared" ref="T183" si="50">SUM(T80:T182)</f>
        <v>0</v>
      </c>
      <c r="U183" s="2197">
        <f t="shared" ref="U183" si="51">SUM(U80:U182)</f>
        <v>0</v>
      </c>
      <c r="V183" s="2197">
        <f t="shared" ref="V183" si="52">SUM(V80:V182)</f>
        <v>0</v>
      </c>
      <c r="W183" s="2197">
        <f t="shared" ref="W183" si="53">SUM(W80:W182)</f>
        <v>0</v>
      </c>
      <c r="X183" s="2197">
        <f t="shared" ref="X183" si="54">SUM(X80:X182)</f>
        <v>3.4699999999999998</v>
      </c>
      <c r="Y183" s="2197">
        <f t="shared" ref="Y183" si="55">SUM(Y80:Y182)</f>
        <v>0</v>
      </c>
      <c r="Z183" s="2197">
        <f t="shared" ref="Z183" si="56">SUM(Z80:Z182)</f>
        <v>13.120000000000001</v>
      </c>
      <c r="AA183" s="2190">
        <f t="shared" ref="AA183" si="57">SUM(AA80:AA182)</f>
        <v>46.000000000000021</v>
      </c>
    </row>
    <row r="184" spans="1:27" s="1090" customFormat="1" ht="24" customHeight="1">
      <c r="A184" s="2188"/>
      <c r="B184" s="2191" t="s">
        <v>2</v>
      </c>
      <c r="C184" s="2192"/>
      <c r="D184" s="2193"/>
      <c r="E184" s="2193"/>
      <c r="F184" s="2193"/>
      <c r="G184" s="2193"/>
      <c r="H184" s="2193"/>
      <c r="I184" s="2193"/>
      <c r="J184" s="2193"/>
      <c r="K184" s="2193"/>
      <c r="L184" s="2193"/>
      <c r="M184" s="2193"/>
      <c r="N184" s="2193"/>
      <c r="O184" s="2193"/>
      <c r="P184" s="2193"/>
      <c r="Q184" s="2193"/>
      <c r="R184" s="2193"/>
      <c r="S184" s="2193"/>
      <c r="T184" s="2193"/>
      <c r="U184" s="2193"/>
      <c r="V184" s="2193"/>
      <c r="W184" s="2193"/>
      <c r="X184" s="2193"/>
      <c r="Y184" s="2193"/>
      <c r="Z184" s="2193"/>
      <c r="AA184" s="2194"/>
    </row>
    <row r="185" spans="1:27">
      <c r="A185" s="2005"/>
      <c r="B185" s="2170" t="s">
        <v>25603</v>
      </c>
      <c r="C185" s="128" t="s">
        <v>20343</v>
      </c>
      <c r="D185" s="431"/>
      <c r="E185" s="431">
        <v>3</v>
      </c>
      <c r="F185" s="431"/>
      <c r="G185" s="431"/>
      <c r="H185" s="431"/>
      <c r="I185" s="431"/>
      <c r="J185" s="431"/>
      <c r="K185" s="431"/>
      <c r="L185" s="431"/>
      <c r="M185" s="431"/>
      <c r="N185" s="431"/>
      <c r="O185" s="431"/>
      <c r="P185" s="431">
        <v>3</v>
      </c>
      <c r="Q185" s="431">
        <v>3</v>
      </c>
      <c r="R185" s="431">
        <v>5</v>
      </c>
      <c r="S185" s="431"/>
      <c r="T185" s="431"/>
      <c r="U185" s="431"/>
      <c r="V185" s="431"/>
      <c r="W185" s="431"/>
      <c r="X185" s="431"/>
      <c r="Y185" s="431"/>
      <c r="Z185" s="431"/>
      <c r="AA185" s="431">
        <v>3</v>
      </c>
    </row>
    <row r="186" spans="1:27">
      <c r="A186" s="2005"/>
      <c r="B186" s="2170" t="s">
        <v>25604</v>
      </c>
      <c r="C186" s="128" t="s">
        <v>20344</v>
      </c>
      <c r="D186" s="431"/>
      <c r="E186" s="431">
        <v>0.3</v>
      </c>
      <c r="F186" s="431"/>
      <c r="G186" s="431"/>
      <c r="H186" s="431"/>
      <c r="I186" s="431"/>
      <c r="J186" s="431"/>
      <c r="K186" s="431"/>
      <c r="L186" s="431"/>
      <c r="M186" s="431"/>
      <c r="N186" s="431"/>
      <c r="O186" s="431"/>
      <c r="P186" s="431">
        <v>0.3</v>
      </c>
      <c r="Q186" s="431">
        <v>0.3</v>
      </c>
      <c r="R186" s="431">
        <v>5</v>
      </c>
      <c r="S186" s="431"/>
      <c r="T186" s="431"/>
      <c r="U186" s="431"/>
      <c r="V186" s="431"/>
      <c r="W186" s="431"/>
      <c r="X186" s="431"/>
      <c r="Y186" s="431"/>
      <c r="Z186" s="431"/>
      <c r="AA186" s="431">
        <v>0.3</v>
      </c>
    </row>
    <row r="187" spans="1:27">
      <c r="A187" s="2005"/>
      <c r="B187" s="2170" t="s">
        <v>25605</v>
      </c>
      <c r="C187" s="128" t="s">
        <v>20345</v>
      </c>
      <c r="D187" s="431"/>
      <c r="E187" s="431">
        <v>1.5</v>
      </c>
      <c r="F187" s="431">
        <v>0.5</v>
      </c>
      <c r="G187" s="431"/>
      <c r="H187" s="431"/>
      <c r="I187" s="431"/>
      <c r="J187" s="431"/>
      <c r="K187" s="431"/>
      <c r="L187" s="431"/>
      <c r="M187" s="431"/>
      <c r="N187" s="431">
        <v>0.5</v>
      </c>
      <c r="O187" s="431"/>
      <c r="P187" s="431">
        <v>1</v>
      </c>
      <c r="Q187" s="431">
        <v>1.5</v>
      </c>
      <c r="R187" s="431">
        <v>5</v>
      </c>
      <c r="S187" s="431"/>
      <c r="T187" s="431"/>
      <c r="U187" s="431"/>
      <c r="V187" s="431"/>
      <c r="W187" s="431"/>
      <c r="X187" s="431"/>
      <c r="Y187" s="431"/>
      <c r="Z187" s="431"/>
      <c r="AA187" s="431">
        <v>1.5</v>
      </c>
    </row>
    <row r="188" spans="1:27">
      <c r="A188" s="2005"/>
      <c r="B188" s="2170" t="s">
        <v>25606</v>
      </c>
      <c r="C188" s="128" t="s">
        <v>20346</v>
      </c>
      <c r="D188" s="431"/>
      <c r="E188" s="431">
        <v>0.5</v>
      </c>
      <c r="F188" s="431"/>
      <c r="G188" s="431"/>
      <c r="H188" s="431"/>
      <c r="I188" s="431"/>
      <c r="J188" s="431"/>
      <c r="K188" s="431"/>
      <c r="L188" s="431"/>
      <c r="M188" s="431"/>
      <c r="N188" s="431"/>
      <c r="O188" s="431"/>
      <c r="P188" s="431">
        <v>0.5</v>
      </c>
      <c r="Q188" s="431">
        <v>0.5</v>
      </c>
      <c r="R188" s="431">
        <v>5</v>
      </c>
      <c r="S188" s="431"/>
      <c r="T188" s="431"/>
      <c r="U188" s="431"/>
      <c r="V188" s="431"/>
      <c r="W188" s="431"/>
      <c r="X188" s="431"/>
      <c r="Y188" s="431"/>
      <c r="Z188" s="431"/>
      <c r="AA188" s="431">
        <v>0.5</v>
      </c>
    </row>
    <row r="189" spans="1:27">
      <c r="A189" s="2005"/>
      <c r="B189" s="2170" t="s">
        <v>25607</v>
      </c>
      <c r="C189" s="128" t="s">
        <v>20347</v>
      </c>
      <c r="D189" s="431"/>
      <c r="E189" s="431">
        <v>2</v>
      </c>
      <c r="F189" s="431"/>
      <c r="G189" s="431"/>
      <c r="H189" s="431"/>
      <c r="I189" s="431"/>
      <c r="J189" s="431"/>
      <c r="K189" s="431"/>
      <c r="L189" s="431"/>
      <c r="M189" s="431"/>
      <c r="N189" s="431"/>
      <c r="O189" s="431"/>
      <c r="P189" s="431">
        <v>2</v>
      </c>
      <c r="Q189" s="431">
        <v>2</v>
      </c>
      <c r="R189" s="431">
        <v>5</v>
      </c>
      <c r="S189" s="431"/>
      <c r="T189" s="431"/>
      <c r="U189" s="431"/>
      <c r="V189" s="431"/>
      <c r="W189" s="431"/>
      <c r="X189" s="431"/>
      <c r="Y189" s="431"/>
      <c r="Z189" s="431"/>
      <c r="AA189" s="431">
        <v>2</v>
      </c>
    </row>
    <row r="190" spans="1:27">
      <c r="A190" s="2005"/>
      <c r="B190" s="2170" t="s">
        <v>25608</v>
      </c>
      <c r="C190" s="128" t="s">
        <v>20348</v>
      </c>
      <c r="D190" s="431"/>
      <c r="E190" s="431">
        <v>3</v>
      </c>
      <c r="F190" s="431"/>
      <c r="G190" s="431"/>
      <c r="H190" s="431"/>
      <c r="I190" s="431"/>
      <c r="J190" s="431"/>
      <c r="K190" s="431"/>
      <c r="L190" s="431"/>
      <c r="M190" s="431"/>
      <c r="N190" s="431"/>
      <c r="O190" s="431"/>
      <c r="P190" s="431">
        <v>3</v>
      </c>
      <c r="Q190" s="431">
        <v>3</v>
      </c>
      <c r="R190" s="431">
        <v>5</v>
      </c>
      <c r="S190" s="431"/>
      <c r="T190" s="431"/>
      <c r="U190" s="431"/>
      <c r="V190" s="431"/>
      <c r="W190" s="431"/>
      <c r="X190" s="431"/>
      <c r="Y190" s="431"/>
      <c r="Z190" s="431"/>
      <c r="AA190" s="431">
        <v>3</v>
      </c>
    </row>
    <row r="191" spans="1:27">
      <c r="A191" s="2005"/>
      <c r="B191" s="2170" t="s">
        <v>20349</v>
      </c>
      <c r="C191" s="128" t="s">
        <v>20350</v>
      </c>
      <c r="D191" s="431"/>
      <c r="E191" s="431">
        <v>0.5</v>
      </c>
      <c r="F191" s="431"/>
      <c r="G191" s="431"/>
      <c r="H191" s="431"/>
      <c r="I191" s="431"/>
      <c r="J191" s="431"/>
      <c r="K191" s="431"/>
      <c r="L191" s="431"/>
      <c r="M191" s="431"/>
      <c r="N191" s="431"/>
      <c r="O191" s="431"/>
      <c r="P191" s="431">
        <v>0.5</v>
      </c>
      <c r="Q191" s="431">
        <v>0.5</v>
      </c>
      <c r="R191" s="431">
        <v>5</v>
      </c>
      <c r="S191" s="431"/>
      <c r="T191" s="431"/>
      <c r="U191" s="431"/>
      <c r="V191" s="431"/>
      <c r="W191" s="431"/>
      <c r="X191" s="431"/>
      <c r="Y191" s="431"/>
      <c r="Z191" s="431"/>
      <c r="AA191" s="431">
        <v>0.5</v>
      </c>
    </row>
    <row r="192" spans="1:27">
      <c r="A192" s="2005"/>
      <c r="B192" s="2170" t="s">
        <v>25609</v>
      </c>
      <c r="C192" s="128" t="s">
        <v>20351</v>
      </c>
      <c r="D192" s="431"/>
      <c r="E192" s="431">
        <v>1</v>
      </c>
      <c r="F192" s="431"/>
      <c r="G192" s="431"/>
      <c r="H192" s="431"/>
      <c r="I192" s="431"/>
      <c r="J192" s="431"/>
      <c r="K192" s="431"/>
      <c r="L192" s="431"/>
      <c r="M192" s="431"/>
      <c r="N192" s="431"/>
      <c r="O192" s="431"/>
      <c r="P192" s="431">
        <v>1</v>
      </c>
      <c r="Q192" s="431">
        <v>1</v>
      </c>
      <c r="R192" s="431">
        <v>5</v>
      </c>
      <c r="S192" s="431"/>
      <c r="T192" s="431"/>
      <c r="U192" s="431"/>
      <c r="V192" s="431"/>
      <c r="W192" s="431"/>
      <c r="X192" s="431"/>
      <c r="Y192" s="431"/>
      <c r="Z192" s="431"/>
      <c r="AA192" s="431">
        <v>1</v>
      </c>
    </row>
    <row r="193" spans="1:27">
      <c r="A193" s="2005"/>
      <c r="B193" s="2170" t="s">
        <v>19668</v>
      </c>
      <c r="C193" s="128" t="s">
        <v>20352</v>
      </c>
      <c r="D193" s="431"/>
      <c r="E193" s="431">
        <v>0.5</v>
      </c>
      <c r="F193" s="431"/>
      <c r="G193" s="431"/>
      <c r="H193" s="431"/>
      <c r="I193" s="431"/>
      <c r="J193" s="431"/>
      <c r="K193" s="431"/>
      <c r="L193" s="431"/>
      <c r="M193" s="431"/>
      <c r="N193" s="431"/>
      <c r="O193" s="431"/>
      <c r="P193" s="431">
        <v>0.5</v>
      </c>
      <c r="Q193" s="431">
        <v>0.5</v>
      </c>
      <c r="R193" s="431">
        <v>5</v>
      </c>
      <c r="S193" s="431"/>
      <c r="T193" s="431"/>
      <c r="U193" s="431"/>
      <c r="V193" s="431"/>
      <c r="W193" s="431"/>
      <c r="X193" s="431"/>
      <c r="Y193" s="431"/>
      <c r="Z193" s="431"/>
      <c r="AA193" s="431">
        <v>0.5</v>
      </c>
    </row>
    <row r="194" spans="1:27">
      <c r="A194" s="2005"/>
      <c r="B194" s="2170" t="s">
        <v>25610</v>
      </c>
      <c r="C194" s="128" t="s">
        <v>20353</v>
      </c>
      <c r="D194" s="431"/>
      <c r="E194" s="431">
        <v>0.3</v>
      </c>
      <c r="F194" s="431"/>
      <c r="G194" s="431"/>
      <c r="H194" s="431"/>
      <c r="I194" s="431"/>
      <c r="J194" s="431"/>
      <c r="K194" s="431"/>
      <c r="L194" s="431"/>
      <c r="M194" s="431"/>
      <c r="N194" s="431"/>
      <c r="O194" s="431"/>
      <c r="P194" s="431">
        <v>0.3</v>
      </c>
      <c r="Q194" s="431">
        <v>0.3</v>
      </c>
      <c r="R194" s="431">
        <v>5</v>
      </c>
      <c r="S194" s="431"/>
      <c r="T194" s="431"/>
      <c r="U194" s="431"/>
      <c r="V194" s="431"/>
      <c r="W194" s="431"/>
      <c r="X194" s="431"/>
      <c r="Y194" s="431"/>
      <c r="Z194" s="431"/>
      <c r="AA194" s="431">
        <v>0.3</v>
      </c>
    </row>
    <row r="195" spans="1:27">
      <c r="A195" s="2005"/>
      <c r="B195" s="2170" t="s">
        <v>25611</v>
      </c>
      <c r="C195" s="128" t="s">
        <v>20354</v>
      </c>
      <c r="D195" s="431"/>
      <c r="E195" s="431">
        <v>1</v>
      </c>
      <c r="F195" s="431"/>
      <c r="G195" s="431"/>
      <c r="H195" s="431"/>
      <c r="I195" s="431"/>
      <c r="J195" s="431"/>
      <c r="K195" s="431"/>
      <c r="L195" s="431"/>
      <c r="M195" s="431"/>
      <c r="N195" s="431"/>
      <c r="O195" s="431"/>
      <c r="P195" s="431">
        <v>1</v>
      </c>
      <c r="Q195" s="431">
        <v>1</v>
      </c>
      <c r="R195" s="431">
        <v>5</v>
      </c>
      <c r="S195" s="431"/>
      <c r="T195" s="431"/>
      <c r="U195" s="431"/>
      <c r="V195" s="431"/>
      <c r="W195" s="431"/>
      <c r="X195" s="431"/>
      <c r="Y195" s="431"/>
      <c r="Z195" s="431"/>
      <c r="AA195" s="431">
        <v>1</v>
      </c>
    </row>
    <row r="196" spans="1:27">
      <c r="A196" s="2005"/>
      <c r="B196" s="2170" t="s">
        <v>25612</v>
      </c>
      <c r="C196" s="128" t="s">
        <v>20355</v>
      </c>
      <c r="D196" s="431"/>
      <c r="E196" s="431">
        <v>1</v>
      </c>
      <c r="F196" s="431"/>
      <c r="G196" s="431"/>
      <c r="H196" s="431"/>
      <c r="I196" s="431"/>
      <c r="J196" s="431"/>
      <c r="K196" s="431"/>
      <c r="L196" s="431"/>
      <c r="M196" s="431"/>
      <c r="N196" s="431"/>
      <c r="O196" s="431"/>
      <c r="P196" s="431">
        <v>1</v>
      </c>
      <c r="Q196" s="431">
        <v>1</v>
      </c>
      <c r="R196" s="431">
        <v>5</v>
      </c>
      <c r="S196" s="431"/>
      <c r="T196" s="431"/>
      <c r="U196" s="431"/>
      <c r="V196" s="431"/>
      <c r="W196" s="431"/>
      <c r="X196" s="431"/>
      <c r="Y196" s="431"/>
      <c r="Z196" s="431"/>
      <c r="AA196" s="431">
        <v>1</v>
      </c>
    </row>
    <row r="197" spans="1:27">
      <c r="A197" s="2005"/>
      <c r="B197" s="2170" t="s">
        <v>25613</v>
      </c>
      <c r="C197" s="128" t="s">
        <v>20356</v>
      </c>
      <c r="D197" s="431"/>
      <c r="E197" s="431">
        <v>2</v>
      </c>
      <c r="F197" s="431"/>
      <c r="G197" s="431"/>
      <c r="H197" s="431"/>
      <c r="I197" s="431"/>
      <c r="J197" s="431"/>
      <c r="K197" s="431"/>
      <c r="L197" s="431"/>
      <c r="M197" s="431"/>
      <c r="N197" s="431"/>
      <c r="O197" s="431"/>
      <c r="P197" s="431">
        <v>2</v>
      </c>
      <c r="Q197" s="431">
        <v>2</v>
      </c>
      <c r="R197" s="431">
        <v>5</v>
      </c>
      <c r="S197" s="431"/>
      <c r="T197" s="431"/>
      <c r="U197" s="431"/>
      <c r="V197" s="431"/>
      <c r="W197" s="431"/>
      <c r="X197" s="431"/>
      <c r="Y197" s="431"/>
      <c r="Z197" s="431"/>
      <c r="AA197" s="431">
        <v>2</v>
      </c>
    </row>
    <row r="198" spans="1:27">
      <c r="A198" s="2005"/>
      <c r="B198" s="2170" t="s">
        <v>25614</v>
      </c>
      <c r="C198" s="128" t="s">
        <v>20357</v>
      </c>
      <c r="D198" s="431"/>
      <c r="E198" s="431">
        <v>1</v>
      </c>
      <c r="F198" s="431">
        <v>0.5</v>
      </c>
      <c r="G198" s="431">
        <v>0.5</v>
      </c>
      <c r="H198" s="431"/>
      <c r="I198" s="431"/>
      <c r="J198" s="431"/>
      <c r="K198" s="431"/>
      <c r="L198" s="431"/>
      <c r="M198" s="431"/>
      <c r="N198" s="431"/>
      <c r="O198" s="431"/>
      <c r="P198" s="431">
        <v>0.5</v>
      </c>
      <c r="Q198" s="431">
        <v>1</v>
      </c>
      <c r="R198" s="431">
        <v>5</v>
      </c>
      <c r="S198" s="431"/>
      <c r="T198" s="431"/>
      <c r="U198" s="431"/>
      <c r="V198" s="431"/>
      <c r="W198" s="431"/>
      <c r="X198" s="431"/>
      <c r="Y198" s="431"/>
      <c r="Z198" s="431"/>
      <c r="AA198" s="431">
        <v>1</v>
      </c>
    </row>
    <row r="199" spans="1:27">
      <c r="A199" s="2005"/>
      <c r="B199" s="2170" t="s">
        <v>25591</v>
      </c>
      <c r="C199" s="128" t="s">
        <v>20358</v>
      </c>
      <c r="D199" s="431"/>
      <c r="E199" s="431">
        <v>1</v>
      </c>
      <c r="F199" s="431"/>
      <c r="G199" s="431"/>
      <c r="H199" s="431"/>
      <c r="I199" s="431"/>
      <c r="J199" s="431"/>
      <c r="K199" s="431"/>
      <c r="L199" s="431"/>
      <c r="M199" s="431"/>
      <c r="N199" s="431"/>
      <c r="O199" s="431"/>
      <c r="P199" s="431">
        <v>1</v>
      </c>
      <c r="Q199" s="431">
        <v>1</v>
      </c>
      <c r="R199" s="431">
        <v>5</v>
      </c>
      <c r="S199" s="431"/>
      <c r="T199" s="431"/>
      <c r="U199" s="431"/>
      <c r="V199" s="431"/>
      <c r="W199" s="431"/>
      <c r="X199" s="431"/>
      <c r="Y199" s="431"/>
      <c r="Z199" s="431"/>
      <c r="AA199" s="431">
        <v>1</v>
      </c>
    </row>
    <row r="200" spans="1:27">
      <c r="A200" s="2005"/>
      <c r="B200" s="2198" t="s">
        <v>25590</v>
      </c>
      <c r="C200" s="1936" t="s">
        <v>20359</v>
      </c>
      <c r="D200" s="704"/>
      <c r="E200" s="704">
        <v>0.3</v>
      </c>
      <c r="F200" s="704"/>
      <c r="G200" s="704"/>
      <c r="H200" s="704"/>
      <c r="I200" s="704"/>
      <c r="J200" s="704"/>
      <c r="K200" s="704"/>
      <c r="L200" s="704"/>
      <c r="M200" s="704"/>
      <c r="N200" s="704"/>
      <c r="O200" s="704"/>
      <c r="P200" s="704">
        <v>0.3</v>
      </c>
      <c r="Q200" s="704">
        <v>0.3</v>
      </c>
      <c r="R200" s="704">
        <v>5</v>
      </c>
      <c r="S200" s="704"/>
      <c r="T200" s="704"/>
      <c r="U200" s="704"/>
      <c r="V200" s="704"/>
      <c r="W200" s="704"/>
      <c r="X200" s="704"/>
      <c r="Y200" s="704"/>
      <c r="Z200" s="704"/>
      <c r="AA200" s="704">
        <v>0.3</v>
      </c>
    </row>
    <row r="201" spans="1:27">
      <c r="A201" s="2005"/>
      <c r="B201" s="2199" t="s">
        <v>25589</v>
      </c>
      <c r="C201" s="1936" t="s">
        <v>20360</v>
      </c>
      <c r="D201" s="704"/>
      <c r="E201" s="704">
        <v>1</v>
      </c>
      <c r="F201" s="704"/>
      <c r="G201" s="704"/>
      <c r="H201" s="704"/>
      <c r="I201" s="704"/>
      <c r="J201" s="704"/>
      <c r="K201" s="704"/>
      <c r="L201" s="704"/>
      <c r="M201" s="704"/>
      <c r="N201" s="704"/>
      <c r="O201" s="704"/>
      <c r="P201" s="704">
        <v>1</v>
      </c>
      <c r="Q201" s="704">
        <v>1</v>
      </c>
      <c r="R201" s="704">
        <v>5</v>
      </c>
      <c r="S201" s="704"/>
      <c r="T201" s="704"/>
      <c r="U201" s="704"/>
      <c r="V201" s="704"/>
      <c r="W201" s="704"/>
      <c r="X201" s="704"/>
      <c r="Y201" s="704"/>
      <c r="Z201" s="704"/>
      <c r="AA201" s="704">
        <v>1</v>
      </c>
    </row>
    <row r="202" spans="1:27">
      <c r="A202" s="2005"/>
      <c r="B202" s="2199" t="s">
        <v>6077</v>
      </c>
      <c r="C202" s="1936" t="s">
        <v>20361</v>
      </c>
      <c r="D202" s="704"/>
      <c r="E202" s="704">
        <v>0.5</v>
      </c>
      <c r="F202" s="704"/>
      <c r="G202" s="704"/>
      <c r="H202" s="704"/>
      <c r="I202" s="704"/>
      <c r="J202" s="704"/>
      <c r="K202" s="704"/>
      <c r="L202" s="704"/>
      <c r="M202" s="704"/>
      <c r="N202" s="704"/>
      <c r="O202" s="704"/>
      <c r="P202" s="704">
        <v>0.5</v>
      </c>
      <c r="Q202" s="704">
        <v>0.5</v>
      </c>
      <c r="R202" s="704">
        <v>5</v>
      </c>
      <c r="S202" s="704"/>
      <c r="T202" s="704"/>
      <c r="U202" s="704"/>
      <c r="V202" s="704"/>
      <c r="W202" s="704"/>
      <c r="X202" s="704"/>
      <c r="Y202" s="704"/>
      <c r="Z202" s="704"/>
      <c r="AA202" s="704">
        <v>0.5</v>
      </c>
    </row>
    <row r="203" spans="1:27">
      <c r="A203" s="2005"/>
      <c r="B203" s="2199" t="s">
        <v>12882</v>
      </c>
      <c r="C203" s="1936" t="s">
        <v>20362</v>
      </c>
      <c r="D203" s="704"/>
      <c r="E203" s="704">
        <v>0.5</v>
      </c>
      <c r="F203" s="704"/>
      <c r="G203" s="704"/>
      <c r="H203" s="704"/>
      <c r="I203" s="704"/>
      <c r="J203" s="704"/>
      <c r="K203" s="704"/>
      <c r="L203" s="704"/>
      <c r="M203" s="704"/>
      <c r="N203" s="704"/>
      <c r="O203" s="704"/>
      <c r="P203" s="704">
        <v>0.5</v>
      </c>
      <c r="Q203" s="704">
        <v>0.5</v>
      </c>
      <c r="R203" s="704">
        <v>5</v>
      </c>
      <c r="S203" s="704"/>
      <c r="T203" s="704"/>
      <c r="U203" s="704"/>
      <c r="V203" s="704"/>
      <c r="W203" s="704"/>
      <c r="X203" s="704"/>
      <c r="Y203" s="704"/>
      <c r="Z203" s="704"/>
      <c r="AA203" s="704">
        <v>0.5</v>
      </c>
    </row>
    <row r="204" spans="1:27">
      <c r="A204" s="2005"/>
      <c r="B204" s="2199" t="s">
        <v>25588</v>
      </c>
      <c r="C204" s="1936" t="s">
        <v>20363</v>
      </c>
      <c r="D204" s="704"/>
      <c r="E204" s="704">
        <v>0.5</v>
      </c>
      <c r="F204" s="704"/>
      <c r="G204" s="704"/>
      <c r="H204" s="704"/>
      <c r="I204" s="704"/>
      <c r="J204" s="704"/>
      <c r="K204" s="704"/>
      <c r="L204" s="704"/>
      <c r="M204" s="704"/>
      <c r="N204" s="704"/>
      <c r="O204" s="704"/>
      <c r="P204" s="704">
        <v>0.5</v>
      </c>
      <c r="Q204" s="704">
        <v>0.5</v>
      </c>
      <c r="R204" s="704">
        <v>5</v>
      </c>
      <c r="S204" s="704"/>
      <c r="T204" s="704"/>
      <c r="U204" s="704"/>
      <c r="V204" s="704"/>
      <c r="W204" s="704"/>
      <c r="X204" s="704"/>
      <c r="Y204" s="704"/>
      <c r="Z204" s="704"/>
      <c r="AA204" s="704">
        <v>0.5</v>
      </c>
    </row>
    <row r="205" spans="1:27">
      <c r="A205" s="2005"/>
      <c r="B205" s="2199" t="s">
        <v>3023</v>
      </c>
      <c r="C205" s="1936" t="s">
        <v>20364</v>
      </c>
      <c r="D205" s="704"/>
      <c r="E205" s="704">
        <v>0.3</v>
      </c>
      <c r="F205" s="704"/>
      <c r="G205" s="704"/>
      <c r="H205" s="704"/>
      <c r="I205" s="704"/>
      <c r="J205" s="704"/>
      <c r="K205" s="704"/>
      <c r="L205" s="704"/>
      <c r="M205" s="704"/>
      <c r="N205" s="704"/>
      <c r="O205" s="704"/>
      <c r="P205" s="704">
        <v>0.3</v>
      </c>
      <c r="Q205" s="704">
        <v>0.3</v>
      </c>
      <c r="R205" s="704">
        <v>5</v>
      </c>
      <c r="S205" s="704"/>
      <c r="T205" s="704"/>
      <c r="U205" s="704"/>
      <c r="V205" s="704"/>
      <c r="W205" s="704"/>
      <c r="X205" s="704"/>
      <c r="Y205" s="704"/>
      <c r="Z205" s="704"/>
      <c r="AA205" s="704">
        <v>0.3</v>
      </c>
    </row>
    <row r="206" spans="1:27">
      <c r="A206" s="2005"/>
      <c r="B206" s="2199" t="s">
        <v>25587</v>
      </c>
      <c r="C206" s="1936" t="s">
        <v>20365</v>
      </c>
      <c r="D206" s="704"/>
      <c r="E206" s="704">
        <v>1</v>
      </c>
      <c r="F206" s="704"/>
      <c r="G206" s="704"/>
      <c r="H206" s="704"/>
      <c r="I206" s="704"/>
      <c r="J206" s="704"/>
      <c r="K206" s="704"/>
      <c r="L206" s="704"/>
      <c r="M206" s="704"/>
      <c r="N206" s="704"/>
      <c r="O206" s="704"/>
      <c r="P206" s="704">
        <v>1</v>
      </c>
      <c r="Q206" s="704">
        <v>1</v>
      </c>
      <c r="R206" s="704">
        <v>5</v>
      </c>
      <c r="S206" s="704"/>
      <c r="T206" s="704"/>
      <c r="U206" s="704"/>
      <c r="V206" s="704"/>
      <c r="W206" s="704"/>
      <c r="X206" s="704"/>
      <c r="Y206" s="704"/>
      <c r="Z206" s="704"/>
      <c r="AA206" s="704">
        <v>1</v>
      </c>
    </row>
    <row r="207" spans="1:27">
      <c r="A207" s="2005"/>
      <c r="B207" s="2199" t="s">
        <v>19555</v>
      </c>
      <c r="C207" s="1936" t="s">
        <v>20366</v>
      </c>
      <c r="D207" s="704"/>
      <c r="E207" s="704">
        <v>0.5</v>
      </c>
      <c r="F207" s="704"/>
      <c r="G207" s="704"/>
      <c r="H207" s="704"/>
      <c r="I207" s="704"/>
      <c r="J207" s="704"/>
      <c r="K207" s="704"/>
      <c r="L207" s="704"/>
      <c r="M207" s="704"/>
      <c r="N207" s="704"/>
      <c r="O207" s="704"/>
      <c r="P207" s="704">
        <v>0.5</v>
      </c>
      <c r="Q207" s="704">
        <v>0.5</v>
      </c>
      <c r="R207" s="704">
        <v>5</v>
      </c>
      <c r="S207" s="704"/>
      <c r="T207" s="704"/>
      <c r="U207" s="704"/>
      <c r="V207" s="704"/>
      <c r="W207" s="704"/>
      <c r="X207" s="704"/>
      <c r="Y207" s="704"/>
      <c r="Z207" s="704"/>
      <c r="AA207" s="704">
        <v>0.5</v>
      </c>
    </row>
    <row r="208" spans="1:27">
      <c r="A208" s="2005"/>
      <c r="B208" s="2199" t="s">
        <v>25586</v>
      </c>
      <c r="C208" s="1936" t="s">
        <v>20367</v>
      </c>
      <c r="D208" s="704"/>
      <c r="E208" s="704">
        <v>0.5</v>
      </c>
      <c r="F208" s="704"/>
      <c r="G208" s="704"/>
      <c r="H208" s="704"/>
      <c r="I208" s="704"/>
      <c r="J208" s="704"/>
      <c r="K208" s="704"/>
      <c r="L208" s="704"/>
      <c r="M208" s="704"/>
      <c r="N208" s="704"/>
      <c r="O208" s="704"/>
      <c r="P208" s="704">
        <v>0.5</v>
      </c>
      <c r="Q208" s="704">
        <v>0.5</v>
      </c>
      <c r="R208" s="704">
        <v>5</v>
      </c>
      <c r="S208" s="704"/>
      <c r="T208" s="704"/>
      <c r="U208" s="704"/>
      <c r="V208" s="704"/>
      <c r="W208" s="704"/>
      <c r="X208" s="704"/>
      <c r="Y208" s="704"/>
      <c r="Z208" s="704"/>
      <c r="AA208" s="704">
        <v>0.5</v>
      </c>
    </row>
    <row r="209" spans="1:27">
      <c r="A209" s="2005"/>
      <c r="B209" s="2199" t="s">
        <v>25585</v>
      </c>
      <c r="C209" s="1936" t="s">
        <v>20368</v>
      </c>
      <c r="D209" s="704"/>
      <c r="E209" s="704">
        <v>2</v>
      </c>
      <c r="F209" s="704">
        <v>2</v>
      </c>
      <c r="G209" s="704"/>
      <c r="H209" s="704"/>
      <c r="I209" s="704"/>
      <c r="J209" s="704"/>
      <c r="K209" s="704"/>
      <c r="L209" s="704"/>
      <c r="M209" s="704"/>
      <c r="N209" s="704">
        <v>2</v>
      </c>
      <c r="O209" s="704"/>
      <c r="P209" s="704"/>
      <c r="Q209" s="704">
        <v>2</v>
      </c>
      <c r="R209" s="704">
        <v>5</v>
      </c>
      <c r="S209" s="704"/>
      <c r="T209" s="704"/>
      <c r="U209" s="704"/>
      <c r="V209" s="704"/>
      <c r="W209" s="704"/>
      <c r="X209" s="704"/>
      <c r="Y209" s="704"/>
      <c r="Z209" s="704"/>
      <c r="AA209" s="704">
        <v>2</v>
      </c>
    </row>
    <row r="210" spans="1:27">
      <c r="A210" s="2005"/>
      <c r="B210" s="2199" t="s">
        <v>25584</v>
      </c>
      <c r="C210" s="1936" t="s">
        <v>20369</v>
      </c>
      <c r="D210" s="704"/>
      <c r="E210" s="704">
        <v>0.5</v>
      </c>
      <c r="F210" s="704"/>
      <c r="G210" s="704"/>
      <c r="H210" s="704"/>
      <c r="I210" s="704"/>
      <c r="J210" s="704"/>
      <c r="K210" s="704"/>
      <c r="L210" s="704"/>
      <c r="M210" s="704"/>
      <c r="N210" s="704"/>
      <c r="O210" s="704"/>
      <c r="P210" s="704">
        <v>0.5</v>
      </c>
      <c r="Q210" s="704">
        <v>0.5</v>
      </c>
      <c r="R210" s="704">
        <v>5</v>
      </c>
      <c r="S210" s="704"/>
      <c r="T210" s="704"/>
      <c r="U210" s="704"/>
      <c r="V210" s="704"/>
      <c r="W210" s="704"/>
      <c r="X210" s="704"/>
      <c r="Y210" s="704"/>
      <c r="Z210" s="704"/>
      <c r="AA210" s="704">
        <v>0.5</v>
      </c>
    </row>
    <row r="211" spans="1:27">
      <c r="A211" s="2005"/>
      <c r="B211" s="2199" t="s">
        <v>25583</v>
      </c>
      <c r="C211" s="1936" t="s">
        <v>20370</v>
      </c>
      <c r="D211" s="704"/>
      <c r="E211" s="704">
        <v>0.3</v>
      </c>
      <c r="F211" s="704"/>
      <c r="G211" s="704"/>
      <c r="H211" s="704"/>
      <c r="I211" s="704"/>
      <c r="J211" s="704"/>
      <c r="K211" s="704"/>
      <c r="L211" s="704"/>
      <c r="M211" s="704"/>
      <c r="N211" s="704"/>
      <c r="O211" s="704"/>
      <c r="P211" s="704">
        <v>0.3</v>
      </c>
      <c r="Q211" s="704">
        <v>0.3</v>
      </c>
      <c r="R211" s="704">
        <v>5</v>
      </c>
      <c r="S211" s="704"/>
      <c r="T211" s="704"/>
      <c r="U211" s="704"/>
      <c r="V211" s="704"/>
      <c r="W211" s="704"/>
      <c r="X211" s="704"/>
      <c r="Y211" s="704"/>
      <c r="Z211" s="704"/>
      <c r="AA211" s="704">
        <v>0.3</v>
      </c>
    </row>
    <row r="212" spans="1:27">
      <c r="A212" s="2005"/>
      <c r="B212" s="2199" t="s">
        <v>25582</v>
      </c>
      <c r="C212" s="1936" t="s">
        <v>20371</v>
      </c>
      <c r="D212" s="704"/>
      <c r="E212" s="704">
        <v>1</v>
      </c>
      <c r="F212" s="704"/>
      <c r="G212" s="704"/>
      <c r="H212" s="704"/>
      <c r="I212" s="704"/>
      <c r="J212" s="704"/>
      <c r="K212" s="704"/>
      <c r="L212" s="704"/>
      <c r="M212" s="704"/>
      <c r="N212" s="704"/>
      <c r="O212" s="704"/>
      <c r="P212" s="704">
        <v>1</v>
      </c>
      <c r="Q212" s="704">
        <v>1</v>
      </c>
      <c r="R212" s="704">
        <v>5</v>
      </c>
      <c r="S212" s="704"/>
      <c r="T212" s="704"/>
      <c r="U212" s="704"/>
      <c r="V212" s="704"/>
      <c r="W212" s="704"/>
      <c r="X212" s="704"/>
      <c r="Y212" s="704"/>
      <c r="Z212" s="704"/>
      <c r="AA212" s="704">
        <v>1</v>
      </c>
    </row>
    <row r="213" spans="1:27">
      <c r="A213" s="2005"/>
      <c r="B213" s="2199" t="s">
        <v>25581</v>
      </c>
      <c r="C213" s="1936" t="s">
        <v>20372</v>
      </c>
      <c r="D213" s="704"/>
      <c r="E213" s="704">
        <v>0.5</v>
      </c>
      <c r="F213" s="704"/>
      <c r="G213" s="704"/>
      <c r="H213" s="704"/>
      <c r="I213" s="704"/>
      <c r="J213" s="704"/>
      <c r="K213" s="704"/>
      <c r="L213" s="704"/>
      <c r="M213" s="704"/>
      <c r="N213" s="704"/>
      <c r="O213" s="704"/>
      <c r="P213" s="704">
        <v>0.5</v>
      </c>
      <c r="Q213" s="704">
        <v>0.5</v>
      </c>
      <c r="R213" s="704">
        <v>5</v>
      </c>
      <c r="S213" s="704"/>
      <c r="T213" s="704"/>
      <c r="U213" s="704"/>
      <c r="V213" s="704"/>
      <c r="W213" s="704"/>
      <c r="X213" s="704"/>
      <c r="Y213" s="704"/>
      <c r="Z213" s="704"/>
      <c r="AA213" s="704">
        <v>0.5</v>
      </c>
    </row>
    <row r="214" spans="1:27">
      <c r="A214" s="2005"/>
      <c r="B214" s="2199" t="s">
        <v>9200</v>
      </c>
      <c r="C214" s="1936" t="s">
        <v>20373</v>
      </c>
      <c r="D214" s="704"/>
      <c r="E214" s="704">
        <v>0.3</v>
      </c>
      <c r="F214" s="704"/>
      <c r="G214" s="704"/>
      <c r="H214" s="704"/>
      <c r="I214" s="704"/>
      <c r="J214" s="704"/>
      <c r="K214" s="704"/>
      <c r="L214" s="704"/>
      <c r="M214" s="704"/>
      <c r="N214" s="704"/>
      <c r="O214" s="704"/>
      <c r="P214" s="704">
        <v>0.3</v>
      </c>
      <c r="Q214" s="704">
        <v>0.3</v>
      </c>
      <c r="R214" s="704">
        <v>5</v>
      </c>
      <c r="S214" s="704"/>
      <c r="T214" s="704"/>
      <c r="U214" s="704"/>
      <c r="V214" s="704"/>
      <c r="W214" s="704"/>
      <c r="X214" s="704"/>
      <c r="Y214" s="704"/>
      <c r="Z214" s="704"/>
      <c r="AA214" s="704">
        <v>0.3</v>
      </c>
    </row>
    <row r="215" spans="1:27">
      <c r="A215" s="2005"/>
      <c r="B215" s="2199" t="s">
        <v>25580</v>
      </c>
      <c r="C215" s="1936" t="s">
        <v>20374</v>
      </c>
      <c r="D215" s="704"/>
      <c r="E215" s="704">
        <v>0.3</v>
      </c>
      <c r="F215" s="704"/>
      <c r="G215" s="704"/>
      <c r="H215" s="704"/>
      <c r="I215" s="704"/>
      <c r="J215" s="704"/>
      <c r="K215" s="704"/>
      <c r="L215" s="704"/>
      <c r="M215" s="704"/>
      <c r="N215" s="704"/>
      <c r="O215" s="704"/>
      <c r="P215" s="704">
        <v>0.3</v>
      </c>
      <c r="Q215" s="704">
        <v>0.3</v>
      </c>
      <c r="R215" s="704">
        <v>5</v>
      </c>
      <c r="S215" s="704"/>
      <c r="T215" s="704"/>
      <c r="U215" s="704"/>
      <c r="V215" s="704"/>
      <c r="W215" s="704"/>
      <c r="X215" s="704"/>
      <c r="Y215" s="704"/>
      <c r="Z215" s="704"/>
      <c r="AA215" s="704">
        <v>0.3</v>
      </c>
    </row>
    <row r="216" spans="1:27">
      <c r="A216" s="2005"/>
      <c r="B216" s="2199" t="s">
        <v>25579</v>
      </c>
      <c r="C216" s="1936" t="s">
        <v>20375</v>
      </c>
      <c r="D216" s="704"/>
      <c r="E216" s="704">
        <v>0.2</v>
      </c>
      <c r="F216" s="704"/>
      <c r="G216" s="704"/>
      <c r="H216" s="704"/>
      <c r="I216" s="704"/>
      <c r="J216" s="704"/>
      <c r="K216" s="704"/>
      <c r="L216" s="704"/>
      <c r="M216" s="704"/>
      <c r="N216" s="704"/>
      <c r="O216" s="704"/>
      <c r="P216" s="704">
        <v>0.2</v>
      </c>
      <c r="Q216" s="704">
        <v>0.2</v>
      </c>
      <c r="R216" s="704">
        <v>5</v>
      </c>
      <c r="S216" s="704"/>
      <c r="T216" s="704"/>
      <c r="U216" s="704"/>
      <c r="V216" s="704"/>
      <c r="W216" s="704"/>
      <c r="X216" s="704"/>
      <c r="Y216" s="704"/>
      <c r="Z216" s="704"/>
      <c r="AA216" s="704">
        <v>0.2</v>
      </c>
    </row>
    <row r="217" spans="1:27">
      <c r="A217" s="2005"/>
      <c r="B217" s="2199" t="s">
        <v>25578</v>
      </c>
      <c r="C217" s="1936" t="s">
        <v>20376</v>
      </c>
      <c r="D217" s="704"/>
      <c r="E217" s="704">
        <v>0.5</v>
      </c>
      <c r="F217" s="704"/>
      <c r="G217" s="704"/>
      <c r="H217" s="704"/>
      <c r="I217" s="704"/>
      <c r="J217" s="704"/>
      <c r="K217" s="704"/>
      <c r="L217" s="704"/>
      <c r="M217" s="704"/>
      <c r="N217" s="704"/>
      <c r="O217" s="704"/>
      <c r="P217" s="704">
        <v>0.5</v>
      </c>
      <c r="Q217" s="704">
        <v>0.5</v>
      </c>
      <c r="R217" s="704">
        <v>5</v>
      </c>
      <c r="S217" s="704"/>
      <c r="T217" s="704"/>
      <c r="U217" s="704"/>
      <c r="V217" s="704"/>
      <c r="W217" s="704"/>
      <c r="X217" s="704"/>
      <c r="Y217" s="704"/>
      <c r="Z217" s="704"/>
      <c r="AA217" s="704">
        <v>0.5</v>
      </c>
    </row>
    <row r="218" spans="1:27">
      <c r="A218" s="2005"/>
      <c r="B218" s="2199" t="s">
        <v>20377</v>
      </c>
      <c r="C218" s="1936" t="s">
        <v>20378</v>
      </c>
      <c r="D218" s="704"/>
      <c r="E218" s="704">
        <v>1.5</v>
      </c>
      <c r="F218" s="704"/>
      <c r="G218" s="704"/>
      <c r="H218" s="704"/>
      <c r="I218" s="704"/>
      <c r="J218" s="704"/>
      <c r="K218" s="704"/>
      <c r="L218" s="704"/>
      <c r="M218" s="704"/>
      <c r="N218" s="704"/>
      <c r="O218" s="704"/>
      <c r="P218" s="704">
        <v>1.5</v>
      </c>
      <c r="Q218" s="704">
        <v>1.5</v>
      </c>
      <c r="R218" s="704">
        <v>5</v>
      </c>
      <c r="S218" s="704"/>
      <c r="T218" s="704"/>
      <c r="U218" s="704"/>
      <c r="V218" s="704"/>
      <c r="W218" s="704"/>
      <c r="X218" s="704"/>
      <c r="Y218" s="704"/>
      <c r="Z218" s="704"/>
      <c r="AA218" s="704">
        <v>1.5</v>
      </c>
    </row>
    <row r="219" spans="1:27" ht="18.75" customHeight="1">
      <c r="A219" s="2005"/>
      <c r="B219" s="2175" t="s">
        <v>20468</v>
      </c>
      <c r="C219" s="2176"/>
      <c r="D219" s="2177"/>
      <c r="E219" s="2177">
        <v>30.8</v>
      </c>
      <c r="F219" s="2177">
        <v>3</v>
      </c>
      <c r="G219" s="2177">
        <v>0.5</v>
      </c>
      <c r="H219" s="2177"/>
      <c r="I219" s="2177"/>
      <c r="J219" s="2177"/>
      <c r="K219" s="2177"/>
      <c r="L219" s="2177"/>
      <c r="M219" s="2177"/>
      <c r="N219" s="2177">
        <v>2.5</v>
      </c>
      <c r="O219" s="2177"/>
      <c r="P219" s="2177">
        <v>27.8</v>
      </c>
      <c r="Q219" s="2177">
        <v>30.8</v>
      </c>
      <c r="R219" s="2177"/>
      <c r="S219" s="2177"/>
      <c r="T219" s="2177"/>
      <c r="U219" s="2177"/>
      <c r="V219" s="2177">
        <v>0</v>
      </c>
      <c r="W219" s="2177">
        <v>0</v>
      </c>
      <c r="X219" s="2177">
        <v>0</v>
      </c>
      <c r="Y219" s="2177">
        <v>0</v>
      </c>
      <c r="Z219" s="2177">
        <v>0</v>
      </c>
      <c r="AA219" s="2163">
        <v>30.8</v>
      </c>
    </row>
    <row r="220" spans="1:27" ht="26.25" customHeight="1">
      <c r="A220" s="2005"/>
      <c r="B220" s="2283" t="s">
        <v>3</v>
      </c>
      <c r="C220" s="2179"/>
      <c r="D220" s="2180"/>
      <c r="E220" s="2180"/>
      <c r="F220" s="2180"/>
      <c r="G220" s="2180"/>
      <c r="H220" s="2180"/>
      <c r="I220" s="2180"/>
      <c r="J220" s="2180"/>
      <c r="K220" s="2180"/>
      <c r="L220" s="2180"/>
      <c r="M220" s="2180"/>
      <c r="N220" s="2180"/>
      <c r="O220" s="2180"/>
      <c r="P220" s="2180"/>
      <c r="Q220" s="2180"/>
      <c r="R220" s="2180"/>
      <c r="S220" s="2180"/>
      <c r="T220" s="2180"/>
      <c r="U220" s="2180"/>
      <c r="V220" s="2180"/>
      <c r="W220" s="2180"/>
      <c r="X220" s="2180"/>
      <c r="Y220" s="2180"/>
      <c r="Z220" s="2180"/>
      <c r="AA220" s="2162"/>
    </row>
    <row r="221" spans="1:27">
      <c r="A221" s="2005"/>
      <c r="B221" s="2170" t="s">
        <v>20379</v>
      </c>
      <c r="C221" s="128" t="s">
        <v>20380</v>
      </c>
      <c r="D221" s="431"/>
      <c r="E221" s="431">
        <v>0.7</v>
      </c>
      <c r="F221" s="431">
        <v>0.6</v>
      </c>
      <c r="G221" s="431">
        <v>0.3</v>
      </c>
      <c r="H221" s="431"/>
      <c r="I221" s="431"/>
      <c r="J221" s="431"/>
      <c r="K221" s="431"/>
      <c r="L221" s="2284"/>
      <c r="M221" s="704"/>
      <c r="N221" s="704">
        <v>0.3</v>
      </c>
      <c r="O221" s="431"/>
      <c r="P221" s="431">
        <v>0.1</v>
      </c>
      <c r="Q221" s="431">
        <v>0.7</v>
      </c>
      <c r="R221" s="704">
        <v>5</v>
      </c>
      <c r="S221" s="431"/>
      <c r="T221" s="431"/>
      <c r="U221" s="431"/>
      <c r="V221" s="431"/>
      <c r="W221" s="431"/>
      <c r="X221" s="431"/>
      <c r="Y221" s="431"/>
      <c r="Z221" s="431"/>
      <c r="AA221" s="431">
        <v>0.7</v>
      </c>
    </row>
    <row r="222" spans="1:27">
      <c r="A222" s="2005"/>
      <c r="B222" s="2170" t="s">
        <v>20381</v>
      </c>
      <c r="C222" s="128" t="s">
        <v>20382</v>
      </c>
      <c r="D222" s="431"/>
      <c r="E222" s="431">
        <v>2.6</v>
      </c>
      <c r="F222" s="431">
        <v>1.6</v>
      </c>
      <c r="G222" s="431">
        <v>1.4</v>
      </c>
      <c r="H222" s="431"/>
      <c r="I222" s="431"/>
      <c r="J222" s="431"/>
      <c r="K222" s="431"/>
      <c r="L222" s="2284"/>
      <c r="M222" s="704"/>
      <c r="N222" s="704">
        <v>0.2</v>
      </c>
      <c r="O222" s="431"/>
      <c r="P222" s="431">
        <v>1</v>
      </c>
      <c r="Q222" s="431">
        <v>2.6</v>
      </c>
      <c r="R222" s="704">
        <v>5</v>
      </c>
      <c r="S222" s="431"/>
      <c r="T222" s="431"/>
      <c r="U222" s="431"/>
      <c r="V222" s="431"/>
      <c r="W222" s="431"/>
      <c r="X222" s="431"/>
      <c r="Y222" s="431"/>
      <c r="Z222" s="431"/>
      <c r="AA222" s="431">
        <v>2.6</v>
      </c>
    </row>
    <row r="223" spans="1:27">
      <c r="A223" s="2005"/>
      <c r="B223" s="2170" t="s">
        <v>20383</v>
      </c>
      <c r="C223" s="128" t="s">
        <v>20384</v>
      </c>
      <c r="D223" s="431"/>
      <c r="E223" s="431">
        <v>1.5</v>
      </c>
      <c r="F223" s="431">
        <v>1</v>
      </c>
      <c r="G223" s="431"/>
      <c r="H223" s="431"/>
      <c r="I223" s="431"/>
      <c r="J223" s="431"/>
      <c r="K223" s="431"/>
      <c r="L223" s="2284"/>
      <c r="M223" s="704"/>
      <c r="N223" s="704">
        <v>1</v>
      </c>
      <c r="O223" s="431"/>
      <c r="P223" s="431">
        <v>0.5</v>
      </c>
      <c r="Q223" s="431">
        <v>1.5</v>
      </c>
      <c r="R223" s="704">
        <v>5</v>
      </c>
      <c r="S223" s="431"/>
      <c r="T223" s="431"/>
      <c r="U223" s="431"/>
      <c r="V223" s="431"/>
      <c r="W223" s="431"/>
      <c r="X223" s="431">
        <v>1.5</v>
      </c>
      <c r="Y223" s="431"/>
      <c r="Z223" s="431"/>
      <c r="AA223" s="431"/>
    </row>
    <row r="224" spans="1:27">
      <c r="A224" s="2005"/>
      <c r="B224" s="2170" t="s">
        <v>20385</v>
      </c>
      <c r="C224" s="128" t="s">
        <v>20386</v>
      </c>
      <c r="D224" s="431"/>
      <c r="E224" s="431">
        <v>1.2</v>
      </c>
      <c r="F224" s="431">
        <v>1</v>
      </c>
      <c r="G224" s="431"/>
      <c r="H224" s="431"/>
      <c r="I224" s="431"/>
      <c r="J224" s="431"/>
      <c r="K224" s="431"/>
      <c r="L224" s="2284"/>
      <c r="M224" s="704"/>
      <c r="N224" s="704">
        <v>1</v>
      </c>
      <c r="O224" s="431"/>
      <c r="P224" s="431">
        <v>0.2</v>
      </c>
      <c r="Q224" s="431">
        <v>1.2</v>
      </c>
      <c r="R224" s="704">
        <v>5</v>
      </c>
      <c r="S224" s="431"/>
      <c r="T224" s="431"/>
      <c r="U224" s="431"/>
      <c r="V224" s="431"/>
      <c r="W224" s="431"/>
      <c r="X224" s="431"/>
      <c r="Y224" s="431"/>
      <c r="Z224" s="431"/>
      <c r="AA224" s="431">
        <v>1.2</v>
      </c>
    </row>
    <row r="225" spans="1:27">
      <c r="A225" s="2005"/>
      <c r="B225" s="2170" t="s">
        <v>20387</v>
      </c>
      <c r="C225" s="128" t="s">
        <v>20388</v>
      </c>
      <c r="D225" s="431"/>
      <c r="E225" s="431">
        <v>0.3</v>
      </c>
      <c r="F225" s="431">
        <v>0.3</v>
      </c>
      <c r="G225" s="431"/>
      <c r="H225" s="431"/>
      <c r="I225" s="431"/>
      <c r="J225" s="431"/>
      <c r="K225" s="431"/>
      <c r="L225" s="2284"/>
      <c r="M225" s="704"/>
      <c r="N225" s="704">
        <v>0.3</v>
      </c>
      <c r="O225" s="431"/>
      <c r="P225" s="431"/>
      <c r="Q225" s="431">
        <v>0.3</v>
      </c>
      <c r="R225" s="704">
        <v>5</v>
      </c>
      <c r="S225" s="431"/>
      <c r="T225" s="431"/>
      <c r="U225" s="431"/>
      <c r="V225" s="431"/>
      <c r="W225" s="431"/>
      <c r="X225" s="431"/>
      <c r="Y225" s="431"/>
      <c r="Z225" s="431"/>
      <c r="AA225" s="431">
        <v>0.3</v>
      </c>
    </row>
    <row r="226" spans="1:27">
      <c r="A226" s="2005"/>
      <c r="B226" s="2170" t="s">
        <v>20389</v>
      </c>
      <c r="C226" s="128" t="s">
        <v>20390</v>
      </c>
      <c r="D226" s="431"/>
      <c r="E226" s="431">
        <v>0.7</v>
      </c>
      <c r="F226" s="431"/>
      <c r="G226" s="431"/>
      <c r="H226" s="431"/>
      <c r="I226" s="431"/>
      <c r="J226" s="431"/>
      <c r="K226" s="431"/>
      <c r="L226" s="2284"/>
      <c r="M226" s="704"/>
      <c r="N226" s="704"/>
      <c r="O226" s="431"/>
      <c r="P226" s="431">
        <v>0.7</v>
      </c>
      <c r="Q226" s="431">
        <v>0.7</v>
      </c>
      <c r="R226" s="704">
        <v>5</v>
      </c>
      <c r="S226" s="431"/>
      <c r="T226" s="431"/>
      <c r="U226" s="431"/>
      <c r="V226" s="431"/>
      <c r="W226" s="431"/>
      <c r="X226" s="431"/>
      <c r="Y226" s="431"/>
      <c r="Z226" s="431"/>
      <c r="AA226" s="431">
        <v>0.7</v>
      </c>
    </row>
    <row r="227" spans="1:27" ht="25.5">
      <c r="A227" s="2005"/>
      <c r="B227" s="2160" t="s">
        <v>20391</v>
      </c>
      <c r="C227" s="128" t="s">
        <v>20392</v>
      </c>
      <c r="D227" s="431"/>
      <c r="E227" s="431">
        <v>1</v>
      </c>
      <c r="F227" s="431">
        <v>1</v>
      </c>
      <c r="G227" s="431"/>
      <c r="H227" s="431"/>
      <c r="I227" s="431"/>
      <c r="J227" s="431"/>
      <c r="K227" s="431"/>
      <c r="L227" s="2284"/>
      <c r="M227" s="704"/>
      <c r="N227" s="704">
        <v>1</v>
      </c>
      <c r="O227" s="431"/>
      <c r="P227" s="431"/>
      <c r="Q227" s="431">
        <v>1</v>
      </c>
      <c r="R227" s="704">
        <v>5</v>
      </c>
      <c r="S227" s="431"/>
      <c r="T227" s="431"/>
      <c r="U227" s="431"/>
      <c r="V227" s="431"/>
      <c r="W227" s="431"/>
      <c r="X227" s="431"/>
      <c r="Y227" s="431"/>
      <c r="Z227" s="431"/>
      <c r="AA227" s="431">
        <v>1</v>
      </c>
    </row>
    <row r="228" spans="1:27" ht="25.5">
      <c r="A228" s="2005"/>
      <c r="B228" s="2160" t="s">
        <v>20393</v>
      </c>
      <c r="C228" s="128" t="s">
        <v>20394</v>
      </c>
      <c r="D228" s="431"/>
      <c r="E228" s="431">
        <v>0.8</v>
      </c>
      <c r="F228" s="431">
        <v>0.1</v>
      </c>
      <c r="G228" s="431"/>
      <c r="H228" s="431"/>
      <c r="I228" s="431"/>
      <c r="J228" s="431"/>
      <c r="K228" s="431"/>
      <c r="L228" s="2284"/>
      <c r="M228" s="704"/>
      <c r="N228" s="704">
        <v>0.1</v>
      </c>
      <c r="O228" s="431"/>
      <c r="P228" s="431">
        <v>0.7</v>
      </c>
      <c r="Q228" s="431">
        <v>0.8</v>
      </c>
      <c r="R228" s="704">
        <v>5</v>
      </c>
      <c r="S228" s="431"/>
      <c r="T228" s="431"/>
      <c r="U228" s="431"/>
      <c r="V228" s="431"/>
      <c r="W228" s="431"/>
      <c r="X228" s="431"/>
      <c r="Y228" s="431"/>
      <c r="Z228" s="431"/>
      <c r="AA228" s="431">
        <v>0.8</v>
      </c>
    </row>
    <row r="229" spans="1:27" ht="25.5">
      <c r="A229" s="2005"/>
      <c r="B229" s="2160" t="s">
        <v>20395</v>
      </c>
      <c r="C229" s="128" t="s">
        <v>20396</v>
      </c>
      <c r="D229" s="431"/>
      <c r="E229" s="431">
        <v>0.8</v>
      </c>
      <c r="F229" s="431">
        <v>0.1</v>
      </c>
      <c r="G229" s="431"/>
      <c r="H229" s="431"/>
      <c r="I229" s="431"/>
      <c r="J229" s="431"/>
      <c r="K229" s="431"/>
      <c r="L229" s="2284"/>
      <c r="M229" s="704"/>
      <c r="N229" s="704">
        <v>0.1</v>
      </c>
      <c r="O229" s="431"/>
      <c r="P229" s="431">
        <v>0.7</v>
      </c>
      <c r="Q229" s="431">
        <v>0.8</v>
      </c>
      <c r="R229" s="704">
        <v>5</v>
      </c>
      <c r="S229" s="431"/>
      <c r="T229" s="431"/>
      <c r="U229" s="431"/>
      <c r="V229" s="431"/>
      <c r="W229" s="431"/>
      <c r="X229" s="431"/>
      <c r="Y229" s="431"/>
      <c r="Z229" s="431"/>
      <c r="AA229" s="431">
        <v>0.8</v>
      </c>
    </row>
    <row r="230" spans="1:27" ht="25.5">
      <c r="A230" s="2005"/>
      <c r="B230" s="2160" t="s">
        <v>20397</v>
      </c>
      <c r="C230" s="128" t="s">
        <v>20398</v>
      </c>
      <c r="D230" s="431"/>
      <c r="E230" s="431">
        <v>0.5</v>
      </c>
      <c r="F230" s="431"/>
      <c r="G230" s="431"/>
      <c r="H230" s="431"/>
      <c r="I230" s="431"/>
      <c r="J230" s="431"/>
      <c r="K230" s="431"/>
      <c r="L230" s="2284"/>
      <c r="M230" s="704"/>
      <c r="N230" s="704"/>
      <c r="O230" s="431"/>
      <c r="P230" s="431">
        <v>0.5</v>
      </c>
      <c r="Q230" s="431">
        <v>0.5</v>
      </c>
      <c r="R230" s="704">
        <v>5</v>
      </c>
      <c r="S230" s="431"/>
      <c r="T230" s="431"/>
      <c r="U230" s="431"/>
      <c r="V230" s="431"/>
      <c r="W230" s="431"/>
      <c r="X230" s="431"/>
      <c r="Y230" s="431"/>
      <c r="Z230" s="431"/>
      <c r="AA230" s="431">
        <v>0.5</v>
      </c>
    </row>
    <row r="231" spans="1:27">
      <c r="A231" s="2005"/>
      <c r="B231" s="2170" t="s">
        <v>20399</v>
      </c>
      <c r="C231" s="128" t="s">
        <v>20400</v>
      </c>
      <c r="D231" s="431"/>
      <c r="E231" s="431">
        <v>1.7</v>
      </c>
      <c r="F231" s="431">
        <v>1.3</v>
      </c>
      <c r="G231" s="431">
        <v>0.5</v>
      </c>
      <c r="H231" s="431"/>
      <c r="I231" s="431"/>
      <c r="J231" s="431"/>
      <c r="K231" s="431"/>
      <c r="L231" s="2284"/>
      <c r="M231" s="704"/>
      <c r="N231" s="704">
        <v>0.8</v>
      </c>
      <c r="O231" s="431"/>
      <c r="P231" s="431">
        <v>0.4</v>
      </c>
      <c r="Q231" s="431">
        <v>1.7</v>
      </c>
      <c r="R231" s="704">
        <v>5</v>
      </c>
      <c r="S231" s="431"/>
      <c r="T231" s="431"/>
      <c r="U231" s="431"/>
      <c r="V231" s="431"/>
      <c r="W231" s="431"/>
      <c r="X231" s="431"/>
      <c r="Y231" s="431"/>
      <c r="Z231" s="431"/>
      <c r="AA231" s="431">
        <v>1.7</v>
      </c>
    </row>
    <row r="232" spans="1:27">
      <c r="A232" s="2005"/>
      <c r="B232" s="2170" t="s">
        <v>20401</v>
      </c>
      <c r="C232" s="128" t="s">
        <v>20402</v>
      </c>
      <c r="D232" s="431"/>
      <c r="E232" s="431">
        <v>1</v>
      </c>
      <c r="F232" s="431">
        <v>0.6</v>
      </c>
      <c r="G232" s="431"/>
      <c r="H232" s="431"/>
      <c r="I232" s="431"/>
      <c r="J232" s="431"/>
      <c r="K232" s="431"/>
      <c r="L232" s="2284"/>
      <c r="M232" s="704"/>
      <c r="N232" s="704">
        <v>0.6</v>
      </c>
      <c r="O232" s="431"/>
      <c r="P232" s="431">
        <v>0.4</v>
      </c>
      <c r="Q232" s="431">
        <v>1</v>
      </c>
      <c r="R232" s="704">
        <v>5</v>
      </c>
      <c r="S232" s="431"/>
      <c r="T232" s="431"/>
      <c r="U232" s="431"/>
      <c r="V232" s="431"/>
      <c r="W232" s="431"/>
      <c r="X232" s="431"/>
      <c r="Y232" s="431"/>
      <c r="Z232" s="431"/>
      <c r="AA232" s="431">
        <v>1</v>
      </c>
    </row>
    <row r="233" spans="1:27">
      <c r="A233" s="2005"/>
      <c r="B233" s="2170" t="s">
        <v>20403</v>
      </c>
      <c r="C233" s="128" t="s">
        <v>20404</v>
      </c>
      <c r="D233" s="431"/>
      <c r="E233" s="431">
        <v>0.8</v>
      </c>
      <c r="F233" s="431"/>
      <c r="G233" s="431"/>
      <c r="H233" s="431"/>
      <c r="I233" s="431"/>
      <c r="J233" s="431"/>
      <c r="K233" s="431"/>
      <c r="L233" s="2284"/>
      <c r="M233" s="704"/>
      <c r="N233" s="704"/>
      <c r="O233" s="431"/>
      <c r="P233" s="431">
        <v>0.8</v>
      </c>
      <c r="Q233" s="431">
        <v>0.8</v>
      </c>
      <c r="R233" s="704">
        <v>5</v>
      </c>
      <c r="S233" s="431"/>
      <c r="T233" s="431"/>
      <c r="U233" s="431"/>
      <c r="V233" s="431"/>
      <c r="W233" s="431"/>
      <c r="X233" s="431"/>
      <c r="Y233" s="431"/>
      <c r="Z233" s="431"/>
      <c r="AA233" s="431">
        <v>0.8</v>
      </c>
    </row>
    <row r="234" spans="1:27">
      <c r="A234" s="2005"/>
      <c r="B234" s="2170" t="s">
        <v>20405</v>
      </c>
      <c r="C234" s="128" t="s">
        <v>20406</v>
      </c>
      <c r="D234" s="431"/>
      <c r="E234" s="431">
        <v>0.5</v>
      </c>
      <c r="F234" s="431">
        <v>0.2</v>
      </c>
      <c r="G234" s="431"/>
      <c r="H234" s="431"/>
      <c r="I234" s="431"/>
      <c r="J234" s="431"/>
      <c r="K234" s="431"/>
      <c r="L234" s="2284"/>
      <c r="M234" s="704"/>
      <c r="N234" s="704">
        <v>0.2</v>
      </c>
      <c r="O234" s="431"/>
      <c r="P234" s="431">
        <v>0.3</v>
      </c>
      <c r="Q234" s="431">
        <v>0.5</v>
      </c>
      <c r="R234" s="704">
        <v>5</v>
      </c>
      <c r="S234" s="431"/>
      <c r="T234" s="431"/>
      <c r="U234" s="431"/>
      <c r="V234" s="431"/>
      <c r="W234" s="431"/>
      <c r="X234" s="431"/>
      <c r="Y234" s="431"/>
      <c r="Z234" s="431"/>
      <c r="AA234" s="431">
        <v>0.5</v>
      </c>
    </row>
    <row r="235" spans="1:27">
      <c r="A235" s="2005"/>
      <c r="B235" s="2170" t="s">
        <v>20407</v>
      </c>
      <c r="C235" s="128" t="s">
        <v>20408</v>
      </c>
      <c r="D235" s="431"/>
      <c r="E235" s="431">
        <v>0.3</v>
      </c>
      <c r="F235" s="431"/>
      <c r="G235" s="431"/>
      <c r="H235" s="431"/>
      <c r="I235" s="431"/>
      <c r="J235" s="431"/>
      <c r="K235" s="431"/>
      <c r="L235" s="2284"/>
      <c r="M235" s="704"/>
      <c r="N235" s="704"/>
      <c r="O235" s="431"/>
      <c r="P235" s="431">
        <v>0.3</v>
      </c>
      <c r="Q235" s="431">
        <v>0.3</v>
      </c>
      <c r="R235" s="704">
        <v>5</v>
      </c>
      <c r="S235" s="431"/>
      <c r="T235" s="431"/>
      <c r="U235" s="431"/>
      <c r="V235" s="431"/>
      <c r="W235" s="431"/>
      <c r="X235" s="431"/>
      <c r="Y235" s="431"/>
      <c r="Z235" s="431"/>
      <c r="AA235" s="431">
        <v>0.3</v>
      </c>
    </row>
    <row r="236" spans="1:27">
      <c r="A236" s="2005"/>
      <c r="B236" s="2170" t="s">
        <v>20409</v>
      </c>
      <c r="C236" s="128" t="s">
        <v>20410</v>
      </c>
      <c r="D236" s="431"/>
      <c r="E236" s="431">
        <v>1</v>
      </c>
      <c r="F236" s="431"/>
      <c r="G236" s="431"/>
      <c r="H236" s="431"/>
      <c r="I236" s="431"/>
      <c r="J236" s="431"/>
      <c r="K236" s="431"/>
      <c r="L236" s="2284"/>
      <c r="M236" s="704"/>
      <c r="N236" s="704"/>
      <c r="O236" s="431"/>
      <c r="P236" s="431">
        <v>1</v>
      </c>
      <c r="Q236" s="431">
        <v>1</v>
      </c>
      <c r="R236" s="704">
        <v>5</v>
      </c>
      <c r="S236" s="431"/>
      <c r="T236" s="431"/>
      <c r="U236" s="431"/>
      <c r="V236" s="431"/>
      <c r="W236" s="431"/>
      <c r="X236" s="431"/>
      <c r="Y236" s="431"/>
      <c r="Z236" s="431"/>
      <c r="AA236" s="431">
        <v>1</v>
      </c>
    </row>
    <row r="237" spans="1:27">
      <c r="A237" s="2005"/>
      <c r="B237" s="2170" t="s">
        <v>20411</v>
      </c>
      <c r="C237" s="128" t="s">
        <v>20412</v>
      </c>
      <c r="D237" s="431"/>
      <c r="E237" s="431">
        <v>1</v>
      </c>
      <c r="F237" s="431"/>
      <c r="G237" s="431"/>
      <c r="H237" s="431"/>
      <c r="I237" s="431"/>
      <c r="J237" s="431"/>
      <c r="K237" s="431"/>
      <c r="L237" s="2284"/>
      <c r="M237" s="704"/>
      <c r="N237" s="704"/>
      <c r="O237" s="431"/>
      <c r="P237" s="431">
        <v>1</v>
      </c>
      <c r="Q237" s="431">
        <v>1</v>
      </c>
      <c r="R237" s="704">
        <v>5</v>
      </c>
      <c r="S237" s="431"/>
      <c r="T237" s="431"/>
      <c r="U237" s="431"/>
      <c r="V237" s="431"/>
      <c r="W237" s="431"/>
      <c r="X237" s="431"/>
      <c r="Y237" s="431"/>
      <c r="Z237" s="431"/>
      <c r="AA237" s="431">
        <v>1</v>
      </c>
    </row>
    <row r="238" spans="1:27" ht="25.5">
      <c r="A238" s="2005"/>
      <c r="B238" s="2160" t="s">
        <v>20413</v>
      </c>
      <c r="C238" s="128" t="s">
        <v>20414</v>
      </c>
      <c r="D238" s="431"/>
      <c r="E238" s="431">
        <v>0.3</v>
      </c>
      <c r="F238" s="431">
        <v>0.1</v>
      </c>
      <c r="G238" s="431"/>
      <c r="H238" s="431"/>
      <c r="I238" s="431"/>
      <c r="J238" s="431"/>
      <c r="K238" s="431"/>
      <c r="L238" s="2284"/>
      <c r="M238" s="704"/>
      <c r="N238" s="704">
        <v>0.1</v>
      </c>
      <c r="O238" s="431"/>
      <c r="P238" s="431">
        <v>0.2</v>
      </c>
      <c r="Q238" s="431">
        <v>0.3</v>
      </c>
      <c r="R238" s="704">
        <v>5</v>
      </c>
      <c r="S238" s="431"/>
      <c r="T238" s="431"/>
      <c r="U238" s="431"/>
      <c r="V238" s="431"/>
      <c r="W238" s="431"/>
      <c r="X238" s="431"/>
      <c r="Y238" s="431"/>
      <c r="Z238" s="431"/>
      <c r="AA238" s="431">
        <v>0.3</v>
      </c>
    </row>
    <row r="239" spans="1:27">
      <c r="A239" s="2005"/>
      <c r="B239" s="2170" t="s">
        <v>20415</v>
      </c>
      <c r="C239" s="128" t="s">
        <v>20416</v>
      </c>
      <c r="D239" s="431"/>
      <c r="E239" s="431">
        <v>1</v>
      </c>
      <c r="F239" s="431">
        <v>0.5</v>
      </c>
      <c r="G239" s="431"/>
      <c r="H239" s="431"/>
      <c r="I239" s="431"/>
      <c r="J239" s="431"/>
      <c r="K239" s="431"/>
      <c r="L239" s="2284"/>
      <c r="M239" s="704"/>
      <c r="N239" s="704">
        <v>0.5</v>
      </c>
      <c r="O239" s="431"/>
      <c r="P239" s="431">
        <v>0.5</v>
      </c>
      <c r="Q239" s="431">
        <v>1</v>
      </c>
      <c r="R239" s="704">
        <v>5</v>
      </c>
      <c r="S239" s="431"/>
      <c r="T239" s="431"/>
      <c r="U239" s="431"/>
      <c r="V239" s="431"/>
      <c r="W239" s="431"/>
      <c r="X239" s="431"/>
      <c r="Y239" s="431"/>
      <c r="Z239" s="431"/>
      <c r="AA239" s="431">
        <v>1</v>
      </c>
    </row>
    <row r="240" spans="1:27">
      <c r="A240" s="2005"/>
      <c r="B240" s="2170" t="s">
        <v>20417</v>
      </c>
      <c r="C240" s="128" t="s">
        <v>20418</v>
      </c>
      <c r="D240" s="431"/>
      <c r="E240" s="431">
        <v>2</v>
      </c>
      <c r="F240" s="431">
        <v>0.8</v>
      </c>
      <c r="G240" s="431"/>
      <c r="H240" s="431"/>
      <c r="I240" s="431"/>
      <c r="J240" s="431"/>
      <c r="K240" s="431"/>
      <c r="L240" s="2284"/>
      <c r="M240" s="704"/>
      <c r="N240" s="704">
        <v>0.8</v>
      </c>
      <c r="O240" s="431"/>
      <c r="P240" s="431">
        <v>1.2</v>
      </c>
      <c r="Q240" s="431">
        <v>2</v>
      </c>
      <c r="R240" s="704">
        <v>5</v>
      </c>
      <c r="S240" s="431"/>
      <c r="T240" s="431"/>
      <c r="U240" s="431"/>
      <c r="V240" s="431"/>
      <c r="W240" s="431"/>
      <c r="X240" s="431"/>
      <c r="Y240" s="431"/>
      <c r="Z240" s="431"/>
      <c r="AA240" s="431">
        <v>2</v>
      </c>
    </row>
    <row r="241" spans="1:27">
      <c r="A241" s="2005"/>
      <c r="B241" s="2170" t="s">
        <v>20419</v>
      </c>
      <c r="C241" s="128" t="s">
        <v>20420</v>
      </c>
      <c r="D241" s="431"/>
      <c r="E241" s="431">
        <v>0.5</v>
      </c>
      <c r="F241" s="431"/>
      <c r="G241" s="431"/>
      <c r="H241" s="431"/>
      <c r="I241" s="431"/>
      <c r="J241" s="431"/>
      <c r="K241" s="431"/>
      <c r="L241" s="2284"/>
      <c r="M241" s="704"/>
      <c r="N241" s="704"/>
      <c r="O241" s="431"/>
      <c r="P241" s="431">
        <v>0.5</v>
      </c>
      <c r="Q241" s="431">
        <v>0.5</v>
      </c>
      <c r="R241" s="704">
        <v>5</v>
      </c>
      <c r="S241" s="431"/>
      <c r="T241" s="431"/>
      <c r="U241" s="431"/>
      <c r="V241" s="431"/>
      <c r="W241" s="431"/>
      <c r="X241" s="431"/>
      <c r="Y241" s="431"/>
      <c r="Z241" s="431"/>
      <c r="AA241" s="431">
        <v>0.5</v>
      </c>
    </row>
    <row r="242" spans="1:27">
      <c r="A242" s="2005"/>
      <c r="B242" s="2170" t="s">
        <v>20421</v>
      </c>
      <c r="C242" s="128" t="s">
        <v>20422</v>
      </c>
      <c r="D242" s="431"/>
      <c r="E242" s="431">
        <v>0.8</v>
      </c>
      <c r="F242" s="431">
        <v>0.5</v>
      </c>
      <c r="G242" s="431"/>
      <c r="H242" s="431"/>
      <c r="I242" s="431"/>
      <c r="J242" s="431"/>
      <c r="K242" s="431"/>
      <c r="L242" s="2284"/>
      <c r="M242" s="704"/>
      <c r="N242" s="704">
        <v>0.5</v>
      </c>
      <c r="O242" s="431"/>
      <c r="P242" s="431">
        <v>0.3</v>
      </c>
      <c r="Q242" s="431">
        <v>0.8</v>
      </c>
      <c r="R242" s="704">
        <v>5</v>
      </c>
      <c r="S242" s="431"/>
      <c r="T242" s="431"/>
      <c r="U242" s="431"/>
      <c r="V242" s="431"/>
      <c r="W242" s="431"/>
      <c r="X242" s="431"/>
      <c r="Y242" s="431"/>
      <c r="Z242" s="431"/>
      <c r="AA242" s="431">
        <v>0.8</v>
      </c>
    </row>
    <row r="243" spans="1:27">
      <c r="A243" s="2005"/>
      <c r="B243" s="2170" t="s">
        <v>20423</v>
      </c>
      <c r="C243" s="128" t="s">
        <v>20424</v>
      </c>
      <c r="D243" s="431"/>
      <c r="E243" s="431">
        <v>1</v>
      </c>
      <c r="F243" s="431">
        <v>0.5</v>
      </c>
      <c r="G243" s="431"/>
      <c r="H243" s="431"/>
      <c r="I243" s="431"/>
      <c r="J243" s="431"/>
      <c r="K243" s="431"/>
      <c r="L243" s="2284"/>
      <c r="M243" s="704"/>
      <c r="N243" s="704">
        <v>0.5</v>
      </c>
      <c r="O243" s="431"/>
      <c r="P243" s="431">
        <v>0.5</v>
      </c>
      <c r="Q243" s="431">
        <v>1</v>
      </c>
      <c r="R243" s="704">
        <v>5</v>
      </c>
      <c r="S243" s="431"/>
      <c r="T243" s="431"/>
      <c r="U243" s="431"/>
      <c r="V243" s="431"/>
      <c r="W243" s="431"/>
      <c r="X243" s="431"/>
      <c r="Y243" s="431"/>
      <c r="Z243" s="431"/>
      <c r="AA243" s="431">
        <v>1</v>
      </c>
    </row>
    <row r="244" spans="1:27">
      <c r="A244" s="2005"/>
      <c r="B244" s="2170" t="s">
        <v>20425</v>
      </c>
      <c r="C244" s="128" t="s">
        <v>20426</v>
      </c>
      <c r="D244" s="431"/>
      <c r="E244" s="431">
        <v>0.2</v>
      </c>
      <c r="F244" s="431"/>
      <c r="G244" s="431"/>
      <c r="H244" s="431"/>
      <c r="I244" s="431"/>
      <c r="J244" s="431"/>
      <c r="K244" s="431"/>
      <c r="L244" s="2284"/>
      <c r="M244" s="704"/>
      <c r="N244" s="704"/>
      <c r="O244" s="431"/>
      <c r="P244" s="431">
        <v>0.2</v>
      </c>
      <c r="Q244" s="431">
        <v>0.2</v>
      </c>
      <c r="R244" s="704">
        <v>5</v>
      </c>
      <c r="S244" s="431"/>
      <c r="T244" s="431"/>
      <c r="U244" s="431"/>
      <c r="V244" s="431"/>
      <c r="W244" s="431"/>
      <c r="X244" s="431"/>
      <c r="Y244" s="431"/>
      <c r="Z244" s="431"/>
      <c r="AA244" s="431">
        <v>0.2</v>
      </c>
    </row>
    <row r="245" spans="1:27" ht="25.5">
      <c r="A245" s="2005"/>
      <c r="B245" s="2160" t="s">
        <v>20427</v>
      </c>
      <c r="C245" s="128" t="s">
        <v>20428</v>
      </c>
      <c r="D245" s="431"/>
      <c r="E245" s="431">
        <v>3</v>
      </c>
      <c r="F245" s="431">
        <v>0.7</v>
      </c>
      <c r="G245" s="431"/>
      <c r="H245" s="431"/>
      <c r="I245" s="431"/>
      <c r="J245" s="431"/>
      <c r="K245" s="431"/>
      <c r="L245" s="2284"/>
      <c r="M245" s="704"/>
      <c r="N245" s="704">
        <v>0.7</v>
      </c>
      <c r="O245" s="431"/>
      <c r="P245" s="431">
        <v>2.2999999999999998</v>
      </c>
      <c r="Q245" s="431">
        <v>3</v>
      </c>
      <c r="R245" s="431">
        <v>5</v>
      </c>
      <c r="S245" s="431"/>
      <c r="T245" s="431"/>
      <c r="U245" s="431"/>
      <c r="V245" s="431"/>
      <c r="W245" s="431"/>
      <c r="X245" s="431"/>
      <c r="Y245" s="431"/>
      <c r="Z245" s="431"/>
      <c r="AA245" s="431">
        <v>3</v>
      </c>
    </row>
    <row r="246" spans="1:27" ht="25.5">
      <c r="A246" s="2005"/>
      <c r="B246" s="2160" t="s">
        <v>20429</v>
      </c>
      <c r="C246" s="128" t="s">
        <v>20430</v>
      </c>
      <c r="D246" s="431"/>
      <c r="E246" s="431">
        <v>3</v>
      </c>
      <c r="F246" s="431">
        <v>0.8</v>
      </c>
      <c r="G246" s="431"/>
      <c r="H246" s="431"/>
      <c r="I246" s="431"/>
      <c r="J246" s="431"/>
      <c r="K246" s="431"/>
      <c r="L246" s="2284"/>
      <c r="M246" s="704"/>
      <c r="N246" s="704">
        <v>0.8</v>
      </c>
      <c r="O246" s="431"/>
      <c r="P246" s="431">
        <v>2.2000000000000002</v>
      </c>
      <c r="Q246" s="431">
        <v>3</v>
      </c>
      <c r="R246" s="431">
        <v>5</v>
      </c>
      <c r="S246" s="431"/>
      <c r="T246" s="431"/>
      <c r="U246" s="431"/>
      <c r="V246" s="431"/>
      <c r="W246" s="431"/>
      <c r="X246" s="431"/>
      <c r="Y246" s="431"/>
      <c r="Z246" s="431"/>
      <c r="AA246" s="431">
        <v>3</v>
      </c>
    </row>
    <row r="247" spans="1:27" ht="25.5">
      <c r="A247" s="2005"/>
      <c r="B247" s="2160" t="s">
        <v>20431</v>
      </c>
      <c r="C247" s="128" t="s">
        <v>20432</v>
      </c>
      <c r="D247" s="431"/>
      <c r="E247" s="431">
        <v>1.5</v>
      </c>
      <c r="F247" s="431">
        <v>0.5</v>
      </c>
      <c r="G247" s="431"/>
      <c r="H247" s="431"/>
      <c r="I247" s="431"/>
      <c r="J247" s="431"/>
      <c r="K247" s="431"/>
      <c r="L247" s="2284"/>
      <c r="M247" s="704"/>
      <c r="N247" s="704">
        <v>0.5</v>
      </c>
      <c r="O247" s="431"/>
      <c r="P247" s="431">
        <v>1</v>
      </c>
      <c r="Q247" s="431">
        <v>1.5</v>
      </c>
      <c r="R247" s="431">
        <v>5</v>
      </c>
      <c r="S247" s="431"/>
      <c r="T247" s="431"/>
      <c r="U247" s="431"/>
      <c r="V247" s="431"/>
      <c r="W247" s="431"/>
      <c r="X247" s="431"/>
      <c r="Y247" s="431"/>
      <c r="Z247" s="431"/>
      <c r="AA247" s="431">
        <v>1.5</v>
      </c>
    </row>
    <row r="248" spans="1:27" ht="25.5">
      <c r="A248" s="2005"/>
      <c r="B248" s="2160" t="s">
        <v>20433</v>
      </c>
      <c r="C248" s="128" t="s">
        <v>20434</v>
      </c>
      <c r="D248" s="431"/>
      <c r="E248" s="431">
        <v>3</v>
      </c>
      <c r="F248" s="431">
        <v>1</v>
      </c>
      <c r="G248" s="431"/>
      <c r="H248" s="431"/>
      <c r="I248" s="431"/>
      <c r="J248" s="431"/>
      <c r="K248" s="431"/>
      <c r="L248" s="2284"/>
      <c r="M248" s="704"/>
      <c r="N248" s="704">
        <v>1</v>
      </c>
      <c r="O248" s="431"/>
      <c r="P248" s="431">
        <v>2</v>
      </c>
      <c r="Q248" s="431">
        <v>3</v>
      </c>
      <c r="R248" s="431">
        <v>5</v>
      </c>
      <c r="S248" s="431"/>
      <c r="T248" s="431"/>
      <c r="U248" s="431"/>
      <c r="V248" s="431"/>
      <c r="W248" s="431"/>
      <c r="X248" s="431"/>
      <c r="Y248" s="431"/>
      <c r="Z248" s="431"/>
      <c r="AA248" s="431">
        <v>3</v>
      </c>
    </row>
    <row r="249" spans="1:27" ht="25.5">
      <c r="A249" s="2005"/>
      <c r="B249" s="2160" t="s">
        <v>20435</v>
      </c>
      <c r="C249" s="128" t="s">
        <v>20436</v>
      </c>
      <c r="D249" s="431"/>
      <c r="E249" s="431">
        <v>1</v>
      </c>
      <c r="F249" s="431"/>
      <c r="G249" s="431"/>
      <c r="H249" s="431"/>
      <c r="I249" s="431"/>
      <c r="J249" s="431"/>
      <c r="K249" s="431"/>
      <c r="L249" s="431"/>
      <c r="M249" s="431"/>
      <c r="N249" s="431"/>
      <c r="O249" s="431"/>
      <c r="P249" s="431">
        <v>1</v>
      </c>
      <c r="Q249" s="431">
        <v>1</v>
      </c>
      <c r="R249" s="431">
        <v>5</v>
      </c>
      <c r="S249" s="431"/>
      <c r="T249" s="431"/>
      <c r="U249" s="431"/>
      <c r="V249" s="431"/>
      <c r="W249" s="431"/>
      <c r="X249" s="431"/>
      <c r="Y249" s="431"/>
      <c r="Z249" s="431"/>
      <c r="AA249" s="431">
        <v>1</v>
      </c>
    </row>
    <row r="250" spans="1:27" ht="25.5">
      <c r="A250" s="2005"/>
      <c r="B250" s="2160" t="s">
        <v>20437</v>
      </c>
      <c r="C250" s="128" t="s">
        <v>20438</v>
      </c>
      <c r="D250" s="431"/>
      <c r="E250" s="431">
        <v>0.3</v>
      </c>
      <c r="F250" s="431"/>
      <c r="G250" s="431"/>
      <c r="H250" s="431"/>
      <c r="I250" s="431"/>
      <c r="J250" s="431"/>
      <c r="K250" s="431"/>
      <c r="L250" s="431"/>
      <c r="M250" s="431"/>
      <c r="N250" s="431"/>
      <c r="O250" s="431"/>
      <c r="P250" s="431">
        <v>0.3</v>
      </c>
      <c r="Q250" s="431">
        <v>0.3</v>
      </c>
      <c r="R250" s="431">
        <v>5</v>
      </c>
      <c r="S250" s="431"/>
      <c r="T250" s="431"/>
      <c r="U250" s="431"/>
      <c r="V250" s="431"/>
      <c r="W250" s="431"/>
      <c r="X250" s="431"/>
      <c r="Y250" s="431"/>
      <c r="Z250" s="431"/>
      <c r="AA250" s="431">
        <v>0.3</v>
      </c>
    </row>
    <row r="251" spans="1:27" ht="25.5">
      <c r="A251" s="2005"/>
      <c r="B251" s="2160" t="s">
        <v>20439</v>
      </c>
      <c r="C251" s="128" t="s">
        <v>20440</v>
      </c>
      <c r="D251" s="431"/>
      <c r="E251" s="431">
        <v>0.5</v>
      </c>
      <c r="F251" s="431"/>
      <c r="G251" s="431"/>
      <c r="H251" s="431"/>
      <c r="I251" s="431"/>
      <c r="J251" s="431"/>
      <c r="K251" s="431"/>
      <c r="L251" s="431"/>
      <c r="M251" s="431"/>
      <c r="N251" s="431"/>
      <c r="O251" s="431"/>
      <c r="P251" s="431">
        <v>0.5</v>
      </c>
      <c r="Q251" s="431">
        <v>0.5</v>
      </c>
      <c r="R251" s="431">
        <v>5</v>
      </c>
      <c r="S251" s="431"/>
      <c r="T251" s="431"/>
      <c r="U251" s="431"/>
      <c r="V251" s="431"/>
      <c r="W251" s="431"/>
      <c r="X251" s="431"/>
      <c r="Y251" s="431"/>
      <c r="Z251" s="431"/>
      <c r="AA251" s="431">
        <v>0.5</v>
      </c>
    </row>
    <row r="252" spans="1:27" ht="25.5">
      <c r="A252" s="2005"/>
      <c r="B252" s="2160" t="s">
        <v>20441</v>
      </c>
      <c r="C252" s="128" t="s">
        <v>20442</v>
      </c>
      <c r="D252" s="431"/>
      <c r="E252" s="431">
        <v>1.5</v>
      </c>
      <c r="F252" s="431">
        <v>0.5</v>
      </c>
      <c r="G252" s="431"/>
      <c r="H252" s="431"/>
      <c r="I252" s="431"/>
      <c r="J252" s="431"/>
      <c r="K252" s="431"/>
      <c r="L252" s="431"/>
      <c r="M252" s="431"/>
      <c r="N252" s="431">
        <v>0.5</v>
      </c>
      <c r="O252" s="431"/>
      <c r="P252" s="431">
        <v>1</v>
      </c>
      <c r="Q252" s="431">
        <v>1.5</v>
      </c>
      <c r="R252" s="431">
        <v>5</v>
      </c>
      <c r="S252" s="431"/>
      <c r="T252" s="431"/>
      <c r="U252" s="431"/>
      <c r="V252" s="431"/>
      <c r="W252" s="431"/>
      <c r="X252" s="431"/>
      <c r="Y252" s="431"/>
      <c r="Z252" s="431"/>
      <c r="AA252" s="431">
        <v>1.5</v>
      </c>
    </row>
    <row r="253" spans="1:27" ht="25.5">
      <c r="A253" s="2005"/>
      <c r="B253" s="2160" t="s">
        <v>20443</v>
      </c>
      <c r="C253" s="128" t="s">
        <v>20444</v>
      </c>
      <c r="D253" s="431"/>
      <c r="E253" s="431">
        <v>0.8</v>
      </c>
      <c r="F253" s="431"/>
      <c r="G253" s="431"/>
      <c r="H253" s="431"/>
      <c r="I253" s="431"/>
      <c r="J253" s="431"/>
      <c r="K253" s="431"/>
      <c r="L253" s="431"/>
      <c r="M253" s="431"/>
      <c r="N253" s="431"/>
      <c r="O253" s="431"/>
      <c r="P253" s="431">
        <v>0.8</v>
      </c>
      <c r="Q253" s="431">
        <v>0.8</v>
      </c>
      <c r="R253" s="431">
        <v>5</v>
      </c>
      <c r="S253" s="431"/>
      <c r="T253" s="431"/>
      <c r="U253" s="431"/>
      <c r="V253" s="431"/>
      <c r="W253" s="431"/>
      <c r="X253" s="431"/>
      <c r="Y253" s="431"/>
      <c r="Z253" s="431"/>
      <c r="AA253" s="431">
        <v>0.8</v>
      </c>
    </row>
    <row r="254" spans="1:27" ht="25.5">
      <c r="A254" s="2005"/>
      <c r="B254" s="2160" t="s">
        <v>20445</v>
      </c>
      <c r="C254" s="128" t="s">
        <v>20446</v>
      </c>
      <c r="D254" s="431"/>
      <c r="E254" s="431">
        <v>0.3</v>
      </c>
      <c r="F254" s="431"/>
      <c r="G254" s="431"/>
      <c r="H254" s="431"/>
      <c r="I254" s="431"/>
      <c r="J254" s="431"/>
      <c r="K254" s="431"/>
      <c r="L254" s="431"/>
      <c r="M254" s="431"/>
      <c r="N254" s="431"/>
      <c r="O254" s="431"/>
      <c r="P254" s="431">
        <v>0.3</v>
      </c>
      <c r="Q254" s="431">
        <v>0.3</v>
      </c>
      <c r="R254" s="431">
        <v>5</v>
      </c>
      <c r="S254" s="431"/>
      <c r="T254" s="431"/>
      <c r="U254" s="431"/>
      <c r="V254" s="431"/>
      <c r="W254" s="431"/>
      <c r="X254" s="431"/>
      <c r="Y254" s="431"/>
      <c r="Z254" s="431"/>
      <c r="AA254" s="431">
        <v>0.3</v>
      </c>
    </row>
    <row r="255" spans="1:27" ht="25.5">
      <c r="A255" s="2005"/>
      <c r="B255" s="2160" t="s">
        <v>20447</v>
      </c>
      <c r="C255" s="128" t="s">
        <v>20448</v>
      </c>
      <c r="D255" s="431"/>
      <c r="E255" s="431">
        <v>0.5</v>
      </c>
      <c r="F255" s="431"/>
      <c r="G255" s="431"/>
      <c r="H255" s="431"/>
      <c r="I255" s="431"/>
      <c r="J255" s="431"/>
      <c r="K255" s="431"/>
      <c r="L255" s="431"/>
      <c r="M255" s="431"/>
      <c r="N255" s="431"/>
      <c r="O255" s="431"/>
      <c r="P255" s="431">
        <v>0.5</v>
      </c>
      <c r="Q255" s="431">
        <v>0.5</v>
      </c>
      <c r="R255" s="431">
        <v>5</v>
      </c>
      <c r="S255" s="431"/>
      <c r="T255" s="431"/>
      <c r="U255" s="431"/>
      <c r="V255" s="431"/>
      <c r="W255" s="431"/>
      <c r="X255" s="431"/>
      <c r="Y255" s="431"/>
      <c r="Z255" s="431"/>
      <c r="AA255" s="431">
        <v>0.5</v>
      </c>
    </row>
    <row r="256" spans="1:27" ht="25.5">
      <c r="A256" s="2005"/>
      <c r="B256" s="2160" t="s">
        <v>20449</v>
      </c>
      <c r="C256" s="128" t="s">
        <v>20450</v>
      </c>
      <c r="D256" s="431"/>
      <c r="E256" s="431">
        <v>0.5</v>
      </c>
      <c r="F256" s="431">
        <v>0.2</v>
      </c>
      <c r="G256" s="431"/>
      <c r="H256" s="431"/>
      <c r="I256" s="431"/>
      <c r="J256" s="431"/>
      <c r="K256" s="431"/>
      <c r="L256" s="431"/>
      <c r="M256" s="431"/>
      <c r="N256" s="431">
        <v>0.2</v>
      </c>
      <c r="O256" s="431"/>
      <c r="P256" s="431">
        <v>0.3</v>
      </c>
      <c r="Q256" s="431">
        <v>0.5</v>
      </c>
      <c r="R256" s="431">
        <v>5</v>
      </c>
      <c r="S256" s="431"/>
      <c r="T256" s="431"/>
      <c r="U256" s="431"/>
      <c r="V256" s="431"/>
      <c r="W256" s="431"/>
      <c r="X256" s="431"/>
      <c r="Y256" s="431"/>
      <c r="Z256" s="431"/>
      <c r="AA256" s="431">
        <v>0.5</v>
      </c>
    </row>
    <row r="257" spans="1:28" ht="25.5">
      <c r="A257" s="2005"/>
      <c r="B257" s="2160" t="s">
        <v>20451</v>
      </c>
      <c r="C257" s="128" t="s">
        <v>20452</v>
      </c>
      <c r="D257" s="431"/>
      <c r="E257" s="431">
        <v>0.3</v>
      </c>
      <c r="F257" s="431"/>
      <c r="G257" s="431"/>
      <c r="H257" s="431"/>
      <c r="I257" s="431"/>
      <c r="J257" s="431"/>
      <c r="K257" s="431"/>
      <c r="L257" s="431"/>
      <c r="M257" s="431"/>
      <c r="N257" s="431"/>
      <c r="O257" s="431"/>
      <c r="P257" s="431">
        <v>0.3</v>
      </c>
      <c r="Q257" s="431">
        <v>0.3</v>
      </c>
      <c r="R257" s="431">
        <v>5</v>
      </c>
      <c r="S257" s="431"/>
      <c r="T257" s="431"/>
      <c r="U257" s="431"/>
      <c r="V257" s="431"/>
      <c r="W257" s="431"/>
      <c r="X257" s="431"/>
      <c r="Y257" s="431"/>
      <c r="Z257" s="431"/>
      <c r="AA257" s="431">
        <v>0.3</v>
      </c>
    </row>
    <row r="258" spans="1:28" ht="25.5">
      <c r="A258" s="2005"/>
      <c r="B258" s="2160" t="s">
        <v>20453</v>
      </c>
      <c r="C258" s="128" t="s">
        <v>20454</v>
      </c>
      <c r="D258" s="431"/>
      <c r="E258" s="431">
        <v>0.3</v>
      </c>
      <c r="F258" s="431"/>
      <c r="G258" s="431"/>
      <c r="H258" s="431"/>
      <c r="I258" s="431"/>
      <c r="J258" s="431"/>
      <c r="K258" s="431"/>
      <c r="L258" s="431"/>
      <c r="M258" s="431"/>
      <c r="N258" s="431"/>
      <c r="O258" s="431"/>
      <c r="P258" s="431">
        <v>0.3</v>
      </c>
      <c r="Q258" s="431">
        <v>0.3</v>
      </c>
      <c r="R258" s="431">
        <v>5</v>
      </c>
      <c r="S258" s="431"/>
      <c r="T258" s="431"/>
      <c r="U258" s="431"/>
      <c r="V258" s="431"/>
      <c r="W258" s="431"/>
      <c r="X258" s="431"/>
      <c r="Y258" s="431"/>
      <c r="Z258" s="431"/>
      <c r="AA258" s="431">
        <v>0.3</v>
      </c>
    </row>
    <row r="259" spans="1:28" ht="25.5">
      <c r="A259" s="2005"/>
      <c r="B259" s="2160" t="s">
        <v>20455</v>
      </c>
      <c r="C259" s="128" t="s">
        <v>20456</v>
      </c>
      <c r="D259" s="431"/>
      <c r="E259" s="431">
        <v>0.3</v>
      </c>
      <c r="F259" s="431"/>
      <c r="G259" s="431"/>
      <c r="H259" s="431"/>
      <c r="I259" s="431"/>
      <c r="J259" s="431"/>
      <c r="K259" s="431"/>
      <c r="L259" s="431"/>
      <c r="M259" s="431"/>
      <c r="N259" s="431"/>
      <c r="O259" s="431"/>
      <c r="P259" s="431">
        <v>0.3</v>
      </c>
      <c r="Q259" s="431">
        <v>0.3</v>
      </c>
      <c r="R259" s="431">
        <v>5</v>
      </c>
      <c r="S259" s="431"/>
      <c r="T259" s="431"/>
      <c r="U259" s="431"/>
      <c r="V259" s="431"/>
      <c r="W259" s="431"/>
      <c r="X259" s="431"/>
      <c r="Y259" s="431"/>
      <c r="Z259" s="431"/>
      <c r="AA259" s="431">
        <v>0.3</v>
      </c>
    </row>
    <row r="260" spans="1:28" ht="25.5">
      <c r="A260" s="2005"/>
      <c r="B260" s="2160" t="s">
        <v>20457</v>
      </c>
      <c r="C260" s="128" t="s">
        <v>20458</v>
      </c>
      <c r="D260" s="431"/>
      <c r="E260" s="431">
        <v>0.5</v>
      </c>
      <c r="F260" s="431"/>
      <c r="G260" s="431"/>
      <c r="H260" s="431"/>
      <c r="I260" s="431"/>
      <c r="J260" s="431"/>
      <c r="K260" s="431"/>
      <c r="L260" s="431"/>
      <c r="M260" s="431"/>
      <c r="N260" s="431"/>
      <c r="O260" s="431"/>
      <c r="P260" s="431">
        <v>0.5</v>
      </c>
      <c r="Q260" s="431">
        <v>0.5</v>
      </c>
      <c r="R260" s="431">
        <v>5</v>
      </c>
      <c r="S260" s="431"/>
      <c r="T260" s="431"/>
      <c r="U260" s="431"/>
      <c r="V260" s="431"/>
      <c r="W260" s="431"/>
      <c r="X260" s="431"/>
      <c r="Y260" s="431"/>
      <c r="Z260" s="431"/>
      <c r="AA260" s="431">
        <v>0.5</v>
      </c>
    </row>
    <row r="261" spans="1:28" ht="25.5">
      <c r="A261" s="2005"/>
      <c r="B261" s="2160" t="s">
        <v>20459</v>
      </c>
      <c r="C261" s="128" t="s">
        <v>20460</v>
      </c>
      <c r="D261" s="704"/>
      <c r="E261" s="704">
        <v>0.2</v>
      </c>
      <c r="F261" s="704"/>
      <c r="G261" s="704"/>
      <c r="H261" s="704"/>
      <c r="I261" s="704"/>
      <c r="J261" s="704"/>
      <c r="K261" s="704"/>
      <c r="L261" s="704"/>
      <c r="M261" s="704"/>
      <c r="N261" s="704"/>
      <c r="O261" s="704"/>
      <c r="P261" s="704">
        <v>0.2</v>
      </c>
      <c r="Q261" s="704">
        <v>0.2</v>
      </c>
      <c r="R261" s="431">
        <v>5</v>
      </c>
      <c r="S261" s="431"/>
      <c r="T261" s="431"/>
      <c r="U261" s="431"/>
      <c r="V261" s="704"/>
      <c r="W261" s="704"/>
      <c r="X261" s="704"/>
      <c r="Y261" s="704"/>
      <c r="Z261" s="704"/>
      <c r="AA261" s="704">
        <v>0.2</v>
      </c>
    </row>
    <row r="262" spans="1:28" ht="28.5" customHeight="1">
      <c r="A262" s="2200"/>
      <c r="B262" s="2097" t="s">
        <v>20467</v>
      </c>
      <c r="C262" s="2083"/>
      <c r="D262" s="2083"/>
      <c r="E262" s="2201">
        <f t="shared" ref="E262:AA262" si="58">SUM(E221:E261)</f>
        <v>39.699999999999989</v>
      </c>
      <c r="F262" s="2576">
        <f t="shared" si="58"/>
        <v>13.899999999999999</v>
      </c>
      <c r="G262" s="2576">
        <f t="shared" si="58"/>
        <v>2.2000000000000002</v>
      </c>
      <c r="H262" s="2201">
        <f t="shared" si="58"/>
        <v>0</v>
      </c>
      <c r="I262" s="2201">
        <f t="shared" si="58"/>
        <v>0</v>
      </c>
      <c r="J262" s="2201">
        <f t="shared" si="58"/>
        <v>0</v>
      </c>
      <c r="K262" s="2201">
        <f t="shared" si="58"/>
        <v>0</v>
      </c>
      <c r="L262" s="2201">
        <f t="shared" si="58"/>
        <v>0</v>
      </c>
      <c r="M262" s="2201">
        <f t="shared" si="58"/>
        <v>0</v>
      </c>
      <c r="N262" s="2576">
        <f>SUM(N221:N261)</f>
        <v>11.7</v>
      </c>
      <c r="O262" s="2201">
        <f t="shared" si="58"/>
        <v>0</v>
      </c>
      <c r="P262" s="2201">
        <f t="shared" si="58"/>
        <v>25.800000000000004</v>
      </c>
      <c r="Q262" s="2201">
        <f t="shared" si="58"/>
        <v>39.699999999999989</v>
      </c>
      <c r="R262" s="2201">
        <f t="shared" si="58"/>
        <v>205</v>
      </c>
      <c r="S262" s="2201">
        <f t="shared" si="58"/>
        <v>0</v>
      </c>
      <c r="T262" s="2201">
        <f t="shared" si="58"/>
        <v>0</v>
      </c>
      <c r="U262" s="2201">
        <f t="shared" si="58"/>
        <v>0</v>
      </c>
      <c r="V262" s="2201">
        <f t="shared" si="58"/>
        <v>0</v>
      </c>
      <c r="W262" s="2201">
        <f t="shared" si="58"/>
        <v>0</v>
      </c>
      <c r="X262" s="2201">
        <f t="shared" si="58"/>
        <v>1.5</v>
      </c>
      <c r="Y262" s="2201">
        <f t="shared" si="58"/>
        <v>0</v>
      </c>
      <c r="Z262" s="2201">
        <f t="shared" si="58"/>
        <v>0</v>
      </c>
      <c r="AA262" s="2201">
        <f t="shared" si="58"/>
        <v>38.199999999999989</v>
      </c>
      <c r="AB262" s="421"/>
    </row>
    <row r="266" spans="1:28">
      <c r="H266" s="1" t="s">
        <v>3725</v>
      </c>
    </row>
  </sheetData>
  <mergeCells count="17">
    <mergeCell ref="R5:R7"/>
    <mergeCell ref="S5:U5"/>
    <mergeCell ref="H1:P1"/>
    <mergeCell ref="A8:AA8"/>
    <mergeCell ref="A78:AA78"/>
    <mergeCell ref="B2:AA2"/>
    <mergeCell ref="B3:AA3"/>
    <mergeCell ref="V5:AA6"/>
    <mergeCell ref="E6:E7"/>
    <mergeCell ref="F6:F7"/>
    <mergeCell ref="G6:P6"/>
    <mergeCell ref="Q6:Q7"/>
    <mergeCell ref="S6:U6"/>
    <mergeCell ref="B5:B7"/>
    <mergeCell ref="C5:C7"/>
    <mergeCell ref="D5:D7"/>
    <mergeCell ref="E5:Q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660"/>
  <sheetViews>
    <sheetView topLeftCell="A5" zoomScale="73" zoomScaleNormal="73" workbookViewId="0">
      <pane xSplit="1" ySplit="4" topLeftCell="B620" activePane="bottomRight" state="frozen"/>
      <selection activeCell="A5" sqref="A5"/>
      <selection pane="topRight" activeCell="B5" sqref="B5"/>
      <selection pane="bottomLeft" activeCell="A9" sqref="A9"/>
      <selection pane="bottomRight" activeCell="E490" sqref="E490:E572"/>
    </sheetView>
  </sheetViews>
  <sheetFormatPr defaultRowHeight="15"/>
  <cols>
    <col min="1" max="1" width="7.140625" style="1090" customWidth="1"/>
    <col min="2" max="2" width="33.5703125" style="1090" customWidth="1"/>
    <col min="3" max="3" width="23.42578125" style="1090" hidden="1" customWidth="1"/>
    <col min="4" max="4" width="18.85546875" style="1090" hidden="1" customWidth="1"/>
    <col min="5" max="5" width="9.140625" style="1090"/>
    <col min="6" max="11" width="9.140625" style="1090" customWidth="1"/>
    <col min="12" max="12" width="9.140625" style="1257" customWidth="1"/>
    <col min="13" max="15" width="9.140625" style="1090" customWidth="1"/>
    <col min="16" max="16" width="9.140625" style="1257" customWidth="1"/>
    <col min="17" max="17" width="9.140625" style="1090" customWidth="1"/>
    <col min="18" max="16384" width="9.140625" style="1090"/>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86" t="s">
        <v>5320</v>
      </c>
      <c r="B2" s="3086"/>
      <c r="C2" s="3086"/>
      <c r="D2" s="3086"/>
      <c r="E2" s="3086"/>
      <c r="F2" s="3086"/>
      <c r="G2" s="3086"/>
      <c r="H2" s="3086"/>
      <c r="I2" s="3086"/>
      <c r="J2" s="3086"/>
      <c r="K2" s="3086"/>
      <c r="L2" s="3086"/>
      <c r="M2" s="3086"/>
      <c r="N2" s="3086"/>
      <c r="O2" s="3086"/>
      <c r="P2" s="3086"/>
      <c r="Q2" s="3086"/>
      <c r="R2" s="3086"/>
      <c r="S2" s="3086"/>
      <c r="T2" s="3086"/>
      <c r="U2" s="3086"/>
      <c r="V2" s="3086"/>
      <c r="W2" s="3086"/>
      <c r="X2" s="3086"/>
      <c r="Y2" s="3086"/>
      <c r="Z2" s="3086"/>
      <c r="AA2" s="3086"/>
    </row>
    <row r="3" spans="1:27">
      <c r="A3" s="1221"/>
      <c r="B3" s="1221"/>
      <c r="C3" s="1221"/>
      <c r="D3" s="1221"/>
      <c r="E3" s="1221"/>
      <c r="F3" s="1221"/>
      <c r="G3" s="1221"/>
      <c r="H3" s="1221"/>
      <c r="I3" s="1221"/>
      <c r="J3" s="1221"/>
      <c r="K3" s="1221"/>
      <c r="L3" s="1265"/>
      <c r="M3" s="1222"/>
      <c r="N3" s="3087" t="s">
        <v>15</v>
      </c>
      <c r="O3" s="3087"/>
      <c r="P3" s="3087"/>
      <c r="Q3" s="1221"/>
      <c r="R3" s="1221"/>
      <c r="S3" s="1221"/>
      <c r="T3" s="1221"/>
      <c r="U3" s="1221"/>
      <c r="V3" s="1221"/>
      <c r="W3" s="1221"/>
      <c r="X3" s="1221"/>
      <c r="Y3" s="1221"/>
      <c r="Z3" s="1221"/>
      <c r="AA3" s="1221"/>
    </row>
    <row r="4" spans="1:27">
      <c r="A4" s="3079" t="s">
        <v>16</v>
      </c>
      <c r="B4" s="3079" t="s">
        <v>17</v>
      </c>
      <c r="C4" s="3079" t="s">
        <v>18</v>
      </c>
      <c r="D4" s="3079" t="s">
        <v>11318</v>
      </c>
      <c r="E4" s="3088" t="s">
        <v>20</v>
      </c>
      <c r="F4" s="3089"/>
      <c r="G4" s="3089"/>
      <c r="H4" s="3089"/>
      <c r="I4" s="3089"/>
      <c r="J4" s="3089"/>
      <c r="K4" s="3089"/>
      <c r="L4" s="3089"/>
      <c r="M4" s="3089"/>
      <c r="N4" s="3089"/>
      <c r="O4" s="3089"/>
      <c r="P4" s="3089"/>
      <c r="Q4" s="3090"/>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6"/>
      <c r="P6" s="1136"/>
      <c r="Q6" s="3080"/>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9" t="s">
        <v>38</v>
      </c>
      <c r="P7" s="9" t="s">
        <v>39</v>
      </c>
      <c r="Q7" s="3081"/>
      <c r="R7" s="3081"/>
      <c r="S7" s="8" t="s">
        <v>40</v>
      </c>
      <c r="T7" s="8" t="s">
        <v>41</v>
      </c>
      <c r="U7" s="8" t="s">
        <v>42</v>
      </c>
      <c r="V7" s="13" t="s">
        <v>43</v>
      </c>
      <c r="W7" s="13" t="s">
        <v>44</v>
      </c>
      <c r="X7" s="13" t="s">
        <v>45</v>
      </c>
      <c r="Y7" s="13" t="s">
        <v>46</v>
      </c>
      <c r="Z7" s="13" t="s">
        <v>47</v>
      </c>
      <c r="AA7" s="13" t="s">
        <v>48</v>
      </c>
    </row>
    <row r="8" spans="1:27" ht="24.75" customHeight="1" thickBot="1">
      <c r="A8" s="3003" t="s">
        <v>49</v>
      </c>
      <c r="B8" s="3004"/>
      <c r="C8" s="3094"/>
      <c r="D8" s="3094"/>
      <c r="E8" s="3094"/>
      <c r="F8" s="3094"/>
      <c r="G8" s="3094"/>
      <c r="H8" s="3094"/>
      <c r="I8" s="3094"/>
      <c r="J8" s="3094"/>
      <c r="K8" s="3094"/>
      <c r="L8" s="3094"/>
      <c r="M8" s="3094"/>
      <c r="N8" s="3094"/>
      <c r="O8" s="3094"/>
      <c r="P8" s="3094"/>
      <c r="Q8" s="3094"/>
      <c r="R8" s="3094"/>
      <c r="S8" s="3094"/>
      <c r="T8" s="3094"/>
      <c r="U8" s="3094"/>
      <c r="V8" s="3094"/>
      <c r="W8" s="3094"/>
      <c r="X8" s="3094"/>
      <c r="Y8" s="3094"/>
      <c r="Z8" s="3094"/>
      <c r="AA8" s="3095"/>
    </row>
    <row r="9" spans="1:27">
      <c r="A9" s="598"/>
      <c r="B9" s="597" t="s">
        <v>5321</v>
      </c>
      <c r="C9" s="920"/>
      <c r="D9" s="921"/>
      <c r="E9" s="921"/>
      <c r="F9" s="921"/>
      <c r="G9" s="921"/>
      <c r="H9" s="921"/>
      <c r="I9" s="921"/>
      <c r="J9" s="921"/>
      <c r="K9" s="921"/>
      <c r="L9" s="1266"/>
      <c r="M9" s="921"/>
      <c r="N9" s="921"/>
      <c r="O9" s="921"/>
      <c r="P9" s="1266"/>
      <c r="Q9" s="921"/>
      <c r="R9" s="921"/>
      <c r="S9" s="921"/>
      <c r="T9" s="921"/>
      <c r="U9" s="921"/>
      <c r="V9" s="921"/>
      <c r="W9" s="921"/>
      <c r="X9" s="921"/>
      <c r="Y9" s="921"/>
      <c r="Z9" s="921"/>
      <c r="AA9" s="594"/>
    </row>
    <row r="10" spans="1:27" ht="25.5">
      <c r="A10" s="599">
        <v>1</v>
      </c>
      <c r="B10" s="583" t="s">
        <v>5322</v>
      </c>
      <c r="C10" s="918" t="s">
        <v>5323</v>
      </c>
      <c r="D10" s="919" t="s">
        <v>5324</v>
      </c>
      <c r="E10" s="938">
        <v>0.86</v>
      </c>
      <c r="F10" s="939"/>
      <c r="G10" s="751"/>
      <c r="H10" s="751"/>
      <c r="I10" s="751"/>
      <c r="J10" s="751"/>
      <c r="K10" s="751"/>
      <c r="L10" s="1267"/>
      <c r="M10" s="751"/>
      <c r="N10" s="751"/>
      <c r="O10" s="751"/>
      <c r="P10" s="1267">
        <v>0.86</v>
      </c>
      <c r="Q10" s="751">
        <v>0.86</v>
      </c>
      <c r="R10" s="751"/>
      <c r="S10" s="751"/>
      <c r="T10" s="751"/>
      <c r="U10" s="751"/>
      <c r="V10" s="751"/>
      <c r="W10" s="751"/>
      <c r="X10" s="751"/>
      <c r="Y10" s="751"/>
      <c r="Z10" s="751"/>
      <c r="AA10" s="751">
        <v>0.86</v>
      </c>
    </row>
    <row r="11" spans="1:27" ht="25.5">
      <c r="A11" s="599">
        <v>2</v>
      </c>
      <c r="B11" s="583" t="s">
        <v>5325</v>
      </c>
      <c r="C11" s="584" t="s">
        <v>5326</v>
      </c>
      <c r="D11" s="973" t="s">
        <v>5327</v>
      </c>
      <c r="E11" s="940">
        <v>3.2</v>
      </c>
      <c r="F11" s="941">
        <v>3.2</v>
      </c>
      <c r="G11" s="752">
        <v>1</v>
      </c>
      <c r="H11" s="752">
        <v>0.2</v>
      </c>
      <c r="I11" s="752">
        <v>2</v>
      </c>
      <c r="J11" s="752"/>
      <c r="K11" s="752"/>
      <c r="L11" s="1268"/>
      <c r="M11" s="752"/>
      <c r="N11" s="752"/>
      <c r="O11" s="752"/>
      <c r="P11" s="1268"/>
      <c r="Q11" s="752">
        <v>2.2000000000000002</v>
      </c>
      <c r="R11" s="752"/>
      <c r="S11" s="752"/>
      <c r="T11" s="752"/>
      <c r="U11" s="752"/>
      <c r="V11" s="752"/>
      <c r="W11" s="752"/>
      <c r="X11" s="752"/>
      <c r="Y11" s="752">
        <v>1</v>
      </c>
      <c r="Z11" s="752">
        <v>2.2000000000000002</v>
      </c>
      <c r="AA11" s="752"/>
    </row>
    <row r="12" spans="1:27" ht="25.5">
      <c r="A12" s="599">
        <v>3</v>
      </c>
      <c r="B12" s="583" t="s">
        <v>5328</v>
      </c>
      <c r="C12" s="584" t="s">
        <v>5329</v>
      </c>
      <c r="D12" s="973" t="s">
        <v>5330</v>
      </c>
      <c r="E12" s="940">
        <v>2</v>
      </c>
      <c r="F12" s="941"/>
      <c r="G12" s="752"/>
      <c r="H12" s="752"/>
      <c r="I12" s="752"/>
      <c r="J12" s="752"/>
      <c r="K12" s="752"/>
      <c r="L12" s="1268"/>
      <c r="M12" s="752"/>
      <c r="N12" s="752"/>
      <c r="O12" s="752"/>
      <c r="P12" s="1268">
        <v>2</v>
      </c>
      <c r="Q12" s="752">
        <v>2</v>
      </c>
      <c r="R12" s="752"/>
      <c r="S12" s="752"/>
      <c r="T12" s="752"/>
      <c r="U12" s="752"/>
      <c r="V12" s="752"/>
      <c r="W12" s="752"/>
      <c r="X12" s="752"/>
      <c r="Y12" s="752"/>
      <c r="Z12" s="752"/>
      <c r="AA12" s="752">
        <v>2</v>
      </c>
    </row>
    <row r="13" spans="1:27">
      <c r="A13" s="599">
        <v>4</v>
      </c>
      <c r="B13" s="586" t="s">
        <v>5331</v>
      </c>
      <c r="C13" s="582" t="s">
        <v>5332</v>
      </c>
      <c r="D13" s="973" t="s">
        <v>5332</v>
      </c>
      <c r="E13" s="940">
        <v>1.2</v>
      </c>
      <c r="F13" s="941"/>
      <c r="G13" s="752"/>
      <c r="H13" s="752"/>
      <c r="I13" s="752"/>
      <c r="J13" s="752"/>
      <c r="K13" s="752"/>
      <c r="L13" s="1268"/>
      <c r="M13" s="752"/>
      <c r="N13" s="752"/>
      <c r="O13" s="752"/>
      <c r="P13" s="1268">
        <v>1.2</v>
      </c>
      <c r="Q13" s="752">
        <v>1.2</v>
      </c>
      <c r="R13" s="752"/>
      <c r="S13" s="752"/>
      <c r="T13" s="752"/>
      <c r="U13" s="752"/>
      <c r="V13" s="752"/>
      <c r="W13" s="752"/>
      <c r="X13" s="752"/>
      <c r="Y13" s="752"/>
      <c r="Z13" s="752"/>
      <c r="AA13" s="752">
        <v>1.2</v>
      </c>
    </row>
    <row r="14" spans="1:27">
      <c r="A14" s="599">
        <v>5</v>
      </c>
      <c r="B14" s="583" t="s">
        <v>5333</v>
      </c>
      <c r="C14" s="584" t="s">
        <v>5334</v>
      </c>
      <c r="D14" s="973" t="s">
        <v>5335</v>
      </c>
      <c r="E14" s="940">
        <v>0.3</v>
      </c>
      <c r="F14" s="941"/>
      <c r="G14" s="752"/>
      <c r="H14" s="752"/>
      <c r="I14" s="752"/>
      <c r="J14" s="752"/>
      <c r="K14" s="752"/>
      <c r="L14" s="1268"/>
      <c r="M14" s="752"/>
      <c r="N14" s="752"/>
      <c r="O14" s="752"/>
      <c r="P14" s="1268">
        <v>0.3</v>
      </c>
      <c r="Q14" s="752">
        <v>0.3</v>
      </c>
      <c r="R14" s="752"/>
      <c r="S14" s="752"/>
      <c r="T14" s="752"/>
      <c r="U14" s="752"/>
      <c r="V14" s="752"/>
      <c r="W14" s="752"/>
      <c r="X14" s="752"/>
      <c r="Y14" s="752"/>
      <c r="Z14" s="752"/>
      <c r="AA14" s="752">
        <v>0.3</v>
      </c>
    </row>
    <row r="15" spans="1:27" ht="25.5">
      <c r="A15" s="599">
        <v>6</v>
      </c>
      <c r="B15" s="583" t="s">
        <v>5336</v>
      </c>
      <c r="C15" s="587" t="s">
        <v>5337</v>
      </c>
      <c r="D15" s="588" t="s">
        <v>5338</v>
      </c>
      <c r="E15" s="942">
        <v>0.3</v>
      </c>
      <c r="F15" s="941">
        <v>0.3</v>
      </c>
      <c r="G15" s="752"/>
      <c r="H15" s="752">
        <v>0.3</v>
      </c>
      <c r="I15" s="752"/>
      <c r="J15" s="752"/>
      <c r="K15" s="752"/>
      <c r="L15" s="1268"/>
      <c r="M15" s="752"/>
      <c r="N15" s="752"/>
      <c r="O15" s="752"/>
      <c r="P15" s="1268"/>
      <c r="Q15" s="752">
        <v>0.3</v>
      </c>
      <c r="R15" s="752"/>
      <c r="S15" s="752"/>
      <c r="T15" s="752"/>
      <c r="U15" s="752"/>
      <c r="V15" s="752"/>
      <c r="W15" s="752"/>
      <c r="X15" s="752"/>
      <c r="Y15" s="752"/>
      <c r="Z15" s="752">
        <v>0.3</v>
      </c>
      <c r="AA15" s="752"/>
    </row>
    <row r="16" spans="1:27" ht="25.5">
      <c r="A16" s="599">
        <v>7</v>
      </c>
      <c r="B16" s="583" t="s">
        <v>5339</v>
      </c>
      <c r="C16" s="584" t="s">
        <v>5340</v>
      </c>
      <c r="D16" s="973" t="s">
        <v>5341</v>
      </c>
      <c r="E16" s="940">
        <v>0.5</v>
      </c>
      <c r="F16" s="941"/>
      <c r="G16" s="752"/>
      <c r="H16" s="752"/>
      <c r="I16" s="752"/>
      <c r="J16" s="752"/>
      <c r="K16" s="752"/>
      <c r="L16" s="1268"/>
      <c r="M16" s="752"/>
      <c r="N16" s="752"/>
      <c r="O16" s="752"/>
      <c r="P16" s="1268">
        <v>0.5</v>
      </c>
      <c r="Q16" s="752">
        <v>0.5</v>
      </c>
      <c r="R16" s="752"/>
      <c r="S16" s="752"/>
      <c r="T16" s="752"/>
      <c r="U16" s="752"/>
      <c r="V16" s="752"/>
      <c r="W16" s="752"/>
      <c r="X16" s="752"/>
      <c r="Y16" s="752"/>
      <c r="Z16" s="752"/>
      <c r="AA16" s="752">
        <v>0.5</v>
      </c>
    </row>
    <row r="17" spans="1:27" ht="25.5">
      <c r="A17" s="599">
        <v>8</v>
      </c>
      <c r="B17" s="583" t="s">
        <v>5342</v>
      </c>
      <c r="C17" s="584" t="s">
        <v>5343</v>
      </c>
      <c r="D17" s="973" t="s">
        <v>5344</v>
      </c>
      <c r="E17" s="940">
        <v>0.05</v>
      </c>
      <c r="F17" s="941"/>
      <c r="G17" s="752"/>
      <c r="H17" s="752"/>
      <c r="I17" s="752"/>
      <c r="J17" s="752"/>
      <c r="K17" s="752"/>
      <c r="L17" s="1268"/>
      <c r="M17" s="752"/>
      <c r="N17" s="752"/>
      <c r="O17" s="752"/>
      <c r="P17" s="1268">
        <v>0.05</v>
      </c>
      <c r="Q17" s="752">
        <v>0.05</v>
      </c>
      <c r="R17" s="752"/>
      <c r="S17" s="752"/>
      <c r="T17" s="752"/>
      <c r="U17" s="752"/>
      <c r="V17" s="752"/>
      <c r="W17" s="752"/>
      <c r="X17" s="752"/>
      <c r="Y17" s="752"/>
      <c r="Z17" s="752"/>
      <c r="AA17" s="752">
        <v>0.05</v>
      </c>
    </row>
    <row r="18" spans="1:27">
      <c r="A18" s="599">
        <v>9</v>
      </c>
      <c r="B18" s="583" t="s">
        <v>5345</v>
      </c>
      <c r="C18" s="584" t="s">
        <v>5346</v>
      </c>
      <c r="D18" s="973" t="s">
        <v>5347</v>
      </c>
      <c r="E18" s="940">
        <v>0.15</v>
      </c>
      <c r="F18" s="941"/>
      <c r="G18" s="752"/>
      <c r="H18" s="752"/>
      <c r="I18" s="752"/>
      <c r="J18" s="752"/>
      <c r="K18" s="752"/>
      <c r="L18" s="1268"/>
      <c r="M18" s="752"/>
      <c r="N18" s="752"/>
      <c r="O18" s="752"/>
      <c r="P18" s="1268">
        <v>0.15</v>
      </c>
      <c r="Q18" s="752">
        <v>0.15</v>
      </c>
      <c r="R18" s="752"/>
      <c r="S18" s="752"/>
      <c r="T18" s="752"/>
      <c r="U18" s="752"/>
      <c r="V18" s="752"/>
      <c r="W18" s="752"/>
      <c r="X18" s="752"/>
      <c r="Y18" s="752"/>
      <c r="Z18" s="752"/>
      <c r="AA18" s="752">
        <v>0.15</v>
      </c>
    </row>
    <row r="19" spans="1:27">
      <c r="A19" s="599">
        <v>10</v>
      </c>
      <c r="B19" s="583" t="s">
        <v>5348</v>
      </c>
      <c r="C19" s="584" t="s">
        <v>5349</v>
      </c>
      <c r="D19" s="973" t="s">
        <v>5350</v>
      </c>
      <c r="E19" s="940">
        <v>2.8</v>
      </c>
      <c r="F19" s="941">
        <v>2.8</v>
      </c>
      <c r="G19" s="752"/>
      <c r="H19" s="752"/>
      <c r="I19" s="752"/>
      <c r="J19" s="752"/>
      <c r="K19" s="752"/>
      <c r="L19" s="1268">
        <v>2.8</v>
      </c>
      <c r="M19" s="752"/>
      <c r="N19" s="752"/>
      <c r="O19" s="752"/>
      <c r="P19" s="1268"/>
      <c r="Q19" s="752">
        <v>2.8</v>
      </c>
      <c r="R19" s="752"/>
      <c r="S19" s="752"/>
      <c r="T19" s="752"/>
      <c r="U19" s="752"/>
      <c r="V19" s="752"/>
      <c r="W19" s="752"/>
      <c r="X19" s="752"/>
      <c r="Y19" s="752"/>
      <c r="Z19" s="752">
        <v>2.8</v>
      </c>
      <c r="AA19" s="752"/>
    </row>
    <row r="20" spans="1:27" ht="25.5">
      <c r="A20" s="599">
        <v>11</v>
      </c>
      <c r="B20" s="583" t="s">
        <v>5351</v>
      </c>
      <c r="C20" s="584" t="s">
        <v>5352</v>
      </c>
      <c r="D20" s="973" t="s">
        <v>5353</v>
      </c>
      <c r="E20" s="940">
        <v>0.05</v>
      </c>
      <c r="F20" s="941"/>
      <c r="G20" s="752"/>
      <c r="H20" s="752"/>
      <c r="I20" s="752"/>
      <c r="J20" s="752"/>
      <c r="K20" s="752"/>
      <c r="L20" s="1268"/>
      <c r="M20" s="752"/>
      <c r="N20" s="752"/>
      <c r="O20" s="752"/>
      <c r="P20" s="1268">
        <v>0.05</v>
      </c>
      <c r="Q20" s="752">
        <v>0.05</v>
      </c>
      <c r="R20" s="752"/>
      <c r="S20" s="752"/>
      <c r="T20" s="752"/>
      <c r="U20" s="752"/>
      <c r="V20" s="752"/>
      <c r="W20" s="752"/>
      <c r="X20" s="752"/>
      <c r="Y20" s="752"/>
      <c r="Z20" s="752"/>
      <c r="AA20" s="752">
        <v>0.05</v>
      </c>
    </row>
    <row r="21" spans="1:27" ht="25.5">
      <c r="A21" s="600">
        <v>12</v>
      </c>
      <c r="B21" s="590" t="s">
        <v>5354</v>
      </c>
      <c r="C21" s="591" t="s">
        <v>5355</v>
      </c>
      <c r="D21" s="592" t="s">
        <v>5356</v>
      </c>
      <c r="E21" s="943">
        <v>0.05</v>
      </c>
      <c r="F21" s="941"/>
      <c r="G21" s="752"/>
      <c r="H21" s="752"/>
      <c r="I21" s="752"/>
      <c r="J21" s="752"/>
      <c r="K21" s="752"/>
      <c r="L21" s="1268"/>
      <c r="M21" s="752"/>
      <c r="N21" s="752"/>
      <c r="O21" s="752"/>
      <c r="P21" s="1268">
        <v>0.05</v>
      </c>
      <c r="Q21" s="752">
        <v>0.05</v>
      </c>
      <c r="R21" s="752"/>
      <c r="S21" s="752"/>
      <c r="T21" s="752"/>
      <c r="U21" s="752"/>
      <c r="V21" s="752"/>
      <c r="W21" s="752"/>
      <c r="X21" s="752"/>
      <c r="Y21" s="752"/>
      <c r="Z21" s="752"/>
      <c r="AA21" s="752">
        <v>0.05</v>
      </c>
    </row>
    <row r="22" spans="1:27">
      <c r="A22" s="599">
        <v>13</v>
      </c>
      <c r="B22" s="586" t="s">
        <v>5357</v>
      </c>
      <c r="C22" s="582" t="s">
        <v>5358</v>
      </c>
      <c r="D22" s="973" t="s">
        <v>5358</v>
      </c>
      <c r="E22" s="940">
        <v>3</v>
      </c>
      <c r="F22" s="941"/>
      <c r="G22" s="752"/>
      <c r="H22" s="752"/>
      <c r="I22" s="752"/>
      <c r="J22" s="752"/>
      <c r="K22" s="752"/>
      <c r="L22" s="1268"/>
      <c r="M22" s="752"/>
      <c r="N22" s="752"/>
      <c r="O22" s="752"/>
      <c r="P22" s="1268">
        <v>3</v>
      </c>
      <c r="Q22" s="752">
        <v>3</v>
      </c>
      <c r="R22" s="752"/>
      <c r="S22" s="752"/>
      <c r="T22" s="752"/>
      <c r="U22" s="752"/>
      <c r="V22" s="752"/>
      <c r="W22" s="752"/>
      <c r="X22" s="752"/>
      <c r="Y22" s="752"/>
      <c r="Z22" s="752"/>
      <c r="AA22" s="752">
        <v>3</v>
      </c>
    </row>
    <row r="23" spans="1:27">
      <c r="A23" s="599">
        <v>14</v>
      </c>
      <c r="B23" s="586" t="s">
        <v>5359</v>
      </c>
      <c r="C23" s="582" t="s">
        <v>5360</v>
      </c>
      <c r="D23" s="973" t="s">
        <v>5360</v>
      </c>
      <c r="E23" s="940">
        <v>0.2</v>
      </c>
      <c r="F23" s="941">
        <v>0.2</v>
      </c>
      <c r="G23" s="752"/>
      <c r="H23" s="752"/>
      <c r="I23" s="752"/>
      <c r="J23" s="752"/>
      <c r="K23" s="752"/>
      <c r="L23" s="1268">
        <v>0.2</v>
      </c>
      <c r="M23" s="752"/>
      <c r="N23" s="752"/>
      <c r="O23" s="752"/>
      <c r="P23" s="1268"/>
      <c r="Q23" s="752"/>
      <c r="R23" s="752"/>
      <c r="S23" s="752"/>
      <c r="T23" s="752"/>
      <c r="U23" s="752"/>
      <c r="V23" s="752"/>
      <c r="W23" s="752"/>
      <c r="X23" s="752"/>
      <c r="Y23" s="752"/>
      <c r="Z23" s="752">
        <v>0.2</v>
      </c>
      <c r="AA23" s="752"/>
    </row>
    <row r="24" spans="1:27">
      <c r="A24" s="599">
        <v>15</v>
      </c>
      <c r="B24" s="583" t="s">
        <v>5361</v>
      </c>
      <c r="C24" s="582" t="s">
        <v>5362</v>
      </c>
      <c r="D24" s="973" t="s">
        <v>5363</v>
      </c>
      <c r="E24" s="940">
        <v>1.8</v>
      </c>
      <c r="F24" s="941"/>
      <c r="G24" s="752"/>
      <c r="H24" s="752"/>
      <c r="I24" s="752"/>
      <c r="J24" s="752"/>
      <c r="K24" s="752"/>
      <c r="L24" s="1268"/>
      <c r="M24" s="752"/>
      <c r="N24" s="752"/>
      <c r="O24" s="752"/>
      <c r="P24" s="1268">
        <v>1.8</v>
      </c>
      <c r="Q24" s="752">
        <v>1.8</v>
      </c>
      <c r="R24" s="752"/>
      <c r="S24" s="752"/>
      <c r="T24" s="752"/>
      <c r="U24" s="752"/>
      <c r="V24" s="752"/>
      <c r="W24" s="752"/>
      <c r="X24" s="752"/>
      <c r="Y24" s="752"/>
      <c r="Z24" s="752"/>
      <c r="AA24" s="752">
        <v>1.8</v>
      </c>
    </row>
    <row r="25" spans="1:27">
      <c r="A25" s="599">
        <v>16</v>
      </c>
      <c r="B25" s="583" t="s">
        <v>5364</v>
      </c>
      <c r="C25" s="582" t="s">
        <v>5365</v>
      </c>
      <c r="D25" s="973" t="s">
        <v>5366</v>
      </c>
      <c r="E25" s="944">
        <v>0.55000000000000004</v>
      </c>
      <c r="F25" s="941"/>
      <c r="G25" s="752"/>
      <c r="H25" s="752"/>
      <c r="I25" s="752"/>
      <c r="J25" s="752"/>
      <c r="K25" s="752"/>
      <c r="L25" s="1268"/>
      <c r="M25" s="752"/>
      <c r="N25" s="752"/>
      <c r="O25" s="752"/>
      <c r="P25" s="1268">
        <v>0.55000000000000004</v>
      </c>
      <c r="Q25" s="752">
        <v>0.55000000000000004</v>
      </c>
      <c r="R25" s="752"/>
      <c r="S25" s="752"/>
      <c r="T25" s="752"/>
      <c r="U25" s="752"/>
      <c r="V25" s="752"/>
      <c r="W25" s="752"/>
      <c r="X25" s="752"/>
      <c r="Y25" s="752"/>
      <c r="Z25" s="752"/>
      <c r="AA25" s="752">
        <v>0.55000000000000004</v>
      </c>
    </row>
    <row r="26" spans="1:27">
      <c r="A26" s="599">
        <v>17</v>
      </c>
      <c r="B26" s="583" t="s">
        <v>5367</v>
      </c>
      <c r="C26" s="582" t="s">
        <v>5368</v>
      </c>
      <c r="D26" s="973" t="s">
        <v>5369</v>
      </c>
      <c r="E26" s="940">
        <v>2.5</v>
      </c>
      <c r="F26" s="941"/>
      <c r="G26" s="752"/>
      <c r="H26" s="752"/>
      <c r="I26" s="752"/>
      <c r="J26" s="752"/>
      <c r="K26" s="752"/>
      <c r="L26" s="1268"/>
      <c r="M26" s="752"/>
      <c r="N26" s="752"/>
      <c r="O26" s="752"/>
      <c r="P26" s="1268">
        <v>2.5</v>
      </c>
      <c r="Q26" s="752">
        <v>2.5</v>
      </c>
      <c r="R26" s="752"/>
      <c r="S26" s="752"/>
      <c r="T26" s="752"/>
      <c r="U26" s="752"/>
      <c r="V26" s="752"/>
      <c r="W26" s="752"/>
      <c r="X26" s="752"/>
      <c r="Y26" s="752"/>
      <c r="Z26" s="752"/>
      <c r="AA26" s="752">
        <v>2.5</v>
      </c>
    </row>
    <row r="27" spans="1:27">
      <c r="A27" s="599">
        <v>18</v>
      </c>
      <c r="B27" s="583" t="s">
        <v>5370</v>
      </c>
      <c r="C27" s="582" t="s">
        <v>5371</v>
      </c>
      <c r="D27" s="973" t="s">
        <v>5372</v>
      </c>
      <c r="E27" s="940">
        <v>0.2</v>
      </c>
      <c r="F27" s="941">
        <v>0.2</v>
      </c>
      <c r="G27" s="752">
        <v>0.2</v>
      </c>
      <c r="H27" s="752"/>
      <c r="I27" s="752"/>
      <c r="J27" s="752"/>
      <c r="K27" s="752"/>
      <c r="L27" s="1268"/>
      <c r="M27" s="752"/>
      <c r="N27" s="752"/>
      <c r="O27" s="752"/>
      <c r="P27" s="1268"/>
      <c r="Q27" s="752"/>
      <c r="R27" s="752"/>
      <c r="S27" s="752"/>
      <c r="T27" s="752"/>
      <c r="U27" s="752"/>
      <c r="V27" s="752"/>
      <c r="W27" s="752"/>
      <c r="X27" s="752"/>
      <c r="Y27" s="752">
        <v>0.2</v>
      </c>
      <c r="Z27" s="752"/>
      <c r="AA27" s="752"/>
    </row>
    <row r="28" spans="1:27">
      <c r="A28" s="600">
        <v>19</v>
      </c>
      <c r="B28" s="590" t="s">
        <v>5373</v>
      </c>
      <c r="C28" s="589" t="s">
        <v>5374</v>
      </c>
      <c r="D28" s="592" t="s">
        <v>5375</v>
      </c>
      <c r="E28" s="943">
        <v>1.5</v>
      </c>
      <c r="F28" s="941"/>
      <c r="G28" s="752"/>
      <c r="H28" s="752"/>
      <c r="I28" s="752"/>
      <c r="J28" s="752"/>
      <c r="K28" s="752"/>
      <c r="L28" s="1268"/>
      <c r="M28" s="752"/>
      <c r="N28" s="752"/>
      <c r="O28" s="752"/>
      <c r="P28" s="1268">
        <v>1.5</v>
      </c>
      <c r="Q28" s="752">
        <v>1.5</v>
      </c>
      <c r="R28" s="752"/>
      <c r="S28" s="752"/>
      <c r="T28" s="752"/>
      <c r="U28" s="752"/>
      <c r="V28" s="752"/>
      <c r="W28" s="752"/>
      <c r="X28" s="752"/>
      <c r="Y28" s="752"/>
      <c r="Z28" s="752"/>
      <c r="AA28" s="752">
        <v>1.5</v>
      </c>
    </row>
    <row r="29" spans="1:27">
      <c r="A29" s="599">
        <v>20</v>
      </c>
      <c r="B29" s="583" t="s">
        <v>5376</v>
      </c>
      <c r="C29" s="582" t="s">
        <v>5377</v>
      </c>
      <c r="D29" s="973" t="s">
        <v>5378</v>
      </c>
      <c r="E29" s="940">
        <v>1</v>
      </c>
      <c r="F29" s="941"/>
      <c r="G29" s="752"/>
      <c r="H29" s="752"/>
      <c r="I29" s="752"/>
      <c r="J29" s="752"/>
      <c r="K29" s="752"/>
      <c r="L29" s="1268"/>
      <c r="M29" s="752"/>
      <c r="N29" s="752"/>
      <c r="O29" s="752"/>
      <c r="P29" s="1268">
        <v>1</v>
      </c>
      <c r="Q29" s="752">
        <v>1</v>
      </c>
      <c r="R29" s="752"/>
      <c r="S29" s="752"/>
      <c r="T29" s="752"/>
      <c r="U29" s="752"/>
      <c r="V29" s="752"/>
      <c r="W29" s="752"/>
      <c r="X29" s="752"/>
      <c r="Y29" s="752"/>
      <c r="Z29" s="752"/>
      <c r="AA29" s="752">
        <v>1</v>
      </c>
    </row>
    <row r="30" spans="1:27" ht="25.5">
      <c r="A30" s="599">
        <v>21</v>
      </c>
      <c r="B30" s="583" t="s">
        <v>5379</v>
      </c>
      <c r="C30" s="582" t="s">
        <v>5380</v>
      </c>
      <c r="D30" s="973" t="s">
        <v>5381</v>
      </c>
      <c r="E30" s="940">
        <v>1.5</v>
      </c>
      <c r="F30" s="941"/>
      <c r="G30" s="752"/>
      <c r="H30" s="752"/>
      <c r="I30" s="752"/>
      <c r="J30" s="752"/>
      <c r="K30" s="752"/>
      <c r="L30" s="1268"/>
      <c r="M30" s="752"/>
      <c r="N30" s="752"/>
      <c r="O30" s="752"/>
      <c r="P30" s="1268">
        <v>1.5</v>
      </c>
      <c r="Q30" s="752">
        <v>1.5</v>
      </c>
      <c r="R30" s="752"/>
      <c r="S30" s="752"/>
      <c r="T30" s="752"/>
      <c r="U30" s="752"/>
      <c r="V30" s="752"/>
      <c r="W30" s="752"/>
      <c r="X30" s="752"/>
      <c r="Y30" s="752"/>
      <c r="Z30" s="752"/>
      <c r="AA30" s="752">
        <v>1.5</v>
      </c>
    </row>
    <row r="31" spans="1:27">
      <c r="A31" s="599">
        <v>22</v>
      </c>
      <c r="B31" s="583" t="s">
        <v>5382</v>
      </c>
      <c r="C31" s="582" t="s">
        <v>5383</v>
      </c>
      <c r="D31" s="973" t="s">
        <v>5384</v>
      </c>
      <c r="E31" s="940">
        <v>1</v>
      </c>
      <c r="F31" s="941"/>
      <c r="G31" s="752"/>
      <c r="H31" s="752"/>
      <c r="I31" s="752"/>
      <c r="J31" s="752"/>
      <c r="K31" s="752"/>
      <c r="L31" s="1268"/>
      <c r="M31" s="752"/>
      <c r="N31" s="752"/>
      <c r="O31" s="752"/>
      <c r="P31" s="1268">
        <v>1</v>
      </c>
      <c r="Q31" s="752">
        <v>1</v>
      </c>
      <c r="R31" s="752"/>
      <c r="S31" s="752"/>
      <c r="T31" s="752"/>
      <c r="U31" s="752"/>
      <c r="V31" s="752"/>
      <c r="W31" s="752"/>
      <c r="X31" s="752"/>
      <c r="Y31" s="752"/>
      <c r="Z31" s="752"/>
      <c r="AA31" s="752">
        <v>1</v>
      </c>
    </row>
    <row r="32" spans="1:27">
      <c r="A32" s="599">
        <v>23</v>
      </c>
      <c r="B32" s="583" t="s">
        <v>5385</v>
      </c>
      <c r="C32" s="582" t="s">
        <v>5386</v>
      </c>
      <c r="D32" s="973" t="s">
        <v>5387</v>
      </c>
      <c r="E32" s="940">
        <v>2.5</v>
      </c>
      <c r="F32" s="941">
        <v>2.5</v>
      </c>
      <c r="G32" s="752"/>
      <c r="H32" s="752"/>
      <c r="I32" s="752"/>
      <c r="J32" s="752"/>
      <c r="K32" s="752"/>
      <c r="L32" s="1268">
        <v>2.5</v>
      </c>
      <c r="M32" s="752"/>
      <c r="N32" s="752"/>
      <c r="O32" s="752"/>
      <c r="P32" s="1268"/>
      <c r="Q32" s="752"/>
      <c r="R32" s="752"/>
      <c r="S32" s="752"/>
      <c r="T32" s="752"/>
      <c r="U32" s="752"/>
      <c r="V32" s="752"/>
      <c r="W32" s="752"/>
      <c r="X32" s="752"/>
      <c r="Y32" s="752"/>
      <c r="Z32" s="752">
        <v>2.5</v>
      </c>
      <c r="AA32" s="752"/>
    </row>
    <row r="33" spans="1:27">
      <c r="A33" s="599">
        <v>24</v>
      </c>
      <c r="B33" s="583" t="s">
        <v>5388</v>
      </c>
      <c r="C33" s="582" t="s">
        <v>5389</v>
      </c>
      <c r="D33" s="973" t="s">
        <v>5390</v>
      </c>
      <c r="E33" s="940">
        <v>1.4</v>
      </c>
      <c r="F33" s="941"/>
      <c r="G33" s="752"/>
      <c r="H33" s="752"/>
      <c r="I33" s="752"/>
      <c r="J33" s="752"/>
      <c r="K33" s="752"/>
      <c r="L33" s="1268"/>
      <c r="M33" s="752"/>
      <c r="N33" s="752"/>
      <c r="O33" s="752"/>
      <c r="P33" s="1268">
        <v>1.4</v>
      </c>
      <c r="Q33" s="752">
        <v>1.4</v>
      </c>
      <c r="R33" s="752">
        <v>1</v>
      </c>
      <c r="S33" s="752"/>
      <c r="T33" s="752">
        <v>1</v>
      </c>
      <c r="U33" s="752"/>
      <c r="V33" s="752"/>
      <c r="W33" s="752"/>
      <c r="X33" s="752"/>
      <c r="Y33" s="752"/>
      <c r="Z33" s="752"/>
      <c r="AA33" s="752">
        <v>1.4</v>
      </c>
    </row>
    <row r="34" spans="1:27">
      <c r="A34" s="600">
        <v>25</v>
      </c>
      <c r="B34" s="590" t="s">
        <v>5391</v>
      </c>
      <c r="C34" s="589" t="s">
        <v>5392</v>
      </c>
      <c r="D34" s="592" t="s">
        <v>5393</v>
      </c>
      <c r="E34" s="943">
        <v>2</v>
      </c>
      <c r="F34" s="941">
        <v>2</v>
      </c>
      <c r="G34" s="752"/>
      <c r="H34" s="752"/>
      <c r="I34" s="752"/>
      <c r="J34" s="752"/>
      <c r="K34" s="752"/>
      <c r="L34" s="1268">
        <v>2</v>
      </c>
      <c r="M34" s="752"/>
      <c r="N34" s="752"/>
      <c r="O34" s="752"/>
      <c r="P34" s="1268"/>
      <c r="Q34" s="752"/>
      <c r="R34" s="752"/>
      <c r="S34" s="752"/>
      <c r="T34" s="752"/>
      <c r="U34" s="752"/>
      <c r="V34" s="752"/>
      <c r="W34" s="752"/>
      <c r="X34" s="752"/>
      <c r="Y34" s="752"/>
      <c r="Z34" s="752">
        <v>2</v>
      </c>
      <c r="AA34" s="752"/>
    </row>
    <row r="35" spans="1:27">
      <c r="A35" s="599">
        <v>26</v>
      </c>
      <c r="B35" s="583" t="s">
        <v>5394</v>
      </c>
      <c r="C35" s="582" t="s">
        <v>5395</v>
      </c>
      <c r="D35" s="973" t="s">
        <v>5396</v>
      </c>
      <c r="E35" s="940">
        <v>2.2999999999999998</v>
      </c>
      <c r="F35" s="941">
        <v>1</v>
      </c>
      <c r="G35" s="752"/>
      <c r="H35" s="752"/>
      <c r="I35" s="752"/>
      <c r="J35" s="752"/>
      <c r="K35" s="752"/>
      <c r="L35" s="1268">
        <v>1</v>
      </c>
      <c r="M35" s="752"/>
      <c r="N35" s="752"/>
      <c r="O35" s="752"/>
      <c r="P35" s="1268">
        <v>1.3</v>
      </c>
      <c r="Q35" s="752">
        <v>1.3</v>
      </c>
      <c r="R35" s="752"/>
      <c r="S35" s="752"/>
      <c r="T35" s="752"/>
      <c r="U35" s="752"/>
      <c r="V35" s="752"/>
      <c r="W35" s="752"/>
      <c r="X35" s="752"/>
      <c r="Y35" s="752"/>
      <c r="Z35" s="752">
        <v>1</v>
      </c>
      <c r="AA35" s="752">
        <v>1.3</v>
      </c>
    </row>
    <row r="36" spans="1:27">
      <c r="A36" s="599">
        <v>27</v>
      </c>
      <c r="B36" s="583" t="s">
        <v>5397</v>
      </c>
      <c r="C36" s="582" t="s">
        <v>5398</v>
      </c>
      <c r="D36" s="973" t="s">
        <v>5399</v>
      </c>
      <c r="E36" s="940">
        <v>2.8</v>
      </c>
      <c r="F36" s="941"/>
      <c r="G36" s="752"/>
      <c r="H36" s="752"/>
      <c r="I36" s="752"/>
      <c r="J36" s="752"/>
      <c r="K36" s="752"/>
      <c r="L36" s="1268"/>
      <c r="M36" s="752"/>
      <c r="N36" s="752"/>
      <c r="O36" s="752"/>
      <c r="P36" s="1268">
        <v>2.8</v>
      </c>
      <c r="Q36" s="752">
        <v>2.8</v>
      </c>
      <c r="R36" s="752"/>
      <c r="S36" s="752"/>
      <c r="T36" s="752"/>
      <c r="U36" s="752"/>
      <c r="V36" s="752"/>
      <c r="W36" s="752"/>
      <c r="X36" s="752"/>
      <c r="Y36" s="752"/>
      <c r="Z36" s="752"/>
      <c r="AA36" s="752">
        <v>2.8</v>
      </c>
    </row>
    <row r="37" spans="1:27">
      <c r="A37" s="599">
        <v>28</v>
      </c>
      <c r="B37" s="583" t="s">
        <v>5400</v>
      </c>
      <c r="C37" s="582" t="s">
        <v>5401</v>
      </c>
      <c r="D37" s="973" t="s">
        <v>5402</v>
      </c>
      <c r="E37" s="940">
        <v>1.2</v>
      </c>
      <c r="F37" s="941"/>
      <c r="G37" s="752"/>
      <c r="H37" s="752"/>
      <c r="I37" s="752"/>
      <c r="J37" s="752"/>
      <c r="K37" s="752"/>
      <c r="L37" s="1268"/>
      <c r="M37" s="752"/>
      <c r="N37" s="752"/>
      <c r="O37" s="752"/>
      <c r="P37" s="1268">
        <v>1.2</v>
      </c>
      <c r="Q37" s="752">
        <v>1.2</v>
      </c>
      <c r="R37" s="752"/>
      <c r="S37" s="752"/>
      <c r="T37" s="752"/>
      <c r="U37" s="752"/>
      <c r="V37" s="752"/>
      <c r="W37" s="752"/>
      <c r="X37" s="752"/>
      <c r="Y37" s="752"/>
      <c r="Z37" s="752"/>
      <c r="AA37" s="752">
        <v>1.2</v>
      </c>
    </row>
    <row r="38" spans="1:27">
      <c r="A38" s="599">
        <v>29</v>
      </c>
      <c r="B38" s="583" t="s">
        <v>5403</v>
      </c>
      <c r="C38" s="582" t="s">
        <v>5404</v>
      </c>
      <c r="D38" s="973" t="s">
        <v>5405</v>
      </c>
      <c r="E38" s="940">
        <v>4.3</v>
      </c>
      <c r="F38" s="941"/>
      <c r="G38" s="752"/>
      <c r="H38" s="752"/>
      <c r="I38" s="752"/>
      <c r="J38" s="752"/>
      <c r="K38" s="752"/>
      <c r="L38" s="1268"/>
      <c r="M38" s="752"/>
      <c r="N38" s="752"/>
      <c r="O38" s="752"/>
      <c r="P38" s="1268">
        <v>4.3</v>
      </c>
      <c r="Q38" s="752">
        <v>4.3</v>
      </c>
      <c r="R38" s="752"/>
      <c r="S38" s="752"/>
      <c r="T38" s="752"/>
      <c r="U38" s="752"/>
      <c r="V38" s="752"/>
      <c r="W38" s="752"/>
      <c r="X38" s="752"/>
      <c r="Y38" s="752"/>
      <c r="Z38" s="752"/>
      <c r="AA38" s="752">
        <v>4.3</v>
      </c>
    </row>
    <row r="39" spans="1:27">
      <c r="A39" s="600">
        <v>30</v>
      </c>
      <c r="B39" s="590" t="s">
        <v>5406</v>
      </c>
      <c r="C39" s="589" t="s">
        <v>5407</v>
      </c>
      <c r="D39" s="592" t="s">
        <v>5408</v>
      </c>
      <c r="E39" s="943">
        <v>3</v>
      </c>
      <c r="F39" s="941">
        <v>3</v>
      </c>
      <c r="G39" s="752">
        <v>3</v>
      </c>
      <c r="H39" s="752"/>
      <c r="I39" s="752"/>
      <c r="J39" s="752"/>
      <c r="K39" s="752"/>
      <c r="L39" s="1268"/>
      <c r="M39" s="752"/>
      <c r="N39" s="752"/>
      <c r="O39" s="752"/>
      <c r="P39" s="1268"/>
      <c r="Q39" s="752"/>
      <c r="R39" s="752"/>
      <c r="S39" s="752"/>
      <c r="T39" s="752"/>
      <c r="U39" s="752"/>
      <c r="V39" s="752"/>
      <c r="W39" s="752"/>
      <c r="X39" s="752"/>
      <c r="Y39" s="752">
        <v>3</v>
      </c>
      <c r="Z39" s="752"/>
      <c r="AA39" s="752"/>
    </row>
    <row r="40" spans="1:27">
      <c r="A40" s="599">
        <v>31</v>
      </c>
      <c r="B40" s="583" t="s">
        <v>5409</v>
      </c>
      <c r="C40" s="582" t="s">
        <v>5410</v>
      </c>
      <c r="D40" s="973" t="s">
        <v>5408</v>
      </c>
      <c r="E40" s="940">
        <v>0.5</v>
      </c>
      <c r="F40" s="941">
        <v>0.5</v>
      </c>
      <c r="G40" s="752"/>
      <c r="H40" s="752"/>
      <c r="I40" s="752"/>
      <c r="J40" s="752"/>
      <c r="K40" s="752"/>
      <c r="L40" s="1268">
        <v>0.5</v>
      </c>
      <c r="M40" s="752"/>
      <c r="N40" s="752"/>
      <c r="O40" s="752"/>
      <c r="P40" s="1268"/>
      <c r="Q40" s="752"/>
      <c r="R40" s="752"/>
      <c r="S40" s="752"/>
      <c r="T40" s="752"/>
      <c r="U40" s="752"/>
      <c r="V40" s="752"/>
      <c r="W40" s="752"/>
      <c r="X40" s="752"/>
      <c r="Y40" s="752"/>
      <c r="Z40" s="752">
        <v>0.5</v>
      </c>
      <c r="AA40" s="752"/>
    </row>
    <row r="41" spans="1:27">
      <c r="A41" s="599">
        <v>32</v>
      </c>
      <c r="B41" s="583" t="s">
        <v>5411</v>
      </c>
      <c r="C41" s="582" t="s">
        <v>5412</v>
      </c>
      <c r="D41" s="973" t="s">
        <v>5408</v>
      </c>
      <c r="E41" s="940">
        <v>0.35</v>
      </c>
      <c r="F41" s="941"/>
      <c r="G41" s="752"/>
      <c r="H41" s="752"/>
      <c r="I41" s="752"/>
      <c r="J41" s="752"/>
      <c r="K41" s="752"/>
      <c r="L41" s="1268"/>
      <c r="M41" s="752"/>
      <c r="N41" s="752"/>
      <c r="O41" s="752"/>
      <c r="P41" s="1268">
        <v>0.35</v>
      </c>
      <c r="Q41" s="752">
        <v>0.35</v>
      </c>
      <c r="R41" s="752"/>
      <c r="S41" s="752"/>
      <c r="T41" s="752"/>
      <c r="U41" s="752"/>
      <c r="V41" s="752"/>
      <c r="W41" s="752"/>
      <c r="X41" s="752"/>
      <c r="Y41" s="752"/>
      <c r="Z41" s="752"/>
      <c r="AA41" s="752">
        <v>0.35</v>
      </c>
    </row>
    <row r="42" spans="1:27">
      <c r="A42" s="599">
        <v>33</v>
      </c>
      <c r="B42" s="583" t="s">
        <v>5413</v>
      </c>
      <c r="C42" s="582" t="s">
        <v>5414</v>
      </c>
      <c r="D42" s="973" t="s">
        <v>5408</v>
      </c>
      <c r="E42" s="940">
        <v>2.6</v>
      </c>
      <c r="F42" s="941"/>
      <c r="G42" s="752"/>
      <c r="H42" s="752"/>
      <c r="I42" s="752"/>
      <c r="J42" s="752"/>
      <c r="K42" s="752"/>
      <c r="L42" s="1268"/>
      <c r="M42" s="752"/>
      <c r="N42" s="752"/>
      <c r="O42" s="752"/>
      <c r="P42" s="1268">
        <v>2.6</v>
      </c>
      <c r="Q42" s="752">
        <v>2.6</v>
      </c>
      <c r="R42" s="752"/>
      <c r="S42" s="752"/>
      <c r="T42" s="752"/>
      <c r="U42" s="752"/>
      <c r="V42" s="752"/>
      <c r="W42" s="752"/>
      <c r="X42" s="752"/>
      <c r="Y42" s="752"/>
      <c r="Z42" s="752"/>
      <c r="AA42" s="752">
        <v>2.6</v>
      </c>
    </row>
    <row r="43" spans="1:27" ht="25.5">
      <c r="A43" s="600">
        <v>34</v>
      </c>
      <c r="B43" s="590" t="s">
        <v>5415</v>
      </c>
      <c r="C43" s="589" t="s">
        <v>5416</v>
      </c>
      <c r="D43" s="592" t="s">
        <v>5417</v>
      </c>
      <c r="E43" s="943">
        <v>1.4</v>
      </c>
      <c r="F43" s="941">
        <v>1.4</v>
      </c>
      <c r="G43" s="752">
        <v>1.4</v>
      </c>
      <c r="H43" s="752"/>
      <c r="I43" s="752"/>
      <c r="J43" s="752"/>
      <c r="K43" s="752"/>
      <c r="L43" s="1268"/>
      <c r="M43" s="752"/>
      <c r="N43" s="752"/>
      <c r="O43" s="752"/>
      <c r="P43" s="1268"/>
      <c r="Q43" s="752">
        <v>1.4</v>
      </c>
      <c r="R43" s="752"/>
      <c r="S43" s="752"/>
      <c r="T43" s="752"/>
      <c r="U43" s="752"/>
      <c r="V43" s="752"/>
      <c r="W43" s="752"/>
      <c r="X43" s="752"/>
      <c r="Y43" s="752">
        <v>1.4</v>
      </c>
      <c r="Z43" s="752"/>
      <c r="AA43" s="752"/>
    </row>
    <row r="44" spans="1:27">
      <c r="A44" s="599">
        <v>35</v>
      </c>
      <c r="B44" s="583" t="s">
        <v>5418</v>
      </c>
      <c r="C44" s="582" t="s">
        <v>5419</v>
      </c>
      <c r="D44" s="973" t="s">
        <v>5420</v>
      </c>
      <c r="E44" s="940">
        <v>1.05</v>
      </c>
      <c r="F44" s="941"/>
      <c r="G44" s="752"/>
      <c r="H44" s="752"/>
      <c r="I44" s="752"/>
      <c r="J44" s="752"/>
      <c r="K44" s="752"/>
      <c r="L44" s="1268"/>
      <c r="M44" s="752"/>
      <c r="N44" s="752"/>
      <c r="O44" s="752"/>
      <c r="P44" s="1268">
        <v>1.05</v>
      </c>
      <c r="Q44" s="752">
        <v>1.05</v>
      </c>
      <c r="R44" s="752">
        <v>1</v>
      </c>
      <c r="S44" s="752"/>
      <c r="T44" s="752">
        <v>1</v>
      </c>
      <c r="U44" s="752"/>
      <c r="V44" s="752"/>
      <c r="W44" s="752"/>
      <c r="X44" s="752"/>
      <c r="Y44" s="752"/>
      <c r="Z44" s="752"/>
      <c r="AA44" s="752">
        <v>1.05</v>
      </c>
    </row>
    <row r="45" spans="1:27">
      <c r="A45" s="599">
        <v>36</v>
      </c>
      <c r="B45" s="583" t="s">
        <v>5421</v>
      </c>
      <c r="C45" s="582" t="s">
        <v>5422</v>
      </c>
      <c r="D45" s="972"/>
      <c r="E45" s="944">
        <v>0.78600000000000003</v>
      </c>
      <c r="F45" s="941">
        <v>0.78600000000000003</v>
      </c>
      <c r="G45" s="752">
        <v>0.78600000000000003</v>
      </c>
      <c r="H45" s="752"/>
      <c r="I45" s="752"/>
      <c r="J45" s="752"/>
      <c r="K45" s="752"/>
      <c r="L45" s="1268"/>
      <c r="M45" s="752"/>
      <c r="N45" s="752"/>
      <c r="O45" s="752"/>
      <c r="P45" s="1268"/>
      <c r="Q45" s="752"/>
      <c r="R45" s="752"/>
      <c r="S45" s="752"/>
      <c r="T45" s="752"/>
      <c r="U45" s="752"/>
      <c r="V45" s="752"/>
      <c r="W45" s="752"/>
      <c r="X45" s="752"/>
      <c r="Y45" s="752">
        <v>0.78600000000000003</v>
      </c>
      <c r="Z45" s="752"/>
      <c r="AA45" s="752"/>
    </row>
    <row r="46" spans="1:27">
      <c r="A46" s="599">
        <v>37</v>
      </c>
      <c r="B46" s="583" t="s">
        <v>5423</v>
      </c>
      <c r="C46" s="582" t="s">
        <v>5424</v>
      </c>
      <c r="D46" s="972"/>
      <c r="E46" s="944">
        <v>2.4</v>
      </c>
      <c r="F46" s="941"/>
      <c r="G46" s="752"/>
      <c r="H46" s="752"/>
      <c r="I46" s="752"/>
      <c r="J46" s="752"/>
      <c r="K46" s="752"/>
      <c r="L46" s="1268"/>
      <c r="M46" s="752"/>
      <c r="N46" s="752"/>
      <c r="O46" s="752"/>
      <c r="P46" s="1268">
        <v>2.4</v>
      </c>
      <c r="Q46" s="752">
        <v>2.4</v>
      </c>
      <c r="R46" s="752"/>
      <c r="S46" s="752"/>
      <c r="T46" s="752"/>
      <c r="U46" s="752"/>
      <c r="V46" s="752"/>
      <c r="W46" s="752"/>
      <c r="X46" s="752"/>
      <c r="Y46" s="752"/>
      <c r="Z46" s="752"/>
      <c r="AA46" s="752">
        <v>2.4</v>
      </c>
    </row>
    <row r="47" spans="1:27" s="933" customFormat="1" ht="21" customHeight="1">
      <c r="A47" s="929"/>
      <c r="B47" s="930" t="s">
        <v>5719</v>
      </c>
      <c r="C47" s="935"/>
      <c r="D47" s="930"/>
      <c r="E47" s="945">
        <f t="shared" ref="E47:AA47" si="0">SUM(E10:E46)</f>
        <v>53.295999999999992</v>
      </c>
      <c r="F47" s="945">
        <f t="shared" si="0"/>
        <v>17.885999999999999</v>
      </c>
      <c r="G47" s="945">
        <f t="shared" si="0"/>
        <v>6.3859999999999992</v>
      </c>
      <c r="H47" s="945">
        <f t="shared" si="0"/>
        <v>0.5</v>
      </c>
      <c r="I47" s="945">
        <f t="shared" si="0"/>
        <v>2</v>
      </c>
      <c r="J47" s="945">
        <f t="shared" si="0"/>
        <v>0</v>
      </c>
      <c r="K47" s="945">
        <f t="shared" si="0"/>
        <v>0</v>
      </c>
      <c r="L47" s="935">
        <f t="shared" si="0"/>
        <v>9</v>
      </c>
      <c r="M47" s="945">
        <f t="shared" si="0"/>
        <v>0</v>
      </c>
      <c r="N47" s="945">
        <f t="shared" si="0"/>
        <v>0</v>
      </c>
      <c r="O47" s="945">
        <f t="shared" si="0"/>
        <v>0</v>
      </c>
      <c r="P47" s="935">
        <f t="shared" si="0"/>
        <v>35.410000000000004</v>
      </c>
      <c r="Q47" s="945">
        <f t="shared" si="0"/>
        <v>42.11</v>
      </c>
      <c r="R47" s="945">
        <f t="shared" si="0"/>
        <v>2</v>
      </c>
      <c r="S47" s="945">
        <f t="shared" si="0"/>
        <v>0</v>
      </c>
      <c r="T47" s="945">
        <f t="shared" si="0"/>
        <v>2</v>
      </c>
      <c r="U47" s="945">
        <f t="shared" si="0"/>
        <v>0</v>
      </c>
      <c r="V47" s="945">
        <f t="shared" si="0"/>
        <v>0</v>
      </c>
      <c r="W47" s="945">
        <f t="shared" si="0"/>
        <v>0</v>
      </c>
      <c r="X47" s="945">
        <f t="shared" si="0"/>
        <v>0</v>
      </c>
      <c r="Y47" s="945">
        <f t="shared" si="0"/>
        <v>6.3859999999999992</v>
      </c>
      <c r="Z47" s="945">
        <f t="shared" si="0"/>
        <v>11.5</v>
      </c>
      <c r="AA47" s="945">
        <f t="shared" si="0"/>
        <v>35.410000000000004</v>
      </c>
    </row>
    <row r="48" spans="1:27" ht="21" customHeight="1">
      <c r="A48" s="601"/>
      <c r="B48" s="605" t="s">
        <v>5425</v>
      </c>
      <c r="C48" s="923"/>
      <c r="D48" s="835"/>
      <c r="E48" s="946"/>
      <c r="F48" s="947"/>
      <c r="G48" s="947"/>
      <c r="H48" s="947"/>
      <c r="I48" s="947"/>
      <c r="J48" s="947"/>
      <c r="K48" s="947"/>
      <c r="L48" s="1266"/>
      <c r="M48" s="947"/>
      <c r="N48" s="947"/>
      <c r="O48" s="947"/>
      <c r="P48" s="1266"/>
      <c r="Q48" s="947"/>
      <c r="R48" s="947"/>
      <c r="S48" s="947"/>
      <c r="T48" s="947"/>
      <c r="U48" s="947"/>
      <c r="V48" s="947"/>
      <c r="W48" s="947"/>
      <c r="X48" s="947"/>
      <c r="Y48" s="947"/>
      <c r="Z48" s="947"/>
      <c r="AA48" s="941"/>
    </row>
    <row r="49" spans="1:27">
      <c r="A49" s="602">
        <v>1</v>
      </c>
      <c r="B49" s="583" t="s">
        <v>5426</v>
      </c>
      <c r="C49" s="918" t="s">
        <v>5427</v>
      </c>
      <c r="D49" s="919" t="s">
        <v>5428</v>
      </c>
      <c r="E49" s="948">
        <v>1</v>
      </c>
      <c r="F49" s="949"/>
      <c r="G49" s="950"/>
      <c r="H49" s="950"/>
      <c r="I49" s="950"/>
      <c r="J49" s="950"/>
      <c r="K49" s="950"/>
      <c r="L49" s="1269"/>
      <c r="M49" s="950"/>
      <c r="N49" s="950"/>
      <c r="O49" s="950"/>
      <c r="P49" s="1269">
        <v>1</v>
      </c>
      <c r="Q49" s="950">
        <v>1</v>
      </c>
      <c r="R49" s="950"/>
      <c r="S49" s="950"/>
      <c r="T49" s="950"/>
      <c r="U49" s="950"/>
      <c r="V49" s="950"/>
      <c r="W49" s="950"/>
      <c r="X49" s="950"/>
      <c r="Y49" s="950"/>
      <c r="Z49" s="950"/>
      <c r="AA49" s="950">
        <v>1</v>
      </c>
    </row>
    <row r="50" spans="1:27" ht="25.5">
      <c r="A50" s="602">
        <v>2</v>
      </c>
      <c r="B50" s="583" t="s">
        <v>5429</v>
      </c>
      <c r="C50" s="584" t="s">
        <v>5430</v>
      </c>
      <c r="D50" s="973" t="s">
        <v>5431</v>
      </c>
      <c r="E50" s="940">
        <v>1.5</v>
      </c>
      <c r="F50" s="941"/>
      <c r="G50" s="752"/>
      <c r="H50" s="752"/>
      <c r="I50" s="752"/>
      <c r="J50" s="752"/>
      <c r="K50" s="752"/>
      <c r="L50" s="1268"/>
      <c r="M50" s="752"/>
      <c r="N50" s="752"/>
      <c r="O50" s="752"/>
      <c r="P50" s="1268">
        <v>1.5</v>
      </c>
      <c r="Q50" s="752">
        <v>1.5</v>
      </c>
      <c r="R50" s="752"/>
      <c r="S50" s="752"/>
      <c r="T50" s="752"/>
      <c r="U50" s="752"/>
      <c r="V50" s="752"/>
      <c r="W50" s="752"/>
      <c r="X50" s="752"/>
      <c r="Y50" s="752"/>
      <c r="Z50" s="752"/>
      <c r="AA50" s="752">
        <v>1.5</v>
      </c>
    </row>
    <row r="51" spans="1:27">
      <c r="A51" s="602">
        <v>3</v>
      </c>
      <c r="B51" s="583" t="s">
        <v>5432</v>
      </c>
      <c r="C51" s="584" t="s">
        <v>5433</v>
      </c>
      <c r="D51" s="973" t="s">
        <v>5434</v>
      </c>
      <c r="E51" s="940">
        <v>1.4</v>
      </c>
      <c r="F51" s="941"/>
      <c r="G51" s="752"/>
      <c r="H51" s="752"/>
      <c r="I51" s="752"/>
      <c r="J51" s="752"/>
      <c r="K51" s="752"/>
      <c r="L51" s="1268"/>
      <c r="M51" s="752"/>
      <c r="N51" s="752"/>
      <c r="O51" s="752"/>
      <c r="P51" s="1268">
        <v>1.4</v>
      </c>
      <c r="Q51" s="752">
        <v>1.4</v>
      </c>
      <c r="R51" s="752"/>
      <c r="S51" s="752"/>
      <c r="T51" s="752"/>
      <c r="U51" s="752"/>
      <c r="V51" s="752"/>
      <c r="W51" s="752"/>
      <c r="X51" s="752"/>
      <c r="Y51" s="752"/>
      <c r="Z51" s="752"/>
      <c r="AA51" s="752">
        <v>1.4</v>
      </c>
    </row>
    <row r="52" spans="1:27">
      <c r="A52" s="602">
        <v>4</v>
      </c>
      <c r="B52" s="583" t="s">
        <v>5435</v>
      </c>
      <c r="C52" s="584" t="s">
        <v>5436</v>
      </c>
      <c r="D52" s="973" t="s">
        <v>5437</v>
      </c>
      <c r="E52" s="940">
        <v>0.6</v>
      </c>
      <c r="F52" s="941"/>
      <c r="G52" s="752"/>
      <c r="H52" s="752"/>
      <c r="I52" s="752"/>
      <c r="J52" s="752"/>
      <c r="K52" s="752"/>
      <c r="L52" s="1268"/>
      <c r="M52" s="752"/>
      <c r="N52" s="752"/>
      <c r="O52" s="752"/>
      <c r="P52" s="1268">
        <v>0.6</v>
      </c>
      <c r="Q52" s="752">
        <v>0.6</v>
      </c>
      <c r="R52" s="752"/>
      <c r="S52" s="752"/>
      <c r="T52" s="752"/>
      <c r="U52" s="752"/>
      <c r="V52" s="752"/>
      <c r="W52" s="752"/>
      <c r="X52" s="752"/>
      <c r="Y52" s="752"/>
      <c r="Z52" s="752"/>
      <c r="AA52" s="752">
        <v>0.6</v>
      </c>
    </row>
    <row r="53" spans="1:27">
      <c r="A53" s="602">
        <v>5</v>
      </c>
      <c r="B53" s="583" t="s">
        <v>5438</v>
      </c>
      <c r="C53" s="584" t="s">
        <v>5439</v>
      </c>
      <c r="D53" s="973" t="s">
        <v>5440</v>
      </c>
      <c r="E53" s="940">
        <v>0.45300000000000001</v>
      </c>
      <c r="F53" s="941"/>
      <c r="G53" s="752"/>
      <c r="H53" s="752"/>
      <c r="I53" s="752"/>
      <c r="J53" s="752"/>
      <c r="K53" s="752"/>
      <c r="L53" s="1268"/>
      <c r="M53" s="752"/>
      <c r="N53" s="752"/>
      <c r="O53" s="752"/>
      <c r="P53" s="1268">
        <v>0.45300000000000001</v>
      </c>
      <c r="Q53" s="752">
        <v>0.45300000000000001</v>
      </c>
      <c r="R53" s="752"/>
      <c r="S53" s="752"/>
      <c r="T53" s="752"/>
      <c r="U53" s="752"/>
      <c r="V53" s="752"/>
      <c r="W53" s="752"/>
      <c r="X53" s="752"/>
      <c r="Y53" s="752"/>
      <c r="Z53" s="752"/>
      <c r="AA53" s="752">
        <v>0.45300000000000001</v>
      </c>
    </row>
    <row r="54" spans="1:27">
      <c r="A54" s="602">
        <v>6</v>
      </c>
      <c r="B54" s="583" t="s">
        <v>5441</v>
      </c>
      <c r="C54" s="584" t="s">
        <v>5442</v>
      </c>
      <c r="D54" s="973" t="s">
        <v>5443</v>
      </c>
      <c r="E54" s="940">
        <v>0.3</v>
      </c>
      <c r="F54" s="941"/>
      <c r="G54" s="752"/>
      <c r="H54" s="752"/>
      <c r="I54" s="752"/>
      <c r="J54" s="752"/>
      <c r="K54" s="752"/>
      <c r="L54" s="1268"/>
      <c r="M54" s="752"/>
      <c r="N54" s="752"/>
      <c r="O54" s="752"/>
      <c r="P54" s="1268">
        <v>0.3</v>
      </c>
      <c r="Q54" s="752">
        <v>0.3</v>
      </c>
      <c r="R54" s="752"/>
      <c r="S54" s="752"/>
      <c r="T54" s="752"/>
      <c r="U54" s="752"/>
      <c r="V54" s="752"/>
      <c r="W54" s="752"/>
      <c r="X54" s="752"/>
      <c r="Y54" s="752"/>
      <c r="Z54" s="752"/>
      <c r="AA54" s="752">
        <v>0.3</v>
      </c>
    </row>
    <row r="55" spans="1:27">
      <c r="A55" s="602">
        <v>7</v>
      </c>
      <c r="B55" s="583" t="s">
        <v>5444</v>
      </c>
      <c r="C55" s="584" t="s">
        <v>5445</v>
      </c>
      <c r="D55" s="973" t="s">
        <v>5446</v>
      </c>
      <c r="E55" s="940">
        <v>0.32900000000000001</v>
      </c>
      <c r="F55" s="752">
        <v>0.32900000000000001</v>
      </c>
      <c r="G55" s="752"/>
      <c r="H55" s="752"/>
      <c r="I55" s="752"/>
      <c r="J55" s="752"/>
      <c r="K55" s="752"/>
      <c r="L55" s="1268">
        <v>0.32900000000000001</v>
      </c>
      <c r="M55" s="752"/>
      <c r="N55" s="752"/>
      <c r="O55" s="752"/>
      <c r="P55" s="1268"/>
      <c r="Q55" s="752"/>
      <c r="R55" s="752"/>
      <c r="S55" s="752"/>
      <c r="T55" s="752"/>
      <c r="U55" s="752"/>
      <c r="V55" s="752"/>
      <c r="W55" s="752"/>
      <c r="X55" s="752"/>
      <c r="Y55" s="752"/>
      <c r="Z55" s="752">
        <v>0.32900000000000001</v>
      </c>
      <c r="AA55" s="752"/>
    </row>
    <row r="56" spans="1:27" ht="25.5">
      <c r="A56" s="602">
        <v>8</v>
      </c>
      <c r="B56" s="583" t="s">
        <v>5447</v>
      </c>
      <c r="C56" s="584" t="s">
        <v>5448</v>
      </c>
      <c r="D56" s="973" t="s">
        <v>5449</v>
      </c>
      <c r="E56" s="940">
        <v>2.0499999999999998</v>
      </c>
      <c r="F56" s="941"/>
      <c r="G56" s="752"/>
      <c r="H56" s="752"/>
      <c r="I56" s="752"/>
      <c r="J56" s="752"/>
      <c r="K56" s="752"/>
      <c r="L56" s="1268"/>
      <c r="M56" s="752"/>
      <c r="N56" s="752"/>
      <c r="O56" s="752"/>
      <c r="P56" s="1268">
        <v>2.0499999999999998</v>
      </c>
      <c r="Q56" s="752">
        <v>2.0499999999999998</v>
      </c>
      <c r="R56" s="752"/>
      <c r="S56" s="752"/>
      <c r="T56" s="752"/>
      <c r="U56" s="752"/>
      <c r="V56" s="752"/>
      <c r="W56" s="752"/>
      <c r="X56" s="752"/>
      <c r="Y56" s="752"/>
      <c r="Z56" s="752"/>
      <c r="AA56" s="752">
        <v>2.0499999999999998</v>
      </c>
    </row>
    <row r="57" spans="1:27">
      <c r="A57" s="602">
        <v>9</v>
      </c>
      <c r="B57" s="583" t="s">
        <v>5450</v>
      </c>
      <c r="C57" s="584" t="s">
        <v>5451</v>
      </c>
      <c r="D57" s="973" t="s">
        <v>5452</v>
      </c>
      <c r="E57" s="940">
        <v>8</v>
      </c>
      <c r="F57" s="941"/>
      <c r="G57" s="752"/>
      <c r="H57" s="752"/>
      <c r="I57" s="752"/>
      <c r="J57" s="752"/>
      <c r="K57" s="752"/>
      <c r="L57" s="1268"/>
      <c r="M57" s="752"/>
      <c r="N57" s="752"/>
      <c r="O57" s="752"/>
      <c r="P57" s="1268">
        <v>8</v>
      </c>
      <c r="Q57" s="752">
        <v>8</v>
      </c>
      <c r="R57" s="752"/>
      <c r="S57" s="752"/>
      <c r="T57" s="752"/>
      <c r="U57" s="752"/>
      <c r="V57" s="752"/>
      <c r="W57" s="752"/>
      <c r="X57" s="752"/>
      <c r="Y57" s="752"/>
      <c r="Z57" s="752"/>
      <c r="AA57" s="752">
        <v>8</v>
      </c>
    </row>
    <row r="58" spans="1:27">
      <c r="A58" s="602">
        <v>10</v>
      </c>
      <c r="B58" s="583" t="s">
        <v>5453</v>
      </c>
      <c r="C58" s="584" t="s">
        <v>5454</v>
      </c>
      <c r="D58" s="973" t="s">
        <v>5455</v>
      </c>
      <c r="E58" s="940">
        <v>1.9</v>
      </c>
      <c r="F58" s="941">
        <v>1.1000000000000001</v>
      </c>
      <c r="G58" s="752">
        <v>1.1000000000000001</v>
      </c>
      <c r="H58" s="752"/>
      <c r="I58" s="752"/>
      <c r="J58" s="752"/>
      <c r="K58" s="752"/>
      <c r="L58" s="1268"/>
      <c r="M58" s="752"/>
      <c r="N58" s="752"/>
      <c r="O58" s="752"/>
      <c r="P58" s="1268">
        <v>0.8</v>
      </c>
      <c r="Q58" s="752">
        <v>1.9</v>
      </c>
      <c r="R58" s="752"/>
      <c r="S58" s="752"/>
      <c r="T58" s="752"/>
      <c r="U58" s="752"/>
      <c r="V58" s="752"/>
      <c r="W58" s="752"/>
      <c r="X58" s="752"/>
      <c r="Y58" s="752">
        <v>1.1000000000000001</v>
      </c>
      <c r="Z58" s="752"/>
      <c r="AA58" s="752">
        <v>0.8</v>
      </c>
    </row>
    <row r="59" spans="1:27">
      <c r="A59" s="602">
        <v>11</v>
      </c>
      <c r="B59" s="583" t="s">
        <v>5456</v>
      </c>
      <c r="C59" s="584" t="s">
        <v>5457</v>
      </c>
      <c r="D59" s="973" t="s">
        <v>5458</v>
      </c>
      <c r="E59" s="940">
        <v>2.5</v>
      </c>
      <c r="F59" s="941">
        <v>2.5</v>
      </c>
      <c r="G59" s="752">
        <v>2.5</v>
      </c>
      <c r="H59" s="752"/>
      <c r="I59" s="752"/>
      <c r="J59" s="752"/>
      <c r="K59" s="752"/>
      <c r="L59" s="1268"/>
      <c r="M59" s="752"/>
      <c r="N59" s="752"/>
      <c r="O59" s="752"/>
      <c r="P59" s="1268"/>
      <c r="Q59" s="752">
        <v>2.5</v>
      </c>
      <c r="R59" s="752"/>
      <c r="S59" s="752"/>
      <c r="T59" s="752"/>
      <c r="U59" s="752"/>
      <c r="V59" s="752"/>
      <c r="W59" s="752"/>
      <c r="X59" s="752"/>
      <c r="Y59" s="752">
        <v>2.5</v>
      </c>
      <c r="Z59" s="752"/>
      <c r="AA59" s="752"/>
    </row>
    <row r="60" spans="1:27">
      <c r="A60" s="602">
        <v>12</v>
      </c>
      <c r="B60" s="583" t="s">
        <v>5459</v>
      </c>
      <c r="C60" s="584" t="s">
        <v>5460</v>
      </c>
      <c r="D60" s="973" t="s">
        <v>5461</v>
      </c>
      <c r="E60" s="940">
        <v>0.6</v>
      </c>
      <c r="F60" s="941"/>
      <c r="G60" s="752"/>
      <c r="H60" s="752"/>
      <c r="I60" s="752"/>
      <c r="J60" s="752"/>
      <c r="K60" s="752"/>
      <c r="L60" s="1268"/>
      <c r="M60" s="752"/>
      <c r="N60" s="752"/>
      <c r="O60" s="752"/>
      <c r="P60" s="1268">
        <v>0.6</v>
      </c>
      <c r="Q60" s="752">
        <v>0.6</v>
      </c>
      <c r="R60" s="752"/>
      <c r="S60" s="752"/>
      <c r="T60" s="752"/>
      <c r="U60" s="752"/>
      <c r="V60" s="752"/>
      <c r="W60" s="752"/>
      <c r="X60" s="752"/>
      <c r="Y60" s="752"/>
      <c r="Z60" s="752"/>
      <c r="AA60" s="752">
        <v>0.6</v>
      </c>
    </row>
    <row r="61" spans="1:27">
      <c r="A61" s="602">
        <v>13</v>
      </c>
      <c r="B61" s="583" t="s">
        <v>5462</v>
      </c>
      <c r="C61" s="584" t="s">
        <v>5463</v>
      </c>
      <c r="D61" s="973" t="s">
        <v>5464</v>
      </c>
      <c r="E61" s="940">
        <v>1.1000000000000001</v>
      </c>
      <c r="F61" s="941">
        <v>1.1000000000000001</v>
      </c>
      <c r="G61" s="752"/>
      <c r="H61" s="752"/>
      <c r="I61" s="752"/>
      <c r="J61" s="752"/>
      <c r="K61" s="752"/>
      <c r="L61" s="1268">
        <v>1.1000000000000001</v>
      </c>
      <c r="M61" s="752"/>
      <c r="N61" s="752"/>
      <c r="O61" s="752"/>
      <c r="P61" s="1268"/>
      <c r="Q61" s="752"/>
      <c r="R61" s="752"/>
      <c r="S61" s="752"/>
      <c r="T61" s="752"/>
      <c r="U61" s="752"/>
      <c r="V61" s="752"/>
      <c r="W61" s="752"/>
      <c r="X61" s="752"/>
      <c r="Y61" s="752"/>
      <c r="Z61" s="752">
        <v>1.1000000000000001</v>
      </c>
      <c r="AA61" s="752"/>
    </row>
    <row r="62" spans="1:27">
      <c r="A62" s="602">
        <v>14</v>
      </c>
      <c r="B62" s="583" t="s">
        <v>5465</v>
      </c>
      <c r="C62" s="584" t="s">
        <v>5466</v>
      </c>
      <c r="D62" s="973" t="s">
        <v>5467</v>
      </c>
      <c r="E62" s="940">
        <v>1.2</v>
      </c>
      <c r="F62" s="941">
        <v>1.2</v>
      </c>
      <c r="G62" s="752">
        <v>1.2</v>
      </c>
      <c r="H62" s="752"/>
      <c r="I62" s="752"/>
      <c r="J62" s="752"/>
      <c r="K62" s="752"/>
      <c r="L62" s="1268"/>
      <c r="M62" s="752"/>
      <c r="N62" s="752"/>
      <c r="O62" s="752"/>
      <c r="P62" s="1268"/>
      <c r="Q62" s="752">
        <v>1.2</v>
      </c>
      <c r="R62" s="752"/>
      <c r="S62" s="752"/>
      <c r="T62" s="752"/>
      <c r="U62" s="752"/>
      <c r="V62" s="752"/>
      <c r="W62" s="752"/>
      <c r="X62" s="752"/>
      <c r="Y62" s="752">
        <v>1.2</v>
      </c>
      <c r="Z62" s="752"/>
      <c r="AA62" s="752"/>
    </row>
    <row r="63" spans="1:27">
      <c r="A63" s="602">
        <v>15</v>
      </c>
      <c r="B63" s="583" t="s">
        <v>5468</v>
      </c>
      <c r="C63" s="584" t="s">
        <v>5469</v>
      </c>
      <c r="D63" s="973" t="s">
        <v>5470</v>
      </c>
      <c r="E63" s="940">
        <v>0.2</v>
      </c>
      <c r="F63" s="941"/>
      <c r="G63" s="752"/>
      <c r="H63" s="752"/>
      <c r="I63" s="752"/>
      <c r="J63" s="752"/>
      <c r="K63" s="752"/>
      <c r="L63" s="1268"/>
      <c r="M63" s="752"/>
      <c r="N63" s="752"/>
      <c r="O63" s="752"/>
      <c r="P63" s="1268">
        <v>0.2</v>
      </c>
      <c r="Q63" s="752">
        <v>0.2</v>
      </c>
      <c r="R63" s="752"/>
      <c r="S63" s="752"/>
      <c r="T63" s="752"/>
      <c r="U63" s="752"/>
      <c r="V63" s="752"/>
      <c r="W63" s="752"/>
      <c r="X63" s="752"/>
      <c r="Y63" s="752"/>
      <c r="Z63" s="752"/>
      <c r="AA63" s="752">
        <v>0.2</v>
      </c>
    </row>
    <row r="64" spans="1:27" ht="25.5">
      <c r="A64" s="602">
        <v>16</v>
      </c>
      <c r="B64" s="583" t="s">
        <v>5471</v>
      </c>
      <c r="C64" s="584" t="s">
        <v>5472</v>
      </c>
      <c r="D64" s="973" t="s">
        <v>5473</v>
      </c>
      <c r="E64" s="940">
        <v>0.5</v>
      </c>
      <c r="F64" s="941"/>
      <c r="G64" s="752"/>
      <c r="H64" s="752"/>
      <c r="I64" s="752"/>
      <c r="J64" s="752"/>
      <c r="K64" s="752"/>
      <c r="L64" s="1268"/>
      <c r="M64" s="752"/>
      <c r="N64" s="752"/>
      <c r="O64" s="752"/>
      <c r="P64" s="1268">
        <v>0.5</v>
      </c>
      <c r="Q64" s="752">
        <v>0.5</v>
      </c>
      <c r="R64" s="752"/>
      <c r="S64" s="752"/>
      <c r="T64" s="752"/>
      <c r="U64" s="752"/>
      <c r="V64" s="752"/>
      <c r="W64" s="752"/>
      <c r="X64" s="752"/>
      <c r="Y64" s="752"/>
      <c r="Z64" s="752"/>
      <c r="AA64" s="752">
        <v>0.5</v>
      </c>
    </row>
    <row r="65" spans="1:27">
      <c r="A65" s="602">
        <v>17</v>
      </c>
      <c r="B65" s="583" t="s">
        <v>5474</v>
      </c>
      <c r="C65" s="584" t="s">
        <v>5475</v>
      </c>
      <c r="D65" s="973" t="s">
        <v>5476</v>
      </c>
      <c r="E65" s="940">
        <v>0.6</v>
      </c>
      <c r="F65" s="941"/>
      <c r="G65" s="752"/>
      <c r="H65" s="752"/>
      <c r="I65" s="752"/>
      <c r="J65" s="752"/>
      <c r="K65" s="752"/>
      <c r="L65" s="1268"/>
      <c r="M65" s="752"/>
      <c r="N65" s="752"/>
      <c r="O65" s="752"/>
      <c r="P65" s="1268">
        <v>0.6</v>
      </c>
      <c r="Q65" s="752">
        <v>0.6</v>
      </c>
      <c r="R65" s="752"/>
      <c r="S65" s="752"/>
      <c r="T65" s="752"/>
      <c r="U65" s="752"/>
      <c r="V65" s="752"/>
      <c r="W65" s="752"/>
      <c r="X65" s="752"/>
      <c r="Y65" s="752"/>
      <c r="Z65" s="752"/>
      <c r="AA65" s="752">
        <v>0.6</v>
      </c>
    </row>
    <row r="66" spans="1:27" ht="25.5">
      <c r="A66" s="602">
        <v>18</v>
      </c>
      <c r="B66" s="583" t="s">
        <v>5477</v>
      </c>
      <c r="C66" s="584" t="s">
        <v>5478</v>
      </c>
      <c r="D66" s="973" t="s">
        <v>5479</v>
      </c>
      <c r="E66" s="940">
        <v>0.5</v>
      </c>
      <c r="F66" s="941"/>
      <c r="G66" s="752"/>
      <c r="H66" s="752"/>
      <c r="I66" s="752"/>
      <c r="J66" s="752"/>
      <c r="K66" s="752"/>
      <c r="L66" s="1268"/>
      <c r="M66" s="752"/>
      <c r="N66" s="752"/>
      <c r="O66" s="752"/>
      <c r="P66" s="1268">
        <v>0.5</v>
      </c>
      <c r="Q66" s="752">
        <v>0.5</v>
      </c>
      <c r="R66" s="752"/>
      <c r="S66" s="752"/>
      <c r="T66" s="752"/>
      <c r="U66" s="752"/>
      <c r="V66" s="752"/>
      <c r="W66" s="752"/>
      <c r="X66" s="752"/>
      <c r="Y66" s="752"/>
      <c r="Z66" s="752"/>
      <c r="AA66" s="752">
        <v>0.5</v>
      </c>
    </row>
    <row r="67" spans="1:27">
      <c r="A67" s="602">
        <v>19</v>
      </c>
      <c r="B67" s="583" t="s">
        <v>5480</v>
      </c>
      <c r="C67" s="584" t="s">
        <v>5481</v>
      </c>
      <c r="D67" s="973" t="s">
        <v>5482</v>
      </c>
      <c r="E67" s="944">
        <v>0.8</v>
      </c>
      <c r="F67" s="941"/>
      <c r="G67" s="752"/>
      <c r="H67" s="752"/>
      <c r="I67" s="752"/>
      <c r="J67" s="752"/>
      <c r="K67" s="752"/>
      <c r="L67" s="1268"/>
      <c r="M67" s="752"/>
      <c r="N67" s="752"/>
      <c r="O67" s="752"/>
      <c r="P67" s="1268">
        <v>0.8</v>
      </c>
      <c r="Q67" s="752">
        <v>0.8</v>
      </c>
      <c r="R67" s="752"/>
      <c r="S67" s="752"/>
      <c r="T67" s="752"/>
      <c r="U67" s="752"/>
      <c r="V67" s="752"/>
      <c r="W67" s="752"/>
      <c r="X67" s="752"/>
      <c r="Y67" s="752"/>
      <c r="Z67" s="752"/>
      <c r="AA67" s="752">
        <v>0.8</v>
      </c>
    </row>
    <row r="68" spans="1:27">
      <c r="A68" s="602">
        <v>20</v>
      </c>
      <c r="B68" s="583" t="s">
        <v>5483</v>
      </c>
      <c r="C68" s="584" t="s">
        <v>5484</v>
      </c>
      <c r="D68" s="973" t="s">
        <v>5485</v>
      </c>
      <c r="E68" s="944">
        <v>0.5</v>
      </c>
      <c r="F68" s="941"/>
      <c r="G68" s="752"/>
      <c r="H68" s="752"/>
      <c r="I68" s="752"/>
      <c r="J68" s="752"/>
      <c r="K68" s="752"/>
      <c r="L68" s="1268"/>
      <c r="M68" s="752"/>
      <c r="N68" s="752"/>
      <c r="O68" s="752"/>
      <c r="P68" s="1268">
        <v>0.5</v>
      </c>
      <c r="Q68" s="752">
        <v>0.5</v>
      </c>
      <c r="R68" s="752"/>
      <c r="S68" s="752"/>
      <c r="T68" s="752"/>
      <c r="U68" s="752"/>
      <c r="V68" s="752"/>
      <c r="W68" s="752"/>
      <c r="X68" s="752"/>
      <c r="Y68" s="752"/>
      <c r="Z68" s="752"/>
      <c r="AA68" s="752">
        <v>0.5</v>
      </c>
    </row>
    <row r="69" spans="1:27">
      <c r="A69" s="602">
        <v>21</v>
      </c>
      <c r="B69" s="583" t="s">
        <v>5486</v>
      </c>
      <c r="C69" s="584" t="s">
        <v>5487</v>
      </c>
      <c r="D69" s="973" t="s">
        <v>5488</v>
      </c>
      <c r="E69" s="944">
        <v>0.3</v>
      </c>
      <c r="F69" s="941"/>
      <c r="G69" s="752"/>
      <c r="H69" s="752"/>
      <c r="I69" s="752"/>
      <c r="J69" s="752"/>
      <c r="K69" s="752"/>
      <c r="L69" s="1268"/>
      <c r="M69" s="752"/>
      <c r="N69" s="752"/>
      <c r="O69" s="752"/>
      <c r="P69" s="1268">
        <v>0.3</v>
      </c>
      <c r="Q69" s="752">
        <v>0.3</v>
      </c>
      <c r="R69" s="752"/>
      <c r="S69" s="752"/>
      <c r="T69" s="752"/>
      <c r="U69" s="752"/>
      <c r="V69" s="752"/>
      <c r="W69" s="752"/>
      <c r="X69" s="752"/>
      <c r="Y69" s="752"/>
      <c r="Z69" s="752"/>
      <c r="AA69" s="752">
        <v>0.3</v>
      </c>
    </row>
    <row r="70" spans="1:27">
      <c r="A70" s="602">
        <v>22</v>
      </c>
      <c r="B70" s="583" t="s">
        <v>5489</v>
      </c>
      <c r="C70" s="584" t="s">
        <v>5490</v>
      </c>
      <c r="D70" s="973" t="s">
        <v>5491</v>
      </c>
      <c r="E70" s="944">
        <v>0.3</v>
      </c>
      <c r="F70" s="941"/>
      <c r="G70" s="752"/>
      <c r="H70" s="752"/>
      <c r="I70" s="752"/>
      <c r="J70" s="752"/>
      <c r="K70" s="752"/>
      <c r="L70" s="1268"/>
      <c r="M70" s="752"/>
      <c r="N70" s="752"/>
      <c r="O70" s="752"/>
      <c r="P70" s="1268">
        <v>0.3</v>
      </c>
      <c r="Q70" s="752">
        <v>0.3</v>
      </c>
      <c r="R70" s="752"/>
      <c r="S70" s="752"/>
      <c r="T70" s="752"/>
      <c r="U70" s="752"/>
      <c r="V70" s="752"/>
      <c r="W70" s="752"/>
      <c r="X70" s="752"/>
      <c r="Y70" s="752"/>
      <c r="Z70" s="752"/>
      <c r="AA70" s="752">
        <v>0.3</v>
      </c>
    </row>
    <row r="71" spans="1:27" ht="25.5">
      <c r="A71" s="602">
        <v>23</v>
      </c>
      <c r="B71" s="583" t="s">
        <v>5492</v>
      </c>
      <c r="C71" s="584" t="s">
        <v>5493</v>
      </c>
      <c r="D71" s="973" t="s">
        <v>5494</v>
      </c>
      <c r="E71" s="944">
        <v>0.85199999999999998</v>
      </c>
      <c r="F71" s="941">
        <v>0.85199999999999998</v>
      </c>
      <c r="G71" s="752"/>
      <c r="H71" s="752"/>
      <c r="I71" s="752"/>
      <c r="J71" s="752"/>
      <c r="K71" s="752"/>
      <c r="L71" s="1268">
        <v>0.85199999999999998</v>
      </c>
      <c r="M71" s="752"/>
      <c r="N71" s="752"/>
      <c r="O71" s="752"/>
      <c r="P71" s="1268"/>
      <c r="Q71" s="752"/>
      <c r="R71" s="752"/>
      <c r="S71" s="752"/>
      <c r="T71" s="752"/>
      <c r="U71" s="752"/>
      <c r="V71" s="752"/>
      <c r="W71" s="752"/>
      <c r="X71" s="752"/>
      <c r="Y71" s="752"/>
      <c r="Z71" s="752">
        <v>0.85199999999999998</v>
      </c>
      <c r="AA71" s="752"/>
    </row>
    <row r="72" spans="1:27" ht="25.5">
      <c r="A72" s="602">
        <v>24</v>
      </c>
      <c r="B72" s="583" t="s">
        <v>5495</v>
      </c>
      <c r="C72" s="584" t="s">
        <v>5496</v>
      </c>
      <c r="D72" s="973" t="s">
        <v>5497</v>
      </c>
      <c r="E72" s="944">
        <v>3</v>
      </c>
      <c r="F72" s="941">
        <v>3</v>
      </c>
      <c r="G72" s="752"/>
      <c r="H72" s="752"/>
      <c r="I72" s="752"/>
      <c r="J72" s="752"/>
      <c r="K72" s="752"/>
      <c r="L72" s="1268">
        <v>3</v>
      </c>
      <c r="M72" s="752"/>
      <c r="N72" s="752"/>
      <c r="O72" s="752"/>
      <c r="P72" s="1268"/>
      <c r="Q72" s="752"/>
      <c r="R72" s="752"/>
      <c r="S72" s="752"/>
      <c r="T72" s="752"/>
      <c r="U72" s="752"/>
      <c r="V72" s="752"/>
      <c r="W72" s="752"/>
      <c r="X72" s="752"/>
      <c r="Y72" s="752"/>
      <c r="Z72" s="752">
        <v>3</v>
      </c>
      <c r="AA72" s="752"/>
    </row>
    <row r="73" spans="1:27" ht="25.5">
      <c r="A73" s="602">
        <v>25</v>
      </c>
      <c r="B73" s="583" t="s">
        <v>5498</v>
      </c>
      <c r="C73" s="584" t="s">
        <v>5499</v>
      </c>
      <c r="D73" s="973" t="s">
        <v>5500</v>
      </c>
      <c r="E73" s="944">
        <v>0.6</v>
      </c>
      <c r="F73" s="941"/>
      <c r="G73" s="752"/>
      <c r="H73" s="752"/>
      <c r="I73" s="752"/>
      <c r="J73" s="752"/>
      <c r="K73" s="752"/>
      <c r="L73" s="1268"/>
      <c r="M73" s="752"/>
      <c r="N73" s="752"/>
      <c r="O73" s="752"/>
      <c r="P73" s="1268">
        <v>0.6</v>
      </c>
      <c r="Q73" s="752">
        <v>0.6</v>
      </c>
      <c r="R73" s="752"/>
      <c r="S73" s="752"/>
      <c r="T73" s="752"/>
      <c r="U73" s="752"/>
      <c r="V73" s="752"/>
      <c r="W73" s="752"/>
      <c r="X73" s="752"/>
      <c r="Y73" s="752"/>
      <c r="Z73" s="752"/>
      <c r="AA73" s="752">
        <v>0.6</v>
      </c>
    </row>
    <row r="74" spans="1:27" ht="25.5">
      <c r="A74" s="602">
        <v>26</v>
      </c>
      <c r="B74" s="583" t="s">
        <v>5501</v>
      </c>
      <c r="C74" s="584" t="s">
        <v>5502</v>
      </c>
      <c r="D74" s="973" t="s">
        <v>5503</v>
      </c>
      <c r="E74" s="944">
        <v>1.5</v>
      </c>
      <c r="F74" s="941"/>
      <c r="G74" s="752"/>
      <c r="H74" s="752"/>
      <c r="I74" s="752"/>
      <c r="J74" s="752"/>
      <c r="K74" s="752"/>
      <c r="L74" s="1268"/>
      <c r="M74" s="752"/>
      <c r="N74" s="752"/>
      <c r="O74" s="752"/>
      <c r="P74" s="1268">
        <v>1.5</v>
      </c>
      <c r="Q74" s="752">
        <v>1.5</v>
      </c>
      <c r="R74" s="752"/>
      <c r="S74" s="752"/>
      <c r="T74" s="752"/>
      <c r="U74" s="752"/>
      <c r="V74" s="752"/>
      <c r="W74" s="752"/>
      <c r="X74" s="752"/>
      <c r="Y74" s="752"/>
      <c r="Z74" s="752"/>
      <c r="AA74" s="752">
        <v>1.5</v>
      </c>
    </row>
    <row r="75" spans="1:27">
      <c r="A75" s="602">
        <v>27</v>
      </c>
      <c r="B75" s="583" t="s">
        <v>5504</v>
      </c>
      <c r="C75" s="584" t="s">
        <v>5505</v>
      </c>
      <c r="D75" s="973" t="s">
        <v>5506</v>
      </c>
      <c r="E75" s="944">
        <v>18.600000000000001</v>
      </c>
      <c r="F75" s="941"/>
      <c r="G75" s="752"/>
      <c r="H75" s="752"/>
      <c r="I75" s="752"/>
      <c r="J75" s="752"/>
      <c r="K75" s="752"/>
      <c r="L75" s="1268"/>
      <c r="M75" s="752"/>
      <c r="N75" s="752"/>
      <c r="O75" s="752"/>
      <c r="P75" s="1268">
        <v>18.600000000000001</v>
      </c>
      <c r="Q75" s="752">
        <v>18.600000000000001</v>
      </c>
      <c r="R75" s="752"/>
      <c r="S75" s="752"/>
      <c r="T75" s="752"/>
      <c r="U75" s="752"/>
      <c r="V75" s="752"/>
      <c r="W75" s="752"/>
      <c r="X75" s="752"/>
      <c r="Y75" s="752"/>
      <c r="Z75" s="752"/>
      <c r="AA75" s="752">
        <v>18.600000000000001</v>
      </c>
    </row>
    <row r="76" spans="1:27">
      <c r="A76" s="602">
        <v>28</v>
      </c>
      <c r="B76" s="583" t="s">
        <v>5507</v>
      </c>
      <c r="C76" s="584" t="s">
        <v>5508</v>
      </c>
      <c r="D76" s="973" t="s">
        <v>5408</v>
      </c>
      <c r="E76" s="944">
        <v>13.4</v>
      </c>
      <c r="F76" s="941"/>
      <c r="G76" s="752"/>
      <c r="H76" s="752"/>
      <c r="I76" s="752"/>
      <c r="J76" s="752"/>
      <c r="K76" s="752"/>
      <c r="L76" s="1268"/>
      <c r="M76" s="752"/>
      <c r="N76" s="752"/>
      <c r="O76" s="752"/>
      <c r="P76" s="1268">
        <v>13.4</v>
      </c>
      <c r="Q76" s="752">
        <v>13.4</v>
      </c>
      <c r="R76" s="752"/>
      <c r="S76" s="752"/>
      <c r="T76" s="752"/>
      <c r="U76" s="752"/>
      <c r="V76" s="752"/>
      <c r="W76" s="752"/>
      <c r="X76" s="752"/>
      <c r="Y76" s="752"/>
      <c r="Z76" s="752"/>
      <c r="AA76" s="752">
        <v>13.4</v>
      </c>
    </row>
    <row r="77" spans="1:27">
      <c r="A77" s="602">
        <v>29</v>
      </c>
      <c r="B77" s="583" t="s">
        <v>5509</v>
      </c>
      <c r="C77" s="584" t="s">
        <v>5510</v>
      </c>
      <c r="D77" s="973" t="s">
        <v>5408</v>
      </c>
      <c r="E77" s="944">
        <v>3.1</v>
      </c>
      <c r="F77" s="941"/>
      <c r="G77" s="752"/>
      <c r="H77" s="752"/>
      <c r="I77" s="752"/>
      <c r="J77" s="752"/>
      <c r="K77" s="752"/>
      <c r="L77" s="1268"/>
      <c r="M77" s="752"/>
      <c r="N77" s="752"/>
      <c r="O77" s="752"/>
      <c r="P77" s="1268">
        <v>3.1</v>
      </c>
      <c r="Q77" s="752">
        <v>3.1</v>
      </c>
      <c r="R77" s="752"/>
      <c r="S77" s="752"/>
      <c r="T77" s="752"/>
      <c r="U77" s="752"/>
      <c r="V77" s="752"/>
      <c r="W77" s="752"/>
      <c r="X77" s="752"/>
      <c r="Y77" s="752"/>
      <c r="Z77" s="752"/>
      <c r="AA77" s="752">
        <v>3.1</v>
      </c>
    </row>
    <row r="78" spans="1:27">
      <c r="A78" s="602">
        <v>30</v>
      </c>
      <c r="B78" s="583" t="s">
        <v>5511</v>
      </c>
      <c r="C78" s="584" t="s">
        <v>5512</v>
      </c>
      <c r="D78" s="973" t="s">
        <v>5408</v>
      </c>
      <c r="E78" s="944">
        <v>2</v>
      </c>
      <c r="F78" s="941">
        <v>2</v>
      </c>
      <c r="G78" s="752">
        <v>2</v>
      </c>
      <c r="H78" s="752"/>
      <c r="I78" s="752"/>
      <c r="J78" s="752"/>
      <c r="K78" s="752"/>
      <c r="L78" s="1268"/>
      <c r="M78" s="752"/>
      <c r="N78" s="752"/>
      <c r="O78" s="752"/>
      <c r="P78" s="1268"/>
      <c r="Q78" s="752"/>
      <c r="R78" s="752"/>
      <c r="S78" s="752"/>
      <c r="T78" s="752"/>
      <c r="U78" s="752"/>
      <c r="V78" s="752"/>
      <c r="W78" s="752"/>
      <c r="X78" s="752"/>
      <c r="Y78" s="752">
        <v>2</v>
      </c>
      <c r="Z78" s="752"/>
      <c r="AA78" s="752"/>
    </row>
    <row r="79" spans="1:27" ht="25.5">
      <c r="A79" s="602">
        <v>31</v>
      </c>
      <c r="B79" s="583" t="s">
        <v>5513</v>
      </c>
      <c r="C79" s="584" t="s">
        <v>5514</v>
      </c>
      <c r="D79" s="973" t="s">
        <v>5408</v>
      </c>
      <c r="E79" s="944">
        <v>0.8</v>
      </c>
      <c r="F79" s="941"/>
      <c r="G79" s="752"/>
      <c r="H79" s="752"/>
      <c r="I79" s="752"/>
      <c r="J79" s="752"/>
      <c r="K79" s="752"/>
      <c r="L79" s="1268"/>
      <c r="M79" s="752"/>
      <c r="N79" s="752"/>
      <c r="O79" s="752"/>
      <c r="P79" s="1268">
        <v>0.8</v>
      </c>
      <c r="Q79" s="752">
        <v>0.8</v>
      </c>
      <c r="R79" s="752"/>
      <c r="S79" s="752"/>
      <c r="T79" s="752"/>
      <c r="U79" s="752"/>
      <c r="V79" s="752"/>
      <c r="W79" s="752"/>
      <c r="X79" s="752"/>
      <c r="Y79" s="752"/>
      <c r="Z79" s="752"/>
      <c r="AA79" s="752">
        <v>0.8</v>
      </c>
    </row>
    <row r="80" spans="1:27" s="933" customFormat="1" ht="24" customHeight="1">
      <c r="A80" s="934"/>
      <c r="B80" s="930" t="s">
        <v>5720</v>
      </c>
      <c r="C80" s="935"/>
      <c r="D80" s="930"/>
      <c r="E80" s="945">
        <f t="shared" ref="E80:AA80" si="1">SUM(E49:E79)</f>
        <v>70.483999999999995</v>
      </c>
      <c r="F80" s="945">
        <f t="shared" si="1"/>
        <v>12.081</v>
      </c>
      <c r="G80" s="945">
        <f t="shared" si="1"/>
        <v>6.8</v>
      </c>
      <c r="H80" s="945">
        <f t="shared" si="1"/>
        <v>0</v>
      </c>
      <c r="I80" s="945">
        <f t="shared" si="1"/>
        <v>0</v>
      </c>
      <c r="J80" s="945">
        <f t="shared" si="1"/>
        <v>0</v>
      </c>
      <c r="K80" s="945">
        <f t="shared" si="1"/>
        <v>0</v>
      </c>
      <c r="L80" s="935">
        <f t="shared" si="1"/>
        <v>5.2810000000000006</v>
      </c>
      <c r="M80" s="945">
        <f t="shared" si="1"/>
        <v>0</v>
      </c>
      <c r="N80" s="945">
        <f t="shared" si="1"/>
        <v>0</v>
      </c>
      <c r="O80" s="945">
        <f t="shared" si="1"/>
        <v>0</v>
      </c>
      <c r="P80" s="935">
        <f t="shared" si="1"/>
        <v>58.403000000000006</v>
      </c>
      <c r="Q80" s="945">
        <f t="shared" si="1"/>
        <v>63.203000000000003</v>
      </c>
      <c r="R80" s="945">
        <f t="shared" si="1"/>
        <v>0</v>
      </c>
      <c r="S80" s="945">
        <f t="shared" si="1"/>
        <v>0</v>
      </c>
      <c r="T80" s="945">
        <f t="shared" si="1"/>
        <v>0</v>
      </c>
      <c r="U80" s="945">
        <f t="shared" si="1"/>
        <v>0</v>
      </c>
      <c r="V80" s="945">
        <f t="shared" si="1"/>
        <v>0</v>
      </c>
      <c r="W80" s="945">
        <f t="shared" si="1"/>
        <v>0</v>
      </c>
      <c r="X80" s="945">
        <f t="shared" si="1"/>
        <v>0</v>
      </c>
      <c r="Y80" s="945">
        <f t="shared" si="1"/>
        <v>6.8</v>
      </c>
      <c r="Z80" s="945">
        <f t="shared" si="1"/>
        <v>5.2810000000000006</v>
      </c>
      <c r="AA80" s="945">
        <f t="shared" si="1"/>
        <v>58.403000000000006</v>
      </c>
    </row>
    <row r="81" spans="1:27" ht="18.75" customHeight="1">
      <c r="A81" s="603"/>
      <c r="B81" s="606" t="s">
        <v>5515</v>
      </c>
      <c r="C81" s="924"/>
      <c r="D81" s="925"/>
      <c r="E81" s="951"/>
      <c r="F81" s="947"/>
      <c r="G81" s="947"/>
      <c r="H81" s="947"/>
      <c r="I81" s="947"/>
      <c r="J81" s="947"/>
      <c r="K81" s="947"/>
      <c r="L81" s="1266"/>
      <c r="M81" s="947"/>
      <c r="N81" s="947"/>
      <c r="O81" s="947"/>
      <c r="P81" s="1266"/>
      <c r="Q81" s="947"/>
      <c r="R81" s="947"/>
      <c r="S81" s="947"/>
      <c r="T81" s="947"/>
      <c r="U81" s="947"/>
      <c r="V81" s="947"/>
      <c r="W81" s="947"/>
      <c r="X81" s="947"/>
      <c r="Y81" s="947"/>
      <c r="Z81" s="947"/>
      <c r="AA81" s="941"/>
    </row>
    <row r="82" spans="1:27">
      <c r="A82" s="599">
        <v>1</v>
      </c>
      <c r="B82" s="583" t="s">
        <v>5516</v>
      </c>
      <c r="C82" s="918" t="s">
        <v>5517</v>
      </c>
      <c r="D82" s="919" t="s">
        <v>5518</v>
      </c>
      <c r="E82" s="938">
        <v>0.3</v>
      </c>
      <c r="F82" s="939"/>
      <c r="G82" s="751"/>
      <c r="H82" s="751"/>
      <c r="I82" s="751"/>
      <c r="J82" s="751"/>
      <c r="K82" s="751"/>
      <c r="L82" s="1267"/>
      <c r="M82" s="751"/>
      <c r="N82" s="751"/>
      <c r="O82" s="751"/>
      <c r="P82" s="1267">
        <v>0.3</v>
      </c>
      <c r="Q82" s="751">
        <v>0.3</v>
      </c>
      <c r="R82" s="751"/>
      <c r="S82" s="751"/>
      <c r="T82" s="751"/>
      <c r="U82" s="751"/>
      <c r="V82" s="751"/>
      <c r="W82" s="751"/>
      <c r="X82" s="751"/>
      <c r="Y82" s="751"/>
      <c r="Z82" s="751"/>
      <c r="AA82" s="751">
        <v>0.3</v>
      </c>
    </row>
    <row r="83" spans="1:27" ht="25.5">
      <c r="A83" s="599">
        <v>2</v>
      </c>
      <c r="B83" s="583" t="s">
        <v>5519</v>
      </c>
      <c r="C83" s="584" t="s">
        <v>5520</v>
      </c>
      <c r="D83" s="973" t="s">
        <v>5521</v>
      </c>
      <c r="E83" s="944">
        <v>0.2</v>
      </c>
      <c r="F83" s="941"/>
      <c r="G83" s="752"/>
      <c r="H83" s="752"/>
      <c r="I83" s="752"/>
      <c r="J83" s="752"/>
      <c r="K83" s="752"/>
      <c r="L83" s="1268"/>
      <c r="M83" s="752"/>
      <c r="N83" s="752"/>
      <c r="O83" s="752"/>
      <c r="P83" s="1268">
        <v>0.2</v>
      </c>
      <c r="Q83" s="752">
        <v>0.2</v>
      </c>
      <c r="R83" s="752"/>
      <c r="S83" s="752"/>
      <c r="T83" s="752"/>
      <c r="U83" s="752"/>
      <c r="V83" s="752"/>
      <c r="W83" s="752"/>
      <c r="X83" s="752"/>
      <c r="Y83" s="752"/>
      <c r="Z83" s="752"/>
      <c r="AA83" s="752">
        <v>0.2</v>
      </c>
    </row>
    <row r="84" spans="1:27" ht="25.5">
      <c r="A84" s="599">
        <v>3</v>
      </c>
      <c r="B84" s="583" t="s">
        <v>5522</v>
      </c>
      <c r="C84" s="584" t="s">
        <v>5523</v>
      </c>
      <c r="D84" s="973" t="s">
        <v>5524</v>
      </c>
      <c r="E84" s="944">
        <v>0.3</v>
      </c>
      <c r="F84" s="941"/>
      <c r="G84" s="752"/>
      <c r="H84" s="752"/>
      <c r="I84" s="752"/>
      <c r="J84" s="752"/>
      <c r="K84" s="752"/>
      <c r="L84" s="1268"/>
      <c r="M84" s="752"/>
      <c r="N84" s="752"/>
      <c r="O84" s="752"/>
      <c r="P84" s="584">
        <v>0.3</v>
      </c>
      <c r="Q84" s="944">
        <v>0.3</v>
      </c>
      <c r="R84" s="752"/>
      <c r="S84" s="752"/>
      <c r="T84" s="752"/>
      <c r="U84" s="752"/>
      <c r="V84" s="752"/>
      <c r="W84" s="752"/>
      <c r="X84" s="752"/>
      <c r="Y84" s="752"/>
      <c r="Z84" s="752"/>
      <c r="AA84" s="944">
        <v>0.3</v>
      </c>
    </row>
    <row r="85" spans="1:27">
      <c r="A85" s="599">
        <v>4</v>
      </c>
      <c r="B85" s="1199" t="s">
        <v>5525</v>
      </c>
      <c r="C85" s="1195" t="s">
        <v>5526</v>
      </c>
      <c r="D85" s="973" t="s">
        <v>5527</v>
      </c>
      <c r="E85" s="944">
        <v>0.5</v>
      </c>
      <c r="F85" s="944">
        <v>0.5</v>
      </c>
      <c r="G85" s="944">
        <v>0.5</v>
      </c>
      <c r="H85" s="752"/>
      <c r="I85" s="752"/>
      <c r="J85" s="752"/>
      <c r="K85" s="752"/>
      <c r="L85" s="1268"/>
      <c r="M85" s="752"/>
      <c r="N85" s="752"/>
      <c r="O85" s="752"/>
      <c r="P85" s="584"/>
      <c r="Q85" s="944">
        <v>0.5</v>
      </c>
      <c r="R85" s="752"/>
      <c r="S85" s="752"/>
      <c r="T85" s="752"/>
      <c r="U85" s="752"/>
      <c r="V85" s="752"/>
      <c r="W85" s="752"/>
      <c r="X85" s="752"/>
      <c r="Y85" s="944">
        <v>0.5</v>
      </c>
      <c r="Z85" s="752"/>
      <c r="AA85" s="752"/>
    </row>
    <row r="86" spans="1:27">
      <c r="A86" s="599">
        <v>5</v>
      </c>
      <c r="B86" s="1199" t="s">
        <v>5528</v>
      </c>
      <c r="C86" s="1195" t="s">
        <v>5529</v>
      </c>
      <c r="D86" s="973" t="s">
        <v>5530</v>
      </c>
      <c r="E86" s="944">
        <v>1.76</v>
      </c>
      <c r="F86" s="941"/>
      <c r="G86" s="752"/>
      <c r="H86" s="752"/>
      <c r="I86" s="752"/>
      <c r="J86" s="752"/>
      <c r="K86" s="752"/>
      <c r="L86" s="1268"/>
      <c r="M86" s="752"/>
      <c r="N86" s="752"/>
      <c r="O86" s="752"/>
      <c r="P86" s="584">
        <v>1.76</v>
      </c>
      <c r="Q86" s="944">
        <v>1.76</v>
      </c>
      <c r="R86" s="752"/>
      <c r="S86" s="752"/>
      <c r="T86" s="752"/>
      <c r="U86" s="752"/>
      <c r="V86" s="752"/>
      <c r="W86" s="752"/>
      <c r="X86" s="752"/>
      <c r="Y86" s="752"/>
      <c r="Z86" s="752"/>
      <c r="AA86" s="944">
        <v>1.76</v>
      </c>
    </row>
    <row r="87" spans="1:27">
      <c r="A87" s="599">
        <v>6</v>
      </c>
      <c r="B87" s="1197" t="s">
        <v>5531</v>
      </c>
      <c r="C87" s="1195" t="s">
        <v>5532</v>
      </c>
      <c r="D87" s="973" t="s">
        <v>5533</v>
      </c>
      <c r="E87" s="944">
        <v>0.7</v>
      </c>
      <c r="F87" s="941"/>
      <c r="G87" s="752"/>
      <c r="H87" s="752"/>
      <c r="I87" s="752"/>
      <c r="J87" s="752"/>
      <c r="K87" s="752"/>
      <c r="L87" s="1268"/>
      <c r="M87" s="752"/>
      <c r="N87" s="752"/>
      <c r="O87" s="752"/>
      <c r="P87" s="584">
        <v>0.7</v>
      </c>
      <c r="Q87" s="944">
        <v>0.7</v>
      </c>
      <c r="R87" s="752"/>
      <c r="S87" s="752"/>
      <c r="T87" s="752"/>
      <c r="U87" s="752"/>
      <c r="V87" s="752"/>
      <c r="W87" s="752"/>
      <c r="X87" s="752"/>
      <c r="Y87" s="752"/>
      <c r="Z87" s="752"/>
      <c r="AA87" s="944">
        <v>0.7</v>
      </c>
    </row>
    <row r="88" spans="1:27" ht="25.5">
      <c r="A88" s="599">
        <v>7</v>
      </c>
      <c r="B88" s="1197" t="s">
        <v>5534</v>
      </c>
      <c r="C88" s="1195" t="s">
        <v>5535</v>
      </c>
      <c r="D88" s="973" t="s">
        <v>5536</v>
      </c>
      <c r="E88" s="944">
        <v>2</v>
      </c>
      <c r="F88" s="944">
        <v>2</v>
      </c>
      <c r="G88" s="752"/>
      <c r="H88" s="752"/>
      <c r="I88" s="752"/>
      <c r="J88" s="752"/>
      <c r="K88" s="752"/>
      <c r="L88" s="584">
        <v>2</v>
      </c>
      <c r="M88" s="752"/>
      <c r="N88" s="752"/>
      <c r="O88" s="752"/>
      <c r="P88" s="1268"/>
      <c r="Q88" s="752"/>
      <c r="R88" s="752"/>
      <c r="S88" s="752"/>
      <c r="T88" s="752"/>
      <c r="U88" s="752"/>
      <c r="V88" s="752"/>
      <c r="W88" s="752"/>
      <c r="X88" s="752"/>
      <c r="Y88" s="752"/>
      <c r="Z88" s="944">
        <v>2</v>
      </c>
      <c r="AA88" s="944"/>
    </row>
    <row r="89" spans="1:27">
      <c r="A89" s="599">
        <v>8</v>
      </c>
      <c r="B89" s="1197" t="s">
        <v>5537</v>
      </c>
      <c r="C89" s="1195" t="s">
        <v>5538</v>
      </c>
      <c r="D89" s="973" t="s">
        <v>5539</v>
      </c>
      <c r="E89" s="944">
        <v>2</v>
      </c>
      <c r="F89" s="941">
        <v>2</v>
      </c>
      <c r="G89" s="752"/>
      <c r="H89" s="752"/>
      <c r="I89" s="752"/>
      <c r="J89" s="752"/>
      <c r="K89" s="752"/>
      <c r="L89" s="584">
        <v>2</v>
      </c>
      <c r="M89" s="752"/>
      <c r="N89" s="752"/>
      <c r="O89" s="752"/>
      <c r="P89" s="1268"/>
      <c r="Q89" s="752"/>
      <c r="R89" s="752"/>
      <c r="S89" s="752"/>
      <c r="T89" s="752"/>
      <c r="U89" s="752"/>
      <c r="V89" s="752"/>
      <c r="W89" s="752"/>
      <c r="X89" s="752"/>
      <c r="Y89" s="752"/>
      <c r="Z89" s="944">
        <v>2</v>
      </c>
      <c r="AA89" s="752"/>
    </row>
    <row r="90" spans="1:27">
      <c r="A90" s="599">
        <v>9</v>
      </c>
      <c r="B90" s="583" t="s">
        <v>5540</v>
      </c>
      <c r="C90" s="584" t="s">
        <v>5541</v>
      </c>
      <c r="D90" s="973" t="s">
        <v>5542</v>
      </c>
      <c r="E90" s="944">
        <v>1.5</v>
      </c>
      <c r="F90" s="941"/>
      <c r="G90" s="752"/>
      <c r="H90" s="752"/>
      <c r="I90" s="752"/>
      <c r="J90" s="752"/>
      <c r="K90" s="752"/>
      <c r="L90" s="1268"/>
      <c r="M90" s="752"/>
      <c r="N90" s="752"/>
      <c r="O90" s="752"/>
      <c r="P90" s="1268">
        <v>1.5</v>
      </c>
      <c r="Q90" s="752">
        <v>1.5</v>
      </c>
      <c r="R90" s="752"/>
      <c r="S90" s="752"/>
      <c r="T90" s="752"/>
      <c r="U90" s="752"/>
      <c r="V90" s="752"/>
      <c r="W90" s="752"/>
      <c r="X90" s="752"/>
      <c r="Y90" s="752"/>
      <c r="Z90" s="752"/>
      <c r="AA90" s="752">
        <v>1.5</v>
      </c>
    </row>
    <row r="91" spans="1:27">
      <c r="A91" s="599">
        <v>10</v>
      </c>
      <c r="B91" s="1197" t="s">
        <v>5543</v>
      </c>
      <c r="C91" s="1195" t="s">
        <v>5544</v>
      </c>
      <c r="D91" s="973" t="s">
        <v>5545</v>
      </c>
      <c r="E91" s="944">
        <v>1</v>
      </c>
      <c r="F91" s="941"/>
      <c r="G91" s="752"/>
      <c r="H91" s="752"/>
      <c r="I91" s="752"/>
      <c r="J91" s="752"/>
      <c r="K91" s="752"/>
      <c r="L91" s="1268"/>
      <c r="M91" s="752"/>
      <c r="N91" s="752"/>
      <c r="O91" s="752"/>
      <c r="P91" s="584">
        <v>1</v>
      </c>
      <c r="Q91" s="944">
        <v>1</v>
      </c>
      <c r="R91" s="752"/>
      <c r="S91" s="752"/>
      <c r="T91" s="752"/>
      <c r="U91" s="752"/>
      <c r="V91" s="752"/>
      <c r="W91" s="752"/>
      <c r="X91" s="752"/>
      <c r="Y91" s="752"/>
      <c r="Z91" s="752"/>
      <c r="AA91" s="944">
        <v>1</v>
      </c>
    </row>
    <row r="92" spans="1:27">
      <c r="A92" s="599">
        <v>11</v>
      </c>
      <c r="B92" s="1197" t="s">
        <v>5546</v>
      </c>
      <c r="C92" s="1195" t="s">
        <v>5547</v>
      </c>
      <c r="D92" s="973" t="s">
        <v>5548</v>
      </c>
      <c r="E92" s="944">
        <v>1</v>
      </c>
      <c r="F92" s="941"/>
      <c r="G92" s="752"/>
      <c r="H92" s="752"/>
      <c r="I92" s="752"/>
      <c r="J92" s="752"/>
      <c r="K92" s="752"/>
      <c r="L92" s="1268"/>
      <c r="M92" s="752"/>
      <c r="N92" s="752"/>
      <c r="O92" s="752"/>
      <c r="P92" s="584">
        <v>1</v>
      </c>
      <c r="Q92" s="944">
        <v>1</v>
      </c>
      <c r="R92" s="752"/>
      <c r="S92" s="752"/>
      <c r="T92" s="752"/>
      <c r="U92" s="752"/>
      <c r="V92" s="752"/>
      <c r="W92" s="752"/>
      <c r="X92" s="752"/>
      <c r="Y92" s="752"/>
      <c r="Z92" s="752"/>
      <c r="AA92" s="944">
        <v>1</v>
      </c>
    </row>
    <row r="93" spans="1:27">
      <c r="A93" s="599">
        <v>12</v>
      </c>
      <c r="B93" s="583" t="s">
        <v>5549</v>
      </c>
      <c r="C93" s="584" t="s">
        <v>5550</v>
      </c>
      <c r="D93" s="973" t="s">
        <v>5551</v>
      </c>
      <c r="E93" s="944">
        <v>0.1</v>
      </c>
      <c r="F93" s="941"/>
      <c r="G93" s="752"/>
      <c r="H93" s="752"/>
      <c r="I93" s="752"/>
      <c r="J93" s="752"/>
      <c r="K93" s="752"/>
      <c r="L93" s="1268"/>
      <c r="M93" s="752"/>
      <c r="N93" s="752"/>
      <c r="O93" s="752"/>
      <c r="P93" s="584">
        <v>0.1</v>
      </c>
      <c r="Q93" s="944">
        <v>0.1</v>
      </c>
      <c r="R93" s="752"/>
      <c r="S93" s="752"/>
      <c r="T93" s="752"/>
      <c r="U93" s="752"/>
      <c r="V93" s="752"/>
      <c r="W93" s="752"/>
      <c r="X93" s="752"/>
      <c r="Y93" s="752"/>
      <c r="Z93" s="752"/>
      <c r="AA93" s="944">
        <v>0.1</v>
      </c>
    </row>
    <row r="94" spans="1:27" ht="25.5">
      <c r="A94" s="599">
        <v>13</v>
      </c>
      <c r="B94" s="583" t="s">
        <v>5552</v>
      </c>
      <c r="C94" s="584" t="s">
        <v>5553</v>
      </c>
      <c r="D94" s="973" t="s">
        <v>5554</v>
      </c>
      <c r="E94" s="944">
        <v>2</v>
      </c>
      <c r="F94" s="941"/>
      <c r="G94" s="752"/>
      <c r="H94" s="752"/>
      <c r="I94" s="752"/>
      <c r="J94" s="752"/>
      <c r="K94" s="752"/>
      <c r="L94" s="1268"/>
      <c r="M94" s="752"/>
      <c r="N94" s="752"/>
      <c r="O94" s="752"/>
      <c r="P94" s="584">
        <v>2</v>
      </c>
      <c r="Q94" s="944">
        <v>2</v>
      </c>
      <c r="R94" s="752"/>
      <c r="S94" s="752"/>
      <c r="T94" s="752"/>
      <c r="U94" s="752"/>
      <c r="V94" s="752"/>
      <c r="W94" s="752"/>
      <c r="X94" s="752"/>
      <c r="Y94" s="752"/>
      <c r="Z94" s="752"/>
      <c r="AA94" s="944">
        <v>2</v>
      </c>
    </row>
    <row r="95" spans="1:27">
      <c r="A95" s="599">
        <v>14</v>
      </c>
      <c r="B95" s="1197" t="s">
        <v>5555</v>
      </c>
      <c r="C95" s="1195" t="s">
        <v>5556</v>
      </c>
      <c r="D95" s="596" t="s">
        <v>5557</v>
      </c>
      <c r="E95" s="944">
        <v>1</v>
      </c>
      <c r="F95" s="941"/>
      <c r="G95" s="752"/>
      <c r="H95" s="752"/>
      <c r="I95" s="752"/>
      <c r="J95" s="752"/>
      <c r="K95" s="752"/>
      <c r="L95" s="1268"/>
      <c r="M95" s="752"/>
      <c r="N95" s="752"/>
      <c r="O95" s="752"/>
      <c r="P95" s="584">
        <v>1</v>
      </c>
      <c r="Q95" s="752"/>
      <c r="R95" s="752"/>
      <c r="S95" s="752"/>
      <c r="T95" s="752"/>
      <c r="U95" s="752"/>
      <c r="V95" s="752"/>
      <c r="W95" s="752"/>
      <c r="X95" s="752"/>
      <c r="Y95" s="752"/>
      <c r="Z95" s="752"/>
      <c r="AA95" s="944">
        <v>1</v>
      </c>
    </row>
    <row r="96" spans="1:27">
      <c r="A96" s="599">
        <v>15</v>
      </c>
      <c r="B96" s="1197" t="s">
        <v>5558</v>
      </c>
      <c r="C96" s="1195" t="s">
        <v>5559</v>
      </c>
      <c r="D96" s="596" t="s">
        <v>5560</v>
      </c>
      <c r="E96" s="944">
        <v>2</v>
      </c>
      <c r="F96" s="941"/>
      <c r="G96" s="752"/>
      <c r="H96" s="752"/>
      <c r="I96" s="752"/>
      <c r="J96" s="752"/>
      <c r="K96" s="752"/>
      <c r="L96" s="1268"/>
      <c r="M96" s="752"/>
      <c r="N96" s="752"/>
      <c r="O96" s="752"/>
      <c r="P96" s="584">
        <v>2</v>
      </c>
      <c r="Q96" s="944">
        <v>2</v>
      </c>
      <c r="R96" s="752"/>
      <c r="S96" s="752"/>
      <c r="T96" s="752"/>
      <c r="U96" s="752"/>
      <c r="V96" s="752"/>
      <c r="W96" s="752"/>
      <c r="X96" s="752"/>
      <c r="Y96" s="752"/>
      <c r="Z96" s="752"/>
      <c r="AA96" s="944">
        <v>2</v>
      </c>
    </row>
    <row r="97" spans="1:27">
      <c r="A97" s="599">
        <v>16</v>
      </c>
      <c r="B97" s="1197" t="s">
        <v>5561</v>
      </c>
      <c r="C97" s="1195" t="s">
        <v>5562</v>
      </c>
      <c r="D97" s="596" t="s">
        <v>5563</v>
      </c>
      <c r="E97" s="944">
        <v>0.5</v>
      </c>
      <c r="F97" s="941"/>
      <c r="G97" s="752"/>
      <c r="H97" s="752"/>
      <c r="I97" s="752"/>
      <c r="J97" s="752"/>
      <c r="K97" s="752"/>
      <c r="L97" s="1268"/>
      <c r="M97" s="752"/>
      <c r="N97" s="752"/>
      <c r="O97" s="752"/>
      <c r="P97" s="584">
        <v>0.5</v>
      </c>
      <c r="Q97" s="944">
        <v>0.5</v>
      </c>
      <c r="R97" s="752"/>
      <c r="S97" s="752"/>
      <c r="T97" s="752"/>
      <c r="U97" s="752"/>
      <c r="V97" s="752"/>
      <c r="W97" s="752"/>
      <c r="X97" s="752"/>
      <c r="Y97" s="752"/>
      <c r="Z97" s="752"/>
      <c r="AA97" s="944">
        <v>0.5</v>
      </c>
    </row>
    <row r="98" spans="1:27">
      <c r="A98" s="599">
        <v>17</v>
      </c>
      <c r="B98" s="1197" t="s">
        <v>5564</v>
      </c>
      <c r="C98" s="1195" t="s">
        <v>5565</v>
      </c>
      <c r="D98" s="596" t="s">
        <v>5566</v>
      </c>
      <c r="E98" s="944">
        <v>0.3</v>
      </c>
      <c r="F98" s="941">
        <v>0.3</v>
      </c>
      <c r="G98" s="752"/>
      <c r="H98" s="752"/>
      <c r="I98" s="752"/>
      <c r="J98" s="752"/>
      <c r="K98" s="752"/>
      <c r="L98" s="1268">
        <v>0.3</v>
      </c>
      <c r="M98" s="752"/>
      <c r="N98" s="752"/>
      <c r="O98" s="752"/>
      <c r="P98" s="584"/>
      <c r="Q98" s="944"/>
      <c r="R98" s="752"/>
      <c r="S98" s="752"/>
      <c r="T98" s="752"/>
      <c r="U98" s="752"/>
      <c r="V98" s="752"/>
      <c r="W98" s="752"/>
      <c r="X98" s="752"/>
      <c r="Y98" s="752"/>
      <c r="Z98" s="752">
        <v>0.3</v>
      </c>
      <c r="AA98" s="944"/>
    </row>
    <row r="99" spans="1:27">
      <c r="A99" s="599">
        <v>18</v>
      </c>
      <c r="B99" s="1197" t="s">
        <v>5567</v>
      </c>
      <c r="C99" s="1195" t="s">
        <v>5568</v>
      </c>
      <c r="D99" s="596" t="s">
        <v>5569</v>
      </c>
      <c r="E99" s="944">
        <v>2</v>
      </c>
      <c r="F99" s="941"/>
      <c r="G99" s="752"/>
      <c r="H99" s="752"/>
      <c r="I99" s="752"/>
      <c r="J99" s="752"/>
      <c r="K99" s="752"/>
      <c r="L99" s="1268"/>
      <c r="M99" s="752"/>
      <c r="N99" s="752"/>
      <c r="O99" s="752"/>
      <c r="P99" s="584">
        <v>2</v>
      </c>
      <c r="Q99" s="944">
        <v>2</v>
      </c>
      <c r="R99" s="752"/>
      <c r="S99" s="752"/>
      <c r="T99" s="752"/>
      <c r="U99" s="752"/>
      <c r="V99" s="752"/>
      <c r="W99" s="752"/>
      <c r="X99" s="752"/>
      <c r="Y99" s="752"/>
      <c r="Z99" s="752"/>
      <c r="AA99" s="944">
        <v>2</v>
      </c>
    </row>
    <row r="100" spans="1:27" ht="25.5">
      <c r="A100" s="599">
        <v>19</v>
      </c>
      <c r="B100" s="1197" t="s">
        <v>5570</v>
      </c>
      <c r="C100" s="1195" t="s">
        <v>5571</v>
      </c>
      <c r="D100" s="596" t="s">
        <v>5572</v>
      </c>
      <c r="E100" s="944">
        <v>0.5</v>
      </c>
      <c r="F100" s="941"/>
      <c r="G100" s="752"/>
      <c r="H100" s="752"/>
      <c r="I100" s="752"/>
      <c r="J100" s="752"/>
      <c r="K100" s="752"/>
      <c r="L100" s="1268"/>
      <c r="M100" s="752"/>
      <c r="N100" s="752"/>
      <c r="O100" s="752"/>
      <c r="P100" s="584">
        <v>0.5</v>
      </c>
      <c r="Q100" s="944">
        <v>0.5</v>
      </c>
      <c r="R100" s="752"/>
      <c r="S100" s="752"/>
      <c r="T100" s="752"/>
      <c r="U100" s="752"/>
      <c r="V100" s="752"/>
      <c r="W100" s="752"/>
      <c r="X100" s="752"/>
      <c r="Y100" s="752"/>
      <c r="Z100" s="752"/>
      <c r="AA100" s="944">
        <v>0.5</v>
      </c>
    </row>
    <row r="101" spans="1:27">
      <c r="A101" s="599">
        <v>20</v>
      </c>
      <c r="B101" s="1197" t="s">
        <v>5573</v>
      </c>
      <c r="C101" s="1195" t="s">
        <v>5574</v>
      </c>
      <c r="D101" s="596" t="s">
        <v>5575</v>
      </c>
      <c r="E101" s="944">
        <v>1.5</v>
      </c>
      <c r="F101" s="941"/>
      <c r="G101" s="752"/>
      <c r="H101" s="752"/>
      <c r="I101" s="752"/>
      <c r="J101" s="752"/>
      <c r="K101" s="752"/>
      <c r="L101" s="1268"/>
      <c r="M101" s="752"/>
      <c r="N101" s="752"/>
      <c r="O101" s="752"/>
      <c r="P101" s="584">
        <v>1.5</v>
      </c>
      <c r="Q101" s="944">
        <v>1.5</v>
      </c>
      <c r="R101" s="752"/>
      <c r="S101" s="752"/>
      <c r="T101" s="752"/>
      <c r="U101" s="752"/>
      <c r="V101" s="752"/>
      <c r="W101" s="752"/>
      <c r="X101" s="752"/>
      <c r="Y101" s="752"/>
      <c r="Z101" s="752"/>
      <c r="AA101" s="944">
        <v>1.5</v>
      </c>
    </row>
    <row r="102" spans="1:27" ht="19.5" customHeight="1">
      <c r="A102" s="599">
        <v>21</v>
      </c>
      <c r="B102" s="1197" t="s">
        <v>5576</v>
      </c>
      <c r="C102" s="1195" t="s">
        <v>5577</v>
      </c>
      <c r="D102" s="596" t="s">
        <v>5578</v>
      </c>
      <c r="E102" s="944">
        <v>1.5</v>
      </c>
      <c r="F102" s="941"/>
      <c r="G102" s="752"/>
      <c r="H102" s="752"/>
      <c r="I102" s="752"/>
      <c r="J102" s="752"/>
      <c r="K102" s="752"/>
      <c r="L102" s="1268"/>
      <c r="M102" s="752"/>
      <c r="N102" s="752"/>
      <c r="O102" s="752"/>
      <c r="P102" s="584">
        <v>1.5</v>
      </c>
      <c r="Q102" s="944">
        <v>1.5</v>
      </c>
      <c r="R102" s="752"/>
      <c r="S102" s="752"/>
      <c r="T102" s="752"/>
      <c r="U102" s="752"/>
      <c r="V102" s="752"/>
      <c r="W102" s="752"/>
      <c r="X102" s="752"/>
      <c r="Y102" s="752"/>
      <c r="Z102" s="752"/>
      <c r="AA102" s="944">
        <v>1.5</v>
      </c>
    </row>
    <row r="103" spans="1:27">
      <c r="A103" s="599">
        <v>22</v>
      </c>
      <c r="B103" s="1197" t="s">
        <v>5579</v>
      </c>
      <c r="C103" s="1195" t="s">
        <v>5580</v>
      </c>
      <c r="D103" s="596" t="s">
        <v>5581</v>
      </c>
      <c r="E103" s="944">
        <v>1</v>
      </c>
      <c r="F103" s="941"/>
      <c r="G103" s="752"/>
      <c r="H103" s="752"/>
      <c r="I103" s="752"/>
      <c r="J103" s="752"/>
      <c r="K103" s="752"/>
      <c r="L103" s="1268"/>
      <c r="M103" s="752"/>
      <c r="N103" s="752"/>
      <c r="O103" s="752"/>
      <c r="P103" s="584">
        <v>1</v>
      </c>
      <c r="Q103" s="944">
        <v>1</v>
      </c>
      <c r="R103" s="752"/>
      <c r="S103" s="752"/>
      <c r="T103" s="752"/>
      <c r="U103" s="752"/>
      <c r="V103" s="752"/>
      <c r="W103" s="752"/>
      <c r="X103" s="752"/>
      <c r="Y103" s="752"/>
      <c r="Z103" s="752"/>
      <c r="AA103" s="944">
        <v>1</v>
      </c>
    </row>
    <row r="104" spans="1:27">
      <c r="A104" s="599">
        <v>23</v>
      </c>
      <c r="B104" s="583" t="s">
        <v>5582</v>
      </c>
      <c r="C104" s="584" t="s">
        <v>5583</v>
      </c>
      <c r="D104" s="596" t="s">
        <v>5584</v>
      </c>
      <c r="E104" s="944">
        <v>1.66</v>
      </c>
      <c r="F104" s="944">
        <v>1.66</v>
      </c>
      <c r="G104" s="752"/>
      <c r="H104" s="752"/>
      <c r="I104" s="752"/>
      <c r="J104" s="752"/>
      <c r="K104" s="752"/>
      <c r="L104" s="584">
        <v>1.66</v>
      </c>
      <c r="M104" s="752"/>
      <c r="N104" s="752"/>
      <c r="O104" s="752"/>
      <c r="P104" s="1268"/>
      <c r="Q104" s="752"/>
      <c r="R104" s="752"/>
      <c r="S104" s="752"/>
      <c r="T104" s="752"/>
      <c r="U104" s="752"/>
      <c r="V104" s="752"/>
      <c r="W104" s="752"/>
      <c r="X104" s="752"/>
      <c r="Y104" s="752"/>
      <c r="Z104" s="944">
        <v>1.66</v>
      </c>
      <c r="AA104" s="752"/>
    </row>
    <row r="105" spans="1:27">
      <c r="A105" s="599">
        <v>24</v>
      </c>
      <c r="B105" s="1197" t="s">
        <v>5585</v>
      </c>
      <c r="C105" s="1195" t="s">
        <v>5586</v>
      </c>
      <c r="D105" s="596" t="s">
        <v>5587</v>
      </c>
      <c r="E105" s="1196">
        <v>1</v>
      </c>
      <c r="F105" s="1198">
        <v>0.7</v>
      </c>
      <c r="G105" s="752"/>
      <c r="H105" s="752"/>
      <c r="I105" s="752"/>
      <c r="J105" s="752"/>
      <c r="K105" s="752"/>
      <c r="L105" s="1268">
        <v>0.7</v>
      </c>
      <c r="M105" s="752"/>
      <c r="N105" s="752"/>
      <c r="O105" s="752"/>
      <c r="P105" s="1268">
        <v>0.3</v>
      </c>
      <c r="Q105" s="752">
        <v>1</v>
      </c>
      <c r="R105" s="752"/>
      <c r="S105" s="752"/>
      <c r="T105" s="752"/>
      <c r="U105" s="752"/>
      <c r="V105" s="752"/>
      <c r="W105" s="752"/>
      <c r="X105" s="752"/>
      <c r="Y105" s="752"/>
      <c r="Z105" s="752">
        <v>0.7</v>
      </c>
      <c r="AA105" s="752">
        <v>0.3</v>
      </c>
    </row>
    <row r="106" spans="1:27">
      <c r="A106" s="599">
        <v>25</v>
      </c>
      <c r="B106" s="1197" t="s">
        <v>5588</v>
      </c>
      <c r="C106" s="1195" t="s">
        <v>5589</v>
      </c>
      <c r="D106" s="596" t="s">
        <v>5590</v>
      </c>
      <c r="E106" s="1196">
        <v>0.92</v>
      </c>
      <c r="F106" s="1196">
        <v>0.92</v>
      </c>
      <c r="G106" s="752"/>
      <c r="H106" s="752"/>
      <c r="I106" s="752"/>
      <c r="J106" s="752"/>
      <c r="K106" s="752"/>
      <c r="L106" s="584">
        <v>0.92</v>
      </c>
      <c r="M106" s="752"/>
      <c r="N106" s="752"/>
      <c r="O106" s="752"/>
      <c r="P106" s="1268"/>
      <c r="Q106" s="752"/>
      <c r="R106" s="752"/>
      <c r="S106" s="752"/>
      <c r="T106" s="752"/>
      <c r="U106" s="752"/>
      <c r="V106" s="752"/>
      <c r="W106" s="752"/>
      <c r="X106" s="752"/>
      <c r="Y106" s="752"/>
      <c r="Z106" s="944">
        <v>0.92</v>
      </c>
      <c r="AA106" s="752"/>
    </row>
    <row r="107" spans="1:27">
      <c r="A107" s="599">
        <v>26</v>
      </c>
      <c r="B107" s="1197" t="s">
        <v>5591</v>
      </c>
      <c r="C107" s="1195" t="s">
        <v>5592</v>
      </c>
      <c r="D107" s="596" t="s">
        <v>5593</v>
      </c>
      <c r="E107" s="944">
        <v>0.3</v>
      </c>
      <c r="F107" s="941"/>
      <c r="G107" s="752"/>
      <c r="H107" s="752"/>
      <c r="I107" s="752"/>
      <c r="J107" s="752"/>
      <c r="K107" s="752"/>
      <c r="L107" s="1268"/>
      <c r="M107" s="752"/>
      <c r="N107" s="752"/>
      <c r="O107" s="752"/>
      <c r="P107" s="584">
        <v>0.3</v>
      </c>
      <c r="Q107" s="944">
        <v>0.3</v>
      </c>
      <c r="R107" s="752"/>
      <c r="S107" s="752"/>
      <c r="T107" s="752"/>
      <c r="U107" s="752"/>
      <c r="V107" s="752"/>
      <c r="W107" s="752"/>
      <c r="X107" s="752"/>
      <c r="Y107" s="752"/>
      <c r="Z107" s="752"/>
      <c r="AA107" s="944">
        <v>0.3</v>
      </c>
    </row>
    <row r="108" spans="1:27">
      <c r="A108" s="599">
        <v>27</v>
      </c>
      <c r="B108" s="1197" t="s">
        <v>5594</v>
      </c>
      <c r="C108" s="1195" t="s">
        <v>5595</v>
      </c>
      <c r="D108" s="596" t="s">
        <v>5596</v>
      </c>
      <c r="E108" s="944">
        <v>2</v>
      </c>
      <c r="F108" s="941"/>
      <c r="G108" s="752"/>
      <c r="H108" s="752"/>
      <c r="I108" s="752"/>
      <c r="J108" s="752"/>
      <c r="K108" s="752"/>
      <c r="L108" s="1268"/>
      <c r="M108" s="752"/>
      <c r="N108" s="752"/>
      <c r="O108" s="752"/>
      <c r="P108" s="1268">
        <v>2</v>
      </c>
      <c r="Q108" s="752">
        <v>2</v>
      </c>
      <c r="R108" s="752"/>
      <c r="S108" s="752"/>
      <c r="T108" s="752"/>
      <c r="U108" s="752"/>
      <c r="V108" s="752"/>
      <c r="W108" s="752"/>
      <c r="X108" s="752"/>
      <c r="Y108" s="752"/>
      <c r="Z108" s="752"/>
      <c r="AA108" s="752">
        <v>2</v>
      </c>
    </row>
    <row r="109" spans="1:27" ht="18" customHeight="1">
      <c r="A109" s="599">
        <v>28</v>
      </c>
      <c r="B109" s="1197" t="s">
        <v>5597</v>
      </c>
      <c r="C109" s="1195" t="s">
        <v>5598</v>
      </c>
      <c r="D109" s="582" t="s">
        <v>5599</v>
      </c>
      <c r="E109" s="944">
        <v>4</v>
      </c>
      <c r="F109" s="941"/>
      <c r="G109" s="752"/>
      <c r="H109" s="752"/>
      <c r="I109" s="752"/>
      <c r="J109" s="752"/>
      <c r="K109" s="752"/>
      <c r="L109" s="1268"/>
      <c r="M109" s="752"/>
      <c r="N109" s="752"/>
      <c r="O109" s="752"/>
      <c r="P109" s="584">
        <v>4</v>
      </c>
      <c r="Q109" s="944">
        <v>4</v>
      </c>
      <c r="R109" s="752"/>
      <c r="S109" s="752"/>
      <c r="T109" s="752"/>
      <c r="U109" s="752"/>
      <c r="V109" s="752"/>
      <c r="W109" s="752"/>
      <c r="X109" s="752"/>
      <c r="Y109" s="752"/>
      <c r="Z109" s="752"/>
      <c r="AA109" s="944">
        <v>4</v>
      </c>
    </row>
    <row r="110" spans="1:27" ht="25.5">
      <c r="A110" s="599">
        <v>29</v>
      </c>
      <c r="B110" s="1197" t="s">
        <v>5600</v>
      </c>
      <c r="C110" s="1195" t="s">
        <v>5601</v>
      </c>
      <c r="D110" s="582" t="s">
        <v>5602</v>
      </c>
      <c r="E110" s="944">
        <v>0.3</v>
      </c>
      <c r="F110" s="944">
        <v>0.3</v>
      </c>
      <c r="G110" s="752"/>
      <c r="H110" s="752"/>
      <c r="I110" s="752"/>
      <c r="J110" s="752"/>
      <c r="K110" s="752"/>
      <c r="L110" s="584">
        <v>0.3</v>
      </c>
      <c r="M110" s="752"/>
      <c r="N110" s="752"/>
      <c r="O110" s="752"/>
      <c r="P110" s="1268"/>
      <c r="Q110" s="752"/>
      <c r="R110" s="752"/>
      <c r="S110" s="752"/>
      <c r="T110" s="752"/>
      <c r="U110" s="752"/>
      <c r="V110" s="752"/>
      <c r="W110" s="752"/>
      <c r="X110" s="752"/>
      <c r="Y110" s="752"/>
      <c r="Z110" s="752">
        <v>0.3</v>
      </c>
      <c r="AA110" s="944"/>
    </row>
    <row r="111" spans="1:27">
      <c r="A111" s="599">
        <v>30</v>
      </c>
      <c r="B111" s="583" t="s">
        <v>5603</v>
      </c>
      <c r="C111" s="584" t="s">
        <v>5604</v>
      </c>
      <c r="D111" s="582" t="s">
        <v>5605</v>
      </c>
      <c r="E111" s="944">
        <v>4</v>
      </c>
      <c r="F111" s="941"/>
      <c r="G111" s="752"/>
      <c r="H111" s="752"/>
      <c r="I111" s="752"/>
      <c r="J111" s="752"/>
      <c r="K111" s="752"/>
      <c r="L111" s="1268"/>
      <c r="M111" s="752"/>
      <c r="N111" s="752"/>
      <c r="O111" s="752"/>
      <c r="P111" s="584">
        <v>4</v>
      </c>
      <c r="Q111" s="944">
        <v>4</v>
      </c>
      <c r="R111" s="752"/>
      <c r="S111" s="752"/>
      <c r="T111" s="752"/>
      <c r="U111" s="752"/>
      <c r="V111" s="752"/>
      <c r="W111" s="752"/>
      <c r="X111" s="752"/>
      <c r="Y111" s="752"/>
      <c r="Z111" s="752"/>
      <c r="AA111" s="944">
        <v>4</v>
      </c>
    </row>
    <row r="112" spans="1:27">
      <c r="A112" s="599">
        <v>31</v>
      </c>
      <c r="B112" s="583" t="s">
        <v>5606</v>
      </c>
      <c r="C112" s="584" t="s">
        <v>5607</v>
      </c>
      <c r="D112" s="582" t="s">
        <v>5408</v>
      </c>
      <c r="E112" s="944">
        <v>3.9</v>
      </c>
      <c r="F112" s="941"/>
      <c r="G112" s="752"/>
      <c r="H112" s="752"/>
      <c r="I112" s="752"/>
      <c r="J112" s="752"/>
      <c r="K112" s="752"/>
      <c r="L112" s="1268"/>
      <c r="M112" s="752"/>
      <c r="N112" s="752"/>
      <c r="O112" s="752"/>
      <c r="P112" s="584">
        <v>3.9</v>
      </c>
      <c r="Q112" s="944">
        <v>3.9</v>
      </c>
      <c r="R112" s="752"/>
      <c r="S112" s="752"/>
      <c r="T112" s="752"/>
      <c r="U112" s="752"/>
      <c r="V112" s="752"/>
      <c r="W112" s="752"/>
      <c r="X112" s="752"/>
      <c r="Y112" s="752"/>
      <c r="Z112" s="752"/>
      <c r="AA112" s="944">
        <v>3.9</v>
      </c>
    </row>
    <row r="113" spans="1:27" ht="42" customHeight="1">
      <c r="A113" s="599">
        <v>32</v>
      </c>
      <c r="B113" s="1197" t="s">
        <v>5608</v>
      </c>
      <c r="C113" s="1195" t="s">
        <v>5609</v>
      </c>
      <c r="D113" s="582" t="s">
        <v>5408</v>
      </c>
      <c r="E113" s="944">
        <v>0.3</v>
      </c>
      <c r="F113" s="941"/>
      <c r="G113" s="752"/>
      <c r="H113" s="752"/>
      <c r="I113" s="752"/>
      <c r="J113" s="752"/>
      <c r="K113" s="752"/>
      <c r="L113" s="1268"/>
      <c r="M113" s="752"/>
      <c r="N113" s="752"/>
      <c r="O113" s="752"/>
      <c r="P113" s="584">
        <v>0.3</v>
      </c>
      <c r="Q113" s="944">
        <v>0.3</v>
      </c>
      <c r="R113" s="752"/>
      <c r="S113" s="752"/>
      <c r="T113" s="752"/>
      <c r="U113" s="752"/>
      <c r="V113" s="752"/>
      <c r="W113" s="752"/>
      <c r="X113" s="752"/>
      <c r="Y113" s="752"/>
      <c r="Z113" s="752"/>
      <c r="AA113" s="944">
        <v>0.3</v>
      </c>
    </row>
    <row r="114" spans="1:27" s="937" customFormat="1" ht="27" customHeight="1">
      <c r="A114" s="929"/>
      <c r="B114" s="930" t="s">
        <v>5721</v>
      </c>
      <c r="C114" s="931"/>
      <c r="D114" s="932"/>
      <c r="E114" s="952">
        <f>SUM(E82:E113)</f>
        <v>42.04</v>
      </c>
      <c r="F114" s="952">
        <f t="shared" ref="F114:H114" si="2">SUM(F82:F113)</f>
        <v>8.3800000000000008</v>
      </c>
      <c r="G114" s="952">
        <f t="shared" si="2"/>
        <v>0.5</v>
      </c>
      <c r="H114" s="952">
        <f t="shared" si="2"/>
        <v>0</v>
      </c>
      <c r="I114" s="952">
        <f t="shared" ref="I114" si="3">SUM(I82:I113)</f>
        <v>0</v>
      </c>
      <c r="J114" s="952">
        <f t="shared" ref="J114:K114" si="4">SUM(J82:J113)</f>
        <v>0</v>
      </c>
      <c r="K114" s="952">
        <f t="shared" si="4"/>
        <v>0</v>
      </c>
      <c r="L114" s="931">
        <f>SUM(L82:L113)</f>
        <v>7.88</v>
      </c>
      <c r="M114" s="952">
        <f t="shared" ref="M114" si="5">SUM(M82:M113)</f>
        <v>0</v>
      </c>
      <c r="N114" s="952">
        <f t="shared" ref="N114" si="6">SUM(N82:N113)</f>
        <v>0</v>
      </c>
      <c r="O114" s="952">
        <f t="shared" ref="O114" si="7">SUM(O82:O113)</f>
        <v>0</v>
      </c>
      <c r="P114" s="931">
        <f>SUM(P82:P113)</f>
        <v>33.659999999999997</v>
      </c>
      <c r="Q114" s="952">
        <f t="shared" ref="Q114" si="8">SUM(Q82:Q113)</f>
        <v>33.86</v>
      </c>
      <c r="R114" s="952">
        <f t="shared" ref="R114" si="9">SUM(R82:R113)</f>
        <v>0</v>
      </c>
      <c r="S114" s="952">
        <f t="shared" ref="S114" si="10">SUM(S82:S113)</f>
        <v>0</v>
      </c>
      <c r="T114" s="952">
        <f t="shared" ref="T114" si="11">SUM(T82:T113)</f>
        <v>0</v>
      </c>
      <c r="U114" s="952">
        <f t="shared" ref="U114" si="12">SUM(U82:U113)</f>
        <v>0</v>
      </c>
      <c r="V114" s="952">
        <f t="shared" ref="V114" si="13">SUM(V82:V113)</f>
        <v>0</v>
      </c>
      <c r="W114" s="952">
        <f t="shared" ref="W114" si="14">SUM(W82:W113)</f>
        <v>0</v>
      </c>
      <c r="X114" s="952">
        <f t="shared" ref="X114" si="15">SUM(X82:X113)</f>
        <v>0</v>
      </c>
      <c r="Y114" s="952">
        <f t="shared" ref="Y114" si="16">SUM(Y82:Y113)</f>
        <v>0.5</v>
      </c>
      <c r="Z114" s="952">
        <f t="shared" ref="Z114" si="17">SUM(Z82:Z113)</f>
        <v>7.88</v>
      </c>
      <c r="AA114" s="952">
        <f t="shared" ref="AA114" si="18">SUM(AA82:AA113)</f>
        <v>33.659999999999997</v>
      </c>
    </row>
    <row r="115" spans="1:27" ht="18" customHeight="1">
      <c r="A115" s="604"/>
      <c r="B115" s="926" t="s">
        <v>5610</v>
      </c>
      <c r="C115" s="927"/>
      <c r="D115" s="928"/>
      <c r="E115" s="953"/>
      <c r="F115" s="947"/>
      <c r="G115" s="947"/>
      <c r="H115" s="947"/>
      <c r="I115" s="947"/>
      <c r="J115" s="947"/>
      <c r="K115" s="947"/>
      <c r="L115" s="1266"/>
      <c r="M115" s="947"/>
      <c r="N115" s="947"/>
      <c r="O115" s="947"/>
      <c r="P115" s="1266"/>
      <c r="Q115" s="947"/>
      <c r="R115" s="947"/>
      <c r="S115" s="947"/>
      <c r="T115" s="947"/>
      <c r="U115" s="947"/>
      <c r="V115" s="947"/>
      <c r="W115" s="947"/>
      <c r="X115" s="947"/>
      <c r="Y115" s="947"/>
      <c r="Z115" s="947"/>
      <c r="AA115" s="941"/>
    </row>
    <row r="116" spans="1:27">
      <c r="A116" s="599">
        <v>1</v>
      </c>
      <c r="B116" s="583" t="s">
        <v>5611</v>
      </c>
      <c r="C116" s="918" t="s">
        <v>5612</v>
      </c>
      <c r="D116" s="922" t="s">
        <v>5613</v>
      </c>
      <c r="E116" s="938">
        <v>1</v>
      </c>
      <c r="F116" s="954"/>
      <c r="G116" s="955"/>
      <c r="H116" s="955"/>
      <c r="I116" s="955"/>
      <c r="J116" s="955"/>
      <c r="K116" s="955"/>
      <c r="L116" s="1270"/>
      <c r="M116" s="955"/>
      <c r="N116" s="955"/>
      <c r="O116" s="955"/>
      <c r="P116" s="1274">
        <v>1</v>
      </c>
      <c r="Q116" s="956">
        <v>1</v>
      </c>
      <c r="R116" s="955"/>
      <c r="S116" s="955"/>
      <c r="T116" s="955"/>
      <c r="U116" s="955"/>
      <c r="V116" s="955"/>
      <c r="W116" s="955"/>
      <c r="X116" s="955"/>
      <c r="Y116" s="955"/>
      <c r="Z116" s="955"/>
      <c r="AA116" s="956">
        <v>1</v>
      </c>
    </row>
    <row r="117" spans="1:27">
      <c r="A117" s="599">
        <v>2</v>
      </c>
      <c r="B117" s="583" t="s">
        <v>5614</v>
      </c>
      <c r="C117" s="584" t="s">
        <v>5615</v>
      </c>
      <c r="D117" s="582" t="s">
        <v>5616</v>
      </c>
      <c r="E117" s="944">
        <v>1.53</v>
      </c>
      <c r="F117" s="957"/>
      <c r="G117" s="440"/>
      <c r="H117" s="440"/>
      <c r="I117" s="440"/>
      <c r="J117" s="440"/>
      <c r="K117" s="440"/>
      <c r="L117" s="1271"/>
      <c r="M117" s="440"/>
      <c r="N117" s="440"/>
      <c r="O117" s="440"/>
      <c r="P117" s="20">
        <v>1.53</v>
      </c>
      <c r="Q117" s="441">
        <v>1.53</v>
      </c>
      <c r="R117" s="440"/>
      <c r="S117" s="440"/>
      <c r="T117" s="440"/>
      <c r="U117" s="440"/>
      <c r="V117" s="440"/>
      <c r="W117" s="440"/>
      <c r="X117" s="440"/>
      <c r="Y117" s="440"/>
      <c r="Z117" s="440"/>
      <c r="AA117" s="441">
        <v>1.53</v>
      </c>
    </row>
    <row r="118" spans="1:27">
      <c r="A118" s="599">
        <v>3</v>
      </c>
      <c r="B118" s="583" t="s">
        <v>5617</v>
      </c>
      <c r="C118" s="584" t="s">
        <v>5618</v>
      </c>
      <c r="D118" s="582" t="s">
        <v>5619</v>
      </c>
      <c r="E118" s="958">
        <v>1</v>
      </c>
      <c r="F118" s="957"/>
      <c r="G118" s="440"/>
      <c r="H118" s="440"/>
      <c r="I118" s="440"/>
      <c r="J118" s="440"/>
      <c r="K118" s="440"/>
      <c r="L118" s="1271"/>
      <c r="M118" s="440"/>
      <c r="N118" s="440"/>
      <c r="O118" s="440"/>
      <c r="P118" s="1271">
        <v>1</v>
      </c>
      <c r="Q118" s="440">
        <v>1</v>
      </c>
      <c r="R118" s="440"/>
      <c r="S118" s="440"/>
      <c r="T118" s="440"/>
      <c r="U118" s="440"/>
      <c r="V118" s="440"/>
      <c r="W118" s="440"/>
      <c r="X118" s="440"/>
      <c r="Y118" s="440"/>
      <c r="Z118" s="440"/>
      <c r="AA118" s="440">
        <v>1</v>
      </c>
    </row>
    <row r="119" spans="1:27">
      <c r="A119" s="599">
        <v>4</v>
      </c>
      <c r="B119" s="583" t="s">
        <v>5620</v>
      </c>
      <c r="C119" s="584" t="s">
        <v>5621</v>
      </c>
      <c r="D119" s="582" t="s">
        <v>5622</v>
      </c>
      <c r="E119" s="944">
        <v>2.2000000000000002</v>
      </c>
      <c r="F119" s="957"/>
      <c r="G119" s="440"/>
      <c r="H119" s="440"/>
      <c r="I119" s="440"/>
      <c r="J119" s="440"/>
      <c r="K119" s="440"/>
      <c r="L119" s="1271"/>
      <c r="M119" s="440"/>
      <c r="N119" s="440"/>
      <c r="O119" s="440"/>
      <c r="P119" s="20">
        <v>2.2000000000000002</v>
      </c>
      <c r="Q119" s="441">
        <v>2.2000000000000002</v>
      </c>
      <c r="R119" s="440"/>
      <c r="S119" s="440"/>
      <c r="T119" s="440"/>
      <c r="U119" s="440"/>
      <c r="V119" s="440"/>
      <c r="W119" s="440"/>
      <c r="X119" s="440"/>
      <c r="Y119" s="440"/>
      <c r="Z119" s="440"/>
      <c r="AA119" s="441">
        <v>2.2000000000000002</v>
      </c>
    </row>
    <row r="120" spans="1:27">
      <c r="A120" s="599">
        <v>5</v>
      </c>
      <c r="B120" s="583" t="s">
        <v>5623</v>
      </c>
      <c r="C120" s="584" t="s">
        <v>5624</v>
      </c>
      <c r="D120" s="582" t="s">
        <v>5625</v>
      </c>
      <c r="E120" s="944">
        <v>1.5</v>
      </c>
      <c r="F120" s="957"/>
      <c r="G120" s="440"/>
      <c r="H120" s="440"/>
      <c r="I120" s="440"/>
      <c r="J120" s="440"/>
      <c r="K120" s="440"/>
      <c r="L120" s="1271"/>
      <c r="M120" s="440"/>
      <c r="N120" s="440"/>
      <c r="O120" s="440"/>
      <c r="P120" s="20">
        <v>1.5</v>
      </c>
      <c r="Q120" s="441">
        <v>1.5</v>
      </c>
      <c r="R120" s="440"/>
      <c r="S120" s="440"/>
      <c r="T120" s="440"/>
      <c r="U120" s="440"/>
      <c r="V120" s="440"/>
      <c r="W120" s="440"/>
      <c r="X120" s="440"/>
      <c r="Y120" s="440"/>
      <c r="Z120" s="440"/>
      <c r="AA120" s="441">
        <v>1.5</v>
      </c>
    </row>
    <row r="121" spans="1:27">
      <c r="A121" s="599">
        <v>6</v>
      </c>
      <c r="B121" s="583" t="s">
        <v>5626</v>
      </c>
      <c r="C121" s="584" t="s">
        <v>5627</v>
      </c>
      <c r="D121" s="582" t="s">
        <v>5628</v>
      </c>
      <c r="E121" s="944">
        <v>2.5</v>
      </c>
      <c r="F121" s="957"/>
      <c r="G121" s="440"/>
      <c r="H121" s="440"/>
      <c r="I121" s="440"/>
      <c r="J121" s="440"/>
      <c r="K121" s="440"/>
      <c r="L121" s="1271"/>
      <c r="M121" s="440"/>
      <c r="N121" s="440"/>
      <c r="O121" s="440"/>
      <c r="P121" s="20">
        <v>2.5</v>
      </c>
      <c r="Q121" s="441">
        <v>2.5</v>
      </c>
      <c r="R121" s="440"/>
      <c r="S121" s="440"/>
      <c r="T121" s="440"/>
      <c r="U121" s="440"/>
      <c r="V121" s="440"/>
      <c r="W121" s="440"/>
      <c r="X121" s="440"/>
      <c r="Y121" s="440"/>
      <c r="Z121" s="440"/>
      <c r="AA121" s="441">
        <v>2.5</v>
      </c>
    </row>
    <row r="122" spans="1:27" ht="25.5">
      <c r="A122" s="599">
        <v>7</v>
      </c>
      <c r="B122" s="583" t="s">
        <v>5629</v>
      </c>
      <c r="C122" s="584" t="s">
        <v>5630</v>
      </c>
      <c r="D122" s="582" t="s">
        <v>5631</v>
      </c>
      <c r="E122" s="944">
        <v>0.5</v>
      </c>
      <c r="F122" s="957"/>
      <c r="G122" s="440"/>
      <c r="H122" s="440"/>
      <c r="I122" s="440"/>
      <c r="J122" s="440"/>
      <c r="K122" s="440"/>
      <c r="L122" s="1271"/>
      <c r="M122" s="440"/>
      <c r="N122" s="440"/>
      <c r="O122" s="440"/>
      <c r="P122" s="20">
        <v>0.5</v>
      </c>
      <c r="Q122" s="441">
        <v>0.5</v>
      </c>
      <c r="R122" s="440"/>
      <c r="S122" s="440"/>
      <c r="T122" s="440"/>
      <c r="U122" s="440"/>
      <c r="V122" s="440"/>
      <c r="W122" s="440"/>
      <c r="X122" s="440"/>
      <c r="Y122" s="440"/>
      <c r="Z122" s="440"/>
      <c r="AA122" s="441">
        <v>0.5</v>
      </c>
    </row>
    <row r="123" spans="1:27">
      <c r="A123" s="599">
        <v>8</v>
      </c>
      <c r="B123" s="583" t="s">
        <v>5632</v>
      </c>
      <c r="C123" s="584" t="s">
        <v>5633</v>
      </c>
      <c r="D123" s="582" t="s">
        <v>5634</v>
      </c>
      <c r="E123" s="944">
        <v>0.4</v>
      </c>
      <c r="F123" s="957"/>
      <c r="G123" s="440"/>
      <c r="H123" s="440"/>
      <c r="I123" s="440"/>
      <c r="J123" s="440"/>
      <c r="K123" s="440"/>
      <c r="L123" s="1271"/>
      <c r="M123" s="440"/>
      <c r="N123" s="440"/>
      <c r="O123" s="440"/>
      <c r="P123" s="20">
        <v>0.4</v>
      </c>
      <c r="Q123" s="441">
        <v>0.4</v>
      </c>
      <c r="R123" s="440"/>
      <c r="S123" s="440"/>
      <c r="T123" s="440"/>
      <c r="U123" s="440"/>
      <c r="V123" s="440"/>
      <c r="W123" s="440"/>
      <c r="X123" s="440"/>
      <c r="Y123" s="440"/>
      <c r="Z123" s="440"/>
      <c r="AA123" s="441">
        <v>0.4</v>
      </c>
    </row>
    <row r="124" spans="1:27">
      <c r="A124" s="599">
        <v>9</v>
      </c>
      <c r="B124" s="583" t="s">
        <v>5635</v>
      </c>
      <c r="C124" s="584" t="s">
        <v>5636</v>
      </c>
      <c r="D124" s="582" t="s">
        <v>5637</v>
      </c>
      <c r="E124" s="944">
        <v>1</v>
      </c>
      <c r="F124" s="957"/>
      <c r="G124" s="440"/>
      <c r="H124" s="440"/>
      <c r="I124" s="440"/>
      <c r="J124" s="440"/>
      <c r="K124" s="440"/>
      <c r="L124" s="1271"/>
      <c r="M124" s="440"/>
      <c r="N124" s="440"/>
      <c r="O124" s="440"/>
      <c r="P124" s="20">
        <v>1</v>
      </c>
      <c r="Q124" s="441">
        <v>1</v>
      </c>
      <c r="R124" s="440"/>
      <c r="S124" s="440"/>
      <c r="T124" s="440"/>
      <c r="U124" s="440"/>
      <c r="V124" s="440"/>
      <c r="W124" s="440"/>
      <c r="X124" s="440"/>
      <c r="Y124" s="440"/>
      <c r="Z124" s="440"/>
      <c r="AA124" s="441">
        <v>1</v>
      </c>
    </row>
    <row r="125" spans="1:27" ht="25.5">
      <c r="A125" s="599">
        <v>10</v>
      </c>
      <c r="B125" s="583" t="s">
        <v>5638</v>
      </c>
      <c r="C125" s="584" t="s">
        <v>5639</v>
      </c>
      <c r="D125" s="582" t="s">
        <v>5640</v>
      </c>
      <c r="E125" s="944">
        <v>0.8</v>
      </c>
      <c r="F125" s="957"/>
      <c r="G125" s="440"/>
      <c r="H125" s="440"/>
      <c r="I125" s="440"/>
      <c r="J125" s="440"/>
      <c r="K125" s="440"/>
      <c r="L125" s="1271"/>
      <c r="M125" s="440"/>
      <c r="N125" s="440"/>
      <c r="O125" s="440"/>
      <c r="P125" s="20">
        <v>0.8</v>
      </c>
      <c r="Q125" s="441">
        <v>0.8</v>
      </c>
      <c r="R125" s="440"/>
      <c r="S125" s="440"/>
      <c r="T125" s="440"/>
      <c r="U125" s="440"/>
      <c r="V125" s="440"/>
      <c r="W125" s="440"/>
      <c r="X125" s="440"/>
      <c r="Y125" s="440"/>
      <c r="Z125" s="440"/>
      <c r="AA125" s="441">
        <v>0.8</v>
      </c>
    </row>
    <row r="126" spans="1:27" ht="25.5">
      <c r="A126" s="599">
        <v>11</v>
      </c>
      <c r="B126" s="583" t="s">
        <v>5641</v>
      </c>
      <c r="C126" s="584" t="s">
        <v>5642</v>
      </c>
      <c r="D126" s="582" t="s">
        <v>5643</v>
      </c>
      <c r="E126" s="944">
        <v>2.2000000000000002</v>
      </c>
      <c r="F126" s="957"/>
      <c r="G126" s="440"/>
      <c r="H126" s="440"/>
      <c r="I126" s="440"/>
      <c r="J126" s="440"/>
      <c r="K126" s="440"/>
      <c r="L126" s="1271"/>
      <c r="M126" s="440"/>
      <c r="N126" s="440"/>
      <c r="O126" s="440"/>
      <c r="P126" s="20">
        <v>2.2000000000000002</v>
      </c>
      <c r="Q126" s="441">
        <v>2.2000000000000002</v>
      </c>
      <c r="R126" s="440"/>
      <c r="S126" s="440"/>
      <c r="T126" s="440"/>
      <c r="U126" s="440"/>
      <c r="V126" s="440"/>
      <c r="W126" s="440"/>
      <c r="X126" s="440"/>
      <c r="Y126" s="440"/>
      <c r="Z126" s="440"/>
      <c r="AA126" s="441">
        <v>2.2000000000000002</v>
      </c>
    </row>
    <row r="127" spans="1:27" ht="25.5">
      <c r="A127" s="599">
        <v>12</v>
      </c>
      <c r="B127" s="583" t="s">
        <v>5644</v>
      </c>
      <c r="C127" s="584" t="s">
        <v>5645</v>
      </c>
      <c r="D127" s="582" t="s">
        <v>5646</v>
      </c>
      <c r="E127" s="944">
        <v>0.9</v>
      </c>
      <c r="F127" s="957">
        <v>0.9</v>
      </c>
      <c r="G127" s="440"/>
      <c r="H127" s="440"/>
      <c r="I127" s="440"/>
      <c r="J127" s="440"/>
      <c r="K127" s="440"/>
      <c r="L127" s="20">
        <v>0.9</v>
      </c>
      <c r="M127" s="440"/>
      <c r="N127" s="440"/>
      <c r="O127" s="440"/>
      <c r="P127" s="1271"/>
      <c r="Q127" s="441">
        <v>0.9</v>
      </c>
      <c r="R127" s="440"/>
      <c r="S127" s="440"/>
      <c r="T127" s="440"/>
      <c r="U127" s="440"/>
      <c r="V127" s="440"/>
      <c r="W127" s="440"/>
      <c r="X127" s="440"/>
      <c r="Y127" s="440"/>
      <c r="Z127" s="441">
        <v>0.9</v>
      </c>
      <c r="AA127" s="440"/>
    </row>
    <row r="128" spans="1:27">
      <c r="A128" s="599">
        <v>13</v>
      </c>
      <c r="B128" s="583" t="s">
        <v>5647</v>
      </c>
      <c r="C128" s="584" t="s">
        <v>5648</v>
      </c>
      <c r="D128" s="582" t="s">
        <v>5649</v>
      </c>
      <c r="E128" s="944">
        <v>0.7</v>
      </c>
      <c r="F128" s="441">
        <v>0.7</v>
      </c>
      <c r="G128" s="441">
        <v>0.7</v>
      </c>
      <c r="H128" s="440"/>
      <c r="I128" s="440"/>
      <c r="J128" s="440"/>
      <c r="K128" s="440"/>
      <c r="L128" s="1271"/>
      <c r="M128" s="440"/>
      <c r="N128" s="440"/>
      <c r="O128" s="440"/>
      <c r="P128" s="1271"/>
      <c r="Q128" s="441">
        <v>0.7</v>
      </c>
      <c r="R128" s="440"/>
      <c r="S128" s="440"/>
      <c r="T128" s="440"/>
      <c r="U128" s="440"/>
      <c r="V128" s="440"/>
      <c r="W128" s="440"/>
      <c r="X128" s="440"/>
      <c r="Y128" s="441">
        <v>0.7</v>
      </c>
      <c r="Z128" s="440"/>
      <c r="AA128" s="440"/>
    </row>
    <row r="129" spans="1:27">
      <c r="A129" s="599">
        <v>14</v>
      </c>
      <c r="B129" s="595" t="s">
        <v>5650</v>
      </c>
      <c r="C129" s="584" t="s">
        <v>5651</v>
      </c>
      <c r="D129" s="582" t="s">
        <v>5652</v>
      </c>
      <c r="E129" s="944">
        <v>0.38600000000000001</v>
      </c>
      <c r="F129" s="957"/>
      <c r="G129" s="440"/>
      <c r="H129" s="440"/>
      <c r="I129" s="440"/>
      <c r="J129" s="440"/>
      <c r="K129" s="440"/>
      <c r="L129" s="1271"/>
      <c r="M129" s="440"/>
      <c r="N129" s="440"/>
      <c r="O129" s="440"/>
      <c r="P129" s="20">
        <v>0.38600000000000001</v>
      </c>
      <c r="Q129" s="441">
        <v>0.38600000000000001</v>
      </c>
      <c r="R129" s="440"/>
      <c r="S129" s="440"/>
      <c r="T129" s="440"/>
      <c r="U129" s="440"/>
      <c r="V129" s="440"/>
      <c r="W129" s="440"/>
      <c r="X129" s="440"/>
      <c r="Y129" s="440"/>
      <c r="Z129" s="440"/>
      <c r="AA129" s="441">
        <v>0.38600000000000001</v>
      </c>
    </row>
    <row r="130" spans="1:27" ht="29.25" customHeight="1">
      <c r="A130" s="599">
        <v>15</v>
      </c>
      <c r="B130" s="595" t="s">
        <v>5653</v>
      </c>
      <c r="C130" s="584" t="s">
        <v>5654</v>
      </c>
      <c r="D130" s="582" t="s">
        <v>5655</v>
      </c>
      <c r="E130" s="944">
        <v>1.5</v>
      </c>
      <c r="F130" s="441">
        <v>1.5</v>
      </c>
      <c r="G130" s="440"/>
      <c r="H130" s="440"/>
      <c r="I130" s="440"/>
      <c r="J130" s="440"/>
      <c r="K130" s="440"/>
      <c r="L130" s="20">
        <v>1.5</v>
      </c>
      <c r="M130" s="440"/>
      <c r="N130" s="440"/>
      <c r="O130" s="440"/>
      <c r="P130" s="1271"/>
      <c r="Q130" s="440"/>
      <c r="R130" s="440"/>
      <c r="S130" s="440"/>
      <c r="T130" s="440"/>
      <c r="U130" s="440"/>
      <c r="V130" s="440"/>
      <c r="W130" s="440"/>
      <c r="X130" s="440"/>
      <c r="Y130" s="440"/>
      <c r="Z130" s="441">
        <v>1.5</v>
      </c>
      <c r="AA130" s="440"/>
    </row>
    <row r="131" spans="1:27">
      <c r="A131" s="599">
        <v>16</v>
      </c>
      <c r="B131" s="595" t="s">
        <v>5656</v>
      </c>
      <c r="C131" s="584" t="s">
        <v>5657</v>
      </c>
      <c r="D131" s="582" t="s">
        <v>5658</v>
      </c>
      <c r="E131" s="944">
        <v>1</v>
      </c>
      <c r="F131" s="957"/>
      <c r="G131" s="440"/>
      <c r="H131" s="440"/>
      <c r="I131" s="440"/>
      <c r="J131" s="440"/>
      <c r="K131" s="440"/>
      <c r="L131" s="1271"/>
      <c r="M131" s="440"/>
      <c r="N131" s="440"/>
      <c r="O131" s="440"/>
      <c r="P131" s="20">
        <v>1</v>
      </c>
      <c r="Q131" s="441">
        <v>1</v>
      </c>
      <c r="R131" s="440"/>
      <c r="S131" s="440"/>
      <c r="T131" s="440"/>
      <c r="U131" s="440"/>
      <c r="V131" s="440"/>
      <c r="W131" s="440"/>
      <c r="X131" s="440"/>
      <c r="Y131" s="440"/>
      <c r="Z131" s="440"/>
      <c r="AA131" s="441">
        <v>1</v>
      </c>
    </row>
    <row r="132" spans="1:27">
      <c r="A132" s="599">
        <v>17</v>
      </c>
      <c r="B132" s="595" t="s">
        <v>5659</v>
      </c>
      <c r="C132" s="584" t="s">
        <v>5660</v>
      </c>
      <c r="D132" s="582" t="s">
        <v>5661</v>
      </c>
      <c r="E132" s="944">
        <v>0.7</v>
      </c>
      <c r="F132" s="957"/>
      <c r="G132" s="440"/>
      <c r="H132" s="440"/>
      <c r="I132" s="440"/>
      <c r="J132" s="440"/>
      <c r="K132" s="440"/>
      <c r="L132" s="1271"/>
      <c r="M132" s="440"/>
      <c r="N132" s="440"/>
      <c r="O132" s="440"/>
      <c r="P132" s="20">
        <v>0.7</v>
      </c>
      <c r="Q132" s="441">
        <v>0.7</v>
      </c>
      <c r="R132" s="440"/>
      <c r="S132" s="440"/>
      <c r="T132" s="440"/>
      <c r="U132" s="440"/>
      <c r="V132" s="440"/>
      <c r="W132" s="440"/>
      <c r="X132" s="440"/>
      <c r="Y132" s="440"/>
      <c r="Z132" s="440"/>
      <c r="AA132" s="441">
        <v>0.7</v>
      </c>
    </row>
    <row r="133" spans="1:27">
      <c r="A133" s="599">
        <v>18</v>
      </c>
      <c r="B133" s="595" t="s">
        <v>5662</v>
      </c>
      <c r="C133" s="584" t="s">
        <v>5663</v>
      </c>
      <c r="D133" s="582" t="s">
        <v>5664</v>
      </c>
      <c r="E133" s="944">
        <v>0.14399999999999999</v>
      </c>
      <c r="F133" s="957"/>
      <c r="G133" s="440"/>
      <c r="H133" s="440"/>
      <c r="I133" s="440"/>
      <c r="J133" s="440"/>
      <c r="K133" s="440"/>
      <c r="L133" s="1271"/>
      <c r="M133" s="440"/>
      <c r="N133" s="440"/>
      <c r="O133" s="440"/>
      <c r="P133" s="20">
        <v>0.14399999999999999</v>
      </c>
      <c r="Q133" s="441">
        <v>0.14399999999999999</v>
      </c>
      <c r="R133" s="440"/>
      <c r="S133" s="440"/>
      <c r="T133" s="440"/>
      <c r="U133" s="440"/>
      <c r="V133" s="440"/>
      <c r="W133" s="440"/>
      <c r="X133" s="440"/>
      <c r="Y133" s="440"/>
      <c r="Z133" s="440"/>
      <c r="AA133" s="441">
        <v>0.14399999999999999</v>
      </c>
    </row>
    <row r="134" spans="1:27">
      <c r="A134" s="599">
        <v>19</v>
      </c>
      <c r="B134" s="583" t="s">
        <v>5665</v>
      </c>
      <c r="C134" s="584" t="s">
        <v>5666</v>
      </c>
      <c r="D134" s="582" t="s">
        <v>5667</v>
      </c>
      <c r="E134" s="944">
        <v>0.8</v>
      </c>
      <c r="F134" s="441">
        <v>0.8</v>
      </c>
      <c r="G134" s="440"/>
      <c r="H134" s="440"/>
      <c r="I134" s="440"/>
      <c r="J134" s="440"/>
      <c r="K134" s="440"/>
      <c r="L134" s="20">
        <v>0.8</v>
      </c>
      <c r="M134" s="440"/>
      <c r="N134" s="440"/>
      <c r="O134" s="440"/>
      <c r="P134" s="1271"/>
      <c r="Q134" s="440"/>
      <c r="R134" s="440"/>
      <c r="S134" s="440"/>
      <c r="T134" s="440"/>
      <c r="U134" s="440"/>
      <c r="V134" s="440"/>
      <c r="W134" s="440"/>
      <c r="X134" s="440"/>
      <c r="Y134" s="440"/>
      <c r="Z134" s="441">
        <v>0.8</v>
      </c>
      <c r="AA134" s="440"/>
    </row>
    <row r="135" spans="1:27" ht="29.25" customHeight="1">
      <c r="A135" s="599">
        <v>20</v>
      </c>
      <c r="B135" s="583" t="s">
        <v>5668</v>
      </c>
      <c r="C135" s="584" t="s">
        <v>5669</v>
      </c>
      <c r="D135" s="582" t="s">
        <v>5670</v>
      </c>
      <c r="E135" s="944">
        <v>0.6</v>
      </c>
      <c r="F135" s="959"/>
      <c r="G135" s="957"/>
      <c r="H135" s="440"/>
      <c r="I135" s="440"/>
      <c r="J135" s="440"/>
      <c r="K135" s="440"/>
      <c r="L135" s="1271"/>
      <c r="M135" s="440"/>
      <c r="N135" s="440"/>
      <c r="O135" s="440"/>
      <c r="P135" s="20">
        <v>0.6</v>
      </c>
      <c r="Q135" s="441">
        <v>0.6</v>
      </c>
      <c r="R135" s="440"/>
      <c r="S135" s="440"/>
      <c r="T135" s="440"/>
      <c r="U135" s="440"/>
      <c r="V135" s="440"/>
      <c r="W135" s="440"/>
      <c r="X135" s="440"/>
      <c r="Y135" s="440"/>
      <c r="Z135" s="440"/>
      <c r="AA135" s="441">
        <v>0.6</v>
      </c>
    </row>
    <row r="136" spans="1:27" ht="30" customHeight="1">
      <c r="A136" s="599">
        <v>21</v>
      </c>
      <c r="B136" s="583" t="s">
        <v>5671</v>
      </c>
      <c r="C136" s="584" t="s">
        <v>5672</v>
      </c>
      <c r="D136" s="582" t="s">
        <v>5673</v>
      </c>
      <c r="E136" s="944">
        <v>0.8</v>
      </c>
      <c r="F136" s="959">
        <v>0.2</v>
      </c>
      <c r="G136" s="957">
        <v>0.2</v>
      </c>
      <c r="H136" s="440"/>
      <c r="I136" s="440"/>
      <c r="J136" s="440"/>
      <c r="K136" s="440"/>
      <c r="L136" s="1271"/>
      <c r="M136" s="440"/>
      <c r="N136" s="440"/>
      <c r="O136" s="440"/>
      <c r="P136" s="1271">
        <v>0.6</v>
      </c>
      <c r="Q136" s="440">
        <v>0.8</v>
      </c>
      <c r="R136" s="440"/>
      <c r="S136" s="440"/>
      <c r="T136" s="440"/>
      <c r="U136" s="440"/>
      <c r="V136" s="440"/>
      <c r="W136" s="440"/>
      <c r="X136" s="440"/>
      <c r="Y136" s="440">
        <v>0.2</v>
      </c>
      <c r="Z136" s="440"/>
      <c r="AA136" s="440">
        <v>0.6</v>
      </c>
    </row>
    <row r="137" spans="1:27" ht="29.25" customHeight="1">
      <c r="A137" s="599">
        <v>22</v>
      </c>
      <c r="B137" s="583" t="s">
        <v>5674</v>
      </c>
      <c r="C137" s="584" t="s">
        <v>5675</v>
      </c>
      <c r="D137" s="582" t="s">
        <v>5676</v>
      </c>
      <c r="E137" s="944">
        <v>0.1</v>
      </c>
      <c r="F137" s="959"/>
      <c r="G137" s="957"/>
      <c r="H137" s="440"/>
      <c r="I137" s="440"/>
      <c r="J137" s="440"/>
      <c r="K137" s="440"/>
      <c r="L137" s="1271"/>
      <c r="M137" s="440"/>
      <c r="N137" s="440"/>
      <c r="O137" s="440"/>
      <c r="P137" s="20">
        <v>0.1</v>
      </c>
      <c r="Q137" s="441">
        <v>0.1</v>
      </c>
      <c r="R137" s="440"/>
      <c r="S137" s="440"/>
      <c r="T137" s="440"/>
      <c r="U137" s="440"/>
      <c r="V137" s="440"/>
      <c r="W137" s="440"/>
      <c r="X137" s="440"/>
      <c r="Y137" s="440"/>
      <c r="Z137" s="440"/>
      <c r="AA137" s="441">
        <v>0.1</v>
      </c>
    </row>
    <row r="138" spans="1:27" ht="27.75" customHeight="1">
      <c r="A138" s="599">
        <v>23</v>
      </c>
      <c r="B138" s="583" t="s">
        <v>5677</v>
      </c>
      <c r="C138" s="584" t="s">
        <v>5678</v>
      </c>
      <c r="D138" s="582" t="s">
        <v>5679</v>
      </c>
      <c r="E138" s="944">
        <v>0.4</v>
      </c>
      <c r="F138" s="959"/>
      <c r="G138" s="957"/>
      <c r="H138" s="440"/>
      <c r="I138" s="440"/>
      <c r="J138" s="440"/>
      <c r="K138" s="440"/>
      <c r="L138" s="1271"/>
      <c r="M138" s="440"/>
      <c r="N138" s="440"/>
      <c r="O138" s="440"/>
      <c r="P138" s="20">
        <v>0.4</v>
      </c>
      <c r="Q138" s="441">
        <v>0.4</v>
      </c>
      <c r="R138" s="440"/>
      <c r="S138" s="440"/>
      <c r="T138" s="440"/>
      <c r="U138" s="440"/>
      <c r="V138" s="440"/>
      <c r="W138" s="440"/>
      <c r="X138" s="440"/>
      <c r="Y138" s="440"/>
      <c r="Z138" s="440"/>
      <c r="AA138" s="441">
        <v>0.4</v>
      </c>
    </row>
    <row r="139" spans="1:27" ht="30" customHeight="1">
      <c r="A139" s="599">
        <v>24</v>
      </c>
      <c r="B139" s="583" t="s">
        <v>5680</v>
      </c>
      <c r="C139" s="584" t="s">
        <v>5681</v>
      </c>
      <c r="D139" s="582" t="s">
        <v>5682</v>
      </c>
      <c r="E139" s="944">
        <v>1.6</v>
      </c>
      <c r="F139" s="959"/>
      <c r="G139" s="957"/>
      <c r="H139" s="440"/>
      <c r="I139" s="440"/>
      <c r="J139" s="440"/>
      <c r="K139" s="440"/>
      <c r="L139" s="1271"/>
      <c r="M139" s="440"/>
      <c r="N139" s="440"/>
      <c r="O139" s="440"/>
      <c r="P139" s="20">
        <v>1.6</v>
      </c>
      <c r="Q139" s="441">
        <v>1.6</v>
      </c>
      <c r="R139" s="440"/>
      <c r="S139" s="440"/>
      <c r="T139" s="440"/>
      <c r="U139" s="440"/>
      <c r="V139" s="440"/>
      <c r="W139" s="440"/>
      <c r="X139" s="440"/>
      <c r="Y139" s="440"/>
      <c r="Z139" s="440"/>
      <c r="AA139" s="441">
        <v>1.6</v>
      </c>
    </row>
    <row r="140" spans="1:27" ht="27.75" customHeight="1">
      <c r="A140" s="599">
        <v>25</v>
      </c>
      <c r="B140" s="583" t="s">
        <v>5683</v>
      </c>
      <c r="C140" s="584" t="s">
        <v>5684</v>
      </c>
      <c r="D140" s="582" t="s">
        <v>5685</v>
      </c>
      <c r="E140" s="944">
        <v>1.8</v>
      </c>
      <c r="F140" s="954"/>
      <c r="G140" s="440"/>
      <c r="H140" s="440"/>
      <c r="I140" s="440"/>
      <c r="J140" s="440"/>
      <c r="K140" s="440"/>
      <c r="L140" s="1271"/>
      <c r="M140" s="440"/>
      <c r="N140" s="440"/>
      <c r="O140" s="440"/>
      <c r="P140" s="20">
        <v>1.8</v>
      </c>
      <c r="Q140" s="441">
        <v>1.8</v>
      </c>
      <c r="R140" s="440"/>
      <c r="S140" s="440"/>
      <c r="T140" s="440"/>
      <c r="U140" s="440"/>
      <c r="V140" s="440"/>
      <c r="W140" s="440"/>
      <c r="X140" s="440"/>
      <c r="Y140" s="440"/>
      <c r="Z140" s="440"/>
      <c r="AA140" s="441">
        <v>1.8</v>
      </c>
    </row>
    <row r="141" spans="1:27" ht="25.5">
      <c r="A141" s="599">
        <v>26</v>
      </c>
      <c r="B141" s="583" t="s">
        <v>5686</v>
      </c>
      <c r="C141" s="584" t="s">
        <v>5687</v>
      </c>
      <c r="D141" s="582" t="s">
        <v>5688</v>
      </c>
      <c r="E141" s="944">
        <v>1</v>
      </c>
      <c r="F141" s="957"/>
      <c r="G141" s="440"/>
      <c r="H141" s="440"/>
      <c r="I141" s="440"/>
      <c r="J141" s="440"/>
      <c r="K141" s="440"/>
      <c r="L141" s="1271"/>
      <c r="M141" s="440"/>
      <c r="N141" s="440"/>
      <c r="O141" s="440"/>
      <c r="P141" s="20">
        <v>1</v>
      </c>
      <c r="Q141" s="441">
        <v>1</v>
      </c>
      <c r="R141" s="440"/>
      <c r="S141" s="440"/>
      <c r="T141" s="440"/>
      <c r="U141" s="440"/>
      <c r="V141" s="440"/>
      <c r="W141" s="440"/>
      <c r="X141" s="440"/>
      <c r="Y141" s="440"/>
      <c r="Z141" s="440"/>
      <c r="AA141" s="441">
        <v>1</v>
      </c>
    </row>
    <row r="142" spans="1:27" ht="27.75" customHeight="1">
      <c r="A142" s="599">
        <v>27</v>
      </c>
      <c r="B142" s="583" t="s">
        <v>5689</v>
      </c>
      <c r="C142" s="584" t="s">
        <v>5690</v>
      </c>
      <c r="D142" s="582" t="s">
        <v>5691</v>
      </c>
      <c r="E142" s="944">
        <v>0.8</v>
      </c>
      <c r="F142" s="957"/>
      <c r="G142" s="440"/>
      <c r="H142" s="440"/>
      <c r="I142" s="440"/>
      <c r="J142" s="440"/>
      <c r="K142" s="440"/>
      <c r="L142" s="1271"/>
      <c r="M142" s="440"/>
      <c r="N142" s="440"/>
      <c r="O142" s="440"/>
      <c r="P142" s="20">
        <v>0.8</v>
      </c>
      <c r="Q142" s="441">
        <v>0.8</v>
      </c>
      <c r="R142" s="440"/>
      <c r="S142" s="440"/>
      <c r="T142" s="440"/>
      <c r="U142" s="440"/>
      <c r="V142" s="440"/>
      <c r="W142" s="440"/>
      <c r="X142" s="440"/>
      <c r="Y142" s="440"/>
      <c r="Z142" s="440"/>
      <c r="AA142" s="441">
        <v>0.8</v>
      </c>
    </row>
    <row r="143" spans="1:27" ht="27.75" customHeight="1">
      <c r="A143" s="599">
        <v>28</v>
      </c>
      <c r="B143" s="583" t="s">
        <v>5692</v>
      </c>
      <c r="C143" s="584" t="s">
        <v>5693</v>
      </c>
      <c r="D143" s="582" t="s">
        <v>5694</v>
      </c>
      <c r="E143" s="944">
        <v>0.5</v>
      </c>
      <c r="F143" s="441">
        <v>0.5</v>
      </c>
      <c r="G143" s="441">
        <v>0.5</v>
      </c>
      <c r="H143" s="440"/>
      <c r="I143" s="440"/>
      <c r="J143" s="440"/>
      <c r="K143" s="440"/>
      <c r="L143" s="1271"/>
      <c r="M143" s="440"/>
      <c r="N143" s="440"/>
      <c r="O143" s="440"/>
      <c r="P143" s="20"/>
      <c r="Q143" s="441">
        <v>0.5</v>
      </c>
      <c r="R143" s="440"/>
      <c r="S143" s="440"/>
      <c r="T143" s="440"/>
      <c r="U143" s="440"/>
      <c r="V143" s="440"/>
      <c r="W143" s="440"/>
      <c r="X143" s="440"/>
      <c r="Y143" s="441">
        <v>0.5</v>
      </c>
      <c r="Z143" s="440"/>
      <c r="AA143" s="440"/>
    </row>
    <row r="144" spans="1:27" ht="39" customHeight="1">
      <c r="A144" s="599">
        <v>29</v>
      </c>
      <c r="B144" s="583" t="s">
        <v>5695</v>
      </c>
      <c r="C144" s="584" t="s">
        <v>5696</v>
      </c>
      <c r="D144" s="582" t="s">
        <v>5697</v>
      </c>
      <c r="E144" s="944">
        <v>2.5</v>
      </c>
      <c r="F144" s="957">
        <v>2.5</v>
      </c>
      <c r="G144" s="440"/>
      <c r="H144" s="440"/>
      <c r="I144" s="440"/>
      <c r="J144" s="440"/>
      <c r="K144" s="440"/>
      <c r="L144" s="1271">
        <v>2.5</v>
      </c>
      <c r="M144" s="440"/>
      <c r="N144" s="440"/>
      <c r="O144" s="440"/>
      <c r="P144" s="1271"/>
      <c r="Q144" s="440"/>
      <c r="R144" s="440"/>
      <c r="S144" s="440"/>
      <c r="T144" s="440"/>
      <c r="U144" s="440"/>
      <c r="V144" s="440"/>
      <c r="W144" s="440"/>
      <c r="X144" s="440"/>
      <c r="Y144" s="440"/>
      <c r="Z144" s="440">
        <v>2.5</v>
      </c>
      <c r="AA144" s="440"/>
    </row>
    <row r="145" spans="1:28">
      <c r="A145" s="599">
        <v>30</v>
      </c>
      <c r="B145" s="583" t="s">
        <v>5698</v>
      </c>
      <c r="C145" s="584" t="s">
        <v>5699</v>
      </c>
      <c r="D145" s="582" t="s">
        <v>5700</v>
      </c>
      <c r="E145" s="944">
        <v>4.5</v>
      </c>
      <c r="F145" s="957"/>
      <c r="G145" s="440"/>
      <c r="H145" s="440"/>
      <c r="I145" s="440"/>
      <c r="J145" s="440"/>
      <c r="K145" s="440"/>
      <c r="L145" s="1271"/>
      <c r="M145" s="440"/>
      <c r="N145" s="440"/>
      <c r="O145" s="440"/>
      <c r="P145" s="20">
        <v>4.5</v>
      </c>
      <c r="Q145" s="441">
        <v>4.5</v>
      </c>
      <c r="R145" s="440"/>
      <c r="S145" s="440"/>
      <c r="T145" s="440"/>
      <c r="U145" s="440"/>
      <c r="V145" s="440"/>
      <c r="W145" s="440"/>
      <c r="X145" s="440"/>
      <c r="Y145" s="440"/>
      <c r="Z145" s="440"/>
      <c r="AA145" s="441">
        <v>4.5</v>
      </c>
    </row>
    <row r="146" spans="1:28" ht="29.25" customHeight="1">
      <c r="A146" s="599">
        <v>31</v>
      </c>
      <c r="B146" s="583" t="s">
        <v>5701</v>
      </c>
      <c r="C146" s="584" t="s">
        <v>5702</v>
      </c>
      <c r="D146" s="582" t="s">
        <v>5703</v>
      </c>
      <c r="E146" s="944">
        <v>2</v>
      </c>
      <c r="F146" s="957"/>
      <c r="G146" s="440"/>
      <c r="H146" s="440"/>
      <c r="I146" s="440"/>
      <c r="J146" s="440"/>
      <c r="K146" s="440"/>
      <c r="L146" s="1271"/>
      <c r="M146" s="440"/>
      <c r="N146" s="440"/>
      <c r="O146" s="440"/>
      <c r="P146" s="20">
        <v>2</v>
      </c>
      <c r="Q146" s="441">
        <v>2</v>
      </c>
      <c r="R146" s="440"/>
      <c r="S146" s="440"/>
      <c r="T146" s="440"/>
      <c r="U146" s="440"/>
      <c r="V146" s="440"/>
      <c r="W146" s="440"/>
      <c r="X146" s="440"/>
      <c r="Y146" s="440"/>
      <c r="Z146" s="440"/>
      <c r="AA146" s="441">
        <v>2</v>
      </c>
    </row>
    <row r="147" spans="1:28" ht="29.25" customHeight="1">
      <c r="A147" s="599">
        <v>32</v>
      </c>
      <c r="B147" s="583" t="s">
        <v>5704</v>
      </c>
      <c r="C147" s="584" t="s">
        <v>5705</v>
      </c>
      <c r="D147" s="582" t="s">
        <v>5706</v>
      </c>
      <c r="E147" s="944">
        <v>3.5</v>
      </c>
      <c r="F147" s="957"/>
      <c r="G147" s="440"/>
      <c r="H147" s="440"/>
      <c r="I147" s="440"/>
      <c r="J147" s="440"/>
      <c r="K147" s="440"/>
      <c r="L147" s="1271"/>
      <c r="M147" s="440"/>
      <c r="N147" s="440"/>
      <c r="O147" s="440"/>
      <c r="P147" s="20">
        <v>3.5</v>
      </c>
      <c r="Q147" s="441">
        <v>3.5</v>
      </c>
      <c r="R147" s="440"/>
      <c r="S147" s="440"/>
      <c r="T147" s="440"/>
      <c r="U147" s="440"/>
      <c r="V147" s="440"/>
      <c r="W147" s="440"/>
      <c r="X147" s="440"/>
      <c r="Y147" s="440"/>
      <c r="Z147" s="440"/>
      <c r="AA147" s="441">
        <v>3.5</v>
      </c>
    </row>
    <row r="148" spans="1:28" ht="27.75" customHeight="1">
      <c r="A148" s="599">
        <v>33</v>
      </c>
      <c r="B148" s="583" t="s">
        <v>5707</v>
      </c>
      <c r="C148" s="584" t="s">
        <v>5708</v>
      </c>
      <c r="D148" s="582" t="s">
        <v>5709</v>
      </c>
      <c r="E148" s="940">
        <v>2.6</v>
      </c>
      <c r="F148" s="957"/>
      <c r="G148" s="440"/>
      <c r="H148" s="440"/>
      <c r="I148" s="440"/>
      <c r="J148" s="440"/>
      <c r="K148" s="440"/>
      <c r="L148" s="1271"/>
      <c r="M148" s="440"/>
      <c r="N148" s="440"/>
      <c r="O148" s="440"/>
      <c r="P148" s="596">
        <v>2.6</v>
      </c>
      <c r="Q148" s="959">
        <v>2.6</v>
      </c>
      <c r="R148" s="440"/>
      <c r="S148" s="440"/>
      <c r="T148" s="440"/>
      <c r="U148" s="440"/>
      <c r="V148" s="440"/>
      <c r="W148" s="440"/>
      <c r="X148" s="440"/>
      <c r="Y148" s="440"/>
      <c r="Z148" s="440"/>
      <c r="AA148" s="959">
        <v>2.6</v>
      </c>
    </row>
    <row r="149" spans="1:28">
      <c r="A149" s="599">
        <v>34</v>
      </c>
      <c r="B149" s="583" t="s">
        <v>5710</v>
      </c>
      <c r="C149" s="584" t="s">
        <v>5711</v>
      </c>
      <c r="D149" s="582" t="s">
        <v>5712</v>
      </c>
      <c r="E149" s="940">
        <v>0.5</v>
      </c>
      <c r="F149" s="957"/>
      <c r="G149" s="440"/>
      <c r="H149" s="440"/>
      <c r="I149" s="440"/>
      <c r="J149" s="440"/>
      <c r="K149" s="440"/>
      <c r="L149" s="1271"/>
      <c r="M149" s="440"/>
      <c r="N149" s="440"/>
      <c r="O149" s="440"/>
      <c r="P149" s="596">
        <v>0.5</v>
      </c>
      <c r="Q149" s="959">
        <v>0.5</v>
      </c>
      <c r="R149" s="440"/>
      <c r="S149" s="440"/>
      <c r="T149" s="440"/>
      <c r="U149" s="440"/>
      <c r="V149" s="440"/>
      <c r="W149" s="440"/>
      <c r="X149" s="440"/>
      <c r="Y149" s="440"/>
      <c r="Z149" s="440"/>
      <c r="AA149" s="959">
        <v>0.5</v>
      </c>
    </row>
    <row r="150" spans="1:28" ht="17.25" customHeight="1">
      <c r="A150" s="599">
        <v>35</v>
      </c>
      <c r="B150" s="583" t="s">
        <v>5713</v>
      </c>
      <c r="C150" s="584" t="s">
        <v>5714</v>
      </c>
      <c r="D150" s="582"/>
      <c r="E150" s="940">
        <v>1.5</v>
      </c>
      <c r="F150" s="957"/>
      <c r="G150" s="440"/>
      <c r="H150" s="440"/>
      <c r="I150" s="440"/>
      <c r="J150" s="440"/>
      <c r="K150" s="440"/>
      <c r="L150" s="1271"/>
      <c r="M150" s="440"/>
      <c r="N150" s="440"/>
      <c r="O150" s="440"/>
      <c r="P150" s="596">
        <v>1.5</v>
      </c>
      <c r="Q150" s="959">
        <v>1.5</v>
      </c>
      <c r="R150" s="440"/>
      <c r="S150" s="440"/>
      <c r="T150" s="440"/>
      <c r="U150" s="440"/>
      <c r="V150" s="440"/>
      <c r="W150" s="440"/>
      <c r="X150" s="440"/>
      <c r="Y150" s="440"/>
      <c r="Z150" s="440"/>
      <c r="AA150" s="959">
        <v>1.5</v>
      </c>
    </row>
    <row r="151" spans="1:28" ht="18" customHeight="1">
      <c r="A151" s="599">
        <v>36</v>
      </c>
      <c r="B151" s="583" t="s">
        <v>5715</v>
      </c>
      <c r="C151" s="584" t="s">
        <v>5716</v>
      </c>
      <c r="D151" s="583"/>
      <c r="E151" s="944">
        <v>1.2</v>
      </c>
      <c r="F151" s="957"/>
      <c r="G151" s="440"/>
      <c r="H151" s="440"/>
      <c r="I151" s="440"/>
      <c r="J151" s="440"/>
      <c r="K151" s="440"/>
      <c r="L151" s="1271"/>
      <c r="M151" s="440"/>
      <c r="N151" s="440"/>
      <c r="O151" s="440"/>
      <c r="P151" s="20">
        <v>1.2</v>
      </c>
      <c r="Q151" s="441">
        <v>1.2</v>
      </c>
      <c r="R151" s="440"/>
      <c r="S151" s="440"/>
      <c r="T151" s="440"/>
      <c r="U151" s="440"/>
      <c r="V151" s="440"/>
      <c r="W151" s="440"/>
      <c r="X151" s="440"/>
      <c r="Y151" s="440"/>
      <c r="Z151" s="440"/>
      <c r="AA151" s="441">
        <v>1.2</v>
      </c>
    </row>
    <row r="152" spans="1:28" ht="25.5">
      <c r="A152" s="599">
        <v>37</v>
      </c>
      <c r="B152" s="583" t="s">
        <v>5717</v>
      </c>
      <c r="C152" s="584" t="s">
        <v>5718</v>
      </c>
      <c r="D152" s="583"/>
      <c r="E152" s="944">
        <v>1.3</v>
      </c>
      <c r="F152" s="957"/>
      <c r="G152" s="440"/>
      <c r="H152" s="440"/>
      <c r="I152" s="440"/>
      <c r="J152" s="440"/>
      <c r="K152" s="440"/>
      <c r="L152" s="1271"/>
      <c r="M152" s="440"/>
      <c r="N152" s="440"/>
      <c r="O152" s="440"/>
      <c r="P152" s="20">
        <v>1.3</v>
      </c>
      <c r="Q152" s="441">
        <v>1.3</v>
      </c>
      <c r="R152" s="440"/>
      <c r="S152" s="440"/>
      <c r="T152" s="440"/>
      <c r="U152" s="440"/>
      <c r="V152" s="440"/>
      <c r="W152" s="440"/>
      <c r="X152" s="440"/>
      <c r="Y152" s="440"/>
      <c r="Z152" s="440"/>
      <c r="AA152" s="441">
        <v>1.3</v>
      </c>
    </row>
    <row r="153" spans="1:28" s="1223" customFormat="1" ht="24" customHeight="1">
      <c r="A153" s="936"/>
      <c r="B153" s="930" t="s">
        <v>5722</v>
      </c>
      <c r="C153" s="935"/>
      <c r="D153" s="930"/>
      <c r="E153" s="945">
        <f>SUM(E116:E152)</f>
        <v>47.960000000000008</v>
      </c>
      <c r="F153" s="945">
        <f t="shared" ref="F153:K153" si="19">SUM(F116:F152)</f>
        <v>7.1000000000000005</v>
      </c>
      <c r="G153" s="945">
        <f t="shared" si="19"/>
        <v>1.4</v>
      </c>
      <c r="H153" s="945">
        <f t="shared" si="19"/>
        <v>0</v>
      </c>
      <c r="I153" s="945">
        <f t="shared" si="19"/>
        <v>0</v>
      </c>
      <c r="J153" s="945">
        <f t="shared" si="19"/>
        <v>0</v>
      </c>
      <c r="K153" s="945">
        <f t="shared" si="19"/>
        <v>0</v>
      </c>
      <c r="L153" s="935">
        <f>SUM(L116:L152)</f>
        <v>5.7</v>
      </c>
      <c r="M153" s="945">
        <f t="shared" ref="M153" si="20">SUM(M116:M152)</f>
        <v>0</v>
      </c>
      <c r="N153" s="945">
        <f t="shared" ref="N153" si="21">SUM(N116:N152)</f>
        <v>0</v>
      </c>
      <c r="O153" s="945">
        <f t="shared" ref="O153" si="22">SUM(O116:O152)</f>
        <v>0</v>
      </c>
      <c r="P153" s="935">
        <f t="shared" ref="P153" si="23">SUM(P116:P152)</f>
        <v>40.860000000000007</v>
      </c>
      <c r="Q153" s="945">
        <f>SUM(Q116:Q152)</f>
        <v>43.160000000000004</v>
      </c>
      <c r="R153" s="945">
        <f t="shared" ref="R153" si="24">SUM(R116:R152)</f>
        <v>0</v>
      </c>
      <c r="S153" s="945">
        <f t="shared" ref="S153" si="25">SUM(S116:S152)</f>
        <v>0</v>
      </c>
      <c r="T153" s="945">
        <f t="shared" ref="T153" si="26">SUM(T116:T152)</f>
        <v>0</v>
      </c>
      <c r="U153" s="945">
        <f t="shared" ref="U153" si="27">SUM(U116:U152)</f>
        <v>0</v>
      </c>
      <c r="V153" s="945">
        <f t="shared" ref="V153" si="28">SUM(V116:V152)</f>
        <v>0</v>
      </c>
      <c r="W153" s="945">
        <f t="shared" ref="W153" si="29">SUM(W116:W152)</f>
        <v>0</v>
      </c>
      <c r="X153" s="945">
        <f>SUM(X116:X152)</f>
        <v>0</v>
      </c>
      <c r="Y153" s="945">
        <f>SUM(Y116:Y152)</f>
        <v>1.4</v>
      </c>
      <c r="Z153" s="945">
        <f t="shared" ref="Z153" si="30">SUM(Z116:Z152)</f>
        <v>5.7</v>
      </c>
      <c r="AA153" s="945">
        <f t="shared" ref="AA153" si="31">SUM(AA116:AA152)</f>
        <v>40.860000000000007</v>
      </c>
    </row>
    <row r="154" spans="1:28" ht="27.75" customHeight="1">
      <c r="A154" s="1224"/>
      <c r="B154" s="607" t="s">
        <v>5319</v>
      </c>
      <c r="C154" s="1224"/>
      <c r="D154" s="607"/>
      <c r="E154" s="960">
        <f>E153+E114+E80+E47</f>
        <v>213.77999999999997</v>
      </c>
      <c r="F154" s="960">
        <f t="shared" ref="F154:AA154" si="32">F153+F114+F80+F47</f>
        <v>45.447000000000003</v>
      </c>
      <c r="G154" s="960">
        <f t="shared" si="32"/>
        <v>15.085999999999999</v>
      </c>
      <c r="H154" s="960">
        <f t="shared" si="32"/>
        <v>0.5</v>
      </c>
      <c r="I154" s="960">
        <f t="shared" si="32"/>
        <v>2</v>
      </c>
      <c r="J154" s="960">
        <f t="shared" si="32"/>
        <v>0</v>
      </c>
      <c r="K154" s="960">
        <f t="shared" si="32"/>
        <v>0</v>
      </c>
      <c r="L154" s="1224">
        <f t="shared" si="32"/>
        <v>27.861000000000001</v>
      </c>
      <c r="M154" s="960">
        <f t="shared" si="32"/>
        <v>0</v>
      </c>
      <c r="N154" s="960">
        <f t="shared" si="32"/>
        <v>0</v>
      </c>
      <c r="O154" s="960">
        <f t="shared" si="32"/>
        <v>0</v>
      </c>
      <c r="P154" s="1224">
        <f t="shared" si="32"/>
        <v>168.333</v>
      </c>
      <c r="Q154" s="960">
        <f t="shared" si="32"/>
        <v>182.33300000000003</v>
      </c>
      <c r="R154" s="960">
        <f t="shared" si="32"/>
        <v>2</v>
      </c>
      <c r="S154" s="960">
        <f t="shared" si="32"/>
        <v>0</v>
      </c>
      <c r="T154" s="960">
        <f t="shared" si="32"/>
        <v>2</v>
      </c>
      <c r="U154" s="960">
        <f t="shared" si="32"/>
        <v>0</v>
      </c>
      <c r="V154" s="960">
        <f t="shared" si="32"/>
        <v>0</v>
      </c>
      <c r="W154" s="960">
        <f t="shared" si="32"/>
        <v>0</v>
      </c>
      <c r="X154" s="960">
        <f t="shared" si="32"/>
        <v>0</v>
      </c>
      <c r="Y154" s="960">
        <f t="shared" si="32"/>
        <v>15.085999999999999</v>
      </c>
      <c r="Z154" s="960">
        <f t="shared" si="32"/>
        <v>30.361000000000001</v>
      </c>
      <c r="AA154" s="960">
        <f t="shared" si="32"/>
        <v>168.333</v>
      </c>
    </row>
    <row r="155" spans="1:28" ht="25.5" customHeight="1">
      <c r="A155" s="3004" t="s">
        <v>50</v>
      </c>
      <c r="B155" s="3004"/>
      <c r="C155" s="3004"/>
      <c r="D155" s="3004"/>
      <c r="E155" s="3004"/>
      <c r="F155" s="3004"/>
      <c r="G155" s="3004"/>
      <c r="H155" s="3004"/>
      <c r="I155" s="3004"/>
      <c r="J155" s="3004"/>
      <c r="K155" s="3004"/>
      <c r="L155" s="3004"/>
      <c r="M155" s="3004"/>
      <c r="N155" s="3004"/>
      <c r="O155" s="3004"/>
      <c r="P155" s="3004"/>
      <c r="Q155" s="3004"/>
      <c r="R155" s="3004"/>
      <c r="S155" s="3004"/>
      <c r="T155" s="3004"/>
      <c r="U155" s="3004"/>
      <c r="V155" s="3004"/>
      <c r="W155" s="3004"/>
      <c r="X155" s="3004"/>
      <c r="Y155" s="3004"/>
      <c r="Z155" s="3004"/>
      <c r="AA155" s="3005"/>
    </row>
    <row r="156" spans="1:28" ht="24" customHeight="1">
      <c r="A156" s="1225"/>
      <c r="B156" s="65" t="s">
        <v>10014</v>
      </c>
      <c r="C156" s="1226"/>
      <c r="D156" s="1227"/>
      <c r="E156" s="1227"/>
      <c r="F156" s="1227"/>
      <c r="G156" s="1227"/>
      <c r="H156" s="1227"/>
      <c r="I156" s="1227"/>
      <c r="J156" s="1227"/>
      <c r="K156" s="1227"/>
      <c r="L156" s="1263"/>
      <c r="M156" s="1227"/>
      <c r="N156" s="1227"/>
      <c r="O156" s="1227"/>
      <c r="P156" s="1263"/>
      <c r="Q156" s="1227"/>
      <c r="R156" s="1227"/>
      <c r="S156" s="1227"/>
      <c r="T156" s="1227"/>
      <c r="U156" s="1227"/>
      <c r="V156" s="1227"/>
      <c r="W156" s="1227"/>
      <c r="X156" s="1227"/>
      <c r="Y156" s="1227"/>
      <c r="Z156" s="1227"/>
      <c r="AA156" s="1228"/>
    </row>
    <row r="157" spans="1:28" ht="26.25" customHeight="1">
      <c r="A157" s="1229">
        <v>1</v>
      </c>
      <c r="B157" s="1230" t="s">
        <v>9617</v>
      </c>
      <c r="C157" s="1231" t="s">
        <v>9618</v>
      </c>
      <c r="D157" s="1232" t="s">
        <v>9619</v>
      </c>
      <c r="E157" s="1233">
        <v>0.45</v>
      </c>
      <c r="F157" s="1233">
        <v>0.45</v>
      </c>
      <c r="G157" s="1233"/>
      <c r="H157" s="1233"/>
      <c r="I157" s="1233"/>
      <c r="J157" s="1233"/>
      <c r="K157" s="1233"/>
      <c r="L157" s="1233">
        <v>0.45</v>
      </c>
      <c r="M157" s="1233"/>
      <c r="N157" s="1233"/>
      <c r="O157" s="1233"/>
      <c r="P157" s="1233"/>
      <c r="Q157" s="1233">
        <v>0.45</v>
      </c>
      <c r="R157" s="1234"/>
      <c r="S157" s="1235"/>
      <c r="T157" s="1235"/>
      <c r="U157" s="1235"/>
      <c r="V157" s="1236"/>
      <c r="W157" s="1236"/>
      <c r="X157" s="1236"/>
      <c r="Y157" s="1236"/>
      <c r="Z157" s="1233">
        <v>0.45</v>
      </c>
      <c r="AA157" s="1237"/>
      <c r="AB157" s="1238"/>
    </row>
    <row r="158" spans="1:28">
      <c r="A158" s="1229">
        <v>2</v>
      </c>
      <c r="B158" s="1230" t="s">
        <v>9620</v>
      </c>
      <c r="C158" s="1239" t="s">
        <v>9621</v>
      </c>
      <c r="D158" s="1232" t="s">
        <v>9622</v>
      </c>
      <c r="E158" s="1233">
        <v>0.85</v>
      </c>
      <c r="F158" s="1236">
        <v>0.85</v>
      </c>
      <c r="G158" s="1236"/>
      <c r="H158" s="1236"/>
      <c r="I158" s="1236"/>
      <c r="J158" s="1236"/>
      <c r="K158" s="1236"/>
      <c r="L158" s="1236">
        <v>0.85</v>
      </c>
      <c r="M158" s="1236"/>
      <c r="N158" s="1236"/>
      <c r="O158" s="1236"/>
      <c r="P158" s="1236"/>
      <c r="Q158" s="1236">
        <v>0.85</v>
      </c>
      <c r="R158" s="1234"/>
      <c r="S158" s="1235"/>
      <c r="T158" s="1235"/>
      <c r="U158" s="1235"/>
      <c r="V158" s="1236"/>
      <c r="W158" s="1236"/>
      <c r="X158" s="1236"/>
      <c r="Y158" s="1236"/>
      <c r="Z158" s="1236">
        <v>0.85</v>
      </c>
      <c r="AA158" s="1237"/>
      <c r="AB158" s="1238"/>
    </row>
    <row r="159" spans="1:28">
      <c r="A159" s="1229">
        <v>3</v>
      </c>
      <c r="B159" s="1230" t="s">
        <v>9623</v>
      </c>
      <c r="C159" s="1240" t="s">
        <v>9624</v>
      </c>
      <c r="D159" s="1232" t="s">
        <v>9625</v>
      </c>
      <c r="E159" s="1233">
        <v>0.35</v>
      </c>
      <c r="F159" s="1236">
        <v>0.35</v>
      </c>
      <c r="G159" s="1236"/>
      <c r="H159" s="1236"/>
      <c r="I159" s="1236"/>
      <c r="J159" s="1236"/>
      <c r="K159" s="1236"/>
      <c r="L159" s="1236">
        <v>0.35</v>
      </c>
      <c r="M159" s="1236"/>
      <c r="N159" s="1236"/>
      <c r="O159" s="1236"/>
      <c r="P159" s="1236"/>
      <c r="Q159" s="1236">
        <v>0.35</v>
      </c>
      <c r="R159" s="1234"/>
      <c r="S159" s="1235"/>
      <c r="T159" s="1235"/>
      <c r="U159" s="1235"/>
      <c r="V159" s="1236"/>
      <c r="W159" s="1236"/>
      <c r="X159" s="1236"/>
      <c r="Y159" s="1236"/>
      <c r="Z159" s="1236">
        <v>0.35</v>
      </c>
      <c r="AA159" s="1237"/>
      <c r="AB159" s="1238"/>
    </row>
    <row r="160" spans="1:28">
      <c r="A160" s="1229">
        <v>4</v>
      </c>
      <c r="B160" s="1230" t="s">
        <v>9626</v>
      </c>
      <c r="C160" s="1240" t="s">
        <v>9627</v>
      </c>
      <c r="D160" s="1232" t="s">
        <v>9628</v>
      </c>
      <c r="E160" s="1233">
        <v>0.105</v>
      </c>
      <c r="F160" s="1236">
        <v>0.105</v>
      </c>
      <c r="G160" s="1236"/>
      <c r="H160" s="1236"/>
      <c r="I160" s="1236"/>
      <c r="J160" s="1236"/>
      <c r="K160" s="1236"/>
      <c r="L160" s="1236">
        <v>0.105</v>
      </c>
      <c r="M160" s="1236"/>
      <c r="N160" s="1236"/>
      <c r="O160" s="1236"/>
      <c r="P160" s="1236"/>
      <c r="Q160" s="1236">
        <v>0.105</v>
      </c>
      <c r="R160" s="1234"/>
      <c r="S160" s="1235"/>
      <c r="T160" s="1235"/>
      <c r="U160" s="1235"/>
      <c r="V160" s="1236"/>
      <c r="W160" s="1236"/>
      <c r="X160" s="1236"/>
      <c r="Y160" s="1236"/>
      <c r="Z160" s="1236">
        <v>0.105</v>
      </c>
      <c r="AA160" s="1237"/>
      <c r="AB160" s="1238"/>
    </row>
    <row r="161" spans="1:28">
      <c r="A161" s="1229">
        <v>5</v>
      </c>
      <c r="B161" s="1230" t="s">
        <v>9629</v>
      </c>
      <c r="C161" s="1240" t="s">
        <v>9630</v>
      </c>
      <c r="D161" s="1232" t="s">
        <v>9631</v>
      </c>
      <c r="E161" s="1233">
        <v>0.77029999999999998</v>
      </c>
      <c r="F161" s="1233">
        <v>0.77029999999999998</v>
      </c>
      <c r="G161" s="1233">
        <v>0.77029999999999998</v>
      </c>
      <c r="H161" s="1233"/>
      <c r="I161" s="1233"/>
      <c r="J161" s="1236"/>
      <c r="K161" s="1236"/>
      <c r="L161" s="1233"/>
      <c r="M161" s="1233"/>
      <c r="N161" s="1233"/>
      <c r="O161" s="1236"/>
      <c r="P161" s="1236"/>
      <c r="Q161" s="1236">
        <v>0.77029999999999998</v>
      </c>
      <c r="R161" s="1234"/>
      <c r="S161" s="1235"/>
      <c r="T161" s="1235"/>
      <c r="U161" s="1235"/>
      <c r="V161" s="1236"/>
      <c r="W161" s="1236"/>
      <c r="X161" s="1236"/>
      <c r="Y161" s="1236"/>
      <c r="Z161" s="1236">
        <v>0.77029999999999998</v>
      </c>
      <c r="AA161" s="1237"/>
      <c r="AB161" s="1238"/>
    </row>
    <row r="162" spans="1:28">
      <c r="A162" s="1229">
        <v>6</v>
      </c>
      <c r="B162" s="1230" t="s">
        <v>9632</v>
      </c>
      <c r="C162" s="1240" t="s">
        <v>9633</v>
      </c>
      <c r="D162" s="1232" t="s">
        <v>9634</v>
      </c>
      <c r="E162" s="1233">
        <v>0.3</v>
      </c>
      <c r="F162" s="1236">
        <v>0.3</v>
      </c>
      <c r="G162" s="1236"/>
      <c r="H162" s="1236"/>
      <c r="I162" s="1236"/>
      <c r="J162" s="1236"/>
      <c r="K162" s="1236"/>
      <c r="L162" s="1236">
        <v>0.3</v>
      </c>
      <c r="M162" s="1236"/>
      <c r="N162" s="1236"/>
      <c r="O162" s="1236"/>
      <c r="P162" s="1236"/>
      <c r="Q162" s="1236">
        <v>0.3</v>
      </c>
      <c r="R162" s="1234"/>
      <c r="S162" s="1235"/>
      <c r="T162" s="1235"/>
      <c r="U162" s="1235"/>
      <c r="V162" s="1236"/>
      <c r="W162" s="1236"/>
      <c r="X162" s="1236"/>
      <c r="Y162" s="1236"/>
      <c r="Z162" s="1236">
        <v>0.3</v>
      </c>
      <c r="AA162" s="1237"/>
      <c r="AB162" s="1238"/>
    </row>
    <row r="163" spans="1:28">
      <c r="A163" s="1229">
        <v>7</v>
      </c>
      <c r="B163" s="1230" t="s">
        <v>9635</v>
      </c>
      <c r="C163" s="1240" t="s">
        <v>9636</v>
      </c>
      <c r="D163" s="1232" t="s">
        <v>9637</v>
      </c>
      <c r="E163" s="1233">
        <v>0.45800000000000002</v>
      </c>
      <c r="F163" s="1236">
        <v>0.45800000000000002</v>
      </c>
      <c r="G163" s="1236"/>
      <c r="H163" s="1236"/>
      <c r="I163" s="1236"/>
      <c r="J163" s="1236"/>
      <c r="K163" s="1236"/>
      <c r="L163" s="1236">
        <v>0.45800000000000002</v>
      </c>
      <c r="M163" s="1236"/>
      <c r="N163" s="1236"/>
      <c r="O163" s="1236"/>
      <c r="P163" s="1236"/>
      <c r="Q163" s="1236">
        <v>0.45800000000000002</v>
      </c>
      <c r="R163" s="1234"/>
      <c r="S163" s="1235"/>
      <c r="T163" s="1235"/>
      <c r="U163" s="1235"/>
      <c r="V163" s="1236"/>
      <c r="W163" s="1236"/>
      <c r="X163" s="1236"/>
      <c r="Y163" s="1236"/>
      <c r="Z163" s="1236">
        <v>0.45800000000000002</v>
      </c>
      <c r="AA163" s="1237"/>
      <c r="AB163" s="1238"/>
    </row>
    <row r="164" spans="1:28">
      <c r="A164" s="1229">
        <v>8</v>
      </c>
      <c r="B164" s="1230" t="s">
        <v>9638</v>
      </c>
      <c r="C164" s="1240" t="s">
        <v>9639</v>
      </c>
      <c r="D164" s="1232" t="s">
        <v>9640</v>
      </c>
      <c r="E164" s="1233">
        <v>0.44500000000000001</v>
      </c>
      <c r="F164" s="1236">
        <v>0.44500000000000001</v>
      </c>
      <c r="G164" s="1236"/>
      <c r="H164" s="1236"/>
      <c r="I164" s="1236"/>
      <c r="J164" s="1236"/>
      <c r="K164" s="1236"/>
      <c r="L164" s="1236">
        <v>0.44500000000000001</v>
      </c>
      <c r="M164" s="1236"/>
      <c r="N164" s="1236"/>
      <c r="O164" s="1236"/>
      <c r="P164" s="1236"/>
      <c r="Q164" s="1236">
        <v>0.44500000000000001</v>
      </c>
      <c r="R164" s="1234"/>
      <c r="S164" s="1235"/>
      <c r="T164" s="1235"/>
      <c r="U164" s="1235"/>
      <c r="V164" s="1236"/>
      <c r="W164" s="1236"/>
      <c r="X164" s="1236"/>
      <c r="Y164" s="1236"/>
      <c r="Z164" s="1236">
        <v>0.44500000000000001</v>
      </c>
      <c r="AA164" s="1237"/>
      <c r="AB164" s="1238"/>
    </row>
    <row r="165" spans="1:28">
      <c r="A165" s="1229">
        <v>9</v>
      </c>
      <c r="B165" s="1230" t="s">
        <v>7237</v>
      </c>
      <c r="C165" s="1240" t="s">
        <v>9641</v>
      </c>
      <c r="D165" s="1232" t="s">
        <v>9642</v>
      </c>
      <c r="E165" s="1233">
        <v>0.63800000000000001</v>
      </c>
      <c r="F165" s="1236">
        <v>0.63800000000000001</v>
      </c>
      <c r="G165" s="1236">
        <v>0.45</v>
      </c>
      <c r="H165" s="1236"/>
      <c r="I165" s="1236"/>
      <c r="J165" s="1236"/>
      <c r="K165" s="1236"/>
      <c r="L165" s="1236">
        <v>0.188</v>
      </c>
      <c r="M165" s="1236"/>
      <c r="N165" s="1236"/>
      <c r="O165" s="1236"/>
      <c r="P165" s="1236"/>
      <c r="Q165" s="1236">
        <v>0.63800000000000001</v>
      </c>
      <c r="R165" s="1234"/>
      <c r="S165" s="1235"/>
      <c r="T165" s="1235"/>
      <c r="U165" s="1235">
        <v>10</v>
      </c>
      <c r="V165" s="1236"/>
      <c r="W165" s="1236"/>
      <c r="X165" s="1236"/>
      <c r="Y165" s="1236"/>
      <c r="Z165" s="1236">
        <v>0.63800000000000001</v>
      </c>
      <c r="AA165" s="1237"/>
      <c r="AB165" s="1238"/>
    </row>
    <row r="166" spans="1:28">
      <c r="A166" s="1229">
        <v>10</v>
      </c>
      <c r="B166" s="1230" t="s">
        <v>9643</v>
      </c>
      <c r="C166" s="1240" t="s">
        <v>9644</v>
      </c>
      <c r="D166" s="1232" t="s">
        <v>9645</v>
      </c>
      <c r="E166" s="1233">
        <v>0.1779</v>
      </c>
      <c r="F166" s="1236">
        <v>0.1779</v>
      </c>
      <c r="G166" s="1236"/>
      <c r="H166" s="1236"/>
      <c r="I166" s="1236"/>
      <c r="J166" s="1236"/>
      <c r="K166" s="1236"/>
      <c r="L166" s="1236">
        <v>0.1779</v>
      </c>
      <c r="M166" s="1236"/>
      <c r="N166" s="1236"/>
      <c r="O166" s="1236"/>
      <c r="P166" s="1236"/>
      <c r="Q166" s="1236">
        <v>0.1779</v>
      </c>
      <c r="R166" s="1234"/>
      <c r="S166" s="1235"/>
      <c r="T166" s="1235"/>
      <c r="U166" s="1235"/>
      <c r="V166" s="1236"/>
      <c r="W166" s="1236"/>
      <c r="X166" s="1236"/>
      <c r="Y166" s="1236"/>
      <c r="Z166" s="1236">
        <v>0.1779</v>
      </c>
      <c r="AA166" s="1237"/>
      <c r="AB166" s="1238"/>
    </row>
    <row r="167" spans="1:28">
      <c r="A167" s="1229">
        <v>11</v>
      </c>
      <c r="B167" s="1230" t="s">
        <v>9646</v>
      </c>
      <c r="C167" s="1240" t="s">
        <v>9647</v>
      </c>
      <c r="D167" s="1232" t="s">
        <v>9648</v>
      </c>
      <c r="E167" s="1233">
        <v>0.438</v>
      </c>
      <c r="F167" s="1236">
        <v>0.438</v>
      </c>
      <c r="G167" s="1236"/>
      <c r="H167" s="1236"/>
      <c r="I167" s="1236"/>
      <c r="J167" s="1236"/>
      <c r="K167" s="1236"/>
      <c r="L167" s="1236">
        <v>0.438</v>
      </c>
      <c r="M167" s="1236"/>
      <c r="N167" s="1236"/>
      <c r="O167" s="1236"/>
      <c r="P167" s="1236"/>
      <c r="Q167" s="1236">
        <v>0.438</v>
      </c>
      <c r="R167" s="1234"/>
      <c r="S167" s="1235"/>
      <c r="T167" s="1235"/>
      <c r="U167" s="1235">
        <v>6</v>
      </c>
      <c r="V167" s="1236"/>
      <c r="W167" s="1236"/>
      <c r="X167" s="1236"/>
      <c r="Y167" s="1236"/>
      <c r="Z167" s="1236">
        <v>0.438</v>
      </c>
      <c r="AA167" s="1237"/>
      <c r="AB167" s="1238"/>
    </row>
    <row r="168" spans="1:28">
      <c r="A168" s="1229">
        <v>12</v>
      </c>
      <c r="B168" s="1230" t="s">
        <v>7152</v>
      </c>
      <c r="C168" s="1240" t="s">
        <v>9649</v>
      </c>
      <c r="D168" s="1232" t="s">
        <v>9650</v>
      </c>
      <c r="E168" s="1233">
        <v>0.32100000000000001</v>
      </c>
      <c r="F168" s="1236">
        <v>0.32100000000000001</v>
      </c>
      <c r="G168" s="1236"/>
      <c r="H168" s="1236"/>
      <c r="I168" s="1236"/>
      <c r="J168" s="1236"/>
      <c r="K168" s="1236"/>
      <c r="L168" s="1236">
        <v>0.32100000000000001</v>
      </c>
      <c r="M168" s="1236"/>
      <c r="N168" s="1236"/>
      <c r="O168" s="1236"/>
      <c r="P168" s="1236"/>
      <c r="Q168" s="1236">
        <v>0.32100000000000001</v>
      </c>
      <c r="R168" s="1234"/>
      <c r="S168" s="1235"/>
      <c r="T168" s="1235"/>
      <c r="U168" s="1235"/>
      <c r="V168" s="1236"/>
      <c r="W168" s="1236"/>
      <c r="X168" s="1236"/>
      <c r="Y168" s="1236"/>
      <c r="Z168" s="1236">
        <v>0.32100000000000001</v>
      </c>
      <c r="AA168" s="1237"/>
      <c r="AB168" s="1238"/>
    </row>
    <row r="169" spans="1:28">
      <c r="A169" s="1229">
        <v>13</v>
      </c>
      <c r="B169" s="1230" t="s">
        <v>8989</v>
      </c>
      <c r="C169" s="1240" t="s">
        <v>9651</v>
      </c>
      <c r="D169" s="1232" t="s">
        <v>9652</v>
      </c>
      <c r="E169" s="1233">
        <v>0.54100000000000004</v>
      </c>
      <c r="F169" s="1236">
        <v>0.54100000000000004</v>
      </c>
      <c r="G169" s="1236"/>
      <c r="H169" s="1236"/>
      <c r="I169" s="1236"/>
      <c r="J169" s="1236"/>
      <c r="K169" s="1236"/>
      <c r="L169" s="1236">
        <v>0.54100000000000004</v>
      </c>
      <c r="M169" s="1236"/>
      <c r="N169" s="1236"/>
      <c r="O169" s="1236"/>
      <c r="P169" s="1236"/>
      <c r="Q169" s="1236">
        <v>0.54100000000000004</v>
      </c>
      <c r="R169" s="1234"/>
      <c r="S169" s="1235"/>
      <c r="T169" s="1235"/>
      <c r="U169" s="1235"/>
      <c r="V169" s="1236"/>
      <c r="W169" s="1236"/>
      <c r="X169" s="1236"/>
      <c r="Y169" s="1236"/>
      <c r="Z169" s="1236">
        <v>0.54100000000000004</v>
      </c>
      <c r="AA169" s="1237"/>
      <c r="AB169" s="1238"/>
    </row>
    <row r="170" spans="1:28">
      <c r="A170" s="1229">
        <v>14</v>
      </c>
      <c r="B170" s="1230" t="s">
        <v>9036</v>
      </c>
      <c r="C170" s="1240" t="s">
        <v>9653</v>
      </c>
      <c r="D170" s="1232" t="s">
        <v>9654</v>
      </c>
      <c r="E170" s="1233">
        <v>0.71599999999999997</v>
      </c>
      <c r="F170" s="1236">
        <v>0.71599999999999997</v>
      </c>
      <c r="G170" s="1236"/>
      <c r="H170" s="1236"/>
      <c r="I170" s="1236"/>
      <c r="J170" s="1236"/>
      <c r="K170" s="1236"/>
      <c r="L170" s="1236">
        <v>0.71599999999999997</v>
      </c>
      <c r="M170" s="1236"/>
      <c r="N170" s="1236"/>
      <c r="O170" s="1236"/>
      <c r="P170" s="1236"/>
      <c r="Q170" s="1236">
        <v>0.71599999999999997</v>
      </c>
      <c r="R170" s="1234"/>
      <c r="S170" s="1235"/>
      <c r="T170" s="1235"/>
      <c r="U170" s="1235"/>
      <c r="V170" s="1236"/>
      <c r="W170" s="1236"/>
      <c r="X170" s="1236"/>
      <c r="Y170" s="1236"/>
      <c r="Z170" s="1236">
        <v>0.71599999999999997</v>
      </c>
      <c r="AA170" s="1237"/>
      <c r="AB170" s="1238"/>
    </row>
    <row r="171" spans="1:28">
      <c r="A171" s="1229">
        <v>15</v>
      </c>
      <c r="B171" s="1230" t="s">
        <v>9655</v>
      </c>
      <c r="C171" s="1240" t="s">
        <v>9656</v>
      </c>
      <c r="D171" s="1232" t="s">
        <v>9657</v>
      </c>
      <c r="E171" s="1233">
        <v>0.13300000000000001</v>
      </c>
      <c r="F171" s="1236">
        <v>0.13300000000000001</v>
      </c>
      <c r="G171" s="1236"/>
      <c r="H171" s="1236"/>
      <c r="I171" s="1236"/>
      <c r="J171" s="1236"/>
      <c r="K171" s="1236"/>
      <c r="L171" s="1236">
        <v>0.13300000000000001</v>
      </c>
      <c r="M171" s="1236"/>
      <c r="N171" s="1236"/>
      <c r="O171" s="1236"/>
      <c r="P171" s="1236"/>
      <c r="Q171" s="1236">
        <v>0.13300000000000001</v>
      </c>
      <c r="R171" s="1234"/>
      <c r="S171" s="1235"/>
      <c r="T171" s="1235"/>
      <c r="U171" s="1235"/>
      <c r="V171" s="1236"/>
      <c r="W171" s="1236"/>
      <c r="X171" s="1236"/>
      <c r="Y171" s="1236"/>
      <c r="Z171" s="1236">
        <v>0.13300000000000001</v>
      </c>
      <c r="AA171" s="1237"/>
      <c r="AB171" s="1238"/>
    </row>
    <row r="172" spans="1:28">
      <c r="A172" s="1229">
        <v>16</v>
      </c>
      <c r="B172" s="1230" t="s">
        <v>9658</v>
      </c>
      <c r="C172" s="1240" t="s">
        <v>9659</v>
      </c>
      <c r="D172" s="1232" t="s">
        <v>9660</v>
      </c>
      <c r="E172" s="1233">
        <v>1.375</v>
      </c>
      <c r="F172" s="1236">
        <v>1.375</v>
      </c>
      <c r="G172" s="1236">
        <v>1.1499999999999999</v>
      </c>
      <c r="H172" s="1236"/>
      <c r="I172" s="1236"/>
      <c r="J172" s="1236"/>
      <c r="K172" s="1236"/>
      <c r="L172" s="1236">
        <v>0.22500000000000001</v>
      </c>
      <c r="M172" s="1236"/>
      <c r="N172" s="1236"/>
      <c r="O172" s="1236"/>
      <c r="P172" s="1236"/>
      <c r="Q172" s="1236">
        <v>1.375</v>
      </c>
      <c r="R172" s="1234"/>
      <c r="S172" s="1235">
        <v>6</v>
      </c>
      <c r="T172" s="1235"/>
      <c r="U172" s="1235"/>
      <c r="V172" s="1236"/>
      <c r="W172" s="1236"/>
      <c r="X172" s="1236"/>
      <c r="Y172" s="1236"/>
      <c r="Z172" s="1236">
        <v>1.375</v>
      </c>
      <c r="AA172" s="1237"/>
      <c r="AB172" s="1238"/>
    </row>
    <row r="173" spans="1:28">
      <c r="A173" s="1229">
        <v>17</v>
      </c>
      <c r="B173" s="1230" t="s">
        <v>355</v>
      </c>
      <c r="C173" s="1240" t="s">
        <v>9661</v>
      </c>
      <c r="D173" s="1232" t="s">
        <v>9662</v>
      </c>
      <c r="E173" s="1233">
        <v>0.35899999999999999</v>
      </c>
      <c r="F173" s="1236">
        <v>0.35899999999999999</v>
      </c>
      <c r="G173" s="1236"/>
      <c r="H173" s="1236"/>
      <c r="I173" s="1236"/>
      <c r="J173" s="1236"/>
      <c r="K173" s="1236"/>
      <c r="L173" s="1236">
        <v>0.35899999999999999</v>
      </c>
      <c r="M173" s="1236"/>
      <c r="N173" s="1236"/>
      <c r="O173" s="1236"/>
      <c r="P173" s="1236"/>
      <c r="Q173" s="1236">
        <v>0.35899999999999999</v>
      </c>
      <c r="R173" s="1234"/>
      <c r="S173" s="1235"/>
      <c r="T173" s="1235"/>
      <c r="U173" s="1235"/>
      <c r="V173" s="1236"/>
      <c r="W173" s="1236"/>
      <c r="X173" s="1236"/>
      <c r="Y173" s="1236"/>
      <c r="Z173" s="1236">
        <v>0.35899999999999999</v>
      </c>
      <c r="AA173" s="1237"/>
      <c r="AB173" s="1238"/>
    </row>
    <row r="174" spans="1:28">
      <c r="A174" s="1229">
        <v>18</v>
      </c>
      <c r="B174" s="1230" t="s">
        <v>9663</v>
      </c>
      <c r="C174" s="1240" t="s">
        <v>9664</v>
      </c>
      <c r="D174" s="1232" t="s">
        <v>9665</v>
      </c>
      <c r="E174" s="1233">
        <v>0.64829999999999999</v>
      </c>
      <c r="F174" s="1236">
        <v>0.64829999999999999</v>
      </c>
      <c r="G174" s="1236"/>
      <c r="H174" s="1236"/>
      <c r="I174" s="1236"/>
      <c r="J174" s="1236"/>
      <c r="K174" s="1236"/>
      <c r="L174" s="1236">
        <v>0.64829999999999999</v>
      </c>
      <c r="M174" s="1236"/>
      <c r="N174" s="1236"/>
      <c r="O174" s="1236"/>
      <c r="P174" s="1236"/>
      <c r="Q174" s="1236">
        <v>0.64829999999999999</v>
      </c>
      <c r="R174" s="1234"/>
      <c r="S174" s="1235"/>
      <c r="T174" s="1235"/>
      <c r="U174" s="1235"/>
      <c r="V174" s="1236"/>
      <c r="W174" s="1236"/>
      <c r="X174" s="1236"/>
      <c r="Y174" s="1236"/>
      <c r="Z174" s="1236">
        <v>0.64829999999999999</v>
      </c>
      <c r="AA174" s="1237"/>
      <c r="AB174" s="1238"/>
    </row>
    <row r="175" spans="1:28">
      <c r="A175" s="1229">
        <v>19</v>
      </c>
      <c r="B175" s="1230" t="s">
        <v>9666</v>
      </c>
      <c r="C175" s="1240" t="s">
        <v>9667</v>
      </c>
      <c r="D175" s="1232" t="s">
        <v>9668</v>
      </c>
      <c r="E175" s="1233">
        <v>0.22700000000000001</v>
      </c>
      <c r="F175" s="1236">
        <v>0.22700000000000001</v>
      </c>
      <c r="G175" s="1236"/>
      <c r="H175" s="1236"/>
      <c r="I175" s="1236"/>
      <c r="J175" s="1236"/>
      <c r="K175" s="1236"/>
      <c r="L175" s="1236">
        <v>0.22700000000000001</v>
      </c>
      <c r="M175" s="1236"/>
      <c r="N175" s="1236"/>
      <c r="O175" s="1236"/>
      <c r="P175" s="1236"/>
      <c r="Q175" s="1236">
        <v>0.22700000000000001</v>
      </c>
      <c r="R175" s="1234"/>
      <c r="S175" s="1235"/>
      <c r="T175" s="1235"/>
      <c r="U175" s="1235"/>
      <c r="V175" s="1236"/>
      <c r="W175" s="1236"/>
      <c r="X175" s="1236"/>
      <c r="Y175" s="1236"/>
      <c r="Z175" s="1236">
        <v>0.22700000000000001</v>
      </c>
      <c r="AA175" s="1237"/>
      <c r="AB175" s="1238"/>
    </row>
    <row r="176" spans="1:28">
      <c r="A176" s="1229">
        <v>20</v>
      </c>
      <c r="B176" s="1230" t="s">
        <v>9669</v>
      </c>
      <c r="C176" s="1240" t="s">
        <v>9670</v>
      </c>
      <c r="D176" s="1232" t="s">
        <v>9671</v>
      </c>
      <c r="E176" s="1233">
        <v>0.12</v>
      </c>
      <c r="F176" s="1236">
        <v>0.12</v>
      </c>
      <c r="G176" s="1236"/>
      <c r="H176" s="1236"/>
      <c r="I176" s="1236"/>
      <c r="J176" s="1236"/>
      <c r="K176" s="1236"/>
      <c r="L176" s="1236">
        <v>0.12</v>
      </c>
      <c r="M176" s="1236"/>
      <c r="N176" s="1236"/>
      <c r="O176" s="1236"/>
      <c r="P176" s="1236"/>
      <c r="Q176" s="1236">
        <v>0.12</v>
      </c>
      <c r="R176" s="1234"/>
      <c r="S176" s="1235"/>
      <c r="T176" s="1235"/>
      <c r="U176" s="1235"/>
      <c r="V176" s="1236"/>
      <c r="W176" s="1236"/>
      <c r="X176" s="1236"/>
      <c r="Y176" s="1236"/>
      <c r="Z176" s="1236">
        <v>0.12</v>
      </c>
      <c r="AA176" s="1237"/>
      <c r="AB176" s="1238"/>
    </row>
    <row r="177" spans="1:28">
      <c r="A177" s="1229">
        <v>21</v>
      </c>
      <c r="B177" s="1230" t="s">
        <v>9672</v>
      </c>
      <c r="C177" s="1240" t="s">
        <v>9673</v>
      </c>
      <c r="D177" s="1232" t="s">
        <v>9674</v>
      </c>
      <c r="E177" s="1233">
        <v>0.23069999999999999</v>
      </c>
      <c r="F177" s="1236">
        <v>0.23069999999999999</v>
      </c>
      <c r="G177" s="1236"/>
      <c r="H177" s="1236"/>
      <c r="I177" s="1236"/>
      <c r="J177" s="1236"/>
      <c r="K177" s="1236"/>
      <c r="L177" s="1236">
        <v>0.23069999999999999</v>
      </c>
      <c r="M177" s="1236"/>
      <c r="N177" s="1236"/>
      <c r="O177" s="1236"/>
      <c r="P177" s="1236"/>
      <c r="Q177" s="1236">
        <v>0.23069999999999999</v>
      </c>
      <c r="R177" s="1234"/>
      <c r="S177" s="1235"/>
      <c r="T177" s="1235"/>
      <c r="U177" s="1235"/>
      <c r="V177" s="1236"/>
      <c r="W177" s="1236"/>
      <c r="X177" s="1236"/>
      <c r="Y177" s="1236"/>
      <c r="Z177" s="1236">
        <v>0.23069999999999999</v>
      </c>
      <c r="AA177" s="1237"/>
      <c r="AB177" s="1238"/>
    </row>
    <row r="178" spans="1:28">
      <c r="A178" s="1229">
        <v>22</v>
      </c>
      <c r="B178" s="1230" t="s">
        <v>369</v>
      </c>
      <c r="C178" s="1240" t="s">
        <v>9675</v>
      </c>
      <c r="D178" s="1232" t="s">
        <v>9676</v>
      </c>
      <c r="E178" s="1233">
        <v>0.63</v>
      </c>
      <c r="F178" s="1236">
        <v>0.63</v>
      </c>
      <c r="G178" s="1236"/>
      <c r="H178" s="1236"/>
      <c r="I178" s="1236"/>
      <c r="J178" s="1236"/>
      <c r="K178" s="1236"/>
      <c r="L178" s="1236">
        <v>0.63</v>
      </c>
      <c r="M178" s="1236"/>
      <c r="N178" s="1236"/>
      <c r="O178" s="1236"/>
      <c r="P178" s="1236"/>
      <c r="Q178" s="1236">
        <v>0.63</v>
      </c>
      <c r="R178" s="1234"/>
      <c r="S178" s="1235"/>
      <c r="T178" s="1235"/>
      <c r="U178" s="1235"/>
      <c r="V178" s="1236"/>
      <c r="W178" s="1236"/>
      <c r="X178" s="1236"/>
      <c r="Y178" s="1236"/>
      <c r="Z178" s="1236">
        <v>0.63</v>
      </c>
      <c r="AA178" s="1237"/>
      <c r="AB178" s="1238"/>
    </row>
    <row r="179" spans="1:28">
      <c r="A179" s="1229">
        <v>23</v>
      </c>
      <c r="B179" s="1230" t="s">
        <v>9269</v>
      </c>
      <c r="C179" s="1240" t="s">
        <v>9677</v>
      </c>
      <c r="D179" s="1232" t="s">
        <v>9678</v>
      </c>
      <c r="E179" s="1233">
        <v>0.24249999999999999</v>
      </c>
      <c r="F179" s="1236">
        <v>0.24249999999999999</v>
      </c>
      <c r="G179" s="1236"/>
      <c r="H179" s="1236"/>
      <c r="I179" s="1236"/>
      <c r="J179" s="1236"/>
      <c r="K179" s="1236"/>
      <c r="L179" s="1236">
        <v>0.24249999999999999</v>
      </c>
      <c r="M179" s="1236"/>
      <c r="N179" s="1236"/>
      <c r="O179" s="1236"/>
      <c r="P179" s="1236"/>
      <c r="Q179" s="1236">
        <v>0.24249999999999999</v>
      </c>
      <c r="R179" s="1234"/>
      <c r="S179" s="1235"/>
      <c r="T179" s="1235"/>
      <c r="U179" s="1235"/>
      <c r="V179" s="1236"/>
      <c r="W179" s="1236"/>
      <c r="X179" s="1236"/>
      <c r="Y179" s="1236"/>
      <c r="Z179" s="1236">
        <v>0.24249999999999999</v>
      </c>
      <c r="AA179" s="1237"/>
      <c r="AB179" s="1238"/>
    </row>
    <row r="180" spans="1:28">
      <c r="A180" s="1229">
        <v>24</v>
      </c>
      <c r="B180" s="1230" t="s">
        <v>291</v>
      </c>
      <c r="C180" s="1240" t="s">
        <v>9679</v>
      </c>
      <c r="D180" s="1232" t="s">
        <v>9680</v>
      </c>
      <c r="E180" s="1233">
        <v>0.22</v>
      </c>
      <c r="F180" s="1236">
        <v>0.22</v>
      </c>
      <c r="G180" s="1236"/>
      <c r="H180" s="1236"/>
      <c r="I180" s="1236"/>
      <c r="J180" s="1236"/>
      <c r="K180" s="1236"/>
      <c r="L180" s="1236">
        <v>0.22</v>
      </c>
      <c r="M180" s="1236"/>
      <c r="N180" s="1236"/>
      <c r="O180" s="1236"/>
      <c r="P180" s="1236"/>
      <c r="Q180" s="1236">
        <v>0.22</v>
      </c>
      <c r="R180" s="1234"/>
      <c r="S180" s="1235"/>
      <c r="T180" s="1235"/>
      <c r="U180" s="1235"/>
      <c r="V180" s="1236"/>
      <c r="W180" s="1236"/>
      <c r="X180" s="1236"/>
      <c r="Y180" s="1236"/>
      <c r="Z180" s="1236">
        <v>0.22</v>
      </c>
      <c r="AA180" s="1237"/>
      <c r="AB180" s="1238"/>
    </row>
    <row r="181" spans="1:28">
      <c r="A181" s="1229">
        <v>25</v>
      </c>
      <c r="B181" s="1230" t="s">
        <v>177</v>
      </c>
      <c r="C181" s="1240" t="s">
        <v>9681</v>
      </c>
      <c r="D181" s="1232" t="s">
        <v>9682</v>
      </c>
      <c r="E181" s="1233">
        <v>0.1598</v>
      </c>
      <c r="F181" s="1236">
        <v>0.1598</v>
      </c>
      <c r="G181" s="1236"/>
      <c r="H181" s="1236"/>
      <c r="I181" s="1236"/>
      <c r="J181" s="1236"/>
      <c r="K181" s="1236"/>
      <c r="L181" s="1236">
        <v>0.1598</v>
      </c>
      <c r="M181" s="1236"/>
      <c r="N181" s="1236"/>
      <c r="O181" s="1236"/>
      <c r="P181" s="1236"/>
      <c r="Q181" s="1236">
        <v>0.1598</v>
      </c>
      <c r="R181" s="1234"/>
      <c r="S181" s="1235"/>
      <c r="T181" s="1235"/>
      <c r="U181" s="1235"/>
      <c r="V181" s="1236"/>
      <c r="W181" s="1236"/>
      <c r="X181" s="1236"/>
      <c r="Y181" s="1236"/>
      <c r="Z181" s="1236">
        <v>0.1598</v>
      </c>
      <c r="AA181" s="1237"/>
      <c r="AB181" s="1238"/>
    </row>
    <row r="182" spans="1:28">
      <c r="A182" s="1229">
        <v>26</v>
      </c>
      <c r="B182" s="1230" t="s">
        <v>9683</v>
      </c>
      <c r="C182" s="1240" t="s">
        <v>9684</v>
      </c>
      <c r="D182" s="1232" t="s">
        <v>9685</v>
      </c>
      <c r="E182" s="1233">
        <v>1.4510000000000001</v>
      </c>
      <c r="F182" s="1236">
        <v>1.4510000000000001</v>
      </c>
      <c r="G182" s="1236">
        <v>0.3</v>
      </c>
      <c r="H182" s="1236"/>
      <c r="I182" s="1236"/>
      <c r="J182" s="1236"/>
      <c r="K182" s="1236"/>
      <c r="L182" s="1236">
        <v>1.151</v>
      </c>
      <c r="M182" s="1236"/>
      <c r="N182" s="1236"/>
      <c r="O182" s="1236"/>
      <c r="P182" s="1236"/>
      <c r="Q182" s="1236">
        <v>1.4510000000000001</v>
      </c>
      <c r="R182" s="1234"/>
      <c r="S182" s="1235"/>
      <c r="T182" s="1235"/>
      <c r="U182" s="1235">
        <v>13</v>
      </c>
      <c r="V182" s="1236"/>
      <c r="W182" s="1236"/>
      <c r="X182" s="1236"/>
      <c r="Y182" s="1236"/>
      <c r="Z182" s="1236">
        <v>1.4510000000000001</v>
      </c>
      <c r="AA182" s="1237"/>
      <c r="AB182" s="1238"/>
    </row>
    <row r="183" spans="1:28">
      <c r="A183" s="1229">
        <v>27</v>
      </c>
      <c r="B183" s="1230" t="s">
        <v>9686</v>
      </c>
      <c r="C183" s="1239" t="s">
        <v>9687</v>
      </c>
      <c r="D183" s="1232" t="s">
        <v>9688</v>
      </c>
      <c r="E183" s="1233">
        <v>0.15</v>
      </c>
      <c r="F183" s="1236">
        <v>0.15</v>
      </c>
      <c r="G183" s="1236"/>
      <c r="H183" s="1236"/>
      <c r="I183" s="1236"/>
      <c r="J183" s="1236"/>
      <c r="K183" s="1236"/>
      <c r="L183" s="1236">
        <v>0.15</v>
      </c>
      <c r="M183" s="1236"/>
      <c r="N183" s="1236"/>
      <c r="O183" s="1236"/>
      <c r="P183" s="1236"/>
      <c r="Q183" s="1236">
        <v>0.15</v>
      </c>
      <c r="R183" s="1234"/>
      <c r="S183" s="1235"/>
      <c r="T183" s="1235"/>
      <c r="U183" s="1235"/>
      <c r="V183" s="1236"/>
      <c r="W183" s="1236"/>
      <c r="X183" s="1236"/>
      <c r="Y183" s="1236"/>
      <c r="Z183" s="1236">
        <v>0.15</v>
      </c>
      <c r="AA183" s="1237"/>
      <c r="AB183" s="1238"/>
    </row>
    <row r="184" spans="1:28">
      <c r="A184" s="1229">
        <v>28</v>
      </c>
      <c r="B184" s="1230" t="s">
        <v>9689</v>
      </c>
      <c r="C184" s="1240" t="s">
        <v>9684</v>
      </c>
      <c r="D184" s="1232" t="s">
        <v>9690</v>
      </c>
      <c r="E184" s="1233">
        <v>0.31900000000000001</v>
      </c>
      <c r="F184" s="1236">
        <v>0.31900000000000001</v>
      </c>
      <c r="G184" s="1236">
        <v>0.31900000000000001</v>
      </c>
      <c r="H184" s="1236"/>
      <c r="I184" s="1236"/>
      <c r="J184" s="1236"/>
      <c r="K184" s="1236"/>
      <c r="L184" s="1236"/>
      <c r="M184" s="1236"/>
      <c r="N184" s="1236"/>
      <c r="O184" s="1236"/>
      <c r="P184" s="1236"/>
      <c r="Q184" s="1236">
        <v>0.31900000000000001</v>
      </c>
      <c r="R184" s="1234"/>
      <c r="S184" s="1235"/>
      <c r="T184" s="1235"/>
      <c r="U184" s="1235"/>
      <c r="V184" s="1236"/>
      <c r="W184" s="1236"/>
      <c r="X184" s="1236"/>
      <c r="Y184" s="1236"/>
      <c r="Z184" s="1236">
        <v>0.31900000000000001</v>
      </c>
      <c r="AA184" s="1237"/>
      <c r="AB184" s="1238"/>
    </row>
    <row r="185" spans="1:28">
      <c r="A185" s="1229">
        <v>29</v>
      </c>
      <c r="B185" s="1230" t="s">
        <v>9691</v>
      </c>
      <c r="C185" s="1240" t="s">
        <v>9692</v>
      </c>
      <c r="D185" s="1232" t="s">
        <v>9693</v>
      </c>
      <c r="E185" s="1233">
        <v>0.29849999999999999</v>
      </c>
      <c r="F185" s="1236">
        <v>0.29849999999999999</v>
      </c>
      <c r="G185" s="1236"/>
      <c r="H185" s="1236"/>
      <c r="I185" s="1236"/>
      <c r="J185" s="1236"/>
      <c r="K185" s="1236"/>
      <c r="L185" s="1236">
        <v>0.29849999999999999</v>
      </c>
      <c r="M185" s="1236"/>
      <c r="N185" s="1236"/>
      <c r="O185" s="1236"/>
      <c r="P185" s="1236"/>
      <c r="Q185" s="1236">
        <v>0.29849999999999999</v>
      </c>
      <c r="R185" s="1234"/>
      <c r="S185" s="1235"/>
      <c r="T185" s="1235"/>
      <c r="U185" s="1235"/>
      <c r="V185" s="1236"/>
      <c r="W185" s="1236"/>
      <c r="X185" s="1236"/>
      <c r="Y185" s="1236"/>
      <c r="Z185" s="1236">
        <v>0.29849999999999999</v>
      </c>
      <c r="AA185" s="1237"/>
      <c r="AB185" s="1238"/>
    </row>
    <row r="186" spans="1:28">
      <c r="A186" s="1229">
        <v>30</v>
      </c>
      <c r="B186" s="1230" t="s">
        <v>9694</v>
      </c>
      <c r="C186" s="1240" t="s">
        <v>9695</v>
      </c>
      <c r="D186" s="1232" t="s">
        <v>9696</v>
      </c>
      <c r="E186" s="1233">
        <v>0.73499999999999999</v>
      </c>
      <c r="F186" s="1236">
        <v>0.73499999999999999</v>
      </c>
      <c r="G186" s="1236"/>
      <c r="H186" s="1236"/>
      <c r="I186" s="1236"/>
      <c r="J186" s="1236"/>
      <c r="K186" s="1236"/>
      <c r="L186" s="1236">
        <v>0.73499999999999999</v>
      </c>
      <c r="M186" s="1236"/>
      <c r="N186" s="1236"/>
      <c r="O186" s="1236"/>
      <c r="P186" s="1236"/>
      <c r="Q186" s="1236">
        <v>0.73499999999999999</v>
      </c>
      <c r="R186" s="1234"/>
      <c r="S186" s="1235"/>
      <c r="T186" s="1235"/>
      <c r="U186" s="1235"/>
      <c r="V186" s="1236"/>
      <c r="W186" s="1236"/>
      <c r="X186" s="1236"/>
      <c r="Y186" s="1236"/>
      <c r="Z186" s="1236">
        <v>0.73499999999999999</v>
      </c>
      <c r="AA186" s="1237"/>
      <c r="AB186" s="1238"/>
    </row>
    <row r="187" spans="1:28">
      <c r="A187" s="1229">
        <v>31</v>
      </c>
      <c r="B187" s="1230" t="s">
        <v>9697</v>
      </c>
      <c r="C187" s="1240" t="s">
        <v>9698</v>
      </c>
      <c r="D187" s="1232" t="s">
        <v>9699</v>
      </c>
      <c r="E187" s="1233">
        <v>1.21</v>
      </c>
      <c r="F187" s="1236">
        <v>1.21</v>
      </c>
      <c r="G187" s="1233">
        <v>1.21</v>
      </c>
      <c r="H187" s="1233"/>
      <c r="I187" s="1233"/>
      <c r="J187" s="1236"/>
      <c r="K187" s="1236"/>
      <c r="L187" s="1236"/>
      <c r="M187" s="1236"/>
      <c r="N187" s="1236"/>
      <c r="O187" s="1236"/>
      <c r="P187" s="1236"/>
      <c r="Q187" s="1241">
        <v>0.98</v>
      </c>
      <c r="R187" s="1234"/>
      <c r="S187" s="1235"/>
      <c r="T187" s="1235"/>
      <c r="U187" s="1235"/>
      <c r="V187" s="1236"/>
      <c r="W187" s="1236"/>
      <c r="X187" s="1236"/>
      <c r="Y187" s="1236">
        <v>1.21</v>
      </c>
      <c r="Z187" s="1236"/>
      <c r="AA187" s="1237"/>
      <c r="AB187" s="1238"/>
    </row>
    <row r="188" spans="1:28">
      <c r="A188" s="1229">
        <v>32</v>
      </c>
      <c r="B188" s="1230" t="s">
        <v>9700</v>
      </c>
      <c r="C188" s="1240" t="s">
        <v>9701</v>
      </c>
      <c r="D188" s="1232" t="s">
        <v>9702</v>
      </c>
      <c r="E188" s="1233">
        <v>0.41049999999999998</v>
      </c>
      <c r="F188" s="1236">
        <v>0.41049999999999998</v>
      </c>
      <c r="G188" s="1236"/>
      <c r="H188" s="1236"/>
      <c r="I188" s="1236"/>
      <c r="J188" s="1236"/>
      <c r="K188" s="1236"/>
      <c r="L188" s="1236">
        <v>0.41049999999999998</v>
      </c>
      <c r="M188" s="1236"/>
      <c r="N188" s="1236"/>
      <c r="O188" s="1236"/>
      <c r="P188" s="1236"/>
      <c r="Q188" s="1236">
        <v>0.41049999999999998</v>
      </c>
      <c r="R188" s="1234"/>
      <c r="S188" s="1235"/>
      <c r="T188" s="1235"/>
      <c r="U188" s="1235"/>
      <c r="V188" s="1236"/>
      <c r="W188" s="1236"/>
      <c r="X188" s="1236"/>
      <c r="Y188" s="1236"/>
      <c r="Z188" s="1236">
        <v>0.41049999999999998</v>
      </c>
      <c r="AA188" s="1237"/>
      <c r="AB188" s="1238"/>
    </row>
    <row r="189" spans="1:28">
      <c r="A189" s="1229">
        <v>33</v>
      </c>
      <c r="B189" s="1230" t="s">
        <v>7067</v>
      </c>
      <c r="C189" s="1240" t="s">
        <v>9703</v>
      </c>
      <c r="D189" s="1232" t="s">
        <v>9704</v>
      </c>
      <c r="E189" s="1233">
        <v>1.617</v>
      </c>
      <c r="F189" s="1236">
        <v>1.617</v>
      </c>
      <c r="G189" s="1236">
        <v>1.617</v>
      </c>
      <c r="H189" s="1236"/>
      <c r="I189" s="1236"/>
      <c r="J189" s="1236"/>
      <c r="K189" s="1236"/>
      <c r="L189" s="1236"/>
      <c r="M189" s="1236"/>
      <c r="N189" s="1236"/>
      <c r="O189" s="1236"/>
      <c r="P189" s="1236"/>
      <c r="Q189" s="1236">
        <v>1.617</v>
      </c>
      <c r="R189" s="1234"/>
      <c r="S189" s="1235"/>
      <c r="T189" s="1235"/>
      <c r="U189" s="1235"/>
      <c r="V189" s="1236"/>
      <c r="W189" s="1236"/>
      <c r="X189" s="1236"/>
      <c r="Y189" s="1236">
        <v>1.617</v>
      </c>
      <c r="Z189" s="1236"/>
      <c r="AA189" s="1237"/>
      <c r="AB189" s="1238"/>
    </row>
    <row r="190" spans="1:28">
      <c r="A190" s="1229">
        <v>34</v>
      </c>
      <c r="B190" s="1230" t="s">
        <v>9705</v>
      </c>
      <c r="C190" s="1240" t="s">
        <v>9706</v>
      </c>
      <c r="D190" s="1232" t="s">
        <v>9707</v>
      </c>
      <c r="E190" s="1233">
        <v>0.7369</v>
      </c>
      <c r="F190" s="1236">
        <v>0.7369</v>
      </c>
      <c r="G190" s="1236"/>
      <c r="H190" s="1236"/>
      <c r="I190" s="1236"/>
      <c r="J190" s="1236"/>
      <c r="K190" s="1236"/>
      <c r="L190" s="1236">
        <v>0.7369</v>
      </c>
      <c r="M190" s="1236"/>
      <c r="N190" s="1236"/>
      <c r="O190" s="1236"/>
      <c r="P190" s="1236"/>
      <c r="Q190" s="1236">
        <v>0.7369</v>
      </c>
      <c r="R190" s="1234"/>
      <c r="S190" s="1235"/>
      <c r="T190" s="1235"/>
      <c r="U190" s="1235"/>
      <c r="V190" s="1236"/>
      <c r="W190" s="1236"/>
      <c r="X190" s="1236"/>
      <c r="Y190" s="1236"/>
      <c r="Z190" s="1236">
        <v>0.7369</v>
      </c>
      <c r="AA190" s="1237"/>
      <c r="AB190" s="1238"/>
    </row>
    <row r="191" spans="1:28">
      <c r="A191" s="1229">
        <v>35</v>
      </c>
      <c r="B191" s="1230" t="s">
        <v>9708</v>
      </c>
      <c r="C191" s="1240" t="s">
        <v>9709</v>
      </c>
      <c r="D191" s="1232" t="s">
        <v>9710</v>
      </c>
      <c r="E191" s="1233">
        <v>0.92500000000000004</v>
      </c>
      <c r="F191" s="1233">
        <v>0.92500000000000004</v>
      </c>
      <c r="G191" s="1233">
        <v>0.92500000000000004</v>
      </c>
      <c r="H191" s="1233"/>
      <c r="I191" s="1233"/>
      <c r="J191" s="1236"/>
      <c r="K191" s="1236"/>
      <c r="L191" s="1236"/>
      <c r="M191" s="1236"/>
      <c r="N191" s="1236"/>
      <c r="O191" s="1236"/>
      <c r="P191" s="1236"/>
      <c r="Q191" s="1242">
        <v>0.92500000000000004</v>
      </c>
      <c r="R191" s="1234"/>
      <c r="S191" s="1235">
        <v>8</v>
      </c>
      <c r="T191" s="1235"/>
      <c r="U191" s="1235"/>
      <c r="V191" s="1236"/>
      <c r="W191" s="1236"/>
      <c r="X191" s="1236"/>
      <c r="Y191" s="1233">
        <v>0.92500000000000004</v>
      </c>
      <c r="Z191" s="1236"/>
      <c r="AA191" s="1237"/>
      <c r="AB191" s="1238"/>
    </row>
    <row r="192" spans="1:28">
      <c r="A192" s="1229">
        <v>36</v>
      </c>
      <c r="B192" s="1230" t="s">
        <v>9711</v>
      </c>
      <c r="C192" s="1240" t="s">
        <v>9712</v>
      </c>
      <c r="D192" s="1232" t="s">
        <v>9713</v>
      </c>
      <c r="E192" s="1233">
        <v>1.1000000000000001</v>
      </c>
      <c r="F192" s="1236">
        <v>1.1000000000000001</v>
      </c>
      <c r="G192" s="1236">
        <v>0.7</v>
      </c>
      <c r="H192" s="1236"/>
      <c r="I192" s="1236"/>
      <c r="J192" s="1236"/>
      <c r="K192" s="1236"/>
      <c r="L192" s="1236">
        <v>0.4</v>
      </c>
      <c r="M192" s="1236"/>
      <c r="N192" s="1236"/>
      <c r="O192" s="1236"/>
      <c r="P192" s="1236"/>
      <c r="Q192" s="1236">
        <v>1.1000000000000001</v>
      </c>
      <c r="R192" s="1234"/>
      <c r="S192" s="1235"/>
      <c r="T192" s="1235"/>
      <c r="U192" s="1235"/>
      <c r="V192" s="1236"/>
      <c r="W192" s="1236"/>
      <c r="X192" s="1236"/>
      <c r="Y192" s="1236">
        <v>1.1000000000000001</v>
      </c>
      <c r="Z192" s="1236"/>
      <c r="AA192" s="1237"/>
      <c r="AB192" s="1238"/>
    </row>
    <row r="193" spans="1:28">
      <c r="A193" s="1229">
        <v>37</v>
      </c>
      <c r="B193" s="1230" t="s">
        <v>9714</v>
      </c>
      <c r="C193" s="1240" t="s">
        <v>9715</v>
      </c>
      <c r="D193" s="1232" t="s">
        <v>9716</v>
      </c>
      <c r="E193" s="1233">
        <v>0.53300000000000003</v>
      </c>
      <c r="F193" s="1236">
        <v>0.53300000000000003</v>
      </c>
      <c r="G193" s="1236">
        <v>0.53300000000000003</v>
      </c>
      <c r="H193" s="1236"/>
      <c r="I193" s="1236"/>
      <c r="J193" s="1236"/>
      <c r="K193" s="1236"/>
      <c r="L193" s="1272"/>
      <c r="M193" s="1088"/>
      <c r="N193" s="1088"/>
      <c r="O193" s="1236"/>
      <c r="P193" s="1236"/>
      <c r="Q193" s="1236">
        <v>0.53300000000000003</v>
      </c>
      <c r="R193" s="1234"/>
      <c r="S193" s="1235"/>
      <c r="T193" s="1235"/>
      <c r="U193" s="1235"/>
      <c r="V193" s="1236"/>
      <c r="W193" s="1236"/>
      <c r="X193" s="1236"/>
      <c r="Y193" s="1236"/>
      <c r="Z193" s="1236">
        <v>0.53300000000000003</v>
      </c>
      <c r="AA193" s="1237"/>
      <c r="AB193" s="1238"/>
    </row>
    <row r="194" spans="1:28">
      <c r="A194" s="1229">
        <v>38</v>
      </c>
      <c r="B194" s="1230" t="s">
        <v>363</v>
      </c>
      <c r="C194" s="1240" t="s">
        <v>9717</v>
      </c>
      <c r="D194" s="1232" t="s">
        <v>9718</v>
      </c>
      <c r="E194" s="1233">
        <v>0.18</v>
      </c>
      <c r="F194" s="1236">
        <v>0.18</v>
      </c>
      <c r="G194" s="1236"/>
      <c r="H194" s="1236"/>
      <c r="I194" s="1236"/>
      <c r="J194" s="1236"/>
      <c r="K194" s="1236"/>
      <c r="L194" s="1236">
        <v>0.18</v>
      </c>
      <c r="M194" s="1236"/>
      <c r="N194" s="1236"/>
      <c r="O194" s="1236"/>
      <c r="P194" s="1236"/>
      <c r="Q194" s="1236">
        <v>0.18</v>
      </c>
      <c r="R194" s="1234"/>
      <c r="S194" s="1235"/>
      <c r="T194" s="1235"/>
      <c r="U194" s="1235"/>
      <c r="V194" s="1236"/>
      <c r="W194" s="1236"/>
      <c r="X194" s="1236"/>
      <c r="Y194" s="1236"/>
      <c r="Z194" s="1236">
        <v>0.18</v>
      </c>
      <c r="AA194" s="1237"/>
      <c r="AB194" s="1238"/>
    </row>
    <row r="195" spans="1:28">
      <c r="A195" s="1229">
        <v>39</v>
      </c>
      <c r="B195" s="1230" t="s">
        <v>9719</v>
      </c>
      <c r="C195" s="1240" t="s">
        <v>9720</v>
      </c>
      <c r="D195" s="1232" t="s">
        <v>9721</v>
      </c>
      <c r="E195" s="1233">
        <v>0.62280000000000002</v>
      </c>
      <c r="F195" s="1236">
        <v>0.62280000000000002</v>
      </c>
      <c r="G195" s="1236"/>
      <c r="H195" s="1236"/>
      <c r="I195" s="1236"/>
      <c r="J195" s="1236"/>
      <c r="K195" s="1236"/>
      <c r="L195" s="1236">
        <v>0.62280000000000002</v>
      </c>
      <c r="M195" s="1236"/>
      <c r="N195" s="1236"/>
      <c r="O195" s="1236"/>
      <c r="P195" s="1236"/>
      <c r="Q195" s="1236">
        <v>0.62280000000000002</v>
      </c>
      <c r="R195" s="1234"/>
      <c r="S195" s="1235"/>
      <c r="T195" s="1235"/>
      <c r="U195" s="1235"/>
      <c r="V195" s="1236"/>
      <c r="W195" s="1236"/>
      <c r="X195" s="1236"/>
      <c r="Y195" s="1236"/>
      <c r="Z195" s="1236">
        <v>0.62280000000000002</v>
      </c>
      <c r="AA195" s="1237"/>
      <c r="AB195" s="1238"/>
    </row>
    <row r="196" spans="1:28">
      <c r="A196" s="1229">
        <v>40</v>
      </c>
      <c r="B196" s="1230" t="s">
        <v>9722</v>
      </c>
      <c r="C196" s="1240" t="s">
        <v>9723</v>
      </c>
      <c r="D196" s="1232" t="s">
        <v>9724</v>
      </c>
      <c r="E196" s="1233">
        <v>0.2089</v>
      </c>
      <c r="F196" s="1236">
        <v>0.2089</v>
      </c>
      <c r="G196" s="1236"/>
      <c r="H196" s="1236"/>
      <c r="I196" s="1236"/>
      <c r="J196" s="1236"/>
      <c r="K196" s="1236"/>
      <c r="L196" s="1236">
        <v>0.2089</v>
      </c>
      <c r="M196" s="1236"/>
      <c r="N196" s="1236"/>
      <c r="O196" s="1236"/>
      <c r="P196" s="1236"/>
      <c r="Q196" s="1236">
        <v>0.2089</v>
      </c>
      <c r="R196" s="1234"/>
      <c r="S196" s="1235"/>
      <c r="T196" s="1235"/>
      <c r="U196" s="1235"/>
      <c r="V196" s="1236"/>
      <c r="W196" s="1236"/>
      <c r="X196" s="1236"/>
      <c r="Y196" s="1236"/>
      <c r="Z196" s="1236">
        <v>0.2089</v>
      </c>
      <c r="AA196" s="1237"/>
      <c r="AB196" s="1238"/>
    </row>
    <row r="197" spans="1:28">
      <c r="A197" s="1229">
        <v>41</v>
      </c>
      <c r="B197" s="1230" t="s">
        <v>9725</v>
      </c>
      <c r="C197" s="1240" t="s">
        <v>9726</v>
      </c>
      <c r="D197" s="1232" t="s">
        <v>9727</v>
      </c>
      <c r="E197" s="1233">
        <v>0.43459999999999999</v>
      </c>
      <c r="F197" s="1236">
        <v>0.43459999999999999</v>
      </c>
      <c r="G197" s="1236"/>
      <c r="H197" s="1236"/>
      <c r="I197" s="1236"/>
      <c r="J197" s="1236"/>
      <c r="K197" s="1236"/>
      <c r="L197" s="1236">
        <v>0.43459999999999999</v>
      </c>
      <c r="M197" s="1236"/>
      <c r="N197" s="1236"/>
      <c r="O197" s="1236"/>
      <c r="P197" s="1236"/>
      <c r="Q197" s="1236">
        <v>0.43459999999999999</v>
      </c>
      <c r="R197" s="1234"/>
      <c r="S197" s="1235"/>
      <c r="T197" s="1235"/>
      <c r="U197" s="1235"/>
      <c r="V197" s="1236"/>
      <c r="W197" s="1236"/>
      <c r="X197" s="1236"/>
      <c r="Y197" s="1236"/>
      <c r="Z197" s="1236">
        <v>0.43459999999999999</v>
      </c>
      <c r="AA197" s="1237"/>
      <c r="AB197" s="1238"/>
    </row>
    <row r="198" spans="1:28">
      <c r="A198" s="1229">
        <v>42</v>
      </c>
      <c r="B198" s="1230" t="s">
        <v>9728</v>
      </c>
      <c r="C198" s="1240" t="s">
        <v>9729</v>
      </c>
      <c r="D198" s="1232" t="s">
        <v>9730</v>
      </c>
      <c r="E198" s="1233">
        <v>0.2</v>
      </c>
      <c r="F198" s="1236">
        <v>0.2</v>
      </c>
      <c r="G198" s="1236"/>
      <c r="H198" s="1236"/>
      <c r="I198" s="1236"/>
      <c r="J198" s="1236"/>
      <c r="K198" s="1236"/>
      <c r="L198" s="1236">
        <v>0.2</v>
      </c>
      <c r="M198" s="1236"/>
      <c r="N198" s="1236"/>
      <c r="O198" s="1236"/>
      <c r="P198" s="1236"/>
      <c r="Q198" s="1236">
        <v>0.2</v>
      </c>
      <c r="R198" s="1234"/>
      <c r="S198" s="1235"/>
      <c r="T198" s="1235"/>
      <c r="U198" s="1235"/>
      <c r="V198" s="1236"/>
      <c r="W198" s="1236"/>
      <c r="X198" s="1236"/>
      <c r="Y198" s="1236"/>
      <c r="Z198" s="1236">
        <v>0.2</v>
      </c>
      <c r="AA198" s="1237"/>
      <c r="AB198" s="1238"/>
    </row>
    <row r="199" spans="1:28">
      <c r="A199" s="1229">
        <v>43</v>
      </c>
      <c r="B199" s="1230" t="s">
        <v>350</v>
      </c>
      <c r="C199" s="1240" t="s">
        <v>9731</v>
      </c>
      <c r="D199" s="1232" t="s">
        <v>9732</v>
      </c>
      <c r="E199" s="1233">
        <v>0.18149999999999999</v>
      </c>
      <c r="F199" s="1236">
        <v>0.18149999999999999</v>
      </c>
      <c r="G199" s="1236"/>
      <c r="H199" s="1236"/>
      <c r="I199" s="1236"/>
      <c r="J199" s="1236"/>
      <c r="K199" s="1236"/>
      <c r="L199" s="1236">
        <v>0.18149999999999999</v>
      </c>
      <c r="M199" s="1236"/>
      <c r="N199" s="1236"/>
      <c r="O199" s="1236"/>
      <c r="P199" s="1236"/>
      <c r="Q199" s="1236">
        <v>0.18149999999999999</v>
      </c>
      <c r="R199" s="1234"/>
      <c r="S199" s="1235"/>
      <c r="T199" s="1235"/>
      <c r="U199" s="1235"/>
      <c r="V199" s="1236"/>
      <c r="W199" s="1236"/>
      <c r="X199" s="1236"/>
      <c r="Y199" s="1236"/>
      <c r="Z199" s="1236">
        <v>0.18149999999999999</v>
      </c>
      <c r="AA199" s="1237"/>
      <c r="AB199" s="1238"/>
    </row>
    <row r="200" spans="1:28">
      <c r="A200" s="1229">
        <v>44</v>
      </c>
      <c r="B200" s="1230" t="s">
        <v>7132</v>
      </c>
      <c r="C200" s="1240" t="s">
        <v>9733</v>
      </c>
      <c r="D200" s="1232" t="s">
        <v>9734</v>
      </c>
      <c r="E200" s="1233">
        <v>0.66949999999999998</v>
      </c>
      <c r="F200" s="1236">
        <v>0.66949999999999998</v>
      </c>
      <c r="G200" s="1236">
        <v>7.0000000000000007E-2</v>
      </c>
      <c r="H200" s="1236"/>
      <c r="I200" s="1236"/>
      <c r="J200" s="1236"/>
      <c r="K200" s="1236"/>
      <c r="L200" s="1236">
        <v>0.59950000000000003</v>
      </c>
      <c r="M200" s="1236"/>
      <c r="N200" s="1236"/>
      <c r="O200" s="1236"/>
      <c r="P200" s="1236"/>
      <c r="Q200" s="1236">
        <v>0.66949999999999998</v>
      </c>
      <c r="R200" s="1234"/>
      <c r="S200" s="1235"/>
      <c r="T200" s="1235"/>
      <c r="U200" s="1235"/>
      <c r="V200" s="1236"/>
      <c r="W200" s="1236"/>
      <c r="X200" s="1236"/>
      <c r="Y200" s="1236"/>
      <c r="Z200" s="1236">
        <v>0.66949999999999998</v>
      </c>
      <c r="AA200" s="1237"/>
      <c r="AB200" s="1238"/>
    </row>
    <row r="201" spans="1:28">
      <c r="A201" s="1229">
        <v>45</v>
      </c>
      <c r="B201" s="1230" t="s">
        <v>9735</v>
      </c>
      <c r="C201" s="1240" t="s">
        <v>9736</v>
      </c>
      <c r="D201" s="1232" t="s">
        <v>9737</v>
      </c>
      <c r="E201" s="1233">
        <v>0.3</v>
      </c>
      <c r="F201" s="1236">
        <v>0.3</v>
      </c>
      <c r="G201" s="1236"/>
      <c r="H201" s="1236"/>
      <c r="I201" s="1236"/>
      <c r="J201" s="1236"/>
      <c r="K201" s="1236"/>
      <c r="L201" s="1236">
        <v>0.3</v>
      </c>
      <c r="M201" s="1236"/>
      <c r="N201" s="1236"/>
      <c r="O201" s="1236"/>
      <c r="P201" s="1236"/>
      <c r="Q201" s="1236">
        <v>0.3</v>
      </c>
      <c r="R201" s="1234"/>
      <c r="S201" s="1235"/>
      <c r="T201" s="1235"/>
      <c r="U201" s="1235"/>
      <c r="V201" s="1236"/>
      <c r="W201" s="1236"/>
      <c r="X201" s="1236"/>
      <c r="Y201" s="1236"/>
      <c r="Z201" s="1236">
        <v>0.3</v>
      </c>
      <c r="AA201" s="1237"/>
      <c r="AB201" s="1238"/>
    </row>
    <row r="202" spans="1:28">
      <c r="A202" s="1229">
        <v>46</v>
      </c>
      <c r="B202" s="1230" t="s">
        <v>462</v>
      </c>
      <c r="C202" s="1240" t="s">
        <v>9738</v>
      </c>
      <c r="D202" s="1232" t="s">
        <v>9739</v>
      </c>
      <c r="E202" s="1233">
        <v>0.66500000000000004</v>
      </c>
      <c r="F202" s="1236">
        <v>0.66500000000000004</v>
      </c>
      <c r="G202" s="1236">
        <v>0.66500000000000004</v>
      </c>
      <c r="H202" s="1236"/>
      <c r="I202" s="1236"/>
      <c r="J202" s="1236"/>
      <c r="K202" s="1236"/>
      <c r="L202" s="1236"/>
      <c r="M202" s="1236"/>
      <c r="N202" s="1236"/>
      <c r="O202" s="1236"/>
      <c r="P202" s="1236"/>
      <c r="Q202" s="1236">
        <v>0.66500000000000004</v>
      </c>
      <c r="R202" s="1234"/>
      <c r="S202" s="1235"/>
      <c r="T202" s="1235"/>
      <c r="U202" s="1235"/>
      <c r="V202" s="1236"/>
      <c r="W202" s="1236"/>
      <c r="X202" s="1236"/>
      <c r="Y202" s="1236">
        <v>0.66500000000000004</v>
      </c>
      <c r="Z202" s="1236"/>
      <c r="AA202" s="1237"/>
      <c r="AB202" s="1238"/>
    </row>
    <row r="203" spans="1:28">
      <c r="A203" s="1229">
        <v>47</v>
      </c>
      <c r="B203" s="1230" t="s">
        <v>7150</v>
      </c>
      <c r="C203" s="1240" t="s">
        <v>9740</v>
      </c>
      <c r="D203" s="1232" t="s">
        <v>9741</v>
      </c>
      <c r="E203" s="1233">
        <v>0.57199999999999995</v>
      </c>
      <c r="F203" s="1236">
        <v>0.57199999999999995</v>
      </c>
      <c r="G203" s="1236"/>
      <c r="H203" s="1236"/>
      <c r="I203" s="1236"/>
      <c r="J203" s="1236"/>
      <c r="K203" s="1236"/>
      <c r="L203" s="1236">
        <v>0.57199999999999995</v>
      </c>
      <c r="M203" s="1236"/>
      <c r="N203" s="1236"/>
      <c r="O203" s="1236"/>
      <c r="P203" s="1236"/>
      <c r="Q203" s="1236">
        <v>0.57199999999999995</v>
      </c>
      <c r="R203" s="1234"/>
      <c r="S203" s="1235"/>
      <c r="T203" s="1235"/>
      <c r="U203" s="1235"/>
      <c r="V203" s="1236"/>
      <c r="W203" s="1236"/>
      <c r="X203" s="1236"/>
      <c r="Y203" s="1236"/>
      <c r="Z203" s="1236">
        <v>0.57199999999999995</v>
      </c>
      <c r="AA203" s="1237"/>
      <c r="AB203" s="1238"/>
    </row>
    <row r="204" spans="1:28">
      <c r="A204" s="1229">
        <v>48</v>
      </c>
      <c r="B204" s="1230" t="s">
        <v>155</v>
      </c>
      <c r="C204" s="1240" t="s">
        <v>9742</v>
      </c>
      <c r="D204" s="1232" t="s">
        <v>9743</v>
      </c>
      <c r="E204" s="1233">
        <v>0.97199999999999998</v>
      </c>
      <c r="F204" s="1236">
        <v>0.97199999999999998</v>
      </c>
      <c r="G204" s="1236"/>
      <c r="H204" s="1236"/>
      <c r="I204" s="1236"/>
      <c r="J204" s="1236"/>
      <c r="K204" s="1236"/>
      <c r="L204" s="1236">
        <v>0.97199999999999998</v>
      </c>
      <c r="M204" s="1236"/>
      <c r="N204" s="1236"/>
      <c r="O204" s="1236"/>
      <c r="P204" s="1236"/>
      <c r="Q204" s="1236">
        <v>0.97199999999999998</v>
      </c>
      <c r="R204" s="1234"/>
      <c r="S204" s="1235"/>
      <c r="T204" s="1235"/>
      <c r="U204" s="1235"/>
      <c r="V204" s="1236"/>
      <c r="W204" s="1236"/>
      <c r="X204" s="1236"/>
      <c r="Y204" s="1236"/>
      <c r="Z204" s="1236">
        <v>0.97199999999999998</v>
      </c>
      <c r="AA204" s="1237"/>
      <c r="AB204" s="1238"/>
    </row>
    <row r="205" spans="1:28">
      <c r="A205" s="1229">
        <v>49</v>
      </c>
      <c r="B205" s="1230" t="s">
        <v>9744</v>
      </c>
      <c r="C205" s="1240" t="s">
        <v>9745</v>
      </c>
      <c r="D205" s="1232" t="s">
        <v>9746</v>
      </c>
      <c r="E205" s="1233">
        <v>0.39500000000000002</v>
      </c>
      <c r="F205" s="1236">
        <v>0.39500000000000002</v>
      </c>
      <c r="G205" s="1236"/>
      <c r="H205" s="1236"/>
      <c r="I205" s="1236"/>
      <c r="J205" s="1236"/>
      <c r="K205" s="1236"/>
      <c r="L205" s="1236">
        <v>0.39500000000000002</v>
      </c>
      <c r="M205" s="1236"/>
      <c r="N205" s="1236"/>
      <c r="O205" s="1236"/>
      <c r="P205" s="1236"/>
      <c r="Q205" s="1236">
        <v>0.39500000000000002</v>
      </c>
      <c r="R205" s="1234"/>
      <c r="S205" s="1235"/>
      <c r="T205" s="1235"/>
      <c r="U205" s="1235"/>
      <c r="V205" s="1236"/>
      <c r="W205" s="1236"/>
      <c r="X205" s="1236"/>
      <c r="Y205" s="1236"/>
      <c r="Z205" s="1236">
        <v>0.39500000000000002</v>
      </c>
      <c r="AA205" s="1237"/>
      <c r="AB205" s="1238"/>
    </row>
    <row r="206" spans="1:28">
      <c r="A206" s="1229">
        <v>50</v>
      </c>
      <c r="B206" s="1230" t="s">
        <v>9747</v>
      </c>
      <c r="C206" s="1240" t="s">
        <v>9748</v>
      </c>
      <c r="D206" s="1232" t="s">
        <v>9749</v>
      </c>
      <c r="E206" s="1233">
        <v>0.41599999999999998</v>
      </c>
      <c r="F206" s="1236">
        <v>0.41599999999999998</v>
      </c>
      <c r="G206" s="1236"/>
      <c r="H206" s="1236"/>
      <c r="I206" s="1236"/>
      <c r="J206" s="1236"/>
      <c r="K206" s="1236"/>
      <c r="L206" s="1236">
        <v>0.41599999999999998</v>
      </c>
      <c r="M206" s="1236"/>
      <c r="N206" s="1236"/>
      <c r="O206" s="1236"/>
      <c r="P206" s="1236"/>
      <c r="Q206" s="1236">
        <v>0.41599999999999998</v>
      </c>
      <c r="R206" s="1234"/>
      <c r="S206" s="1235"/>
      <c r="T206" s="1235"/>
      <c r="U206" s="1235"/>
      <c r="V206" s="1236"/>
      <c r="W206" s="1236"/>
      <c r="X206" s="1236"/>
      <c r="Y206" s="1236"/>
      <c r="Z206" s="1236">
        <v>0.41599999999999998</v>
      </c>
      <c r="AA206" s="1237"/>
      <c r="AB206" s="1238"/>
    </row>
    <row r="207" spans="1:28">
      <c r="A207" s="1229">
        <v>51</v>
      </c>
      <c r="B207" s="1230" t="s">
        <v>9750</v>
      </c>
      <c r="C207" s="1240" t="s">
        <v>9751</v>
      </c>
      <c r="D207" s="1232" t="s">
        <v>9752</v>
      </c>
      <c r="E207" s="1233">
        <v>0.71</v>
      </c>
      <c r="F207" s="1236">
        <v>0.71</v>
      </c>
      <c r="G207" s="1236"/>
      <c r="H207" s="1236"/>
      <c r="I207" s="1236"/>
      <c r="J207" s="1236"/>
      <c r="K207" s="1236"/>
      <c r="L207" s="1236">
        <v>0.71</v>
      </c>
      <c r="M207" s="1236"/>
      <c r="N207" s="1236"/>
      <c r="O207" s="1236"/>
      <c r="P207" s="1236"/>
      <c r="Q207" s="1236">
        <v>0.71</v>
      </c>
      <c r="R207" s="1234"/>
      <c r="S207" s="1235"/>
      <c r="T207" s="1235"/>
      <c r="U207" s="1235"/>
      <c r="V207" s="1236"/>
      <c r="W207" s="1236"/>
      <c r="X207" s="1236"/>
      <c r="Y207" s="1236"/>
      <c r="Z207" s="1236">
        <v>0.71</v>
      </c>
      <c r="AA207" s="1237"/>
      <c r="AB207" s="1238"/>
    </row>
    <row r="208" spans="1:28">
      <c r="A208" s="1229">
        <v>52</v>
      </c>
      <c r="B208" s="1230" t="s">
        <v>9753</v>
      </c>
      <c r="C208" s="1240" t="s">
        <v>9754</v>
      </c>
      <c r="D208" s="1232" t="s">
        <v>9755</v>
      </c>
      <c r="E208" s="1233">
        <v>0.26100000000000001</v>
      </c>
      <c r="F208" s="1236">
        <v>0.26100000000000001</v>
      </c>
      <c r="G208" s="1236"/>
      <c r="H208" s="1236"/>
      <c r="I208" s="1236"/>
      <c r="J208" s="1236"/>
      <c r="K208" s="1236"/>
      <c r="L208" s="1236">
        <v>0.26100000000000001</v>
      </c>
      <c r="M208" s="1236"/>
      <c r="N208" s="1236"/>
      <c r="O208" s="1236"/>
      <c r="P208" s="1236"/>
      <c r="Q208" s="1236">
        <v>0.26100000000000001</v>
      </c>
      <c r="R208" s="1234"/>
      <c r="S208" s="1235"/>
      <c r="T208" s="1235"/>
      <c r="U208" s="1235"/>
      <c r="V208" s="1236"/>
      <c r="W208" s="1236"/>
      <c r="X208" s="1236"/>
      <c r="Y208" s="1236"/>
      <c r="Z208" s="1236">
        <v>0.26100000000000001</v>
      </c>
      <c r="AA208" s="1237"/>
      <c r="AB208" s="1238"/>
    </row>
    <row r="209" spans="1:28">
      <c r="A209" s="1229">
        <v>53</v>
      </c>
      <c r="B209" s="1230" t="s">
        <v>9756</v>
      </c>
      <c r="C209" s="1240" t="s">
        <v>9757</v>
      </c>
      <c r="D209" s="1232" t="s">
        <v>9758</v>
      </c>
      <c r="E209" s="1233">
        <v>0.75600000000000001</v>
      </c>
      <c r="F209" s="1236">
        <v>0.75600000000000001</v>
      </c>
      <c r="G209" s="1236"/>
      <c r="H209" s="1236"/>
      <c r="I209" s="1236"/>
      <c r="J209" s="1236"/>
      <c r="K209" s="1236"/>
      <c r="L209" s="1236">
        <v>0.75600000000000001</v>
      </c>
      <c r="M209" s="1236"/>
      <c r="N209" s="1236"/>
      <c r="O209" s="1236"/>
      <c r="P209" s="1236"/>
      <c r="Q209" s="1236">
        <v>0.75600000000000001</v>
      </c>
      <c r="R209" s="1234"/>
      <c r="S209" s="1235"/>
      <c r="T209" s="1235"/>
      <c r="U209" s="1235"/>
      <c r="V209" s="1236"/>
      <c r="W209" s="1236"/>
      <c r="X209" s="1236"/>
      <c r="Y209" s="1236"/>
      <c r="Z209" s="1236">
        <v>0.75600000000000001</v>
      </c>
      <c r="AA209" s="1237"/>
      <c r="AB209" s="1238"/>
    </row>
    <row r="210" spans="1:28">
      <c r="A210" s="1229">
        <v>54</v>
      </c>
      <c r="B210" s="1230" t="s">
        <v>9759</v>
      </c>
      <c r="C210" s="1240" t="s">
        <v>9760</v>
      </c>
      <c r="D210" s="1232" t="s">
        <v>9761</v>
      </c>
      <c r="E210" s="1233">
        <v>0.24</v>
      </c>
      <c r="F210" s="1236">
        <v>0.24</v>
      </c>
      <c r="G210" s="1236"/>
      <c r="H210" s="1236"/>
      <c r="I210" s="1236"/>
      <c r="J210" s="1236"/>
      <c r="K210" s="1236"/>
      <c r="L210" s="1236">
        <v>0.24</v>
      </c>
      <c r="M210" s="1236"/>
      <c r="N210" s="1236"/>
      <c r="O210" s="1236"/>
      <c r="P210" s="1236"/>
      <c r="Q210" s="1236">
        <v>0.24</v>
      </c>
      <c r="R210" s="1234"/>
      <c r="S210" s="1235"/>
      <c r="T210" s="1235"/>
      <c r="U210" s="1235"/>
      <c r="V210" s="1236"/>
      <c r="W210" s="1236"/>
      <c r="X210" s="1236"/>
      <c r="Y210" s="1236"/>
      <c r="Z210" s="1236">
        <v>0.24</v>
      </c>
      <c r="AA210" s="1237"/>
      <c r="AB210" s="1238"/>
    </row>
    <row r="211" spans="1:28">
      <c r="A211" s="1229">
        <v>55</v>
      </c>
      <c r="B211" s="1230" t="s">
        <v>9762</v>
      </c>
      <c r="C211" s="1240" t="s">
        <v>9763</v>
      </c>
      <c r="D211" s="1232" t="s">
        <v>9764</v>
      </c>
      <c r="E211" s="1233">
        <v>0.78300000000000003</v>
      </c>
      <c r="F211" s="1236">
        <v>0.78300000000000003</v>
      </c>
      <c r="G211" s="1236"/>
      <c r="H211" s="1236"/>
      <c r="I211" s="1236"/>
      <c r="J211" s="1236"/>
      <c r="K211" s="1236"/>
      <c r="L211" s="1236">
        <v>0.78300000000000003</v>
      </c>
      <c r="M211" s="1236"/>
      <c r="N211" s="1236"/>
      <c r="O211" s="1236"/>
      <c r="P211" s="1236"/>
      <c r="Q211" s="1236">
        <v>0.78300000000000003</v>
      </c>
      <c r="R211" s="1234"/>
      <c r="S211" s="1235"/>
      <c r="T211" s="1235"/>
      <c r="U211" s="1235"/>
      <c r="V211" s="1236"/>
      <c r="W211" s="1236"/>
      <c r="X211" s="1236"/>
      <c r="Y211" s="1236"/>
      <c r="Z211" s="1236">
        <v>0.78300000000000003</v>
      </c>
      <c r="AA211" s="1237"/>
      <c r="AB211" s="1238"/>
    </row>
    <row r="212" spans="1:28">
      <c r="A212" s="1229">
        <v>56</v>
      </c>
      <c r="B212" s="1230" t="s">
        <v>9765</v>
      </c>
      <c r="C212" s="1240" t="s">
        <v>9766</v>
      </c>
      <c r="D212" s="1232" t="s">
        <v>9767</v>
      </c>
      <c r="E212" s="1233">
        <v>1.67</v>
      </c>
      <c r="F212" s="1236">
        <v>1.67</v>
      </c>
      <c r="G212" s="1236">
        <v>1.67</v>
      </c>
      <c r="H212" s="1236"/>
      <c r="I212" s="1236"/>
      <c r="J212" s="1236"/>
      <c r="K212" s="1236"/>
      <c r="L212" s="1236"/>
      <c r="M212" s="1236"/>
      <c r="N212" s="1236"/>
      <c r="O212" s="1236"/>
      <c r="P212" s="1236"/>
      <c r="Q212" s="1236">
        <v>1.67</v>
      </c>
      <c r="R212" s="1234"/>
      <c r="S212" s="1235"/>
      <c r="T212" s="1235"/>
      <c r="U212" s="1235"/>
      <c r="V212" s="1236"/>
      <c r="W212" s="1236"/>
      <c r="X212" s="1236"/>
      <c r="Y212" s="1236">
        <v>1.67</v>
      </c>
      <c r="Z212" s="1236"/>
      <c r="AA212" s="1237"/>
      <c r="AB212" s="1238"/>
    </row>
    <row r="213" spans="1:28">
      <c r="A213" s="1229">
        <v>57</v>
      </c>
      <c r="B213" s="1230" t="s">
        <v>9768</v>
      </c>
      <c r="C213" s="1240" t="s">
        <v>9769</v>
      </c>
      <c r="D213" s="1232" t="s">
        <v>9770</v>
      </c>
      <c r="E213" s="1233">
        <v>0.75600000000000001</v>
      </c>
      <c r="F213" s="1236">
        <v>0.75600000000000001</v>
      </c>
      <c r="G213" s="1236"/>
      <c r="H213" s="1236"/>
      <c r="I213" s="1236"/>
      <c r="J213" s="1236"/>
      <c r="K213" s="1236"/>
      <c r="L213" s="1236">
        <v>0.75600000000000001</v>
      </c>
      <c r="M213" s="1236"/>
      <c r="N213" s="1236"/>
      <c r="O213" s="1236"/>
      <c r="P213" s="1236"/>
      <c r="Q213" s="1236">
        <v>0.75600000000000001</v>
      </c>
      <c r="R213" s="1234"/>
      <c r="S213" s="1235"/>
      <c r="T213" s="1235"/>
      <c r="U213" s="1235"/>
      <c r="V213" s="1236"/>
      <c r="W213" s="1236"/>
      <c r="X213" s="1236"/>
      <c r="Y213" s="1236"/>
      <c r="Z213" s="1236">
        <v>0.75600000000000001</v>
      </c>
      <c r="AA213" s="1237"/>
      <c r="AB213" s="1238"/>
    </row>
    <row r="214" spans="1:28">
      <c r="A214" s="1229">
        <v>58</v>
      </c>
      <c r="B214" s="1230" t="s">
        <v>9771</v>
      </c>
      <c r="C214" s="1240" t="s">
        <v>9772</v>
      </c>
      <c r="D214" s="1232" t="s">
        <v>9773</v>
      </c>
      <c r="E214" s="1233">
        <v>1.36</v>
      </c>
      <c r="F214" s="1236">
        <v>1.36</v>
      </c>
      <c r="G214" s="1236">
        <v>1.36</v>
      </c>
      <c r="H214" s="1236"/>
      <c r="I214" s="1236"/>
      <c r="J214" s="1236"/>
      <c r="K214" s="1236"/>
      <c r="L214" s="1236"/>
      <c r="M214" s="1236"/>
      <c r="N214" s="1236"/>
      <c r="O214" s="1236"/>
      <c r="P214" s="1236"/>
      <c r="Q214" s="1236">
        <v>1.36</v>
      </c>
      <c r="R214" s="1234"/>
      <c r="S214" s="1235"/>
      <c r="T214" s="1235"/>
      <c r="U214" s="1235"/>
      <c r="V214" s="1236"/>
      <c r="W214" s="1236"/>
      <c r="X214" s="1236"/>
      <c r="Y214" s="1236">
        <v>1.36</v>
      </c>
      <c r="Z214" s="1236"/>
      <c r="AA214" s="1237"/>
      <c r="AB214" s="1238"/>
    </row>
    <row r="215" spans="1:28">
      <c r="A215" s="1229">
        <v>59</v>
      </c>
      <c r="B215" s="1230" t="s">
        <v>5045</v>
      </c>
      <c r="C215" s="1240" t="s">
        <v>9774</v>
      </c>
      <c r="D215" s="1232" t="s">
        <v>9775</v>
      </c>
      <c r="E215" s="1233">
        <v>0.52300000000000002</v>
      </c>
      <c r="F215" s="1236">
        <v>0.52300000000000002</v>
      </c>
      <c r="G215" s="1236"/>
      <c r="H215" s="1236"/>
      <c r="I215" s="1236"/>
      <c r="J215" s="1236"/>
      <c r="K215" s="1236"/>
      <c r="L215" s="1236">
        <v>0.52300000000000002</v>
      </c>
      <c r="M215" s="1236"/>
      <c r="N215" s="1236"/>
      <c r="O215" s="1236"/>
      <c r="P215" s="1236"/>
      <c r="Q215" s="1236">
        <v>0.52300000000000002</v>
      </c>
      <c r="R215" s="1234"/>
      <c r="S215" s="1235"/>
      <c r="T215" s="1235"/>
      <c r="U215" s="1235"/>
      <c r="V215" s="1236"/>
      <c r="W215" s="1236"/>
      <c r="X215" s="1236"/>
      <c r="Y215" s="1236"/>
      <c r="Z215" s="1236">
        <v>0.52300000000000002</v>
      </c>
      <c r="AA215" s="1237"/>
      <c r="AB215" s="1238"/>
    </row>
    <row r="216" spans="1:28">
      <c r="A216" s="1229">
        <v>60</v>
      </c>
      <c r="B216" s="1230" t="s">
        <v>7144</v>
      </c>
      <c r="C216" s="1240" t="s">
        <v>9776</v>
      </c>
      <c r="D216" s="1232" t="s">
        <v>9777</v>
      </c>
      <c r="E216" s="1233">
        <v>1.1339999999999999</v>
      </c>
      <c r="F216" s="1233">
        <v>1.1339999999999999</v>
      </c>
      <c r="G216" s="1233">
        <v>1.1339999999999999</v>
      </c>
      <c r="H216" s="1233"/>
      <c r="I216" s="1233"/>
      <c r="J216" s="1236"/>
      <c r="K216" s="1236"/>
      <c r="L216" s="1236"/>
      <c r="M216" s="1236"/>
      <c r="N216" s="1236"/>
      <c r="O216" s="1236"/>
      <c r="P216" s="1236"/>
      <c r="Q216" s="1233">
        <v>1.1339999999999999</v>
      </c>
      <c r="R216" s="1234"/>
      <c r="S216" s="1235"/>
      <c r="T216" s="1235"/>
      <c r="U216" s="1235"/>
      <c r="V216" s="1236"/>
      <c r="W216" s="1236"/>
      <c r="X216" s="1236"/>
      <c r="Y216" s="1233">
        <v>1.1339999999999999</v>
      </c>
      <c r="Z216" s="1236"/>
      <c r="AA216" s="1237"/>
      <c r="AB216" s="1238"/>
    </row>
    <row r="217" spans="1:28">
      <c r="A217" s="1229">
        <v>61</v>
      </c>
      <c r="B217" s="1230" t="s">
        <v>227</v>
      </c>
      <c r="C217" s="1240" t="s">
        <v>9778</v>
      </c>
      <c r="D217" s="1232" t="s">
        <v>9779</v>
      </c>
      <c r="E217" s="1233">
        <v>0.5</v>
      </c>
      <c r="F217" s="1236">
        <v>0.5</v>
      </c>
      <c r="G217" s="1236">
        <v>0.5</v>
      </c>
      <c r="H217" s="1236"/>
      <c r="I217" s="1236"/>
      <c r="J217" s="1236"/>
      <c r="K217" s="1236"/>
      <c r="L217" s="1272"/>
      <c r="M217" s="1088"/>
      <c r="N217" s="1088"/>
      <c r="O217" s="1236"/>
      <c r="P217" s="1236"/>
      <c r="Q217" s="1236">
        <v>0.5</v>
      </c>
      <c r="R217" s="1234"/>
      <c r="S217" s="1235"/>
      <c r="T217" s="1235"/>
      <c r="U217" s="1235"/>
      <c r="V217" s="1236"/>
      <c r="W217" s="1236"/>
      <c r="X217" s="1236"/>
      <c r="Y217" s="1236"/>
      <c r="Z217" s="1236">
        <v>0.5</v>
      </c>
      <c r="AA217" s="1237"/>
      <c r="AB217" s="1238"/>
    </row>
    <row r="218" spans="1:28">
      <c r="A218" s="1229">
        <v>62</v>
      </c>
      <c r="B218" s="1230" t="s">
        <v>361</v>
      </c>
      <c r="C218" s="1240" t="s">
        <v>9780</v>
      </c>
      <c r="D218" s="1232" t="s">
        <v>9781</v>
      </c>
      <c r="E218" s="1233">
        <v>0.25</v>
      </c>
      <c r="F218" s="1236">
        <v>0.25</v>
      </c>
      <c r="G218" s="1236"/>
      <c r="H218" s="1236"/>
      <c r="I218" s="1236"/>
      <c r="J218" s="1236"/>
      <c r="K218" s="1236"/>
      <c r="L218" s="1236">
        <v>0.25</v>
      </c>
      <c r="M218" s="1236"/>
      <c r="N218" s="1236"/>
      <c r="O218" s="1236"/>
      <c r="P218" s="1236"/>
      <c r="Q218" s="1236">
        <v>0.25</v>
      </c>
      <c r="R218" s="1234"/>
      <c r="S218" s="1235"/>
      <c r="T218" s="1235"/>
      <c r="U218" s="1235"/>
      <c r="V218" s="1236"/>
      <c r="W218" s="1236"/>
      <c r="X218" s="1236"/>
      <c r="Y218" s="1236"/>
      <c r="Z218" s="1236">
        <v>0.25</v>
      </c>
      <c r="AA218" s="1237"/>
      <c r="AB218" s="1238"/>
    </row>
    <row r="219" spans="1:28">
      <c r="A219" s="1229">
        <v>63</v>
      </c>
      <c r="B219" s="1230" t="s">
        <v>9001</v>
      </c>
      <c r="C219" s="1240" t="s">
        <v>9782</v>
      </c>
      <c r="D219" s="1232" t="s">
        <v>9783</v>
      </c>
      <c r="E219" s="1233">
        <v>0.81</v>
      </c>
      <c r="F219" s="1236">
        <v>0.81</v>
      </c>
      <c r="G219" s="1236"/>
      <c r="H219" s="1236"/>
      <c r="I219" s="1236"/>
      <c r="J219" s="1236"/>
      <c r="K219" s="1236"/>
      <c r="L219" s="1236">
        <v>0.81</v>
      </c>
      <c r="M219" s="1236"/>
      <c r="N219" s="1236"/>
      <c r="O219" s="1236"/>
      <c r="P219" s="1236"/>
      <c r="Q219" s="1236">
        <v>0.81</v>
      </c>
      <c r="R219" s="1234"/>
      <c r="S219" s="1235"/>
      <c r="T219" s="1235"/>
      <c r="U219" s="1235">
        <v>12</v>
      </c>
      <c r="V219" s="1236"/>
      <c r="W219" s="1236"/>
      <c r="X219" s="1236"/>
      <c r="Y219" s="1236"/>
      <c r="Z219" s="1236">
        <v>0.81</v>
      </c>
      <c r="AA219" s="1237"/>
      <c r="AB219" s="1238"/>
    </row>
    <row r="220" spans="1:28">
      <c r="A220" s="1229">
        <v>64</v>
      </c>
      <c r="B220" s="1230" t="s">
        <v>282</v>
      </c>
      <c r="C220" s="1240" t="s">
        <v>9784</v>
      </c>
      <c r="D220" s="1232" t="s">
        <v>9785</v>
      </c>
      <c r="E220" s="1233">
        <v>0.17</v>
      </c>
      <c r="F220" s="1236">
        <v>0.17</v>
      </c>
      <c r="G220" s="1236"/>
      <c r="H220" s="1236"/>
      <c r="I220" s="1236"/>
      <c r="J220" s="1236"/>
      <c r="K220" s="1236"/>
      <c r="L220" s="1236">
        <v>0.17</v>
      </c>
      <c r="M220" s="1236"/>
      <c r="N220" s="1236"/>
      <c r="O220" s="1236"/>
      <c r="P220" s="1236"/>
      <c r="Q220" s="1236">
        <v>0.17</v>
      </c>
      <c r="R220" s="1234"/>
      <c r="S220" s="1235"/>
      <c r="T220" s="1235"/>
      <c r="U220" s="1235"/>
      <c r="V220" s="1236"/>
      <c r="W220" s="1236"/>
      <c r="X220" s="1236"/>
      <c r="Y220" s="1236"/>
      <c r="Z220" s="1236">
        <v>0.17</v>
      </c>
      <c r="AA220" s="1237"/>
      <c r="AB220" s="1238"/>
    </row>
    <row r="221" spans="1:28">
      <c r="A221" s="1229">
        <v>65</v>
      </c>
      <c r="B221" s="1230" t="s">
        <v>9786</v>
      </c>
      <c r="C221" s="1240" t="s">
        <v>9787</v>
      </c>
      <c r="D221" s="1232" t="s">
        <v>9788</v>
      </c>
      <c r="E221" s="1233">
        <v>0.32029999999999997</v>
      </c>
      <c r="F221" s="1236">
        <v>0.32029999999999997</v>
      </c>
      <c r="G221" s="1236"/>
      <c r="H221" s="1236"/>
      <c r="I221" s="1236"/>
      <c r="J221" s="1236"/>
      <c r="K221" s="1236"/>
      <c r="L221" s="1236">
        <v>0.32029999999999997</v>
      </c>
      <c r="M221" s="1236"/>
      <c r="N221" s="1236"/>
      <c r="O221" s="1236"/>
      <c r="P221" s="1236"/>
      <c r="Q221" s="1236">
        <v>0.32029999999999997</v>
      </c>
      <c r="R221" s="1234"/>
      <c r="S221" s="1235"/>
      <c r="T221" s="1235"/>
      <c r="U221" s="1235"/>
      <c r="V221" s="1236"/>
      <c r="W221" s="1236"/>
      <c r="X221" s="1236"/>
      <c r="Y221" s="1236"/>
      <c r="Z221" s="1236">
        <v>0.32029999999999997</v>
      </c>
      <c r="AA221" s="1237"/>
      <c r="AB221" s="1238"/>
    </row>
    <row r="222" spans="1:28">
      <c r="A222" s="1229">
        <v>66</v>
      </c>
      <c r="B222" s="1230" t="s">
        <v>63</v>
      </c>
      <c r="C222" s="1240" t="s">
        <v>9789</v>
      </c>
      <c r="D222" s="1232" t="s">
        <v>9790</v>
      </c>
      <c r="E222" s="1233">
        <v>0.2</v>
      </c>
      <c r="F222" s="1236">
        <v>0.2</v>
      </c>
      <c r="G222" s="1236"/>
      <c r="H222" s="1236"/>
      <c r="I222" s="1236"/>
      <c r="J222" s="1236"/>
      <c r="K222" s="1236"/>
      <c r="L222" s="1236">
        <v>0.2</v>
      </c>
      <c r="M222" s="1236"/>
      <c r="N222" s="1236"/>
      <c r="O222" s="1236"/>
      <c r="P222" s="1236"/>
      <c r="Q222" s="1236">
        <v>0.2</v>
      </c>
      <c r="R222" s="1234"/>
      <c r="S222" s="1235"/>
      <c r="T222" s="1235"/>
      <c r="U222" s="1235">
        <v>8</v>
      </c>
      <c r="V222" s="1236"/>
      <c r="W222" s="1236"/>
      <c r="X222" s="1236"/>
      <c r="Y222" s="1236"/>
      <c r="Z222" s="1236">
        <v>0.2</v>
      </c>
      <c r="AA222" s="1237"/>
      <c r="AB222" s="1238"/>
    </row>
    <row r="223" spans="1:28">
      <c r="A223" s="1229">
        <v>67</v>
      </c>
      <c r="B223" s="1230" t="s">
        <v>9791</v>
      </c>
      <c r="C223" s="1240" t="s">
        <v>9792</v>
      </c>
      <c r="D223" s="1232" t="s">
        <v>9793</v>
      </c>
      <c r="E223" s="1233">
        <v>0.39800000000000002</v>
      </c>
      <c r="F223" s="1236">
        <v>0.39800000000000002</v>
      </c>
      <c r="G223" s="1236"/>
      <c r="H223" s="1236"/>
      <c r="I223" s="1236"/>
      <c r="J223" s="1236"/>
      <c r="K223" s="1236"/>
      <c r="L223" s="1236">
        <v>0.39800000000000002</v>
      </c>
      <c r="M223" s="1236"/>
      <c r="N223" s="1236"/>
      <c r="O223" s="1236"/>
      <c r="P223" s="1236"/>
      <c r="Q223" s="1236">
        <v>0.39800000000000002</v>
      </c>
      <c r="R223" s="1234"/>
      <c r="S223" s="1235"/>
      <c r="T223" s="1235"/>
      <c r="U223" s="1235"/>
      <c r="V223" s="1236"/>
      <c r="W223" s="1236"/>
      <c r="X223" s="1236"/>
      <c r="Y223" s="1236"/>
      <c r="Z223" s="1236">
        <v>0.39800000000000002</v>
      </c>
      <c r="AA223" s="1237"/>
      <c r="AB223" s="1238"/>
    </row>
    <row r="224" spans="1:28">
      <c r="A224" s="1229">
        <v>68</v>
      </c>
      <c r="B224" s="1230" t="s">
        <v>340</v>
      </c>
      <c r="C224" s="1240" t="s">
        <v>9794</v>
      </c>
      <c r="D224" s="1232" t="s">
        <v>9795</v>
      </c>
      <c r="E224" s="1233">
        <v>0.43440000000000001</v>
      </c>
      <c r="F224" s="1236">
        <v>0.43440000000000001</v>
      </c>
      <c r="G224" s="1236">
        <v>0.43440000000000001</v>
      </c>
      <c r="H224" s="1236"/>
      <c r="I224" s="1236"/>
      <c r="J224" s="1236"/>
      <c r="K224" s="1236"/>
      <c r="L224" s="1236"/>
      <c r="M224" s="1236"/>
      <c r="N224" s="1236"/>
      <c r="O224" s="1236"/>
      <c r="P224" s="1236"/>
      <c r="Q224" s="1236">
        <v>0.43440000000000001</v>
      </c>
      <c r="R224" s="1234"/>
      <c r="S224" s="1235"/>
      <c r="T224" s="1235"/>
      <c r="U224" s="1235"/>
      <c r="V224" s="1236"/>
      <c r="W224" s="1236"/>
      <c r="X224" s="1236"/>
      <c r="Y224" s="1236">
        <v>0.43440000000000001</v>
      </c>
      <c r="Z224" s="1236"/>
      <c r="AA224" s="1237"/>
      <c r="AB224" s="1238"/>
    </row>
    <row r="225" spans="1:28">
      <c r="A225" s="1229">
        <v>69</v>
      </c>
      <c r="B225" s="1230" t="s">
        <v>9796</v>
      </c>
      <c r="C225" s="1240" t="s">
        <v>9797</v>
      </c>
      <c r="D225" s="1232" t="s">
        <v>9798</v>
      </c>
      <c r="E225" s="1233">
        <v>0.5</v>
      </c>
      <c r="F225" s="1236">
        <v>0.5</v>
      </c>
      <c r="G225" s="1236"/>
      <c r="H225" s="1236"/>
      <c r="I225" s="1236"/>
      <c r="J225" s="1236"/>
      <c r="K225" s="1236"/>
      <c r="L225" s="1236">
        <v>0.5</v>
      </c>
      <c r="M225" s="1236"/>
      <c r="N225" s="1236"/>
      <c r="O225" s="1236"/>
      <c r="P225" s="1236"/>
      <c r="Q225" s="1236">
        <v>0.5</v>
      </c>
      <c r="R225" s="1234"/>
      <c r="S225" s="1235"/>
      <c r="T225" s="1235"/>
      <c r="U225" s="1235"/>
      <c r="V225" s="1236"/>
      <c r="W225" s="1236"/>
      <c r="X225" s="1236"/>
      <c r="Y225" s="1236"/>
      <c r="Z225" s="1236">
        <v>0.5</v>
      </c>
      <c r="AA225" s="1237"/>
      <c r="AB225" s="1238"/>
    </row>
    <row r="226" spans="1:28">
      <c r="A226" s="1229">
        <v>70</v>
      </c>
      <c r="B226" s="1230" t="s">
        <v>9799</v>
      </c>
      <c r="C226" s="1240" t="s">
        <v>9800</v>
      </c>
      <c r="D226" s="1232" t="s">
        <v>9801</v>
      </c>
      <c r="E226" s="1233">
        <v>0.48</v>
      </c>
      <c r="F226" s="1236">
        <v>0.48</v>
      </c>
      <c r="G226" s="1236"/>
      <c r="H226" s="1236"/>
      <c r="I226" s="1236"/>
      <c r="J226" s="1236"/>
      <c r="K226" s="1236"/>
      <c r="L226" s="1236">
        <v>0.48</v>
      </c>
      <c r="M226" s="1236"/>
      <c r="N226" s="1236"/>
      <c r="O226" s="1236"/>
      <c r="P226" s="1236"/>
      <c r="Q226" s="1236">
        <v>0.48</v>
      </c>
      <c r="R226" s="1234"/>
      <c r="S226" s="1235"/>
      <c r="T226" s="1235"/>
      <c r="U226" s="1235"/>
      <c r="V226" s="1236"/>
      <c r="W226" s="1236"/>
      <c r="X226" s="1236"/>
      <c r="Y226" s="1236"/>
      <c r="Z226" s="1236">
        <v>0.48</v>
      </c>
      <c r="AA226" s="1237"/>
      <c r="AB226" s="1238"/>
    </row>
    <row r="227" spans="1:28">
      <c r="A227" s="1229">
        <v>71</v>
      </c>
      <c r="B227" s="1230" t="s">
        <v>9802</v>
      </c>
      <c r="C227" s="1240" t="s">
        <v>9803</v>
      </c>
      <c r="D227" s="1232" t="s">
        <v>9804</v>
      </c>
      <c r="E227" s="1233">
        <v>0.41499999999999998</v>
      </c>
      <c r="F227" s="1236">
        <v>0.41499999999999998</v>
      </c>
      <c r="G227" s="1236"/>
      <c r="H227" s="1236"/>
      <c r="I227" s="1236"/>
      <c r="J227" s="1236"/>
      <c r="K227" s="1236"/>
      <c r="L227" s="1236">
        <v>0.41499999999999998</v>
      </c>
      <c r="M227" s="1236"/>
      <c r="N227" s="1236"/>
      <c r="O227" s="1236"/>
      <c r="P227" s="1236"/>
      <c r="Q227" s="1236">
        <v>0.41499999999999998</v>
      </c>
      <c r="R227" s="1234"/>
      <c r="S227" s="1235"/>
      <c r="T227" s="1235"/>
      <c r="U227" s="1235"/>
      <c r="V227" s="1236"/>
      <c r="W227" s="1236"/>
      <c r="X227" s="1236"/>
      <c r="Y227" s="1236"/>
      <c r="Z227" s="1236">
        <v>0.41499999999999998</v>
      </c>
      <c r="AA227" s="1237"/>
      <c r="AB227" s="1238"/>
    </row>
    <row r="228" spans="1:28">
      <c r="A228" s="1229">
        <v>72</v>
      </c>
      <c r="B228" s="1230" t="s">
        <v>9805</v>
      </c>
      <c r="C228" s="1240" t="s">
        <v>9806</v>
      </c>
      <c r="D228" s="1232" t="s">
        <v>9807</v>
      </c>
      <c r="E228" s="1233">
        <v>0.25</v>
      </c>
      <c r="F228" s="1236">
        <v>0.25</v>
      </c>
      <c r="G228" s="1236"/>
      <c r="H228" s="1236"/>
      <c r="I228" s="1236"/>
      <c r="J228" s="1236"/>
      <c r="K228" s="1236"/>
      <c r="L228" s="1236">
        <v>0.25</v>
      </c>
      <c r="M228" s="1236"/>
      <c r="N228" s="1236"/>
      <c r="O228" s="1236"/>
      <c r="P228" s="1236"/>
      <c r="Q228" s="1236">
        <v>0.25</v>
      </c>
      <c r="R228" s="1234"/>
      <c r="S228" s="1235"/>
      <c r="T228" s="1235"/>
      <c r="U228" s="1235"/>
      <c r="V228" s="1236"/>
      <c r="W228" s="1236"/>
      <c r="X228" s="1236"/>
      <c r="Y228" s="1236"/>
      <c r="Z228" s="1236">
        <v>0.25</v>
      </c>
      <c r="AA228" s="1237"/>
      <c r="AB228" s="1238"/>
    </row>
    <row r="229" spans="1:28">
      <c r="A229" s="1229">
        <v>73</v>
      </c>
      <c r="B229" s="1230" t="s">
        <v>9808</v>
      </c>
      <c r="C229" s="1240" t="s">
        <v>9809</v>
      </c>
      <c r="D229" s="1232" t="s">
        <v>9810</v>
      </c>
      <c r="E229" s="1233">
        <v>0.49730000000000002</v>
      </c>
      <c r="F229" s="1236">
        <v>0.49730000000000002</v>
      </c>
      <c r="G229" s="1236">
        <v>0.49730000000000002</v>
      </c>
      <c r="H229" s="1236"/>
      <c r="I229" s="1236"/>
      <c r="J229" s="1236"/>
      <c r="K229" s="1236"/>
      <c r="L229" s="1236"/>
      <c r="M229" s="1236"/>
      <c r="N229" s="1236"/>
      <c r="O229" s="1236"/>
      <c r="P229" s="1236"/>
      <c r="Q229" s="1236">
        <v>0.49730000000000002</v>
      </c>
      <c r="R229" s="1234"/>
      <c r="S229" s="1235"/>
      <c r="T229" s="1235"/>
      <c r="U229" s="1235"/>
      <c r="V229" s="1236"/>
      <c r="W229" s="1236"/>
      <c r="X229" s="1236"/>
      <c r="Y229" s="1236">
        <v>0.49730000000000002</v>
      </c>
      <c r="Z229" s="1236"/>
      <c r="AA229" s="1237"/>
      <c r="AB229" s="1238"/>
    </row>
    <row r="230" spans="1:28">
      <c r="A230" s="1229">
        <v>74</v>
      </c>
      <c r="B230" s="1230" t="s">
        <v>9811</v>
      </c>
      <c r="C230" s="1240" t="s">
        <v>9812</v>
      </c>
      <c r="D230" s="1232" t="s">
        <v>9813</v>
      </c>
      <c r="E230" s="1233">
        <v>0.72099999999999997</v>
      </c>
      <c r="F230" s="1236">
        <v>0.72099999999999997</v>
      </c>
      <c r="G230" s="1236"/>
      <c r="H230" s="1236"/>
      <c r="I230" s="1236"/>
      <c r="J230" s="1236"/>
      <c r="K230" s="1236"/>
      <c r="L230" s="1236">
        <v>0.72099999999999997</v>
      </c>
      <c r="M230" s="1236"/>
      <c r="N230" s="1236"/>
      <c r="O230" s="1236"/>
      <c r="P230" s="1236"/>
      <c r="Q230" s="1236">
        <v>0.72099999999999997</v>
      </c>
      <c r="R230" s="1234"/>
      <c r="S230" s="1235"/>
      <c r="T230" s="1235"/>
      <c r="U230" s="1235"/>
      <c r="V230" s="1236"/>
      <c r="W230" s="1236"/>
      <c r="X230" s="1236"/>
      <c r="Y230" s="1236"/>
      <c r="Z230" s="1236">
        <v>0.72099999999999997</v>
      </c>
      <c r="AA230" s="1237"/>
      <c r="AB230" s="1238"/>
    </row>
    <row r="231" spans="1:28">
      <c r="A231" s="1229">
        <v>75</v>
      </c>
      <c r="B231" s="1230" t="s">
        <v>453</v>
      </c>
      <c r="C231" s="1240" t="s">
        <v>9814</v>
      </c>
      <c r="D231" s="1232" t="s">
        <v>9815</v>
      </c>
      <c r="E231" s="1233">
        <v>1.2829999999999999</v>
      </c>
      <c r="F231" s="1236">
        <v>1.2829999999999999</v>
      </c>
      <c r="G231" s="1236"/>
      <c r="H231" s="1236"/>
      <c r="I231" s="1236"/>
      <c r="J231" s="1236"/>
      <c r="K231" s="1236"/>
      <c r="L231" s="1236">
        <v>1.2829999999999999</v>
      </c>
      <c r="M231" s="1236"/>
      <c r="N231" s="1236"/>
      <c r="O231" s="1236"/>
      <c r="P231" s="1236"/>
      <c r="Q231" s="1236">
        <v>1.2829999999999999</v>
      </c>
      <c r="R231" s="1234"/>
      <c r="S231" s="1235"/>
      <c r="T231" s="1235"/>
      <c r="U231" s="1235">
        <v>21</v>
      </c>
      <c r="V231" s="1236"/>
      <c r="W231" s="1236"/>
      <c r="X231" s="1236"/>
      <c r="Y231" s="1236"/>
      <c r="Z231" s="1236">
        <v>1.2829999999999999</v>
      </c>
      <c r="AA231" s="1237"/>
      <c r="AB231" s="1238"/>
    </row>
    <row r="232" spans="1:28">
      <c r="A232" s="1229">
        <v>76</v>
      </c>
      <c r="B232" s="1230" t="s">
        <v>367</v>
      </c>
      <c r="C232" s="1240" t="s">
        <v>9816</v>
      </c>
      <c r="D232" s="1232" t="s">
        <v>9817</v>
      </c>
      <c r="E232" s="1233">
        <v>0.66</v>
      </c>
      <c r="F232" s="1236">
        <v>0.66</v>
      </c>
      <c r="G232" s="1236"/>
      <c r="H232" s="1236"/>
      <c r="I232" s="1236"/>
      <c r="J232" s="1236"/>
      <c r="K232" s="1236"/>
      <c r="L232" s="1236">
        <v>0.66</v>
      </c>
      <c r="M232" s="1236"/>
      <c r="N232" s="1236"/>
      <c r="O232" s="1236"/>
      <c r="P232" s="1236"/>
      <c r="Q232" s="1236">
        <v>0.66</v>
      </c>
      <c r="R232" s="1234"/>
      <c r="S232" s="1235"/>
      <c r="T232" s="1235"/>
      <c r="U232" s="1235"/>
      <c r="V232" s="1236"/>
      <c r="W232" s="1236"/>
      <c r="X232" s="1236"/>
      <c r="Y232" s="1236"/>
      <c r="Z232" s="1236">
        <v>0.66</v>
      </c>
      <c r="AA232" s="1237"/>
      <c r="AB232" s="1238"/>
    </row>
    <row r="233" spans="1:28">
      <c r="A233" s="1229">
        <v>77</v>
      </c>
      <c r="B233" s="1230" t="s">
        <v>9818</v>
      </c>
      <c r="C233" s="1240" t="s">
        <v>9819</v>
      </c>
      <c r="D233" s="1232" t="s">
        <v>9820</v>
      </c>
      <c r="E233" s="1233">
        <v>0.32500000000000001</v>
      </c>
      <c r="F233" s="1236">
        <v>0.32500000000000001</v>
      </c>
      <c r="G233" s="1236">
        <v>0.32500000000000001</v>
      </c>
      <c r="H233" s="1236"/>
      <c r="I233" s="1236"/>
      <c r="J233" s="1236"/>
      <c r="K233" s="1236"/>
      <c r="L233" s="1236"/>
      <c r="M233" s="1236"/>
      <c r="N233" s="1236"/>
      <c r="O233" s="1236"/>
      <c r="P233" s="1236"/>
      <c r="Q233" s="1236">
        <v>0.32500000000000001</v>
      </c>
      <c r="R233" s="1234"/>
      <c r="S233" s="1235"/>
      <c r="T233" s="1235"/>
      <c r="U233" s="1235"/>
      <c r="V233" s="1236"/>
      <c r="W233" s="1236"/>
      <c r="X233" s="1236"/>
      <c r="Y233" s="1236"/>
      <c r="Z233" s="1236">
        <v>0.32500000000000001</v>
      </c>
      <c r="AA233" s="1237"/>
      <c r="AB233" s="1238"/>
    </row>
    <row r="234" spans="1:28">
      <c r="A234" s="1229">
        <v>78</v>
      </c>
      <c r="B234" s="1230" t="s">
        <v>9821</v>
      </c>
      <c r="C234" s="1240" t="s">
        <v>9822</v>
      </c>
      <c r="D234" s="1232" t="s">
        <v>9823</v>
      </c>
      <c r="E234" s="1233">
        <v>0.2</v>
      </c>
      <c r="F234" s="1236">
        <v>0.2</v>
      </c>
      <c r="G234" s="1236"/>
      <c r="H234" s="1236"/>
      <c r="I234" s="1236"/>
      <c r="J234" s="1236"/>
      <c r="K234" s="1236"/>
      <c r="L234" s="1236">
        <v>0.2</v>
      </c>
      <c r="M234" s="1236"/>
      <c r="N234" s="1236"/>
      <c r="O234" s="1236"/>
      <c r="P234" s="1236"/>
      <c r="Q234" s="1236">
        <v>0.2</v>
      </c>
      <c r="R234" s="1234"/>
      <c r="S234" s="1235"/>
      <c r="T234" s="1235"/>
      <c r="U234" s="1235"/>
      <c r="V234" s="1236"/>
      <c r="W234" s="1236"/>
      <c r="X234" s="1236"/>
      <c r="Y234" s="1236"/>
      <c r="Z234" s="1236">
        <v>0.2</v>
      </c>
      <c r="AA234" s="1237"/>
      <c r="AB234" s="1238"/>
    </row>
    <row r="235" spans="1:28">
      <c r="A235" s="1229">
        <v>79</v>
      </c>
      <c r="B235" s="1230" t="s">
        <v>420</v>
      </c>
      <c r="C235" s="1240" t="s">
        <v>9824</v>
      </c>
      <c r="D235" s="1232" t="s">
        <v>9825</v>
      </c>
      <c r="E235" s="1233">
        <v>1.0900000000000001</v>
      </c>
      <c r="F235" s="1233">
        <v>1.0900000000000001</v>
      </c>
      <c r="G235" s="1233">
        <v>1.0900000000000001</v>
      </c>
      <c r="H235" s="1233"/>
      <c r="I235" s="1233"/>
      <c r="J235" s="1236"/>
      <c r="K235" s="1236"/>
      <c r="L235" s="1236"/>
      <c r="M235" s="1236"/>
      <c r="N235" s="1236"/>
      <c r="O235" s="1236"/>
      <c r="P235" s="1236"/>
      <c r="Q235" s="1233">
        <v>0.66700000000000004</v>
      </c>
      <c r="R235" s="1234"/>
      <c r="S235" s="1235"/>
      <c r="T235" s="1235"/>
      <c r="U235" s="1235"/>
      <c r="V235" s="1236"/>
      <c r="W235" s="1236"/>
      <c r="X235" s="1236"/>
      <c r="Y235" s="1236"/>
      <c r="Z235" s="1233">
        <v>1.0900000000000001</v>
      </c>
      <c r="AA235" s="1237"/>
      <c r="AB235" s="1238"/>
    </row>
    <row r="236" spans="1:28">
      <c r="A236" s="1229">
        <v>80</v>
      </c>
      <c r="B236" s="1230" t="s">
        <v>9826</v>
      </c>
      <c r="C236" s="1240" t="s">
        <v>9827</v>
      </c>
      <c r="D236" s="1232" t="s">
        <v>9828</v>
      </c>
      <c r="E236" s="1233">
        <v>0.4</v>
      </c>
      <c r="F236" s="1236">
        <v>0.4</v>
      </c>
      <c r="G236" s="1236"/>
      <c r="H236" s="1236"/>
      <c r="I236" s="1236"/>
      <c r="J236" s="1236"/>
      <c r="K236" s="1236"/>
      <c r="L236" s="1236">
        <v>0.4</v>
      </c>
      <c r="M236" s="1236"/>
      <c r="N236" s="1236"/>
      <c r="O236" s="1236"/>
      <c r="P236" s="1236"/>
      <c r="Q236" s="1236">
        <v>0.4</v>
      </c>
      <c r="R236" s="1234"/>
      <c r="S236" s="1235"/>
      <c r="T236" s="1235"/>
      <c r="U236" s="1235"/>
      <c r="V236" s="1236"/>
      <c r="W236" s="1236"/>
      <c r="X236" s="1236"/>
      <c r="Y236" s="1236"/>
      <c r="Z236" s="1236">
        <v>0.4</v>
      </c>
      <c r="AA236" s="1237"/>
      <c r="AB236" s="1238"/>
    </row>
    <row r="237" spans="1:28">
      <c r="A237" s="1229">
        <v>81</v>
      </c>
      <c r="B237" s="1230" t="s">
        <v>9829</v>
      </c>
      <c r="C237" s="1240" t="s">
        <v>9830</v>
      </c>
      <c r="D237" s="1232" t="s">
        <v>9831</v>
      </c>
      <c r="E237" s="1233">
        <v>0.51390000000000002</v>
      </c>
      <c r="F237" s="1236">
        <v>0.51390000000000002</v>
      </c>
      <c r="G237" s="1236">
        <v>0.216</v>
      </c>
      <c r="H237" s="1236"/>
      <c r="I237" s="1236"/>
      <c r="J237" s="1236"/>
      <c r="K237" s="1236"/>
      <c r="L237" s="1236">
        <v>0.2979</v>
      </c>
      <c r="M237" s="1236"/>
      <c r="N237" s="1236"/>
      <c r="O237" s="1236"/>
      <c r="P237" s="1236"/>
      <c r="Q237" s="1236">
        <v>0.51390000000000002</v>
      </c>
      <c r="R237" s="1234"/>
      <c r="S237" s="1235"/>
      <c r="T237" s="1235"/>
      <c r="U237" s="1235"/>
      <c r="V237" s="1236"/>
      <c r="W237" s="1236"/>
      <c r="X237" s="1236"/>
      <c r="Y237" s="1236"/>
      <c r="Z237" s="1236">
        <v>0.51390000000000002</v>
      </c>
      <c r="AA237" s="1237"/>
      <c r="AB237" s="1238"/>
    </row>
    <row r="238" spans="1:28">
      <c r="A238" s="1229">
        <v>82</v>
      </c>
      <c r="B238" s="1230" t="s">
        <v>9006</v>
      </c>
      <c r="C238" s="1240" t="s">
        <v>9832</v>
      </c>
      <c r="D238" s="1232" t="s">
        <v>9833</v>
      </c>
      <c r="E238" s="1233">
        <v>0.1</v>
      </c>
      <c r="F238" s="1236">
        <v>0.1</v>
      </c>
      <c r="G238" s="1236"/>
      <c r="H238" s="1236"/>
      <c r="I238" s="1236"/>
      <c r="J238" s="1236"/>
      <c r="K238" s="1236"/>
      <c r="L238" s="1236">
        <v>0.1</v>
      </c>
      <c r="M238" s="1236"/>
      <c r="N238" s="1236"/>
      <c r="O238" s="1236"/>
      <c r="P238" s="1236"/>
      <c r="Q238" s="1236">
        <v>0.1</v>
      </c>
      <c r="R238" s="1234"/>
      <c r="S238" s="1235"/>
      <c r="T238" s="1235"/>
      <c r="U238" s="1235"/>
      <c r="V238" s="1236"/>
      <c r="W238" s="1236"/>
      <c r="X238" s="1236"/>
      <c r="Y238" s="1236"/>
      <c r="Z238" s="1236">
        <v>0.1</v>
      </c>
      <c r="AA238" s="1237"/>
      <c r="AB238" s="1238"/>
    </row>
    <row r="239" spans="1:28">
      <c r="A239" s="1229">
        <v>83</v>
      </c>
      <c r="B239" s="1230" t="s">
        <v>9016</v>
      </c>
      <c r="C239" s="1240" t="s">
        <v>9834</v>
      </c>
      <c r="D239" s="1232" t="s">
        <v>9835</v>
      </c>
      <c r="E239" s="1233">
        <v>0.3</v>
      </c>
      <c r="F239" s="1236">
        <v>0.3</v>
      </c>
      <c r="G239" s="1236"/>
      <c r="H239" s="1236"/>
      <c r="I239" s="1236"/>
      <c r="J239" s="1236"/>
      <c r="K239" s="1236"/>
      <c r="L239" s="1236">
        <v>0.3</v>
      </c>
      <c r="M239" s="1236"/>
      <c r="N239" s="1236"/>
      <c r="O239" s="1236"/>
      <c r="P239" s="1236"/>
      <c r="Q239" s="1236">
        <v>0.3</v>
      </c>
      <c r="R239" s="1234"/>
      <c r="S239" s="1235"/>
      <c r="T239" s="1235"/>
      <c r="U239" s="1235"/>
      <c r="V239" s="1236"/>
      <c r="W239" s="1236"/>
      <c r="X239" s="1236"/>
      <c r="Y239" s="1236"/>
      <c r="Z239" s="1236">
        <v>0.3</v>
      </c>
      <c r="AA239" s="1237"/>
      <c r="AB239" s="1238"/>
    </row>
    <row r="240" spans="1:28">
      <c r="A240" s="1229">
        <v>84</v>
      </c>
      <c r="B240" s="1230" t="s">
        <v>9836</v>
      </c>
      <c r="C240" s="1240" t="s">
        <v>9837</v>
      </c>
      <c r="D240" s="1232" t="s">
        <v>9838</v>
      </c>
      <c r="E240" s="1233">
        <v>0.55000000000000004</v>
      </c>
      <c r="F240" s="1236">
        <v>0.55000000000000004</v>
      </c>
      <c r="G240" s="1236"/>
      <c r="H240" s="1236"/>
      <c r="I240" s="1236"/>
      <c r="J240" s="1236"/>
      <c r="K240" s="1236"/>
      <c r="L240" s="1236">
        <v>0.55000000000000004</v>
      </c>
      <c r="M240" s="1236"/>
      <c r="N240" s="1236"/>
      <c r="O240" s="1236"/>
      <c r="P240" s="1236"/>
      <c r="Q240" s="1236">
        <v>0.55000000000000004</v>
      </c>
      <c r="R240" s="1234"/>
      <c r="S240" s="1235"/>
      <c r="T240" s="1235"/>
      <c r="U240" s="1235"/>
      <c r="V240" s="1236"/>
      <c r="W240" s="1236"/>
      <c r="X240" s="1236"/>
      <c r="Y240" s="1236"/>
      <c r="Z240" s="1236">
        <v>0.55000000000000004</v>
      </c>
      <c r="AA240" s="1237"/>
      <c r="AB240" s="1238"/>
    </row>
    <row r="241" spans="1:28">
      <c r="A241" s="1229">
        <v>85</v>
      </c>
      <c r="B241" s="1230" t="s">
        <v>8993</v>
      </c>
      <c r="C241" s="1240" t="s">
        <v>9839</v>
      </c>
      <c r="D241" s="1232" t="s">
        <v>9840</v>
      </c>
      <c r="E241" s="1233">
        <v>0.8</v>
      </c>
      <c r="F241" s="1236">
        <v>0.8</v>
      </c>
      <c r="G241" s="1236">
        <v>0.8</v>
      </c>
      <c r="H241" s="1236"/>
      <c r="I241" s="1236"/>
      <c r="J241" s="1236"/>
      <c r="K241" s="1236"/>
      <c r="L241" s="1236"/>
      <c r="M241" s="1236"/>
      <c r="N241" s="1236"/>
      <c r="O241" s="1236"/>
      <c r="P241" s="1236"/>
      <c r="Q241" s="1236">
        <v>0.8</v>
      </c>
      <c r="R241" s="1234"/>
      <c r="S241" s="1235"/>
      <c r="T241" s="1235"/>
      <c r="U241" s="1235"/>
      <c r="V241" s="1236"/>
      <c r="W241" s="1236"/>
      <c r="X241" s="1236"/>
      <c r="Y241" s="1236"/>
      <c r="Z241" s="1236">
        <v>0.8</v>
      </c>
      <c r="AA241" s="1237"/>
      <c r="AB241" s="1238"/>
    </row>
    <row r="242" spans="1:28">
      <c r="A242" s="1229">
        <v>86</v>
      </c>
      <c r="B242" s="1230" t="s">
        <v>9841</v>
      </c>
      <c r="C242" s="1240" t="s">
        <v>9842</v>
      </c>
      <c r="D242" s="1232" t="s">
        <v>9843</v>
      </c>
      <c r="E242" s="1233">
        <v>0.95399999999999996</v>
      </c>
      <c r="F242" s="1236">
        <v>0.95399999999999996</v>
      </c>
      <c r="G242" s="1236"/>
      <c r="H242" s="1236"/>
      <c r="I242" s="1236"/>
      <c r="J242" s="1236"/>
      <c r="K242" s="1236"/>
      <c r="L242" s="1236">
        <v>0.95399999999999996</v>
      </c>
      <c r="M242" s="1236"/>
      <c r="N242" s="1236"/>
      <c r="O242" s="1236"/>
      <c r="P242" s="1236"/>
      <c r="Q242" s="1236">
        <v>0.95399999999999996</v>
      </c>
      <c r="R242" s="1234"/>
      <c r="S242" s="1235"/>
      <c r="T242" s="1235"/>
      <c r="U242" s="1235"/>
      <c r="V242" s="1236"/>
      <c r="W242" s="1236"/>
      <c r="X242" s="1236"/>
      <c r="Y242" s="1236"/>
      <c r="Z242" s="1236">
        <v>0.95399999999999996</v>
      </c>
      <c r="AA242" s="1237"/>
      <c r="AB242" s="1238"/>
    </row>
    <row r="243" spans="1:28">
      <c r="A243" s="1229">
        <v>87</v>
      </c>
      <c r="B243" s="1230" t="s">
        <v>9844</v>
      </c>
      <c r="C243" s="1240" t="s">
        <v>9845</v>
      </c>
      <c r="D243" s="1232" t="s">
        <v>9846</v>
      </c>
      <c r="E243" s="1233">
        <v>0.41099999999999998</v>
      </c>
      <c r="F243" s="1236">
        <v>0.41099999999999998</v>
      </c>
      <c r="G243" s="1236"/>
      <c r="H243" s="1236"/>
      <c r="I243" s="1236"/>
      <c r="J243" s="1236"/>
      <c r="K243" s="1236"/>
      <c r="L243" s="1236">
        <v>0.41099999999999998</v>
      </c>
      <c r="M243" s="1236"/>
      <c r="N243" s="1236"/>
      <c r="O243" s="1236"/>
      <c r="P243" s="1236"/>
      <c r="Q243" s="1236">
        <v>0.41099999999999998</v>
      </c>
      <c r="R243" s="1234"/>
      <c r="S243" s="1235"/>
      <c r="T243" s="1235"/>
      <c r="U243" s="1235"/>
      <c r="V243" s="1236"/>
      <c r="W243" s="1236"/>
      <c r="X243" s="1236"/>
      <c r="Y243" s="1236"/>
      <c r="Z243" s="1236">
        <v>0.41099999999999998</v>
      </c>
      <c r="AA243" s="1237"/>
      <c r="AB243" s="1238"/>
    </row>
    <row r="244" spans="1:28">
      <c r="A244" s="1229">
        <v>88</v>
      </c>
      <c r="B244" s="1230" t="s">
        <v>8991</v>
      </c>
      <c r="C244" s="1240" t="s">
        <v>9847</v>
      </c>
      <c r="D244" s="1232" t="s">
        <v>9848</v>
      </c>
      <c r="E244" s="1233">
        <v>0.51200000000000001</v>
      </c>
      <c r="F244" s="1236">
        <v>0.51200000000000001</v>
      </c>
      <c r="G244" s="1236"/>
      <c r="H244" s="1236"/>
      <c r="I244" s="1236"/>
      <c r="J244" s="1236"/>
      <c r="K244" s="1236"/>
      <c r="L244" s="1236">
        <v>0.51200000000000001</v>
      </c>
      <c r="M244" s="1236"/>
      <c r="N244" s="1236"/>
      <c r="O244" s="1236"/>
      <c r="P244" s="1236"/>
      <c r="Q244" s="1236">
        <v>0.51200000000000001</v>
      </c>
      <c r="R244" s="1234"/>
      <c r="S244" s="1235"/>
      <c r="T244" s="1235"/>
      <c r="U244" s="1235"/>
      <c r="V244" s="1236"/>
      <c r="W244" s="1236"/>
      <c r="X244" s="1236"/>
      <c r="Y244" s="1236"/>
      <c r="Z244" s="1236">
        <v>0.51200000000000001</v>
      </c>
      <c r="AA244" s="1237"/>
      <c r="AB244" s="1238"/>
    </row>
    <row r="245" spans="1:28">
      <c r="A245" s="1229">
        <v>89</v>
      </c>
      <c r="B245" s="1230" t="s">
        <v>310</v>
      </c>
      <c r="C245" s="1240" t="s">
        <v>9849</v>
      </c>
      <c r="D245" s="1232" t="s">
        <v>9850</v>
      </c>
      <c r="E245" s="1233">
        <v>0.22</v>
      </c>
      <c r="F245" s="1236">
        <v>0.22</v>
      </c>
      <c r="G245" s="1236"/>
      <c r="H245" s="1236"/>
      <c r="I245" s="1236"/>
      <c r="J245" s="1236"/>
      <c r="K245" s="1236"/>
      <c r="L245" s="1236">
        <v>0.22</v>
      </c>
      <c r="M245" s="1236"/>
      <c r="N245" s="1236"/>
      <c r="O245" s="1236"/>
      <c r="P245" s="1236"/>
      <c r="Q245" s="1236">
        <v>0.22</v>
      </c>
      <c r="R245" s="1234"/>
      <c r="S245" s="1235"/>
      <c r="T245" s="1235"/>
      <c r="U245" s="1235"/>
      <c r="V245" s="1236"/>
      <c r="W245" s="1236"/>
      <c r="X245" s="1236"/>
      <c r="Y245" s="1236"/>
      <c r="Z245" s="1236">
        <v>0.22</v>
      </c>
      <c r="AA245" s="1237"/>
      <c r="AB245" s="1238"/>
    </row>
    <row r="246" spans="1:28">
      <c r="A246" s="1229">
        <v>90</v>
      </c>
      <c r="B246" s="1230" t="s">
        <v>9851</v>
      </c>
      <c r="C246" s="1240" t="s">
        <v>9852</v>
      </c>
      <c r="D246" s="1232" t="s">
        <v>9853</v>
      </c>
      <c r="E246" s="1233">
        <v>0.29899999999999999</v>
      </c>
      <c r="F246" s="1236">
        <v>0.29899999999999999</v>
      </c>
      <c r="G246" s="1236"/>
      <c r="H246" s="1236"/>
      <c r="I246" s="1236"/>
      <c r="J246" s="1236"/>
      <c r="K246" s="1236"/>
      <c r="L246" s="1236">
        <v>0.29899999999999999</v>
      </c>
      <c r="M246" s="1236"/>
      <c r="N246" s="1236"/>
      <c r="O246" s="1236"/>
      <c r="P246" s="1236"/>
      <c r="Q246" s="1236">
        <v>0.29899999999999999</v>
      </c>
      <c r="R246" s="1234"/>
      <c r="S246" s="1235"/>
      <c r="T246" s="1235"/>
      <c r="U246" s="1235"/>
      <c r="V246" s="1236"/>
      <c r="W246" s="1236"/>
      <c r="X246" s="1236"/>
      <c r="Y246" s="1236"/>
      <c r="Z246" s="1236">
        <v>0.29899999999999999</v>
      </c>
      <c r="AA246" s="1237"/>
      <c r="AB246" s="1238"/>
    </row>
    <row r="247" spans="1:28">
      <c r="A247" s="1229">
        <v>91</v>
      </c>
      <c r="B247" s="1230" t="s">
        <v>9854</v>
      </c>
      <c r="C247" s="1240" t="s">
        <v>9855</v>
      </c>
      <c r="D247" s="1232" t="s">
        <v>9856</v>
      </c>
      <c r="E247" s="1233">
        <v>0.53349999999999997</v>
      </c>
      <c r="F247" s="1236">
        <v>0.53349999999999997</v>
      </c>
      <c r="G247" s="1236"/>
      <c r="H247" s="1236"/>
      <c r="I247" s="1236"/>
      <c r="J247" s="1236"/>
      <c r="K247" s="1236"/>
      <c r="L247" s="1236">
        <v>0.53349999999999997</v>
      </c>
      <c r="M247" s="1236"/>
      <c r="N247" s="1236"/>
      <c r="O247" s="1236"/>
      <c r="P247" s="1236"/>
      <c r="Q247" s="1236">
        <v>0.53349999999999997</v>
      </c>
      <c r="R247" s="1234"/>
      <c r="S247" s="1235"/>
      <c r="T247" s="1235"/>
      <c r="U247" s="1235"/>
      <c r="V247" s="1236"/>
      <c r="W247" s="1236"/>
      <c r="X247" s="1236"/>
      <c r="Y247" s="1236"/>
      <c r="Z247" s="1236">
        <v>0.53349999999999997</v>
      </c>
      <c r="AA247" s="1237"/>
      <c r="AB247" s="1238"/>
    </row>
    <row r="248" spans="1:28">
      <c r="A248" s="1229">
        <v>92</v>
      </c>
      <c r="B248" s="1230" t="s">
        <v>175</v>
      </c>
      <c r="C248" s="1240" t="s">
        <v>9857</v>
      </c>
      <c r="D248" s="1232" t="s">
        <v>9858</v>
      </c>
      <c r="E248" s="1233">
        <v>0.62</v>
      </c>
      <c r="F248" s="1236">
        <v>0.62</v>
      </c>
      <c r="G248" s="1236">
        <v>0.52</v>
      </c>
      <c r="H248" s="1236"/>
      <c r="I248" s="1236"/>
      <c r="J248" s="1236"/>
      <c r="K248" s="1236"/>
      <c r="L248" s="1236">
        <v>0.1</v>
      </c>
      <c r="M248" s="1236"/>
      <c r="N248" s="1236"/>
      <c r="O248" s="1236"/>
      <c r="P248" s="1236"/>
      <c r="Q248" s="1236">
        <v>0.62</v>
      </c>
      <c r="R248" s="1234"/>
      <c r="S248" s="1235"/>
      <c r="T248" s="1235"/>
      <c r="U248" s="1235"/>
      <c r="V248" s="1236"/>
      <c r="W248" s="1236"/>
      <c r="X248" s="1236"/>
      <c r="Y248" s="1236"/>
      <c r="Z248" s="1236">
        <v>0.62</v>
      </c>
      <c r="AA248" s="1237"/>
      <c r="AB248" s="1238"/>
    </row>
    <row r="249" spans="1:28">
      <c r="A249" s="1229">
        <v>93</v>
      </c>
      <c r="B249" s="1230" t="s">
        <v>9859</v>
      </c>
      <c r="C249" s="1240" t="s">
        <v>9860</v>
      </c>
      <c r="D249" s="1232" t="s">
        <v>9861</v>
      </c>
      <c r="E249" s="1233">
        <v>0.38800000000000001</v>
      </c>
      <c r="F249" s="1236">
        <v>0.38800000000000001</v>
      </c>
      <c r="G249" s="1236"/>
      <c r="H249" s="1236"/>
      <c r="I249" s="1236"/>
      <c r="J249" s="1236"/>
      <c r="K249" s="1236"/>
      <c r="L249" s="1236">
        <v>0.38800000000000001</v>
      </c>
      <c r="M249" s="1236"/>
      <c r="N249" s="1236"/>
      <c r="O249" s="1236"/>
      <c r="P249" s="1236"/>
      <c r="Q249" s="1236">
        <v>0.38800000000000001</v>
      </c>
      <c r="R249" s="1234"/>
      <c r="S249" s="1235"/>
      <c r="T249" s="1235"/>
      <c r="U249" s="1235"/>
      <c r="V249" s="1236"/>
      <c r="W249" s="1236"/>
      <c r="X249" s="1236"/>
      <c r="Y249" s="1236"/>
      <c r="Z249" s="1236">
        <v>0.38800000000000001</v>
      </c>
      <c r="AA249" s="1237"/>
      <c r="AB249" s="1238"/>
    </row>
    <row r="250" spans="1:28">
      <c r="A250" s="1229">
        <v>94</v>
      </c>
      <c r="B250" s="1230" t="s">
        <v>450</v>
      </c>
      <c r="C250" s="1240" t="s">
        <v>9862</v>
      </c>
      <c r="D250" s="1232" t="s">
        <v>9863</v>
      </c>
      <c r="E250" s="1233">
        <v>0.76500000000000001</v>
      </c>
      <c r="F250" s="1236">
        <v>0.76500000000000001</v>
      </c>
      <c r="G250" s="1236"/>
      <c r="H250" s="1236"/>
      <c r="I250" s="1236"/>
      <c r="J250" s="1236"/>
      <c r="K250" s="1236"/>
      <c r="L250" s="1236">
        <v>0.76500000000000001</v>
      </c>
      <c r="M250" s="1236"/>
      <c r="N250" s="1236"/>
      <c r="O250" s="1236"/>
      <c r="P250" s="1236"/>
      <c r="Q250" s="1236">
        <v>0.76500000000000001</v>
      </c>
      <c r="R250" s="1234"/>
      <c r="S250" s="1235"/>
      <c r="T250" s="1235"/>
      <c r="U250" s="1235"/>
      <c r="V250" s="1236"/>
      <c r="W250" s="1236"/>
      <c r="X250" s="1236"/>
      <c r="Y250" s="1236"/>
      <c r="Z250" s="1236">
        <v>0.76500000000000001</v>
      </c>
      <c r="AA250" s="1237"/>
      <c r="AB250" s="1238"/>
    </row>
    <row r="251" spans="1:28">
      <c r="A251" s="1229">
        <v>95</v>
      </c>
      <c r="B251" s="1243" t="s">
        <v>7044</v>
      </c>
      <c r="C251" s="1244" t="s">
        <v>9864</v>
      </c>
      <c r="D251" s="1245" t="s">
        <v>9865</v>
      </c>
      <c r="E251" s="1246">
        <v>2.06</v>
      </c>
      <c r="F251" s="1246">
        <v>2.06</v>
      </c>
      <c r="G251" s="1247">
        <v>0.79900000000000004</v>
      </c>
      <c r="H251" s="1247"/>
      <c r="I251" s="1247"/>
      <c r="J251" s="1247"/>
      <c r="K251" s="1247"/>
      <c r="L251" s="1247">
        <v>1.2609999999999999</v>
      </c>
      <c r="M251" s="1247"/>
      <c r="N251" s="1247"/>
      <c r="O251" s="1247"/>
      <c r="P251" s="1247"/>
      <c r="Q251" s="1246">
        <v>1.4730000000000001</v>
      </c>
      <c r="R251" s="1248"/>
      <c r="S251" s="1235"/>
      <c r="T251" s="1235"/>
      <c r="U251" s="1235"/>
      <c r="V251" s="1247"/>
      <c r="W251" s="1247"/>
      <c r="X251" s="1247"/>
      <c r="Y251" s="1247"/>
      <c r="Z251" s="1246">
        <v>2.06</v>
      </c>
      <c r="AA251" s="1249"/>
      <c r="AB251" s="1250"/>
    </row>
    <row r="252" spans="1:28">
      <c r="A252" s="1229">
        <v>96</v>
      </c>
      <c r="B252" s="1230" t="s">
        <v>9866</v>
      </c>
      <c r="C252" s="1240" t="s">
        <v>9867</v>
      </c>
      <c r="D252" s="1232" t="s">
        <v>9868</v>
      </c>
      <c r="E252" s="1233">
        <v>1.0568</v>
      </c>
      <c r="F252" s="1233">
        <v>1.0568</v>
      </c>
      <c r="G252" s="1236">
        <v>0.69679999999999997</v>
      </c>
      <c r="H252" s="1236"/>
      <c r="I252" s="1236"/>
      <c r="J252" s="1236"/>
      <c r="K252" s="1236"/>
      <c r="L252" s="1236">
        <v>0.36</v>
      </c>
      <c r="M252" s="1236"/>
      <c r="N252" s="1236"/>
      <c r="O252" s="1236"/>
      <c r="P252" s="1236"/>
      <c r="Q252" s="1233">
        <v>0.23980000000000001</v>
      </c>
      <c r="R252" s="1234"/>
      <c r="S252" s="1235"/>
      <c r="T252" s="1235"/>
      <c r="U252" s="1235"/>
      <c r="V252" s="1236"/>
      <c r="W252" s="1236"/>
      <c r="X252" s="1236"/>
      <c r="Y252" s="1233">
        <v>1.0568</v>
      </c>
      <c r="Z252" s="1236"/>
      <c r="AA252" s="1237"/>
      <c r="AB252" s="1238"/>
    </row>
    <row r="253" spans="1:28">
      <c r="A253" s="1229">
        <v>97</v>
      </c>
      <c r="B253" s="1230" t="s">
        <v>9869</v>
      </c>
      <c r="C253" s="1240" t="s">
        <v>9870</v>
      </c>
      <c r="D253" s="1232" t="s">
        <v>9871</v>
      </c>
      <c r="E253" s="1233">
        <v>0.48199999999999998</v>
      </c>
      <c r="F253" s="1236">
        <v>0.48199999999999998</v>
      </c>
      <c r="G253" s="1236">
        <v>0.48199999999999998</v>
      </c>
      <c r="H253" s="1236"/>
      <c r="I253" s="1236"/>
      <c r="J253" s="1236"/>
      <c r="K253" s="1236"/>
      <c r="L253" s="1236"/>
      <c r="M253" s="1236"/>
      <c r="N253" s="1236"/>
      <c r="O253" s="1236"/>
      <c r="P253" s="1236"/>
      <c r="Q253" s="1236">
        <v>0.48199999999999998</v>
      </c>
      <c r="R253" s="1234"/>
      <c r="S253" s="1235">
        <v>6</v>
      </c>
      <c r="T253" s="1235"/>
      <c r="U253" s="1235"/>
      <c r="V253" s="1236"/>
      <c r="W253" s="1236"/>
      <c r="X253" s="1236"/>
      <c r="Y253" s="1236"/>
      <c r="Z253" s="1236">
        <v>0.48199999999999998</v>
      </c>
      <c r="AA253" s="1237"/>
      <c r="AB253" s="1238"/>
    </row>
    <row r="254" spans="1:28">
      <c r="A254" s="1229">
        <v>98</v>
      </c>
      <c r="B254" s="1230" t="s">
        <v>9872</v>
      </c>
      <c r="C254" s="1240" t="s">
        <v>9873</v>
      </c>
      <c r="D254" s="1232" t="s">
        <v>9874</v>
      </c>
      <c r="E254" s="1233">
        <v>0.4</v>
      </c>
      <c r="F254" s="1236">
        <v>0.4</v>
      </c>
      <c r="G254" s="1236"/>
      <c r="H254" s="1236"/>
      <c r="I254" s="1236"/>
      <c r="J254" s="1236"/>
      <c r="K254" s="1236"/>
      <c r="L254" s="1236">
        <v>0.4</v>
      </c>
      <c r="M254" s="1236"/>
      <c r="N254" s="1236"/>
      <c r="O254" s="1236"/>
      <c r="P254" s="1236"/>
      <c r="Q254" s="1236">
        <v>0.4</v>
      </c>
      <c r="R254" s="1234"/>
      <c r="S254" s="1235"/>
      <c r="T254" s="1235"/>
      <c r="U254" s="1235"/>
      <c r="V254" s="1236"/>
      <c r="W254" s="1236"/>
      <c r="X254" s="1236"/>
      <c r="Y254" s="1236"/>
      <c r="Z254" s="1236">
        <v>0.4</v>
      </c>
      <c r="AA254" s="1237"/>
      <c r="AB254" s="1238"/>
    </row>
    <row r="255" spans="1:28">
      <c r="A255" s="1229">
        <v>93.2</v>
      </c>
      <c r="B255" s="1230" t="s">
        <v>373</v>
      </c>
      <c r="C255" s="1240" t="s">
        <v>9875</v>
      </c>
      <c r="D255" s="1232" t="s">
        <v>9876</v>
      </c>
      <c r="E255" s="1233">
        <v>1.2</v>
      </c>
      <c r="F255" s="1236">
        <v>1.2</v>
      </c>
      <c r="G255" s="1236">
        <v>1.2</v>
      </c>
      <c r="H255" s="1236"/>
      <c r="I255" s="1236"/>
      <c r="J255" s="1236"/>
      <c r="K255" s="1236"/>
      <c r="L255" s="1272"/>
      <c r="M255" s="1088"/>
      <c r="N255" s="1088"/>
      <c r="O255" s="1236"/>
      <c r="P255" s="1236"/>
      <c r="Q255" s="1236">
        <v>1.2</v>
      </c>
      <c r="R255" s="1234"/>
      <c r="S255" s="1235">
        <v>93.2</v>
      </c>
      <c r="T255" s="1235"/>
      <c r="U255" s="1235"/>
      <c r="V255" s="1236"/>
      <c r="W255" s="1236"/>
      <c r="X255" s="1236"/>
      <c r="Y255" s="1236">
        <v>1.2</v>
      </c>
      <c r="Z255" s="1236"/>
      <c r="AA255" s="1237"/>
      <c r="AB255" s="1238"/>
    </row>
    <row r="256" spans="1:28">
      <c r="A256" s="1229">
        <v>100</v>
      </c>
      <c r="B256" s="1230" t="s">
        <v>220</v>
      </c>
      <c r="C256" s="1240" t="s">
        <v>9877</v>
      </c>
      <c r="D256" s="1232" t="s">
        <v>9878</v>
      </c>
      <c r="E256" s="1233">
        <v>1.1299999999999999</v>
      </c>
      <c r="F256" s="1236">
        <v>1.1299999999999999</v>
      </c>
      <c r="G256" s="1236">
        <v>0.9</v>
      </c>
      <c r="H256" s="1236"/>
      <c r="I256" s="1236"/>
      <c r="J256" s="1236"/>
      <c r="K256" s="1236"/>
      <c r="L256" s="1236">
        <v>0.23</v>
      </c>
      <c r="M256" s="1236"/>
      <c r="N256" s="1236"/>
      <c r="O256" s="1236"/>
      <c r="P256" s="1236"/>
      <c r="Q256" s="1236">
        <v>1.1299999999999999</v>
      </c>
      <c r="R256" s="1234"/>
      <c r="S256" s="1235"/>
      <c r="T256" s="1235"/>
      <c r="U256" s="1235"/>
      <c r="V256" s="1236"/>
      <c r="W256" s="1236"/>
      <c r="X256" s="1236"/>
      <c r="Y256" s="1236">
        <v>1.1299999999999999</v>
      </c>
      <c r="Z256" s="1236"/>
      <c r="AA256" s="1237"/>
      <c r="AB256" s="1238"/>
    </row>
    <row r="257" spans="1:28">
      <c r="A257" s="1229">
        <v>101</v>
      </c>
      <c r="B257" s="1230" t="s">
        <v>9879</v>
      </c>
      <c r="C257" s="1240" t="s">
        <v>9880</v>
      </c>
      <c r="D257" s="1232" t="s">
        <v>9881</v>
      </c>
      <c r="E257" s="1233">
        <v>0.185</v>
      </c>
      <c r="F257" s="1236"/>
      <c r="G257" s="1236"/>
      <c r="H257" s="1236"/>
      <c r="I257" s="1236"/>
      <c r="J257" s="1236"/>
      <c r="K257" s="1236"/>
      <c r="L257" s="1236"/>
      <c r="M257" s="1236"/>
      <c r="N257" s="1236"/>
      <c r="O257" s="1233">
        <v>0.185</v>
      </c>
      <c r="P257" s="1233"/>
      <c r="Q257" s="1236">
        <v>0.185</v>
      </c>
      <c r="R257" s="1234"/>
      <c r="S257" s="1235"/>
      <c r="T257" s="1235"/>
      <c r="U257" s="1235"/>
      <c r="V257" s="1236"/>
      <c r="W257" s="1236"/>
      <c r="X257" s="1236"/>
      <c r="Y257" s="1236"/>
      <c r="Z257" s="1236"/>
      <c r="AA257" s="1237">
        <v>0.185</v>
      </c>
      <c r="AB257" s="1238"/>
    </row>
    <row r="258" spans="1:28">
      <c r="A258" s="1229">
        <v>102</v>
      </c>
      <c r="B258" s="1230" t="s">
        <v>9882</v>
      </c>
      <c r="C258" s="1240" t="s">
        <v>9883</v>
      </c>
      <c r="D258" s="1232" t="s">
        <v>9884</v>
      </c>
      <c r="E258" s="1233">
        <v>0.40849999999999997</v>
      </c>
      <c r="F258" s="1236">
        <v>0.40849999999999997</v>
      </c>
      <c r="G258" s="1236"/>
      <c r="H258" s="1236"/>
      <c r="I258" s="1236"/>
      <c r="J258" s="1236"/>
      <c r="K258" s="1236"/>
      <c r="L258" s="1236">
        <v>0.40849999999999997</v>
      </c>
      <c r="M258" s="1236"/>
      <c r="N258" s="1236"/>
      <c r="O258" s="1236"/>
      <c r="P258" s="1236"/>
      <c r="Q258" s="1236">
        <v>0.40849999999999997</v>
      </c>
      <c r="R258" s="1234"/>
      <c r="S258" s="1235"/>
      <c r="T258" s="1235"/>
      <c r="U258" s="1235"/>
      <c r="V258" s="1236"/>
      <c r="W258" s="1236"/>
      <c r="X258" s="1236"/>
      <c r="Y258" s="1236"/>
      <c r="Z258" s="1236">
        <v>0.40849999999999997</v>
      </c>
      <c r="AA258" s="1237"/>
      <c r="AB258" s="1238"/>
    </row>
    <row r="259" spans="1:28">
      <c r="A259" s="1229">
        <v>103</v>
      </c>
      <c r="B259" s="1230" t="s">
        <v>9885</v>
      </c>
      <c r="C259" s="1240" t="s">
        <v>9886</v>
      </c>
      <c r="D259" s="1232" t="s">
        <v>9887</v>
      </c>
      <c r="E259" s="1233">
        <v>0.45</v>
      </c>
      <c r="F259" s="1236">
        <v>0.45</v>
      </c>
      <c r="G259" s="1236"/>
      <c r="H259" s="1236"/>
      <c r="I259" s="1236"/>
      <c r="J259" s="1236"/>
      <c r="K259" s="1236"/>
      <c r="L259" s="1236">
        <v>0.45</v>
      </c>
      <c r="M259" s="1236"/>
      <c r="N259" s="1236"/>
      <c r="O259" s="1236"/>
      <c r="P259" s="1236"/>
      <c r="Q259" s="1236">
        <v>0.45</v>
      </c>
      <c r="R259" s="1234"/>
      <c r="S259" s="1235"/>
      <c r="T259" s="1235"/>
      <c r="U259" s="1235"/>
      <c r="V259" s="1236"/>
      <c r="W259" s="1236"/>
      <c r="X259" s="1236"/>
      <c r="Y259" s="1236"/>
      <c r="Z259" s="1236">
        <v>0.45</v>
      </c>
      <c r="AA259" s="1237"/>
      <c r="AB259" s="1238"/>
    </row>
    <row r="260" spans="1:28">
      <c r="A260" s="1229">
        <v>104</v>
      </c>
      <c r="B260" s="1230" t="s">
        <v>9271</v>
      </c>
      <c r="C260" s="1240" t="s">
        <v>9888</v>
      </c>
      <c r="D260" s="1232" t="s">
        <v>9889</v>
      </c>
      <c r="E260" s="1233">
        <v>0.84299999999999997</v>
      </c>
      <c r="F260" s="1236">
        <v>0.84299999999999997</v>
      </c>
      <c r="G260" s="1236">
        <v>0.84299999999999997</v>
      </c>
      <c r="H260" s="1236"/>
      <c r="I260" s="1236"/>
      <c r="J260" s="1236"/>
      <c r="K260" s="1236"/>
      <c r="L260" s="1236"/>
      <c r="M260" s="1236"/>
      <c r="N260" s="1236"/>
      <c r="O260" s="1236"/>
      <c r="P260" s="1236"/>
      <c r="Q260" s="1241">
        <v>0.69199999999999995</v>
      </c>
      <c r="R260" s="1234"/>
      <c r="S260" s="1235"/>
      <c r="T260" s="1235"/>
      <c r="U260" s="1235"/>
      <c r="V260" s="1236"/>
      <c r="W260" s="1236"/>
      <c r="X260" s="1236"/>
      <c r="Y260" s="1236">
        <v>0.84299999999999997</v>
      </c>
      <c r="Z260" s="1236"/>
      <c r="AA260" s="1237"/>
      <c r="AB260" s="1238"/>
    </row>
    <row r="261" spans="1:28">
      <c r="A261" s="1229">
        <v>105</v>
      </c>
      <c r="B261" s="1230" t="s">
        <v>9890</v>
      </c>
      <c r="C261" s="1240" t="s">
        <v>9891</v>
      </c>
      <c r="D261" s="1232" t="s">
        <v>9892</v>
      </c>
      <c r="E261" s="1233">
        <v>0.5</v>
      </c>
      <c r="F261" s="1236">
        <v>0.5</v>
      </c>
      <c r="G261" s="1236"/>
      <c r="H261" s="1236"/>
      <c r="I261" s="1236"/>
      <c r="J261" s="1236"/>
      <c r="K261" s="1236"/>
      <c r="L261" s="1236">
        <v>0.5</v>
      </c>
      <c r="M261" s="1236"/>
      <c r="N261" s="1236"/>
      <c r="O261" s="1236"/>
      <c r="P261" s="1236"/>
      <c r="Q261" s="1236">
        <v>0.5</v>
      </c>
      <c r="R261" s="1234"/>
      <c r="S261" s="1235"/>
      <c r="T261" s="1235"/>
      <c r="U261" s="1235"/>
      <c r="V261" s="1236"/>
      <c r="W261" s="1236"/>
      <c r="X261" s="1236"/>
      <c r="Y261" s="1236"/>
      <c r="Z261" s="1236">
        <v>0.5</v>
      </c>
      <c r="AA261" s="1237"/>
      <c r="AB261" s="1238"/>
    </row>
    <row r="262" spans="1:28">
      <c r="A262" s="1229">
        <v>106</v>
      </c>
      <c r="B262" s="1230" t="s">
        <v>357</v>
      </c>
      <c r="C262" s="1240" t="s">
        <v>9893</v>
      </c>
      <c r="D262" s="1232" t="s">
        <v>9894</v>
      </c>
      <c r="E262" s="1233">
        <v>0.6</v>
      </c>
      <c r="F262" s="1236">
        <v>0.6</v>
      </c>
      <c r="G262" s="1236">
        <v>0.6</v>
      </c>
      <c r="H262" s="1236"/>
      <c r="I262" s="1236"/>
      <c r="J262" s="1236"/>
      <c r="K262" s="1236"/>
      <c r="L262" s="1272"/>
      <c r="M262" s="1088"/>
      <c r="N262" s="1088"/>
      <c r="O262" s="1236"/>
      <c r="P262" s="1236"/>
      <c r="Q262" s="1241">
        <v>0.45</v>
      </c>
      <c r="R262" s="1234"/>
      <c r="S262" s="1235"/>
      <c r="T262" s="1235"/>
      <c r="U262" s="1235"/>
      <c r="V262" s="1236"/>
      <c r="W262" s="1236"/>
      <c r="X262" s="1236"/>
      <c r="Y262" s="1236"/>
      <c r="Z262" s="1236">
        <v>0.6</v>
      </c>
      <c r="AA262" s="1237"/>
      <c r="AB262" s="1238"/>
    </row>
    <row r="263" spans="1:28">
      <c r="A263" s="1229">
        <v>107</v>
      </c>
      <c r="B263" s="1230" t="s">
        <v>9895</v>
      </c>
      <c r="C263" s="1240" t="s">
        <v>9896</v>
      </c>
      <c r="D263" s="1232" t="s">
        <v>9897</v>
      </c>
      <c r="E263" s="1233">
        <v>0.6</v>
      </c>
      <c r="F263" s="1236">
        <v>0.6</v>
      </c>
      <c r="G263" s="1236"/>
      <c r="H263" s="1236"/>
      <c r="I263" s="1236"/>
      <c r="J263" s="1236"/>
      <c r="K263" s="1236"/>
      <c r="L263" s="1236">
        <v>0.6</v>
      </c>
      <c r="M263" s="1236"/>
      <c r="N263" s="1236"/>
      <c r="O263" s="1236"/>
      <c r="P263" s="1236"/>
      <c r="Q263" s="1236">
        <v>0.6</v>
      </c>
      <c r="R263" s="1234"/>
      <c r="S263" s="1235"/>
      <c r="T263" s="1235"/>
      <c r="U263" s="1235"/>
      <c r="V263" s="1236"/>
      <c r="W263" s="1236"/>
      <c r="X263" s="1236"/>
      <c r="Y263" s="1236"/>
      <c r="Z263" s="1236">
        <v>0.6</v>
      </c>
      <c r="AA263" s="1237"/>
      <c r="AB263" s="1238"/>
    </row>
    <row r="264" spans="1:28">
      <c r="A264" s="1229">
        <v>108</v>
      </c>
      <c r="B264" s="1230" t="s">
        <v>9898</v>
      </c>
      <c r="C264" s="1240" t="s">
        <v>9899</v>
      </c>
      <c r="D264" s="1232" t="s">
        <v>9900</v>
      </c>
      <c r="E264" s="1233">
        <v>0.185</v>
      </c>
      <c r="F264" s="1236">
        <v>0.185</v>
      </c>
      <c r="G264" s="1236"/>
      <c r="H264" s="1236"/>
      <c r="I264" s="1236"/>
      <c r="J264" s="1236"/>
      <c r="K264" s="1236"/>
      <c r="L264" s="1236">
        <v>0.185</v>
      </c>
      <c r="M264" s="1236"/>
      <c r="N264" s="1236"/>
      <c r="O264" s="1236"/>
      <c r="P264" s="1236"/>
      <c r="Q264" s="1236">
        <v>0.185</v>
      </c>
      <c r="R264" s="1234"/>
      <c r="S264" s="1235"/>
      <c r="T264" s="1235"/>
      <c r="U264" s="1235"/>
      <c r="V264" s="1236"/>
      <c r="W264" s="1236"/>
      <c r="X264" s="1236"/>
      <c r="Y264" s="1236"/>
      <c r="Z264" s="1236">
        <v>0.185</v>
      </c>
      <c r="AA264" s="1237"/>
      <c r="AB264" s="1238"/>
    </row>
    <row r="265" spans="1:28">
      <c r="A265" s="1229">
        <v>109</v>
      </c>
      <c r="B265" s="1230" t="s">
        <v>9901</v>
      </c>
      <c r="C265" s="1240" t="s">
        <v>9902</v>
      </c>
      <c r="D265" s="1232" t="s">
        <v>9903</v>
      </c>
      <c r="E265" s="1233">
        <v>0.56799999999999995</v>
      </c>
      <c r="F265" s="1236">
        <v>0.56799999999999995</v>
      </c>
      <c r="G265" s="1236"/>
      <c r="H265" s="1236"/>
      <c r="I265" s="1236"/>
      <c r="J265" s="1236"/>
      <c r="K265" s="1236"/>
      <c r="L265" s="1236">
        <v>0.56799999999999995</v>
      </c>
      <c r="M265" s="1236"/>
      <c r="N265" s="1236"/>
      <c r="O265" s="1236"/>
      <c r="P265" s="1236"/>
      <c r="Q265" s="1236">
        <v>0.56799999999999995</v>
      </c>
      <c r="R265" s="1234"/>
      <c r="S265" s="1235"/>
      <c r="T265" s="1235"/>
      <c r="U265" s="1235"/>
      <c r="V265" s="1236"/>
      <c r="W265" s="1236"/>
      <c r="X265" s="1236"/>
      <c r="Y265" s="1236"/>
      <c r="Z265" s="1236">
        <v>0.56799999999999995</v>
      </c>
      <c r="AA265" s="1237"/>
      <c r="AB265" s="1238"/>
    </row>
    <row r="266" spans="1:28">
      <c r="A266" s="1229">
        <v>110</v>
      </c>
      <c r="B266" s="1230" t="s">
        <v>9904</v>
      </c>
      <c r="C266" s="1240" t="s">
        <v>9905</v>
      </c>
      <c r="D266" s="1232" t="s">
        <v>9906</v>
      </c>
      <c r="E266" s="1233">
        <v>0.25</v>
      </c>
      <c r="F266" s="1236">
        <v>0.25</v>
      </c>
      <c r="G266" s="1236"/>
      <c r="H266" s="1236"/>
      <c r="I266" s="1236"/>
      <c r="J266" s="1236"/>
      <c r="K266" s="1236"/>
      <c r="L266" s="1236">
        <v>0.25</v>
      </c>
      <c r="M266" s="1236"/>
      <c r="N266" s="1236"/>
      <c r="O266" s="1236"/>
      <c r="P266" s="1236"/>
      <c r="Q266" s="1236">
        <v>0.25</v>
      </c>
      <c r="R266" s="1234"/>
      <c r="S266" s="1235"/>
      <c r="T266" s="1235"/>
      <c r="U266" s="1235"/>
      <c r="V266" s="1236"/>
      <c r="W266" s="1236"/>
      <c r="X266" s="1236"/>
      <c r="Y266" s="1236"/>
      <c r="Z266" s="1236">
        <v>0.25</v>
      </c>
      <c r="AA266" s="1237"/>
      <c r="AB266" s="1238"/>
    </row>
    <row r="267" spans="1:28">
      <c r="A267" s="1229">
        <v>111</v>
      </c>
      <c r="B267" s="1230" t="s">
        <v>413</v>
      </c>
      <c r="C267" s="1240" t="s">
        <v>9907</v>
      </c>
      <c r="D267" s="1232" t="s">
        <v>9908</v>
      </c>
      <c r="E267" s="1233">
        <v>0.15</v>
      </c>
      <c r="F267" s="1236">
        <v>0.15</v>
      </c>
      <c r="G267" s="1236"/>
      <c r="H267" s="1236"/>
      <c r="I267" s="1236"/>
      <c r="J267" s="1236"/>
      <c r="K267" s="1236"/>
      <c r="L267" s="1236">
        <v>0.15</v>
      </c>
      <c r="M267" s="1236"/>
      <c r="N267" s="1236"/>
      <c r="O267" s="1236"/>
      <c r="P267" s="1236"/>
      <c r="Q267" s="1236">
        <v>0.15</v>
      </c>
      <c r="R267" s="1234"/>
      <c r="S267" s="1235"/>
      <c r="T267" s="1235"/>
      <c r="U267" s="1235"/>
      <c r="V267" s="1236"/>
      <c r="W267" s="1236"/>
      <c r="X267" s="1236"/>
      <c r="Y267" s="1236"/>
      <c r="Z267" s="1236">
        <v>0.15</v>
      </c>
      <c r="AA267" s="1237"/>
      <c r="AB267" s="1238"/>
    </row>
    <row r="268" spans="1:28">
      <c r="A268" s="1229">
        <v>112</v>
      </c>
      <c r="B268" s="1243" t="s">
        <v>9909</v>
      </c>
      <c r="C268" s="1244" t="s">
        <v>9910</v>
      </c>
      <c r="D268" s="1245" t="s">
        <v>9911</v>
      </c>
      <c r="E268" s="1246">
        <v>1.923</v>
      </c>
      <c r="F268" s="1247">
        <v>1.923</v>
      </c>
      <c r="G268" s="1247">
        <v>1.923</v>
      </c>
      <c r="H268" s="1247"/>
      <c r="I268" s="1247"/>
      <c r="J268" s="1247"/>
      <c r="K268" s="1247"/>
      <c r="L268" s="1247"/>
      <c r="M268" s="1247"/>
      <c r="N268" s="1247"/>
      <c r="O268" s="1247"/>
      <c r="P268" s="1247"/>
      <c r="Q268" s="1247">
        <v>1.103</v>
      </c>
      <c r="R268" s="1248"/>
      <c r="S268" s="1235"/>
      <c r="T268" s="1235"/>
      <c r="U268" s="1235"/>
      <c r="V268" s="1247"/>
      <c r="W268" s="1247"/>
      <c r="X268" s="1247"/>
      <c r="Y268" s="1247">
        <v>1.923</v>
      </c>
      <c r="Z268" s="1247"/>
      <c r="AA268" s="1249"/>
      <c r="AB268" s="1250"/>
    </row>
    <row r="269" spans="1:28">
      <c r="A269" s="1229">
        <v>113</v>
      </c>
      <c r="B269" s="1230" t="s">
        <v>9912</v>
      </c>
      <c r="C269" s="1240" t="s">
        <v>9913</v>
      </c>
      <c r="D269" s="1232" t="s">
        <v>9914</v>
      </c>
      <c r="E269" s="1233">
        <v>0.25</v>
      </c>
      <c r="F269" s="1236">
        <v>0.25</v>
      </c>
      <c r="G269" s="1088"/>
      <c r="H269" s="1088"/>
      <c r="I269" s="1088"/>
      <c r="J269" s="1236"/>
      <c r="K269" s="1236"/>
      <c r="L269" s="1236">
        <v>0.25</v>
      </c>
      <c r="M269" s="1236"/>
      <c r="N269" s="1236"/>
      <c r="O269" s="1236"/>
      <c r="P269" s="1236"/>
      <c r="Q269" s="1236">
        <v>0.25</v>
      </c>
      <c r="R269" s="1234"/>
      <c r="S269" s="1235"/>
      <c r="T269" s="1235"/>
      <c r="U269" s="1235"/>
      <c r="V269" s="1236"/>
      <c r="W269" s="1236"/>
      <c r="X269" s="1236"/>
      <c r="Y269" s="1236">
        <v>0.25</v>
      </c>
      <c r="Z269" s="1236"/>
      <c r="AA269" s="1237"/>
      <c r="AB269" s="1238"/>
    </row>
    <row r="270" spans="1:28">
      <c r="A270" s="1229">
        <v>114</v>
      </c>
      <c r="B270" s="1230" t="s">
        <v>7154</v>
      </c>
      <c r="C270" s="1240" t="s">
        <v>9915</v>
      </c>
      <c r="D270" s="1232" t="s">
        <v>9916</v>
      </c>
      <c r="E270" s="1233">
        <v>0.6</v>
      </c>
      <c r="F270" s="1236">
        <v>0.6</v>
      </c>
      <c r="G270" s="1236"/>
      <c r="H270" s="1236"/>
      <c r="I270" s="1236"/>
      <c r="J270" s="1236"/>
      <c r="K270" s="1236"/>
      <c r="L270" s="1236">
        <v>0.6</v>
      </c>
      <c r="M270" s="1236"/>
      <c r="N270" s="1236"/>
      <c r="O270" s="1236"/>
      <c r="P270" s="1236"/>
      <c r="Q270" s="1236">
        <v>0.6</v>
      </c>
      <c r="R270" s="1234"/>
      <c r="S270" s="1235"/>
      <c r="T270" s="1235"/>
      <c r="U270" s="1235"/>
      <c r="V270" s="1236"/>
      <c r="W270" s="1236"/>
      <c r="X270" s="1236"/>
      <c r="Y270" s="1236"/>
      <c r="Z270" s="1236">
        <v>0.6</v>
      </c>
      <c r="AA270" s="1237"/>
      <c r="AB270" s="1238"/>
    </row>
    <row r="271" spans="1:28">
      <c r="A271" s="1229">
        <v>115</v>
      </c>
      <c r="B271" s="1230" t="s">
        <v>9917</v>
      </c>
      <c r="C271" s="1240" t="s">
        <v>9918</v>
      </c>
      <c r="D271" s="1232" t="s">
        <v>9919</v>
      </c>
      <c r="E271" s="1233">
        <v>0.47549999999999998</v>
      </c>
      <c r="F271" s="1236">
        <v>0.47549999999999998</v>
      </c>
      <c r="G271" s="1236"/>
      <c r="H271" s="1236"/>
      <c r="I271" s="1236"/>
      <c r="J271" s="1236"/>
      <c r="K271" s="1236"/>
      <c r="L271" s="1236">
        <v>0.47549999999999998</v>
      </c>
      <c r="M271" s="1236"/>
      <c r="N271" s="1236"/>
      <c r="O271" s="1236"/>
      <c r="P271" s="1236"/>
      <c r="Q271" s="1236">
        <v>0.47549999999999998</v>
      </c>
      <c r="R271" s="1234"/>
      <c r="S271" s="1235"/>
      <c r="T271" s="1235"/>
      <c r="U271" s="1235"/>
      <c r="V271" s="1236"/>
      <c r="W271" s="1236"/>
      <c r="X271" s="1236"/>
      <c r="Y271" s="1236"/>
      <c r="Z271" s="1236">
        <v>0.47549999999999998</v>
      </c>
      <c r="AA271" s="1237"/>
      <c r="AB271" s="1238"/>
    </row>
    <row r="272" spans="1:28">
      <c r="A272" s="1229">
        <v>116</v>
      </c>
      <c r="B272" s="1230" t="s">
        <v>9920</v>
      </c>
      <c r="C272" s="1240" t="s">
        <v>9921</v>
      </c>
      <c r="D272" s="1232" t="s">
        <v>9922</v>
      </c>
      <c r="E272" s="1233">
        <v>0.14000000000000001</v>
      </c>
      <c r="F272" s="1236">
        <v>0.14000000000000001</v>
      </c>
      <c r="G272" s="1236"/>
      <c r="H272" s="1236"/>
      <c r="I272" s="1236"/>
      <c r="J272" s="1236"/>
      <c r="K272" s="1236"/>
      <c r="L272" s="1236">
        <v>0.14000000000000001</v>
      </c>
      <c r="M272" s="1236"/>
      <c r="N272" s="1236"/>
      <c r="O272" s="1236"/>
      <c r="P272" s="1236"/>
      <c r="Q272" s="1236">
        <v>0.14000000000000001</v>
      </c>
      <c r="R272" s="1234"/>
      <c r="S272" s="1235"/>
      <c r="T272" s="1235"/>
      <c r="U272" s="1235"/>
      <c r="V272" s="1236"/>
      <c r="W272" s="1236"/>
      <c r="X272" s="1236"/>
      <c r="Y272" s="1236"/>
      <c r="Z272" s="1236">
        <v>0.14000000000000001</v>
      </c>
      <c r="AA272" s="1237"/>
      <c r="AB272" s="1238"/>
    </row>
    <row r="273" spans="1:28">
      <c r="A273" s="1229">
        <v>117</v>
      </c>
      <c r="B273" s="1230" t="s">
        <v>9923</v>
      </c>
      <c r="C273" s="1240" t="s">
        <v>9924</v>
      </c>
      <c r="D273" s="1232" t="s">
        <v>9925</v>
      </c>
      <c r="E273" s="1233">
        <v>0.77400000000000002</v>
      </c>
      <c r="F273" s="1236">
        <v>0.77400000000000002</v>
      </c>
      <c r="G273" s="1236"/>
      <c r="H273" s="1236"/>
      <c r="I273" s="1236"/>
      <c r="J273" s="1236"/>
      <c r="K273" s="1236"/>
      <c r="L273" s="1236">
        <v>0.77400000000000002</v>
      </c>
      <c r="M273" s="1236"/>
      <c r="N273" s="1236"/>
      <c r="O273" s="1236"/>
      <c r="P273" s="1236"/>
      <c r="Q273" s="1236">
        <v>0.77400000000000002</v>
      </c>
      <c r="R273" s="1234"/>
      <c r="S273" s="1235"/>
      <c r="T273" s="1235"/>
      <c r="U273" s="1235"/>
      <c r="V273" s="1236"/>
      <c r="W273" s="1236"/>
      <c r="X273" s="1236"/>
      <c r="Y273" s="1236"/>
      <c r="Z273" s="1236">
        <v>0.77400000000000002</v>
      </c>
      <c r="AA273" s="1237"/>
      <c r="AB273" s="1238"/>
    </row>
    <row r="274" spans="1:28">
      <c r="A274" s="1229">
        <v>118</v>
      </c>
      <c r="B274" s="1230" t="s">
        <v>9926</v>
      </c>
      <c r="C274" s="1240" t="s">
        <v>9927</v>
      </c>
      <c r="D274" s="1232" t="s">
        <v>9928</v>
      </c>
      <c r="E274" s="1233">
        <v>0.5</v>
      </c>
      <c r="F274" s="1236">
        <v>0.5</v>
      </c>
      <c r="G274" s="1236"/>
      <c r="H274" s="1236"/>
      <c r="I274" s="1236"/>
      <c r="J274" s="1236"/>
      <c r="K274" s="1236"/>
      <c r="L274" s="1236">
        <v>0.5</v>
      </c>
      <c r="M274" s="1236"/>
      <c r="N274" s="1236"/>
      <c r="O274" s="1236"/>
      <c r="P274" s="1236"/>
      <c r="Q274" s="1236">
        <v>0.5</v>
      </c>
      <c r="R274" s="1234"/>
      <c r="S274" s="1235"/>
      <c r="T274" s="1235"/>
      <c r="U274" s="1235"/>
      <c r="V274" s="1236"/>
      <c r="W274" s="1236"/>
      <c r="X274" s="1236"/>
      <c r="Y274" s="1236"/>
      <c r="Z274" s="1236">
        <v>0.5</v>
      </c>
      <c r="AA274" s="1237"/>
      <c r="AB274" s="1238"/>
    </row>
    <row r="275" spans="1:28">
      <c r="A275" s="1229">
        <v>119</v>
      </c>
      <c r="B275" s="1230" t="s">
        <v>5062</v>
      </c>
      <c r="C275" s="1240" t="s">
        <v>9929</v>
      </c>
      <c r="D275" s="1232" t="s">
        <v>9930</v>
      </c>
      <c r="E275" s="1233">
        <v>0.45</v>
      </c>
      <c r="F275" s="1236">
        <v>0.45</v>
      </c>
      <c r="G275" s="1236">
        <v>0.45</v>
      </c>
      <c r="H275" s="1236"/>
      <c r="I275" s="1236"/>
      <c r="J275" s="1236"/>
      <c r="K275" s="1236"/>
      <c r="L275" s="1272"/>
      <c r="M275" s="1088"/>
      <c r="N275" s="1088"/>
      <c r="O275" s="1236"/>
      <c r="P275" s="1236"/>
      <c r="Q275" s="1236">
        <v>0.45</v>
      </c>
      <c r="R275" s="1234"/>
      <c r="S275" s="1235"/>
      <c r="T275" s="1235">
        <v>9</v>
      </c>
      <c r="U275" s="1235"/>
      <c r="V275" s="1236"/>
      <c r="W275" s="1236"/>
      <c r="X275" s="1236"/>
      <c r="Y275" s="1236"/>
      <c r="Z275" s="1236">
        <v>0.45</v>
      </c>
      <c r="AA275" s="1237"/>
      <c r="AB275" s="1238"/>
    </row>
    <row r="276" spans="1:28">
      <c r="A276" s="1229">
        <v>120</v>
      </c>
      <c r="B276" s="1230" t="s">
        <v>9931</v>
      </c>
      <c r="C276" s="1240" t="s">
        <v>9932</v>
      </c>
      <c r="D276" s="1232" t="s">
        <v>9933</v>
      </c>
      <c r="E276" s="1233">
        <v>0.2</v>
      </c>
      <c r="F276" s="1236">
        <v>0.2</v>
      </c>
      <c r="G276" s="1236"/>
      <c r="H276" s="1236"/>
      <c r="I276" s="1236"/>
      <c r="J276" s="1236"/>
      <c r="K276" s="1236"/>
      <c r="L276" s="1236">
        <v>0.2</v>
      </c>
      <c r="M276" s="1236"/>
      <c r="N276" s="1236"/>
      <c r="O276" s="1236"/>
      <c r="P276" s="1236"/>
      <c r="Q276" s="1236">
        <v>0.2</v>
      </c>
      <c r="R276" s="1234"/>
      <c r="S276" s="1235">
        <v>6</v>
      </c>
      <c r="T276" s="1235"/>
      <c r="U276" s="1235"/>
      <c r="V276" s="1236"/>
      <c r="W276" s="1236"/>
      <c r="X276" s="1236"/>
      <c r="Y276" s="1236"/>
      <c r="Z276" s="1236">
        <v>0.2</v>
      </c>
      <c r="AA276" s="1237"/>
      <c r="AB276" s="1238"/>
    </row>
    <row r="277" spans="1:28">
      <c r="A277" s="1229">
        <v>121</v>
      </c>
      <c r="B277" s="1230" t="s">
        <v>9934</v>
      </c>
      <c r="C277" s="1240" t="s">
        <v>9935</v>
      </c>
      <c r="D277" s="1232" t="s">
        <v>9936</v>
      </c>
      <c r="E277" s="1233">
        <v>0.15</v>
      </c>
      <c r="F277" s="1236">
        <v>0.15</v>
      </c>
      <c r="G277" s="1236"/>
      <c r="H277" s="1236"/>
      <c r="I277" s="1236"/>
      <c r="J277" s="1236"/>
      <c r="K277" s="1236"/>
      <c r="L277" s="1236">
        <v>0.15</v>
      </c>
      <c r="M277" s="1236"/>
      <c r="N277" s="1236"/>
      <c r="O277" s="1236"/>
      <c r="P277" s="1236"/>
      <c r="Q277" s="1236">
        <v>0.15</v>
      </c>
      <c r="R277" s="1234"/>
      <c r="S277" s="1235"/>
      <c r="T277" s="1235"/>
      <c r="U277" s="1235"/>
      <c r="V277" s="1236"/>
      <c r="W277" s="1236"/>
      <c r="X277" s="1236"/>
      <c r="Y277" s="1236"/>
      <c r="Z277" s="1236">
        <v>0.15</v>
      </c>
      <c r="AA277" s="1237"/>
      <c r="AB277" s="1238"/>
    </row>
    <row r="278" spans="1:28">
      <c r="A278" s="1229">
        <v>122</v>
      </c>
      <c r="B278" s="1230" t="s">
        <v>9937</v>
      </c>
      <c r="C278" s="1240" t="s">
        <v>9938</v>
      </c>
      <c r="D278" s="1232" t="s">
        <v>9939</v>
      </c>
      <c r="E278" s="1233">
        <v>0.44500000000000001</v>
      </c>
      <c r="F278" s="1236">
        <v>0.44500000000000001</v>
      </c>
      <c r="G278" s="1236"/>
      <c r="H278" s="1236"/>
      <c r="I278" s="1236"/>
      <c r="J278" s="1236"/>
      <c r="K278" s="1236"/>
      <c r="L278" s="1236">
        <v>0.44500000000000001</v>
      </c>
      <c r="M278" s="1236"/>
      <c r="N278" s="1236"/>
      <c r="O278" s="1236"/>
      <c r="P278" s="1236"/>
      <c r="Q278" s="1236">
        <v>0.44500000000000001</v>
      </c>
      <c r="R278" s="1234"/>
      <c r="S278" s="1235"/>
      <c r="T278" s="1235"/>
      <c r="U278" s="1235"/>
      <c r="V278" s="1236"/>
      <c r="W278" s="1236"/>
      <c r="X278" s="1236"/>
      <c r="Y278" s="1236"/>
      <c r="Z278" s="1236">
        <v>0.44500000000000001</v>
      </c>
      <c r="AA278" s="1237"/>
      <c r="AB278" s="1238"/>
    </row>
    <row r="279" spans="1:28">
      <c r="A279" s="1229">
        <v>123</v>
      </c>
      <c r="B279" s="1230" t="s">
        <v>9940</v>
      </c>
      <c r="C279" s="1240" t="s">
        <v>9941</v>
      </c>
      <c r="D279" s="1232" t="s">
        <v>9942</v>
      </c>
      <c r="E279" s="1233">
        <v>0.59099999999999997</v>
      </c>
      <c r="F279" s="1233">
        <v>0.59099999999999997</v>
      </c>
      <c r="G279" s="1233">
        <v>0.59099999999999997</v>
      </c>
      <c r="H279" s="1233"/>
      <c r="I279" s="1233"/>
      <c r="J279" s="1236"/>
      <c r="K279" s="1236"/>
      <c r="L279" s="1236"/>
      <c r="M279" s="1236"/>
      <c r="N279" s="1236"/>
      <c r="O279" s="1236"/>
      <c r="P279" s="1236"/>
      <c r="Q279" s="1241">
        <v>0</v>
      </c>
      <c r="R279" s="1234"/>
      <c r="S279" s="1235"/>
      <c r="T279" s="1235"/>
      <c r="U279" s="1235"/>
      <c r="V279" s="1236"/>
      <c r="W279" s="1236"/>
      <c r="X279" s="1236"/>
      <c r="Y279" s="1236"/>
      <c r="Z279" s="1233">
        <v>0.59099999999999997</v>
      </c>
      <c r="AA279" s="1237"/>
      <c r="AB279" s="1238"/>
    </row>
    <row r="280" spans="1:28">
      <c r="A280" s="1229">
        <v>124</v>
      </c>
      <c r="B280" s="1230" t="s">
        <v>9943</v>
      </c>
      <c r="C280" s="1240" t="s">
        <v>9944</v>
      </c>
      <c r="D280" s="1232" t="s">
        <v>9945</v>
      </c>
      <c r="E280" s="1233">
        <v>0.33400000000000002</v>
      </c>
      <c r="F280" s="1236">
        <v>0.33400000000000002</v>
      </c>
      <c r="G280" s="1236"/>
      <c r="H280" s="1236"/>
      <c r="I280" s="1236"/>
      <c r="J280" s="1236"/>
      <c r="K280" s="1236"/>
      <c r="L280" s="1236">
        <v>0.33400000000000002</v>
      </c>
      <c r="M280" s="1236"/>
      <c r="N280" s="1236"/>
      <c r="O280" s="1236"/>
      <c r="P280" s="1236"/>
      <c r="Q280" s="1236">
        <v>0.33400000000000002</v>
      </c>
      <c r="R280" s="1234"/>
      <c r="S280" s="1235"/>
      <c r="T280" s="1235"/>
      <c r="U280" s="1235"/>
      <c r="V280" s="1236"/>
      <c r="W280" s="1236"/>
      <c r="X280" s="1236"/>
      <c r="Y280" s="1236"/>
      <c r="Z280" s="1236">
        <v>0.33400000000000002</v>
      </c>
      <c r="AA280" s="1237"/>
      <c r="AB280" s="1238"/>
    </row>
    <row r="281" spans="1:28">
      <c r="A281" s="1229">
        <v>125</v>
      </c>
      <c r="B281" s="1230" t="s">
        <v>9946</v>
      </c>
      <c r="C281" s="1240" t="s">
        <v>9947</v>
      </c>
      <c r="D281" s="1232" t="s">
        <v>9948</v>
      </c>
      <c r="E281" s="1233">
        <v>0.7</v>
      </c>
      <c r="F281" s="1236">
        <v>0.7</v>
      </c>
      <c r="G281" s="1236"/>
      <c r="H281" s="1236"/>
      <c r="I281" s="1236"/>
      <c r="J281" s="1236"/>
      <c r="K281" s="1236"/>
      <c r="L281" s="1236">
        <v>0.7</v>
      </c>
      <c r="M281" s="1236"/>
      <c r="N281" s="1236"/>
      <c r="O281" s="1236"/>
      <c r="P281" s="1236"/>
      <c r="Q281" s="1236">
        <v>0.7</v>
      </c>
      <c r="R281" s="1234"/>
      <c r="S281" s="1235"/>
      <c r="T281" s="1235"/>
      <c r="U281" s="1235">
        <v>4</v>
      </c>
      <c r="V281" s="1236"/>
      <c r="W281" s="1236"/>
      <c r="X281" s="1236"/>
      <c r="Y281" s="1236"/>
      <c r="Z281" s="1236">
        <v>0.7</v>
      </c>
      <c r="AA281" s="1237"/>
      <c r="AB281" s="1238"/>
    </row>
    <row r="282" spans="1:28">
      <c r="A282" s="1229">
        <v>126</v>
      </c>
      <c r="B282" s="1230" t="s">
        <v>9949</v>
      </c>
      <c r="C282" s="1240" t="s">
        <v>9950</v>
      </c>
      <c r="D282" s="1232" t="s">
        <v>9951</v>
      </c>
      <c r="E282" s="1233">
        <v>0.28799999999999998</v>
      </c>
      <c r="F282" s="1236">
        <v>0.28799999999999998</v>
      </c>
      <c r="G282" s="1236"/>
      <c r="H282" s="1236"/>
      <c r="I282" s="1236"/>
      <c r="J282" s="1236"/>
      <c r="K282" s="1236"/>
      <c r="L282" s="1236">
        <v>0.28799999999999998</v>
      </c>
      <c r="M282" s="1236"/>
      <c r="N282" s="1236"/>
      <c r="O282" s="1236"/>
      <c r="P282" s="1236"/>
      <c r="Q282" s="1236">
        <v>0.28799999999999998</v>
      </c>
      <c r="R282" s="1234"/>
      <c r="S282" s="1235"/>
      <c r="T282" s="1235"/>
      <c r="U282" s="1235"/>
      <c r="V282" s="1236"/>
      <c r="W282" s="1236"/>
      <c r="X282" s="1236"/>
      <c r="Y282" s="1236"/>
      <c r="Z282" s="1236">
        <v>0.28799999999999998</v>
      </c>
      <c r="AA282" s="1237"/>
      <c r="AB282" s="1238"/>
    </row>
    <row r="283" spans="1:28">
      <c r="A283" s="1229">
        <v>127</v>
      </c>
      <c r="B283" s="1230" t="s">
        <v>9952</v>
      </c>
      <c r="C283" s="1240" t="s">
        <v>9953</v>
      </c>
      <c r="D283" s="1232" t="s">
        <v>9954</v>
      </c>
      <c r="E283" s="1233">
        <v>0.6</v>
      </c>
      <c r="F283" s="1236">
        <v>0.6</v>
      </c>
      <c r="G283" s="1236"/>
      <c r="H283" s="1236"/>
      <c r="I283" s="1236"/>
      <c r="J283" s="1236"/>
      <c r="K283" s="1236"/>
      <c r="L283" s="1236">
        <v>0.6</v>
      </c>
      <c r="M283" s="1236"/>
      <c r="N283" s="1236"/>
      <c r="O283" s="1236"/>
      <c r="P283" s="1236"/>
      <c r="Q283" s="1236">
        <v>0.6</v>
      </c>
      <c r="R283" s="1234"/>
      <c r="S283" s="1235"/>
      <c r="T283" s="1235"/>
      <c r="U283" s="1235"/>
      <c r="V283" s="1236"/>
      <c r="W283" s="1236"/>
      <c r="X283" s="1236"/>
      <c r="Y283" s="1236"/>
      <c r="Z283" s="1236">
        <v>0.6</v>
      </c>
      <c r="AA283" s="1237"/>
      <c r="AB283" s="1238"/>
    </row>
    <row r="284" spans="1:28">
      <c r="A284" s="1229">
        <v>128</v>
      </c>
      <c r="B284" s="1230" t="s">
        <v>9955</v>
      </c>
      <c r="C284" s="1240" t="s">
        <v>9956</v>
      </c>
      <c r="D284" s="1232" t="s">
        <v>9957</v>
      </c>
      <c r="E284" s="1233">
        <v>0.4</v>
      </c>
      <c r="F284" s="1236">
        <v>0.4</v>
      </c>
      <c r="G284" s="1236">
        <v>0.4</v>
      </c>
      <c r="H284" s="1236"/>
      <c r="I284" s="1236"/>
      <c r="J284" s="1236"/>
      <c r="K284" s="1236"/>
      <c r="L284" s="1272"/>
      <c r="M284" s="1088"/>
      <c r="N284" s="1088"/>
      <c r="O284" s="1236"/>
      <c r="P284" s="1236"/>
      <c r="Q284" s="1236">
        <v>0.4</v>
      </c>
      <c r="R284" s="1234"/>
      <c r="S284" s="1235"/>
      <c r="T284" s="1235"/>
      <c r="U284" s="1235"/>
      <c r="V284" s="1236"/>
      <c r="W284" s="1236"/>
      <c r="X284" s="1236"/>
      <c r="Y284" s="1236"/>
      <c r="Z284" s="1236">
        <v>0.4</v>
      </c>
      <c r="AA284" s="1237"/>
      <c r="AB284" s="1238"/>
    </row>
    <row r="285" spans="1:28">
      <c r="A285" s="1229">
        <v>129</v>
      </c>
      <c r="B285" s="1230" t="s">
        <v>9958</v>
      </c>
      <c r="C285" s="1240" t="s">
        <v>9959</v>
      </c>
      <c r="D285" s="1232" t="s">
        <v>9960</v>
      </c>
      <c r="E285" s="1233">
        <v>0.14699999999999999</v>
      </c>
      <c r="F285" s="1236">
        <v>0.14699999999999999</v>
      </c>
      <c r="G285" s="1236">
        <v>0.14699999999999999</v>
      </c>
      <c r="H285" s="1236"/>
      <c r="I285" s="1236"/>
      <c r="J285" s="1236"/>
      <c r="K285" s="1236"/>
      <c r="L285" s="1272"/>
      <c r="M285" s="1088"/>
      <c r="N285" s="1088"/>
      <c r="O285" s="1236"/>
      <c r="P285" s="1236"/>
      <c r="Q285" s="1236">
        <v>0.14699999999999999</v>
      </c>
      <c r="R285" s="1234"/>
      <c r="S285" s="1235"/>
      <c r="T285" s="1235"/>
      <c r="U285" s="1235"/>
      <c r="V285" s="1236"/>
      <c r="W285" s="1236"/>
      <c r="X285" s="1236"/>
      <c r="Y285" s="1236"/>
      <c r="Z285" s="1236">
        <v>0.14699999999999999</v>
      </c>
      <c r="AA285" s="1237"/>
      <c r="AB285" s="1238"/>
    </row>
    <row r="286" spans="1:28">
      <c r="A286" s="1229">
        <v>130</v>
      </c>
      <c r="B286" s="1230" t="s">
        <v>9961</v>
      </c>
      <c r="C286" s="1240" t="s">
        <v>9962</v>
      </c>
      <c r="D286" s="1232" t="s">
        <v>9963</v>
      </c>
      <c r="E286" s="1233">
        <v>0.68600000000000005</v>
      </c>
      <c r="F286" s="1236">
        <v>0.68600000000000005</v>
      </c>
      <c r="G286" s="1236"/>
      <c r="H286" s="1236"/>
      <c r="I286" s="1236"/>
      <c r="J286" s="1236"/>
      <c r="K286" s="1236"/>
      <c r="L286" s="1236">
        <v>0.68600000000000005</v>
      </c>
      <c r="M286" s="1236"/>
      <c r="N286" s="1236"/>
      <c r="O286" s="1236"/>
      <c r="P286" s="1236"/>
      <c r="Q286" s="1236">
        <v>0.68600000000000005</v>
      </c>
      <c r="R286" s="1234"/>
      <c r="S286" s="1235"/>
      <c r="T286" s="1235"/>
      <c r="U286" s="1235">
        <v>47</v>
      </c>
      <c r="V286" s="1236"/>
      <c r="W286" s="1236"/>
      <c r="X286" s="1236"/>
      <c r="Y286" s="1236"/>
      <c r="Z286" s="1236">
        <v>0.68600000000000005</v>
      </c>
      <c r="AA286" s="1237"/>
      <c r="AB286" s="1238"/>
    </row>
    <row r="287" spans="1:28">
      <c r="A287" s="1229">
        <v>131</v>
      </c>
      <c r="B287" s="1230" t="s">
        <v>9964</v>
      </c>
      <c r="C287" s="1240" t="s">
        <v>9965</v>
      </c>
      <c r="D287" s="1232" t="s">
        <v>9966</v>
      </c>
      <c r="E287" s="1233">
        <v>0.3</v>
      </c>
      <c r="F287" s="1236">
        <v>0.3</v>
      </c>
      <c r="G287" s="1236"/>
      <c r="H287" s="1236"/>
      <c r="I287" s="1236"/>
      <c r="J287" s="1236"/>
      <c r="K287" s="1236"/>
      <c r="L287" s="1236">
        <v>0.3</v>
      </c>
      <c r="M287" s="1236"/>
      <c r="N287" s="1236"/>
      <c r="O287" s="1236"/>
      <c r="P287" s="1236"/>
      <c r="Q287" s="1236">
        <v>0.3</v>
      </c>
      <c r="R287" s="1234"/>
      <c r="S287" s="1235"/>
      <c r="T287" s="1235"/>
      <c r="U287" s="1235"/>
      <c r="V287" s="1236"/>
      <c r="W287" s="1236"/>
      <c r="X287" s="1236"/>
      <c r="Y287" s="1236"/>
      <c r="Z287" s="1236">
        <v>0.3</v>
      </c>
      <c r="AA287" s="1237"/>
      <c r="AB287" s="1238"/>
    </row>
    <row r="288" spans="1:28">
      <c r="A288" s="1229">
        <v>132</v>
      </c>
      <c r="B288" s="1243" t="s">
        <v>9967</v>
      </c>
      <c r="C288" s="1244" t="s">
        <v>9968</v>
      </c>
      <c r="D288" s="1245" t="s">
        <v>9969</v>
      </c>
      <c r="E288" s="1246">
        <v>1.2849999999999999</v>
      </c>
      <c r="F288" s="1247">
        <v>1.2849999999999999</v>
      </c>
      <c r="G288" s="1247">
        <v>1.2849999999999999</v>
      </c>
      <c r="H288" s="1247"/>
      <c r="I288" s="1247"/>
      <c r="J288" s="1247"/>
      <c r="K288" s="1247"/>
      <c r="L288" s="1247"/>
      <c r="M288" s="1247"/>
      <c r="N288" s="1247"/>
      <c r="O288" s="1247"/>
      <c r="P288" s="1247"/>
      <c r="Q288" s="1247">
        <v>0.95150000000000001</v>
      </c>
      <c r="R288" s="1248"/>
      <c r="S288" s="1235"/>
      <c r="T288" s="1235"/>
      <c r="U288" s="1235"/>
      <c r="V288" s="1247"/>
      <c r="W288" s="1247"/>
      <c r="X288" s="1247"/>
      <c r="Y288" s="1247"/>
      <c r="Z288" s="1247">
        <v>1.2849999999999999</v>
      </c>
      <c r="AA288" s="1249"/>
      <c r="AB288" s="1250"/>
    </row>
    <row r="289" spans="1:28">
      <c r="A289" s="1229">
        <v>133</v>
      </c>
      <c r="B289" s="1230" t="s">
        <v>9970</v>
      </c>
      <c r="C289" s="1240" t="s">
        <v>9971</v>
      </c>
      <c r="D289" s="1232" t="s">
        <v>9972</v>
      </c>
      <c r="E289" s="1233">
        <v>0.54900000000000004</v>
      </c>
      <c r="F289" s="1236">
        <v>0.54900000000000004</v>
      </c>
      <c r="G289" s="1236"/>
      <c r="H289" s="1236"/>
      <c r="I289" s="1236"/>
      <c r="J289" s="1236"/>
      <c r="K289" s="1236"/>
      <c r="L289" s="1236">
        <v>0.54900000000000004</v>
      </c>
      <c r="M289" s="1236"/>
      <c r="N289" s="1236"/>
      <c r="O289" s="1236"/>
      <c r="P289" s="1236"/>
      <c r="Q289" s="1236">
        <v>0.54900000000000004</v>
      </c>
      <c r="R289" s="1234"/>
      <c r="S289" s="1235"/>
      <c r="T289" s="1235"/>
      <c r="U289" s="1235"/>
      <c r="V289" s="1236"/>
      <c r="W289" s="1236"/>
      <c r="X289" s="1236"/>
      <c r="Y289" s="1236"/>
      <c r="Z289" s="1236">
        <v>0.54900000000000004</v>
      </c>
      <c r="AA289" s="1237"/>
      <c r="AB289" s="1238"/>
    </row>
    <row r="290" spans="1:28">
      <c r="A290" s="1229">
        <v>134</v>
      </c>
      <c r="B290" s="1230" t="s">
        <v>407</v>
      </c>
      <c r="C290" s="1240" t="s">
        <v>9973</v>
      </c>
      <c r="D290" s="1232" t="s">
        <v>9974</v>
      </c>
      <c r="E290" s="1233">
        <v>0.46500000000000002</v>
      </c>
      <c r="F290" s="1236">
        <v>0.46500000000000002</v>
      </c>
      <c r="G290" s="1236"/>
      <c r="H290" s="1236"/>
      <c r="I290" s="1236"/>
      <c r="J290" s="1236"/>
      <c r="K290" s="1236"/>
      <c r="L290" s="1236">
        <v>0.46500000000000002</v>
      </c>
      <c r="M290" s="1236"/>
      <c r="N290" s="1236"/>
      <c r="O290" s="1236"/>
      <c r="P290" s="1236"/>
      <c r="Q290" s="1236">
        <v>0.46500000000000002</v>
      </c>
      <c r="R290" s="1234"/>
      <c r="S290" s="1235"/>
      <c r="T290" s="1235"/>
      <c r="U290" s="1235"/>
      <c r="V290" s="1236"/>
      <c r="W290" s="1236"/>
      <c r="X290" s="1236"/>
      <c r="Y290" s="1236"/>
      <c r="Z290" s="1236">
        <v>0.46500000000000002</v>
      </c>
      <c r="AA290" s="1237"/>
      <c r="AB290" s="1238"/>
    </row>
    <row r="291" spans="1:28">
      <c r="A291" s="1229">
        <v>135</v>
      </c>
      <c r="B291" s="1230" t="s">
        <v>9975</v>
      </c>
      <c r="C291" s="1240" t="s">
        <v>9976</v>
      </c>
      <c r="D291" s="1232" t="s">
        <v>9977</v>
      </c>
      <c r="E291" s="1233">
        <v>0.495</v>
      </c>
      <c r="F291" s="1236">
        <v>0.495</v>
      </c>
      <c r="G291" s="1236"/>
      <c r="H291" s="1236"/>
      <c r="I291" s="1236"/>
      <c r="J291" s="1236"/>
      <c r="K291" s="1236"/>
      <c r="L291" s="1236">
        <v>0.495</v>
      </c>
      <c r="M291" s="1236"/>
      <c r="N291" s="1236"/>
      <c r="O291" s="1236"/>
      <c r="P291" s="1236"/>
      <c r="Q291" s="1236">
        <v>0.495</v>
      </c>
      <c r="R291" s="1251"/>
      <c r="S291" s="1244"/>
      <c r="T291" s="1244"/>
      <c r="U291" s="1244"/>
      <c r="V291" s="1236"/>
      <c r="W291" s="1236"/>
      <c r="X291" s="1236"/>
      <c r="Y291" s="1236"/>
      <c r="Z291" s="1236">
        <v>0.495</v>
      </c>
      <c r="AA291" s="1237"/>
      <c r="AB291" s="1252"/>
    </row>
    <row r="292" spans="1:28">
      <c r="A292" s="1229">
        <v>136</v>
      </c>
      <c r="B292" s="1230" t="s">
        <v>9978</v>
      </c>
      <c r="C292" s="1240"/>
      <c r="D292" s="1232" t="s">
        <v>9979</v>
      </c>
      <c r="E292" s="1233">
        <v>0.1</v>
      </c>
      <c r="F292" s="1233">
        <v>0.1</v>
      </c>
      <c r="G292" s="1236"/>
      <c r="H292" s="1236"/>
      <c r="I292" s="1236"/>
      <c r="J292" s="1236"/>
      <c r="K292" s="1236"/>
      <c r="L292" s="1233">
        <v>0.1</v>
      </c>
      <c r="M292" s="1233"/>
      <c r="N292" s="1233"/>
      <c r="O292" s="1236"/>
      <c r="P292" s="1236"/>
      <c r="Q292" s="1233">
        <v>0.1</v>
      </c>
      <c r="R292" s="1251"/>
      <c r="S292" s="1244"/>
      <c r="T292" s="1244"/>
      <c r="U292" s="1244"/>
      <c r="V292" s="1236"/>
      <c r="W292" s="1236"/>
      <c r="X292" s="1236"/>
      <c r="Y292" s="1236"/>
      <c r="Z292" s="1233">
        <v>0.1</v>
      </c>
      <c r="AA292" s="1237"/>
      <c r="AB292" s="1252"/>
    </row>
    <row r="293" spans="1:28">
      <c r="A293" s="1229">
        <v>137</v>
      </c>
      <c r="B293" s="1230" t="s">
        <v>9980</v>
      </c>
      <c r="C293" s="1240"/>
      <c r="D293" s="1232" t="s">
        <v>9981</v>
      </c>
      <c r="E293" s="1233">
        <v>0.1</v>
      </c>
      <c r="F293" s="1233">
        <v>0.1</v>
      </c>
      <c r="G293" s="1236"/>
      <c r="H293" s="1236"/>
      <c r="I293" s="1236"/>
      <c r="J293" s="1236"/>
      <c r="K293" s="1236"/>
      <c r="L293" s="1233">
        <v>0.1</v>
      </c>
      <c r="M293" s="1233"/>
      <c r="N293" s="1233"/>
      <c r="O293" s="1236"/>
      <c r="P293" s="1236"/>
      <c r="Q293" s="1233">
        <v>0.1</v>
      </c>
      <c r="R293" s="1251"/>
      <c r="S293" s="1244"/>
      <c r="T293" s="1244"/>
      <c r="U293" s="1244"/>
      <c r="V293" s="1236"/>
      <c r="W293" s="1236"/>
      <c r="X293" s="1236"/>
      <c r="Y293" s="1236"/>
      <c r="Z293" s="1233">
        <v>0.1</v>
      </c>
      <c r="AA293" s="1237"/>
      <c r="AB293" s="1252"/>
    </row>
    <row r="294" spans="1:28">
      <c r="A294" s="1229">
        <v>138</v>
      </c>
      <c r="B294" s="1230" t="s">
        <v>9982</v>
      </c>
      <c r="C294" s="1240"/>
      <c r="D294" s="1232" t="s">
        <v>9983</v>
      </c>
      <c r="E294" s="1233">
        <v>0.1</v>
      </c>
      <c r="F294" s="1233">
        <v>0.1</v>
      </c>
      <c r="G294" s="1236"/>
      <c r="H294" s="1236"/>
      <c r="I294" s="1236"/>
      <c r="J294" s="1236"/>
      <c r="K294" s="1236"/>
      <c r="L294" s="1233">
        <v>0.1</v>
      </c>
      <c r="M294" s="1233"/>
      <c r="N294" s="1233"/>
      <c r="O294" s="1236"/>
      <c r="P294" s="1236"/>
      <c r="Q294" s="1233">
        <v>0.1</v>
      </c>
      <c r="R294" s="1251"/>
      <c r="S294" s="1244"/>
      <c r="T294" s="1244"/>
      <c r="U294" s="1244"/>
      <c r="V294" s="1236"/>
      <c r="W294" s="1236"/>
      <c r="X294" s="1236"/>
      <c r="Y294" s="1236"/>
      <c r="Z294" s="1233">
        <v>0.1</v>
      </c>
      <c r="AA294" s="1237"/>
      <c r="AB294" s="1252"/>
    </row>
    <row r="295" spans="1:28">
      <c r="A295" s="1229">
        <v>139</v>
      </c>
      <c r="B295" s="1230" t="s">
        <v>9984</v>
      </c>
      <c r="C295" s="1239" t="s">
        <v>9985</v>
      </c>
      <c r="D295" s="1232" t="s">
        <v>9986</v>
      </c>
      <c r="E295" s="1233">
        <v>0.75</v>
      </c>
      <c r="F295" s="1236">
        <v>0.75</v>
      </c>
      <c r="G295" s="1236">
        <v>0.75</v>
      </c>
      <c r="H295" s="1236"/>
      <c r="I295" s="1236"/>
      <c r="J295" s="1236"/>
      <c r="K295" s="1236"/>
      <c r="L295" s="1272"/>
      <c r="M295" s="1088"/>
      <c r="N295" s="1088"/>
      <c r="O295" s="1236"/>
      <c r="P295" s="1236"/>
      <c r="Q295" s="1236">
        <v>0.75</v>
      </c>
      <c r="R295" s="1251"/>
      <c r="S295" s="1244"/>
      <c r="T295" s="1244"/>
      <c r="U295" s="1244"/>
      <c r="V295" s="1236"/>
      <c r="W295" s="1236"/>
      <c r="X295" s="1236"/>
      <c r="Y295" s="1236"/>
      <c r="Z295" s="1236"/>
      <c r="AA295" s="1237">
        <v>0.75</v>
      </c>
      <c r="AB295" s="1252"/>
    </row>
    <row r="296" spans="1:28">
      <c r="A296" s="1229">
        <v>140</v>
      </c>
      <c r="B296" s="1230" t="s">
        <v>9984</v>
      </c>
      <c r="C296" s="1239" t="s">
        <v>9987</v>
      </c>
      <c r="D296" s="1232" t="s">
        <v>9988</v>
      </c>
      <c r="E296" s="1233">
        <v>0.7</v>
      </c>
      <c r="F296" s="1233"/>
      <c r="G296" s="1233"/>
      <c r="H296" s="1233"/>
      <c r="I296" s="1233"/>
      <c r="J296" s="1236"/>
      <c r="K296" s="1236"/>
      <c r="L296" s="1272"/>
      <c r="M296" s="1088"/>
      <c r="N296" s="1088"/>
      <c r="O296" s="1233">
        <v>0.7</v>
      </c>
      <c r="P296" s="1233"/>
      <c r="Q296" s="1233">
        <v>0.7</v>
      </c>
      <c r="R296" s="1251"/>
      <c r="S296" s="1244"/>
      <c r="T296" s="1244"/>
      <c r="U296" s="1244"/>
      <c r="V296" s="1236"/>
      <c r="W296" s="1236"/>
      <c r="X296" s="1236"/>
      <c r="Y296" s="1236"/>
      <c r="Z296" s="1236"/>
      <c r="AA296" s="1237">
        <v>0.7</v>
      </c>
      <c r="AB296" s="1252"/>
    </row>
    <row r="297" spans="1:28">
      <c r="A297" s="1229">
        <v>141</v>
      </c>
      <c r="B297" s="1230" t="s">
        <v>9989</v>
      </c>
      <c r="C297" s="1239" t="s">
        <v>9990</v>
      </c>
      <c r="D297" s="1232" t="s">
        <v>9991</v>
      </c>
      <c r="E297" s="1233">
        <v>0.87</v>
      </c>
      <c r="F297" s="1236"/>
      <c r="G297" s="1236"/>
      <c r="H297" s="1236"/>
      <c r="I297" s="1236"/>
      <c r="J297" s="1236"/>
      <c r="K297" s="1236"/>
      <c r="L297" s="1236"/>
      <c r="M297" s="1236"/>
      <c r="N297" s="1236"/>
      <c r="O297" s="1233">
        <v>0.87</v>
      </c>
      <c r="P297" s="1233"/>
      <c r="Q297" s="1236">
        <v>0.87</v>
      </c>
      <c r="R297" s="1251"/>
      <c r="S297" s="1244"/>
      <c r="T297" s="1244"/>
      <c r="U297" s="1244"/>
      <c r="V297" s="1236"/>
      <c r="W297" s="1236"/>
      <c r="X297" s="1236"/>
      <c r="Y297" s="1236"/>
      <c r="Z297" s="1236"/>
      <c r="AA297" s="1237">
        <v>0.87</v>
      </c>
      <c r="AB297" s="1252"/>
    </row>
    <row r="298" spans="1:28" ht="25.5">
      <c r="A298" s="1229">
        <v>142</v>
      </c>
      <c r="B298" s="1230" t="s">
        <v>9992</v>
      </c>
      <c r="C298" s="1239" t="s">
        <v>9993</v>
      </c>
      <c r="D298" s="1232" t="s">
        <v>9994</v>
      </c>
      <c r="E298" s="1233">
        <v>0.31</v>
      </c>
      <c r="F298" s="1236"/>
      <c r="G298" s="1236"/>
      <c r="H298" s="1236"/>
      <c r="I298" s="1236"/>
      <c r="J298" s="1236"/>
      <c r="K298" s="1236"/>
      <c r="L298" s="1236"/>
      <c r="M298" s="1236"/>
      <c r="N298" s="1236"/>
      <c r="O298" s="1233">
        <v>0.31</v>
      </c>
      <c r="P298" s="1233"/>
      <c r="Q298" s="1236">
        <v>0.31</v>
      </c>
      <c r="R298" s="1251"/>
      <c r="S298" s="1244"/>
      <c r="T298" s="1244"/>
      <c r="U298" s="1244"/>
      <c r="V298" s="1236"/>
      <c r="W298" s="1236"/>
      <c r="X298" s="1236"/>
      <c r="Y298" s="1236"/>
      <c r="Z298" s="1236"/>
      <c r="AA298" s="1237">
        <v>0.31</v>
      </c>
      <c r="AB298" s="1252"/>
    </row>
    <row r="299" spans="1:28" ht="25.5">
      <c r="A299" s="1229">
        <v>143</v>
      </c>
      <c r="B299" s="1230" t="s">
        <v>9995</v>
      </c>
      <c r="C299" s="1239" t="s">
        <v>9996</v>
      </c>
      <c r="D299" s="1232" t="s">
        <v>9997</v>
      </c>
      <c r="E299" s="1233">
        <v>0.25</v>
      </c>
      <c r="F299" s="1236"/>
      <c r="G299" s="1236"/>
      <c r="H299" s="1236"/>
      <c r="I299" s="1236"/>
      <c r="J299" s="1236"/>
      <c r="K299" s="1236"/>
      <c r="L299" s="1236"/>
      <c r="M299" s="1236"/>
      <c r="N299" s="1236"/>
      <c r="O299" s="1233">
        <v>0.25</v>
      </c>
      <c r="P299" s="1233"/>
      <c r="Q299" s="1236">
        <v>0.25</v>
      </c>
      <c r="R299" s="1251"/>
      <c r="S299" s="1244"/>
      <c r="T299" s="1244"/>
      <c r="U299" s="1244"/>
      <c r="V299" s="1236"/>
      <c r="W299" s="1236"/>
      <c r="X299" s="1236"/>
      <c r="Y299" s="1236"/>
      <c r="Z299" s="1236"/>
      <c r="AA299" s="1237">
        <v>0.25</v>
      </c>
      <c r="AB299" s="1252"/>
    </row>
    <row r="300" spans="1:28">
      <c r="A300" s="1229">
        <v>144</v>
      </c>
      <c r="B300" s="1230" t="s">
        <v>9998</v>
      </c>
      <c r="C300" s="1239" t="s">
        <v>9999</v>
      </c>
      <c r="D300" s="1232" t="s">
        <v>10000</v>
      </c>
      <c r="E300" s="1233">
        <v>0.6</v>
      </c>
      <c r="F300" s="1236"/>
      <c r="G300" s="1236"/>
      <c r="H300" s="1236"/>
      <c r="I300" s="1236"/>
      <c r="J300" s="1236"/>
      <c r="K300" s="1236"/>
      <c r="L300" s="1236"/>
      <c r="M300" s="1236"/>
      <c r="N300" s="1236"/>
      <c r="O300" s="1233">
        <v>0.6</v>
      </c>
      <c r="P300" s="1233"/>
      <c r="Q300" s="1236">
        <v>0.6</v>
      </c>
      <c r="R300" s="1251"/>
      <c r="S300" s="1244"/>
      <c r="T300" s="1244"/>
      <c r="U300" s="1244"/>
      <c r="V300" s="1236"/>
      <c r="W300" s="1236"/>
      <c r="X300" s="1236"/>
      <c r="Y300" s="1236"/>
      <c r="Z300" s="1236"/>
      <c r="AA300" s="1237">
        <v>0.6</v>
      </c>
      <c r="AB300" s="1252"/>
    </row>
    <row r="301" spans="1:28">
      <c r="A301" s="1229">
        <v>145</v>
      </c>
      <c r="B301" s="1230" t="s">
        <v>10001</v>
      </c>
      <c r="C301" s="1239" t="s">
        <v>10002</v>
      </c>
      <c r="D301" s="1232" t="s">
        <v>10003</v>
      </c>
      <c r="E301" s="1233">
        <v>0.2</v>
      </c>
      <c r="F301" s="1236">
        <v>0.2</v>
      </c>
      <c r="G301" s="1236">
        <v>0.2</v>
      </c>
      <c r="H301" s="1236"/>
      <c r="I301" s="1236"/>
      <c r="J301" s="1236"/>
      <c r="K301" s="1236"/>
      <c r="L301" s="1236"/>
      <c r="M301" s="1236"/>
      <c r="N301" s="1236"/>
      <c r="O301" s="1233"/>
      <c r="P301" s="1233"/>
      <c r="Q301" s="1236">
        <v>0.2</v>
      </c>
      <c r="R301" s="1251"/>
      <c r="S301" s="1244"/>
      <c r="T301" s="1244"/>
      <c r="U301" s="1244"/>
      <c r="V301" s="1236"/>
      <c r="W301" s="1236"/>
      <c r="X301" s="1236"/>
      <c r="Y301" s="1236"/>
      <c r="Z301" s="1236"/>
      <c r="AA301" s="1237">
        <v>0.2</v>
      </c>
      <c r="AB301" s="1252"/>
    </row>
    <row r="302" spans="1:28" ht="25.5">
      <c r="A302" s="1229">
        <v>146</v>
      </c>
      <c r="B302" s="1230" t="s">
        <v>10004</v>
      </c>
      <c r="C302" s="1239" t="s">
        <v>10005</v>
      </c>
      <c r="D302" s="1232" t="s">
        <v>10006</v>
      </c>
      <c r="E302" s="1233">
        <v>0.43</v>
      </c>
      <c r="F302" s="1236"/>
      <c r="G302" s="1236"/>
      <c r="H302" s="1236"/>
      <c r="I302" s="1236"/>
      <c r="J302" s="1236"/>
      <c r="K302" s="1236"/>
      <c r="L302" s="1236"/>
      <c r="M302" s="1236"/>
      <c r="N302" s="1236"/>
      <c r="O302" s="1233">
        <v>0.43</v>
      </c>
      <c r="P302" s="1233"/>
      <c r="Q302" s="1236">
        <v>0.43</v>
      </c>
      <c r="R302" s="1251"/>
      <c r="S302" s="1244"/>
      <c r="T302" s="1244"/>
      <c r="U302" s="1244"/>
      <c r="V302" s="1236"/>
      <c r="W302" s="1236"/>
      <c r="X302" s="1236"/>
      <c r="Y302" s="1236"/>
      <c r="Z302" s="1236"/>
      <c r="AA302" s="1237">
        <v>0.43</v>
      </c>
      <c r="AB302" s="1252"/>
    </row>
    <row r="303" spans="1:28" ht="25.5">
      <c r="A303" s="1229">
        <v>147</v>
      </c>
      <c r="B303" s="1230" t="s">
        <v>10007</v>
      </c>
      <c r="C303" s="1239" t="s">
        <v>10008</v>
      </c>
      <c r="D303" s="1232" t="s">
        <v>10009</v>
      </c>
      <c r="E303" s="1233">
        <v>0.65</v>
      </c>
      <c r="F303" s="1236"/>
      <c r="G303" s="1236"/>
      <c r="H303" s="1236"/>
      <c r="I303" s="1236"/>
      <c r="J303" s="1236"/>
      <c r="K303" s="1236"/>
      <c r="L303" s="1236"/>
      <c r="M303" s="1236"/>
      <c r="N303" s="1236"/>
      <c r="O303" s="1233">
        <v>0.65</v>
      </c>
      <c r="P303" s="1233"/>
      <c r="Q303" s="1236">
        <v>0.65</v>
      </c>
      <c r="R303" s="1251"/>
      <c r="S303" s="1244"/>
      <c r="T303" s="1244"/>
      <c r="U303" s="1244"/>
      <c r="V303" s="1236"/>
      <c r="W303" s="1236"/>
      <c r="X303" s="1236"/>
      <c r="Y303" s="1236"/>
      <c r="Z303" s="1236"/>
      <c r="AA303" s="1237">
        <v>0.65</v>
      </c>
      <c r="AB303" s="1252"/>
    </row>
    <row r="304" spans="1:28" ht="25.5">
      <c r="A304" s="1229">
        <v>148</v>
      </c>
      <c r="B304" s="1230" t="s">
        <v>10010</v>
      </c>
      <c r="C304" s="1239" t="s">
        <v>10011</v>
      </c>
      <c r="D304" s="1232" t="s">
        <v>10012</v>
      </c>
      <c r="E304" s="1233">
        <v>0.6</v>
      </c>
      <c r="F304" s="1236"/>
      <c r="G304" s="1236"/>
      <c r="H304" s="1236"/>
      <c r="I304" s="1236"/>
      <c r="J304" s="1236"/>
      <c r="K304" s="1236"/>
      <c r="L304" s="1236"/>
      <c r="M304" s="1236"/>
      <c r="N304" s="1236"/>
      <c r="O304" s="1233">
        <v>0.6</v>
      </c>
      <c r="P304" s="1233"/>
      <c r="Q304" s="1236">
        <v>0.6</v>
      </c>
      <c r="R304" s="1251"/>
      <c r="S304" s="1244"/>
      <c r="T304" s="1244"/>
      <c r="U304" s="1244"/>
      <c r="V304" s="1236"/>
      <c r="W304" s="1236"/>
      <c r="X304" s="1236"/>
      <c r="Y304" s="1236"/>
      <c r="Z304" s="1236"/>
      <c r="AA304" s="1237">
        <v>0.6</v>
      </c>
      <c r="AB304" s="1252"/>
    </row>
    <row r="305" spans="1:27" ht="22.5" customHeight="1">
      <c r="A305" s="1229"/>
      <c r="B305" s="1253" t="s">
        <v>10015</v>
      </c>
      <c r="C305" s="1254"/>
      <c r="D305" s="1254" t="s">
        <v>10013</v>
      </c>
      <c r="E305" s="1255">
        <f>SUM(E157:E304)</f>
        <v>80.74790000000003</v>
      </c>
      <c r="F305" s="1255">
        <f>F157+F158+F159+F160+F161+F162+F163+F164+F165+F166+F167+F168+F169+F170+F171+F172+F173+F174+F175+F176+F177+F178+F179+F180+F181+F182+F183+F184+F185+F186+F187+F188+F189+F190+F191+F192+F193+F194+F195+F196+F197+F198+F199+F200+F201+F202+F203+F204+F205+F206+F207+F208+F209+F210+F211+F212+F213+F214+F215+F216+F217+F218+F219+F220+F221+F222+F223+F224+F225+F226+F227+F228+F229+F230+F231+F232+F233+F234+F235+F236+F237+F238+F239+F240+F241+F242+F243+F244+F245+F246+F247+F248+F249+F250+F251+F252+F253+F254+F255+F256+F258+F259+F260+F261+F262+F263+F264+F265+F266+F267+F268+F269+F270+F271+F272+F273+F274+F275+F276+F277+F278+F279+F280+F281+F282+F283+F284+F285+F286+F287+F288+F289+F290+F291+F292+F293+F294+F295+F301</f>
        <v>76.152900000000017</v>
      </c>
      <c r="G305" s="1255">
        <f>G161+G165+G172+G182+G184+G187+G189+G191+G192+G193+G200+G202+G212+G214+G216+G217+G224+G229+G233+G235+G237+G241+G248+G251+G252+G253+G255+G256+G260+G262+G268+G275+G279+G284+G285+G288+G295+G301</f>
        <v>28.522799999999993</v>
      </c>
      <c r="H305" s="1255">
        <v>0</v>
      </c>
      <c r="I305" s="1255">
        <v>0</v>
      </c>
      <c r="J305" s="1255">
        <v>0</v>
      </c>
      <c r="K305" s="1255">
        <v>0</v>
      </c>
      <c r="L305" s="1255">
        <f>L157+L158+L159+L160+L162+L163+L164+L165+L166+L167+L168+L169+L170+L171+L172+L173+L174+L175+L176+L177+L178+L179+L180+L181+L182+L183+L185+L186+L188+L190+L192+L194+L195+L196+L197+L198+L199+L200+L201+L203+L204+L205+L206+L207+L208+L209+L210+L211+L213+L215+L218+L219+L220+L221+L222+L223+L225+L226+L227+L228+L230+L231+L232+L234+L236+L237+L238+L239+L240+L242+L243+L244+L245+L246+L247+L248+L249+L250+L251+L252+L254+L256+L258+L259+L261+L263+L264+L265+L266+L267+L269+L270+L271+L272+L273+L274+L276+L277+L278+L280+L281+L282+L283+L286+L287+L289+L290+L291+L292+L293+L294</f>
        <v>47.630100000000006</v>
      </c>
      <c r="M305" s="1255">
        <v>0</v>
      </c>
      <c r="N305" s="1255">
        <v>0</v>
      </c>
      <c r="O305" s="1255">
        <f>O257+O296+O297+O298+O299+O300+O302+O303+O304</f>
        <v>4.5949999999999998</v>
      </c>
      <c r="P305" s="1255">
        <v>0</v>
      </c>
      <c r="Q305" s="1255">
        <f>SUM(Q157:Q304)</f>
        <v>76.645400000000038</v>
      </c>
      <c r="R305" s="1254"/>
      <c r="S305" s="1256">
        <f>SUM(S157:S304)</f>
        <v>119.2</v>
      </c>
      <c r="T305" s="1256">
        <f>SUM(T157:T304)</f>
        <v>9</v>
      </c>
      <c r="U305" s="1256">
        <f>SUM(U157:U304)</f>
        <v>121</v>
      </c>
      <c r="V305" s="1255">
        <v>0</v>
      </c>
      <c r="W305" s="1255">
        <v>0</v>
      </c>
      <c r="X305" s="1255">
        <v>0</v>
      </c>
      <c r="Y305" s="1255">
        <f>Y187+Y189+Y191+Y192+Y202+Y212+Y214+Y216+Y224+Y229+Y252+Y255+Y256+Y260+Y268+Y269</f>
        <v>17.015499999999996</v>
      </c>
      <c r="Z305" s="1255">
        <f>Z157+Z158+Z159+Z160+Z161+Z162+Z163+Z164+Z165+Z166+Z167+Z168+Z169+Z170+Z171+Z172+Z173+Z174+Z175+Z176+Z177+Z178+Z179+Z180+Z181+Z182+Z183+Z184+Z185+Z186+Z188+Z190+Z193+Z194+Z195+Z196+Z197+Z198+Z199+Z200+Z201+Z203+Z204+Z205+Z206+Z207+Z208+Z209+Z210+Z211+Z213+Z215+Z217+Z218+Z219+Z220+Z221+Z222+Z223+Z225+Z226+Z227+Z228+Z230+Z231+Z232+Z233+Z234+Z235+Z236+Z237+Z238+Z239+Z240+Z241+Z242+Z243+Z244+Z245+Z246+Z247+Z248+Z249+Z250+Z251+Z253+Z254+Z258+Z259+Z261+Z262+Z263+Z264+Z265+Z266+Z267+Z270+Z271+Z272+Z273+Z274+Z275+Z276+Z277+Z278+Z279+Z280+Z281+Z282+Z283+Z284+Z285+Z286+Z287+Z288+Z289+Z290+Z291+Z292+Z293+Z294</f>
        <v>58.187400000000004</v>
      </c>
      <c r="AA305" s="1255">
        <f>SUM(AA157:AA304)</f>
        <v>5.5449999999999999</v>
      </c>
    </row>
    <row r="306" spans="1:27">
      <c r="S306" s="1257">
        <v>5</v>
      </c>
      <c r="T306" s="1257">
        <v>1</v>
      </c>
      <c r="U306" s="1257">
        <v>8</v>
      </c>
      <c r="AA306" s="1258"/>
    </row>
    <row r="307" spans="1:27">
      <c r="A307" s="1225"/>
      <c r="B307" s="1259" t="s">
        <v>5515</v>
      </c>
      <c r="AA307" s="1260"/>
    </row>
    <row r="308" spans="1:27">
      <c r="A308" s="55"/>
      <c r="B308" s="666" t="s">
        <v>10991</v>
      </c>
      <c r="C308" s="16"/>
      <c r="D308" s="1200"/>
      <c r="E308" s="1200"/>
      <c r="F308" s="1201"/>
      <c r="G308" s="1201"/>
      <c r="H308" s="1201"/>
      <c r="I308" s="1227"/>
      <c r="J308" s="1227"/>
      <c r="K308" s="1227"/>
      <c r="L308" s="1263"/>
      <c r="M308" s="1227"/>
      <c r="N308" s="1227"/>
      <c r="O308" s="1227"/>
      <c r="P308" s="1263"/>
      <c r="Q308" s="1227"/>
      <c r="R308" s="1227"/>
      <c r="S308" s="1227"/>
      <c r="T308" s="1227"/>
      <c r="U308" s="1227"/>
      <c r="V308" s="1227"/>
      <c r="W308" s="1227"/>
      <c r="X308" s="1227"/>
      <c r="Y308" s="1227"/>
      <c r="Z308" s="1227"/>
      <c r="AA308" s="1228"/>
    </row>
    <row r="309" spans="1:27">
      <c r="A309" s="1210">
        <v>1</v>
      </c>
      <c r="B309" s="1203" t="s">
        <v>10992</v>
      </c>
      <c r="C309" s="1203" t="s">
        <v>10993</v>
      </c>
      <c r="D309" s="1203"/>
      <c r="E309" s="1212">
        <v>0.6</v>
      </c>
      <c r="F309" s="1204"/>
      <c r="G309" s="1205"/>
      <c r="H309" s="1205"/>
      <c r="I309" s="1088"/>
      <c r="J309" s="1088"/>
      <c r="K309" s="1088"/>
      <c r="L309" s="1272"/>
      <c r="M309" s="1088"/>
      <c r="N309" s="1088"/>
      <c r="O309" s="1088"/>
      <c r="P309" s="1272"/>
      <c r="Q309" s="1088"/>
      <c r="R309" s="1088"/>
      <c r="S309" s="1088"/>
      <c r="T309" s="1088"/>
      <c r="U309" s="1088"/>
      <c r="V309" s="1088"/>
      <c r="W309" s="1088"/>
      <c r="X309" s="1088"/>
      <c r="Y309" s="1088"/>
      <c r="Z309" s="1088"/>
      <c r="AA309" s="1088"/>
    </row>
    <row r="310" spans="1:27">
      <c r="A310" s="1210">
        <v>2</v>
      </c>
      <c r="B310" s="1203" t="s">
        <v>10994</v>
      </c>
      <c r="C310" s="1203" t="s">
        <v>10995</v>
      </c>
      <c r="D310" s="1203"/>
      <c r="E310" s="1212">
        <v>0.55000000000000004</v>
      </c>
      <c r="F310" s="1204">
        <v>0.41</v>
      </c>
      <c r="G310" s="1205"/>
      <c r="H310" s="1205"/>
      <c r="I310" s="1088"/>
      <c r="J310" s="1088"/>
      <c r="K310" s="1088"/>
      <c r="L310" s="1272"/>
      <c r="M310" s="1088"/>
      <c r="N310" s="1088"/>
      <c r="O310" s="1088"/>
      <c r="P310" s="1272"/>
      <c r="Q310" s="1088"/>
      <c r="R310" s="1088"/>
      <c r="S310" s="1088"/>
      <c r="T310" s="1088"/>
      <c r="U310" s="1088"/>
      <c r="V310" s="1088"/>
      <c r="W310" s="1088"/>
      <c r="X310" s="1088"/>
      <c r="Y310" s="1088"/>
      <c r="Z310" s="1088"/>
      <c r="AA310" s="1088"/>
    </row>
    <row r="311" spans="1:27">
      <c r="A311" s="1210">
        <v>3</v>
      </c>
      <c r="B311" s="1203" t="s">
        <v>10996</v>
      </c>
      <c r="C311" s="1203" t="s">
        <v>10997</v>
      </c>
      <c r="D311" s="1203"/>
      <c r="E311" s="1212">
        <v>0.39</v>
      </c>
      <c r="F311" s="1204"/>
      <c r="G311" s="1205"/>
      <c r="H311" s="1205"/>
      <c r="I311" s="1088"/>
      <c r="J311" s="1088"/>
      <c r="K311" s="1088"/>
      <c r="L311" s="1272"/>
      <c r="M311" s="1088"/>
      <c r="N311" s="1088"/>
      <c r="O311" s="1088"/>
      <c r="P311" s="1272"/>
      <c r="Q311" s="1088"/>
      <c r="R311" s="1088"/>
      <c r="S311" s="1088"/>
      <c r="T311" s="1088"/>
      <c r="U311" s="1088"/>
      <c r="V311" s="1088"/>
      <c r="W311" s="1088"/>
      <c r="X311" s="1088"/>
      <c r="Y311" s="1088"/>
      <c r="Z311" s="1088"/>
      <c r="AA311" s="1088"/>
    </row>
    <row r="312" spans="1:27">
      <c r="A312" s="1210">
        <v>4</v>
      </c>
      <c r="B312" s="1203" t="s">
        <v>6998</v>
      </c>
      <c r="C312" s="1203" t="s">
        <v>11000</v>
      </c>
      <c r="D312" s="1203"/>
      <c r="E312" s="1212">
        <v>0.4</v>
      </c>
      <c r="F312" s="1204"/>
      <c r="G312" s="1205"/>
      <c r="H312" s="1205"/>
      <c r="I312" s="1088"/>
      <c r="J312" s="1088"/>
      <c r="K312" s="1088"/>
      <c r="L312" s="1272"/>
      <c r="M312" s="1088"/>
      <c r="N312" s="1088"/>
      <c r="O312" s="1088"/>
      <c r="P312" s="1272"/>
      <c r="Q312" s="1088"/>
      <c r="R312" s="1088"/>
      <c r="S312" s="1088"/>
      <c r="T312" s="1088"/>
      <c r="U312" s="1088"/>
      <c r="V312" s="1088"/>
      <c r="W312" s="1088"/>
      <c r="X312" s="1088"/>
      <c r="Y312" s="1088"/>
      <c r="Z312" s="1088"/>
      <c r="AA312" s="1088"/>
    </row>
    <row r="313" spans="1:27">
      <c r="A313" s="1210">
        <v>5</v>
      </c>
      <c r="B313" s="1203" t="s">
        <v>11007</v>
      </c>
      <c r="C313" s="1203" t="s">
        <v>11008</v>
      </c>
      <c r="D313" s="1203"/>
      <c r="E313" s="1212">
        <v>0.4</v>
      </c>
      <c r="F313" s="1204"/>
      <c r="G313" s="1205"/>
      <c r="H313" s="1205"/>
      <c r="I313" s="1088"/>
      <c r="J313" s="1088"/>
      <c r="K313" s="1088"/>
      <c r="L313" s="1272"/>
      <c r="M313" s="1088"/>
      <c r="N313" s="1088"/>
      <c r="O313" s="1088"/>
      <c r="P313" s="1272"/>
      <c r="Q313" s="1088"/>
      <c r="R313" s="1088"/>
      <c r="S313" s="1088"/>
      <c r="T313" s="1088"/>
      <c r="U313" s="1088"/>
      <c r="V313" s="1088"/>
      <c r="W313" s="1088"/>
      <c r="X313" s="1088"/>
      <c r="Y313" s="1088"/>
      <c r="Z313" s="1088"/>
      <c r="AA313" s="1088"/>
    </row>
    <row r="314" spans="1:27">
      <c r="A314" s="1210">
        <v>6</v>
      </c>
      <c r="B314" s="1203" t="s">
        <v>11011</v>
      </c>
      <c r="C314" s="1203" t="s">
        <v>11012</v>
      </c>
      <c r="D314" s="1203"/>
      <c r="E314" s="1212">
        <v>0.6</v>
      </c>
      <c r="F314" s="1204"/>
      <c r="G314" s="1205"/>
      <c r="H314" s="1205"/>
      <c r="I314" s="1088"/>
      <c r="J314" s="1088"/>
      <c r="K314" s="1088"/>
      <c r="L314" s="1272"/>
      <c r="M314" s="1088"/>
      <c r="N314" s="1088"/>
      <c r="O314" s="1088"/>
      <c r="P314" s="1272"/>
      <c r="Q314" s="1088"/>
      <c r="R314" s="1088"/>
      <c r="S314" s="1088"/>
      <c r="T314" s="1088"/>
      <c r="U314" s="1088"/>
      <c r="V314" s="1088"/>
      <c r="W314" s="1088"/>
      <c r="X314" s="1088"/>
      <c r="Y314" s="1088"/>
      <c r="Z314" s="1088"/>
      <c r="AA314" s="1088"/>
    </row>
    <row r="315" spans="1:27">
      <c r="A315" s="1210">
        <v>7</v>
      </c>
      <c r="B315" s="1203" t="s">
        <v>11013</v>
      </c>
      <c r="C315" s="1203"/>
      <c r="D315" s="1203"/>
      <c r="E315" s="1212">
        <v>0</v>
      </c>
      <c r="F315" s="1204"/>
      <c r="G315" s="1205"/>
      <c r="H315" s="1205"/>
      <c r="I315" s="1088"/>
      <c r="J315" s="1088"/>
      <c r="K315" s="1088"/>
      <c r="L315" s="1272"/>
      <c r="M315" s="1088"/>
      <c r="N315" s="1088"/>
      <c r="O315" s="1088"/>
      <c r="P315" s="1272"/>
      <c r="Q315" s="1088"/>
      <c r="R315" s="1088"/>
      <c r="S315" s="1088"/>
      <c r="T315" s="1088"/>
      <c r="U315" s="1088"/>
      <c r="V315" s="1088"/>
      <c r="W315" s="1088"/>
      <c r="X315" s="1088"/>
      <c r="Y315" s="1088"/>
      <c r="Z315" s="1088"/>
      <c r="AA315" s="1088"/>
    </row>
    <row r="316" spans="1:27">
      <c r="A316" s="1210">
        <v>8</v>
      </c>
      <c r="B316" s="1203" t="s">
        <v>742</v>
      </c>
      <c r="C316" s="1203"/>
      <c r="D316" s="1203"/>
      <c r="E316" s="1212">
        <v>0.32</v>
      </c>
      <c r="F316" s="1204">
        <v>0.32</v>
      </c>
      <c r="G316" s="1206">
        <v>0.32</v>
      </c>
      <c r="H316" s="1205"/>
      <c r="I316" s="1088"/>
      <c r="J316" s="1088"/>
      <c r="K316" s="1088"/>
      <c r="L316" s="1272"/>
      <c r="M316" s="1088"/>
      <c r="N316" s="1088"/>
      <c r="O316" s="1088"/>
      <c r="P316" s="1272"/>
      <c r="Q316" s="1088"/>
      <c r="R316" s="1088"/>
      <c r="S316" s="1088"/>
      <c r="T316" s="1088"/>
      <c r="U316" s="1088"/>
      <c r="V316" s="1088"/>
      <c r="W316" s="1088"/>
      <c r="X316" s="1088"/>
      <c r="Y316" s="1088"/>
      <c r="Z316" s="1088"/>
      <c r="AA316" s="1088"/>
    </row>
    <row r="317" spans="1:27">
      <c r="A317" s="1210">
        <v>9</v>
      </c>
      <c r="B317" s="1203" t="s">
        <v>11014</v>
      </c>
      <c r="C317" s="1203"/>
      <c r="D317" s="1203"/>
      <c r="E317" s="1212">
        <v>0</v>
      </c>
      <c r="F317" s="1204"/>
      <c r="G317" s="1206"/>
      <c r="H317" s="1205"/>
      <c r="I317" s="1088"/>
      <c r="J317" s="1088"/>
      <c r="K317" s="1088"/>
      <c r="L317" s="1272"/>
      <c r="M317" s="1088"/>
      <c r="N317" s="1088"/>
      <c r="O317" s="1088"/>
      <c r="P317" s="1272"/>
      <c r="Q317" s="1088"/>
      <c r="R317" s="1088"/>
      <c r="S317" s="1088"/>
      <c r="T317" s="1088"/>
      <c r="U317" s="1088"/>
      <c r="V317" s="1088"/>
      <c r="W317" s="1088"/>
      <c r="X317" s="1088"/>
      <c r="Y317" s="1088"/>
      <c r="Z317" s="1088"/>
      <c r="AA317" s="1088"/>
    </row>
    <row r="318" spans="1:27">
      <c r="A318" s="1210">
        <v>10</v>
      </c>
      <c r="B318" s="1203" t="s">
        <v>6045</v>
      </c>
      <c r="C318" s="1203" t="s">
        <v>11027</v>
      </c>
      <c r="D318" s="1203"/>
      <c r="E318" s="1212">
        <v>0.62</v>
      </c>
      <c r="F318" s="843"/>
      <c r="G318" s="1207"/>
      <c r="H318" s="1207"/>
      <c r="I318" s="1088"/>
      <c r="J318" s="1088"/>
      <c r="K318" s="1088"/>
      <c r="L318" s="1272"/>
      <c r="M318" s="1088"/>
      <c r="N318" s="1088"/>
      <c r="O318" s="1088"/>
      <c r="P318" s="1272"/>
      <c r="Q318" s="1088"/>
      <c r="R318" s="1088"/>
      <c r="S318" s="1088"/>
      <c r="T318" s="1088"/>
      <c r="U318" s="1088"/>
      <c r="V318" s="1088"/>
      <c r="W318" s="1088"/>
      <c r="X318" s="1088"/>
      <c r="Y318" s="1088"/>
      <c r="Z318" s="1088"/>
      <c r="AA318" s="1088"/>
    </row>
    <row r="319" spans="1:27">
      <c r="A319" s="1210">
        <v>11</v>
      </c>
      <c r="B319" s="1203" t="s">
        <v>11028</v>
      </c>
      <c r="C319" s="1203" t="s">
        <v>11029</v>
      </c>
      <c r="D319" s="1203"/>
      <c r="E319" s="1212">
        <v>0.48</v>
      </c>
      <c r="F319" s="1204"/>
      <c r="G319" s="1205"/>
      <c r="H319" s="1205"/>
      <c r="I319" s="1088"/>
      <c r="J319" s="1088"/>
      <c r="K319" s="1088"/>
      <c r="L319" s="1272"/>
      <c r="M319" s="1088"/>
      <c r="N319" s="1088"/>
      <c r="O319" s="1088"/>
      <c r="P319" s="1272"/>
      <c r="Q319" s="1088"/>
      <c r="R319" s="1088"/>
      <c r="S319" s="1088"/>
      <c r="T319" s="1088"/>
      <c r="U319" s="1088"/>
      <c r="V319" s="1088"/>
      <c r="W319" s="1088"/>
      <c r="X319" s="1088"/>
      <c r="Y319" s="1088"/>
      <c r="Z319" s="1088"/>
      <c r="AA319" s="1088"/>
    </row>
    <row r="320" spans="1:27">
      <c r="A320" s="1210">
        <v>12</v>
      </c>
      <c r="B320" s="1203" t="s">
        <v>11030</v>
      </c>
      <c r="C320" s="1203" t="s">
        <v>11031</v>
      </c>
      <c r="D320" s="1203"/>
      <c r="E320" s="1212">
        <v>0.44</v>
      </c>
      <c r="F320" s="1208"/>
      <c r="G320" s="1207"/>
      <c r="H320" s="1207"/>
      <c r="I320" s="1088"/>
      <c r="J320" s="1088"/>
      <c r="K320" s="1088"/>
      <c r="L320" s="1272"/>
      <c r="M320" s="1088"/>
      <c r="N320" s="1088"/>
      <c r="O320" s="1088"/>
      <c r="P320" s="1272"/>
      <c r="Q320" s="1088"/>
      <c r="R320" s="1088"/>
      <c r="S320" s="1088"/>
      <c r="T320" s="1088"/>
      <c r="U320" s="1088"/>
      <c r="V320" s="1088"/>
      <c r="W320" s="1088"/>
      <c r="X320" s="1088"/>
      <c r="Y320" s="1088"/>
      <c r="Z320" s="1088"/>
      <c r="AA320" s="1088"/>
    </row>
    <row r="321" spans="1:27">
      <c r="A321" s="1210">
        <v>13</v>
      </c>
      <c r="B321" s="1203" t="s">
        <v>11032</v>
      </c>
      <c r="C321" s="1203" t="s">
        <v>11033</v>
      </c>
      <c r="D321" s="1203"/>
      <c r="E321" s="1212">
        <v>0.64</v>
      </c>
      <c r="F321" s="1204"/>
      <c r="G321" s="1205"/>
      <c r="H321" s="1205"/>
      <c r="I321" s="1088"/>
      <c r="J321" s="1088"/>
      <c r="K321" s="1088"/>
      <c r="L321" s="1272"/>
      <c r="M321" s="1088"/>
      <c r="N321" s="1088"/>
      <c r="O321" s="1088"/>
      <c r="P321" s="1272"/>
      <c r="Q321" s="1088"/>
      <c r="R321" s="1088"/>
      <c r="S321" s="1088"/>
      <c r="T321" s="1088"/>
      <c r="U321" s="1088"/>
      <c r="V321" s="1088"/>
      <c r="W321" s="1088"/>
      <c r="X321" s="1088"/>
      <c r="Y321" s="1088"/>
      <c r="Z321" s="1088"/>
      <c r="AA321" s="1088"/>
    </row>
    <row r="322" spans="1:27">
      <c r="A322" s="1210">
        <v>14</v>
      </c>
      <c r="B322" s="1203" t="s">
        <v>11036</v>
      </c>
      <c r="C322" s="1203" t="s">
        <v>11037</v>
      </c>
      <c r="D322" s="1203"/>
      <c r="E322" s="1212">
        <v>0.6</v>
      </c>
      <c r="F322" s="1204"/>
      <c r="G322" s="1205"/>
      <c r="H322" s="1205"/>
      <c r="I322" s="1088"/>
      <c r="J322" s="1088"/>
      <c r="K322" s="1088"/>
      <c r="L322" s="1272"/>
      <c r="M322" s="1088"/>
      <c r="N322" s="1088"/>
      <c r="O322" s="1088"/>
      <c r="P322" s="1272"/>
      <c r="Q322" s="1088"/>
      <c r="R322" s="1088"/>
      <c r="S322" s="1088"/>
      <c r="T322" s="1088"/>
      <c r="U322" s="1088"/>
      <c r="V322" s="1088"/>
      <c r="W322" s="1088"/>
      <c r="X322" s="1088"/>
      <c r="Y322" s="1088"/>
      <c r="Z322" s="1088"/>
      <c r="AA322" s="1088"/>
    </row>
    <row r="323" spans="1:27">
      <c r="A323" s="1210">
        <v>15</v>
      </c>
      <c r="B323" s="1203" t="s">
        <v>10781</v>
      </c>
      <c r="C323" s="1203" t="s">
        <v>11042</v>
      </c>
      <c r="D323" s="1203"/>
      <c r="E323" s="1212">
        <v>0.8</v>
      </c>
      <c r="F323" s="1204"/>
      <c r="G323" s="1205"/>
      <c r="H323" s="1205"/>
      <c r="I323" s="1088"/>
      <c r="J323" s="1088"/>
      <c r="K323" s="1088"/>
      <c r="L323" s="1272"/>
      <c r="M323" s="1088"/>
      <c r="N323" s="1088"/>
      <c r="O323" s="1088"/>
      <c r="P323" s="1272"/>
      <c r="Q323" s="1088"/>
      <c r="R323" s="1088"/>
      <c r="S323" s="1088"/>
      <c r="T323" s="1088"/>
      <c r="U323" s="1088"/>
      <c r="V323" s="1088"/>
      <c r="W323" s="1088"/>
      <c r="X323" s="1088"/>
      <c r="Y323" s="1088"/>
      <c r="Z323" s="1088"/>
      <c r="AA323" s="1088"/>
    </row>
    <row r="324" spans="1:27">
      <c r="A324" s="1210">
        <v>16</v>
      </c>
      <c r="B324" s="1203" t="s">
        <v>11049</v>
      </c>
      <c r="C324" s="1203" t="s">
        <v>11050</v>
      </c>
      <c r="D324" s="1203"/>
      <c r="E324" s="1212">
        <v>0.4</v>
      </c>
      <c r="F324" s="1204"/>
      <c r="G324" s="1205"/>
      <c r="H324" s="1205"/>
      <c r="I324" s="1088"/>
      <c r="J324" s="1088"/>
      <c r="K324" s="1088"/>
      <c r="L324" s="1272"/>
      <c r="M324" s="1088"/>
      <c r="N324" s="1088"/>
      <c r="O324" s="1088"/>
      <c r="P324" s="1272"/>
      <c r="Q324" s="1088"/>
      <c r="R324" s="1088"/>
      <c r="S324" s="1088"/>
      <c r="T324" s="1088"/>
      <c r="U324" s="1088"/>
      <c r="V324" s="1088"/>
      <c r="W324" s="1088"/>
      <c r="X324" s="1088"/>
      <c r="Y324" s="1088"/>
      <c r="Z324" s="1088"/>
      <c r="AA324" s="1088"/>
    </row>
    <row r="325" spans="1:27">
      <c r="A325" s="1210">
        <v>17</v>
      </c>
      <c r="B325" s="1203" t="s">
        <v>11068</v>
      </c>
      <c r="C325" s="1203" t="s">
        <v>11069</v>
      </c>
      <c r="D325" s="1203"/>
      <c r="E325" s="1212">
        <v>0.26</v>
      </c>
      <c r="F325" s="1204">
        <v>0.26</v>
      </c>
      <c r="G325" s="1206"/>
      <c r="H325" s="1205"/>
      <c r="I325" s="1088"/>
      <c r="J325" s="1088"/>
      <c r="K325" s="1088"/>
      <c r="L325" s="1272"/>
      <c r="M325" s="1088"/>
      <c r="N325" s="1088"/>
      <c r="O325" s="1088"/>
      <c r="P325" s="1272"/>
      <c r="Q325" s="1088"/>
      <c r="R325" s="1088"/>
      <c r="S325" s="1088"/>
      <c r="T325" s="1088"/>
      <c r="U325" s="1088"/>
      <c r="V325" s="1088"/>
      <c r="W325" s="1088"/>
      <c r="X325" s="1088"/>
      <c r="Y325" s="1088"/>
      <c r="Z325" s="1088"/>
      <c r="AA325" s="1088"/>
    </row>
    <row r="326" spans="1:27">
      <c r="A326" s="1210">
        <v>18</v>
      </c>
      <c r="B326" s="1203" t="s">
        <v>11070</v>
      </c>
      <c r="C326" s="1203" t="s">
        <v>11071</v>
      </c>
      <c r="D326" s="1203"/>
      <c r="E326" s="1212">
        <v>0.32</v>
      </c>
      <c r="F326" s="1204">
        <v>0.32</v>
      </c>
      <c r="G326" s="1206"/>
      <c r="H326" s="1206">
        <v>0.32</v>
      </c>
      <c r="I326" s="1088"/>
      <c r="J326" s="1088"/>
      <c r="K326" s="1088"/>
      <c r="L326" s="1272"/>
      <c r="M326" s="1088"/>
      <c r="N326" s="1088"/>
      <c r="O326" s="1088"/>
      <c r="P326" s="1272"/>
      <c r="Q326" s="1088"/>
      <c r="R326" s="1088"/>
      <c r="S326" s="1088"/>
      <c r="T326" s="1088"/>
      <c r="U326" s="1088"/>
      <c r="V326" s="1088"/>
      <c r="W326" s="1088"/>
      <c r="X326" s="1088"/>
      <c r="Y326" s="1088"/>
      <c r="Z326" s="1088"/>
      <c r="AA326" s="1088"/>
    </row>
    <row r="327" spans="1:27">
      <c r="A327" s="1210">
        <v>19</v>
      </c>
      <c r="B327" s="1203" t="s">
        <v>11072</v>
      </c>
      <c r="C327" s="1203" t="s">
        <v>11073</v>
      </c>
      <c r="D327" s="1203"/>
      <c r="E327" s="1212">
        <v>0.23</v>
      </c>
      <c r="F327" s="1204">
        <v>0.23</v>
      </c>
      <c r="G327" s="1206"/>
      <c r="H327" s="1206">
        <v>0.23</v>
      </c>
      <c r="I327" s="1088"/>
      <c r="J327" s="1088"/>
      <c r="K327" s="1088"/>
      <c r="L327" s="1272"/>
      <c r="M327" s="1088"/>
      <c r="N327" s="1088"/>
      <c r="O327" s="1088"/>
      <c r="P327" s="1272"/>
      <c r="Q327" s="1088"/>
      <c r="R327" s="1088"/>
      <c r="S327" s="1088"/>
      <c r="T327" s="1088"/>
      <c r="U327" s="1088"/>
      <c r="V327" s="1088"/>
      <c r="W327" s="1088"/>
      <c r="X327" s="1088"/>
      <c r="Y327" s="1088"/>
      <c r="Z327" s="1088"/>
      <c r="AA327" s="1088"/>
    </row>
    <row r="328" spans="1:27">
      <c r="A328" s="1210">
        <v>20</v>
      </c>
      <c r="B328" s="1203" t="s">
        <v>11074</v>
      </c>
      <c r="C328" s="1203" t="s">
        <v>11075</v>
      </c>
      <c r="D328" s="1203"/>
      <c r="E328" s="1212">
        <v>0.28000000000000003</v>
      </c>
      <c r="F328" s="1204"/>
      <c r="G328" s="1206"/>
      <c r="H328" s="1205"/>
      <c r="I328" s="1088"/>
      <c r="J328" s="1088"/>
      <c r="K328" s="1088"/>
      <c r="L328" s="1272"/>
      <c r="M328" s="1088"/>
      <c r="N328" s="1088"/>
      <c r="O328" s="1088"/>
      <c r="P328" s="1272"/>
      <c r="Q328" s="1088"/>
      <c r="R328" s="1088"/>
      <c r="S328" s="1088"/>
      <c r="T328" s="1088"/>
      <c r="U328" s="1088"/>
      <c r="V328" s="1088"/>
      <c r="W328" s="1088"/>
      <c r="X328" s="1088"/>
      <c r="Y328" s="1088"/>
      <c r="Z328" s="1088"/>
      <c r="AA328" s="1088"/>
    </row>
    <row r="329" spans="1:27">
      <c r="A329" s="1210">
        <v>21</v>
      </c>
      <c r="B329" s="1203" t="s">
        <v>11076</v>
      </c>
      <c r="C329" s="1203" t="s">
        <v>11077</v>
      </c>
      <c r="D329" s="1203"/>
      <c r="E329" s="1213">
        <v>0.1</v>
      </c>
      <c r="F329" s="1204">
        <v>0.1</v>
      </c>
      <c r="G329" s="1206">
        <v>0.1</v>
      </c>
      <c r="H329" s="1205"/>
      <c r="I329" s="1088"/>
      <c r="J329" s="1088"/>
      <c r="K329" s="1088"/>
      <c r="L329" s="1272"/>
      <c r="M329" s="1088"/>
      <c r="N329" s="1088"/>
      <c r="O329" s="1088"/>
      <c r="P329" s="1272"/>
      <c r="Q329" s="1088"/>
      <c r="R329" s="1088"/>
      <c r="S329" s="1088"/>
      <c r="T329" s="1088"/>
      <c r="U329" s="1088"/>
      <c r="V329" s="1088"/>
      <c r="W329" s="1088"/>
      <c r="X329" s="1088"/>
      <c r="Y329" s="1088"/>
      <c r="Z329" s="1088"/>
      <c r="AA329" s="1088"/>
    </row>
    <row r="330" spans="1:27">
      <c r="A330" s="1210">
        <v>22</v>
      </c>
      <c r="B330" s="1203" t="s">
        <v>11078</v>
      </c>
      <c r="C330" s="1203" t="s">
        <v>11079</v>
      </c>
      <c r="D330" s="1203"/>
      <c r="E330" s="1212">
        <v>0.85</v>
      </c>
      <c r="F330" s="1204">
        <v>0.85</v>
      </c>
      <c r="G330" s="1206">
        <v>0.56000000000000005</v>
      </c>
      <c r="H330" s="1205"/>
      <c r="I330" s="1088"/>
      <c r="J330" s="1088"/>
      <c r="K330" s="1088"/>
      <c r="L330" s="1272"/>
      <c r="M330" s="1088"/>
      <c r="N330" s="1088"/>
      <c r="O330" s="1088"/>
      <c r="P330" s="1272"/>
      <c r="Q330" s="1088"/>
      <c r="R330" s="1088"/>
      <c r="S330" s="1088"/>
      <c r="T330" s="1088"/>
      <c r="U330" s="1088"/>
      <c r="V330" s="1088"/>
      <c r="W330" s="1088"/>
      <c r="X330" s="1088"/>
      <c r="Y330" s="1088"/>
      <c r="Z330" s="1088"/>
      <c r="AA330" s="1088"/>
    </row>
    <row r="331" spans="1:27">
      <c r="A331" s="1210">
        <v>23</v>
      </c>
      <c r="B331" s="1203" t="s">
        <v>11080</v>
      </c>
      <c r="C331" s="1203" t="s">
        <v>11081</v>
      </c>
      <c r="D331" s="1203"/>
      <c r="E331" s="1212">
        <v>0.23</v>
      </c>
      <c r="F331" s="1204">
        <v>0.23</v>
      </c>
      <c r="G331" s="1206"/>
      <c r="H331" s="1206">
        <v>0.23</v>
      </c>
      <c r="I331" s="1088"/>
      <c r="J331" s="1088"/>
      <c r="K331" s="1088"/>
      <c r="L331" s="1272"/>
      <c r="M331" s="1088"/>
      <c r="N331" s="1088"/>
      <c r="O331" s="1088"/>
      <c r="P331" s="1272"/>
      <c r="Q331" s="1088"/>
      <c r="R331" s="1088"/>
      <c r="S331" s="1088"/>
      <c r="T331" s="1088"/>
      <c r="U331" s="1088"/>
      <c r="V331" s="1088"/>
      <c r="W331" s="1088"/>
      <c r="X331" s="1088"/>
      <c r="Y331" s="1088"/>
      <c r="Z331" s="1088"/>
      <c r="AA331" s="1088"/>
    </row>
    <row r="332" spans="1:27">
      <c r="A332" s="1210">
        <v>24</v>
      </c>
      <c r="B332" s="1203" t="s">
        <v>11082</v>
      </c>
      <c r="C332" s="1203" t="s">
        <v>11083</v>
      </c>
      <c r="D332" s="1203"/>
      <c r="E332" s="1212">
        <v>0.56999999999999995</v>
      </c>
      <c r="F332" s="1204">
        <v>0.56999999999999995</v>
      </c>
      <c r="G332" s="1206"/>
      <c r="H332" s="1206">
        <v>0.56999999999999995</v>
      </c>
      <c r="I332" s="1088"/>
      <c r="J332" s="1088"/>
      <c r="K332" s="1088"/>
      <c r="L332" s="1272"/>
      <c r="M332" s="1088"/>
      <c r="N332" s="1088"/>
      <c r="O332" s="1088"/>
      <c r="P332" s="1272"/>
      <c r="Q332" s="1088"/>
      <c r="R332" s="1088"/>
      <c r="S332" s="1088"/>
      <c r="T332" s="1088"/>
      <c r="U332" s="1088"/>
      <c r="V332" s="1088"/>
      <c r="W332" s="1088"/>
      <c r="X332" s="1088"/>
      <c r="Y332" s="1088"/>
      <c r="Z332" s="1088"/>
      <c r="AA332" s="1088"/>
    </row>
    <row r="333" spans="1:27">
      <c r="A333" s="1210">
        <v>25</v>
      </c>
      <c r="B333" s="1203" t="s">
        <v>11084</v>
      </c>
      <c r="C333" s="1203" t="s">
        <v>11085</v>
      </c>
      <c r="D333" s="1203"/>
      <c r="E333" s="1213">
        <v>0.19</v>
      </c>
      <c r="F333" s="1204">
        <v>0.19</v>
      </c>
      <c r="G333" s="1206">
        <v>0.19</v>
      </c>
      <c r="H333" s="1205"/>
      <c r="I333" s="1088"/>
      <c r="J333" s="1088"/>
      <c r="K333" s="1088"/>
      <c r="L333" s="1272"/>
      <c r="M333" s="1088"/>
      <c r="N333" s="1088"/>
      <c r="O333" s="1088"/>
      <c r="P333" s="1272"/>
      <c r="Q333" s="1088"/>
      <c r="R333" s="1088"/>
      <c r="S333" s="1088"/>
      <c r="T333" s="1088"/>
      <c r="U333" s="1088"/>
      <c r="V333" s="1088"/>
      <c r="W333" s="1088"/>
      <c r="X333" s="1088"/>
      <c r="Y333" s="1088"/>
      <c r="Z333" s="1088"/>
      <c r="AA333" s="1088"/>
    </row>
    <row r="334" spans="1:27">
      <c r="A334" s="1210">
        <v>26</v>
      </c>
      <c r="B334" s="1203" t="s">
        <v>11086</v>
      </c>
      <c r="C334" s="1203" t="s">
        <v>11087</v>
      </c>
      <c r="D334" s="1203"/>
      <c r="E334" s="1213">
        <v>0.68</v>
      </c>
      <c r="F334" s="1204">
        <v>0.68</v>
      </c>
      <c r="G334" s="1206">
        <v>0.57999999999999996</v>
      </c>
      <c r="H334" s="1205"/>
      <c r="I334" s="1088"/>
      <c r="J334" s="1088"/>
      <c r="K334" s="1088"/>
      <c r="L334" s="1272"/>
      <c r="M334" s="1088"/>
      <c r="N334" s="1088"/>
      <c r="O334" s="1088"/>
      <c r="P334" s="1272"/>
      <c r="Q334" s="1088"/>
      <c r="R334" s="1088"/>
      <c r="S334" s="1088"/>
      <c r="T334" s="1088"/>
      <c r="U334" s="1088"/>
      <c r="V334" s="1088"/>
      <c r="W334" s="1088"/>
      <c r="X334" s="1088"/>
      <c r="Y334" s="1088"/>
      <c r="Z334" s="1088"/>
      <c r="AA334" s="1088"/>
    </row>
    <row r="335" spans="1:27" ht="22.5">
      <c r="A335" s="1210">
        <v>27</v>
      </c>
      <c r="B335" s="1203" t="s">
        <v>23803</v>
      </c>
      <c r="C335" s="1203" t="s">
        <v>11107</v>
      </c>
      <c r="D335" s="1203"/>
      <c r="E335" s="1213">
        <v>0</v>
      </c>
      <c r="F335" s="1204"/>
      <c r="G335" s="1206"/>
      <c r="H335" s="1205"/>
      <c r="I335" s="1088"/>
      <c r="J335" s="1088"/>
      <c r="K335" s="1088"/>
      <c r="L335" s="1272"/>
      <c r="M335" s="1088"/>
      <c r="N335" s="1088"/>
      <c r="O335" s="1088"/>
      <c r="P335" s="1272"/>
      <c r="Q335" s="1088"/>
      <c r="R335" s="1088"/>
      <c r="S335" s="1088"/>
      <c r="T335" s="1088"/>
      <c r="U335" s="1088"/>
      <c r="V335" s="1088"/>
      <c r="W335" s="1088"/>
      <c r="X335" s="1088"/>
      <c r="Y335" s="1088"/>
      <c r="Z335" s="1088"/>
      <c r="AA335" s="1088"/>
    </row>
    <row r="336" spans="1:27">
      <c r="A336" s="1210">
        <v>28</v>
      </c>
      <c r="B336" s="1203" t="s">
        <v>11108</v>
      </c>
      <c r="C336" s="1203" t="s">
        <v>11109</v>
      </c>
      <c r="D336" s="1203"/>
      <c r="E336" s="1212">
        <v>0.54</v>
      </c>
      <c r="F336" s="1204">
        <v>0.44</v>
      </c>
      <c r="G336" s="1206">
        <v>0.44</v>
      </c>
      <c r="H336" s="1205"/>
      <c r="I336" s="1088"/>
      <c r="J336" s="1088"/>
      <c r="K336" s="1088"/>
      <c r="L336" s="1272"/>
      <c r="M336" s="1088"/>
      <c r="N336" s="1088"/>
      <c r="O336" s="1088"/>
      <c r="P336" s="1272"/>
      <c r="Q336" s="1088"/>
      <c r="R336" s="1088"/>
      <c r="S336" s="1088"/>
      <c r="T336" s="1088"/>
      <c r="U336" s="1088"/>
      <c r="V336" s="1088"/>
      <c r="W336" s="1088"/>
      <c r="X336" s="1088"/>
      <c r="Y336" s="1088"/>
      <c r="Z336" s="1088"/>
      <c r="AA336" s="1088"/>
    </row>
    <row r="337" spans="1:27">
      <c r="A337" s="1210">
        <v>29</v>
      </c>
      <c r="B337" s="1203" t="s">
        <v>11116</v>
      </c>
      <c r="C337" s="1203" t="s">
        <v>11117</v>
      </c>
      <c r="D337" s="1203"/>
      <c r="E337" s="1212">
        <v>0.32500000000000001</v>
      </c>
      <c r="F337" s="1204">
        <v>0.32500000000000001</v>
      </c>
      <c r="G337" s="1205"/>
      <c r="H337" s="1205"/>
      <c r="I337" s="1088"/>
      <c r="J337" s="1088"/>
      <c r="K337" s="1088"/>
      <c r="L337" s="1272"/>
      <c r="M337" s="1088"/>
      <c r="N337" s="1088"/>
      <c r="O337" s="1088"/>
      <c r="P337" s="1272"/>
      <c r="Q337" s="1088"/>
      <c r="R337" s="1088"/>
      <c r="S337" s="1088"/>
      <c r="T337" s="1088"/>
      <c r="U337" s="1088"/>
      <c r="V337" s="1088"/>
      <c r="W337" s="1088"/>
      <c r="X337" s="1088"/>
      <c r="Y337" s="1088"/>
      <c r="Z337" s="1088"/>
      <c r="AA337" s="1088"/>
    </row>
    <row r="338" spans="1:27">
      <c r="A338" s="1210">
        <v>30</v>
      </c>
      <c r="B338" s="1203" t="s">
        <v>11118</v>
      </c>
      <c r="C338" s="1203" t="s">
        <v>11119</v>
      </c>
      <c r="D338" s="1203"/>
      <c r="E338" s="1212">
        <v>0.25</v>
      </c>
      <c r="F338" s="1204">
        <v>0.25</v>
      </c>
      <c r="G338" s="1205"/>
      <c r="H338" s="1206">
        <v>0.25</v>
      </c>
      <c r="I338" s="1088"/>
      <c r="J338" s="1088"/>
      <c r="K338" s="1088"/>
      <c r="L338" s="1272"/>
      <c r="M338" s="1088"/>
      <c r="N338" s="1088"/>
      <c r="O338" s="1088"/>
      <c r="P338" s="1272"/>
      <c r="Q338" s="1088"/>
      <c r="R338" s="1088"/>
      <c r="S338" s="1088"/>
      <c r="T338" s="1088"/>
      <c r="U338" s="1088"/>
      <c r="V338" s="1088"/>
      <c r="W338" s="1088"/>
      <c r="X338" s="1088"/>
      <c r="Y338" s="1088"/>
      <c r="Z338" s="1088"/>
      <c r="AA338" s="1088"/>
    </row>
    <row r="339" spans="1:27">
      <c r="A339" s="1210">
        <v>31</v>
      </c>
      <c r="B339" s="1203" t="s">
        <v>11120</v>
      </c>
      <c r="C339" s="1203" t="s">
        <v>11121</v>
      </c>
      <c r="D339" s="1203"/>
      <c r="E339" s="1212">
        <v>1.73</v>
      </c>
      <c r="F339" s="1204">
        <v>1.73</v>
      </c>
      <c r="G339" s="1204">
        <v>0.93</v>
      </c>
      <c r="H339" s="1204">
        <v>0.37</v>
      </c>
      <c r="I339" s="1088"/>
      <c r="J339" s="1088"/>
      <c r="K339" s="1088"/>
      <c r="L339" s="1272"/>
      <c r="M339" s="1088"/>
      <c r="N339" s="1088"/>
      <c r="O339" s="1088"/>
      <c r="P339" s="1272"/>
      <c r="Q339" s="1088"/>
      <c r="R339" s="1088"/>
      <c r="S339" s="1088"/>
      <c r="T339" s="1088"/>
      <c r="U339" s="1088"/>
      <c r="V339" s="1088"/>
      <c r="W339" s="1088"/>
      <c r="X339" s="1088"/>
      <c r="Y339" s="1088"/>
      <c r="Z339" s="1088"/>
      <c r="AA339" s="1088"/>
    </row>
    <row r="340" spans="1:27">
      <c r="A340" s="1210">
        <v>32</v>
      </c>
      <c r="B340" s="1203" t="s">
        <v>11126</v>
      </c>
      <c r="C340" s="1203" t="s">
        <v>11127</v>
      </c>
      <c r="D340" s="1203"/>
      <c r="E340" s="1212">
        <v>0.28000000000000003</v>
      </c>
      <c r="F340" s="1204"/>
      <c r="G340" s="1205"/>
      <c r="H340" s="1205"/>
      <c r="I340" s="1088"/>
      <c r="J340" s="1088"/>
      <c r="K340" s="1088"/>
      <c r="L340" s="1272"/>
      <c r="M340" s="1088"/>
      <c r="N340" s="1088"/>
      <c r="O340" s="1088"/>
      <c r="P340" s="1272"/>
      <c r="Q340" s="1088"/>
      <c r="R340" s="1088"/>
      <c r="S340" s="1088"/>
      <c r="T340" s="1088"/>
      <c r="U340" s="1088"/>
      <c r="V340" s="1088"/>
      <c r="W340" s="1088"/>
      <c r="X340" s="1088"/>
      <c r="Y340" s="1088"/>
      <c r="Z340" s="1088"/>
      <c r="AA340" s="1088"/>
    </row>
    <row r="341" spans="1:27">
      <c r="A341" s="1210">
        <v>33</v>
      </c>
      <c r="B341" s="1203" t="s">
        <v>11128</v>
      </c>
      <c r="C341" s="1203" t="s">
        <v>11129</v>
      </c>
      <c r="D341" s="1203"/>
      <c r="E341" s="1212">
        <v>0.43</v>
      </c>
      <c r="F341" s="1204"/>
      <c r="G341" s="1205"/>
      <c r="H341" s="1205"/>
      <c r="I341" s="1088"/>
      <c r="J341" s="1088"/>
      <c r="K341" s="1088"/>
      <c r="L341" s="1272"/>
      <c r="M341" s="1088"/>
      <c r="N341" s="1088"/>
      <c r="O341" s="1088"/>
      <c r="P341" s="1272"/>
      <c r="Q341" s="1088"/>
      <c r="R341" s="1088"/>
      <c r="S341" s="1088"/>
      <c r="T341" s="1088"/>
      <c r="U341" s="1088"/>
      <c r="V341" s="1088"/>
      <c r="W341" s="1088"/>
      <c r="X341" s="1088"/>
      <c r="Y341" s="1088"/>
      <c r="Z341" s="1088"/>
      <c r="AA341" s="1088"/>
    </row>
    <row r="342" spans="1:27">
      <c r="A342" s="1210">
        <v>34</v>
      </c>
      <c r="B342" s="1203" t="s">
        <v>11142</v>
      </c>
      <c r="C342" s="1203" t="s">
        <v>11143</v>
      </c>
      <c r="D342" s="1203"/>
      <c r="E342" s="1212">
        <v>0.28000000000000003</v>
      </c>
      <c r="F342" s="1204">
        <v>0.28000000000000003</v>
      </c>
      <c r="G342" s="1206">
        <v>0.28000000000000003</v>
      </c>
      <c r="H342" s="1205"/>
      <c r="I342" s="1088"/>
      <c r="J342" s="1088"/>
      <c r="K342" s="1088"/>
      <c r="L342" s="1272"/>
      <c r="M342" s="1088"/>
      <c r="N342" s="1088"/>
      <c r="O342" s="1088"/>
      <c r="P342" s="1272"/>
      <c r="Q342" s="1088"/>
      <c r="R342" s="1088"/>
      <c r="S342" s="1088"/>
      <c r="T342" s="1088"/>
      <c r="U342" s="1088"/>
      <c r="V342" s="1088"/>
      <c r="W342" s="1088"/>
      <c r="X342" s="1088"/>
      <c r="Y342" s="1088"/>
      <c r="Z342" s="1088"/>
      <c r="AA342" s="1088"/>
    </row>
    <row r="343" spans="1:27">
      <c r="A343" s="1210"/>
      <c r="B343" s="1203"/>
      <c r="C343" s="1203"/>
      <c r="D343" s="1203"/>
      <c r="E343" s="1207">
        <f>SUM(E309:E342)</f>
        <v>14.784999999999997</v>
      </c>
      <c r="F343" s="1207">
        <f t="shared" ref="F343:H343" si="33">SUM(F309:F342)</f>
        <v>7.1850000000000014</v>
      </c>
      <c r="G343" s="1207">
        <f t="shared" si="33"/>
        <v>3.4000000000000004</v>
      </c>
      <c r="H343" s="1207">
        <f t="shared" si="33"/>
        <v>1.9700000000000002</v>
      </c>
      <c r="I343" s="1088"/>
      <c r="J343" s="1088"/>
      <c r="K343" s="1088"/>
      <c r="L343" s="1272"/>
      <c r="M343" s="1088"/>
      <c r="N343" s="1088"/>
      <c r="O343" s="1088"/>
      <c r="P343" s="1272"/>
      <c r="Q343" s="1088"/>
      <c r="R343" s="1088"/>
      <c r="S343" s="1088"/>
      <c r="T343" s="1088"/>
      <c r="U343" s="1088"/>
      <c r="V343" s="1088"/>
      <c r="W343" s="1088"/>
      <c r="X343" s="1088"/>
      <c r="Y343" s="1088"/>
      <c r="Z343" s="1088"/>
      <c r="AA343" s="1088"/>
    </row>
    <row r="344" spans="1:27">
      <c r="A344" s="1210"/>
      <c r="B344" s="1211" t="s">
        <v>11146</v>
      </c>
      <c r="C344" s="1203"/>
      <c r="D344" s="1203"/>
      <c r="E344" s="845"/>
      <c r="F344" s="1204"/>
      <c r="G344" s="1206"/>
      <c r="H344" s="1205"/>
      <c r="I344" s="1088"/>
      <c r="J344" s="1088"/>
      <c r="K344" s="1088"/>
      <c r="L344" s="1272"/>
      <c r="M344" s="1088"/>
      <c r="N344" s="1088"/>
      <c r="O344" s="1088"/>
      <c r="P344" s="1272"/>
      <c r="Q344" s="1088"/>
      <c r="R344" s="1088"/>
      <c r="S344" s="1088"/>
      <c r="T344" s="1088"/>
      <c r="U344" s="1088"/>
      <c r="V344" s="1088"/>
      <c r="W344" s="1088"/>
      <c r="X344" s="1088"/>
      <c r="Y344" s="1088"/>
      <c r="Z344" s="1088"/>
      <c r="AA344" s="1088"/>
    </row>
    <row r="345" spans="1:27">
      <c r="A345" s="1210">
        <v>35</v>
      </c>
      <c r="B345" s="1203" t="s">
        <v>10998</v>
      </c>
      <c r="C345" s="1203" t="s">
        <v>10999</v>
      </c>
      <c r="D345" s="1203"/>
      <c r="E345" s="1212">
        <v>0.28000000000000003</v>
      </c>
      <c r="F345" s="1204"/>
      <c r="G345" s="1205"/>
      <c r="H345" s="1205"/>
      <c r="I345" s="1088"/>
      <c r="J345" s="1088"/>
      <c r="K345" s="1088"/>
      <c r="L345" s="1272"/>
      <c r="M345" s="1088"/>
      <c r="N345" s="1088"/>
      <c r="O345" s="1088"/>
      <c r="P345" s="1272"/>
      <c r="Q345" s="1088"/>
      <c r="R345" s="1088"/>
      <c r="S345" s="1088"/>
      <c r="T345" s="1088"/>
      <c r="U345" s="1088"/>
      <c r="V345" s="1088"/>
      <c r="W345" s="1088"/>
      <c r="X345" s="1088"/>
      <c r="Y345" s="1088"/>
      <c r="Z345" s="1088"/>
      <c r="AA345" s="1088"/>
    </row>
    <row r="346" spans="1:27">
      <c r="A346" s="1210">
        <v>36</v>
      </c>
      <c r="B346" s="1203" t="s">
        <v>11001</v>
      </c>
      <c r="C346" s="1203" t="s">
        <v>11002</v>
      </c>
      <c r="D346" s="1203"/>
      <c r="E346" s="1212">
        <v>0.39</v>
      </c>
      <c r="F346" s="1204"/>
      <c r="G346" s="1205"/>
      <c r="H346" s="1205"/>
      <c r="I346" s="1088"/>
      <c r="J346" s="1088"/>
      <c r="K346" s="1088"/>
      <c r="L346" s="1272"/>
      <c r="M346" s="1088"/>
      <c r="N346" s="1088"/>
      <c r="O346" s="1088"/>
      <c r="P346" s="1272"/>
      <c r="Q346" s="1088"/>
      <c r="R346" s="1088"/>
      <c r="S346" s="1088"/>
      <c r="T346" s="1088"/>
      <c r="U346" s="1088"/>
      <c r="V346" s="1088"/>
      <c r="W346" s="1088"/>
      <c r="X346" s="1088"/>
      <c r="Y346" s="1088"/>
      <c r="Z346" s="1088"/>
      <c r="AA346" s="1088"/>
    </row>
    <row r="347" spans="1:27">
      <c r="A347" s="1210">
        <v>37</v>
      </c>
      <c r="B347" s="1203" t="s">
        <v>11003</v>
      </c>
      <c r="C347" s="1203" t="s">
        <v>11004</v>
      </c>
      <c r="D347" s="1203"/>
      <c r="E347" s="1212">
        <v>0.20799999999999999</v>
      </c>
      <c r="F347" s="1204"/>
      <c r="G347" s="1205"/>
      <c r="H347" s="1205"/>
      <c r="I347" s="1088"/>
      <c r="J347" s="1088"/>
      <c r="K347" s="1088"/>
      <c r="L347" s="1272"/>
      <c r="M347" s="1088"/>
      <c r="N347" s="1088"/>
      <c r="O347" s="1088"/>
      <c r="P347" s="1272"/>
      <c r="Q347" s="1088"/>
      <c r="R347" s="1088"/>
      <c r="S347" s="1088"/>
      <c r="T347" s="1088"/>
      <c r="U347" s="1088"/>
      <c r="V347" s="1088"/>
      <c r="W347" s="1088"/>
      <c r="X347" s="1088"/>
      <c r="Y347" s="1088"/>
      <c r="Z347" s="1088"/>
      <c r="AA347" s="1088"/>
    </row>
    <row r="348" spans="1:27">
      <c r="A348" s="1210">
        <v>38</v>
      </c>
      <c r="B348" s="1203" t="s">
        <v>11005</v>
      </c>
      <c r="C348" s="1203" t="s">
        <v>11006</v>
      </c>
      <c r="D348" s="1203"/>
      <c r="E348" s="1212">
        <v>0.53</v>
      </c>
      <c r="F348" s="1204"/>
      <c r="G348" s="1205"/>
      <c r="H348" s="1205"/>
      <c r="I348" s="1088"/>
      <c r="J348" s="1088"/>
      <c r="K348" s="1088"/>
      <c r="L348" s="1272"/>
      <c r="M348" s="1088"/>
      <c r="N348" s="1088"/>
      <c r="O348" s="1088"/>
      <c r="P348" s="1272"/>
      <c r="Q348" s="1088"/>
      <c r="R348" s="1088"/>
      <c r="S348" s="1088"/>
      <c r="T348" s="1088"/>
      <c r="U348" s="1088"/>
      <c r="V348" s="1088"/>
      <c r="W348" s="1088"/>
      <c r="X348" s="1088"/>
      <c r="Y348" s="1088"/>
      <c r="Z348" s="1088"/>
      <c r="AA348" s="1088"/>
    </row>
    <row r="349" spans="1:27">
      <c r="A349" s="1210">
        <v>39</v>
      </c>
      <c r="B349" s="1203" t="s">
        <v>11009</v>
      </c>
      <c r="C349" s="1203" t="s">
        <v>11010</v>
      </c>
      <c r="D349" s="1203"/>
      <c r="E349" s="1212">
        <v>0.27</v>
      </c>
      <c r="F349" s="1204"/>
      <c r="G349" s="1205"/>
      <c r="H349" s="1205"/>
      <c r="I349" s="1088"/>
      <c r="J349" s="1088"/>
      <c r="K349" s="1088"/>
      <c r="L349" s="1272"/>
      <c r="M349" s="1088"/>
      <c r="N349" s="1088"/>
      <c r="O349" s="1088"/>
      <c r="P349" s="1272"/>
      <c r="Q349" s="1088"/>
      <c r="R349" s="1088"/>
      <c r="S349" s="1088"/>
      <c r="T349" s="1088"/>
      <c r="U349" s="1088"/>
      <c r="V349" s="1088"/>
      <c r="W349" s="1088"/>
      <c r="X349" s="1088"/>
      <c r="Y349" s="1088"/>
      <c r="Z349" s="1088"/>
      <c r="AA349" s="1088"/>
    </row>
    <row r="350" spans="1:27">
      <c r="A350" s="1210">
        <v>40</v>
      </c>
      <c r="B350" s="1203" t="s">
        <v>11015</v>
      </c>
      <c r="C350" s="1203" t="s">
        <v>11016</v>
      </c>
      <c r="D350" s="1203"/>
      <c r="E350" s="1212">
        <v>0.2</v>
      </c>
      <c r="F350" s="1204"/>
      <c r="G350" s="1205"/>
      <c r="H350" s="1205"/>
      <c r="I350" s="1088"/>
      <c r="J350" s="1088"/>
      <c r="K350" s="1088"/>
      <c r="L350" s="1272"/>
      <c r="M350" s="1088"/>
      <c r="N350" s="1088"/>
      <c r="O350" s="1088"/>
      <c r="P350" s="1272"/>
      <c r="Q350" s="1088"/>
      <c r="R350" s="1088"/>
      <c r="S350" s="1088"/>
      <c r="T350" s="1088"/>
      <c r="U350" s="1088"/>
      <c r="V350" s="1088"/>
      <c r="W350" s="1088"/>
      <c r="X350" s="1088"/>
      <c r="Y350" s="1088"/>
      <c r="Z350" s="1088"/>
      <c r="AA350" s="1088"/>
    </row>
    <row r="351" spans="1:27">
      <c r="A351" s="1210">
        <v>41</v>
      </c>
      <c r="B351" s="1203" t="s">
        <v>11017</v>
      </c>
      <c r="C351" s="1203" t="s">
        <v>11018</v>
      </c>
      <c r="D351" s="1203"/>
      <c r="E351" s="1212">
        <v>0.33</v>
      </c>
      <c r="F351" s="1204"/>
      <c r="G351" s="1205"/>
      <c r="H351" s="1205"/>
      <c r="I351" s="1088"/>
      <c r="J351" s="1088"/>
      <c r="K351" s="1088"/>
      <c r="L351" s="1272"/>
      <c r="M351" s="1088"/>
      <c r="N351" s="1088"/>
      <c r="O351" s="1088"/>
      <c r="P351" s="1272"/>
      <c r="Q351" s="1088"/>
      <c r="R351" s="1088"/>
      <c r="S351" s="1088"/>
      <c r="T351" s="1088"/>
      <c r="U351" s="1088"/>
      <c r="V351" s="1088"/>
      <c r="W351" s="1088"/>
      <c r="X351" s="1088"/>
      <c r="Y351" s="1088"/>
      <c r="Z351" s="1088"/>
      <c r="AA351" s="1088"/>
    </row>
    <row r="352" spans="1:27">
      <c r="A352" s="1210">
        <v>42</v>
      </c>
      <c r="B352" s="1203" t="s">
        <v>11019</v>
      </c>
      <c r="C352" s="1203" t="s">
        <v>11020</v>
      </c>
      <c r="D352" s="1203"/>
      <c r="E352" s="1212">
        <v>0.66</v>
      </c>
      <c r="F352" s="1204"/>
      <c r="G352" s="1205"/>
      <c r="H352" s="1205"/>
      <c r="I352" s="1088"/>
      <c r="J352" s="1088"/>
      <c r="K352" s="1088"/>
      <c r="L352" s="1272"/>
      <c r="M352" s="1088"/>
      <c r="N352" s="1088"/>
      <c r="O352" s="1088"/>
      <c r="P352" s="1272"/>
      <c r="Q352" s="1088"/>
      <c r="R352" s="1088"/>
      <c r="S352" s="1088"/>
      <c r="T352" s="1088"/>
      <c r="U352" s="1088"/>
      <c r="V352" s="1088"/>
      <c r="W352" s="1088"/>
      <c r="X352" s="1088"/>
      <c r="Y352" s="1088"/>
      <c r="Z352" s="1088"/>
      <c r="AA352" s="1088"/>
    </row>
    <row r="353" spans="1:27">
      <c r="A353" s="1210">
        <v>43</v>
      </c>
      <c r="B353" s="1203" t="s">
        <v>11021</v>
      </c>
      <c r="C353" s="1203" t="s">
        <v>11022</v>
      </c>
      <c r="D353" s="1203"/>
      <c r="E353" s="1212">
        <v>0.5</v>
      </c>
      <c r="F353" s="1204"/>
      <c r="G353" s="1205"/>
      <c r="H353" s="1205"/>
      <c r="I353" s="1088"/>
      <c r="J353" s="1088"/>
      <c r="K353" s="1088"/>
      <c r="L353" s="1272"/>
      <c r="M353" s="1088"/>
      <c r="N353" s="1088"/>
      <c r="O353" s="1088"/>
      <c r="P353" s="1272"/>
      <c r="Q353" s="1088"/>
      <c r="R353" s="1088"/>
      <c r="S353" s="1088"/>
      <c r="T353" s="1088"/>
      <c r="U353" s="1088"/>
      <c r="V353" s="1088"/>
      <c r="W353" s="1088"/>
      <c r="X353" s="1088"/>
      <c r="Y353" s="1088"/>
      <c r="Z353" s="1088"/>
      <c r="AA353" s="1088"/>
    </row>
    <row r="354" spans="1:27">
      <c r="A354" s="1210">
        <v>44</v>
      </c>
      <c r="B354" s="1203" t="s">
        <v>11023</v>
      </c>
      <c r="C354" s="1203" t="s">
        <v>11024</v>
      </c>
      <c r="D354" s="1203"/>
      <c r="E354" s="1213">
        <v>0.4</v>
      </c>
      <c r="F354" s="1204">
        <v>0.4</v>
      </c>
      <c r="G354" s="1206">
        <v>0.4</v>
      </c>
      <c r="H354" s="1205"/>
      <c r="I354" s="1088"/>
      <c r="J354" s="1088"/>
      <c r="K354" s="1088"/>
      <c r="L354" s="1272"/>
      <c r="M354" s="1088"/>
      <c r="N354" s="1088"/>
      <c r="O354" s="1088"/>
      <c r="P354" s="1272"/>
      <c r="Q354" s="1088"/>
      <c r="R354" s="1088"/>
      <c r="S354" s="1088"/>
      <c r="T354" s="1088"/>
      <c r="U354" s="1088"/>
      <c r="V354" s="1088"/>
      <c r="W354" s="1088"/>
      <c r="X354" s="1088"/>
      <c r="Y354" s="1088"/>
      <c r="Z354" s="1088"/>
      <c r="AA354" s="1088"/>
    </row>
    <row r="355" spans="1:27">
      <c r="A355" s="1210">
        <v>45</v>
      </c>
      <c r="B355" s="1203" t="s">
        <v>11025</v>
      </c>
      <c r="C355" s="1203" t="s">
        <v>11026</v>
      </c>
      <c r="D355" s="1203"/>
      <c r="E355" s="1212">
        <v>0.44800000000000001</v>
      </c>
      <c r="F355" s="1204"/>
      <c r="G355" s="1205"/>
      <c r="H355" s="1205"/>
      <c r="I355" s="1088"/>
      <c r="J355" s="1088"/>
      <c r="K355" s="1088"/>
      <c r="L355" s="1272"/>
      <c r="M355" s="1088"/>
      <c r="N355" s="1088"/>
      <c r="O355" s="1088"/>
      <c r="P355" s="1272"/>
      <c r="Q355" s="1088"/>
      <c r="R355" s="1088"/>
      <c r="S355" s="1088"/>
      <c r="T355" s="1088"/>
      <c r="U355" s="1088"/>
      <c r="V355" s="1088"/>
      <c r="W355" s="1088"/>
      <c r="X355" s="1088"/>
      <c r="Y355" s="1088"/>
      <c r="Z355" s="1088"/>
      <c r="AA355" s="1088"/>
    </row>
    <row r="356" spans="1:27">
      <c r="A356" s="1210">
        <v>46</v>
      </c>
      <c r="B356" s="1203" t="s">
        <v>11034</v>
      </c>
      <c r="C356" s="1203" t="s">
        <v>11035</v>
      </c>
      <c r="D356" s="1203"/>
      <c r="E356" s="1212">
        <v>0.88</v>
      </c>
      <c r="F356" s="1204"/>
      <c r="G356" s="1205"/>
      <c r="H356" s="1205"/>
      <c r="I356" s="1088"/>
      <c r="J356" s="1088"/>
      <c r="K356" s="1088"/>
      <c r="L356" s="1272"/>
      <c r="M356" s="1088"/>
      <c r="N356" s="1088"/>
      <c r="O356" s="1088"/>
      <c r="P356" s="1272"/>
      <c r="Q356" s="1088"/>
      <c r="R356" s="1088"/>
      <c r="S356" s="1088"/>
      <c r="T356" s="1088"/>
      <c r="U356" s="1088"/>
      <c r="V356" s="1088"/>
      <c r="W356" s="1088"/>
      <c r="X356" s="1088"/>
      <c r="Y356" s="1088"/>
      <c r="Z356" s="1088"/>
      <c r="AA356" s="1088"/>
    </row>
    <row r="357" spans="1:27">
      <c r="A357" s="1210">
        <v>47</v>
      </c>
      <c r="B357" s="1203" t="s">
        <v>11038</v>
      </c>
      <c r="C357" s="1203" t="s">
        <v>11039</v>
      </c>
      <c r="D357" s="1203"/>
      <c r="E357" s="1212">
        <v>0.15</v>
      </c>
      <c r="F357" s="1204"/>
      <c r="G357" s="1205"/>
      <c r="H357" s="1205"/>
      <c r="I357" s="1088"/>
      <c r="J357" s="1088"/>
      <c r="K357" s="1088"/>
      <c r="L357" s="1272"/>
      <c r="M357" s="1088"/>
      <c r="N357" s="1088"/>
      <c r="O357" s="1088"/>
      <c r="P357" s="1272"/>
      <c r="Q357" s="1088"/>
      <c r="R357" s="1088"/>
      <c r="S357" s="1088"/>
      <c r="T357" s="1088"/>
      <c r="U357" s="1088"/>
      <c r="V357" s="1088"/>
      <c r="W357" s="1088"/>
      <c r="X357" s="1088"/>
      <c r="Y357" s="1088"/>
      <c r="Z357" s="1088"/>
      <c r="AA357" s="1088"/>
    </row>
    <row r="358" spans="1:27">
      <c r="A358" s="1210">
        <v>48</v>
      </c>
      <c r="B358" s="1203" t="s">
        <v>11040</v>
      </c>
      <c r="C358" s="1203" t="s">
        <v>11041</v>
      </c>
      <c r="D358" s="1203"/>
      <c r="E358" s="1212">
        <v>1.07</v>
      </c>
      <c r="F358" s="1204">
        <v>1.07</v>
      </c>
      <c r="G358" s="1205"/>
      <c r="H358" s="1205"/>
      <c r="I358" s="1088"/>
      <c r="J358" s="1088"/>
      <c r="K358" s="1088"/>
      <c r="L358" s="1272"/>
      <c r="M358" s="1088"/>
      <c r="N358" s="1088"/>
      <c r="O358" s="1088"/>
      <c r="P358" s="1272"/>
      <c r="Q358" s="1088"/>
      <c r="R358" s="1088"/>
      <c r="S358" s="1088"/>
      <c r="T358" s="1088"/>
      <c r="U358" s="1088"/>
      <c r="V358" s="1088"/>
      <c r="W358" s="1088"/>
      <c r="X358" s="1088"/>
      <c r="Y358" s="1088"/>
      <c r="Z358" s="1088"/>
      <c r="AA358" s="1088"/>
    </row>
    <row r="359" spans="1:27">
      <c r="A359" s="1210">
        <v>49</v>
      </c>
      <c r="B359" s="1203" t="s">
        <v>11043</v>
      </c>
      <c r="C359" s="1203" t="s">
        <v>11044</v>
      </c>
      <c r="D359" s="1203"/>
      <c r="E359" s="1212">
        <v>0.32</v>
      </c>
      <c r="F359" s="1204"/>
      <c r="G359" s="1205"/>
      <c r="H359" s="1205"/>
      <c r="I359" s="1088"/>
      <c r="J359" s="1088"/>
      <c r="K359" s="1088"/>
      <c r="L359" s="1272"/>
      <c r="M359" s="1088"/>
      <c r="N359" s="1088"/>
      <c r="O359" s="1088"/>
      <c r="P359" s="1272"/>
      <c r="Q359" s="1088"/>
      <c r="R359" s="1088"/>
      <c r="S359" s="1088"/>
      <c r="T359" s="1088"/>
      <c r="U359" s="1088"/>
      <c r="V359" s="1088"/>
      <c r="W359" s="1088"/>
      <c r="X359" s="1088"/>
      <c r="Y359" s="1088"/>
      <c r="Z359" s="1088"/>
      <c r="AA359" s="1088"/>
    </row>
    <row r="360" spans="1:27">
      <c r="A360" s="1210">
        <v>50</v>
      </c>
      <c r="B360" s="1203" t="s">
        <v>11045</v>
      </c>
      <c r="C360" s="1203" t="s">
        <v>11046</v>
      </c>
      <c r="D360" s="1203"/>
      <c r="E360" s="1212">
        <v>0.41</v>
      </c>
      <c r="F360" s="1204"/>
      <c r="G360" s="1205"/>
      <c r="H360" s="1205"/>
      <c r="I360" s="1088"/>
      <c r="J360" s="1088"/>
      <c r="K360" s="1088"/>
      <c r="L360" s="1272"/>
      <c r="M360" s="1088"/>
      <c r="N360" s="1088"/>
      <c r="O360" s="1088"/>
      <c r="P360" s="1272"/>
      <c r="Q360" s="1088"/>
      <c r="R360" s="1088"/>
      <c r="S360" s="1088"/>
      <c r="T360" s="1088"/>
      <c r="U360" s="1088"/>
      <c r="V360" s="1088"/>
      <c r="W360" s="1088"/>
      <c r="X360" s="1088"/>
      <c r="Y360" s="1088"/>
      <c r="Z360" s="1088"/>
      <c r="AA360" s="1088"/>
    </row>
    <row r="361" spans="1:27">
      <c r="A361" s="1210">
        <v>51</v>
      </c>
      <c r="B361" s="1203" t="s">
        <v>11047</v>
      </c>
      <c r="C361" s="1203" t="s">
        <v>11048</v>
      </c>
      <c r="D361" s="1203"/>
      <c r="E361" s="1212">
        <v>0.28000000000000003</v>
      </c>
      <c r="F361" s="1204"/>
      <c r="G361" s="1205"/>
      <c r="H361" s="1205"/>
      <c r="I361" s="1088"/>
      <c r="J361" s="1088"/>
      <c r="K361" s="1088"/>
      <c r="L361" s="1272"/>
      <c r="M361" s="1088"/>
      <c r="N361" s="1088"/>
      <c r="O361" s="1088"/>
      <c r="P361" s="1272"/>
      <c r="Q361" s="1088"/>
      <c r="R361" s="1088"/>
      <c r="S361" s="1088"/>
      <c r="T361" s="1088"/>
      <c r="U361" s="1088"/>
      <c r="V361" s="1088"/>
      <c r="W361" s="1088"/>
      <c r="X361" s="1088"/>
      <c r="Y361" s="1088"/>
      <c r="Z361" s="1088"/>
      <c r="AA361" s="1088"/>
    </row>
    <row r="362" spans="1:27">
      <c r="A362" s="1210">
        <v>52</v>
      </c>
      <c r="B362" s="1203" t="s">
        <v>11051</v>
      </c>
      <c r="C362" s="1203" t="s">
        <v>11052</v>
      </c>
      <c r="D362" s="1203"/>
      <c r="E362" s="1212">
        <v>0.39</v>
      </c>
      <c r="F362" s="1204"/>
      <c r="G362" s="1205"/>
      <c r="H362" s="1205"/>
      <c r="I362" s="1088"/>
      <c r="J362" s="1088"/>
      <c r="K362" s="1088"/>
      <c r="L362" s="1272"/>
      <c r="M362" s="1088"/>
      <c r="N362" s="1088"/>
      <c r="O362" s="1088"/>
      <c r="P362" s="1272"/>
      <c r="Q362" s="1088"/>
      <c r="R362" s="1088"/>
      <c r="S362" s="1088"/>
      <c r="T362" s="1088"/>
      <c r="U362" s="1088"/>
      <c r="V362" s="1088"/>
      <c r="W362" s="1088"/>
      <c r="X362" s="1088"/>
      <c r="Y362" s="1088"/>
      <c r="Z362" s="1088"/>
      <c r="AA362" s="1088"/>
    </row>
    <row r="363" spans="1:27" ht="22.5">
      <c r="A363" s="1210">
        <v>53</v>
      </c>
      <c r="B363" s="1203" t="s">
        <v>23804</v>
      </c>
      <c r="C363" s="1203" t="s">
        <v>11053</v>
      </c>
      <c r="D363" s="1203"/>
      <c r="E363" s="1212">
        <v>0</v>
      </c>
      <c r="F363" s="1204"/>
      <c r="G363" s="1205"/>
      <c r="H363" s="1205"/>
      <c r="I363" s="1088"/>
      <c r="J363" s="1088"/>
      <c r="K363" s="1088"/>
      <c r="L363" s="1272"/>
      <c r="M363" s="1088"/>
      <c r="N363" s="1088"/>
      <c r="O363" s="1088"/>
      <c r="P363" s="1272"/>
      <c r="Q363" s="1088"/>
      <c r="R363" s="1088"/>
      <c r="S363" s="1088"/>
      <c r="T363" s="1088"/>
      <c r="U363" s="1088"/>
      <c r="V363" s="1088"/>
      <c r="W363" s="1088"/>
      <c r="X363" s="1088"/>
      <c r="Y363" s="1088"/>
      <c r="Z363" s="1088"/>
      <c r="AA363" s="1088"/>
    </row>
    <row r="364" spans="1:27">
      <c r="A364" s="1210">
        <v>54</v>
      </c>
      <c r="B364" s="1203" t="s">
        <v>11054</v>
      </c>
      <c r="C364" s="1203" t="s">
        <v>11055</v>
      </c>
      <c r="D364" s="1203"/>
      <c r="E364" s="1212">
        <v>0.32</v>
      </c>
      <c r="F364" s="1204"/>
      <c r="G364" s="1205"/>
      <c r="H364" s="1205"/>
      <c r="I364" s="1088"/>
      <c r="J364" s="1088"/>
      <c r="K364" s="1088"/>
      <c r="L364" s="1272"/>
      <c r="M364" s="1088"/>
      <c r="N364" s="1088"/>
      <c r="O364" s="1088"/>
      <c r="P364" s="1272"/>
      <c r="Q364" s="1088"/>
      <c r="R364" s="1088"/>
      <c r="S364" s="1088"/>
      <c r="T364" s="1088"/>
      <c r="U364" s="1088"/>
      <c r="V364" s="1088"/>
      <c r="W364" s="1088"/>
      <c r="X364" s="1088"/>
      <c r="Y364" s="1088"/>
      <c r="Z364" s="1088"/>
      <c r="AA364" s="1088"/>
    </row>
    <row r="365" spans="1:27">
      <c r="A365" s="1210">
        <v>55</v>
      </c>
      <c r="B365" s="1203" t="s">
        <v>11056</v>
      </c>
      <c r="C365" s="1203" t="s">
        <v>11057</v>
      </c>
      <c r="D365" s="1203"/>
      <c r="E365" s="1212">
        <v>0.35</v>
      </c>
      <c r="F365" s="1204"/>
      <c r="G365" s="1205"/>
      <c r="H365" s="1205"/>
      <c r="I365" s="1088"/>
      <c r="J365" s="1088"/>
      <c r="K365" s="1088"/>
      <c r="L365" s="1272"/>
      <c r="M365" s="1088"/>
      <c r="N365" s="1088"/>
      <c r="O365" s="1088"/>
      <c r="P365" s="1272"/>
      <c r="Q365" s="1088"/>
      <c r="R365" s="1088"/>
      <c r="S365" s="1088"/>
      <c r="T365" s="1088"/>
      <c r="U365" s="1088"/>
      <c r="V365" s="1088"/>
      <c r="W365" s="1088"/>
      <c r="X365" s="1088"/>
      <c r="Y365" s="1088"/>
      <c r="Z365" s="1088"/>
      <c r="AA365" s="1088"/>
    </row>
    <row r="366" spans="1:27">
      <c r="A366" s="1210">
        <v>56</v>
      </c>
      <c r="B366" s="1203" t="s">
        <v>11058</v>
      </c>
      <c r="C366" s="1203" t="s">
        <v>11059</v>
      </c>
      <c r="D366" s="1203"/>
      <c r="E366" s="1212">
        <v>0.32</v>
      </c>
      <c r="F366" s="1204"/>
      <c r="G366" s="1205"/>
      <c r="H366" s="1205"/>
      <c r="I366" s="1088"/>
      <c r="J366" s="1088"/>
      <c r="K366" s="1088"/>
      <c r="L366" s="1272"/>
      <c r="M366" s="1088"/>
      <c r="N366" s="1088"/>
      <c r="O366" s="1088"/>
      <c r="P366" s="1272"/>
      <c r="Q366" s="1088"/>
      <c r="R366" s="1088"/>
      <c r="S366" s="1088"/>
      <c r="T366" s="1088"/>
      <c r="U366" s="1088"/>
      <c r="V366" s="1088"/>
      <c r="W366" s="1088"/>
      <c r="X366" s="1088"/>
      <c r="Y366" s="1088"/>
      <c r="Z366" s="1088"/>
      <c r="AA366" s="1088"/>
    </row>
    <row r="367" spans="1:27">
      <c r="A367" s="1210">
        <v>57</v>
      </c>
      <c r="B367" s="1203" t="s">
        <v>11060</v>
      </c>
      <c r="C367" s="1203" t="s">
        <v>11061</v>
      </c>
      <c r="D367" s="1203"/>
      <c r="E367" s="1212">
        <v>0.36</v>
      </c>
      <c r="F367" s="1204"/>
      <c r="G367" s="1205"/>
      <c r="H367" s="1205"/>
      <c r="I367" s="1088"/>
      <c r="J367" s="1088"/>
      <c r="K367" s="1088"/>
      <c r="L367" s="1272"/>
      <c r="M367" s="1088"/>
      <c r="N367" s="1088"/>
      <c r="O367" s="1088"/>
      <c r="P367" s="1272"/>
      <c r="Q367" s="1088"/>
      <c r="R367" s="1088"/>
      <c r="S367" s="1088"/>
      <c r="T367" s="1088"/>
      <c r="U367" s="1088"/>
      <c r="V367" s="1088"/>
      <c r="W367" s="1088"/>
      <c r="X367" s="1088"/>
      <c r="Y367" s="1088"/>
      <c r="Z367" s="1088"/>
      <c r="AA367" s="1088"/>
    </row>
    <row r="368" spans="1:27">
      <c r="A368" s="1210">
        <v>58</v>
      </c>
      <c r="B368" s="1203" t="s">
        <v>11062</v>
      </c>
      <c r="C368" s="1203" t="s">
        <v>11063</v>
      </c>
      <c r="D368" s="1203"/>
      <c r="E368" s="1212">
        <v>0.32</v>
      </c>
      <c r="F368" s="1204">
        <v>0.32</v>
      </c>
      <c r="G368" s="1205"/>
      <c r="H368" s="1205"/>
      <c r="I368" s="1088"/>
      <c r="J368" s="1088"/>
      <c r="K368" s="1088"/>
      <c r="L368" s="1272"/>
      <c r="M368" s="1088"/>
      <c r="N368" s="1088"/>
      <c r="O368" s="1088"/>
      <c r="P368" s="1272"/>
      <c r="Q368" s="1088"/>
      <c r="R368" s="1088"/>
      <c r="S368" s="1088"/>
      <c r="T368" s="1088"/>
      <c r="U368" s="1088"/>
      <c r="V368" s="1088"/>
      <c r="W368" s="1088"/>
      <c r="X368" s="1088"/>
      <c r="Y368" s="1088"/>
      <c r="Z368" s="1088"/>
      <c r="AA368" s="1088"/>
    </row>
    <row r="369" spans="1:27">
      <c r="A369" s="1210">
        <v>59</v>
      </c>
      <c r="B369" s="1203" t="s">
        <v>11064</v>
      </c>
      <c r="C369" s="1203" t="s">
        <v>11065</v>
      </c>
      <c r="D369" s="1203"/>
      <c r="E369" s="1212">
        <v>0.2</v>
      </c>
      <c r="F369" s="1204"/>
      <c r="G369" s="1205"/>
      <c r="H369" s="1205"/>
      <c r="I369" s="1088"/>
      <c r="J369" s="1088"/>
      <c r="K369" s="1088"/>
      <c r="L369" s="1272"/>
      <c r="M369" s="1088"/>
      <c r="N369" s="1088"/>
      <c r="O369" s="1088"/>
      <c r="P369" s="1272"/>
      <c r="Q369" s="1088"/>
      <c r="R369" s="1088"/>
      <c r="S369" s="1088"/>
      <c r="T369" s="1088"/>
      <c r="U369" s="1088"/>
      <c r="V369" s="1088"/>
      <c r="W369" s="1088"/>
      <c r="X369" s="1088"/>
      <c r="Y369" s="1088"/>
      <c r="Z369" s="1088"/>
      <c r="AA369" s="1088"/>
    </row>
    <row r="370" spans="1:27">
      <c r="A370" s="1210">
        <v>60</v>
      </c>
      <c r="B370" s="1203" t="s">
        <v>11066</v>
      </c>
      <c r="C370" s="1203" t="s">
        <v>11067</v>
      </c>
      <c r="D370" s="1203"/>
      <c r="E370" s="1213">
        <v>0.24</v>
      </c>
      <c r="F370" s="1204">
        <v>0.24</v>
      </c>
      <c r="G370" s="1206">
        <v>0.24</v>
      </c>
      <c r="H370" s="1205"/>
      <c r="I370" s="1088"/>
      <c r="J370" s="1088"/>
      <c r="K370" s="1088"/>
      <c r="L370" s="1272"/>
      <c r="M370" s="1088"/>
      <c r="N370" s="1088"/>
      <c r="O370" s="1088"/>
      <c r="P370" s="1272"/>
      <c r="Q370" s="1088"/>
      <c r="R370" s="1088"/>
      <c r="S370" s="1088"/>
      <c r="T370" s="1088"/>
      <c r="U370" s="1088"/>
      <c r="V370" s="1088"/>
      <c r="W370" s="1088"/>
      <c r="X370" s="1088"/>
      <c r="Y370" s="1088"/>
      <c r="Z370" s="1088"/>
      <c r="AA370" s="1088"/>
    </row>
    <row r="371" spans="1:27">
      <c r="A371" s="1210">
        <v>61</v>
      </c>
      <c r="B371" s="1203" t="s">
        <v>11088</v>
      </c>
      <c r="C371" s="1203" t="s">
        <v>11089</v>
      </c>
      <c r="D371" s="1203"/>
      <c r="E371" s="1212">
        <v>0.19</v>
      </c>
      <c r="F371" s="1204"/>
      <c r="G371" s="1206"/>
      <c r="H371" s="1205"/>
      <c r="I371" s="1088"/>
      <c r="J371" s="1088"/>
      <c r="K371" s="1088"/>
      <c r="L371" s="1272"/>
      <c r="M371" s="1088"/>
      <c r="N371" s="1088"/>
      <c r="O371" s="1088"/>
      <c r="P371" s="1272"/>
      <c r="Q371" s="1088"/>
      <c r="R371" s="1088"/>
      <c r="S371" s="1088"/>
      <c r="T371" s="1088"/>
      <c r="U371" s="1088"/>
      <c r="V371" s="1088"/>
      <c r="W371" s="1088"/>
      <c r="X371" s="1088"/>
      <c r="Y371" s="1088"/>
      <c r="Z371" s="1088"/>
      <c r="AA371" s="1088"/>
    </row>
    <row r="372" spans="1:27">
      <c r="A372" s="1210">
        <v>62</v>
      </c>
      <c r="B372" s="1203" t="s">
        <v>11090</v>
      </c>
      <c r="C372" s="1203" t="s">
        <v>11091</v>
      </c>
      <c r="D372" s="1203"/>
      <c r="E372" s="1212">
        <v>0.3</v>
      </c>
      <c r="F372" s="1204"/>
      <c r="G372" s="1206"/>
      <c r="H372" s="1205"/>
      <c r="I372" s="1088"/>
      <c r="J372" s="1088"/>
      <c r="K372" s="1088"/>
      <c r="L372" s="1272"/>
      <c r="M372" s="1088"/>
      <c r="N372" s="1088"/>
      <c r="O372" s="1088"/>
      <c r="P372" s="1272"/>
      <c r="Q372" s="1088"/>
      <c r="R372" s="1088"/>
      <c r="S372" s="1088"/>
      <c r="T372" s="1088"/>
      <c r="U372" s="1088"/>
      <c r="V372" s="1088"/>
      <c r="W372" s="1088"/>
      <c r="X372" s="1088"/>
      <c r="Y372" s="1088"/>
      <c r="Z372" s="1088"/>
      <c r="AA372" s="1088"/>
    </row>
    <row r="373" spans="1:27">
      <c r="A373" s="1210">
        <v>63</v>
      </c>
      <c r="B373" s="1203" t="s">
        <v>11092</v>
      </c>
      <c r="C373" s="1203" t="s">
        <v>11093</v>
      </c>
      <c r="D373" s="1203"/>
      <c r="E373" s="1212">
        <v>0.14000000000000001</v>
      </c>
      <c r="F373" s="1204"/>
      <c r="G373" s="1206"/>
      <c r="H373" s="1205"/>
      <c r="I373" s="1088"/>
      <c r="J373" s="1088"/>
      <c r="K373" s="1088"/>
      <c r="L373" s="1272"/>
      <c r="M373" s="1088"/>
      <c r="N373" s="1088"/>
      <c r="O373" s="1088"/>
      <c r="P373" s="1272"/>
      <c r="Q373" s="1088"/>
      <c r="R373" s="1088"/>
      <c r="S373" s="1088"/>
      <c r="T373" s="1088"/>
      <c r="U373" s="1088"/>
      <c r="V373" s="1088"/>
      <c r="W373" s="1088"/>
      <c r="X373" s="1088"/>
      <c r="Y373" s="1088"/>
      <c r="Z373" s="1088"/>
      <c r="AA373" s="1088"/>
    </row>
    <row r="374" spans="1:27">
      <c r="A374" s="1210">
        <v>64</v>
      </c>
      <c r="B374" s="1203" t="s">
        <v>11094</v>
      </c>
      <c r="C374" s="1203" t="s">
        <v>11095</v>
      </c>
      <c r="D374" s="1203"/>
      <c r="E374" s="1212">
        <v>0.11</v>
      </c>
      <c r="F374" s="1204"/>
      <c r="G374" s="1206"/>
      <c r="H374" s="1205"/>
      <c r="I374" s="1088"/>
      <c r="J374" s="1088"/>
      <c r="K374" s="1088"/>
      <c r="L374" s="1272"/>
      <c r="M374" s="1088"/>
      <c r="N374" s="1088"/>
      <c r="O374" s="1088"/>
      <c r="P374" s="1272"/>
      <c r="Q374" s="1088"/>
      <c r="R374" s="1088"/>
      <c r="S374" s="1088"/>
      <c r="T374" s="1088"/>
      <c r="U374" s="1088"/>
      <c r="V374" s="1088"/>
      <c r="W374" s="1088"/>
      <c r="X374" s="1088"/>
      <c r="Y374" s="1088"/>
      <c r="Z374" s="1088"/>
      <c r="AA374" s="1088"/>
    </row>
    <row r="375" spans="1:27">
      <c r="A375" s="1210">
        <v>65</v>
      </c>
      <c r="B375" s="1203" t="s">
        <v>11096</v>
      </c>
      <c r="C375" s="1203" t="s">
        <v>11097</v>
      </c>
      <c r="D375" s="1203"/>
      <c r="E375" s="1212">
        <v>0.19</v>
      </c>
      <c r="F375" s="1204"/>
      <c r="G375" s="1206"/>
      <c r="H375" s="1205"/>
      <c r="I375" s="1088"/>
      <c r="J375" s="1088"/>
      <c r="K375" s="1088"/>
      <c r="L375" s="1272"/>
      <c r="M375" s="1088"/>
      <c r="N375" s="1088"/>
      <c r="O375" s="1088"/>
      <c r="P375" s="1272"/>
      <c r="Q375" s="1088"/>
      <c r="R375" s="1088"/>
      <c r="S375" s="1088"/>
      <c r="T375" s="1088"/>
      <c r="U375" s="1088"/>
      <c r="V375" s="1088"/>
      <c r="W375" s="1088"/>
      <c r="X375" s="1088"/>
      <c r="Y375" s="1088"/>
      <c r="Z375" s="1088"/>
      <c r="AA375" s="1088"/>
    </row>
    <row r="376" spans="1:27">
      <c r="A376" s="1210">
        <v>66</v>
      </c>
      <c r="B376" s="1203" t="s">
        <v>11098</v>
      </c>
      <c r="C376" s="1203" t="s">
        <v>11099</v>
      </c>
      <c r="D376" s="1203"/>
      <c r="E376" s="1212">
        <v>0.11</v>
      </c>
      <c r="F376" s="1204"/>
      <c r="G376" s="1206"/>
      <c r="H376" s="1205"/>
      <c r="I376" s="1088"/>
      <c r="J376" s="1088"/>
      <c r="K376" s="1088"/>
      <c r="L376" s="1272"/>
      <c r="M376" s="1088"/>
      <c r="N376" s="1088"/>
      <c r="O376" s="1088"/>
      <c r="P376" s="1272"/>
      <c r="Q376" s="1088"/>
      <c r="R376" s="1088"/>
      <c r="S376" s="1088"/>
      <c r="T376" s="1088"/>
      <c r="U376" s="1088"/>
      <c r="V376" s="1088"/>
      <c r="W376" s="1088"/>
      <c r="X376" s="1088"/>
      <c r="Y376" s="1088"/>
      <c r="Z376" s="1088"/>
      <c r="AA376" s="1088"/>
    </row>
    <row r="377" spans="1:27">
      <c r="A377" s="1210">
        <v>67</v>
      </c>
      <c r="B377" s="1203" t="s">
        <v>11100</v>
      </c>
      <c r="C377" s="1203" t="s">
        <v>11101</v>
      </c>
      <c r="D377" s="1203"/>
      <c r="E377" s="1212">
        <v>0.25</v>
      </c>
      <c r="F377" s="1204"/>
      <c r="G377" s="1206"/>
      <c r="H377" s="1205"/>
      <c r="I377" s="1088"/>
      <c r="J377" s="1088"/>
      <c r="K377" s="1088"/>
      <c r="L377" s="1272"/>
      <c r="M377" s="1088"/>
      <c r="N377" s="1088"/>
      <c r="O377" s="1088"/>
      <c r="P377" s="1272"/>
      <c r="Q377" s="1088"/>
      <c r="R377" s="1088"/>
      <c r="S377" s="1088"/>
      <c r="T377" s="1088"/>
      <c r="U377" s="1088"/>
      <c r="V377" s="1088"/>
      <c r="W377" s="1088"/>
      <c r="X377" s="1088"/>
      <c r="Y377" s="1088"/>
      <c r="Z377" s="1088"/>
      <c r="AA377" s="1088"/>
    </row>
    <row r="378" spans="1:27">
      <c r="A378" s="1210">
        <v>68</v>
      </c>
      <c r="B378" s="1203" t="s">
        <v>11102</v>
      </c>
      <c r="C378" s="1203" t="s">
        <v>11103</v>
      </c>
      <c r="D378" s="1203"/>
      <c r="E378" s="1212">
        <v>0.11</v>
      </c>
      <c r="F378" s="1204"/>
      <c r="G378" s="1206"/>
      <c r="H378" s="1205"/>
      <c r="I378" s="1088"/>
      <c r="J378" s="1088"/>
      <c r="K378" s="1088"/>
      <c r="L378" s="1272"/>
      <c r="M378" s="1088"/>
      <c r="N378" s="1088"/>
      <c r="O378" s="1088"/>
      <c r="P378" s="1272"/>
      <c r="Q378" s="1088"/>
      <c r="R378" s="1088"/>
      <c r="S378" s="1088"/>
      <c r="T378" s="1088"/>
      <c r="U378" s="1088"/>
      <c r="V378" s="1088"/>
      <c r="W378" s="1088"/>
      <c r="X378" s="1088"/>
      <c r="Y378" s="1088"/>
      <c r="Z378" s="1088"/>
      <c r="AA378" s="1088"/>
    </row>
    <row r="379" spans="1:27">
      <c r="A379" s="1210">
        <v>69</v>
      </c>
      <c r="B379" s="1203" t="s">
        <v>11104</v>
      </c>
      <c r="C379" s="1203" t="s">
        <v>11105</v>
      </c>
      <c r="D379" s="1203"/>
      <c r="E379" s="1212">
        <v>0.19400000000000001</v>
      </c>
      <c r="F379" s="1204"/>
      <c r="G379" s="1206"/>
      <c r="H379" s="1205"/>
      <c r="I379" s="1088"/>
      <c r="J379" s="1088"/>
      <c r="K379" s="1088"/>
      <c r="L379" s="1272"/>
      <c r="M379" s="1088"/>
      <c r="N379" s="1088"/>
      <c r="O379" s="1088"/>
      <c r="P379" s="1272"/>
      <c r="Q379" s="1088"/>
      <c r="R379" s="1088"/>
      <c r="S379" s="1088"/>
      <c r="T379" s="1088"/>
      <c r="U379" s="1088"/>
      <c r="V379" s="1088"/>
      <c r="W379" s="1088"/>
      <c r="X379" s="1088"/>
      <c r="Y379" s="1088"/>
      <c r="Z379" s="1088"/>
      <c r="AA379" s="1088"/>
    </row>
    <row r="380" spans="1:27" ht="22.5">
      <c r="A380" s="1210">
        <v>70</v>
      </c>
      <c r="B380" s="1203" t="s">
        <v>23805</v>
      </c>
      <c r="C380" s="1203" t="s">
        <v>11106</v>
      </c>
      <c r="D380" s="1203"/>
      <c r="E380" s="1212">
        <v>0</v>
      </c>
      <c r="F380" s="1204"/>
      <c r="G380" s="1206"/>
      <c r="H380" s="1205"/>
      <c r="I380" s="1088"/>
      <c r="J380" s="1088"/>
      <c r="K380" s="1088"/>
      <c r="L380" s="1272"/>
      <c r="M380" s="1088"/>
      <c r="N380" s="1088"/>
      <c r="O380" s="1088"/>
      <c r="P380" s="1272"/>
      <c r="Q380" s="1088"/>
      <c r="R380" s="1088"/>
      <c r="S380" s="1088"/>
      <c r="T380" s="1088"/>
      <c r="U380" s="1088"/>
      <c r="V380" s="1088"/>
      <c r="W380" s="1088"/>
      <c r="X380" s="1088"/>
      <c r="Y380" s="1088"/>
      <c r="Z380" s="1088"/>
      <c r="AA380" s="1088"/>
    </row>
    <row r="381" spans="1:27">
      <c r="A381" s="1210">
        <v>71</v>
      </c>
      <c r="B381" s="1203" t="s">
        <v>11110</v>
      </c>
      <c r="C381" s="1203" t="s">
        <v>11111</v>
      </c>
      <c r="D381" s="1203"/>
      <c r="E381" s="1212">
        <v>7.0000000000000007E-2</v>
      </c>
      <c r="F381" s="1204"/>
      <c r="G381" s="1205"/>
      <c r="H381" s="1205"/>
      <c r="I381" s="1088"/>
      <c r="J381" s="1088"/>
      <c r="K381" s="1088"/>
      <c r="L381" s="1272"/>
      <c r="M381" s="1088"/>
      <c r="N381" s="1088"/>
      <c r="O381" s="1088"/>
      <c r="P381" s="1272"/>
      <c r="Q381" s="1088"/>
      <c r="R381" s="1088"/>
      <c r="S381" s="1088"/>
      <c r="T381" s="1088"/>
      <c r="U381" s="1088"/>
      <c r="V381" s="1088"/>
      <c r="W381" s="1088"/>
      <c r="X381" s="1088"/>
      <c r="Y381" s="1088"/>
      <c r="Z381" s="1088"/>
      <c r="AA381" s="1088"/>
    </row>
    <row r="382" spans="1:27">
      <c r="A382" s="1210">
        <v>72</v>
      </c>
      <c r="B382" s="1203" t="s">
        <v>11112</v>
      </c>
      <c r="C382" s="1203" t="s">
        <v>11113</v>
      </c>
      <c r="D382" s="1203"/>
      <c r="E382" s="1212">
        <v>0.24</v>
      </c>
      <c r="F382" s="1204"/>
      <c r="G382" s="1205"/>
      <c r="H382" s="1205"/>
      <c r="I382" s="1088"/>
      <c r="J382" s="1088"/>
      <c r="K382" s="1088"/>
      <c r="L382" s="1272"/>
      <c r="M382" s="1088"/>
      <c r="N382" s="1088"/>
      <c r="O382" s="1088"/>
      <c r="P382" s="1272"/>
      <c r="Q382" s="1088"/>
      <c r="R382" s="1088"/>
      <c r="S382" s="1088"/>
      <c r="T382" s="1088"/>
      <c r="U382" s="1088"/>
      <c r="V382" s="1088"/>
      <c r="W382" s="1088"/>
      <c r="X382" s="1088"/>
      <c r="Y382" s="1088"/>
      <c r="Z382" s="1088"/>
      <c r="AA382" s="1088"/>
    </row>
    <row r="383" spans="1:27">
      <c r="A383" s="1210">
        <v>73</v>
      </c>
      <c r="B383" s="1203" t="s">
        <v>11114</v>
      </c>
      <c r="C383" s="1203" t="s">
        <v>11115</v>
      </c>
      <c r="D383" s="1203"/>
      <c r="E383" s="1212">
        <v>0.61</v>
      </c>
      <c r="F383" s="1204"/>
      <c r="G383" s="1205"/>
      <c r="H383" s="1205"/>
      <c r="I383" s="1088"/>
      <c r="J383" s="1088"/>
      <c r="K383" s="1088"/>
      <c r="L383" s="1272"/>
      <c r="M383" s="1088"/>
      <c r="N383" s="1088"/>
      <c r="O383" s="1088"/>
      <c r="P383" s="1272"/>
      <c r="Q383" s="1088"/>
      <c r="R383" s="1088"/>
      <c r="S383" s="1088"/>
      <c r="T383" s="1088"/>
      <c r="U383" s="1088"/>
      <c r="V383" s="1088"/>
      <c r="W383" s="1088"/>
      <c r="X383" s="1088"/>
      <c r="Y383" s="1088"/>
      <c r="Z383" s="1088"/>
      <c r="AA383" s="1088"/>
    </row>
    <row r="384" spans="1:27">
      <c r="A384" s="1210">
        <v>74</v>
      </c>
      <c r="B384" s="1203" t="s">
        <v>11122</v>
      </c>
      <c r="C384" s="1203" t="s">
        <v>11123</v>
      </c>
      <c r="D384" s="1203"/>
      <c r="E384" s="1212">
        <v>0.6</v>
      </c>
      <c r="F384" s="1204"/>
      <c r="G384" s="1205"/>
      <c r="H384" s="1205"/>
      <c r="I384" s="1088"/>
      <c r="J384" s="1088"/>
      <c r="K384" s="1088"/>
      <c r="L384" s="1272"/>
      <c r="M384" s="1088"/>
      <c r="N384" s="1088"/>
      <c r="O384" s="1088"/>
      <c r="P384" s="1272"/>
      <c r="Q384" s="1088"/>
      <c r="R384" s="1088"/>
      <c r="S384" s="1088"/>
      <c r="T384" s="1088"/>
      <c r="U384" s="1088"/>
      <c r="V384" s="1088"/>
      <c r="W384" s="1088"/>
      <c r="X384" s="1088"/>
      <c r="Y384" s="1088"/>
      <c r="Z384" s="1088"/>
      <c r="AA384" s="1088"/>
    </row>
    <row r="385" spans="1:27">
      <c r="A385" s="1210">
        <v>75</v>
      </c>
      <c r="B385" s="1203" t="s">
        <v>11124</v>
      </c>
      <c r="C385" s="1203" t="s">
        <v>11125</v>
      </c>
      <c r="D385" s="1203"/>
      <c r="E385" s="1212">
        <v>0.44</v>
      </c>
      <c r="F385" s="1204">
        <v>0.44</v>
      </c>
      <c r="G385" s="1205"/>
      <c r="H385" s="1205"/>
      <c r="I385" s="1088"/>
      <c r="J385" s="1088"/>
      <c r="K385" s="1088"/>
      <c r="L385" s="1272"/>
      <c r="M385" s="1088"/>
      <c r="N385" s="1088"/>
      <c r="O385" s="1088"/>
      <c r="P385" s="1272"/>
      <c r="Q385" s="1088"/>
      <c r="R385" s="1088"/>
      <c r="S385" s="1088"/>
      <c r="T385" s="1088"/>
      <c r="U385" s="1088"/>
      <c r="V385" s="1088"/>
      <c r="W385" s="1088"/>
      <c r="X385" s="1088"/>
      <c r="Y385" s="1088"/>
      <c r="Z385" s="1088"/>
      <c r="AA385" s="1088"/>
    </row>
    <row r="386" spans="1:27">
      <c r="A386" s="1210">
        <v>76</v>
      </c>
      <c r="B386" s="1203" t="s">
        <v>11130</v>
      </c>
      <c r="C386" s="1203" t="s">
        <v>11131</v>
      </c>
      <c r="D386" s="1203"/>
      <c r="E386" s="1212">
        <v>0.28000000000000003</v>
      </c>
      <c r="F386" s="1204"/>
      <c r="G386" s="1205"/>
      <c r="H386" s="1206"/>
      <c r="I386" s="1088"/>
      <c r="J386" s="1088"/>
      <c r="K386" s="1088"/>
      <c r="L386" s="1272"/>
      <c r="M386" s="1088"/>
      <c r="N386" s="1088"/>
      <c r="O386" s="1088"/>
      <c r="P386" s="1272"/>
      <c r="Q386" s="1088"/>
      <c r="R386" s="1088"/>
      <c r="S386" s="1088"/>
      <c r="T386" s="1088"/>
      <c r="U386" s="1088"/>
      <c r="V386" s="1088"/>
      <c r="W386" s="1088"/>
      <c r="X386" s="1088"/>
      <c r="Y386" s="1088"/>
      <c r="Z386" s="1088"/>
      <c r="AA386" s="1088"/>
    </row>
    <row r="387" spans="1:27">
      <c r="A387" s="1210">
        <v>77</v>
      </c>
      <c r="B387" s="1203" t="s">
        <v>11132</v>
      </c>
      <c r="C387" s="1203" t="s">
        <v>11133</v>
      </c>
      <c r="D387" s="1203"/>
      <c r="E387" s="1212">
        <v>0.12</v>
      </c>
      <c r="F387" s="1204"/>
      <c r="G387" s="1205"/>
      <c r="H387" s="1205"/>
      <c r="I387" s="1088"/>
      <c r="J387" s="1088"/>
      <c r="K387" s="1088"/>
      <c r="L387" s="1272"/>
      <c r="M387" s="1088"/>
      <c r="N387" s="1088"/>
      <c r="O387" s="1088"/>
      <c r="P387" s="1272"/>
      <c r="Q387" s="1088"/>
      <c r="R387" s="1088"/>
      <c r="S387" s="1088"/>
      <c r="T387" s="1088"/>
      <c r="U387" s="1088"/>
      <c r="V387" s="1088"/>
      <c r="W387" s="1088"/>
      <c r="X387" s="1088"/>
      <c r="Y387" s="1088"/>
      <c r="Z387" s="1088"/>
      <c r="AA387" s="1088"/>
    </row>
    <row r="388" spans="1:27">
      <c r="A388" s="1210">
        <v>78</v>
      </c>
      <c r="B388" s="1203" t="s">
        <v>11134</v>
      </c>
      <c r="C388" s="1203" t="s">
        <v>11135</v>
      </c>
      <c r="D388" s="1203"/>
      <c r="E388" s="1212">
        <v>0.43</v>
      </c>
      <c r="F388" s="843"/>
      <c r="G388" s="1207"/>
      <c r="H388" s="1207"/>
      <c r="I388" s="1088"/>
      <c r="J388" s="1088"/>
      <c r="K388" s="1088"/>
      <c r="L388" s="1272"/>
      <c r="M388" s="1088"/>
      <c r="N388" s="1088"/>
      <c r="O388" s="1088"/>
      <c r="P388" s="1272"/>
      <c r="Q388" s="1088"/>
      <c r="R388" s="1088"/>
      <c r="S388" s="1088"/>
      <c r="T388" s="1088"/>
      <c r="U388" s="1088"/>
      <c r="V388" s="1088"/>
      <c r="W388" s="1088"/>
      <c r="X388" s="1088"/>
      <c r="Y388" s="1088"/>
      <c r="Z388" s="1088"/>
      <c r="AA388" s="1088"/>
    </row>
    <row r="389" spans="1:27">
      <c r="A389" s="1210">
        <v>79</v>
      </c>
      <c r="B389" s="1203" t="s">
        <v>11136</v>
      </c>
      <c r="C389" s="1203" t="s">
        <v>11137</v>
      </c>
      <c r="D389" s="1203"/>
      <c r="E389" s="1212">
        <v>0.62</v>
      </c>
      <c r="F389" s="1204"/>
      <c r="G389" s="1205"/>
      <c r="H389" s="1205"/>
      <c r="I389" s="1088"/>
      <c r="J389" s="1088"/>
      <c r="K389" s="1088"/>
      <c r="L389" s="1272"/>
      <c r="M389" s="1088"/>
      <c r="N389" s="1088"/>
      <c r="O389" s="1088"/>
      <c r="P389" s="1272"/>
      <c r="Q389" s="1088"/>
      <c r="R389" s="1088"/>
      <c r="S389" s="1088"/>
      <c r="T389" s="1088"/>
      <c r="U389" s="1088"/>
      <c r="V389" s="1088"/>
      <c r="W389" s="1088"/>
      <c r="X389" s="1088"/>
      <c r="Y389" s="1088"/>
      <c r="Z389" s="1088"/>
      <c r="AA389" s="1088"/>
    </row>
    <row r="390" spans="1:27">
      <c r="A390" s="1210">
        <v>80</v>
      </c>
      <c r="B390" s="1203" t="s">
        <v>11138</v>
      </c>
      <c r="C390" s="1203" t="s">
        <v>11139</v>
      </c>
      <c r="D390" s="1203"/>
      <c r="E390" s="1213">
        <v>0.47</v>
      </c>
      <c r="F390" s="1204">
        <v>0.47</v>
      </c>
      <c r="G390" s="1206">
        <v>0.47</v>
      </c>
      <c r="H390" s="1205"/>
      <c r="I390" s="1088"/>
      <c r="J390" s="1088"/>
      <c r="K390" s="1088"/>
      <c r="L390" s="1272"/>
      <c r="M390" s="1088"/>
      <c r="N390" s="1088"/>
      <c r="O390" s="1088"/>
      <c r="P390" s="1272"/>
      <c r="Q390" s="1088"/>
      <c r="R390" s="1088"/>
      <c r="S390" s="1088"/>
      <c r="T390" s="1088"/>
      <c r="U390" s="1088"/>
      <c r="V390" s="1088"/>
      <c r="W390" s="1088"/>
      <c r="X390" s="1088"/>
      <c r="Y390" s="1088"/>
      <c r="Z390" s="1088"/>
      <c r="AA390" s="1088"/>
    </row>
    <row r="391" spans="1:27">
      <c r="A391" s="1210">
        <v>81</v>
      </c>
      <c r="B391" s="1203" t="s">
        <v>11140</v>
      </c>
      <c r="C391" s="1203" t="s">
        <v>11141</v>
      </c>
      <c r="D391" s="1203"/>
      <c r="E391" s="1212">
        <v>0.56999999999999995</v>
      </c>
      <c r="F391" s="1204">
        <v>0.56999999999999995</v>
      </c>
      <c r="G391" s="1206">
        <v>0.56999999999999995</v>
      </c>
      <c r="H391" s="1205"/>
      <c r="I391" s="1088"/>
      <c r="J391" s="1088"/>
      <c r="K391" s="1088"/>
      <c r="L391" s="1272"/>
      <c r="M391" s="1088"/>
      <c r="N391" s="1088"/>
      <c r="O391" s="1088"/>
      <c r="P391" s="1272"/>
      <c r="Q391" s="1088"/>
      <c r="R391" s="1088"/>
      <c r="S391" s="1088"/>
      <c r="T391" s="1088"/>
      <c r="U391" s="1088"/>
      <c r="V391" s="1088"/>
      <c r="W391" s="1088"/>
      <c r="X391" s="1088"/>
      <c r="Y391" s="1088"/>
      <c r="Z391" s="1088"/>
      <c r="AA391" s="1088"/>
    </row>
    <row r="392" spans="1:27">
      <c r="A392" s="1210">
        <v>82</v>
      </c>
      <c r="B392" s="1209" t="s">
        <v>11144</v>
      </c>
      <c r="C392" s="1209" t="s">
        <v>11145</v>
      </c>
      <c r="D392" s="1209"/>
      <c r="E392" s="1214">
        <v>0.85499999999999998</v>
      </c>
      <c r="F392" s="1204"/>
      <c r="G392" s="1206"/>
      <c r="H392" s="1205"/>
      <c r="I392" s="1088"/>
      <c r="J392" s="1088"/>
      <c r="K392" s="1088"/>
      <c r="L392" s="1272"/>
      <c r="M392" s="1088"/>
      <c r="N392" s="1088"/>
      <c r="O392" s="1088"/>
      <c r="P392" s="1272"/>
      <c r="Q392" s="1088"/>
      <c r="R392" s="1088"/>
      <c r="S392" s="1088"/>
      <c r="T392" s="1088"/>
      <c r="U392" s="1088"/>
      <c r="V392" s="1088"/>
      <c r="W392" s="1088"/>
      <c r="X392" s="1088"/>
      <c r="Y392" s="1088"/>
      <c r="Z392" s="1088"/>
      <c r="AA392" s="1088"/>
    </row>
    <row r="393" spans="1:27">
      <c r="A393" s="1210"/>
      <c r="B393" s="1209"/>
      <c r="C393" s="1209"/>
      <c r="D393" s="1209"/>
      <c r="E393" s="1215">
        <f>SUM(E345:E392)</f>
        <v>16.724999999999998</v>
      </c>
      <c r="F393" s="1215">
        <f t="shared" ref="F393:H393" si="34">SUM(F345:F392)</f>
        <v>3.5100000000000002</v>
      </c>
      <c r="G393" s="1215">
        <f t="shared" si="34"/>
        <v>1.6799999999999997</v>
      </c>
      <c r="H393" s="1215">
        <f t="shared" si="34"/>
        <v>0</v>
      </c>
      <c r="I393" s="1088"/>
      <c r="J393" s="1088"/>
      <c r="K393" s="1088"/>
      <c r="L393" s="1272"/>
      <c r="M393" s="1088"/>
      <c r="N393" s="1088"/>
      <c r="O393" s="1088"/>
      <c r="P393" s="1272"/>
      <c r="Q393" s="1088"/>
      <c r="R393" s="1088"/>
      <c r="S393" s="1088"/>
      <c r="T393" s="1088"/>
      <c r="U393" s="1088"/>
      <c r="V393" s="1088"/>
      <c r="W393" s="1088"/>
      <c r="X393" s="1088"/>
      <c r="Y393" s="1088"/>
      <c r="Z393" s="1088"/>
      <c r="AA393" s="1088"/>
    </row>
    <row r="394" spans="1:27">
      <c r="A394" s="1210"/>
      <c r="B394" s="26" t="s">
        <v>11452</v>
      </c>
      <c r="C394" s="26"/>
      <c r="D394" s="55"/>
      <c r="E394" s="681">
        <v>31.08</v>
      </c>
      <c r="F394" s="681">
        <v>12.595000000000001</v>
      </c>
      <c r="G394" s="681">
        <v>4.2</v>
      </c>
      <c r="H394" s="681">
        <v>1.97</v>
      </c>
      <c r="I394" s="1088"/>
      <c r="J394" s="1088"/>
      <c r="K394" s="1088"/>
      <c r="L394" s="1272">
        <v>6.4249999999999998</v>
      </c>
      <c r="M394" s="1088"/>
      <c r="N394" s="1088"/>
      <c r="O394" s="1088"/>
      <c r="P394" s="1272">
        <v>18.484999999999999</v>
      </c>
      <c r="Q394" s="1088"/>
      <c r="R394" s="1088"/>
      <c r="S394" s="1088"/>
      <c r="T394" s="1088"/>
      <c r="U394" s="1088"/>
      <c r="V394" s="1088"/>
      <c r="W394" s="1088"/>
      <c r="X394" s="1088"/>
      <c r="Y394" s="1088"/>
      <c r="Z394" s="1088"/>
      <c r="AA394" s="1088"/>
    </row>
    <row r="395" spans="1:27">
      <c r="A395" s="1226"/>
      <c r="B395" s="1227"/>
      <c r="C395" s="1227"/>
      <c r="D395" s="1227"/>
      <c r="E395" s="1263">
        <f>E393+E343</f>
        <v>31.509999999999994</v>
      </c>
      <c r="F395" s="1263">
        <f t="shared" ref="F395:AA395" si="35">F393+F343</f>
        <v>10.695000000000002</v>
      </c>
      <c r="G395" s="1263">
        <f t="shared" si="35"/>
        <v>5.08</v>
      </c>
      <c r="H395" s="1263">
        <f t="shared" si="35"/>
        <v>1.9700000000000002</v>
      </c>
      <c r="I395" s="1263">
        <f t="shared" si="35"/>
        <v>0</v>
      </c>
      <c r="J395" s="1263">
        <f t="shared" si="35"/>
        <v>0</v>
      </c>
      <c r="K395" s="1263">
        <f t="shared" si="35"/>
        <v>0</v>
      </c>
      <c r="L395" s="1263">
        <f t="shared" si="35"/>
        <v>0</v>
      </c>
      <c r="M395" s="1263">
        <f t="shared" si="35"/>
        <v>0</v>
      </c>
      <c r="N395" s="1263">
        <f t="shared" si="35"/>
        <v>0</v>
      </c>
      <c r="O395" s="1263">
        <f t="shared" si="35"/>
        <v>0</v>
      </c>
      <c r="P395" s="1263">
        <f t="shared" si="35"/>
        <v>0</v>
      </c>
      <c r="Q395" s="1263">
        <f t="shared" si="35"/>
        <v>0</v>
      </c>
      <c r="R395" s="1263">
        <f t="shared" si="35"/>
        <v>0</v>
      </c>
      <c r="S395" s="1263">
        <f t="shared" si="35"/>
        <v>0</v>
      </c>
      <c r="T395" s="1263">
        <f t="shared" si="35"/>
        <v>0</v>
      </c>
      <c r="U395" s="1263">
        <f t="shared" si="35"/>
        <v>0</v>
      </c>
      <c r="V395" s="1263">
        <f t="shared" si="35"/>
        <v>0</v>
      </c>
      <c r="W395" s="1263">
        <f t="shared" si="35"/>
        <v>0</v>
      </c>
      <c r="X395" s="1263">
        <f t="shared" si="35"/>
        <v>0</v>
      </c>
      <c r="Y395" s="1263">
        <f t="shared" si="35"/>
        <v>0</v>
      </c>
      <c r="Z395" s="1263">
        <f t="shared" si="35"/>
        <v>0</v>
      </c>
      <c r="AA395" s="1263">
        <f t="shared" si="35"/>
        <v>0</v>
      </c>
    </row>
    <row r="396" spans="1:27">
      <c r="A396" s="1261"/>
      <c r="B396" s="1262" t="s">
        <v>4</v>
      </c>
      <c r="AA396" s="1228"/>
    </row>
    <row r="397" spans="1:27">
      <c r="A397" s="1202">
        <v>1</v>
      </c>
      <c r="B397" s="1217" t="s">
        <v>11147</v>
      </c>
      <c r="C397" s="1204" t="s">
        <v>11148</v>
      </c>
      <c r="D397" s="1203"/>
      <c r="E397" s="1220">
        <v>1.2</v>
      </c>
      <c r="F397" s="1206">
        <v>1.2</v>
      </c>
      <c r="G397" s="1206"/>
      <c r="H397" s="1206"/>
      <c r="I397" s="1264"/>
      <c r="J397" s="1264"/>
      <c r="K397" s="1264"/>
      <c r="L397" s="1273">
        <v>1.2</v>
      </c>
      <c r="M397" s="1264"/>
      <c r="N397" s="1264"/>
      <c r="O397" s="1264"/>
      <c r="P397" s="1273"/>
      <c r="Q397" s="1264"/>
      <c r="R397" s="1264"/>
      <c r="S397" s="1264"/>
      <c r="T397" s="1264"/>
      <c r="U397" s="1264"/>
      <c r="V397" s="1264"/>
      <c r="W397" s="1264"/>
      <c r="X397" s="1264"/>
      <c r="Y397" s="1264"/>
      <c r="Z397" s="1264"/>
      <c r="AA397" s="1264"/>
    </row>
    <row r="398" spans="1:27">
      <c r="A398" s="1202">
        <v>2</v>
      </c>
      <c r="B398" s="1217" t="s">
        <v>11149</v>
      </c>
      <c r="C398" s="1204" t="s">
        <v>11150</v>
      </c>
      <c r="D398" s="1203"/>
      <c r="E398" s="1220">
        <v>0.2</v>
      </c>
      <c r="F398" s="1206">
        <v>0.2</v>
      </c>
      <c r="G398" s="1206"/>
      <c r="H398" s="1206"/>
      <c r="I398" s="1264"/>
      <c r="J398" s="1264"/>
      <c r="K398" s="1264"/>
      <c r="L398" s="1273">
        <v>0.2</v>
      </c>
      <c r="M398" s="1264"/>
      <c r="N398" s="1264"/>
      <c r="O398" s="1264"/>
      <c r="P398" s="1273"/>
      <c r="Q398" s="1264"/>
      <c r="R398" s="1264"/>
      <c r="S398" s="1264"/>
      <c r="T398" s="1264"/>
      <c r="U398" s="1264"/>
      <c r="V398" s="1264"/>
      <c r="W398" s="1264"/>
      <c r="X398" s="1264"/>
      <c r="Y398" s="1264"/>
      <c r="Z398" s="1264"/>
      <c r="AA398" s="1264"/>
    </row>
    <row r="399" spans="1:27">
      <c r="A399" s="1202">
        <v>3</v>
      </c>
      <c r="B399" s="1217" t="s">
        <v>11151</v>
      </c>
      <c r="C399" s="1204" t="s">
        <v>11152</v>
      </c>
      <c r="D399" s="1203"/>
      <c r="E399" s="1220">
        <v>0.46</v>
      </c>
      <c r="F399" s="1206">
        <v>0.46</v>
      </c>
      <c r="G399" s="1206">
        <v>0.46</v>
      </c>
      <c r="H399" s="1206"/>
      <c r="I399" s="1264"/>
      <c r="J399" s="1264"/>
      <c r="K399" s="1264"/>
      <c r="L399" s="1273"/>
      <c r="M399" s="1264"/>
      <c r="N399" s="1264"/>
      <c r="O399" s="1264"/>
      <c r="P399" s="1273"/>
      <c r="Q399" s="1264"/>
      <c r="R399" s="1264"/>
      <c r="S399" s="1264"/>
      <c r="T399" s="1264"/>
      <c r="U399" s="1264"/>
      <c r="V399" s="1264"/>
      <c r="W399" s="1264"/>
      <c r="X399" s="1264"/>
      <c r="Y399" s="1264"/>
      <c r="Z399" s="1264"/>
      <c r="AA399" s="1264"/>
    </row>
    <row r="400" spans="1:27">
      <c r="A400" s="1202">
        <v>4</v>
      </c>
      <c r="B400" s="1217" t="s">
        <v>11153</v>
      </c>
      <c r="C400" s="1204" t="s">
        <v>11154</v>
      </c>
      <c r="D400" s="1203"/>
      <c r="E400" s="1220">
        <v>0.22</v>
      </c>
      <c r="F400" s="1206"/>
      <c r="G400" s="1206"/>
      <c r="H400" s="1206"/>
      <c r="I400" s="1264"/>
      <c r="J400" s="1264"/>
      <c r="K400" s="1264"/>
      <c r="L400" s="1273"/>
      <c r="M400" s="1264"/>
      <c r="N400" s="1264"/>
      <c r="O400" s="1264"/>
      <c r="P400" s="1273">
        <v>0.22</v>
      </c>
      <c r="Q400" s="1264"/>
      <c r="R400" s="1264"/>
      <c r="S400" s="1264"/>
      <c r="T400" s="1264"/>
      <c r="U400" s="1264"/>
      <c r="V400" s="1264"/>
      <c r="W400" s="1264"/>
      <c r="X400" s="1264"/>
      <c r="Y400" s="1264"/>
      <c r="Z400" s="1264"/>
      <c r="AA400" s="1264"/>
    </row>
    <row r="401" spans="1:27">
      <c r="A401" s="1202">
        <v>5</v>
      </c>
      <c r="B401" s="1217" t="s">
        <v>11155</v>
      </c>
      <c r="C401" s="1204" t="s">
        <v>11156</v>
      </c>
      <c r="D401" s="1203"/>
      <c r="E401" s="1220">
        <v>0.3</v>
      </c>
      <c r="F401" s="1204">
        <v>0.3</v>
      </c>
      <c r="G401" s="1206">
        <v>0.3</v>
      </c>
      <c r="H401" s="1206"/>
      <c r="I401" s="1264"/>
      <c r="J401" s="1264"/>
      <c r="K401" s="1264"/>
      <c r="L401" s="1273"/>
      <c r="M401" s="1264"/>
      <c r="N401" s="1264"/>
      <c r="O401" s="1264"/>
      <c r="P401" s="1273"/>
      <c r="Q401" s="1264"/>
      <c r="R401" s="1264"/>
      <c r="S401" s="1264"/>
      <c r="T401" s="1264"/>
      <c r="U401" s="1264"/>
      <c r="V401" s="1264"/>
      <c r="W401" s="1264"/>
      <c r="X401" s="1264"/>
      <c r="Y401" s="1264"/>
      <c r="Z401" s="1264"/>
      <c r="AA401" s="1264"/>
    </row>
    <row r="402" spans="1:27">
      <c r="A402" s="1202">
        <v>6</v>
      </c>
      <c r="B402" s="1217" t="s">
        <v>11157</v>
      </c>
      <c r="C402" s="1204" t="s">
        <v>11158</v>
      </c>
      <c r="D402" s="1203"/>
      <c r="E402" s="1220">
        <v>0.17</v>
      </c>
      <c r="F402" s="1206">
        <v>0.17</v>
      </c>
      <c r="G402" s="1206"/>
      <c r="H402" s="1206"/>
      <c r="I402" s="1264"/>
      <c r="J402" s="1264"/>
      <c r="K402" s="1264"/>
      <c r="L402" s="1206">
        <v>0.17</v>
      </c>
      <c r="M402" s="1264"/>
      <c r="N402" s="1264"/>
      <c r="O402" s="1264"/>
      <c r="P402" s="1273"/>
      <c r="Q402" s="1264"/>
      <c r="R402" s="1264"/>
      <c r="S402" s="1264"/>
      <c r="T402" s="1264"/>
      <c r="U402" s="1264"/>
      <c r="V402" s="1264"/>
      <c r="W402" s="1264"/>
      <c r="X402" s="1264"/>
      <c r="Y402" s="1264"/>
      <c r="Z402" s="1264"/>
      <c r="AA402" s="1264"/>
    </row>
    <row r="403" spans="1:27">
      <c r="A403" s="1202">
        <v>7</v>
      </c>
      <c r="B403" s="1217" t="s">
        <v>11159</v>
      </c>
      <c r="C403" s="1204" t="s">
        <v>11160</v>
      </c>
      <c r="D403" s="1203"/>
      <c r="E403" s="1220">
        <v>0.25</v>
      </c>
      <c r="F403" s="1206">
        <v>0.25</v>
      </c>
      <c r="G403" s="1206"/>
      <c r="H403" s="1206"/>
      <c r="I403" s="1264"/>
      <c r="J403" s="1264"/>
      <c r="K403" s="1264"/>
      <c r="L403" s="1206">
        <v>0.25</v>
      </c>
      <c r="M403" s="1264"/>
      <c r="N403" s="1264"/>
      <c r="O403" s="1264"/>
      <c r="P403" s="1273"/>
      <c r="Q403" s="1264"/>
      <c r="R403" s="1264"/>
      <c r="S403" s="1264"/>
      <c r="T403" s="1264"/>
      <c r="U403" s="1264"/>
      <c r="V403" s="1264"/>
      <c r="W403" s="1264"/>
      <c r="X403" s="1264"/>
      <c r="Y403" s="1264"/>
      <c r="Z403" s="1264"/>
      <c r="AA403" s="1264"/>
    </row>
    <row r="404" spans="1:27">
      <c r="A404" s="1202">
        <v>8</v>
      </c>
      <c r="B404" s="1217" t="s">
        <v>11161</v>
      </c>
      <c r="C404" s="1204" t="s">
        <v>11162</v>
      </c>
      <c r="D404" s="1203"/>
      <c r="E404" s="1220">
        <v>0.31</v>
      </c>
      <c r="F404" s="1204"/>
      <c r="G404" s="1206"/>
      <c r="H404" s="1206"/>
      <c r="I404" s="1264"/>
      <c r="J404" s="1264"/>
      <c r="K404" s="1264"/>
      <c r="L404" s="1273"/>
      <c r="M404" s="1264"/>
      <c r="N404" s="1264"/>
      <c r="O404" s="1264"/>
      <c r="P404" s="843">
        <v>0.31</v>
      </c>
      <c r="Q404" s="1264"/>
      <c r="R404" s="1264"/>
      <c r="S404" s="1264"/>
      <c r="T404" s="1264"/>
      <c r="U404" s="1264"/>
      <c r="V404" s="1264"/>
      <c r="W404" s="1264"/>
      <c r="X404" s="1264"/>
      <c r="Y404" s="1264"/>
      <c r="Z404" s="1264"/>
      <c r="AA404" s="1264"/>
    </row>
    <row r="405" spans="1:27">
      <c r="A405" s="1202">
        <v>9</v>
      </c>
      <c r="B405" s="1217" t="s">
        <v>11163</v>
      </c>
      <c r="C405" s="1204" t="s">
        <v>11164</v>
      </c>
      <c r="D405" s="1203"/>
      <c r="E405" s="1220">
        <v>0.47</v>
      </c>
      <c r="F405" s="1204"/>
      <c r="G405" s="1206"/>
      <c r="H405" s="1206"/>
      <c r="I405" s="1264"/>
      <c r="J405" s="1264"/>
      <c r="K405" s="1264"/>
      <c r="L405" s="1273"/>
      <c r="M405" s="1264"/>
      <c r="N405" s="1264"/>
      <c r="O405" s="1264"/>
      <c r="P405" s="843">
        <v>0.47</v>
      </c>
      <c r="Q405" s="1264"/>
      <c r="R405" s="1264"/>
      <c r="S405" s="1264"/>
      <c r="T405" s="1264"/>
      <c r="U405" s="1264"/>
      <c r="V405" s="1264"/>
      <c r="W405" s="1264"/>
      <c r="X405" s="1264"/>
      <c r="Y405" s="1264"/>
      <c r="Z405" s="1264"/>
      <c r="AA405" s="1264"/>
    </row>
    <row r="406" spans="1:27">
      <c r="A406" s="1202">
        <v>10</v>
      </c>
      <c r="B406" s="1217" t="s">
        <v>11165</v>
      </c>
      <c r="C406" s="1204" t="s">
        <v>11166</v>
      </c>
      <c r="D406" s="1203"/>
      <c r="E406" s="1220">
        <v>1.38</v>
      </c>
      <c r="F406" s="1204">
        <v>1.38</v>
      </c>
      <c r="G406" s="1206">
        <v>1.38</v>
      </c>
      <c r="H406" s="1206"/>
      <c r="I406" s="1264"/>
      <c r="J406" s="1264"/>
      <c r="K406" s="1264"/>
      <c r="L406" s="1273"/>
      <c r="M406" s="1264"/>
      <c r="N406" s="1264"/>
      <c r="O406" s="1264"/>
      <c r="P406" s="1273"/>
      <c r="Q406" s="1264"/>
      <c r="R406" s="1264"/>
      <c r="S406" s="1264"/>
      <c r="T406" s="1264"/>
      <c r="U406" s="1264"/>
      <c r="V406" s="1264"/>
      <c r="W406" s="1264"/>
      <c r="X406" s="1264"/>
      <c r="Y406" s="1264"/>
      <c r="Z406" s="1264"/>
      <c r="AA406" s="1264"/>
    </row>
    <row r="407" spans="1:27">
      <c r="A407" s="1202">
        <v>11</v>
      </c>
      <c r="B407" s="1217" t="s">
        <v>11167</v>
      </c>
      <c r="C407" s="1204" t="s">
        <v>11168</v>
      </c>
      <c r="D407" s="1203"/>
      <c r="E407" s="1220">
        <v>0.27</v>
      </c>
      <c r="F407" s="1204">
        <v>0.27</v>
      </c>
      <c r="G407" s="1206">
        <v>0.27</v>
      </c>
      <c r="H407" s="1206"/>
      <c r="I407" s="1264"/>
      <c r="J407" s="1264"/>
      <c r="K407" s="1264"/>
      <c r="L407" s="1273"/>
      <c r="M407" s="1264"/>
      <c r="N407" s="1264"/>
      <c r="O407" s="1264"/>
      <c r="P407" s="1273"/>
      <c r="Q407" s="1264"/>
      <c r="R407" s="1264"/>
      <c r="S407" s="1264"/>
      <c r="T407" s="1264"/>
      <c r="U407" s="1264"/>
      <c r="V407" s="1264"/>
      <c r="W407" s="1264"/>
      <c r="X407" s="1264"/>
      <c r="Y407" s="1264"/>
      <c r="Z407" s="1264"/>
      <c r="AA407" s="1264"/>
    </row>
    <row r="408" spans="1:27">
      <c r="A408" s="1202">
        <v>12</v>
      </c>
      <c r="B408" s="1217" t="s">
        <v>11169</v>
      </c>
      <c r="C408" s="1204" t="s">
        <v>11170</v>
      </c>
      <c r="D408" s="1203"/>
      <c r="E408" s="1220">
        <v>0.5</v>
      </c>
      <c r="F408" s="1204">
        <v>0.5</v>
      </c>
      <c r="G408" s="1204">
        <v>0.5</v>
      </c>
      <c r="H408" s="1206"/>
      <c r="I408" s="1264"/>
      <c r="J408" s="1264"/>
      <c r="K408" s="1264"/>
      <c r="L408" s="1273"/>
      <c r="M408" s="1264"/>
      <c r="N408" s="1264"/>
      <c r="O408" s="1264"/>
      <c r="P408" s="1273"/>
      <c r="Q408" s="1264"/>
      <c r="R408" s="1264"/>
      <c r="S408" s="1264"/>
      <c r="T408" s="1264"/>
      <c r="U408" s="1264"/>
      <c r="V408" s="1264"/>
      <c r="W408" s="1264"/>
      <c r="X408" s="1264"/>
      <c r="Y408" s="1264"/>
      <c r="Z408" s="1264"/>
      <c r="AA408" s="1264"/>
    </row>
    <row r="409" spans="1:27">
      <c r="A409" s="1202">
        <v>13</v>
      </c>
      <c r="B409" s="1217" t="s">
        <v>11171</v>
      </c>
      <c r="C409" s="1204" t="s">
        <v>11172</v>
      </c>
      <c r="D409" s="1203"/>
      <c r="E409" s="1220">
        <v>0.72</v>
      </c>
      <c r="F409" s="1204">
        <v>0.72</v>
      </c>
      <c r="G409" s="1204">
        <v>0.72</v>
      </c>
      <c r="H409" s="1206"/>
      <c r="I409" s="1264"/>
      <c r="J409" s="1264"/>
      <c r="K409" s="1264"/>
      <c r="L409" s="1273"/>
      <c r="M409" s="1264"/>
      <c r="N409" s="1264"/>
      <c r="O409" s="1264"/>
      <c r="P409" s="1273"/>
      <c r="Q409" s="1264"/>
      <c r="R409" s="1264"/>
      <c r="S409" s="1264"/>
      <c r="T409" s="1264"/>
      <c r="U409" s="1264"/>
      <c r="V409" s="1264"/>
      <c r="W409" s="1264"/>
      <c r="X409" s="1264"/>
      <c r="Y409" s="1264"/>
      <c r="Z409" s="1264"/>
      <c r="AA409" s="1264"/>
    </row>
    <row r="410" spans="1:27">
      <c r="A410" s="1202">
        <v>14</v>
      </c>
      <c r="B410" s="1217" t="s">
        <v>11173</v>
      </c>
      <c r="C410" s="1204" t="s">
        <v>11174</v>
      </c>
      <c r="D410" s="1203"/>
      <c r="E410" s="1220">
        <v>0.7</v>
      </c>
      <c r="F410" s="1204">
        <v>0.7</v>
      </c>
      <c r="G410" s="1204">
        <v>0.7</v>
      </c>
      <c r="H410" s="1206"/>
      <c r="I410" s="1264"/>
      <c r="J410" s="1264"/>
      <c r="K410" s="1264"/>
      <c r="L410" s="1273"/>
      <c r="M410" s="1264"/>
      <c r="N410" s="1264"/>
      <c r="O410" s="1264"/>
      <c r="P410" s="1273"/>
      <c r="Q410" s="1264"/>
      <c r="R410" s="1264"/>
      <c r="S410" s="1264"/>
      <c r="T410" s="1264"/>
      <c r="U410" s="1264"/>
      <c r="V410" s="1264"/>
      <c r="W410" s="1264"/>
      <c r="X410" s="1264"/>
      <c r="Y410" s="1264"/>
      <c r="Z410" s="1264"/>
      <c r="AA410" s="1264"/>
    </row>
    <row r="411" spans="1:27">
      <c r="A411" s="1202">
        <v>15</v>
      </c>
      <c r="B411" s="1217" t="s">
        <v>11175</v>
      </c>
      <c r="C411" s="1204" t="s">
        <v>11176</v>
      </c>
      <c r="D411" s="1203"/>
      <c r="E411" s="1220">
        <v>0.5</v>
      </c>
      <c r="F411" s="1204">
        <v>0.5</v>
      </c>
      <c r="G411" s="1204">
        <v>0.5</v>
      </c>
      <c r="H411" s="1206"/>
      <c r="I411" s="1264"/>
      <c r="J411" s="1264"/>
      <c r="K411" s="1264"/>
      <c r="L411" s="1273"/>
      <c r="M411" s="1264"/>
      <c r="N411" s="1264"/>
      <c r="O411" s="1264"/>
      <c r="P411" s="1273"/>
      <c r="Q411" s="1264"/>
      <c r="R411" s="1264"/>
      <c r="S411" s="1264"/>
      <c r="T411" s="1264"/>
      <c r="U411" s="1264"/>
      <c r="V411" s="1264"/>
      <c r="W411" s="1264"/>
      <c r="X411" s="1264"/>
      <c r="Y411" s="1264"/>
      <c r="Z411" s="1264"/>
      <c r="AA411" s="1264"/>
    </row>
    <row r="412" spans="1:27">
      <c r="A412" s="1202">
        <v>16</v>
      </c>
      <c r="B412" s="1217" t="s">
        <v>11177</v>
      </c>
      <c r="C412" s="1204" t="s">
        <v>11178</v>
      </c>
      <c r="D412" s="1203"/>
      <c r="E412" s="1220">
        <v>0.51</v>
      </c>
      <c r="F412" s="1204">
        <v>0.51</v>
      </c>
      <c r="G412" s="1204">
        <v>0.51</v>
      </c>
      <c r="H412" s="1205"/>
      <c r="I412" s="1264"/>
      <c r="J412" s="1264"/>
      <c r="K412" s="1264"/>
      <c r="L412" s="1273"/>
      <c r="M412" s="1264"/>
      <c r="N412" s="1264"/>
      <c r="O412" s="1264"/>
      <c r="P412" s="1273"/>
      <c r="Q412" s="1264"/>
      <c r="R412" s="1264"/>
      <c r="S412" s="1264"/>
      <c r="T412" s="1264"/>
      <c r="U412" s="1264"/>
      <c r="V412" s="1264"/>
      <c r="W412" s="1264"/>
      <c r="X412" s="1264"/>
      <c r="Y412" s="1264"/>
      <c r="Z412" s="1264"/>
      <c r="AA412" s="1264"/>
    </row>
    <row r="413" spans="1:27">
      <c r="A413" s="1202">
        <v>17</v>
      </c>
      <c r="B413" s="1217" t="s">
        <v>11179</v>
      </c>
      <c r="C413" s="1204" t="s">
        <v>11180</v>
      </c>
      <c r="D413" s="1203"/>
      <c r="E413" s="1220">
        <v>0.81</v>
      </c>
      <c r="F413" s="1204">
        <v>0.81</v>
      </c>
      <c r="G413" s="1204">
        <v>0.81</v>
      </c>
      <c r="H413" s="1205"/>
      <c r="I413" s="1264"/>
      <c r="J413" s="1264"/>
      <c r="K413" s="1264"/>
      <c r="L413" s="1273"/>
      <c r="M413" s="1264"/>
      <c r="N413" s="1264"/>
      <c r="O413" s="1264"/>
      <c r="P413" s="1273"/>
      <c r="Q413" s="1264"/>
      <c r="R413" s="1264"/>
      <c r="S413" s="1264"/>
      <c r="T413" s="1264"/>
      <c r="U413" s="1264"/>
      <c r="V413" s="1264"/>
      <c r="W413" s="1264"/>
      <c r="X413" s="1264"/>
      <c r="Y413" s="1264"/>
      <c r="Z413" s="1264"/>
      <c r="AA413" s="1264"/>
    </row>
    <row r="414" spans="1:27">
      <c r="A414" s="1202">
        <v>18</v>
      </c>
      <c r="B414" s="1218" t="s">
        <v>11181</v>
      </c>
      <c r="C414" s="1204" t="s">
        <v>11182</v>
      </c>
      <c r="D414" s="1203"/>
      <c r="E414" s="1220">
        <v>0.36</v>
      </c>
      <c r="F414" s="1204"/>
      <c r="G414" s="1205"/>
      <c r="H414" s="1205"/>
      <c r="I414" s="1264"/>
      <c r="J414" s="1264"/>
      <c r="K414" s="1264"/>
      <c r="L414" s="1273"/>
      <c r="M414" s="1264"/>
      <c r="N414" s="1264"/>
      <c r="O414" s="1264"/>
      <c r="P414" s="843">
        <v>0.36</v>
      </c>
      <c r="Q414" s="1264"/>
      <c r="R414" s="1264"/>
      <c r="S414" s="1264"/>
      <c r="T414" s="1264"/>
      <c r="U414" s="1264"/>
      <c r="V414" s="1264"/>
      <c r="W414" s="1264"/>
      <c r="X414" s="1264"/>
      <c r="Y414" s="1264"/>
      <c r="Z414" s="1264"/>
      <c r="AA414" s="1264"/>
    </row>
    <row r="415" spans="1:27">
      <c r="A415" s="1202">
        <v>19</v>
      </c>
      <c r="B415" s="1217" t="s">
        <v>11183</v>
      </c>
      <c r="C415" s="1204" t="s">
        <v>11184</v>
      </c>
      <c r="D415" s="1203"/>
      <c r="E415" s="1220">
        <v>0.97</v>
      </c>
      <c r="F415" s="1204"/>
      <c r="G415" s="1205"/>
      <c r="H415" s="1205"/>
      <c r="I415" s="1264"/>
      <c r="J415" s="1264"/>
      <c r="K415" s="1264"/>
      <c r="L415" s="1273"/>
      <c r="M415" s="1264"/>
      <c r="N415" s="1264"/>
      <c r="O415" s="1264"/>
      <c r="P415" s="843">
        <v>0.97</v>
      </c>
      <c r="Q415" s="1264"/>
      <c r="R415" s="1264"/>
      <c r="S415" s="1264"/>
      <c r="T415" s="1264"/>
      <c r="U415" s="1264"/>
      <c r="V415" s="1264"/>
      <c r="W415" s="1264"/>
      <c r="X415" s="1264"/>
      <c r="Y415" s="1264"/>
      <c r="Z415" s="1264"/>
      <c r="AA415" s="1264"/>
    </row>
    <row r="416" spans="1:27">
      <c r="A416" s="1202">
        <v>20</v>
      </c>
      <c r="B416" s="1217" t="s">
        <v>11185</v>
      </c>
      <c r="C416" s="1204" t="s">
        <v>11186</v>
      </c>
      <c r="D416" s="1203"/>
      <c r="E416" s="1220">
        <v>0.62</v>
      </c>
      <c r="F416" s="1204">
        <v>0.62</v>
      </c>
      <c r="G416" s="1206">
        <v>0.62</v>
      </c>
      <c r="H416" s="1205"/>
      <c r="I416" s="1264"/>
      <c r="J416" s="1264"/>
      <c r="K416" s="1264"/>
      <c r="L416" s="1273"/>
      <c r="M416" s="1264"/>
      <c r="N416" s="1264"/>
      <c r="O416" s="1264"/>
      <c r="P416" s="1273"/>
      <c r="Q416" s="1264"/>
      <c r="R416" s="1264"/>
      <c r="S416" s="1264"/>
      <c r="T416" s="1264"/>
      <c r="U416" s="1264"/>
      <c r="V416" s="1264"/>
      <c r="W416" s="1264"/>
      <c r="X416" s="1264"/>
      <c r="Y416" s="1264"/>
      <c r="Z416" s="1264"/>
      <c r="AA416" s="1264"/>
    </row>
    <row r="417" spans="1:27">
      <c r="A417" s="1202">
        <v>21</v>
      </c>
      <c r="B417" s="1217" t="s">
        <v>11187</v>
      </c>
      <c r="C417" s="1204" t="s">
        <v>11188</v>
      </c>
      <c r="D417" s="1203"/>
      <c r="E417" s="1220">
        <v>0.37</v>
      </c>
      <c r="F417" s="1204">
        <v>0.37</v>
      </c>
      <c r="G417" s="1206">
        <v>0.37</v>
      </c>
      <c r="H417" s="1205"/>
      <c r="I417" s="1264"/>
      <c r="J417" s="1264"/>
      <c r="K417" s="1264"/>
      <c r="L417" s="1273"/>
      <c r="M417" s="1264"/>
      <c r="N417" s="1264"/>
      <c r="O417" s="1264"/>
      <c r="P417" s="1273"/>
      <c r="Q417" s="1264"/>
      <c r="R417" s="1264"/>
      <c r="S417" s="1264"/>
      <c r="T417" s="1264"/>
      <c r="U417" s="1264"/>
      <c r="V417" s="1264"/>
      <c r="W417" s="1264"/>
      <c r="X417" s="1264"/>
      <c r="Y417" s="1264"/>
      <c r="Z417" s="1264"/>
      <c r="AA417" s="1264"/>
    </row>
    <row r="418" spans="1:27">
      <c r="A418" s="1202">
        <v>22</v>
      </c>
      <c r="B418" s="1217" t="s">
        <v>11189</v>
      </c>
      <c r="C418" s="1204" t="s">
        <v>11190</v>
      </c>
      <c r="D418" s="1203"/>
      <c r="E418" s="1220">
        <v>0.62</v>
      </c>
      <c r="F418" s="1204">
        <v>0.2</v>
      </c>
      <c r="G418" s="1206">
        <v>0.2</v>
      </c>
      <c r="H418" s="1205"/>
      <c r="I418" s="1264"/>
      <c r="J418" s="1264"/>
      <c r="K418" s="1264"/>
      <c r="L418" s="1273"/>
      <c r="M418" s="1264"/>
      <c r="N418" s="1264"/>
      <c r="O418" s="1264"/>
      <c r="P418" s="1273">
        <v>0.42</v>
      </c>
      <c r="Q418" s="1264"/>
      <c r="R418" s="1264"/>
      <c r="S418" s="1264"/>
      <c r="T418" s="1264"/>
      <c r="U418" s="1264"/>
      <c r="V418" s="1264"/>
      <c r="W418" s="1264"/>
      <c r="X418" s="1264"/>
      <c r="Y418" s="1264"/>
      <c r="Z418" s="1264"/>
      <c r="AA418" s="1264"/>
    </row>
    <row r="419" spans="1:27">
      <c r="A419" s="1202">
        <v>23</v>
      </c>
      <c r="B419" s="1217" t="s">
        <v>11191</v>
      </c>
      <c r="C419" s="1204" t="s">
        <v>11192</v>
      </c>
      <c r="D419" s="1203"/>
      <c r="E419" s="1220">
        <v>0.34</v>
      </c>
      <c r="F419" s="1204">
        <v>0.34</v>
      </c>
      <c r="G419" s="1206">
        <v>0.34</v>
      </c>
      <c r="H419" s="1205"/>
      <c r="I419" s="1264"/>
      <c r="J419" s="1264"/>
      <c r="K419" s="1264"/>
      <c r="L419" s="1273"/>
      <c r="M419" s="1264"/>
      <c r="N419" s="1264"/>
      <c r="O419" s="1264"/>
      <c r="P419" s="1273"/>
      <c r="Q419" s="1264"/>
      <c r="R419" s="1264"/>
      <c r="S419" s="1264"/>
      <c r="T419" s="1264"/>
      <c r="U419" s="1264"/>
      <c r="V419" s="1264"/>
      <c r="W419" s="1264"/>
      <c r="X419" s="1264"/>
      <c r="Y419" s="1264"/>
      <c r="Z419" s="1264"/>
      <c r="AA419" s="1264"/>
    </row>
    <row r="420" spans="1:27">
      <c r="A420" s="1202">
        <v>24</v>
      </c>
      <c r="B420" s="1217" t="s">
        <v>11193</v>
      </c>
      <c r="C420" s="1204" t="s">
        <v>11194</v>
      </c>
      <c r="D420" s="1203"/>
      <c r="E420" s="1220">
        <v>0.75</v>
      </c>
      <c r="F420" s="1275">
        <v>0.75</v>
      </c>
      <c r="G420" s="1275">
        <v>0.75</v>
      </c>
      <c r="H420" s="1205"/>
      <c r="I420" s="1264"/>
      <c r="J420" s="1264"/>
      <c r="K420" s="1264"/>
      <c r="L420" s="1273"/>
      <c r="M420" s="1264"/>
      <c r="N420" s="1264"/>
      <c r="O420" s="1264"/>
      <c r="P420" s="1273"/>
      <c r="Q420" s="1264"/>
      <c r="R420" s="1264"/>
      <c r="S420" s="1264"/>
      <c r="T420" s="1264"/>
      <c r="U420" s="1264"/>
      <c r="V420" s="1264"/>
      <c r="W420" s="1264"/>
      <c r="X420" s="1264"/>
      <c r="Y420" s="1264"/>
      <c r="Z420" s="1264"/>
      <c r="AA420" s="1264"/>
    </row>
    <row r="421" spans="1:27">
      <c r="A421" s="1202">
        <v>25</v>
      </c>
      <c r="B421" s="1217" t="s">
        <v>11195</v>
      </c>
      <c r="C421" s="1204" t="s">
        <v>11196</v>
      </c>
      <c r="D421" s="1203"/>
      <c r="E421" s="1220">
        <v>0.5</v>
      </c>
      <c r="F421" s="1275">
        <v>0.5</v>
      </c>
      <c r="G421" s="1275">
        <v>0.5</v>
      </c>
      <c r="H421" s="1205"/>
      <c r="I421" s="1264"/>
      <c r="J421" s="1264"/>
      <c r="K421" s="1264"/>
      <c r="L421" s="1273"/>
      <c r="M421" s="1264"/>
      <c r="N421" s="1264"/>
      <c r="O421" s="1264"/>
      <c r="P421" s="1273"/>
      <c r="Q421" s="1264"/>
      <c r="R421" s="1264"/>
      <c r="S421" s="1264"/>
      <c r="T421" s="1264"/>
      <c r="U421" s="1264"/>
      <c r="V421" s="1264"/>
      <c r="W421" s="1264"/>
      <c r="X421" s="1264"/>
      <c r="Y421" s="1264"/>
      <c r="Z421" s="1264"/>
      <c r="AA421" s="1264"/>
    </row>
    <row r="422" spans="1:27">
      <c r="A422" s="1202">
        <v>26</v>
      </c>
      <c r="B422" s="1217" t="s">
        <v>11197</v>
      </c>
      <c r="C422" s="1204" t="s">
        <v>11198</v>
      </c>
      <c r="D422" s="1203"/>
      <c r="E422" s="1220">
        <v>0.16</v>
      </c>
      <c r="F422" s="1204">
        <v>0.16</v>
      </c>
      <c r="G422" s="1205"/>
      <c r="H422" s="1205"/>
      <c r="I422" s="1264"/>
      <c r="J422" s="1264"/>
      <c r="K422" s="1264"/>
      <c r="L422" s="1273">
        <v>0.16</v>
      </c>
      <c r="M422" s="1264"/>
      <c r="N422" s="1264"/>
      <c r="O422" s="1264"/>
      <c r="P422" s="1273"/>
      <c r="Q422" s="1264"/>
      <c r="R422" s="1264"/>
      <c r="S422" s="1264"/>
      <c r="T422" s="1264"/>
      <c r="U422" s="1264"/>
      <c r="V422" s="1264"/>
      <c r="W422" s="1264"/>
      <c r="X422" s="1264"/>
      <c r="Y422" s="1264"/>
      <c r="Z422" s="1264"/>
      <c r="AA422" s="1264"/>
    </row>
    <row r="423" spans="1:27">
      <c r="A423" s="1202">
        <v>27</v>
      </c>
      <c r="B423" s="1217" t="s">
        <v>11199</v>
      </c>
      <c r="C423" s="1204" t="s">
        <v>11200</v>
      </c>
      <c r="D423" s="1203"/>
      <c r="E423" s="1220">
        <v>0.37</v>
      </c>
      <c r="F423" s="1204"/>
      <c r="G423" s="1205"/>
      <c r="H423" s="1205"/>
      <c r="I423" s="1264"/>
      <c r="J423" s="1264"/>
      <c r="K423" s="1264"/>
      <c r="L423" s="1273"/>
      <c r="M423" s="1264"/>
      <c r="N423" s="1264"/>
      <c r="O423" s="1264"/>
      <c r="P423" s="1273">
        <v>0.37</v>
      </c>
      <c r="Q423" s="1264"/>
      <c r="R423" s="1264"/>
      <c r="S423" s="1264"/>
      <c r="T423" s="1264"/>
      <c r="U423" s="1264"/>
      <c r="V423" s="1264"/>
      <c r="W423" s="1264"/>
      <c r="X423" s="1264"/>
      <c r="Y423" s="1264"/>
      <c r="Z423" s="1264"/>
      <c r="AA423" s="1264"/>
    </row>
    <row r="424" spans="1:27">
      <c r="A424" s="1202">
        <v>28</v>
      </c>
      <c r="B424" s="1218" t="s">
        <v>11201</v>
      </c>
      <c r="C424" s="1204" t="s">
        <v>11202</v>
      </c>
      <c r="D424" s="1203"/>
      <c r="E424" s="1220">
        <v>0.45</v>
      </c>
      <c r="F424" s="1204"/>
      <c r="G424" s="1205"/>
      <c r="H424" s="1205"/>
      <c r="I424" s="1264"/>
      <c r="J424" s="1264"/>
      <c r="K424" s="1264"/>
      <c r="L424" s="1273"/>
      <c r="M424" s="1264"/>
      <c r="N424" s="1264"/>
      <c r="O424" s="1264"/>
      <c r="P424" s="843">
        <v>0.45</v>
      </c>
      <c r="Q424" s="1264"/>
      <c r="R424" s="1264"/>
      <c r="S424" s="1264"/>
      <c r="T424" s="1264"/>
      <c r="U424" s="1264"/>
      <c r="V424" s="1264"/>
      <c r="W424" s="1264"/>
      <c r="X424" s="1264"/>
      <c r="Y424" s="1264"/>
      <c r="Z424" s="1264"/>
      <c r="AA424" s="1264"/>
    </row>
    <row r="425" spans="1:27">
      <c r="A425" s="1202">
        <v>29</v>
      </c>
      <c r="B425" s="1217" t="s">
        <v>11203</v>
      </c>
      <c r="C425" s="1204" t="s">
        <v>11204</v>
      </c>
      <c r="D425" s="1203"/>
      <c r="E425" s="1220">
        <v>0.7</v>
      </c>
      <c r="F425" s="1204"/>
      <c r="G425" s="1205"/>
      <c r="H425" s="1205"/>
      <c r="I425" s="1264"/>
      <c r="J425" s="1264"/>
      <c r="K425" s="1264"/>
      <c r="L425" s="1273"/>
      <c r="M425" s="1264"/>
      <c r="N425" s="1264"/>
      <c r="O425" s="1264"/>
      <c r="P425" s="843">
        <v>0.7</v>
      </c>
      <c r="Q425" s="1264"/>
      <c r="R425" s="1264"/>
      <c r="S425" s="1264"/>
      <c r="T425" s="1264"/>
      <c r="U425" s="1264"/>
      <c r="V425" s="1264"/>
      <c r="W425" s="1264"/>
      <c r="X425" s="1264"/>
      <c r="Y425" s="1264"/>
      <c r="Z425" s="1264"/>
      <c r="AA425" s="1264"/>
    </row>
    <row r="426" spans="1:27">
      <c r="A426" s="1202">
        <v>30</v>
      </c>
      <c r="B426" s="1217" t="s">
        <v>11205</v>
      </c>
      <c r="C426" s="1204" t="s">
        <v>11206</v>
      </c>
      <c r="D426" s="1203"/>
      <c r="E426" s="1220">
        <v>0.43</v>
      </c>
      <c r="F426" s="1204"/>
      <c r="G426" s="1205"/>
      <c r="H426" s="1205"/>
      <c r="I426" s="1264"/>
      <c r="J426" s="1264"/>
      <c r="K426" s="1264"/>
      <c r="L426" s="1273"/>
      <c r="M426" s="1264"/>
      <c r="N426" s="1264"/>
      <c r="O426" s="1264"/>
      <c r="P426" s="843">
        <v>0.43</v>
      </c>
      <c r="Q426" s="1264"/>
      <c r="R426" s="1264"/>
      <c r="S426" s="1264"/>
      <c r="T426" s="1264"/>
      <c r="U426" s="1264"/>
      <c r="V426" s="1264"/>
      <c r="W426" s="1264"/>
      <c r="X426" s="1264"/>
      <c r="Y426" s="1264"/>
      <c r="Z426" s="1264"/>
      <c r="AA426" s="1264"/>
    </row>
    <row r="427" spans="1:27">
      <c r="A427" s="1202">
        <v>31</v>
      </c>
      <c r="B427" s="1217" t="s">
        <v>11207</v>
      </c>
      <c r="C427" s="1204" t="s">
        <v>11208</v>
      </c>
      <c r="D427" s="1203"/>
      <c r="E427" s="1220">
        <v>0.6</v>
      </c>
      <c r="F427" s="1204"/>
      <c r="G427" s="1205"/>
      <c r="H427" s="1205"/>
      <c r="I427" s="1264"/>
      <c r="J427" s="1264"/>
      <c r="K427" s="1264"/>
      <c r="L427" s="1273"/>
      <c r="M427" s="1264"/>
      <c r="N427" s="1264"/>
      <c r="O427" s="1264"/>
      <c r="P427" s="843">
        <v>0.6</v>
      </c>
      <c r="Q427" s="1264"/>
      <c r="R427" s="1264"/>
      <c r="S427" s="1264"/>
      <c r="T427" s="1264"/>
      <c r="U427" s="1264"/>
      <c r="V427" s="1264"/>
      <c r="W427" s="1264"/>
      <c r="X427" s="1264"/>
      <c r="Y427" s="1264"/>
      <c r="Z427" s="1264"/>
      <c r="AA427" s="1264"/>
    </row>
    <row r="428" spans="1:27">
      <c r="A428" s="1202">
        <v>32</v>
      </c>
      <c r="B428" s="1217" t="s">
        <v>11209</v>
      </c>
      <c r="C428" s="1204" t="s">
        <v>11210</v>
      </c>
      <c r="D428" s="1203"/>
      <c r="E428" s="1220">
        <v>0.2</v>
      </c>
      <c r="F428" s="1204"/>
      <c r="G428" s="1205"/>
      <c r="H428" s="1205"/>
      <c r="I428" s="1264"/>
      <c r="J428" s="1264"/>
      <c r="K428" s="1264"/>
      <c r="L428" s="1273"/>
      <c r="M428" s="1264"/>
      <c r="N428" s="1264"/>
      <c r="O428" s="1264"/>
      <c r="P428" s="843">
        <v>0.2</v>
      </c>
      <c r="Q428" s="1264"/>
      <c r="R428" s="1264"/>
      <c r="S428" s="1264"/>
      <c r="T428" s="1264"/>
      <c r="U428" s="1264"/>
      <c r="V428" s="1264"/>
      <c r="W428" s="1264"/>
      <c r="X428" s="1264"/>
      <c r="Y428" s="1264"/>
      <c r="Z428" s="1264"/>
      <c r="AA428" s="1264"/>
    </row>
    <row r="429" spans="1:27">
      <c r="A429" s="1202">
        <v>33</v>
      </c>
      <c r="B429" s="1217" t="s">
        <v>11211</v>
      </c>
      <c r="C429" s="1204" t="s">
        <v>11212</v>
      </c>
      <c r="D429" s="1203"/>
      <c r="E429" s="1220">
        <v>0.5</v>
      </c>
      <c r="F429" s="1204"/>
      <c r="G429" s="1205"/>
      <c r="H429" s="1205"/>
      <c r="I429" s="1264"/>
      <c r="J429" s="1264"/>
      <c r="K429" s="1264"/>
      <c r="L429" s="1273"/>
      <c r="M429" s="1264"/>
      <c r="N429" s="1264"/>
      <c r="O429" s="1264"/>
      <c r="P429" s="843">
        <v>0.5</v>
      </c>
      <c r="Q429" s="1264"/>
      <c r="R429" s="1264"/>
      <c r="S429" s="1264"/>
      <c r="T429" s="1264"/>
      <c r="U429" s="1264"/>
      <c r="V429" s="1264"/>
      <c r="W429" s="1264"/>
      <c r="X429" s="1264"/>
      <c r="Y429" s="1264"/>
      <c r="Z429" s="1264"/>
      <c r="AA429" s="1264"/>
    </row>
    <row r="430" spans="1:27">
      <c r="A430" s="1202">
        <v>34</v>
      </c>
      <c r="B430" s="1217" t="s">
        <v>11213</v>
      </c>
      <c r="C430" s="1204" t="s">
        <v>11214</v>
      </c>
      <c r="D430" s="1203"/>
      <c r="E430" s="1220">
        <v>0.55000000000000004</v>
      </c>
      <c r="F430" s="1204"/>
      <c r="G430" s="1205"/>
      <c r="H430" s="1205"/>
      <c r="I430" s="1264"/>
      <c r="J430" s="1264"/>
      <c r="K430" s="1264"/>
      <c r="L430" s="1273"/>
      <c r="M430" s="1264"/>
      <c r="N430" s="1264"/>
      <c r="O430" s="1264"/>
      <c r="P430" s="843">
        <v>0.55000000000000004</v>
      </c>
      <c r="Q430" s="1264"/>
      <c r="R430" s="1264"/>
      <c r="S430" s="1264"/>
      <c r="T430" s="1264"/>
      <c r="U430" s="1264"/>
      <c r="V430" s="1264"/>
      <c r="W430" s="1264"/>
      <c r="X430" s="1264"/>
      <c r="Y430" s="1264"/>
      <c r="Z430" s="1264"/>
      <c r="AA430" s="1264"/>
    </row>
    <row r="431" spans="1:27">
      <c r="A431" s="1202">
        <v>35</v>
      </c>
      <c r="B431" s="1217" t="s">
        <v>11215</v>
      </c>
      <c r="C431" s="1204" t="s">
        <v>11216</v>
      </c>
      <c r="D431" s="1203"/>
      <c r="E431" s="1220">
        <v>0.5</v>
      </c>
      <c r="F431" s="1204"/>
      <c r="G431" s="1205"/>
      <c r="H431" s="1205"/>
      <c r="I431" s="1264"/>
      <c r="J431" s="1264"/>
      <c r="K431" s="1264"/>
      <c r="L431" s="1273"/>
      <c r="M431" s="1264"/>
      <c r="N431" s="1264"/>
      <c r="O431" s="1264"/>
      <c r="P431" s="843">
        <v>0.5</v>
      </c>
      <c r="Q431" s="1264"/>
      <c r="R431" s="1264"/>
      <c r="S431" s="1264"/>
      <c r="T431" s="1264"/>
      <c r="U431" s="1264"/>
      <c r="V431" s="1264"/>
      <c r="W431" s="1264"/>
      <c r="X431" s="1264"/>
      <c r="Y431" s="1264"/>
      <c r="Z431" s="1264"/>
      <c r="AA431" s="1264"/>
    </row>
    <row r="432" spans="1:27">
      <c r="A432" s="1202">
        <v>36</v>
      </c>
      <c r="B432" s="1217" t="s">
        <v>11217</v>
      </c>
      <c r="C432" s="1204" t="s">
        <v>11218</v>
      </c>
      <c r="D432" s="1203"/>
      <c r="E432" s="1220">
        <v>0.45</v>
      </c>
      <c r="F432" s="1204"/>
      <c r="G432" s="1205"/>
      <c r="H432" s="1205"/>
      <c r="I432" s="1264"/>
      <c r="J432" s="1264"/>
      <c r="K432" s="1264"/>
      <c r="L432" s="1273"/>
      <c r="M432" s="1264"/>
      <c r="N432" s="1264"/>
      <c r="O432" s="1264"/>
      <c r="P432" s="843">
        <v>0.45</v>
      </c>
      <c r="Q432" s="1264"/>
      <c r="R432" s="1264"/>
      <c r="S432" s="1264"/>
      <c r="T432" s="1264"/>
      <c r="U432" s="1264"/>
      <c r="V432" s="1264"/>
      <c r="W432" s="1264"/>
      <c r="X432" s="1264"/>
      <c r="Y432" s="1264"/>
      <c r="Z432" s="1264"/>
      <c r="AA432" s="1264"/>
    </row>
    <row r="433" spans="1:27">
      <c r="A433" s="1202">
        <v>37</v>
      </c>
      <c r="B433" s="1217" t="s">
        <v>11219</v>
      </c>
      <c r="C433" s="1204" t="s">
        <v>11220</v>
      </c>
      <c r="D433" s="1203"/>
      <c r="E433" s="1220">
        <v>0.67</v>
      </c>
      <c r="F433" s="1204">
        <v>0.67</v>
      </c>
      <c r="G433" s="1205"/>
      <c r="H433" s="1205"/>
      <c r="I433" s="1264"/>
      <c r="J433" s="1264"/>
      <c r="K433" s="1264"/>
      <c r="L433" s="1273">
        <v>0.67</v>
      </c>
      <c r="M433" s="1264"/>
      <c r="N433" s="1264"/>
      <c r="O433" s="1264"/>
      <c r="P433" s="1273"/>
      <c r="Q433" s="1264"/>
      <c r="R433" s="1264"/>
      <c r="S433" s="1264"/>
      <c r="T433" s="1264"/>
      <c r="U433" s="1264"/>
      <c r="V433" s="1264"/>
      <c r="W433" s="1264"/>
      <c r="X433" s="1264"/>
      <c r="Y433" s="1264"/>
      <c r="Z433" s="1264"/>
      <c r="AA433" s="1264"/>
    </row>
    <row r="434" spans="1:27">
      <c r="A434" s="1202">
        <v>38</v>
      </c>
      <c r="B434" s="1217" t="s">
        <v>11221</v>
      </c>
      <c r="C434" s="1204" t="s">
        <v>11222</v>
      </c>
      <c r="D434" s="1203"/>
      <c r="E434" s="1220">
        <v>0.45</v>
      </c>
      <c r="F434" s="1204">
        <v>0.45</v>
      </c>
      <c r="G434" s="1205"/>
      <c r="H434" s="1205"/>
      <c r="I434" s="1264"/>
      <c r="J434" s="1264"/>
      <c r="K434" s="1264"/>
      <c r="L434" s="1273">
        <v>0.45</v>
      </c>
      <c r="M434" s="1264"/>
      <c r="N434" s="1264"/>
      <c r="O434" s="1264"/>
      <c r="P434" s="1273"/>
      <c r="Q434" s="1264"/>
      <c r="R434" s="1264"/>
      <c r="S434" s="1264"/>
      <c r="T434" s="1264"/>
      <c r="U434" s="1264"/>
      <c r="V434" s="1264"/>
      <c r="W434" s="1264"/>
      <c r="X434" s="1264"/>
      <c r="Y434" s="1264"/>
      <c r="Z434" s="1264"/>
      <c r="AA434" s="1264"/>
    </row>
    <row r="435" spans="1:27">
      <c r="A435" s="1202">
        <v>39</v>
      </c>
      <c r="B435" s="1217" t="s">
        <v>11223</v>
      </c>
      <c r="C435" s="1204" t="s">
        <v>11224</v>
      </c>
      <c r="D435" s="1203"/>
      <c r="E435" s="1220">
        <v>0.76</v>
      </c>
      <c r="F435" s="1204">
        <v>0.76</v>
      </c>
      <c r="G435" s="1205"/>
      <c r="H435" s="1205"/>
      <c r="I435" s="1264"/>
      <c r="J435" s="1264"/>
      <c r="K435" s="1264"/>
      <c r="L435" s="1273">
        <v>0.76</v>
      </c>
      <c r="M435" s="1264"/>
      <c r="N435" s="1264"/>
      <c r="O435" s="1264"/>
      <c r="P435" s="1273"/>
      <c r="Q435" s="1264"/>
      <c r="R435" s="1264"/>
      <c r="S435" s="1264"/>
      <c r="T435" s="1264"/>
      <c r="U435" s="1264"/>
      <c r="V435" s="1264"/>
      <c r="W435" s="1264"/>
      <c r="X435" s="1264"/>
      <c r="Y435" s="1264"/>
      <c r="Z435" s="1264"/>
      <c r="AA435" s="1264"/>
    </row>
    <row r="436" spans="1:27">
      <c r="A436" s="1202">
        <v>40</v>
      </c>
      <c r="B436" s="1217" t="s">
        <v>11225</v>
      </c>
      <c r="C436" s="1204" t="s">
        <v>11226</v>
      </c>
      <c r="D436" s="1203"/>
      <c r="E436" s="1220">
        <v>0.28000000000000003</v>
      </c>
      <c r="F436" s="1204"/>
      <c r="G436" s="1205"/>
      <c r="H436" s="1205"/>
      <c r="I436" s="1264"/>
      <c r="J436" s="1264"/>
      <c r="K436" s="1264"/>
      <c r="L436" s="1273"/>
      <c r="M436" s="1264"/>
      <c r="N436" s="1264"/>
      <c r="O436" s="1264"/>
      <c r="P436" s="843">
        <v>0.28000000000000003</v>
      </c>
      <c r="Q436" s="1264"/>
      <c r="R436" s="1264"/>
      <c r="S436" s="1264"/>
      <c r="T436" s="1264"/>
      <c r="U436" s="1264"/>
      <c r="V436" s="1264"/>
      <c r="W436" s="1264"/>
      <c r="X436" s="1264"/>
      <c r="Y436" s="1264"/>
      <c r="Z436" s="1264"/>
      <c r="AA436" s="1264"/>
    </row>
    <row r="437" spans="1:27">
      <c r="A437" s="1202">
        <v>41</v>
      </c>
      <c r="B437" s="1217" t="s">
        <v>11227</v>
      </c>
      <c r="C437" s="1204" t="s">
        <v>11228</v>
      </c>
      <c r="D437" s="1203"/>
      <c r="E437" s="1220">
        <v>0.47</v>
      </c>
      <c r="F437" s="1204"/>
      <c r="G437" s="1205"/>
      <c r="H437" s="1205"/>
      <c r="I437" s="1264"/>
      <c r="J437" s="1264"/>
      <c r="K437" s="1264"/>
      <c r="L437" s="1273"/>
      <c r="M437" s="1264"/>
      <c r="N437" s="1264"/>
      <c r="O437" s="1264"/>
      <c r="P437" s="843">
        <v>0.47</v>
      </c>
      <c r="Q437" s="1264"/>
      <c r="R437" s="1264"/>
      <c r="S437" s="1264"/>
      <c r="T437" s="1264"/>
      <c r="U437" s="1264"/>
      <c r="V437" s="1264"/>
      <c r="W437" s="1264"/>
      <c r="X437" s="1264"/>
      <c r="Y437" s="1264"/>
      <c r="Z437" s="1264"/>
      <c r="AA437" s="1264"/>
    </row>
    <row r="438" spans="1:27">
      <c r="A438" s="1202">
        <v>42</v>
      </c>
      <c r="B438" s="1217" t="s">
        <v>11229</v>
      </c>
      <c r="C438" s="1204" t="s">
        <v>11230</v>
      </c>
      <c r="D438" s="1203"/>
      <c r="E438" s="1220">
        <v>0.3</v>
      </c>
      <c r="F438" s="1204"/>
      <c r="G438" s="1205"/>
      <c r="H438" s="1205"/>
      <c r="I438" s="1264"/>
      <c r="J438" s="1264"/>
      <c r="K438" s="1264"/>
      <c r="L438" s="1273"/>
      <c r="M438" s="1264"/>
      <c r="N438" s="1264"/>
      <c r="O438" s="1264"/>
      <c r="P438" s="843">
        <v>0.3</v>
      </c>
      <c r="Q438" s="1264"/>
      <c r="R438" s="1264"/>
      <c r="S438" s="1264"/>
      <c r="T438" s="1264"/>
      <c r="U438" s="1264"/>
      <c r="V438" s="1264"/>
      <c r="W438" s="1264"/>
      <c r="X438" s="1264"/>
      <c r="Y438" s="1264"/>
      <c r="Z438" s="1264"/>
      <c r="AA438" s="1264"/>
    </row>
    <row r="439" spans="1:27">
      <c r="A439" s="1202">
        <v>43</v>
      </c>
      <c r="B439" s="1217" t="s">
        <v>197</v>
      </c>
      <c r="C439" s="1204" t="s">
        <v>11231</v>
      </c>
      <c r="D439" s="1203"/>
      <c r="E439" s="1220">
        <v>0.56000000000000005</v>
      </c>
      <c r="F439" s="1204"/>
      <c r="G439" s="1205"/>
      <c r="H439" s="1205"/>
      <c r="I439" s="1264"/>
      <c r="J439" s="1264"/>
      <c r="K439" s="1264"/>
      <c r="L439" s="1273"/>
      <c r="M439" s="1264"/>
      <c r="N439" s="1264"/>
      <c r="O439" s="1264"/>
      <c r="P439" s="843">
        <v>0.56000000000000005</v>
      </c>
      <c r="Q439" s="1264"/>
      <c r="R439" s="1264"/>
      <c r="S439" s="1264"/>
      <c r="T439" s="1264"/>
      <c r="U439" s="1264"/>
      <c r="V439" s="1264"/>
      <c r="W439" s="1264"/>
      <c r="X439" s="1264"/>
      <c r="Y439" s="1264"/>
      <c r="Z439" s="1264"/>
      <c r="AA439" s="1264"/>
    </row>
    <row r="440" spans="1:27">
      <c r="A440" s="1202">
        <v>44</v>
      </c>
      <c r="B440" s="1217" t="s">
        <v>11232</v>
      </c>
      <c r="C440" s="1204" t="s">
        <v>11233</v>
      </c>
      <c r="D440" s="1203"/>
      <c r="E440" s="1220">
        <v>0.8</v>
      </c>
      <c r="F440" s="1204"/>
      <c r="G440" s="1205"/>
      <c r="H440" s="1205"/>
      <c r="I440" s="1264"/>
      <c r="J440" s="1264"/>
      <c r="K440" s="1264"/>
      <c r="L440" s="1273"/>
      <c r="M440" s="1264"/>
      <c r="N440" s="1264"/>
      <c r="O440" s="1264"/>
      <c r="P440" s="843">
        <v>0.8</v>
      </c>
      <c r="Q440" s="1264"/>
      <c r="R440" s="1264"/>
      <c r="S440" s="1264"/>
      <c r="T440" s="1264"/>
      <c r="U440" s="1264"/>
      <c r="V440" s="1264"/>
      <c r="W440" s="1264"/>
      <c r="X440" s="1264"/>
      <c r="Y440" s="1264"/>
      <c r="Z440" s="1264"/>
      <c r="AA440" s="1264"/>
    </row>
    <row r="441" spans="1:27">
      <c r="A441" s="1202">
        <v>45</v>
      </c>
      <c r="B441" s="1217" t="s">
        <v>11234</v>
      </c>
      <c r="C441" s="1204" t="s">
        <v>11235</v>
      </c>
      <c r="D441" s="1203"/>
      <c r="E441" s="1220">
        <v>0.42</v>
      </c>
      <c r="F441" s="1204"/>
      <c r="G441" s="1205"/>
      <c r="H441" s="1205"/>
      <c r="I441" s="1264"/>
      <c r="J441" s="1264"/>
      <c r="K441" s="1264"/>
      <c r="L441" s="1273"/>
      <c r="M441" s="1264"/>
      <c r="N441" s="1264"/>
      <c r="O441" s="1264"/>
      <c r="P441" s="843">
        <v>0.42</v>
      </c>
      <c r="Q441" s="1264"/>
      <c r="R441" s="1264"/>
      <c r="S441" s="1264"/>
      <c r="T441" s="1264"/>
      <c r="U441" s="1264"/>
      <c r="V441" s="1264"/>
      <c r="W441" s="1264"/>
      <c r="X441" s="1264"/>
      <c r="Y441" s="1264"/>
      <c r="Z441" s="1264"/>
      <c r="AA441" s="1264"/>
    </row>
    <row r="442" spans="1:27">
      <c r="A442" s="1202">
        <v>46</v>
      </c>
      <c r="B442" s="1217" t="s">
        <v>552</v>
      </c>
      <c r="C442" s="1204" t="s">
        <v>11236</v>
      </c>
      <c r="D442" s="1203"/>
      <c r="E442" s="1220">
        <v>0.5</v>
      </c>
      <c r="F442" s="1204"/>
      <c r="G442" s="1205"/>
      <c r="H442" s="1205"/>
      <c r="I442" s="1264"/>
      <c r="J442" s="1264"/>
      <c r="K442" s="1264"/>
      <c r="L442" s="1273"/>
      <c r="M442" s="1264"/>
      <c r="N442" s="1264"/>
      <c r="O442" s="1264"/>
      <c r="P442" s="843">
        <v>0.5</v>
      </c>
      <c r="Q442" s="1264"/>
      <c r="R442" s="1264"/>
      <c r="S442" s="1264"/>
      <c r="T442" s="1264"/>
      <c r="U442" s="1264"/>
      <c r="V442" s="1264"/>
      <c r="W442" s="1264"/>
      <c r="X442" s="1264"/>
      <c r="Y442" s="1264"/>
      <c r="Z442" s="1264"/>
      <c r="AA442" s="1264"/>
    </row>
    <row r="443" spans="1:27">
      <c r="A443" s="1202">
        <v>47</v>
      </c>
      <c r="B443" s="1217" t="s">
        <v>1974</v>
      </c>
      <c r="C443" s="1204" t="s">
        <v>11237</v>
      </c>
      <c r="D443" s="1203"/>
      <c r="E443" s="1220">
        <v>0.57999999999999996</v>
      </c>
      <c r="F443" s="1204"/>
      <c r="G443" s="1205"/>
      <c r="H443" s="1205"/>
      <c r="I443" s="1264"/>
      <c r="J443" s="1264"/>
      <c r="K443" s="1264"/>
      <c r="L443" s="1273"/>
      <c r="M443" s="1264"/>
      <c r="N443" s="1264"/>
      <c r="O443" s="1264"/>
      <c r="P443" s="843">
        <v>0.57999999999999996</v>
      </c>
      <c r="Q443" s="1264"/>
      <c r="R443" s="1264"/>
      <c r="S443" s="1264"/>
      <c r="T443" s="1264"/>
      <c r="U443" s="1264"/>
      <c r="V443" s="1264"/>
      <c r="W443" s="1264"/>
      <c r="X443" s="1264"/>
      <c r="Y443" s="1264"/>
      <c r="Z443" s="1264"/>
      <c r="AA443" s="1264"/>
    </row>
    <row r="444" spans="1:27">
      <c r="A444" s="1202">
        <v>48</v>
      </c>
      <c r="B444" s="1217" t="s">
        <v>11238</v>
      </c>
      <c r="C444" s="1204" t="s">
        <v>11239</v>
      </c>
      <c r="D444" s="1203"/>
      <c r="E444" s="1220">
        <v>0.2</v>
      </c>
      <c r="F444" s="1204"/>
      <c r="G444" s="1205"/>
      <c r="H444" s="1205"/>
      <c r="I444" s="1264"/>
      <c r="J444" s="1264"/>
      <c r="K444" s="1264"/>
      <c r="L444" s="1273"/>
      <c r="M444" s="1264"/>
      <c r="N444" s="1264"/>
      <c r="O444" s="1264"/>
      <c r="P444" s="843">
        <v>0.2</v>
      </c>
      <c r="Q444" s="1264"/>
      <c r="R444" s="1264"/>
      <c r="S444" s="1264"/>
      <c r="T444" s="1264"/>
      <c r="U444" s="1264"/>
      <c r="V444" s="1264"/>
      <c r="W444" s="1264"/>
      <c r="X444" s="1264"/>
      <c r="Y444" s="1264"/>
      <c r="Z444" s="1264"/>
      <c r="AA444" s="1264"/>
    </row>
    <row r="445" spans="1:27">
      <c r="A445" s="1202">
        <v>49</v>
      </c>
      <c r="B445" s="1217" t="s">
        <v>442</v>
      </c>
      <c r="C445" s="1204" t="s">
        <v>11240</v>
      </c>
      <c r="D445" s="1203"/>
      <c r="E445" s="1220">
        <v>0.44</v>
      </c>
      <c r="F445" s="1204"/>
      <c r="G445" s="1205"/>
      <c r="H445" s="1205"/>
      <c r="I445" s="1264"/>
      <c r="J445" s="1264"/>
      <c r="K445" s="1264"/>
      <c r="L445" s="1273"/>
      <c r="M445" s="1264"/>
      <c r="N445" s="1264"/>
      <c r="O445" s="1264"/>
      <c r="P445" s="843">
        <v>0.44</v>
      </c>
      <c r="Q445" s="1264"/>
      <c r="R445" s="1264"/>
      <c r="S445" s="1264"/>
      <c r="T445" s="1264"/>
      <c r="U445" s="1264"/>
      <c r="V445" s="1264"/>
      <c r="W445" s="1264"/>
      <c r="X445" s="1264"/>
      <c r="Y445" s="1264"/>
      <c r="Z445" s="1264"/>
      <c r="AA445" s="1264"/>
    </row>
    <row r="446" spans="1:27">
      <c r="A446" s="1202">
        <v>50</v>
      </c>
      <c r="B446" s="1217" t="s">
        <v>11241</v>
      </c>
      <c r="C446" s="1204" t="s">
        <v>11242</v>
      </c>
      <c r="D446" s="1203"/>
      <c r="E446" s="1220">
        <v>0.4</v>
      </c>
      <c r="F446" s="1204"/>
      <c r="G446" s="1205"/>
      <c r="H446" s="1205"/>
      <c r="I446" s="1264"/>
      <c r="J446" s="1264"/>
      <c r="K446" s="1264"/>
      <c r="L446" s="1273"/>
      <c r="M446" s="1264"/>
      <c r="N446" s="1264"/>
      <c r="O446" s="1264"/>
      <c r="P446" s="843">
        <v>0.4</v>
      </c>
      <c r="Q446" s="1264"/>
      <c r="R446" s="1264"/>
      <c r="S446" s="1264"/>
      <c r="T446" s="1264"/>
      <c r="U446" s="1264"/>
      <c r="V446" s="1264"/>
      <c r="W446" s="1264"/>
      <c r="X446" s="1264"/>
      <c r="Y446" s="1264"/>
      <c r="Z446" s="1264"/>
      <c r="AA446" s="1264"/>
    </row>
    <row r="447" spans="1:27">
      <c r="A447" s="1202">
        <v>51</v>
      </c>
      <c r="B447" s="1217" t="s">
        <v>11243</v>
      </c>
      <c r="C447" s="1204" t="s">
        <v>11244</v>
      </c>
      <c r="D447" s="1203"/>
      <c r="E447" s="1220">
        <v>0.6</v>
      </c>
      <c r="F447" s="1204"/>
      <c r="G447" s="1205"/>
      <c r="H447" s="1205"/>
      <c r="I447" s="1264"/>
      <c r="J447" s="1264"/>
      <c r="K447" s="1264"/>
      <c r="L447" s="1273"/>
      <c r="M447" s="1264"/>
      <c r="N447" s="1264"/>
      <c r="O447" s="1264"/>
      <c r="P447" s="843">
        <v>0.6</v>
      </c>
      <c r="Q447" s="1264"/>
      <c r="R447" s="1264"/>
      <c r="S447" s="1264"/>
      <c r="T447" s="1264"/>
      <c r="U447" s="1264"/>
      <c r="V447" s="1264"/>
      <c r="W447" s="1264"/>
      <c r="X447" s="1264"/>
      <c r="Y447" s="1264"/>
      <c r="Z447" s="1264"/>
      <c r="AA447" s="1264"/>
    </row>
    <row r="448" spans="1:27">
      <c r="A448" s="1202">
        <v>52</v>
      </c>
      <c r="B448" s="1217" t="s">
        <v>11245</v>
      </c>
      <c r="C448" s="1204" t="s">
        <v>11246</v>
      </c>
      <c r="D448" s="1203"/>
      <c r="E448" s="1220">
        <v>0.4</v>
      </c>
      <c r="F448" s="1204"/>
      <c r="G448" s="1205"/>
      <c r="H448" s="1205"/>
      <c r="I448" s="1264"/>
      <c r="J448" s="1264"/>
      <c r="K448" s="1264"/>
      <c r="L448" s="1273"/>
      <c r="M448" s="1264"/>
      <c r="N448" s="1264"/>
      <c r="O448" s="1264"/>
      <c r="P448" s="843">
        <v>0.4</v>
      </c>
      <c r="Q448" s="1264"/>
      <c r="R448" s="1264"/>
      <c r="S448" s="1264"/>
      <c r="T448" s="1264"/>
      <c r="U448" s="1264"/>
      <c r="V448" s="1264"/>
      <c r="W448" s="1264"/>
      <c r="X448" s="1264"/>
      <c r="Y448" s="1264"/>
      <c r="Z448" s="1264"/>
      <c r="AA448" s="1264"/>
    </row>
    <row r="449" spans="1:27">
      <c r="A449" s="1202">
        <v>53</v>
      </c>
      <c r="B449" s="1217" t="s">
        <v>11247</v>
      </c>
      <c r="C449" s="1204" t="s">
        <v>11248</v>
      </c>
      <c r="D449" s="1203"/>
      <c r="E449" s="1220">
        <v>0.22</v>
      </c>
      <c r="F449" s="1204"/>
      <c r="G449" s="1205"/>
      <c r="H449" s="1205"/>
      <c r="I449" s="1264"/>
      <c r="J449" s="1264"/>
      <c r="K449" s="1264"/>
      <c r="L449" s="1273"/>
      <c r="M449" s="1264"/>
      <c r="N449" s="1264"/>
      <c r="O449" s="1264"/>
      <c r="P449" s="843">
        <v>0.22</v>
      </c>
      <c r="Q449" s="1264"/>
      <c r="R449" s="1264"/>
      <c r="S449" s="1264"/>
      <c r="T449" s="1264"/>
      <c r="U449" s="1264"/>
      <c r="V449" s="1264"/>
      <c r="W449" s="1264"/>
      <c r="X449" s="1264"/>
      <c r="Y449" s="1264"/>
      <c r="Z449" s="1264"/>
      <c r="AA449" s="1264"/>
    </row>
    <row r="450" spans="1:27">
      <c r="A450" s="1202">
        <v>54</v>
      </c>
      <c r="B450" s="1217" t="s">
        <v>11249</v>
      </c>
      <c r="C450" s="1204" t="s">
        <v>11250</v>
      </c>
      <c r="D450" s="1203"/>
      <c r="E450" s="1220">
        <v>0.52</v>
      </c>
      <c r="F450" s="1204">
        <v>0.52</v>
      </c>
      <c r="G450" s="1205"/>
      <c r="H450" s="1205"/>
      <c r="I450" s="1264"/>
      <c r="J450" s="1264"/>
      <c r="K450" s="1264"/>
      <c r="L450" s="1273">
        <v>0.52</v>
      </c>
      <c r="M450" s="1264"/>
      <c r="N450" s="1264"/>
      <c r="O450" s="1264"/>
      <c r="P450" s="1273"/>
      <c r="Q450" s="1264"/>
      <c r="R450" s="1264"/>
      <c r="S450" s="1264"/>
      <c r="T450" s="1264"/>
      <c r="U450" s="1264"/>
      <c r="V450" s="1264"/>
      <c r="W450" s="1264"/>
      <c r="X450" s="1264"/>
      <c r="Y450" s="1264"/>
      <c r="Z450" s="1264"/>
      <c r="AA450" s="1264"/>
    </row>
    <row r="451" spans="1:27">
      <c r="A451" s="1202">
        <v>55</v>
      </c>
      <c r="B451" s="1217" t="s">
        <v>11251</v>
      </c>
      <c r="C451" s="1204" t="s">
        <v>11252</v>
      </c>
      <c r="D451" s="1203"/>
      <c r="E451" s="1220">
        <v>0.87</v>
      </c>
      <c r="F451" s="1204"/>
      <c r="G451" s="1205"/>
      <c r="H451" s="1205"/>
      <c r="I451" s="1264"/>
      <c r="J451" s="1264"/>
      <c r="K451" s="1264"/>
      <c r="L451" s="1273"/>
      <c r="M451" s="1264"/>
      <c r="N451" s="1264"/>
      <c r="O451" s="1264"/>
      <c r="P451" s="1273">
        <v>0.87</v>
      </c>
      <c r="Q451" s="1264"/>
      <c r="R451" s="1264"/>
      <c r="S451" s="1264"/>
      <c r="T451" s="1264"/>
      <c r="U451" s="1264"/>
      <c r="V451" s="1264"/>
      <c r="W451" s="1264"/>
      <c r="X451" s="1264"/>
      <c r="Y451" s="1264"/>
      <c r="Z451" s="1264"/>
      <c r="AA451" s="1264"/>
    </row>
    <row r="452" spans="1:27">
      <c r="A452" s="1202">
        <v>56</v>
      </c>
      <c r="B452" s="1217" t="s">
        <v>11253</v>
      </c>
      <c r="C452" s="1204" t="s">
        <v>11254</v>
      </c>
      <c r="D452" s="1203"/>
      <c r="E452" s="1220">
        <v>1.04</v>
      </c>
      <c r="F452" s="1204">
        <v>1.04</v>
      </c>
      <c r="G452" s="1205"/>
      <c r="H452" s="1205"/>
      <c r="I452" s="1264"/>
      <c r="J452" s="1264"/>
      <c r="K452" s="1264"/>
      <c r="L452" s="1204">
        <v>1.04</v>
      </c>
      <c r="M452" s="1264"/>
      <c r="N452" s="1264"/>
      <c r="O452" s="1264"/>
      <c r="P452" s="1273"/>
      <c r="Q452" s="1264"/>
      <c r="R452" s="1264"/>
      <c r="S452" s="1264"/>
      <c r="T452" s="1264"/>
      <c r="U452" s="1264"/>
      <c r="V452" s="1264"/>
      <c r="W452" s="1264"/>
      <c r="X452" s="1264"/>
      <c r="Y452" s="1264"/>
      <c r="Z452" s="1264"/>
      <c r="AA452" s="1264"/>
    </row>
    <row r="453" spans="1:27">
      <c r="A453" s="1202">
        <v>57</v>
      </c>
      <c r="B453" s="1217" t="s">
        <v>11255</v>
      </c>
      <c r="C453" s="1204" t="s">
        <v>11256</v>
      </c>
      <c r="D453" s="1203"/>
      <c r="E453" s="1220">
        <v>0.28000000000000003</v>
      </c>
      <c r="F453" s="1204">
        <v>0.28000000000000003</v>
      </c>
      <c r="G453" s="1205"/>
      <c r="H453" s="1205"/>
      <c r="I453" s="1264"/>
      <c r="J453" s="1264"/>
      <c r="K453" s="1264"/>
      <c r="L453" s="1204">
        <v>0.28000000000000003</v>
      </c>
      <c r="M453" s="1264"/>
      <c r="N453" s="1264"/>
      <c r="O453" s="1264"/>
      <c r="P453" s="1273"/>
      <c r="Q453" s="1264"/>
      <c r="R453" s="1264"/>
      <c r="S453" s="1264"/>
      <c r="T453" s="1264"/>
      <c r="U453" s="1264"/>
      <c r="V453" s="1264"/>
      <c r="W453" s="1264"/>
      <c r="X453" s="1264"/>
      <c r="Y453" s="1264"/>
      <c r="Z453" s="1264"/>
      <c r="AA453" s="1264"/>
    </row>
    <row r="454" spans="1:27">
      <c r="A454" s="1202">
        <v>58</v>
      </c>
      <c r="B454" s="1218" t="s">
        <v>11257</v>
      </c>
      <c r="C454" s="1204" t="s">
        <v>11222</v>
      </c>
      <c r="D454" s="1203"/>
      <c r="E454" s="1220">
        <v>0.32</v>
      </c>
      <c r="F454" s="1204"/>
      <c r="G454" s="1205"/>
      <c r="H454" s="1205"/>
      <c r="I454" s="1264"/>
      <c r="J454" s="1264"/>
      <c r="K454" s="1264"/>
      <c r="L454" s="1273"/>
      <c r="M454" s="1264"/>
      <c r="N454" s="1264"/>
      <c r="O454" s="1264"/>
      <c r="P454" s="1273">
        <v>0.32</v>
      </c>
      <c r="Q454" s="1264"/>
      <c r="R454" s="1264"/>
      <c r="S454" s="1264"/>
      <c r="T454" s="1264"/>
      <c r="U454" s="1264"/>
      <c r="V454" s="1264"/>
      <c r="W454" s="1264"/>
      <c r="X454" s="1264"/>
      <c r="Y454" s="1264"/>
      <c r="Z454" s="1264"/>
      <c r="AA454" s="1264"/>
    </row>
    <row r="455" spans="1:27">
      <c r="A455" s="1202">
        <v>59</v>
      </c>
      <c r="B455" s="1217" t="s">
        <v>11258</v>
      </c>
      <c r="C455" s="1204" t="s">
        <v>11259</v>
      </c>
      <c r="D455" s="1203"/>
      <c r="E455" s="1220">
        <v>0.98</v>
      </c>
      <c r="F455" s="1204">
        <v>0.98</v>
      </c>
      <c r="G455" s="1205"/>
      <c r="H455" s="1205"/>
      <c r="I455" s="1264"/>
      <c r="J455" s="1264"/>
      <c r="K455" s="1264"/>
      <c r="L455" s="1204">
        <v>0.98</v>
      </c>
      <c r="M455" s="1264"/>
      <c r="N455" s="1264"/>
      <c r="O455" s="1264"/>
      <c r="P455" s="1273"/>
      <c r="Q455" s="1264"/>
      <c r="R455" s="1264"/>
      <c r="S455" s="1264"/>
      <c r="T455" s="1264"/>
      <c r="U455" s="1264"/>
      <c r="V455" s="1264"/>
      <c r="W455" s="1264"/>
      <c r="X455" s="1264"/>
      <c r="Y455" s="1264"/>
      <c r="Z455" s="1264"/>
      <c r="AA455" s="1264"/>
    </row>
    <row r="456" spans="1:27">
      <c r="A456" s="1202">
        <v>60</v>
      </c>
      <c r="B456" s="1217" t="s">
        <v>11260</v>
      </c>
      <c r="C456" s="1204" t="s">
        <v>11261</v>
      </c>
      <c r="D456" s="1203"/>
      <c r="E456" s="1220">
        <v>0.4</v>
      </c>
      <c r="F456" s="1204">
        <v>0.4</v>
      </c>
      <c r="G456" s="1205"/>
      <c r="H456" s="1205"/>
      <c r="I456" s="1264"/>
      <c r="J456" s="1264"/>
      <c r="K456" s="1264"/>
      <c r="L456" s="1204">
        <v>0.4</v>
      </c>
      <c r="M456" s="1264"/>
      <c r="N456" s="1264"/>
      <c r="O456" s="1264"/>
      <c r="P456" s="1273"/>
      <c r="Q456" s="1264"/>
      <c r="R456" s="1264"/>
      <c r="S456" s="1264"/>
      <c r="T456" s="1264"/>
      <c r="U456" s="1264"/>
      <c r="V456" s="1264"/>
      <c r="W456" s="1264"/>
      <c r="X456" s="1264"/>
      <c r="Y456" s="1264"/>
      <c r="Z456" s="1264"/>
      <c r="AA456" s="1264"/>
    </row>
    <row r="457" spans="1:27">
      <c r="A457" s="1202">
        <v>61</v>
      </c>
      <c r="B457" s="1217" t="s">
        <v>11262</v>
      </c>
      <c r="C457" s="1204" t="s">
        <v>11263</v>
      </c>
      <c r="D457" s="1203"/>
      <c r="E457" s="1220">
        <v>0.5</v>
      </c>
      <c r="F457" s="1204">
        <v>0.5</v>
      </c>
      <c r="G457" s="1205"/>
      <c r="H457" s="1205"/>
      <c r="I457" s="1264"/>
      <c r="J457" s="1264"/>
      <c r="K457" s="1264"/>
      <c r="L457" s="1204">
        <v>0.5</v>
      </c>
      <c r="M457" s="1264"/>
      <c r="N457" s="1264"/>
      <c r="O457" s="1264"/>
      <c r="P457" s="1273"/>
      <c r="Q457" s="1264"/>
      <c r="R457" s="1264"/>
      <c r="S457" s="1264"/>
      <c r="T457" s="1264"/>
      <c r="U457" s="1264"/>
      <c r="V457" s="1264"/>
      <c r="W457" s="1264"/>
      <c r="X457" s="1264"/>
      <c r="Y457" s="1264"/>
      <c r="Z457" s="1264"/>
      <c r="AA457" s="1264"/>
    </row>
    <row r="458" spans="1:27">
      <c r="A458" s="1202">
        <v>62</v>
      </c>
      <c r="B458" s="1217" t="s">
        <v>11264</v>
      </c>
      <c r="C458" s="1204" t="s">
        <v>11265</v>
      </c>
      <c r="D458" s="1203"/>
      <c r="E458" s="1220">
        <v>0.12</v>
      </c>
      <c r="F458" s="1204">
        <v>0.12</v>
      </c>
      <c r="G458" s="1205"/>
      <c r="H458" s="1205"/>
      <c r="I458" s="1264"/>
      <c r="J458" s="1264"/>
      <c r="K458" s="1264"/>
      <c r="L458" s="1204">
        <v>0.12</v>
      </c>
      <c r="M458" s="1264"/>
      <c r="N458" s="1264"/>
      <c r="O458" s="1264"/>
      <c r="P458" s="1273"/>
      <c r="Q458" s="1264"/>
      <c r="R458" s="1264"/>
      <c r="S458" s="1264"/>
      <c r="T458" s="1264"/>
      <c r="U458" s="1264"/>
      <c r="V458" s="1264"/>
      <c r="W458" s="1264"/>
      <c r="X458" s="1264"/>
      <c r="Y458" s="1264"/>
      <c r="Z458" s="1264"/>
      <c r="AA458" s="1264"/>
    </row>
    <row r="459" spans="1:27">
      <c r="A459" s="1202">
        <v>63</v>
      </c>
      <c r="B459" s="1217" t="s">
        <v>11266</v>
      </c>
      <c r="C459" s="1204" t="s">
        <v>11267</v>
      </c>
      <c r="D459" s="1203"/>
      <c r="E459" s="1220">
        <v>0.89</v>
      </c>
      <c r="F459" s="1204">
        <v>0.89</v>
      </c>
      <c r="G459" s="1205"/>
      <c r="H459" s="1205"/>
      <c r="I459" s="1264"/>
      <c r="J459" s="1264"/>
      <c r="K459" s="1264"/>
      <c r="L459" s="1204">
        <v>0.89</v>
      </c>
      <c r="M459" s="1264"/>
      <c r="N459" s="1264"/>
      <c r="O459" s="1264"/>
      <c r="P459" s="1273"/>
      <c r="Q459" s="1264"/>
      <c r="R459" s="1264"/>
      <c r="S459" s="1264"/>
      <c r="T459" s="1264"/>
      <c r="U459" s="1264"/>
      <c r="V459" s="1264"/>
      <c r="W459" s="1264"/>
      <c r="X459" s="1264"/>
      <c r="Y459" s="1264"/>
      <c r="Z459" s="1264"/>
      <c r="AA459" s="1264"/>
    </row>
    <row r="460" spans="1:27">
      <c r="A460" s="1202">
        <v>64</v>
      </c>
      <c r="B460" s="1217" t="s">
        <v>11268</v>
      </c>
      <c r="C460" s="1204" t="s">
        <v>11269</v>
      </c>
      <c r="D460" s="1203"/>
      <c r="E460" s="1220">
        <v>0.46</v>
      </c>
      <c r="F460" s="1204">
        <v>0.46</v>
      </c>
      <c r="G460" s="1205"/>
      <c r="H460" s="1205"/>
      <c r="I460" s="1264"/>
      <c r="J460" s="1264"/>
      <c r="K460" s="1264"/>
      <c r="L460" s="1204">
        <v>0.46</v>
      </c>
      <c r="M460" s="1264"/>
      <c r="N460" s="1264"/>
      <c r="O460" s="1264"/>
      <c r="P460" s="1273"/>
      <c r="Q460" s="1264"/>
      <c r="R460" s="1264"/>
      <c r="S460" s="1264"/>
      <c r="T460" s="1264"/>
      <c r="U460" s="1264"/>
      <c r="V460" s="1264"/>
      <c r="W460" s="1264"/>
      <c r="X460" s="1264"/>
      <c r="Y460" s="1264"/>
      <c r="Z460" s="1264"/>
      <c r="AA460" s="1264"/>
    </row>
    <row r="461" spans="1:27">
      <c r="A461" s="1202">
        <v>65</v>
      </c>
      <c r="B461" s="1217" t="s">
        <v>11270</v>
      </c>
      <c r="C461" s="1204" t="s">
        <v>11271</v>
      </c>
      <c r="D461" s="1203"/>
      <c r="E461" s="1220">
        <v>0.45</v>
      </c>
      <c r="F461" s="1204">
        <v>0.45</v>
      </c>
      <c r="G461" s="1205"/>
      <c r="H461" s="1205"/>
      <c r="I461" s="1264"/>
      <c r="J461" s="1264"/>
      <c r="K461" s="1264"/>
      <c r="L461" s="1204">
        <v>0.45</v>
      </c>
      <c r="M461" s="1264"/>
      <c r="N461" s="1264"/>
      <c r="O461" s="1264"/>
      <c r="P461" s="1273"/>
      <c r="Q461" s="1264"/>
      <c r="R461" s="1264"/>
      <c r="S461" s="1264"/>
      <c r="T461" s="1264"/>
      <c r="U461" s="1264"/>
      <c r="V461" s="1264"/>
      <c r="W461" s="1264"/>
      <c r="X461" s="1264"/>
      <c r="Y461" s="1264"/>
      <c r="Z461" s="1264"/>
      <c r="AA461" s="1264"/>
    </row>
    <row r="462" spans="1:27">
      <c r="A462" s="1202">
        <v>66</v>
      </c>
      <c r="B462" s="1217" t="s">
        <v>11272</v>
      </c>
      <c r="C462" s="1204" t="s">
        <v>11273</v>
      </c>
      <c r="D462" s="1203"/>
      <c r="E462" s="1220">
        <v>0.54</v>
      </c>
      <c r="F462" s="1204"/>
      <c r="G462" s="1205"/>
      <c r="H462" s="1205"/>
      <c r="I462" s="1264"/>
      <c r="J462" s="1264"/>
      <c r="K462" s="1264"/>
      <c r="L462" s="1273"/>
      <c r="M462" s="1264"/>
      <c r="N462" s="1264"/>
      <c r="O462" s="1264"/>
      <c r="P462" s="843">
        <v>0.54</v>
      </c>
      <c r="Q462" s="1264"/>
      <c r="R462" s="1264"/>
      <c r="S462" s="1264"/>
      <c r="T462" s="1264"/>
      <c r="U462" s="1264"/>
      <c r="V462" s="1264"/>
      <c r="W462" s="1264"/>
      <c r="X462" s="1264"/>
      <c r="Y462" s="1264"/>
      <c r="Z462" s="1264"/>
      <c r="AA462" s="1264"/>
    </row>
    <row r="463" spans="1:27">
      <c r="A463" s="1202">
        <v>67</v>
      </c>
      <c r="B463" s="1217" t="s">
        <v>11274</v>
      </c>
      <c r="C463" s="1204" t="s">
        <v>11275</v>
      </c>
      <c r="D463" s="1203"/>
      <c r="E463" s="1220">
        <v>0.44</v>
      </c>
      <c r="F463" s="1204"/>
      <c r="G463" s="1205"/>
      <c r="H463" s="1205"/>
      <c r="I463" s="1264"/>
      <c r="J463" s="1264"/>
      <c r="K463" s="1264"/>
      <c r="L463" s="1273"/>
      <c r="M463" s="1264"/>
      <c r="N463" s="1264"/>
      <c r="O463" s="1264"/>
      <c r="P463" s="843">
        <v>0.44</v>
      </c>
      <c r="Q463" s="1264"/>
      <c r="R463" s="1264"/>
      <c r="S463" s="1264"/>
      <c r="T463" s="1264"/>
      <c r="U463" s="1264"/>
      <c r="V463" s="1264"/>
      <c r="W463" s="1264"/>
      <c r="X463" s="1264"/>
      <c r="Y463" s="1264"/>
      <c r="Z463" s="1264"/>
      <c r="AA463" s="1264"/>
    </row>
    <row r="464" spans="1:27">
      <c r="A464" s="1202">
        <v>68</v>
      </c>
      <c r="B464" s="1217" t="s">
        <v>11276</v>
      </c>
      <c r="C464" s="1204" t="s">
        <v>11277</v>
      </c>
      <c r="D464" s="1203"/>
      <c r="E464" s="1220">
        <v>0.23</v>
      </c>
      <c r="F464" s="1204"/>
      <c r="G464" s="1205"/>
      <c r="H464" s="1205"/>
      <c r="I464" s="1264"/>
      <c r="J464" s="1264"/>
      <c r="K464" s="1264"/>
      <c r="L464" s="1273"/>
      <c r="M464" s="1264"/>
      <c r="N464" s="1264"/>
      <c r="O464" s="1264"/>
      <c r="P464" s="843">
        <v>0.23</v>
      </c>
      <c r="Q464" s="1264"/>
      <c r="R464" s="1264"/>
      <c r="S464" s="1264"/>
      <c r="T464" s="1264"/>
      <c r="U464" s="1264"/>
      <c r="V464" s="1264"/>
      <c r="W464" s="1264"/>
      <c r="X464" s="1264"/>
      <c r="Y464" s="1264"/>
      <c r="Z464" s="1264"/>
      <c r="AA464" s="1264"/>
    </row>
    <row r="465" spans="1:27">
      <c r="A465" s="1202">
        <v>69</v>
      </c>
      <c r="B465" s="1217" t="s">
        <v>11278</v>
      </c>
      <c r="C465" s="1204" t="s">
        <v>11279</v>
      </c>
      <c r="D465" s="1203"/>
      <c r="E465" s="1220">
        <v>0.34</v>
      </c>
      <c r="F465" s="1204"/>
      <c r="G465" s="1205"/>
      <c r="H465" s="1205"/>
      <c r="I465" s="1264"/>
      <c r="J465" s="1264"/>
      <c r="K465" s="1264"/>
      <c r="L465" s="1273"/>
      <c r="M465" s="1264"/>
      <c r="N465" s="1264"/>
      <c r="O465" s="1264"/>
      <c r="P465" s="843">
        <v>0.34</v>
      </c>
      <c r="Q465" s="1264"/>
      <c r="R465" s="1264"/>
      <c r="S465" s="1264"/>
      <c r="T465" s="1264"/>
      <c r="U465" s="1264"/>
      <c r="V465" s="1264"/>
      <c r="W465" s="1264"/>
      <c r="X465" s="1264"/>
      <c r="Y465" s="1264"/>
      <c r="Z465" s="1264"/>
      <c r="AA465" s="1264"/>
    </row>
    <row r="466" spans="1:27">
      <c r="A466" s="1202">
        <v>70</v>
      </c>
      <c r="B466" s="1217" t="s">
        <v>11280</v>
      </c>
      <c r="C466" s="1204" t="s">
        <v>11281</v>
      </c>
      <c r="D466" s="1203"/>
      <c r="E466" s="1220">
        <v>0.26</v>
      </c>
      <c r="F466" s="1204"/>
      <c r="G466" s="1205"/>
      <c r="H466" s="1205"/>
      <c r="I466" s="1264"/>
      <c r="J466" s="1264"/>
      <c r="K466" s="1264"/>
      <c r="L466" s="1273"/>
      <c r="M466" s="1264"/>
      <c r="N466" s="1264"/>
      <c r="O466" s="1264"/>
      <c r="P466" s="843">
        <v>0.26</v>
      </c>
      <c r="Q466" s="1264"/>
      <c r="R466" s="1264"/>
      <c r="S466" s="1264"/>
      <c r="T466" s="1264"/>
      <c r="U466" s="1264"/>
      <c r="V466" s="1264"/>
      <c r="W466" s="1264"/>
      <c r="X466" s="1264"/>
      <c r="Y466" s="1264"/>
      <c r="Z466" s="1264"/>
      <c r="AA466" s="1264"/>
    </row>
    <row r="467" spans="1:27">
      <c r="A467" s="1202">
        <v>71</v>
      </c>
      <c r="B467" s="1217" t="s">
        <v>11282</v>
      </c>
      <c r="C467" s="1204" t="s">
        <v>11283</v>
      </c>
      <c r="D467" s="1203"/>
      <c r="E467" s="1220">
        <v>0.32</v>
      </c>
      <c r="F467" s="1204"/>
      <c r="G467" s="1205"/>
      <c r="H467" s="1205"/>
      <c r="I467" s="1264"/>
      <c r="J467" s="1264"/>
      <c r="K467" s="1264"/>
      <c r="L467" s="1273"/>
      <c r="M467" s="1264"/>
      <c r="N467" s="1264"/>
      <c r="O467" s="1264"/>
      <c r="P467" s="843">
        <v>0.32</v>
      </c>
      <c r="Q467" s="1264"/>
      <c r="R467" s="1264"/>
      <c r="S467" s="1264"/>
      <c r="T467" s="1264"/>
      <c r="U467" s="1264"/>
      <c r="V467" s="1264"/>
      <c r="W467" s="1264"/>
      <c r="X467" s="1264"/>
      <c r="Y467" s="1264"/>
      <c r="Z467" s="1264"/>
      <c r="AA467" s="1264"/>
    </row>
    <row r="468" spans="1:27">
      <c r="A468" s="1202">
        <v>72</v>
      </c>
      <c r="B468" s="1217" t="s">
        <v>11284</v>
      </c>
      <c r="C468" s="1204" t="s">
        <v>11285</v>
      </c>
      <c r="D468" s="1203"/>
      <c r="E468" s="1220">
        <v>0.14000000000000001</v>
      </c>
      <c r="F468" s="1204"/>
      <c r="G468" s="1205"/>
      <c r="H468" s="1205"/>
      <c r="I468" s="1264"/>
      <c r="J468" s="1264"/>
      <c r="K468" s="1264"/>
      <c r="L468" s="1273"/>
      <c r="M468" s="1264"/>
      <c r="N468" s="1264"/>
      <c r="O468" s="1264"/>
      <c r="P468" s="843">
        <v>0.14000000000000001</v>
      </c>
      <c r="Q468" s="1264"/>
      <c r="R468" s="1264"/>
      <c r="S468" s="1264"/>
      <c r="T468" s="1264"/>
      <c r="U468" s="1264"/>
      <c r="V468" s="1264"/>
      <c r="W468" s="1264"/>
      <c r="X468" s="1264"/>
      <c r="Y468" s="1264"/>
      <c r="Z468" s="1264"/>
      <c r="AA468" s="1264"/>
    </row>
    <row r="469" spans="1:27">
      <c r="A469" s="1202">
        <v>73</v>
      </c>
      <c r="B469" s="1217" t="s">
        <v>197</v>
      </c>
      <c r="C469" s="1204" t="s">
        <v>11286</v>
      </c>
      <c r="D469" s="1203"/>
      <c r="E469" s="1220">
        <v>0.28000000000000003</v>
      </c>
      <c r="F469" s="843"/>
      <c r="G469" s="1207"/>
      <c r="H469" s="1207"/>
      <c r="I469" s="1264"/>
      <c r="J469" s="1264"/>
      <c r="K469" s="1264"/>
      <c r="L469" s="1273"/>
      <c r="M469" s="1264"/>
      <c r="N469" s="1264"/>
      <c r="O469" s="1264"/>
      <c r="P469" s="843">
        <v>0.28000000000000003</v>
      </c>
      <c r="Q469" s="1264"/>
      <c r="R469" s="1264"/>
      <c r="S469" s="1264"/>
      <c r="T469" s="1264"/>
      <c r="U469" s="1264"/>
      <c r="V469" s="1264"/>
      <c r="W469" s="1264"/>
      <c r="X469" s="1264"/>
      <c r="Y469" s="1264"/>
      <c r="Z469" s="1264"/>
      <c r="AA469" s="1264"/>
    </row>
    <row r="470" spans="1:27">
      <c r="A470" s="1202">
        <v>74</v>
      </c>
      <c r="B470" s="1217" t="s">
        <v>11287</v>
      </c>
      <c r="C470" s="1204" t="s">
        <v>11288</v>
      </c>
      <c r="D470" s="1203"/>
      <c r="E470" s="1220">
        <v>0.2</v>
      </c>
      <c r="F470" s="1204">
        <v>0.2</v>
      </c>
      <c r="G470" s="1205"/>
      <c r="H470" s="1205"/>
      <c r="I470" s="1264"/>
      <c r="J470" s="1264"/>
      <c r="K470" s="1264"/>
      <c r="L470" s="1273">
        <v>0.2</v>
      </c>
      <c r="M470" s="1264"/>
      <c r="N470" s="1264"/>
      <c r="O470" s="1264"/>
      <c r="P470" s="1273"/>
      <c r="Q470" s="1264"/>
      <c r="R470" s="1264"/>
      <c r="S470" s="1264"/>
      <c r="T470" s="1264"/>
      <c r="U470" s="1264"/>
      <c r="V470" s="1264"/>
      <c r="W470" s="1264"/>
      <c r="X470" s="1264"/>
      <c r="Y470" s="1264"/>
      <c r="Z470" s="1264"/>
      <c r="AA470" s="1264"/>
    </row>
    <row r="471" spans="1:27">
      <c r="A471" s="1202">
        <v>75</v>
      </c>
      <c r="B471" s="1217" t="s">
        <v>11289</v>
      </c>
      <c r="C471" s="1204" t="s">
        <v>11290</v>
      </c>
      <c r="D471" s="1203"/>
      <c r="E471" s="1220">
        <v>0.52</v>
      </c>
      <c r="F471" s="1204"/>
      <c r="G471" s="1205"/>
      <c r="H471" s="1205"/>
      <c r="I471" s="1264"/>
      <c r="J471" s="1264"/>
      <c r="K471" s="1264"/>
      <c r="L471" s="1273"/>
      <c r="M471" s="1264"/>
      <c r="N471" s="1264"/>
      <c r="O471" s="1264"/>
      <c r="P471" s="843">
        <v>0.52</v>
      </c>
      <c r="Q471" s="1264"/>
      <c r="R471" s="1264"/>
      <c r="S471" s="1264"/>
      <c r="T471" s="1264"/>
      <c r="U471" s="1264"/>
      <c r="V471" s="1264"/>
      <c r="W471" s="1264"/>
      <c r="X471" s="1264"/>
      <c r="Y471" s="1264"/>
      <c r="Z471" s="1264"/>
      <c r="AA471" s="1264"/>
    </row>
    <row r="472" spans="1:27">
      <c r="A472" s="1202">
        <v>76</v>
      </c>
      <c r="B472" s="1217" t="s">
        <v>11291</v>
      </c>
      <c r="C472" s="1204" t="s">
        <v>11292</v>
      </c>
      <c r="D472" s="1203"/>
      <c r="E472" s="1220">
        <v>0.22</v>
      </c>
      <c r="F472" s="1204"/>
      <c r="G472" s="1205"/>
      <c r="H472" s="1205"/>
      <c r="I472" s="1264"/>
      <c r="J472" s="1264"/>
      <c r="K472" s="1264"/>
      <c r="L472" s="1273"/>
      <c r="M472" s="1264"/>
      <c r="N472" s="1264"/>
      <c r="O472" s="1264"/>
      <c r="P472" s="843">
        <v>0.22</v>
      </c>
      <c r="Q472" s="1264"/>
      <c r="R472" s="1264"/>
      <c r="S472" s="1264"/>
      <c r="T472" s="1264"/>
      <c r="U472" s="1264"/>
      <c r="V472" s="1264"/>
      <c r="W472" s="1264"/>
      <c r="X472" s="1264"/>
      <c r="Y472" s="1264"/>
      <c r="Z472" s="1264"/>
      <c r="AA472" s="1264"/>
    </row>
    <row r="473" spans="1:27">
      <c r="A473" s="1202">
        <v>77</v>
      </c>
      <c r="B473" s="1217" t="s">
        <v>11293</v>
      </c>
      <c r="C473" s="1204" t="s">
        <v>11294</v>
      </c>
      <c r="D473" s="1203"/>
      <c r="E473" s="1220">
        <v>0.64</v>
      </c>
      <c r="F473" s="1204"/>
      <c r="G473" s="1205"/>
      <c r="H473" s="1205"/>
      <c r="I473" s="1264"/>
      <c r="J473" s="1264"/>
      <c r="K473" s="1264"/>
      <c r="L473" s="1273"/>
      <c r="M473" s="1264"/>
      <c r="N473" s="1264"/>
      <c r="O473" s="1264"/>
      <c r="P473" s="843">
        <v>0.64</v>
      </c>
      <c r="Q473" s="1264"/>
      <c r="R473" s="1264"/>
      <c r="S473" s="1264"/>
      <c r="T473" s="1264"/>
      <c r="U473" s="1264"/>
      <c r="V473" s="1264"/>
      <c r="W473" s="1264"/>
      <c r="X473" s="1264"/>
      <c r="Y473" s="1264"/>
      <c r="Z473" s="1264"/>
      <c r="AA473" s="1264"/>
    </row>
    <row r="474" spans="1:27">
      <c r="A474" s="1202">
        <v>78</v>
      </c>
      <c r="B474" s="1217" t="s">
        <v>11295</v>
      </c>
      <c r="C474" s="1204" t="s">
        <v>11296</v>
      </c>
      <c r="D474" s="1203"/>
      <c r="E474" s="1220">
        <v>0.74</v>
      </c>
      <c r="F474" s="1204"/>
      <c r="G474" s="1205"/>
      <c r="H474" s="1205"/>
      <c r="I474" s="1264"/>
      <c r="J474" s="1264"/>
      <c r="K474" s="1264"/>
      <c r="L474" s="1273"/>
      <c r="M474" s="1264"/>
      <c r="N474" s="1264"/>
      <c r="O474" s="1264"/>
      <c r="P474" s="843">
        <v>0.74</v>
      </c>
      <c r="Q474" s="1264"/>
      <c r="R474" s="1264"/>
      <c r="S474" s="1264"/>
      <c r="T474" s="1264"/>
      <c r="U474" s="1264"/>
      <c r="V474" s="1264"/>
      <c r="W474" s="1264"/>
      <c r="X474" s="1264"/>
      <c r="Y474" s="1264"/>
      <c r="Z474" s="1264"/>
      <c r="AA474" s="1264"/>
    </row>
    <row r="475" spans="1:27">
      <c r="A475" s="1202">
        <v>79</v>
      </c>
      <c r="B475" s="1217" t="s">
        <v>11297</v>
      </c>
      <c r="C475" s="1204" t="s">
        <v>11298</v>
      </c>
      <c r="D475" s="1203"/>
      <c r="E475" s="1220">
        <v>0.48</v>
      </c>
      <c r="F475" s="1204"/>
      <c r="G475" s="1205"/>
      <c r="H475" s="1205"/>
      <c r="I475" s="1264"/>
      <c r="J475" s="1264"/>
      <c r="K475" s="1264"/>
      <c r="L475" s="1273"/>
      <c r="M475" s="1264"/>
      <c r="N475" s="1264"/>
      <c r="O475" s="1264"/>
      <c r="P475" s="843">
        <v>0.48</v>
      </c>
      <c r="Q475" s="1264"/>
      <c r="R475" s="1264"/>
      <c r="S475" s="1264"/>
      <c r="T475" s="1264"/>
      <c r="U475" s="1264"/>
      <c r="V475" s="1264"/>
      <c r="W475" s="1264"/>
      <c r="X475" s="1264"/>
      <c r="Y475" s="1264"/>
      <c r="Z475" s="1264"/>
      <c r="AA475" s="1264"/>
    </row>
    <row r="476" spans="1:27">
      <c r="A476" s="1202">
        <v>80</v>
      </c>
      <c r="B476" s="1218" t="s">
        <v>11299</v>
      </c>
      <c r="C476" s="1204" t="s">
        <v>11300</v>
      </c>
      <c r="D476" s="1203"/>
      <c r="E476" s="1220">
        <v>0.2</v>
      </c>
      <c r="F476" s="1204">
        <v>0.2</v>
      </c>
      <c r="G476" s="1205"/>
      <c r="H476" s="1205"/>
      <c r="I476" s="1264"/>
      <c r="J476" s="1264"/>
      <c r="K476" s="1264"/>
      <c r="L476" s="1273">
        <v>0.2</v>
      </c>
      <c r="M476" s="1264"/>
      <c r="N476" s="1264"/>
      <c r="O476" s="1264"/>
      <c r="P476" s="1273"/>
      <c r="Q476" s="1264"/>
      <c r="R476" s="1264"/>
      <c r="S476" s="1264"/>
      <c r="T476" s="1264"/>
      <c r="U476" s="1264"/>
      <c r="V476" s="1264"/>
      <c r="W476" s="1264"/>
      <c r="X476" s="1264"/>
      <c r="Y476" s="1264"/>
      <c r="Z476" s="1264"/>
      <c r="AA476" s="1264"/>
    </row>
    <row r="477" spans="1:27">
      <c r="A477" s="1202">
        <v>81</v>
      </c>
      <c r="B477" s="1217" t="s">
        <v>11301</v>
      </c>
      <c r="C477" s="1204" t="s">
        <v>11302</v>
      </c>
      <c r="D477" s="1203"/>
      <c r="E477" s="1220">
        <v>0.69</v>
      </c>
      <c r="F477" s="1204">
        <v>0.69</v>
      </c>
      <c r="G477" s="1205"/>
      <c r="H477" s="1205"/>
      <c r="I477" s="1264"/>
      <c r="J477" s="1264"/>
      <c r="K477" s="1264"/>
      <c r="L477" s="1273">
        <v>0.69</v>
      </c>
      <c r="M477" s="1264"/>
      <c r="N477" s="1264"/>
      <c r="O477" s="1264"/>
      <c r="P477" s="1273"/>
      <c r="Q477" s="1264"/>
      <c r="R477" s="1264"/>
      <c r="S477" s="1264"/>
      <c r="T477" s="1264"/>
      <c r="U477" s="1264"/>
      <c r="V477" s="1264"/>
      <c r="W477" s="1264"/>
      <c r="X477" s="1264"/>
      <c r="Y477" s="1264"/>
      <c r="Z477" s="1264"/>
      <c r="AA477" s="1264"/>
    </row>
    <row r="478" spans="1:27">
      <c r="A478" s="1202">
        <v>82</v>
      </c>
      <c r="B478" s="1217" t="s">
        <v>11303</v>
      </c>
      <c r="C478" s="1204" t="s">
        <v>11304</v>
      </c>
      <c r="D478" s="1203"/>
      <c r="E478" s="1220">
        <v>0.44</v>
      </c>
      <c r="F478" s="1204"/>
      <c r="G478" s="1205"/>
      <c r="H478" s="1205"/>
      <c r="I478" s="1264"/>
      <c r="J478" s="1264"/>
      <c r="K478" s="1264"/>
      <c r="L478" s="1273"/>
      <c r="M478" s="1264"/>
      <c r="N478" s="1264"/>
      <c r="O478" s="1264"/>
      <c r="P478" s="843">
        <v>0.44</v>
      </c>
      <c r="Q478" s="1264"/>
      <c r="R478" s="1264"/>
      <c r="S478" s="1264"/>
      <c r="T478" s="1264"/>
      <c r="U478" s="1264"/>
      <c r="V478" s="1264"/>
      <c r="W478" s="1264"/>
      <c r="X478" s="1264"/>
      <c r="Y478" s="1264"/>
      <c r="Z478" s="1264"/>
      <c r="AA478" s="1264"/>
    </row>
    <row r="479" spans="1:27">
      <c r="A479" s="1202">
        <v>83</v>
      </c>
      <c r="B479" s="1217" t="s">
        <v>11305</v>
      </c>
      <c r="C479" s="1204" t="s">
        <v>11306</v>
      </c>
      <c r="D479" s="1203"/>
      <c r="E479" s="1220">
        <v>0.72</v>
      </c>
      <c r="F479" s="1204"/>
      <c r="G479" s="1205"/>
      <c r="H479" s="1205"/>
      <c r="I479" s="1264"/>
      <c r="J479" s="1264"/>
      <c r="K479" s="1264"/>
      <c r="L479" s="1273"/>
      <c r="M479" s="1264"/>
      <c r="N479" s="1264"/>
      <c r="O479" s="1264"/>
      <c r="P479" s="843">
        <v>0.72</v>
      </c>
      <c r="Q479" s="1264"/>
      <c r="R479" s="1264"/>
      <c r="S479" s="1264"/>
      <c r="T479" s="1264"/>
      <c r="U479" s="1264"/>
      <c r="V479" s="1264"/>
      <c r="W479" s="1264"/>
      <c r="X479" s="1264"/>
      <c r="Y479" s="1264"/>
      <c r="Z479" s="1264"/>
      <c r="AA479" s="1264"/>
    </row>
    <row r="480" spans="1:27">
      <c r="A480" s="1202">
        <v>84</v>
      </c>
      <c r="B480" s="1217" t="s">
        <v>11307</v>
      </c>
      <c r="C480" s="1204" t="s">
        <v>11308</v>
      </c>
      <c r="D480" s="1203"/>
      <c r="E480" s="1220">
        <v>0.48</v>
      </c>
      <c r="F480" s="1204"/>
      <c r="G480" s="1205"/>
      <c r="H480" s="1205"/>
      <c r="I480" s="1264"/>
      <c r="J480" s="1264"/>
      <c r="K480" s="1264"/>
      <c r="L480" s="1273"/>
      <c r="M480" s="1264"/>
      <c r="N480" s="1264"/>
      <c r="O480" s="1264"/>
      <c r="P480" s="843">
        <v>0.48</v>
      </c>
      <c r="Q480" s="1264"/>
      <c r="R480" s="1264"/>
      <c r="S480" s="1264"/>
      <c r="T480" s="1264"/>
      <c r="U480" s="1264"/>
      <c r="V480" s="1264"/>
      <c r="W480" s="1264"/>
      <c r="X480" s="1264"/>
      <c r="Y480" s="1264"/>
      <c r="Z480" s="1264"/>
      <c r="AA480" s="1264"/>
    </row>
    <row r="481" spans="1:27">
      <c r="A481" s="1202">
        <v>85</v>
      </c>
      <c r="B481" s="1217" t="s">
        <v>9476</v>
      </c>
      <c r="C481" s="1204" t="s">
        <v>11309</v>
      </c>
      <c r="D481" s="1203"/>
      <c r="E481" s="1220">
        <v>0.56000000000000005</v>
      </c>
      <c r="F481" s="1204"/>
      <c r="G481" s="1205"/>
      <c r="H481" s="1205"/>
      <c r="I481" s="1264"/>
      <c r="J481" s="1264"/>
      <c r="K481" s="1264"/>
      <c r="L481" s="1273"/>
      <c r="M481" s="1264"/>
      <c r="N481" s="1264"/>
      <c r="O481" s="1264"/>
      <c r="P481" s="843">
        <v>0.56000000000000005</v>
      </c>
      <c r="Q481" s="1264"/>
      <c r="R481" s="1264"/>
      <c r="S481" s="1264"/>
      <c r="T481" s="1264"/>
      <c r="U481" s="1264"/>
      <c r="V481" s="1264"/>
      <c r="W481" s="1264"/>
      <c r="X481" s="1264"/>
      <c r="Y481" s="1264"/>
      <c r="Z481" s="1264"/>
      <c r="AA481" s="1264"/>
    </row>
    <row r="482" spans="1:27">
      <c r="A482" s="1202">
        <v>86</v>
      </c>
      <c r="B482" s="1217" t="s">
        <v>11310</v>
      </c>
      <c r="C482" s="1204" t="s">
        <v>11311</v>
      </c>
      <c r="D482" s="1203"/>
      <c r="E482" s="1220">
        <v>1.1000000000000001</v>
      </c>
      <c r="F482" s="1204"/>
      <c r="G482" s="1205"/>
      <c r="H482" s="1205"/>
      <c r="I482" s="1264"/>
      <c r="J482" s="1264"/>
      <c r="K482" s="1264"/>
      <c r="L482" s="1273"/>
      <c r="M482" s="1264"/>
      <c r="N482" s="1264"/>
      <c r="O482" s="1264"/>
      <c r="P482" s="843">
        <v>1.1000000000000001</v>
      </c>
      <c r="Q482" s="1264"/>
      <c r="R482" s="1264"/>
      <c r="S482" s="1264"/>
      <c r="T482" s="1264"/>
      <c r="U482" s="1264"/>
      <c r="V482" s="1264"/>
      <c r="W482" s="1264"/>
      <c r="X482" s="1264"/>
      <c r="Y482" s="1264"/>
      <c r="Z482" s="1264"/>
      <c r="AA482" s="1264"/>
    </row>
    <row r="483" spans="1:27">
      <c r="A483" s="1202">
        <v>87</v>
      </c>
      <c r="B483" s="1217" t="s">
        <v>11312</v>
      </c>
      <c r="C483" s="1204" t="s">
        <v>11313</v>
      </c>
      <c r="D483" s="1203"/>
      <c r="E483" s="1220">
        <v>0.24</v>
      </c>
      <c r="F483" s="1204"/>
      <c r="G483" s="1205"/>
      <c r="H483" s="1205"/>
      <c r="I483" s="1264"/>
      <c r="J483" s="1264"/>
      <c r="K483" s="1264"/>
      <c r="L483" s="1273"/>
      <c r="M483" s="1264"/>
      <c r="N483" s="1264"/>
      <c r="O483" s="1264"/>
      <c r="P483" s="843">
        <v>0.24</v>
      </c>
      <c r="Q483" s="1264"/>
      <c r="R483" s="1264"/>
      <c r="S483" s="1264"/>
      <c r="T483" s="1264"/>
      <c r="U483" s="1264"/>
      <c r="V483" s="1264"/>
      <c r="W483" s="1264"/>
      <c r="X483" s="1264"/>
      <c r="Y483" s="1264"/>
      <c r="Z483" s="1264"/>
      <c r="AA483" s="1264"/>
    </row>
    <row r="484" spans="1:27">
      <c r="A484" s="1202">
        <v>88</v>
      </c>
      <c r="B484" s="1217" t="s">
        <v>11314</v>
      </c>
      <c r="C484" s="1204" t="s">
        <v>11315</v>
      </c>
      <c r="D484" s="1203"/>
      <c r="E484" s="1220">
        <v>0.14000000000000001</v>
      </c>
      <c r="F484" s="843">
        <v>0.14000000000000001</v>
      </c>
      <c r="G484" s="845">
        <v>0.14000000000000001</v>
      </c>
      <c r="H484" s="845"/>
      <c r="I484" s="1264"/>
      <c r="J484" s="1264"/>
      <c r="K484" s="1264"/>
      <c r="L484" s="1273"/>
      <c r="M484" s="1264"/>
      <c r="N484" s="1264"/>
      <c r="O484" s="1264"/>
      <c r="P484" s="1273"/>
      <c r="Q484" s="1264"/>
      <c r="R484" s="1264"/>
      <c r="S484" s="1264"/>
      <c r="T484" s="1264"/>
      <c r="U484" s="1264"/>
      <c r="V484" s="1264"/>
      <c r="W484" s="1264"/>
      <c r="X484" s="1264"/>
      <c r="Y484" s="1264"/>
      <c r="Z484" s="1264"/>
      <c r="AA484" s="1264"/>
    </row>
    <row r="485" spans="1:27">
      <c r="A485" s="1202">
        <v>89</v>
      </c>
      <c r="B485" s="1217" t="s">
        <v>11316</v>
      </c>
      <c r="C485" s="1204" t="s">
        <v>11317</v>
      </c>
      <c r="D485" s="1203"/>
      <c r="E485" s="1220">
        <v>0.88</v>
      </c>
      <c r="F485" s="1204"/>
      <c r="G485" s="1205"/>
      <c r="H485" s="1205"/>
      <c r="I485" s="1264"/>
      <c r="J485" s="1264"/>
      <c r="K485" s="1264"/>
      <c r="L485" s="1273"/>
      <c r="M485" s="1264"/>
      <c r="N485" s="1264"/>
      <c r="O485" s="1264"/>
      <c r="P485" s="1273">
        <v>0.88</v>
      </c>
      <c r="Q485" s="1264"/>
      <c r="R485" s="1264"/>
      <c r="S485" s="1264"/>
      <c r="T485" s="1264"/>
      <c r="U485" s="1264"/>
      <c r="V485" s="1264"/>
      <c r="W485" s="1264"/>
      <c r="X485" s="1264"/>
      <c r="Y485" s="1264"/>
      <c r="Z485" s="1264"/>
      <c r="AA485" s="1264"/>
    </row>
    <row r="486" spans="1:27" ht="15.75">
      <c r="A486" s="1219"/>
      <c r="B486" s="1276" t="s">
        <v>11451</v>
      </c>
      <c r="C486" s="1277"/>
      <c r="D486" s="1277"/>
      <c r="E486" s="1300">
        <f>SUM(E397:E485)</f>
        <v>44.09</v>
      </c>
      <c r="F486" s="1300">
        <f t="shared" ref="F486:P486" si="36">SUM(F397:F485)</f>
        <v>19.659999999999997</v>
      </c>
      <c r="G486" s="1300">
        <f t="shared" si="36"/>
        <v>9.07</v>
      </c>
      <c r="H486" s="1300">
        <f t="shared" si="36"/>
        <v>0</v>
      </c>
      <c r="I486" s="1300">
        <f t="shared" si="36"/>
        <v>0</v>
      </c>
      <c r="J486" s="1300">
        <f t="shared" si="36"/>
        <v>0</v>
      </c>
      <c r="K486" s="1300">
        <f t="shared" si="36"/>
        <v>0</v>
      </c>
      <c r="L486" s="1300">
        <f t="shared" si="36"/>
        <v>10.59</v>
      </c>
      <c r="M486" s="1300">
        <f t="shared" si="36"/>
        <v>0</v>
      </c>
      <c r="N486" s="1300">
        <f t="shared" si="36"/>
        <v>0</v>
      </c>
      <c r="O486" s="1300">
        <f t="shared" si="36"/>
        <v>0</v>
      </c>
      <c r="P486" s="1300">
        <f t="shared" si="36"/>
        <v>24.43</v>
      </c>
      <c r="Q486" s="1301"/>
      <c r="R486" s="1301"/>
      <c r="S486" s="1301"/>
      <c r="T486" s="1301"/>
      <c r="U486" s="1301"/>
      <c r="V486" s="1301"/>
      <c r="W486" s="1301"/>
      <c r="X486" s="1264"/>
      <c r="Y486" s="1264"/>
      <c r="Z486" s="1264"/>
      <c r="AA486" s="1264"/>
    </row>
    <row r="487" spans="1:27">
      <c r="A487" s="1088"/>
      <c r="B487" s="1088"/>
      <c r="C487" s="1088"/>
      <c r="D487" s="1226"/>
      <c r="E487" s="1226"/>
      <c r="F487" s="1227"/>
      <c r="G487" s="1227"/>
      <c r="H487" s="1227"/>
      <c r="I487" s="1227"/>
      <c r="J487" s="1227"/>
      <c r="K487" s="1227"/>
      <c r="L487" s="1263"/>
      <c r="M487" s="1227"/>
      <c r="N487" s="1227"/>
      <c r="O487" s="1227"/>
      <c r="P487" s="1263"/>
      <c r="Q487" s="1227"/>
      <c r="R487" s="1227"/>
      <c r="S487" s="1227"/>
      <c r="T487" s="1227"/>
      <c r="U487" s="1227"/>
      <c r="V487" s="1227"/>
      <c r="W487" s="1228"/>
      <c r="X487" s="1228"/>
      <c r="Y487" s="1088"/>
      <c r="Z487" s="1088"/>
      <c r="AA487" s="1088"/>
    </row>
    <row r="488" spans="1:27">
      <c r="A488" s="1225"/>
      <c r="B488" s="112" t="s">
        <v>5321</v>
      </c>
      <c r="C488" s="1225"/>
      <c r="D488" s="1294"/>
      <c r="E488" s="1302"/>
      <c r="F488" s="1303"/>
      <c r="G488" s="1303"/>
      <c r="H488" s="1298"/>
      <c r="I488" s="1298"/>
      <c r="J488" s="1298"/>
      <c r="K488" s="1298"/>
      <c r="L488" s="1299"/>
      <c r="M488" s="1298"/>
      <c r="N488" s="1298"/>
      <c r="O488" s="1298"/>
      <c r="P488" s="1299"/>
      <c r="Q488" s="1298"/>
      <c r="R488" s="1298"/>
      <c r="S488" s="1298"/>
      <c r="T488" s="1298"/>
      <c r="U488" s="1298"/>
      <c r="V488" s="1298"/>
      <c r="W488" s="1260"/>
      <c r="X488" s="1228"/>
      <c r="Y488" s="1088"/>
      <c r="Z488" s="1088"/>
      <c r="AA488" s="1088"/>
    </row>
    <row r="489" spans="1:27">
      <c r="A489" s="1210"/>
      <c r="B489" s="1278" t="s">
        <v>11319</v>
      </c>
      <c r="C489" s="1279"/>
      <c r="D489" s="1280"/>
      <c r="E489" s="1295"/>
      <c r="F489" s="1296"/>
      <c r="G489" s="1297"/>
      <c r="H489" s="1297"/>
      <c r="I489" s="1298"/>
      <c r="J489" s="1298"/>
      <c r="K489" s="1298"/>
      <c r="L489" s="1299"/>
      <c r="M489" s="1298"/>
      <c r="N489" s="1298"/>
      <c r="O489" s="1298"/>
      <c r="P489" s="1299"/>
      <c r="Q489" s="1298"/>
      <c r="R489" s="1298"/>
      <c r="S489" s="1298"/>
      <c r="T489" s="1298"/>
      <c r="U489" s="1298"/>
      <c r="V489" s="1298"/>
      <c r="W489" s="1260"/>
      <c r="X489" s="1228"/>
      <c r="Y489" s="1088"/>
      <c r="Z489" s="1088"/>
      <c r="AA489" s="1088"/>
    </row>
    <row r="490" spans="1:27">
      <c r="A490" s="1210">
        <v>1</v>
      </c>
      <c r="B490" s="583" t="s">
        <v>9909</v>
      </c>
      <c r="C490" s="918" t="s">
        <v>11320</v>
      </c>
      <c r="D490" s="1282"/>
      <c r="E490" s="1288">
        <v>0.94</v>
      </c>
      <c r="F490" s="1282"/>
      <c r="G490" s="116"/>
      <c r="H490" s="116"/>
      <c r="I490" s="1292"/>
      <c r="J490" s="1292"/>
      <c r="K490" s="1292"/>
      <c r="L490" s="1293"/>
      <c r="M490" s="1292"/>
      <c r="N490" s="1292"/>
      <c r="O490" s="1292"/>
      <c r="P490" s="1282">
        <v>0.94</v>
      </c>
      <c r="Q490" s="116">
        <v>0.94</v>
      </c>
      <c r="R490" s="918" t="s">
        <v>607</v>
      </c>
      <c r="S490" s="1292"/>
      <c r="T490" s="1292"/>
      <c r="U490" s="1292"/>
      <c r="V490" s="1292"/>
      <c r="W490" s="1292"/>
      <c r="X490" s="1088"/>
      <c r="Y490" s="1088"/>
      <c r="Z490" s="1088"/>
      <c r="AA490" s="1088"/>
    </row>
    <row r="491" spans="1:27">
      <c r="A491" s="1210">
        <v>2</v>
      </c>
      <c r="B491" s="583" t="s">
        <v>11321</v>
      </c>
      <c r="C491" s="584" t="s">
        <v>11322</v>
      </c>
      <c r="D491" s="842"/>
      <c r="E491" s="1289">
        <v>0.8</v>
      </c>
      <c r="F491" s="842">
        <v>0.8</v>
      </c>
      <c r="G491" s="18">
        <v>0.8</v>
      </c>
      <c r="H491" s="18"/>
      <c r="I491" s="1088"/>
      <c r="J491" s="1088"/>
      <c r="K491" s="1088"/>
      <c r="L491" s="1272"/>
      <c r="M491" s="1088"/>
      <c r="N491" s="1088"/>
      <c r="O491" s="1088"/>
      <c r="P491" s="842"/>
      <c r="Q491" s="842">
        <v>0.8</v>
      </c>
      <c r="R491" s="584" t="s">
        <v>607</v>
      </c>
      <c r="S491" s="1088"/>
      <c r="T491" s="1088"/>
      <c r="U491" s="1088"/>
      <c r="V491" s="1088"/>
      <c r="W491" s="1088"/>
      <c r="X491" s="1088"/>
      <c r="Y491" s="1088"/>
      <c r="Z491" s="1088"/>
      <c r="AA491" s="1088"/>
    </row>
    <row r="492" spans="1:27">
      <c r="A492" s="1210">
        <v>3</v>
      </c>
      <c r="B492" s="583" t="s">
        <v>11323</v>
      </c>
      <c r="C492" s="584" t="s">
        <v>11324</v>
      </c>
      <c r="D492" s="842"/>
      <c r="E492" s="1289">
        <v>0.98</v>
      </c>
      <c r="F492" s="842"/>
      <c r="G492" s="18"/>
      <c r="H492" s="18"/>
      <c r="I492" s="1088"/>
      <c r="J492" s="1088"/>
      <c r="K492" s="1088"/>
      <c r="L492" s="1272"/>
      <c r="M492" s="1088"/>
      <c r="N492" s="1088"/>
      <c r="O492" s="1088"/>
      <c r="P492" s="842">
        <v>0.98</v>
      </c>
      <c r="Q492" s="842">
        <v>0.98</v>
      </c>
      <c r="R492" s="584" t="s">
        <v>607</v>
      </c>
      <c r="S492" s="1088"/>
      <c r="T492" s="1088"/>
      <c r="U492" s="1088"/>
      <c r="V492" s="1088"/>
      <c r="W492" s="1088"/>
      <c r="X492" s="1088"/>
      <c r="Y492" s="1088"/>
      <c r="Z492" s="1088"/>
      <c r="AA492" s="1088"/>
    </row>
    <row r="493" spans="1:27">
      <c r="A493" s="1210">
        <v>4</v>
      </c>
      <c r="B493" s="1284" t="s">
        <v>11325</v>
      </c>
      <c r="C493" s="584" t="s">
        <v>11326</v>
      </c>
      <c r="D493" s="842"/>
      <c r="E493" s="1289">
        <v>0.84</v>
      </c>
      <c r="F493" s="842"/>
      <c r="G493" s="18"/>
      <c r="H493" s="18"/>
      <c r="I493" s="1088"/>
      <c r="J493" s="1088"/>
      <c r="K493" s="1088"/>
      <c r="L493" s="1272"/>
      <c r="M493" s="1088"/>
      <c r="N493" s="1088"/>
      <c r="O493" s="1088"/>
      <c r="P493" s="842">
        <v>0.84</v>
      </c>
      <c r="Q493" s="842">
        <v>0.84</v>
      </c>
      <c r="R493" s="584" t="s">
        <v>607</v>
      </c>
      <c r="S493" s="1088"/>
      <c r="T493" s="1088"/>
      <c r="U493" s="1088"/>
      <c r="V493" s="1088"/>
      <c r="W493" s="1088"/>
      <c r="X493" s="1088"/>
      <c r="Y493" s="1088"/>
      <c r="Z493" s="1088"/>
      <c r="AA493" s="1088"/>
    </row>
    <row r="494" spans="1:27">
      <c r="A494" s="1210">
        <v>5</v>
      </c>
      <c r="B494" s="583" t="s">
        <v>9006</v>
      </c>
      <c r="C494" s="584" t="s">
        <v>11327</v>
      </c>
      <c r="D494" s="842"/>
      <c r="E494" s="1289">
        <v>1.5</v>
      </c>
      <c r="F494" s="842"/>
      <c r="G494" s="18"/>
      <c r="H494" s="18"/>
      <c r="I494" s="1088"/>
      <c r="J494" s="1088"/>
      <c r="K494" s="1088"/>
      <c r="L494" s="1272"/>
      <c r="M494" s="1088"/>
      <c r="N494" s="1088"/>
      <c r="O494" s="1088"/>
      <c r="P494" s="842">
        <v>1.5</v>
      </c>
      <c r="Q494" s="842"/>
      <c r="R494" s="584" t="s">
        <v>607</v>
      </c>
      <c r="S494" s="1088"/>
      <c r="T494" s="1088"/>
      <c r="U494" s="1088"/>
      <c r="V494" s="1088"/>
      <c r="W494" s="1088"/>
      <c r="X494" s="1088"/>
      <c r="Y494" s="1088"/>
      <c r="Z494" s="1088"/>
      <c r="AA494" s="1088"/>
    </row>
    <row r="495" spans="1:27">
      <c r="A495" s="1210">
        <v>6</v>
      </c>
      <c r="B495" s="583" t="s">
        <v>450</v>
      </c>
      <c r="C495" s="584" t="s">
        <v>11328</v>
      </c>
      <c r="D495" s="842"/>
      <c r="E495" s="1289">
        <v>1.1000000000000001</v>
      </c>
      <c r="F495" s="842"/>
      <c r="G495" s="18"/>
      <c r="H495" s="18"/>
      <c r="I495" s="1088"/>
      <c r="J495" s="1088"/>
      <c r="K495" s="1088"/>
      <c r="L495" s="1272"/>
      <c r="M495" s="1088"/>
      <c r="N495" s="1088"/>
      <c r="O495" s="1088"/>
      <c r="P495" s="842">
        <v>1.1000000000000001</v>
      </c>
      <c r="Q495" s="842">
        <v>1.1000000000000001</v>
      </c>
      <c r="R495" s="584" t="s">
        <v>607</v>
      </c>
      <c r="S495" s="1088"/>
      <c r="T495" s="1088"/>
      <c r="U495" s="1088"/>
      <c r="V495" s="1088"/>
      <c r="W495" s="1088"/>
      <c r="X495" s="1088"/>
      <c r="Y495" s="1088"/>
      <c r="Z495" s="1088"/>
      <c r="AA495" s="1088"/>
    </row>
    <row r="496" spans="1:27">
      <c r="A496" s="1210">
        <v>7</v>
      </c>
      <c r="B496" s="583" t="s">
        <v>9975</v>
      </c>
      <c r="C496" s="584" t="s">
        <v>11329</v>
      </c>
      <c r="D496" s="842"/>
      <c r="E496" s="1289">
        <v>1.6</v>
      </c>
      <c r="F496" s="842">
        <v>1</v>
      </c>
      <c r="G496" s="18">
        <v>1</v>
      </c>
      <c r="H496" s="18"/>
      <c r="I496" s="1088"/>
      <c r="J496" s="1088"/>
      <c r="K496" s="1088"/>
      <c r="L496" s="1272"/>
      <c r="M496" s="1088"/>
      <c r="N496" s="1088"/>
      <c r="O496" s="1088"/>
      <c r="P496" s="842">
        <v>0.6</v>
      </c>
      <c r="Q496" s="18">
        <v>0.6</v>
      </c>
      <c r="R496" s="584">
        <v>4</v>
      </c>
      <c r="S496" s="1088"/>
      <c r="T496" s="1088"/>
      <c r="U496" s="1088"/>
      <c r="V496" s="1088"/>
      <c r="W496" s="1088"/>
      <c r="X496" s="1088"/>
      <c r="Y496" s="1088"/>
      <c r="Z496" s="1088"/>
      <c r="AA496" s="1088"/>
    </row>
    <row r="497" spans="1:27">
      <c r="A497" s="1210">
        <v>8</v>
      </c>
      <c r="B497" s="583" t="s">
        <v>9694</v>
      </c>
      <c r="C497" s="584" t="s">
        <v>11330</v>
      </c>
      <c r="D497" s="842"/>
      <c r="E497" s="1289">
        <v>0.84</v>
      </c>
      <c r="F497" s="842"/>
      <c r="G497" s="18"/>
      <c r="H497" s="18"/>
      <c r="I497" s="1088"/>
      <c r="J497" s="1088"/>
      <c r="K497" s="1088"/>
      <c r="L497" s="1272"/>
      <c r="M497" s="1088"/>
      <c r="N497" s="1088"/>
      <c r="O497" s="1088"/>
      <c r="P497" s="18">
        <v>0.84</v>
      </c>
      <c r="Q497" s="18"/>
      <c r="R497" s="584" t="s">
        <v>607</v>
      </c>
      <c r="S497" s="1088"/>
      <c r="T497" s="1088"/>
      <c r="U497" s="1088"/>
      <c r="V497" s="1088"/>
      <c r="W497" s="1088"/>
      <c r="X497" s="1088"/>
      <c r="Y497" s="1088"/>
      <c r="Z497" s="1088"/>
      <c r="AA497" s="1088"/>
    </row>
    <row r="498" spans="1:27">
      <c r="A498" s="1210">
        <v>9</v>
      </c>
      <c r="B498" s="583" t="s">
        <v>11453</v>
      </c>
      <c r="C498" s="584" t="s">
        <v>11331</v>
      </c>
      <c r="D498" s="842"/>
      <c r="E498" s="1289">
        <v>0.57999999999999996</v>
      </c>
      <c r="F498" s="842"/>
      <c r="G498" s="18"/>
      <c r="H498" s="18"/>
      <c r="I498" s="1088"/>
      <c r="J498" s="1088"/>
      <c r="K498" s="1088"/>
      <c r="L498" s="1272"/>
      <c r="M498" s="1088"/>
      <c r="N498" s="1088"/>
      <c r="O498" s="1088"/>
      <c r="P498" s="842">
        <v>0.57999999999999996</v>
      </c>
      <c r="Q498" s="18">
        <v>0.57999999999999996</v>
      </c>
      <c r="R498" s="584" t="s">
        <v>607</v>
      </c>
      <c r="S498" s="1088"/>
      <c r="T498" s="1088"/>
      <c r="U498" s="1088"/>
      <c r="V498" s="1088"/>
      <c r="W498" s="1088"/>
      <c r="X498" s="1088"/>
      <c r="Y498" s="1088"/>
      <c r="Z498" s="1088"/>
      <c r="AA498" s="1088"/>
    </row>
    <row r="499" spans="1:27">
      <c r="A499" s="1210">
        <v>10</v>
      </c>
      <c r="B499" s="583" t="s">
        <v>9917</v>
      </c>
      <c r="C499" s="584" t="s">
        <v>11332</v>
      </c>
      <c r="D499" s="842"/>
      <c r="E499" s="1289">
        <v>1.2</v>
      </c>
      <c r="F499" s="842"/>
      <c r="G499" s="18"/>
      <c r="H499" s="18"/>
      <c r="I499" s="1088"/>
      <c r="J499" s="1088"/>
      <c r="K499" s="1088"/>
      <c r="L499" s="1272"/>
      <c r="M499" s="1088"/>
      <c r="N499" s="1088"/>
      <c r="O499" s="1088"/>
      <c r="P499" s="842">
        <v>1.2</v>
      </c>
      <c r="Q499" s="842">
        <v>1.2</v>
      </c>
      <c r="R499" s="584" t="s">
        <v>607</v>
      </c>
      <c r="S499" s="1088"/>
      <c r="T499" s="1088"/>
      <c r="U499" s="1088"/>
      <c r="V499" s="1088"/>
      <c r="W499" s="1088"/>
      <c r="X499" s="1088"/>
      <c r="Y499" s="1088"/>
      <c r="Z499" s="1088"/>
      <c r="AA499" s="1088"/>
    </row>
    <row r="500" spans="1:27">
      <c r="A500" s="1210">
        <v>11</v>
      </c>
      <c r="B500" s="583" t="s">
        <v>11333</v>
      </c>
      <c r="C500" s="584" t="s">
        <v>11334</v>
      </c>
      <c r="D500" s="842"/>
      <c r="E500" s="1289">
        <v>1.1000000000000001</v>
      </c>
      <c r="F500" s="842"/>
      <c r="G500" s="18"/>
      <c r="H500" s="18"/>
      <c r="I500" s="1088"/>
      <c r="J500" s="1088"/>
      <c r="K500" s="1088"/>
      <c r="L500" s="1272"/>
      <c r="M500" s="1088"/>
      <c r="N500" s="1088"/>
      <c r="O500" s="1088"/>
      <c r="P500" s="842">
        <v>1.1000000000000001</v>
      </c>
      <c r="Q500" s="842">
        <v>1.1000000000000001</v>
      </c>
      <c r="R500" s="584" t="s">
        <v>607</v>
      </c>
      <c r="S500" s="1088"/>
      <c r="T500" s="1088"/>
      <c r="U500" s="1088"/>
      <c r="V500" s="1088"/>
      <c r="W500" s="1088"/>
      <c r="X500" s="1088"/>
      <c r="Y500" s="1088"/>
      <c r="Z500" s="1088"/>
      <c r="AA500" s="1088"/>
    </row>
    <row r="501" spans="1:27">
      <c r="A501" s="1210">
        <v>12</v>
      </c>
      <c r="B501" s="583" t="s">
        <v>175</v>
      </c>
      <c r="C501" s="584" t="s">
        <v>11335</v>
      </c>
      <c r="D501" s="842"/>
      <c r="E501" s="1289">
        <v>1.24</v>
      </c>
      <c r="F501" s="842"/>
      <c r="G501" s="18"/>
      <c r="H501" s="18"/>
      <c r="I501" s="1088"/>
      <c r="J501" s="1088"/>
      <c r="K501" s="1088"/>
      <c r="L501" s="1272"/>
      <c r="M501" s="1088"/>
      <c r="N501" s="1088"/>
      <c r="O501" s="1088"/>
      <c r="P501" s="842">
        <v>1.24</v>
      </c>
      <c r="Q501" s="842">
        <v>1.24</v>
      </c>
      <c r="R501" s="584" t="s">
        <v>607</v>
      </c>
      <c r="S501" s="1088"/>
      <c r="T501" s="1088"/>
      <c r="U501" s="1088"/>
      <c r="V501" s="1088"/>
      <c r="W501" s="1088"/>
      <c r="X501" s="1088"/>
      <c r="Y501" s="1088"/>
      <c r="Z501" s="1088"/>
      <c r="AA501" s="1088"/>
    </row>
    <row r="502" spans="1:27">
      <c r="A502" s="1210">
        <v>13</v>
      </c>
      <c r="B502" s="583" t="s">
        <v>11336</v>
      </c>
      <c r="C502" s="584" t="s">
        <v>11337</v>
      </c>
      <c r="D502" s="842"/>
      <c r="E502" s="1289">
        <v>0.92</v>
      </c>
      <c r="F502" s="842"/>
      <c r="G502" s="18"/>
      <c r="H502" s="18"/>
      <c r="I502" s="1088"/>
      <c r="J502" s="1088"/>
      <c r="K502" s="1088"/>
      <c r="L502" s="1272"/>
      <c r="M502" s="1088"/>
      <c r="N502" s="1088"/>
      <c r="O502" s="1088"/>
      <c r="P502" s="842">
        <v>0.92</v>
      </c>
      <c r="Q502" s="842">
        <v>0.92</v>
      </c>
      <c r="R502" s="584" t="s">
        <v>607</v>
      </c>
      <c r="S502" s="1088"/>
      <c r="T502" s="1088"/>
      <c r="U502" s="1088"/>
      <c r="V502" s="1088"/>
      <c r="W502" s="1088"/>
      <c r="X502" s="1088"/>
      <c r="Y502" s="1088"/>
      <c r="Z502" s="1088"/>
      <c r="AA502" s="1088"/>
    </row>
    <row r="503" spans="1:27">
      <c r="A503" s="1210">
        <v>15</v>
      </c>
      <c r="B503" s="583" t="s">
        <v>11338</v>
      </c>
      <c r="C503" s="584" t="s">
        <v>11339</v>
      </c>
      <c r="D503" s="842"/>
      <c r="E503" s="1289">
        <v>1.56</v>
      </c>
      <c r="F503" s="842"/>
      <c r="G503" s="18"/>
      <c r="H503" s="18"/>
      <c r="I503" s="1088"/>
      <c r="J503" s="1088"/>
      <c r="K503" s="1088"/>
      <c r="L503" s="1272"/>
      <c r="M503" s="1088"/>
      <c r="N503" s="1088"/>
      <c r="O503" s="1088"/>
      <c r="P503" s="842">
        <v>1.56</v>
      </c>
      <c r="Q503" s="842">
        <v>1.56</v>
      </c>
      <c r="R503" s="584" t="s">
        <v>607</v>
      </c>
      <c r="S503" s="1088"/>
      <c r="T503" s="1088"/>
      <c r="U503" s="1088"/>
      <c r="V503" s="1088"/>
      <c r="W503" s="1088"/>
      <c r="X503" s="1088"/>
      <c r="Y503" s="1088"/>
      <c r="Z503" s="1088"/>
      <c r="AA503" s="1088"/>
    </row>
    <row r="504" spans="1:27">
      <c r="A504" s="1210">
        <v>16</v>
      </c>
      <c r="B504" s="583" t="s">
        <v>11340</v>
      </c>
      <c r="C504" s="584" t="s">
        <v>11341</v>
      </c>
      <c r="D504" s="842"/>
      <c r="E504" s="1289">
        <v>1.4</v>
      </c>
      <c r="F504" s="842"/>
      <c r="G504" s="18"/>
      <c r="H504" s="18"/>
      <c r="I504" s="1088"/>
      <c r="J504" s="1088"/>
      <c r="K504" s="1088"/>
      <c r="L504" s="1272"/>
      <c r="M504" s="1088"/>
      <c r="N504" s="1088"/>
      <c r="O504" s="1088"/>
      <c r="P504" s="842">
        <v>1.4</v>
      </c>
      <c r="Q504" s="842">
        <v>1.4</v>
      </c>
      <c r="R504" s="584" t="s">
        <v>607</v>
      </c>
      <c r="S504" s="1088"/>
      <c r="T504" s="1088"/>
      <c r="U504" s="1088"/>
      <c r="V504" s="1088"/>
      <c r="W504" s="1088"/>
      <c r="X504" s="1088"/>
      <c r="Y504" s="1088"/>
      <c r="Z504" s="1088"/>
      <c r="AA504" s="1088"/>
    </row>
    <row r="505" spans="1:27">
      <c r="A505" s="1210">
        <v>17</v>
      </c>
      <c r="B505" s="583" t="s">
        <v>11342</v>
      </c>
      <c r="C505" s="584" t="s">
        <v>11343</v>
      </c>
      <c r="D505" s="842"/>
      <c r="E505" s="1289">
        <v>2.1</v>
      </c>
      <c r="F505" s="842">
        <v>0.2</v>
      </c>
      <c r="G505" s="18">
        <v>0.2</v>
      </c>
      <c r="H505" s="19"/>
      <c r="I505" s="1088"/>
      <c r="J505" s="1088"/>
      <c r="K505" s="1088"/>
      <c r="L505" s="1272"/>
      <c r="M505" s="1088"/>
      <c r="N505" s="1088"/>
      <c r="O505" s="1088"/>
      <c r="P505" s="842">
        <v>1.9</v>
      </c>
      <c r="Q505" s="18">
        <v>1.9</v>
      </c>
      <c r="R505" s="584">
        <v>4</v>
      </c>
      <c r="S505" s="1088"/>
      <c r="T505" s="1088"/>
      <c r="U505" s="1088"/>
      <c r="V505" s="1088"/>
      <c r="W505" s="1088"/>
      <c r="X505" s="1088"/>
      <c r="Y505" s="1088"/>
      <c r="Z505" s="1088"/>
      <c r="AA505" s="1088"/>
    </row>
    <row r="506" spans="1:27">
      <c r="A506" s="1210">
        <v>18</v>
      </c>
      <c r="B506" s="583" t="s">
        <v>11344</v>
      </c>
      <c r="C506" s="584" t="s">
        <v>11345</v>
      </c>
      <c r="D506" s="842"/>
      <c r="E506" s="1289">
        <v>1.4</v>
      </c>
      <c r="F506" s="842"/>
      <c r="G506" s="19"/>
      <c r="H506" s="19"/>
      <c r="I506" s="1088"/>
      <c r="J506" s="1088"/>
      <c r="K506" s="1088"/>
      <c r="L506" s="1272"/>
      <c r="M506" s="1088"/>
      <c r="N506" s="1088"/>
      <c r="O506" s="1088"/>
      <c r="P506" s="842">
        <v>1.4</v>
      </c>
      <c r="Q506" s="18"/>
      <c r="R506" s="584" t="s">
        <v>607</v>
      </c>
      <c r="S506" s="1088"/>
      <c r="T506" s="1088"/>
      <c r="U506" s="1088"/>
      <c r="V506" s="1088"/>
      <c r="W506" s="1088"/>
      <c r="X506" s="1088"/>
      <c r="Y506" s="1088"/>
      <c r="Z506" s="1088"/>
      <c r="AA506" s="1088"/>
    </row>
    <row r="507" spans="1:27">
      <c r="A507" s="1210">
        <v>19</v>
      </c>
      <c r="B507" s="583" t="s">
        <v>11346</v>
      </c>
      <c r="C507" s="584" t="s">
        <v>11347</v>
      </c>
      <c r="D507" s="842"/>
      <c r="E507" s="1289">
        <v>1.6</v>
      </c>
      <c r="F507" s="842"/>
      <c r="G507" s="19"/>
      <c r="H507" s="19"/>
      <c r="I507" s="1088"/>
      <c r="J507" s="1088"/>
      <c r="K507" s="1088"/>
      <c r="L507" s="1272"/>
      <c r="M507" s="1088"/>
      <c r="N507" s="1088"/>
      <c r="O507" s="1088"/>
      <c r="P507" s="842">
        <v>1.6</v>
      </c>
      <c r="Q507" s="18">
        <v>1.6</v>
      </c>
      <c r="R507" s="584" t="s">
        <v>607</v>
      </c>
      <c r="S507" s="1088"/>
      <c r="T507" s="1088"/>
      <c r="U507" s="1088"/>
      <c r="V507" s="1088"/>
      <c r="W507" s="1088"/>
      <c r="X507" s="1088"/>
      <c r="Y507" s="1088"/>
      <c r="Z507" s="1088"/>
      <c r="AA507" s="1088"/>
    </row>
    <row r="508" spans="1:27">
      <c r="A508" s="1210">
        <v>20</v>
      </c>
      <c r="B508" s="583" t="s">
        <v>11348</v>
      </c>
      <c r="C508" s="584" t="s">
        <v>11349</v>
      </c>
      <c r="D508" s="842"/>
      <c r="E508" s="1289">
        <v>2.2000000000000002</v>
      </c>
      <c r="F508" s="584">
        <v>0.8</v>
      </c>
      <c r="G508" s="584">
        <v>0.8</v>
      </c>
      <c r="H508" s="104"/>
      <c r="I508" s="1088"/>
      <c r="J508" s="1088"/>
      <c r="K508" s="1088"/>
      <c r="L508" s="1272"/>
      <c r="M508" s="1088"/>
      <c r="N508" s="1088"/>
      <c r="O508" s="1088"/>
      <c r="P508" s="584">
        <v>1.4</v>
      </c>
      <c r="Q508" s="1304"/>
      <c r="R508" s="584">
        <v>4</v>
      </c>
      <c r="S508" s="1088"/>
      <c r="T508" s="1088"/>
      <c r="U508" s="1088"/>
      <c r="V508" s="1088"/>
      <c r="W508" s="1088"/>
      <c r="X508" s="1088"/>
      <c r="Y508" s="1088"/>
      <c r="Z508" s="1088"/>
      <c r="AA508" s="1088"/>
    </row>
    <row r="509" spans="1:27" ht="25.5">
      <c r="A509" s="1210">
        <v>21</v>
      </c>
      <c r="B509" s="583" t="s">
        <v>11350</v>
      </c>
      <c r="C509" s="584" t="s">
        <v>11351</v>
      </c>
      <c r="D509" s="842"/>
      <c r="E509" s="1289">
        <v>1.1000000000000001</v>
      </c>
      <c r="F509" s="584">
        <v>1.1000000000000001</v>
      </c>
      <c r="G509" s="584">
        <v>1.1000000000000001</v>
      </c>
      <c r="H509" s="104"/>
      <c r="I509" s="1088"/>
      <c r="J509" s="1088"/>
      <c r="K509" s="1088"/>
      <c r="L509" s="1272"/>
      <c r="M509" s="1088"/>
      <c r="N509" s="1088"/>
      <c r="O509" s="1088"/>
      <c r="P509" s="584"/>
      <c r="Q509" s="1304"/>
      <c r="R509" s="584">
        <v>4</v>
      </c>
      <c r="S509" s="1088"/>
      <c r="T509" s="1088"/>
      <c r="U509" s="1088"/>
      <c r="V509" s="1088"/>
      <c r="W509" s="1088"/>
      <c r="X509" s="1088"/>
      <c r="Y509" s="1088"/>
      <c r="Z509" s="1088"/>
      <c r="AA509" s="1088"/>
    </row>
    <row r="510" spans="1:27">
      <c r="A510" s="1210">
        <v>22</v>
      </c>
      <c r="B510" s="583" t="s">
        <v>11352</v>
      </c>
      <c r="C510" s="584" t="s">
        <v>11353</v>
      </c>
      <c r="D510" s="842"/>
      <c r="E510" s="1289">
        <v>1.8</v>
      </c>
      <c r="F510" s="584">
        <v>1.8</v>
      </c>
      <c r="G510" s="584">
        <v>1.8</v>
      </c>
      <c r="H510" s="104"/>
      <c r="I510" s="1088"/>
      <c r="J510" s="1088"/>
      <c r="K510" s="1088"/>
      <c r="L510" s="1272"/>
      <c r="M510" s="1088"/>
      <c r="N510" s="1088"/>
      <c r="O510" s="1088"/>
      <c r="P510" s="584"/>
      <c r="Q510" s="1304"/>
      <c r="R510" s="584">
        <v>4</v>
      </c>
      <c r="S510" s="1088"/>
      <c r="T510" s="1088"/>
      <c r="U510" s="1088"/>
      <c r="V510" s="1088"/>
      <c r="W510" s="1088"/>
      <c r="X510" s="1088"/>
      <c r="Y510" s="1088"/>
      <c r="Z510" s="1088"/>
      <c r="AA510" s="1088"/>
    </row>
    <row r="511" spans="1:27">
      <c r="A511" s="1210">
        <v>23</v>
      </c>
      <c r="B511" s="583" t="s">
        <v>11354</v>
      </c>
      <c r="C511" s="1285" t="s">
        <v>11355</v>
      </c>
      <c r="D511" s="842"/>
      <c r="E511" s="1306">
        <v>2.5</v>
      </c>
      <c r="F511" s="591"/>
      <c r="G511" s="105"/>
      <c r="H511" s="105"/>
      <c r="I511" s="1290"/>
      <c r="J511" s="1290"/>
      <c r="K511" s="1290"/>
      <c r="L511" s="1291"/>
      <c r="M511" s="1290"/>
      <c r="N511" s="1290"/>
      <c r="O511" s="1290"/>
      <c r="P511" s="591">
        <v>2.5</v>
      </c>
      <c r="Q511" s="1307">
        <v>2.5</v>
      </c>
      <c r="R511" s="591" t="s">
        <v>607</v>
      </c>
      <c r="S511" s="1290"/>
      <c r="T511" s="1290"/>
      <c r="U511" s="1290"/>
      <c r="V511" s="1290"/>
      <c r="W511" s="1290"/>
      <c r="X511" s="1088"/>
      <c r="Y511" s="1088"/>
      <c r="Z511" s="1088"/>
      <c r="AA511" s="1088"/>
    </row>
    <row r="512" spans="1:27">
      <c r="A512" s="1210">
        <v>24</v>
      </c>
      <c r="B512" s="1211" t="s">
        <v>11356</v>
      </c>
      <c r="C512" s="584"/>
      <c r="D512" s="1305"/>
      <c r="E512" s="1311"/>
      <c r="F512" s="1280"/>
      <c r="G512" s="1310"/>
      <c r="H512" s="1310"/>
      <c r="I512" s="1227"/>
      <c r="J512" s="1227"/>
      <c r="K512" s="1227"/>
      <c r="L512" s="1263"/>
      <c r="M512" s="1227"/>
      <c r="N512" s="1227"/>
      <c r="O512" s="1227"/>
      <c r="P512" s="1280"/>
      <c r="Q512" s="1281"/>
      <c r="R512" s="1280"/>
      <c r="S512" s="1227"/>
      <c r="T512" s="1227"/>
      <c r="U512" s="1227"/>
      <c r="V512" s="1227"/>
      <c r="W512" s="1228"/>
      <c r="X512" s="1228"/>
      <c r="Y512" s="1088"/>
      <c r="Z512" s="1088"/>
      <c r="AA512" s="1088"/>
    </row>
    <row r="513" spans="1:27">
      <c r="A513" s="1210">
        <v>25</v>
      </c>
      <c r="B513" s="583" t="s">
        <v>241</v>
      </c>
      <c r="C513" s="584"/>
      <c r="D513" s="842"/>
      <c r="E513" s="1288">
        <v>0.3</v>
      </c>
      <c r="F513" s="918"/>
      <c r="G513" s="1308"/>
      <c r="H513" s="1308"/>
      <c r="I513" s="1292"/>
      <c r="J513" s="1292"/>
      <c r="K513" s="1292"/>
      <c r="L513" s="1293"/>
      <c r="M513" s="1292"/>
      <c r="N513" s="1292"/>
      <c r="O513" s="1292"/>
      <c r="P513" s="918">
        <v>0.3</v>
      </c>
      <c r="Q513" s="1309"/>
      <c r="R513" s="918" t="s">
        <v>607</v>
      </c>
      <c r="S513" s="1292"/>
      <c r="T513" s="1292"/>
      <c r="U513" s="1292"/>
      <c r="V513" s="1292"/>
      <c r="W513" s="1292"/>
      <c r="X513" s="1088"/>
      <c r="Y513" s="1088"/>
      <c r="Z513" s="1088"/>
      <c r="AA513" s="1088"/>
    </row>
    <row r="514" spans="1:27">
      <c r="A514" s="1210">
        <v>26</v>
      </c>
      <c r="B514" s="583" t="s">
        <v>7067</v>
      </c>
      <c r="C514" s="584" t="s">
        <v>11357</v>
      </c>
      <c r="D514" s="842"/>
      <c r="E514" s="1289">
        <v>0.8</v>
      </c>
      <c r="F514" s="584"/>
      <c r="G514" s="104"/>
      <c r="H514" s="104"/>
      <c r="I514" s="1088"/>
      <c r="J514" s="1088"/>
      <c r="K514" s="1088"/>
      <c r="L514" s="1272"/>
      <c r="M514" s="1088"/>
      <c r="N514" s="1088"/>
      <c r="O514" s="1088"/>
      <c r="P514" s="584">
        <v>0.8</v>
      </c>
      <c r="Q514" s="1304">
        <v>0.61699999999999999</v>
      </c>
      <c r="R514" s="584" t="s">
        <v>607</v>
      </c>
      <c r="S514" s="1088"/>
      <c r="T514" s="1088"/>
      <c r="U514" s="1088"/>
      <c r="V514" s="1088"/>
      <c r="W514" s="1088"/>
      <c r="X514" s="1088"/>
      <c r="Y514" s="1088"/>
      <c r="Z514" s="1088"/>
      <c r="AA514" s="1088"/>
    </row>
    <row r="515" spans="1:27">
      <c r="A515" s="1210">
        <v>27</v>
      </c>
      <c r="B515" s="583" t="s">
        <v>227</v>
      </c>
      <c r="C515" s="584" t="s">
        <v>11358</v>
      </c>
      <c r="D515" s="842"/>
      <c r="E515" s="1289">
        <v>0.5</v>
      </c>
      <c r="F515" s="584"/>
      <c r="G515" s="104"/>
      <c r="H515" s="104"/>
      <c r="I515" s="1088"/>
      <c r="J515" s="1088"/>
      <c r="K515" s="1088"/>
      <c r="L515" s="1272"/>
      <c r="M515" s="1088"/>
      <c r="N515" s="1088"/>
      <c r="O515" s="1088"/>
      <c r="P515" s="584">
        <v>0.5</v>
      </c>
      <c r="Q515" s="1304">
        <v>0.5</v>
      </c>
      <c r="R515" s="584" t="s">
        <v>607</v>
      </c>
      <c r="S515" s="1088"/>
      <c r="T515" s="1088"/>
      <c r="U515" s="1088"/>
      <c r="V515" s="1088"/>
      <c r="W515" s="1088"/>
      <c r="X515" s="1088"/>
      <c r="Y515" s="1088"/>
      <c r="Z515" s="1088"/>
      <c r="AA515" s="1088"/>
    </row>
    <row r="516" spans="1:27">
      <c r="A516" s="1210">
        <v>28</v>
      </c>
      <c r="B516" s="583" t="s">
        <v>282</v>
      </c>
      <c r="C516" s="584" t="s">
        <v>11359</v>
      </c>
      <c r="D516" s="842"/>
      <c r="E516" s="1289">
        <v>0.5</v>
      </c>
      <c r="F516" s="584"/>
      <c r="G516" s="104"/>
      <c r="H516" s="104"/>
      <c r="I516" s="1088"/>
      <c r="J516" s="1088"/>
      <c r="K516" s="1088"/>
      <c r="L516" s="1272"/>
      <c r="M516" s="1088"/>
      <c r="N516" s="1088"/>
      <c r="O516" s="1088"/>
      <c r="P516" s="584">
        <v>0.5</v>
      </c>
      <c r="Q516" s="584">
        <v>0.5</v>
      </c>
      <c r="R516" s="584" t="s">
        <v>607</v>
      </c>
      <c r="S516" s="1088"/>
      <c r="T516" s="1088"/>
      <c r="U516" s="1088"/>
      <c r="V516" s="1088"/>
      <c r="W516" s="1088"/>
      <c r="X516" s="1088"/>
      <c r="Y516" s="1088"/>
      <c r="Z516" s="1088"/>
      <c r="AA516" s="1088"/>
    </row>
    <row r="517" spans="1:27">
      <c r="A517" s="1210">
        <v>29</v>
      </c>
      <c r="B517" s="583" t="s">
        <v>11360</v>
      </c>
      <c r="C517" s="584" t="s">
        <v>11361</v>
      </c>
      <c r="D517" s="842"/>
      <c r="E517" s="1306">
        <v>0.5</v>
      </c>
      <c r="F517" s="591"/>
      <c r="G517" s="105"/>
      <c r="H517" s="105"/>
      <c r="I517" s="1290"/>
      <c r="J517" s="1290"/>
      <c r="K517" s="1290"/>
      <c r="L517" s="1291"/>
      <c r="M517" s="1290"/>
      <c r="N517" s="1290"/>
      <c r="O517" s="1290"/>
      <c r="P517" s="591">
        <v>0.5</v>
      </c>
      <c r="Q517" s="591">
        <v>0.5</v>
      </c>
      <c r="R517" s="591" t="s">
        <v>607</v>
      </c>
      <c r="S517" s="1290"/>
      <c r="T517" s="1290"/>
      <c r="U517" s="1290"/>
      <c r="V517" s="1290"/>
      <c r="W517" s="1290"/>
      <c r="X517" s="1088"/>
      <c r="Y517" s="1088"/>
      <c r="Z517" s="1088"/>
      <c r="AA517" s="1088"/>
    </row>
    <row r="518" spans="1:27">
      <c r="A518" s="1210">
        <v>30</v>
      </c>
      <c r="B518" s="1211" t="s">
        <v>11362</v>
      </c>
      <c r="C518" s="584"/>
      <c r="D518" s="1305"/>
      <c r="E518" s="1311"/>
      <c r="F518" s="1280"/>
      <c r="G518" s="1310"/>
      <c r="H518" s="1310"/>
      <c r="I518" s="1227"/>
      <c r="J518" s="1227"/>
      <c r="K518" s="1227"/>
      <c r="L518" s="1263"/>
      <c r="M518" s="1227"/>
      <c r="N518" s="1227"/>
      <c r="O518" s="1227"/>
      <c r="P518" s="1280"/>
      <c r="Q518" s="1281"/>
      <c r="R518" s="1280"/>
      <c r="S518" s="1227"/>
      <c r="T518" s="1227"/>
      <c r="U518" s="1227"/>
      <c r="V518" s="1227"/>
      <c r="W518" s="1228"/>
      <c r="X518" s="1228"/>
      <c r="Y518" s="1088"/>
      <c r="Z518" s="1088"/>
      <c r="AA518" s="1088"/>
    </row>
    <row r="519" spans="1:27">
      <c r="A519" s="1210">
        <v>31</v>
      </c>
      <c r="B519" s="583" t="s">
        <v>227</v>
      </c>
      <c r="C519" s="584" t="s">
        <v>11363</v>
      </c>
      <c r="D519" s="842"/>
      <c r="E519" s="1288">
        <v>1.7</v>
      </c>
      <c r="F519" s="918"/>
      <c r="G519" s="1308"/>
      <c r="H519" s="1308"/>
      <c r="I519" s="1292"/>
      <c r="J519" s="1292"/>
      <c r="K519" s="1292"/>
      <c r="L519" s="1293"/>
      <c r="M519" s="1292"/>
      <c r="N519" s="1292"/>
      <c r="O519" s="1292"/>
      <c r="P519" s="918">
        <v>1.7</v>
      </c>
      <c r="Q519" s="1309">
        <v>1.7</v>
      </c>
      <c r="R519" s="918" t="s">
        <v>607</v>
      </c>
      <c r="S519" s="1292"/>
      <c r="T519" s="1292"/>
      <c r="U519" s="1292"/>
      <c r="V519" s="1292"/>
      <c r="W519" s="1292"/>
      <c r="X519" s="1088"/>
      <c r="Y519" s="1088"/>
      <c r="Z519" s="1088"/>
      <c r="AA519" s="1088"/>
    </row>
    <row r="520" spans="1:27">
      <c r="A520" s="1210">
        <v>32</v>
      </c>
      <c r="B520" s="583" t="s">
        <v>70</v>
      </c>
      <c r="C520" s="584" t="s">
        <v>11364</v>
      </c>
      <c r="D520" s="842"/>
      <c r="E520" s="1289">
        <v>0.6</v>
      </c>
      <c r="F520" s="584">
        <v>0.6</v>
      </c>
      <c r="G520" s="1286">
        <v>0.6</v>
      </c>
      <c r="H520" s="104"/>
      <c r="I520" s="1088"/>
      <c r="J520" s="1088"/>
      <c r="K520" s="1088"/>
      <c r="L520" s="1272"/>
      <c r="M520" s="1088"/>
      <c r="N520" s="1088"/>
      <c r="O520" s="1088"/>
      <c r="P520" s="584"/>
      <c r="Q520" s="1304"/>
      <c r="R520" s="584">
        <v>4</v>
      </c>
      <c r="S520" s="1088"/>
      <c r="T520" s="1088"/>
      <c r="U520" s="1088"/>
      <c r="V520" s="1088"/>
      <c r="W520" s="1088"/>
      <c r="X520" s="1088"/>
      <c r="Y520" s="1088"/>
      <c r="Z520" s="1088"/>
      <c r="AA520" s="1088"/>
    </row>
    <row r="521" spans="1:27">
      <c r="A521" s="1210"/>
      <c r="B521" s="583"/>
      <c r="C521" s="584"/>
      <c r="D521" s="842"/>
      <c r="E521" s="971"/>
      <c r="F521" s="584"/>
      <c r="G521" s="1286"/>
      <c r="H521" s="104"/>
      <c r="I521" s="1088"/>
      <c r="J521" s="1088"/>
      <c r="K521" s="1088"/>
      <c r="L521" s="1272"/>
      <c r="M521" s="1088"/>
      <c r="N521" s="1088"/>
      <c r="O521" s="1088"/>
      <c r="P521" s="584"/>
      <c r="Q521" s="1304"/>
      <c r="R521" s="584"/>
      <c r="S521" s="1088"/>
      <c r="T521" s="1088"/>
      <c r="U521" s="1088"/>
      <c r="V521" s="1088"/>
      <c r="W521" s="1088"/>
      <c r="X521" s="1088"/>
      <c r="Y521" s="1088"/>
      <c r="Z521" s="1088"/>
      <c r="AA521" s="1088"/>
    </row>
    <row r="522" spans="1:27">
      <c r="A522" s="1210">
        <v>33</v>
      </c>
      <c r="B522" s="583" t="s">
        <v>11365</v>
      </c>
      <c r="C522" s="584" t="s">
        <v>11366</v>
      </c>
      <c r="D522" s="842"/>
      <c r="E522" s="1289">
        <v>0.8</v>
      </c>
      <c r="F522" s="584"/>
      <c r="G522" s="104"/>
      <c r="H522" s="104"/>
      <c r="I522" s="1088"/>
      <c r="J522" s="1088"/>
      <c r="K522" s="1088"/>
      <c r="L522" s="1272"/>
      <c r="M522" s="1088"/>
      <c r="N522" s="1088"/>
      <c r="O522" s="1088"/>
      <c r="P522" s="584">
        <v>0.8</v>
      </c>
      <c r="Q522" s="584">
        <v>0.8</v>
      </c>
      <c r="R522" s="584" t="s">
        <v>607</v>
      </c>
      <c r="S522" s="1088"/>
      <c r="T522" s="1088"/>
      <c r="U522" s="1088"/>
      <c r="V522" s="1088"/>
      <c r="W522" s="1088"/>
      <c r="X522" s="1088"/>
      <c r="Y522" s="1088"/>
      <c r="Z522" s="1088"/>
      <c r="AA522" s="1088"/>
    </row>
    <row r="523" spans="1:27">
      <c r="A523" s="1210">
        <v>34</v>
      </c>
      <c r="B523" s="583" t="s">
        <v>11367</v>
      </c>
      <c r="C523" s="584" t="s">
        <v>11368</v>
      </c>
      <c r="D523" s="842"/>
      <c r="E523" s="1289">
        <v>0.5</v>
      </c>
      <c r="F523" s="584"/>
      <c r="G523" s="104"/>
      <c r="H523" s="104"/>
      <c r="I523" s="1088"/>
      <c r="J523" s="1088"/>
      <c r="K523" s="1088"/>
      <c r="L523" s="1272"/>
      <c r="M523" s="1088"/>
      <c r="N523" s="1088"/>
      <c r="O523" s="1088"/>
      <c r="P523" s="584">
        <v>0.5</v>
      </c>
      <c r="Q523" s="584">
        <v>0.5</v>
      </c>
      <c r="R523" s="584" t="s">
        <v>607</v>
      </c>
      <c r="S523" s="1088"/>
      <c r="T523" s="1088"/>
      <c r="U523" s="1088"/>
      <c r="V523" s="1088"/>
      <c r="W523" s="1088"/>
      <c r="X523" s="1088"/>
      <c r="Y523" s="1088"/>
      <c r="Z523" s="1088"/>
      <c r="AA523" s="1088"/>
    </row>
    <row r="524" spans="1:27">
      <c r="A524" s="1210">
        <v>35</v>
      </c>
      <c r="B524" s="583" t="s">
        <v>11369</v>
      </c>
      <c r="C524" s="584" t="s">
        <v>11370</v>
      </c>
      <c r="D524" s="842"/>
      <c r="E524" s="1289">
        <v>1.3</v>
      </c>
      <c r="F524" s="584"/>
      <c r="G524" s="104"/>
      <c r="H524" s="104"/>
      <c r="I524" s="1088"/>
      <c r="J524" s="1088"/>
      <c r="K524" s="1088"/>
      <c r="L524" s="1272"/>
      <c r="M524" s="1088"/>
      <c r="N524" s="1088"/>
      <c r="O524" s="1088"/>
      <c r="P524" s="584">
        <v>1.3</v>
      </c>
      <c r="Q524" s="584">
        <v>1.3</v>
      </c>
      <c r="R524" s="584" t="s">
        <v>607</v>
      </c>
      <c r="S524" s="1088"/>
      <c r="T524" s="1088"/>
      <c r="U524" s="1088"/>
      <c r="V524" s="1088"/>
      <c r="W524" s="1088"/>
      <c r="X524" s="1088"/>
      <c r="Y524" s="1088"/>
      <c r="Z524" s="1088"/>
      <c r="AA524" s="1088"/>
    </row>
    <row r="525" spans="1:27">
      <c r="A525" s="1210">
        <v>36</v>
      </c>
      <c r="B525" s="583" t="s">
        <v>11371</v>
      </c>
      <c r="C525" s="584" t="s">
        <v>11372</v>
      </c>
      <c r="D525" s="842"/>
      <c r="E525" s="584">
        <v>0.45</v>
      </c>
      <c r="F525" s="584"/>
      <c r="G525" s="104"/>
      <c r="H525" s="104"/>
      <c r="I525" s="1088"/>
      <c r="J525" s="1088"/>
      <c r="K525" s="1088"/>
      <c r="L525" s="1272"/>
      <c r="M525" s="1088"/>
      <c r="N525" s="1088"/>
      <c r="O525" s="1088"/>
      <c r="P525" s="584">
        <v>0.45</v>
      </c>
      <c r="Q525" s="584">
        <v>0.45</v>
      </c>
      <c r="R525" s="584" t="s">
        <v>607</v>
      </c>
      <c r="S525" s="1088"/>
      <c r="T525" s="1088"/>
      <c r="U525" s="1088"/>
      <c r="V525" s="1088"/>
      <c r="W525" s="1088"/>
      <c r="X525" s="1088"/>
      <c r="Y525" s="1088"/>
      <c r="Z525" s="1088"/>
      <c r="AA525" s="1088"/>
    </row>
    <row r="526" spans="1:27">
      <c r="A526" s="1210">
        <v>37</v>
      </c>
      <c r="B526" s="583" t="s">
        <v>9492</v>
      </c>
      <c r="C526" s="584" t="s">
        <v>11373</v>
      </c>
      <c r="D526" s="842"/>
      <c r="E526" s="584">
        <v>2.2999999999999998</v>
      </c>
      <c r="F526" s="584"/>
      <c r="G526" s="104"/>
      <c r="H526" s="104"/>
      <c r="I526" s="1088"/>
      <c r="J526" s="1088"/>
      <c r="K526" s="1088"/>
      <c r="L526" s="1272"/>
      <c r="M526" s="1088"/>
      <c r="N526" s="1088"/>
      <c r="O526" s="1088"/>
      <c r="P526" s="584">
        <v>2.2999999999999998</v>
      </c>
      <c r="Q526" s="584">
        <v>2.2999999999999998</v>
      </c>
      <c r="R526" s="584" t="s">
        <v>607</v>
      </c>
      <c r="S526" s="1088"/>
      <c r="T526" s="1088"/>
      <c r="U526" s="1088"/>
      <c r="V526" s="1088"/>
      <c r="W526" s="1088"/>
      <c r="X526" s="1088"/>
      <c r="Y526" s="1088"/>
      <c r="Z526" s="1088"/>
      <c r="AA526" s="1088"/>
    </row>
    <row r="527" spans="1:27">
      <c r="A527" s="1210">
        <v>38</v>
      </c>
      <c r="B527" s="583" t="s">
        <v>11374</v>
      </c>
      <c r="C527" s="584" t="s">
        <v>11375</v>
      </c>
      <c r="D527" s="842"/>
      <c r="E527" s="584">
        <v>0.8</v>
      </c>
      <c r="F527" s="584"/>
      <c r="G527" s="104"/>
      <c r="H527" s="104"/>
      <c r="I527" s="1088"/>
      <c r="J527" s="1088"/>
      <c r="K527" s="1088"/>
      <c r="L527" s="1272"/>
      <c r="M527" s="1088"/>
      <c r="N527" s="1088"/>
      <c r="O527" s="1088"/>
      <c r="P527" s="584">
        <v>0.8</v>
      </c>
      <c r="Q527" s="584">
        <v>0.8</v>
      </c>
      <c r="R527" s="584" t="s">
        <v>607</v>
      </c>
      <c r="S527" s="1088"/>
      <c r="T527" s="1088"/>
      <c r="U527" s="1088"/>
      <c r="V527" s="1088"/>
      <c r="W527" s="1088"/>
      <c r="X527" s="1088"/>
      <c r="Y527" s="1088"/>
      <c r="Z527" s="1088"/>
      <c r="AA527" s="1088"/>
    </row>
    <row r="528" spans="1:27">
      <c r="A528" s="1210">
        <v>39</v>
      </c>
      <c r="B528" s="583" t="s">
        <v>11376</v>
      </c>
      <c r="C528" s="584" t="s">
        <v>11377</v>
      </c>
      <c r="D528" s="842"/>
      <c r="E528" s="584">
        <v>1.2</v>
      </c>
      <c r="F528" s="584"/>
      <c r="G528" s="104"/>
      <c r="H528" s="104"/>
      <c r="I528" s="1088"/>
      <c r="J528" s="1088"/>
      <c r="K528" s="1088"/>
      <c r="L528" s="1272"/>
      <c r="M528" s="1088"/>
      <c r="N528" s="1088"/>
      <c r="O528" s="1088"/>
      <c r="P528" s="584">
        <v>1.2</v>
      </c>
      <c r="Q528" s="584">
        <v>1.2</v>
      </c>
      <c r="R528" s="584" t="s">
        <v>607</v>
      </c>
      <c r="S528" s="1088"/>
      <c r="T528" s="1088"/>
      <c r="U528" s="1088"/>
      <c r="V528" s="1088"/>
      <c r="W528" s="1088"/>
      <c r="X528" s="1088"/>
      <c r="Y528" s="1088"/>
      <c r="Z528" s="1088"/>
      <c r="AA528" s="1088"/>
    </row>
    <row r="529" spans="1:27">
      <c r="A529" s="1210">
        <v>40</v>
      </c>
      <c r="B529" s="583" t="s">
        <v>11378</v>
      </c>
      <c r="C529" s="584" t="s">
        <v>11379</v>
      </c>
      <c r="D529" s="842"/>
      <c r="E529" s="1289">
        <v>0.4</v>
      </c>
      <c r="F529" s="584"/>
      <c r="G529" s="104"/>
      <c r="H529" s="104"/>
      <c r="I529" s="1088"/>
      <c r="J529" s="1088"/>
      <c r="K529" s="1088"/>
      <c r="L529" s="1272"/>
      <c r="M529" s="1088"/>
      <c r="N529" s="1088"/>
      <c r="O529" s="1088"/>
      <c r="P529" s="584">
        <v>0.4</v>
      </c>
      <c r="Q529" s="584">
        <v>0.4</v>
      </c>
      <c r="R529" s="584" t="s">
        <v>607</v>
      </c>
      <c r="S529" s="1088"/>
      <c r="T529" s="1088"/>
      <c r="U529" s="1088"/>
      <c r="V529" s="1088"/>
      <c r="W529" s="1088"/>
      <c r="X529" s="1088"/>
      <c r="Y529" s="1088"/>
      <c r="Z529" s="1088"/>
      <c r="AA529" s="1088"/>
    </row>
    <row r="530" spans="1:27">
      <c r="A530" s="1210">
        <v>41</v>
      </c>
      <c r="B530" s="583" t="s">
        <v>11310</v>
      </c>
      <c r="C530" s="584" t="s">
        <v>11380</v>
      </c>
      <c r="D530" s="842"/>
      <c r="E530" s="1289">
        <v>0.7</v>
      </c>
      <c r="F530" s="584"/>
      <c r="G530" s="104"/>
      <c r="H530" s="104"/>
      <c r="I530" s="1088"/>
      <c r="J530" s="1088"/>
      <c r="K530" s="1088"/>
      <c r="L530" s="1272"/>
      <c r="M530" s="1088"/>
      <c r="N530" s="1088"/>
      <c r="O530" s="1088"/>
      <c r="P530" s="584">
        <v>0.7</v>
      </c>
      <c r="Q530" s="584">
        <v>0.7</v>
      </c>
      <c r="R530" s="584" t="s">
        <v>607</v>
      </c>
      <c r="S530" s="1088"/>
      <c r="T530" s="1088"/>
      <c r="U530" s="1088"/>
      <c r="V530" s="1088"/>
      <c r="W530" s="1088"/>
      <c r="X530" s="1088"/>
      <c r="Y530" s="1088"/>
      <c r="Z530" s="1088"/>
      <c r="AA530" s="1088"/>
    </row>
    <row r="531" spans="1:27">
      <c r="A531" s="1210">
        <v>42</v>
      </c>
      <c r="B531" s="583" t="s">
        <v>11381</v>
      </c>
      <c r="C531" s="584" t="s">
        <v>11382</v>
      </c>
      <c r="D531" s="842"/>
      <c r="E531" s="1289">
        <v>0.3</v>
      </c>
      <c r="F531" s="584"/>
      <c r="G531" s="104"/>
      <c r="H531" s="104"/>
      <c r="I531" s="1088"/>
      <c r="J531" s="1088"/>
      <c r="K531" s="1088"/>
      <c r="L531" s="1272"/>
      <c r="M531" s="1088"/>
      <c r="N531" s="1088"/>
      <c r="O531" s="1088"/>
      <c r="P531" s="584">
        <v>0.3</v>
      </c>
      <c r="Q531" s="584">
        <v>0.3</v>
      </c>
      <c r="R531" s="584" t="s">
        <v>607</v>
      </c>
      <c r="S531" s="1088"/>
      <c r="T531" s="1088"/>
      <c r="U531" s="1088"/>
      <c r="V531" s="1088"/>
      <c r="W531" s="1088"/>
      <c r="X531" s="1088"/>
      <c r="Y531" s="1088"/>
      <c r="Z531" s="1088"/>
      <c r="AA531" s="1088"/>
    </row>
    <row r="532" spans="1:27">
      <c r="A532" s="1210">
        <v>43</v>
      </c>
      <c r="B532" s="583" t="s">
        <v>11383</v>
      </c>
      <c r="C532" s="584" t="s">
        <v>11384</v>
      </c>
      <c r="D532" s="842"/>
      <c r="E532" s="1306">
        <v>0.3</v>
      </c>
      <c r="F532" s="591"/>
      <c r="G532" s="105"/>
      <c r="H532" s="105"/>
      <c r="I532" s="1290"/>
      <c r="J532" s="1290"/>
      <c r="K532" s="1290"/>
      <c r="L532" s="1291"/>
      <c r="M532" s="1290"/>
      <c r="N532" s="1290"/>
      <c r="O532" s="1290"/>
      <c r="P532" s="591">
        <v>0.3</v>
      </c>
      <c r="Q532" s="1307">
        <v>0.3</v>
      </c>
      <c r="R532" s="591" t="s">
        <v>607</v>
      </c>
      <c r="S532" s="1290"/>
      <c r="T532" s="1290"/>
      <c r="U532" s="1290"/>
      <c r="V532" s="1290"/>
      <c r="W532" s="1290"/>
      <c r="X532" s="1088"/>
      <c r="Y532" s="1088"/>
      <c r="Z532" s="1088"/>
      <c r="AA532" s="1088"/>
    </row>
    <row r="533" spans="1:27">
      <c r="A533" s="1210">
        <v>44</v>
      </c>
      <c r="B533" s="1211" t="s">
        <v>11385</v>
      </c>
      <c r="C533" s="584"/>
      <c r="D533" s="1305"/>
      <c r="E533" s="1279"/>
      <c r="F533" s="1280"/>
      <c r="G533" s="1310"/>
      <c r="H533" s="1310"/>
      <c r="I533" s="1227"/>
      <c r="J533" s="1227"/>
      <c r="K533" s="1227"/>
      <c r="L533" s="1263"/>
      <c r="M533" s="1227"/>
      <c r="N533" s="1227"/>
      <c r="O533" s="1227"/>
      <c r="P533" s="1280"/>
      <c r="Q533" s="1281"/>
      <c r="R533" s="1280"/>
      <c r="S533" s="1227"/>
      <c r="T533" s="1227"/>
      <c r="U533" s="1227"/>
      <c r="V533" s="1227"/>
      <c r="W533" s="1228"/>
      <c r="X533" s="1228"/>
      <c r="Y533" s="1088"/>
      <c r="Z533" s="1088"/>
      <c r="AA533" s="1088"/>
    </row>
    <row r="534" spans="1:27">
      <c r="A534" s="1210">
        <v>45</v>
      </c>
      <c r="B534" s="583" t="s">
        <v>177</v>
      </c>
      <c r="C534" s="584" t="s">
        <v>11386</v>
      </c>
      <c r="D534" s="842"/>
      <c r="E534" s="1288">
        <v>0.6</v>
      </c>
      <c r="F534" s="918"/>
      <c r="G534" s="1308"/>
      <c r="H534" s="1308"/>
      <c r="I534" s="1292"/>
      <c r="J534" s="1292"/>
      <c r="K534" s="1292"/>
      <c r="L534" s="1293"/>
      <c r="M534" s="1292"/>
      <c r="N534" s="1292"/>
      <c r="O534" s="1292"/>
      <c r="P534" s="918">
        <v>0.6</v>
      </c>
      <c r="Q534" s="918">
        <v>0.6</v>
      </c>
      <c r="R534" s="918" t="s">
        <v>607</v>
      </c>
      <c r="S534" s="1292"/>
      <c r="T534" s="1292"/>
      <c r="U534" s="1292"/>
      <c r="V534" s="1292"/>
      <c r="W534" s="1292"/>
      <c r="X534" s="1088"/>
      <c r="Y534" s="1088"/>
      <c r="Z534" s="1088"/>
      <c r="AA534" s="1088"/>
    </row>
    <row r="535" spans="1:27">
      <c r="A535" s="1210">
        <v>46</v>
      </c>
      <c r="B535" s="583" t="s">
        <v>227</v>
      </c>
      <c r="C535" s="584" t="s">
        <v>11387</v>
      </c>
      <c r="D535" s="842"/>
      <c r="E535" s="1289">
        <v>0.5</v>
      </c>
      <c r="F535" s="584"/>
      <c r="G535" s="104"/>
      <c r="H535" s="104"/>
      <c r="I535" s="1088"/>
      <c r="J535" s="1088"/>
      <c r="K535" s="1088"/>
      <c r="L535" s="1272"/>
      <c r="M535" s="1088"/>
      <c r="N535" s="1088"/>
      <c r="O535" s="1088"/>
      <c r="P535" s="584">
        <v>0.5</v>
      </c>
      <c r="Q535" s="584">
        <v>0.5</v>
      </c>
      <c r="R535" s="584" t="s">
        <v>607</v>
      </c>
      <c r="S535" s="1088"/>
      <c r="T535" s="1088"/>
      <c r="U535" s="1088"/>
      <c r="V535" s="1088"/>
      <c r="W535" s="1088"/>
      <c r="X535" s="1088"/>
      <c r="Y535" s="1088"/>
      <c r="Z535" s="1088"/>
      <c r="AA535" s="1088"/>
    </row>
    <row r="536" spans="1:27">
      <c r="A536" s="1210">
        <v>47</v>
      </c>
      <c r="B536" s="583" t="s">
        <v>373</v>
      </c>
      <c r="C536" s="584" t="s">
        <v>11388</v>
      </c>
      <c r="D536" s="842"/>
      <c r="E536" s="1289">
        <v>0.6</v>
      </c>
      <c r="F536" s="584"/>
      <c r="G536" s="104"/>
      <c r="H536" s="104"/>
      <c r="I536" s="1088"/>
      <c r="J536" s="1088"/>
      <c r="K536" s="1088"/>
      <c r="L536" s="1272"/>
      <c r="M536" s="1088"/>
      <c r="N536" s="1088"/>
      <c r="O536" s="1088"/>
      <c r="P536" s="584">
        <v>0.6</v>
      </c>
      <c r="Q536" s="584">
        <v>0.6</v>
      </c>
      <c r="R536" s="584" t="s">
        <v>607</v>
      </c>
      <c r="S536" s="1088"/>
      <c r="T536" s="1088"/>
      <c r="U536" s="1088"/>
      <c r="V536" s="1088"/>
      <c r="W536" s="1088"/>
      <c r="X536" s="1088"/>
      <c r="Y536" s="1088"/>
      <c r="Z536" s="1088"/>
      <c r="AA536" s="1088"/>
    </row>
    <row r="537" spans="1:27">
      <c r="A537" s="1210">
        <v>48</v>
      </c>
      <c r="B537" s="583" t="s">
        <v>9917</v>
      </c>
      <c r="C537" s="584" t="s">
        <v>11389</v>
      </c>
      <c r="D537" s="842"/>
      <c r="E537" s="1289">
        <v>0.4</v>
      </c>
      <c r="F537" s="584"/>
      <c r="G537" s="104"/>
      <c r="H537" s="104"/>
      <c r="I537" s="1088"/>
      <c r="J537" s="1088"/>
      <c r="K537" s="1088"/>
      <c r="L537" s="1272"/>
      <c r="M537" s="1088"/>
      <c r="N537" s="1088"/>
      <c r="O537" s="1088"/>
      <c r="P537" s="584">
        <v>0.4</v>
      </c>
      <c r="Q537" s="584">
        <v>0.4</v>
      </c>
      <c r="R537" s="584" t="s">
        <v>607</v>
      </c>
      <c r="S537" s="1088"/>
      <c r="T537" s="1088"/>
      <c r="U537" s="1088"/>
      <c r="V537" s="1088"/>
      <c r="W537" s="1088"/>
      <c r="X537" s="1088"/>
      <c r="Y537" s="1088"/>
      <c r="Z537" s="1088"/>
      <c r="AA537" s="1088"/>
    </row>
    <row r="538" spans="1:27">
      <c r="A538" s="1210">
        <v>49</v>
      </c>
      <c r="B538" s="583" t="s">
        <v>119</v>
      </c>
      <c r="C538" s="584" t="s">
        <v>11390</v>
      </c>
      <c r="D538" s="842"/>
      <c r="E538" s="1289">
        <v>0.5</v>
      </c>
      <c r="F538" s="584"/>
      <c r="G538" s="104"/>
      <c r="H538" s="104"/>
      <c r="I538" s="1088"/>
      <c r="J538" s="1088"/>
      <c r="K538" s="1088"/>
      <c r="L538" s="1272"/>
      <c r="M538" s="1088"/>
      <c r="N538" s="1088"/>
      <c r="O538" s="1088"/>
      <c r="P538" s="584">
        <v>0.5</v>
      </c>
      <c r="Q538" s="584">
        <v>0.5</v>
      </c>
      <c r="R538" s="584" t="s">
        <v>607</v>
      </c>
      <c r="S538" s="1088"/>
      <c r="T538" s="1088"/>
      <c r="U538" s="1088"/>
      <c r="V538" s="1088"/>
      <c r="W538" s="1088"/>
      <c r="X538" s="1088"/>
      <c r="Y538" s="1088"/>
      <c r="Z538" s="1088"/>
      <c r="AA538" s="1088"/>
    </row>
    <row r="539" spans="1:27">
      <c r="A539" s="1210"/>
      <c r="B539" s="583"/>
      <c r="C539" s="584"/>
      <c r="D539" s="842"/>
      <c r="E539" s="971"/>
      <c r="F539" s="584"/>
      <c r="G539" s="104"/>
      <c r="H539" s="104"/>
      <c r="I539" s="1088"/>
      <c r="J539" s="1088"/>
      <c r="K539" s="1088"/>
      <c r="L539" s="1272"/>
      <c r="M539" s="1088"/>
      <c r="N539" s="1088"/>
      <c r="O539" s="1088"/>
      <c r="P539" s="584"/>
      <c r="Q539" s="584"/>
      <c r="R539" s="584"/>
      <c r="S539" s="1088"/>
      <c r="T539" s="1088"/>
      <c r="U539" s="1088"/>
      <c r="V539" s="1088"/>
      <c r="W539" s="1088"/>
      <c r="X539" s="1088"/>
      <c r="Y539" s="1088"/>
      <c r="Z539" s="1088"/>
      <c r="AA539" s="1088"/>
    </row>
    <row r="540" spans="1:27">
      <c r="A540" s="1210">
        <v>50</v>
      </c>
      <c r="B540" s="583" t="s">
        <v>11391</v>
      </c>
      <c r="C540" s="584" t="s">
        <v>11392</v>
      </c>
      <c r="D540" s="842"/>
      <c r="E540" s="1289">
        <v>1.1000000000000001</v>
      </c>
      <c r="F540" s="584"/>
      <c r="G540" s="104"/>
      <c r="H540" s="104"/>
      <c r="I540" s="1088"/>
      <c r="J540" s="1088"/>
      <c r="K540" s="1088"/>
      <c r="L540" s="1272"/>
      <c r="M540" s="1088"/>
      <c r="N540" s="1088"/>
      <c r="O540" s="1088"/>
      <c r="P540" s="584">
        <v>1.1000000000000001</v>
      </c>
      <c r="Q540" s="584">
        <v>1.1000000000000001</v>
      </c>
      <c r="R540" s="584" t="s">
        <v>607</v>
      </c>
      <c r="S540" s="1088"/>
      <c r="T540" s="1088"/>
      <c r="U540" s="1088"/>
      <c r="V540" s="1088"/>
      <c r="W540" s="1088"/>
      <c r="X540" s="1088"/>
      <c r="Y540" s="1088"/>
      <c r="Z540" s="1088"/>
      <c r="AA540" s="1088"/>
    </row>
    <row r="541" spans="1:27">
      <c r="A541" s="1210">
        <v>51</v>
      </c>
      <c r="B541" s="583" t="s">
        <v>11393</v>
      </c>
      <c r="C541" s="584" t="s">
        <v>11394</v>
      </c>
      <c r="D541" s="842"/>
      <c r="E541" s="1289">
        <v>0.6</v>
      </c>
      <c r="F541" s="584"/>
      <c r="G541" s="104"/>
      <c r="H541" s="104"/>
      <c r="I541" s="1088"/>
      <c r="J541" s="1088"/>
      <c r="K541" s="1088"/>
      <c r="L541" s="1272"/>
      <c r="M541" s="1088"/>
      <c r="N541" s="1088"/>
      <c r="O541" s="1088"/>
      <c r="P541" s="584">
        <v>0.6</v>
      </c>
      <c r="Q541" s="584">
        <v>0.6</v>
      </c>
      <c r="R541" s="584" t="s">
        <v>607</v>
      </c>
      <c r="S541" s="1088"/>
      <c r="T541" s="1088"/>
      <c r="U541" s="1088"/>
      <c r="V541" s="1088"/>
      <c r="W541" s="1088"/>
      <c r="X541" s="1088"/>
      <c r="Y541" s="1088"/>
      <c r="Z541" s="1088"/>
      <c r="AA541" s="1088"/>
    </row>
    <row r="542" spans="1:27">
      <c r="A542" s="1210">
        <v>52</v>
      </c>
      <c r="B542" s="583" t="s">
        <v>11395</v>
      </c>
      <c r="C542" s="584" t="s">
        <v>11396</v>
      </c>
      <c r="D542" s="842"/>
      <c r="E542" s="1289">
        <v>0.7</v>
      </c>
      <c r="F542" s="584"/>
      <c r="G542" s="104"/>
      <c r="H542" s="104"/>
      <c r="I542" s="1088"/>
      <c r="J542" s="1088"/>
      <c r="K542" s="1088"/>
      <c r="L542" s="1272"/>
      <c r="M542" s="1088"/>
      <c r="N542" s="1088"/>
      <c r="O542" s="1088"/>
      <c r="P542" s="584">
        <v>0.7</v>
      </c>
      <c r="Q542" s="584">
        <v>0.7</v>
      </c>
      <c r="R542" s="584" t="s">
        <v>607</v>
      </c>
      <c r="S542" s="1088"/>
      <c r="T542" s="1088"/>
      <c r="U542" s="1088"/>
      <c r="V542" s="1088"/>
      <c r="W542" s="1088"/>
      <c r="X542" s="1088"/>
      <c r="Y542" s="1088"/>
      <c r="Z542" s="1088"/>
      <c r="AA542" s="1088"/>
    </row>
    <row r="543" spans="1:27">
      <c r="A543" s="1210">
        <v>53</v>
      </c>
      <c r="B543" s="583" t="s">
        <v>11397</v>
      </c>
      <c r="C543" s="584" t="s">
        <v>11398</v>
      </c>
      <c r="D543" s="842"/>
      <c r="E543" s="1289">
        <v>0.7</v>
      </c>
      <c r="F543" s="584"/>
      <c r="G543" s="104"/>
      <c r="H543" s="104"/>
      <c r="I543" s="1088"/>
      <c r="J543" s="1088"/>
      <c r="K543" s="1088"/>
      <c r="L543" s="1272"/>
      <c r="M543" s="1088"/>
      <c r="N543" s="1088"/>
      <c r="O543" s="1088"/>
      <c r="P543" s="584">
        <v>0.7</v>
      </c>
      <c r="Q543" s="584">
        <v>0.7</v>
      </c>
      <c r="R543" s="584" t="s">
        <v>607</v>
      </c>
      <c r="S543" s="1088"/>
      <c r="T543" s="1088"/>
      <c r="U543" s="1088"/>
      <c r="V543" s="1088"/>
      <c r="W543" s="1088"/>
      <c r="X543" s="1088"/>
      <c r="Y543" s="1088"/>
      <c r="Z543" s="1088"/>
      <c r="AA543" s="1088"/>
    </row>
    <row r="544" spans="1:27">
      <c r="A544" s="1210">
        <v>54</v>
      </c>
      <c r="B544" s="583" t="s">
        <v>11399</v>
      </c>
      <c r="C544" s="584" t="s">
        <v>11400</v>
      </c>
      <c r="D544" s="842"/>
      <c r="E544" s="1289">
        <v>0.7</v>
      </c>
      <c r="F544" s="584"/>
      <c r="G544" s="104"/>
      <c r="H544" s="104"/>
      <c r="I544" s="1088"/>
      <c r="J544" s="1088"/>
      <c r="K544" s="1088"/>
      <c r="L544" s="1272"/>
      <c r="M544" s="1088"/>
      <c r="N544" s="1088"/>
      <c r="O544" s="1088"/>
      <c r="P544" s="584">
        <v>0.7</v>
      </c>
      <c r="Q544" s="584">
        <v>0.7</v>
      </c>
      <c r="R544" s="584" t="s">
        <v>607</v>
      </c>
      <c r="S544" s="1088"/>
      <c r="T544" s="1088"/>
      <c r="U544" s="1088"/>
      <c r="V544" s="1088"/>
      <c r="W544" s="1088"/>
      <c r="X544" s="1088"/>
      <c r="Y544" s="1088"/>
      <c r="Z544" s="1088"/>
      <c r="AA544" s="1088"/>
    </row>
    <row r="545" spans="1:27">
      <c r="A545" s="1210">
        <v>55</v>
      </c>
      <c r="B545" s="583" t="s">
        <v>11401</v>
      </c>
      <c r="C545" s="584" t="s">
        <v>11402</v>
      </c>
      <c r="D545" s="842"/>
      <c r="E545" s="1289">
        <v>0.6</v>
      </c>
      <c r="F545" s="584"/>
      <c r="G545" s="104"/>
      <c r="H545" s="104"/>
      <c r="I545" s="1088"/>
      <c r="J545" s="1088"/>
      <c r="K545" s="1088"/>
      <c r="L545" s="1272"/>
      <c r="M545" s="1088"/>
      <c r="N545" s="1088"/>
      <c r="O545" s="1088"/>
      <c r="P545" s="584">
        <v>0.6</v>
      </c>
      <c r="Q545" s="584">
        <v>0.6</v>
      </c>
      <c r="R545" s="584" t="s">
        <v>607</v>
      </c>
      <c r="S545" s="1088"/>
      <c r="T545" s="1088"/>
      <c r="U545" s="1088"/>
      <c r="V545" s="1088"/>
      <c r="W545" s="1088"/>
      <c r="X545" s="1088"/>
      <c r="Y545" s="1088"/>
      <c r="Z545" s="1088"/>
      <c r="AA545" s="1088"/>
    </row>
    <row r="546" spans="1:27">
      <c r="A546" s="1210">
        <v>56</v>
      </c>
      <c r="B546" s="583" t="s">
        <v>11403</v>
      </c>
      <c r="C546" s="584" t="s">
        <v>11404</v>
      </c>
      <c r="D546" s="842"/>
      <c r="E546" s="1289">
        <v>0.4</v>
      </c>
      <c r="F546" s="584"/>
      <c r="G546" s="104"/>
      <c r="H546" s="104"/>
      <c r="I546" s="1088"/>
      <c r="J546" s="1088"/>
      <c r="K546" s="1088"/>
      <c r="L546" s="1272"/>
      <c r="M546" s="1088"/>
      <c r="N546" s="1088"/>
      <c r="O546" s="1088"/>
      <c r="P546" s="584">
        <v>0.4</v>
      </c>
      <c r="Q546" s="1304">
        <v>0.4</v>
      </c>
      <c r="R546" s="584" t="s">
        <v>607</v>
      </c>
      <c r="S546" s="1088"/>
      <c r="T546" s="1088"/>
      <c r="U546" s="1088"/>
      <c r="V546" s="1088"/>
      <c r="W546" s="1088"/>
      <c r="X546" s="1088"/>
      <c r="Y546" s="1088"/>
      <c r="Z546" s="1088"/>
      <c r="AA546" s="1088"/>
    </row>
    <row r="547" spans="1:27">
      <c r="A547" s="1210">
        <v>57</v>
      </c>
      <c r="B547" s="583" t="s">
        <v>11405</v>
      </c>
      <c r="C547" s="584" t="s">
        <v>11406</v>
      </c>
      <c r="D547" s="842"/>
      <c r="E547" s="1306">
        <v>0.3</v>
      </c>
      <c r="F547" s="591"/>
      <c r="G547" s="105"/>
      <c r="H547" s="105"/>
      <c r="I547" s="1290"/>
      <c r="J547" s="1290"/>
      <c r="K547" s="1290"/>
      <c r="L547" s="1291"/>
      <c r="M547" s="1290"/>
      <c r="N547" s="1290"/>
      <c r="O547" s="1290"/>
      <c r="P547" s="591">
        <v>0.3</v>
      </c>
      <c r="Q547" s="1307">
        <v>0.3</v>
      </c>
      <c r="R547" s="591" t="s">
        <v>607</v>
      </c>
      <c r="S547" s="1290"/>
      <c r="T547" s="1290"/>
      <c r="U547" s="1290"/>
      <c r="V547" s="1290"/>
      <c r="W547" s="1290"/>
      <c r="X547" s="1088"/>
      <c r="Y547" s="1088"/>
      <c r="Z547" s="1088"/>
      <c r="AA547" s="1088"/>
    </row>
    <row r="548" spans="1:27">
      <c r="A548" s="1210"/>
      <c r="B548" s="1211" t="s">
        <v>11407</v>
      </c>
      <c r="C548" s="584"/>
      <c r="D548" s="1305"/>
      <c r="E548" s="1279"/>
      <c r="F548" s="1280"/>
      <c r="G548" s="1310"/>
      <c r="H548" s="1310"/>
      <c r="I548" s="1227"/>
      <c r="J548" s="1227"/>
      <c r="K548" s="1227"/>
      <c r="L548" s="1263"/>
      <c r="M548" s="1227"/>
      <c r="N548" s="1227"/>
      <c r="O548" s="1227"/>
      <c r="P548" s="1280"/>
      <c r="Q548" s="1281"/>
      <c r="R548" s="1280"/>
      <c r="S548" s="1227"/>
      <c r="T548" s="1227"/>
      <c r="U548" s="1227"/>
      <c r="V548" s="1227"/>
      <c r="W548" s="1228"/>
      <c r="X548" s="1228"/>
      <c r="Y548" s="1088"/>
      <c r="Z548" s="1088"/>
      <c r="AA548" s="1088"/>
    </row>
    <row r="549" spans="1:27">
      <c r="A549" s="1210">
        <v>58</v>
      </c>
      <c r="B549" s="583" t="s">
        <v>7067</v>
      </c>
      <c r="C549" s="584" t="s">
        <v>11408</v>
      </c>
      <c r="D549" s="842"/>
      <c r="E549" s="1288">
        <v>0.9</v>
      </c>
      <c r="F549" s="918"/>
      <c r="G549" s="1308"/>
      <c r="H549" s="1308"/>
      <c r="I549" s="1292"/>
      <c r="J549" s="1292"/>
      <c r="K549" s="1292"/>
      <c r="L549" s="1293"/>
      <c r="M549" s="1292"/>
      <c r="N549" s="1292"/>
      <c r="O549" s="1292"/>
      <c r="P549" s="918">
        <v>0.9</v>
      </c>
      <c r="Q549" s="918">
        <v>0.9</v>
      </c>
      <c r="R549" s="918" t="s">
        <v>607</v>
      </c>
      <c r="S549" s="1292"/>
      <c r="T549" s="1292"/>
      <c r="U549" s="1292"/>
      <c r="V549" s="1292"/>
      <c r="W549" s="1292"/>
      <c r="X549" s="1088"/>
      <c r="Y549" s="1088"/>
      <c r="Z549" s="1088"/>
      <c r="AA549" s="1088"/>
    </row>
    <row r="550" spans="1:27">
      <c r="A550" s="1210">
        <v>59</v>
      </c>
      <c r="B550" s="583" t="s">
        <v>11409</v>
      </c>
      <c r="C550" s="584" t="s">
        <v>11410</v>
      </c>
      <c r="D550" s="842"/>
      <c r="E550" s="1289">
        <v>0.5</v>
      </c>
      <c r="F550" s="584"/>
      <c r="G550" s="104"/>
      <c r="H550" s="104"/>
      <c r="I550" s="1088"/>
      <c r="J550" s="1088"/>
      <c r="K550" s="1088"/>
      <c r="L550" s="1272"/>
      <c r="M550" s="1088"/>
      <c r="N550" s="1088"/>
      <c r="O550" s="1088"/>
      <c r="P550" s="584">
        <v>0.5</v>
      </c>
      <c r="Q550" s="584">
        <v>0.5</v>
      </c>
      <c r="R550" s="584" t="s">
        <v>607</v>
      </c>
      <c r="S550" s="1088"/>
      <c r="T550" s="1088"/>
      <c r="U550" s="1088"/>
      <c r="V550" s="1088"/>
      <c r="W550" s="1088"/>
      <c r="X550" s="1088"/>
      <c r="Y550" s="1088"/>
      <c r="Z550" s="1088"/>
      <c r="AA550" s="1088"/>
    </row>
    <row r="551" spans="1:27">
      <c r="A551" s="1210">
        <v>60</v>
      </c>
      <c r="B551" s="583" t="s">
        <v>100</v>
      </c>
      <c r="C551" s="584" t="s">
        <v>11411</v>
      </c>
      <c r="D551" s="842"/>
      <c r="E551" s="1289">
        <v>0.5</v>
      </c>
      <c r="F551" s="584"/>
      <c r="G551" s="104"/>
      <c r="H551" s="104"/>
      <c r="I551" s="1088"/>
      <c r="J551" s="1088"/>
      <c r="K551" s="1088"/>
      <c r="L551" s="1272"/>
      <c r="M551" s="1088"/>
      <c r="N551" s="1088"/>
      <c r="O551" s="1088"/>
      <c r="P551" s="584">
        <v>0.5</v>
      </c>
      <c r="Q551" s="584">
        <v>0.5</v>
      </c>
      <c r="R551" s="584" t="s">
        <v>607</v>
      </c>
      <c r="S551" s="1088"/>
      <c r="T551" s="1088"/>
      <c r="U551" s="1088"/>
      <c r="V551" s="1088"/>
      <c r="W551" s="1088"/>
      <c r="X551" s="1088"/>
      <c r="Y551" s="1088"/>
      <c r="Z551" s="1088"/>
      <c r="AA551" s="1088"/>
    </row>
    <row r="552" spans="1:27">
      <c r="A552" s="1210">
        <v>61</v>
      </c>
      <c r="B552" s="583" t="s">
        <v>11412</v>
      </c>
      <c r="C552" s="584"/>
      <c r="D552" s="842"/>
      <c r="E552" s="1289">
        <v>0.1</v>
      </c>
      <c r="F552" s="584"/>
      <c r="G552" s="1286"/>
      <c r="H552" s="104"/>
      <c r="I552" s="1088"/>
      <c r="J552" s="1088"/>
      <c r="K552" s="1088"/>
      <c r="L552" s="1272"/>
      <c r="M552" s="1088"/>
      <c r="N552" s="1088"/>
      <c r="O552" s="1088"/>
      <c r="P552" s="584">
        <v>0.1</v>
      </c>
      <c r="Q552" s="584">
        <v>0.1</v>
      </c>
      <c r="R552" s="584" t="s">
        <v>607</v>
      </c>
      <c r="S552" s="1088"/>
      <c r="T552" s="1088"/>
      <c r="U552" s="1088"/>
      <c r="V552" s="1088"/>
      <c r="W552" s="1088"/>
      <c r="X552" s="1088"/>
      <c r="Y552" s="1088"/>
      <c r="Z552" s="1088"/>
      <c r="AA552" s="1088"/>
    </row>
    <row r="553" spans="1:27">
      <c r="A553" s="1210"/>
      <c r="B553" s="583"/>
      <c r="C553" s="584"/>
      <c r="D553" s="842"/>
      <c r="E553" s="971"/>
      <c r="F553" s="584"/>
      <c r="G553" s="1286"/>
      <c r="H553" s="104"/>
      <c r="I553" s="1088"/>
      <c r="J553" s="1088"/>
      <c r="K553" s="1088"/>
      <c r="L553" s="1272"/>
      <c r="M553" s="1088"/>
      <c r="N553" s="1088"/>
      <c r="O553" s="1088"/>
      <c r="P553" s="584"/>
      <c r="Q553" s="584"/>
      <c r="R553" s="584"/>
      <c r="S553" s="1088"/>
      <c r="T553" s="1088"/>
      <c r="U553" s="1088"/>
      <c r="V553" s="1088"/>
      <c r="W553" s="1088"/>
      <c r="X553" s="1088"/>
      <c r="Y553" s="1088"/>
      <c r="Z553" s="1088"/>
      <c r="AA553" s="1088"/>
    </row>
    <row r="554" spans="1:27">
      <c r="A554" s="1210">
        <v>62</v>
      </c>
      <c r="B554" s="583" t="s">
        <v>11413</v>
      </c>
      <c r="C554" s="584" t="s">
        <v>11414</v>
      </c>
      <c r="D554" s="842"/>
      <c r="E554" s="1289">
        <v>0.6</v>
      </c>
      <c r="F554" s="584"/>
      <c r="G554" s="104"/>
      <c r="H554" s="104"/>
      <c r="I554" s="1088"/>
      <c r="J554" s="1088"/>
      <c r="K554" s="1088"/>
      <c r="L554" s="1272"/>
      <c r="M554" s="1088"/>
      <c r="N554" s="1088"/>
      <c r="O554" s="1088"/>
      <c r="P554" s="584">
        <v>0.6</v>
      </c>
      <c r="Q554" s="584">
        <v>0.6</v>
      </c>
      <c r="R554" s="584" t="s">
        <v>607</v>
      </c>
      <c r="S554" s="1088"/>
      <c r="T554" s="1088"/>
      <c r="U554" s="1088"/>
      <c r="V554" s="1088"/>
      <c r="W554" s="1088"/>
      <c r="X554" s="1088"/>
      <c r="Y554" s="1088"/>
      <c r="Z554" s="1088"/>
      <c r="AA554" s="1088"/>
    </row>
    <row r="555" spans="1:27">
      <c r="A555" s="1210">
        <v>63</v>
      </c>
      <c r="B555" s="583" t="s">
        <v>11415</v>
      </c>
      <c r="C555" s="584" t="s">
        <v>11416</v>
      </c>
      <c r="D555" s="842"/>
      <c r="E555" s="1289">
        <v>0.4</v>
      </c>
      <c r="F555" s="584"/>
      <c r="G555" s="104"/>
      <c r="H555" s="104"/>
      <c r="I555" s="1088"/>
      <c r="J555" s="1088"/>
      <c r="K555" s="1088"/>
      <c r="L555" s="1272"/>
      <c r="M555" s="1088"/>
      <c r="N555" s="1088"/>
      <c r="O555" s="1088"/>
      <c r="P555" s="584">
        <v>0.4</v>
      </c>
      <c r="Q555" s="584">
        <v>0.4</v>
      </c>
      <c r="R555" s="584" t="s">
        <v>607</v>
      </c>
      <c r="S555" s="1088"/>
      <c r="T555" s="1088"/>
      <c r="U555" s="1088"/>
      <c r="V555" s="1088"/>
      <c r="W555" s="1088"/>
      <c r="X555" s="1088"/>
      <c r="Y555" s="1088"/>
      <c r="Z555" s="1088"/>
      <c r="AA555" s="1088"/>
    </row>
    <row r="556" spans="1:27">
      <c r="A556" s="1210">
        <v>64</v>
      </c>
      <c r="B556" s="583" t="s">
        <v>11417</v>
      </c>
      <c r="C556" s="584" t="s">
        <v>11418</v>
      </c>
      <c r="D556" s="842"/>
      <c r="E556" s="1289">
        <v>0.3</v>
      </c>
      <c r="F556" s="584"/>
      <c r="G556" s="104"/>
      <c r="H556" s="104"/>
      <c r="I556" s="1088"/>
      <c r="J556" s="1088"/>
      <c r="K556" s="1088"/>
      <c r="L556" s="1272"/>
      <c r="M556" s="1088"/>
      <c r="N556" s="1088"/>
      <c r="O556" s="1088"/>
      <c r="P556" s="584">
        <v>0.3</v>
      </c>
      <c r="Q556" s="584">
        <v>0.3</v>
      </c>
      <c r="R556" s="584" t="s">
        <v>607</v>
      </c>
      <c r="S556" s="1088"/>
      <c r="T556" s="1088"/>
      <c r="U556" s="1088"/>
      <c r="V556" s="1088"/>
      <c r="W556" s="1088"/>
      <c r="X556" s="1088"/>
      <c r="Y556" s="1088"/>
      <c r="Z556" s="1088"/>
      <c r="AA556" s="1088"/>
    </row>
    <row r="557" spans="1:27">
      <c r="A557" s="1210">
        <v>65</v>
      </c>
      <c r="B557" s="583" t="s">
        <v>11419</v>
      </c>
      <c r="C557" s="584" t="s">
        <v>11420</v>
      </c>
      <c r="D557" s="842"/>
      <c r="E557" s="1289">
        <v>0.85</v>
      </c>
      <c r="F557" s="584"/>
      <c r="G557" s="104"/>
      <c r="H557" s="104"/>
      <c r="I557" s="1088"/>
      <c r="J557" s="1088"/>
      <c r="K557" s="1088"/>
      <c r="L557" s="1272"/>
      <c r="M557" s="1088"/>
      <c r="N557" s="1088"/>
      <c r="O557" s="1088"/>
      <c r="P557" s="584">
        <v>0.85</v>
      </c>
      <c r="Q557" s="584">
        <v>0.85</v>
      </c>
      <c r="R557" s="584" t="s">
        <v>607</v>
      </c>
      <c r="S557" s="1088"/>
      <c r="T557" s="1088"/>
      <c r="U557" s="1088"/>
      <c r="V557" s="1088"/>
      <c r="W557" s="1088"/>
      <c r="X557" s="1088"/>
      <c r="Y557" s="1088"/>
      <c r="Z557" s="1088"/>
      <c r="AA557" s="1088"/>
    </row>
    <row r="558" spans="1:27">
      <c r="A558" s="1210">
        <v>66</v>
      </c>
      <c r="B558" s="583" t="s">
        <v>11421</v>
      </c>
      <c r="C558" s="584" t="s">
        <v>11422</v>
      </c>
      <c r="D558" s="842"/>
      <c r="E558" s="1289">
        <v>0.3</v>
      </c>
      <c r="F558" s="584"/>
      <c r="G558" s="104"/>
      <c r="H558" s="104"/>
      <c r="I558" s="1088"/>
      <c r="J558" s="1088"/>
      <c r="K558" s="1088"/>
      <c r="L558" s="1272"/>
      <c r="M558" s="1088"/>
      <c r="N558" s="1088"/>
      <c r="O558" s="1088"/>
      <c r="P558" s="584">
        <v>0.3</v>
      </c>
      <c r="Q558" s="584">
        <v>0.3</v>
      </c>
      <c r="R558" s="584" t="s">
        <v>607</v>
      </c>
      <c r="S558" s="1088"/>
      <c r="T558" s="1088"/>
      <c r="U558" s="1088"/>
      <c r="V558" s="1088"/>
      <c r="W558" s="1088"/>
      <c r="X558" s="1088"/>
      <c r="Y558" s="1088"/>
      <c r="Z558" s="1088"/>
      <c r="AA558" s="1088"/>
    </row>
    <row r="559" spans="1:27">
      <c r="A559" s="1210">
        <v>67</v>
      </c>
      <c r="B559" s="583" t="s">
        <v>1833</v>
      </c>
      <c r="C559" s="584" t="s">
        <v>11423</v>
      </c>
      <c r="D559" s="842"/>
      <c r="E559" s="1289">
        <v>0.4</v>
      </c>
      <c r="F559" s="584"/>
      <c r="G559" s="104"/>
      <c r="H559" s="104"/>
      <c r="I559" s="1088"/>
      <c r="J559" s="1088"/>
      <c r="K559" s="1088"/>
      <c r="L559" s="1272"/>
      <c r="M559" s="1088"/>
      <c r="N559" s="1088"/>
      <c r="O559" s="1088"/>
      <c r="P559" s="584">
        <v>0.4</v>
      </c>
      <c r="Q559" s="584">
        <v>0.4</v>
      </c>
      <c r="R559" s="584" t="s">
        <v>607</v>
      </c>
      <c r="S559" s="1088"/>
      <c r="T559" s="1088"/>
      <c r="U559" s="1088"/>
      <c r="V559" s="1088"/>
      <c r="W559" s="1088"/>
      <c r="X559" s="1088"/>
      <c r="Y559" s="1088"/>
      <c r="Z559" s="1088"/>
      <c r="AA559" s="1088"/>
    </row>
    <row r="560" spans="1:27">
      <c r="A560" s="1210">
        <v>68</v>
      </c>
      <c r="B560" s="583" t="s">
        <v>11424</v>
      </c>
      <c r="C560" s="584" t="s">
        <v>11425</v>
      </c>
      <c r="D560" s="842"/>
      <c r="E560" s="1289">
        <v>0.8</v>
      </c>
      <c r="F560" s="584"/>
      <c r="G560" s="104"/>
      <c r="H560" s="104"/>
      <c r="I560" s="1088"/>
      <c r="J560" s="1088"/>
      <c r="K560" s="1088"/>
      <c r="L560" s="1272"/>
      <c r="M560" s="1088"/>
      <c r="N560" s="1088"/>
      <c r="O560" s="1088"/>
      <c r="P560" s="584">
        <v>0.8</v>
      </c>
      <c r="Q560" s="584">
        <v>0.8</v>
      </c>
      <c r="R560" s="584" t="s">
        <v>607</v>
      </c>
      <c r="S560" s="1088"/>
      <c r="T560" s="1088"/>
      <c r="U560" s="1088"/>
      <c r="V560" s="1088"/>
      <c r="W560" s="1088"/>
      <c r="X560" s="1088"/>
      <c r="Y560" s="1088"/>
      <c r="Z560" s="1088"/>
      <c r="AA560" s="1088"/>
    </row>
    <row r="561" spans="1:27">
      <c r="A561" s="1210">
        <v>69</v>
      </c>
      <c r="B561" s="583" t="s">
        <v>11426</v>
      </c>
      <c r="C561" s="584" t="s">
        <v>11427</v>
      </c>
      <c r="D561" s="842"/>
      <c r="E561" s="1289">
        <v>0.5</v>
      </c>
      <c r="F561" s="584"/>
      <c r="G561" s="104"/>
      <c r="H561" s="104"/>
      <c r="I561" s="1088"/>
      <c r="J561" s="1088"/>
      <c r="K561" s="1088"/>
      <c r="L561" s="1272"/>
      <c r="M561" s="1088"/>
      <c r="N561" s="1088"/>
      <c r="O561" s="1088"/>
      <c r="P561" s="584">
        <v>0.5</v>
      </c>
      <c r="Q561" s="584">
        <v>0.5</v>
      </c>
      <c r="R561" s="584" t="s">
        <v>607</v>
      </c>
      <c r="S561" s="1088"/>
      <c r="T561" s="1088"/>
      <c r="U561" s="1088"/>
      <c r="V561" s="1088"/>
      <c r="W561" s="1088"/>
      <c r="X561" s="1088"/>
      <c r="Y561" s="1088"/>
      <c r="Z561" s="1088"/>
      <c r="AA561" s="1088"/>
    </row>
    <row r="562" spans="1:27">
      <c r="A562" s="1210">
        <v>70</v>
      </c>
      <c r="B562" s="583" t="s">
        <v>11428</v>
      </c>
      <c r="C562" s="584" t="s">
        <v>11429</v>
      </c>
      <c r="D562" s="842"/>
      <c r="E562" s="1289">
        <v>0.3</v>
      </c>
      <c r="F562" s="584"/>
      <c r="G562" s="104"/>
      <c r="H562" s="104"/>
      <c r="I562" s="1088"/>
      <c r="J562" s="1088"/>
      <c r="K562" s="1088"/>
      <c r="L562" s="1272"/>
      <c r="M562" s="1088"/>
      <c r="N562" s="1088"/>
      <c r="O562" s="1088"/>
      <c r="P562" s="584">
        <v>0.3</v>
      </c>
      <c r="Q562" s="584">
        <v>0.3</v>
      </c>
      <c r="R562" s="584" t="s">
        <v>607</v>
      </c>
      <c r="S562" s="1088"/>
      <c r="T562" s="1088"/>
      <c r="U562" s="1088"/>
      <c r="V562" s="1088"/>
      <c r="W562" s="1088"/>
      <c r="X562" s="1088"/>
      <c r="Y562" s="1088"/>
      <c r="Z562" s="1088"/>
      <c r="AA562" s="1088"/>
    </row>
    <row r="563" spans="1:27">
      <c r="A563" s="1210">
        <v>71</v>
      </c>
      <c r="B563" s="583" t="s">
        <v>11430</v>
      </c>
      <c r="C563" s="584" t="s">
        <v>11431</v>
      </c>
      <c r="D563" s="842"/>
      <c r="E563" s="1289">
        <v>0.8</v>
      </c>
      <c r="F563" s="584"/>
      <c r="G563" s="104"/>
      <c r="H563" s="104"/>
      <c r="I563" s="1088"/>
      <c r="J563" s="1088"/>
      <c r="K563" s="1088"/>
      <c r="L563" s="1272"/>
      <c r="M563" s="1088"/>
      <c r="N563" s="1088"/>
      <c r="O563" s="1088"/>
      <c r="P563" s="584">
        <v>0.8</v>
      </c>
      <c r="Q563" s="584">
        <v>0.8</v>
      </c>
      <c r="R563" s="584" t="s">
        <v>607</v>
      </c>
      <c r="S563" s="1088"/>
      <c r="T563" s="1088"/>
      <c r="U563" s="1088"/>
      <c r="V563" s="1088"/>
      <c r="W563" s="1088"/>
      <c r="X563" s="1088"/>
      <c r="Y563" s="1088"/>
      <c r="Z563" s="1088"/>
      <c r="AA563" s="1088"/>
    </row>
    <row r="564" spans="1:27">
      <c r="A564" s="1210">
        <v>72</v>
      </c>
      <c r="B564" s="583" t="s">
        <v>11432</v>
      </c>
      <c r="C564" s="584" t="s">
        <v>11433</v>
      </c>
      <c r="D564" s="842"/>
      <c r="E564" s="1289">
        <v>0.5</v>
      </c>
      <c r="F564" s="584"/>
      <c r="G564" s="104"/>
      <c r="H564" s="104"/>
      <c r="I564" s="1088"/>
      <c r="J564" s="1088"/>
      <c r="K564" s="1088"/>
      <c r="L564" s="1272"/>
      <c r="M564" s="1088"/>
      <c r="N564" s="1088"/>
      <c r="O564" s="1088"/>
      <c r="P564" s="584">
        <v>0.5</v>
      </c>
      <c r="Q564" s="584">
        <v>0.5</v>
      </c>
      <c r="R564" s="584" t="s">
        <v>607</v>
      </c>
      <c r="S564" s="1088"/>
      <c r="T564" s="1088"/>
      <c r="U564" s="1088"/>
      <c r="V564" s="1088"/>
      <c r="W564" s="1088"/>
      <c r="X564" s="1088"/>
      <c r="Y564" s="1088"/>
      <c r="Z564" s="1088"/>
      <c r="AA564" s="1088"/>
    </row>
    <row r="565" spans="1:27">
      <c r="A565" s="1210">
        <v>73</v>
      </c>
      <c r="B565" s="583" t="s">
        <v>11434</v>
      </c>
      <c r="C565" s="584" t="s">
        <v>11435</v>
      </c>
      <c r="D565" s="842"/>
      <c r="E565" s="1289">
        <v>0.3</v>
      </c>
      <c r="F565" s="584"/>
      <c r="G565" s="104"/>
      <c r="H565" s="104"/>
      <c r="I565" s="1088"/>
      <c r="J565" s="1088"/>
      <c r="K565" s="1088"/>
      <c r="L565" s="1272"/>
      <c r="M565" s="1088"/>
      <c r="N565" s="1088"/>
      <c r="O565" s="1088"/>
      <c r="P565" s="584">
        <v>0.3</v>
      </c>
      <c r="Q565" s="584">
        <v>0.3</v>
      </c>
      <c r="R565" s="584" t="s">
        <v>607</v>
      </c>
      <c r="S565" s="1088"/>
      <c r="T565" s="1088"/>
      <c r="U565" s="1088"/>
      <c r="V565" s="1088"/>
      <c r="W565" s="1088"/>
      <c r="X565" s="1088"/>
      <c r="Y565" s="1088"/>
      <c r="Z565" s="1088"/>
      <c r="AA565" s="1088"/>
    </row>
    <row r="566" spans="1:27">
      <c r="A566" s="1210">
        <v>74</v>
      </c>
      <c r="B566" s="583" t="s">
        <v>11436</v>
      </c>
      <c r="C566" s="584" t="s">
        <v>11437</v>
      </c>
      <c r="D566" s="842"/>
      <c r="E566" s="1289">
        <v>0.4</v>
      </c>
      <c r="F566" s="584"/>
      <c r="G566" s="104"/>
      <c r="H566" s="104"/>
      <c r="I566" s="1088"/>
      <c r="J566" s="1088"/>
      <c r="K566" s="1088"/>
      <c r="L566" s="1272"/>
      <c r="M566" s="1088"/>
      <c r="N566" s="1088"/>
      <c r="O566" s="1088"/>
      <c r="P566" s="584">
        <v>0.4</v>
      </c>
      <c r="Q566" s="584">
        <v>0.4</v>
      </c>
      <c r="R566" s="584" t="s">
        <v>607</v>
      </c>
      <c r="S566" s="1088"/>
      <c r="T566" s="1088"/>
      <c r="U566" s="1088"/>
      <c r="V566" s="1088"/>
      <c r="W566" s="1088"/>
      <c r="X566" s="1088"/>
      <c r="Y566" s="1088"/>
      <c r="Z566" s="1088"/>
      <c r="AA566" s="1088"/>
    </row>
    <row r="567" spans="1:27">
      <c r="A567" s="1210">
        <v>75</v>
      </c>
      <c r="B567" s="583" t="s">
        <v>11438</v>
      </c>
      <c r="C567" s="584" t="s">
        <v>11439</v>
      </c>
      <c r="D567" s="842"/>
      <c r="E567" s="1289">
        <v>0.42</v>
      </c>
      <c r="F567" s="584"/>
      <c r="G567" s="104"/>
      <c r="H567" s="104"/>
      <c r="I567" s="1088"/>
      <c r="J567" s="1088"/>
      <c r="K567" s="1088"/>
      <c r="L567" s="1272"/>
      <c r="M567" s="1088"/>
      <c r="N567" s="1088"/>
      <c r="O567" s="1088"/>
      <c r="P567" s="584">
        <v>0.42</v>
      </c>
      <c r="Q567" s="584">
        <v>0.42</v>
      </c>
      <c r="R567" s="584" t="s">
        <v>607</v>
      </c>
      <c r="S567" s="1088"/>
      <c r="T567" s="1088"/>
      <c r="U567" s="1088"/>
      <c r="V567" s="1088"/>
      <c r="W567" s="1088"/>
      <c r="X567" s="1088"/>
      <c r="Y567" s="1088"/>
      <c r="Z567" s="1088"/>
      <c r="AA567" s="1088"/>
    </row>
    <row r="568" spans="1:27">
      <c r="A568" s="1210">
        <v>76</v>
      </c>
      <c r="B568" s="583" t="s">
        <v>11440</v>
      </c>
      <c r="C568" s="584" t="s">
        <v>11441</v>
      </c>
      <c r="D568" s="842"/>
      <c r="E568" s="1289">
        <v>0.5</v>
      </c>
      <c r="F568" s="21"/>
      <c r="G568" s="104"/>
      <c r="H568" s="104"/>
      <c r="I568" s="1088"/>
      <c r="J568" s="1088"/>
      <c r="K568" s="1088"/>
      <c r="L568" s="1272"/>
      <c r="M568" s="1088"/>
      <c r="N568" s="1088"/>
      <c r="O568" s="1088"/>
      <c r="P568" s="584"/>
      <c r="Q568" s="1312">
        <v>0.5</v>
      </c>
      <c r="R568" s="584" t="s">
        <v>607</v>
      </c>
      <c r="S568" s="1088"/>
      <c r="T568" s="1088"/>
      <c r="U568" s="1088"/>
      <c r="V568" s="1088"/>
      <c r="W568" s="1088"/>
      <c r="X568" s="1088"/>
      <c r="Y568" s="1088"/>
      <c r="Z568" s="1088"/>
      <c r="AA568" s="1088"/>
    </row>
    <row r="569" spans="1:27">
      <c r="A569" s="1210">
        <v>77</v>
      </c>
      <c r="B569" s="583" t="s">
        <v>11442</v>
      </c>
      <c r="C569" s="584" t="s">
        <v>11443</v>
      </c>
      <c r="D569" s="842"/>
      <c r="E569" s="1289">
        <v>0.1</v>
      </c>
      <c r="F569" s="584"/>
      <c r="G569" s="104"/>
      <c r="H569" s="104"/>
      <c r="I569" s="1088"/>
      <c r="J569" s="1088"/>
      <c r="K569" s="1088"/>
      <c r="L569" s="1272"/>
      <c r="M569" s="1088"/>
      <c r="N569" s="1088"/>
      <c r="O569" s="1088"/>
      <c r="P569" s="584">
        <v>0.1</v>
      </c>
      <c r="Q569" s="1304">
        <v>0.1</v>
      </c>
      <c r="R569" s="584" t="s">
        <v>607</v>
      </c>
      <c r="S569" s="1088"/>
      <c r="T569" s="1088"/>
      <c r="U569" s="1088"/>
      <c r="V569" s="1088"/>
      <c r="W569" s="1088"/>
      <c r="X569" s="1088"/>
      <c r="Y569" s="1088"/>
      <c r="Z569" s="1088"/>
      <c r="AA569" s="1088"/>
    </row>
    <row r="570" spans="1:27">
      <c r="A570" s="1210">
        <v>78</v>
      </c>
      <c r="B570" s="583" t="s">
        <v>11444</v>
      </c>
      <c r="C570" s="584" t="s">
        <v>11445</v>
      </c>
      <c r="D570" s="842"/>
      <c r="E570" s="1289">
        <v>0.6</v>
      </c>
      <c r="F570" s="584"/>
      <c r="G570" s="104"/>
      <c r="H570" s="104"/>
      <c r="I570" s="1088"/>
      <c r="J570" s="1088"/>
      <c r="K570" s="1088"/>
      <c r="L570" s="1272"/>
      <c r="M570" s="1088"/>
      <c r="N570" s="1088"/>
      <c r="O570" s="1088"/>
      <c r="P570" s="584">
        <v>0.6</v>
      </c>
      <c r="Q570" s="1304">
        <v>0.6</v>
      </c>
      <c r="R570" s="584" t="s">
        <v>607</v>
      </c>
      <c r="S570" s="1088"/>
      <c r="T570" s="1088"/>
      <c r="U570" s="1088"/>
      <c r="V570" s="1088"/>
      <c r="W570" s="1088"/>
      <c r="X570" s="1088"/>
      <c r="Y570" s="1088"/>
      <c r="Z570" s="1088"/>
      <c r="AA570" s="1088"/>
    </row>
    <row r="571" spans="1:27">
      <c r="A571" s="1210">
        <v>79</v>
      </c>
      <c r="B571" s="583" t="s">
        <v>11446</v>
      </c>
      <c r="C571" s="584" t="s">
        <v>11447</v>
      </c>
      <c r="D571" s="842"/>
      <c r="E571" s="1289">
        <v>0.3</v>
      </c>
      <c r="F571" s="584"/>
      <c r="G571" s="104"/>
      <c r="H571" s="104"/>
      <c r="I571" s="1088"/>
      <c r="J571" s="1088"/>
      <c r="K571" s="1088"/>
      <c r="L571" s="1272"/>
      <c r="M571" s="1088"/>
      <c r="N571" s="1088"/>
      <c r="O571" s="1088"/>
      <c r="P571" s="584">
        <v>0.3</v>
      </c>
      <c r="Q571" s="1304">
        <v>0.3</v>
      </c>
      <c r="R571" s="584" t="s">
        <v>607</v>
      </c>
      <c r="S571" s="1088"/>
      <c r="T571" s="1088"/>
      <c r="U571" s="1088"/>
      <c r="V571" s="1088"/>
      <c r="W571" s="1088"/>
      <c r="X571" s="1088"/>
      <c r="Y571" s="1088"/>
      <c r="Z571" s="1088"/>
      <c r="AA571" s="1088"/>
    </row>
    <row r="572" spans="1:27">
      <c r="A572" s="1210">
        <v>80</v>
      </c>
      <c r="B572" s="583" t="s">
        <v>11448</v>
      </c>
      <c r="C572" s="584" t="s">
        <v>11449</v>
      </c>
      <c r="D572" s="842"/>
      <c r="E572" s="1289">
        <v>0.4</v>
      </c>
      <c r="F572" s="584"/>
      <c r="G572" s="104"/>
      <c r="H572" s="104"/>
      <c r="I572" s="1088"/>
      <c r="J572" s="1088"/>
      <c r="K572" s="1088"/>
      <c r="L572" s="1272"/>
      <c r="M572" s="1088"/>
      <c r="N572" s="1088"/>
      <c r="O572" s="1088"/>
      <c r="P572" s="584">
        <v>0.4</v>
      </c>
      <c r="Q572" s="1304">
        <v>0.4</v>
      </c>
      <c r="R572" s="584" t="s">
        <v>607</v>
      </c>
      <c r="S572" s="1088"/>
      <c r="T572" s="1088"/>
      <c r="U572" s="1088"/>
      <c r="V572" s="1088"/>
      <c r="W572" s="1088"/>
      <c r="X572" s="1088"/>
      <c r="Y572" s="1088"/>
      <c r="Z572" s="1088"/>
      <c r="AA572" s="1088"/>
    </row>
    <row r="573" spans="1:27">
      <c r="A573" s="1287"/>
      <c r="B573" s="26" t="s">
        <v>11450</v>
      </c>
      <c r="C573" s="26"/>
      <c r="D573" s="26"/>
      <c r="E573" s="1322">
        <f>SUM(E490:E572)</f>
        <v>61.719999999999985</v>
      </c>
      <c r="F573" s="1322">
        <f t="shared" ref="F573:H573" si="37">SUM(F490:F572)</f>
        <v>6.3</v>
      </c>
      <c r="G573" s="1322">
        <f t="shared" si="37"/>
        <v>6.3</v>
      </c>
      <c r="H573" s="1322">
        <f t="shared" si="37"/>
        <v>0</v>
      </c>
      <c r="I573" s="1290"/>
      <c r="J573" s="1290"/>
      <c r="K573" s="1290"/>
      <c r="L573" s="1291"/>
      <c r="M573" s="1290"/>
      <c r="N573" s="1290"/>
      <c r="O573" s="1290"/>
      <c r="P573" s="1323">
        <f t="shared" ref="P573:R573" si="38">SUM(P490:P572)</f>
        <v>54.919999999999987</v>
      </c>
      <c r="Q573" s="1323">
        <f t="shared" si="38"/>
        <v>50.596999999999994</v>
      </c>
      <c r="R573" s="1323">
        <f t="shared" si="38"/>
        <v>24</v>
      </c>
      <c r="S573" s="1290"/>
      <c r="T573" s="1290"/>
      <c r="U573" s="1290"/>
      <c r="V573" s="1290"/>
      <c r="W573" s="1290"/>
      <c r="X573" s="1088"/>
      <c r="Y573" s="1088"/>
      <c r="Z573" s="1088"/>
      <c r="AA573" s="1088"/>
    </row>
    <row r="574" spans="1:27">
      <c r="A574" s="1088"/>
      <c r="B574" s="1088"/>
      <c r="C574" s="1088"/>
      <c r="D574" s="1226"/>
      <c r="E574" s="1226"/>
      <c r="F574" s="1227"/>
      <c r="G574" s="1227"/>
      <c r="H574" s="1227"/>
      <c r="I574" s="1227"/>
      <c r="J574" s="1227"/>
      <c r="K574" s="1227"/>
      <c r="L574" s="1263"/>
      <c r="M574" s="1227"/>
      <c r="N574" s="1227"/>
      <c r="O574" s="1227"/>
      <c r="P574" s="1263"/>
      <c r="Q574" s="1227"/>
      <c r="R574" s="1227"/>
      <c r="S574" s="1227"/>
      <c r="T574" s="1227"/>
      <c r="U574" s="1227"/>
      <c r="V574" s="1227"/>
      <c r="W574" s="1228"/>
      <c r="X574" s="1228"/>
      <c r="Y574" s="1088"/>
      <c r="Z574" s="1088"/>
      <c r="AA574" s="1088"/>
    </row>
    <row r="575" spans="1:27">
      <c r="A575" s="1225"/>
      <c r="B575" s="112" t="s">
        <v>5610</v>
      </c>
      <c r="C575" s="1225"/>
      <c r="D575" s="1294"/>
      <c r="E575" s="1302"/>
      <c r="F575" s="1303"/>
      <c r="G575" s="1303"/>
      <c r="H575" s="1303"/>
      <c r="I575" s="1298"/>
      <c r="J575" s="1298"/>
      <c r="K575" s="1298"/>
      <c r="L575" s="1299"/>
      <c r="M575" s="1298"/>
      <c r="N575" s="1298"/>
      <c r="O575" s="1298"/>
      <c r="P575" s="1299"/>
      <c r="Q575" s="1298"/>
      <c r="R575" s="1298"/>
      <c r="S575" s="1298"/>
      <c r="T575" s="1298"/>
      <c r="U575" s="1298"/>
      <c r="V575" s="1298"/>
      <c r="W575" s="1260"/>
      <c r="X575" s="1228"/>
      <c r="Y575" s="1088"/>
      <c r="Z575" s="1088"/>
      <c r="AA575" s="1088"/>
    </row>
    <row r="576" spans="1:27">
      <c r="A576" s="1210"/>
      <c r="B576" s="1313" t="s">
        <v>11454</v>
      </c>
      <c r="C576" s="923"/>
      <c r="D576" s="1314"/>
      <c r="E576" s="1320"/>
      <c r="F576" s="1321"/>
      <c r="G576" s="1321"/>
      <c r="H576" s="1321"/>
      <c r="I576" s="1298"/>
      <c r="J576" s="1298"/>
      <c r="K576" s="1298"/>
      <c r="L576" s="1299"/>
      <c r="M576" s="1298"/>
      <c r="N576" s="1298"/>
      <c r="O576" s="1298"/>
      <c r="P576" s="1299"/>
      <c r="Q576" s="1298"/>
      <c r="R576" s="1298"/>
      <c r="S576" s="1298"/>
      <c r="T576" s="1298"/>
      <c r="U576" s="1298"/>
      <c r="V576" s="1298"/>
      <c r="W576" s="1260"/>
      <c r="X576" s="1228"/>
      <c r="Y576" s="1088"/>
      <c r="Z576" s="1088"/>
      <c r="AA576" s="1088"/>
    </row>
    <row r="577" spans="1:27">
      <c r="A577" s="1210">
        <v>1</v>
      </c>
      <c r="B577" s="583" t="s">
        <v>814</v>
      </c>
      <c r="C577" s="918" t="s">
        <v>11455</v>
      </c>
      <c r="D577" s="1282" t="s">
        <v>11456</v>
      </c>
      <c r="E577" s="1288">
        <v>0.96</v>
      </c>
      <c r="F577" s="1282">
        <v>0.96</v>
      </c>
      <c r="G577" s="1282">
        <v>0.86</v>
      </c>
      <c r="H577" s="1282"/>
      <c r="I577" s="1319"/>
      <c r="J577" s="1319"/>
      <c r="K577" s="1319"/>
      <c r="L577" s="1282">
        <v>0.1</v>
      </c>
      <c r="M577" s="1319"/>
      <c r="N577" s="1319"/>
      <c r="O577" s="1319"/>
      <c r="P577" s="1282"/>
      <c r="Q577" s="1282"/>
      <c r="R577" s="1319"/>
      <c r="S577" s="1319"/>
      <c r="T577" s="1319"/>
      <c r="U577" s="1319"/>
      <c r="V577" s="1292"/>
      <c r="W577" s="1292"/>
      <c r="X577" s="1088"/>
      <c r="Y577" s="1088"/>
      <c r="Z577" s="1088"/>
      <c r="AA577" s="1088"/>
    </row>
    <row r="578" spans="1:27">
      <c r="A578" s="1210">
        <v>2</v>
      </c>
      <c r="B578" s="583" t="s">
        <v>11457</v>
      </c>
      <c r="C578" s="584" t="s">
        <v>11458</v>
      </c>
      <c r="D578" s="842" t="s">
        <v>11459</v>
      </c>
      <c r="E578" s="1289">
        <v>2.08</v>
      </c>
      <c r="F578" s="842">
        <v>0.18</v>
      </c>
      <c r="G578" s="842"/>
      <c r="H578" s="842"/>
      <c r="I578" s="858"/>
      <c r="J578" s="858"/>
      <c r="K578" s="858"/>
      <c r="L578" s="842">
        <v>0.18</v>
      </c>
      <c r="M578" s="858"/>
      <c r="N578" s="858"/>
      <c r="O578" s="858"/>
      <c r="P578" s="842">
        <v>1.9</v>
      </c>
      <c r="Q578" s="842">
        <v>2.08</v>
      </c>
      <c r="R578" s="858"/>
      <c r="S578" s="858"/>
      <c r="T578" s="858"/>
      <c r="U578" s="858"/>
      <c r="V578" s="1088"/>
      <c r="W578" s="1088"/>
      <c r="X578" s="1088"/>
      <c r="Y578" s="1088"/>
      <c r="Z578" s="1088"/>
      <c r="AA578" s="1088"/>
    </row>
    <row r="579" spans="1:27">
      <c r="A579" s="1210">
        <v>3</v>
      </c>
      <c r="B579" s="583" t="s">
        <v>11460</v>
      </c>
      <c r="C579" s="584" t="s">
        <v>11461</v>
      </c>
      <c r="D579" s="842" t="s">
        <v>11462</v>
      </c>
      <c r="E579" s="1289">
        <v>0.4</v>
      </c>
      <c r="F579" s="842">
        <v>0.4</v>
      </c>
      <c r="G579" s="842"/>
      <c r="H579" s="842">
        <v>0.4</v>
      </c>
      <c r="I579" s="858"/>
      <c r="J579" s="858"/>
      <c r="K579" s="858"/>
      <c r="L579" s="842"/>
      <c r="M579" s="858"/>
      <c r="N579" s="858"/>
      <c r="O579" s="858"/>
      <c r="P579" s="842"/>
      <c r="Q579" s="842">
        <v>0.152</v>
      </c>
      <c r="R579" s="858"/>
      <c r="S579" s="858"/>
      <c r="T579" s="858"/>
      <c r="U579" s="858"/>
      <c r="V579" s="1088"/>
      <c r="W579" s="1088"/>
      <c r="X579" s="1088"/>
      <c r="Y579" s="1088"/>
      <c r="Z579" s="1088"/>
      <c r="AA579" s="1088"/>
    </row>
    <row r="580" spans="1:27">
      <c r="A580" s="1210">
        <v>4</v>
      </c>
      <c r="B580" s="583" t="s">
        <v>810</v>
      </c>
      <c r="C580" s="584" t="s">
        <v>11463</v>
      </c>
      <c r="D580" s="842" t="s">
        <v>11464</v>
      </c>
      <c r="E580" s="1289">
        <v>0.36</v>
      </c>
      <c r="F580" s="842">
        <v>0.36</v>
      </c>
      <c r="G580" s="842"/>
      <c r="H580" s="842"/>
      <c r="I580" s="858"/>
      <c r="J580" s="858"/>
      <c r="K580" s="858"/>
      <c r="L580" s="842">
        <v>0.36</v>
      </c>
      <c r="M580" s="858"/>
      <c r="N580" s="858"/>
      <c r="O580" s="858"/>
      <c r="P580" s="842"/>
      <c r="Q580" s="842"/>
      <c r="R580" s="858"/>
      <c r="S580" s="858"/>
      <c r="T580" s="858"/>
      <c r="U580" s="858"/>
      <c r="V580" s="1088"/>
      <c r="W580" s="1088"/>
      <c r="X580" s="1088"/>
      <c r="Y580" s="1088"/>
      <c r="Z580" s="1088"/>
      <c r="AA580" s="1088"/>
    </row>
    <row r="581" spans="1:27">
      <c r="A581" s="1210">
        <v>5</v>
      </c>
      <c r="B581" s="583" t="s">
        <v>7555</v>
      </c>
      <c r="C581" s="591" t="s">
        <v>11465</v>
      </c>
      <c r="D581" s="1315" t="s">
        <v>11466</v>
      </c>
      <c r="E581" s="1306">
        <v>1.65</v>
      </c>
      <c r="F581" s="1315">
        <v>1.65</v>
      </c>
      <c r="G581" s="1315">
        <v>0.2</v>
      </c>
      <c r="H581" s="1315">
        <v>1.1000000000000001</v>
      </c>
      <c r="I581" s="858"/>
      <c r="J581" s="858"/>
      <c r="K581" s="858"/>
      <c r="L581" s="1315">
        <v>0.35</v>
      </c>
      <c r="M581" s="858"/>
      <c r="N581" s="858"/>
      <c r="O581" s="858"/>
      <c r="P581" s="1315"/>
      <c r="Q581" s="1315"/>
      <c r="R581" s="858"/>
      <c r="S581" s="858"/>
      <c r="T581" s="858"/>
      <c r="U581" s="858"/>
      <c r="V581" s="1088"/>
      <c r="W581" s="1088"/>
      <c r="X581" s="1088"/>
      <c r="Y581" s="1088"/>
      <c r="Z581" s="1088"/>
      <c r="AA581" s="1088"/>
    </row>
    <row r="582" spans="1:27">
      <c r="A582" s="1210"/>
      <c r="B582" s="583" t="s">
        <v>7545</v>
      </c>
      <c r="C582" s="584"/>
      <c r="D582" s="842"/>
      <c r="E582" s="1289">
        <v>0.3</v>
      </c>
      <c r="F582" s="842">
        <v>0.3</v>
      </c>
      <c r="G582" s="842"/>
      <c r="H582" s="842"/>
      <c r="I582" s="858"/>
      <c r="J582" s="858"/>
      <c r="K582" s="858"/>
      <c r="L582" s="842">
        <v>0.3</v>
      </c>
      <c r="M582" s="858"/>
      <c r="N582" s="858"/>
      <c r="O582" s="858"/>
      <c r="P582" s="842"/>
      <c r="Q582" s="842"/>
      <c r="R582" s="858"/>
      <c r="S582" s="858"/>
      <c r="T582" s="858"/>
      <c r="U582" s="858"/>
      <c r="V582" s="1088"/>
      <c r="W582" s="1088"/>
      <c r="X582" s="1088"/>
      <c r="Y582" s="1088"/>
      <c r="Z582" s="1088"/>
      <c r="AA582" s="1088"/>
    </row>
    <row r="583" spans="1:27">
      <c r="A583" s="1210"/>
      <c r="B583" s="583" t="s">
        <v>11467</v>
      </c>
      <c r="C583" s="584"/>
      <c r="D583" s="842"/>
      <c r="E583" s="1306">
        <v>2.5</v>
      </c>
      <c r="F583" s="1315">
        <v>2.5</v>
      </c>
      <c r="G583" s="1315">
        <v>0.1</v>
      </c>
      <c r="H583" s="1315"/>
      <c r="I583" s="1324"/>
      <c r="J583" s="1324"/>
      <c r="K583" s="1324"/>
      <c r="L583" s="1315">
        <v>2.4</v>
      </c>
      <c r="M583" s="1324"/>
      <c r="N583" s="1324"/>
      <c r="O583" s="1324"/>
      <c r="P583" s="1315"/>
      <c r="Q583" s="1315"/>
      <c r="R583" s="1324"/>
      <c r="S583" s="1324"/>
      <c r="T583" s="1324"/>
      <c r="U583" s="1324"/>
      <c r="V583" s="1290"/>
      <c r="W583" s="1290"/>
      <c r="X583" s="1088"/>
      <c r="Y583" s="1088"/>
      <c r="Z583" s="1088"/>
      <c r="AA583" s="1088"/>
    </row>
    <row r="584" spans="1:27">
      <c r="A584" s="1210"/>
      <c r="B584" s="1211" t="s">
        <v>11468</v>
      </c>
      <c r="C584" s="584"/>
      <c r="D584" s="1305"/>
      <c r="E584" s="1305"/>
      <c r="F584" s="1316"/>
      <c r="G584" s="1316"/>
      <c r="H584" s="1316"/>
      <c r="I584" s="1325"/>
      <c r="J584" s="1325"/>
      <c r="K584" s="1325"/>
      <c r="L584" s="1316"/>
      <c r="M584" s="1325"/>
      <c r="N584" s="1325"/>
      <c r="O584" s="1325"/>
      <c r="P584" s="1316"/>
      <c r="Q584" s="1316"/>
      <c r="R584" s="1325"/>
      <c r="S584" s="1325"/>
      <c r="T584" s="1325"/>
      <c r="U584" s="1325"/>
      <c r="V584" s="1227"/>
      <c r="W584" s="1228"/>
      <c r="X584" s="1228"/>
      <c r="Y584" s="1088"/>
      <c r="Z584" s="1088"/>
      <c r="AA584" s="1088"/>
    </row>
    <row r="585" spans="1:27">
      <c r="A585" s="1210">
        <v>6</v>
      </c>
      <c r="B585" s="583" t="s">
        <v>814</v>
      </c>
      <c r="C585" s="918" t="s">
        <v>11469</v>
      </c>
      <c r="D585" s="1282" t="s">
        <v>11470</v>
      </c>
      <c r="E585" s="1288">
        <v>1.1000000000000001</v>
      </c>
      <c r="F585" s="1282">
        <v>1.1000000000000001</v>
      </c>
      <c r="G585" s="1282">
        <v>1.1000000000000001</v>
      </c>
      <c r="H585" s="1282"/>
      <c r="I585" s="1319"/>
      <c r="J585" s="1319"/>
      <c r="K585" s="1319"/>
      <c r="L585" s="1282"/>
      <c r="M585" s="1319"/>
      <c r="N585" s="1319"/>
      <c r="O585" s="1319"/>
      <c r="P585" s="1282"/>
      <c r="Q585" s="1282">
        <v>1.1000000000000001</v>
      </c>
      <c r="R585" s="1319"/>
      <c r="S585" s="1319"/>
      <c r="T585" s="1319"/>
      <c r="U585" s="1319"/>
      <c r="V585" s="1292"/>
      <c r="W585" s="1292"/>
      <c r="X585" s="1088"/>
      <c r="Y585" s="1088"/>
      <c r="Z585" s="1088"/>
      <c r="AA585" s="1088"/>
    </row>
    <row r="586" spans="1:27">
      <c r="A586" s="1210">
        <v>7</v>
      </c>
      <c r="B586" s="583" t="s">
        <v>11471</v>
      </c>
      <c r="C586" s="591" t="s">
        <v>11472</v>
      </c>
      <c r="D586" s="1315" t="s">
        <v>11473</v>
      </c>
      <c r="E586" s="1306">
        <v>0.7</v>
      </c>
      <c r="F586" s="1315">
        <v>0.7</v>
      </c>
      <c r="G586" s="1315"/>
      <c r="H586" s="1315"/>
      <c r="I586" s="858"/>
      <c r="J586" s="858"/>
      <c r="K586" s="858"/>
      <c r="L586" s="1315">
        <v>0.7</v>
      </c>
      <c r="M586" s="858"/>
      <c r="N586" s="858"/>
      <c r="O586" s="858"/>
      <c r="P586" s="1315"/>
      <c r="Q586" s="1315"/>
      <c r="R586" s="858"/>
      <c r="S586" s="858"/>
      <c r="T586" s="858"/>
      <c r="U586" s="858"/>
      <c r="V586" s="1088"/>
      <c r="W586" s="1088"/>
      <c r="X586" s="1088"/>
      <c r="Y586" s="1088"/>
      <c r="Z586" s="1088"/>
      <c r="AA586" s="1088"/>
    </row>
    <row r="587" spans="1:27">
      <c r="A587" s="1210"/>
      <c r="B587" s="1278" t="s">
        <v>11474</v>
      </c>
      <c r="C587" s="1279"/>
      <c r="D587" s="1316"/>
      <c r="E587" s="1316"/>
      <c r="F587" s="1316"/>
      <c r="G587" s="1316"/>
      <c r="H587" s="1316"/>
      <c r="I587" s="858"/>
      <c r="J587" s="858"/>
      <c r="K587" s="858"/>
      <c r="L587" s="1316"/>
      <c r="M587" s="858"/>
      <c r="N587" s="858"/>
      <c r="O587" s="858"/>
      <c r="P587" s="1316"/>
      <c r="Q587" s="850"/>
      <c r="R587" s="858"/>
      <c r="S587" s="858"/>
      <c r="T587" s="858"/>
      <c r="U587" s="858"/>
      <c r="V587" s="1088"/>
      <c r="W587" s="1088"/>
      <c r="X587" s="1088"/>
      <c r="Y587" s="1088"/>
      <c r="Z587" s="1088"/>
      <c r="AA587" s="1088"/>
    </row>
    <row r="588" spans="1:27">
      <c r="A588" s="1210">
        <v>8</v>
      </c>
      <c r="B588" s="583" t="s">
        <v>989</v>
      </c>
      <c r="C588" s="918" t="s">
        <v>11475</v>
      </c>
      <c r="D588" s="1282" t="s">
        <v>11476</v>
      </c>
      <c r="E588" s="1288">
        <v>0.12</v>
      </c>
      <c r="F588" s="1282">
        <v>0.12</v>
      </c>
      <c r="G588" s="1282">
        <v>0.12</v>
      </c>
      <c r="H588" s="1282"/>
      <c r="I588" s="858"/>
      <c r="J588" s="858"/>
      <c r="K588" s="858"/>
      <c r="L588" s="1282"/>
      <c r="M588" s="858"/>
      <c r="N588" s="858"/>
      <c r="O588" s="858"/>
      <c r="P588" s="1282"/>
      <c r="Q588" s="1282">
        <v>0.12</v>
      </c>
      <c r="R588" s="858"/>
      <c r="S588" s="858"/>
      <c r="T588" s="858"/>
      <c r="U588" s="858"/>
      <c r="V588" s="1088"/>
      <c r="W588" s="1088"/>
      <c r="X588" s="1088"/>
      <c r="Y588" s="1088"/>
      <c r="Z588" s="1088"/>
      <c r="AA588" s="1088"/>
    </row>
    <row r="589" spans="1:27">
      <c r="A589" s="1210">
        <v>9</v>
      </c>
      <c r="B589" s="583" t="s">
        <v>7512</v>
      </c>
      <c r="C589" s="584" t="s">
        <v>11477</v>
      </c>
      <c r="D589" s="842" t="s">
        <v>11478</v>
      </c>
      <c r="E589" s="1289">
        <v>0.35</v>
      </c>
      <c r="F589" s="842">
        <v>0.35</v>
      </c>
      <c r="G589" s="842">
        <v>0.35</v>
      </c>
      <c r="H589" s="842"/>
      <c r="I589" s="858"/>
      <c r="J589" s="858"/>
      <c r="K589" s="858"/>
      <c r="L589" s="842"/>
      <c r="M589" s="858"/>
      <c r="N589" s="858"/>
      <c r="O589" s="858"/>
      <c r="P589" s="842"/>
      <c r="Q589" s="842">
        <v>0.13500000000000001</v>
      </c>
      <c r="R589" s="858"/>
      <c r="S589" s="858"/>
      <c r="T589" s="858"/>
      <c r="U589" s="858"/>
      <c r="V589" s="1088"/>
      <c r="W589" s="1088"/>
      <c r="X589" s="1088"/>
      <c r="Y589" s="1088"/>
      <c r="Z589" s="1088"/>
      <c r="AA589" s="1088"/>
    </row>
    <row r="590" spans="1:27">
      <c r="A590" s="1210">
        <v>10</v>
      </c>
      <c r="B590" s="583" t="s">
        <v>810</v>
      </c>
      <c r="C590" s="584" t="s">
        <v>11479</v>
      </c>
      <c r="D590" s="842" t="s">
        <v>11480</v>
      </c>
      <c r="E590" s="1289">
        <v>0.4</v>
      </c>
      <c r="F590" s="842">
        <v>0.4</v>
      </c>
      <c r="G590" s="842">
        <v>0.4</v>
      </c>
      <c r="H590" s="842"/>
      <c r="I590" s="858"/>
      <c r="J590" s="858"/>
      <c r="K590" s="858"/>
      <c r="L590" s="842"/>
      <c r="M590" s="858"/>
      <c r="N590" s="858"/>
      <c r="O590" s="858"/>
      <c r="P590" s="842"/>
      <c r="Q590" s="1283">
        <v>0.4</v>
      </c>
      <c r="R590" s="858"/>
      <c r="S590" s="858"/>
      <c r="T590" s="858"/>
      <c r="U590" s="858"/>
      <c r="V590" s="1088"/>
      <c r="W590" s="1088"/>
      <c r="X590" s="1088"/>
      <c r="Y590" s="1088"/>
      <c r="Z590" s="1088"/>
      <c r="AA590" s="1088"/>
    </row>
    <row r="591" spans="1:27">
      <c r="A591" s="1210">
        <v>11</v>
      </c>
      <c r="B591" s="583" t="s">
        <v>7409</v>
      </c>
      <c r="C591" s="584" t="s">
        <v>11481</v>
      </c>
      <c r="D591" s="842" t="s">
        <v>11482</v>
      </c>
      <c r="E591" s="1327">
        <v>0.56999999999999995</v>
      </c>
      <c r="F591" s="1326">
        <v>0.45</v>
      </c>
      <c r="G591" s="1326">
        <v>0.3</v>
      </c>
      <c r="H591" s="842"/>
      <c r="I591" s="858"/>
      <c r="J591" s="858"/>
      <c r="K591" s="858"/>
      <c r="L591" s="1326">
        <v>0.15</v>
      </c>
      <c r="M591" s="858"/>
      <c r="N591" s="858"/>
      <c r="O591" s="858"/>
      <c r="P591" s="1326">
        <v>0.12</v>
      </c>
      <c r="Q591" s="842"/>
      <c r="R591" s="858"/>
      <c r="S591" s="858"/>
      <c r="T591" s="858"/>
      <c r="U591" s="858"/>
      <c r="V591" s="1088"/>
      <c r="W591" s="1088"/>
      <c r="X591" s="1088"/>
      <c r="Y591" s="1088"/>
      <c r="Z591" s="1088"/>
      <c r="AA591" s="1088"/>
    </row>
    <row r="592" spans="1:27">
      <c r="A592" s="1210">
        <v>12</v>
      </c>
      <c r="B592" s="583" t="s">
        <v>7400</v>
      </c>
      <c r="C592" s="584" t="s">
        <v>11483</v>
      </c>
      <c r="D592" s="842" t="s">
        <v>11484</v>
      </c>
      <c r="E592" s="1289">
        <v>0.55000000000000004</v>
      </c>
      <c r="F592" s="842">
        <v>0.55000000000000004</v>
      </c>
      <c r="G592" s="842">
        <v>0.55000000000000004</v>
      </c>
      <c r="H592" s="842"/>
      <c r="I592" s="858"/>
      <c r="J592" s="858"/>
      <c r="K592" s="858"/>
      <c r="L592" s="842"/>
      <c r="M592" s="858"/>
      <c r="N592" s="858"/>
      <c r="O592" s="858"/>
      <c r="P592" s="842"/>
      <c r="Q592" s="842"/>
      <c r="R592" s="858"/>
      <c r="S592" s="858"/>
      <c r="T592" s="858"/>
      <c r="U592" s="858"/>
      <c r="V592" s="1088"/>
      <c r="W592" s="1088"/>
      <c r="X592" s="1088"/>
      <c r="Y592" s="1088"/>
      <c r="Z592" s="1088"/>
      <c r="AA592" s="1088"/>
    </row>
    <row r="593" spans="1:27">
      <c r="A593" s="1210">
        <v>13</v>
      </c>
      <c r="B593" s="583" t="s">
        <v>11485</v>
      </c>
      <c r="C593" s="584" t="s">
        <v>11486</v>
      </c>
      <c r="D593" s="842" t="s">
        <v>11487</v>
      </c>
      <c r="E593" s="1327">
        <v>0.4</v>
      </c>
      <c r="F593" s="842">
        <v>0.1</v>
      </c>
      <c r="G593" s="842"/>
      <c r="H593" s="842">
        <v>0.1</v>
      </c>
      <c r="I593" s="858"/>
      <c r="J593" s="858"/>
      <c r="K593" s="858"/>
      <c r="L593" s="842"/>
      <c r="M593" s="858"/>
      <c r="N593" s="858"/>
      <c r="O593" s="858"/>
      <c r="P593" s="842">
        <v>0.3</v>
      </c>
      <c r="Q593" s="842"/>
      <c r="R593" s="858"/>
      <c r="S593" s="858"/>
      <c r="T593" s="858"/>
      <c r="U593" s="858"/>
      <c r="V593" s="1088"/>
      <c r="W593" s="1088"/>
      <c r="X593" s="1088"/>
      <c r="Y593" s="1088"/>
      <c r="Z593" s="1088"/>
      <c r="AA593" s="1088"/>
    </row>
    <row r="594" spans="1:27">
      <c r="A594" s="1210">
        <v>14</v>
      </c>
      <c r="B594" s="583" t="s">
        <v>814</v>
      </c>
      <c r="C594" s="584" t="s">
        <v>11488</v>
      </c>
      <c r="D594" s="842" t="s">
        <v>11489</v>
      </c>
      <c r="E594" s="1289">
        <v>0.35499999999999998</v>
      </c>
      <c r="F594" s="842">
        <v>6.5000000000000002E-2</v>
      </c>
      <c r="G594" s="842"/>
      <c r="H594" s="842">
        <v>6.5000000000000002E-2</v>
      </c>
      <c r="I594" s="858"/>
      <c r="J594" s="858"/>
      <c r="K594" s="858"/>
      <c r="L594" s="842"/>
      <c r="M594" s="858"/>
      <c r="N594" s="858"/>
      <c r="O594" s="858"/>
      <c r="P594" s="842">
        <v>0.28999999999999998</v>
      </c>
      <c r="Q594" s="842">
        <v>0.33500000000000002</v>
      </c>
      <c r="R594" s="858"/>
      <c r="S594" s="858"/>
      <c r="T594" s="858"/>
      <c r="U594" s="858"/>
      <c r="V594" s="1088"/>
      <c r="W594" s="1088"/>
      <c r="X594" s="1088"/>
      <c r="Y594" s="1088"/>
      <c r="Z594" s="1088"/>
      <c r="AA594" s="1088"/>
    </row>
    <row r="595" spans="1:27">
      <c r="A595" s="1210">
        <v>15</v>
      </c>
      <c r="B595" s="583" t="s">
        <v>11490</v>
      </c>
      <c r="C595" s="584" t="s">
        <v>11491</v>
      </c>
      <c r="D595" s="842" t="s">
        <v>11492</v>
      </c>
      <c r="E595" s="1289">
        <v>1.1000000000000001</v>
      </c>
      <c r="F595" s="842">
        <v>0.3</v>
      </c>
      <c r="G595" s="842">
        <v>0.3</v>
      </c>
      <c r="H595" s="842"/>
      <c r="I595" s="858"/>
      <c r="J595" s="858"/>
      <c r="K595" s="858"/>
      <c r="L595" s="842"/>
      <c r="M595" s="858"/>
      <c r="N595" s="858"/>
      <c r="O595" s="858"/>
      <c r="P595" s="842">
        <v>0.8</v>
      </c>
      <c r="Q595" s="842">
        <v>1.1000000000000001</v>
      </c>
      <c r="R595" s="858"/>
      <c r="S595" s="858"/>
      <c r="T595" s="858"/>
      <c r="U595" s="858"/>
      <c r="V595" s="1088"/>
      <c r="W595" s="1088"/>
      <c r="X595" s="1088"/>
      <c r="Y595" s="1088"/>
      <c r="Z595" s="1088"/>
      <c r="AA595" s="1088"/>
    </row>
    <row r="596" spans="1:27">
      <c r="A596" s="1210">
        <v>16</v>
      </c>
      <c r="B596" s="583" t="s">
        <v>11493</v>
      </c>
      <c r="C596" s="584" t="s">
        <v>11494</v>
      </c>
      <c r="D596" s="842" t="s">
        <v>11492</v>
      </c>
      <c r="E596" s="1289">
        <v>0.3</v>
      </c>
      <c r="F596" s="842"/>
      <c r="G596" s="842"/>
      <c r="H596" s="842"/>
      <c r="I596" s="858"/>
      <c r="J596" s="858"/>
      <c r="K596" s="858"/>
      <c r="L596" s="842"/>
      <c r="M596" s="858"/>
      <c r="N596" s="858"/>
      <c r="O596" s="858"/>
      <c r="P596" s="842">
        <v>0.3</v>
      </c>
      <c r="Q596" s="842">
        <v>0.3</v>
      </c>
      <c r="R596" s="858"/>
      <c r="S596" s="858"/>
      <c r="T596" s="858"/>
      <c r="U596" s="858"/>
      <c r="V596" s="1088"/>
      <c r="W596" s="1088"/>
      <c r="X596" s="1088"/>
      <c r="Y596" s="1088"/>
      <c r="Z596" s="1088"/>
      <c r="AA596" s="1088"/>
    </row>
    <row r="597" spans="1:27">
      <c r="A597" s="1210">
        <v>17</v>
      </c>
      <c r="B597" s="583" t="s">
        <v>11495</v>
      </c>
      <c r="C597" s="584" t="s">
        <v>11496</v>
      </c>
      <c r="D597" s="842" t="s">
        <v>11492</v>
      </c>
      <c r="E597" s="1289">
        <v>0.6</v>
      </c>
      <c r="F597" s="842"/>
      <c r="G597" s="842"/>
      <c r="H597" s="842"/>
      <c r="I597" s="858"/>
      <c r="J597" s="858"/>
      <c r="K597" s="858"/>
      <c r="L597" s="842"/>
      <c r="M597" s="858"/>
      <c r="N597" s="858"/>
      <c r="O597" s="858"/>
      <c r="P597" s="842">
        <v>0.6</v>
      </c>
      <c r="Q597" s="842">
        <v>0.6</v>
      </c>
      <c r="R597" s="858"/>
      <c r="S597" s="858"/>
      <c r="T597" s="858"/>
      <c r="U597" s="858"/>
      <c r="V597" s="1088"/>
      <c r="W597" s="1088"/>
      <c r="X597" s="1088"/>
      <c r="Y597" s="1088"/>
      <c r="Z597" s="1088"/>
      <c r="AA597" s="1088"/>
    </row>
    <row r="598" spans="1:27">
      <c r="A598" s="1210">
        <v>18</v>
      </c>
      <c r="B598" s="583" t="s">
        <v>11497</v>
      </c>
      <c r="C598" s="584" t="s">
        <v>11498</v>
      </c>
      <c r="D598" s="842" t="s">
        <v>11492</v>
      </c>
      <c r="E598" s="1289">
        <v>0.2</v>
      </c>
      <c r="F598" s="842"/>
      <c r="G598" s="842"/>
      <c r="H598" s="842"/>
      <c r="I598" s="858"/>
      <c r="J598" s="858"/>
      <c r="K598" s="858"/>
      <c r="L598" s="842"/>
      <c r="M598" s="858"/>
      <c r="N598" s="858"/>
      <c r="O598" s="858"/>
      <c r="P598" s="842">
        <v>0.2</v>
      </c>
      <c r="Q598" s="842">
        <v>0.2</v>
      </c>
      <c r="R598" s="858"/>
      <c r="S598" s="858"/>
      <c r="T598" s="858"/>
      <c r="U598" s="858"/>
      <c r="V598" s="1088"/>
      <c r="W598" s="1088"/>
      <c r="X598" s="1088"/>
      <c r="Y598" s="1088"/>
      <c r="Z598" s="1088"/>
      <c r="AA598" s="1088"/>
    </row>
    <row r="599" spans="1:27">
      <c r="A599" s="1210">
        <v>19</v>
      </c>
      <c r="B599" s="583" t="s">
        <v>11007</v>
      </c>
      <c r="C599" s="584" t="s">
        <v>11499</v>
      </c>
      <c r="D599" s="842" t="s">
        <v>11492</v>
      </c>
      <c r="E599" s="1289">
        <v>0.2</v>
      </c>
      <c r="F599" s="842"/>
      <c r="G599" s="842"/>
      <c r="H599" s="842"/>
      <c r="I599" s="858"/>
      <c r="J599" s="858"/>
      <c r="K599" s="858"/>
      <c r="L599" s="842"/>
      <c r="M599" s="858"/>
      <c r="N599" s="858"/>
      <c r="O599" s="858"/>
      <c r="P599" s="842">
        <v>0.2</v>
      </c>
      <c r="Q599" s="842">
        <v>0.2</v>
      </c>
      <c r="R599" s="858"/>
      <c r="S599" s="858"/>
      <c r="T599" s="858"/>
      <c r="U599" s="858"/>
      <c r="V599" s="1088"/>
      <c r="W599" s="1088"/>
      <c r="X599" s="1088"/>
      <c r="Y599" s="1088"/>
      <c r="Z599" s="1088"/>
      <c r="AA599" s="1088"/>
    </row>
    <row r="600" spans="1:27">
      <c r="A600" s="1210">
        <v>20</v>
      </c>
      <c r="B600" s="583" t="s">
        <v>6440</v>
      </c>
      <c r="C600" s="584" t="s">
        <v>11500</v>
      </c>
      <c r="D600" s="842" t="s">
        <v>11492</v>
      </c>
      <c r="E600" s="1289">
        <v>0.4</v>
      </c>
      <c r="F600" s="842"/>
      <c r="G600" s="842"/>
      <c r="H600" s="842"/>
      <c r="I600" s="858"/>
      <c r="J600" s="858"/>
      <c r="K600" s="858"/>
      <c r="L600" s="842"/>
      <c r="M600" s="858"/>
      <c r="N600" s="858"/>
      <c r="O600" s="858"/>
      <c r="P600" s="842">
        <v>0.4</v>
      </c>
      <c r="Q600" s="842">
        <v>0.4</v>
      </c>
      <c r="R600" s="858"/>
      <c r="S600" s="858"/>
      <c r="T600" s="858"/>
      <c r="U600" s="858"/>
      <c r="V600" s="1088"/>
      <c r="W600" s="1088"/>
      <c r="X600" s="1088"/>
      <c r="Y600" s="1088"/>
      <c r="Z600" s="1088"/>
      <c r="AA600" s="1088"/>
    </row>
    <row r="601" spans="1:27">
      <c r="A601" s="1210">
        <v>21</v>
      </c>
      <c r="B601" s="583" t="s">
        <v>11501</v>
      </c>
      <c r="C601" s="584" t="s">
        <v>11502</v>
      </c>
      <c r="D601" s="842" t="s">
        <v>11492</v>
      </c>
      <c r="E601" s="1289">
        <v>0.3</v>
      </c>
      <c r="F601" s="842"/>
      <c r="G601" s="842"/>
      <c r="H601" s="842"/>
      <c r="I601" s="858"/>
      <c r="J601" s="858"/>
      <c r="K601" s="858"/>
      <c r="L601" s="842"/>
      <c r="M601" s="858"/>
      <c r="N601" s="858"/>
      <c r="O601" s="858"/>
      <c r="P601" s="842">
        <v>0.3</v>
      </c>
      <c r="Q601" s="842">
        <v>0.3</v>
      </c>
      <c r="R601" s="858"/>
      <c r="S601" s="858"/>
      <c r="T601" s="858"/>
      <c r="U601" s="858"/>
      <c r="V601" s="1088"/>
      <c r="W601" s="1088"/>
      <c r="X601" s="1088"/>
      <c r="Y601" s="1088"/>
      <c r="Z601" s="1088"/>
      <c r="AA601" s="1088"/>
    </row>
    <row r="602" spans="1:27">
      <c r="A602" s="1210">
        <v>22</v>
      </c>
      <c r="B602" s="583" t="s">
        <v>11503</v>
      </c>
      <c r="C602" s="584" t="s">
        <v>11504</v>
      </c>
      <c r="D602" s="842" t="s">
        <v>11492</v>
      </c>
      <c r="E602" s="1289">
        <v>0.4</v>
      </c>
      <c r="F602" s="842"/>
      <c r="G602" s="842"/>
      <c r="H602" s="842"/>
      <c r="I602" s="858"/>
      <c r="J602" s="858"/>
      <c r="K602" s="858"/>
      <c r="L602" s="842"/>
      <c r="M602" s="858"/>
      <c r="N602" s="858"/>
      <c r="O602" s="858"/>
      <c r="P602" s="842">
        <v>0.4</v>
      </c>
      <c r="Q602" s="842">
        <v>0.4</v>
      </c>
      <c r="R602" s="858"/>
      <c r="S602" s="858"/>
      <c r="T602" s="858"/>
      <c r="U602" s="858"/>
      <c r="V602" s="1088"/>
      <c r="W602" s="1088"/>
      <c r="X602" s="1088"/>
      <c r="Y602" s="1088"/>
      <c r="Z602" s="1088"/>
      <c r="AA602" s="1088"/>
    </row>
    <row r="603" spans="1:27">
      <c r="A603" s="1210">
        <v>23</v>
      </c>
      <c r="B603" s="583" t="s">
        <v>725</v>
      </c>
      <c r="C603" s="584" t="s">
        <v>11505</v>
      </c>
      <c r="D603" s="842" t="s">
        <v>11492</v>
      </c>
      <c r="E603" s="1289">
        <v>0.3</v>
      </c>
      <c r="F603" s="842"/>
      <c r="G603" s="842"/>
      <c r="H603" s="842"/>
      <c r="I603" s="858"/>
      <c r="J603" s="858"/>
      <c r="K603" s="858"/>
      <c r="L603" s="842"/>
      <c r="M603" s="858"/>
      <c r="N603" s="858"/>
      <c r="O603" s="858"/>
      <c r="P603" s="842">
        <v>0.3</v>
      </c>
      <c r="Q603" s="842">
        <v>0.3</v>
      </c>
      <c r="R603" s="858"/>
      <c r="S603" s="858"/>
      <c r="T603" s="858"/>
      <c r="U603" s="858"/>
      <c r="V603" s="1088"/>
      <c r="W603" s="1088"/>
      <c r="X603" s="1088"/>
      <c r="Y603" s="1088"/>
      <c r="Z603" s="1088"/>
      <c r="AA603" s="1088"/>
    </row>
    <row r="604" spans="1:27">
      <c r="A604" s="1210">
        <v>24</v>
      </c>
      <c r="B604" s="583" t="s">
        <v>11506</v>
      </c>
      <c r="C604" s="584" t="s">
        <v>11507</v>
      </c>
      <c r="D604" s="842" t="s">
        <v>11492</v>
      </c>
      <c r="E604" s="1289">
        <v>0.6</v>
      </c>
      <c r="F604" s="842">
        <v>0.6</v>
      </c>
      <c r="G604" s="842"/>
      <c r="H604" s="842"/>
      <c r="I604" s="858"/>
      <c r="J604" s="858"/>
      <c r="K604" s="858"/>
      <c r="L604" s="842">
        <v>0.6</v>
      </c>
      <c r="M604" s="858"/>
      <c r="N604" s="858"/>
      <c r="O604" s="858"/>
      <c r="P604" s="842"/>
      <c r="Q604" s="842">
        <v>0.6</v>
      </c>
      <c r="R604" s="858"/>
      <c r="S604" s="858"/>
      <c r="T604" s="858"/>
      <c r="U604" s="858"/>
      <c r="V604" s="1088"/>
      <c r="W604" s="1088"/>
      <c r="X604" s="1088"/>
      <c r="Y604" s="1088"/>
      <c r="Z604" s="1088"/>
      <c r="AA604" s="1088"/>
    </row>
    <row r="605" spans="1:27">
      <c r="A605" s="1210">
        <v>25</v>
      </c>
      <c r="B605" s="583" t="s">
        <v>11508</v>
      </c>
      <c r="C605" s="584" t="s">
        <v>11509</v>
      </c>
      <c r="D605" s="842" t="s">
        <v>11492</v>
      </c>
      <c r="E605" s="1289">
        <v>0.6</v>
      </c>
      <c r="F605" s="842"/>
      <c r="G605" s="842"/>
      <c r="H605" s="842"/>
      <c r="I605" s="858"/>
      <c r="J605" s="858"/>
      <c r="K605" s="858"/>
      <c r="L605" s="842"/>
      <c r="M605" s="858"/>
      <c r="N605" s="858"/>
      <c r="O605" s="858"/>
      <c r="P605" s="842">
        <v>0.6</v>
      </c>
      <c r="Q605" s="842">
        <v>0.6</v>
      </c>
      <c r="R605" s="858"/>
      <c r="S605" s="858"/>
      <c r="T605" s="858"/>
      <c r="U605" s="858"/>
      <c r="V605" s="1088"/>
      <c r="W605" s="1088"/>
      <c r="X605" s="1088"/>
      <c r="Y605" s="1088"/>
      <c r="Z605" s="1088"/>
      <c r="AA605" s="1088"/>
    </row>
    <row r="606" spans="1:27">
      <c r="A606" s="1210">
        <v>26</v>
      </c>
      <c r="B606" s="583" t="s">
        <v>11510</v>
      </c>
      <c r="C606" s="584" t="s">
        <v>11511</v>
      </c>
      <c r="D606" s="842" t="s">
        <v>11492</v>
      </c>
      <c r="E606" s="1289">
        <v>0.4</v>
      </c>
      <c r="F606" s="842">
        <v>0.4</v>
      </c>
      <c r="G606" s="842"/>
      <c r="H606" s="842"/>
      <c r="I606" s="858"/>
      <c r="J606" s="858"/>
      <c r="K606" s="858"/>
      <c r="L606" s="842">
        <v>0.4</v>
      </c>
      <c r="M606" s="858"/>
      <c r="N606" s="858"/>
      <c r="O606" s="858"/>
      <c r="P606" s="842"/>
      <c r="Q606" s="842">
        <v>0.4</v>
      </c>
      <c r="R606" s="858"/>
      <c r="S606" s="858"/>
      <c r="T606" s="858"/>
      <c r="U606" s="858"/>
      <c r="V606" s="1088"/>
      <c r="W606" s="1088"/>
      <c r="X606" s="1088"/>
      <c r="Y606" s="1088"/>
      <c r="Z606" s="1088"/>
      <c r="AA606" s="1088"/>
    </row>
    <row r="607" spans="1:27">
      <c r="A607" s="1210">
        <v>27</v>
      </c>
      <c r="B607" s="583" t="s">
        <v>11512</v>
      </c>
      <c r="C607" s="584" t="s">
        <v>11513</v>
      </c>
      <c r="D607" s="842" t="s">
        <v>11492</v>
      </c>
      <c r="E607" s="1289">
        <v>0.2</v>
      </c>
      <c r="F607" s="842"/>
      <c r="G607" s="842"/>
      <c r="H607" s="842"/>
      <c r="I607" s="858"/>
      <c r="J607" s="858"/>
      <c r="K607" s="858"/>
      <c r="L607" s="842"/>
      <c r="M607" s="858"/>
      <c r="N607" s="858"/>
      <c r="O607" s="858"/>
      <c r="P607" s="842">
        <v>0.2</v>
      </c>
      <c r="Q607" s="842">
        <v>0.2</v>
      </c>
      <c r="R607" s="858"/>
      <c r="S607" s="858"/>
      <c r="T607" s="858"/>
      <c r="U607" s="858"/>
      <c r="V607" s="1088"/>
      <c r="W607" s="1088"/>
      <c r="X607" s="1088"/>
      <c r="Y607" s="1088"/>
      <c r="Z607" s="1088"/>
      <c r="AA607" s="1088"/>
    </row>
    <row r="608" spans="1:27">
      <c r="A608" s="1210">
        <v>28</v>
      </c>
      <c r="B608" s="583" t="s">
        <v>11514</v>
      </c>
      <c r="C608" s="584" t="s">
        <v>11515</v>
      </c>
      <c r="D608" s="842" t="s">
        <v>11492</v>
      </c>
      <c r="E608" s="1289">
        <v>1.1000000000000001</v>
      </c>
      <c r="F608" s="842"/>
      <c r="G608" s="842"/>
      <c r="H608" s="842"/>
      <c r="I608" s="858"/>
      <c r="J608" s="858"/>
      <c r="K608" s="858"/>
      <c r="L608" s="842"/>
      <c r="M608" s="858"/>
      <c r="N608" s="858"/>
      <c r="O608" s="858"/>
      <c r="P608" s="842">
        <v>1.1000000000000001</v>
      </c>
      <c r="Q608" s="842">
        <v>1.1000000000000001</v>
      </c>
      <c r="R608" s="858"/>
      <c r="S608" s="858"/>
      <c r="T608" s="858"/>
      <c r="U608" s="858"/>
      <c r="V608" s="1088"/>
      <c r="W608" s="1088"/>
      <c r="X608" s="1088"/>
      <c r="Y608" s="1088"/>
      <c r="Z608" s="1088"/>
      <c r="AA608" s="1088"/>
    </row>
    <row r="609" spans="1:27">
      <c r="A609" s="1210">
        <v>29</v>
      </c>
      <c r="B609" s="583" t="s">
        <v>11516</v>
      </c>
      <c r="C609" s="584" t="s">
        <v>11517</v>
      </c>
      <c r="D609" s="842" t="s">
        <v>11492</v>
      </c>
      <c r="E609" s="1289">
        <v>0.6</v>
      </c>
      <c r="F609" s="842"/>
      <c r="G609" s="842"/>
      <c r="H609" s="842"/>
      <c r="I609" s="858"/>
      <c r="J609" s="858"/>
      <c r="K609" s="858"/>
      <c r="L609" s="842"/>
      <c r="M609" s="858"/>
      <c r="N609" s="858"/>
      <c r="O609" s="858"/>
      <c r="P609" s="842">
        <v>0.6</v>
      </c>
      <c r="Q609" s="842">
        <v>0.6</v>
      </c>
      <c r="R609" s="858"/>
      <c r="S609" s="858"/>
      <c r="T609" s="858"/>
      <c r="U609" s="858"/>
      <c r="V609" s="1088"/>
      <c r="W609" s="1088"/>
      <c r="X609" s="1088"/>
      <c r="Y609" s="1088"/>
      <c r="Z609" s="1088"/>
      <c r="AA609" s="1088"/>
    </row>
    <row r="610" spans="1:27">
      <c r="A610" s="1210">
        <v>30</v>
      </c>
      <c r="B610" s="583" t="s">
        <v>11518</v>
      </c>
      <c r="C610" s="584" t="s">
        <v>11519</v>
      </c>
      <c r="D610" s="842" t="s">
        <v>11492</v>
      </c>
      <c r="E610" s="1289">
        <v>0.5</v>
      </c>
      <c r="F610" s="842"/>
      <c r="G610" s="842"/>
      <c r="H610" s="842"/>
      <c r="I610" s="858"/>
      <c r="J610" s="858"/>
      <c r="K610" s="858"/>
      <c r="L610" s="842"/>
      <c r="M610" s="858"/>
      <c r="N610" s="858"/>
      <c r="O610" s="858"/>
      <c r="P610" s="842">
        <v>0.5</v>
      </c>
      <c r="Q610" s="842">
        <v>0.5</v>
      </c>
      <c r="R610" s="858"/>
      <c r="S610" s="858"/>
      <c r="T610" s="858"/>
      <c r="U610" s="858"/>
      <c r="V610" s="1088"/>
      <c r="W610" s="1088"/>
      <c r="X610" s="1088"/>
      <c r="Y610" s="1088"/>
      <c r="Z610" s="1088"/>
      <c r="AA610" s="1088"/>
    </row>
    <row r="611" spans="1:27">
      <c r="A611" s="1210">
        <v>31</v>
      </c>
      <c r="B611" s="583" t="s">
        <v>11520</v>
      </c>
      <c r="C611" s="584" t="s">
        <v>11521</v>
      </c>
      <c r="D611" s="842" t="s">
        <v>11492</v>
      </c>
      <c r="E611" s="1289">
        <v>0.4</v>
      </c>
      <c r="F611" s="842"/>
      <c r="G611" s="842"/>
      <c r="H611" s="842"/>
      <c r="I611" s="858"/>
      <c r="J611" s="858"/>
      <c r="K611" s="858"/>
      <c r="L611" s="842"/>
      <c r="M611" s="858"/>
      <c r="N611" s="858"/>
      <c r="O611" s="858"/>
      <c r="P611" s="842">
        <v>0.4</v>
      </c>
      <c r="Q611" s="842">
        <v>0.4</v>
      </c>
      <c r="R611" s="858"/>
      <c r="S611" s="858"/>
      <c r="T611" s="858"/>
      <c r="U611" s="858"/>
      <c r="V611" s="1088"/>
      <c r="W611" s="1088"/>
      <c r="X611" s="1088"/>
      <c r="Y611" s="1088"/>
      <c r="Z611" s="1088"/>
      <c r="AA611" s="1088"/>
    </row>
    <row r="612" spans="1:27">
      <c r="A612" s="1210">
        <v>32</v>
      </c>
      <c r="B612" s="583" t="s">
        <v>11522</v>
      </c>
      <c r="C612" s="584" t="s">
        <v>11523</v>
      </c>
      <c r="D612" s="842" t="s">
        <v>11492</v>
      </c>
      <c r="E612" s="1289">
        <v>0.6</v>
      </c>
      <c r="F612" s="842"/>
      <c r="G612" s="842"/>
      <c r="H612" s="842"/>
      <c r="I612" s="858"/>
      <c r="J612" s="858"/>
      <c r="K612" s="858"/>
      <c r="L612" s="842"/>
      <c r="M612" s="858"/>
      <c r="N612" s="858"/>
      <c r="O612" s="858"/>
      <c r="P612" s="842">
        <v>0.6</v>
      </c>
      <c r="Q612" s="842">
        <v>0.6</v>
      </c>
      <c r="R612" s="858"/>
      <c r="S612" s="858"/>
      <c r="T612" s="858"/>
      <c r="U612" s="858"/>
      <c r="V612" s="1088"/>
      <c r="W612" s="1088"/>
      <c r="X612" s="1088"/>
      <c r="Y612" s="1088"/>
      <c r="Z612" s="1088"/>
      <c r="AA612" s="1088"/>
    </row>
    <row r="613" spans="1:27">
      <c r="A613" s="1210">
        <v>33</v>
      </c>
      <c r="B613" s="583" t="s">
        <v>11524</v>
      </c>
      <c r="C613" s="584" t="s">
        <v>11525</v>
      </c>
      <c r="D613" s="842" t="s">
        <v>11492</v>
      </c>
      <c r="E613" s="1289">
        <v>1.5</v>
      </c>
      <c r="F613" s="842"/>
      <c r="G613" s="842"/>
      <c r="H613" s="842"/>
      <c r="I613" s="858"/>
      <c r="J613" s="858"/>
      <c r="K613" s="858"/>
      <c r="L613" s="842"/>
      <c r="M613" s="858"/>
      <c r="N613" s="858"/>
      <c r="O613" s="858"/>
      <c r="P613" s="842">
        <v>1.5</v>
      </c>
      <c r="Q613" s="842">
        <v>1.5</v>
      </c>
      <c r="R613" s="858"/>
      <c r="S613" s="858"/>
      <c r="T613" s="858"/>
      <c r="U613" s="858"/>
      <c r="V613" s="1088"/>
      <c r="W613" s="1088"/>
      <c r="X613" s="1088"/>
      <c r="Y613" s="1088"/>
      <c r="Z613" s="1088"/>
      <c r="AA613" s="1088"/>
    </row>
    <row r="614" spans="1:27">
      <c r="A614" s="1210">
        <v>34</v>
      </c>
      <c r="B614" s="583" t="s">
        <v>11526</v>
      </c>
      <c r="C614" s="584" t="s">
        <v>11527</v>
      </c>
      <c r="D614" s="842" t="s">
        <v>11492</v>
      </c>
      <c r="E614" s="1289">
        <v>0.5</v>
      </c>
      <c r="F614" s="842"/>
      <c r="G614" s="842"/>
      <c r="H614" s="842"/>
      <c r="I614" s="858"/>
      <c r="J614" s="858"/>
      <c r="K614" s="858"/>
      <c r="L614" s="842"/>
      <c r="M614" s="858"/>
      <c r="N614" s="858"/>
      <c r="O614" s="858"/>
      <c r="P614" s="842">
        <v>0.5</v>
      </c>
      <c r="Q614" s="842">
        <v>0.5</v>
      </c>
      <c r="R614" s="858"/>
      <c r="S614" s="858"/>
      <c r="T614" s="858"/>
      <c r="U614" s="858"/>
      <c r="V614" s="1088"/>
      <c r="W614" s="1088"/>
      <c r="X614" s="1088"/>
      <c r="Y614" s="1088"/>
      <c r="Z614" s="1088"/>
      <c r="AA614" s="1088"/>
    </row>
    <row r="615" spans="1:27">
      <c r="A615" s="1210">
        <v>35</v>
      </c>
      <c r="B615" s="583" t="s">
        <v>750</v>
      </c>
      <c r="C615" s="584" t="s">
        <v>11528</v>
      </c>
      <c r="D615" s="842" t="s">
        <v>11492</v>
      </c>
      <c r="E615" s="1289">
        <v>0.6</v>
      </c>
      <c r="F615" s="842"/>
      <c r="G615" s="842"/>
      <c r="H615" s="842"/>
      <c r="I615" s="858"/>
      <c r="J615" s="858"/>
      <c r="K615" s="858"/>
      <c r="L615" s="842"/>
      <c r="M615" s="858"/>
      <c r="N615" s="858"/>
      <c r="O615" s="858"/>
      <c r="P615" s="842">
        <v>0.6</v>
      </c>
      <c r="Q615" s="842">
        <v>0.6</v>
      </c>
      <c r="R615" s="858"/>
      <c r="S615" s="858"/>
      <c r="T615" s="858"/>
      <c r="U615" s="858"/>
      <c r="V615" s="1088"/>
      <c r="W615" s="1088"/>
      <c r="X615" s="1088"/>
      <c r="Y615" s="1088"/>
      <c r="Z615" s="1088"/>
      <c r="AA615" s="1088"/>
    </row>
    <row r="616" spans="1:27">
      <c r="A616" s="1210">
        <v>36</v>
      </c>
      <c r="B616" s="583" t="s">
        <v>11529</v>
      </c>
      <c r="C616" s="584" t="s">
        <v>11530</v>
      </c>
      <c r="D616" s="842" t="s">
        <v>11492</v>
      </c>
      <c r="E616" s="1289">
        <v>0.4</v>
      </c>
      <c r="F616" s="842"/>
      <c r="G616" s="842"/>
      <c r="H616" s="842"/>
      <c r="I616" s="858"/>
      <c r="J616" s="858"/>
      <c r="K616" s="858"/>
      <c r="L616" s="842"/>
      <c r="M616" s="858"/>
      <c r="N616" s="858"/>
      <c r="O616" s="858"/>
      <c r="P616" s="842">
        <v>0.4</v>
      </c>
      <c r="Q616" s="842">
        <v>0.4</v>
      </c>
      <c r="R616" s="858"/>
      <c r="S616" s="858"/>
      <c r="T616" s="858"/>
      <c r="U616" s="858"/>
      <c r="V616" s="1088"/>
      <c r="W616" s="1088"/>
      <c r="X616" s="1088"/>
      <c r="Y616" s="1088"/>
      <c r="Z616" s="1088"/>
      <c r="AA616" s="1088"/>
    </row>
    <row r="617" spans="1:27">
      <c r="A617" s="1210">
        <v>37</v>
      </c>
      <c r="B617" s="583" t="s">
        <v>11531</v>
      </c>
      <c r="C617" s="584" t="s">
        <v>11532</v>
      </c>
      <c r="D617" s="842" t="s">
        <v>11492</v>
      </c>
      <c r="E617" s="1289">
        <v>0.5</v>
      </c>
      <c r="F617" s="842"/>
      <c r="G617" s="842"/>
      <c r="H617" s="842"/>
      <c r="I617" s="858"/>
      <c r="J617" s="858"/>
      <c r="K617" s="858"/>
      <c r="L617" s="842"/>
      <c r="M617" s="858"/>
      <c r="N617" s="858"/>
      <c r="O617" s="858"/>
      <c r="P617" s="842">
        <v>0.5</v>
      </c>
      <c r="Q617" s="842">
        <v>0.5</v>
      </c>
      <c r="R617" s="858"/>
      <c r="S617" s="858"/>
      <c r="T617" s="858"/>
      <c r="U617" s="858"/>
      <c r="V617" s="1088"/>
      <c r="W617" s="1088"/>
      <c r="X617" s="1088"/>
      <c r="Y617" s="1088"/>
      <c r="Z617" s="1088"/>
      <c r="AA617" s="1088"/>
    </row>
    <row r="618" spans="1:27">
      <c r="A618" s="1210">
        <v>38</v>
      </c>
      <c r="B618" s="583" t="s">
        <v>11533</v>
      </c>
      <c r="C618" s="584" t="s">
        <v>11534</v>
      </c>
      <c r="D618" s="842" t="s">
        <v>11492</v>
      </c>
      <c r="E618" s="1289">
        <v>1.2</v>
      </c>
      <c r="F618" s="842"/>
      <c r="G618" s="842"/>
      <c r="H618" s="842"/>
      <c r="I618" s="858"/>
      <c r="J618" s="858"/>
      <c r="K618" s="858"/>
      <c r="L618" s="842"/>
      <c r="M618" s="858"/>
      <c r="N618" s="858"/>
      <c r="O618" s="858"/>
      <c r="P618" s="842">
        <v>1.2</v>
      </c>
      <c r="Q618" s="842">
        <v>1.2</v>
      </c>
      <c r="R618" s="858"/>
      <c r="S618" s="858"/>
      <c r="T618" s="858"/>
      <c r="U618" s="858"/>
      <c r="V618" s="1088"/>
      <c r="W618" s="1088"/>
      <c r="X618" s="1088"/>
      <c r="Y618" s="1088"/>
      <c r="Z618" s="1088"/>
      <c r="AA618" s="1088"/>
    </row>
    <row r="619" spans="1:27">
      <c r="A619" s="1210">
        <v>39</v>
      </c>
      <c r="B619" s="583" t="s">
        <v>11535</v>
      </c>
      <c r="C619" s="584" t="s">
        <v>11536</v>
      </c>
      <c r="D619" s="842" t="s">
        <v>11492</v>
      </c>
      <c r="E619" s="1289">
        <v>0.7</v>
      </c>
      <c r="F619" s="842"/>
      <c r="G619" s="842"/>
      <c r="H619" s="842"/>
      <c r="I619" s="858"/>
      <c r="J619" s="858"/>
      <c r="K619" s="858"/>
      <c r="L619" s="842"/>
      <c r="M619" s="858"/>
      <c r="N619" s="858"/>
      <c r="O619" s="858"/>
      <c r="P619" s="842">
        <v>0.7</v>
      </c>
      <c r="Q619" s="842">
        <v>0.7</v>
      </c>
      <c r="R619" s="858"/>
      <c r="S619" s="858"/>
      <c r="T619" s="858"/>
      <c r="U619" s="858"/>
      <c r="V619" s="1088"/>
      <c r="W619" s="1088"/>
      <c r="X619" s="1088"/>
      <c r="Y619" s="1088"/>
      <c r="Z619" s="1088"/>
      <c r="AA619" s="1088"/>
    </row>
    <row r="620" spans="1:27">
      <c r="A620" s="1210">
        <v>40</v>
      </c>
      <c r="B620" s="583" t="s">
        <v>11537</v>
      </c>
      <c r="C620" s="584" t="s">
        <v>11538</v>
      </c>
      <c r="D620" s="842" t="s">
        <v>11492</v>
      </c>
      <c r="E620" s="1289">
        <v>0.4</v>
      </c>
      <c r="F620" s="842">
        <v>0.4</v>
      </c>
      <c r="G620" s="842"/>
      <c r="H620" s="842"/>
      <c r="I620" s="858"/>
      <c r="J620" s="858"/>
      <c r="K620" s="858"/>
      <c r="L620" s="842">
        <v>0.4</v>
      </c>
      <c r="M620" s="858"/>
      <c r="N620" s="858"/>
      <c r="O620" s="858"/>
      <c r="P620" s="842"/>
      <c r="Q620" s="842">
        <v>0.4</v>
      </c>
      <c r="R620" s="858"/>
      <c r="S620" s="858"/>
      <c r="T620" s="858"/>
      <c r="U620" s="858"/>
      <c r="V620" s="1088"/>
      <c r="W620" s="1088"/>
      <c r="X620" s="1088"/>
      <c r="Y620" s="1088"/>
      <c r="Z620" s="1088"/>
      <c r="AA620" s="1088"/>
    </row>
    <row r="621" spans="1:27">
      <c r="A621" s="1210">
        <v>41</v>
      </c>
      <c r="B621" s="583" t="s">
        <v>11539</v>
      </c>
      <c r="C621" s="584" t="s">
        <v>11540</v>
      </c>
      <c r="D621" s="842" t="s">
        <v>11492</v>
      </c>
      <c r="E621" s="1289">
        <v>0.3</v>
      </c>
      <c r="F621" s="842"/>
      <c r="G621" s="842"/>
      <c r="H621" s="842"/>
      <c r="I621" s="858"/>
      <c r="J621" s="858"/>
      <c r="K621" s="858"/>
      <c r="L621" s="842"/>
      <c r="M621" s="858"/>
      <c r="N621" s="858"/>
      <c r="O621" s="858"/>
      <c r="P621" s="842">
        <v>0.3</v>
      </c>
      <c r="Q621" s="842">
        <v>0.3</v>
      </c>
      <c r="R621" s="858"/>
      <c r="S621" s="858"/>
      <c r="T621" s="858"/>
      <c r="U621" s="858"/>
      <c r="V621" s="1088"/>
      <c r="W621" s="1088"/>
      <c r="X621" s="1088"/>
      <c r="Y621" s="1088"/>
      <c r="Z621" s="1088"/>
      <c r="AA621" s="1088"/>
    </row>
    <row r="622" spans="1:27">
      <c r="A622" s="1210">
        <v>42</v>
      </c>
      <c r="B622" s="583" t="s">
        <v>11541</v>
      </c>
      <c r="C622" s="584" t="s">
        <v>11542</v>
      </c>
      <c r="D622" s="842" t="s">
        <v>11492</v>
      </c>
      <c r="E622" s="1289">
        <v>0.4</v>
      </c>
      <c r="F622" s="842"/>
      <c r="G622" s="842"/>
      <c r="H622" s="842"/>
      <c r="I622" s="858"/>
      <c r="J622" s="858"/>
      <c r="K622" s="858"/>
      <c r="L622" s="842"/>
      <c r="M622" s="858"/>
      <c r="N622" s="858"/>
      <c r="O622" s="858"/>
      <c r="P622" s="842">
        <v>0.4</v>
      </c>
      <c r="Q622" s="842">
        <v>0.4</v>
      </c>
      <c r="R622" s="858"/>
      <c r="S622" s="858"/>
      <c r="T622" s="858"/>
      <c r="U622" s="858"/>
      <c r="V622" s="1088"/>
      <c r="W622" s="1088"/>
      <c r="X622" s="1088"/>
      <c r="Y622" s="1088"/>
      <c r="Z622" s="1088"/>
      <c r="AA622" s="1088"/>
    </row>
    <row r="623" spans="1:27">
      <c r="A623" s="1210">
        <v>43</v>
      </c>
      <c r="B623" s="583" t="s">
        <v>11543</v>
      </c>
      <c r="C623" s="584" t="s">
        <v>11544</v>
      </c>
      <c r="D623" s="842" t="s">
        <v>11492</v>
      </c>
      <c r="E623" s="1289">
        <v>0.7</v>
      </c>
      <c r="F623" s="842"/>
      <c r="G623" s="842"/>
      <c r="H623" s="842"/>
      <c r="I623" s="858"/>
      <c r="J623" s="858"/>
      <c r="K623" s="858"/>
      <c r="L623" s="842"/>
      <c r="M623" s="858"/>
      <c r="N623" s="858"/>
      <c r="O623" s="858"/>
      <c r="P623" s="842">
        <v>0.7</v>
      </c>
      <c r="Q623" s="842">
        <v>0.7</v>
      </c>
      <c r="R623" s="858"/>
      <c r="S623" s="858"/>
      <c r="T623" s="858"/>
      <c r="U623" s="858"/>
      <c r="V623" s="1088"/>
      <c r="W623" s="1088"/>
      <c r="X623" s="1088"/>
      <c r="Y623" s="1088"/>
      <c r="Z623" s="1088"/>
      <c r="AA623" s="1088"/>
    </row>
    <row r="624" spans="1:27">
      <c r="A624" s="1210">
        <v>44</v>
      </c>
      <c r="B624" s="583" t="s">
        <v>11545</v>
      </c>
      <c r="C624" s="584" t="s">
        <v>11546</v>
      </c>
      <c r="D624" s="842" t="s">
        <v>11492</v>
      </c>
      <c r="E624" s="1289">
        <v>0.3</v>
      </c>
      <c r="F624" s="842"/>
      <c r="G624" s="842"/>
      <c r="H624" s="842"/>
      <c r="I624" s="858"/>
      <c r="J624" s="858"/>
      <c r="K624" s="858"/>
      <c r="L624" s="842"/>
      <c r="M624" s="858"/>
      <c r="N624" s="858"/>
      <c r="O624" s="858"/>
      <c r="P624" s="842">
        <v>0.3</v>
      </c>
      <c r="Q624" s="842">
        <v>0.3</v>
      </c>
      <c r="R624" s="858"/>
      <c r="S624" s="858"/>
      <c r="T624" s="858"/>
      <c r="U624" s="858"/>
      <c r="V624" s="1088"/>
      <c r="W624" s="1088"/>
      <c r="X624" s="1088"/>
      <c r="Y624" s="1088"/>
      <c r="Z624" s="1088"/>
      <c r="AA624" s="1088"/>
    </row>
    <row r="625" spans="1:27">
      <c r="A625" s="1210">
        <v>45</v>
      </c>
      <c r="B625" s="583" t="s">
        <v>11547</v>
      </c>
      <c r="C625" s="584" t="s">
        <v>11548</v>
      </c>
      <c r="D625" s="842" t="s">
        <v>11492</v>
      </c>
      <c r="E625" s="1289">
        <v>0.3</v>
      </c>
      <c r="F625" s="842"/>
      <c r="G625" s="842"/>
      <c r="H625" s="842"/>
      <c r="I625" s="858"/>
      <c r="J625" s="858"/>
      <c r="K625" s="858"/>
      <c r="L625" s="842"/>
      <c r="M625" s="858"/>
      <c r="N625" s="858"/>
      <c r="O625" s="858"/>
      <c r="P625" s="842">
        <v>0.3</v>
      </c>
      <c r="Q625" s="842">
        <v>0.3</v>
      </c>
      <c r="R625" s="858"/>
      <c r="S625" s="858"/>
      <c r="T625" s="858"/>
      <c r="U625" s="858"/>
      <c r="V625" s="1088"/>
      <c r="W625" s="1088"/>
      <c r="X625" s="1088"/>
      <c r="Y625" s="1088"/>
      <c r="Z625" s="1088"/>
      <c r="AA625" s="1088"/>
    </row>
    <row r="626" spans="1:27">
      <c r="A626" s="1210">
        <v>46</v>
      </c>
      <c r="B626" s="583" t="s">
        <v>11549</v>
      </c>
      <c r="C626" s="584" t="s">
        <v>11550</v>
      </c>
      <c r="D626" s="842" t="s">
        <v>11492</v>
      </c>
      <c r="E626" s="1289">
        <v>1.2</v>
      </c>
      <c r="F626" s="842"/>
      <c r="G626" s="842"/>
      <c r="H626" s="842"/>
      <c r="I626" s="858"/>
      <c r="J626" s="858"/>
      <c r="K626" s="858"/>
      <c r="L626" s="842"/>
      <c r="M626" s="858"/>
      <c r="N626" s="858"/>
      <c r="O626" s="858"/>
      <c r="P626" s="842">
        <v>1.2</v>
      </c>
      <c r="Q626" s="842">
        <v>1.2</v>
      </c>
      <c r="R626" s="858"/>
      <c r="S626" s="858"/>
      <c r="T626" s="858"/>
      <c r="U626" s="858"/>
      <c r="V626" s="1088"/>
      <c r="W626" s="1088"/>
      <c r="X626" s="1088"/>
      <c r="Y626" s="1088"/>
      <c r="Z626" s="1088"/>
      <c r="AA626" s="1088"/>
    </row>
    <row r="627" spans="1:27">
      <c r="A627" s="1210">
        <v>47</v>
      </c>
      <c r="B627" s="583" t="s">
        <v>11551</v>
      </c>
      <c r="C627" s="584" t="s">
        <v>11552</v>
      </c>
      <c r="D627" s="842" t="s">
        <v>11492</v>
      </c>
      <c r="E627" s="1289">
        <v>0.5</v>
      </c>
      <c r="F627" s="842"/>
      <c r="G627" s="842"/>
      <c r="H627" s="842"/>
      <c r="I627" s="858"/>
      <c r="J627" s="858"/>
      <c r="K627" s="858"/>
      <c r="L627" s="842"/>
      <c r="M627" s="858"/>
      <c r="N627" s="858"/>
      <c r="O627" s="858"/>
      <c r="P627" s="842">
        <v>0.5</v>
      </c>
      <c r="Q627" s="842">
        <v>0.5</v>
      </c>
      <c r="R627" s="858"/>
      <c r="S627" s="858"/>
      <c r="T627" s="858"/>
      <c r="U627" s="858"/>
      <c r="V627" s="1088"/>
      <c r="W627" s="1088"/>
      <c r="X627" s="1088"/>
      <c r="Y627" s="1088"/>
      <c r="Z627" s="1088"/>
      <c r="AA627" s="1088"/>
    </row>
    <row r="628" spans="1:27">
      <c r="A628" s="1210">
        <v>48</v>
      </c>
      <c r="B628" s="583" t="s">
        <v>11553</v>
      </c>
      <c r="C628" s="584" t="s">
        <v>11554</v>
      </c>
      <c r="D628" s="842" t="s">
        <v>11492</v>
      </c>
      <c r="E628" s="1289">
        <v>0.2</v>
      </c>
      <c r="F628" s="842"/>
      <c r="G628" s="842"/>
      <c r="H628" s="842"/>
      <c r="I628" s="858"/>
      <c r="J628" s="858"/>
      <c r="K628" s="858"/>
      <c r="L628" s="842"/>
      <c r="M628" s="858"/>
      <c r="N628" s="858"/>
      <c r="O628" s="858"/>
      <c r="P628" s="842">
        <v>0.2</v>
      </c>
      <c r="Q628" s="842">
        <v>0.2</v>
      </c>
      <c r="R628" s="858"/>
      <c r="S628" s="858"/>
      <c r="T628" s="858"/>
      <c r="U628" s="858"/>
      <c r="V628" s="1088"/>
      <c r="W628" s="1088"/>
      <c r="X628" s="1088"/>
      <c r="Y628" s="1088"/>
      <c r="Z628" s="1088"/>
      <c r="AA628" s="1088"/>
    </row>
    <row r="629" spans="1:27">
      <c r="A629" s="1210">
        <v>49</v>
      </c>
      <c r="B629" s="583" t="s">
        <v>11555</v>
      </c>
      <c r="C629" s="584" t="s">
        <v>11556</v>
      </c>
      <c r="D629" s="842" t="s">
        <v>11492</v>
      </c>
      <c r="E629" s="1289">
        <v>1.6</v>
      </c>
      <c r="F629" s="842"/>
      <c r="G629" s="842"/>
      <c r="H629" s="842"/>
      <c r="I629" s="858"/>
      <c r="J629" s="858"/>
      <c r="K629" s="858"/>
      <c r="L629" s="842"/>
      <c r="M629" s="858"/>
      <c r="N629" s="858"/>
      <c r="O629" s="858"/>
      <c r="P629" s="842">
        <v>1.6</v>
      </c>
      <c r="Q629" s="842">
        <v>1.6</v>
      </c>
      <c r="R629" s="858"/>
      <c r="S629" s="858"/>
      <c r="T629" s="858"/>
      <c r="U629" s="858"/>
      <c r="V629" s="1088"/>
      <c r="W629" s="1088"/>
      <c r="X629" s="1088"/>
      <c r="Y629" s="1088"/>
      <c r="Z629" s="1088"/>
      <c r="AA629" s="1088"/>
    </row>
    <row r="630" spans="1:27">
      <c r="A630" s="1210">
        <v>50</v>
      </c>
      <c r="B630" s="583" t="s">
        <v>1105</v>
      </c>
      <c r="C630" s="584" t="s">
        <v>11557</v>
      </c>
      <c r="D630" s="842" t="s">
        <v>11492</v>
      </c>
      <c r="E630" s="1289">
        <v>0.4</v>
      </c>
      <c r="F630" s="842"/>
      <c r="G630" s="842"/>
      <c r="H630" s="842"/>
      <c r="I630" s="858"/>
      <c r="J630" s="858"/>
      <c r="K630" s="858"/>
      <c r="L630" s="842"/>
      <c r="M630" s="858"/>
      <c r="N630" s="858"/>
      <c r="O630" s="858"/>
      <c r="P630" s="842">
        <v>0.4</v>
      </c>
      <c r="Q630" s="842">
        <v>0.4</v>
      </c>
      <c r="R630" s="858"/>
      <c r="S630" s="858"/>
      <c r="T630" s="858"/>
      <c r="U630" s="858"/>
      <c r="V630" s="1088"/>
      <c r="W630" s="1088"/>
      <c r="X630" s="1088"/>
      <c r="Y630" s="1088"/>
      <c r="Z630" s="1088"/>
      <c r="AA630" s="1088"/>
    </row>
    <row r="631" spans="1:27">
      <c r="A631" s="1210">
        <v>51</v>
      </c>
      <c r="B631" s="583" t="s">
        <v>11558</v>
      </c>
      <c r="C631" s="584" t="s">
        <v>11559</v>
      </c>
      <c r="D631" s="842" t="s">
        <v>11492</v>
      </c>
      <c r="E631" s="1289">
        <v>0.6</v>
      </c>
      <c r="F631" s="842"/>
      <c r="G631" s="842"/>
      <c r="H631" s="842"/>
      <c r="I631" s="858"/>
      <c r="J631" s="858"/>
      <c r="K631" s="858"/>
      <c r="L631" s="842"/>
      <c r="M631" s="858"/>
      <c r="N631" s="858"/>
      <c r="O631" s="858"/>
      <c r="P631" s="842">
        <v>0.6</v>
      </c>
      <c r="Q631" s="842">
        <v>0.6</v>
      </c>
      <c r="R631" s="858"/>
      <c r="S631" s="858"/>
      <c r="T631" s="858"/>
      <c r="U631" s="858"/>
      <c r="V631" s="1088"/>
      <c r="W631" s="1088"/>
      <c r="X631" s="1088"/>
      <c r="Y631" s="1088"/>
      <c r="Z631" s="1088"/>
      <c r="AA631" s="1088"/>
    </row>
    <row r="632" spans="1:27">
      <c r="A632" s="1210">
        <v>52</v>
      </c>
      <c r="B632" s="583" t="s">
        <v>11560</v>
      </c>
      <c r="C632" s="584" t="s">
        <v>11561</v>
      </c>
      <c r="D632" s="842" t="s">
        <v>11492</v>
      </c>
      <c r="E632" s="1289">
        <v>0.6</v>
      </c>
      <c r="F632" s="842"/>
      <c r="G632" s="842"/>
      <c r="H632" s="842"/>
      <c r="I632" s="858"/>
      <c r="J632" s="858"/>
      <c r="K632" s="858"/>
      <c r="L632" s="842"/>
      <c r="M632" s="858"/>
      <c r="N632" s="858"/>
      <c r="O632" s="858"/>
      <c r="P632" s="842">
        <v>0.6</v>
      </c>
      <c r="Q632" s="842">
        <v>0.6</v>
      </c>
      <c r="R632" s="858"/>
      <c r="S632" s="858"/>
      <c r="T632" s="858"/>
      <c r="U632" s="858"/>
      <c r="V632" s="1088"/>
      <c r="W632" s="1088"/>
      <c r="X632" s="1088"/>
      <c r="Y632" s="1088"/>
      <c r="Z632" s="1088"/>
      <c r="AA632" s="1088"/>
    </row>
    <row r="633" spans="1:27">
      <c r="A633" s="1210">
        <v>53</v>
      </c>
      <c r="B633" s="583" t="s">
        <v>11562</v>
      </c>
      <c r="C633" s="584" t="s">
        <v>11563</v>
      </c>
      <c r="D633" s="842" t="s">
        <v>11492</v>
      </c>
      <c r="E633" s="1289">
        <v>0.8</v>
      </c>
      <c r="F633" s="842">
        <v>0.8</v>
      </c>
      <c r="G633" s="842"/>
      <c r="H633" s="842"/>
      <c r="I633" s="858"/>
      <c r="J633" s="858"/>
      <c r="K633" s="858"/>
      <c r="L633" s="842">
        <v>0.8</v>
      </c>
      <c r="M633" s="858"/>
      <c r="N633" s="858"/>
      <c r="O633" s="858"/>
      <c r="P633" s="842"/>
      <c r="Q633" s="842">
        <v>0.8</v>
      </c>
      <c r="R633" s="858"/>
      <c r="S633" s="858"/>
      <c r="T633" s="858"/>
      <c r="U633" s="858"/>
      <c r="V633" s="1088"/>
      <c r="W633" s="1088"/>
      <c r="X633" s="1088"/>
      <c r="Y633" s="1088"/>
      <c r="Z633" s="1088"/>
      <c r="AA633" s="1088"/>
    </row>
    <row r="634" spans="1:27">
      <c r="A634" s="1210">
        <v>54</v>
      </c>
      <c r="B634" s="583" t="s">
        <v>11564</v>
      </c>
      <c r="C634" s="584" t="s">
        <v>11565</v>
      </c>
      <c r="D634" s="842" t="s">
        <v>11492</v>
      </c>
      <c r="E634" s="1289">
        <v>0.8</v>
      </c>
      <c r="F634" s="842"/>
      <c r="G634" s="842"/>
      <c r="H634" s="842"/>
      <c r="I634" s="858"/>
      <c r="J634" s="858"/>
      <c r="K634" s="858"/>
      <c r="L634" s="842"/>
      <c r="M634" s="858"/>
      <c r="N634" s="858"/>
      <c r="O634" s="858"/>
      <c r="P634" s="842">
        <v>0.8</v>
      </c>
      <c r="Q634" s="842">
        <v>0.8</v>
      </c>
      <c r="R634" s="858"/>
      <c r="S634" s="858"/>
      <c r="T634" s="858"/>
      <c r="U634" s="858"/>
      <c r="V634" s="1088"/>
      <c r="W634" s="1088"/>
      <c r="X634" s="1088"/>
      <c r="Y634" s="1088"/>
      <c r="Z634" s="1088"/>
      <c r="AA634" s="1088"/>
    </row>
    <row r="635" spans="1:27">
      <c r="A635" s="1210">
        <v>55</v>
      </c>
      <c r="B635" s="583" t="s">
        <v>11566</v>
      </c>
      <c r="C635" s="584" t="s">
        <v>11567</v>
      </c>
      <c r="D635" s="842" t="s">
        <v>11492</v>
      </c>
      <c r="E635" s="1289">
        <v>0.4</v>
      </c>
      <c r="F635" s="842"/>
      <c r="G635" s="842"/>
      <c r="H635" s="842"/>
      <c r="I635" s="858"/>
      <c r="J635" s="858"/>
      <c r="K635" s="858"/>
      <c r="L635" s="842"/>
      <c r="M635" s="858"/>
      <c r="N635" s="858"/>
      <c r="O635" s="858"/>
      <c r="P635" s="842">
        <v>0.4</v>
      </c>
      <c r="Q635" s="842">
        <v>0.4</v>
      </c>
      <c r="R635" s="858"/>
      <c r="S635" s="858"/>
      <c r="T635" s="858"/>
      <c r="U635" s="858"/>
      <c r="V635" s="1088"/>
      <c r="W635" s="1088"/>
      <c r="X635" s="1088"/>
      <c r="Y635" s="1088"/>
      <c r="Z635" s="1088"/>
      <c r="AA635" s="1088"/>
    </row>
    <row r="636" spans="1:27">
      <c r="A636" s="1210">
        <v>56</v>
      </c>
      <c r="B636" s="583" t="s">
        <v>11568</v>
      </c>
      <c r="C636" s="584" t="s">
        <v>11569</v>
      </c>
      <c r="D636" s="842" t="s">
        <v>11492</v>
      </c>
      <c r="E636" s="1289">
        <v>0.4</v>
      </c>
      <c r="F636" s="842"/>
      <c r="G636" s="842"/>
      <c r="H636" s="842"/>
      <c r="I636" s="858"/>
      <c r="J636" s="858"/>
      <c r="K636" s="858"/>
      <c r="L636" s="842"/>
      <c r="M636" s="858"/>
      <c r="N636" s="858"/>
      <c r="O636" s="858"/>
      <c r="P636" s="842">
        <v>0.4</v>
      </c>
      <c r="Q636" s="842">
        <v>0.4</v>
      </c>
      <c r="R636" s="858"/>
      <c r="S636" s="858"/>
      <c r="T636" s="858"/>
      <c r="U636" s="858"/>
      <c r="V636" s="1088"/>
      <c r="W636" s="1088"/>
      <c r="X636" s="1088"/>
      <c r="Y636" s="1088"/>
      <c r="Z636" s="1088"/>
      <c r="AA636" s="1088"/>
    </row>
    <row r="637" spans="1:27">
      <c r="A637" s="1210">
        <v>57</v>
      </c>
      <c r="B637" s="583" t="s">
        <v>11570</v>
      </c>
      <c r="C637" s="584" t="s">
        <v>11571</v>
      </c>
      <c r="D637" s="842" t="s">
        <v>11492</v>
      </c>
      <c r="E637" s="1289">
        <v>1.5149999999999999</v>
      </c>
      <c r="F637" s="842">
        <v>0.41499999999999998</v>
      </c>
      <c r="G637" s="842"/>
      <c r="H637" s="842"/>
      <c r="I637" s="858"/>
      <c r="J637" s="858"/>
      <c r="K637" s="858"/>
      <c r="L637" s="842">
        <v>0.41499999999999998</v>
      </c>
      <c r="M637" s="858"/>
      <c r="N637" s="858"/>
      <c r="O637" s="858"/>
      <c r="P637" s="842">
        <v>1.1000000000000001</v>
      </c>
      <c r="Q637" s="842">
        <v>1.5149999999999999</v>
      </c>
      <c r="R637" s="858"/>
      <c r="S637" s="858"/>
      <c r="T637" s="858"/>
      <c r="U637" s="858"/>
      <c r="V637" s="1088"/>
      <c r="W637" s="1088"/>
      <c r="X637" s="1088"/>
      <c r="Y637" s="1088"/>
      <c r="Z637" s="1088"/>
      <c r="AA637" s="1088"/>
    </row>
    <row r="638" spans="1:27">
      <c r="A638" s="1210">
        <v>58</v>
      </c>
      <c r="B638" s="583" t="s">
        <v>11572</v>
      </c>
      <c r="C638" s="584" t="s">
        <v>11573</v>
      </c>
      <c r="D638" s="842" t="s">
        <v>11492</v>
      </c>
      <c r="E638" s="1289">
        <v>0.3</v>
      </c>
      <c r="F638" s="842"/>
      <c r="G638" s="842"/>
      <c r="H638" s="842"/>
      <c r="I638" s="858"/>
      <c r="J638" s="858"/>
      <c r="K638" s="858"/>
      <c r="L638" s="842"/>
      <c r="M638" s="858"/>
      <c r="N638" s="858"/>
      <c r="O638" s="858"/>
      <c r="P638" s="842">
        <v>0.3</v>
      </c>
      <c r="Q638" s="842">
        <v>0.3</v>
      </c>
      <c r="R638" s="858"/>
      <c r="S638" s="858"/>
      <c r="T638" s="858"/>
      <c r="U638" s="858"/>
      <c r="V638" s="1088"/>
      <c r="W638" s="1088"/>
      <c r="X638" s="1088"/>
      <c r="Y638" s="1088"/>
      <c r="Z638" s="1088"/>
      <c r="AA638" s="1088"/>
    </row>
    <row r="639" spans="1:27">
      <c r="A639" s="1210">
        <v>59</v>
      </c>
      <c r="B639" s="583" t="s">
        <v>11574</v>
      </c>
      <c r="C639" s="584" t="s">
        <v>11575</v>
      </c>
      <c r="D639" s="842" t="s">
        <v>11492</v>
      </c>
      <c r="E639" s="1289">
        <v>0.4</v>
      </c>
      <c r="F639" s="842"/>
      <c r="G639" s="842"/>
      <c r="H639" s="842"/>
      <c r="I639" s="858"/>
      <c r="J639" s="858"/>
      <c r="K639" s="858"/>
      <c r="L639" s="842"/>
      <c r="M639" s="858"/>
      <c r="N639" s="858"/>
      <c r="O639" s="858"/>
      <c r="P639" s="842">
        <v>0.4</v>
      </c>
      <c r="Q639" s="842">
        <v>0.4</v>
      </c>
      <c r="R639" s="858"/>
      <c r="S639" s="858"/>
      <c r="T639" s="858"/>
      <c r="U639" s="858"/>
      <c r="V639" s="1088"/>
      <c r="W639" s="1088"/>
      <c r="X639" s="1088"/>
      <c r="Y639" s="1088"/>
      <c r="Z639" s="1088"/>
      <c r="AA639" s="1088"/>
    </row>
    <row r="640" spans="1:27">
      <c r="A640" s="1210"/>
      <c r="B640" s="583" t="s">
        <v>11577</v>
      </c>
      <c r="C640" s="584"/>
      <c r="D640" s="842"/>
      <c r="E640" s="1289">
        <v>0</v>
      </c>
      <c r="F640" s="842"/>
      <c r="G640" s="842"/>
      <c r="H640" s="842"/>
      <c r="I640" s="858"/>
      <c r="J640" s="858"/>
      <c r="K640" s="858"/>
      <c r="L640" s="842"/>
      <c r="M640" s="858"/>
      <c r="N640" s="858"/>
      <c r="O640" s="858"/>
      <c r="P640" s="842"/>
      <c r="Q640" s="842"/>
      <c r="R640" s="858"/>
      <c r="S640" s="858"/>
      <c r="T640" s="858"/>
      <c r="U640" s="858"/>
      <c r="V640" s="1088"/>
      <c r="W640" s="1088"/>
      <c r="X640" s="1088"/>
      <c r="Y640" s="1088"/>
      <c r="Z640" s="1088"/>
      <c r="AA640" s="1088"/>
    </row>
    <row r="641" spans="1:27">
      <c r="A641" s="1318"/>
      <c r="B641" s="1216" t="s">
        <v>11576</v>
      </c>
      <c r="C641" s="1317"/>
      <c r="D641" s="1317"/>
      <c r="E641" s="1317">
        <f>SUM(E577:E640)</f>
        <v>39.109999999999985</v>
      </c>
      <c r="F641" s="1317">
        <f t="shared" ref="F641:Q641" si="39">SUM(F577:F640)</f>
        <v>13.099999999999998</v>
      </c>
      <c r="G641" s="1317">
        <f t="shared" si="39"/>
        <v>4.28</v>
      </c>
      <c r="H641" s="1317">
        <f t="shared" si="39"/>
        <v>1.665</v>
      </c>
      <c r="I641" s="1317">
        <f t="shared" si="39"/>
        <v>0</v>
      </c>
      <c r="J641" s="1317">
        <f t="shared" si="39"/>
        <v>0</v>
      </c>
      <c r="K641" s="1317">
        <f t="shared" si="39"/>
        <v>0</v>
      </c>
      <c r="L641" s="1317">
        <f t="shared" si="39"/>
        <v>7.1550000000000002</v>
      </c>
      <c r="M641" s="1317">
        <f t="shared" si="39"/>
        <v>0</v>
      </c>
      <c r="N641" s="1317">
        <f t="shared" si="39"/>
        <v>0</v>
      </c>
      <c r="O641" s="1317">
        <f t="shared" si="39"/>
        <v>0</v>
      </c>
      <c r="P641" s="1317">
        <f t="shared" si="39"/>
        <v>26.009999999999998</v>
      </c>
      <c r="Q641" s="1317">
        <f t="shared" si="39"/>
        <v>30.636999999999997</v>
      </c>
      <c r="R641" s="858"/>
      <c r="S641" s="858"/>
      <c r="T641" s="858"/>
      <c r="U641" s="858"/>
      <c r="V641" s="1088"/>
      <c r="W641" s="1088"/>
      <c r="X641" s="1088"/>
      <c r="Y641" s="1088"/>
      <c r="Z641" s="1088"/>
      <c r="AA641" s="1088"/>
    </row>
    <row r="642" spans="1:27">
      <c r="A642" s="1088"/>
      <c r="B642" s="1088"/>
      <c r="C642" s="1088"/>
      <c r="D642" s="1088"/>
      <c r="E642" s="1088"/>
      <c r="F642" s="1088"/>
      <c r="G642" s="1088"/>
      <c r="H642" s="1088"/>
      <c r="I642" s="1088"/>
      <c r="J642" s="1088"/>
      <c r="K642" s="1088"/>
      <c r="L642" s="1272"/>
      <c r="M642" s="1088"/>
      <c r="N642" s="1088"/>
      <c r="O642" s="1088"/>
      <c r="P642" s="1272"/>
      <c r="Q642" s="1088"/>
      <c r="R642" s="1088"/>
      <c r="S642" s="1088"/>
      <c r="T642" s="1088"/>
      <c r="U642" s="1088"/>
      <c r="V642" s="1088"/>
      <c r="W642" s="1088"/>
      <c r="X642" s="1088"/>
      <c r="Y642" s="1088"/>
      <c r="Z642" s="1088"/>
      <c r="AA642" s="1088"/>
    </row>
    <row r="643" spans="1:27">
      <c r="A643" s="1088"/>
      <c r="B643" s="1088"/>
      <c r="C643" s="1088"/>
      <c r="D643" s="1088"/>
      <c r="E643" s="1088"/>
      <c r="F643" s="1088"/>
      <c r="G643" s="1088"/>
      <c r="H643" s="1088"/>
      <c r="I643" s="1088"/>
      <c r="J643" s="1088"/>
      <c r="K643" s="1088"/>
      <c r="L643" s="1272"/>
      <c r="M643" s="1088"/>
      <c r="N643" s="1088"/>
      <c r="O643" s="1088"/>
      <c r="P643" s="1272"/>
      <c r="Q643" s="1088"/>
      <c r="R643" s="1088"/>
      <c r="S643" s="1088"/>
      <c r="T643" s="1088"/>
      <c r="U643" s="1088"/>
      <c r="V643" s="1088"/>
      <c r="W643" s="1088"/>
      <c r="X643" s="1088"/>
      <c r="Y643" s="1088"/>
      <c r="Z643" s="1088"/>
      <c r="AA643" s="1088"/>
    </row>
    <row r="644" spans="1:27">
      <c r="A644" s="1088"/>
      <c r="B644" s="1088"/>
      <c r="C644" s="1088"/>
      <c r="D644" s="1088"/>
      <c r="E644" s="1088"/>
      <c r="F644" s="1088"/>
      <c r="G644" s="1088"/>
      <c r="H644" s="1088"/>
      <c r="I644" s="1088"/>
      <c r="J644" s="1088"/>
      <c r="K644" s="1088"/>
      <c r="L644" s="1272"/>
      <c r="M644" s="1088"/>
      <c r="N644" s="1088"/>
      <c r="O644" s="1088"/>
      <c r="P644" s="1272"/>
      <c r="Q644" s="1088"/>
      <c r="R644" s="1088"/>
      <c r="S644" s="1088"/>
      <c r="T644" s="1088"/>
      <c r="U644" s="1088"/>
      <c r="V644" s="1088"/>
      <c r="W644" s="1088"/>
      <c r="X644" s="1088"/>
      <c r="Y644" s="1088"/>
      <c r="Z644" s="1088"/>
      <c r="AA644" s="1088"/>
    </row>
    <row r="645" spans="1:27">
      <c r="A645" s="1088"/>
      <c r="B645" s="1088"/>
      <c r="C645" s="1088"/>
      <c r="D645" s="1088"/>
      <c r="E645" s="1088"/>
      <c r="F645" s="1088"/>
      <c r="G645" s="1088"/>
      <c r="H645" s="1088"/>
      <c r="I645" s="1088"/>
      <c r="J645" s="1088"/>
      <c r="K645" s="1088"/>
      <c r="L645" s="1272"/>
      <c r="M645" s="1088"/>
      <c r="N645" s="1088"/>
      <c r="O645" s="1088"/>
      <c r="P645" s="1272"/>
      <c r="Q645" s="1088"/>
      <c r="R645" s="1088"/>
      <c r="S645" s="1088"/>
      <c r="T645" s="1088"/>
      <c r="U645" s="1088"/>
      <c r="V645" s="1088"/>
      <c r="W645" s="1088"/>
      <c r="X645" s="1088"/>
      <c r="Y645" s="1088"/>
      <c r="Z645" s="1088"/>
      <c r="AA645" s="1088"/>
    </row>
    <row r="646" spans="1:27">
      <c r="A646" s="1088"/>
      <c r="B646" s="1088"/>
      <c r="C646" s="1088"/>
      <c r="D646" s="1088"/>
      <c r="E646" s="1088"/>
      <c r="F646" s="1088"/>
      <c r="G646" s="1088"/>
      <c r="H646" s="1088"/>
      <c r="I646" s="1088"/>
      <c r="J646" s="1088"/>
      <c r="K646" s="1088"/>
      <c r="L646" s="1272"/>
      <c r="M646" s="1088"/>
      <c r="N646" s="1088"/>
      <c r="O646" s="1088"/>
      <c r="P646" s="1272"/>
      <c r="Q646" s="1088"/>
      <c r="R646" s="1088"/>
      <c r="S646" s="1088"/>
      <c r="T646" s="1088"/>
      <c r="U646" s="1088"/>
      <c r="V646" s="1088"/>
      <c r="W646" s="1088"/>
      <c r="X646" s="1088"/>
      <c r="Y646" s="1088"/>
      <c r="Z646" s="1088"/>
      <c r="AA646" s="1088"/>
    </row>
    <row r="647" spans="1:27">
      <c r="A647" s="1088"/>
      <c r="B647" s="1088"/>
      <c r="C647" s="1088"/>
      <c r="D647" s="1088"/>
      <c r="E647" s="1088"/>
      <c r="F647" s="1088"/>
      <c r="G647" s="1088"/>
      <c r="H647" s="1088"/>
      <c r="I647" s="1088"/>
      <c r="J647" s="1088"/>
      <c r="K647" s="1088"/>
      <c r="L647" s="1272"/>
      <c r="M647" s="1088"/>
      <c r="N647" s="1088"/>
      <c r="O647" s="1088"/>
      <c r="P647" s="1272"/>
      <c r="Q647" s="1088"/>
      <c r="R647" s="1088"/>
      <c r="S647" s="1088"/>
      <c r="T647" s="1088"/>
      <c r="U647" s="1088"/>
      <c r="V647" s="1088"/>
      <c r="W647" s="1088"/>
      <c r="X647" s="1088"/>
      <c r="Y647" s="1088"/>
      <c r="Z647" s="1088"/>
      <c r="AA647" s="1088"/>
    </row>
    <row r="648" spans="1:27">
      <c r="A648" s="1088"/>
      <c r="B648" s="1088"/>
      <c r="C648" s="1088"/>
      <c r="D648" s="1088"/>
      <c r="E648" s="1088"/>
      <c r="F648" s="1088"/>
      <c r="G648" s="1088"/>
      <c r="H648" s="1088"/>
      <c r="I648" s="1088"/>
      <c r="J648" s="1088"/>
      <c r="K648" s="1088"/>
      <c r="L648" s="1272"/>
      <c r="M648" s="1088"/>
      <c r="N648" s="1088"/>
      <c r="O648" s="1088"/>
      <c r="P648" s="1272"/>
      <c r="Q648" s="1088"/>
      <c r="R648" s="1088"/>
      <c r="S648" s="1088"/>
      <c r="T648" s="1088"/>
      <c r="U648" s="1088"/>
      <c r="V648" s="1088"/>
      <c r="W648" s="1088"/>
      <c r="X648" s="1088"/>
      <c r="Y648" s="1088"/>
      <c r="Z648" s="1088"/>
      <c r="AA648" s="1088"/>
    </row>
    <row r="649" spans="1:27">
      <c r="A649" s="1088"/>
      <c r="B649" s="1088"/>
      <c r="C649" s="1088"/>
      <c r="D649" s="1088"/>
      <c r="E649" s="1088"/>
      <c r="F649" s="1088"/>
      <c r="G649" s="1088"/>
      <c r="H649" s="1088"/>
      <c r="I649" s="1088"/>
      <c r="J649" s="1088"/>
      <c r="K649" s="1088"/>
      <c r="L649" s="1272"/>
      <c r="M649" s="1088"/>
      <c r="N649" s="1088"/>
      <c r="O649" s="1088"/>
      <c r="P649" s="1272"/>
      <c r="Q649" s="1088"/>
      <c r="R649" s="1088"/>
      <c r="S649" s="1088"/>
      <c r="T649" s="1088"/>
      <c r="U649" s="1088"/>
      <c r="V649" s="1088"/>
      <c r="W649" s="1088"/>
      <c r="X649" s="1088"/>
      <c r="Y649" s="1088"/>
      <c r="Z649" s="1088"/>
      <c r="AA649" s="1088"/>
    </row>
    <row r="650" spans="1:27">
      <c r="A650" s="1088"/>
      <c r="B650" s="1088"/>
      <c r="C650" s="1088"/>
      <c r="D650" s="1088"/>
      <c r="E650" s="1088"/>
      <c r="F650" s="1088"/>
      <c r="G650" s="1088"/>
      <c r="H650" s="1088"/>
      <c r="I650" s="1088"/>
      <c r="J650" s="1088"/>
      <c r="K650" s="1088"/>
      <c r="L650" s="1272"/>
      <c r="M650" s="1088"/>
      <c r="N650" s="1088"/>
      <c r="O650" s="1088"/>
      <c r="P650" s="1272"/>
      <c r="Q650" s="1088"/>
      <c r="R650" s="1088"/>
      <c r="S650" s="1088"/>
      <c r="T650" s="1088"/>
      <c r="U650" s="1088"/>
      <c r="V650" s="1088"/>
      <c r="W650" s="1088"/>
      <c r="X650" s="1088"/>
      <c r="Y650" s="1088"/>
      <c r="Z650" s="1088"/>
      <c r="AA650" s="1088"/>
    </row>
    <row r="651" spans="1:27">
      <c r="A651" s="1088"/>
      <c r="B651" s="1088"/>
      <c r="C651" s="1088"/>
      <c r="D651" s="1088"/>
      <c r="E651" s="1088"/>
      <c r="F651" s="1088"/>
      <c r="G651" s="1088"/>
      <c r="H651" s="1088"/>
      <c r="I651" s="1088"/>
      <c r="J651" s="1088"/>
      <c r="K651" s="1088"/>
      <c r="L651" s="1272"/>
      <c r="M651" s="1088"/>
      <c r="N651" s="1088"/>
      <c r="O651" s="1088"/>
      <c r="P651" s="1272"/>
      <c r="Q651" s="1088"/>
      <c r="R651" s="1088"/>
      <c r="S651" s="1088"/>
      <c r="T651" s="1088"/>
      <c r="U651" s="1088"/>
      <c r="V651" s="1088"/>
      <c r="W651" s="1088"/>
      <c r="X651" s="1088"/>
      <c r="Y651" s="1088"/>
      <c r="Z651" s="1088"/>
      <c r="AA651" s="1088"/>
    </row>
    <row r="652" spans="1:27">
      <c r="A652" s="1088"/>
      <c r="B652" s="1088"/>
      <c r="C652" s="1088"/>
      <c r="D652" s="1088"/>
      <c r="E652" s="1088"/>
      <c r="F652" s="1088"/>
      <c r="G652" s="1088"/>
      <c r="H652" s="1088"/>
      <c r="I652" s="1088"/>
      <c r="J652" s="1088"/>
      <c r="K652" s="1088"/>
      <c r="L652" s="1272"/>
      <c r="M652" s="1088"/>
      <c r="N652" s="1088"/>
      <c r="O652" s="1088"/>
      <c r="P652" s="1272"/>
      <c r="Q652" s="1088"/>
      <c r="R652" s="1088"/>
      <c r="S652" s="1088"/>
      <c r="T652" s="1088"/>
      <c r="U652" s="1088"/>
      <c r="V652" s="1088"/>
      <c r="W652" s="1088"/>
      <c r="X652" s="1088"/>
      <c r="Y652" s="1088"/>
      <c r="Z652" s="1088"/>
      <c r="AA652" s="1088"/>
    </row>
    <row r="653" spans="1:27">
      <c r="A653" s="1088"/>
      <c r="B653" s="1088"/>
      <c r="C653" s="1088"/>
      <c r="D653" s="1088"/>
      <c r="E653" s="1088"/>
      <c r="F653" s="1088"/>
      <c r="G653" s="1088"/>
      <c r="H653" s="1088"/>
      <c r="I653" s="1088"/>
      <c r="J653" s="1088"/>
      <c r="K653" s="1088"/>
      <c r="L653" s="1272"/>
      <c r="M653" s="1088"/>
      <c r="N653" s="1088"/>
      <c r="O653" s="1088"/>
      <c r="P653" s="1272"/>
      <c r="Q653" s="1088"/>
      <c r="R653" s="1088"/>
      <c r="S653" s="1088"/>
      <c r="T653" s="1088"/>
      <c r="U653" s="1088"/>
      <c r="V653" s="1088"/>
      <c r="W653" s="1088"/>
      <c r="X653" s="1088"/>
      <c r="Y653" s="1088"/>
      <c r="Z653" s="1088"/>
      <c r="AA653" s="1088"/>
    </row>
    <row r="654" spans="1:27">
      <c r="A654" s="1088"/>
      <c r="B654" s="1088"/>
      <c r="C654" s="1088"/>
      <c r="D654" s="1088"/>
      <c r="E654" s="1088"/>
      <c r="F654" s="1088"/>
      <c r="G654" s="1088"/>
      <c r="H654" s="1088"/>
      <c r="I654" s="1088"/>
      <c r="J654" s="1088"/>
      <c r="K654" s="1088"/>
      <c r="L654" s="1272"/>
      <c r="M654" s="1088"/>
      <c r="N654" s="1088"/>
      <c r="O654" s="1088"/>
      <c r="P654" s="1272"/>
      <c r="Q654" s="1088"/>
      <c r="R654" s="1088"/>
      <c r="S654" s="1088"/>
      <c r="T654" s="1088"/>
      <c r="U654" s="1088"/>
      <c r="V654" s="1088"/>
      <c r="W654" s="1088"/>
      <c r="X654" s="1088"/>
      <c r="Y654" s="1088"/>
      <c r="Z654" s="1088"/>
      <c r="AA654" s="1088"/>
    </row>
    <row r="655" spans="1:27">
      <c r="A655" s="1088"/>
      <c r="B655" s="1088"/>
      <c r="C655" s="1088"/>
      <c r="D655" s="1088"/>
      <c r="E655" s="1088"/>
      <c r="F655" s="1088"/>
      <c r="G655" s="1088"/>
      <c r="H655" s="1088"/>
      <c r="I655" s="1088"/>
      <c r="J655" s="1088"/>
      <c r="K655" s="1088"/>
      <c r="L655" s="1272"/>
      <c r="M655" s="1088"/>
      <c r="N655" s="1088"/>
      <c r="O655" s="1088"/>
      <c r="P655" s="1272"/>
      <c r="Q655" s="1088"/>
      <c r="R655" s="1088"/>
      <c r="S655" s="1088"/>
      <c r="T655" s="1088"/>
      <c r="U655" s="1088"/>
      <c r="V655" s="1088"/>
      <c r="W655" s="1088"/>
      <c r="X655" s="1088"/>
      <c r="Y655" s="1088"/>
      <c r="Z655" s="1088"/>
      <c r="AA655" s="1088"/>
    </row>
    <row r="656" spans="1:27">
      <c r="A656" s="1088"/>
      <c r="B656" s="1088"/>
      <c r="C656" s="1088"/>
      <c r="D656" s="1088"/>
      <c r="E656" s="1088"/>
      <c r="F656" s="1088"/>
      <c r="G656" s="1088"/>
      <c r="H656" s="1088"/>
      <c r="I656" s="1088"/>
      <c r="J656" s="1088"/>
      <c r="K656" s="1088"/>
      <c r="L656" s="1272"/>
      <c r="M656" s="1088"/>
      <c r="N656" s="1088"/>
      <c r="O656" s="1088"/>
      <c r="P656" s="1272"/>
      <c r="Q656" s="1088"/>
      <c r="R656" s="1088"/>
      <c r="S656" s="1088"/>
      <c r="T656" s="1088"/>
      <c r="U656" s="1088"/>
      <c r="V656" s="1088"/>
      <c r="W656" s="1088"/>
      <c r="X656" s="1088"/>
      <c r="Y656" s="1088"/>
      <c r="Z656" s="1088"/>
      <c r="AA656" s="1088"/>
    </row>
    <row r="657" spans="1:27">
      <c r="A657" s="1088"/>
      <c r="B657" s="1088"/>
      <c r="C657" s="1088"/>
      <c r="D657" s="1088"/>
      <c r="E657" s="1088"/>
      <c r="F657" s="1088"/>
      <c r="G657" s="1088"/>
      <c r="H657" s="1088"/>
      <c r="I657" s="1088"/>
      <c r="J657" s="1088"/>
      <c r="K657" s="1088"/>
      <c r="L657" s="1272"/>
      <c r="M657" s="1088"/>
      <c r="N657" s="1088"/>
      <c r="O657" s="1088"/>
      <c r="P657" s="1272"/>
      <c r="Q657" s="1088"/>
      <c r="R657" s="1088"/>
      <c r="S657" s="1088"/>
      <c r="T657" s="1088"/>
      <c r="U657" s="1088"/>
      <c r="V657" s="1088"/>
      <c r="W657" s="1088"/>
      <c r="X657" s="1088"/>
      <c r="Y657" s="1088"/>
      <c r="Z657" s="1088"/>
      <c r="AA657" s="1088"/>
    </row>
    <row r="658" spans="1:27">
      <c r="A658" s="1088"/>
      <c r="B658" s="1088"/>
      <c r="C658" s="1088"/>
      <c r="D658" s="1088"/>
      <c r="E658" s="1088"/>
      <c r="F658" s="1088"/>
      <c r="G658" s="1088"/>
      <c r="H658" s="1088"/>
      <c r="I658" s="1088"/>
      <c r="J658" s="1088"/>
      <c r="K658" s="1088"/>
      <c r="L658" s="1272"/>
      <c r="M658" s="1088"/>
      <c r="N658" s="1088"/>
      <c r="O658" s="1088"/>
      <c r="P658" s="1272"/>
      <c r="Q658" s="1088"/>
      <c r="R658" s="1088"/>
      <c r="S658" s="1088"/>
      <c r="T658" s="1088"/>
      <c r="U658" s="1088"/>
      <c r="V658" s="1088"/>
      <c r="W658" s="1088"/>
      <c r="X658" s="1088"/>
      <c r="Y658" s="1088"/>
      <c r="Z658" s="1088"/>
      <c r="AA658" s="1088"/>
    </row>
    <row r="659" spans="1:27">
      <c r="A659" s="1088"/>
      <c r="B659" s="1088"/>
      <c r="C659" s="1088"/>
      <c r="D659" s="1088"/>
      <c r="E659" s="1088"/>
      <c r="F659" s="1088"/>
      <c r="G659" s="1088"/>
      <c r="H659" s="1088"/>
      <c r="I659" s="1088"/>
      <c r="J659" s="1088"/>
      <c r="K659" s="1088"/>
      <c r="L659" s="1272"/>
      <c r="M659" s="1088"/>
      <c r="N659" s="1088"/>
      <c r="O659" s="1088"/>
      <c r="P659" s="1272"/>
      <c r="Q659" s="1088"/>
      <c r="R659" s="1088"/>
      <c r="S659" s="1088"/>
      <c r="T659" s="1088"/>
      <c r="U659" s="1088"/>
      <c r="V659" s="1088"/>
      <c r="W659" s="1088"/>
      <c r="X659" s="1088"/>
      <c r="Y659" s="1088"/>
      <c r="Z659" s="1088"/>
      <c r="AA659" s="1088"/>
    </row>
    <row r="660" spans="1:27">
      <c r="A660" s="1088"/>
      <c r="B660" s="1088"/>
      <c r="C660" s="1088"/>
      <c r="D660" s="1088"/>
      <c r="E660" s="1088"/>
      <c r="F660" s="1088"/>
      <c r="G660" s="1088"/>
      <c r="H660" s="1088"/>
      <c r="I660" s="1088"/>
      <c r="J660" s="1088"/>
      <c r="K660" s="1088"/>
      <c r="L660" s="1272"/>
      <c r="M660" s="1088"/>
      <c r="N660" s="1088"/>
      <c r="O660" s="1088"/>
      <c r="P660" s="1272"/>
      <c r="Q660" s="1088"/>
      <c r="R660" s="1088"/>
      <c r="S660" s="1088"/>
      <c r="T660" s="1088"/>
      <c r="U660" s="1088"/>
      <c r="V660" s="1088"/>
      <c r="W660" s="1088"/>
      <c r="X660" s="1088"/>
      <c r="Y660" s="1088"/>
      <c r="Z660" s="1088"/>
      <c r="AA660" s="1088"/>
    </row>
  </sheetData>
  <mergeCells count="19">
    <mergeCell ref="A155:AA155"/>
    <mergeCell ref="A8:AA8"/>
    <mergeCell ref="V4:AA6"/>
    <mergeCell ref="E5:E7"/>
    <mergeCell ref="F5:F7"/>
    <mergeCell ref="G5:P5"/>
    <mergeCell ref="Q5:Q7"/>
    <mergeCell ref="G6:J6"/>
    <mergeCell ref="K6:N6"/>
    <mergeCell ref="A1:AA1"/>
    <mergeCell ref="A2:AA2"/>
    <mergeCell ref="N3:P3"/>
    <mergeCell ref="A4:A7"/>
    <mergeCell ref="B4:B7"/>
    <mergeCell ref="C4:C7"/>
    <mergeCell ref="D4:D7"/>
    <mergeCell ref="E4:Q4"/>
    <mergeCell ref="R4:R7"/>
    <mergeCell ref="S4:U6"/>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352"/>
  <sheetViews>
    <sheetView topLeftCell="A5" zoomScale="82" zoomScaleNormal="82" workbookViewId="0">
      <pane xSplit="2" ySplit="3" topLeftCell="C310" activePane="bottomRight" state="frozen"/>
      <selection activeCell="A5" sqref="A5"/>
      <selection pane="topRight" activeCell="C5" sqref="C5"/>
      <selection pane="bottomLeft" activeCell="A8" sqref="A8"/>
      <selection pane="bottomRight" activeCell="B327" sqref="B327"/>
    </sheetView>
  </sheetViews>
  <sheetFormatPr defaultRowHeight="15"/>
  <cols>
    <col min="1" max="1" width="6.5703125" customWidth="1"/>
    <col min="2" max="2" width="25.5703125" customWidth="1"/>
    <col min="3" max="3" width="24" customWidth="1"/>
    <col min="4" max="4" width="21.5703125" customWidth="1"/>
    <col min="21" max="21" width="10" customWidth="1"/>
    <col min="22" max="22" width="11.5703125" customWidth="1"/>
    <col min="23" max="23" width="11.28515625" customWidth="1"/>
  </cols>
  <sheetData>
    <row r="1" spans="1:23" ht="18.75">
      <c r="A1" s="3096" t="s">
        <v>11578</v>
      </c>
      <c r="B1" s="3085"/>
      <c r="C1" s="3085"/>
      <c r="D1" s="3085"/>
      <c r="E1" s="3085"/>
      <c r="F1" s="3085"/>
      <c r="G1" s="3085"/>
      <c r="H1" s="3085"/>
      <c r="I1" s="3085"/>
      <c r="J1" s="3085"/>
      <c r="K1" s="3085"/>
      <c r="L1" s="3085"/>
      <c r="M1" s="3085"/>
      <c r="N1" s="3085"/>
      <c r="O1" s="3085"/>
      <c r="P1" s="3085"/>
      <c r="Q1" s="3085"/>
      <c r="R1" s="3085"/>
      <c r="S1" s="1"/>
      <c r="T1" s="1"/>
      <c r="U1" s="1"/>
      <c r="V1" s="1"/>
      <c r="W1" s="1"/>
    </row>
    <row r="2" spans="1:23">
      <c r="A2" s="3045" t="s">
        <v>11579</v>
      </c>
      <c r="B2" s="3045"/>
      <c r="C2" s="3045"/>
      <c r="D2" s="3045"/>
      <c r="E2" s="3045"/>
      <c r="F2" s="3045"/>
      <c r="G2" s="3045"/>
      <c r="H2" s="3045"/>
      <c r="I2" s="3045"/>
      <c r="J2" s="3045"/>
      <c r="K2" s="3045"/>
      <c r="L2" s="3045"/>
      <c r="M2" s="3045"/>
      <c r="N2" s="3045"/>
      <c r="O2" s="3045"/>
      <c r="P2" s="3045"/>
      <c r="Q2" s="3045"/>
      <c r="R2" s="3045"/>
      <c r="S2" s="1"/>
      <c r="T2" s="1"/>
      <c r="U2" s="1"/>
      <c r="V2" s="1"/>
      <c r="W2" s="1"/>
    </row>
    <row r="3" spans="1:23">
      <c r="A3" s="1125"/>
      <c r="B3" s="1125"/>
      <c r="C3" s="1125"/>
      <c r="D3" s="1125"/>
      <c r="E3" s="1125"/>
      <c r="F3" s="1125" t="s">
        <v>11580</v>
      </c>
      <c r="G3" s="1336">
        <v>42736</v>
      </c>
      <c r="H3" s="1125"/>
      <c r="I3" s="1125"/>
      <c r="J3" s="1125"/>
      <c r="K3" s="1125"/>
      <c r="L3" s="1125"/>
      <c r="M3" s="1125"/>
      <c r="N3" s="1125"/>
      <c r="O3" s="1125"/>
      <c r="P3" s="1125"/>
      <c r="Q3" s="1125"/>
      <c r="R3" s="1125"/>
      <c r="S3" s="1"/>
      <c r="T3" s="1"/>
      <c r="U3" s="1"/>
      <c r="V3" s="1"/>
      <c r="W3" s="1"/>
    </row>
    <row r="4" spans="1:23">
      <c r="A4" s="3079" t="s">
        <v>16</v>
      </c>
      <c r="B4" s="3079" t="s">
        <v>17</v>
      </c>
      <c r="C4" s="3079" t="s">
        <v>18</v>
      </c>
      <c r="D4" s="3079" t="s">
        <v>11318</v>
      </c>
      <c r="E4" s="3082" t="s">
        <v>6545</v>
      </c>
      <c r="F4" s="3083"/>
      <c r="G4" s="3083"/>
      <c r="H4" s="3083"/>
      <c r="I4" s="3083"/>
      <c r="J4" s="3083"/>
      <c r="K4" s="3084"/>
      <c r="L4" s="3079" t="s">
        <v>21</v>
      </c>
      <c r="M4" s="3097" t="s">
        <v>23</v>
      </c>
      <c r="N4" s="3097"/>
      <c r="O4" s="3097"/>
      <c r="P4" s="3097"/>
      <c r="Q4" s="3097"/>
      <c r="R4" s="3097"/>
      <c r="S4" s="3106" t="s">
        <v>11581</v>
      </c>
      <c r="T4" s="3107"/>
      <c r="U4" s="3108"/>
      <c r="V4" s="3106" t="s">
        <v>11582</v>
      </c>
      <c r="W4" s="3108"/>
    </row>
    <row r="5" spans="1:23">
      <c r="A5" s="3080"/>
      <c r="B5" s="3080"/>
      <c r="C5" s="3080"/>
      <c r="D5" s="3080"/>
      <c r="E5" s="3071" t="s">
        <v>24</v>
      </c>
      <c r="F5" s="3071" t="s">
        <v>25</v>
      </c>
      <c r="G5" s="3072" t="s">
        <v>11583</v>
      </c>
      <c r="H5" s="3073"/>
      <c r="I5" s="3073"/>
      <c r="J5" s="3074"/>
      <c r="K5" s="3075" t="s">
        <v>27</v>
      </c>
      <c r="L5" s="3080"/>
      <c r="M5" s="3097"/>
      <c r="N5" s="3097"/>
      <c r="O5" s="3097"/>
      <c r="P5" s="3097"/>
      <c r="Q5" s="3097"/>
      <c r="R5" s="3097"/>
      <c r="S5" s="3109"/>
      <c r="T5" s="3110"/>
      <c r="U5" s="3111"/>
      <c r="V5" s="3109"/>
      <c r="W5" s="3111"/>
    </row>
    <row r="6" spans="1:23" ht="52.5">
      <c r="A6" s="3081"/>
      <c r="B6" s="3081"/>
      <c r="C6" s="3081"/>
      <c r="D6" s="3081"/>
      <c r="E6" s="3071"/>
      <c r="F6" s="3071"/>
      <c r="G6" s="9" t="s">
        <v>30</v>
      </c>
      <c r="H6" s="9" t="s">
        <v>31</v>
      </c>
      <c r="I6" s="9" t="s">
        <v>11584</v>
      </c>
      <c r="J6" s="9" t="s">
        <v>11585</v>
      </c>
      <c r="K6" s="3076"/>
      <c r="L6" s="3081"/>
      <c r="M6" s="13" t="s">
        <v>43</v>
      </c>
      <c r="N6" s="13" t="s">
        <v>44</v>
      </c>
      <c r="O6" s="13" t="s">
        <v>45</v>
      </c>
      <c r="P6" s="13" t="s">
        <v>46</v>
      </c>
      <c r="Q6" s="13" t="s">
        <v>47</v>
      </c>
      <c r="R6" s="13" t="s">
        <v>48</v>
      </c>
      <c r="S6" s="1337" t="s">
        <v>40</v>
      </c>
      <c r="T6" s="1338" t="s">
        <v>41</v>
      </c>
      <c r="U6" s="1338" t="s">
        <v>42</v>
      </c>
      <c r="V6" s="1339" t="s">
        <v>11586</v>
      </c>
      <c r="W6" s="1340" t="s">
        <v>11587</v>
      </c>
    </row>
    <row r="7" spans="1:23" ht="22.5" customHeight="1">
      <c r="A7" s="3003" t="s">
        <v>6551</v>
      </c>
      <c r="B7" s="3004"/>
      <c r="C7" s="3004"/>
      <c r="D7" s="3004"/>
      <c r="E7" s="3004"/>
      <c r="F7" s="3004"/>
      <c r="G7" s="3004"/>
      <c r="H7" s="3004"/>
      <c r="I7" s="3004"/>
      <c r="J7" s="3004"/>
      <c r="K7" s="3004"/>
      <c r="L7" s="3004"/>
      <c r="M7" s="3004"/>
      <c r="N7" s="3004"/>
      <c r="O7" s="3004"/>
      <c r="P7" s="3004"/>
      <c r="Q7" s="3004"/>
      <c r="R7" s="3004"/>
      <c r="S7" s="3104"/>
      <c r="T7" s="3104"/>
      <c r="U7" s="3104"/>
      <c r="V7" s="3104"/>
      <c r="W7" s="3105"/>
    </row>
    <row r="8" spans="1:23">
      <c r="A8" s="1480"/>
      <c r="B8" s="2593" t="s">
        <v>11588</v>
      </c>
      <c r="C8" s="153"/>
      <c r="D8" s="154"/>
      <c r="E8" s="154"/>
      <c r="F8" s="154"/>
      <c r="G8" s="154"/>
      <c r="H8" s="154"/>
      <c r="I8" s="154"/>
      <c r="J8" s="154"/>
      <c r="K8" s="154"/>
      <c r="L8" s="154"/>
      <c r="M8" s="154"/>
      <c r="N8" s="154"/>
      <c r="O8" s="154"/>
      <c r="P8" s="154"/>
      <c r="Q8" s="154"/>
      <c r="R8" s="155"/>
      <c r="S8" s="768"/>
      <c r="T8" s="768"/>
      <c r="U8" s="768"/>
      <c r="V8" s="768"/>
      <c r="W8" s="768"/>
    </row>
    <row r="9" spans="1:23">
      <c r="A9" s="1567">
        <v>1</v>
      </c>
      <c r="B9" s="1343" t="s">
        <v>11589</v>
      </c>
      <c r="C9" s="1344" t="s">
        <v>11590</v>
      </c>
      <c r="D9" s="1359"/>
      <c r="E9" s="1373">
        <v>5.3999999999999999E-2</v>
      </c>
      <c r="F9" s="1374"/>
      <c r="G9" s="1374"/>
      <c r="H9" s="1374"/>
      <c r="I9" s="1375"/>
      <c r="J9" s="1061">
        <v>5.3999999999999999E-2</v>
      </c>
      <c r="K9" s="1061">
        <v>0</v>
      </c>
      <c r="L9" s="1061" t="s">
        <v>55</v>
      </c>
      <c r="M9" s="1360"/>
      <c r="N9" s="1360"/>
      <c r="O9" s="1360"/>
      <c r="P9" s="1360"/>
      <c r="Q9" s="1061"/>
      <c r="R9" s="1061">
        <v>5.3999999999999999E-2</v>
      </c>
      <c r="S9" s="1404"/>
      <c r="T9" s="1404"/>
      <c r="U9" s="1404"/>
      <c r="V9" s="1404"/>
      <c r="W9" s="1404"/>
    </row>
    <row r="10" spans="1:23">
      <c r="A10" s="1480">
        <v>2</v>
      </c>
      <c r="B10" s="1345" t="s">
        <v>11591</v>
      </c>
      <c r="C10" s="1346" t="s">
        <v>11592</v>
      </c>
      <c r="D10" s="1360" t="s">
        <v>11593</v>
      </c>
      <c r="E10" s="1377">
        <v>0.28799999999999998</v>
      </c>
      <c r="F10" s="1375">
        <v>0.28799999999999998</v>
      </c>
      <c r="G10" s="1374"/>
      <c r="H10" s="1374"/>
      <c r="I10" s="1375">
        <v>0.28799999999999998</v>
      </c>
      <c r="J10" s="1378">
        <v>0</v>
      </c>
      <c r="K10" s="1061">
        <v>0</v>
      </c>
      <c r="L10" s="1061" t="s">
        <v>55</v>
      </c>
      <c r="M10" s="1360"/>
      <c r="N10" s="1360"/>
      <c r="O10" s="1360"/>
      <c r="P10" s="1360"/>
      <c r="Q10" s="1375">
        <v>0.28799999999999998</v>
      </c>
      <c r="R10" s="1378">
        <v>0</v>
      </c>
      <c r="S10" s="1404"/>
      <c r="T10" s="1404"/>
      <c r="U10" s="1404"/>
      <c r="V10" s="1404" t="s">
        <v>11594</v>
      </c>
      <c r="W10" s="1404" t="s">
        <v>11594</v>
      </c>
    </row>
    <row r="11" spans="1:23">
      <c r="A11" s="1480">
        <v>3</v>
      </c>
      <c r="B11" s="1345" t="s">
        <v>11595</v>
      </c>
      <c r="C11" s="1346" t="s">
        <v>11596</v>
      </c>
      <c r="D11" s="1360" t="s">
        <v>11597</v>
      </c>
      <c r="E11" s="1377">
        <v>0.378</v>
      </c>
      <c r="F11" s="1375">
        <v>0.378</v>
      </c>
      <c r="G11" s="1374"/>
      <c r="H11" s="1374"/>
      <c r="I11" s="1375">
        <v>0.378</v>
      </c>
      <c r="J11" s="1378">
        <v>0</v>
      </c>
      <c r="K11" s="1061">
        <v>0</v>
      </c>
      <c r="L11" s="1061" t="s">
        <v>55</v>
      </c>
      <c r="M11" s="1360"/>
      <c r="N11" s="1360"/>
      <c r="O11" s="1360"/>
      <c r="P11" s="1360"/>
      <c r="Q11" s="1375">
        <v>0.378</v>
      </c>
      <c r="R11" s="1378">
        <v>0</v>
      </c>
      <c r="S11" s="1404"/>
      <c r="T11" s="1404"/>
      <c r="U11" s="1404"/>
      <c r="V11" s="1404" t="s">
        <v>11598</v>
      </c>
      <c r="W11" s="1404" t="s">
        <v>11598</v>
      </c>
    </row>
    <row r="12" spans="1:23">
      <c r="A12" s="1567">
        <v>4</v>
      </c>
      <c r="B12" s="1343" t="s">
        <v>11599</v>
      </c>
      <c r="C12" s="1344" t="s">
        <v>11600</v>
      </c>
      <c r="D12" s="1359"/>
      <c r="E12" s="1373">
        <v>0.29199999999999998</v>
      </c>
      <c r="F12" s="1377">
        <v>0.29199999999999998</v>
      </c>
      <c r="G12" s="1374"/>
      <c r="H12" s="1374"/>
      <c r="I12" s="1377">
        <v>0.29199999999999998</v>
      </c>
      <c r="J12" s="1378">
        <v>0</v>
      </c>
      <c r="K12" s="1061">
        <v>0</v>
      </c>
      <c r="L12" s="1061" t="s">
        <v>55</v>
      </c>
      <c r="M12" s="1360"/>
      <c r="N12" s="1360"/>
      <c r="O12" s="1360"/>
      <c r="P12" s="1360"/>
      <c r="Q12" s="1377">
        <v>0.29199999999999998</v>
      </c>
      <c r="R12" s="1378">
        <v>0</v>
      </c>
      <c r="S12" s="1404"/>
      <c r="T12" s="1404"/>
      <c r="U12" s="1404"/>
      <c r="V12" s="1404"/>
      <c r="W12" s="1404"/>
    </row>
    <row r="13" spans="1:23">
      <c r="A13" s="1567">
        <v>5</v>
      </c>
      <c r="B13" s="1343" t="s">
        <v>11601</v>
      </c>
      <c r="C13" s="1344" t="s">
        <v>11602</v>
      </c>
      <c r="D13" s="1359"/>
      <c r="E13" s="1373">
        <v>0.14099999999999999</v>
      </c>
      <c r="F13" s="1375"/>
      <c r="G13" s="1374"/>
      <c r="H13" s="1374"/>
      <c r="I13" s="1375"/>
      <c r="J13" s="1061">
        <v>0.14099999999999999</v>
      </c>
      <c r="K13" s="1061">
        <v>0</v>
      </c>
      <c r="L13" s="1061" t="s">
        <v>55</v>
      </c>
      <c r="M13" s="1360"/>
      <c r="N13" s="1360"/>
      <c r="O13" s="1360"/>
      <c r="P13" s="1360"/>
      <c r="Q13" s="1375"/>
      <c r="R13" s="1061">
        <v>0.14099999999999999</v>
      </c>
      <c r="S13" s="1404"/>
      <c r="T13" s="1404"/>
      <c r="U13" s="1404"/>
      <c r="V13" s="1404"/>
      <c r="W13" s="1404"/>
    </row>
    <row r="14" spans="1:23">
      <c r="A14" s="1567">
        <v>6</v>
      </c>
      <c r="B14" s="1343" t="s">
        <v>11603</v>
      </c>
      <c r="C14" s="1344" t="s">
        <v>11604</v>
      </c>
      <c r="D14" s="1359"/>
      <c r="E14" s="1373">
        <v>3.6999999999999998E-2</v>
      </c>
      <c r="F14" s="1375">
        <v>3.6999999999999998E-2</v>
      </c>
      <c r="G14" s="1374"/>
      <c r="H14" s="1374"/>
      <c r="I14" s="1375">
        <v>3.6999999999999998E-2</v>
      </c>
      <c r="J14" s="1061">
        <v>0</v>
      </c>
      <c r="K14" s="1061">
        <v>0</v>
      </c>
      <c r="L14" s="1061" t="s">
        <v>55</v>
      </c>
      <c r="M14" s="1360"/>
      <c r="N14" s="1360"/>
      <c r="O14" s="1360"/>
      <c r="P14" s="1360"/>
      <c r="Q14" s="1375">
        <v>3.6999999999999998E-2</v>
      </c>
      <c r="R14" s="1061">
        <v>0</v>
      </c>
      <c r="S14" s="1404"/>
      <c r="T14" s="1404"/>
      <c r="U14" s="1404"/>
      <c r="V14" s="1404"/>
      <c r="W14" s="1404"/>
    </row>
    <row r="15" spans="1:23">
      <c r="A15" s="1567">
        <v>7</v>
      </c>
      <c r="B15" s="1343" t="s">
        <v>11605</v>
      </c>
      <c r="C15" s="1344" t="s">
        <v>11606</v>
      </c>
      <c r="D15" s="1359"/>
      <c r="E15" s="1373">
        <v>0.151</v>
      </c>
      <c r="F15" s="1377">
        <v>0.151</v>
      </c>
      <c r="G15" s="1374"/>
      <c r="H15" s="1374"/>
      <c r="I15" s="1377">
        <v>0.151</v>
      </c>
      <c r="J15" s="1378">
        <v>0</v>
      </c>
      <c r="K15" s="1061">
        <v>0</v>
      </c>
      <c r="L15" s="1061" t="s">
        <v>55</v>
      </c>
      <c r="M15" s="1360"/>
      <c r="N15" s="1360"/>
      <c r="O15" s="1360"/>
      <c r="P15" s="1360"/>
      <c r="Q15" s="1377">
        <v>0.151</v>
      </c>
      <c r="R15" s="1378">
        <v>0</v>
      </c>
      <c r="S15" s="1404"/>
      <c r="T15" s="1404"/>
      <c r="U15" s="1404"/>
      <c r="V15" s="1404"/>
      <c r="W15" s="1404"/>
    </row>
    <row r="16" spans="1:23">
      <c r="A16" s="1567">
        <v>8</v>
      </c>
      <c r="B16" s="1343" t="s">
        <v>11607</v>
      </c>
      <c r="C16" s="1344" t="s">
        <v>11608</v>
      </c>
      <c r="D16" s="1359" t="s">
        <v>11609</v>
      </c>
      <c r="E16" s="1373">
        <v>0.21</v>
      </c>
      <c r="F16" s="1375">
        <v>0.21</v>
      </c>
      <c r="G16" s="1374"/>
      <c r="H16" s="1374"/>
      <c r="I16" s="1375">
        <v>0.21</v>
      </c>
      <c r="J16" s="1378">
        <v>0</v>
      </c>
      <c r="K16" s="1061">
        <v>0</v>
      </c>
      <c r="L16" s="1061" t="s">
        <v>55</v>
      </c>
      <c r="M16" s="1360"/>
      <c r="N16" s="1360"/>
      <c r="O16" s="1360"/>
      <c r="P16" s="1360"/>
      <c r="Q16" s="1375">
        <v>0.21</v>
      </c>
      <c r="R16" s="1378">
        <v>0</v>
      </c>
      <c r="S16" s="1404"/>
      <c r="T16" s="1404"/>
      <c r="U16" s="1404"/>
      <c r="V16" s="1404" t="s">
        <v>11610</v>
      </c>
      <c r="W16" s="1404" t="s">
        <v>11610</v>
      </c>
    </row>
    <row r="17" spans="1:23">
      <c r="A17" s="1567">
        <v>9</v>
      </c>
      <c r="B17" s="1343" t="s">
        <v>11611</v>
      </c>
      <c r="C17" s="1344" t="s">
        <v>11612</v>
      </c>
      <c r="D17" s="1359"/>
      <c r="E17" s="1373">
        <v>1.627</v>
      </c>
      <c r="F17" s="1377">
        <v>1.627</v>
      </c>
      <c r="G17" s="1374"/>
      <c r="H17" s="1374"/>
      <c r="I17" s="1377">
        <v>1.627</v>
      </c>
      <c r="J17" s="1378">
        <v>0</v>
      </c>
      <c r="K17" s="1061">
        <v>0</v>
      </c>
      <c r="L17" s="1061" t="s">
        <v>55</v>
      </c>
      <c r="M17" s="1360"/>
      <c r="N17" s="1360"/>
      <c r="O17" s="1360"/>
      <c r="P17" s="1360"/>
      <c r="Q17" s="1377">
        <v>1.627</v>
      </c>
      <c r="R17" s="1378">
        <v>0</v>
      </c>
      <c r="S17" s="1404" t="s">
        <v>11613</v>
      </c>
      <c r="T17" s="1404"/>
      <c r="U17" s="1404"/>
      <c r="V17" s="1404"/>
      <c r="W17" s="1404"/>
    </row>
    <row r="18" spans="1:23">
      <c r="A18" s="1567">
        <v>10</v>
      </c>
      <c r="B18" s="1343" t="s">
        <v>11614</v>
      </c>
      <c r="C18" s="1344" t="s">
        <v>11615</v>
      </c>
      <c r="D18" s="1359"/>
      <c r="E18" s="1373">
        <v>1.129</v>
      </c>
      <c r="F18" s="1375">
        <v>1.129</v>
      </c>
      <c r="G18" s="1374"/>
      <c r="H18" s="1374"/>
      <c r="I18" s="1375">
        <v>1.129</v>
      </c>
      <c r="J18" s="1378">
        <v>0</v>
      </c>
      <c r="K18" s="1378">
        <v>0</v>
      </c>
      <c r="L18" s="1061" t="s">
        <v>55</v>
      </c>
      <c r="M18" s="1360"/>
      <c r="N18" s="1360"/>
      <c r="O18" s="1360"/>
      <c r="P18" s="1360"/>
      <c r="Q18" s="1375">
        <v>1.129</v>
      </c>
      <c r="R18" s="1378">
        <v>0</v>
      </c>
      <c r="S18" s="1404" t="s">
        <v>11616</v>
      </c>
      <c r="T18" s="1404"/>
      <c r="U18" s="1404"/>
      <c r="V18" s="1404"/>
      <c r="W18" s="1404"/>
    </row>
    <row r="19" spans="1:23">
      <c r="A19" s="1567">
        <v>11</v>
      </c>
      <c r="B19" s="1343" t="s">
        <v>11617</v>
      </c>
      <c r="C19" s="1344" t="s">
        <v>11618</v>
      </c>
      <c r="D19" s="1359"/>
      <c r="E19" s="1373">
        <v>1.7410000000000001</v>
      </c>
      <c r="F19" s="1377">
        <v>1.7410000000000001</v>
      </c>
      <c r="G19" s="1061">
        <v>1.7410000000000001</v>
      </c>
      <c r="H19" s="1374"/>
      <c r="I19" s="1375"/>
      <c r="J19" s="1378">
        <v>0</v>
      </c>
      <c r="K19" s="1061">
        <v>0</v>
      </c>
      <c r="L19" s="1061" t="s">
        <v>55</v>
      </c>
      <c r="M19" s="1360"/>
      <c r="N19" s="1360"/>
      <c r="O19" s="1360"/>
      <c r="P19" s="1360"/>
      <c r="Q19" s="1377">
        <v>1.7410000000000001</v>
      </c>
      <c r="R19" s="1378">
        <v>0</v>
      </c>
      <c r="S19" s="1404"/>
      <c r="T19" s="1404"/>
      <c r="U19" s="1404"/>
      <c r="V19" s="1404"/>
      <c r="W19" s="1404"/>
    </row>
    <row r="20" spans="1:23" ht="25.5">
      <c r="A20" s="1480">
        <v>12</v>
      </c>
      <c r="B20" s="1345" t="s">
        <v>11619</v>
      </c>
      <c r="C20" s="1346" t="s">
        <v>11620</v>
      </c>
      <c r="D20" s="1360"/>
      <c r="E20" s="1377">
        <v>2</v>
      </c>
      <c r="F20" s="1375"/>
      <c r="G20" s="1374"/>
      <c r="H20" s="1374"/>
      <c r="I20" s="1375"/>
      <c r="J20" s="1379">
        <v>2</v>
      </c>
      <c r="K20" s="1380">
        <v>2</v>
      </c>
      <c r="L20" s="1061" t="s">
        <v>55</v>
      </c>
      <c r="M20" s="1360"/>
      <c r="N20" s="1360"/>
      <c r="O20" s="1360"/>
      <c r="P20" s="1360"/>
      <c r="Q20" s="1375"/>
      <c r="R20" s="1379">
        <v>2</v>
      </c>
      <c r="S20" s="1404"/>
      <c r="T20" s="1404"/>
      <c r="U20" s="1404"/>
      <c r="V20" s="1404"/>
      <c r="W20" s="1404"/>
    </row>
    <row r="21" spans="1:23" ht="25.5">
      <c r="A21" s="1480">
        <v>13</v>
      </c>
      <c r="B21" s="1345" t="s">
        <v>11621</v>
      </c>
      <c r="C21" s="1346" t="s">
        <v>11622</v>
      </c>
      <c r="D21" s="1360"/>
      <c r="E21" s="1377">
        <v>0.1</v>
      </c>
      <c r="F21" s="1375"/>
      <c r="G21" s="1374"/>
      <c r="H21" s="1374"/>
      <c r="I21" s="1375"/>
      <c r="J21" s="1375">
        <v>0.1</v>
      </c>
      <c r="K21" s="1061">
        <v>0</v>
      </c>
      <c r="L21" s="1061" t="s">
        <v>55</v>
      </c>
      <c r="M21" s="1360"/>
      <c r="N21" s="1360"/>
      <c r="O21" s="1360"/>
      <c r="P21" s="1360"/>
      <c r="Q21" s="1375"/>
      <c r="R21" s="1378">
        <v>0.1</v>
      </c>
      <c r="S21" s="1404"/>
      <c r="T21" s="1404"/>
      <c r="U21" s="1404"/>
      <c r="V21" s="1404"/>
      <c r="W21" s="1404"/>
    </row>
    <row r="22" spans="1:23">
      <c r="A22" s="1480">
        <v>14</v>
      </c>
      <c r="B22" s="1345" t="s">
        <v>11623</v>
      </c>
      <c r="C22" s="1346" t="s">
        <v>11624</v>
      </c>
      <c r="D22" s="1360"/>
      <c r="E22" s="1377">
        <v>4</v>
      </c>
      <c r="F22" s="1375"/>
      <c r="G22" s="1374"/>
      <c r="H22" s="1374"/>
      <c r="I22" s="1375"/>
      <c r="J22" s="1379">
        <v>4</v>
      </c>
      <c r="K22" s="1380">
        <v>4</v>
      </c>
      <c r="L22" s="1061" t="s">
        <v>55</v>
      </c>
      <c r="M22" s="1360"/>
      <c r="N22" s="1360"/>
      <c r="O22" s="1360"/>
      <c r="P22" s="1360"/>
      <c r="Q22" s="1375"/>
      <c r="R22" s="1379">
        <v>4</v>
      </c>
      <c r="S22" s="1404" t="s">
        <v>11613</v>
      </c>
      <c r="T22" s="1404"/>
      <c r="U22" s="1404"/>
      <c r="V22" s="1404"/>
      <c r="W22" s="1404"/>
    </row>
    <row r="23" spans="1:23">
      <c r="A23" s="1567">
        <v>15</v>
      </c>
      <c r="B23" s="1343" t="s">
        <v>11625</v>
      </c>
      <c r="C23" s="1344" t="s">
        <v>11626</v>
      </c>
      <c r="D23" s="1359"/>
      <c r="E23" s="1373">
        <v>0.374</v>
      </c>
      <c r="F23" s="1375"/>
      <c r="G23" s="1374"/>
      <c r="H23" s="1374"/>
      <c r="I23" s="1375"/>
      <c r="J23" s="1061">
        <v>0.374</v>
      </c>
      <c r="K23" s="1061">
        <v>0</v>
      </c>
      <c r="L23" s="1061" t="s">
        <v>55</v>
      </c>
      <c r="M23" s="1360"/>
      <c r="N23" s="1360"/>
      <c r="O23" s="1360"/>
      <c r="P23" s="1360"/>
      <c r="Q23" s="1375"/>
      <c r="R23" s="1061">
        <v>0.374</v>
      </c>
      <c r="S23" s="1404"/>
      <c r="T23" s="1404"/>
      <c r="U23" s="1404"/>
      <c r="V23" s="1404"/>
      <c r="W23" s="1404"/>
    </row>
    <row r="24" spans="1:23" ht="24">
      <c r="A24" s="602">
        <v>16</v>
      </c>
      <c r="B24" s="1347" t="s">
        <v>11627</v>
      </c>
      <c r="C24" s="1348" t="s">
        <v>11628</v>
      </c>
      <c r="D24" s="1361" t="s">
        <v>11629</v>
      </c>
      <c r="E24" s="1381">
        <v>0.77700000000000002</v>
      </c>
      <c r="F24" s="1382"/>
      <c r="G24" s="1383"/>
      <c r="H24" s="1383"/>
      <c r="I24" s="1382"/>
      <c r="J24" s="1384">
        <v>0.77700000000000002</v>
      </c>
      <c r="K24" s="1358">
        <v>0.77700000000000002</v>
      </c>
      <c r="L24" s="1061" t="s">
        <v>55</v>
      </c>
      <c r="M24" s="1361"/>
      <c r="N24" s="1361"/>
      <c r="O24" s="1361"/>
      <c r="P24" s="1361"/>
      <c r="Q24" s="1382"/>
      <c r="R24" s="1384">
        <v>0.77700000000000002</v>
      </c>
      <c r="S24" s="1404"/>
      <c r="T24" s="1450"/>
      <c r="U24" s="1404"/>
      <c r="V24" s="1404"/>
      <c r="W24" s="1404"/>
    </row>
    <row r="25" spans="1:23">
      <c r="A25" s="602">
        <v>17</v>
      </c>
      <c r="B25" s="1347" t="s">
        <v>11630</v>
      </c>
      <c r="C25" s="1348" t="s">
        <v>11631</v>
      </c>
      <c r="D25" s="1361"/>
      <c r="E25" s="1381">
        <v>3</v>
      </c>
      <c r="F25" s="1382"/>
      <c r="G25" s="1386"/>
      <c r="H25" s="1386"/>
      <c r="I25" s="1382"/>
      <c r="J25" s="1387">
        <v>3</v>
      </c>
      <c r="K25" s="1388">
        <v>3</v>
      </c>
      <c r="L25" s="1061" t="s">
        <v>55</v>
      </c>
      <c r="M25" s="1361"/>
      <c r="N25" s="1361"/>
      <c r="O25" s="1361"/>
      <c r="P25" s="1361"/>
      <c r="Q25" s="1382"/>
      <c r="R25" s="1387">
        <v>3</v>
      </c>
      <c r="S25" s="1404"/>
      <c r="T25" s="1404"/>
      <c r="U25" s="1404"/>
      <c r="V25" s="1404"/>
      <c r="W25" s="1404"/>
    </row>
    <row r="26" spans="1:23">
      <c r="A26" s="602">
        <v>18</v>
      </c>
      <c r="B26" s="1347" t="s">
        <v>11632</v>
      </c>
      <c r="C26" s="1348" t="s">
        <v>11633</v>
      </c>
      <c r="D26" s="1361"/>
      <c r="E26" s="1381">
        <v>3</v>
      </c>
      <c r="F26" s="1382"/>
      <c r="G26" s="1386"/>
      <c r="H26" s="1386"/>
      <c r="I26" s="1382"/>
      <c r="J26" s="1387">
        <v>3</v>
      </c>
      <c r="K26" s="1388">
        <v>3</v>
      </c>
      <c r="L26" s="1061" t="s">
        <v>55</v>
      </c>
      <c r="M26" s="1361"/>
      <c r="N26" s="1361"/>
      <c r="O26" s="1361"/>
      <c r="P26" s="1361"/>
      <c r="Q26" s="1382"/>
      <c r="R26" s="1387">
        <v>3</v>
      </c>
      <c r="S26" s="1404"/>
      <c r="T26" s="1404"/>
      <c r="U26" s="1404"/>
      <c r="V26" s="1404"/>
      <c r="W26" s="1404"/>
    </row>
    <row r="27" spans="1:23" ht="25.5">
      <c r="A27" s="602">
        <v>19</v>
      </c>
      <c r="B27" s="1347" t="s">
        <v>11634</v>
      </c>
      <c r="C27" s="1348" t="s">
        <v>11635</v>
      </c>
      <c r="D27" s="1361"/>
      <c r="E27" s="1381">
        <v>0.1</v>
      </c>
      <c r="F27" s="1382"/>
      <c r="G27" s="1383"/>
      <c r="H27" s="1383"/>
      <c r="I27" s="1382"/>
      <c r="J27" s="1384">
        <v>0.1</v>
      </c>
      <c r="K27" s="1358">
        <v>0</v>
      </c>
      <c r="L27" s="1061" t="s">
        <v>55</v>
      </c>
      <c r="M27" s="1361"/>
      <c r="N27" s="1361"/>
      <c r="O27" s="1361"/>
      <c r="P27" s="1361"/>
      <c r="Q27" s="1382"/>
      <c r="R27" s="1384">
        <v>0.1</v>
      </c>
      <c r="S27" s="1404"/>
      <c r="T27" s="1404"/>
      <c r="U27" s="1404"/>
      <c r="V27" s="1404"/>
      <c r="W27" s="1404"/>
    </row>
    <row r="28" spans="1:23">
      <c r="A28" s="1567">
        <v>20</v>
      </c>
      <c r="B28" s="1343" t="s">
        <v>11636</v>
      </c>
      <c r="C28" s="1344" t="s">
        <v>11637</v>
      </c>
      <c r="D28" s="1359"/>
      <c r="E28" s="1373">
        <v>0.92900000000000005</v>
      </c>
      <c r="F28" s="1382"/>
      <c r="G28" s="1383"/>
      <c r="H28" s="1383"/>
      <c r="I28" s="1382"/>
      <c r="J28" s="1358">
        <v>0.92900000000000005</v>
      </c>
      <c r="K28" s="1358">
        <v>0.92900000000000005</v>
      </c>
      <c r="L28" s="1061" t="s">
        <v>55</v>
      </c>
      <c r="M28" s="1361"/>
      <c r="N28" s="1361"/>
      <c r="O28" s="1361"/>
      <c r="P28" s="1361"/>
      <c r="Q28" s="1382"/>
      <c r="R28" s="1358">
        <v>0.92900000000000005</v>
      </c>
      <c r="S28" s="1404" t="s">
        <v>11638</v>
      </c>
      <c r="T28" s="1404"/>
      <c r="U28" s="1404"/>
      <c r="V28" s="1404"/>
      <c r="W28" s="1404"/>
    </row>
    <row r="29" spans="1:23">
      <c r="A29" s="1567">
        <v>21</v>
      </c>
      <c r="B29" s="1343" t="s">
        <v>11639</v>
      </c>
      <c r="C29" s="1344" t="s">
        <v>11640</v>
      </c>
      <c r="D29" s="1359"/>
      <c r="E29" s="1389">
        <v>1.0009999999999999</v>
      </c>
      <c r="F29" s="1382"/>
      <c r="G29" s="1383"/>
      <c r="H29" s="1383"/>
      <c r="I29" s="1382"/>
      <c r="J29" s="1384">
        <v>1.0009999999999999</v>
      </c>
      <c r="K29" s="1384">
        <v>1.0009999999999999</v>
      </c>
      <c r="L29" s="1061" t="s">
        <v>55</v>
      </c>
      <c r="M29" s="1361"/>
      <c r="N29" s="1361"/>
      <c r="O29" s="1361"/>
      <c r="P29" s="1361"/>
      <c r="Q29" s="1382"/>
      <c r="R29" s="1384">
        <v>1.0009999999999999</v>
      </c>
      <c r="S29" s="1404"/>
      <c r="T29" s="1404"/>
      <c r="U29" s="1404"/>
      <c r="V29" s="1404"/>
      <c r="W29" s="1404"/>
    </row>
    <row r="30" spans="1:23">
      <c r="A30" s="1567">
        <v>22</v>
      </c>
      <c r="B30" s="1343" t="s">
        <v>11641</v>
      </c>
      <c r="C30" s="1344" t="s">
        <v>11642</v>
      </c>
      <c r="D30" s="1359"/>
      <c r="E30" s="1373">
        <v>0.752</v>
      </c>
      <c r="F30" s="1382"/>
      <c r="G30" s="1383"/>
      <c r="H30" s="1383"/>
      <c r="I30" s="1382"/>
      <c r="J30" s="1358">
        <v>0.752</v>
      </c>
      <c r="K30" s="1358">
        <v>0.752</v>
      </c>
      <c r="L30" s="1061" t="s">
        <v>55</v>
      </c>
      <c r="M30" s="1361"/>
      <c r="N30" s="1361"/>
      <c r="O30" s="1361"/>
      <c r="P30" s="1361"/>
      <c r="Q30" s="1382"/>
      <c r="R30" s="1358">
        <v>0.752</v>
      </c>
      <c r="S30" s="1404"/>
      <c r="T30" s="1404"/>
      <c r="U30" s="1404"/>
      <c r="V30" s="1404"/>
      <c r="W30" s="1404"/>
    </row>
    <row r="31" spans="1:23">
      <c r="A31" s="1567">
        <v>23</v>
      </c>
      <c r="B31" s="1343" t="s">
        <v>11643</v>
      </c>
      <c r="C31" s="1344" t="s">
        <v>11644</v>
      </c>
      <c r="D31" s="1359"/>
      <c r="E31" s="1373">
        <v>0.52100000000000002</v>
      </c>
      <c r="F31" s="1382"/>
      <c r="G31" s="1383"/>
      <c r="H31" s="1383"/>
      <c r="I31" s="1382"/>
      <c r="J31" s="1358">
        <v>0.52100000000000002</v>
      </c>
      <c r="K31" s="1358">
        <v>0.52100000000000002</v>
      </c>
      <c r="L31" s="1061" t="s">
        <v>55</v>
      </c>
      <c r="M31" s="1361"/>
      <c r="N31" s="1361"/>
      <c r="O31" s="1361"/>
      <c r="P31" s="1361"/>
      <c r="Q31" s="1382"/>
      <c r="R31" s="1358">
        <v>0.52100000000000002</v>
      </c>
      <c r="S31" s="1376"/>
      <c r="T31" s="1376"/>
      <c r="U31" s="1376"/>
      <c r="V31" s="1376"/>
      <c r="W31" s="1376"/>
    </row>
    <row r="32" spans="1:23">
      <c r="A32" s="1567">
        <v>24</v>
      </c>
      <c r="B32" s="1343" t="s">
        <v>11645</v>
      </c>
      <c r="C32" s="1344" t="s">
        <v>11646</v>
      </c>
      <c r="D32" s="1359"/>
      <c r="E32" s="1373">
        <v>3.7679999999999998</v>
      </c>
      <c r="F32" s="1382"/>
      <c r="G32" s="1383"/>
      <c r="H32" s="1383"/>
      <c r="I32" s="1382"/>
      <c r="J32" s="1358">
        <v>3.7679999999999998</v>
      </c>
      <c r="K32" s="1358">
        <v>3.7679999999999998</v>
      </c>
      <c r="L32" s="1061" t="s">
        <v>55</v>
      </c>
      <c r="M32" s="1361"/>
      <c r="N32" s="1361"/>
      <c r="O32" s="1361"/>
      <c r="P32" s="1361"/>
      <c r="Q32" s="1382"/>
      <c r="R32" s="1358">
        <v>3.7679999999999998</v>
      </c>
      <c r="S32" s="1376"/>
      <c r="T32" s="1376"/>
      <c r="U32" s="1376"/>
      <c r="V32" s="1376"/>
      <c r="W32" s="1376"/>
    </row>
    <row r="33" spans="1:23">
      <c r="A33" s="1567">
        <v>25</v>
      </c>
      <c r="B33" s="1343" t="s">
        <v>11647</v>
      </c>
      <c r="C33" s="1344" t="s">
        <v>11648</v>
      </c>
      <c r="D33" s="1359"/>
      <c r="E33" s="1373">
        <v>2.4039999999999999</v>
      </c>
      <c r="F33" s="1382"/>
      <c r="G33" s="1383"/>
      <c r="H33" s="1383"/>
      <c r="I33" s="1382"/>
      <c r="J33" s="1358">
        <v>2.4039999999999999</v>
      </c>
      <c r="K33" s="1358">
        <v>2.4039999999999999</v>
      </c>
      <c r="L33" s="1061" t="s">
        <v>55</v>
      </c>
      <c r="M33" s="1361"/>
      <c r="N33" s="1361"/>
      <c r="O33" s="1361"/>
      <c r="P33" s="1361"/>
      <c r="Q33" s="1382"/>
      <c r="R33" s="1358">
        <v>2.4039999999999999</v>
      </c>
      <c r="S33" s="1376"/>
      <c r="T33" s="1376"/>
      <c r="U33" s="1376"/>
      <c r="V33" s="1376"/>
      <c r="W33" s="1376"/>
    </row>
    <row r="34" spans="1:23">
      <c r="A34" s="1567">
        <v>26</v>
      </c>
      <c r="B34" s="1343" t="s">
        <v>11649</v>
      </c>
      <c r="C34" s="1344" t="s">
        <v>11650</v>
      </c>
      <c r="D34" s="1359"/>
      <c r="E34" s="1373">
        <v>1.698</v>
      </c>
      <c r="F34" s="1382"/>
      <c r="G34" s="1383"/>
      <c r="H34" s="1383"/>
      <c r="I34" s="1382"/>
      <c r="J34" s="1358">
        <v>1.698</v>
      </c>
      <c r="K34" s="1358">
        <v>1.698</v>
      </c>
      <c r="L34" s="1061" t="s">
        <v>55</v>
      </c>
      <c r="M34" s="1361"/>
      <c r="N34" s="1361"/>
      <c r="O34" s="1361"/>
      <c r="P34" s="1361"/>
      <c r="Q34" s="1382"/>
      <c r="R34" s="1358">
        <v>1.698</v>
      </c>
      <c r="S34" s="1376"/>
      <c r="T34" s="1376"/>
      <c r="U34" s="1376"/>
      <c r="V34" s="1376"/>
      <c r="W34" s="1376"/>
    </row>
    <row r="35" spans="1:23">
      <c r="A35" s="1567">
        <v>27</v>
      </c>
      <c r="B35" s="1343" t="s">
        <v>11651</v>
      </c>
      <c r="C35" s="1344" t="s">
        <v>11652</v>
      </c>
      <c r="D35" s="1359"/>
      <c r="E35" s="1373">
        <v>0.13600000000000001</v>
      </c>
      <c r="F35" s="1382"/>
      <c r="G35" s="1383"/>
      <c r="H35" s="1383"/>
      <c r="I35" s="1382"/>
      <c r="J35" s="1358">
        <v>0.13600000000000001</v>
      </c>
      <c r="K35" s="1358">
        <v>0</v>
      </c>
      <c r="L35" s="1061" t="s">
        <v>55</v>
      </c>
      <c r="M35" s="1361"/>
      <c r="N35" s="1361"/>
      <c r="O35" s="1361"/>
      <c r="P35" s="1361"/>
      <c r="Q35" s="1382"/>
      <c r="R35" s="1358">
        <v>0.13600000000000001</v>
      </c>
      <c r="S35" s="1376"/>
      <c r="T35" s="1376"/>
      <c r="U35" s="1376"/>
      <c r="V35" s="1376"/>
      <c r="W35" s="1376"/>
    </row>
    <row r="36" spans="1:23">
      <c r="A36" s="1567">
        <v>28</v>
      </c>
      <c r="B36" s="1343" t="s">
        <v>11653</v>
      </c>
      <c r="C36" s="1344" t="s">
        <v>11654</v>
      </c>
      <c r="D36" s="1359"/>
      <c r="E36" s="1373">
        <v>0.2</v>
      </c>
      <c r="F36" s="1382"/>
      <c r="G36" s="1383"/>
      <c r="H36" s="1383"/>
      <c r="I36" s="1382"/>
      <c r="J36" s="1381">
        <v>0.2</v>
      </c>
      <c r="K36" s="1358">
        <v>0</v>
      </c>
      <c r="L36" s="1061" t="s">
        <v>55</v>
      </c>
      <c r="M36" s="1361"/>
      <c r="N36" s="1361"/>
      <c r="O36" s="1361"/>
      <c r="P36" s="1361"/>
      <c r="Q36" s="1382"/>
      <c r="R36" s="1381">
        <v>0.2</v>
      </c>
      <c r="S36" s="1376"/>
      <c r="T36" s="1376"/>
      <c r="U36" s="1376"/>
      <c r="V36" s="1376"/>
      <c r="W36" s="1376"/>
    </row>
    <row r="37" spans="1:23" ht="25.5">
      <c r="A37" s="1567">
        <v>29</v>
      </c>
      <c r="B37" s="1343" t="s">
        <v>11655</v>
      </c>
      <c r="C37" s="1344" t="s">
        <v>11656</v>
      </c>
      <c r="D37" s="1359"/>
      <c r="E37" s="1373">
        <v>0.05</v>
      </c>
      <c r="F37" s="1382"/>
      <c r="G37" s="1383"/>
      <c r="H37" s="1383"/>
      <c r="I37" s="1382"/>
      <c r="J37" s="1358">
        <v>0.05</v>
      </c>
      <c r="K37" s="1358">
        <v>0</v>
      </c>
      <c r="L37" s="1061" t="s">
        <v>55</v>
      </c>
      <c r="M37" s="1361"/>
      <c r="N37" s="1361"/>
      <c r="O37" s="1361"/>
      <c r="P37" s="1361"/>
      <c r="Q37" s="1382"/>
      <c r="R37" s="1358">
        <v>0.05</v>
      </c>
      <c r="S37" s="1376"/>
      <c r="T37" s="1376"/>
      <c r="U37" s="1376"/>
      <c r="V37" s="1376"/>
      <c r="W37" s="1376"/>
    </row>
    <row r="38" spans="1:23">
      <c r="A38" s="1567">
        <v>30</v>
      </c>
      <c r="B38" s="1343" t="s">
        <v>11657</v>
      </c>
      <c r="C38" s="1344" t="s">
        <v>11658</v>
      </c>
      <c r="D38" s="1359"/>
      <c r="E38" s="1373">
        <v>0.51</v>
      </c>
      <c r="F38" s="1382"/>
      <c r="G38" s="1383"/>
      <c r="H38" s="1383"/>
      <c r="I38" s="1382"/>
      <c r="J38" s="1358">
        <v>0.51</v>
      </c>
      <c r="K38" s="1358">
        <v>0</v>
      </c>
      <c r="L38" s="1061" t="s">
        <v>55</v>
      </c>
      <c r="M38" s="1361"/>
      <c r="N38" s="1361"/>
      <c r="O38" s="1361"/>
      <c r="P38" s="1361"/>
      <c r="Q38" s="1382"/>
      <c r="R38" s="1358">
        <v>0.51</v>
      </c>
      <c r="S38" s="1376"/>
      <c r="T38" s="1376"/>
      <c r="U38" s="1376"/>
      <c r="V38" s="1376"/>
      <c r="W38" s="1376"/>
    </row>
    <row r="39" spans="1:23">
      <c r="A39" s="602">
        <v>31</v>
      </c>
      <c r="B39" s="1347" t="s">
        <v>11659</v>
      </c>
      <c r="C39" s="1348" t="s">
        <v>11660</v>
      </c>
      <c r="D39" s="1361"/>
      <c r="E39" s="1381">
        <v>4</v>
      </c>
      <c r="F39" s="1382"/>
      <c r="G39" s="1383"/>
      <c r="H39" s="1383"/>
      <c r="I39" s="1382"/>
      <c r="J39" s="1387">
        <v>4</v>
      </c>
      <c r="K39" s="1388">
        <v>4</v>
      </c>
      <c r="L39" s="1061" t="s">
        <v>55</v>
      </c>
      <c r="M39" s="1361"/>
      <c r="N39" s="1361"/>
      <c r="O39" s="1361"/>
      <c r="P39" s="1361"/>
      <c r="Q39" s="1382"/>
      <c r="R39" s="1387">
        <v>4</v>
      </c>
      <c r="S39" s="1376"/>
      <c r="T39" s="1376"/>
      <c r="U39" s="1376"/>
      <c r="V39" s="1376"/>
      <c r="W39" s="1376"/>
    </row>
    <row r="40" spans="1:23">
      <c r="A40" s="602">
        <v>32</v>
      </c>
      <c r="B40" s="1347" t="s">
        <v>11661</v>
      </c>
      <c r="C40" s="1348" t="s">
        <v>11662</v>
      </c>
      <c r="D40" s="1361"/>
      <c r="E40" s="1381">
        <v>4</v>
      </c>
      <c r="F40" s="1382"/>
      <c r="G40" s="1386"/>
      <c r="H40" s="1386"/>
      <c r="I40" s="1382"/>
      <c r="J40" s="1387">
        <v>4</v>
      </c>
      <c r="K40" s="1388">
        <v>4</v>
      </c>
      <c r="L40" s="1061" t="s">
        <v>55</v>
      </c>
      <c r="M40" s="1361"/>
      <c r="N40" s="1361"/>
      <c r="O40" s="1361"/>
      <c r="P40" s="1361"/>
      <c r="Q40" s="1382"/>
      <c r="R40" s="1387">
        <v>4</v>
      </c>
      <c r="S40" s="1376"/>
      <c r="T40" s="1376"/>
      <c r="U40" s="1376"/>
      <c r="V40" s="1376"/>
      <c r="W40" s="1376"/>
    </row>
    <row r="41" spans="1:23">
      <c r="A41" s="602">
        <v>33</v>
      </c>
      <c r="B41" s="1347" t="s">
        <v>11663</v>
      </c>
      <c r="C41" s="1348" t="s">
        <v>11664</v>
      </c>
      <c r="D41" s="1361" t="s">
        <v>11665</v>
      </c>
      <c r="E41" s="1381">
        <v>0.13600000000000001</v>
      </c>
      <c r="F41" s="1382">
        <v>0.13600000000000001</v>
      </c>
      <c r="G41" s="1383"/>
      <c r="H41" s="1383"/>
      <c r="I41" s="1382">
        <v>0.13600000000000001</v>
      </c>
      <c r="J41" s="1384">
        <v>0</v>
      </c>
      <c r="K41" s="1358">
        <v>0</v>
      </c>
      <c r="L41" s="1061" t="s">
        <v>55</v>
      </c>
      <c r="M41" s="1361"/>
      <c r="N41" s="1361"/>
      <c r="O41" s="1361"/>
      <c r="P41" s="1361"/>
      <c r="Q41" s="1382">
        <v>0.13600000000000001</v>
      </c>
      <c r="R41" s="1384">
        <v>0</v>
      </c>
      <c r="S41" s="1376"/>
      <c r="T41" s="1376"/>
      <c r="U41" s="1376"/>
      <c r="V41" s="1376"/>
      <c r="W41" s="1376"/>
    </row>
    <row r="42" spans="1:23" ht="24">
      <c r="A42" s="602">
        <v>34</v>
      </c>
      <c r="B42" s="1347" t="s">
        <v>11666</v>
      </c>
      <c r="C42" s="1348" t="s">
        <v>11667</v>
      </c>
      <c r="D42" s="1361" t="s">
        <v>11668</v>
      </c>
      <c r="E42" s="1381">
        <v>0.48699999999999999</v>
      </c>
      <c r="F42" s="1382"/>
      <c r="G42" s="1383"/>
      <c r="H42" s="1383"/>
      <c r="I42" s="1382"/>
      <c r="J42" s="1384">
        <v>0.48699999999999999</v>
      </c>
      <c r="K42" s="1358">
        <v>0.48699999999999999</v>
      </c>
      <c r="L42" s="1061" t="s">
        <v>55</v>
      </c>
      <c r="M42" s="1361"/>
      <c r="N42" s="1361"/>
      <c r="O42" s="1361"/>
      <c r="P42" s="1361"/>
      <c r="Q42" s="1382"/>
      <c r="R42" s="1384">
        <v>0.48699999999999999</v>
      </c>
      <c r="S42" s="1376"/>
      <c r="T42" s="1385"/>
      <c r="U42" s="1376"/>
      <c r="V42" s="1376"/>
      <c r="W42" s="1376"/>
    </row>
    <row r="43" spans="1:23" ht="24">
      <c r="A43" s="602">
        <v>35</v>
      </c>
      <c r="B43" s="1347" t="s">
        <v>11669</v>
      </c>
      <c r="C43" s="1348" t="s">
        <v>11670</v>
      </c>
      <c r="D43" s="1361" t="s">
        <v>11671</v>
      </c>
      <c r="E43" s="1381">
        <v>0.11700000000000001</v>
      </c>
      <c r="F43" s="1382"/>
      <c r="G43" s="1383"/>
      <c r="H43" s="1383"/>
      <c r="I43" s="1382"/>
      <c r="J43" s="1384">
        <v>0.11700000000000001</v>
      </c>
      <c r="K43" s="1358">
        <v>0.11700000000000001</v>
      </c>
      <c r="L43" s="1061" t="s">
        <v>55</v>
      </c>
      <c r="M43" s="1361"/>
      <c r="N43" s="1361"/>
      <c r="O43" s="1361"/>
      <c r="P43" s="1361"/>
      <c r="Q43" s="1382"/>
      <c r="R43" s="1384">
        <v>0.11700000000000001</v>
      </c>
      <c r="S43" s="1376"/>
      <c r="T43" s="1385"/>
      <c r="U43" s="1376"/>
      <c r="V43" s="1376"/>
      <c r="W43" s="1376"/>
    </row>
    <row r="44" spans="1:23" ht="25.5">
      <c r="A44" s="1567">
        <v>36</v>
      </c>
      <c r="B44" s="1343" t="s">
        <v>11672</v>
      </c>
      <c r="C44" s="1344" t="s">
        <v>11673</v>
      </c>
      <c r="D44" s="1359"/>
      <c r="E44" s="1373">
        <v>4.2000000000000003E-2</v>
      </c>
      <c r="F44" s="1382"/>
      <c r="G44" s="1383"/>
      <c r="H44" s="1383"/>
      <c r="I44" s="1382"/>
      <c r="J44" s="1358">
        <v>4.2000000000000003E-2</v>
      </c>
      <c r="K44" s="1358">
        <v>4.2000000000000003E-2</v>
      </c>
      <c r="L44" s="1061" t="s">
        <v>55</v>
      </c>
      <c r="M44" s="1361"/>
      <c r="N44" s="1361"/>
      <c r="O44" s="1361"/>
      <c r="P44" s="1361"/>
      <c r="Q44" s="1382"/>
      <c r="R44" s="1358">
        <v>4.2000000000000003E-2</v>
      </c>
      <c r="S44" s="1376"/>
      <c r="T44" s="1376"/>
      <c r="U44" s="1376"/>
      <c r="V44" s="1376"/>
      <c r="W44" s="1376"/>
    </row>
    <row r="45" spans="1:23">
      <c r="A45" s="602">
        <v>37</v>
      </c>
      <c r="B45" s="1347" t="s">
        <v>11674</v>
      </c>
      <c r="C45" s="1348" t="s">
        <v>11675</v>
      </c>
      <c r="D45" s="1361"/>
      <c r="E45" s="1381">
        <v>2</v>
      </c>
      <c r="F45" s="1382"/>
      <c r="G45" s="1383"/>
      <c r="H45" s="1383"/>
      <c r="I45" s="1382"/>
      <c r="J45" s="1387">
        <v>2</v>
      </c>
      <c r="K45" s="1388">
        <v>2</v>
      </c>
      <c r="L45" s="1061" t="s">
        <v>55</v>
      </c>
      <c r="M45" s="1361"/>
      <c r="N45" s="1361"/>
      <c r="O45" s="1361"/>
      <c r="P45" s="1361"/>
      <c r="Q45" s="1382"/>
      <c r="R45" s="1387">
        <v>2</v>
      </c>
      <c r="S45" s="1376"/>
      <c r="T45" s="1376"/>
      <c r="U45" s="1376"/>
      <c r="V45" s="1376"/>
      <c r="W45" s="1376"/>
    </row>
    <row r="46" spans="1:23">
      <c r="A46" s="602">
        <v>38</v>
      </c>
      <c r="B46" s="1347" t="s">
        <v>11676</v>
      </c>
      <c r="C46" s="1348" t="s">
        <v>11677</v>
      </c>
      <c r="D46" s="1361"/>
      <c r="E46" s="1381">
        <v>3.5</v>
      </c>
      <c r="F46" s="1382"/>
      <c r="G46" s="1383"/>
      <c r="H46" s="1383"/>
      <c r="I46" s="1382"/>
      <c r="J46" s="1384">
        <v>3.5</v>
      </c>
      <c r="K46" s="1358">
        <v>3.5</v>
      </c>
      <c r="L46" s="1061" t="s">
        <v>55</v>
      </c>
      <c r="M46" s="1361"/>
      <c r="N46" s="1361"/>
      <c r="O46" s="1361"/>
      <c r="P46" s="1361"/>
      <c r="Q46" s="1382"/>
      <c r="R46" s="1384">
        <v>3.5</v>
      </c>
      <c r="S46" s="1376"/>
      <c r="T46" s="1376"/>
      <c r="U46" s="1376"/>
      <c r="V46" s="1376"/>
      <c r="W46" s="1376"/>
    </row>
    <row r="47" spans="1:23" ht="24">
      <c r="A47" s="602">
        <v>39</v>
      </c>
      <c r="B47" s="1347" t="s">
        <v>11678</v>
      </c>
      <c r="C47" s="1348" t="s">
        <v>11679</v>
      </c>
      <c r="D47" s="1361" t="s">
        <v>11680</v>
      </c>
      <c r="E47" s="1381">
        <v>0.61399999999999999</v>
      </c>
      <c r="F47" s="1382">
        <v>0.61399999999999999</v>
      </c>
      <c r="G47" s="1383"/>
      <c r="H47" s="1383"/>
      <c r="I47" s="1382">
        <v>0.61399999999999999</v>
      </c>
      <c r="J47" s="1384">
        <v>0</v>
      </c>
      <c r="K47" s="1358">
        <v>0</v>
      </c>
      <c r="L47" s="1061" t="s">
        <v>55</v>
      </c>
      <c r="M47" s="1361"/>
      <c r="N47" s="1361"/>
      <c r="O47" s="1361"/>
      <c r="P47" s="1361"/>
      <c r="Q47" s="1382">
        <v>0.61399999999999999</v>
      </c>
      <c r="R47" s="1384">
        <v>0</v>
      </c>
      <c r="S47" s="1376"/>
      <c r="T47" s="1385"/>
      <c r="U47" s="1376"/>
      <c r="V47" s="1376"/>
      <c r="W47" s="1376"/>
    </row>
    <row r="48" spans="1:23">
      <c r="A48" s="1567">
        <v>40</v>
      </c>
      <c r="B48" s="1343" t="s">
        <v>11681</v>
      </c>
      <c r="C48" s="1344" t="s">
        <v>11682</v>
      </c>
      <c r="D48" s="1359"/>
      <c r="E48" s="1373">
        <v>0.83199999999999996</v>
      </c>
      <c r="F48" s="1382"/>
      <c r="G48" s="1383"/>
      <c r="H48" s="1383"/>
      <c r="I48" s="1382"/>
      <c r="J48" s="1358">
        <v>0.83199999999999996</v>
      </c>
      <c r="K48" s="1358">
        <v>0.83199999999999996</v>
      </c>
      <c r="L48" s="1061" t="s">
        <v>55</v>
      </c>
      <c r="M48" s="1361"/>
      <c r="N48" s="1361"/>
      <c r="O48" s="1361"/>
      <c r="P48" s="1361"/>
      <c r="Q48" s="1382"/>
      <c r="R48" s="1358">
        <v>0.83199999999999996</v>
      </c>
      <c r="S48" s="1376"/>
      <c r="T48" s="1376"/>
      <c r="U48" s="1376"/>
      <c r="V48" s="1376"/>
      <c r="W48" s="1376"/>
    </row>
    <row r="49" spans="1:23">
      <c r="A49" s="1567">
        <v>41</v>
      </c>
      <c r="B49" s="1343" t="s">
        <v>11683</v>
      </c>
      <c r="C49" s="1344" t="s">
        <v>11684</v>
      </c>
      <c r="D49" s="1359"/>
      <c r="E49" s="1373">
        <v>3.2</v>
      </c>
      <c r="F49" s="1382"/>
      <c r="G49" s="1383"/>
      <c r="H49" s="1383"/>
      <c r="I49" s="1382"/>
      <c r="J49" s="1387">
        <v>3.2</v>
      </c>
      <c r="K49" s="1388">
        <v>3.2</v>
      </c>
      <c r="L49" s="1061" t="s">
        <v>55</v>
      </c>
      <c r="M49" s="1361"/>
      <c r="N49" s="1361"/>
      <c r="O49" s="1361"/>
      <c r="P49" s="1361"/>
      <c r="Q49" s="1382"/>
      <c r="R49" s="1387">
        <v>3.2</v>
      </c>
      <c r="S49" s="1376"/>
      <c r="T49" s="1376"/>
      <c r="U49" s="1376"/>
      <c r="V49" s="1376"/>
      <c r="W49" s="1376"/>
    </row>
    <row r="50" spans="1:23">
      <c r="A50" s="1567">
        <v>42</v>
      </c>
      <c r="B50" s="1343" t="s">
        <v>11685</v>
      </c>
      <c r="C50" s="1344" t="s">
        <v>11686</v>
      </c>
      <c r="D50" s="1359"/>
      <c r="E50" s="1373">
        <v>0.76300000000000001</v>
      </c>
      <c r="F50" s="1382"/>
      <c r="G50" s="1383"/>
      <c r="H50" s="1383"/>
      <c r="I50" s="1382"/>
      <c r="J50" s="1358">
        <v>0.76300000000000001</v>
      </c>
      <c r="K50" s="1358">
        <v>0.76300000000000001</v>
      </c>
      <c r="L50" s="1061" t="s">
        <v>55</v>
      </c>
      <c r="M50" s="1361"/>
      <c r="N50" s="1361"/>
      <c r="O50" s="1361"/>
      <c r="P50" s="1361"/>
      <c r="Q50" s="1382"/>
      <c r="R50" s="1358">
        <v>0.76300000000000001</v>
      </c>
      <c r="S50" s="1376"/>
      <c r="T50" s="1376"/>
      <c r="U50" s="1376"/>
      <c r="V50" s="1376"/>
      <c r="W50" s="1376"/>
    </row>
    <row r="51" spans="1:23">
      <c r="A51" s="1567">
        <v>43</v>
      </c>
      <c r="B51" s="1343" t="s">
        <v>11687</v>
      </c>
      <c r="C51" s="1344" t="s">
        <v>11688</v>
      </c>
      <c r="D51" s="1359"/>
      <c r="E51" s="1373">
        <v>0.69899999999999995</v>
      </c>
      <c r="F51" s="1382"/>
      <c r="G51" s="1383"/>
      <c r="H51" s="1383"/>
      <c r="I51" s="1382"/>
      <c r="J51" s="1358">
        <v>0.69899999999999995</v>
      </c>
      <c r="K51" s="1358">
        <v>0.69899999999999995</v>
      </c>
      <c r="L51" s="1061" t="s">
        <v>55</v>
      </c>
      <c r="M51" s="1361"/>
      <c r="N51" s="1361"/>
      <c r="O51" s="1361"/>
      <c r="P51" s="1361"/>
      <c r="Q51" s="1382"/>
      <c r="R51" s="1358">
        <v>0.69899999999999995</v>
      </c>
      <c r="S51" s="1404"/>
      <c r="T51" s="1404"/>
      <c r="U51" s="1404" t="s">
        <v>11689</v>
      </c>
      <c r="V51" s="1404"/>
      <c r="W51" s="1404"/>
    </row>
    <row r="52" spans="1:23">
      <c r="A52" s="602">
        <v>44</v>
      </c>
      <c r="B52" s="1347" t="s">
        <v>11690</v>
      </c>
      <c r="C52" s="1348" t="s">
        <v>11691</v>
      </c>
      <c r="D52" s="1361"/>
      <c r="E52" s="1381">
        <v>3</v>
      </c>
      <c r="F52" s="1382"/>
      <c r="G52" s="1383"/>
      <c r="H52" s="1383"/>
      <c r="I52" s="1382"/>
      <c r="J52" s="1388">
        <v>3</v>
      </c>
      <c r="K52" s="1388">
        <v>3</v>
      </c>
      <c r="L52" s="1061" t="s">
        <v>55</v>
      </c>
      <c r="M52" s="1361"/>
      <c r="N52" s="1361"/>
      <c r="O52" s="1361"/>
      <c r="P52" s="1361"/>
      <c r="Q52" s="1382"/>
      <c r="R52" s="1388">
        <v>3</v>
      </c>
      <c r="S52" s="1404"/>
      <c r="T52" s="1404"/>
      <c r="U52" s="1404"/>
      <c r="V52" s="1404"/>
      <c r="W52" s="1404"/>
    </row>
    <row r="53" spans="1:23">
      <c r="A53" s="1567">
        <v>45</v>
      </c>
      <c r="B53" s="1343" t="s">
        <v>11692</v>
      </c>
      <c r="C53" s="1344" t="s">
        <v>11693</v>
      </c>
      <c r="D53" s="1359"/>
      <c r="E53" s="1373">
        <v>0.71</v>
      </c>
      <c r="F53" s="1382"/>
      <c r="G53" s="1383"/>
      <c r="H53" s="1383"/>
      <c r="I53" s="1382"/>
      <c r="J53" s="1381">
        <v>0.71</v>
      </c>
      <c r="K53" s="1381">
        <v>0.71</v>
      </c>
      <c r="L53" s="1061" t="s">
        <v>55</v>
      </c>
      <c r="M53" s="1361"/>
      <c r="N53" s="1361"/>
      <c r="O53" s="1361"/>
      <c r="P53" s="1361"/>
      <c r="Q53" s="1382"/>
      <c r="R53" s="1381">
        <v>0.71</v>
      </c>
      <c r="S53" s="1404"/>
      <c r="T53" s="1404"/>
      <c r="U53" s="1404"/>
      <c r="V53" s="1404"/>
      <c r="W53" s="1404"/>
    </row>
    <row r="54" spans="1:23">
      <c r="A54" s="602">
        <v>46</v>
      </c>
      <c r="B54" s="1347" t="s">
        <v>11694</v>
      </c>
      <c r="C54" s="1348" t="s">
        <v>11695</v>
      </c>
      <c r="D54" s="1361" t="s">
        <v>11696</v>
      </c>
      <c r="E54" s="1381">
        <v>0.35599999999999998</v>
      </c>
      <c r="F54" s="1382">
        <v>0.35599999999999998</v>
      </c>
      <c r="G54" s="1383">
        <v>0.35599999999999998</v>
      </c>
      <c r="H54" s="1383"/>
      <c r="I54" s="1382"/>
      <c r="J54" s="1384">
        <v>0</v>
      </c>
      <c r="K54" s="1358">
        <v>0</v>
      </c>
      <c r="L54" s="1061" t="s">
        <v>55</v>
      </c>
      <c r="M54" s="1361"/>
      <c r="N54" s="1361"/>
      <c r="O54" s="1361"/>
      <c r="P54" s="1361"/>
      <c r="Q54" s="1382">
        <v>0.35599999999999998</v>
      </c>
      <c r="R54" s="1384">
        <v>0</v>
      </c>
      <c r="S54" s="1404"/>
      <c r="T54" s="1404"/>
      <c r="U54" s="1404"/>
      <c r="V54" s="1404"/>
      <c r="W54" s="1404"/>
    </row>
    <row r="55" spans="1:23">
      <c r="A55" s="1567">
        <v>47</v>
      </c>
      <c r="B55" s="1343" t="s">
        <v>11697</v>
      </c>
      <c r="C55" s="1344" t="s">
        <v>11698</v>
      </c>
      <c r="D55" s="1359"/>
      <c r="E55" s="1373">
        <v>0.78400000000000003</v>
      </c>
      <c r="F55" s="1382"/>
      <c r="G55" s="1383"/>
      <c r="H55" s="1383"/>
      <c r="I55" s="1382"/>
      <c r="J55" s="1384">
        <v>0.78400000000000003</v>
      </c>
      <c r="K55" s="1358">
        <v>0</v>
      </c>
      <c r="L55" s="1061" t="s">
        <v>55</v>
      </c>
      <c r="M55" s="1361"/>
      <c r="N55" s="1361"/>
      <c r="O55" s="1361"/>
      <c r="P55" s="1361"/>
      <c r="Q55" s="1382"/>
      <c r="R55" s="1384">
        <v>0.78400000000000003</v>
      </c>
      <c r="S55" s="1404"/>
      <c r="T55" s="1404"/>
      <c r="U55" s="1404"/>
      <c r="V55" s="1404"/>
      <c r="W55" s="1404"/>
    </row>
    <row r="56" spans="1:23">
      <c r="A56" s="1567">
        <v>48</v>
      </c>
      <c r="B56" s="1343" t="s">
        <v>11699</v>
      </c>
      <c r="C56" s="1344" t="s">
        <v>11700</v>
      </c>
      <c r="D56" s="1359"/>
      <c r="E56" s="1373">
        <v>0.55500000000000005</v>
      </c>
      <c r="F56" s="1381">
        <v>0.55500000000000005</v>
      </c>
      <c r="G56" s="1383"/>
      <c r="H56" s="1383"/>
      <c r="I56" s="1382">
        <v>0.55500000000000005</v>
      </c>
      <c r="J56" s="1358">
        <v>0</v>
      </c>
      <c r="K56" s="1358">
        <v>0</v>
      </c>
      <c r="L56" s="1061" t="s">
        <v>55</v>
      </c>
      <c r="M56" s="1361"/>
      <c r="N56" s="1361"/>
      <c r="O56" s="1361"/>
      <c r="P56" s="1361"/>
      <c r="Q56" s="1381">
        <v>0.55500000000000005</v>
      </c>
      <c r="R56" s="1358">
        <v>0</v>
      </c>
      <c r="S56" s="1404"/>
      <c r="T56" s="1404"/>
      <c r="U56" s="1404"/>
      <c r="V56" s="1404"/>
      <c r="W56" s="1404"/>
    </row>
    <row r="57" spans="1:23">
      <c r="A57" s="602">
        <v>49</v>
      </c>
      <c r="B57" s="1347" t="s">
        <v>11701</v>
      </c>
      <c r="C57" s="1348" t="s">
        <v>11702</v>
      </c>
      <c r="D57" s="1361"/>
      <c r="E57" s="1381">
        <v>1</v>
      </c>
      <c r="F57" s="1382"/>
      <c r="G57" s="1386"/>
      <c r="H57" s="1386"/>
      <c r="I57" s="1382"/>
      <c r="J57" s="1387">
        <v>1</v>
      </c>
      <c r="K57" s="1388">
        <v>1</v>
      </c>
      <c r="L57" s="1061" t="s">
        <v>55</v>
      </c>
      <c r="M57" s="1361"/>
      <c r="N57" s="1361"/>
      <c r="O57" s="1361"/>
      <c r="P57" s="1361"/>
      <c r="Q57" s="1382"/>
      <c r="R57" s="1387">
        <v>1</v>
      </c>
      <c r="S57" s="1404"/>
      <c r="T57" s="1404"/>
      <c r="U57" s="1404"/>
      <c r="V57" s="1404"/>
      <c r="W57" s="1404"/>
    </row>
    <row r="58" spans="1:23">
      <c r="A58" s="602">
        <v>50</v>
      </c>
      <c r="B58" s="1347" t="s">
        <v>11703</v>
      </c>
      <c r="C58" s="1348" t="s">
        <v>11704</v>
      </c>
      <c r="D58" s="1361"/>
      <c r="E58" s="1381">
        <v>3</v>
      </c>
      <c r="F58" s="1382"/>
      <c r="G58" s="1386"/>
      <c r="H58" s="1386"/>
      <c r="I58" s="1382"/>
      <c r="J58" s="1387">
        <v>3</v>
      </c>
      <c r="K58" s="1388">
        <v>3</v>
      </c>
      <c r="L58" s="1061" t="s">
        <v>55</v>
      </c>
      <c r="M58" s="1361"/>
      <c r="N58" s="1361"/>
      <c r="O58" s="1361"/>
      <c r="P58" s="1361"/>
      <c r="Q58" s="1382"/>
      <c r="R58" s="1387">
        <v>3</v>
      </c>
      <c r="S58" s="1404"/>
      <c r="T58" s="1404"/>
      <c r="U58" s="1404"/>
      <c r="V58" s="1404"/>
      <c r="W58" s="1404"/>
    </row>
    <row r="59" spans="1:23">
      <c r="A59" s="602">
        <v>51</v>
      </c>
      <c r="B59" s="1347" t="s">
        <v>11705</v>
      </c>
      <c r="C59" s="1348" t="s">
        <v>11706</v>
      </c>
      <c r="D59" s="1361"/>
      <c r="E59" s="1381">
        <v>1.2</v>
      </c>
      <c r="F59" s="1382"/>
      <c r="G59" s="1386"/>
      <c r="H59" s="1386"/>
      <c r="I59" s="1382"/>
      <c r="J59" s="1387">
        <v>1.2</v>
      </c>
      <c r="K59" s="1388">
        <v>1.2</v>
      </c>
      <c r="L59" s="1061" t="s">
        <v>55</v>
      </c>
      <c r="M59" s="1361"/>
      <c r="N59" s="1361"/>
      <c r="O59" s="1361"/>
      <c r="P59" s="1361"/>
      <c r="Q59" s="1382"/>
      <c r="R59" s="1387">
        <v>1.2</v>
      </c>
      <c r="S59" s="1404"/>
      <c r="T59" s="1404"/>
      <c r="U59" s="1404"/>
      <c r="V59" s="1404"/>
      <c r="W59" s="1404"/>
    </row>
    <row r="60" spans="1:23" ht="24">
      <c r="A60" s="602">
        <v>52</v>
      </c>
      <c r="B60" s="1347" t="s">
        <v>11707</v>
      </c>
      <c r="C60" s="1348" t="s">
        <v>11708</v>
      </c>
      <c r="D60" s="1361" t="s">
        <v>11709</v>
      </c>
      <c r="E60" s="1381">
        <v>0.26500000000000001</v>
      </c>
      <c r="F60" s="1382">
        <v>0.26500000000000001</v>
      </c>
      <c r="G60" s="1383"/>
      <c r="H60" s="1383"/>
      <c r="I60" s="1382">
        <v>0.26500000000000001</v>
      </c>
      <c r="J60" s="1384">
        <v>0</v>
      </c>
      <c r="K60" s="1358">
        <v>0</v>
      </c>
      <c r="L60" s="1061" t="s">
        <v>55</v>
      </c>
      <c r="M60" s="1361"/>
      <c r="N60" s="1361"/>
      <c r="O60" s="1361"/>
      <c r="P60" s="1361"/>
      <c r="Q60" s="1382">
        <v>0.26500000000000001</v>
      </c>
      <c r="R60" s="1384">
        <v>0</v>
      </c>
      <c r="S60" s="1404"/>
      <c r="T60" s="1450"/>
      <c r="U60" s="1404"/>
      <c r="V60" s="1404"/>
      <c r="W60" s="1404"/>
    </row>
    <row r="61" spans="1:23" ht="25.5">
      <c r="A61" s="602">
        <v>53</v>
      </c>
      <c r="B61" s="1347" t="s">
        <v>11710</v>
      </c>
      <c r="C61" s="1348" t="s">
        <v>11711</v>
      </c>
      <c r="D61" s="1361"/>
      <c r="E61" s="1381">
        <v>0.1</v>
      </c>
      <c r="F61" s="1382"/>
      <c r="G61" s="1383"/>
      <c r="H61" s="1383"/>
      <c r="I61" s="1382"/>
      <c r="J61" s="1382">
        <v>0.1</v>
      </c>
      <c r="K61" s="1358">
        <v>0</v>
      </c>
      <c r="L61" s="1061" t="s">
        <v>55</v>
      </c>
      <c r="M61" s="1361"/>
      <c r="N61" s="1361"/>
      <c r="O61" s="1361"/>
      <c r="P61" s="1361"/>
      <c r="Q61" s="1382"/>
      <c r="R61" s="1382">
        <v>0.1</v>
      </c>
      <c r="S61" s="1404"/>
      <c r="T61" s="1404"/>
      <c r="U61" s="1404"/>
      <c r="V61" s="1404"/>
      <c r="W61" s="1404"/>
    </row>
    <row r="62" spans="1:23" ht="25.5">
      <c r="A62" s="602">
        <v>54</v>
      </c>
      <c r="B62" s="1347" t="s">
        <v>11712</v>
      </c>
      <c r="C62" s="1348" t="s">
        <v>11713</v>
      </c>
      <c r="D62" s="1361"/>
      <c r="E62" s="1381">
        <v>0.4</v>
      </c>
      <c r="F62" s="1382"/>
      <c r="G62" s="1383"/>
      <c r="H62" s="1383"/>
      <c r="I62" s="1382"/>
      <c r="J62" s="1382">
        <v>0.4</v>
      </c>
      <c r="K62" s="1358">
        <v>0</v>
      </c>
      <c r="L62" s="1061" t="s">
        <v>55</v>
      </c>
      <c r="M62" s="1361"/>
      <c r="N62" s="1361"/>
      <c r="O62" s="1361"/>
      <c r="P62" s="1361"/>
      <c r="Q62" s="1382"/>
      <c r="R62" s="1382">
        <v>0.4</v>
      </c>
      <c r="S62" s="1404"/>
      <c r="T62" s="1404"/>
      <c r="U62" s="1404"/>
      <c r="V62" s="1404"/>
      <c r="W62" s="1404"/>
    </row>
    <row r="63" spans="1:23">
      <c r="A63" s="602">
        <v>55</v>
      </c>
      <c r="B63" s="1347" t="s">
        <v>11714</v>
      </c>
      <c r="C63" s="1348" t="s">
        <v>11715</v>
      </c>
      <c r="D63" s="1361"/>
      <c r="E63" s="1381">
        <v>2</v>
      </c>
      <c r="F63" s="1382"/>
      <c r="G63" s="1383"/>
      <c r="H63" s="1383"/>
      <c r="I63" s="1382"/>
      <c r="J63" s="1387">
        <v>2</v>
      </c>
      <c r="K63" s="1358">
        <v>2</v>
      </c>
      <c r="L63" s="1061" t="s">
        <v>55</v>
      </c>
      <c r="M63" s="1361"/>
      <c r="N63" s="1361"/>
      <c r="O63" s="1361"/>
      <c r="P63" s="1361"/>
      <c r="Q63" s="1382"/>
      <c r="R63" s="1387">
        <v>2</v>
      </c>
      <c r="S63" s="1404"/>
      <c r="T63" s="1404"/>
      <c r="U63" s="1404"/>
      <c r="V63" s="1404"/>
      <c r="W63" s="1404"/>
    </row>
    <row r="64" spans="1:23">
      <c r="A64" s="602">
        <v>56</v>
      </c>
      <c r="B64" s="1347" t="s">
        <v>11716</v>
      </c>
      <c r="C64" s="1348" t="s">
        <v>11717</v>
      </c>
      <c r="D64" s="1361"/>
      <c r="E64" s="1381">
        <v>2.5</v>
      </c>
      <c r="F64" s="1382"/>
      <c r="G64" s="1386"/>
      <c r="H64" s="1386"/>
      <c r="I64" s="1382"/>
      <c r="J64" s="1387">
        <v>2.5</v>
      </c>
      <c r="K64" s="1388">
        <v>2.5</v>
      </c>
      <c r="L64" s="1061" t="s">
        <v>55</v>
      </c>
      <c r="M64" s="1361"/>
      <c r="N64" s="1361"/>
      <c r="O64" s="1361"/>
      <c r="P64" s="1361"/>
      <c r="Q64" s="1382"/>
      <c r="R64" s="1387">
        <v>2.5</v>
      </c>
      <c r="S64" s="1404"/>
      <c r="T64" s="1404"/>
      <c r="U64" s="1404"/>
      <c r="V64" s="1404"/>
      <c r="W64" s="1404"/>
    </row>
    <row r="65" spans="1:23">
      <c r="A65" s="602">
        <v>57</v>
      </c>
      <c r="B65" s="1347" t="s">
        <v>11718</v>
      </c>
      <c r="C65" s="1348" t="s">
        <v>11719</v>
      </c>
      <c r="D65" s="1361"/>
      <c r="E65" s="1381">
        <v>1.95</v>
      </c>
      <c r="F65" s="1382">
        <v>1.95</v>
      </c>
      <c r="G65" s="1383"/>
      <c r="H65" s="1383"/>
      <c r="I65" s="1382">
        <v>1.95</v>
      </c>
      <c r="J65" s="1384">
        <v>0</v>
      </c>
      <c r="K65" s="1358">
        <v>0</v>
      </c>
      <c r="L65" s="1061" t="s">
        <v>55</v>
      </c>
      <c r="M65" s="1361"/>
      <c r="N65" s="1361"/>
      <c r="O65" s="1361"/>
      <c r="P65" s="1361"/>
      <c r="Q65" s="1382">
        <v>1.95</v>
      </c>
      <c r="R65" s="1384">
        <v>0</v>
      </c>
      <c r="S65" s="1404" t="s">
        <v>11613</v>
      </c>
      <c r="T65" s="1404"/>
      <c r="U65" s="1404"/>
      <c r="V65" s="1404" t="s">
        <v>11720</v>
      </c>
      <c r="W65" s="1404" t="s">
        <v>11720</v>
      </c>
    </row>
    <row r="66" spans="1:23">
      <c r="A66" s="602">
        <v>58</v>
      </c>
      <c r="B66" s="1347" t="s">
        <v>11721</v>
      </c>
      <c r="C66" s="1348" t="s">
        <v>11722</v>
      </c>
      <c r="D66" s="1361"/>
      <c r="E66" s="1381">
        <v>3</v>
      </c>
      <c r="F66" s="1382"/>
      <c r="G66" s="1386"/>
      <c r="H66" s="1386"/>
      <c r="I66" s="1382"/>
      <c r="J66" s="1387">
        <v>3</v>
      </c>
      <c r="K66" s="1388">
        <v>3</v>
      </c>
      <c r="L66" s="1061" t="s">
        <v>55</v>
      </c>
      <c r="M66" s="1361"/>
      <c r="N66" s="1361"/>
      <c r="O66" s="1361"/>
      <c r="P66" s="1361"/>
      <c r="Q66" s="1382"/>
      <c r="R66" s="1387">
        <v>3</v>
      </c>
      <c r="S66" s="1404"/>
      <c r="T66" s="1404"/>
      <c r="U66" s="1404"/>
      <c r="V66" s="1404"/>
      <c r="W66" s="1404"/>
    </row>
    <row r="67" spans="1:23">
      <c r="A67" s="1567">
        <v>59</v>
      </c>
      <c r="B67" s="1343" t="s">
        <v>11723</v>
      </c>
      <c r="C67" s="1344" t="s">
        <v>11724</v>
      </c>
      <c r="D67" s="1359"/>
      <c r="E67" s="1373">
        <v>0.182</v>
      </c>
      <c r="F67" s="1382"/>
      <c r="G67" s="1383"/>
      <c r="H67" s="1383"/>
      <c r="I67" s="1382"/>
      <c r="J67" s="1358">
        <v>0.182</v>
      </c>
      <c r="K67" s="1358">
        <v>0</v>
      </c>
      <c r="L67" s="1061" t="s">
        <v>55</v>
      </c>
      <c r="M67" s="1361"/>
      <c r="N67" s="1361"/>
      <c r="O67" s="1361"/>
      <c r="P67" s="1361"/>
      <c r="Q67" s="1382"/>
      <c r="R67" s="1358">
        <v>0.182</v>
      </c>
      <c r="S67" s="1404"/>
      <c r="T67" s="1450"/>
      <c r="U67" s="1450"/>
      <c r="V67" s="1404"/>
      <c r="W67" s="1404"/>
    </row>
    <row r="68" spans="1:23" ht="38.25">
      <c r="A68" s="1567">
        <v>60</v>
      </c>
      <c r="B68" s="1343" t="s">
        <v>11725</v>
      </c>
      <c r="C68" s="1344" t="s">
        <v>11726</v>
      </c>
      <c r="D68" s="1359"/>
      <c r="E68" s="1373">
        <v>0.224</v>
      </c>
      <c r="F68" s="1382"/>
      <c r="G68" s="1383"/>
      <c r="H68" s="1383"/>
      <c r="I68" s="1382"/>
      <c r="J68" s="1358">
        <v>0.224</v>
      </c>
      <c r="K68" s="1358">
        <v>0</v>
      </c>
      <c r="L68" s="1061" t="s">
        <v>55</v>
      </c>
      <c r="M68" s="1361"/>
      <c r="N68" s="1361"/>
      <c r="O68" s="1361"/>
      <c r="P68" s="1361"/>
      <c r="Q68" s="1382"/>
      <c r="R68" s="1358">
        <v>0.224</v>
      </c>
      <c r="S68" s="1404"/>
      <c r="T68" s="1404"/>
      <c r="U68" s="1404"/>
      <c r="V68" s="1404"/>
      <c r="W68" s="1404"/>
    </row>
    <row r="69" spans="1:23">
      <c r="A69" s="1567">
        <v>61</v>
      </c>
      <c r="B69" s="1343" t="s">
        <v>11727</v>
      </c>
      <c r="C69" s="1344" t="s">
        <v>11728</v>
      </c>
      <c r="D69" s="1359"/>
      <c r="E69" s="1373">
        <v>9.5000000000000001E-2</v>
      </c>
      <c r="F69" s="1382"/>
      <c r="G69" s="1383"/>
      <c r="H69" s="1383"/>
      <c r="I69" s="1382"/>
      <c r="J69" s="1358">
        <v>9.5000000000000001E-2</v>
      </c>
      <c r="K69" s="1358">
        <v>0</v>
      </c>
      <c r="L69" s="1061" t="s">
        <v>55</v>
      </c>
      <c r="M69" s="1361"/>
      <c r="N69" s="1361"/>
      <c r="O69" s="1361"/>
      <c r="P69" s="1361"/>
      <c r="Q69" s="1382"/>
      <c r="R69" s="1358">
        <v>9.5000000000000001E-2</v>
      </c>
      <c r="S69" s="1404"/>
      <c r="T69" s="1404"/>
      <c r="U69" s="1404"/>
      <c r="V69" s="1404"/>
      <c r="W69" s="1404"/>
    </row>
    <row r="70" spans="1:23">
      <c r="A70" s="602">
        <v>62</v>
      </c>
      <c r="B70" s="1347" t="s">
        <v>11729</v>
      </c>
      <c r="C70" s="1348" t="s">
        <v>11730</v>
      </c>
      <c r="D70" s="1361"/>
      <c r="E70" s="1381">
        <v>1.5</v>
      </c>
      <c r="F70" s="1382"/>
      <c r="G70" s="1386"/>
      <c r="H70" s="1386"/>
      <c r="I70" s="1382"/>
      <c r="J70" s="1387">
        <v>1.5</v>
      </c>
      <c r="K70" s="1388">
        <v>1.5</v>
      </c>
      <c r="L70" s="1061" t="s">
        <v>55</v>
      </c>
      <c r="M70" s="1361"/>
      <c r="N70" s="1361"/>
      <c r="O70" s="1361"/>
      <c r="P70" s="1361"/>
      <c r="Q70" s="1382"/>
      <c r="R70" s="1387">
        <v>1.5</v>
      </c>
      <c r="S70" s="1404"/>
      <c r="T70" s="1404"/>
      <c r="U70" s="1404"/>
      <c r="V70" s="1404"/>
      <c r="W70" s="1404"/>
    </row>
    <row r="71" spans="1:23">
      <c r="A71" s="1567">
        <v>63</v>
      </c>
      <c r="B71" s="1343" t="s">
        <v>11731</v>
      </c>
      <c r="C71" s="1344" t="s">
        <v>11732</v>
      </c>
      <c r="D71" s="1359"/>
      <c r="E71" s="1373">
        <v>2.9470000000000001</v>
      </c>
      <c r="F71" s="1382"/>
      <c r="G71" s="1383"/>
      <c r="H71" s="1383"/>
      <c r="I71" s="1382"/>
      <c r="J71" s="1358">
        <v>2.9470000000000001</v>
      </c>
      <c r="K71" s="1358">
        <v>2.9470000000000001</v>
      </c>
      <c r="L71" s="1061" t="s">
        <v>55</v>
      </c>
      <c r="M71" s="1361"/>
      <c r="N71" s="1361"/>
      <c r="O71" s="1361"/>
      <c r="P71" s="1361"/>
      <c r="Q71" s="1382"/>
      <c r="R71" s="1358">
        <v>2.9470000000000001</v>
      </c>
      <c r="S71" s="1404"/>
      <c r="T71" s="1404"/>
      <c r="U71" s="1404"/>
      <c r="V71" s="1404" t="s">
        <v>11733</v>
      </c>
      <c r="W71" s="1404" t="s">
        <v>11733</v>
      </c>
    </row>
    <row r="72" spans="1:23">
      <c r="A72" s="1567">
        <v>64</v>
      </c>
      <c r="B72" s="1343" t="s">
        <v>11734</v>
      </c>
      <c r="C72" s="1344" t="s">
        <v>11735</v>
      </c>
      <c r="D72" s="1359"/>
      <c r="E72" s="1373">
        <v>1.577</v>
      </c>
      <c r="F72" s="1382"/>
      <c r="G72" s="1383"/>
      <c r="H72" s="1383"/>
      <c r="I72" s="1382"/>
      <c r="J72" s="1358">
        <v>1.577</v>
      </c>
      <c r="K72" s="1358">
        <v>1.577</v>
      </c>
      <c r="L72" s="1061" t="s">
        <v>55</v>
      </c>
      <c r="M72" s="1361"/>
      <c r="N72" s="1361"/>
      <c r="O72" s="1361"/>
      <c r="P72" s="1361"/>
      <c r="Q72" s="1382"/>
      <c r="R72" s="1358">
        <v>1.577</v>
      </c>
      <c r="S72" s="1404"/>
      <c r="T72" s="1404"/>
      <c r="U72" s="1404"/>
      <c r="V72" s="1404"/>
      <c r="W72" s="1404"/>
    </row>
    <row r="73" spans="1:23">
      <c r="A73" s="602">
        <v>65</v>
      </c>
      <c r="B73" s="1347" t="s">
        <v>11736</v>
      </c>
      <c r="C73" s="1348" t="s">
        <v>11737</v>
      </c>
      <c r="D73" s="1361"/>
      <c r="E73" s="1381">
        <v>1.5</v>
      </c>
      <c r="F73" s="1382"/>
      <c r="G73" s="1383"/>
      <c r="H73" s="1383"/>
      <c r="I73" s="1382"/>
      <c r="J73" s="1388">
        <v>1.5</v>
      </c>
      <c r="K73" s="1388">
        <v>1.5</v>
      </c>
      <c r="L73" s="1061" t="s">
        <v>55</v>
      </c>
      <c r="M73" s="1361"/>
      <c r="N73" s="1361"/>
      <c r="O73" s="1361"/>
      <c r="P73" s="1361"/>
      <c r="Q73" s="1382"/>
      <c r="R73" s="1388">
        <v>1.5</v>
      </c>
      <c r="S73" s="1404"/>
      <c r="T73" s="1404"/>
      <c r="U73" s="1404"/>
      <c r="V73" s="1404"/>
      <c r="W73" s="1404"/>
    </row>
    <row r="74" spans="1:23">
      <c r="A74" s="602">
        <v>66</v>
      </c>
      <c r="B74" s="1347" t="s">
        <v>11738</v>
      </c>
      <c r="C74" s="1348" t="s">
        <v>11739</v>
      </c>
      <c r="D74" s="1361"/>
      <c r="E74" s="1381">
        <v>2</v>
      </c>
      <c r="F74" s="1382"/>
      <c r="G74" s="1383"/>
      <c r="H74" s="1383"/>
      <c r="I74" s="1382"/>
      <c r="J74" s="1388">
        <v>2</v>
      </c>
      <c r="K74" s="1388">
        <v>2</v>
      </c>
      <c r="L74" s="1061" t="s">
        <v>55</v>
      </c>
      <c r="M74" s="1361"/>
      <c r="N74" s="1361"/>
      <c r="O74" s="1361"/>
      <c r="P74" s="1361"/>
      <c r="Q74" s="1382"/>
      <c r="R74" s="1388">
        <v>2</v>
      </c>
      <c r="S74" s="1404"/>
      <c r="T74" s="1404"/>
      <c r="U74" s="1404"/>
      <c r="V74" s="1404"/>
      <c r="W74" s="1404"/>
    </row>
    <row r="75" spans="1:23">
      <c r="A75" s="602">
        <v>67</v>
      </c>
      <c r="B75" s="1347" t="s">
        <v>11740</v>
      </c>
      <c r="C75" s="1348" t="s">
        <v>11741</v>
      </c>
      <c r="D75" s="1361"/>
      <c r="E75" s="1381">
        <v>1.5</v>
      </c>
      <c r="F75" s="1382"/>
      <c r="G75" s="1383"/>
      <c r="H75" s="1383"/>
      <c r="I75" s="1382"/>
      <c r="J75" s="1388">
        <v>1.5</v>
      </c>
      <c r="K75" s="1358">
        <v>0</v>
      </c>
      <c r="L75" s="1061" t="s">
        <v>55</v>
      </c>
      <c r="M75" s="1361"/>
      <c r="N75" s="1361"/>
      <c r="O75" s="1361"/>
      <c r="P75" s="1361"/>
      <c r="Q75" s="1382"/>
      <c r="R75" s="1388">
        <v>1.5</v>
      </c>
      <c r="S75" s="1404"/>
      <c r="T75" s="1404"/>
      <c r="U75" s="1404"/>
      <c r="V75" s="1404" t="s">
        <v>11742</v>
      </c>
      <c r="W75" s="1404" t="s">
        <v>11742</v>
      </c>
    </row>
    <row r="76" spans="1:23" ht="25.5">
      <c r="A76" s="1567">
        <v>68</v>
      </c>
      <c r="B76" s="1343" t="s">
        <v>11743</v>
      </c>
      <c r="C76" s="1344" t="s">
        <v>11744</v>
      </c>
      <c r="D76" s="1359"/>
      <c r="E76" s="1373">
        <v>1.431</v>
      </c>
      <c r="F76" s="1382"/>
      <c r="G76" s="1383"/>
      <c r="H76" s="1383"/>
      <c r="I76" s="1382"/>
      <c r="J76" s="1358">
        <v>1.431</v>
      </c>
      <c r="K76" s="1358">
        <v>1.431</v>
      </c>
      <c r="L76" s="1061" t="s">
        <v>55</v>
      </c>
      <c r="M76" s="1361"/>
      <c r="N76" s="1361"/>
      <c r="O76" s="1361"/>
      <c r="P76" s="1361"/>
      <c r="Q76" s="1382"/>
      <c r="R76" s="1358">
        <v>1.431</v>
      </c>
      <c r="S76" s="1404"/>
      <c r="T76" s="1404"/>
      <c r="U76" s="1404"/>
      <c r="V76" s="1404"/>
      <c r="W76" s="1404"/>
    </row>
    <row r="77" spans="1:23" ht="25.5">
      <c r="A77" s="1481">
        <v>69</v>
      </c>
      <c r="B77" s="1345" t="s">
        <v>11745</v>
      </c>
      <c r="C77" s="1346" t="s">
        <v>11746</v>
      </c>
      <c r="D77" s="1360"/>
      <c r="E77" s="1377">
        <v>0.5</v>
      </c>
      <c r="F77" s="1382"/>
      <c r="G77" s="1386"/>
      <c r="H77" s="1386"/>
      <c r="I77" s="1382"/>
      <c r="J77" s="1387">
        <v>0.5</v>
      </c>
      <c r="K77" s="1388">
        <v>0</v>
      </c>
      <c r="L77" s="1061" t="s">
        <v>55</v>
      </c>
      <c r="M77" s="1361"/>
      <c r="N77" s="1361"/>
      <c r="O77" s="1361"/>
      <c r="P77" s="1361"/>
      <c r="Q77" s="1382"/>
      <c r="R77" s="1387">
        <v>0.5</v>
      </c>
      <c r="S77" s="1376"/>
      <c r="T77" s="1376"/>
      <c r="U77" s="1376"/>
      <c r="V77" s="1376"/>
      <c r="W77" s="1376"/>
    </row>
    <row r="78" spans="1:23" ht="25.5">
      <c r="A78" s="1567">
        <v>70</v>
      </c>
      <c r="B78" s="1343" t="s">
        <v>11747</v>
      </c>
      <c r="C78" s="1344" t="s">
        <v>11748</v>
      </c>
      <c r="D78" s="1359" t="s">
        <v>11749</v>
      </c>
      <c r="E78" s="1373">
        <v>2.661</v>
      </c>
      <c r="F78" s="1382"/>
      <c r="G78" s="1383"/>
      <c r="H78" s="1383"/>
      <c r="I78" s="1382"/>
      <c r="J78" s="1384">
        <v>2.661</v>
      </c>
      <c r="K78" s="1358">
        <v>2.661</v>
      </c>
      <c r="L78" s="1061" t="s">
        <v>55</v>
      </c>
      <c r="M78" s="1361"/>
      <c r="N78" s="1361"/>
      <c r="O78" s="1361"/>
      <c r="P78" s="1361"/>
      <c r="Q78" s="1382"/>
      <c r="R78" s="1384">
        <v>2.661</v>
      </c>
      <c r="S78" s="1376"/>
      <c r="T78" s="1376"/>
      <c r="U78" s="1376"/>
      <c r="V78" s="1376"/>
      <c r="W78" s="1376"/>
    </row>
    <row r="79" spans="1:23">
      <c r="A79" s="602">
        <v>71</v>
      </c>
      <c r="B79" s="1347" t="s">
        <v>11750</v>
      </c>
      <c r="C79" s="1348" t="s">
        <v>11751</v>
      </c>
      <c r="D79" s="1361" t="s">
        <v>11752</v>
      </c>
      <c r="E79" s="1381">
        <v>0.45400000000000001</v>
      </c>
      <c r="F79" s="1382">
        <v>0.45400000000000001</v>
      </c>
      <c r="G79" s="1383"/>
      <c r="H79" s="1383"/>
      <c r="I79" s="1382">
        <v>0.45400000000000001</v>
      </c>
      <c r="J79" s="1384">
        <v>0</v>
      </c>
      <c r="K79" s="1358">
        <v>0</v>
      </c>
      <c r="L79" s="1061" t="s">
        <v>55</v>
      </c>
      <c r="M79" s="1361"/>
      <c r="N79" s="1361"/>
      <c r="O79" s="1361"/>
      <c r="P79" s="1361"/>
      <c r="Q79" s="1382">
        <v>0.45400000000000001</v>
      </c>
      <c r="R79" s="1384">
        <v>0</v>
      </c>
      <c r="S79" s="1376"/>
      <c r="T79" s="1376"/>
      <c r="U79" s="1376"/>
      <c r="V79" s="1376"/>
      <c r="W79" s="1376"/>
    </row>
    <row r="80" spans="1:23">
      <c r="A80" s="602">
        <v>72</v>
      </c>
      <c r="B80" s="1347" t="s">
        <v>11753</v>
      </c>
      <c r="C80" s="1348" t="s">
        <v>11754</v>
      </c>
      <c r="D80" s="1361"/>
      <c r="E80" s="1381">
        <v>4</v>
      </c>
      <c r="F80" s="1382"/>
      <c r="G80" s="1386"/>
      <c r="H80" s="1386"/>
      <c r="I80" s="1382"/>
      <c r="J80" s="1387">
        <v>4</v>
      </c>
      <c r="K80" s="1388">
        <v>4</v>
      </c>
      <c r="L80" s="1061" t="s">
        <v>55</v>
      </c>
      <c r="M80" s="1361"/>
      <c r="N80" s="1361"/>
      <c r="O80" s="1361"/>
      <c r="P80" s="1361"/>
      <c r="Q80" s="1382"/>
      <c r="R80" s="1387">
        <v>4</v>
      </c>
      <c r="S80" s="1376"/>
      <c r="T80" s="1376"/>
      <c r="U80" s="1376"/>
      <c r="V80" s="1376"/>
      <c r="W80" s="1376"/>
    </row>
    <row r="81" spans="1:23" ht="38.25">
      <c r="A81" s="1567">
        <v>73</v>
      </c>
      <c r="B81" s="1343" t="s">
        <v>11755</v>
      </c>
      <c r="C81" s="1344" t="s">
        <v>11756</v>
      </c>
      <c r="D81" s="1359"/>
      <c r="E81" s="1373">
        <v>0.249</v>
      </c>
      <c r="F81" s="1382"/>
      <c r="G81" s="1383"/>
      <c r="H81" s="1383"/>
      <c r="I81" s="1382"/>
      <c r="J81" s="1384">
        <v>0.249</v>
      </c>
      <c r="K81" s="1358">
        <v>0</v>
      </c>
      <c r="L81" s="1061" t="s">
        <v>55</v>
      </c>
      <c r="M81" s="1361"/>
      <c r="N81" s="1361"/>
      <c r="O81" s="1361"/>
      <c r="P81" s="1361"/>
      <c r="Q81" s="1382"/>
      <c r="R81" s="1384">
        <v>0.249</v>
      </c>
      <c r="S81" s="1376"/>
      <c r="T81" s="1376"/>
      <c r="U81" s="1376"/>
      <c r="V81" s="1376"/>
      <c r="W81" s="1376"/>
    </row>
    <row r="82" spans="1:23" ht="25.5">
      <c r="A82" s="602">
        <v>74</v>
      </c>
      <c r="B82" s="1347" t="s">
        <v>11757</v>
      </c>
      <c r="C82" s="1348" t="s">
        <v>11758</v>
      </c>
      <c r="D82" s="1361"/>
      <c r="E82" s="1381">
        <v>6</v>
      </c>
      <c r="F82" s="1382"/>
      <c r="G82" s="1386"/>
      <c r="H82" s="1386"/>
      <c r="I82" s="1382"/>
      <c r="J82" s="1387">
        <v>6</v>
      </c>
      <c r="K82" s="1388">
        <v>6</v>
      </c>
      <c r="L82" s="1061" t="s">
        <v>55</v>
      </c>
      <c r="M82" s="1361"/>
      <c r="N82" s="1361"/>
      <c r="O82" s="1361"/>
      <c r="P82" s="1361"/>
      <c r="Q82" s="1382"/>
      <c r="R82" s="1387">
        <v>6</v>
      </c>
      <c r="S82" s="1376"/>
      <c r="T82" s="1376"/>
      <c r="U82" s="1376"/>
      <c r="V82" s="1376"/>
      <c r="W82" s="1376"/>
    </row>
    <row r="83" spans="1:23">
      <c r="A83" s="602">
        <v>75</v>
      </c>
      <c r="B83" s="1347" t="s">
        <v>11759</v>
      </c>
      <c r="C83" s="1348" t="s">
        <v>11760</v>
      </c>
      <c r="D83" s="1361"/>
      <c r="E83" s="1381">
        <v>3</v>
      </c>
      <c r="F83" s="1382">
        <v>3</v>
      </c>
      <c r="G83" s="1386"/>
      <c r="H83" s="1386"/>
      <c r="I83" s="1382">
        <v>3</v>
      </c>
      <c r="J83" s="1384">
        <v>0</v>
      </c>
      <c r="K83" s="1358">
        <v>0</v>
      </c>
      <c r="L83" s="1061" t="s">
        <v>55</v>
      </c>
      <c r="M83" s="1361"/>
      <c r="N83" s="1361"/>
      <c r="O83" s="1361"/>
      <c r="P83" s="1361"/>
      <c r="Q83" s="1382">
        <v>3</v>
      </c>
      <c r="R83" s="1384">
        <v>0</v>
      </c>
      <c r="S83" s="1376"/>
      <c r="T83" s="1376"/>
      <c r="U83" s="1376"/>
      <c r="V83" s="1376"/>
      <c r="W83" s="1376"/>
    </row>
    <row r="84" spans="1:23">
      <c r="A84" s="1567">
        <v>76</v>
      </c>
      <c r="B84" s="1343" t="s">
        <v>11761</v>
      </c>
      <c r="C84" s="1344" t="s">
        <v>11762</v>
      </c>
      <c r="D84" s="1359"/>
      <c r="E84" s="1373">
        <v>0.14000000000000001</v>
      </c>
      <c r="F84" s="1382"/>
      <c r="G84" s="1383"/>
      <c r="H84" s="1383"/>
      <c r="I84" s="1382"/>
      <c r="J84" s="1384">
        <v>0.14000000000000001</v>
      </c>
      <c r="K84" s="1358">
        <v>0</v>
      </c>
      <c r="L84" s="1061" t="s">
        <v>55</v>
      </c>
      <c r="M84" s="1361"/>
      <c r="N84" s="1361"/>
      <c r="O84" s="1361"/>
      <c r="P84" s="1361"/>
      <c r="Q84" s="1382"/>
      <c r="R84" s="1384">
        <v>0.14000000000000001</v>
      </c>
      <c r="S84" s="1376"/>
      <c r="T84" s="1385"/>
      <c r="U84" s="1376"/>
      <c r="V84" s="1376"/>
      <c r="W84" s="1376"/>
    </row>
    <row r="85" spans="1:23" ht="24">
      <c r="A85" s="602">
        <v>77</v>
      </c>
      <c r="B85" s="1347" t="s">
        <v>11763</v>
      </c>
      <c r="C85" s="1348" t="s">
        <v>11764</v>
      </c>
      <c r="D85" s="1361" t="s">
        <v>11765</v>
      </c>
      <c r="E85" s="1381">
        <v>0.20799999999999999</v>
      </c>
      <c r="F85" s="1382">
        <v>0.20799999999999999</v>
      </c>
      <c r="G85" s="1383"/>
      <c r="H85" s="1383"/>
      <c r="I85" s="1382">
        <v>0.20799999999999999</v>
      </c>
      <c r="J85" s="1384">
        <v>0</v>
      </c>
      <c r="K85" s="1358">
        <v>0</v>
      </c>
      <c r="L85" s="1061" t="s">
        <v>55</v>
      </c>
      <c r="M85" s="1361"/>
      <c r="N85" s="1361"/>
      <c r="O85" s="1361"/>
      <c r="P85" s="1361"/>
      <c r="Q85" s="1382">
        <v>0.20799999999999999</v>
      </c>
      <c r="R85" s="1384">
        <v>0</v>
      </c>
      <c r="S85" s="1376"/>
      <c r="T85" s="1376"/>
      <c r="U85" s="1376"/>
      <c r="V85" s="1376"/>
      <c r="W85" s="1376"/>
    </row>
    <row r="86" spans="1:23" ht="25.5">
      <c r="A86" s="1567">
        <v>78</v>
      </c>
      <c r="B86" s="1343" t="s">
        <v>11766</v>
      </c>
      <c r="C86" s="1344" t="s">
        <v>11767</v>
      </c>
      <c r="D86" s="1359"/>
      <c r="E86" s="1373">
        <v>0.79500000000000004</v>
      </c>
      <c r="F86" s="1382"/>
      <c r="G86" s="1383"/>
      <c r="H86" s="1383"/>
      <c r="I86" s="1382"/>
      <c r="J86" s="1384">
        <v>0.79500000000000004</v>
      </c>
      <c r="K86" s="1358">
        <v>0</v>
      </c>
      <c r="L86" s="1061" t="s">
        <v>55</v>
      </c>
      <c r="M86" s="1361"/>
      <c r="N86" s="1361"/>
      <c r="O86" s="1361"/>
      <c r="P86" s="1361"/>
      <c r="Q86" s="1382"/>
      <c r="R86" s="1384">
        <v>0.79500000000000004</v>
      </c>
      <c r="S86" s="1376"/>
      <c r="T86" s="1376"/>
      <c r="U86" s="1376"/>
      <c r="V86" s="1376"/>
      <c r="W86" s="1376"/>
    </row>
    <row r="87" spans="1:23">
      <c r="A87" s="602">
        <v>79</v>
      </c>
      <c r="B87" s="1347" t="s">
        <v>11768</v>
      </c>
      <c r="C87" s="1348" t="s">
        <v>11769</v>
      </c>
      <c r="D87" s="1361"/>
      <c r="E87" s="1381">
        <v>5</v>
      </c>
      <c r="F87" s="1382"/>
      <c r="G87" s="1386"/>
      <c r="H87" s="1386"/>
      <c r="I87" s="1382"/>
      <c r="J87" s="1387">
        <v>5</v>
      </c>
      <c r="K87" s="1388">
        <v>5</v>
      </c>
      <c r="L87" s="1061" t="s">
        <v>55</v>
      </c>
      <c r="M87" s="1361"/>
      <c r="N87" s="1361"/>
      <c r="O87" s="1361"/>
      <c r="P87" s="1361"/>
      <c r="Q87" s="1382"/>
      <c r="R87" s="1387">
        <v>5</v>
      </c>
      <c r="S87" s="1376"/>
      <c r="T87" s="1376"/>
      <c r="U87" s="1376"/>
      <c r="V87" s="1376"/>
      <c r="W87" s="1376"/>
    </row>
    <row r="88" spans="1:23" ht="25.5">
      <c r="A88" s="1567">
        <v>80</v>
      </c>
      <c r="B88" s="1343" t="s">
        <v>11770</v>
      </c>
      <c r="C88" s="1344" t="s">
        <v>11771</v>
      </c>
      <c r="D88" s="1359"/>
      <c r="E88" s="1373">
        <v>0.625</v>
      </c>
      <c r="F88" s="1382"/>
      <c r="G88" s="1386"/>
      <c r="H88" s="1386"/>
      <c r="I88" s="1382"/>
      <c r="J88" s="1382">
        <v>0.625</v>
      </c>
      <c r="K88" s="1381">
        <v>0.625</v>
      </c>
      <c r="L88" s="1061" t="s">
        <v>55</v>
      </c>
      <c r="M88" s="1361"/>
      <c r="N88" s="1361"/>
      <c r="O88" s="1361"/>
      <c r="P88" s="1361"/>
      <c r="Q88" s="1382"/>
      <c r="R88" s="1382">
        <v>0.625</v>
      </c>
      <c r="S88" s="1376"/>
      <c r="T88" s="1376"/>
      <c r="U88" s="1376"/>
      <c r="V88" s="1376"/>
      <c r="W88" s="1376"/>
    </row>
    <row r="89" spans="1:23" ht="25.5">
      <c r="A89" s="1567">
        <v>81</v>
      </c>
      <c r="B89" s="1343" t="s">
        <v>11772</v>
      </c>
      <c r="C89" s="1344" t="s">
        <v>11773</v>
      </c>
      <c r="D89" s="1359"/>
      <c r="E89" s="1373">
        <v>3.7999999999999999E-2</v>
      </c>
      <c r="F89" s="1382"/>
      <c r="G89" s="1383"/>
      <c r="H89" s="1383"/>
      <c r="I89" s="1382"/>
      <c r="J89" s="1358">
        <v>3.7999999999999999E-2</v>
      </c>
      <c r="K89" s="1358">
        <v>0</v>
      </c>
      <c r="L89" s="1061" t="s">
        <v>55</v>
      </c>
      <c r="M89" s="1361"/>
      <c r="N89" s="1361"/>
      <c r="O89" s="1361"/>
      <c r="P89" s="1361"/>
      <c r="Q89" s="1382"/>
      <c r="R89" s="1358">
        <v>3.7999999999999999E-2</v>
      </c>
      <c r="S89" s="1376"/>
      <c r="T89" s="1376"/>
      <c r="U89" s="1376"/>
      <c r="V89" s="1376"/>
      <c r="W89" s="1376"/>
    </row>
    <row r="90" spans="1:23">
      <c r="A90" s="1567">
        <v>82</v>
      </c>
      <c r="B90" s="1343" t="s">
        <v>11774</v>
      </c>
      <c r="C90" s="1344" t="s">
        <v>11775</v>
      </c>
      <c r="D90" s="1359"/>
      <c r="E90" s="1373">
        <v>0.95599999999999996</v>
      </c>
      <c r="F90" s="1382"/>
      <c r="G90" s="1383"/>
      <c r="H90" s="1383"/>
      <c r="I90" s="1382"/>
      <c r="J90" s="1381">
        <v>0.95599999999999996</v>
      </c>
      <c r="K90" s="1381">
        <v>0.95599999999999996</v>
      </c>
      <c r="L90" s="1061" t="s">
        <v>55</v>
      </c>
      <c r="M90" s="1361"/>
      <c r="N90" s="1361"/>
      <c r="O90" s="1361"/>
      <c r="P90" s="1361"/>
      <c r="Q90" s="1382"/>
      <c r="R90" s="1381">
        <v>0.95599999999999996</v>
      </c>
      <c r="S90" s="1376"/>
      <c r="T90" s="1376"/>
      <c r="U90" s="1376"/>
      <c r="V90" s="1376"/>
      <c r="W90" s="1376"/>
    </row>
    <row r="91" spans="1:23">
      <c r="A91" s="1567">
        <v>83</v>
      </c>
      <c r="B91" s="1343" t="s">
        <v>11776</v>
      </c>
      <c r="C91" s="1344" t="s">
        <v>11777</v>
      </c>
      <c r="D91" s="1359"/>
      <c r="E91" s="1373">
        <v>0.28599999999999998</v>
      </c>
      <c r="F91" s="1382"/>
      <c r="G91" s="1383"/>
      <c r="H91" s="1383"/>
      <c r="I91" s="1382"/>
      <c r="J91" s="1358">
        <v>0.28599999999999998</v>
      </c>
      <c r="K91" s="1358">
        <v>0</v>
      </c>
      <c r="L91" s="1061" t="s">
        <v>55</v>
      </c>
      <c r="M91" s="1361"/>
      <c r="N91" s="1361"/>
      <c r="O91" s="1361"/>
      <c r="P91" s="1361"/>
      <c r="Q91" s="1382"/>
      <c r="R91" s="1358">
        <v>0.28599999999999998</v>
      </c>
      <c r="S91" s="1376"/>
      <c r="T91" s="1376"/>
      <c r="U91" s="1376"/>
      <c r="V91" s="1376"/>
      <c r="W91" s="1376"/>
    </row>
    <row r="92" spans="1:23">
      <c r="A92" s="1567">
        <v>84</v>
      </c>
      <c r="B92" s="1343" t="s">
        <v>11778</v>
      </c>
      <c r="C92" s="1344" t="s">
        <v>11779</v>
      </c>
      <c r="D92" s="1359"/>
      <c r="E92" s="1373">
        <v>0.55200000000000005</v>
      </c>
      <c r="F92" s="1382"/>
      <c r="G92" s="1383"/>
      <c r="H92" s="1383"/>
      <c r="I92" s="1382"/>
      <c r="J92" s="1358">
        <v>0.55200000000000005</v>
      </c>
      <c r="K92" s="1358">
        <v>0.55200000000000005</v>
      </c>
      <c r="L92" s="1061" t="s">
        <v>55</v>
      </c>
      <c r="M92" s="1361"/>
      <c r="N92" s="1361"/>
      <c r="O92" s="1361"/>
      <c r="P92" s="1361"/>
      <c r="Q92" s="1382"/>
      <c r="R92" s="1358">
        <v>0.55200000000000005</v>
      </c>
      <c r="S92" s="1376"/>
      <c r="T92" s="1376"/>
      <c r="U92" s="1376"/>
      <c r="V92" s="1376"/>
      <c r="W92" s="1376"/>
    </row>
    <row r="93" spans="1:23">
      <c r="A93" s="1567">
        <v>85</v>
      </c>
      <c r="B93" s="1343" t="s">
        <v>11780</v>
      </c>
      <c r="C93" s="1344" t="s">
        <v>11781</v>
      </c>
      <c r="D93" s="1359"/>
      <c r="E93" s="1373">
        <v>1.1859999999999999</v>
      </c>
      <c r="F93" s="1382"/>
      <c r="G93" s="1383"/>
      <c r="H93" s="1383"/>
      <c r="I93" s="1382"/>
      <c r="J93" s="1381">
        <v>1.1859999999999999</v>
      </c>
      <c r="K93" s="1381">
        <v>1.1859999999999999</v>
      </c>
      <c r="L93" s="1061" t="s">
        <v>55</v>
      </c>
      <c r="M93" s="1361"/>
      <c r="N93" s="1361"/>
      <c r="O93" s="1361"/>
      <c r="P93" s="1361"/>
      <c r="Q93" s="1382"/>
      <c r="R93" s="1381">
        <v>1.1859999999999999</v>
      </c>
      <c r="S93" s="1376"/>
      <c r="T93" s="1376"/>
      <c r="U93" s="1376"/>
      <c r="V93" s="1376"/>
      <c r="W93" s="1376"/>
    </row>
    <row r="94" spans="1:23">
      <c r="A94" s="602">
        <v>86</v>
      </c>
      <c r="B94" s="1347" t="s">
        <v>11782</v>
      </c>
      <c r="C94" s="1348" t="s">
        <v>11783</v>
      </c>
      <c r="D94" s="1361"/>
      <c r="E94" s="1381">
        <v>0.1</v>
      </c>
      <c r="F94" s="1382"/>
      <c r="G94" s="1383"/>
      <c r="H94" s="1383"/>
      <c r="I94" s="1382"/>
      <c r="J94" s="1381">
        <v>0.1</v>
      </c>
      <c r="K94" s="1381">
        <v>0.1</v>
      </c>
      <c r="L94" s="1061" t="s">
        <v>55</v>
      </c>
      <c r="M94" s="1361"/>
      <c r="N94" s="1361"/>
      <c r="O94" s="1361"/>
      <c r="P94" s="1361"/>
      <c r="Q94" s="1382"/>
      <c r="R94" s="1381">
        <v>0.1</v>
      </c>
      <c r="S94" s="1376"/>
      <c r="T94" s="1376"/>
      <c r="U94" s="1376"/>
      <c r="V94" s="1376"/>
      <c r="W94" s="1376"/>
    </row>
    <row r="95" spans="1:23">
      <c r="A95" s="1567">
        <v>87</v>
      </c>
      <c r="B95" s="1343" t="s">
        <v>11784</v>
      </c>
      <c r="C95" s="1344" t="s">
        <v>11785</v>
      </c>
      <c r="D95" s="1359"/>
      <c r="E95" s="1373">
        <v>1.782</v>
      </c>
      <c r="F95" s="1382"/>
      <c r="G95" s="1383"/>
      <c r="H95" s="1383"/>
      <c r="I95" s="1382"/>
      <c r="J95" s="1381">
        <v>1.782</v>
      </c>
      <c r="K95" s="1381">
        <v>1.782</v>
      </c>
      <c r="L95" s="1061" t="s">
        <v>55</v>
      </c>
      <c r="M95" s="1361"/>
      <c r="N95" s="1361"/>
      <c r="O95" s="1361"/>
      <c r="P95" s="1361"/>
      <c r="Q95" s="1382"/>
      <c r="R95" s="1381">
        <v>1.782</v>
      </c>
      <c r="S95" s="1376"/>
      <c r="T95" s="1376"/>
      <c r="U95" s="1376"/>
      <c r="V95" s="1376"/>
      <c r="W95" s="1376"/>
    </row>
    <row r="96" spans="1:23" ht="24">
      <c r="A96" s="1567">
        <v>88</v>
      </c>
      <c r="B96" s="1349" t="s">
        <v>11786</v>
      </c>
      <c r="C96" s="1350" t="s">
        <v>11787</v>
      </c>
      <c r="D96" s="1359" t="s">
        <v>11788</v>
      </c>
      <c r="E96" s="1390">
        <v>1.19</v>
      </c>
      <c r="F96" s="1391"/>
      <c r="G96" s="1392"/>
      <c r="H96" s="1392"/>
      <c r="I96" s="1391"/>
      <c r="J96" s="1391">
        <v>1.19</v>
      </c>
      <c r="K96" s="1391">
        <v>1.19</v>
      </c>
      <c r="L96" s="1061" t="s">
        <v>55</v>
      </c>
      <c r="M96" s="1392"/>
      <c r="N96" s="1392"/>
      <c r="O96" s="1392"/>
      <c r="P96" s="1392"/>
      <c r="Q96" s="1391"/>
      <c r="R96" s="1391">
        <v>1.19</v>
      </c>
      <c r="S96" s="1393"/>
      <c r="T96" s="1393"/>
      <c r="U96" s="1393"/>
      <c r="V96" s="1393"/>
      <c r="W96" s="1393"/>
    </row>
    <row r="97" spans="1:23">
      <c r="A97" s="602">
        <v>89</v>
      </c>
      <c r="B97" s="1347" t="s">
        <v>11789</v>
      </c>
      <c r="C97" s="1348" t="s">
        <v>11790</v>
      </c>
      <c r="D97" s="1361" t="s">
        <v>11791</v>
      </c>
      <c r="E97" s="1381">
        <v>4.6269999999999998</v>
      </c>
      <c r="F97" s="1382"/>
      <c r="G97" s="1383"/>
      <c r="H97" s="1383"/>
      <c r="I97" s="1382"/>
      <c r="J97" s="1384">
        <v>4.6269999999999998</v>
      </c>
      <c r="K97" s="1358">
        <v>4.6269999999999998</v>
      </c>
      <c r="L97" s="1061" t="s">
        <v>55</v>
      </c>
      <c r="M97" s="1361"/>
      <c r="N97" s="1361"/>
      <c r="O97" s="1361"/>
      <c r="P97" s="1361"/>
      <c r="Q97" s="1382"/>
      <c r="R97" s="1384">
        <v>4.6269999999999998</v>
      </c>
      <c r="S97" s="1376"/>
      <c r="T97" s="1376"/>
      <c r="U97" s="1376"/>
      <c r="V97" s="1376"/>
      <c r="W97" s="1376"/>
    </row>
    <row r="98" spans="1:23">
      <c r="A98" s="1567">
        <v>90</v>
      </c>
      <c r="B98" s="1343" t="s">
        <v>11792</v>
      </c>
      <c r="C98" s="1344" t="s">
        <v>11793</v>
      </c>
      <c r="D98" s="1359"/>
      <c r="E98" s="1373">
        <v>0.47199999999999998</v>
      </c>
      <c r="F98" s="1382"/>
      <c r="G98" s="1394"/>
      <c r="H98" s="1394"/>
      <c r="I98" s="1382"/>
      <c r="J98" s="1381">
        <v>0.47199999999999998</v>
      </c>
      <c r="K98" s="1381">
        <v>0.47199999999999998</v>
      </c>
      <c r="L98" s="1061" t="s">
        <v>55</v>
      </c>
      <c r="M98" s="1361"/>
      <c r="N98" s="1361"/>
      <c r="O98" s="1361"/>
      <c r="P98" s="1361"/>
      <c r="Q98" s="1382"/>
      <c r="R98" s="1381">
        <v>0.47199999999999998</v>
      </c>
      <c r="S98" s="1376"/>
      <c r="T98" s="1376"/>
      <c r="U98" s="1376"/>
      <c r="V98" s="1376"/>
      <c r="W98" s="1376"/>
    </row>
    <row r="99" spans="1:23">
      <c r="A99" s="1567">
        <v>91</v>
      </c>
      <c r="B99" s="1343" t="s">
        <v>11794</v>
      </c>
      <c r="C99" s="1344" t="s">
        <v>11795</v>
      </c>
      <c r="D99" s="1359"/>
      <c r="E99" s="1373">
        <v>2.4159999999999999</v>
      </c>
      <c r="F99" s="1382"/>
      <c r="G99" s="1394"/>
      <c r="H99" s="1394"/>
      <c r="I99" s="1382"/>
      <c r="J99" s="1381">
        <v>2.4159999999999999</v>
      </c>
      <c r="K99" s="1381">
        <v>2.4159999999999999</v>
      </c>
      <c r="L99" s="1061" t="s">
        <v>55</v>
      </c>
      <c r="M99" s="1361"/>
      <c r="N99" s="1361"/>
      <c r="O99" s="1361"/>
      <c r="P99" s="1361"/>
      <c r="Q99" s="1382"/>
      <c r="R99" s="1381">
        <v>2.4159999999999999</v>
      </c>
      <c r="S99" s="1376"/>
      <c r="T99" s="1376"/>
      <c r="U99" s="1376"/>
      <c r="V99" s="1376"/>
      <c r="W99" s="1376"/>
    </row>
    <row r="100" spans="1:23">
      <c r="A100" s="602">
        <v>92</v>
      </c>
      <c r="B100" s="1347" t="s">
        <v>11796</v>
      </c>
      <c r="C100" s="1348" t="s">
        <v>11797</v>
      </c>
      <c r="D100" s="1361"/>
      <c r="E100" s="1381">
        <v>6</v>
      </c>
      <c r="F100" s="1382"/>
      <c r="G100" s="1383"/>
      <c r="H100" s="1383"/>
      <c r="I100" s="1382"/>
      <c r="J100" s="1388">
        <v>6</v>
      </c>
      <c r="K100" s="1388">
        <v>6</v>
      </c>
      <c r="L100" s="1061" t="s">
        <v>55</v>
      </c>
      <c r="M100" s="1361"/>
      <c r="N100" s="1361"/>
      <c r="O100" s="1361"/>
      <c r="P100" s="1361"/>
      <c r="Q100" s="1382"/>
      <c r="R100" s="1388">
        <v>6</v>
      </c>
      <c r="S100" s="1376"/>
      <c r="T100" s="1376"/>
      <c r="U100" s="1376"/>
      <c r="V100" s="1376"/>
      <c r="W100" s="1376"/>
    </row>
    <row r="101" spans="1:23">
      <c r="A101" s="602">
        <v>93</v>
      </c>
      <c r="B101" s="1347" t="s">
        <v>11798</v>
      </c>
      <c r="C101" s="1348" t="s">
        <v>11799</v>
      </c>
      <c r="D101" s="1361"/>
      <c r="E101" s="1381">
        <v>0.5</v>
      </c>
      <c r="F101" s="1382"/>
      <c r="G101" s="1383"/>
      <c r="H101" s="1383"/>
      <c r="I101" s="1382"/>
      <c r="J101" s="1388">
        <v>0.5</v>
      </c>
      <c r="K101" s="1388">
        <v>0.5</v>
      </c>
      <c r="L101" s="1061" t="s">
        <v>55</v>
      </c>
      <c r="M101" s="1361"/>
      <c r="N101" s="1361"/>
      <c r="O101" s="1361"/>
      <c r="P101" s="1361"/>
      <c r="Q101" s="1382"/>
      <c r="R101" s="1388">
        <v>0.5</v>
      </c>
      <c r="S101" s="1376"/>
      <c r="T101" s="1376"/>
      <c r="U101" s="1376"/>
      <c r="V101" s="1376"/>
      <c r="W101" s="1376"/>
    </row>
    <row r="102" spans="1:23">
      <c r="A102" s="602">
        <v>94</v>
      </c>
      <c r="B102" s="1347" t="s">
        <v>11800</v>
      </c>
      <c r="C102" s="1348" t="s">
        <v>11801</v>
      </c>
      <c r="D102" s="1361"/>
      <c r="E102" s="1381">
        <v>2</v>
      </c>
      <c r="F102" s="1382"/>
      <c r="G102" s="1383"/>
      <c r="H102" s="1383"/>
      <c r="I102" s="1382"/>
      <c r="J102" s="1388">
        <v>2</v>
      </c>
      <c r="K102" s="1388">
        <v>2</v>
      </c>
      <c r="L102" s="1061" t="s">
        <v>55</v>
      </c>
      <c r="M102" s="1361"/>
      <c r="N102" s="1361"/>
      <c r="O102" s="1361"/>
      <c r="P102" s="1361"/>
      <c r="Q102" s="1382"/>
      <c r="R102" s="1388">
        <v>2</v>
      </c>
      <c r="S102" s="1376"/>
      <c r="T102" s="1404"/>
      <c r="U102" s="1404"/>
      <c r="V102" s="1404"/>
      <c r="W102" s="1404"/>
    </row>
    <row r="103" spans="1:23">
      <c r="A103" s="602">
        <v>95</v>
      </c>
      <c r="B103" s="1347" t="s">
        <v>11802</v>
      </c>
      <c r="C103" s="1348" t="s">
        <v>11803</v>
      </c>
      <c r="D103" s="1361"/>
      <c r="E103" s="1381">
        <v>0.3</v>
      </c>
      <c r="F103" s="1382"/>
      <c r="G103" s="1383"/>
      <c r="H103" s="1383"/>
      <c r="I103" s="1382"/>
      <c r="J103" s="1388">
        <v>0.3</v>
      </c>
      <c r="K103" s="1388">
        <v>0.3</v>
      </c>
      <c r="L103" s="1061" t="s">
        <v>55</v>
      </c>
      <c r="M103" s="1361"/>
      <c r="N103" s="1361"/>
      <c r="O103" s="1361"/>
      <c r="P103" s="1361"/>
      <c r="Q103" s="1382"/>
      <c r="R103" s="1388">
        <v>0.3</v>
      </c>
      <c r="S103" s="1376"/>
      <c r="T103" s="1404"/>
      <c r="U103" s="1404"/>
      <c r="V103" s="1404"/>
      <c r="W103" s="1404"/>
    </row>
    <row r="104" spans="1:23">
      <c r="A104" s="602">
        <v>96</v>
      </c>
      <c r="B104" s="1347" t="s">
        <v>11804</v>
      </c>
      <c r="C104" s="1348" t="s">
        <v>11805</v>
      </c>
      <c r="D104" s="1361"/>
      <c r="E104" s="1381">
        <v>3</v>
      </c>
      <c r="F104" s="1382"/>
      <c r="G104" s="1383"/>
      <c r="H104" s="1383"/>
      <c r="I104" s="1382"/>
      <c r="J104" s="1388">
        <v>3</v>
      </c>
      <c r="K104" s="1388">
        <v>3</v>
      </c>
      <c r="L104" s="1061" t="s">
        <v>55</v>
      </c>
      <c r="M104" s="1361"/>
      <c r="N104" s="1361"/>
      <c r="O104" s="1361"/>
      <c r="P104" s="1361"/>
      <c r="Q104" s="1382"/>
      <c r="R104" s="1388">
        <v>3</v>
      </c>
      <c r="S104" s="1376"/>
      <c r="T104" s="1404"/>
      <c r="U104" s="1404"/>
      <c r="V104" s="1404"/>
      <c r="W104" s="1404"/>
    </row>
    <row r="105" spans="1:23">
      <c r="A105" s="1567">
        <v>97</v>
      </c>
      <c r="B105" s="1343" t="s">
        <v>11806</v>
      </c>
      <c r="C105" s="1344" t="s">
        <v>11807</v>
      </c>
      <c r="D105" s="1359"/>
      <c r="E105" s="1373">
        <v>0.35799999999999998</v>
      </c>
      <c r="F105" s="1382"/>
      <c r="G105" s="1383"/>
      <c r="H105" s="1383"/>
      <c r="I105" s="1382"/>
      <c r="J105" s="1381">
        <v>0.35799999999999998</v>
      </c>
      <c r="K105" s="1381">
        <v>0.35799999999999998</v>
      </c>
      <c r="L105" s="1061" t="s">
        <v>55</v>
      </c>
      <c r="M105" s="1361"/>
      <c r="N105" s="1361"/>
      <c r="O105" s="1361"/>
      <c r="P105" s="1361"/>
      <c r="Q105" s="1382"/>
      <c r="R105" s="1381">
        <v>0.35799999999999998</v>
      </c>
      <c r="S105" s="1376"/>
      <c r="T105" s="1404"/>
      <c r="U105" s="1404"/>
      <c r="V105" s="1404"/>
      <c r="W105" s="1404"/>
    </row>
    <row r="106" spans="1:23">
      <c r="A106" s="1567">
        <v>98</v>
      </c>
      <c r="B106" s="1343" t="s">
        <v>11808</v>
      </c>
      <c r="C106" s="1344" t="s">
        <v>11809</v>
      </c>
      <c r="D106" s="1359"/>
      <c r="E106" s="1373">
        <v>1.909</v>
      </c>
      <c r="F106" s="1382"/>
      <c r="G106" s="1383"/>
      <c r="H106" s="1383"/>
      <c r="I106" s="1382"/>
      <c r="J106" s="1381">
        <v>1.909</v>
      </c>
      <c r="K106" s="1381">
        <v>1.909</v>
      </c>
      <c r="L106" s="1061" t="s">
        <v>55</v>
      </c>
      <c r="M106" s="1361"/>
      <c r="N106" s="1361"/>
      <c r="O106" s="1361"/>
      <c r="P106" s="1361"/>
      <c r="Q106" s="1382"/>
      <c r="R106" s="1381">
        <v>1.909</v>
      </c>
      <c r="S106" s="1376"/>
      <c r="T106" s="1404"/>
      <c r="U106" s="1404"/>
      <c r="V106" s="1404"/>
      <c r="W106" s="1404"/>
    </row>
    <row r="107" spans="1:23">
      <c r="A107" s="602">
        <v>99</v>
      </c>
      <c r="B107" s="1347" t="s">
        <v>11810</v>
      </c>
      <c r="C107" s="1348" t="s">
        <v>11811</v>
      </c>
      <c r="D107" s="1361"/>
      <c r="E107" s="1381">
        <v>3</v>
      </c>
      <c r="F107" s="1382"/>
      <c r="G107" s="1383"/>
      <c r="H107" s="1383"/>
      <c r="I107" s="1382"/>
      <c r="J107" s="1388">
        <v>3</v>
      </c>
      <c r="K107" s="1388">
        <v>3</v>
      </c>
      <c r="L107" s="1061" t="s">
        <v>55</v>
      </c>
      <c r="M107" s="1361"/>
      <c r="N107" s="1361"/>
      <c r="O107" s="1361"/>
      <c r="P107" s="1361"/>
      <c r="Q107" s="1382"/>
      <c r="R107" s="1388">
        <v>3</v>
      </c>
      <c r="S107" s="1376"/>
      <c r="T107" s="1404"/>
      <c r="U107" s="1404"/>
      <c r="V107" s="1404"/>
      <c r="W107" s="1404"/>
    </row>
    <row r="108" spans="1:23">
      <c r="A108" s="602">
        <v>100</v>
      </c>
      <c r="B108" s="1347" t="s">
        <v>11812</v>
      </c>
      <c r="C108" s="1348" t="s">
        <v>11813</v>
      </c>
      <c r="D108" s="1361"/>
      <c r="E108" s="1381">
        <v>3</v>
      </c>
      <c r="F108" s="1382"/>
      <c r="G108" s="1383"/>
      <c r="H108" s="1383"/>
      <c r="I108" s="1382"/>
      <c r="J108" s="1388">
        <v>3</v>
      </c>
      <c r="K108" s="1388">
        <v>3</v>
      </c>
      <c r="L108" s="1061" t="s">
        <v>55</v>
      </c>
      <c r="M108" s="1361"/>
      <c r="N108" s="1361"/>
      <c r="O108" s="1361"/>
      <c r="P108" s="1361"/>
      <c r="Q108" s="1382"/>
      <c r="R108" s="1388">
        <v>3</v>
      </c>
      <c r="S108" s="1376"/>
      <c r="T108" s="1404"/>
      <c r="U108" s="1404"/>
      <c r="V108" s="1404" t="s">
        <v>11616</v>
      </c>
      <c r="W108" s="1404" t="s">
        <v>11616</v>
      </c>
    </row>
    <row r="109" spans="1:23" ht="24">
      <c r="A109" s="1567">
        <v>101</v>
      </c>
      <c r="B109" s="1343" t="s">
        <v>11814</v>
      </c>
      <c r="C109" s="1344" t="s">
        <v>11815</v>
      </c>
      <c r="D109" s="1359" t="s">
        <v>11816</v>
      </c>
      <c r="E109" s="1373">
        <v>0.92200000000000004</v>
      </c>
      <c r="F109" s="1382"/>
      <c r="G109" s="1383"/>
      <c r="H109" s="1383"/>
      <c r="I109" s="1382"/>
      <c r="J109" s="1384">
        <v>0.92200000000000004</v>
      </c>
      <c r="K109" s="1358">
        <v>0.92200000000000004</v>
      </c>
      <c r="L109" s="1061" t="s">
        <v>55</v>
      </c>
      <c r="M109" s="1361"/>
      <c r="N109" s="1361"/>
      <c r="O109" s="1361"/>
      <c r="P109" s="1361"/>
      <c r="Q109" s="1382"/>
      <c r="R109" s="1384">
        <v>0.92200000000000004</v>
      </c>
      <c r="S109" s="1376"/>
      <c r="T109" s="1404"/>
      <c r="U109" s="1404"/>
      <c r="V109" s="1404"/>
      <c r="W109" s="1404"/>
    </row>
    <row r="110" spans="1:23">
      <c r="A110" s="602">
        <v>102</v>
      </c>
      <c r="B110" s="1347" t="s">
        <v>11817</v>
      </c>
      <c r="C110" s="1348" t="s">
        <v>11818</v>
      </c>
      <c r="D110" s="1361" t="s">
        <v>11819</v>
      </c>
      <c r="E110" s="1381">
        <v>0.502</v>
      </c>
      <c r="F110" s="1382">
        <v>0.502</v>
      </c>
      <c r="G110" s="1383"/>
      <c r="H110" s="1383"/>
      <c r="I110" s="1382">
        <v>0.502</v>
      </c>
      <c r="J110" s="1384">
        <v>0</v>
      </c>
      <c r="K110" s="1358">
        <v>0</v>
      </c>
      <c r="L110" s="1061" t="s">
        <v>55</v>
      </c>
      <c r="M110" s="1361"/>
      <c r="N110" s="1361"/>
      <c r="O110" s="1361"/>
      <c r="P110" s="1361"/>
      <c r="Q110" s="1382">
        <v>0.502</v>
      </c>
      <c r="R110" s="1384">
        <v>0</v>
      </c>
      <c r="S110" s="1376"/>
      <c r="T110" s="1404"/>
      <c r="U110" s="1404"/>
      <c r="V110" s="1404" t="s">
        <v>11820</v>
      </c>
      <c r="W110" s="1404" t="s">
        <v>11820</v>
      </c>
    </row>
    <row r="111" spans="1:23">
      <c r="A111" s="602">
        <v>103</v>
      </c>
      <c r="B111" s="1347" t="s">
        <v>11821</v>
      </c>
      <c r="C111" s="1348" t="s">
        <v>11822</v>
      </c>
      <c r="D111" s="1361"/>
      <c r="E111" s="1381">
        <v>2.5</v>
      </c>
      <c r="F111" s="1382"/>
      <c r="G111" s="1383"/>
      <c r="H111" s="1383"/>
      <c r="I111" s="1382"/>
      <c r="J111" s="1388">
        <v>2.5</v>
      </c>
      <c r="K111" s="1388">
        <v>2.5</v>
      </c>
      <c r="L111" s="1061" t="s">
        <v>55</v>
      </c>
      <c r="M111" s="1361"/>
      <c r="N111" s="1361"/>
      <c r="O111" s="1361"/>
      <c r="P111" s="1361"/>
      <c r="Q111" s="1382"/>
      <c r="R111" s="1388">
        <v>2.5</v>
      </c>
      <c r="S111" s="1376"/>
      <c r="T111" s="1404"/>
      <c r="U111" s="1404"/>
      <c r="V111" s="1404"/>
      <c r="W111" s="1404"/>
    </row>
    <row r="112" spans="1:23">
      <c r="A112" s="602">
        <v>104</v>
      </c>
      <c r="B112" s="1347" t="s">
        <v>11823</v>
      </c>
      <c r="C112" s="1348" t="s">
        <v>11824</v>
      </c>
      <c r="D112" s="1361" t="s">
        <v>11825</v>
      </c>
      <c r="E112" s="1381">
        <v>3.4430000000000001</v>
      </c>
      <c r="F112" s="1382"/>
      <c r="G112" s="1383"/>
      <c r="H112" s="1383"/>
      <c r="I112" s="1382"/>
      <c r="J112" s="1384">
        <v>3.4430000000000001</v>
      </c>
      <c r="K112" s="1358">
        <v>3.4430000000000001</v>
      </c>
      <c r="L112" s="1061" t="s">
        <v>55</v>
      </c>
      <c r="M112" s="1361"/>
      <c r="N112" s="1361"/>
      <c r="O112" s="1361"/>
      <c r="P112" s="1361"/>
      <c r="Q112" s="1382"/>
      <c r="R112" s="1384">
        <v>3.4430000000000001</v>
      </c>
      <c r="S112" s="1376"/>
      <c r="T112" s="1404"/>
      <c r="U112" s="1404"/>
      <c r="V112" s="1404" t="s">
        <v>11826</v>
      </c>
      <c r="W112" s="1404" t="s">
        <v>11826</v>
      </c>
    </row>
    <row r="113" spans="1:23">
      <c r="A113" s="602">
        <v>105</v>
      </c>
      <c r="B113" s="1347" t="s">
        <v>11827</v>
      </c>
      <c r="C113" s="1348" t="s">
        <v>11828</v>
      </c>
      <c r="D113" s="1361"/>
      <c r="E113" s="1381">
        <v>1</v>
      </c>
      <c r="F113" s="1382"/>
      <c r="G113" s="1383"/>
      <c r="H113" s="1383"/>
      <c r="I113" s="1382"/>
      <c r="J113" s="1388">
        <v>1</v>
      </c>
      <c r="K113" s="1388">
        <v>1</v>
      </c>
      <c r="L113" s="1061" t="s">
        <v>55</v>
      </c>
      <c r="M113" s="1361"/>
      <c r="N113" s="1361"/>
      <c r="O113" s="1361"/>
      <c r="P113" s="1361"/>
      <c r="Q113" s="1382"/>
      <c r="R113" s="1388">
        <v>1</v>
      </c>
      <c r="S113" s="1376"/>
      <c r="T113" s="1404"/>
      <c r="U113" s="1404"/>
      <c r="V113" s="1404" t="s">
        <v>11616</v>
      </c>
      <c r="W113" s="1404" t="s">
        <v>11616</v>
      </c>
    </row>
    <row r="114" spans="1:23">
      <c r="A114" s="602">
        <v>106</v>
      </c>
      <c r="B114" s="1347" t="s">
        <v>11829</v>
      </c>
      <c r="C114" s="1348" t="s">
        <v>11830</v>
      </c>
      <c r="D114" s="1361"/>
      <c r="E114" s="1381">
        <v>1</v>
      </c>
      <c r="F114" s="1382"/>
      <c r="G114" s="1383"/>
      <c r="H114" s="1383"/>
      <c r="I114" s="1382"/>
      <c r="J114" s="1388">
        <v>1</v>
      </c>
      <c r="K114" s="1388">
        <v>1</v>
      </c>
      <c r="L114" s="1061" t="s">
        <v>55</v>
      </c>
      <c r="M114" s="1361"/>
      <c r="N114" s="1361"/>
      <c r="O114" s="1361"/>
      <c r="P114" s="1361"/>
      <c r="Q114" s="1382"/>
      <c r="R114" s="1388">
        <v>1</v>
      </c>
      <c r="S114" s="1376"/>
      <c r="T114" s="1404"/>
      <c r="U114" s="1404"/>
      <c r="V114" s="1404"/>
      <c r="W114" s="1404"/>
    </row>
    <row r="115" spans="1:23">
      <c r="A115" s="1567">
        <v>107</v>
      </c>
      <c r="B115" s="1343" t="s">
        <v>11831</v>
      </c>
      <c r="C115" s="1344" t="s">
        <v>11832</v>
      </c>
      <c r="D115" s="1359"/>
      <c r="E115" s="1373">
        <v>1.585</v>
      </c>
      <c r="F115" s="1381">
        <v>1.585</v>
      </c>
      <c r="G115" s="1383"/>
      <c r="H115" s="1383"/>
      <c r="I115" s="1381">
        <v>1.585</v>
      </c>
      <c r="J115" s="1384">
        <v>0</v>
      </c>
      <c r="K115" s="1358">
        <v>0</v>
      </c>
      <c r="L115" s="1061" t="s">
        <v>55</v>
      </c>
      <c r="M115" s="1361"/>
      <c r="N115" s="1361"/>
      <c r="O115" s="1361"/>
      <c r="P115" s="1361"/>
      <c r="Q115" s="1381">
        <v>1.585</v>
      </c>
      <c r="R115" s="1384">
        <v>0</v>
      </c>
      <c r="S115" s="1376"/>
      <c r="T115" s="1404"/>
      <c r="U115" s="1404"/>
      <c r="V115" s="1404" t="s">
        <v>11833</v>
      </c>
      <c r="W115" s="1404" t="s">
        <v>11833</v>
      </c>
    </row>
    <row r="116" spans="1:23">
      <c r="A116" s="602">
        <v>108</v>
      </c>
      <c r="B116" s="1347" t="s">
        <v>11834</v>
      </c>
      <c r="C116" s="1348" t="s">
        <v>11835</v>
      </c>
      <c r="D116" s="1361"/>
      <c r="E116" s="1381">
        <v>7.5</v>
      </c>
      <c r="F116" s="1382"/>
      <c r="G116" s="1383"/>
      <c r="H116" s="1383"/>
      <c r="I116" s="1382"/>
      <c r="J116" s="1388">
        <v>7.5</v>
      </c>
      <c r="K116" s="1388">
        <v>7.5</v>
      </c>
      <c r="L116" s="1061" t="s">
        <v>55</v>
      </c>
      <c r="M116" s="1361"/>
      <c r="N116" s="1361"/>
      <c r="O116" s="1361"/>
      <c r="P116" s="1361"/>
      <c r="Q116" s="1382"/>
      <c r="R116" s="1388">
        <v>7.5</v>
      </c>
      <c r="S116" s="1376"/>
      <c r="T116" s="1404"/>
      <c r="U116" s="1404"/>
      <c r="V116" s="1404"/>
      <c r="W116" s="1404"/>
    </row>
    <row r="117" spans="1:23" ht="24">
      <c r="A117" s="602">
        <v>109</v>
      </c>
      <c r="B117" s="1347" t="s">
        <v>11836</v>
      </c>
      <c r="C117" s="1348" t="s">
        <v>11837</v>
      </c>
      <c r="D117" s="1361" t="s">
        <v>11838</v>
      </c>
      <c r="E117" s="1381">
        <v>0.191</v>
      </c>
      <c r="F117" s="1382">
        <v>0.191</v>
      </c>
      <c r="G117" s="1383"/>
      <c r="H117" s="1383"/>
      <c r="I117" s="1382">
        <v>0.191</v>
      </c>
      <c r="J117" s="1384">
        <v>0</v>
      </c>
      <c r="K117" s="1358">
        <v>0</v>
      </c>
      <c r="L117" s="1061" t="s">
        <v>55</v>
      </c>
      <c r="M117" s="1361"/>
      <c r="N117" s="1361"/>
      <c r="O117" s="1361"/>
      <c r="P117" s="1361"/>
      <c r="Q117" s="1382">
        <v>0.191</v>
      </c>
      <c r="R117" s="1384">
        <v>0</v>
      </c>
      <c r="S117" s="1395"/>
      <c r="T117" s="1451"/>
      <c r="U117" s="1452"/>
      <c r="V117" s="1404"/>
      <c r="W117" s="1404"/>
    </row>
    <row r="118" spans="1:23" ht="24">
      <c r="A118" s="602">
        <v>110</v>
      </c>
      <c r="B118" s="1347" t="s">
        <v>11839</v>
      </c>
      <c r="C118" s="1348" t="s">
        <v>11840</v>
      </c>
      <c r="D118" s="1361" t="s">
        <v>11841</v>
      </c>
      <c r="E118" s="1381">
        <v>0.41299999999999998</v>
      </c>
      <c r="F118" s="1382">
        <v>0.41299999999999998</v>
      </c>
      <c r="G118" s="1383"/>
      <c r="H118" s="1383"/>
      <c r="I118" s="1382">
        <v>0.41299999999999998</v>
      </c>
      <c r="J118" s="1384">
        <v>0</v>
      </c>
      <c r="K118" s="1358">
        <v>0</v>
      </c>
      <c r="L118" s="1061" t="s">
        <v>55</v>
      </c>
      <c r="M118" s="1361"/>
      <c r="N118" s="1361"/>
      <c r="O118" s="1361"/>
      <c r="P118" s="1361"/>
      <c r="Q118" s="1382">
        <v>0.41299999999999998</v>
      </c>
      <c r="R118" s="1384">
        <v>0</v>
      </c>
      <c r="S118" s="1395"/>
      <c r="T118" s="1395"/>
      <c r="U118" s="1396"/>
      <c r="V118" s="1376"/>
      <c r="W118" s="1376"/>
    </row>
    <row r="119" spans="1:23">
      <c r="A119" s="1567">
        <v>111</v>
      </c>
      <c r="B119" s="1343" t="s">
        <v>11842</v>
      </c>
      <c r="C119" s="1344" t="s">
        <v>11843</v>
      </c>
      <c r="D119" s="1359"/>
      <c r="E119" s="1373">
        <v>0.61899999999999999</v>
      </c>
      <c r="F119" s="1382"/>
      <c r="G119" s="1383"/>
      <c r="H119" s="1383"/>
      <c r="I119" s="1382"/>
      <c r="J119" s="1358">
        <v>0.61899999999999999</v>
      </c>
      <c r="K119" s="1358">
        <v>0.61899999999999999</v>
      </c>
      <c r="L119" s="1061" t="s">
        <v>55</v>
      </c>
      <c r="M119" s="1361"/>
      <c r="N119" s="1361"/>
      <c r="O119" s="1361"/>
      <c r="P119" s="1361"/>
      <c r="Q119" s="1382"/>
      <c r="R119" s="1358">
        <v>0.61899999999999999</v>
      </c>
      <c r="S119" s="1376"/>
      <c r="T119" s="1376"/>
      <c r="U119" s="1376"/>
      <c r="V119" s="1376"/>
      <c r="W119" s="1376"/>
    </row>
    <row r="120" spans="1:23">
      <c r="A120" s="602">
        <v>112</v>
      </c>
      <c r="B120" s="1347" t="s">
        <v>11844</v>
      </c>
      <c r="C120" s="1348" t="s">
        <v>11845</v>
      </c>
      <c r="D120" s="1361"/>
      <c r="E120" s="1381">
        <v>3</v>
      </c>
      <c r="F120" s="1382"/>
      <c r="G120" s="1383"/>
      <c r="H120" s="1383"/>
      <c r="I120" s="1382"/>
      <c r="J120" s="1388">
        <v>3</v>
      </c>
      <c r="K120" s="1388">
        <v>3</v>
      </c>
      <c r="L120" s="1061" t="s">
        <v>55</v>
      </c>
      <c r="M120" s="1361"/>
      <c r="N120" s="1361"/>
      <c r="O120" s="1361"/>
      <c r="P120" s="1361"/>
      <c r="Q120" s="1382"/>
      <c r="R120" s="1388">
        <v>3</v>
      </c>
      <c r="S120" s="1376"/>
      <c r="T120" s="1376"/>
      <c r="U120" s="1376"/>
      <c r="V120" s="1376"/>
      <c r="W120" s="1376"/>
    </row>
    <row r="121" spans="1:23">
      <c r="A121" s="602">
        <v>113</v>
      </c>
      <c r="B121" s="1347" t="s">
        <v>11846</v>
      </c>
      <c r="C121" s="1348" t="s">
        <v>11847</v>
      </c>
      <c r="D121" s="1361"/>
      <c r="E121" s="1381">
        <v>2</v>
      </c>
      <c r="F121" s="1382"/>
      <c r="G121" s="1383"/>
      <c r="H121" s="1383"/>
      <c r="I121" s="1382"/>
      <c r="J121" s="1388">
        <v>2</v>
      </c>
      <c r="K121" s="1388">
        <v>2</v>
      </c>
      <c r="L121" s="1061" t="s">
        <v>55</v>
      </c>
      <c r="M121" s="1361"/>
      <c r="N121" s="1361"/>
      <c r="O121" s="1361"/>
      <c r="P121" s="1361"/>
      <c r="Q121" s="1382"/>
      <c r="R121" s="1388">
        <v>2</v>
      </c>
      <c r="S121" s="1376"/>
      <c r="T121" s="1376"/>
      <c r="U121" s="1376"/>
      <c r="V121" s="1376"/>
      <c r="W121" s="1376"/>
    </row>
    <row r="122" spans="1:23">
      <c r="A122" s="602">
        <v>114</v>
      </c>
      <c r="B122" s="1347" t="s">
        <v>11848</v>
      </c>
      <c r="C122" s="1348" t="s">
        <v>11849</v>
      </c>
      <c r="D122" s="1361"/>
      <c r="E122" s="1381">
        <v>4</v>
      </c>
      <c r="F122" s="1382"/>
      <c r="G122" s="1383"/>
      <c r="H122" s="1383"/>
      <c r="I122" s="1382"/>
      <c r="J122" s="1388">
        <v>4</v>
      </c>
      <c r="K122" s="1388">
        <v>4</v>
      </c>
      <c r="L122" s="1061" t="s">
        <v>55</v>
      </c>
      <c r="M122" s="1361"/>
      <c r="N122" s="1361"/>
      <c r="O122" s="1361"/>
      <c r="P122" s="1361"/>
      <c r="Q122" s="1382"/>
      <c r="R122" s="1388">
        <v>4</v>
      </c>
      <c r="S122" s="1376"/>
      <c r="T122" s="1376"/>
      <c r="U122" s="1376"/>
      <c r="V122" s="1376"/>
      <c r="W122" s="1376"/>
    </row>
    <row r="123" spans="1:23">
      <c r="A123" s="602">
        <v>115</v>
      </c>
      <c r="B123" s="1347" t="s">
        <v>11850</v>
      </c>
      <c r="C123" s="1348" t="s">
        <v>11851</v>
      </c>
      <c r="D123" s="1361"/>
      <c r="E123" s="1381">
        <v>1</v>
      </c>
      <c r="F123" s="1382"/>
      <c r="G123" s="1383"/>
      <c r="H123" s="1383"/>
      <c r="I123" s="1382"/>
      <c r="J123" s="1388">
        <v>1</v>
      </c>
      <c r="K123" s="1388">
        <v>1</v>
      </c>
      <c r="L123" s="1061" t="s">
        <v>55</v>
      </c>
      <c r="M123" s="1361"/>
      <c r="N123" s="1361"/>
      <c r="O123" s="1361"/>
      <c r="P123" s="1361"/>
      <c r="Q123" s="1382"/>
      <c r="R123" s="1388">
        <v>1</v>
      </c>
      <c r="S123" s="1376"/>
      <c r="T123" s="1376"/>
      <c r="U123" s="1376"/>
      <c r="V123" s="1376"/>
      <c r="W123" s="1376"/>
    </row>
    <row r="124" spans="1:23">
      <c r="A124" s="602">
        <v>116</v>
      </c>
      <c r="B124" s="1347" t="s">
        <v>11852</v>
      </c>
      <c r="C124" s="1348" t="s">
        <v>11853</v>
      </c>
      <c r="D124" s="1361"/>
      <c r="E124" s="1381">
        <v>1.5</v>
      </c>
      <c r="F124" s="1382"/>
      <c r="G124" s="1383"/>
      <c r="H124" s="1383"/>
      <c r="I124" s="1382"/>
      <c r="J124" s="1388">
        <v>1.5</v>
      </c>
      <c r="K124" s="1388">
        <v>1.5</v>
      </c>
      <c r="L124" s="1061" t="s">
        <v>55</v>
      </c>
      <c r="M124" s="1361"/>
      <c r="N124" s="1361"/>
      <c r="O124" s="1361"/>
      <c r="P124" s="1361"/>
      <c r="Q124" s="1382"/>
      <c r="R124" s="1388">
        <v>1.5</v>
      </c>
      <c r="S124" s="1376"/>
      <c r="T124" s="1376"/>
      <c r="U124" s="1376"/>
      <c r="V124" s="1376"/>
      <c r="W124" s="1376"/>
    </row>
    <row r="125" spans="1:23" ht="38.25">
      <c r="A125" s="602">
        <v>117</v>
      </c>
      <c r="B125" s="1347" t="s">
        <v>11854</v>
      </c>
      <c r="C125" s="1348" t="s">
        <v>11855</v>
      </c>
      <c r="D125" s="1361"/>
      <c r="E125" s="1381">
        <v>0.2</v>
      </c>
      <c r="F125" s="1382"/>
      <c r="G125" s="1383"/>
      <c r="H125" s="1383"/>
      <c r="I125" s="1382"/>
      <c r="J125" s="1388">
        <v>0.2</v>
      </c>
      <c r="K125" s="1358">
        <v>0</v>
      </c>
      <c r="L125" s="1061" t="s">
        <v>55</v>
      </c>
      <c r="M125" s="1361"/>
      <c r="N125" s="1361"/>
      <c r="O125" s="1361"/>
      <c r="P125" s="1361"/>
      <c r="Q125" s="1382"/>
      <c r="R125" s="1388">
        <v>0.2</v>
      </c>
      <c r="S125" s="1376"/>
      <c r="T125" s="1376"/>
      <c r="U125" s="1376"/>
      <c r="V125" s="1376"/>
      <c r="W125" s="1376"/>
    </row>
    <row r="126" spans="1:23">
      <c r="A126" s="602">
        <v>118</v>
      </c>
      <c r="B126" s="1347" t="s">
        <v>11856</v>
      </c>
      <c r="C126" s="1348" t="s">
        <v>11857</v>
      </c>
      <c r="D126" s="1361"/>
      <c r="E126" s="1381">
        <v>2.5</v>
      </c>
      <c r="F126" s="1382"/>
      <c r="G126" s="1383"/>
      <c r="H126" s="1383"/>
      <c r="I126" s="1382"/>
      <c r="J126" s="1388">
        <v>2.5</v>
      </c>
      <c r="K126" s="1388">
        <v>2.5</v>
      </c>
      <c r="L126" s="1061" t="s">
        <v>55</v>
      </c>
      <c r="M126" s="1361"/>
      <c r="N126" s="1361"/>
      <c r="O126" s="1361"/>
      <c r="P126" s="1361"/>
      <c r="Q126" s="1382"/>
      <c r="R126" s="1388">
        <v>2.5</v>
      </c>
      <c r="S126" s="1376"/>
      <c r="T126" s="1376"/>
      <c r="U126" s="1376"/>
      <c r="V126" s="1376"/>
      <c r="W126" s="1376"/>
    </row>
    <row r="127" spans="1:23">
      <c r="A127" s="602">
        <v>119</v>
      </c>
      <c r="B127" s="1347" t="s">
        <v>11858</v>
      </c>
      <c r="C127" s="1348" t="s">
        <v>11859</v>
      </c>
      <c r="D127" s="1361"/>
      <c r="E127" s="1381">
        <v>3</v>
      </c>
      <c r="F127" s="1382"/>
      <c r="G127" s="1383"/>
      <c r="H127" s="1383"/>
      <c r="I127" s="1382"/>
      <c r="J127" s="1388">
        <v>3</v>
      </c>
      <c r="K127" s="1388">
        <v>3</v>
      </c>
      <c r="L127" s="1061" t="s">
        <v>55</v>
      </c>
      <c r="M127" s="1361"/>
      <c r="N127" s="1361"/>
      <c r="O127" s="1361"/>
      <c r="P127" s="1361"/>
      <c r="Q127" s="1382"/>
      <c r="R127" s="1388">
        <v>3</v>
      </c>
      <c r="S127" s="1376"/>
      <c r="T127" s="1376"/>
      <c r="U127" s="1376"/>
      <c r="V127" s="1376"/>
      <c r="W127" s="1376"/>
    </row>
    <row r="128" spans="1:23">
      <c r="A128" s="602">
        <v>120</v>
      </c>
      <c r="B128" s="1347" t="s">
        <v>11860</v>
      </c>
      <c r="C128" s="1348" t="s">
        <v>11861</v>
      </c>
      <c r="D128" s="1361"/>
      <c r="E128" s="1381">
        <v>1.5</v>
      </c>
      <c r="F128" s="1382"/>
      <c r="G128" s="1383"/>
      <c r="H128" s="1383"/>
      <c r="I128" s="1382"/>
      <c r="J128" s="1388">
        <v>1.5</v>
      </c>
      <c r="K128" s="1388">
        <v>1.5</v>
      </c>
      <c r="L128" s="1061" t="s">
        <v>55</v>
      </c>
      <c r="M128" s="1361"/>
      <c r="N128" s="1361"/>
      <c r="O128" s="1361"/>
      <c r="P128" s="1361"/>
      <c r="Q128" s="1382"/>
      <c r="R128" s="1388">
        <v>1.5</v>
      </c>
      <c r="S128" s="1376"/>
      <c r="T128" s="1376"/>
      <c r="U128" s="1376"/>
      <c r="V128" s="1376"/>
      <c r="W128" s="1376"/>
    </row>
    <row r="129" spans="1:23">
      <c r="A129" s="602">
        <v>121</v>
      </c>
      <c r="B129" s="1347" t="s">
        <v>11862</v>
      </c>
      <c r="C129" s="1348" t="s">
        <v>11863</v>
      </c>
      <c r="D129" s="1361" t="s">
        <v>11864</v>
      </c>
      <c r="E129" s="1381">
        <v>0.64100000000000001</v>
      </c>
      <c r="F129" s="1382">
        <v>0.64100000000000001</v>
      </c>
      <c r="G129" s="1383"/>
      <c r="H129" s="1383"/>
      <c r="I129" s="1382">
        <v>0.64100000000000001</v>
      </c>
      <c r="J129" s="1384">
        <v>0</v>
      </c>
      <c r="K129" s="1358">
        <v>0</v>
      </c>
      <c r="L129" s="1061" t="s">
        <v>55</v>
      </c>
      <c r="M129" s="1361"/>
      <c r="N129" s="1361"/>
      <c r="O129" s="1361"/>
      <c r="P129" s="1361"/>
      <c r="Q129" s="1382">
        <v>0.64100000000000001</v>
      </c>
      <c r="R129" s="1384">
        <v>0</v>
      </c>
      <c r="S129" s="1376"/>
      <c r="T129" s="1376"/>
      <c r="U129" s="1376"/>
      <c r="V129" s="1376"/>
      <c r="W129" s="1376"/>
    </row>
    <row r="130" spans="1:23">
      <c r="A130" s="602">
        <v>122</v>
      </c>
      <c r="B130" s="1347" t="s">
        <v>11865</v>
      </c>
      <c r="C130" s="1348" t="s">
        <v>11866</v>
      </c>
      <c r="D130" s="1361"/>
      <c r="E130" s="1381">
        <v>3.5</v>
      </c>
      <c r="F130" s="1382"/>
      <c r="G130" s="1383"/>
      <c r="H130" s="1383"/>
      <c r="I130" s="1382"/>
      <c r="J130" s="1388">
        <v>3.5</v>
      </c>
      <c r="K130" s="1388">
        <v>3.5</v>
      </c>
      <c r="L130" s="1061" t="s">
        <v>55</v>
      </c>
      <c r="M130" s="1361"/>
      <c r="N130" s="1361"/>
      <c r="O130" s="1361"/>
      <c r="P130" s="1361"/>
      <c r="Q130" s="1382"/>
      <c r="R130" s="1388">
        <v>3.5</v>
      </c>
      <c r="S130" s="1376"/>
      <c r="T130" s="1376"/>
      <c r="U130" s="1376"/>
      <c r="V130" s="1376"/>
      <c r="W130" s="1376"/>
    </row>
    <row r="131" spans="1:23">
      <c r="A131" s="602">
        <v>123</v>
      </c>
      <c r="B131" s="1347" t="s">
        <v>11867</v>
      </c>
      <c r="C131" s="1348" t="s">
        <v>11868</v>
      </c>
      <c r="D131" s="1361"/>
      <c r="E131" s="1381">
        <v>3</v>
      </c>
      <c r="F131" s="1382"/>
      <c r="G131" s="1383"/>
      <c r="H131" s="1383"/>
      <c r="I131" s="1382"/>
      <c r="J131" s="1388">
        <v>3</v>
      </c>
      <c r="K131" s="1388">
        <v>3</v>
      </c>
      <c r="L131" s="1061" t="s">
        <v>55</v>
      </c>
      <c r="M131" s="1361"/>
      <c r="N131" s="1361"/>
      <c r="O131" s="1361"/>
      <c r="P131" s="1361"/>
      <c r="Q131" s="1382"/>
      <c r="R131" s="1388">
        <v>3</v>
      </c>
      <c r="S131" s="1376"/>
      <c r="T131" s="1376"/>
      <c r="U131" s="1376"/>
      <c r="V131" s="1376"/>
      <c r="W131" s="1376"/>
    </row>
    <row r="132" spans="1:23">
      <c r="A132" s="1567">
        <v>124</v>
      </c>
      <c r="B132" s="1343" t="s">
        <v>11869</v>
      </c>
      <c r="C132" s="1344" t="s">
        <v>11870</v>
      </c>
      <c r="D132" s="1359"/>
      <c r="E132" s="1373">
        <v>0.45300000000000001</v>
      </c>
      <c r="F132" s="1382"/>
      <c r="G132" s="1383"/>
      <c r="H132" s="1383"/>
      <c r="I132" s="1382"/>
      <c r="J132" s="1358">
        <v>0.45300000000000001</v>
      </c>
      <c r="K132" s="1358">
        <v>0.45300000000000001</v>
      </c>
      <c r="L132" s="1061" t="s">
        <v>55</v>
      </c>
      <c r="M132" s="1361"/>
      <c r="N132" s="1361"/>
      <c r="O132" s="1361"/>
      <c r="P132" s="1361"/>
      <c r="Q132" s="1382"/>
      <c r="R132" s="1358">
        <v>0.45300000000000001</v>
      </c>
      <c r="S132" s="1376"/>
      <c r="T132" s="1376"/>
      <c r="U132" s="1376"/>
      <c r="V132" s="1376"/>
      <c r="W132" s="1376"/>
    </row>
    <row r="133" spans="1:23">
      <c r="A133" s="1567">
        <v>125</v>
      </c>
      <c r="B133" s="1343" t="s">
        <v>11871</v>
      </c>
      <c r="C133" s="1344" t="s">
        <v>11872</v>
      </c>
      <c r="D133" s="1359"/>
      <c r="E133" s="1373">
        <v>0.214</v>
      </c>
      <c r="F133" s="1381">
        <v>0.214</v>
      </c>
      <c r="G133" s="1383"/>
      <c r="H133" s="1383"/>
      <c r="I133" s="1381">
        <v>0.214</v>
      </c>
      <c r="J133" s="1384">
        <v>0</v>
      </c>
      <c r="K133" s="1358">
        <v>0</v>
      </c>
      <c r="L133" s="1061" t="s">
        <v>55</v>
      </c>
      <c r="M133" s="1361"/>
      <c r="N133" s="1361"/>
      <c r="O133" s="1361"/>
      <c r="P133" s="1361"/>
      <c r="Q133" s="1381">
        <v>0.214</v>
      </c>
      <c r="R133" s="1384">
        <v>0</v>
      </c>
      <c r="S133" s="1376"/>
      <c r="T133" s="1376"/>
      <c r="U133" s="1376"/>
      <c r="V133" s="1376"/>
      <c r="W133" s="1376"/>
    </row>
    <row r="134" spans="1:23">
      <c r="A134" s="1567">
        <v>126</v>
      </c>
      <c r="B134" s="1343" t="s">
        <v>11873</v>
      </c>
      <c r="C134" s="1344" t="s">
        <v>11874</v>
      </c>
      <c r="D134" s="1359"/>
      <c r="E134" s="1373">
        <v>0.11700000000000001</v>
      </c>
      <c r="F134" s="1382"/>
      <c r="G134" s="1383"/>
      <c r="H134" s="1383"/>
      <c r="I134" s="1382"/>
      <c r="J134" s="1384">
        <v>0.11700000000000001</v>
      </c>
      <c r="K134" s="1358">
        <v>0</v>
      </c>
      <c r="L134" s="1061" t="s">
        <v>55</v>
      </c>
      <c r="M134" s="1361"/>
      <c r="N134" s="1361"/>
      <c r="O134" s="1361"/>
      <c r="P134" s="1361"/>
      <c r="Q134" s="1382"/>
      <c r="R134" s="1384">
        <v>0.11700000000000001</v>
      </c>
      <c r="S134" s="1376"/>
      <c r="T134" s="1376"/>
      <c r="U134" s="1376"/>
      <c r="V134" s="1376"/>
      <c r="W134" s="1376"/>
    </row>
    <row r="135" spans="1:23">
      <c r="A135" s="602">
        <v>127</v>
      </c>
      <c r="B135" s="1347" t="s">
        <v>11875</v>
      </c>
      <c r="C135" s="1348" t="s">
        <v>11876</v>
      </c>
      <c r="D135" s="1361" t="s">
        <v>11877</v>
      </c>
      <c r="E135" s="1381">
        <v>3.2000000000000001E-2</v>
      </c>
      <c r="F135" s="1382">
        <v>3.2000000000000001E-2</v>
      </c>
      <c r="G135" s="1383"/>
      <c r="H135" s="1383"/>
      <c r="I135" s="1382">
        <v>3.2000000000000001E-2</v>
      </c>
      <c r="J135" s="1384">
        <v>0</v>
      </c>
      <c r="K135" s="1358">
        <v>0</v>
      </c>
      <c r="L135" s="1061" t="s">
        <v>55</v>
      </c>
      <c r="M135" s="1361"/>
      <c r="N135" s="1361"/>
      <c r="O135" s="1361"/>
      <c r="P135" s="1361"/>
      <c r="Q135" s="1382">
        <v>3.2000000000000001E-2</v>
      </c>
      <c r="R135" s="1384">
        <v>0</v>
      </c>
      <c r="S135" s="1376"/>
      <c r="T135" s="1385"/>
      <c r="U135" s="1376"/>
      <c r="V135" s="1376"/>
      <c r="W135" s="1376"/>
    </row>
    <row r="136" spans="1:23" ht="25.5">
      <c r="A136" s="602">
        <v>128</v>
      </c>
      <c r="B136" s="1347" t="s">
        <v>11878</v>
      </c>
      <c r="C136" s="1348" t="s">
        <v>11879</v>
      </c>
      <c r="D136" s="1361"/>
      <c r="E136" s="1381">
        <v>0.2</v>
      </c>
      <c r="F136" s="1382"/>
      <c r="G136" s="1383"/>
      <c r="H136" s="1383"/>
      <c r="I136" s="1382"/>
      <c r="J136" s="1388">
        <v>0.2</v>
      </c>
      <c r="K136" s="1358">
        <v>0</v>
      </c>
      <c r="L136" s="1061" t="s">
        <v>55</v>
      </c>
      <c r="M136" s="1361"/>
      <c r="N136" s="1361"/>
      <c r="O136" s="1361"/>
      <c r="P136" s="1361"/>
      <c r="Q136" s="1382"/>
      <c r="R136" s="1388">
        <v>0.2</v>
      </c>
      <c r="S136" s="1404"/>
      <c r="T136" s="1404"/>
      <c r="U136" s="1404"/>
      <c r="V136" s="1404"/>
      <c r="W136" s="1404"/>
    </row>
    <row r="137" spans="1:23">
      <c r="A137" s="602">
        <v>129</v>
      </c>
      <c r="B137" s="1347" t="s">
        <v>11880</v>
      </c>
      <c r="C137" s="1348" t="s">
        <v>11881</v>
      </c>
      <c r="D137" s="1361" t="s">
        <v>11882</v>
      </c>
      <c r="E137" s="1381">
        <v>8.7999999999999995E-2</v>
      </c>
      <c r="F137" s="1382">
        <v>8.7999999999999995E-2</v>
      </c>
      <c r="G137" s="1383"/>
      <c r="H137" s="1383"/>
      <c r="I137" s="1382">
        <v>8.7999999999999995E-2</v>
      </c>
      <c r="J137" s="1384">
        <v>0</v>
      </c>
      <c r="K137" s="1358">
        <v>0</v>
      </c>
      <c r="L137" s="1061" t="s">
        <v>55</v>
      </c>
      <c r="M137" s="1361"/>
      <c r="N137" s="1361"/>
      <c r="O137" s="1361"/>
      <c r="P137" s="1361"/>
      <c r="Q137" s="1382">
        <v>8.7999999999999995E-2</v>
      </c>
      <c r="R137" s="1384">
        <v>0</v>
      </c>
      <c r="S137" s="1404"/>
      <c r="T137" s="1404"/>
      <c r="U137" s="1404"/>
      <c r="V137" s="1404"/>
      <c r="W137" s="1404"/>
    </row>
    <row r="138" spans="1:23">
      <c r="A138" s="602">
        <v>130</v>
      </c>
      <c r="B138" s="1347" t="s">
        <v>11883</v>
      </c>
      <c r="C138" s="1348" t="s">
        <v>11884</v>
      </c>
      <c r="D138" s="1361" t="s">
        <v>11885</v>
      </c>
      <c r="E138" s="1381">
        <v>0.183</v>
      </c>
      <c r="F138" s="1382">
        <v>0.183</v>
      </c>
      <c r="G138" s="1383"/>
      <c r="H138" s="1383"/>
      <c r="I138" s="1382">
        <v>0.183</v>
      </c>
      <c r="J138" s="1384">
        <v>0</v>
      </c>
      <c r="K138" s="1358">
        <v>0</v>
      </c>
      <c r="L138" s="1061" t="s">
        <v>55</v>
      </c>
      <c r="M138" s="1361"/>
      <c r="N138" s="1361"/>
      <c r="O138" s="1361"/>
      <c r="P138" s="1361"/>
      <c r="Q138" s="1382">
        <v>0.183</v>
      </c>
      <c r="R138" s="1384">
        <v>0</v>
      </c>
      <c r="S138" s="1404"/>
      <c r="T138" s="1404"/>
      <c r="U138" s="1404"/>
      <c r="V138" s="1404" t="s">
        <v>11886</v>
      </c>
      <c r="W138" s="1404" t="s">
        <v>11886</v>
      </c>
    </row>
    <row r="139" spans="1:23">
      <c r="A139" s="602">
        <v>131</v>
      </c>
      <c r="B139" s="1347" t="s">
        <v>11887</v>
      </c>
      <c r="C139" s="1348" t="s">
        <v>11888</v>
      </c>
      <c r="D139" s="1361"/>
      <c r="E139" s="1381">
        <v>2</v>
      </c>
      <c r="F139" s="1382"/>
      <c r="G139" s="1383"/>
      <c r="H139" s="1383"/>
      <c r="I139" s="1382"/>
      <c r="J139" s="1388">
        <v>2</v>
      </c>
      <c r="K139" s="1388">
        <v>2</v>
      </c>
      <c r="L139" s="1061" t="s">
        <v>55</v>
      </c>
      <c r="M139" s="1361"/>
      <c r="N139" s="1361"/>
      <c r="O139" s="1361"/>
      <c r="P139" s="1361"/>
      <c r="Q139" s="1382"/>
      <c r="R139" s="1388">
        <v>2</v>
      </c>
      <c r="S139" s="1404"/>
      <c r="T139" s="1404"/>
      <c r="U139" s="1404"/>
      <c r="V139" s="1404"/>
      <c r="W139" s="1404"/>
    </row>
    <row r="140" spans="1:23">
      <c r="A140" s="602">
        <v>132</v>
      </c>
      <c r="B140" s="1347" t="s">
        <v>11889</v>
      </c>
      <c r="C140" s="1348" t="s">
        <v>11890</v>
      </c>
      <c r="D140" s="1361"/>
      <c r="E140" s="1381">
        <v>3</v>
      </c>
      <c r="F140" s="1382"/>
      <c r="G140" s="1383"/>
      <c r="H140" s="1383"/>
      <c r="I140" s="1382"/>
      <c r="J140" s="1388">
        <v>3</v>
      </c>
      <c r="K140" s="1388">
        <v>3</v>
      </c>
      <c r="L140" s="1061" t="s">
        <v>55</v>
      </c>
      <c r="M140" s="1361"/>
      <c r="N140" s="1361"/>
      <c r="O140" s="1361"/>
      <c r="P140" s="1361"/>
      <c r="Q140" s="1382"/>
      <c r="R140" s="1388">
        <v>3</v>
      </c>
      <c r="S140" s="1404"/>
      <c r="T140" s="1404"/>
      <c r="U140" s="1404"/>
      <c r="V140" s="1404"/>
      <c r="W140" s="1404"/>
    </row>
    <row r="141" spans="1:23" ht="25.5">
      <c r="A141" s="602">
        <v>133</v>
      </c>
      <c r="B141" s="1347" t="s">
        <v>11891</v>
      </c>
      <c r="C141" s="1348" t="s">
        <v>11892</v>
      </c>
      <c r="D141" s="1361"/>
      <c r="E141" s="1381">
        <v>1</v>
      </c>
      <c r="F141" s="1382"/>
      <c r="G141" s="1383"/>
      <c r="H141" s="1383"/>
      <c r="I141" s="1382"/>
      <c r="J141" s="1388">
        <v>1</v>
      </c>
      <c r="K141" s="1388">
        <v>1</v>
      </c>
      <c r="L141" s="1061" t="s">
        <v>55</v>
      </c>
      <c r="M141" s="1361"/>
      <c r="N141" s="1361"/>
      <c r="O141" s="1361"/>
      <c r="P141" s="1361"/>
      <c r="Q141" s="1382"/>
      <c r="R141" s="1388">
        <v>1</v>
      </c>
      <c r="S141" s="1404"/>
      <c r="T141" s="1404"/>
      <c r="U141" s="1404"/>
      <c r="V141" s="1404"/>
      <c r="W141" s="1404"/>
    </row>
    <row r="142" spans="1:23">
      <c r="A142" s="602">
        <v>134</v>
      </c>
      <c r="B142" s="1347" t="s">
        <v>11893</v>
      </c>
      <c r="C142" s="1348" t="s">
        <v>11894</v>
      </c>
      <c r="D142" s="1361" t="s">
        <v>11895</v>
      </c>
      <c r="E142" s="1381">
        <v>0.76700000000000002</v>
      </c>
      <c r="F142" s="1382">
        <v>0.76700000000000002</v>
      </c>
      <c r="G142" s="1383"/>
      <c r="H142" s="1383"/>
      <c r="I142" s="1382">
        <v>0.76700000000000002</v>
      </c>
      <c r="J142" s="1384">
        <v>0</v>
      </c>
      <c r="K142" s="1358">
        <v>0</v>
      </c>
      <c r="L142" s="1061" t="s">
        <v>55</v>
      </c>
      <c r="M142" s="1361"/>
      <c r="N142" s="1361"/>
      <c r="O142" s="1361"/>
      <c r="P142" s="1361"/>
      <c r="Q142" s="1382">
        <v>0.76700000000000002</v>
      </c>
      <c r="R142" s="1384">
        <v>0</v>
      </c>
      <c r="S142" s="1404"/>
      <c r="T142" s="1404"/>
      <c r="U142" s="1404"/>
      <c r="V142" s="1404" t="s">
        <v>11896</v>
      </c>
      <c r="W142" s="1404" t="s">
        <v>11896</v>
      </c>
    </row>
    <row r="143" spans="1:23" ht="25.5">
      <c r="A143" s="602">
        <v>135</v>
      </c>
      <c r="B143" s="1347" t="s">
        <v>11897</v>
      </c>
      <c r="C143" s="1348" t="s">
        <v>11898</v>
      </c>
      <c r="D143" s="1361"/>
      <c r="E143" s="1381">
        <v>2.5</v>
      </c>
      <c r="F143" s="1382"/>
      <c r="G143" s="1383"/>
      <c r="H143" s="1383"/>
      <c r="I143" s="1382"/>
      <c r="J143" s="1388">
        <v>2.5</v>
      </c>
      <c r="K143" s="1388">
        <v>2.5</v>
      </c>
      <c r="L143" s="1061" t="s">
        <v>55</v>
      </c>
      <c r="M143" s="1361"/>
      <c r="N143" s="1361"/>
      <c r="O143" s="1361"/>
      <c r="P143" s="1361"/>
      <c r="Q143" s="1382"/>
      <c r="R143" s="1388">
        <v>2.5</v>
      </c>
      <c r="S143" s="1404"/>
      <c r="T143" s="1404"/>
      <c r="U143" s="1404"/>
      <c r="V143" s="1404"/>
      <c r="W143" s="1404"/>
    </row>
    <row r="144" spans="1:23" ht="21.75" customHeight="1">
      <c r="A144" s="2586"/>
      <c r="B144" s="2588" t="s">
        <v>12430</v>
      </c>
      <c r="C144" s="2589"/>
      <c r="D144" s="2590"/>
      <c r="E144" s="2591">
        <f>SUM(E9:E143)</f>
        <v>198.90800000000002</v>
      </c>
      <c r="F144" s="2591">
        <f>SUM(F9:F143)</f>
        <v>18.006999999999998</v>
      </c>
      <c r="G144" s="2591">
        <f t="shared" ref="G144:H144" si="0">SUM(G9:G143)</f>
        <v>2.097</v>
      </c>
      <c r="H144" s="2591">
        <f t="shared" si="0"/>
        <v>0</v>
      </c>
      <c r="I144" s="2591">
        <f>SUM(I9:I143)</f>
        <v>15.91</v>
      </c>
      <c r="J144" s="2591">
        <f>SUM(J9:J143)</f>
        <v>180.90099999999998</v>
      </c>
      <c r="K144" s="2591">
        <f>SUM(K9:K143)</f>
        <v>173.42599999999999</v>
      </c>
      <c r="L144" s="2591">
        <f>SUM(L9:L143)</f>
        <v>0</v>
      </c>
      <c r="M144" s="2591">
        <f t="shared" ref="M144" si="1">SUM(M9:M143)</f>
        <v>0</v>
      </c>
      <c r="N144" s="2591">
        <f t="shared" ref="N144" si="2">SUM(N9:N143)</f>
        <v>0</v>
      </c>
      <c r="O144" s="2591">
        <f>SUM(O9:O143)</f>
        <v>0</v>
      </c>
      <c r="P144" s="2591">
        <f>SUM(P9:P143)</f>
        <v>0</v>
      </c>
      <c r="Q144" s="2591">
        <f>SUM(Q9:Q143)</f>
        <v>18.006999999999998</v>
      </c>
      <c r="R144" s="2591">
        <f t="shared" ref="R144" si="3">SUM(R9:R143)</f>
        <v>180.90099999999998</v>
      </c>
      <c r="S144" s="2592" t="s">
        <v>11899</v>
      </c>
      <c r="T144" s="2592" t="s">
        <v>9263</v>
      </c>
      <c r="U144" s="2592" t="s">
        <v>11900</v>
      </c>
      <c r="V144" s="2592" t="s">
        <v>11901</v>
      </c>
      <c r="W144" s="1453" t="s">
        <v>11901</v>
      </c>
    </row>
    <row r="145" spans="1:23">
      <c r="A145" s="1480"/>
      <c r="B145" s="2587" t="s">
        <v>11902</v>
      </c>
      <c r="C145" s="1362"/>
      <c r="D145" s="1363"/>
      <c r="E145" s="1363"/>
      <c r="F145" s="1397"/>
      <c r="G145" s="1363"/>
      <c r="H145" s="1363"/>
      <c r="I145" s="1363"/>
      <c r="J145" s="1363"/>
      <c r="K145" s="1363"/>
      <c r="L145" s="1363"/>
      <c r="M145" s="1363"/>
      <c r="N145" s="1363"/>
      <c r="O145" s="1363"/>
      <c r="P145" s="1363"/>
      <c r="Q145" s="1363"/>
      <c r="R145" s="1398"/>
      <c r="S145" s="1398"/>
      <c r="T145" s="1363"/>
      <c r="U145" s="1363"/>
      <c r="V145" s="1363"/>
      <c r="W145" s="1399"/>
    </row>
    <row r="146" spans="1:23" ht="24">
      <c r="A146" s="1481">
        <v>1</v>
      </c>
      <c r="B146" s="164" t="s">
        <v>11903</v>
      </c>
      <c r="C146" s="1352" t="s">
        <v>11904</v>
      </c>
      <c r="D146" s="1360" t="s">
        <v>11905</v>
      </c>
      <c r="E146" s="1400">
        <v>0.5</v>
      </c>
      <c r="F146" s="1401">
        <v>0.5</v>
      </c>
      <c r="G146" s="1402"/>
      <c r="H146" s="1402"/>
      <c r="I146" s="1403">
        <v>0.5</v>
      </c>
      <c r="J146" s="1401">
        <v>0</v>
      </c>
      <c r="K146" s="1352">
        <v>0</v>
      </c>
      <c r="L146" s="1061" t="s">
        <v>55</v>
      </c>
      <c r="M146" s="1364"/>
      <c r="N146" s="1364"/>
      <c r="O146" s="1364"/>
      <c r="P146" s="1364"/>
      <c r="Q146" s="1403">
        <v>0.5</v>
      </c>
      <c r="R146" s="1401"/>
      <c r="S146" s="1376"/>
      <c r="T146" s="1376"/>
      <c r="U146" s="1376"/>
      <c r="V146" s="1404" t="s">
        <v>11906</v>
      </c>
      <c r="W146" s="1404" t="s">
        <v>11906</v>
      </c>
    </row>
    <row r="147" spans="1:23">
      <c r="A147" s="1481">
        <v>2</v>
      </c>
      <c r="B147" s="164" t="s">
        <v>11907</v>
      </c>
      <c r="C147" s="1352" t="s">
        <v>11908</v>
      </c>
      <c r="D147" s="1364"/>
      <c r="E147" s="1400">
        <v>3</v>
      </c>
      <c r="F147" s="1401"/>
      <c r="G147" s="1402"/>
      <c r="H147" s="1402"/>
      <c r="I147" s="1403"/>
      <c r="J147" s="1401">
        <v>3</v>
      </c>
      <c r="K147" s="1405">
        <v>3</v>
      </c>
      <c r="L147" s="1061" t="s">
        <v>55</v>
      </c>
      <c r="M147" s="1364"/>
      <c r="N147" s="1364"/>
      <c r="O147" s="1364"/>
      <c r="P147" s="1364"/>
      <c r="Q147" s="1403"/>
      <c r="R147" s="1401">
        <v>3</v>
      </c>
      <c r="S147" s="1376"/>
      <c r="T147" s="1376"/>
      <c r="U147" s="1376"/>
      <c r="V147" s="1404"/>
      <c r="W147" s="1404"/>
    </row>
    <row r="148" spans="1:23" ht="24">
      <c r="A148" s="1481">
        <v>3</v>
      </c>
      <c r="B148" s="164" t="s">
        <v>11909</v>
      </c>
      <c r="C148" s="1352" t="s">
        <v>11910</v>
      </c>
      <c r="D148" s="1360" t="s">
        <v>11911</v>
      </c>
      <c r="E148" s="1400">
        <v>0.34300000000000003</v>
      </c>
      <c r="F148" s="1401">
        <v>0.34300000000000003</v>
      </c>
      <c r="G148" s="883"/>
      <c r="H148" s="883"/>
      <c r="I148" s="1403">
        <v>0.34300000000000003</v>
      </c>
      <c r="J148" s="1401">
        <v>0</v>
      </c>
      <c r="K148" s="1406">
        <v>0</v>
      </c>
      <c r="L148" s="1061" t="s">
        <v>55</v>
      </c>
      <c r="M148" s="1364"/>
      <c r="N148" s="1364"/>
      <c r="O148" s="1364"/>
      <c r="P148" s="1364"/>
      <c r="Q148" s="1403">
        <v>0.34300000000000003</v>
      </c>
      <c r="R148" s="1401">
        <v>0</v>
      </c>
      <c r="S148" s="1376"/>
      <c r="T148" s="1376"/>
      <c r="U148" s="1376"/>
      <c r="V148" s="1404" t="s">
        <v>11733</v>
      </c>
      <c r="W148" s="1404" t="s">
        <v>11733</v>
      </c>
    </row>
    <row r="149" spans="1:23">
      <c r="A149" s="1481">
        <v>4</v>
      </c>
      <c r="B149" s="164" t="s">
        <v>11912</v>
      </c>
      <c r="C149" s="1352" t="s">
        <v>11913</v>
      </c>
      <c r="D149" s="1360" t="s">
        <v>11914</v>
      </c>
      <c r="E149" s="1400">
        <v>1.085</v>
      </c>
      <c r="F149" s="1401">
        <v>0.69499999999999995</v>
      </c>
      <c r="G149" s="883"/>
      <c r="H149" s="883"/>
      <c r="I149" s="1403">
        <v>0.69499999999999995</v>
      </c>
      <c r="J149" s="1401">
        <v>0.39</v>
      </c>
      <c r="K149" s="1352">
        <v>0</v>
      </c>
      <c r="L149" s="1061" t="s">
        <v>55</v>
      </c>
      <c r="M149" s="1364"/>
      <c r="N149" s="1364"/>
      <c r="O149" s="1364"/>
      <c r="P149" s="1364"/>
      <c r="Q149" s="1403">
        <v>0.69499999999999995</v>
      </c>
      <c r="R149" s="1401">
        <v>0.39</v>
      </c>
      <c r="S149" s="1376"/>
      <c r="T149" s="1376"/>
      <c r="U149" s="1376"/>
      <c r="V149" s="1404" t="s">
        <v>11915</v>
      </c>
      <c r="W149" s="1404" t="s">
        <v>11915</v>
      </c>
    </row>
    <row r="150" spans="1:23">
      <c r="A150" s="1481">
        <v>5</v>
      </c>
      <c r="B150" s="164" t="s">
        <v>11916</v>
      </c>
      <c r="C150" s="1352" t="s">
        <v>11917</v>
      </c>
      <c r="D150" s="1360" t="s">
        <v>11918</v>
      </c>
      <c r="E150" s="1400">
        <v>0.67900000000000005</v>
      </c>
      <c r="F150" s="1401">
        <v>0.25</v>
      </c>
      <c r="G150" s="883"/>
      <c r="H150" s="883"/>
      <c r="I150" s="1403">
        <v>0.25</v>
      </c>
      <c r="J150" s="1401">
        <v>0.42899999999999999</v>
      </c>
      <c r="K150" s="1352">
        <v>0</v>
      </c>
      <c r="L150" s="1061" t="s">
        <v>55</v>
      </c>
      <c r="M150" s="1364"/>
      <c r="N150" s="1364"/>
      <c r="O150" s="1364"/>
      <c r="P150" s="1364"/>
      <c r="Q150" s="1403">
        <v>0.25</v>
      </c>
      <c r="R150" s="1401">
        <v>0.42899999999999999</v>
      </c>
      <c r="S150" s="1376"/>
      <c r="T150" s="1376"/>
      <c r="U150" s="1404"/>
      <c r="V150" s="1404" t="s">
        <v>11919</v>
      </c>
      <c r="W150" s="1404" t="s">
        <v>11919</v>
      </c>
    </row>
    <row r="151" spans="1:23">
      <c r="A151" s="1481">
        <v>6</v>
      </c>
      <c r="B151" s="164" t="s">
        <v>11920</v>
      </c>
      <c r="C151" s="1352" t="s">
        <v>11921</v>
      </c>
      <c r="D151" s="1364"/>
      <c r="E151" s="1400">
        <v>3</v>
      </c>
      <c r="F151" s="1401"/>
      <c r="G151" s="1402"/>
      <c r="H151" s="1402"/>
      <c r="I151" s="1403"/>
      <c r="J151" s="1401">
        <v>3</v>
      </c>
      <c r="K151" s="1405">
        <v>3</v>
      </c>
      <c r="L151" s="1061" t="s">
        <v>55</v>
      </c>
      <c r="M151" s="1364"/>
      <c r="N151" s="1364"/>
      <c r="O151" s="1364"/>
      <c r="P151" s="1364"/>
      <c r="Q151" s="1403"/>
      <c r="R151" s="1401">
        <v>3</v>
      </c>
      <c r="S151" s="1376"/>
      <c r="T151" s="1376"/>
      <c r="U151" s="1376"/>
      <c r="V151" s="1404"/>
      <c r="W151" s="1404"/>
    </row>
    <row r="152" spans="1:23">
      <c r="A152" s="1481">
        <v>7</v>
      </c>
      <c r="B152" s="164" t="s">
        <v>11922</v>
      </c>
      <c r="C152" s="1352" t="s">
        <v>11923</v>
      </c>
      <c r="D152" s="1364"/>
      <c r="E152" s="1400">
        <v>1.5</v>
      </c>
      <c r="F152" s="1401"/>
      <c r="G152" s="1402"/>
      <c r="H152" s="1402"/>
      <c r="I152" s="1403"/>
      <c r="J152" s="1401">
        <v>1.5</v>
      </c>
      <c r="K152" s="1405">
        <v>1.5</v>
      </c>
      <c r="L152" s="1061" t="s">
        <v>55</v>
      </c>
      <c r="M152" s="1364"/>
      <c r="N152" s="1407"/>
      <c r="O152" s="1364"/>
      <c r="P152" s="1364"/>
      <c r="Q152" s="1403"/>
      <c r="R152" s="1401">
        <v>1.5</v>
      </c>
      <c r="S152" s="1376"/>
      <c r="T152" s="1376"/>
      <c r="U152" s="1376"/>
      <c r="V152" s="1404"/>
      <c r="W152" s="1404"/>
    </row>
    <row r="153" spans="1:23" ht="24">
      <c r="A153" s="1481">
        <v>8</v>
      </c>
      <c r="B153" s="164" t="s">
        <v>11924</v>
      </c>
      <c r="C153" s="1352" t="s">
        <v>11925</v>
      </c>
      <c r="D153" s="1360" t="s">
        <v>11926</v>
      </c>
      <c r="E153" s="1400">
        <v>7.3999999999999996E-2</v>
      </c>
      <c r="F153" s="1401"/>
      <c r="G153" s="883"/>
      <c r="H153" s="883"/>
      <c r="I153" s="1403"/>
      <c r="J153" s="1401">
        <v>7.3999999999999996E-2</v>
      </c>
      <c r="K153" s="1352">
        <v>0</v>
      </c>
      <c r="L153" s="1061" t="s">
        <v>55</v>
      </c>
      <c r="M153" s="1364"/>
      <c r="N153" s="1364"/>
      <c r="O153" s="1364"/>
      <c r="P153" s="1364"/>
      <c r="Q153" s="1403"/>
      <c r="R153" s="1401">
        <v>7.3999999999999996E-2</v>
      </c>
      <c r="S153" s="1376"/>
      <c r="T153" s="1376"/>
      <c r="U153" s="1376"/>
      <c r="V153" s="1404"/>
      <c r="W153" s="1404"/>
    </row>
    <row r="154" spans="1:23" ht="24">
      <c r="A154" s="1481">
        <v>9</v>
      </c>
      <c r="B154" s="164" t="s">
        <v>11927</v>
      </c>
      <c r="C154" s="1352" t="s">
        <v>11928</v>
      </c>
      <c r="D154" s="1360" t="s">
        <v>11929</v>
      </c>
      <c r="E154" s="1400">
        <v>0.37</v>
      </c>
      <c r="F154" s="1401">
        <v>0.37</v>
      </c>
      <c r="G154" s="883"/>
      <c r="H154" s="883"/>
      <c r="I154" s="1403">
        <v>0.37</v>
      </c>
      <c r="J154" s="1401">
        <v>0</v>
      </c>
      <c r="K154" s="1352">
        <v>0</v>
      </c>
      <c r="L154" s="1061" t="s">
        <v>55</v>
      </c>
      <c r="M154" s="1364"/>
      <c r="N154" s="1364"/>
      <c r="O154" s="1364"/>
      <c r="P154" s="1364"/>
      <c r="Q154" s="1403">
        <v>0.37</v>
      </c>
      <c r="R154" s="1401">
        <v>0</v>
      </c>
      <c r="S154" s="1376"/>
      <c r="T154" s="1376"/>
      <c r="U154" s="1376"/>
      <c r="V154" s="1404" t="s">
        <v>11930</v>
      </c>
      <c r="W154" s="1404" t="s">
        <v>11930</v>
      </c>
    </row>
    <row r="155" spans="1:23">
      <c r="A155" s="1481">
        <v>10</v>
      </c>
      <c r="B155" s="164" t="s">
        <v>11931</v>
      </c>
      <c r="C155" s="1352" t="s">
        <v>11932</v>
      </c>
      <c r="D155" s="1360" t="s">
        <v>11933</v>
      </c>
      <c r="E155" s="1400">
        <v>0.75600000000000001</v>
      </c>
      <c r="F155" s="1401">
        <v>0.75600000000000001</v>
      </c>
      <c r="G155" s="883"/>
      <c r="H155" s="883"/>
      <c r="I155" s="1403">
        <v>0.75600000000000001</v>
      </c>
      <c r="J155" s="1401">
        <v>0</v>
      </c>
      <c r="K155" s="1352">
        <v>0</v>
      </c>
      <c r="L155" s="1061" t="s">
        <v>55</v>
      </c>
      <c r="M155" s="1364"/>
      <c r="N155" s="1364"/>
      <c r="O155" s="1364"/>
      <c r="P155" s="1364"/>
      <c r="Q155" s="1403">
        <v>0.75600000000000001</v>
      </c>
      <c r="R155" s="1401">
        <v>0</v>
      </c>
      <c r="S155" s="1376"/>
      <c r="T155" s="1376"/>
      <c r="U155" s="1376"/>
      <c r="V155" s="1404"/>
      <c r="W155" s="1404"/>
    </row>
    <row r="156" spans="1:23">
      <c r="A156" s="1481">
        <v>11</v>
      </c>
      <c r="B156" s="164" t="s">
        <v>11934</v>
      </c>
      <c r="C156" s="1352" t="s">
        <v>11935</v>
      </c>
      <c r="D156" s="1364"/>
      <c r="E156" s="1400">
        <v>1.5</v>
      </c>
      <c r="F156" s="1401"/>
      <c r="G156" s="1402"/>
      <c r="H156" s="1402"/>
      <c r="I156" s="1403"/>
      <c r="J156" s="1401">
        <v>1.5</v>
      </c>
      <c r="K156" s="1405">
        <v>1.5</v>
      </c>
      <c r="L156" s="1061" t="s">
        <v>55</v>
      </c>
      <c r="M156" s="1364"/>
      <c r="N156" s="1364"/>
      <c r="O156" s="1364"/>
      <c r="P156" s="1364"/>
      <c r="Q156" s="1403"/>
      <c r="R156" s="1401">
        <v>1.5</v>
      </c>
      <c r="S156" s="1376"/>
      <c r="T156" s="1376"/>
      <c r="U156" s="1376"/>
      <c r="V156" s="1404"/>
      <c r="W156" s="1404"/>
    </row>
    <row r="157" spans="1:23">
      <c r="A157" s="1481">
        <v>12</v>
      </c>
      <c r="B157" s="164" t="s">
        <v>11936</v>
      </c>
      <c r="C157" s="1352" t="s">
        <v>11937</v>
      </c>
      <c r="D157" s="1360" t="s">
        <v>11938</v>
      </c>
      <c r="E157" s="1400">
        <v>0.46899999999999997</v>
      </c>
      <c r="F157" s="1401">
        <v>0.46899999999999997</v>
      </c>
      <c r="G157" s="883"/>
      <c r="H157" s="883"/>
      <c r="I157" s="1403">
        <v>0.46899999999999997</v>
      </c>
      <c r="J157" s="1401">
        <v>0</v>
      </c>
      <c r="K157" s="1352">
        <v>0</v>
      </c>
      <c r="L157" s="1061" t="s">
        <v>55</v>
      </c>
      <c r="M157" s="1364"/>
      <c r="N157" s="1364"/>
      <c r="O157" s="1364"/>
      <c r="P157" s="1364"/>
      <c r="Q157" s="1403">
        <v>0.46899999999999997</v>
      </c>
      <c r="R157" s="1401">
        <v>0</v>
      </c>
      <c r="S157" s="1376"/>
      <c r="T157" s="1376"/>
      <c r="U157" s="1376"/>
      <c r="V157" s="1404"/>
      <c r="W157" s="1404"/>
    </row>
    <row r="158" spans="1:23">
      <c r="A158" s="1481">
        <v>13</v>
      </c>
      <c r="B158" s="164" t="s">
        <v>11939</v>
      </c>
      <c r="C158" s="1352" t="s">
        <v>11940</v>
      </c>
      <c r="D158" s="1364"/>
      <c r="E158" s="1400">
        <v>2</v>
      </c>
      <c r="F158" s="1401"/>
      <c r="G158" s="1402"/>
      <c r="H158" s="1402"/>
      <c r="I158" s="1403"/>
      <c r="J158" s="1401">
        <v>2</v>
      </c>
      <c r="K158" s="1405">
        <v>2</v>
      </c>
      <c r="L158" s="1061" t="s">
        <v>55</v>
      </c>
      <c r="M158" s="1364"/>
      <c r="N158" s="1364"/>
      <c r="O158" s="1364"/>
      <c r="P158" s="1364"/>
      <c r="Q158" s="1403"/>
      <c r="R158" s="1401">
        <v>2</v>
      </c>
      <c r="S158" s="1376"/>
      <c r="T158" s="1376"/>
      <c r="U158" s="1404" t="s">
        <v>11616</v>
      </c>
      <c r="V158" s="1404"/>
      <c r="W158" s="1404"/>
    </row>
    <row r="159" spans="1:23">
      <c r="A159" s="1481">
        <v>14</v>
      </c>
      <c r="B159" s="164" t="s">
        <v>11941</v>
      </c>
      <c r="C159" s="1352" t="s">
        <v>11942</v>
      </c>
      <c r="D159" s="1364"/>
      <c r="E159" s="1400">
        <v>1.5</v>
      </c>
      <c r="F159" s="1401"/>
      <c r="G159" s="1402"/>
      <c r="H159" s="1402"/>
      <c r="I159" s="1403"/>
      <c r="J159" s="1401">
        <v>1.5</v>
      </c>
      <c r="K159" s="1405">
        <v>1.5</v>
      </c>
      <c r="L159" s="1061" t="s">
        <v>55</v>
      </c>
      <c r="M159" s="1364"/>
      <c r="N159" s="1364"/>
      <c r="O159" s="1364"/>
      <c r="P159" s="1364"/>
      <c r="Q159" s="1403"/>
      <c r="R159" s="1401">
        <v>1.5</v>
      </c>
      <c r="S159" s="1376"/>
      <c r="T159" s="1376"/>
      <c r="U159" s="1404"/>
      <c r="V159" s="1404"/>
      <c r="W159" s="1404"/>
    </row>
    <row r="160" spans="1:23" ht="24">
      <c r="A160" s="1481">
        <v>15</v>
      </c>
      <c r="B160" s="164" t="s">
        <v>11943</v>
      </c>
      <c r="C160" s="1352" t="s">
        <v>11944</v>
      </c>
      <c r="D160" s="1360" t="s">
        <v>11945</v>
      </c>
      <c r="E160" s="1400">
        <v>0.10100000000000001</v>
      </c>
      <c r="F160" s="1401"/>
      <c r="G160" s="883"/>
      <c r="H160" s="883"/>
      <c r="I160" s="1403"/>
      <c r="J160" s="1401">
        <v>0.10100000000000001</v>
      </c>
      <c r="K160" s="1352">
        <v>0</v>
      </c>
      <c r="L160" s="1061" t="s">
        <v>55</v>
      </c>
      <c r="M160" s="1364"/>
      <c r="N160" s="1364"/>
      <c r="O160" s="1364"/>
      <c r="P160" s="1364"/>
      <c r="Q160" s="1403"/>
      <c r="R160" s="1401">
        <v>0.10100000000000001</v>
      </c>
      <c r="S160" s="1376"/>
      <c r="T160" s="1376"/>
      <c r="U160" s="1404"/>
      <c r="V160" s="1404"/>
      <c r="W160" s="1404"/>
    </row>
    <row r="161" spans="1:23" ht="24">
      <c r="A161" s="1481">
        <v>16</v>
      </c>
      <c r="B161" s="164" t="s">
        <v>11946</v>
      </c>
      <c r="C161" s="1352" t="s">
        <v>11947</v>
      </c>
      <c r="D161" s="1360" t="s">
        <v>11948</v>
      </c>
      <c r="E161" s="1400">
        <v>1.383</v>
      </c>
      <c r="F161" s="1401"/>
      <c r="G161" s="883"/>
      <c r="H161" s="883"/>
      <c r="I161" s="1403"/>
      <c r="J161" s="1401">
        <v>1.383</v>
      </c>
      <c r="K161" s="1352">
        <v>1.383</v>
      </c>
      <c r="L161" s="1061" t="s">
        <v>55</v>
      </c>
      <c r="M161" s="1364"/>
      <c r="N161" s="1364"/>
      <c r="O161" s="1364"/>
      <c r="P161" s="1364"/>
      <c r="Q161" s="1403"/>
      <c r="R161" s="1401">
        <v>1.383</v>
      </c>
      <c r="S161" s="1376"/>
      <c r="T161" s="1376"/>
      <c r="U161" s="1404" t="s">
        <v>11616</v>
      </c>
      <c r="V161" s="1404"/>
      <c r="W161" s="1404"/>
    </row>
    <row r="162" spans="1:23">
      <c r="A162" s="1481">
        <v>17</v>
      </c>
      <c r="B162" s="164" t="s">
        <v>11949</v>
      </c>
      <c r="C162" s="1352" t="s">
        <v>11950</v>
      </c>
      <c r="D162" s="1364"/>
      <c r="E162" s="1400">
        <v>1.5</v>
      </c>
      <c r="F162" s="1401"/>
      <c r="G162" s="1402"/>
      <c r="H162" s="1402"/>
      <c r="I162" s="1403"/>
      <c r="J162" s="1401">
        <v>1.5</v>
      </c>
      <c r="K162" s="1405">
        <v>1.5</v>
      </c>
      <c r="L162" s="1061" t="s">
        <v>55</v>
      </c>
      <c r="M162" s="1364"/>
      <c r="N162" s="1364"/>
      <c r="O162" s="1364"/>
      <c r="P162" s="1364"/>
      <c r="Q162" s="1403"/>
      <c r="R162" s="1401">
        <v>1.5</v>
      </c>
      <c r="S162" s="1376"/>
      <c r="T162" s="1376"/>
      <c r="U162" s="1404"/>
      <c r="V162" s="1404"/>
      <c r="W162" s="1404"/>
    </row>
    <row r="163" spans="1:23">
      <c r="A163" s="1481">
        <v>18</v>
      </c>
      <c r="B163" s="164" t="s">
        <v>11951</v>
      </c>
      <c r="C163" s="1352" t="s">
        <v>11952</v>
      </c>
      <c r="D163" s="1364"/>
      <c r="E163" s="1400">
        <v>2.5</v>
      </c>
      <c r="F163" s="1401"/>
      <c r="G163" s="1402"/>
      <c r="H163" s="1402"/>
      <c r="I163" s="1403"/>
      <c r="J163" s="1401">
        <v>2.5</v>
      </c>
      <c r="K163" s="1405">
        <v>2.5</v>
      </c>
      <c r="L163" s="1061" t="s">
        <v>55</v>
      </c>
      <c r="M163" s="1364"/>
      <c r="N163" s="1364"/>
      <c r="O163" s="1364"/>
      <c r="P163" s="1364"/>
      <c r="Q163" s="1403"/>
      <c r="R163" s="1401">
        <v>2.5</v>
      </c>
      <c r="S163" s="1376"/>
      <c r="T163" s="1376"/>
      <c r="U163" s="1404" t="s">
        <v>11616</v>
      </c>
      <c r="V163" s="1404"/>
      <c r="W163" s="1404"/>
    </row>
    <row r="164" spans="1:23">
      <c r="A164" s="1481">
        <v>19</v>
      </c>
      <c r="B164" s="164" t="s">
        <v>11953</v>
      </c>
      <c r="C164" s="1352" t="s">
        <v>11954</v>
      </c>
      <c r="D164" s="1364"/>
      <c r="E164" s="1400">
        <v>3</v>
      </c>
      <c r="F164" s="1401"/>
      <c r="G164" s="1402"/>
      <c r="H164" s="1402"/>
      <c r="I164" s="1403"/>
      <c r="J164" s="1401">
        <v>3</v>
      </c>
      <c r="K164" s="1405">
        <v>3</v>
      </c>
      <c r="L164" s="1061" t="s">
        <v>55</v>
      </c>
      <c r="M164" s="1364"/>
      <c r="N164" s="1364"/>
      <c r="O164" s="1364"/>
      <c r="P164" s="1364"/>
      <c r="Q164" s="1403"/>
      <c r="R164" s="1401">
        <v>3</v>
      </c>
      <c r="S164" s="1376"/>
      <c r="T164" s="1376"/>
      <c r="U164" s="1404"/>
      <c r="V164" s="1404"/>
      <c r="W164" s="1404"/>
    </row>
    <row r="165" spans="1:23">
      <c r="A165" s="1481">
        <v>20</v>
      </c>
      <c r="B165" s="164" t="s">
        <v>11955</v>
      </c>
      <c r="C165" s="1352" t="s">
        <v>11956</v>
      </c>
      <c r="D165" s="1364"/>
      <c r="E165" s="1400">
        <v>3</v>
      </c>
      <c r="F165" s="1401"/>
      <c r="G165" s="1402"/>
      <c r="H165" s="1402"/>
      <c r="I165" s="1403"/>
      <c r="J165" s="1401">
        <v>3</v>
      </c>
      <c r="K165" s="1405">
        <v>3</v>
      </c>
      <c r="L165" s="1061" t="s">
        <v>55</v>
      </c>
      <c r="M165" s="1364"/>
      <c r="N165" s="1364"/>
      <c r="O165" s="1364"/>
      <c r="P165" s="1364"/>
      <c r="Q165" s="1403"/>
      <c r="R165" s="1401">
        <v>3</v>
      </c>
      <c r="S165" s="1376"/>
      <c r="T165" s="1376"/>
      <c r="U165" s="1404"/>
      <c r="V165" s="1404"/>
      <c r="W165" s="1404"/>
    </row>
    <row r="166" spans="1:23">
      <c r="A166" s="1481">
        <v>21</v>
      </c>
      <c r="B166" s="164" t="s">
        <v>11957</v>
      </c>
      <c r="C166" s="1352" t="s">
        <v>11958</v>
      </c>
      <c r="D166" s="1364"/>
      <c r="E166" s="1400">
        <v>1</v>
      </c>
      <c r="F166" s="1401"/>
      <c r="G166" s="1402"/>
      <c r="H166" s="1402"/>
      <c r="I166" s="1403"/>
      <c r="J166" s="1401">
        <v>1</v>
      </c>
      <c r="K166" s="1405">
        <v>1</v>
      </c>
      <c r="L166" s="1061" t="s">
        <v>55</v>
      </c>
      <c r="M166" s="1364"/>
      <c r="N166" s="1364"/>
      <c r="O166" s="1364"/>
      <c r="P166" s="1364"/>
      <c r="Q166" s="1403"/>
      <c r="R166" s="1401">
        <v>1</v>
      </c>
      <c r="S166" s="1376"/>
      <c r="T166" s="1376"/>
      <c r="U166" s="1404"/>
      <c r="V166" s="1404"/>
      <c r="W166" s="1404"/>
    </row>
    <row r="167" spans="1:23">
      <c r="A167" s="1481">
        <v>22</v>
      </c>
      <c r="B167" s="164" t="s">
        <v>11959</v>
      </c>
      <c r="C167" s="1352" t="s">
        <v>11960</v>
      </c>
      <c r="D167" s="1364"/>
      <c r="E167" s="1400">
        <v>3.5</v>
      </c>
      <c r="F167" s="1401"/>
      <c r="G167" s="1402"/>
      <c r="H167" s="1402"/>
      <c r="I167" s="1403"/>
      <c r="J167" s="1401">
        <v>3.5</v>
      </c>
      <c r="K167" s="1405">
        <v>3.5</v>
      </c>
      <c r="L167" s="1061" t="s">
        <v>55</v>
      </c>
      <c r="M167" s="1364"/>
      <c r="N167" s="1364"/>
      <c r="O167" s="1364"/>
      <c r="P167" s="1364"/>
      <c r="Q167" s="1403"/>
      <c r="R167" s="1401">
        <v>3.5</v>
      </c>
      <c r="S167" s="1376"/>
      <c r="T167" s="1376"/>
      <c r="U167" s="1404"/>
      <c r="V167" s="1404"/>
      <c r="W167" s="1404"/>
    </row>
    <row r="168" spans="1:23">
      <c r="A168" s="1481">
        <v>23</v>
      </c>
      <c r="B168" s="164" t="s">
        <v>11961</v>
      </c>
      <c r="C168" s="1352" t="s">
        <v>11962</v>
      </c>
      <c r="D168" s="1364"/>
      <c r="E168" s="1400">
        <v>2.5</v>
      </c>
      <c r="F168" s="1401"/>
      <c r="G168" s="1402"/>
      <c r="H168" s="1402"/>
      <c r="I168" s="1403"/>
      <c r="J168" s="1401">
        <v>2.5</v>
      </c>
      <c r="K168" s="1405">
        <v>2.5</v>
      </c>
      <c r="L168" s="1061" t="s">
        <v>55</v>
      </c>
      <c r="M168" s="1364"/>
      <c r="N168" s="1364"/>
      <c r="O168" s="1364"/>
      <c r="P168" s="1364"/>
      <c r="Q168" s="1403"/>
      <c r="R168" s="1401">
        <v>2.5</v>
      </c>
      <c r="S168" s="1376"/>
      <c r="T168" s="1376"/>
      <c r="U168" s="1376"/>
      <c r="V168" s="1404"/>
      <c r="W168" s="1404"/>
    </row>
    <row r="169" spans="1:23">
      <c r="A169" s="1481">
        <v>24</v>
      </c>
      <c r="B169" s="164" t="s">
        <v>11963</v>
      </c>
      <c r="C169" s="1352" t="s">
        <v>11964</v>
      </c>
      <c r="D169" s="1364"/>
      <c r="E169" s="1400">
        <v>1</v>
      </c>
      <c r="F169" s="1401"/>
      <c r="G169" s="1402"/>
      <c r="H169" s="1402"/>
      <c r="I169" s="1403"/>
      <c r="J169" s="1401">
        <v>1</v>
      </c>
      <c r="K169" s="1405">
        <v>1</v>
      </c>
      <c r="L169" s="1061" t="s">
        <v>55</v>
      </c>
      <c r="M169" s="1364"/>
      <c r="N169" s="1364"/>
      <c r="O169" s="1364"/>
      <c r="P169" s="1364"/>
      <c r="Q169" s="1403"/>
      <c r="R169" s="1401">
        <v>1</v>
      </c>
      <c r="S169" s="1376"/>
      <c r="T169" s="1376"/>
      <c r="U169" s="1376"/>
      <c r="V169" s="1404"/>
      <c r="W169" s="1404"/>
    </row>
    <row r="170" spans="1:23">
      <c r="A170" s="1481">
        <v>25</v>
      </c>
      <c r="B170" s="164" t="s">
        <v>11965</v>
      </c>
      <c r="C170" s="1352" t="s">
        <v>11966</v>
      </c>
      <c r="D170" s="1360" t="s">
        <v>11967</v>
      </c>
      <c r="E170" s="1400">
        <v>0.84599999999999997</v>
      </c>
      <c r="F170" s="1401">
        <v>0.84599999999999997</v>
      </c>
      <c r="G170" s="883"/>
      <c r="H170" s="883"/>
      <c r="I170" s="1403">
        <v>0.84599999999999997</v>
      </c>
      <c r="J170" s="1401">
        <v>0</v>
      </c>
      <c r="K170" s="1352">
        <v>0</v>
      </c>
      <c r="L170" s="1061" t="s">
        <v>55</v>
      </c>
      <c r="M170" s="1364"/>
      <c r="N170" s="1364"/>
      <c r="O170" s="1364"/>
      <c r="P170" s="1364"/>
      <c r="Q170" s="1403">
        <v>0.84599999999999997</v>
      </c>
      <c r="R170" s="1401">
        <v>0</v>
      </c>
      <c r="S170" s="1376"/>
      <c r="T170" s="1376"/>
      <c r="U170" s="1376"/>
      <c r="V170" s="1404" t="s">
        <v>11968</v>
      </c>
      <c r="W170" s="1404" t="s">
        <v>11968</v>
      </c>
    </row>
    <row r="171" spans="1:23">
      <c r="A171" s="1481">
        <v>26</v>
      </c>
      <c r="B171" s="164" t="s">
        <v>11969</v>
      </c>
      <c r="C171" s="1352" t="s">
        <v>11970</v>
      </c>
      <c r="D171" s="1360" t="s">
        <v>11971</v>
      </c>
      <c r="E171" s="1400">
        <v>1.0309999999999999</v>
      </c>
      <c r="F171" s="1401">
        <v>1.0309999999999999</v>
      </c>
      <c r="G171" s="883"/>
      <c r="H171" s="883"/>
      <c r="I171" s="1403">
        <v>1.0309999999999999</v>
      </c>
      <c r="J171" s="1401">
        <v>0</v>
      </c>
      <c r="K171" s="1352">
        <v>0</v>
      </c>
      <c r="L171" s="1061" t="s">
        <v>55</v>
      </c>
      <c r="M171" s="1364"/>
      <c r="N171" s="1364"/>
      <c r="O171" s="1364"/>
      <c r="P171" s="1364"/>
      <c r="Q171" s="1403">
        <v>1.0309999999999999</v>
      </c>
      <c r="R171" s="1401">
        <v>0</v>
      </c>
      <c r="S171" s="1376"/>
      <c r="T171" s="1376"/>
      <c r="U171" s="1376"/>
      <c r="V171" s="1404" t="s">
        <v>11972</v>
      </c>
      <c r="W171" s="1404" t="s">
        <v>11972</v>
      </c>
    </row>
    <row r="172" spans="1:23">
      <c r="A172" s="1481">
        <v>27</v>
      </c>
      <c r="B172" s="164" t="s">
        <v>11973</v>
      </c>
      <c r="C172" s="1352" t="s">
        <v>11974</v>
      </c>
      <c r="D172" s="1360" t="s">
        <v>11975</v>
      </c>
      <c r="E172" s="1400">
        <v>0.51300000000000001</v>
      </c>
      <c r="F172" s="1401">
        <v>0.51300000000000001</v>
      </c>
      <c r="G172" s="883"/>
      <c r="H172" s="883"/>
      <c r="I172" s="1403">
        <v>0.51300000000000001</v>
      </c>
      <c r="J172" s="1401">
        <v>0</v>
      </c>
      <c r="K172" s="1352">
        <v>0</v>
      </c>
      <c r="L172" s="1061" t="s">
        <v>55</v>
      </c>
      <c r="M172" s="1364"/>
      <c r="N172" s="1364"/>
      <c r="O172" s="1364"/>
      <c r="P172" s="1364"/>
      <c r="Q172" s="1403">
        <v>0.51300000000000001</v>
      </c>
      <c r="R172" s="1401">
        <v>0</v>
      </c>
      <c r="S172" s="1376"/>
      <c r="T172" s="1376"/>
      <c r="U172" s="1376"/>
      <c r="V172" s="1404" t="s">
        <v>11976</v>
      </c>
      <c r="W172" s="1404" t="s">
        <v>11976</v>
      </c>
    </row>
    <row r="173" spans="1:23" ht="25.5">
      <c r="A173" s="602">
        <v>28</v>
      </c>
      <c r="B173" s="1127" t="s">
        <v>11977</v>
      </c>
      <c r="C173" s="839" t="s">
        <v>11978</v>
      </c>
      <c r="D173" s="1365"/>
      <c r="E173" s="1408">
        <v>0.59499999999999997</v>
      </c>
      <c r="F173" s="1408">
        <v>0.59499999999999997</v>
      </c>
      <c r="G173" s="1409"/>
      <c r="H173" s="1409"/>
      <c r="I173" s="1408">
        <v>0.59499999999999997</v>
      </c>
      <c r="J173" s="1408">
        <v>0</v>
      </c>
      <c r="K173" s="839">
        <v>0</v>
      </c>
      <c r="L173" s="1061" t="s">
        <v>55</v>
      </c>
      <c r="M173" s="1410"/>
      <c r="N173" s="1410"/>
      <c r="O173" s="1410"/>
      <c r="P173" s="1410"/>
      <c r="Q173" s="1408">
        <v>0.59499999999999997</v>
      </c>
      <c r="R173" s="1408">
        <v>0</v>
      </c>
      <c r="S173" s="1411"/>
      <c r="T173" s="1411"/>
      <c r="U173" s="1411"/>
      <c r="V173" s="1404" t="s">
        <v>11979</v>
      </c>
      <c r="W173" s="1404" t="s">
        <v>11979</v>
      </c>
    </row>
    <row r="174" spans="1:23">
      <c r="A174" s="1481">
        <v>29</v>
      </c>
      <c r="B174" s="164" t="s">
        <v>11980</v>
      </c>
      <c r="C174" s="1352" t="s">
        <v>11981</v>
      </c>
      <c r="D174" s="1364"/>
      <c r="E174" s="1400">
        <v>2.2000000000000002</v>
      </c>
      <c r="F174" s="1401"/>
      <c r="G174" s="1402"/>
      <c r="H174" s="1402"/>
      <c r="I174" s="1403"/>
      <c r="J174" s="1401">
        <v>2.2000000000000002</v>
      </c>
      <c r="K174" s="1405">
        <v>2.2000000000000002</v>
      </c>
      <c r="L174" s="1061" t="s">
        <v>55</v>
      </c>
      <c r="M174" s="1364"/>
      <c r="N174" s="1364"/>
      <c r="O174" s="1364"/>
      <c r="P174" s="1364"/>
      <c r="Q174" s="1403"/>
      <c r="R174" s="1401">
        <v>2.2000000000000002</v>
      </c>
      <c r="S174" s="1376"/>
      <c r="T174" s="1376"/>
      <c r="U174" s="1376"/>
      <c r="V174" s="1404"/>
      <c r="W174" s="1404"/>
    </row>
    <row r="175" spans="1:23">
      <c r="A175" s="1481">
        <v>30</v>
      </c>
      <c r="B175" s="16" t="s">
        <v>11982</v>
      </c>
      <c r="C175" s="1352" t="s">
        <v>11983</v>
      </c>
      <c r="D175" s="1364"/>
      <c r="E175" s="1400">
        <v>3</v>
      </c>
      <c r="F175" s="1401"/>
      <c r="G175" s="1402"/>
      <c r="H175" s="1402"/>
      <c r="I175" s="1403"/>
      <c r="J175" s="1401">
        <v>3</v>
      </c>
      <c r="K175" s="1405">
        <v>3</v>
      </c>
      <c r="L175" s="1061" t="s">
        <v>55</v>
      </c>
      <c r="M175" s="1364"/>
      <c r="N175" s="1364"/>
      <c r="O175" s="1364"/>
      <c r="P175" s="1364"/>
      <c r="Q175" s="1403"/>
      <c r="R175" s="1401">
        <v>3</v>
      </c>
      <c r="S175" s="1376"/>
      <c r="T175" s="1376"/>
      <c r="U175" s="1376"/>
      <c r="V175" s="1404"/>
      <c r="W175" s="1404"/>
    </row>
    <row r="176" spans="1:23">
      <c r="A176" s="1481">
        <v>31</v>
      </c>
      <c r="B176" s="164" t="s">
        <v>11984</v>
      </c>
      <c r="C176" s="1352" t="s">
        <v>11985</v>
      </c>
      <c r="D176" s="1364"/>
      <c r="E176" s="1400">
        <v>2.5</v>
      </c>
      <c r="F176" s="1401"/>
      <c r="G176" s="1402"/>
      <c r="H176" s="1402"/>
      <c r="I176" s="1403"/>
      <c r="J176" s="1401">
        <v>2.5</v>
      </c>
      <c r="K176" s="1405">
        <v>2.5</v>
      </c>
      <c r="L176" s="1061" t="s">
        <v>55</v>
      </c>
      <c r="M176" s="1364"/>
      <c r="N176" s="1364"/>
      <c r="O176" s="1364"/>
      <c r="P176" s="1364"/>
      <c r="Q176" s="1403"/>
      <c r="R176" s="1401">
        <v>2.5</v>
      </c>
      <c r="S176" s="1376"/>
      <c r="T176" s="1376"/>
      <c r="U176" s="1376"/>
      <c r="V176" s="1404"/>
      <c r="W176" s="1404"/>
    </row>
    <row r="177" spans="1:23">
      <c r="A177" s="1481">
        <v>32</v>
      </c>
      <c r="B177" s="164" t="s">
        <v>11986</v>
      </c>
      <c r="C177" s="1352" t="s">
        <v>11987</v>
      </c>
      <c r="D177" s="1364"/>
      <c r="E177" s="1400">
        <v>2.5</v>
      </c>
      <c r="F177" s="1401"/>
      <c r="G177" s="1402"/>
      <c r="H177" s="1402"/>
      <c r="I177" s="1403"/>
      <c r="J177" s="1401">
        <v>2.5</v>
      </c>
      <c r="K177" s="1405">
        <v>2.5</v>
      </c>
      <c r="L177" s="1061" t="s">
        <v>55</v>
      </c>
      <c r="M177" s="1364"/>
      <c r="N177" s="1364"/>
      <c r="O177" s="1364"/>
      <c r="P177" s="1364"/>
      <c r="Q177" s="1403"/>
      <c r="R177" s="1401">
        <v>2.5</v>
      </c>
      <c r="S177" s="1376"/>
      <c r="T177" s="1376"/>
      <c r="U177" s="1376"/>
      <c r="V177" s="1404"/>
      <c r="W177" s="1404"/>
    </row>
    <row r="178" spans="1:23">
      <c r="A178" s="1481">
        <v>33</v>
      </c>
      <c r="B178" s="164" t="s">
        <v>11988</v>
      </c>
      <c r="C178" s="1352" t="s">
        <v>11989</v>
      </c>
      <c r="D178" s="1364"/>
      <c r="E178" s="1400">
        <v>3</v>
      </c>
      <c r="F178" s="1401"/>
      <c r="G178" s="1402"/>
      <c r="H178" s="1402"/>
      <c r="I178" s="1403"/>
      <c r="J178" s="1401">
        <v>3</v>
      </c>
      <c r="K178" s="1405">
        <v>3</v>
      </c>
      <c r="L178" s="1061" t="s">
        <v>55</v>
      </c>
      <c r="M178" s="1364"/>
      <c r="N178" s="1364"/>
      <c r="O178" s="1364"/>
      <c r="P178" s="1364"/>
      <c r="Q178" s="1403"/>
      <c r="R178" s="1401">
        <v>3</v>
      </c>
      <c r="S178" s="1376"/>
      <c r="T178" s="1376"/>
      <c r="U178" s="1376"/>
      <c r="V178" s="1404"/>
      <c r="W178" s="1404"/>
    </row>
    <row r="179" spans="1:23">
      <c r="A179" s="1481">
        <v>34</v>
      </c>
      <c r="B179" s="164" t="s">
        <v>11990</v>
      </c>
      <c r="C179" s="1352" t="s">
        <v>11991</v>
      </c>
      <c r="D179" s="1364"/>
      <c r="E179" s="1400">
        <v>3</v>
      </c>
      <c r="F179" s="1401"/>
      <c r="G179" s="1402"/>
      <c r="H179" s="1402"/>
      <c r="I179" s="1403"/>
      <c r="J179" s="1401">
        <v>3</v>
      </c>
      <c r="K179" s="1405">
        <v>3</v>
      </c>
      <c r="L179" s="1061" t="s">
        <v>55</v>
      </c>
      <c r="M179" s="1364"/>
      <c r="N179" s="1364"/>
      <c r="O179" s="1364"/>
      <c r="P179" s="1364"/>
      <c r="Q179" s="1403"/>
      <c r="R179" s="1401">
        <v>3</v>
      </c>
      <c r="S179" s="1376"/>
      <c r="T179" s="1376"/>
      <c r="U179" s="1376"/>
      <c r="V179" s="1404"/>
      <c r="W179" s="1404"/>
    </row>
    <row r="180" spans="1:23">
      <c r="A180" s="1481">
        <v>35</v>
      </c>
      <c r="B180" s="164" t="s">
        <v>11992</v>
      </c>
      <c r="C180" s="1352" t="s">
        <v>11993</v>
      </c>
      <c r="D180" s="1364"/>
      <c r="E180" s="1400">
        <v>1</v>
      </c>
      <c r="F180" s="1401"/>
      <c r="G180" s="1402"/>
      <c r="H180" s="1402"/>
      <c r="I180" s="1403"/>
      <c r="J180" s="1401">
        <v>1</v>
      </c>
      <c r="K180" s="1405">
        <v>1</v>
      </c>
      <c r="L180" s="1061" t="s">
        <v>55</v>
      </c>
      <c r="M180" s="1364"/>
      <c r="N180" s="1364"/>
      <c r="O180" s="1364"/>
      <c r="P180" s="1364"/>
      <c r="Q180" s="1403"/>
      <c r="R180" s="1401">
        <v>1</v>
      </c>
      <c r="S180" s="1376"/>
      <c r="T180" s="1376"/>
      <c r="U180" s="1376"/>
      <c r="V180" s="1404"/>
      <c r="W180" s="1404"/>
    </row>
    <row r="181" spans="1:23">
      <c r="A181" s="1481">
        <v>36</v>
      </c>
      <c r="B181" s="164" t="s">
        <v>11994</v>
      </c>
      <c r="C181" s="1352" t="s">
        <v>11995</v>
      </c>
      <c r="D181" s="1364"/>
      <c r="E181" s="1400">
        <v>1</v>
      </c>
      <c r="F181" s="1401"/>
      <c r="G181" s="1402"/>
      <c r="H181" s="1402"/>
      <c r="I181" s="1403"/>
      <c r="J181" s="1401">
        <v>1</v>
      </c>
      <c r="K181" s="1405">
        <v>0</v>
      </c>
      <c r="L181" s="1061" t="s">
        <v>55</v>
      </c>
      <c r="M181" s="1364"/>
      <c r="N181" s="1364"/>
      <c r="O181" s="1364"/>
      <c r="P181" s="1364"/>
      <c r="Q181" s="1403"/>
      <c r="R181" s="1401">
        <v>1</v>
      </c>
      <c r="S181" s="1376"/>
      <c r="T181" s="1376"/>
      <c r="U181" s="1376"/>
      <c r="V181" s="1404"/>
      <c r="W181" s="1404"/>
    </row>
    <row r="182" spans="1:23">
      <c r="A182" s="1481">
        <v>37</v>
      </c>
      <c r="B182" s="164" t="s">
        <v>11996</v>
      </c>
      <c r="C182" s="1352" t="s">
        <v>11997</v>
      </c>
      <c r="D182" s="1360" t="s">
        <v>11998</v>
      </c>
      <c r="E182" s="1400">
        <v>0.161</v>
      </c>
      <c r="F182" s="1401"/>
      <c r="G182" s="883"/>
      <c r="H182" s="883"/>
      <c r="I182" s="1403"/>
      <c r="J182" s="1401">
        <v>0.161</v>
      </c>
      <c r="K182" s="1352">
        <v>0.161</v>
      </c>
      <c r="L182" s="1061" t="s">
        <v>55</v>
      </c>
      <c r="M182" s="1364"/>
      <c r="N182" s="1364"/>
      <c r="O182" s="1364"/>
      <c r="P182" s="1364"/>
      <c r="Q182" s="1403"/>
      <c r="R182" s="1401">
        <v>0.161</v>
      </c>
      <c r="S182" s="1376"/>
      <c r="T182" s="1376"/>
      <c r="U182" s="1376"/>
      <c r="V182" s="1404"/>
      <c r="W182" s="1404"/>
    </row>
    <row r="183" spans="1:23" ht="24">
      <c r="A183" s="1481">
        <v>38</v>
      </c>
      <c r="B183" s="164" t="s">
        <v>11999</v>
      </c>
      <c r="C183" s="1352" t="s">
        <v>12000</v>
      </c>
      <c r="D183" s="1360" t="s">
        <v>12001</v>
      </c>
      <c r="E183" s="1400">
        <v>0.34100000000000003</v>
      </c>
      <c r="F183" s="1401"/>
      <c r="G183" s="883"/>
      <c r="H183" s="883"/>
      <c r="I183" s="1403"/>
      <c r="J183" s="1401">
        <v>0.34100000000000003</v>
      </c>
      <c r="K183" s="1352">
        <v>0</v>
      </c>
      <c r="L183" s="1061" t="s">
        <v>55</v>
      </c>
      <c r="M183" s="1364"/>
      <c r="N183" s="1364"/>
      <c r="O183" s="1364"/>
      <c r="P183" s="1364"/>
      <c r="Q183" s="1403"/>
      <c r="R183" s="1401">
        <v>0.34100000000000003</v>
      </c>
      <c r="S183" s="1376"/>
      <c r="T183" s="1376"/>
      <c r="U183" s="1376"/>
      <c r="V183" s="1404"/>
      <c r="W183" s="1404"/>
    </row>
    <row r="184" spans="1:23" ht="24">
      <c r="A184" s="1481">
        <v>39</v>
      </c>
      <c r="B184" s="164" t="s">
        <v>12002</v>
      </c>
      <c r="C184" s="1352" t="s">
        <v>12003</v>
      </c>
      <c r="D184" s="1360" t="s">
        <v>12004</v>
      </c>
      <c r="E184" s="1400">
        <v>0.32300000000000001</v>
      </c>
      <c r="F184" s="1401"/>
      <c r="G184" s="883"/>
      <c r="H184" s="883"/>
      <c r="I184" s="1403"/>
      <c r="J184" s="1401">
        <v>0.32300000000000001</v>
      </c>
      <c r="K184" s="1352">
        <v>0</v>
      </c>
      <c r="L184" s="1061" t="s">
        <v>55</v>
      </c>
      <c r="M184" s="1364"/>
      <c r="N184" s="1364"/>
      <c r="O184" s="1364"/>
      <c r="P184" s="1364"/>
      <c r="Q184" s="1403"/>
      <c r="R184" s="1401">
        <v>0.32300000000000001</v>
      </c>
      <c r="S184" s="1376"/>
      <c r="T184" s="1376"/>
      <c r="U184" s="1376"/>
      <c r="V184" s="1404"/>
      <c r="W184" s="1404"/>
    </row>
    <row r="185" spans="1:23">
      <c r="A185" s="1481">
        <v>40</v>
      </c>
      <c r="B185" s="164" t="s">
        <v>12005</v>
      </c>
      <c r="C185" s="1352" t="s">
        <v>12006</v>
      </c>
      <c r="D185" s="1364"/>
      <c r="E185" s="1400">
        <v>6</v>
      </c>
      <c r="F185" s="1401"/>
      <c r="G185" s="1402"/>
      <c r="H185" s="1402"/>
      <c r="I185" s="1403"/>
      <c r="J185" s="1401">
        <v>6</v>
      </c>
      <c r="K185" s="1405">
        <v>6</v>
      </c>
      <c r="L185" s="1061" t="s">
        <v>55</v>
      </c>
      <c r="M185" s="1364"/>
      <c r="N185" s="1364"/>
      <c r="O185" s="1364"/>
      <c r="P185" s="1364"/>
      <c r="Q185" s="1403"/>
      <c r="R185" s="1401">
        <v>6</v>
      </c>
      <c r="S185" s="1376"/>
      <c r="T185" s="1376"/>
      <c r="U185" s="1376"/>
      <c r="V185" s="1404"/>
      <c r="W185" s="1404"/>
    </row>
    <row r="186" spans="1:23">
      <c r="A186" s="1481">
        <v>41</v>
      </c>
      <c r="B186" s="164" t="s">
        <v>12007</v>
      </c>
      <c r="C186" s="1352" t="s">
        <v>12008</v>
      </c>
      <c r="D186" s="1364"/>
      <c r="E186" s="1400">
        <v>0.5</v>
      </c>
      <c r="F186" s="1401"/>
      <c r="G186" s="1402"/>
      <c r="H186" s="1402"/>
      <c r="I186" s="1403"/>
      <c r="J186" s="1401">
        <v>0.5</v>
      </c>
      <c r="K186" s="1405">
        <v>0.5</v>
      </c>
      <c r="L186" s="1061" t="s">
        <v>55</v>
      </c>
      <c r="M186" s="1364"/>
      <c r="N186" s="1364"/>
      <c r="O186" s="1364"/>
      <c r="P186" s="1364"/>
      <c r="Q186" s="1403"/>
      <c r="R186" s="1401">
        <v>0.5</v>
      </c>
      <c r="S186" s="1376"/>
      <c r="T186" s="1376"/>
      <c r="U186" s="1376"/>
      <c r="V186" s="1404"/>
      <c r="W186" s="1404"/>
    </row>
    <row r="187" spans="1:23">
      <c r="A187" s="1481">
        <v>42</v>
      </c>
      <c r="B187" s="164" t="s">
        <v>12009</v>
      </c>
      <c r="C187" s="1352" t="s">
        <v>12010</v>
      </c>
      <c r="D187" s="1364"/>
      <c r="E187" s="1400">
        <v>0.5</v>
      </c>
      <c r="F187" s="1401"/>
      <c r="G187" s="1402"/>
      <c r="H187" s="1402"/>
      <c r="I187" s="1403"/>
      <c r="J187" s="1401">
        <v>0.5</v>
      </c>
      <c r="K187" s="1405">
        <v>0.5</v>
      </c>
      <c r="L187" s="1061" t="s">
        <v>55</v>
      </c>
      <c r="M187" s="1364"/>
      <c r="N187" s="1364"/>
      <c r="O187" s="1364"/>
      <c r="P187" s="1364"/>
      <c r="Q187" s="1403"/>
      <c r="R187" s="1401">
        <v>0.5</v>
      </c>
      <c r="S187" s="1376"/>
      <c r="T187" s="1376"/>
      <c r="U187" s="1376"/>
      <c r="V187" s="1404"/>
      <c r="W187" s="1404"/>
    </row>
    <row r="188" spans="1:23">
      <c r="A188" s="1481">
        <v>43</v>
      </c>
      <c r="B188" s="164" t="s">
        <v>12011</v>
      </c>
      <c r="C188" s="1352" t="s">
        <v>12012</v>
      </c>
      <c r="D188" s="1360" t="s">
        <v>12013</v>
      </c>
      <c r="E188" s="1400">
        <v>0.55000000000000004</v>
      </c>
      <c r="F188" s="1401"/>
      <c r="G188" s="883"/>
      <c r="H188" s="883"/>
      <c r="I188" s="1403"/>
      <c r="J188" s="1401">
        <v>0.55000000000000004</v>
      </c>
      <c r="K188" s="1352">
        <v>0</v>
      </c>
      <c r="L188" s="1061" t="s">
        <v>55</v>
      </c>
      <c r="M188" s="1364"/>
      <c r="N188" s="1364"/>
      <c r="O188" s="1364"/>
      <c r="P188" s="1364"/>
      <c r="Q188" s="1403"/>
      <c r="R188" s="1401">
        <v>0.55000000000000004</v>
      </c>
      <c r="S188" s="1376"/>
      <c r="T188" s="1376"/>
      <c r="U188" s="1376"/>
      <c r="V188" s="1404"/>
      <c r="W188" s="1404"/>
    </row>
    <row r="189" spans="1:23">
      <c r="A189" s="1481">
        <v>44</v>
      </c>
      <c r="B189" s="164" t="s">
        <v>12014</v>
      </c>
      <c r="C189" s="1352" t="s">
        <v>12015</v>
      </c>
      <c r="D189" s="1364"/>
      <c r="E189" s="1400">
        <v>1</v>
      </c>
      <c r="F189" s="1401"/>
      <c r="G189" s="1402"/>
      <c r="H189" s="1402"/>
      <c r="I189" s="1403"/>
      <c r="J189" s="1401">
        <v>1</v>
      </c>
      <c r="K189" s="1405">
        <v>1</v>
      </c>
      <c r="L189" s="1061" t="s">
        <v>55</v>
      </c>
      <c r="M189" s="1364"/>
      <c r="N189" s="1364"/>
      <c r="O189" s="1364"/>
      <c r="P189" s="1364"/>
      <c r="Q189" s="1403"/>
      <c r="R189" s="1401">
        <v>1</v>
      </c>
      <c r="S189" s="1376"/>
      <c r="T189" s="1376"/>
      <c r="U189" s="1376"/>
      <c r="V189" s="1404"/>
      <c r="W189" s="1404"/>
    </row>
    <row r="190" spans="1:23" ht="24">
      <c r="A190" s="1481">
        <v>45</v>
      </c>
      <c r="B190" s="164" t="s">
        <v>12016</v>
      </c>
      <c r="C190" s="1352" t="s">
        <v>12017</v>
      </c>
      <c r="D190" s="1360" t="s">
        <v>12018</v>
      </c>
      <c r="E190" s="1400">
        <v>0.83799999999999997</v>
      </c>
      <c r="F190" s="1401"/>
      <c r="G190" s="883"/>
      <c r="H190" s="883"/>
      <c r="I190" s="1403"/>
      <c r="J190" s="1401">
        <v>0.83799999999999997</v>
      </c>
      <c r="K190" s="1352">
        <v>0.83799999999999997</v>
      </c>
      <c r="L190" s="1061" t="s">
        <v>55</v>
      </c>
      <c r="M190" s="1364"/>
      <c r="N190" s="1364"/>
      <c r="O190" s="1364"/>
      <c r="P190" s="1364"/>
      <c r="Q190" s="1403"/>
      <c r="R190" s="1401">
        <v>0.83799999999999997</v>
      </c>
      <c r="S190" s="1376"/>
      <c r="T190" s="1376"/>
      <c r="U190" s="1376"/>
      <c r="V190" s="1404"/>
      <c r="W190" s="1404"/>
    </row>
    <row r="191" spans="1:23">
      <c r="A191" s="1481">
        <v>46</v>
      </c>
      <c r="B191" s="164" t="s">
        <v>12019</v>
      </c>
      <c r="C191" s="1352" t="s">
        <v>12020</v>
      </c>
      <c r="D191" s="1364"/>
      <c r="E191" s="1400">
        <v>3</v>
      </c>
      <c r="F191" s="1401"/>
      <c r="G191" s="1402"/>
      <c r="H191" s="1402"/>
      <c r="I191" s="1403"/>
      <c r="J191" s="1401">
        <v>3</v>
      </c>
      <c r="K191" s="1405">
        <v>3</v>
      </c>
      <c r="L191" s="1061" t="s">
        <v>55</v>
      </c>
      <c r="M191" s="1364"/>
      <c r="N191" s="1364"/>
      <c r="O191" s="1364"/>
      <c r="P191" s="1364"/>
      <c r="Q191" s="1403"/>
      <c r="R191" s="1401">
        <v>3</v>
      </c>
      <c r="S191" s="1376"/>
      <c r="T191" s="1376"/>
      <c r="U191" s="1376"/>
      <c r="V191" s="1404"/>
      <c r="W191" s="1404"/>
    </row>
    <row r="192" spans="1:23">
      <c r="A192" s="1481">
        <v>47</v>
      </c>
      <c r="B192" s="164" t="s">
        <v>12021</v>
      </c>
      <c r="C192" s="1352" t="s">
        <v>12022</v>
      </c>
      <c r="D192" s="1364"/>
      <c r="E192" s="1400">
        <v>2</v>
      </c>
      <c r="F192" s="1401"/>
      <c r="G192" s="1402"/>
      <c r="H192" s="1402"/>
      <c r="I192" s="1403"/>
      <c r="J192" s="1401">
        <v>2</v>
      </c>
      <c r="K192" s="1405">
        <v>2</v>
      </c>
      <c r="L192" s="1061" t="s">
        <v>55</v>
      </c>
      <c r="M192" s="1364"/>
      <c r="N192" s="1364"/>
      <c r="O192" s="1364"/>
      <c r="P192" s="1364"/>
      <c r="Q192" s="1403"/>
      <c r="R192" s="1401">
        <v>2</v>
      </c>
      <c r="S192" s="1376"/>
      <c r="T192" s="1376"/>
      <c r="U192" s="1376"/>
      <c r="V192" s="1404"/>
      <c r="W192" s="1404"/>
    </row>
    <row r="193" spans="1:23" ht="24">
      <c r="A193" s="1481">
        <v>48</v>
      </c>
      <c r="B193" s="164" t="s">
        <v>12023</v>
      </c>
      <c r="C193" s="1352" t="s">
        <v>12024</v>
      </c>
      <c r="D193" s="1360" t="s">
        <v>12025</v>
      </c>
      <c r="E193" s="1400">
        <v>0.76900000000000002</v>
      </c>
      <c r="F193" s="1401"/>
      <c r="G193" s="883"/>
      <c r="H193" s="883"/>
      <c r="I193" s="1403"/>
      <c r="J193" s="1401">
        <v>0.76900000000000002</v>
      </c>
      <c r="K193" s="1352">
        <v>0.76900000000000002</v>
      </c>
      <c r="L193" s="1061" t="s">
        <v>55</v>
      </c>
      <c r="M193" s="1364"/>
      <c r="N193" s="1364"/>
      <c r="O193" s="1364"/>
      <c r="P193" s="1364"/>
      <c r="Q193" s="1403"/>
      <c r="R193" s="1401">
        <v>0.76900000000000002</v>
      </c>
      <c r="S193" s="1376"/>
      <c r="T193" s="1376"/>
      <c r="U193" s="1376"/>
      <c r="V193" s="1404"/>
      <c r="W193" s="1404"/>
    </row>
    <row r="194" spans="1:23">
      <c r="A194" s="1481">
        <v>49</v>
      </c>
      <c r="B194" s="164" t="s">
        <v>12026</v>
      </c>
      <c r="C194" s="1352" t="s">
        <v>12027</v>
      </c>
      <c r="D194" s="1364"/>
      <c r="E194" s="1400">
        <v>0.8</v>
      </c>
      <c r="F194" s="1401"/>
      <c r="G194" s="1402"/>
      <c r="H194" s="1402"/>
      <c r="I194" s="1403"/>
      <c r="J194" s="1401">
        <v>0.8</v>
      </c>
      <c r="K194" s="1405">
        <v>0.8</v>
      </c>
      <c r="L194" s="1061" t="s">
        <v>55</v>
      </c>
      <c r="M194" s="1364"/>
      <c r="N194" s="1364"/>
      <c r="O194" s="1364"/>
      <c r="P194" s="1364"/>
      <c r="Q194" s="1403"/>
      <c r="R194" s="1401">
        <v>0.8</v>
      </c>
      <c r="S194" s="1376"/>
      <c r="T194" s="1376"/>
      <c r="U194" s="1376"/>
      <c r="V194" s="1404"/>
      <c r="W194" s="1404"/>
    </row>
    <row r="195" spans="1:23">
      <c r="A195" s="1481">
        <v>50</v>
      </c>
      <c r="B195" s="164" t="s">
        <v>12028</v>
      </c>
      <c r="C195" s="1352" t="s">
        <v>12029</v>
      </c>
      <c r="D195" s="1364"/>
      <c r="E195" s="1400">
        <v>2</v>
      </c>
      <c r="F195" s="1401"/>
      <c r="G195" s="1402"/>
      <c r="H195" s="1402"/>
      <c r="I195" s="1403"/>
      <c r="J195" s="1401">
        <v>2</v>
      </c>
      <c r="K195" s="1405">
        <v>2</v>
      </c>
      <c r="L195" s="1061" t="s">
        <v>55</v>
      </c>
      <c r="M195" s="1364"/>
      <c r="N195" s="1364"/>
      <c r="O195" s="1364"/>
      <c r="P195" s="1364"/>
      <c r="Q195" s="1403"/>
      <c r="R195" s="1401">
        <v>2</v>
      </c>
      <c r="S195" s="1376"/>
      <c r="T195" s="1376"/>
      <c r="U195" s="1376"/>
      <c r="V195" s="1404"/>
      <c r="W195" s="1404"/>
    </row>
    <row r="196" spans="1:23">
      <c r="A196" s="1481">
        <v>51</v>
      </c>
      <c r="B196" s="164" t="s">
        <v>12030</v>
      </c>
      <c r="C196" s="1352" t="s">
        <v>12031</v>
      </c>
      <c r="D196" s="1360" t="s">
        <v>12032</v>
      </c>
      <c r="E196" s="1400">
        <v>0.625</v>
      </c>
      <c r="F196" s="1401">
        <v>0.625</v>
      </c>
      <c r="G196" s="883"/>
      <c r="H196" s="883"/>
      <c r="I196" s="1403">
        <v>0.625</v>
      </c>
      <c r="J196" s="1401">
        <v>0</v>
      </c>
      <c r="K196" s="1352">
        <v>0</v>
      </c>
      <c r="L196" s="1061" t="s">
        <v>55</v>
      </c>
      <c r="M196" s="1364"/>
      <c r="N196" s="1364"/>
      <c r="O196" s="1364"/>
      <c r="P196" s="1364"/>
      <c r="Q196" s="1403">
        <v>0.625</v>
      </c>
      <c r="R196" s="1401">
        <v>0</v>
      </c>
      <c r="S196" s="1376"/>
      <c r="T196" s="1376"/>
      <c r="U196" s="1376"/>
      <c r="V196" s="1404" t="s">
        <v>11906</v>
      </c>
      <c r="W196" s="1404" t="s">
        <v>11906</v>
      </c>
    </row>
    <row r="197" spans="1:23">
      <c r="A197" s="1481">
        <v>52</v>
      </c>
      <c r="B197" s="164" t="s">
        <v>12033</v>
      </c>
      <c r="C197" s="1352" t="s">
        <v>12034</v>
      </c>
      <c r="D197" s="1364"/>
      <c r="E197" s="1400">
        <v>1</v>
      </c>
      <c r="F197" s="1401"/>
      <c r="G197" s="1402"/>
      <c r="H197" s="1402"/>
      <c r="I197" s="1403"/>
      <c r="J197" s="1401">
        <v>1</v>
      </c>
      <c r="K197" s="1405">
        <v>1</v>
      </c>
      <c r="L197" s="1061" t="s">
        <v>55</v>
      </c>
      <c r="M197" s="1364"/>
      <c r="N197" s="1364"/>
      <c r="O197" s="1364"/>
      <c r="P197" s="1364"/>
      <c r="Q197" s="1403"/>
      <c r="R197" s="1401">
        <v>1</v>
      </c>
      <c r="S197" s="1376"/>
      <c r="T197" s="1376"/>
      <c r="U197" s="1376"/>
      <c r="V197" s="1404"/>
      <c r="W197" s="1404"/>
    </row>
    <row r="198" spans="1:23">
      <c r="A198" s="1481">
        <v>53</v>
      </c>
      <c r="B198" s="164" t="s">
        <v>12035</v>
      </c>
      <c r="C198" s="1352" t="s">
        <v>12036</v>
      </c>
      <c r="D198" s="1364"/>
      <c r="E198" s="1400">
        <v>1</v>
      </c>
      <c r="F198" s="1401"/>
      <c r="G198" s="1402"/>
      <c r="H198" s="1402"/>
      <c r="I198" s="1403"/>
      <c r="J198" s="1401">
        <v>1</v>
      </c>
      <c r="K198" s="1405">
        <v>1</v>
      </c>
      <c r="L198" s="1061" t="s">
        <v>55</v>
      </c>
      <c r="M198" s="1364"/>
      <c r="N198" s="1364"/>
      <c r="O198" s="1364"/>
      <c r="P198" s="1364"/>
      <c r="Q198" s="1403"/>
      <c r="R198" s="1401">
        <v>1</v>
      </c>
      <c r="S198" s="1376"/>
      <c r="T198" s="1376"/>
      <c r="U198" s="1376"/>
      <c r="V198" s="1404"/>
      <c r="W198" s="1404"/>
    </row>
    <row r="199" spans="1:23">
      <c r="A199" s="1481">
        <v>54</v>
      </c>
      <c r="B199" s="164" t="s">
        <v>12037</v>
      </c>
      <c r="C199" s="1352" t="s">
        <v>12038</v>
      </c>
      <c r="D199" s="1364"/>
      <c r="E199" s="1400">
        <v>4.5999999999999996</v>
      </c>
      <c r="F199" s="1401"/>
      <c r="G199" s="1402"/>
      <c r="H199" s="1402"/>
      <c r="I199" s="1403"/>
      <c r="J199" s="1401">
        <v>4.5999999999999996</v>
      </c>
      <c r="K199" s="1405">
        <v>4.5999999999999996</v>
      </c>
      <c r="L199" s="1061" t="s">
        <v>55</v>
      </c>
      <c r="M199" s="1364"/>
      <c r="N199" s="1364"/>
      <c r="O199" s="1364"/>
      <c r="P199" s="1364"/>
      <c r="Q199" s="1403"/>
      <c r="R199" s="1401">
        <v>4.5999999999999996</v>
      </c>
      <c r="S199" s="1376"/>
      <c r="T199" s="1376"/>
      <c r="U199" s="1376"/>
      <c r="V199" s="1404"/>
      <c r="W199" s="1404"/>
    </row>
    <row r="200" spans="1:23">
      <c r="A200" s="1481">
        <v>55</v>
      </c>
      <c r="B200" s="164" t="s">
        <v>12039</v>
      </c>
      <c r="C200" s="1352" t="s">
        <v>12040</v>
      </c>
      <c r="D200" s="1364"/>
      <c r="E200" s="1400">
        <v>1</v>
      </c>
      <c r="F200" s="1401"/>
      <c r="G200" s="1402"/>
      <c r="H200" s="1402"/>
      <c r="I200" s="1403"/>
      <c r="J200" s="1401">
        <v>1</v>
      </c>
      <c r="K200" s="1405">
        <v>1</v>
      </c>
      <c r="L200" s="1061" t="s">
        <v>55</v>
      </c>
      <c r="M200" s="1364"/>
      <c r="N200" s="1364"/>
      <c r="O200" s="1364"/>
      <c r="P200" s="1364"/>
      <c r="Q200" s="1403"/>
      <c r="R200" s="1401">
        <v>1</v>
      </c>
      <c r="S200" s="1376"/>
      <c r="T200" s="1376"/>
      <c r="U200" s="1376"/>
      <c r="V200" s="1404"/>
      <c r="W200" s="1404"/>
    </row>
    <row r="201" spans="1:23">
      <c r="A201" s="1481">
        <v>56</v>
      </c>
      <c r="B201" s="164" t="s">
        <v>12041</v>
      </c>
      <c r="C201" s="1352" t="s">
        <v>12042</v>
      </c>
      <c r="D201" s="1364"/>
      <c r="E201" s="1400">
        <v>0.5</v>
      </c>
      <c r="F201" s="1401"/>
      <c r="G201" s="1402"/>
      <c r="H201" s="1402"/>
      <c r="I201" s="1403"/>
      <c r="J201" s="1401">
        <v>0.5</v>
      </c>
      <c r="K201" s="1405">
        <v>0.5</v>
      </c>
      <c r="L201" s="1061" t="s">
        <v>55</v>
      </c>
      <c r="M201" s="1364"/>
      <c r="N201" s="1364"/>
      <c r="O201" s="1364"/>
      <c r="P201" s="1364"/>
      <c r="Q201" s="1403"/>
      <c r="R201" s="1401">
        <v>0.5</v>
      </c>
      <c r="S201" s="1376"/>
      <c r="T201" s="1376"/>
      <c r="U201" s="1376"/>
      <c r="V201" s="1404"/>
      <c r="W201" s="1404"/>
    </row>
    <row r="202" spans="1:23" ht="24">
      <c r="A202" s="1481">
        <v>57</v>
      </c>
      <c r="B202" s="164" t="s">
        <v>12043</v>
      </c>
      <c r="C202" s="1352" t="s">
        <v>12044</v>
      </c>
      <c r="D202" s="1360" t="s">
        <v>12045</v>
      </c>
      <c r="E202" s="1400">
        <v>1.2330000000000001</v>
      </c>
      <c r="F202" s="1401"/>
      <c r="G202" s="883"/>
      <c r="H202" s="883"/>
      <c r="I202" s="1403"/>
      <c r="J202" s="1401">
        <v>1.2330000000000001</v>
      </c>
      <c r="K202" s="1352">
        <v>1.2330000000000001</v>
      </c>
      <c r="L202" s="1061" t="s">
        <v>55</v>
      </c>
      <c r="M202" s="1364"/>
      <c r="N202" s="1364"/>
      <c r="O202" s="1364"/>
      <c r="P202" s="1364"/>
      <c r="Q202" s="1403"/>
      <c r="R202" s="1401">
        <v>1.2330000000000001</v>
      </c>
      <c r="S202" s="1376"/>
      <c r="T202" s="1376"/>
      <c r="U202" s="1376"/>
      <c r="V202" s="1404"/>
      <c r="W202" s="1404"/>
    </row>
    <row r="203" spans="1:23">
      <c r="A203" s="1481">
        <v>58</v>
      </c>
      <c r="B203" s="164" t="s">
        <v>12046</v>
      </c>
      <c r="C203" s="1352" t="s">
        <v>12047</v>
      </c>
      <c r="D203" s="1360" t="s">
        <v>12048</v>
      </c>
      <c r="E203" s="1400">
        <v>0.10100000000000001</v>
      </c>
      <c r="F203" s="1401">
        <v>0.10100000000000001</v>
      </c>
      <c r="G203" s="883"/>
      <c r="H203" s="883"/>
      <c r="I203" s="1403">
        <v>0.10100000000000001</v>
      </c>
      <c r="J203" s="1401">
        <v>0</v>
      </c>
      <c r="K203" s="1352">
        <v>0</v>
      </c>
      <c r="L203" s="1061" t="s">
        <v>55</v>
      </c>
      <c r="M203" s="1364"/>
      <c r="N203" s="1364"/>
      <c r="O203" s="1364"/>
      <c r="P203" s="1364"/>
      <c r="Q203" s="1403">
        <v>0.10100000000000001</v>
      </c>
      <c r="R203" s="1401">
        <v>0</v>
      </c>
      <c r="S203" s="1376"/>
      <c r="T203" s="1376"/>
      <c r="U203" s="1376"/>
      <c r="V203" s="1404" t="s">
        <v>11598</v>
      </c>
      <c r="W203" s="1404" t="s">
        <v>11598</v>
      </c>
    </row>
    <row r="204" spans="1:23">
      <c r="A204" s="1481">
        <v>59</v>
      </c>
      <c r="B204" s="164" t="s">
        <v>12049</v>
      </c>
      <c r="C204" s="1352" t="s">
        <v>12050</v>
      </c>
      <c r="D204" s="1364"/>
      <c r="E204" s="1400">
        <v>6</v>
      </c>
      <c r="F204" s="1401"/>
      <c r="G204" s="1402"/>
      <c r="H204" s="1402"/>
      <c r="I204" s="1403"/>
      <c r="J204" s="1401">
        <v>6</v>
      </c>
      <c r="K204" s="1405">
        <v>6</v>
      </c>
      <c r="L204" s="1061" t="s">
        <v>55</v>
      </c>
      <c r="M204" s="1364"/>
      <c r="N204" s="1364"/>
      <c r="O204" s="1364"/>
      <c r="P204" s="1364"/>
      <c r="Q204" s="1403"/>
      <c r="R204" s="1401">
        <v>6</v>
      </c>
      <c r="S204" s="1376"/>
      <c r="T204" s="1376"/>
      <c r="U204" s="1376"/>
      <c r="V204" s="1404"/>
      <c r="W204" s="1404"/>
    </row>
    <row r="205" spans="1:23">
      <c r="A205" s="1481">
        <v>60</v>
      </c>
      <c r="B205" s="164" t="s">
        <v>12051</v>
      </c>
      <c r="C205" s="1352" t="s">
        <v>12052</v>
      </c>
      <c r="D205" s="1364"/>
      <c r="E205" s="1400">
        <v>4</v>
      </c>
      <c r="F205" s="1401"/>
      <c r="G205" s="1402"/>
      <c r="H205" s="1402"/>
      <c r="I205" s="1403"/>
      <c r="J205" s="1401">
        <v>4</v>
      </c>
      <c r="K205" s="1405">
        <v>4</v>
      </c>
      <c r="L205" s="1061" t="s">
        <v>55</v>
      </c>
      <c r="M205" s="1364"/>
      <c r="N205" s="1364"/>
      <c r="O205" s="1364"/>
      <c r="P205" s="1364"/>
      <c r="Q205" s="1403"/>
      <c r="R205" s="1401">
        <v>4</v>
      </c>
      <c r="S205" s="1376"/>
      <c r="T205" s="1376"/>
      <c r="U205" s="1376"/>
      <c r="V205" s="1404"/>
      <c r="W205" s="1404"/>
    </row>
    <row r="206" spans="1:23">
      <c r="A206" s="1481">
        <v>61</v>
      </c>
      <c r="B206" s="164" t="s">
        <v>12053</v>
      </c>
      <c r="C206" s="1352" t="s">
        <v>12054</v>
      </c>
      <c r="D206" s="1364"/>
      <c r="E206" s="1400">
        <v>2</v>
      </c>
      <c r="F206" s="1401"/>
      <c r="G206" s="1402"/>
      <c r="H206" s="1402"/>
      <c r="I206" s="1403"/>
      <c r="J206" s="1401">
        <v>2</v>
      </c>
      <c r="K206" s="1405">
        <v>2</v>
      </c>
      <c r="L206" s="1061" t="s">
        <v>55</v>
      </c>
      <c r="M206" s="1364"/>
      <c r="N206" s="1364"/>
      <c r="O206" s="1364"/>
      <c r="P206" s="1364"/>
      <c r="Q206" s="1403"/>
      <c r="R206" s="1401">
        <v>2</v>
      </c>
      <c r="S206" s="1376"/>
      <c r="T206" s="1376"/>
      <c r="U206" s="1376"/>
      <c r="V206" s="1404"/>
      <c r="W206" s="1404"/>
    </row>
    <row r="207" spans="1:23">
      <c r="A207" s="1481">
        <v>62</v>
      </c>
      <c r="B207" s="164" t="s">
        <v>12055</v>
      </c>
      <c r="C207" s="1352" t="s">
        <v>12056</v>
      </c>
      <c r="D207" s="1364"/>
      <c r="E207" s="1400">
        <v>4</v>
      </c>
      <c r="F207" s="1401"/>
      <c r="G207" s="1402"/>
      <c r="H207" s="1402"/>
      <c r="I207" s="1403"/>
      <c r="J207" s="1401">
        <v>4</v>
      </c>
      <c r="K207" s="1405">
        <v>4</v>
      </c>
      <c r="L207" s="1061" t="s">
        <v>55</v>
      </c>
      <c r="M207" s="1364"/>
      <c r="N207" s="1364"/>
      <c r="O207" s="1364"/>
      <c r="P207" s="1364"/>
      <c r="Q207" s="1403"/>
      <c r="R207" s="1401">
        <v>4</v>
      </c>
      <c r="S207" s="1376"/>
      <c r="T207" s="1376"/>
      <c r="U207" s="1376"/>
      <c r="V207" s="1404"/>
      <c r="W207" s="1404"/>
    </row>
    <row r="208" spans="1:23">
      <c r="A208" s="1481">
        <v>63</v>
      </c>
      <c r="B208" s="164" t="s">
        <v>12057</v>
      </c>
      <c r="C208" s="1352" t="s">
        <v>12058</v>
      </c>
      <c r="D208" s="1364"/>
      <c r="E208" s="1400">
        <v>1</v>
      </c>
      <c r="F208" s="1401"/>
      <c r="G208" s="1402"/>
      <c r="H208" s="1402"/>
      <c r="I208" s="1403"/>
      <c r="J208" s="1401">
        <v>1</v>
      </c>
      <c r="K208" s="1405">
        <v>1</v>
      </c>
      <c r="L208" s="1061" t="s">
        <v>55</v>
      </c>
      <c r="M208" s="1364"/>
      <c r="N208" s="1364"/>
      <c r="O208" s="1364"/>
      <c r="P208" s="1364"/>
      <c r="Q208" s="1403"/>
      <c r="R208" s="1401">
        <v>1</v>
      </c>
      <c r="S208" s="1376"/>
      <c r="T208" s="1376"/>
      <c r="U208" s="1376"/>
      <c r="V208" s="1404"/>
      <c r="W208" s="1404"/>
    </row>
    <row r="209" spans="1:23">
      <c r="A209" s="1481">
        <v>64</v>
      </c>
      <c r="B209" s="164" t="s">
        <v>12059</v>
      </c>
      <c r="C209" s="1352" t="s">
        <v>12060</v>
      </c>
      <c r="D209" s="1364"/>
      <c r="E209" s="1400">
        <v>4</v>
      </c>
      <c r="F209" s="1401"/>
      <c r="G209" s="1402"/>
      <c r="H209" s="1402"/>
      <c r="I209" s="1403"/>
      <c r="J209" s="1401">
        <v>4</v>
      </c>
      <c r="K209" s="1405">
        <v>4</v>
      </c>
      <c r="L209" s="1061" t="s">
        <v>55</v>
      </c>
      <c r="M209" s="1364"/>
      <c r="N209" s="1364"/>
      <c r="O209" s="1364"/>
      <c r="P209" s="1364"/>
      <c r="Q209" s="1403"/>
      <c r="R209" s="1401">
        <v>4</v>
      </c>
      <c r="S209" s="1376"/>
      <c r="T209" s="1376"/>
      <c r="U209" s="1376"/>
      <c r="V209" s="1404"/>
      <c r="W209" s="1404"/>
    </row>
    <row r="210" spans="1:23">
      <c r="A210" s="1481">
        <v>65</v>
      </c>
      <c r="B210" s="164" t="s">
        <v>12061</v>
      </c>
      <c r="C210" s="1352" t="s">
        <v>12062</v>
      </c>
      <c r="D210" s="1364"/>
      <c r="E210" s="1400">
        <v>3</v>
      </c>
      <c r="F210" s="1401"/>
      <c r="G210" s="1402"/>
      <c r="H210" s="1402"/>
      <c r="I210" s="1403"/>
      <c r="J210" s="1401">
        <v>3</v>
      </c>
      <c r="K210" s="1405">
        <v>3</v>
      </c>
      <c r="L210" s="1061" t="s">
        <v>55</v>
      </c>
      <c r="M210" s="1364"/>
      <c r="N210" s="1364"/>
      <c r="O210" s="1364"/>
      <c r="P210" s="1364"/>
      <c r="Q210" s="1403"/>
      <c r="R210" s="1401">
        <v>3</v>
      </c>
      <c r="S210" s="1376"/>
      <c r="T210" s="1376"/>
      <c r="U210" s="1376"/>
      <c r="V210" s="1404"/>
      <c r="W210" s="1404"/>
    </row>
    <row r="211" spans="1:23">
      <c r="A211" s="1481">
        <v>66</v>
      </c>
      <c r="B211" s="164" t="s">
        <v>12063</v>
      </c>
      <c r="C211" s="1352" t="s">
        <v>12064</v>
      </c>
      <c r="D211" s="1364"/>
      <c r="E211" s="1400">
        <v>5</v>
      </c>
      <c r="F211" s="1401"/>
      <c r="G211" s="1402"/>
      <c r="H211" s="1402"/>
      <c r="I211" s="1403"/>
      <c r="J211" s="1401">
        <v>5</v>
      </c>
      <c r="K211" s="1405">
        <v>5</v>
      </c>
      <c r="L211" s="1061" t="s">
        <v>55</v>
      </c>
      <c r="M211" s="1364"/>
      <c r="N211" s="1364"/>
      <c r="O211" s="1364"/>
      <c r="P211" s="1364"/>
      <c r="Q211" s="1403"/>
      <c r="R211" s="1401">
        <v>5</v>
      </c>
      <c r="S211" s="1376"/>
      <c r="T211" s="1376"/>
      <c r="U211" s="1376"/>
      <c r="V211" s="1404"/>
      <c r="W211" s="1404"/>
    </row>
    <row r="212" spans="1:23" ht="25.5">
      <c r="A212" s="1481">
        <v>67</v>
      </c>
      <c r="B212" s="164" t="s">
        <v>12065</v>
      </c>
      <c r="C212" s="1352" t="s">
        <v>12066</v>
      </c>
      <c r="D212" s="1360" t="s">
        <v>12067</v>
      </c>
      <c r="E212" s="1400">
        <v>1.22</v>
      </c>
      <c r="F212" s="1401">
        <v>1.22</v>
      </c>
      <c r="G212" s="883"/>
      <c r="H212" s="883"/>
      <c r="I212" s="1403">
        <v>1.22</v>
      </c>
      <c r="J212" s="1401">
        <v>0</v>
      </c>
      <c r="K212" s="1352">
        <v>0</v>
      </c>
      <c r="L212" s="1061" t="s">
        <v>55</v>
      </c>
      <c r="M212" s="1364"/>
      <c r="N212" s="1364"/>
      <c r="O212" s="1364"/>
      <c r="P212" s="1364"/>
      <c r="Q212" s="1403">
        <v>1.22</v>
      </c>
      <c r="R212" s="1401">
        <v>0</v>
      </c>
      <c r="S212" s="1376"/>
      <c r="T212" s="1376"/>
      <c r="U212" s="1376"/>
      <c r="V212" s="1404" t="s">
        <v>11598</v>
      </c>
      <c r="W212" s="1404" t="s">
        <v>11598</v>
      </c>
    </row>
    <row r="213" spans="1:23">
      <c r="A213" s="1481">
        <v>68</v>
      </c>
      <c r="B213" s="164" t="s">
        <v>12068</v>
      </c>
      <c r="C213" s="1352" t="s">
        <v>12069</v>
      </c>
      <c r="D213" s="1360" t="s">
        <v>12070</v>
      </c>
      <c r="E213" s="1400">
        <v>1.0389999999999999</v>
      </c>
      <c r="F213" s="1401">
        <v>1.0389999999999999</v>
      </c>
      <c r="G213" s="883"/>
      <c r="H213" s="883"/>
      <c r="I213" s="1403">
        <v>1.0389999999999999</v>
      </c>
      <c r="J213" s="1401">
        <v>0</v>
      </c>
      <c r="K213" s="1352">
        <v>0</v>
      </c>
      <c r="L213" s="1061" t="s">
        <v>55</v>
      </c>
      <c r="M213" s="1364"/>
      <c r="N213" s="1364"/>
      <c r="O213" s="1364"/>
      <c r="P213" s="1364"/>
      <c r="Q213" s="1403">
        <v>1.0389999999999999</v>
      </c>
      <c r="R213" s="1401">
        <v>0</v>
      </c>
      <c r="S213" s="1376"/>
      <c r="T213" s="1376"/>
      <c r="U213" s="1376"/>
      <c r="V213" s="1404" t="s">
        <v>12071</v>
      </c>
      <c r="W213" s="1404" t="s">
        <v>12071</v>
      </c>
    </row>
    <row r="214" spans="1:23" ht="25.5">
      <c r="A214" s="1481">
        <v>69</v>
      </c>
      <c r="B214" s="153" t="s">
        <v>12072</v>
      </c>
      <c r="C214" s="1352" t="s">
        <v>12073</v>
      </c>
      <c r="D214" s="1366"/>
      <c r="E214" s="1412">
        <v>4</v>
      </c>
      <c r="F214" s="1413"/>
      <c r="G214" s="1414"/>
      <c r="H214" s="1414"/>
      <c r="I214" s="1413"/>
      <c r="J214" s="1413">
        <v>4</v>
      </c>
      <c r="K214" s="1412">
        <v>4</v>
      </c>
      <c r="L214" s="1061" t="s">
        <v>55</v>
      </c>
      <c r="M214" s="1415"/>
      <c r="N214" s="1415"/>
      <c r="O214" s="1415"/>
      <c r="P214" s="1415"/>
      <c r="Q214" s="1413"/>
      <c r="R214" s="1413">
        <v>4</v>
      </c>
      <c r="S214" s="1376"/>
      <c r="T214" s="1376"/>
      <c r="U214" s="1376"/>
      <c r="V214" s="1404"/>
      <c r="W214" s="1404"/>
    </row>
    <row r="215" spans="1:23" ht="24">
      <c r="A215" s="1481">
        <v>70</v>
      </c>
      <c r="B215" s="153" t="s">
        <v>12074</v>
      </c>
      <c r="C215" s="1352" t="s">
        <v>12075</v>
      </c>
      <c r="D215" s="1360" t="s">
        <v>12076</v>
      </c>
      <c r="E215" s="1412">
        <v>0.433</v>
      </c>
      <c r="F215" s="1413">
        <v>0.433</v>
      </c>
      <c r="G215" s="1416"/>
      <c r="H215" s="1416"/>
      <c r="I215" s="1417">
        <v>0.433</v>
      </c>
      <c r="J215" s="1413">
        <v>0</v>
      </c>
      <c r="K215" s="1415">
        <v>0</v>
      </c>
      <c r="L215" s="1061" t="s">
        <v>55</v>
      </c>
      <c r="M215" s="1366"/>
      <c r="N215" s="1366"/>
      <c r="O215" s="1366"/>
      <c r="P215" s="1366"/>
      <c r="Q215" s="1417">
        <v>0.433</v>
      </c>
      <c r="R215" s="1413">
        <v>0</v>
      </c>
      <c r="S215" s="1376"/>
      <c r="T215" s="1376"/>
      <c r="U215" s="1376"/>
      <c r="V215" s="1404" t="s">
        <v>12077</v>
      </c>
      <c r="W215" s="1404" t="s">
        <v>12077</v>
      </c>
    </row>
    <row r="216" spans="1:23">
      <c r="A216" s="1481">
        <v>71</v>
      </c>
      <c r="B216" s="153" t="s">
        <v>12078</v>
      </c>
      <c r="C216" s="1352" t="s">
        <v>12079</v>
      </c>
      <c r="D216" s="1360" t="s">
        <v>12080</v>
      </c>
      <c r="E216" s="1412">
        <v>8.7999999999999995E-2</v>
      </c>
      <c r="F216" s="1413">
        <v>8.7999999999999995E-2</v>
      </c>
      <c r="G216" s="1416"/>
      <c r="H216" s="1416"/>
      <c r="I216" s="1417">
        <v>8.7999999999999995E-2</v>
      </c>
      <c r="J216" s="1413">
        <v>0</v>
      </c>
      <c r="K216" s="1415">
        <v>0</v>
      </c>
      <c r="L216" s="1061" t="s">
        <v>55</v>
      </c>
      <c r="M216" s="1366"/>
      <c r="N216" s="1366"/>
      <c r="O216" s="1366"/>
      <c r="P216" s="1366"/>
      <c r="Q216" s="1417">
        <v>8.7999999999999995E-2</v>
      </c>
      <c r="R216" s="1413">
        <v>0</v>
      </c>
      <c r="S216" s="1376"/>
      <c r="T216" s="1376"/>
      <c r="U216" s="1376"/>
      <c r="V216" s="1404"/>
      <c r="W216" s="1404"/>
    </row>
    <row r="217" spans="1:23">
      <c r="A217" s="1567">
        <v>72</v>
      </c>
      <c r="B217" s="1354" t="s">
        <v>12081</v>
      </c>
      <c r="C217" s="1355" t="s">
        <v>12082</v>
      </c>
      <c r="D217" s="1367"/>
      <c r="E217" s="1418">
        <v>0.13500000000000001</v>
      </c>
      <c r="F217" s="1413"/>
      <c r="G217" s="1416"/>
      <c r="H217" s="1416"/>
      <c r="I217" s="1417"/>
      <c r="J217" s="1413">
        <v>0.13500000000000001</v>
      </c>
      <c r="K217" s="1415">
        <v>0</v>
      </c>
      <c r="L217" s="1061" t="s">
        <v>55</v>
      </c>
      <c r="M217" s="1366"/>
      <c r="N217" s="1366"/>
      <c r="O217" s="1366"/>
      <c r="P217" s="1366"/>
      <c r="Q217" s="1417"/>
      <c r="R217" s="1413">
        <v>0.13500000000000001</v>
      </c>
      <c r="S217" s="1376"/>
      <c r="T217" s="1376"/>
      <c r="U217" s="1376"/>
      <c r="V217" s="1404"/>
      <c r="W217" s="1404"/>
    </row>
    <row r="218" spans="1:23" ht="25.5">
      <c r="A218" s="1567">
        <v>73</v>
      </c>
      <c r="B218" s="42" t="s">
        <v>12083</v>
      </c>
      <c r="C218" s="1355" t="s">
        <v>12084</v>
      </c>
      <c r="D218" s="1367"/>
      <c r="E218" s="1419">
        <v>0.21</v>
      </c>
      <c r="F218" s="1420"/>
      <c r="G218" s="1421"/>
      <c r="H218" s="1421"/>
      <c r="I218" s="1420"/>
      <c r="J218" s="1420">
        <v>0.21</v>
      </c>
      <c r="K218" s="1421">
        <v>0.21</v>
      </c>
      <c r="L218" s="1061" t="s">
        <v>55</v>
      </c>
      <c r="M218" s="1421"/>
      <c r="N218" s="1421"/>
      <c r="O218" s="1421"/>
      <c r="P218" s="1421"/>
      <c r="Q218" s="1420"/>
      <c r="R218" s="1420">
        <v>0.21</v>
      </c>
      <c r="S218" s="1376"/>
      <c r="T218" s="1376"/>
      <c r="U218" s="1376"/>
      <c r="V218" s="1404"/>
      <c r="W218" s="1404"/>
    </row>
    <row r="219" spans="1:23">
      <c r="A219" s="1567">
        <v>74</v>
      </c>
      <c r="B219" s="42" t="s">
        <v>12085</v>
      </c>
      <c r="C219" s="1355" t="s">
        <v>12086</v>
      </c>
      <c r="D219" s="1367"/>
      <c r="E219" s="1419">
        <v>0.72399999999999998</v>
      </c>
      <c r="F219" s="1420"/>
      <c r="G219" s="1422"/>
      <c r="H219" s="1422"/>
      <c r="I219" s="1423"/>
      <c r="J219" s="1420">
        <v>0.72399999999999998</v>
      </c>
      <c r="K219" s="1421">
        <v>0.72399999999999998</v>
      </c>
      <c r="L219" s="1061" t="s">
        <v>55</v>
      </c>
      <c r="M219" s="1422"/>
      <c r="N219" s="1422"/>
      <c r="O219" s="1422"/>
      <c r="P219" s="1422"/>
      <c r="Q219" s="1423"/>
      <c r="R219" s="1420">
        <v>0.72399999999999998</v>
      </c>
      <c r="S219" s="1376"/>
      <c r="T219" s="1376"/>
      <c r="U219" s="1376"/>
      <c r="V219" s="1404"/>
      <c r="W219" s="1404"/>
    </row>
    <row r="220" spans="1:23" ht="24.75" customHeight="1">
      <c r="A220" s="926"/>
      <c r="B220" s="2582" t="s">
        <v>12087</v>
      </c>
      <c r="C220" s="2583"/>
      <c r="D220" s="2583"/>
      <c r="E220" s="2584">
        <f>SUM(E146:E219)</f>
        <v>123.13499999999998</v>
      </c>
      <c r="F220" s="2584">
        <f t="shared" ref="F220:H220" si="4">SUM(F146:F219)</f>
        <v>9.873999999999997</v>
      </c>
      <c r="G220" s="2584">
        <f t="shared" si="4"/>
        <v>0</v>
      </c>
      <c r="H220" s="2584">
        <f t="shared" si="4"/>
        <v>0</v>
      </c>
      <c r="I220" s="2584">
        <f>SUM(I146:I219)</f>
        <v>9.873999999999997</v>
      </c>
      <c r="J220" s="2584">
        <f t="shared" ref="J220" si="5">SUM(J146:J219)</f>
        <v>113.261</v>
      </c>
      <c r="K220" s="2584">
        <f>SUM(K146:K219)</f>
        <v>109.91799999999999</v>
      </c>
      <c r="L220" s="2584">
        <f t="shared" ref="L220" si="6">SUM(L146:L219)</f>
        <v>0</v>
      </c>
      <c r="M220" s="2584">
        <f t="shared" ref="M220" si="7">SUM(M146:M219)</f>
        <v>0</v>
      </c>
      <c r="N220" s="2584">
        <f t="shared" ref="N220" si="8">SUM(N146:N219)</f>
        <v>0</v>
      </c>
      <c r="O220" s="2584">
        <f>SUM(O146:O219)</f>
        <v>0</v>
      </c>
      <c r="P220" s="2584">
        <f t="shared" ref="P220" si="9">SUM(P146:P219)</f>
        <v>0</v>
      </c>
      <c r="Q220" s="2584">
        <f>SUM(Q146:Q219)</f>
        <v>9.873999999999997</v>
      </c>
      <c r="R220" s="2584">
        <f t="shared" ref="R220" si="10">SUM(R146:R219)</f>
        <v>113.261</v>
      </c>
      <c r="S220" s="2585" t="s">
        <v>9263</v>
      </c>
      <c r="T220" s="2585" t="s">
        <v>9263</v>
      </c>
      <c r="U220" s="2585" t="s">
        <v>12088</v>
      </c>
      <c r="V220" s="2585" t="s">
        <v>12089</v>
      </c>
      <c r="W220" s="1453" t="s">
        <v>12089</v>
      </c>
    </row>
    <row r="221" spans="1:23">
      <c r="A221" s="1480"/>
      <c r="B221" s="1368" t="s">
        <v>12090</v>
      </c>
      <c r="C221" s="1362"/>
      <c r="D221" s="1363"/>
      <c r="E221" s="1363"/>
      <c r="F221" s="1397"/>
      <c r="G221" s="1363"/>
      <c r="H221" s="1363"/>
      <c r="I221" s="1363"/>
      <c r="J221" s="1363"/>
      <c r="K221" s="1363"/>
      <c r="L221" s="1363"/>
      <c r="M221" s="1363"/>
      <c r="N221" s="1363"/>
      <c r="O221" s="1363"/>
      <c r="P221" s="1363"/>
      <c r="Q221" s="1363"/>
      <c r="R221" s="1398"/>
      <c r="S221" s="1398"/>
      <c r="T221" s="1398"/>
      <c r="U221" s="1363"/>
      <c r="V221" s="1363"/>
      <c r="W221" s="1399"/>
    </row>
    <row r="222" spans="1:23">
      <c r="A222" s="1480">
        <v>1</v>
      </c>
      <c r="B222" s="242" t="s">
        <v>12091</v>
      </c>
      <c r="C222" s="1061" t="s">
        <v>12092</v>
      </c>
      <c r="D222" s="1360"/>
      <c r="E222" s="1377">
        <v>2</v>
      </c>
      <c r="F222" s="1375"/>
      <c r="G222" s="1424"/>
      <c r="H222" s="1424"/>
      <c r="I222" s="1425"/>
      <c r="J222" s="1425">
        <v>2</v>
      </c>
      <c r="K222" s="1426">
        <v>2</v>
      </c>
      <c r="L222" s="1061" t="s">
        <v>55</v>
      </c>
      <c r="M222" s="1360"/>
      <c r="N222" s="1360"/>
      <c r="O222" s="1360"/>
      <c r="P222" s="1360"/>
      <c r="Q222" s="1375"/>
      <c r="R222" s="1375">
        <v>2</v>
      </c>
      <c r="S222" s="1376"/>
      <c r="T222" s="1427"/>
      <c r="U222" s="1428"/>
      <c r="V222" s="1376"/>
      <c r="W222" s="1376"/>
    </row>
    <row r="223" spans="1:23">
      <c r="A223" s="1480">
        <v>2</v>
      </c>
      <c r="B223" s="242" t="s">
        <v>12093</v>
      </c>
      <c r="C223" s="1061" t="s">
        <v>12094</v>
      </c>
      <c r="D223" s="1360"/>
      <c r="E223" s="1377">
        <v>1.5</v>
      </c>
      <c r="F223" s="1375"/>
      <c r="G223" s="1424"/>
      <c r="H223" s="1424"/>
      <c r="I223" s="1425"/>
      <c r="J223" s="1425">
        <v>1.5</v>
      </c>
      <c r="K223" s="1426">
        <v>1.5</v>
      </c>
      <c r="L223" s="1061" t="s">
        <v>55</v>
      </c>
      <c r="M223" s="1360"/>
      <c r="N223" s="1360"/>
      <c r="O223" s="1360"/>
      <c r="P223" s="1360"/>
      <c r="Q223" s="1375"/>
      <c r="R223" s="1375">
        <v>1.5</v>
      </c>
      <c r="S223" s="1376"/>
      <c r="T223" s="1427"/>
      <c r="U223" s="1428"/>
      <c r="V223" s="1376"/>
      <c r="W223" s="1376"/>
    </row>
    <row r="224" spans="1:23">
      <c r="A224" s="1480">
        <v>3</v>
      </c>
      <c r="B224" s="242" t="s">
        <v>12095</v>
      </c>
      <c r="C224" s="1061" t="s">
        <v>12096</v>
      </c>
      <c r="D224" s="1360" t="s">
        <v>12097</v>
      </c>
      <c r="E224" s="1377">
        <v>0.57099999999999995</v>
      </c>
      <c r="F224" s="1375"/>
      <c r="G224" s="1374"/>
      <c r="H224" s="1374"/>
      <c r="I224" s="1425"/>
      <c r="J224" s="1425">
        <v>0.57099999999999995</v>
      </c>
      <c r="K224" s="1426">
        <v>0.57099999999999995</v>
      </c>
      <c r="L224" s="1061" t="s">
        <v>55</v>
      </c>
      <c r="M224" s="1360"/>
      <c r="N224" s="1360"/>
      <c r="O224" s="1360"/>
      <c r="P224" s="1360"/>
      <c r="Q224" s="1375"/>
      <c r="R224" s="1375">
        <v>0.57099999999999995</v>
      </c>
      <c r="S224" s="1376"/>
      <c r="T224" s="1427"/>
      <c r="U224" s="1428"/>
      <c r="V224" s="1376"/>
      <c r="W224" s="1376"/>
    </row>
    <row r="225" spans="1:23" ht="25.5">
      <c r="A225" s="1567">
        <v>4</v>
      </c>
      <c r="B225" s="725" t="s">
        <v>12098</v>
      </c>
      <c r="C225" s="1356" t="s">
        <v>12099</v>
      </c>
      <c r="D225" s="1359" t="s">
        <v>12100</v>
      </c>
      <c r="E225" s="1373">
        <v>1.6379999999999999</v>
      </c>
      <c r="F225" s="1375"/>
      <c r="G225" s="1374"/>
      <c r="H225" s="1374"/>
      <c r="I225" s="1425"/>
      <c r="J225" s="1426">
        <v>1.6379999999999999</v>
      </c>
      <c r="K225" s="1426">
        <v>1.6379999999999999</v>
      </c>
      <c r="L225" s="1061" t="s">
        <v>55</v>
      </c>
      <c r="M225" s="1360"/>
      <c r="N225" s="1360"/>
      <c r="O225" s="1360"/>
      <c r="P225" s="1360"/>
      <c r="Q225" s="1375"/>
      <c r="R225" s="1377">
        <v>1.6379999999999999</v>
      </c>
      <c r="S225" s="1376"/>
      <c r="T225" s="1427"/>
      <c r="U225" s="1428"/>
      <c r="V225" s="1376"/>
      <c r="W225" s="1376"/>
    </row>
    <row r="226" spans="1:23" ht="24">
      <c r="A226" s="1567">
        <v>5</v>
      </c>
      <c r="B226" s="725" t="s">
        <v>12101</v>
      </c>
      <c r="C226" s="1356" t="s">
        <v>12102</v>
      </c>
      <c r="D226" s="1359" t="s">
        <v>12103</v>
      </c>
      <c r="E226" s="1373">
        <v>0.83199999999999996</v>
      </c>
      <c r="F226" s="1375"/>
      <c r="G226" s="1374"/>
      <c r="H226" s="1374"/>
      <c r="I226" s="1425"/>
      <c r="J226" s="1426">
        <v>0.83199999999999996</v>
      </c>
      <c r="K226" s="1426">
        <v>0.83199999999999996</v>
      </c>
      <c r="L226" s="1061" t="s">
        <v>55</v>
      </c>
      <c r="M226" s="1360"/>
      <c r="N226" s="1360"/>
      <c r="O226" s="1360"/>
      <c r="P226" s="1360"/>
      <c r="Q226" s="1375"/>
      <c r="R226" s="1377">
        <v>0.83199999999999996</v>
      </c>
      <c r="S226" s="1376"/>
      <c r="T226" s="1427"/>
      <c r="U226" s="1428"/>
      <c r="V226" s="1376"/>
      <c r="W226" s="1376"/>
    </row>
    <row r="227" spans="1:23" ht="24">
      <c r="A227" s="1567">
        <v>6</v>
      </c>
      <c r="B227" s="725" t="s">
        <v>12104</v>
      </c>
      <c r="C227" s="1356" t="s">
        <v>12105</v>
      </c>
      <c r="D227" s="1359" t="s">
        <v>12106</v>
      </c>
      <c r="E227" s="1373">
        <v>0.38100000000000001</v>
      </c>
      <c r="F227" s="1375"/>
      <c r="G227" s="1374"/>
      <c r="H227" s="1374"/>
      <c r="I227" s="1425"/>
      <c r="J227" s="1426">
        <v>0.38100000000000001</v>
      </c>
      <c r="K227" s="1426">
        <v>0</v>
      </c>
      <c r="L227" s="1061" t="s">
        <v>55</v>
      </c>
      <c r="M227" s="1360"/>
      <c r="N227" s="1360"/>
      <c r="O227" s="1360"/>
      <c r="P227" s="1360"/>
      <c r="Q227" s="1375"/>
      <c r="R227" s="1377">
        <v>0.38100000000000001</v>
      </c>
      <c r="S227" s="1376"/>
      <c r="T227" s="1427"/>
      <c r="U227" s="1428"/>
      <c r="V227" s="1376"/>
      <c r="W227" s="1376"/>
    </row>
    <row r="228" spans="1:23" ht="25.5">
      <c r="A228" s="1480">
        <v>7</v>
      </c>
      <c r="B228" s="242" t="s">
        <v>12107</v>
      </c>
      <c r="C228" s="1061" t="s">
        <v>12108</v>
      </c>
      <c r="D228" s="1360"/>
      <c r="E228" s="1377">
        <v>1.5</v>
      </c>
      <c r="F228" s="1375"/>
      <c r="G228" s="1424"/>
      <c r="H228" s="1424"/>
      <c r="I228" s="1425"/>
      <c r="J228" s="1425">
        <v>1.5</v>
      </c>
      <c r="K228" s="1426">
        <v>1.5</v>
      </c>
      <c r="L228" s="1061" t="s">
        <v>55</v>
      </c>
      <c r="M228" s="1360"/>
      <c r="N228" s="1360"/>
      <c r="O228" s="1360"/>
      <c r="P228" s="1360"/>
      <c r="Q228" s="1375"/>
      <c r="R228" s="1375">
        <v>1.5</v>
      </c>
      <c r="S228" s="1376"/>
      <c r="T228" s="1427"/>
      <c r="U228" s="1428"/>
      <c r="V228" s="1376"/>
      <c r="W228" s="1376"/>
    </row>
    <row r="229" spans="1:23" ht="25.5">
      <c r="A229" s="1480">
        <v>8</v>
      </c>
      <c r="B229" s="242" t="s">
        <v>12109</v>
      </c>
      <c r="C229" s="1061" t="s">
        <v>12110</v>
      </c>
      <c r="D229" s="1360"/>
      <c r="E229" s="1377">
        <v>1</v>
      </c>
      <c r="F229" s="1375"/>
      <c r="G229" s="1424"/>
      <c r="H229" s="1424"/>
      <c r="I229" s="1425"/>
      <c r="J229" s="1425">
        <v>1</v>
      </c>
      <c r="K229" s="1426">
        <v>1</v>
      </c>
      <c r="L229" s="1061" t="s">
        <v>55</v>
      </c>
      <c r="M229" s="1360"/>
      <c r="N229" s="1360"/>
      <c r="O229" s="1360"/>
      <c r="P229" s="1360"/>
      <c r="Q229" s="1375"/>
      <c r="R229" s="1375">
        <v>1</v>
      </c>
      <c r="S229" s="1376"/>
      <c r="T229" s="1427"/>
      <c r="U229" s="1428"/>
      <c r="V229" s="1376"/>
      <c r="W229" s="1376"/>
    </row>
    <row r="230" spans="1:23">
      <c r="A230" s="1480">
        <v>9</v>
      </c>
      <c r="B230" s="242" t="s">
        <v>12111</v>
      </c>
      <c r="C230" s="1061" t="s">
        <v>12112</v>
      </c>
      <c r="D230" s="1360" t="s">
        <v>12113</v>
      </c>
      <c r="E230" s="1377">
        <v>0.217</v>
      </c>
      <c r="F230" s="1375">
        <v>0.217</v>
      </c>
      <c r="G230" s="1374"/>
      <c r="H230" s="1374"/>
      <c r="I230" s="1425">
        <v>0.217</v>
      </c>
      <c r="J230" s="1425">
        <v>0</v>
      </c>
      <c r="K230" s="1426">
        <v>0</v>
      </c>
      <c r="L230" s="1061" t="s">
        <v>55</v>
      </c>
      <c r="M230" s="1360"/>
      <c r="N230" s="1360"/>
      <c r="O230" s="1360"/>
      <c r="P230" s="1360"/>
      <c r="Q230" s="1375">
        <v>0.217</v>
      </c>
      <c r="R230" s="1375">
        <v>0</v>
      </c>
      <c r="S230" s="1376"/>
      <c r="T230" s="1427"/>
      <c r="U230" s="1428"/>
      <c r="V230" s="1376"/>
      <c r="W230" s="1376"/>
    </row>
    <row r="231" spans="1:23" ht="25.5">
      <c r="A231" s="1480">
        <v>10</v>
      </c>
      <c r="B231" s="242" t="s">
        <v>12114</v>
      </c>
      <c r="C231" s="1061" t="s">
        <v>12115</v>
      </c>
      <c r="D231" s="1360" t="s">
        <v>12116</v>
      </c>
      <c r="E231" s="1377">
        <v>0.23599999999999999</v>
      </c>
      <c r="F231" s="1375"/>
      <c r="G231" s="1374"/>
      <c r="H231" s="1374"/>
      <c r="I231" s="1425"/>
      <c r="J231" s="1425">
        <v>0.23599999999999999</v>
      </c>
      <c r="K231" s="1426">
        <v>0</v>
      </c>
      <c r="L231" s="1061" t="s">
        <v>55</v>
      </c>
      <c r="M231" s="1360"/>
      <c r="N231" s="1360"/>
      <c r="O231" s="1360"/>
      <c r="P231" s="1360"/>
      <c r="Q231" s="1375"/>
      <c r="R231" s="1375">
        <v>0.23599999999999999</v>
      </c>
      <c r="S231" s="1376"/>
      <c r="T231" s="1427"/>
      <c r="U231" s="1428"/>
      <c r="V231" s="1404" t="s">
        <v>12117</v>
      </c>
      <c r="W231" s="1404" t="s">
        <v>12117</v>
      </c>
    </row>
    <row r="232" spans="1:23" ht="24">
      <c r="A232" s="1567">
        <v>11</v>
      </c>
      <c r="B232" s="725" t="s">
        <v>12118</v>
      </c>
      <c r="C232" s="1356" t="s">
        <v>12119</v>
      </c>
      <c r="D232" s="1359" t="s">
        <v>12120</v>
      </c>
      <c r="E232" s="1373">
        <v>2.5129999999999999</v>
      </c>
      <c r="F232" s="1382"/>
      <c r="G232" s="1383"/>
      <c r="H232" s="1383"/>
      <c r="I232" s="1394"/>
      <c r="J232" s="1394">
        <v>2.5129999999999999</v>
      </c>
      <c r="K232" s="1429">
        <v>2.5129999999999999</v>
      </c>
      <c r="L232" s="1061" t="s">
        <v>55</v>
      </c>
      <c r="M232" s="1361"/>
      <c r="N232" s="1361"/>
      <c r="O232" s="1361"/>
      <c r="P232" s="1361"/>
      <c r="Q232" s="1382"/>
      <c r="R232" s="1382">
        <v>2.5129999999999999</v>
      </c>
      <c r="S232" s="1376"/>
      <c r="T232" s="1427"/>
      <c r="U232" s="1428"/>
      <c r="V232" s="1376"/>
      <c r="W232" s="1376"/>
    </row>
    <row r="233" spans="1:23">
      <c r="A233" s="1480">
        <v>12</v>
      </c>
      <c r="B233" s="242" t="s">
        <v>12121</v>
      </c>
      <c r="C233" s="1061" t="s">
        <v>12122</v>
      </c>
      <c r="D233" s="1360" t="s">
        <v>12123</v>
      </c>
      <c r="E233" s="1377">
        <v>1.256</v>
      </c>
      <c r="F233" s="1375">
        <v>1.256</v>
      </c>
      <c r="G233" s="1374"/>
      <c r="H233" s="1374"/>
      <c r="I233" s="1425">
        <v>1.256</v>
      </c>
      <c r="J233" s="1425">
        <v>0</v>
      </c>
      <c r="K233" s="1426">
        <v>0</v>
      </c>
      <c r="L233" s="1061" t="s">
        <v>55</v>
      </c>
      <c r="M233" s="1360"/>
      <c r="N233" s="1360"/>
      <c r="O233" s="1360"/>
      <c r="P233" s="1360"/>
      <c r="Q233" s="1375">
        <v>1.256</v>
      </c>
      <c r="R233" s="1375">
        <v>0</v>
      </c>
      <c r="S233" s="1376"/>
      <c r="T233" s="1427"/>
      <c r="U233" s="1428"/>
      <c r="V233" s="1376"/>
      <c r="W233" s="1376"/>
    </row>
    <row r="234" spans="1:23">
      <c r="A234" s="1480">
        <v>13</v>
      </c>
      <c r="B234" s="242" t="s">
        <v>12124</v>
      </c>
      <c r="C234" s="1061" t="s">
        <v>12125</v>
      </c>
      <c r="D234" s="1360"/>
      <c r="E234" s="1377">
        <v>2</v>
      </c>
      <c r="F234" s="1375"/>
      <c r="G234" s="1424"/>
      <c r="H234" s="1424"/>
      <c r="I234" s="1425"/>
      <c r="J234" s="1425">
        <v>2</v>
      </c>
      <c r="K234" s="1426">
        <v>2</v>
      </c>
      <c r="L234" s="1061" t="s">
        <v>55</v>
      </c>
      <c r="M234" s="1360"/>
      <c r="N234" s="1360"/>
      <c r="O234" s="1360"/>
      <c r="P234" s="1360"/>
      <c r="Q234" s="1375"/>
      <c r="R234" s="1375">
        <v>2</v>
      </c>
      <c r="S234" s="1376"/>
      <c r="T234" s="1427"/>
      <c r="U234" s="1428"/>
      <c r="V234" s="1376"/>
      <c r="W234" s="1376"/>
    </row>
    <row r="235" spans="1:23">
      <c r="A235" s="1480">
        <v>14</v>
      </c>
      <c r="B235" s="242" t="s">
        <v>12126</v>
      </c>
      <c r="C235" s="1061" t="s">
        <v>12127</v>
      </c>
      <c r="D235" s="1360"/>
      <c r="E235" s="1377">
        <v>1</v>
      </c>
      <c r="F235" s="1375"/>
      <c r="G235" s="1424"/>
      <c r="H235" s="1424"/>
      <c r="I235" s="1425"/>
      <c r="J235" s="1425">
        <v>1</v>
      </c>
      <c r="K235" s="1426">
        <v>0</v>
      </c>
      <c r="L235" s="1061" t="s">
        <v>55</v>
      </c>
      <c r="M235" s="1360"/>
      <c r="N235" s="1360"/>
      <c r="O235" s="1360"/>
      <c r="P235" s="1360"/>
      <c r="Q235" s="1375"/>
      <c r="R235" s="1375">
        <v>1</v>
      </c>
      <c r="S235" s="1376"/>
      <c r="T235" s="1427"/>
      <c r="U235" s="1428"/>
      <c r="V235" s="1376"/>
      <c r="W235" s="1376"/>
    </row>
    <row r="236" spans="1:23">
      <c r="A236" s="1480">
        <v>15</v>
      </c>
      <c r="B236" s="242" t="s">
        <v>12128</v>
      </c>
      <c r="C236" s="1061" t="s">
        <v>12129</v>
      </c>
      <c r="D236" s="1360"/>
      <c r="E236" s="1377">
        <v>1</v>
      </c>
      <c r="F236" s="1375"/>
      <c r="G236" s="1424"/>
      <c r="H236" s="1424"/>
      <c r="I236" s="1425"/>
      <c r="J236" s="1425">
        <v>1</v>
      </c>
      <c r="K236" s="1426">
        <v>1</v>
      </c>
      <c r="L236" s="1061" t="s">
        <v>55</v>
      </c>
      <c r="M236" s="1360"/>
      <c r="N236" s="1360"/>
      <c r="O236" s="1360"/>
      <c r="P236" s="1360"/>
      <c r="Q236" s="1375"/>
      <c r="R236" s="1375">
        <v>1</v>
      </c>
      <c r="S236" s="1376"/>
      <c r="T236" s="1427"/>
      <c r="U236" s="1428"/>
      <c r="V236" s="1376"/>
      <c r="W236" s="1376"/>
    </row>
    <row r="237" spans="1:23" ht="24">
      <c r="A237" s="602">
        <v>16</v>
      </c>
      <c r="B237" s="1357" t="s">
        <v>12130</v>
      </c>
      <c r="C237" s="1358" t="s">
        <v>12131</v>
      </c>
      <c r="D237" s="1361" t="s">
        <v>12132</v>
      </c>
      <c r="E237" s="1381">
        <v>9.6000000000000002E-2</v>
      </c>
      <c r="F237" s="1382"/>
      <c r="G237" s="1383"/>
      <c r="H237" s="1383"/>
      <c r="I237" s="1394"/>
      <c r="J237" s="1394">
        <v>9.6000000000000002E-2</v>
      </c>
      <c r="K237" s="1429">
        <v>0</v>
      </c>
      <c r="L237" s="1061" t="s">
        <v>55</v>
      </c>
      <c r="M237" s="1361"/>
      <c r="N237" s="1361"/>
      <c r="O237" s="1361"/>
      <c r="P237" s="1361"/>
      <c r="Q237" s="1382"/>
      <c r="R237" s="1382">
        <v>9.6000000000000002E-2</v>
      </c>
      <c r="S237" s="1376"/>
      <c r="T237" s="1427"/>
      <c r="U237" s="1428"/>
      <c r="V237" s="1376"/>
      <c r="W237" s="1376"/>
    </row>
    <row r="238" spans="1:23">
      <c r="A238" s="1480">
        <v>17</v>
      </c>
      <c r="B238" s="242" t="s">
        <v>12133</v>
      </c>
      <c r="C238" s="1061" t="s">
        <v>12134</v>
      </c>
      <c r="D238" s="1360" t="s">
        <v>12135</v>
      </c>
      <c r="E238" s="1377">
        <v>0.106</v>
      </c>
      <c r="F238" s="1375">
        <v>0.106</v>
      </c>
      <c r="G238" s="1374"/>
      <c r="H238" s="1374"/>
      <c r="I238" s="1425">
        <v>0.106</v>
      </c>
      <c r="J238" s="1425">
        <v>0</v>
      </c>
      <c r="K238" s="1426">
        <v>0</v>
      </c>
      <c r="L238" s="1061" t="s">
        <v>55</v>
      </c>
      <c r="M238" s="1360"/>
      <c r="N238" s="1360"/>
      <c r="O238" s="1360"/>
      <c r="P238" s="1360"/>
      <c r="Q238" s="1375">
        <v>0.106</v>
      </c>
      <c r="R238" s="1375">
        <v>0</v>
      </c>
      <c r="S238" s="1376"/>
      <c r="T238" s="1427"/>
      <c r="U238" s="1428"/>
      <c r="V238" s="1376"/>
      <c r="W238" s="1376"/>
    </row>
    <row r="239" spans="1:23" ht="24">
      <c r="A239" s="1567">
        <v>18</v>
      </c>
      <c r="B239" s="725" t="s">
        <v>12136</v>
      </c>
      <c r="C239" s="1356" t="s">
        <v>12137</v>
      </c>
      <c r="D239" s="1359" t="s">
        <v>12138</v>
      </c>
      <c r="E239" s="1373">
        <v>0.312</v>
      </c>
      <c r="F239" s="1382"/>
      <c r="G239" s="1383"/>
      <c r="H239" s="1383"/>
      <c r="I239" s="1394"/>
      <c r="J239" s="1429">
        <v>0.312</v>
      </c>
      <c r="K239" s="1429">
        <v>0.312</v>
      </c>
      <c r="L239" s="1061" t="s">
        <v>55</v>
      </c>
      <c r="M239" s="1361"/>
      <c r="N239" s="1361"/>
      <c r="O239" s="1361"/>
      <c r="P239" s="1361"/>
      <c r="Q239" s="1382"/>
      <c r="R239" s="1381">
        <v>0.312</v>
      </c>
      <c r="S239" s="1376"/>
      <c r="T239" s="1427"/>
      <c r="U239" s="1428"/>
      <c r="V239" s="1376"/>
      <c r="W239" s="1376"/>
    </row>
    <row r="240" spans="1:23" ht="25.5">
      <c r="A240" s="1480">
        <v>19</v>
      </c>
      <c r="B240" s="242" t="s">
        <v>12139</v>
      </c>
      <c r="C240" s="1061" t="s">
        <v>12140</v>
      </c>
      <c r="D240" s="1360"/>
      <c r="E240" s="1377">
        <v>2</v>
      </c>
      <c r="F240" s="1375"/>
      <c r="G240" s="1424"/>
      <c r="H240" s="1424"/>
      <c r="I240" s="1425"/>
      <c r="J240" s="1425">
        <v>2</v>
      </c>
      <c r="K240" s="1426">
        <v>2</v>
      </c>
      <c r="L240" s="1061" t="s">
        <v>55</v>
      </c>
      <c r="M240" s="1360"/>
      <c r="N240" s="1360"/>
      <c r="O240" s="1360"/>
      <c r="P240" s="1360"/>
      <c r="Q240" s="1375"/>
      <c r="R240" s="1375">
        <v>2</v>
      </c>
      <c r="S240" s="1376"/>
      <c r="T240" s="1427"/>
      <c r="U240" s="1428"/>
      <c r="V240" s="1376"/>
      <c r="W240" s="1376"/>
    </row>
    <row r="241" spans="1:23">
      <c r="A241" s="1480">
        <v>20</v>
      </c>
      <c r="B241" s="242" t="s">
        <v>12141</v>
      </c>
      <c r="C241" s="1061" t="s">
        <v>12142</v>
      </c>
      <c r="D241" s="1360"/>
      <c r="E241" s="1377">
        <v>3</v>
      </c>
      <c r="F241" s="1375"/>
      <c r="G241" s="1424"/>
      <c r="H241" s="1424"/>
      <c r="I241" s="1425"/>
      <c r="J241" s="1425">
        <v>3</v>
      </c>
      <c r="K241" s="1426">
        <v>3</v>
      </c>
      <c r="L241" s="1061" t="s">
        <v>55</v>
      </c>
      <c r="M241" s="1360"/>
      <c r="N241" s="1360"/>
      <c r="O241" s="1360"/>
      <c r="P241" s="1360"/>
      <c r="Q241" s="1375"/>
      <c r="R241" s="1375">
        <v>3</v>
      </c>
      <c r="S241" s="1404"/>
      <c r="T241" s="1427"/>
      <c r="U241" s="1428"/>
      <c r="V241" s="1376"/>
      <c r="W241" s="1376"/>
    </row>
    <row r="242" spans="1:23" ht="25.5">
      <c r="A242" s="1480">
        <v>21</v>
      </c>
      <c r="B242" s="242" t="s">
        <v>12143</v>
      </c>
      <c r="C242" s="1061" t="s">
        <v>12144</v>
      </c>
      <c r="D242" s="1360"/>
      <c r="E242" s="1377">
        <v>1.5</v>
      </c>
      <c r="F242" s="1375"/>
      <c r="G242" s="1424"/>
      <c r="H242" s="1424"/>
      <c r="I242" s="1425"/>
      <c r="J242" s="1425">
        <v>1.5</v>
      </c>
      <c r="K242" s="1426">
        <v>1.5</v>
      </c>
      <c r="L242" s="1061" t="s">
        <v>55</v>
      </c>
      <c r="M242" s="1360"/>
      <c r="N242" s="1360"/>
      <c r="O242" s="1360"/>
      <c r="P242" s="1360"/>
      <c r="Q242" s="1375"/>
      <c r="R242" s="1375">
        <v>1.5</v>
      </c>
      <c r="S242" s="1404"/>
      <c r="T242" s="1427"/>
      <c r="U242" s="1428"/>
      <c r="V242" s="1376"/>
      <c r="W242" s="1376"/>
    </row>
    <row r="243" spans="1:23">
      <c r="A243" s="1480">
        <v>22</v>
      </c>
      <c r="B243" s="242" t="s">
        <v>12145</v>
      </c>
      <c r="C243" s="1061" t="s">
        <v>12146</v>
      </c>
      <c r="D243" s="1360"/>
      <c r="E243" s="1377">
        <v>5</v>
      </c>
      <c r="F243" s="1375"/>
      <c r="G243" s="1424"/>
      <c r="H243" s="1424"/>
      <c r="I243" s="1425"/>
      <c r="J243" s="1425">
        <v>5</v>
      </c>
      <c r="K243" s="1426">
        <v>5</v>
      </c>
      <c r="L243" s="1061" t="s">
        <v>55</v>
      </c>
      <c r="M243" s="1360"/>
      <c r="N243" s="1360"/>
      <c r="O243" s="1360"/>
      <c r="P243" s="1360"/>
      <c r="Q243" s="1375"/>
      <c r="R243" s="1375">
        <v>5</v>
      </c>
      <c r="S243" s="1404"/>
      <c r="T243" s="1427"/>
      <c r="U243" s="1428"/>
      <c r="V243" s="1376"/>
      <c r="W243" s="1376"/>
    </row>
    <row r="244" spans="1:23">
      <c r="A244" s="1480">
        <v>23</v>
      </c>
      <c r="B244" s="242" t="s">
        <v>12147</v>
      </c>
      <c r="C244" s="1061" t="s">
        <v>12148</v>
      </c>
      <c r="D244" s="1360"/>
      <c r="E244" s="1377">
        <v>2</v>
      </c>
      <c r="F244" s="1375"/>
      <c r="G244" s="1424"/>
      <c r="H244" s="1424"/>
      <c r="I244" s="1425"/>
      <c r="J244" s="1425">
        <v>2</v>
      </c>
      <c r="K244" s="1426">
        <v>2</v>
      </c>
      <c r="L244" s="1061" t="s">
        <v>55</v>
      </c>
      <c r="M244" s="1360"/>
      <c r="N244" s="1360"/>
      <c r="O244" s="1360"/>
      <c r="P244" s="1360"/>
      <c r="Q244" s="1375"/>
      <c r="R244" s="1375">
        <v>2</v>
      </c>
      <c r="S244" s="1404"/>
      <c r="T244" s="1427"/>
      <c r="U244" s="1428"/>
      <c r="V244" s="1376"/>
      <c r="W244" s="1376"/>
    </row>
    <row r="245" spans="1:23">
      <c r="A245" s="1480">
        <v>24</v>
      </c>
      <c r="B245" s="242" t="s">
        <v>12149</v>
      </c>
      <c r="C245" s="1061" t="s">
        <v>12150</v>
      </c>
      <c r="D245" s="1360"/>
      <c r="E245" s="1377">
        <v>1</v>
      </c>
      <c r="F245" s="1375"/>
      <c r="G245" s="1424"/>
      <c r="H245" s="1424"/>
      <c r="I245" s="1425"/>
      <c r="J245" s="1425">
        <v>1</v>
      </c>
      <c r="K245" s="1426">
        <v>1</v>
      </c>
      <c r="L245" s="1061" t="s">
        <v>55</v>
      </c>
      <c r="M245" s="1360"/>
      <c r="N245" s="1360"/>
      <c r="O245" s="1360"/>
      <c r="P245" s="1360"/>
      <c r="Q245" s="1375"/>
      <c r="R245" s="1375">
        <v>1</v>
      </c>
      <c r="S245" s="1404"/>
      <c r="T245" s="1427"/>
      <c r="U245" s="1428" t="s">
        <v>12151</v>
      </c>
      <c r="V245" s="1376"/>
      <c r="W245" s="1376"/>
    </row>
    <row r="246" spans="1:23">
      <c r="A246" s="1480">
        <v>25</v>
      </c>
      <c r="B246" s="242" t="s">
        <v>12152</v>
      </c>
      <c r="C246" s="1061" t="s">
        <v>12153</v>
      </c>
      <c r="D246" s="1360"/>
      <c r="E246" s="1377">
        <v>1</v>
      </c>
      <c r="F246" s="1375"/>
      <c r="G246" s="1424"/>
      <c r="H246" s="1424"/>
      <c r="I246" s="1425"/>
      <c r="J246" s="1425">
        <v>1</v>
      </c>
      <c r="K246" s="1426">
        <v>1</v>
      </c>
      <c r="L246" s="1061" t="s">
        <v>55</v>
      </c>
      <c r="M246" s="1360"/>
      <c r="N246" s="1360"/>
      <c r="O246" s="1360"/>
      <c r="P246" s="1360"/>
      <c r="Q246" s="1375"/>
      <c r="R246" s="1375">
        <v>1</v>
      </c>
      <c r="S246" s="1404"/>
      <c r="T246" s="1427"/>
      <c r="U246" s="1428"/>
      <c r="V246" s="1376"/>
      <c r="W246" s="1376"/>
    </row>
    <row r="247" spans="1:23">
      <c r="A247" s="1480">
        <v>26</v>
      </c>
      <c r="B247" s="242" t="s">
        <v>12154</v>
      </c>
      <c r="C247" s="1061" t="s">
        <v>12155</v>
      </c>
      <c r="D247" s="1360"/>
      <c r="E247" s="1377">
        <v>4</v>
      </c>
      <c r="F247" s="1375"/>
      <c r="G247" s="1424"/>
      <c r="H247" s="1424"/>
      <c r="I247" s="1425"/>
      <c r="J247" s="1425">
        <v>4</v>
      </c>
      <c r="K247" s="1426">
        <v>4</v>
      </c>
      <c r="L247" s="1061" t="s">
        <v>55</v>
      </c>
      <c r="M247" s="1360"/>
      <c r="N247" s="1360"/>
      <c r="O247" s="1360"/>
      <c r="P247" s="1360"/>
      <c r="Q247" s="1375"/>
      <c r="R247" s="1375">
        <v>4</v>
      </c>
      <c r="S247" s="1404"/>
      <c r="T247" s="1427"/>
      <c r="U247" s="1428"/>
      <c r="V247" s="1376"/>
      <c r="W247" s="1376"/>
    </row>
    <row r="248" spans="1:23">
      <c r="A248" s="1480">
        <v>27</v>
      </c>
      <c r="B248" s="242" t="s">
        <v>12156</v>
      </c>
      <c r="C248" s="1061" t="s">
        <v>12157</v>
      </c>
      <c r="D248" s="1360"/>
      <c r="E248" s="1377">
        <v>0.5</v>
      </c>
      <c r="F248" s="1375"/>
      <c r="G248" s="1424"/>
      <c r="H248" s="1424"/>
      <c r="I248" s="1425"/>
      <c r="J248" s="1425">
        <v>0.5</v>
      </c>
      <c r="K248" s="1426">
        <v>0.5</v>
      </c>
      <c r="L248" s="1061" t="s">
        <v>55</v>
      </c>
      <c r="M248" s="1360"/>
      <c r="N248" s="1360"/>
      <c r="O248" s="1360"/>
      <c r="P248" s="1360"/>
      <c r="Q248" s="1375"/>
      <c r="R248" s="1375">
        <v>0.5</v>
      </c>
      <c r="S248" s="1404"/>
      <c r="T248" s="1427"/>
      <c r="U248" s="1428"/>
      <c r="V248" s="1376"/>
      <c r="W248" s="1376"/>
    </row>
    <row r="249" spans="1:23">
      <c r="A249" s="1480">
        <v>28</v>
      </c>
      <c r="B249" s="242" t="s">
        <v>12158</v>
      </c>
      <c r="C249" s="1061" t="s">
        <v>12159</v>
      </c>
      <c r="D249" s="1360"/>
      <c r="E249" s="1377">
        <v>2</v>
      </c>
      <c r="F249" s="1375"/>
      <c r="G249" s="1424"/>
      <c r="H249" s="1424"/>
      <c r="I249" s="1425"/>
      <c r="J249" s="1425">
        <v>2</v>
      </c>
      <c r="K249" s="1426">
        <v>2</v>
      </c>
      <c r="L249" s="1061" t="s">
        <v>55</v>
      </c>
      <c r="M249" s="1360"/>
      <c r="N249" s="1360"/>
      <c r="O249" s="1360"/>
      <c r="P249" s="1360"/>
      <c r="Q249" s="1375"/>
      <c r="R249" s="1375">
        <v>2</v>
      </c>
      <c r="S249" s="1404"/>
      <c r="T249" s="1427"/>
      <c r="U249" s="1428"/>
      <c r="V249" s="1376"/>
      <c r="W249" s="1376"/>
    </row>
    <row r="250" spans="1:23">
      <c r="A250" s="1480">
        <v>29</v>
      </c>
      <c r="B250" s="242" t="s">
        <v>12160</v>
      </c>
      <c r="C250" s="1061" t="s">
        <v>12161</v>
      </c>
      <c r="D250" s="1360"/>
      <c r="E250" s="1377">
        <v>1</v>
      </c>
      <c r="F250" s="1375"/>
      <c r="G250" s="1424"/>
      <c r="H250" s="1424"/>
      <c r="I250" s="1425"/>
      <c r="J250" s="1425">
        <v>1</v>
      </c>
      <c r="K250" s="1426">
        <v>1</v>
      </c>
      <c r="L250" s="1061" t="s">
        <v>55</v>
      </c>
      <c r="M250" s="1360"/>
      <c r="N250" s="1360"/>
      <c r="O250" s="1360"/>
      <c r="P250" s="1360"/>
      <c r="Q250" s="1375"/>
      <c r="R250" s="1375">
        <v>1</v>
      </c>
      <c r="S250" s="1404"/>
      <c r="T250" s="1427"/>
      <c r="U250" s="1428"/>
      <c r="V250" s="1376"/>
      <c r="W250" s="1376"/>
    </row>
    <row r="251" spans="1:23">
      <c r="A251" s="1480">
        <v>30</v>
      </c>
      <c r="B251" s="242" t="s">
        <v>12162</v>
      </c>
      <c r="C251" s="1061" t="s">
        <v>12163</v>
      </c>
      <c r="D251" s="1360"/>
      <c r="E251" s="1377">
        <v>1</v>
      </c>
      <c r="F251" s="1375"/>
      <c r="G251" s="1424"/>
      <c r="H251" s="1424"/>
      <c r="I251" s="1425"/>
      <c r="J251" s="1426">
        <v>1</v>
      </c>
      <c r="K251" s="1426">
        <v>1</v>
      </c>
      <c r="L251" s="1061" t="s">
        <v>55</v>
      </c>
      <c r="M251" s="1360"/>
      <c r="N251" s="1360"/>
      <c r="O251" s="1360"/>
      <c r="P251" s="1360"/>
      <c r="Q251" s="1375"/>
      <c r="R251" s="1377">
        <v>1</v>
      </c>
      <c r="S251" s="1404"/>
      <c r="T251" s="1427"/>
      <c r="U251" s="1428"/>
      <c r="V251" s="1376"/>
      <c r="W251" s="1376"/>
    </row>
    <row r="252" spans="1:23">
      <c r="A252" s="1480">
        <v>31</v>
      </c>
      <c r="B252" s="242" t="s">
        <v>12164</v>
      </c>
      <c r="C252" s="1061" t="s">
        <v>12165</v>
      </c>
      <c r="D252" s="1360"/>
      <c r="E252" s="1377">
        <v>2</v>
      </c>
      <c r="F252" s="1375"/>
      <c r="G252" s="1424"/>
      <c r="H252" s="1424"/>
      <c r="I252" s="1425"/>
      <c r="J252" s="1426">
        <v>2</v>
      </c>
      <c r="K252" s="1426">
        <v>2</v>
      </c>
      <c r="L252" s="1061" t="s">
        <v>55</v>
      </c>
      <c r="M252" s="1360"/>
      <c r="N252" s="1360"/>
      <c r="O252" s="1360"/>
      <c r="P252" s="1360"/>
      <c r="Q252" s="1375"/>
      <c r="R252" s="1377">
        <v>2</v>
      </c>
      <c r="S252" s="1404"/>
      <c r="T252" s="1427"/>
      <c r="U252" s="1428" t="s">
        <v>12166</v>
      </c>
      <c r="V252" s="1376"/>
      <c r="W252" s="1376"/>
    </row>
    <row r="253" spans="1:23">
      <c r="A253" s="1480">
        <v>32</v>
      </c>
      <c r="B253" s="242" t="s">
        <v>12167</v>
      </c>
      <c r="C253" s="1061" t="s">
        <v>12168</v>
      </c>
      <c r="D253" s="1360"/>
      <c r="E253" s="1377">
        <v>1.5</v>
      </c>
      <c r="F253" s="1375"/>
      <c r="G253" s="1424"/>
      <c r="H253" s="1424"/>
      <c r="I253" s="1425"/>
      <c r="J253" s="1426">
        <v>1.5</v>
      </c>
      <c r="K253" s="1426">
        <v>1.5</v>
      </c>
      <c r="L253" s="1061" t="s">
        <v>55</v>
      </c>
      <c r="M253" s="1360"/>
      <c r="N253" s="1360"/>
      <c r="O253" s="1360"/>
      <c r="P253" s="1360"/>
      <c r="Q253" s="1375"/>
      <c r="R253" s="1377">
        <v>1.5</v>
      </c>
      <c r="S253" s="1404"/>
      <c r="T253" s="1427"/>
      <c r="U253" s="1428" t="s">
        <v>11616</v>
      </c>
      <c r="V253" s="1376"/>
      <c r="W253" s="1376"/>
    </row>
    <row r="254" spans="1:23">
      <c r="A254" s="1480">
        <v>33</v>
      </c>
      <c r="B254" s="242" t="s">
        <v>12169</v>
      </c>
      <c r="C254" s="1061" t="s">
        <v>12170</v>
      </c>
      <c r="D254" s="1360"/>
      <c r="E254" s="1377">
        <v>1</v>
      </c>
      <c r="F254" s="1375"/>
      <c r="G254" s="1424"/>
      <c r="H254" s="1424"/>
      <c r="I254" s="1425"/>
      <c r="J254" s="1426">
        <v>1</v>
      </c>
      <c r="K254" s="1426">
        <v>1</v>
      </c>
      <c r="L254" s="1061" t="s">
        <v>55</v>
      </c>
      <c r="M254" s="1360"/>
      <c r="N254" s="1360"/>
      <c r="O254" s="1360"/>
      <c r="P254" s="1360"/>
      <c r="Q254" s="1375"/>
      <c r="R254" s="1377">
        <v>1</v>
      </c>
      <c r="S254" s="1404"/>
      <c r="T254" s="1427"/>
      <c r="U254" s="1428"/>
      <c r="V254" s="1376"/>
      <c r="W254" s="1376"/>
    </row>
    <row r="255" spans="1:23">
      <c r="A255" s="1480">
        <v>34</v>
      </c>
      <c r="B255" s="242" t="s">
        <v>12171</v>
      </c>
      <c r="C255" s="1061" t="s">
        <v>12172</v>
      </c>
      <c r="D255" s="1360"/>
      <c r="E255" s="1377">
        <v>1</v>
      </c>
      <c r="F255" s="1375"/>
      <c r="G255" s="1424"/>
      <c r="H255" s="1424"/>
      <c r="I255" s="1425"/>
      <c r="J255" s="1426">
        <v>1</v>
      </c>
      <c r="K255" s="1426">
        <v>1</v>
      </c>
      <c r="L255" s="1061" t="s">
        <v>55</v>
      </c>
      <c r="M255" s="1360"/>
      <c r="N255" s="1360"/>
      <c r="O255" s="1360"/>
      <c r="P255" s="1360"/>
      <c r="Q255" s="1375"/>
      <c r="R255" s="1377">
        <v>1</v>
      </c>
      <c r="S255" s="1404" t="s">
        <v>11616</v>
      </c>
      <c r="T255" s="1427"/>
      <c r="U255" s="1428"/>
      <c r="V255" s="1376"/>
      <c r="W255" s="1376"/>
    </row>
    <row r="256" spans="1:23">
      <c r="A256" s="1480">
        <v>35</v>
      </c>
      <c r="B256" s="242" t="s">
        <v>12173</v>
      </c>
      <c r="C256" s="1061" t="s">
        <v>12174</v>
      </c>
      <c r="D256" s="1360"/>
      <c r="E256" s="1377">
        <v>1.5</v>
      </c>
      <c r="F256" s="1375"/>
      <c r="G256" s="1424"/>
      <c r="H256" s="1424"/>
      <c r="I256" s="1425"/>
      <c r="J256" s="1426">
        <v>1.5</v>
      </c>
      <c r="K256" s="1426">
        <v>1.5</v>
      </c>
      <c r="L256" s="1061" t="s">
        <v>55</v>
      </c>
      <c r="M256" s="1360"/>
      <c r="N256" s="1360"/>
      <c r="O256" s="1360"/>
      <c r="P256" s="1360"/>
      <c r="Q256" s="1375"/>
      <c r="R256" s="1377">
        <v>1.5</v>
      </c>
      <c r="S256" s="1376"/>
      <c r="T256" s="1427"/>
      <c r="U256" s="1428"/>
      <c r="V256" s="1376"/>
      <c r="W256" s="1376"/>
    </row>
    <row r="257" spans="1:23" ht="38.25">
      <c r="A257" s="1567">
        <v>36</v>
      </c>
      <c r="B257" s="725" t="s">
        <v>12175</v>
      </c>
      <c r="C257" s="1356" t="s">
        <v>12176</v>
      </c>
      <c r="D257" s="1359" t="s">
        <v>12177</v>
      </c>
      <c r="E257" s="1373">
        <v>0.47799999999999998</v>
      </c>
      <c r="F257" s="1377"/>
      <c r="G257" s="1374"/>
      <c r="H257" s="1374"/>
      <c r="I257" s="1425"/>
      <c r="J257" s="1426">
        <v>0.47799999999999998</v>
      </c>
      <c r="K257" s="1426">
        <v>0</v>
      </c>
      <c r="L257" s="1061" t="s">
        <v>55</v>
      </c>
      <c r="M257" s="1360"/>
      <c r="N257" s="1360"/>
      <c r="O257" s="1360"/>
      <c r="P257" s="1360"/>
      <c r="Q257" s="1375"/>
      <c r="R257" s="1377">
        <v>0.47799999999999998</v>
      </c>
      <c r="S257" s="1376"/>
      <c r="T257" s="1427"/>
      <c r="U257" s="1428"/>
      <c r="V257" s="1376"/>
      <c r="W257" s="1376"/>
    </row>
    <row r="258" spans="1:23" ht="25.5">
      <c r="A258" s="1567">
        <v>37</v>
      </c>
      <c r="B258" s="725" t="s">
        <v>12178</v>
      </c>
      <c r="C258" s="1356" t="s">
        <v>12179</v>
      </c>
      <c r="D258" s="1359" t="s">
        <v>12180</v>
      </c>
      <c r="E258" s="1373">
        <v>0.93400000000000005</v>
      </c>
      <c r="F258" s="1375"/>
      <c r="G258" s="1374"/>
      <c r="H258" s="1374"/>
      <c r="I258" s="1425"/>
      <c r="J258" s="1426">
        <v>0.93400000000000005</v>
      </c>
      <c r="K258" s="1426">
        <v>0.93400000000000005</v>
      </c>
      <c r="L258" s="1061" t="s">
        <v>55</v>
      </c>
      <c r="M258" s="1360"/>
      <c r="N258" s="1360"/>
      <c r="O258" s="1360"/>
      <c r="P258" s="1360"/>
      <c r="Q258" s="1375"/>
      <c r="R258" s="1377">
        <v>0.93400000000000005</v>
      </c>
      <c r="S258" s="1376"/>
      <c r="T258" s="1427"/>
      <c r="U258" s="1428"/>
      <c r="V258" s="1376"/>
      <c r="W258" s="1376"/>
    </row>
    <row r="259" spans="1:23" ht="25.5">
      <c r="A259" s="1480">
        <v>38</v>
      </c>
      <c r="B259" s="242" t="s">
        <v>12181</v>
      </c>
      <c r="C259" s="1061" t="s">
        <v>12182</v>
      </c>
      <c r="D259" s="1360"/>
      <c r="E259" s="1377">
        <v>7</v>
      </c>
      <c r="F259" s="1375"/>
      <c r="G259" s="1424"/>
      <c r="H259" s="1424"/>
      <c r="I259" s="1425"/>
      <c r="J259" s="1426">
        <v>7</v>
      </c>
      <c r="K259" s="1426">
        <v>7</v>
      </c>
      <c r="L259" s="1061" t="s">
        <v>55</v>
      </c>
      <c r="M259" s="1360"/>
      <c r="N259" s="1360"/>
      <c r="O259" s="1360"/>
      <c r="P259" s="1360"/>
      <c r="Q259" s="1375"/>
      <c r="R259" s="1377">
        <v>7</v>
      </c>
      <c r="S259" s="1376"/>
      <c r="T259" s="1427"/>
      <c r="U259" s="1428"/>
      <c r="V259" s="1376"/>
      <c r="W259" s="1376"/>
    </row>
    <row r="260" spans="1:23" ht="38.25">
      <c r="A260" s="1480">
        <v>39</v>
      </c>
      <c r="B260" s="242" t="s">
        <v>12183</v>
      </c>
      <c r="C260" s="1061" t="s">
        <v>12184</v>
      </c>
      <c r="D260" s="1360"/>
      <c r="E260" s="1377">
        <v>11</v>
      </c>
      <c r="F260" s="1375"/>
      <c r="G260" s="1424"/>
      <c r="H260" s="1424"/>
      <c r="I260" s="1425"/>
      <c r="J260" s="1426">
        <v>11</v>
      </c>
      <c r="K260" s="1426">
        <v>11</v>
      </c>
      <c r="L260" s="1061" t="s">
        <v>55</v>
      </c>
      <c r="M260" s="1360"/>
      <c r="N260" s="1360"/>
      <c r="O260" s="1360"/>
      <c r="P260" s="1360"/>
      <c r="Q260" s="1375"/>
      <c r="R260" s="1377">
        <v>11</v>
      </c>
      <c r="S260" s="1376"/>
      <c r="T260" s="1427"/>
      <c r="U260" s="1428"/>
      <c r="V260" s="1376"/>
      <c r="W260" s="1376"/>
    </row>
    <row r="261" spans="1:23" ht="38.25">
      <c r="A261" s="1480">
        <v>40</v>
      </c>
      <c r="B261" s="242" t="s">
        <v>12185</v>
      </c>
      <c r="C261" s="1061" t="s">
        <v>12186</v>
      </c>
      <c r="D261" s="1360" t="s">
        <v>12187</v>
      </c>
      <c r="E261" s="1377">
        <v>2.9020000000000001</v>
      </c>
      <c r="F261" s="1375">
        <v>2.9020000000000001</v>
      </c>
      <c r="G261" s="1374"/>
      <c r="H261" s="1374"/>
      <c r="I261" s="1425">
        <v>2.9020000000000001</v>
      </c>
      <c r="J261" s="1425">
        <v>0</v>
      </c>
      <c r="K261" s="1426">
        <v>0</v>
      </c>
      <c r="L261" s="1061" t="s">
        <v>55</v>
      </c>
      <c r="M261" s="1360"/>
      <c r="N261" s="1360"/>
      <c r="O261" s="1360"/>
      <c r="P261" s="1360"/>
      <c r="Q261" s="1375">
        <v>2.9020000000000001</v>
      </c>
      <c r="R261" s="1375">
        <v>0</v>
      </c>
      <c r="S261" s="1376"/>
      <c r="T261" s="1427"/>
      <c r="U261" s="1428"/>
      <c r="V261" s="1404" t="s">
        <v>12188</v>
      </c>
      <c r="W261" s="1404" t="s">
        <v>12188</v>
      </c>
    </row>
    <row r="262" spans="1:23" ht="25.5">
      <c r="A262" s="1481">
        <v>41</v>
      </c>
      <c r="B262" s="242" t="s">
        <v>12189</v>
      </c>
      <c r="C262" s="1061" t="s">
        <v>12190</v>
      </c>
      <c r="D262" s="1360"/>
      <c r="E262" s="1377">
        <v>0.5</v>
      </c>
      <c r="F262" s="1375"/>
      <c r="G262" s="1424"/>
      <c r="H262" s="1424"/>
      <c r="I262" s="1425"/>
      <c r="J262" s="1425">
        <v>0.5</v>
      </c>
      <c r="K262" s="1426">
        <v>0.5</v>
      </c>
      <c r="L262" s="1061" t="s">
        <v>55</v>
      </c>
      <c r="M262" s="1360"/>
      <c r="N262" s="1360"/>
      <c r="O262" s="1360"/>
      <c r="P262" s="1360"/>
      <c r="Q262" s="1375"/>
      <c r="R262" s="1375">
        <v>0.5</v>
      </c>
      <c r="S262" s="1376"/>
      <c r="T262" s="1427"/>
      <c r="U262" s="1428"/>
      <c r="V262" s="1404"/>
      <c r="W262" s="1404"/>
    </row>
    <row r="263" spans="1:23" ht="25.5">
      <c r="A263" s="602">
        <v>42</v>
      </c>
      <c r="B263" s="1357" t="s">
        <v>12191</v>
      </c>
      <c r="C263" s="1358" t="s">
        <v>12192</v>
      </c>
      <c r="D263" s="1361" t="s">
        <v>12193</v>
      </c>
      <c r="E263" s="1381">
        <v>1.369</v>
      </c>
      <c r="F263" s="1382">
        <v>1.369</v>
      </c>
      <c r="G263" s="1383"/>
      <c r="H263" s="1383"/>
      <c r="I263" s="1394">
        <v>1.369</v>
      </c>
      <c r="J263" s="1394">
        <v>0</v>
      </c>
      <c r="K263" s="1429">
        <v>0</v>
      </c>
      <c r="L263" s="1061" t="s">
        <v>55</v>
      </c>
      <c r="M263" s="1361"/>
      <c r="N263" s="1361"/>
      <c r="O263" s="1361"/>
      <c r="P263" s="1361"/>
      <c r="Q263" s="1382">
        <v>1.369</v>
      </c>
      <c r="R263" s="1382">
        <v>0</v>
      </c>
      <c r="S263" s="1376"/>
      <c r="T263" s="1430"/>
      <c r="U263" s="1431"/>
      <c r="V263" s="1404"/>
      <c r="W263" s="1404"/>
    </row>
    <row r="264" spans="1:23">
      <c r="A264" s="602">
        <v>43</v>
      </c>
      <c r="B264" s="1357" t="s">
        <v>12194</v>
      </c>
      <c r="C264" s="1358" t="s">
        <v>12195</v>
      </c>
      <c r="D264" s="1361" t="s">
        <v>12196</v>
      </c>
      <c r="E264" s="1381">
        <v>0.34499999999999997</v>
      </c>
      <c r="F264" s="1382"/>
      <c r="G264" s="1383"/>
      <c r="H264" s="1383"/>
      <c r="I264" s="1394"/>
      <c r="J264" s="1394">
        <v>0.34499999999999997</v>
      </c>
      <c r="K264" s="1429">
        <v>0.34499999999999997</v>
      </c>
      <c r="L264" s="1061" t="s">
        <v>55</v>
      </c>
      <c r="M264" s="1361"/>
      <c r="N264" s="1361"/>
      <c r="O264" s="1361"/>
      <c r="P264" s="1361"/>
      <c r="Q264" s="1382"/>
      <c r="R264" s="1382">
        <v>0.34499999999999997</v>
      </c>
      <c r="S264" s="1376"/>
      <c r="T264" s="1430"/>
      <c r="U264" s="1431"/>
      <c r="V264" s="1404"/>
      <c r="W264" s="1404"/>
    </row>
    <row r="265" spans="1:23">
      <c r="A265" s="602">
        <v>44</v>
      </c>
      <c r="B265" s="1357" t="s">
        <v>12197</v>
      </c>
      <c r="C265" s="1358" t="s">
        <v>12198</v>
      </c>
      <c r="D265" s="1361" t="s">
        <v>12196</v>
      </c>
      <c r="E265" s="1381">
        <v>1.732</v>
      </c>
      <c r="F265" s="1382"/>
      <c r="G265" s="1383"/>
      <c r="H265" s="1383"/>
      <c r="I265" s="1394"/>
      <c r="J265" s="1394">
        <v>1.732</v>
      </c>
      <c r="K265" s="1429">
        <v>1.732</v>
      </c>
      <c r="L265" s="1061" t="s">
        <v>55</v>
      </c>
      <c r="M265" s="1361"/>
      <c r="N265" s="1361"/>
      <c r="O265" s="1361"/>
      <c r="P265" s="1361"/>
      <c r="Q265" s="1382"/>
      <c r="R265" s="1382">
        <v>1.732</v>
      </c>
      <c r="S265" s="1376"/>
      <c r="T265" s="1430"/>
      <c r="U265" s="1431"/>
      <c r="V265" s="1404"/>
      <c r="W265" s="1404"/>
    </row>
    <row r="266" spans="1:23" ht="25.5">
      <c r="A266" s="602">
        <v>45</v>
      </c>
      <c r="B266" s="1357" t="s">
        <v>12199</v>
      </c>
      <c r="C266" s="1358" t="s">
        <v>12200</v>
      </c>
      <c r="D266" s="1361" t="s">
        <v>12201</v>
      </c>
      <c r="E266" s="1381">
        <v>1.369</v>
      </c>
      <c r="F266" s="1382">
        <v>1.369</v>
      </c>
      <c r="G266" s="1383"/>
      <c r="H266" s="1383"/>
      <c r="I266" s="1394">
        <v>1.369</v>
      </c>
      <c r="J266" s="1394">
        <v>0</v>
      </c>
      <c r="K266" s="1429">
        <v>0</v>
      </c>
      <c r="L266" s="1061" t="s">
        <v>55</v>
      </c>
      <c r="M266" s="1361"/>
      <c r="N266" s="1361"/>
      <c r="O266" s="1361"/>
      <c r="P266" s="1361"/>
      <c r="Q266" s="1382">
        <v>1.369</v>
      </c>
      <c r="R266" s="1382">
        <v>0</v>
      </c>
      <c r="S266" s="1376"/>
      <c r="T266" s="1430"/>
      <c r="U266" s="1431"/>
      <c r="V266" s="1404"/>
      <c r="W266" s="1404"/>
    </row>
    <row r="267" spans="1:23" ht="24">
      <c r="A267" s="602">
        <v>46</v>
      </c>
      <c r="B267" s="1357" t="s">
        <v>12202</v>
      </c>
      <c r="C267" s="1358" t="s">
        <v>12203</v>
      </c>
      <c r="D267" s="1361" t="s">
        <v>12204</v>
      </c>
      <c r="E267" s="1381">
        <v>0.13</v>
      </c>
      <c r="F267" s="1382"/>
      <c r="G267" s="1394"/>
      <c r="H267" s="1394"/>
      <c r="I267" s="1394"/>
      <c r="J267" s="1394">
        <v>0.13</v>
      </c>
      <c r="K267" s="1429">
        <v>0</v>
      </c>
      <c r="L267" s="1061" t="s">
        <v>55</v>
      </c>
      <c r="M267" s="1361"/>
      <c r="N267" s="1361"/>
      <c r="O267" s="1361"/>
      <c r="P267" s="1361"/>
      <c r="Q267" s="1382"/>
      <c r="R267" s="1382">
        <v>0.13</v>
      </c>
      <c r="S267" s="1395"/>
      <c r="T267" s="1430"/>
      <c r="U267" s="1431"/>
      <c r="V267" s="1404"/>
      <c r="W267" s="1404"/>
    </row>
    <row r="268" spans="1:23" ht="25.5">
      <c r="A268" s="602">
        <v>47</v>
      </c>
      <c r="B268" s="1357" t="s">
        <v>12205</v>
      </c>
      <c r="C268" s="1358" t="s">
        <v>12206</v>
      </c>
      <c r="D268" s="1361" t="s">
        <v>12207</v>
      </c>
      <c r="E268" s="1381">
        <v>0.16200000000000001</v>
      </c>
      <c r="F268" s="1382">
        <v>0.16200000000000001</v>
      </c>
      <c r="G268" s="1383"/>
      <c r="H268" s="1383"/>
      <c r="I268" s="1394">
        <v>0.16200000000000001</v>
      </c>
      <c r="J268" s="1394">
        <v>0</v>
      </c>
      <c r="K268" s="1429">
        <v>0</v>
      </c>
      <c r="L268" s="1061" t="s">
        <v>55</v>
      </c>
      <c r="M268" s="1361"/>
      <c r="N268" s="1361"/>
      <c r="O268" s="1361"/>
      <c r="P268" s="1361"/>
      <c r="Q268" s="1382">
        <v>0.16200000000000001</v>
      </c>
      <c r="R268" s="1382">
        <v>0</v>
      </c>
      <c r="S268" s="1376"/>
      <c r="T268" s="1430"/>
      <c r="U268" s="1431"/>
      <c r="V268" s="1404"/>
      <c r="W268" s="1404"/>
    </row>
    <row r="269" spans="1:23" ht="25.5">
      <c r="A269" s="602">
        <v>48</v>
      </c>
      <c r="B269" s="1357" t="s">
        <v>12208</v>
      </c>
      <c r="C269" s="1358" t="s">
        <v>12209</v>
      </c>
      <c r="D269" s="1361" t="s">
        <v>12210</v>
      </c>
      <c r="E269" s="1381">
        <v>0.57999999999999996</v>
      </c>
      <c r="F269" s="1382">
        <v>0.57999999999999996</v>
      </c>
      <c r="G269" s="1383"/>
      <c r="H269" s="1383"/>
      <c r="I269" s="1394">
        <v>0.57999999999999996</v>
      </c>
      <c r="J269" s="1394">
        <v>0</v>
      </c>
      <c r="K269" s="1429">
        <v>0</v>
      </c>
      <c r="L269" s="1061" t="s">
        <v>55</v>
      </c>
      <c r="M269" s="1361"/>
      <c r="N269" s="1361"/>
      <c r="O269" s="1361"/>
      <c r="P269" s="1361"/>
      <c r="Q269" s="1382">
        <v>0.57999999999999996</v>
      </c>
      <c r="R269" s="1382">
        <v>0</v>
      </c>
      <c r="S269" s="1395"/>
      <c r="T269" s="1430"/>
      <c r="U269" s="1431"/>
      <c r="V269" s="1404" t="s">
        <v>11616</v>
      </c>
      <c r="W269" s="1404"/>
    </row>
    <row r="270" spans="1:23" ht="25.5">
      <c r="A270" s="1567">
        <v>49</v>
      </c>
      <c r="B270" s="725" t="s">
        <v>12211</v>
      </c>
      <c r="C270" s="1356" t="s">
        <v>12212</v>
      </c>
      <c r="D270" s="1359" t="s">
        <v>12213</v>
      </c>
      <c r="E270" s="1373">
        <v>0.28899999999999998</v>
      </c>
      <c r="F270" s="1382"/>
      <c r="G270" s="1383"/>
      <c r="H270" s="1383"/>
      <c r="I270" s="1394"/>
      <c r="J270" s="1429">
        <v>0.28899999999999998</v>
      </c>
      <c r="K270" s="1429">
        <v>0</v>
      </c>
      <c r="L270" s="1061" t="s">
        <v>55</v>
      </c>
      <c r="M270" s="1361"/>
      <c r="N270" s="1361"/>
      <c r="O270" s="1361"/>
      <c r="P270" s="1361"/>
      <c r="Q270" s="1382"/>
      <c r="R270" s="1381">
        <v>0.28899999999999998</v>
      </c>
      <c r="S270" s="1376"/>
      <c r="T270" s="1430"/>
      <c r="U270" s="1431"/>
      <c r="V270" s="1376"/>
      <c r="W270" s="1376"/>
    </row>
    <row r="271" spans="1:23" ht="25.5">
      <c r="A271" s="1567">
        <v>50</v>
      </c>
      <c r="B271" s="725" t="s">
        <v>12214</v>
      </c>
      <c r="C271" s="1356" t="s">
        <v>12215</v>
      </c>
      <c r="D271" s="1359" t="s">
        <v>12216</v>
      </c>
      <c r="E271" s="1373">
        <v>1.772</v>
      </c>
      <c r="F271" s="1382"/>
      <c r="G271" s="1383"/>
      <c r="H271" s="1383"/>
      <c r="I271" s="1394"/>
      <c r="J271" s="1429">
        <v>1.772</v>
      </c>
      <c r="K271" s="1429">
        <v>1.772</v>
      </c>
      <c r="L271" s="1061" t="s">
        <v>55</v>
      </c>
      <c r="M271" s="1361"/>
      <c r="N271" s="1361"/>
      <c r="O271" s="1361"/>
      <c r="P271" s="1361"/>
      <c r="Q271" s="1382"/>
      <c r="R271" s="1381">
        <v>1.772</v>
      </c>
      <c r="S271" s="1376"/>
      <c r="T271" s="1430"/>
      <c r="U271" s="1431"/>
      <c r="V271" s="1376"/>
      <c r="W271" s="1376"/>
    </row>
    <row r="272" spans="1:23">
      <c r="A272" s="602">
        <v>51</v>
      </c>
      <c r="B272" s="1357" t="s">
        <v>12217</v>
      </c>
      <c r="C272" s="1358" t="s">
        <v>12218</v>
      </c>
      <c r="D272" s="1361"/>
      <c r="E272" s="1381">
        <v>2</v>
      </c>
      <c r="F272" s="1382"/>
      <c r="G272" s="1386"/>
      <c r="H272" s="1386"/>
      <c r="I272" s="1394"/>
      <c r="J272" s="1394">
        <v>2</v>
      </c>
      <c r="K272" s="1429">
        <v>2</v>
      </c>
      <c r="L272" s="1061" t="s">
        <v>55</v>
      </c>
      <c r="M272" s="1361"/>
      <c r="N272" s="1361"/>
      <c r="O272" s="1361"/>
      <c r="P272" s="1361"/>
      <c r="Q272" s="1382"/>
      <c r="R272" s="1382">
        <v>2</v>
      </c>
      <c r="S272" s="1376"/>
      <c r="T272" s="1430"/>
      <c r="U272" s="1431"/>
      <c r="V272" s="1376"/>
      <c r="W272" s="1376"/>
    </row>
    <row r="273" spans="1:23">
      <c r="A273" s="602">
        <v>52</v>
      </c>
      <c r="B273" s="1357" t="s">
        <v>12219</v>
      </c>
      <c r="C273" s="1358" t="s">
        <v>12220</v>
      </c>
      <c r="D273" s="1361"/>
      <c r="E273" s="1381">
        <v>0.5</v>
      </c>
      <c r="F273" s="1382"/>
      <c r="G273" s="1386"/>
      <c r="H273" s="1386"/>
      <c r="I273" s="1394"/>
      <c r="J273" s="1394">
        <v>0.5</v>
      </c>
      <c r="K273" s="1429">
        <v>0.5</v>
      </c>
      <c r="L273" s="1061" t="s">
        <v>55</v>
      </c>
      <c r="M273" s="1361"/>
      <c r="N273" s="1361"/>
      <c r="O273" s="1361"/>
      <c r="P273" s="1361"/>
      <c r="Q273" s="1382"/>
      <c r="R273" s="1382">
        <v>0.5</v>
      </c>
      <c r="S273" s="1376"/>
      <c r="T273" s="1430"/>
      <c r="U273" s="1431"/>
      <c r="V273" s="1376"/>
      <c r="W273" s="1376"/>
    </row>
    <row r="274" spans="1:23" ht="25.5">
      <c r="A274" s="602">
        <v>53</v>
      </c>
      <c r="B274" s="1357" t="s">
        <v>12221</v>
      </c>
      <c r="C274" s="1358" t="s">
        <v>12222</v>
      </c>
      <c r="D274" s="1361" t="s">
        <v>12223</v>
      </c>
      <c r="E274" s="1381">
        <v>0.39400000000000002</v>
      </c>
      <c r="F274" s="1382">
        <v>0.39400000000000002</v>
      </c>
      <c r="G274" s="1383"/>
      <c r="H274" s="1383"/>
      <c r="I274" s="1394">
        <v>0.39400000000000002</v>
      </c>
      <c r="J274" s="1394">
        <v>0</v>
      </c>
      <c r="K274" s="1429">
        <v>0</v>
      </c>
      <c r="L274" s="1061" t="s">
        <v>55</v>
      </c>
      <c r="M274" s="1361"/>
      <c r="N274" s="1361"/>
      <c r="O274" s="1361"/>
      <c r="P274" s="1361"/>
      <c r="Q274" s="1382">
        <v>0.39400000000000002</v>
      </c>
      <c r="R274" s="1382">
        <v>0</v>
      </c>
      <c r="S274" s="1395"/>
      <c r="T274" s="1430"/>
      <c r="U274" s="1431"/>
      <c r="V274" s="1376"/>
      <c r="W274" s="1376"/>
    </row>
    <row r="275" spans="1:23" ht="25.5">
      <c r="A275" s="602">
        <v>54</v>
      </c>
      <c r="B275" s="1357" t="s">
        <v>12224</v>
      </c>
      <c r="C275" s="1358" t="s">
        <v>12225</v>
      </c>
      <c r="D275" s="1361"/>
      <c r="E275" s="1381">
        <v>1</v>
      </c>
      <c r="F275" s="1382"/>
      <c r="G275" s="1383"/>
      <c r="H275" s="1383"/>
      <c r="I275" s="1394"/>
      <c r="J275" s="1394">
        <v>1</v>
      </c>
      <c r="K275" s="1429">
        <v>1</v>
      </c>
      <c r="L275" s="1061" t="s">
        <v>55</v>
      </c>
      <c r="M275" s="1361"/>
      <c r="N275" s="1361"/>
      <c r="O275" s="1361"/>
      <c r="P275" s="1361"/>
      <c r="Q275" s="1382"/>
      <c r="R275" s="1382">
        <v>1</v>
      </c>
      <c r="S275" s="1376"/>
      <c r="T275" s="1430"/>
      <c r="U275" s="1431"/>
      <c r="V275" s="1376"/>
      <c r="W275" s="1376"/>
    </row>
    <row r="276" spans="1:23" ht="24">
      <c r="A276" s="1567">
        <v>55</v>
      </c>
      <c r="B276" s="725" t="s">
        <v>12226</v>
      </c>
      <c r="C276" s="1356" t="s">
        <v>12227</v>
      </c>
      <c r="D276" s="1359" t="s">
        <v>12228</v>
      </c>
      <c r="E276" s="1373">
        <v>0.48799999999999999</v>
      </c>
      <c r="F276" s="1382"/>
      <c r="G276" s="1383"/>
      <c r="H276" s="1383"/>
      <c r="I276" s="1394"/>
      <c r="J276" s="1429">
        <v>0.48799999999999999</v>
      </c>
      <c r="K276" s="1429">
        <v>0.48799999999999999</v>
      </c>
      <c r="L276" s="1061" t="s">
        <v>55</v>
      </c>
      <c r="M276" s="1361"/>
      <c r="N276" s="1361"/>
      <c r="O276" s="1361"/>
      <c r="P276" s="1361"/>
      <c r="Q276" s="1382"/>
      <c r="R276" s="1381">
        <v>0.48799999999999999</v>
      </c>
      <c r="S276" s="1376"/>
      <c r="T276" s="1430"/>
      <c r="U276" s="1431"/>
      <c r="V276" s="1376"/>
      <c r="W276" s="1376"/>
    </row>
    <row r="277" spans="1:23">
      <c r="A277" s="602">
        <v>56</v>
      </c>
      <c r="B277" s="1357" t="s">
        <v>12229</v>
      </c>
      <c r="C277" s="1358" t="s">
        <v>12230</v>
      </c>
      <c r="D277" s="1361" t="s">
        <v>12231</v>
      </c>
      <c r="E277" s="1381">
        <v>0.47099999999999997</v>
      </c>
      <c r="F277" s="1382"/>
      <c r="G277" s="1383"/>
      <c r="H277" s="1383"/>
      <c r="I277" s="1394"/>
      <c r="J277" s="1394">
        <v>0.47099999999999997</v>
      </c>
      <c r="K277" s="1429">
        <v>0</v>
      </c>
      <c r="L277" s="1061" t="s">
        <v>55</v>
      </c>
      <c r="M277" s="1361"/>
      <c r="N277" s="1361"/>
      <c r="O277" s="1361"/>
      <c r="P277" s="1361"/>
      <c r="Q277" s="1382"/>
      <c r="R277" s="1382">
        <v>0.47099999999999997</v>
      </c>
      <c r="S277" s="1376"/>
      <c r="T277" s="1430"/>
      <c r="U277" s="1431"/>
      <c r="V277" s="1376"/>
      <c r="W277" s="1376"/>
    </row>
    <row r="278" spans="1:23" ht="25.5">
      <c r="A278" s="602">
        <v>57</v>
      </c>
      <c r="B278" s="1357" t="s">
        <v>12232</v>
      </c>
      <c r="C278" s="1358" t="s">
        <v>12233</v>
      </c>
      <c r="D278" s="1361"/>
      <c r="E278" s="1381">
        <v>0.1</v>
      </c>
      <c r="F278" s="1382"/>
      <c r="G278" s="1386"/>
      <c r="H278" s="1386"/>
      <c r="I278" s="1394"/>
      <c r="J278" s="1394">
        <v>0.1</v>
      </c>
      <c r="K278" s="1429">
        <v>0</v>
      </c>
      <c r="L278" s="1061" t="s">
        <v>55</v>
      </c>
      <c r="M278" s="1361"/>
      <c r="N278" s="1361"/>
      <c r="O278" s="1361"/>
      <c r="P278" s="1361"/>
      <c r="Q278" s="1382"/>
      <c r="R278" s="1382">
        <v>0.1</v>
      </c>
      <c r="S278" s="1376"/>
      <c r="T278" s="1430"/>
      <c r="U278" s="1431"/>
      <c r="V278" s="1376"/>
      <c r="W278" s="1376"/>
    </row>
    <row r="279" spans="1:23">
      <c r="A279" s="602">
        <v>58</v>
      </c>
      <c r="B279" s="1357" t="s">
        <v>12234</v>
      </c>
      <c r="C279" s="1358" t="s">
        <v>12235</v>
      </c>
      <c r="D279" s="1361" t="s">
        <v>12236</v>
      </c>
      <c r="E279" s="1381">
        <v>0.91200000000000003</v>
      </c>
      <c r="F279" s="1382"/>
      <c r="G279" s="1383"/>
      <c r="H279" s="1383"/>
      <c r="I279" s="1394"/>
      <c r="J279" s="1394">
        <v>0.91200000000000003</v>
      </c>
      <c r="K279" s="1429">
        <v>0.91200000000000003</v>
      </c>
      <c r="L279" s="1061" t="s">
        <v>55</v>
      </c>
      <c r="M279" s="1361"/>
      <c r="N279" s="1361"/>
      <c r="O279" s="1361"/>
      <c r="P279" s="1361"/>
      <c r="Q279" s="1382"/>
      <c r="R279" s="1382">
        <v>0.91200000000000003</v>
      </c>
      <c r="S279" s="1376"/>
      <c r="T279" s="1430"/>
      <c r="U279" s="1431"/>
      <c r="V279" s="1376"/>
      <c r="W279" s="1376"/>
    </row>
    <row r="280" spans="1:23" ht="24">
      <c r="A280" s="1567">
        <v>59</v>
      </c>
      <c r="B280" s="725" t="s">
        <v>12237</v>
      </c>
      <c r="C280" s="1356" t="s">
        <v>12238</v>
      </c>
      <c r="D280" s="1359" t="s">
        <v>12239</v>
      </c>
      <c r="E280" s="1373">
        <v>0.251</v>
      </c>
      <c r="F280" s="1382"/>
      <c r="G280" s="1383"/>
      <c r="H280" s="1383"/>
      <c r="I280" s="1394"/>
      <c r="J280" s="1429">
        <v>0.251</v>
      </c>
      <c r="K280" s="1429">
        <v>0.251</v>
      </c>
      <c r="L280" s="1061" t="s">
        <v>55</v>
      </c>
      <c r="M280" s="1361"/>
      <c r="N280" s="1361"/>
      <c r="O280" s="1361"/>
      <c r="P280" s="1361"/>
      <c r="Q280" s="1382"/>
      <c r="R280" s="1381">
        <v>0.251</v>
      </c>
      <c r="S280" s="1376"/>
      <c r="T280" s="1430"/>
      <c r="U280" s="1431"/>
      <c r="V280" s="1376"/>
      <c r="W280" s="1376"/>
    </row>
    <row r="281" spans="1:23" ht="25.5">
      <c r="A281" s="602">
        <v>60</v>
      </c>
      <c r="B281" s="1357" t="s">
        <v>12240</v>
      </c>
      <c r="C281" s="1358" t="s">
        <v>12241</v>
      </c>
      <c r="D281" s="1361"/>
      <c r="E281" s="1381">
        <v>2</v>
      </c>
      <c r="F281" s="1382"/>
      <c r="G281" s="1386"/>
      <c r="H281" s="1386"/>
      <c r="I281" s="1394"/>
      <c r="J281" s="1394">
        <v>2</v>
      </c>
      <c r="K281" s="1429">
        <v>2</v>
      </c>
      <c r="L281" s="1061" t="s">
        <v>55</v>
      </c>
      <c r="M281" s="1361"/>
      <c r="N281" s="1361"/>
      <c r="O281" s="1361"/>
      <c r="P281" s="1361"/>
      <c r="Q281" s="1382"/>
      <c r="R281" s="1382">
        <v>2</v>
      </c>
      <c r="S281" s="1376"/>
      <c r="T281" s="1430"/>
      <c r="U281" s="1431"/>
      <c r="V281" s="1376"/>
      <c r="W281" s="1376"/>
    </row>
    <row r="282" spans="1:23" ht="25.5">
      <c r="A282" s="602">
        <v>61</v>
      </c>
      <c r="B282" s="1357" t="s">
        <v>12242</v>
      </c>
      <c r="C282" s="1358" t="s">
        <v>12243</v>
      </c>
      <c r="D282" s="1361"/>
      <c r="E282" s="1381">
        <v>2</v>
      </c>
      <c r="F282" s="1382"/>
      <c r="G282" s="1386"/>
      <c r="H282" s="1386"/>
      <c r="I282" s="1394"/>
      <c r="J282" s="1394">
        <v>2</v>
      </c>
      <c r="K282" s="1429">
        <v>2</v>
      </c>
      <c r="L282" s="1061" t="s">
        <v>55</v>
      </c>
      <c r="M282" s="1361"/>
      <c r="N282" s="1361"/>
      <c r="O282" s="1361"/>
      <c r="P282" s="1361"/>
      <c r="Q282" s="1382"/>
      <c r="R282" s="1382">
        <v>2</v>
      </c>
      <c r="S282" s="1376"/>
      <c r="T282" s="1430"/>
      <c r="U282" s="1431"/>
      <c r="V282" s="1376"/>
      <c r="W282" s="1376"/>
    </row>
    <row r="283" spans="1:23" ht="25.5">
      <c r="A283" s="602">
        <v>62</v>
      </c>
      <c r="B283" s="1357" t="s">
        <v>12244</v>
      </c>
      <c r="C283" s="1358" t="s">
        <v>12245</v>
      </c>
      <c r="D283" s="1361" t="s">
        <v>12246</v>
      </c>
      <c r="E283" s="1381">
        <v>0.26900000000000002</v>
      </c>
      <c r="F283" s="1382"/>
      <c r="G283" s="1383"/>
      <c r="H283" s="1383"/>
      <c r="I283" s="1394"/>
      <c r="J283" s="1394">
        <v>0.26900000000000002</v>
      </c>
      <c r="K283" s="1429">
        <v>0</v>
      </c>
      <c r="L283" s="1061" t="s">
        <v>55</v>
      </c>
      <c r="M283" s="1361"/>
      <c r="N283" s="1361"/>
      <c r="O283" s="1361"/>
      <c r="P283" s="1361"/>
      <c r="Q283" s="1382"/>
      <c r="R283" s="1382">
        <v>0.26900000000000002</v>
      </c>
      <c r="S283" s="1376"/>
      <c r="T283" s="1430"/>
      <c r="U283" s="1431"/>
      <c r="V283" s="1376"/>
      <c r="W283" s="1376"/>
    </row>
    <row r="284" spans="1:23">
      <c r="A284" s="1567">
        <v>63</v>
      </c>
      <c r="B284" s="725" t="s">
        <v>12247</v>
      </c>
      <c r="C284" s="1356" t="s">
        <v>12248</v>
      </c>
      <c r="D284" s="1369"/>
      <c r="E284" s="1373">
        <v>0.7</v>
      </c>
      <c r="F284" s="1375"/>
      <c r="G284" s="1374"/>
      <c r="H284" s="1374"/>
      <c r="I284" s="1425"/>
      <c r="J284" s="1426">
        <v>0.7</v>
      </c>
      <c r="K284" s="1426">
        <v>0.7</v>
      </c>
      <c r="L284" s="1061" t="s">
        <v>55</v>
      </c>
      <c r="M284" s="1360"/>
      <c r="N284" s="1360"/>
      <c r="O284" s="1360"/>
      <c r="P284" s="1360"/>
      <c r="Q284" s="1375"/>
      <c r="R284" s="1377">
        <v>0.7</v>
      </c>
      <c r="S284" s="1376"/>
      <c r="T284" s="1430"/>
      <c r="U284" s="1431"/>
      <c r="V284" s="1376"/>
      <c r="W284" s="1376"/>
    </row>
    <row r="285" spans="1:23">
      <c r="A285" s="602">
        <v>64</v>
      </c>
      <c r="B285" s="1357" t="s">
        <v>12249</v>
      </c>
      <c r="C285" s="1358" t="s">
        <v>12250</v>
      </c>
      <c r="D285" s="1361"/>
      <c r="E285" s="1381">
        <v>1.5</v>
      </c>
      <c r="F285" s="1382"/>
      <c r="G285" s="1386"/>
      <c r="H285" s="1386"/>
      <c r="I285" s="1394"/>
      <c r="J285" s="1394">
        <v>1.5</v>
      </c>
      <c r="K285" s="1429">
        <v>1.5</v>
      </c>
      <c r="L285" s="1061" t="s">
        <v>55</v>
      </c>
      <c r="M285" s="1361"/>
      <c r="N285" s="1361"/>
      <c r="O285" s="1361"/>
      <c r="P285" s="1361"/>
      <c r="Q285" s="1382"/>
      <c r="R285" s="1382">
        <v>1.5</v>
      </c>
      <c r="S285" s="1376"/>
      <c r="T285" s="1430"/>
      <c r="U285" s="1431"/>
      <c r="V285" s="1376"/>
      <c r="W285" s="1376"/>
    </row>
    <row r="286" spans="1:23" ht="25.5">
      <c r="A286" s="602">
        <v>65</v>
      </c>
      <c r="B286" s="1357" t="s">
        <v>12251</v>
      </c>
      <c r="C286" s="1358" t="s">
        <v>12252</v>
      </c>
      <c r="D286" s="1361"/>
      <c r="E286" s="1381">
        <v>2</v>
      </c>
      <c r="F286" s="1382"/>
      <c r="G286" s="1386"/>
      <c r="H286" s="1386"/>
      <c r="I286" s="1394"/>
      <c r="J286" s="1394">
        <v>2</v>
      </c>
      <c r="K286" s="1429">
        <v>2</v>
      </c>
      <c r="L286" s="1061" t="s">
        <v>55</v>
      </c>
      <c r="M286" s="1361"/>
      <c r="N286" s="1361"/>
      <c r="O286" s="1361"/>
      <c r="P286" s="1361"/>
      <c r="Q286" s="1382"/>
      <c r="R286" s="1382">
        <v>2</v>
      </c>
      <c r="S286" s="1376"/>
      <c r="T286" s="1430"/>
      <c r="U286" s="1431"/>
      <c r="V286" s="1376"/>
      <c r="W286" s="1376"/>
    </row>
    <row r="287" spans="1:23">
      <c r="A287" s="602">
        <v>66</v>
      </c>
      <c r="B287" s="1357" t="s">
        <v>12253</v>
      </c>
      <c r="C287" s="1358" t="s">
        <v>12254</v>
      </c>
      <c r="D287" s="1361"/>
      <c r="E287" s="1381">
        <v>0.5</v>
      </c>
      <c r="F287" s="1382"/>
      <c r="G287" s="1386"/>
      <c r="H287" s="1386"/>
      <c r="I287" s="1394"/>
      <c r="J287" s="1394">
        <v>0.5</v>
      </c>
      <c r="K287" s="1429">
        <v>0</v>
      </c>
      <c r="L287" s="1061" t="s">
        <v>55</v>
      </c>
      <c r="M287" s="1361"/>
      <c r="N287" s="1361"/>
      <c r="O287" s="1361"/>
      <c r="P287" s="1361"/>
      <c r="Q287" s="1382"/>
      <c r="R287" s="1382">
        <v>0.5</v>
      </c>
      <c r="S287" s="1376"/>
      <c r="T287" s="1430"/>
      <c r="U287" s="1431"/>
      <c r="V287" s="1376"/>
      <c r="W287" s="1376"/>
    </row>
    <row r="288" spans="1:23">
      <c r="A288" s="602">
        <v>67</v>
      </c>
      <c r="B288" s="1357" t="s">
        <v>12255</v>
      </c>
      <c r="C288" s="1358" t="s">
        <v>12256</v>
      </c>
      <c r="D288" s="1361"/>
      <c r="E288" s="1381">
        <v>0.2</v>
      </c>
      <c r="F288" s="1382"/>
      <c r="G288" s="1386"/>
      <c r="H288" s="1386"/>
      <c r="I288" s="1394"/>
      <c r="J288" s="1394">
        <v>0.2</v>
      </c>
      <c r="K288" s="1429">
        <v>0</v>
      </c>
      <c r="L288" s="1061" t="s">
        <v>55</v>
      </c>
      <c r="M288" s="1361"/>
      <c r="N288" s="1361"/>
      <c r="O288" s="1361"/>
      <c r="P288" s="1361"/>
      <c r="Q288" s="1382"/>
      <c r="R288" s="1382">
        <v>0.2</v>
      </c>
      <c r="S288" s="1376"/>
      <c r="T288" s="1430"/>
      <c r="U288" s="1431"/>
      <c r="V288" s="1376"/>
      <c r="W288" s="1376"/>
    </row>
    <row r="289" spans="1:23" ht="25.5">
      <c r="A289" s="602">
        <v>68</v>
      </c>
      <c r="B289" s="1357" t="s">
        <v>12257</v>
      </c>
      <c r="C289" s="1358" t="s">
        <v>12258</v>
      </c>
      <c r="D289" s="1361"/>
      <c r="E289" s="1381">
        <v>0.5</v>
      </c>
      <c r="F289" s="1382"/>
      <c r="G289" s="1386"/>
      <c r="H289" s="1386"/>
      <c r="I289" s="1394"/>
      <c r="J289" s="1394">
        <v>0.5</v>
      </c>
      <c r="K289" s="1429">
        <v>0</v>
      </c>
      <c r="L289" s="1061" t="s">
        <v>55</v>
      </c>
      <c r="M289" s="1361"/>
      <c r="N289" s="1361"/>
      <c r="O289" s="1361"/>
      <c r="P289" s="1361"/>
      <c r="Q289" s="1382"/>
      <c r="R289" s="1382">
        <v>0.5</v>
      </c>
      <c r="S289" s="1376"/>
      <c r="T289" s="1430"/>
      <c r="U289" s="1431"/>
      <c r="V289" s="1376"/>
      <c r="W289" s="1376"/>
    </row>
    <row r="290" spans="1:23">
      <c r="A290" s="602">
        <v>69</v>
      </c>
      <c r="B290" s="1357" t="s">
        <v>12259</v>
      </c>
      <c r="C290" s="1358" t="s">
        <v>12260</v>
      </c>
      <c r="D290" s="1361" t="s">
        <v>12261</v>
      </c>
      <c r="E290" s="1381">
        <v>0.58399999999999996</v>
      </c>
      <c r="F290" s="1382">
        <v>0.58399999999999996</v>
      </c>
      <c r="G290" s="1383"/>
      <c r="H290" s="1383"/>
      <c r="I290" s="1394">
        <v>0.58399999999999996</v>
      </c>
      <c r="J290" s="1394">
        <v>0</v>
      </c>
      <c r="K290" s="1429">
        <v>0</v>
      </c>
      <c r="L290" s="1061" t="s">
        <v>55</v>
      </c>
      <c r="M290" s="1361"/>
      <c r="N290" s="1361"/>
      <c r="O290" s="1361"/>
      <c r="P290" s="1361"/>
      <c r="Q290" s="1382">
        <v>0.58399999999999996</v>
      </c>
      <c r="R290" s="1382">
        <v>0</v>
      </c>
      <c r="S290" s="1376"/>
      <c r="T290" s="1430"/>
      <c r="U290" s="1431"/>
      <c r="V290" s="1376"/>
      <c r="W290" s="1376"/>
    </row>
    <row r="291" spans="1:23">
      <c r="A291" s="602">
        <v>70</v>
      </c>
      <c r="B291" s="1357" t="s">
        <v>12262</v>
      </c>
      <c r="C291" s="1358" t="s">
        <v>12263</v>
      </c>
      <c r="D291" s="1361"/>
      <c r="E291" s="1381">
        <v>1</v>
      </c>
      <c r="F291" s="1382"/>
      <c r="G291" s="1386"/>
      <c r="H291" s="1386"/>
      <c r="I291" s="1394"/>
      <c r="J291" s="1394">
        <v>1</v>
      </c>
      <c r="K291" s="1429">
        <v>1</v>
      </c>
      <c r="L291" s="1061" t="s">
        <v>55</v>
      </c>
      <c r="M291" s="1361"/>
      <c r="N291" s="1361"/>
      <c r="O291" s="1361"/>
      <c r="P291" s="1361"/>
      <c r="Q291" s="1382"/>
      <c r="R291" s="1382">
        <v>1</v>
      </c>
      <c r="S291" s="1376"/>
      <c r="T291" s="1430"/>
      <c r="U291" s="1431"/>
      <c r="V291" s="1376"/>
      <c r="W291" s="1376"/>
    </row>
    <row r="292" spans="1:23" ht="24">
      <c r="A292" s="1567">
        <v>71</v>
      </c>
      <c r="B292" s="725" t="s">
        <v>12264</v>
      </c>
      <c r="C292" s="1356" t="s">
        <v>12265</v>
      </c>
      <c r="D292" s="1359" t="s">
        <v>12266</v>
      </c>
      <c r="E292" s="1373">
        <v>0.77600000000000002</v>
      </c>
      <c r="F292" s="1382">
        <v>0.77600000000000002</v>
      </c>
      <c r="G292" s="1383"/>
      <c r="H292" s="1383"/>
      <c r="I292" s="1394">
        <v>0.77600000000000002</v>
      </c>
      <c r="J292" s="1394">
        <v>0</v>
      </c>
      <c r="K292" s="1429">
        <v>0</v>
      </c>
      <c r="L292" s="1061" t="s">
        <v>55</v>
      </c>
      <c r="M292" s="1361"/>
      <c r="N292" s="1361"/>
      <c r="O292" s="1361"/>
      <c r="P292" s="1361"/>
      <c r="Q292" s="1382">
        <v>0.77600000000000002</v>
      </c>
      <c r="R292" s="1382">
        <v>0</v>
      </c>
      <c r="S292" s="1376"/>
      <c r="T292" s="1430"/>
      <c r="U292" s="1431"/>
      <c r="V292" s="1376"/>
      <c r="W292" s="1376"/>
    </row>
    <row r="293" spans="1:23">
      <c r="A293" s="602">
        <v>72</v>
      </c>
      <c r="B293" s="1357" t="s">
        <v>12267</v>
      </c>
      <c r="C293" s="1358" t="s">
        <v>12268</v>
      </c>
      <c r="D293" s="1361" t="s">
        <v>12269</v>
      </c>
      <c r="E293" s="1381">
        <v>0.995</v>
      </c>
      <c r="F293" s="1382"/>
      <c r="G293" s="1383"/>
      <c r="H293" s="1383"/>
      <c r="I293" s="1394"/>
      <c r="J293" s="1394">
        <v>0.995</v>
      </c>
      <c r="K293" s="1429">
        <v>0.995</v>
      </c>
      <c r="L293" s="1061" t="s">
        <v>55</v>
      </c>
      <c r="M293" s="1361"/>
      <c r="N293" s="1361"/>
      <c r="O293" s="1361"/>
      <c r="P293" s="1361"/>
      <c r="Q293" s="1382"/>
      <c r="R293" s="1382">
        <v>0.995</v>
      </c>
      <c r="S293" s="1376"/>
      <c r="T293" s="1430"/>
      <c r="U293" s="1431"/>
      <c r="V293" s="1376"/>
      <c r="W293" s="1376"/>
    </row>
    <row r="294" spans="1:23" ht="25.5">
      <c r="A294" s="602">
        <v>73</v>
      </c>
      <c r="B294" s="1357" t="s">
        <v>12270</v>
      </c>
      <c r="C294" s="1358" t="s">
        <v>12271</v>
      </c>
      <c r="D294" s="1361" t="s">
        <v>12272</v>
      </c>
      <c r="E294" s="1381">
        <v>0.20399999999999999</v>
      </c>
      <c r="F294" s="1382">
        <v>0.20399999999999999</v>
      </c>
      <c r="G294" s="1383"/>
      <c r="H294" s="1383"/>
      <c r="I294" s="1394">
        <v>0.20399999999999999</v>
      </c>
      <c r="J294" s="1394">
        <v>0</v>
      </c>
      <c r="K294" s="1429">
        <v>0</v>
      </c>
      <c r="L294" s="1061" t="s">
        <v>55</v>
      </c>
      <c r="M294" s="1361"/>
      <c r="N294" s="1361"/>
      <c r="O294" s="1361"/>
      <c r="P294" s="1361"/>
      <c r="Q294" s="1382">
        <v>0.20399999999999999</v>
      </c>
      <c r="R294" s="1382">
        <v>0</v>
      </c>
      <c r="S294" s="1376"/>
      <c r="T294" s="1430"/>
      <c r="U294" s="1431"/>
      <c r="V294" s="1376"/>
      <c r="W294" s="1376"/>
    </row>
    <row r="295" spans="1:23">
      <c r="A295" s="602">
        <v>74</v>
      </c>
      <c r="B295" s="1357" t="s">
        <v>12273</v>
      </c>
      <c r="C295" s="1358" t="s">
        <v>12274</v>
      </c>
      <c r="D295" s="1361" t="s">
        <v>12275</v>
      </c>
      <c r="E295" s="1381">
        <v>0.76700000000000002</v>
      </c>
      <c r="F295" s="1382"/>
      <c r="G295" s="1383"/>
      <c r="H295" s="1383"/>
      <c r="I295" s="1394"/>
      <c r="J295" s="1394">
        <v>0.76700000000000002</v>
      </c>
      <c r="K295" s="1429">
        <v>0.76700000000000002</v>
      </c>
      <c r="L295" s="1061" t="s">
        <v>55</v>
      </c>
      <c r="M295" s="1361"/>
      <c r="N295" s="1361"/>
      <c r="O295" s="1361"/>
      <c r="P295" s="1361"/>
      <c r="Q295" s="1382"/>
      <c r="R295" s="1382">
        <v>0.76700000000000002</v>
      </c>
      <c r="S295" s="1376"/>
      <c r="T295" s="1430"/>
      <c r="U295" s="1431"/>
      <c r="V295" s="1376"/>
      <c r="W295" s="1376"/>
    </row>
    <row r="296" spans="1:23">
      <c r="A296" s="602">
        <v>75</v>
      </c>
      <c r="B296" s="1357" t="s">
        <v>12276</v>
      </c>
      <c r="C296" s="1358" t="s">
        <v>12277</v>
      </c>
      <c r="D296" s="1361" t="s">
        <v>12278</v>
      </c>
      <c r="E296" s="1381">
        <v>0.222</v>
      </c>
      <c r="F296" s="1382">
        <v>0.222</v>
      </c>
      <c r="G296" s="1383"/>
      <c r="H296" s="1383"/>
      <c r="I296" s="1394">
        <v>0.222</v>
      </c>
      <c r="J296" s="1394">
        <v>0</v>
      </c>
      <c r="K296" s="1429">
        <v>0</v>
      </c>
      <c r="L296" s="1061" t="s">
        <v>55</v>
      </c>
      <c r="M296" s="1361"/>
      <c r="N296" s="1361"/>
      <c r="O296" s="1361"/>
      <c r="P296" s="1361"/>
      <c r="Q296" s="1382">
        <v>0.222</v>
      </c>
      <c r="R296" s="1382">
        <v>0</v>
      </c>
      <c r="S296" s="1376"/>
      <c r="T296" s="1430"/>
      <c r="U296" s="1431"/>
      <c r="V296" s="1376"/>
      <c r="W296" s="1376"/>
    </row>
    <row r="297" spans="1:23" ht="25.5">
      <c r="A297" s="602">
        <v>76</v>
      </c>
      <c r="B297" s="1357" t="s">
        <v>12279</v>
      </c>
      <c r="C297" s="1358" t="s">
        <v>12280</v>
      </c>
      <c r="D297" s="1361"/>
      <c r="E297" s="1381">
        <v>2</v>
      </c>
      <c r="F297" s="1382"/>
      <c r="G297" s="1386"/>
      <c r="H297" s="1386"/>
      <c r="I297" s="1394"/>
      <c r="J297" s="1394">
        <v>2</v>
      </c>
      <c r="K297" s="1429">
        <v>2</v>
      </c>
      <c r="L297" s="1061" t="s">
        <v>55</v>
      </c>
      <c r="M297" s="1361"/>
      <c r="N297" s="1361"/>
      <c r="O297" s="1361"/>
      <c r="P297" s="1361"/>
      <c r="Q297" s="1382"/>
      <c r="R297" s="1382">
        <v>2</v>
      </c>
      <c r="S297" s="1376"/>
      <c r="T297" s="1430"/>
      <c r="U297" s="1431"/>
      <c r="V297" s="1376"/>
      <c r="W297" s="1376"/>
    </row>
    <row r="298" spans="1:23">
      <c r="A298" s="602">
        <v>77</v>
      </c>
      <c r="B298" s="1357" t="s">
        <v>12281</v>
      </c>
      <c r="C298" s="1358" t="s">
        <v>12282</v>
      </c>
      <c r="D298" s="1361"/>
      <c r="E298" s="1381">
        <v>1</v>
      </c>
      <c r="F298" s="1382"/>
      <c r="G298" s="1386"/>
      <c r="H298" s="1386"/>
      <c r="I298" s="1394"/>
      <c r="J298" s="1394">
        <v>1</v>
      </c>
      <c r="K298" s="1429">
        <v>1</v>
      </c>
      <c r="L298" s="1061" t="s">
        <v>55</v>
      </c>
      <c r="M298" s="1361"/>
      <c r="N298" s="1361"/>
      <c r="O298" s="1361"/>
      <c r="P298" s="1361"/>
      <c r="Q298" s="1382"/>
      <c r="R298" s="1382">
        <v>1</v>
      </c>
      <c r="S298" s="1376"/>
      <c r="T298" s="1430"/>
      <c r="U298" s="1431"/>
      <c r="V298" s="1376"/>
      <c r="W298" s="1376"/>
    </row>
    <row r="299" spans="1:23">
      <c r="A299" s="602">
        <v>78</v>
      </c>
      <c r="B299" s="1357" t="s">
        <v>12283</v>
      </c>
      <c r="C299" s="1358" t="s">
        <v>12284</v>
      </c>
      <c r="D299" s="1361"/>
      <c r="E299" s="1381">
        <v>1</v>
      </c>
      <c r="F299" s="1382"/>
      <c r="G299" s="1386"/>
      <c r="H299" s="1386"/>
      <c r="I299" s="1394"/>
      <c r="J299" s="1394">
        <v>1</v>
      </c>
      <c r="K299" s="1429">
        <v>1</v>
      </c>
      <c r="L299" s="1061" t="s">
        <v>55</v>
      </c>
      <c r="M299" s="1361"/>
      <c r="N299" s="1361"/>
      <c r="O299" s="1361"/>
      <c r="P299" s="1361"/>
      <c r="Q299" s="1382"/>
      <c r="R299" s="1382">
        <v>1</v>
      </c>
      <c r="S299" s="1376"/>
      <c r="T299" s="1430"/>
      <c r="U299" s="1431"/>
      <c r="V299" s="1376"/>
      <c r="W299" s="1376"/>
    </row>
    <row r="300" spans="1:23" ht="25.5">
      <c r="A300" s="602">
        <v>79</v>
      </c>
      <c r="B300" s="1357" t="s">
        <v>12285</v>
      </c>
      <c r="C300" s="1358" t="s">
        <v>12286</v>
      </c>
      <c r="D300" s="1361"/>
      <c r="E300" s="1381">
        <v>3</v>
      </c>
      <c r="F300" s="1382"/>
      <c r="G300" s="1386"/>
      <c r="H300" s="1386"/>
      <c r="I300" s="1394"/>
      <c r="J300" s="1394">
        <v>3</v>
      </c>
      <c r="K300" s="1429">
        <v>3</v>
      </c>
      <c r="L300" s="1061" t="s">
        <v>55</v>
      </c>
      <c r="M300" s="1361"/>
      <c r="N300" s="1361"/>
      <c r="O300" s="1361"/>
      <c r="P300" s="1361"/>
      <c r="Q300" s="1382"/>
      <c r="R300" s="1382">
        <v>3</v>
      </c>
      <c r="S300" s="1376"/>
      <c r="T300" s="1430"/>
      <c r="U300" s="1431"/>
      <c r="V300" s="1376"/>
      <c r="W300" s="1376"/>
    </row>
    <row r="301" spans="1:23">
      <c r="A301" s="602">
        <v>80</v>
      </c>
      <c r="B301" s="1357" t="s">
        <v>12287</v>
      </c>
      <c r="C301" s="1358" t="s">
        <v>12288</v>
      </c>
      <c r="D301" s="1361"/>
      <c r="E301" s="1381">
        <v>1</v>
      </c>
      <c r="F301" s="1382"/>
      <c r="G301" s="1386"/>
      <c r="H301" s="1386"/>
      <c r="I301" s="1394"/>
      <c r="J301" s="1394">
        <v>1</v>
      </c>
      <c r="K301" s="1429">
        <v>1</v>
      </c>
      <c r="L301" s="1061" t="s">
        <v>55</v>
      </c>
      <c r="M301" s="1361"/>
      <c r="N301" s="1361"/>
      <c r="O301" s="1361"/>
      <c r="P301" s="1361"/>
      <c r="Q301" s="1382"/>
      <c r="R301" s="1382">
        <v>1</v>
      </c>
      <c r="S301" s="1376"/>
      <c r="T301" s="1430"/>
      <c r="U301" s="1431"/>
      <c r="V301" s="1376"/>
      <c r="W301" s="1376"/>
    </row>
    <row r="302" spans="1:23">
      <c r="A302" s="602">
        <v>81</v>
      </c>
      <c r="B302" s="1357" t="s">
        <v>12289</v>
      </c>
      <c r="C302" s="1358" t="s">
        <v>12290</v>
      </c>
      <c r="D302" s="1361"/>
      <c r="E302" s="1381">
        <v>1.5</v>
      </c>
      <c r="F302" s="1382"/>
      <c r="G302" s="1386"/>
      <c r="H302" s="1386"/>
      <c r="I302" s="1394"/>
      <c r="J302" s="1394">
        <v>1.5</v>
      </c>
      <c r="K302" s="1429">
        <v>1.5</v>
      </c>
      <c r="L302" s="1061" t="s">
        <v>55</v>
      </c>
      <c r="M302" s="1361"/>
      <c r="N302" s="1361"/>
      <c r="O302" s="1361"/>
      <c r="P302" s="1361"/>
      <c r="Q302" s="1382"/>
      <c r="R302" s="1382">
        <v>1.5</v>
      </c>
      <c r="S302" s="1376"/>
      <c r="T302" s="1430"/>
      <c r="U302" s="1431"/>
      <c r="V302" s="1376"/>
      <c r="W302" s="1376"/>
    </row>
    <row r="303" spans="1:23">
      <c r="A303" s="602">
        <v>82</v>
      </c>
      <c r="B303" s="1357" t="s">
        <v>12291</v>
      </c>
      <c r="C303" s="1358" t="s">
        <v>12292</v>
      </c>
      <c r="D303" s="1361"/>
      <c r="E303" s="1381">
        <v>1</v>
      </c>
      <c r="F303" s="1382"/>
      <c r="G303" s="1386"/>
      <c r="H303" s="1386"/>
      <c r="I303" s="1394"/>
      <c r="J303" s="1394">
        <v>1</v>
      </c>
      <c r="K303" s="1429">
        <v>1</v>
      </c>
      <c r="L303" s="1061" t="s">
        <v>55</v>
      </c>
      <c r="M303" s="1361"/>
      <c r="N303" s="1361"/>
      <c r="O303" s="1361"/>
      <c r="P303" s="1361"/>
      <c r="Q303" s="1382"/>
      <c r="R303" s="1382">
        <v>1</v>
      </c>
      <c r="S303" s="1376"/>
      <c r="T303" s="1430"/>
      <c r="U303" s="1431" t="s">
        <v>11616</v>
      </c>
      <c r="V303" s="1376"/>
      <c r="W303" s="1376"/>
    </row>
    <row r="304" spans="1:23" ht="25.5">
      <c r="A304" s="602">
        <v>83</v>
      </c>
      <c r="B304" s="1357" t="s">
        <v>12293</v>
      </c>
      <c r="C304" s="1358" t="s">
        <v>12294</v>
      </c>
      <c r="D304" s="1361" t="s">
        <v>12295</v>
      </c>
      <c r="E304" s="1381">
        <v>1.524</v>
      </c>
      <c r="F304" s="1382">
        <v>1.524</v>
      </c>
      <c r="G304" s="1383"/>
      <c r="H304" s="1383"/>
      <c r="I304" s="1394">
        <v>1.524</v>
      </c>
      <c r="J304" s="1394">
        <v>0</v>
      </c>
      <c r="K304" s="1429">
        <v>0</v>
      </c>
      <c r="L304" s="1061" t="s">
        <v>55</v>
      </c>
      <c r="M304" s="1361"/>
      <c r="N304" s="1361"/>
      <c r="O304" s="1361"/>
      <c r="P304" s="1361"/>
      <c r="Q304" s="1382">
        <v>1.524</v>
      </c>
      <c r="R304" s="1382">
        <v>0</v>
      </c>
      <c r="S304" s="1376"/>
      <c r="T304" s="1430"/>
      <c r="U304" s="1431"/>
      <c r="V304" s="1376"/>
      <c r="W304" s="1376"/>
    </row>
    <row r="305" spans="1:23" ht="25.5">
      <c r="A305" s="602">
        <v>84</v>
      </c>
      <c r="B305" s="1357" t="s">
        <v>12296</v>
      </c>
      <c r="C305" s="1358" t="s">
        <v>12297</v>
      </c>
      <c r="D305" s="1361"/>
      <c r="E305" s="1381">
        <v>1</v>
      </c>
      <c r="F305" s="1382"/>
      <c r="G305" s="1386"/>
      <c r="H305" s="1386"/>
      <c r="I305" s="1394"/>
      <c r="J305" s="1394">
        <v>1</v>
      </c>
      <c r="K305" s="1429">
        <v>1</v>
      </c>
      <c r="L305" s="1061" t="s">
        <v>55</v>
      </c>
      <c r="M305" s="1361"/>
      <c r="N305" s="1361"/>
      <c r="O305" s="1361"/>
      <c r="P305" s="1361"/>
      <c r="Q305" s="1382"/>
      <c r="R305" s="1382">
        <v>1</v>
      </c>
      <c r="S305" s="1376"/>
      <c r="T305" s="1430"/>
      <c r="U305" s="1431"/>
      <c r="V305" s="1376"/>
      <c r="W305" s="1376"/>
    </row>
    <row r="306" spans="1:23" ht="25.5">
      <c r="A306" s="602">
        <v>85</v>
      </c>
      <c r="B306" s="1357" t="s">
        <v>12298</v>
      </c>
      <c r="C306" s="1358" t="s">
        <v>12299</v>
      </c>
      <c r="D306" s="1361"/>
      <c r="E306" s="1381">
        <v>0.2</v>
      </c>
      <c r="F306" s="1382"/>
      <c r="G306" s="1386"/>
      <c r="H306" s="1386"/>
      <c r="I306" s="1394"/>
      <c r="J306" s="1394">
        <v>0.2</v>
      </c>
      <c r="K306" s="1429">
        <v>0</v>
      </c>
      <c r="L306" s="1061" t="s">
        <v>55</v>
      </c>
      <c r="M306" s="1361"/>
      <c r="N306" s="1361"/>
      <c r="O306" s="1361"/>
      <c r="P306" s="1361"/>
      <c r="Q306" s="1382"/>
      <c r="R306" s="1382">
        <v>0.2</v>
      </c>
      <c r="S306" s="1376"/>
      <c r="T306" s="1430"/>
      <c r="U306" s="1431"/>
      <c r="V306" s="1376"/>
      <c r="W306" s="1376"/>
    </row>
    <row r="307" spans="1:23" ht="25.5">
      <c r="A307" s="602">
        <v>86</v>
      </c>
      <c r="B307" s="1357" t="s">
        <v>12300</v>
      </c>
      <c r="C307" s="1358" t="s">
        <v>12301</v>
      </c>
      <c r="D307" s="1361"/>
      <c r="E307" s="1381">
        <v>0.5</v>
      </c>
      <c r="F307" s="1382"/>
      <c r="G307" s="1386"/>
      <c r="H307" s="1386"/>
      <c r="I307" s="1394"/>
      <c r="J307" s="1394">
        <v>0.5</v>
      </c>
      <c r="K307" s="1429">
        <v>0.5</v>
      </c>
      <c r="L307" s="1061" t="s">
        <v>55</v>
      </c>
      <c r="M307" s="1361"/>
      <c r="N307" s="1361"/>
      <c r="O307" s="1361"/>
      <c r="P307" s="1361"/>
      <c r="Q307" s="1382"/>
      <c r="R307" s="1382">
        <v>0.5</v>
      </c>
      <c r="S307" s="1376"/>
      <c r="T307" s="1430"/>
      <c r="U307" s="1431"/>
      <c r="V307" s="1376"/>
      <c r="W307" s="1376"/>
    </row>
    <row r="308" spans="1:23" ht="25.5">
      <c r="A308" s="602">
        <v>87</v>
      </c>
      <c r="B308" s="1357" t="s">
        <v>12302</v>
      </c>
      <c r="C308" s="1358" t="s">
        <v>12303</v>
      </c>
      <c r="D308" s="1361"/>
      <c r="E308" s="1381">
        <v>0.5</v>
      </c>
      <c r="F308" s="1382"/>
      <c r="G308" s="1386"/>
      <c r="H308" s="1386"/>
      <c r="I308" s="1394"/>
      <c r="J308" s="1394">
        <v>0.5</v>
      </c>
      <c r="K308" s="1429">
        <v>0.5</v>
      </c>
      <c r="L308" s="1061" t="s">
        <v>55</v>
      </c>
      <c r="M308" s="1361"/>
      <c r="N308" s="1361"/>
      <c r="O308" s="1361"/>
      <c r="P308" s="1361"/>
      <c r="Q308" s="1382"/>
      <c r="R308" s="1382">
        <v>0.5</v>
      </c>
      <c r="S308" s="1376"/>
      <c r="T308" s="1430"/>
      <c r="U308" s="1431"/>
      <c r="V308" s="1376"/>
      <c r="W308" s="1376"/>
    </row>
    <row r="309" spans="1:23" ht="25.5">
      <c r="A309" s="602">
        <v>88</v>
      </c>
      <c r="B309" s="1357" t="s">
        <v>12304</v>
      </c>
      <c r="C309" s="1358" t="s">
        <v>12305</v>
      </c>
      <c r="D309" s="1361"/>
      <c r="E309" s="1381">
        <v>0.2</v>
      </c>
      <c r="F309" s="1382"/>
      <c r="G309" s="1386"/>
      <c r="H309" s="1386"/>
      <c r="I309" s="1394"/>
      <c r="J309" s="1394">
        <v>0.2</v>
      </c>
      <c r="K309" s="1429">
        <v>0</v>
      </c>
      <c r="L309" s="1061" t="s">
        <v>55</v>
      </c>
      <c r="M309" s="1361"/>
      <c r="N309" s="1361"/>
      <c r="O309" s="1361"/>
      <c r="P309" s="1361"/>
      <c r="Q309" s="1382"/>
      <c r="R309" s="1382">
        <v>0.2</v>
      </c>
      <c r="S309" s="1376"/>
      <c r="T309" s="1430"/>
      <c r="U309" s="1431"/>
      <c r="V309" s="1376"/>
      <c r="W309" s="1376"/>
    </row>
    <row r="310" spans="1:23" ht="25.5">
      <c r="A310" s="602">
        <v>89</v>
      </c>
      <c r="B310" s="1357" t="s">
        <v>12306</v>
      </c>
      <c r="C310" s="1358" t="s">
        <v>12307</v>
      </c>
      <c r="D310" s="1361" t="s">
        <v>12308</v>
      </c>
      <c r="E310" s="1381">
        <v>0.95</v>
      </c>
      <c r="F310" s="1382"/>
      <c r="G310" s="1383"/>
      <c r="H310" s="1383"/>
      <c r="I310" s="1394"/>
      <c r="J310" s="1394">
        <v>0.95</v>
      </c>
      <c r="K310" s="1429">
        <v>0.95</v>
      </c>
      <c r="L310" s="1061" t="s">
        <v>55</v>
      </c>
      <c r="M310" s="1361"/>
      <c r="N310" s="1361"/>
      <c r="O310" s="1361"/>
      <c r="P310" s="1361"/>
      <c r="Q310" s="1382"/>
      <c r="R310" s="1382">
        <v>0.95</v>
      </c>
      <c r="S310" s="1376"/>
      <c r="T310" s="1430"/>
      <c r="U310" s="1431"/>
      <c r="V310" s="1376"/>
      <c r="W310" s="1376"/>
    </row>
    <row r="311" spans="1:23" ht="25.5">
      <c r="A311" s="602">
        <v>90</v>
      </c>
      <c r="B311" s="1357" t="s">
        <v>12309</v>
      </c>
      <c r="C311" s="1358" t="s">
        <v>12310</v>
      </c>
      <c r="D311" s="1361"/>
      <c r="E311" s="1381">
        <v>0.3</v>
      </c>
      <c r="F311" s="1382"/>
      <c r="G311" s="1386"/>
      <c r="H311" s="1386"/>
      <c r="I311" s="1394"/>
      <c r="J311" s="1394">
        <v>0.3</v>
      </c>
      <c r="K311" s="1429">
        <v>0.3</v>
      </c>
      <c r="L311" s="1061" t="s">
        <v>55</v>
      </c>
      <c r="M311" s="1361"/>
      <c r="N311" s="1361"/>
      <c r="O311" s="1361"/>
      <c r="P311" s="1361"/>
      <c r="Q311" s="1382"/>
      <c r="R311" s="1382">
        <v>0.3</v>
      </c>
      <c r="S311" s="1376"/>
      <c r="T311" s="1430"/>
      <c r="U311" s="1431"/>
      <c r="V311" s="1376"/>
      <c r="W311" s="1376"/>
    </row>
    <row r="312" spans="1:23">
      <c r="A312" s="602">
        <v>91</v>
      </c>
      <c r="B312" s="1357" t="s">
        <v>12311</v>
      </c>
      <c r="C312" s="1358" t="s">
        <v>12312</v>
      </c>
      <c r="D312" s="1370"/>
      <c r="E312" s="1381">
        <v>0.75600000000000001</v>
      </c>
      <c r="F312" s="1382"/>
      <c r="G312" s="1383"/>
      <c r="H312" s="1383"/>
      <c r="I312" s="1394"/>
      <c r="J312" s="1394">
        <v>0.75600000000000001</v>
      </c>
      <c r="K312" s="1429">
        <v>0.75600000000000001</v>
      </c>
      <c r="L312" s="1061" t="s">
        <v>55</v>
      </c>
      <c r="M312" s="1361"/>
      <c r="N312" s="1361"/>
      <c r="O312" s="1361"/>
      <c r="P312" s="1361"/>
      <c r="Q312" s="1382"/>
      <c r="R312" s="1382">
        <v>0.75600000000000001</v>
      </c>
      <c r="S312" s="1376"/>
      <c r="T312" s="1430"/>
      <c r="U312" s="1431"/>
      <c r="V312" s="1404" t="s">
        <v>12117</v>
      </c>
      <c r="W312" s="1404" t="s">
        <v>12117</v>
      </c>
    </row>
    <row r="313" spans="1:23">
      <c r="A313" s="602">
        <v>92</v>
      </c>
      <c r="B313" s="1357" t="s">
        <v>12313</v>
      </c>
      <c r="C313" s="1358" t="s">
        <v>12314</v>
      </c>
      <c r="D313" s="1361"/>
      <c r="E313" s="1381">
        <v>3.5</v>
      </c>
      <c r="F313" s="1382"/>
      <c r="G313" s="1386"/>
      <c r="H313" s="1386"/>
      <c r="I313" s="1394"/>
      <c r="J313" s="1394">
        <v>3.5</v>
      </c>
      <c r="K313" s="1429">
        <v>3.5</v>
      </c>
      <c r="L313" s="1061" t="s">
        <v>55</v>
      </c>
      <c r="M313" s="1361"/>
      <c r="N313" s="1361"/>
      <c r="O313" s="1361"/>
      <c r="P313" s="1361"/>
      <c r="Q313" s="1382"/>
      <c r="R313" s="1382">
        <v>3.5</v>
      </c>
      <c r="S313" s="1376"/>
      <c r="T313" s="1430"/>
      <c r="U313" s="1431"/>
      <c r="V313" s="1376"/>
      <c r="W313" s="1376"/>
    </row>
    <row r="314" spans="1:23">
      <c r="A314" s="602">
        <v>93</v>
      </c>
      <c r="B314" s="1357" t="s">
        <v>12315</v>
      </c>
      <c r="C314" s="1358" t="s">
        <v>12316</v>
      </c>
      <c r="D314" s="1361" t="s">
        <v>12317</v>
      </c>
      <c r="E314" s="1381">
        <v>1.2190000000000001</v>
      </c>
      <c r="F314" s="1382"/>
      <c r="G314" s="1383"/>
      <c r="H314" s="1383"/>
      <c r="I314" s="1394"/>
      <c r="J314" s="1394">
        <v>1.2190000000000001</v>
      </c>
      <c r="K314" s="1429">
        <v>1.2190000000000001</v>
      </c>
      <c r="L314" s="1061" t="s">
        <v>55</v>
      </c>
      <c r="M314" s="1361"/>
      <c r="N314" s="1361"/>
      <c r="O314" s="1361"/>
      <c r="P314" s="1361"/>
      <c r="Q314" s="1382"/>
      <c r="R314" s="1382">
        <v>1.2190000000000001</v>
      </c>
      <c r="S314" s="1376"/>
      <c r="T314" s="1430"/>
      <c r="U314" s="1431"/>
      <c r="V314" s="1376"/>
      <c r="W314" s="1376"/>
    </row>
    <row r="315" spans="1:23" ht="25.5">
      <c r="A315" s="1567">
        <v>94</v>
      </c>
      <c r="B315" s="725" t="s">
        <v>12318</v>
      </c>
      <c r="C315" s="1356" t="s">
        <v>12319</v>
      </c>
      <c r="D315" s="1359" t="s">
        <v>12320</v>
      </c>
      <c r="E315" s="1373">
        <v>0.13200000000000001</v>
      </c>
      <c r="F315" s="1382"/>
      <c r="G315" s="1383"/>
      <c r="H315" s="1383"/>
      <c r="I315" s="1394"/>
      <c r="J315" s="1429">
        <v>0.13200000000000001</v>
      </c>
      <c r="K315" s="1429">
        <v>0</v>
      </c>
      <c r="L315" s="1061" t="s">
        <v>55</v>
      </c>
      <c r="M315" s="1361"/>
      <c r="N315" s="1361"/>
      <c r="O315" s="1361"/>
      <c r="P315" s="1361"/>
      <c r="Q315" s="1382"/>
      <c r="R315" s="1381">
        <v>0.13200000000000001</v>
      </c>
      <c r="S315" s="1376"/>
      <c r="T315" s="1430"/>
      <c r="U315" s="1431"/>
      <c r="V315" s="1376"/>
      <c r="W315" s="1376"/>
    </row>
    <row r="316" spans="1:23">
      <c r="A316" s="602">
        <v>95</v>
      </c>
      <c r="B316" s="1357" t="s">
        <v>12321</v>
      </c>
      <c r="C316" s="1358" t="s">
        <v>12322</v>
      </c>
      <c r="D316" s="1361"/>
      <c r="E316" s="1381">
        <v>1</v>
      </c>
      <c r="F316" s="1382"/>
      <c r="G316" s="1386"/>
      <c r="H316" s="1386"/>
      <c r="I316" s="1394"/>
      <c r="J316" s="1394">
        <v>1</v>
      </c>
      <c r="K316" s="1429">
        <v>1</v>
      </c>
      <c r="L316" s="1061" t="s">
        <v>55</v>
      </c>
      <c r="M316" s="1361"/>
      <c r="N316" s="1361"/>
      <c r="O316" s="1361"/>
      <c r="P316" s="1361"/>
      <c r="Q316" s="1382"/>
      <c r="R316" s="1382">
        <v>1</v>
      </c>
      <c r="S316" s="1376"/>
      <c r="T316" s="1430"/>
      <c r="U316" s="1431"/>
      <c r="V316" s="1376"/>
      <c r="W316" s="1376"/>
    </row>
    <row r="317" spans="1:23" ht="25.5">
      <c r="A317" s="602">
        <v>96</v>
      </c>
      <c r="B317" s="1357" t="s">
        <v>12323</v>
      </c>
      <c r="C317" s="1358" t="s">
        <v>12324</v>
      </c>
      <c r="D317" s="1361" t="s">
        <v>12325</v>
      </c>
      <c r="E317" s="1381">
        <v>0.7</v>
      </c>
      <c r="F317" s="1382"/>
      <c r="G317" s="1386"/>
      <c r="H317" s="1386"/>
      <c r="I317" s="1394"/>
      <c r="J317" s="1394">
        <v>0.7</v>
      </c>
      <c r="K317" s="1429">
        <v>0.7</v>
      </c>
      <c r="L317" s="1061" t="s">
        <v>55</v>
      </c>
      <c r="M317" s="1361"/>
      <c r="N317" s="1361"/>
      <c r="O317" s="1361"/>
      <c r="P317" s="1361"/>
      <c r="Q317" s="1382"/>
      <c r="R317" s="1382">
        <v>0.7</v>
      </c>
      <c r="S317" s="1376"/>
      <c r="T317" s="1430"/>
      <c r="U317" s="1431"/>
      <c r="V317" s="1376"/>
      <c r="W317" s="1376"/>
    </row>
    <row r="318" spans="1:23">
      <c r="A318" s="602">
        <v>97</v>
      </c>
      <c r="B318" s="1357" t="s">
        <v>12326</v>
      </c>
      <c r="C318" s="1358" t="s">
        <v>12327</v>
      </c>
      <c r="D318" s="1361"/>
      <c r="E318" s="1381">
        <v>1</v>
      </c>
      <c r="F318" s="1382"/>
      <c r="G318" s="1386"/>
      <c r="H318" s="1386"/>
      <c r="I318" s="1394"/>
      <c r="J318" s="1394">
        <v>1</v>
      </c>
      <c r="K318" s="1429">
        <v>1</v>
      </c>
      <c r="L318" s="1061" t="s">
        <v>55</v>
      </c>
      <c r="M318" s="1361"/>
      <c r="N318" s="1361"/>
      <c r="O318" s="1361"/>
      <c r="P318" s="1361"/>
      <c r="Q318" s="1382"/>
      <c r="R318" s="1382">
        <v>1</v>
      </c>
      <c r="S318" s="1376"/>
      <c r="T318" s="1430"/>
      <c r="U318" s="1431"/>
      <c r="V318" s="1376"/>
      <c r="W318" s="1376"/>
    </row>
    <row r="319" spans="1:23">
      <c r="A319" s="602">
        <v>98</v>
      </c>
      <c r="B319" s="1357" t="s">
        <v>12328</v>
      </c>
      <c r="C319" s="1358" t="s">
        <v>12329</v>
      </c>
      <c r="D319" s="1361"/>
      <c r="E319" s="1381">
        <v>3</v>
      </c>
      <c r="F319" s="1382"/>
      <c r="G319" s="1386"/>
      <c r="H319" s="1386"/>
      <c r="I319" s="1394"/>
      <c r="J319" s="1394">
        <v>3</v>
      </c>
      <c r="K319" s="1429">
        <v>3</v>
      </c>
      <c r="L319" s="1061" t="s">
        <v>55</v>
      </c>
      <c r="M319" s="1361"/>
      <c r="N319" s="1361"/>
      <c r="O319" s="1361"/>
      <c r="P319" s="1361"/>
      <c r="Q319" s="1382"/>
      <c r="R319" s="1382">
        <v>3</v>
      </c>
      <c r="S319" s="1376"/>
      <c r="T319" s="1430"/>
      <c r="U319" s="1431"/>
      <c r="V319" s="1376"/>
      <c r="W319" s="1376"/>
    </row>
    <row r="320" spans="1:23" ht="25.5">
      <c r="A320" s="602">
        <v>99</v>
      </c>
      <c r="B320" s="1357" t="s">
        <v>12330</v>
      </c>
      <c r="C320" s="1358" t="s">
        <v>12331</v>
      </c>
      <c r="D320" s="1361" t="s">
        <v>12325</v>
      </c>
      <c r="E320" s="1381">
        <v>9.5000000000000001E-2</v>
      </c>
      <c r="F320" s="1382">
        <v>9.5000000000000001E-2</v>
      </c>
      <c r="G320" s="1383"/>
      <c r="H320" s="1383"/>
      <c r="I320" s="1394">
        <v>9.5000000000000001E-2</v>
      </c>
      <c r="J320" s="1394">
        <v>0</v>
      </c>
      <c r="K320" s="1429">
        <v>0</v>
      </c>
      <c r="L320" s="1061" t="s">
        <v>55</v>
      </c>
      <c r="M320" s="1361"/>
      <c r="N320" s="1361"/>
      <c r="O320" s="1361"/>
      <c r="P320" s="1361"/>
      <c r="Q320" s="1382">
        <v>9.5000000000000001E-2</v>
      </c>
      <c r="R320" s="1382">
        <v>0</v>
      </c>
      <c r="S320" s="1376"/>
      <c r="T320" s="1430"/>
      <c r="U320" s="1431"/>
      <c r="V320" s="1376"/>
      <c r="W320" s="1376"/>
    </row>
    <row r="321" spans="1:23">
      <c r="A321" s="602">
        <v>100</v>
      </c>
      <c r="B321" s="1357" t="s">
        <v>12332</v>
      </c>
      <c r="C321" s="1358" t="s">
        <v>12333</v>
      </c>
      <c r="D321" s="1361"/>
      <c r="E321" s="1381">
        <v>1</v>
      </c>
      <c r="F321" s="1382"/>
      <c r="G321" s="1386"/>
      <c r="H321" s="1386"/>
      <c r="I321" s="1394"/>
      <c r="J321" s="1394">
        <v>1</v>
      </c>
      <c r="K321" s="1429">
        <v>1</v>
      </c>
      <c r="L321" s="1061" t="s">
        <v>55</v>
      </c>
      <c r="M321" s="1361"/>
      <c r="N321" s="1361"/>
      <c r="O321" s="1361"/>
      <c r="P321" s="1361"/>
      <c r="Q321" s="1382"/>
      <c r="R321" s="1382">
        <v>1</v>
      </c>
      <c r="S321" s="1376"/>
      <c r="T321" s="1430"/>
      <c r="U321" s="1431"/>
      <c r="V321" s="1376"/>
      <c r="W321" s="1376"/>
    </row>
    <row r="322" spans="1:23" ht="25.5">
      <c r="A322" s="602">
        <v>101</v>
      </c>
      <c r="B322" s="1357" t="s">
        <v>12334</v>
      </c>
      <c r="C322" s="1358" t="s">
        <v>12335</v>
      </c>
      <c r="D322" s="1361"/>
      <c r="E322" s="1381">
        <v>1</v>
      </c>
      <c r="F322" s="1382"/>
      <c r="G322" s="1386"/>
      <c r="H322" s="1386"/>
      <c r="I322" s="1394"/>
      <c r="J322" s="1394">
        <v>1</v>
      </c>
      <c r="K322" s="1429">
        <v>1</v>
      </c>
      <c r="L322" s="1061" t="s">
        <v>55</v>
      </c>
      <c r="M322" s="1361"/>
      <c r="N322" s="1361"/>
      <c r="O322" s="1361"/>
      <c r="P322" s="1361"/>
      <c r="Q322" s="1382"/>
      <c r="R322" s="1382">
        <v>1</v>
      </c>
      <c r="S322" s="1376"/>
      <c r="T322" s="1430"/>
      <c r="U322" s="1431"/>
      <c r="V322" s="1376"/>
      <c r="W322" s="1376"/>
    </row>
    <row r="323" spans="1:23">
      <c r="A323" s="602">
        <v>102</v>
      </c>
      <c r="B323" s="1357" t="s">
        <v>12336</v>
      </c>
      <c r="C323" s="1358" t="s">
        <v>12337</v>
      </c>
      <c r="D323" s="1361"/>
      <c r="E323" s="1381">
        <v>1.5</v>
      </c>
      <c r="F323" s="1382"/>
      <c r="G323" s="1386"/>
      <c r="H323" s="1386"/>
      <c r="I323" s="1394"/>
      <c r="J323" s="1394">
        <v>1.5</v>
      </c>
      <c r="K323" s="1429">
        <v>1.5</v>
      </c>
      <c r="L323" s="1061" t="s">
        <v>55</v>
      </c>
      <c r="M323" s="1361"/>
      <c r="N323" s="1361"/>
      <c r="O323" s="1361"/>
      <c r="P323" s="1361"/>
      <c r="Q323" s="1382"/>
      <c r="R323" s="1382">
        <v>1.5</v>
      </c>
      <c r="S323" s="1376"/>
      <c r="T323" s="1430"/>
      <c r="U323" s="1431"/>
      <c r="V323" s="1376"/>
      <c r="W323" s="1376"/>
    </row>
    <row r="324" spans="1:23">
      <c r="A324" s="602">
        <v>103</v>
      </c>
      <c r="B324" s="1357" t="s">
        <v>12338</v>
      </c>
      <c r="C324" s="1358" t="s">
        <v>12339</v>
      </c>
      <c r="D324" s="1361"/>
      <c r="E324" s="1381">
        <v>3</v>
      </c>
      <c r="F324" s="1382"/>
      <c r="G324" s="1386"/>
      <c r="H324" s="1386"/>
      <c r="I324" s="1394"/>
      <c r="J324" s="1394">
        <v>3</v>
      </c>
      <c r="K324" s="1429">
        <v>3</v>
      </c>
      <c r="L324" s="1061" t="s">
        <v>55</v>
      </c>
      <c r="M324" s="1361"/>
      <c r="N324" s="1361"/>
      <c r="O324" s="1361"/>
      <c r="P324" s="1361"/>
      <c r="Q324" s="1382"/>
      <c r="R324" s="1382">
        <v>3</v>
      </c>
      <c r="S324" s="1376"/>
      <c r="T324" s="1430"/>
      <c r="U324" s="1431"/>
      <c r="V324" s="1376"/>
      <c r="W324" s="1376"/>
    </row>
    <row r="325" spans="1:23" ht="25.5">
      <c r="A325" s="602">
        <v>104</v>
      </c>
      <c r="B325" s="1357" t="s">
        <v>12340</v>
      </c>
      <c r="C325" s="1358" t="s">
        <v>12341</v>
      </c>
      <c r="D325" s="1361"/>
      <c r="E325" s="1381">
        <v>4</v>
      </c>
      <c r="F325" s="1382"/>
      <c r="G325" s="1386"/>
      <c r="H325" s="1386"/>
      <c r="I325" s="1394"/>
      <c r="J325" s="1394">
        <v>4</v>
      </c>
      <c r="K325" s="1429">
        <v>4</v>
      </c>
      <c r="L325" s="1061" t="s">
        <v>55</v>
      </c>
      <c r="M325" s="1361"/>
      <c r="N325" s="1361"/>
      <c r="O325" s="1361"/>
      <c r="P325" s="1361"/>
      <c r="Q325" s="1382"/>
      <c r="R325" s="1382">
        <v>4</v>
      </c>
      <c r="S325" s="1376"/>
      <c r="T325" s="1430"/>
      <c r="U325" s="1431"/>
      <c r="V325" s="1376"/>
      <c r="W325" s="1376"/>
    </row>
    <row r="326" spans="1:23" ht="25.5">
      <c r="A326" s="602">
        <v>105</v>
      </c>
      <c r="B326" s="1357" t="s">
        <v>12342</v>
      </c>
      <c r="C326" s="1358" t="s">
        <v>12343</v>
      </c>
      <c r="D326" s="1361"/>
      <c r="E326" s="1381">
        <v>0.05</v>
      </c>
      <c r="F326" s="1382">
        <v>0.05</v>
      </c>
      <c r="G326" s="1383"/>
      <c r="H326" s="1383"/>
      <c r="I326" s="1394">
        <v>0.05</v>
      </c>
      <c r="J326" s="1394">
        <v>0</v>
      </c>
      <c r="K326" s="1429">
        <v>0</v>
      </c>
      <c r="L326" s="1061" t="s">
        <v>55</v>
      </c>
      <c r="M326" s="1361"/>
      <c r="N326" s="1361"/>
      <c r="O326" s="1361"/>
      <c r="P326" s="1361"/>
      <c r="Q326" s="1382">
        <v>0.05</v>
      </c>
      <c r="R326" s="1382">
        <v>0</v>
      </c>
      <c r="S326" s="1376"/>
      <c r="T326" s="1430"/>
      <c r="U326" s="1431"/>
      <c r="V326" s="1376"/>
      <c r="W326" s="1376"/>
    </row>
    <row r="327" spans="1:23" ht="25.5">
      <c r="A327" s="602">
        <v>106</v>
      </c>
      <c r="B327" s="1357" t="s">
        <v>12344</v>
      </c>
      <c r="C327" s="1358" t="s">
        <v>12345</v>
      </c>
      <c r="D327" s="1361"/>
      <c r="E327" s="1381">
        <v>2</v>
      </c>
      <c r="F327" s="1382"/>
      <c r="G327" s="1386"/>
      <c r="H327" s="1386"/>
      <c r="I327" s="1394"/>
      <c r="J327" s="1394">
        <v>2</v>
      </c>
      <c r="K327" s="1429">
        <v>2</v>
      </c>
      <c r="L327" s="1061" t="s">
        <v>55</v>
      </c>
      <c r="M327" s="1361"/>
      <c r="N327" s="1361"/>
      <c r="O327" s="1361"/>
      <c r="P327" s="1361"/>
      <c r="Q327" s="1382"/>
      <c r="R327" s="1382">
        <v>2</v>
      </c>
      <c r="S327" s="1376"/>
      <c r="T327" s="1430"/>
      <c r="U327" s="1431"/>
      <c r="V327" s="1376"/>
      <c r="W327" s="1376"/>
    </row>
    <row r="328" spans="1:23">
      <c r="A328" s="602">
        <v>107</v>
      </c>
      <c r="B328" s="1357" t="s">
        <v>12346</v>
      </c>
      <c r="C328" s="1358" t="s">
        <v>12347</v>
      </c>
      <c r="D328" s="1361"/>
      <c r="E328" s="1381">
        <v>1</v>
      </c>
      <c r="F328" s="1382"/>
      <c r="G328" s="1386"/>
      <c r="H328" s="1386"/>
      <c r="I328" s="1394"/>
      <c r="J328" s="1394">
        <v>1</v>
      </c>
      <c r="K328" s="1429">
        <v>1</v>
      </c>
      <c r="L328" s="1061" t="s">
        <v>55</v>
      </c>
      <c r="M328" s="1361"/>
      <c r="N328" s="1361"/>
      <c r="O328" s="1361"/>
      <c r="P328" s="1361"/>
      <c r="Q328" s="1382"/>
      <c r="R328" s="1382">
        <v>1</v>
      </c>
      <c r="S328" s="1376"/>
      <c r="T328" s="1430"/>
      <c r="U328" s="1431"/>
      <c r="V328" s="1376"/>
      <c r="W328" s="1376"/>
    </row>
    <row r="329" spans="1:23">
      <c r="A329" s="602">
        <v>108</v>
      </c>
      <c r="B329" s="1357" t="s">
        <v>12348</v>
      </c>
      <c r="C329" s="1358" t="s">
        <v>12349</v>
      </c>
      <c r="D329" s="1361"/>
      <c r="E329" s="1381">
        <v>1</v>
      </c>
      <c r="F329" s="1382"/>
      <c r="G329" s="1386"/>
      <c r="H329" s="1386"/>
      <c r="I329" s="1394"/>
      <c r="J329" s="1394">
        <v>1</v>
      </c>
      <c r="K329" s="1429">
        <v>1</v>
      </c>
      <c r="L329" s="1061" t="s">
        <v>55</v>
      </c>
      <c r="M329" s="1361"/>
      <c r="N329" s="1361"/>
      <c r="O329" s="1361"/>
      <c r="P329" s="1361"/>
      <c r="Q329" s="1382"/>
      <c r="R329" s="1382">
        <v>1</v>
      </c>
      <c r="S329" s="1376"/>
      <c r="T329" s="1430"/>
      <c r="U329" s="1431"/>
      <c r="V329" s="1376"/>
      <c r="W329" s="1376"/>
    </row>
    <row r="330" spans="1:23" ht="25.5">
      <c r="A330" s="602">
        <v>109</v>
      </c>
      <c r="B330" s="1357" t="s">
        <v>12350</v>
      </c>
      <c r="C330" s="1358" t="s">
        <v>12351</v>
      </c>
      <c r="D330" s="1361"/>
      <c r="E330" s="1381">
        <v>3.5</v>
      </c>
      <c r="F330" s="1382"/>
      <c r="G330" s="1386"/>
      <c r="H330" s="1386"/>
      <c r="I330" s="1394"/>
      <c r="J330" s="1394">
        <v>3.5</v>
      </c>
      <c r="K330" s="1429">
        <v>3.5</v>
      </c>
      <c r="L330" s="1061" t="s">
        <v>55</v>
      </c>
      <c r="M330" s="1361"/>
      <c r="N330" s="1361"/>
      <c r="O330" s="1361"/>
      <c r="P330" s="1361"/>
      <c r="Q330" s="1382"/>
      <c r="R330" s="1382">
        <v>3.5</v>
      </c>
      <c r="S330" s="1376"/>
      <c r="T330" s="1430"/>
      <c r="U330" s="1431"/>
      <c r="V330" s="1376"/>
      <c r="W330" s="1376"/>
    </row>
    <row r="331" spans="1:23">
      <c r="A331" s="602">
        <v>110</v>
      </c>
      <c r="B331" s="1357" t="s">
        <v>12352</v>
      </c>
      <c r="C331" s="1358" t="s">
        <v>12353</v>
      </c>
      <c r="D331" s="1361" t="s">
        <v>12354</v>
      </c>
      <c r="E331" s="1381">
        <v>0.496</v>
      </c>
      <c r="F331" s="1382"/>
      <c r="G331" s="1383"/>
      <c r="H331" s="1383"/>
      <c r="I331" s="1394"/>
      <c r="J331" s="1394">
        <v>0.496</v>
      </c>
      <c r="K331" s="1429">
        <v>0</v>
      </c>
      <c r="L331" s="1061" t="s">
        <v>55</v>
      </c>
      <c r="M331" s="1361"/>
      <c r="N331" s="1361"/>
      <c r="O331" s="1361"/>
      <c r="P331" s="1361"/>
      <c r="Q331" s="1382"/>
      <c r="R331" s="1382">
        <v>0.496</v>
      </c>
      <c r="S331" s="1376"/>
      <c r="T331" s="1430"/>
      <c r="U331" s="1431"/>
      <c r="V331" s="1376"/>
      <c r="W331" s="1376"/>
    </row>
    <row r="332" spans="1:23" ht="25.5">
      <c r="A332" s="602">
        <v>111</v>
      </c>
      <c r="B332" s="1357" t="s">
        <v>12355</v>
      </c>
      <c r="C332" s="1358" t="s">
        <v>12356</v>
      </c>
      <c r="D332" s="1361" t="s">
        <v>12357</v>
      </c>
      <c r="E332" s="1381">
        <v>1.1399999999999999</v>
      </c>
      <c r="F332" s="1382">
        <v>1.1399999999999999</v>
      </c>
      <c r="G332" s="1383"/>
      <c r="H332" s="1383"/>
      <c r="I332" s="1394">
        <v>1.1399999999999999</v>
      </c>
      <c r="J332" s="1394">
        <v>0</v>
      </c>
      <c r="K332" s="1429">
        <v>0</v>
      </c>
      <c r="L332" s="1061" t="s">
        <v>55</v>
      </c>
      <c r="M332" s="1361"/>
      <c r="N332" s="1361"/>
      <c r="O332" s="1361"/>
      <c r="P332" s="1361"/>
      <c r="Q332" s="1382">
        <v>1.1399999999999999</v>
      </c>
      <c r="R332" s="1382">
        <v>0</v>
      </c>
      <c r="S332" s="1376"/>
      <c r="T332" s="1430"/>
      <c r="U332" s="1431"/>
      <c r="V332" s="1376"/>
      <c r="W332" s="1376"/>
    </row>
    <row r="333" spans="1:23" ht="25.5">
      <c r="A333" s="602">
        <v>112</v>
      </c>
      <c r="B333" s="1357" t="s">
        <v>12358</v>
      </c>
      <c r="C333" s="1358" t="s">
        <v>12359</v>
      </c>
      <c r="D333" s="1361"/>
      <c r="E333" s="1381">
        <v>1</v>
      </c>
      <c r="F333" s="1382"/>
      <c r="G333" s="1386"/>
      <c r="H333" s="1386"/>
      <c r="I333" s="1394"/>
      <c r="J333" s="1394">
        <v>1</v>
      </c>
      <c r="K333" s="1429">
        <v>1</v>
      </c>
      <c r="L333" s="1061" t="s">
        <v>55</v>
      </c>
      <c r="M333" s="1361"/>
      <c r="N333" s="1361"/>
      <c r="O333" s="1361"/>
      <c r="P333" s="1361"/>
      <c r="Q333" s="1382"/>
      <c r="R333" s="1382">
        <v>1</v>
      </c>
      <c r="S333" s="1376"/>
      <c r="T333" s="1430"/>
      <c r="U333" s="1431"/>
      <c r="V333" s="1376"/>
      <c r="W333" s="1376"/>
    </row>
    <row r="334" spans="1:23" ht="25.5">
      <c r="A334" s="602">
        <v>113</v>
      </c>
      <c r="B334" s="1357" t="s">
        <v>12360</v>
      </c>
      <c r="C334" s="1358" t="s">
        <v>12361</v>
      </c>
      <c r="D334" s="1361"/>
      <c r="E334" s="1381">
        <v>2</v>
      </c>
      <c r="F334" s="1382"/>
      <c r="G334" s="1386"/>
      <c r="H334" s="1386"/>
      <c r="I334" s="1394"/>
      <c r="J334" s="1394">
        <v>2</v>
      </c>
      <c r="K334" s="1429">
        <v>2</v>
      </c>
      <c r="L334" s="1061" t="s">
        <v>55</v>
      </c>
      <c r="M334" s="1361"/>
      <c r="N334" s="1361"/>
      <c r="O334" s="1361"/>
      <c r="P334" s="1361"/>
      <c r="Q334" s="1382"/>
      <c r="R334" s="1382">
        <v>2</v>
      </c>
      <c r="S334" s="1376"/>
      <c r="T334" s="1430"/>
      <c r="U334" s="1431"/>
      <c r="V334" s="1376"/>
      <c r="W334" s="1376"/>
    </row>
    <row r="335" spans="1:23" ht="25.5">
      <c r="A335" s="602">
        <v>114</v>
      </c>
      <c r="B335" s="1357" t="s">
        <v>12362</v>
      </c>
      <c r="C335" s="1358" t="s">
        <v>12363</v>
      </c>
      <c r="D335" s="1361"/>
      <c r="E335" s="1381">
        <v>0.1</v>
      </c>
      <c r="F335" s="1382"/>
      <c r="G335" s="1386"/>
      <c r="H335" s="1386"/>
      <c r="I335" s="1394"/>
      <c r="J335" s="1394">
        <v>0.1</v>
      </c>
      <c r="K335" s="1429">
        <v>0</v>
      </c>
      <c r="L335" s="1061" t="s">
        <v>55</v>
      </c>
      <c r="M335" s="1361"/>
      <c r="N335" s="1361"/>
      <c r="O335" s="1361"/>
      <c r="P335" s="1361"/>
      <c r="Q335" s="1382"/>
      <c r="R335" s="1382">
        <v>0.1</v>
      </c>
      <c r="S335" s="1376"/>
      <c r="T335" s="1430"/>
      <c r="U335" s="1431"/>
      <c r="V335" s="1376"/>
      <c r="W335" s="1376"/>
    </row>
    <row r="336" spans="1:23" ht="25.5">
      <c r="A336" s="602">
        <v>115</v>
      </c>
      <c r="B336" s="1357" t="s">
        <v>12364</v>
      </c>
      <c r="C336" s="1358" t="s">
        <v>12365</v>
      </c>
      <c r="D336" s="1361"/>
      <c r="E336" s="1381">
        <v>0.5</v>
      </c>
      <c r="F336" s="1382"/>
      <c r="G336" s="1386"/>
      <c r="H336" s="1386"/>
      <c r="I336" s="1394"/>
      <c r="J336" s="1394">
        <v>0.5</v>
      </c>
      <c r="K336" s="1429">
        <v>0</v>
      </c>
      <c r="L336" s="1061" t="s">
        <v>55</v>
      </c>
      <c r="M336" s="1361"/>
      <c r="N336" s="1361"/>
      <c r="O336" s="1361"/>
      <c r="P336" s="1361"/>
      <c r="Q336" s="1382"/>
      <c r="R336" s="1382">
        <v>0.5</v>
      </c>
      <c r="S336" s="1376"/>
      <c r="T336" s="1430"/>
      <c r="U336" s="1431"/>
      <c r="V336" s="1376"/>
      <c r="W336" s="1376"/>
    </row>
    <row r="337" spans="1:23" ht="25.5">
      <c r="A337" s="602">
        <v>116</v>
      </c>
      <c r="B337" s="1357" t="s">
        <v>12366</v>
      </c>
      <c r="C337" s="1358" t="s">
        <v>12367</v>
      </c>
      <c r="D337" s="1361"/>
      <c r="E337" s="1381">
        <v>2</v>
      </c>
      <c r="F337" s="1382"/>
      <c r="G337" s="1386"/>
      <c r="H337" s="1386"/>
      <c r="I337" s="1394"/>
      <c r="J337" s="1394">
        <v>2</v>
      </c>
      <c r="K337" s="1429">
        <v>2</v>
      </c>
      <c r="L337" s="1061" t="s">
        <v>55</v>
      </c>
      <c r="M337" s="1361"/>
      <c r="N337" s="1361"/>
      <c r="O337" s="1361"/>
      <c r="P337" s="1361"/>
      <c r="Q337" s="1382"/>
      <c r="R337" s="1382">
        <v>2</v>
      </c>
      <c r="S337" s="1376"/>
      <c r="T337" s="1430"/>
      <c r="U337" s="1431"/>
      <c r="V337" s="1376"/>
      <c r="W337" s="1376"/>
    </row>
    <row r="338" spans="1:23">
      <c r="A338" s="602">
        <v>117</v>
      </c>
      <c r="B338" s="1357" t="s">
        <v>12368</v>
      </c>
      <c r="C338" s="1358" t="s">
        <v>12369</v>
      </c>
      <c r="D338" s="1361"/>
      <c r="E338" s="1381">
        <v>1.5</v>
      </c>
      <c r="F338" s="1382"/>
      <c r="G338" s="1386"/>
      <c r="H338" s="1386"/>
      <c r="I338" s="1394"/>
      <c r="J338" s="1394">
        <v>1.5</v>
      </c>
      <c r="K338" s="1429">
        <v>1.5</v>
      </c>
      <c r="L338" s="1061" t="s">
        <v>55</v>
      </c>
      <c r="M338" s="1361"/>
      <c r="N338" s="1361"/>
      <c r="O338" s="1361"/>
      <c r="P338" s="1361"/>
      <c r="Q338" s="1382"/>
      <c r="R338" s="1382">
        <v>1.5</v>
      </c>
      <c r="S338" s="1376"/>
      <c r="T338" s="1430"/>
      <c r="U338" s="1431" t="s">
        <v>11616</v>
      </c>
      <c r="V338" s="1376"/>
      <c r="W338" s="1376"/>
    </row>
    <row r="339" spans="1:23" ht="25.5">
      <c r="A339" s="602">
        <v>118</v>
      </c>
      <c r="B339" s="1357" t="s">
        <v>12370</v>
      </c>
      <c r="C339" s="1358" t="s">
        <v>12371</v>
      </c>
      <c r="D339" s="1361"/>
      <c r="E339" s="1381">
        <v>0.1</v>
      </c>
      <c r="F339" s="1382"/>
      <c r="G339" s="1386"/>
      <c r="H339" s="1386"/>
      <c r="I339" s="1394"/>
      <c r="J339" s="1394">
        <v>0.1</v>
      </c>
      <c r="K339" s="1429">
        <v>0</v>
      </c>
      <c r="L339" s="1061" t="s">
        <v>55</v>
      </c>
      <c r="M339" s="1361"/>
      <c r="N339" s="1361"/>
      <c r="O339" s="1361"/>
      <c r="P339" s="1361"/>
      <c r="Q339" s="1382"/>
      <c r="R339" s="1382">
        <v>0.1</v>
      </c>
      <c r="S339" s="1376"/>
      <c r="T339" s="1430"/>
      <c r="U339" s="1431"/>
      <c r="V339" s="1376"/>
      <c r="W339" s="1376"/>
    </row>
    <row r="340" spans="1:23" ht="25.5">
      <c r="A340" s="602">
        <v>119</v>
      </c>
      <c r="B340" s="1357" t="s">
        <v>12372</v>
      </c>
      <c r="C340" s="1358" t="s">
        <v>12373</v>
      </c>
      <c r="D340" s="1361"/>
      <c r="E340" s="1381">
        <v>1</v>
      </c>
      <c r="F340" s="1382"/>
      <c r="G340" s="1386"/>
      <c r="H340" s="1386"/>
      <c r="I340" s="1394"/>
      <c r="J340" s="1394">
        <v>1</v>
      </c>
      <c r="K340" s="1429">
        <v>1</v>
      </c>
      <c r="L340" s="1061" t="s">
        <v>55</v>
      </c>
      <c r="M340" s="1361"/>
      <c r="N340" s="1361"/>
      <c r="O340" s="1361"/>
      <c r="P340" s="1361"/>
      <c r="Q340" s="1382"/>
      <c r="R340" s="1382">
        <v>1</v>
      </c>
      <c r="S340" s="1376"/>
      <c r="T340" s="1430"/>
      <c r="U340" s="1431"/>
      <c r="V340" s="1376"/>
      <c r="W340" s="1376"/>
    </row>
    <row r="341" spans="1:23">
      <c r="A341" s="602">
        <v>120</v>
      </c>
      <c r="B341" s="1357" t="s">
        <v>12374</v>
      </c>
      <c r="C341" s="1358" t="s">
        <v>12375</v>
      </c>
      <c r="D341" s="1361"/>
      <c r="E341" s="1381">
        <v>1</v>
      </c>
      <c r="F341" s="1382"/>
      <c r="G341" s="1386"/>
      <c r="H341" s="1386"/>
      <c r="I341" s="1394"/>
      <c r="J341" s="1394">
        <v>1</v>
      </c>
      <c r="K341" s="1429">
        <v>1</v>
      </c>
      <c r="L341" s="1061" t="s">
        <v>55</v>
      </c>
      <c r="M341" s="1361"/>
      <c r="N341" s="1361"/>
      <c r="O341" s="1361"/>
      <c r="P341" s="1361"/>
      <c r="Q341" s="1382"/>
      <c r="R341" s="1382">
        <v>1</v>
      </c>
      <c r="S341" s="1376"/>
      <c r="T341" s="1430"/>
      <c r="U341" s="1431"/>
      <c r="V341" s="1376"/>
      <c r="W341" s="1376"/>
    </row>
    <row r="342" spans="1:23" ht="25.5">
      <c r="A342" s="602">
        <v>121</v>
      </c>
      <c r="B342" s="1357" t="s">
        <v>12376</v>
      </c>
      <c r="C342" s="1358" t="s">
        <v>12377</v>
      </c>
      <c r="D342" s="1361"/>
      <c r="E342" s="1381">
        <v>2</v>
      </c>
      <c r="F342" s="1382"/>
      <c r="G342" s="1386"/>
      <c r="H342" s="1386"/>
      <c r="I342" s="1394"/>
      <c r="J342" s="1394">
        <v>2</v>
      </c>
      <c r="K342" s="1429">
        <v>2</v>
      </c>
      <c r="L342" s="1061" t="s">
        <v>55</v>
      </c>
      <c r="M342" s="1361"/>
      <c r="N342" s="1361"/>
      <c r="O342" s="1361"/>
      <c r="P342" s="1361"/>
      <c r="Q342" s="1382"/>
      <c r="R342" s="1382">
        <v>2</v>
      </c>
      <c r="S342" s="1376"/>
      <c r="T342" s="1430"/>
      <c r="U342" s="1431"/>
      <c r="V342" s="1376"/>
      <c r="W342" s="1376"/>
    </row>
    <row r="343" spans="1:23" ht="25.5">
      <c r="A343" s="602">
        <v>122</v>
      </c>
      <c r="B343" s="1357" t="s">
        <v>12378</v>
      </c>
      <c r="C343" s="1358" t="s">
        <v>12379</v>
      </c>
      <c r="D343" s="1361"/>
      <c r="E343" s="1381">
        <v>1.8</v>
      </c>
      <c r="F343" s="1382"/>
      <c r="G343" s="1386"/>
      <c r="H343" s="1386"/>
      <c r="I343" s="1394"/>
      <c r="J343" s="1394">
        <v>1.8</v>
      </c>
      <c r="K343" s="1429">
        <v>1.8</v>
      </c>
      <c r="L343" s="1061" t="s">
        <v>55</v>
      </c>
      <c r="M343" s="1361"/>
      <c r="N343" s="1361"/>
      <c r="O343" s="1361"/>
      <c r="P343" s="1361"/>
      <c r="Q343" s="1382"/>
      <c r="R343" s="1382">
        <v>1.8</v>
      </c>
      <c r="S343" s="1376"/>
      <c r="T343" s="1430"/>
      <c r="U343" s="1431"/>
      <c r="V343" s="1376"/>
      <c r="W343" s="1376"/>
    </row>
    <row r="344" spans="1:23" ht="25.5">
      <c r="A344" s="602">
        <v>123</v>
      </c>
      <c r="B344" s="1357" t="s">
        <v>12380</v>
      </c>
      <c r="C344" s="1358" t="s">
        <v>12381</v>
      </c>
      <c r="D344" s="1361"/>
      <c r="E344" s="1381">
        <v>3.5</v>
      </c>
      <c r="F344" s="1382"/>
      <c r="G344" s="1386"/>
      <c r="H344" s="1386"/>
      <c r="I344" s="1394"/>
      <c r="J344" s="1394">
        <v>3.5</v>
      </c>
      <c r="K344" s="1429">
        <v>3.5</v>
      </c>
      <c r="L344" s="1061" t="s">
        <v>55</v>
      </c>
      <c r="M344" s="1361"/>
      <c r="N344" s="1361"/>
      <c r="O344" s="1361"/>
      <c r="P344" s="1361"/>
      <c r="Q344" s="1382"/>
      <c r="R344" s="1382">
        <v>3.5</v>
      </c>
      <c r="S344" s="1376"/>
      <c r="T344" s="1430"/>
      <c r="U344" s="1431"/>
      <c r="V344" s="1376"/>
      <c r="W344" s="1376"/>
    </row>
    <row r="345" spans="1:23">
      <c r="A345" s="602">
        <v>124</v>
      </c>
      <c r="B345" s="1357" t="s">
        <v>12382</v>
      </c>
      <c r="C345" s="1358" t="s">
        <v>12383</v>
      </c>
      <c r="D345" s="1361"/>
      <c r="E345" s="1381">
        <v>1.5</v>
      </c>
      <c r="F345" s="1382"/>
      <c r="G345" s="1386"/>
      <c r="H345" s="1386"/>
      <c r="I345" s="1394"/>
      <c r="J345" s="1394">
        <v>1.5</v>
      </c>
      <c r="K345" s="1429">
        <v>1.5</v>
      </c>
      <c r="L345" s="1061" t="s">
        <v>55</v>
      </c>
      <c r="M345" s="1361"/>
      <c r="N345" s="1361"/>
      <c r="O345" s="1361"/>
      <c r="P345" s="1361"/>
      <c r="Q345" s="1382"/>
      <c r="R345" s="1382">
        <v>1.5</v>
      </c>
      <c r="S345" s="1376"/>
      <c r="T345" s="1430"/>
      <c r="U345" s="1431"/>
      <c r="V345" s="1376"/>
      <c r="W345" s="1376"/>
    </row>
    <row r="346" spans="1:23" ht="25.5">
      <c r="A346" s="602">
        <v>125</v>
      </c>
      <c r="B346" s="1357" t="s">
        <v>12384</v>
      </c>
      <c r="C346" s="1358" t="s">
        <v>12385</v>
      </c>
      <c r="D346" s="1361"/>
      <c r="E346" s="1381">
        <v>2</v>
      </c>
      <c r="F346" s="1382"/>
      <c r="G346" s="1386"/>
      <c r="H346" s="1386"/>
      <c r="I346" s="1394"/>
      <c r="J346" s="1394">
        <v>2</v>
      </c>
      <c r="K346" s="1429">
        <v>2</v>
      </c>
      <c r="L346" s="1061" t="s">
        <v>55</v>
      </c>
      <c r="M346" s="1361"/>
      <c r="N346" s="1361"/>
      <c r="O346" s="1361"/>
      <c r="P346" s="1361"/>
      <c r="Q346" s="1382"/>
      <c r="R346" s="1382">
        <v>2</v>
      </c>
      <c r="S346" s="1376"/>
      <c r="T346" s="1430"/>
      <c r="U346" s="1431"/>
      <c r="V346" s="1376"/>
      <c r="W346" s="1376"/>
    </row>
    <row r="347" spans="1:23">
      <c r="A347" s="602">
        <v>126</v>
      </c>
      <c r="B347" s="1357" t="s">
        <v>12386</v>
      </c>
      <c r="C347" s="1358" t="s">
        <v>12387</v>
      </c>
      <c r="D347" s="1361"/>
      <c r="E347" s="1381">
        <v>3</v>
      </c>
      <c r="F347" s="1382"/>
      <c r="G347" s="1386"/>
      <c r="H347" s="1386"/>
      <c r="I347" s="1394"/>
      <c r="J347" s="1394">
        <v>3</v>
      </c>
      <c r="K347" s="1429">
        <v>3</v>
      </c>
      <c r="L347" s="1061" t="s">
        <v>55</v>
      </c>
      <c r="M347" s="1361"/>
      <c r="N347" s="1361"/>
      <c r="O347" s="1361"/>
      <c r="P347" s="1361"/>
      <c r="Q347" s="1382"/>
      <c r="R347" s="1382">
        <v>3</v>
      </c>
      <c r="S347" s="1376"/>
      <c r="T347" s="1430"/>
      <c r="U347" s="1431"/>
      <c r="V347" s="1376"/>
      <c r="W347" s="1376"/>
    </row>
    <row r="348" spans="1:23" ht="25.5">
      <c r="A348" s="602">
        <v>127</v>
      </c>
      <c r="B348" s="1357" t="s">
        <v>12388</v>
      </c>
      <c r="C348" s="1358" t="s">
        <v>12389</v>
      </c>
      <c r="D348" s="1361"/>
      <c r="E348" s="1381">
        <v>1</v>
      </c>
      <c r="F348" s="1382"/>
      <c r="G348" s="1386"/>
      <c r="H348" s="1386"/>
      <c r="I348" s="1394"/>
      <c r="J348" s="1394">
        <v>1</v>
      </c>
      <c r="K348" s="1429">
        <v>1</v>
      </c>
      <c r="L348" s="1061" t="s">
        <v>55</v>
      </c>
      <c r="M348" s="1361"/>
      <c r="N348" s="1361"/>
      <c r="O348" s="1361"/>
      <c r="P348" s="1361"/>
      <c r="Q348" s="1382"/>
      <c r="R348" s="1382">
        <v>1</v>
      </c>
      <c r="S348" s="1376"/>
      <c r="T348" s="1430"/>
      <c r="U348" s="1431"/>
      <c r="V348" s="1376"/>
      <c r="W348" s="1376"/>
    </row>
    <row r="349" spans="1:23">
      <c r="A349" s="602">
        <v>128</v>
      </c>
      <c r="B349" s="1357" t="s">
        <v>12390</v>
      </c>
      <c r="C349" s="1358" t="s">
        <v>12391</v>
      </c>
      <c r="D349" s="1361"/>
      <c r="E349" s="1381">
        <v>1</v>
      </c>
      <c r="F349" s="1382"/>
      <c r="G349" s="1386"/>
      <c r="H349" s="1386"/>
      <c r="I349" s="1394"/>
      <c r="J349" s="1394">
        <v>1</v>
      </c>
      <c r="K349" s="1429">
        <v>1</v>
      </c>
      <c r="L349" s="1061" t="s">
        <v>55</v>
      </c>
      <c r="M349" s="1361"/>
      <c r="N349" s="1361"/>
      <c r="O349" s="1361"/>
      <c r="P349" s="1361"/>
      <c r="Q349" s="1382"/>
      <c r="R349" s="1382">
        <v>1</v>
      </c>
      <c r="S349" s="1376"/>
      <c r="T349" s="1430"/>
      <c r="U349" s="1431"/>
      <c r="V349" s="1376"/>
      <c r="W349" s="1376"/>
    </row>
    <row r="350" spans="1:23" ht="25.5">
      <c r="A350" s="602">
        <v>129</v>
      </c>
      <c r="B350" s="1357" t="s">
        <v>12392</v>
      </c>
      <c r="C350" s="1358" t="s">
        <v>12393</v>
      </c>
      <c r="D350" s="1361" t="s">
        <v>12394</v>
      </c>
      <c r="E350" s="1381">
        <v>1.1339999999999999</v>
      </c>
      <c r="F350" s="1382">
        <v>1.1339999999999999</v>
      </c>
      <c r="G350" s="1383"/>
      <c r="H350" s="1383"/>
      <c r="I350" s="1394">
        <v>1.1339999999999999</v>
      </c>
      <c r="J350" s="1394">
        <v>0</v>
      </c>
      <c r="K350" s="1429">
        <v>0</v>
      </c>
      <c r="L350" s="1061" t="s">
        <v>55</v>
      </c>
      <c r="M350" s="1361"/>
      <c r="N350" s="1361"/>
      <c r="O350" s="1361"/>
      <c r="P350" s="1361"/>
      <c r="Q350" s="1382">
        <v>1.1339999999999999</v>
      </c>
      <c r="R350" s="1382">
        <v>0</v>
      </c>
      <c r="S350" s="1376"/>
      <c r="T350" s="1430"/>
      <c r="U350" s="1431"/>
      <c r="V350" s="1376"/>
      <c r="W350" s="1376"/>
    </row>
    <row r="351" spans="1:23" ht="25.5">
      <c r="A351" s="602">
        <v>130</v>
      </c>
      <c r="B351" s="1357" t="s">
        <v>12395</v>
      </c>
      <c r="C351" s="1358" t="s">
        <v>12396</v>
      </c>
      <c r="D351" s="1361" t="s">
        <v>12397</v>
      </c>
      <c r="E351" s="1432">
        <v>0.1</v>
      </c>
      <c r="F351" s="1433">
        <v>0.1</v>
      </c>
      <c r="G351" s="1434"/>
      <c r="H351" s="1434"/>
      <c r="I351" s="1434">
        <v>0.1</v>
      </c>
      <c r="J351" s="1434">
        <v>0</v>
      </c>
      <c r="K351" s="1435">
        <v>0</v>
      </c>
      <c r="L351" s="1061" t="s">
        <v>55</v>
      </c>
      <c r="M351" s="1436"/>
      <c r="N351" s="1436"/>
      <c r="O351" s="1436"/>
      <c r="P351" s="1436"/>
      <c r="Q351" s="1433">
        <v>0.1</v>
      </c>
      <c r="R351" s="1433">
        <v>0</v>
      </c>
      <c r="S351" s="1376"/>
      <c r="T351" s="1430"/>
      <c r="U351" s="1431"/>
      <c r="V351" s="1376"/>
      <c r="W351" s="1376"/>
    </row>
    <row r="352" spans="1:23" ht="24">
      <c r="A352" s="602">
        <v>131</v>
      </c>
      <c r="B352" s="1347" t="s">
        <v>12398</v>
      </c>
      <c r="C352" s="1358" t="s">
        <v>12399</v>
      </c>
      <c r="D352" s="1361" t="s">
        <v>12400</v>
      </c>
      <c r="E352" s="1432">
        <v>0.71799999999999997</v>
      </c>
      <c r="F352" s="1433"/>
      <c r="G352" s="1437"/>
      <c r="H352" s="1437"/>
      <c r="I352" s="1434"/>
      <c r="J352" s="1434">
        <v>0.71799999999999997</v>
      </c>
      <c r="K352" s="1435">
        <v>0</v>
      </c>
      <c r="L352" s="1061" t="s">
        <v>55</v>
      </c>
      <c r="M352" s="1436"/>
      <c r="N352" s="1436"/>
      <c r="O352" s="1436"/>
      <c r="P352" s="1436"/>
      <c r="Q352" s="1433"/>
      <c r="R352" s="1433">
        <v>0.71799999999999997</v>
      </c>
      <c r="S352" s="1395"/>
      <c r="T352" s="1430"/>
      <c r="U352" s="1431"/>
      <c r="V352" s="1376"/>
      <c r="W352" s="1376"/>
    </row>
    <row r="353" spans="1:23" ht="25.5">
      <c r="A353" s="602">
        <v>132</v>
      </c>
      <c r="B353" s="1357" t="s">
        <v>12401</v>
      </c>
      <c r="C353" s="1358" t="s">
        <v>12402</v>
      </c>
      <c r="D353" s="1361" t="s">
        <v>12403</v>
      </c>
      <c r="E353" s="1432">
        <v>0.377</v>
      </c>
      <c r="F353" s="1433">
        <v>0.377</v>
      </c>
      <c r="G353" s="1437"/>
      <c r="H353" s="1437"/>
      <c r="I353" s="1434">
        <v>0.377</v>
      </c>
      <c r="J353" s="1434">
        <v>0</v>
      </c>
      <c r="K353" s="1435">
        <v>0</v>
      </c>
      <c r="L353" s="1061" t="s">
        <v>55</v>
      </c>
      <c r="M353" s="1436"/>
      <c r="N353" s="1436"/>
      <c r="O353" s="1436"/>
      <c r="P353" s="1436"/>
      <c r="Q353" s="1433">
        <v>0.377</v>
      </c>
      <c r="R353" s="1433">
        <v>0</v>
      </c>
      <c r="S353" s="1395"/>
      <c r="T353" s="1430"/>
      <c r="U353" s="1431"/>
      <c r="V353" s="1404" t="s">
        <v>11616</v>
      </c>
      <c r="W353" s="1404" t="s">
        <v>11616</v>
      </c>
    </row>
    <row r="354" spans="1:23" ht="24">
      <c r="A354" s="602">
        <v>133</v>
      </c>
      <c r="B354" s="1347" t="s">
        <v>12404</v>
      </c>
      <c r="C354" s="1358" t="s">
        <v>12405</v>
      </c>
      <c r="D354" s="1361" t="s">
        <v>12406</v>
      </c>
      <c r="E354" s="1432">
        <v>0.82299999999999995</v>
      </c>
      <c r="F354" s="1433">
        <v>0.82299999999999995</v>
      </c>
      <c r="G354" s="1437"/>
      <c r="H354" s="1437"/>
      <c r="I354" s="1434">
        <v>0.82299999999999995</v>
      </c>
      <c r="J354" s="1434">
        <v>0</v>
      </c>
      <c r="K354" s="1435">
        <v>0</v>
      </c>
      <c r="L354" s="1061" t="s">
        <v>55</v>
      </c>
      <c r="M354" s="1436"/>
      <c r="N354" s="1436"/>
      <c r="O354" s="1436"/>
      <c r="P354" s="1436"/>
      <c r="Q354" s="1433">
        <v>0.82299999999999995</v>
      </c>
      <c r="R354" s="1433">
        <v>0</v>
      </c>
      <c r="S354" s="1395"/>
      <c r="T354" s="1430"/>
      <c r="U354" s="1431"/>
      <c r="V354" s="1376"/>
      <c r="W354" s="1376"/>
    </row>
    <row r="355" spans="1:23" ht="25.5">
      <c r="A355" s="1567">
        <v>134</v>
      </c>
      <c r="B355" s="1343" t="s">
        <v>12407</v>
      </c>
      <c r="C355" s="1356" t="s">
        <v>12408</v>
      </c>
      <c r="D355" s="1359" t="s">
        <v>12409</v>
      </c>
      <c r="E355" s="1438">
        <v>0.19600000000000001</v>
      </c>
      <c r="F355" s="1433"/>
      <c r="G355" s="1437"/>
      <c r="H355" s="1437"/>
      <c r="I355" s="1434"/>
      <c r="J355" s="1434">
        <v>0.19600000000000001</v>
      </c>
      <c r="K355" s="1435">
        <v>0</v>
      </c>
      <c r="L355" s="1061" t="s">
        <v>55</v>
      </c>
      <c r="M355" s="1436"/>
      <c r="N355" s="1436"/>
      <c r="O355" s="1436"/>
      <c r="P355" s="1436"/>
      <c r="Q355" s="1433"/>
      <c r="R355" s="1433">
        <v>0.19600000000000001</v>
      </c>
      <c r="S355" s="1376"/>
      <c r="T355" s="1439"/>
      <c r="U355" s="1439"/>
      <c r="V355" s="1376"/>
      <c r="W355" s="1376"/>
    </row>
    <row r="356" spans="1:23" ht="25.5">
      <c r="A356" s="1567">
        <v>135</v>
      </c>
      <c r="B356" s="374" t="s">
        <v>12410</v>
      </c>
      <c r="C356" s="1115" t="s">
        <v>12411</v>
      </c>
      <c r="D356" s="1359" t="s">
        <v>12412</v>
      </c>
      <c r="E356" s="1440">
        <v>8.6999999999999994E-2</v>
      </c>
      <c r="F356" s="1441">
        <v>8.6999999999999994E-2</v>
      </c>
      <c r="G356" s="1442"/>
      <c r="H356" s="1442"/>
      <c r="I356" s="1443">
        <v>8.6999999999999994E-2</v>
      </c>
      <c r="J356" s="1443">
        <v>0</v>
      </c>
      <c r="K356" s="1443">
        <v>0</v>
      </c>
      <c r="L356" s="1061" t="s">
        <v>55</v>
      </c>
      <c r="M356" s="1442"/>
      <c r="N356" s="1442"/>
      <c r="O356" s="1442"/>
      <c r="P356" s="1442"/>
      <c r="Q356" s="1441">
        <v>8.6999999999999994E-2</v>
      </c>
      <c r="R356" s="1441">
        <v>0</v>
      </c>
      <c r="S356" s="1411"/>
      <c r="T356" s="1444"/>
      <c r="U356" s="1444"/>
      <c r="V356" s="1376"/>
      <c r="W356" s="1376"/>
    </row>
    <row r="357" spans="1:23" ht="24">
      <c r="A357" s="1567">
        <v>136</v>
      </c>
      <c r="B357" s="725" t="s">
        <v>12413</v>
      </c>
      <c r="C357" s="1115" t="s">
        <v>12414</v>
      </c>
      <c r="D357" s="1359" t="s">
        <v>12415</v>
      </c>
      <c r="E357" s="1440">
        <v>1.052</v>
      </c>
      <c r="F357" s="1445"/>
      <c r="G357" s="1446"/>
      <c r="H357" s="1446"/>
      <c r="I357" s="1447"/>
      <c r="J357" s="1447">
        <v>1.052</v>
      </c>
      <c r="K357" s="1447">
        <v>1.052</v>
      </c>
      <c r="L357" s="1061" t="s">
        <v>55</v>
      </c>
      <c r="M357" s="1446"/>
      <c r="N357" s="1446"/>
      <c r="O357" s="1446"/>
      <c r="P357" s="1446"/>
      <c r="Q357" s="1445"/>
      <c r="R357" s="1445">
        <v>1.052</v>
      </c>
      <c r="S357" s="1411"/>
      <c r="T357" s="1427"/>
      <c r="U357" s="1428"/>
      <c r="V357" s="1376"/>
      <c r="W357" s="1376"/>
    </row>
    <row r="358" spans="1:23">
      <c r="A358" s="1567">
        <v>137</v>
      </c>
      <c r="B358" s="1343" t="s">
        <v>12416</v>
      </c>
      <c r="C358" s="1115" t="s">
        <v>12417</v>
      </c>
      <c r="D358" s="1367"/>
      <c r="E358" s="1440">
        <v>0.2</v>
      </c>
      <c r="F358" s="1445"/>
      <c r="G358" s="1446"/>
      <c r="H358" s="1446"/>
      <c r="I358" s="1447"/>
      <c r="J358" s="1447">
        <v>0.2</v>
      </c>
      <c r="K358" s="1447">
        <v>0</v>
      </c>
      <c r="L358" s="1061" t="s">
        <v>55</v>
      </c>
      <c r="M358" s="1446"/>
      <c r="N358" s="1446"/>
      <c r="O358" s="1446"/>
      <c r="P358" s="1446"/>
      <c r="Q358" s="1445"/>
      <c r="R358" s="1445">
        <v>0.2</v>
      </c>
      <c r="S358" s="1411"/>
      <c r="T358" s="1448"/>
      <c r="U358" s="1448"/>
      <c r="V358" s="1449"/>
      <c r="W358" s="1376"/>
    </row>
    <row r="359" spans="1:23" ht="25.5">
      <c r="A359" s="1567">
        <v>138</v>
      </c>
      <c r="B359" s="1343" t="s">
        <v>12418</v>
      </c>
      <c r="C359" s="1115" t="s">
        <v>12419</v>
      </c>
      <c r="D359" s="1367"/>
      <c r="E359" s="1440">
        <v>0.55000000000000004</v>
      </c>
      <c r="F359" s="1445">
        <v>0.55000000000000004</v>
      </c>
      <c r="G359" s="1446"/>
      <c r="H359" s="1446"/>
      <c r="I359" s="1445">
        <v>0.55000000000000004</v>
      </c>
      <c r="J359" s="1447">
        <v>0</v>
      </c>
      <c r="K359" s="1447">
        <v>0</v>
      </c>
      <c r="L359" s="1061" t="s">
        <v>55</v>
      </c>
      <c r="M359" s="1446"/>
      <c r="N359" s="1446"/>
      <c r="O359" s="1446"/>
      <c r="P359" s="1446"/>
      <c r="Q359" s="1445">
        <v>0.55000000000000004</v>
      </c>
      <c r="R359" s="1445">
        <v>0</v>
      </c>
      <c r="S359" s="1411"/>
      <c r="T359" s="1411"/>
      <c r="U359" s="1411"/>
      <c r="V359" s="1376"/>
      <c r="W359" s="1376"/>
    </row>
    <row r="360" spans="1:23">
      <c r="A360" s="1567">
        <v>139</v>
      </c>
      <c r="B360" s="1343" t="s">
        <v>12420</v>
      </c>
      <c r="C360" s="1115" t="s">
        <v>12421</v>
      </c>
      <c r="D360" s="1367"/>
      <c r="E360" s="1440">
        <v>1.5</v>
      </c>
      <c r="F360" s="1445"/>
      <c r="G360" s="1446"/>
      <c r="H360" s="1446"/>
      <c r="I360" s="1447"/>
      <c r="J360" s="1447">
        <v>1.5</v>
      </c>
      <c r="K360" s="1447">
        <v>1.5</v>
      </c>
      <c r="L360" s="1061" t="s">
        <v>55</v>
      </c>
      <c r="M360" s="1446"/>
      <c r="N360" s="1446"/>
      <c r="O360" s="1446"/>
      <c r="P360" s="1446"/>
      <c r="Q360" s="1445"/>
      <c r="R360" s="1445">
        <v>1.5</v>
      </c>
      <c r="S360" s="1411"/>
      <c r="T360" s="1411"/>
      <c r="U360" s="1411"/>
      <c r="V360" s="1376"/>
      <c r="W360" s="1376"/>
    </row>
    <row r="361" spans="1:23" ht="21" customHeight="1" thickBot="1">
      <c r="A361" s="1568"/>
      <c r="B361" s="2577" t="s">
        <v>12422</v>
      </c>
      <c r="C361" s="2578"/>
      <c r="D361" s="2579"/>
      <c r="E361" s="2580">
        <f>SUM(E222:E360)</f>
        <v>178.55199999999999</v>
      </c>
      <c r="F361" s="2580">
        <f t="shared" ref="F361:H361" si="11">SUM(F222:F360)</f>
        <v>16.021000000000001</v>
      </c>
      <c r="G361" s="2580">
        <f t="shared" si="11"/>
        <v>0</v>
      </c>
      <c r="H361" s="2580">
        <f t="shared" si="11"/>
        <v>0</v>
      </c>
      <c r="I361" s="2580">
        <f>SUM(I222:I360)</f>
        <v>16.021000000000001</v>
      </c>
      <c r="J361" s="2580">
        <f t="shared" ref="J361" si="12">SUM(J222:J360)</f>
        <v>162.53100000000001</v>
      </c>
      <c r="K361" s="2580">
        <f>SUM(K222:K360)</f>
        <v>155.03900000000002</v>
      </c>
      <c r="L361" s="2580">
        <f t="shared" ref="L361" si="13">SUM(L222:L360)</f>
        <v>0</v>
      </c>
      <c r="M361" s="2580">
        <f t="shared" ref="M361" si="14">SUM(M222:M360)</f>
        <v>0</v>
      </c>
      <c r="N361" s="2580">
        <f t="shared" ref="N361" si="15">SUM(N222:N360)</f>
        <v>0</v>
      </c>
      <c r="O361" s="2580">
        <f>SUM(O222:O360)</f>
        <v>0</v>
      </c>
      <c r="P361" s="2580">
        <f t="shared" ref="P361" si="16">SUM(P222:P360)</f>
        <v>0</v>
      </c>
      <c r="Q361" s="2580">
        <f>SUM(Q222:Q360)</f>
        <v>16.021000000000001</v>
      </c>
      <c r="R361" s="2580">
        <f t="shared" ref="R361" si="17">SUM(R222:R360)</f>
        <v>162.53100000000001</v>
      </c>
      <c r="S361" s="2581" t="s">
        <v>11616</v>
      </c>
      <c r="T361" s="2581" t="s">
        <v>9263</v>
      </c>
      <c r="U361" s="2581" t="s">
        <v>12423</v>
      </c>
      <c r="V361" s="2581" t="s">
        <v>12424</v>
      </c>
      <c r="W361" s="2581" t="s">
        <v>12425</v>
      </c>
    </row>
    <row r="362" spans="1:23" ht="25.5" customHeight="1" thickBot="1">
      <c r="A362" s="1568"/>
      <c r="B362" s="1569" t="s">
        <v>12426</v>
      </c>
      <c r="C362" s="1372"/>
      <c r="D362" s="1372"/>
      <c r="E362" s="1454">
        <v>500.59500000000003</v>
      </c>
      <c r="F362" s="1455">
        <v>43.902000000000001</v>
      </c>
      <c r="G362" s="1455">
        <v>2.097</v>
      </c>
      <c r="H362" s="1455">
        <v>0</v>
      </c>
      <c r="I362" s="1456">
        <v>41.805</v>
      </c>
      <c r="J362" s="1455">
        <v>456.69299999999998</v>
      </c>
      <c r="K362" s="1455">
        <v>438.38299999999998</v>
      </c>
      <c r="L362" s="1457"/>
      <c r="M362" s="1457"/>
      <c r="N362" s="1457"/>
      <c r="O362" s="1457"/>
      <c r="P362" s="1457"/>
      <c r="Q362" s="1457">
        <v>43.902000000000001</v>
      </c>
      <c r="R362" s="1457">
        <v>456.69299999999998</v>
      </c>
      <c r="S362" s="1458" t="s">
        <v>12427</v>
      </c>
      <c r="T362" s="1458" t="s">
        <v>9263</v>
      </c>
      <c r="U362" s="1458" t="s">
        <v>12428</v>
      </c>
      <c r="V362" s="1458" t="s">
        <v>12429</v>
      </c>
      <c r="W362" s="1459" t="s">
        <v>12429</v>
      </c>
    </row>
    <row r="363" spans="1:23" ht="26.25" customHeight="1">
      <c r="A363" s="3003" t="s">
        <v>6881</v>
      </c>
      <c r="B363" s="3004"/>
      <c r="C363" s="3004"/>
      <c r="D363" s="3004"/>
      <c r="E363" s="3004"/>
      <c r="F363" s="3004"/>
      <c r="G363" s="3004"/>
      <c r="H363" s="3004"/>
      <c r="I363" s="3004"/>
      <c r="J363" s="3004"/>
      <c r="K363" s="3004"/>
      <c r="L363" s="3004"/>
      <c r="M363" s="3004"/>
      <c r="N363" s="3004"/>
      <c r="O363" s="3004"/>
      <c r="P363" s="3004"/>
      <c r="Q363" s="3004"/>
      <c r="R363" s="3004"/>
      <c r="S363" s="3104"/>
      <c r="T363" s="3104"/>
      <c r="U363" s="3104"/>
      <c r="V363" s="3104"/>
      <c r="W363" s="3105"/>
    </row>
    <row r="364" spans="1:23">
      <c r="A364" s="1371"/>
      <c r="B364" s="1558" t="s">
        <v>12431</v>
      </c>
      <c r="C364" s="1341"/>
      <c r="D364" s="1342"/>
      <c r="E364" s="1342"/>
      <c r="F364" s="1342"/>
      <c r="G364" s="1342"/>
      <c r="H364" s="1342"/>
      <c r="I364" s="1342"/>
      <c r="J364" s="1342"/>
      <c r="K364" s="1342"/>
      <c r="L364" s="1342"/>
      <c r="M364" s="1342"/>
      <c r="N364" s="1342"/>
      <c r="O364" s="1342"/>
      <c r="P364" s="1342"/>
      <c r="Q364" s="1342"/>
      <c r="R364" s="3098"/>
      <c r="S364" s="3099"/>
      <c r="T364" s="3099"/>
      <c r="U364" s="3099"/>
      <c r="V364" s="3099"/>
      <c r="W364" s="3100"/>
    </row>
    <row r="365" spans="1:23">
      <c r="A365" s="1559">
        <v>1</v>
      </c>
      <c r="B365" s="1460" t="s">
        <v>12432</v>
      </c>
      <c r="C365" s="1461" t="s">
        <v>12433</v>
      </c>
      <c r="D365" s="1462" t="s">
        <v>12434</v>
      </c>
      <c r="E365" s="1495">
        <v>0.28999999999999998</v>
      </c>
      <c r="F365" s="1496"/>
      <c r="G365" s="1495"/>
      <c r="H365" s="1495"/>
      <c r="I365" s="1495"/>
      <c r="J365" s="1497">
        <v>0.28999999999999998</v>
      </c>
      <c r="K365" s="1495">
        <v>0.28999999999999998</v>
      </c>
      <c r="L365" s="1495" t="s">
        <v>607</v>
      </c>
      <c r="M365" s="1495"/>
      <c r="N365" s="1495"/>
      <c r="O365" s="1495"/>
      <c r="P365" s="1495">
        <v>0.28999999999999998</v>
      </c>
      <c r="Q365" s="1495"/>
      <c r="R365" s="1498"/>
      <c r="S365" s="1499"/>
      <c r="T365" s="1499"/>
      <c r="U365" s="1499"/>
      <c r="V365" s="1499"/>
      <c r="W365" s="1499"/>
    </row>
    <row r="366" spans="1:23">
      <c r="A366" s="1559">
        <v>2</v>
      </c>
      <c r="B366" s="1460" t="s">
        <v>9021</v>
      </c>
      <c r="C366" s="1461" t="s">
        <v>12435</v>
      </c>
      <c r="D366" s="1462" t="s">
        <v>12436</v>
      </c>
      <c r="E366" s="1495">
        <v>0.25</v>
      </c>
      <c r="F366" s="1496">
        <f t="shared" ref="F366:F429" si="18">SUM(G366:I366)</f>
        <v>0.01</v>
      </c>
      <c r="G366" s="1495">
        <v>0.01</v>
      </c>
      <c r="H366" s="1495"/>
      <c r="I366" s="1495"/>
      <c r="J366" s="1497">
        <v>0.24</v>
      </c>
      <c r="K366" s="1495">
        <v>0.25</v>
      </c>
      <c r="L366" s="1495" t="s">
        <v>607</v>
      </c>
      <c r="M366" s="1495"/>
      <c r="N366" s="1495"/>
      <c r="O366" s="1495"/>
      <c r="P366" s="1495">
        <v>0.25</v>
      </c>
      <c r="Q366" s="1495"/>
      <c r="R366" s="1498"/>
      <c r="S366" s="1499"/>
      <c r="T366" s="1499"/>
      <c r="U366" s="1499"/>
      <c r="V366" s="1499"/>
      <c r="W366" s="1499"/>
    </row>
    <row r="367" spans="1:23">
      <c r="A367" s="1559">
        <v>3</v>
      </c>
      <c r="B367" s="1460" t="s">
        <v>12437</v>
      </c>
      <c r="C367" s="1461" t="s">
        <v>12438</v>
      </c>
      <c r="D367" s="1462" t="s">
        <v>12439</v>
      </c>
      <c r="E367" s="1495">
        <v>0.39</v>
      </c>
      <c r="F367" s="1496">
        <f t="shared" si="18"/>
        <v>0.25</v>
      </c>
      <c r="G367" s="1495">
        <v>0.25</v>
      </c>
      <c r="H367" s="1495"/>
      <c r="I367" s="1495"/>
      <c r="J367" s="1497">
        <v>0.14000000000000001</v>
      </c>
      <c r="K367" s="1495">
        <v>0</v>
      </c>
      <c r="L367" s="1495" t="s">
        <v>12440</v>
      </c>
      <c r="M367" s="1495"/>
      <c r="N367" s="1495"/>
      <c r="O367" s="1495"/>
      <c r="P367" s="1495">
        <v>0.39</v>
      </c>
      <c r="Q367" s="1495"/>
      <c r="R367" s="1498"/>
      <c r="S367" s="1499"/>
      <c r="T367" s="1499"/>
      <c r="U367" s="1499"/>
      <c r="V367" s="1499"/>
      <c r="W367" s="1499"/>
    </row>
    <row r="368" spans="1:23">
      <c r="A368" s="1559">
        <v>4</v>
      </c>
      <c r="B368" s="1460" t="s">
        <v>12441</v>
      </c>
      <c r="C368" s="1461" t="s">
        <v>12442</v>
      </c>
      <c r="D368" s="1462" t="s">
        <v>12443</v>
      </c>
      <c r="E368" s="1495">
        <v>0.3</v>
      </c>
      <c r="F368" s="1496">
        <f t="shared" si="18"/>
        <v>0.3</v>
      </c>
      <c r="G368" s="1495">
        <v>0.3</v>
      </c>
      <c r="H368" s="1495"/>
      <c r="I368" s="1495"/>
      <c r="J368" s="1497"/>
      <c r="K368" s="1495">
        <v>0</v>
      </c>
      <c r="L368" s="1495" t="s">
        <v>607</v>
      </c>
      <c r="M368" s="1495"/>
      <c r="N368" s="1495"/>
      <c r="O368" s="1495"/>
      <c r="P368" s="1495">
        <v>0.3</v>
      </c>
      <c r="Q368" s="1495"/>
      <c r="R368" s="1498"/>
      <c r="S368" s="1499"/>
      <c r="T368" s="1499"/>
      <c r="U368" s="1499"/>
      <c r="V368" s="1499"/>
      <c r="W368" s="1499"/>
    </row>
    <row r="369" spans="1:23">
      <c r="A369" s="1559">
        <v>5</v>
      </c>
      <c r="B369" s="1460" t="s">
        <v>12444</v>
      </c>
      <c r="C369" s="1461" t="s">
        <v>12445</v>
      </c>
      <c r="D369" s="1462" t="s">
        <v>12446</v>
      </c>
      <c r="E369" s="1495">
        <v>0.56999999999999995</v>
      </c>
      <c r="F369" s="1496">
        <f t="shared" si="18"/>
        <v>0</v>
      </c>
      <c r="G369" s="1495"/>
      <c r="H369" s="1495"/>
      <c r="I369" s="1495"/>
      <c r="J369" s="1497">
        <v>0.56999999999999995</v>
      </c>
      <c r="K369" s="1495">
        <v>0.56999999999999995</v>
      </c>
      <c r="L369" s="1495" t="s">
        <v>607</v>
      </c>
      <c r="M369" s="1495"/>
      <c r="N369" s="1495"/>
      <c r="O369" s="1495"/>
      <c r="P369" s="1495">
        <v>0.56999999999999995</v>
      </c>
      <c r="Q369" s="1495"/>
      <c r="R369" s="1498"/>
      <c r="S369" s="1499"/>
      <c r="T369" s="1499"/>
      <c r="U369" s="1499"/>
      <c r="V369" s="1499"/>
      <c r="W369" s="1499"/>
    </row>
    <row r="370" spans="1:23">
      <c r="A370" s="1559">
        <v>6</v>
      </c>
      <c r="B370" s="1460" t="s">
        <v>12447</v>
      </c>
      <c r="C370" s="1461" t="s">
        <v>12448</v>
      </c>
      <c r="D370" s="1462" t="s">
        <v>12449</v>
      </c>
      <c r="E370" s="1495">
        <v>0.43</v>
      </c>
      <c r="F370" s="1496">
        <f t="shared" si="18"/>
        <v>2.5000000000000001E-2</v>
      </c>
      <c r="G370" s="1496">
        <v>2.5000000000000001E-2</v>
      </c>
      <c r="H370" s="1495"/>
      <c r="I370" s="1495"/>
      <c r="J370" s="1497">
        <v>0.40500000000000003</v>
      </c>
      <c r="K370" s="1495">
        <v>0</v>
      </c>
      <c r="L370" s="1495" t="s">
        <v>607</v>
      </c>
      <c r="M370" s="1495"/>
      <c r="N370" s="1495"/>
      <c r="O370" s="1495"/>
      <c r="P370" s="1495">
        <v>0.43</v>
      </c>
      <c r="Q370" s="1495"/>
      <c r="R370" s="1498"/>
      <c r="S370" s="1499"/>
      <c r="T370" s="1499"/>
      <c r="U370" s="1499"/>
      <c r="V370" s="1499"/>
      <c r="W370" s="1499"/>
    </row>
    <row r="371" spans="1:23">
      <c r="A371" s="1559">
        <v>7</v>
      </c>
      <c r="B371" s="1460" t="s">
        <v>12450</v>
      </c>
      <c r="C371" s="1461" t="s">
        <v>12451</v>
      </c>
      <c r="D371" s="1462" t="s">
        <v>12452</v>
      </c>
      <c r="E371" s="1495">
        <v>0.56999999999999995</v>
      </c>
      <c r="F371" s="1496">
        <f t="shared" si="18"/>
        <v>0.56999999999999995</v>
      </c>
      <c r="G371" s="1495"/>
      <c r="H371" s="1495"/>
      <c r="I371" s="1495">
        <v>0.56999999999999995</v>
      </c>
      <c r="J371" s="1497"/>
      <c r="K371" s="1495">
        <v>0</v>
      </c>
      <c r="L371" s="1495" t="s">
        <v>607</v>
      </c>
      <c r="M371" s="1495"/>
      <c r="N371" s="1495"/>
      <c r="O371" s="1495"/>
      <c r="P371" s="1495">
        <v>0.56999999999999995</v>
      </c>
      <c r="Q371" s="1495"/>
      <c r="R371" s="1498"/>
      <c r="S371" s="1499"/>
      <c r="T371" s="1499"/>
      <c r="U371" s="1499"/>
      <c r="V371" s="1499"/>
      <c r="W371" s="1499"/>
    </row>
    <row r="372" spans="1:23">
      <c r="A372" s="1559">
        <v>8</v>
      </c>
      <c r="B372" s="1460" t="s">
        <v>5095</v>
      </c>
      <c r="C372" s="1461" t="s">
        <v>12453</v>
      </c>
      <c r="D372" s="1462" t="s">
        <v>12454</v>
      </c>
      <c r="E372" s="1495">
        <v>0.54</v>
      </c>
      <c r="F372" s="1496">
        <f t="shared" si="18"/>
        <v>0.54</v>
      </c>
      <c r="G372" s="1495">
        <v>0.5</v>
      </c>
      <c r="H372" s="1495"/>
      <c r="I372" s="1495">
        <v>0.04</v>
      </c>
      <c r="J372" s="1497"/>
      <c r="K372" s="1495">
        <v>0</v>
      </c>
      <c r="L372" s="1495" t="s">
        <v>607</v>
      </c>
      <c r="M372" s="1495"/>
      <c r="N372" s="1495"/>
      <c r="O372" s="1495">
        <v>0.5</v>
      </c>
      <c r="P372" s="1495">
        <v>0.04</v>
      </c>
      <c r="Q372" s="1495"/>
      <c r="R372" s="1498"/>
      <c r="S372" s="1499"/>
      <c r="T372" s="1499"/>
      <c r="U372" s="1499"/>
      <c r="V372" s="1499"/>
      <c r="W372" s="1499"/>
    </row>
    <row r="373" spans="1:23">
      <c r="A373" s="1559">
        <v>9</v>
      </c>
      <c r="B373" s="1460" t="s">
        <v>12455</v>
      </c>
      <c r="C373" s="1461" t="s">
        <v>12456</v>
      </c>
      <c r="D373" s="1462" t="s">
        <v>12457</v>
      </c>
      <c r="E373" s="1495">
        <v>0.16</v>
      </c>
      <c r="F373" s="1496">
        <f t="shared" si="18"/>
        <v>0.16</v>
      </c>
      <c r="G373" s="1495">
        <v>0.16</v>
      </c>
      <c r="H373" s="1495"/>
      <c r="I373" s="1495"/>
      <c r="J373" s="1497"/>
      <c r="K373" s="1495">
        <v>0</v>
      </c>
      <c r="L373" s="1495">
        <v>4</v>
      </c>
      <c r="M373" s="1495"/>
      <c r="N373" s="1495"/>
      <c r="O373" s="1495">
        <v>0.16</v>
      </c>
      <c r="P373" s="1495"/>
      <c r="Q373" s="1495"/>
      <c r="R373" s="1498"/>
      <c r="S373" s="1499"/>
      <c r="T373" s="1499"/>
      <c r="U373" s="1499"/>
      <c r="V373" s="1499"/>
      <c r="W373" s="1499"/>
    </row>
    <row r="374" spans="1:23">
      <c r="A374" s="1559">
        <v>10</v>
      </c>
      <c r="B374" s="1460" t="s">
        <v>12458</v>
      </c>
      <c r="C374" s="1461" t="s">
        <v>12459</v>
      </c>
      <c r="D374" s="1462" t="s">
        <v>12460</v>
      </c>
      <c r="E374" s="1495">
        <v>0.14000000000000001</v>
      </c>
      <c r="F374" s="1496">
        <f t="shared" si="18"/>
        <v>0.14000000000000001</v>
      </c>
      <c r="G374" s="1495">
        <v>0.14000000000000001</v>
      </c>
      <c r="H374" s="1495"/>
      <c r="I374" s="1495"/>
      <c r="J374" s="1497"/>
      <c r="K374" s="1495">
        <v>0</v>
      </c>
      <c r="L374" s="1495">
        <v>4</v>
      </c>
      <c r="M374" s="1495"/>
      <c r="N374" s="1495"/>
      <c r="O374" s="1495">
        <v>0.14000000000000001</v>
      </c>
      <c r="P374" s="1495"/>
      <c r="Q374" s="1495"/>
      <c r="R374" s="1498"/>
      <c r="S374" s="1499"/>
      <c r="T374" s="1499"/>
      <c r="U374" s="1499"/>
      <c r="V374" s="1499"/>
      <c r="W374" s="1499"/>
    </row>
    <row r="375" spans="1:23">
      <c r="A375" s="1559">
        <v>11</v>
      </c>
      <c r="B375" s="1460" t="s">
        <v>12461</v>
      </c>
      <c r="C375" s="1461" t="s">
        <v>12462</v>
      </c>
      <c r="D375" s="1462" t="s">
        <v>12463</v>
      </c>
      <c r="E375" s="1495">
        <v>0.56000000000000005</v>
      </c>
      <c r="F375" s="1496">
        <f t="shared" si="18"/>
        <v>0</v>
      </c>
      <c r="G375" s="1495"/>
      <c r="H375" s="1495"/>
      <c r="I375" s="1495"/>
      <c r="J375" s="1497">
        <v>0.56000000000000005</v>
      </c>
      <c r="K375" s="1495">
        <v>0.56000000000000005</v>
      </c>
      <c r="L375" s="1495" t="s">
        <v>607</v>
      </c>
      <c r="M375" s="1495"/>
      <c r="N375" s="1495"/>
      <c r="O375" s="1495"/>
      <c r="P375" s="1495">
        <v>0.56000000000000005</v>
      </c>
      <c r="Q375" s="1495"/>
      <c r="R375" s="1498"/>
      <c r="S375" s="1499"/>
      <c r="T375" s="1499"/>
      <c r="U375" s="1499"/>
      <c r="V375" s="1499"/>
      <c r="W375" s="1499"/>
    </row>
    <row r="376" spans="1:23">
      <c r="A376" s="1559">
        <v>12</v>
      </c>
      <c r="B376" s="1460" t="s">
        <v>12464</v>
      </c>
      <c r="C376" s="1461" t="s">
        <v>12465</v>
      </c>
      <c r="D376" s="1462" t="s">
        <v>12466</v>
      </c>
      <c r="E376" s="1495">
        <v>0.18</v>
      </c>
      <c r="F376" s="1496">
        <f t="shared" si="18"/>
        <v>0</v>
      </c>
      <c r="G376" s="1495"/>
      <c r="H376" s="1495"/>
      <c r="I376" s="1495"/>
      <c r="J376" s="1497">
        <v>0.18</v>
      </c>
      <c r="K376" s="1495">
        <v>0.18</v>
      </c>
      <c r="L376" s="1495" t="s">
        <v>607</v>
      </c>
      <c r="M376" s="1495"/>
      <c r="N376" s="1495"/>
      <c r="O376" s="1495"/>
      <c r="P376" s="1495">
        <v>0.18</v>
      </c>
      <c r="Q376" s="1495"/>
      <c r="R376" s="1498"/>
      <c r="S376" s="1499"/>
      <c r="T376" s="1499"/>
      <c r="U376" s="1499"/>
      <c r="V376" s="1499"/>
      <c r="W376" s="1499"/>
    </row>
    <row r="377" spans="1:23">
      <c r="A377" s="1559">
        <v>13</v>
      </c>
      <c r="B377" s="1460" t="s">
        <v>7035</v>
      </c>
      <c r="C377" s="1461" t="s">
        <v>12467</v>
      </c>
      <c r="D377" s="1462" t="s">
        <v>12434</v>
      </c>
      <c r="E377" s="1495">
        <v>0.19</v>
      </c>
      <c r="F377" s="1496">
        <f t="shared" si="18"/>
        <v>0</v>
      </c>
      <c r="G377" s="1495"/>
      <c r="H377" s="1495"/>
      <c r="I377" s="1495"/>
      <c r="J377" s="1497">
        <v>0.19</v>
      </c>
      <c r="K377" s="1495">
        <v>0.19</v>
      </c>
      <c r="L377" s="1495" t="s">
        <v>607</v>
      </c>
      <c r="M377" s="1495"/>
      <c r="N377" s="1495"/>
      <c r="O377" s="1495"/>
      <c r="P377" s="1495">
        <v>0.19</v>
      </c>
      <c r="Q377" s="1495"/>
      <c r="R377" s="1498"/>
      <c r="S377" s="1499"/>
      <c r="T377" s="1499"/>
      <c r="U377" s="1499"/>
      <c r="V377" s="1499"/>
      <c r="W377" s="1499"/>
    </row>
    <row r="378" spans="1:23">
      <c r="A378" s="1559">
        <v>14</v>
      </c>
      <c r="B378" s="1460" t="s">
        <v>12468</v>
      </c>
      <c r="C378" s="1461" t="s">
        <v>12469</v>
      </c>
      <c r="D378" s="1462" t="s">
        <v>12470</v>
      </c>
      <c r="E378" s="1495">
        <v>0.15</v>
      </c>
      <c r="F378" s="1496">
        <f t="shared" si="18"/>
        <v>0</v>
      </c>
      <c r="G378" s="1495"/>
      <c r="H378" s="1495"/>
      <c r="I378" s="1495"/>
      <c r="J378" s="1497">
        <v>0.15</v>
      </c>
      <c r="K378" s="1495">
        <v>0.15</v>
      </c>
      <c r="L378" s="1495" t="s">
        <v>607</v>
      </c>
      <c r="M378" s="1495"/>
      <c r="N378" s="1495"/>
      <c r="O378" s="1495"/>
      <c r="P378" s="1495">
        <v>0.15</v>
      </c>
      <c r="Q378" s="1495"/>
      <c r="R378" s="1498"/>
      <c r="S378" s="1499"/>
      <c r="T378" s="1499"/>
      <c r="U378" s="1499"/>
      <c r="V378" s="1499"/>
      <c r="W378" s="1499"/>
    </row>
    <row r="379" spans="1:23">
      <c r="A379" s="1559">
        <v>15</v>
      </c>
      <c r="B379" s="1460" t="s">
        <v>12471</v>
      </c>
      <c r="C379" s="1461" t="s">
        <v>12472</v>
      </c>
      <c r="D379" s="1462" t="s">
        <v>12473</v>
      </c>
      <c r="E379" s="1495">
        <v>0.69</v>
      </c>
      <c r="F379" s="1496">
        <f t="shared" si="18"/>
        <v>0</v>
      </c>
      <c r="G379" s="1495"/>
      <c r="H379" s="1495"/>
      <c r="I379" s="1495"/>
      <c r="J379" s="1497">
        <v>0.69</v>
      </c>
      <c r="K379" s="1495">
        <v>0.69</v>
      </c>
      <c r="L379" s="1495" t="s">
        <v>607</v>
      </c>
      <c r="M379" s="1495"/>
      <c r="N379" s="1495"/>
      <c r="O379" s="1495"/>
      <c r="P379" s="1495">
        <v>0.69</v>
      </c>
      <c r="Q379" s="1495"/>
      <c r="R379" s="1498"/>
      <c r="S379" s="1499"/>
      <c r="T379" s="1499"/>
      <c r="U379" s="1499"/>
      <c r="V379" s="1499"/>
      <c r="W379" s="1499"/>
    </row>
    <row r="380" spans="1:23">
      <c r="A380" s="1559">
        <v>16</v>
      </c>
      <c r="B380" s="1460" t="s">
        <v>12474</v>
      </c>
      <c r="C380" s="1461" t="s">
        <v>12475</v>
      </c>
      <c r="D380" s="1462" t="s">
        <v>12476</v>
      </c>
      <c r="E380" s="1495">
        <v>0.15</v>
      </c>
      <c r="F380" s="1496">
        <f t="shared" si="18"/>
        <v>0</v>
      </c>
      <c r="G380" s="1495"/>
      <c r="H380" s="1495"/>
      <c r="I380" s="1495"/>
      <c r="J380" s="1497">
        <v>0.15</v>
      </c>
      <c r="K380" s="1495">
        <v>0.15</v>
      </c>
      <c r="L380" s="1495" t="s">
        <v>607</v>
      </c>
      <c r="M380" s="1495"/>
      <c r="N380" s="1495"/>
      <c r="O380" s="1495"/>
      <c r="P380" s="1495">
        <v>0.15</v>
      </c>
      <c r="Q380" s="1495"/>
      <c r="R380" s="1498"/>
      <c r="S380" s="1499"/>
      <c r="T380" s="1499"/>
      <c r="U380" s="1499"/>
      <c r="V380" s="1499"/>
      <c r="W380" s="1499"/>
    </row>
    <row r="381" spans="1:23">
      <c r="A381" s="1559">
        <v>17</v>
      </c>
      <c r="B381" s="1460" t="s">
        <v>272</v>
      </c>
      <c r="C381" s="1461" t="s">
        <v>12477</v>
      </c>
      <c r="D381" s="1462" t="s">
        <v>12478</v>
      </c>
      <c r="E381" s="1495">
        <v>0.31</v>
      </c>
      <c r="F381" s="1496">
        <f t="shared" si="18"/>
        <v>0.31</v>
      </c>
      <c r="G381" s="1495"/>
      <c r="H381" s="1495"/>
      <c r="I381" s="1495">
        <v>0.31</v>
      </c>
      <c r="J381" s="1497">
        <v>0</v>
      </c>
      <c r="K381" s="1495">
        <v>0</v>
      </c>
      <c r="L381" s="1495" t="s">
        <v>607</v>
      </c>
      <c r="M381" s="1495"/>
      <c r="N381" s="1495"/>
      <c r="O381" s="1495"/>
      <c r="P381" s="1495">
        <v>0.31</v>
      </c>
      <c r="Q381" s="1495"/>
      <c r="R381" s="1498"/>
      <c r="S381" s="1499"/>
      <c r="T381" s="1499"/>
      <c r="U381" s="1499"/>
      <c r="V381" s="1499"/>
      <c r="W381" s="1499"/>
    </row>
    <row r="382" spans="1:23">
      <c r="A382" s="1559">
        <v>18</v>
      </c>
      <c r="B382" s="1460" t="s">
        <v>12479</v>
      </c>
      <c r="C382" s="1461" t="s">
        <v>12480</v>
      </c>
      <c r="D382" s="1462" t="s">
        <v>12481</v>
      </c>
      <c r="E382" s="1495">
        <v>1.93</v>
      </c>
      <c r="F382" s="1496">
        <f t="shared" si="18"/>
        <v>1.93</v>
      </c>
      <c r="G382" s="1495">
        <v>1.93</v>
      </c>
      <c r="H382" s="1495"/>
      <c r="I382" s="1495"/>
      <c r="J382" s="1497"/>
      <c r="K382" s="1495">
        <v>0</v>
      </c>
      <c r="L382" s="1495">
        <v>4</v>
      </c>
      <c r="M382" s="1495"/>
      <c r="N382" s="1495"/>
      <c r="O382" s="1495">
        <v>1.93</v>
      </c>
      <c r="P382" s="1495"/>
      <c r="Q382" s="1495"/>
      <c r="R382" s="1498"/>
      <c r="S382" s="1499"/>
      <c r="T382" s="1499"/>
      <c r="U382" s="1499"/>
      <c r="V382" s="1499"/>
      <c r="W382" s="1499"/>
    </row>
    <row r="383" spans="1:23">
      <c r="A383" s="1559">
        <v>19</v>
      </c>
      <c r="B383" s="1460" t="s">
        <v>9638</v>
      </c>
      <c r="C383" s="1461" t="s">
        <v>12482</v>
      </c>
      <c r="D383" s="1462" t="s">
        <v>12483</v>
      </c>
      <c r="E383" s="1495">
        <v>3.3</v>
      </c>
      <c r="F383" s="1496">
        <f t="shared" si="18"/>
        <v>3.3</v>
      </c>
      <c r="G383" s="1495">
        <v>3.3</v>
      </c>
      <c r="H383" s="1495"/>
      <c r="I383" s="1495"/>
      <c r="J383" s="1497"/>
      <c r="K383" s="1495">
        <v>0</v>
      </c>
      <c r="L383" s="1495">
        <v>3</v>
      </c>
      <c r="M383" s="1495"/>
      <c r="N383" s="1495"/>
      <c r="O383" s="1495">
        <v>3.3</v>
      </c>
      <c r="P383" s="1495"/>
      <c r="Q383" s="1495"/>
      <c r="R383" s="1498"/>
      <c r="S383" s="1499"/>
      <c r="T383" s="1499"/>
      <c r="U383" s="1499"/>
      <c r="V383" s="1499"/>
      <c r="W383" s="1499"/>
    </row>
    <row r="384" spans="1:23">
      <c r="A384" s="1559">
        <v>20</v>
      </c>
      <c r="B384" s="1460" t="s">
        <v>7237</v>
      </c>
      <c r="C384" s="1461" t="s">
        <v>12484</v>
      </c>
      <c r="D384" s="1462" t="s">
        <v>12485</v>
      </c>
      <c r="E384" s="1495">
        <v>0.57999999999999996</v>
      </c>
      <c r="F384" s="1496">
        <f t="shared" si="18"/>
        <v>0.57999999999999996</v>
      </c>
      <c r="G384" s="1495"/>
      <c r="H384" s="1495"/>
      <c r="I384" s="1495">
        <v>0.57999999999999996</v>
      </c>
      <c r="J384" s="1497"/>
      <c r="K384" s="1495">
        <v>0.57999999999999996</v>
      </c>
      <c r="L384" s="1495" t="s">
        <v>607</v>
      </c>
      <c r="M384" s="1495"/>
      <c r="N384" s="1495"/>
      <c r="O384" s="1495"/>
      <c r="P384" s="1495">
        <v>0.57999999999999996</v>
      </c>
      <c r="Q384" s="1495"/>
      <c r="R384" s="1498"/>
      <c r="S384" s="1499"/>
      <c r="T384" s="1499"/>
      <c r="U384" s="1499"/>
      <c r="V384" s="1499"/>
      <c r="W384" s="1499"/>
    </row>
    <row r="385" spans="1:23">
      <c r="A385" s="1559">
        <v>21</v>
      </c>
      <c r="B385" s="1460" t="s">
        <v>12486</v>
      </c>
      <c r="C385" s="1461" t="s">
        <v>12487</v>
      </c>
      <c r="D385" s="1462" t="s">
        <v>12488</v>
      </c>
      <c r="E385" s="1495">
        <v>1.32</v>
      </c>
      <c r="F385" s="1496">
        <f t="shared" si="18"/>
        <v>1.32</v>
      </c>
      <c r="G385" s="1495">
        <v>1.32</v>
      </c>
      <c r="H385" s="1495"/>
      <c r="I385" s="1495"/>
      <c r="J385" s="1497"/>
      <c r="K385" s="1495">
        <v>0</v>
      </c>
      <c r="L385" s="1495">
        <v>4</v>
      </c>
      <c r="M385" s="1495"/>
      <c r="N385" s="1495"/>
      <c r="O385" s="1495">
        <v>1.32</v>
      </c>
      <c r="P385" s="1495"/>
      <c r="Q385" s="1495"/>
      <c r="R385" s="1498"/>
      <c r="S385" s="1499"/>
      <c r="T385" s="1499"/>
      <c r="U385" s="1499"/>
      <c r="V385" s="1499"/>
      <c r="W385" s="1499"/>
    </row>
    <row r="386" spans="1:23">
      <c r="A386" s="1559">
        <v>22</v>
      </c>
      <c r="B386" s="1460" t="s">
        <v>9036</v>
      </c>
      <c r="C386" s="1461" t="s">
        <v>12489</v>
      </c>
      <c r="D386" s="1462" t="s">
        <v>12490</v>
      </c>
      <c r="E386" s="1495">
        <v>0.69</v>
      </c>
      <c r="F386" s="1496">
        <f t="shared" si="18"/>
        <v>0.69000000000000006</v>
      </c>
      <c r="G386" s="1495">
        <v>0.05</v>
      </c>
      <c r="H386" s="1495"/>
      <c r="I386" s="1495">
        <v>0.64</v>
      </c>
      <c r="J386" s="1497"/>
      <c r="K386" s="1495">
        <v>0</v>
      </c>
      <c r="L386" s="1495" t="s">
        <v>607</v>
      </c>
      <c r="M386" s="1495"/>
      <c r="N386" s="1495"/>
      <c r="O386" s="1495"/>
      <c r="P386" s="1495">
        <v>0.69</v>
      </c>
      <c r="Q386" s="1495"/>
      <c r="R386" s="1498"/>
      <c r="S386" s="1499"/>
      <c r="T386" s="1499"/>
      <c r="U386" s="1499"/>
      <c r="V386" s="1499"/>
      <c r="W386" s="1499"/>
    </row>
    <row r="387" spans="1:23">
      <c r="A387" s="1559">
        <v>23</v>
      </c>
      <c r="B387" s="1460" t="s">
        <v>12491</v>
      </c>
      <c r="C387" s="1461" t="s">
        <v>12492</v>
      </c>
      <c r="D387" s="1462" t="s">
        <v>12493</v>
      </c>
      <c r="E387" s="1495">
        <v>1.1599999999999999</v>
      </c>
      <c r="F387" s="1496">
        <f t="shared" si="18"/>
        <v>1.1599999999999999</v>
      </c>
      <c r="G387" s="1495">
        <v>1.1599999999999999</v>
      </c>
      <c r="H387" s="1495"/>
      <c r="I387" s="1495"/>
      <c r="J387" s="1497"/>
      <c r="K387" s="1495">
        <v>0</v>
      </c>
      <c r="L387" s="1495">
        <v>4</v>
      </c>
      <c r="M387" s="1495"/>
      <c r="N387" s="1495"/>
      <c r="O387" s="1495">
        <v>1.1599999999999999</v>
      </c>
      <c r="P387" s="1495"/>
      <c r="Q387" s="1495"/>
      <c r="R387" s="1498"/>
      <c r="S387" s="1499"/>
      <c r="T387" s="1499"/>
      <c r="U387" s="1499"/>
      <c r="V387" s="1499"/>
      <c r="W387" s="1499"/>
    </row>
    <row r="388" spans="1:23">
      <c r="A388" s="1559">
        <v>24</v>
      </c>
      <c r="B388" s="1460" t="s">
        <v>355</v>
      </c>
      <c r="C388" s="1461" t="s">
        <v>12494</v>
      </c>
      <c r="D388" s="1462" t="s">
        <v>12495</v>
      </c>
      <c r="E388" s="1495">
        <v>1.54</v>
      </c>
      <c r="F388" s="1496">
        <f t="shared" si="18"/>
        <v>1.54</v>
      </c>
      <c r="G388" s="1495">
        <v>1.04</v>
      </c>
      <c r="H388" s="1495"/>
      <c r="I388" s="1495">
        <v>0.5</v>
      </c>
      <c r="J388" s="1497"/>
      <c r="K388" s="1495">
        <v>0</v>
      </c>
      <c r="L388" s="1495" t="s">
        <v>12440</v>
      </c>
      <c r="M388" s="1495"/>
      <c r="N388" s="1495"/>
      <c r="O388" s="1495">
        <v>1.04</v>
      </c>
      <c r="P388" s="1495">
        <v>0.5</v>
      </c>
      <c r="Q388" s="1495"/>
      <c r="R388" s="1498"/>
      <c r="S388" s="1499"/>
      <c r="T388" s="1499"/>
      <c r="U388" s="1499"/>
      <c r="V388" s="1499"/>
      <c r="W388" s="1499"/>
    </row>
    <row r="389" spans="1:23">
      <c r="A389" s="1559">
        <v>25</v>
      </c>
      <c r="B389" s="1460" t="s">
        <v>397</v>
      </c>
      <c r="C389" s="1461" t="s">
        <v>12496</v>
      </c>
      <c r="D389" s="1462" t="s">
        <v>12497</v>
      </c>
      <c r="E389" s="1495">
        <v>0.34</v>
      </c>
      <c r="F389" s="1496">
        <f t="shared" si="18"/>
        <v>0.33999999999999997</v>
      </c>
      <c r="G389" s="1495">
        <v>0.3</v>
      </c>
      <c r="H389" s="1495"/>
      <c r="I389" s="1495">
        <v>0.04</v>
      </c>
      <c r="J389" s="1497"/>
      <c r="K389" s="1495">
        <v>0.34</v>
      </c>
      <c r="L389" s="1495">
        <v>4</v>
      </c>
      <c r="M389" s="1495"/>
      <c r="N389" s="1495"/>
      <c r="O389" s="1495">
        <v>0.3</v>
      </c>
      <c r="P389" s="1495">
        <v>0.04</v>
      </c>
      <c r="Q389" s="1495"/>
      <c r="R389" s="1498"/>
      <c r="S389" s="1499"/>
      <c r="T389" s="1499"/>
      <c r="U389" s="1499"/>
      <c r="V389" s="1499"/>
      <c r="W389" s="1499"/>
    </row>
    <row r="390" spans="1:23">
      <c r="A390" s="1559">
        <v>26</v>
      </c>
      <c r="B390" s="1460" t="s">
        <v>12498</v>
      </c>
      <c r="C390" s="1461" t="s">
        <v>12499</v>
      </c>
      <c r="D390" s="1462" t="s">
        <v>12500</v>
      </c>
      <c r="E390" s="1495">
        <v>0.4</v>
      </c>
      <c r="F390" s="1496">
        <f t="shared" si="18"/>
        <v>0.4</v>
      </c>
      <c r="G390" s="1495"/>
      <c r="H390" s="1495"/>
      <c r="I390" s="1495">
        <v>0.4</v>
      </c>
      <c r="J390" s="1497"/>
      <c r="K390" s="1495">
        <v>0.4</v>
      </c>
      <c r="L390" s="1495" t="s">
        <v>607</v>
      </c>
      <c r="M390" s="1495"/>
      <c r="N390" s="1495"/>
      <c r="O390" s="1495"/>
      <c r="P390" s="1495">
        <v>0.4</v>
      </c>
      <c r="Q390" s="1495"/>
      <c r="R390" s="1498"/>
      <c r="S390" s="1499"/>
      <c r="T390" s="1499"/>
      <c r="U390" s="1499"/>
      <c r="V390" s="1499"/>
      <c r="W390" s="1499"/>
    </row>
    <row r="391" spans="1:23">
      <c r="A391" s="1559">
        <v>27</v>
      </c>
      <c r="B391" s="1460" t="s">
        <v>369</v>
      </c>
      <c r="C391" s="1461" t="s">
        <v>12501</v>
      </c>
      <c r="D391" s="1462" t="s">
        <v>12502</v>
      </c>
      <c r="E391" s="1495">
        <v>0.88</v>
      </c>
      <c r="F391" s="1496">
        <f t="shared" si="18"/>
        <v>0.87999999999999989</v>
      </c>
      <c r="G391" s="1495">
        <v>0.31</v>
      </c>
      <c r="H391" s="1495"/>
      <c r="I391" s="1495">
        <v>0.56999999999999995</v>
      </c>
      <c r="J391" s="1497"/>
      <c r="K391" s="1495">
        <v>0.88</v>
      </c>
      <c r="L391" s="1495">
        <v>4</v>
      </c>
      <c r="M391" s="1495"/>
      <c r="N391" s="1495"/>
      <c r="O391" s="1495">
        <v>0.31</v>
      </c>
      <c r="P391" s="1495">
        <v>0.56999999999999995</v>
      </c>
      <c r="Q391" s="1495"/>
      <c r="R391" s="1498"/>
      <c r="S391" s="1499"/>
      <c r="T391" s="1499"/>
      <c r="U391" s="1499"/>
      <c r="V391" s="1499"/>
      <c r="W391" s="1499"/>
    </row>
    <row r="392" spans="1:23">
      <c r="A392" s="1559">
        <v>28</v>
      </c>
      <c r="B392" s="1460" t="s">
        <v>306</v>
      </c>
      <c r="C392" s="1461" t="s">
        <v>12503</v>
      </c>
      <c r="D392" s="1462" t="s">
        <v>12504</v>
      </c>
      <c r="E392" s="1495">
        <v>0.77</v>
      </c>
      <c r="F392" s="1496">
        <f t="shared" si="18"/>
        <v>0.77</v>
      </c>
      <c r="G392" s="1495">
        <v>0.77</v>
      </c>
      <c r="H392" s="1495"/>
      <c r="I392" s="1495"/>
      <c r="J392" s="1497"/>
      <c r="K392" s="1495">
        <v>0</v>
      </c>
      <c r="L392" s="1495">
        <v>4</v>
      </c>
      <c r="M392" s="1495"/>
      <c r="N392" s="1495"/>
      <c r="O392" s="1495">
        <v>0.77</v>
      </c>
      <c r="P392" s="1495"/>
      <c r="Q392" s="1495"/>
      <c r="R392" s="1498"/>
      <c r="S392" s="1499"/>
      <c r="T392" s="1499"/>
      <c r="U392" s="1499"/>
      <c r="V392" s="1499"/>
      <c r="W392" s="1499"/>
    </row>
    <row r="393" spans="1:23">
      <c r="A393" s="1559">
        <v>29</v>
      </c>
      <c r="B393" s="1460" t="s">
        <v>5037</v>
      </c>
      <c r="C393" s="1461" t="s">
        <v>12505</v>
      </c>
      <c r="D393" s="1462" t="s">
        <v>12506</v>
      </c>
      <c r="E393" s="1495">
        <v>0.7</v>
      </c>
      <c r="F393" s="1496">
        <f t="shared" si="18"/>
        <v>0</v>
      </c>
      <c r="G393" s="1495"/>
      <c r="H393" s="1495"/>
      <c r="I393" s="1495"/>
      <c r="J393" s="1497">
        <v>0.7</v>
      </c>
      <c r="K393" s="1495">
        <v>0.7</v>
      </c>
      <c r="L393" s="1495" t="s">
        <v>607</v>
      </c>
      <c r="M393" s="1495"/>
      <c r="N393" s="1495"/>
      <c r="O393" s="1495"/>
      <c r="P393" s="1495">
        <v>0.7</v>
      </c>
      <c r="Q393" s="1495"/>
      <c r="R393" s="1498"/>
      <c r="S393" s="1499"/>
      <c r="T393" s="1499"/>
      <c r="U393" s="1499"/>
      <c r="V393" s="1499"/>
      <c r="W393" s="1499"/>
    </row>
    <row r="394" spans="1:23">
      <c r="A394" s="1559">
        <v>30</v>
      </c>
      <c r="B394" s="1460" t="s">
        <v>100</v>
      </c>
      <c r="C394" s="1461" t="s">
        <v>12507</v>
      </c>
      <c r="D394" s="1462" t="s">
        <v>12508</v>
      </c>
      <c r="E394" s="1495">
        <v>0.23</v>
      </c>
      <c r="F394" s="1496">
        <f t="shared" si="18"/>
        <v>0</v>
      </c>
      <c r="G394" s="1495"/>
      <c r="H394" s="1495"/>
      <c r="I394" s="1495"/>
      <c r="J394" s="1497">
        <v>0.23</v>
      </c>
      <c r="K394" s="1495">
        <v>0</v>
      </c>
      <c r="L394" s="1495" t="s">
        <v>607</v>
      </c>
      <c r="M394" s="1495"/>
      <c r="N394" s="1495"/>
      <c r="O394" s="1495"/>
      <c r="P394" s="1495">
        <v>0.23</v>
      </c>
      <c r="Q394" s="1495"/>
      <c r="R394" s="1498"/>
      <c r="S394" s="1499"/>
      <c r="T394" s="1499"/>
      <c r="U394" s="1499"/>
      <c r="V394" s="1499"/>
      <c r="W394" s="1499"/>
    </row>
    <row r="395" spans="1:23">
      <c r="A395" s="1559">
        <v>31</v>
      </c>
      <c r="B395" s="1460" t="s">
        <v>291</v>
      </c>
      <c r="C395" s="1461" t="s">
        <v>12509</v>
      </c>
      <c r="D395" s="1462" t="s">
        <v>12510</v>
      </c>
      <c r="E395" s="1495">
        <v>0.56000000000000005</v>
      </c>
      <c r="F395" s="1496">
        <f t="shared" si="18"/>
        <v>0.56000000000000005</v>
      </c>
      <c r="G395" s="1495"/>
      <c r="H395" s="1495"/>
      <c r="I395" s="1495">
        <v>0.56000000000000005</v>
      </c>
      <c r="J395" s="1497"/>
      <c r="K395" s="1495">
        <v>0</v>
      </c>
      <c r="L395" s="1495" t="s">
        <v>607</v>
      </c>
      <c r="M395" s="1495"/>
      <c r="N395" s="1495"/>
      <c r="O395" s="1495"/>
      <c r="P395" s="1495">
        <v>0.56000000000000005</v>
      </c>
      <c r="Q395" s="1495"/>
      <c r="R395" s="1498"/>
      <c r="S395" s="1499"/>
      <c r="T395" s="1499"/>
      <c r="U395" s="1499"/>
      <c r="V395" s="1499"/>
      <c r="W395" s="1499"/>
    </row>
    <row r="396" spans="1:23">
      <c r="A396" s="1559">
        <v>32</v>
      </c>
      <c r="B396" s="1460" t="s">
        <v>177</v>
      </c>
      <c r="C396" s="1461" t="s">
        <v>12511</v>
      </c>
      <c r="D396" s="1462" t="s">
        <v>12512</v>
      </c>
      <c r="E396" s="1495">
        <v>0.92</v>
      </c>
      <c r="F396" s="1496">
        <f t="shared" si="18"/>
        <v>0</v>
      </c>
      <c r="G396" s="1495"/>
      <c r="H396" s="1495"/>
      <c r="I396" s="1495"/>
      <c r="J396" s="1497">
        <v>0.92</v>
      </c>
      <c r="K396" s="1495">
        <v>0.92</v>
      </c>
      <c r="L396" s="1495" t="s">
        <v>607</v>
      </c>
      <c r="M396" s="1495"/>
      <c r="N396" s="1495"/>
      <c r="O396" s="1495"/>
      <c r="P396" s="1495">
        <v>0.92</v>
      </c>
      <c r="Q396" s="1495"/>
      <c r="R396" s="1498"/>
      <c r="S396" s="1499"/>
      <c r="T396" s="1499"/>
      <c r="U396" s="1499"/>
      <c r="V396" s="1499"/>
      <c r="W396" s="1499"/>
    </row>
    <row r="397" spans="1:23">
      <c r="A397" s="1559">
        <v>33</v>
      </c>
      <c r="B397" s="1460" t="s">
        <v>12513</v>
      </c>
      <c r="C397" s="1461" t="s">
        <v>12514</v>
      </c>
      <c r="D397" s="1462" t="s">
        <v>12515</v>
      </c>
      <c r="E397" s="1495">
        <v>1.94</v>
      </c>
      <c r="F397" s="1496">
        <f t="shared" si="18"/>
        <v>1.94</v>
      </c>
      <c r="G397" s="1495">
        <v>1.1000000000000001</v>
      </c>
      <c r="H397" s="1495"/>
      <c r="I397" s="1495">
        <v>0.84</v>
      </c>
      <c r="J397" s="1497"/>
      <c r="K397" s="1495">
        <v>0.94</v>
      </c>
      <c r="L397" s="1495" t="s">
        <v>12440</v>
      </c>
      <c r="M397" s="1495"/>
      <c r="N397" s="1495"/>
      <c r="O397" s="1495">
        <v>1.1000000000000001</v>
      </c>
      <c r="P397" s="1495">
        <v>0.84</v>
      </c>
      <c r="Q397" s="1495"/>
      <c r="R397" s="1498"/>
      <c r="S397" s="1499"/>
      <c r="T397" s="1499"/>
      <c r="U397" s="1499"/>
      <c r="V397" s="1499"/>
      <c r="W397" s="1499"/>
    </row>
    <row r="398" spans="1:23">
      <c r="A398" s="1559">
        <v>34</v>
      </c>
      <c r="B398" s="1460" t="s">
        <v>12516</v>
      </c>
      <c r="C398" s="1461" t="s">
        <v>12517</v>
      </c>
      <c r="D398" s="1462" t="s">
        <v>12518</v>
      </c>
      <c r="E398" s="1495">
        <v>0.25</v>
      </c>
      <c r="F398" s="1496">
        <f t="shared" si="18"/>
        <v>0</v>
      </c>
      <c r="G398" s="1495"/>
      <c r="H398" s="1495"/>
      <c r="I398" s="1495"/>
      <c r="J398" s="1497">
        <v>0.25</v>
      </c>
      <c r="K398" s="1495">
        <v>0.25</v>
      </c>
      <c r="L398" s="1495" t="s">
        <v>607</v>
      </c>
      <c r="M398" s="1495"/>
      <c r="N398" s="1495"/>
      <c r="O398" s="1495"/>
      <c r="P398" s="1495">
        <v>0.25</v>
      </c>
      <c r="Q398" s="1495"/>
      <c r="R398" s="1498"/>
      <c r="S398" s="1499"/>
      <c r="T398" s="1499"/>
      <c r="U398" s="1499"/>
      <c r="V398" s="1499"/>
      <c r="W398" s="1499"/>
    </row>
    <row r="399" spans="1:23">
      <c r="A399" s="1559">
        <v>35</v>
      </c>
      <c r="B399" s="1460" t="s">
        <v>9689</v>
      </c>
      <c r="C399" s="1461" t="s">
        <v>12519</v>
      </c>
      <c r="D399" s="1462" t="s">
        <v>12520</v>
      </c>
      <c r="E399" s="1495">
        <v>0.86</v>
      </c>
      <c r="F399" s="1496">
        <f t="shared" si="18"/>
        <v>0</v>
      </c>
      <c r="G399" s="1495"/>
      <c r="H399" s="1495"/>
      <c r="I399" s="1495"/>
      <c r="J399" s="1497">
        <v>0.86</v>
      </c>
      <c r="K399" s="1495">
        <v>0.75</v>
      </c>
      <c r="L399" s="1495" t="s">
        <v>607</v>
      </c>
      <c r="M399" s="1495"/>
      <c r="N399" s="1495"/>
      <c r="O399" s="1495"/>
      <c r="P399" s="1495">
        <v>0.86</v>
      </c>
      <c r="Q399" s="1495"/>
      <c r="R399" s="1498"/>
      <c r="S399" s="1499"/>
      <c r="T399" s="1499"/>
      <c r="U399" s="1499"/>
      <c r="V399" s="1499"/>
      <c r="W399" s="1499"/>
    </row>
    <row r="400" spans="1:23">
      <c r="A400" s="1559">
        <v>36</v>
      </c>
      <c r="B400" s="1460" t="s">
        <v>9694</v>
      </c>
      <c r="C400" s="1461" t="s">
        <v>12521</v>
      </c>
      <c r="D400" s="1462" t="s">
        <v>12522</v>
      </c>
      <c r="E400" s="1495">
        <v>1.84</v>
      </c>
      <c r="F400" s="1496">
        <f t="shared" si="18"/>
        <v>1.84</v>
      </c>
      <c r="G400" s="1495">
        <v>1.31</v>
      </c>
      <c r="H400" s="1495"/>
      <c r="I400" s="1495">
        <v>0.53</v>
      </c>
      <c r="J400" s="1497"/>
      <c r="K400" s="1495">
        <v>0</v>
      </c>
      <c r="L400" s="1495" t="s">
        <v>12440</v>
      </c>
      <c r="M400" s="1495"/>
      <c r="N400" s="1495"/>
      <c r="O400" s="1495">
        <v>1.31</v>
      </c>
      <c r="P400" s="1495">
        <v>0.53</v>
      </c>
      <c r="Q400" s="1495"/>
      <c r="R400" s="1498"/>
      <c r="S400" s="1499"/>
      <c r="T400" s="1499"/>
      <c r="U400" s="1499"/>
      <c r="V400" s="1499"/>
      <c r="W400" s="1499"/>
    </row>
    <row r="401" spans="1:23">
      <c r="A401" s="1559">
        <v>37</v>
      </c>
      <c r="B401" s="1460" t="s">
        <v>9697</v>
      </c>
      <c r="C401" s="1461" t="s">
        <v>12523</v>
      </c>
      <c r="D401" s="1462" t="s">
        <v>12524</v>
      </c>
      <c r="E401" s="1495">
        <v>2.15</v>
      </c>
      <c r="F401" s="1496">
        <f t="shared" si="18"/>
        <v>2.1500000000000004</v>
      </c>
      <c r="G401" s="1495">
        <v>1.1100000000000001</v>
      </c>
      <c r="H401" s="1495"/>
      <c r="I401" s="1495">
        <v>1.04</v>
      </c>
      <c r="J401" s="1497"/>
      <c r="K401" s="1495">
        <v>1.04</v>
      </c>
      <c r="L401" s="1495" t="s">
        <v>12440</v>
      </c>
      <c r="M401" s="1495"/>
      <c r="N401" s="1495"/>
      <c r="O401" s="1495">
        <v>1.1100000000000001</v>
      </c>
      <c r="P401" s="1495">
        <v>1.04</v>
      </c>
      <c r="Q401" s="1495"/>
      <c r="R401" s="1498"/>
      <c r="S401" s="1499"/>
      <c r="T401" s="1499"/>
      <c r="U401" s="1499"/>
      <c r="V401" s="1499"/>
      <c r="W401" s="1499"/>
    </row>
    <row r="402" spans="1:23">
      <c r="A402" s="1559">
        <v>38</v>
      </c>
      <c r="B402" s="1460" t="s">
        <v>12525</v>
      </c>
      <c r="C402" s="1461" t="s">
        <v>12526</v>
      </c>
      <c r="D402" s="1462" t="s">
        <v>12527</v>
      </c>
      <c r="E402" s="1495">
        <v>0.62</v>
      </c>
      <c r="F402" s="1496">
        <f t="shared" si="18"/>
        <v>0.62</v>
      </c>
      <c r="G402" s="1495">
        <v>0.62</v>
      </c>
      <c r="H402" s="1495"/>
      <c r="I402" s="1495"/>
      <c r="J402" s="1497"/>
      <c r="K402" s="1495">
        <v>0</v>
      </c>
      <c r="L402" s="1495" t="s">
        <v>12440</v>
      </c>
      <c r="M402" s="1495"/>
      <c r="N402" s="1495"/>
      <c r="O402" s="1495">
        <v>0.62</v>
      </c>
      <c r="P402" s="1495"/>
      <c r="Q402" s="1495"/>
      <c r="R402" s="1498"/>
      <c r="S402" s="1499"/>
      <c r="T402" s="1499"/>
      <c r="U402" s="1499"/>
      <c r="V402" s="1499"/>
      <c r="W402" s="1499"/>
    </row>
    <row r="403" spans="1:23">
      <c r="A403" s="1559">
        <v>39</v>
      </c>
      <c r="B403" s="1460" t="s">
        <v>363</v>
      </c>
      <c r="C403" s="1461" t="s">
        <v>12528</v>
      </c>
      <c r="D403" s="1462" t="s">
        <v>12529</v>
      </c>
      <c r="E403" s="1495">
        <v>0.69</v>
      </c>
      <c r="F403" s="1496">
        <f t="shared" si="18"/>
        <v>0.02</v>
      </c>
      <c r="G403" s="1495">
        <v>0.02</v>
      </c>
      <c r="H403" s="1495"/>
      <c r="I403" s="1495"/>
      <c r="J403" s="1497">
        <v>0.67</v>
      </c>
      <c r="K403" s="1495">
        <v>0.67</v>
      </c>
      <c r="L403" s="1495" t="s">
        <v>607</v>
      </c>
      <c r="M403" s="1495"/>
      <c r="N403" s="1495"/>
      <c r="O403" s="1495"/>
      <c r="P403" s="1495">
        <v>0.69</v>
      </c>
      <c r="Q403" s="1495"/>
      <c r="R403" s="1498"/>
      <c r="S403" s="1499"/>
      <c r="T403" s="1499"/>
      <c r="U403" s="1499"/>
      <c r="V403" s="1499"/>
      <c r="W403" s="1499"/>
    </row>
    <row r="404" spans="1:23">
      <c r="A404" s="1559">
        <v>40</v>
      </c>
      <c r="B404" s="1460" t="s">
        <v>462</v>
      </c>
      <c r="C404" s="1461" t="s">
        <v>12530</v>
      </c>
      <c r="D404" s="1462" t="s">
        <v>12531</v>
      </c>
      <c r="E404" s="1495">
        <v>1.56</v>
      </c>
      <c r="F404" s="1496">
        <f t="shared" si="18"/>
        <v>1.5599999999999998</v>
      </c>
      <c r="G404" s="1495">
        <v>1.1299999999999999</v>
      </c>
      <c r="H404" s="1495"/>
      <c r="I404" s="1495">
        <v>0.43</v>
      </c>
      <c r="J404" s="1497"/>
      <c r="K404" s="1495">
        <v>0.43</v>
      </c>
      <c r="L404" s="1495" t="s">
        <v>12440</v>
      </c>
      <c r="M404" s="1495"/>
      <c r="N404" s="1495"/>
      <c r="O404" s="1495">
        <v>1.1299999999999999</v>
      </c>
      <c r="P404" s="1495">
        <v>0.43</v>
      </c>
      <c r="Q404" s="1495"/>
      <c r="R404" s="1498"/>
      <c r="S404" s="1499"/>
      <c r="T404" s="1499"/>
      <c r="U404" s="1499"/>
      <c r="V404" s="1499"/>
      <c r="W404" s="1499"/>
    </row>
    <row r="405" spans="1:23">
      <c r="A405" s="1559">
        <v>41</v>
      </c>
      <c r="B405" s="1460" t="s">
        <v>155</v>
      </c>
      <c r="C405" s="1461" t="s">
        <v>12532</v>
      </c>
      <c r="D405" s="1462" t="s">
        <v>12533</v>
      </c>
      <c r="E405" s="1495">
        <v>0.41</v>
      </c>
      <c r="F405" s="1496">
        <f t="shared" si="18"/>
        <v>0.41000000000000003</v>
      </c>
      <c r="G405" s="1495">
        <v>0.03</v>
      </c>
      <c r="H405" s="1495"/>
      <c r="I405" s="1495">
        <v>0.38</v>
      </c>
      <c r="J405" s="1497"/>
      <c r="K405" s="1495">
        <v>0</v>
      </c>
      <c r="L405" s="1495" t="s">
        <v>607</v>
      </c>
      <c r="M405" s="1495"/>
      <c r="N405" s="1495"/>
      <c r="O405" s="1495"/>
      <c r="P405" s="1495">
        <v>0.41</v>
      </c>
      <c r="Q405" s="1495"/>
      <c r="R405" s="1498"/>
      <c r="S405" s="1499"/>
      <c r="T405" s="1499"/>
      <c r="U405" s="1499"/>
      <c r="V405" s="1499"/>
      <c r="W405" s="1499"/>
    </row>
    <row r="406" spans="1:23">
      <c r="A406" s="1559">
        <v>42</v>
      </c>
      <c r="B406" s="1460" t="s">
        <v>9744</v>
      </c>
      <c r="C406" s="1461" t="s">
        <v>12534</v>
      </c>
      <c r="D406" s="1462" t="s">
        <v>12535</v>
      </c>
      <c r="E406" s="1495">
        <v>0.23</v>
      </c>
      <c r="F406" s="1496">
        <f t="shared" si="18"/>
        <v>0</v>
      </c>
      <c r="G406" s="1495"/>
      <c r="H406" s="1495"/>
      <c r="I406" s="1495"/>
      <c r="J406" s="1497">
        <v>0.23</v>
      </c>
      <c r="K406" s="1495">
        <v>0.23</v>
      </c>
      <c r="L406" s="1495" t="s">
        <v>607</v>
      </c>
      <c r="M406" s="1495"/>
      <c r="N406" s="1495"/>
      <c r="O406" s="1495"/>
      <c r="P406" s="1495">
        <v>0.23</v>
      </c>
      <c r="Q406" s="1495"/>
      <c r="R406" s="1498"/>
      <c r="S406" s="1499"/>
      <c r="T406" s="1499"/>
      <c r="U406" s="1499"/>
      <c r="V406" s="1499"/>
      <c r="W406" s="1499"/>
    </row>
    <row r="407" spans="1:23">
      <c r="A407" s="1559">
        <v>43</v>
      </c>
      <c r="B407" s="1460" t="s">
        <v>164</v>
      </c>
      <c r="C407" s="1461" t="s">
        <v>12536</v>
      </c>
      <c r="D407" s="1462" t="s">
        <v>12537</v>
      </c>
      <c r="E407" s="1495">
        <v>1.32</v>
      </c>
      <c r="F407" s="1496">
        <f t="shared" si="18"/>
        <v>1.3199999999999998</v>
      </c>
      <c r="G407" s="1495">
        <v>0.6</v>
      </c>
      <c r="H407" s="1495"/>
      <c r="I407" s="1495">
        <v>0.72</v>
      </c>
      <c r="J407" s="1497"/>
      <c r="K407" s="1495">
        <v>0.72</v>
      </c>
      <c r="L407" s="1495" t="s">
        <v>12440</v>
      </c>
      <c r="M407" s="1495"/>
      <c r="N407" s="1495"/>
      <c r="O407" s="1495">
        <v>0.6</v>
      </c>
      <c r="P407" s="1495">
        <v>0.72</v>
      </c>
      <c r="Q407" s="1495"/>
      <c r="R407" s="1498"/>
      <c r="S407" s="1499"/>
      <c r="T407" s="1499"/>
      <c r="U407" s="1499"/>
      <c r="V407" s="1499"/>
      <c r="W407" s="1499"/>
    </row>
    <row r="408" spans="1:23">
      <c r="A408" s="1559">
        <v>44</v>
      </c>
      <c r="B408" s="1460" t="s">
        <v>12538</v>
      </c>
      <c r="C408" s="1461" t="s">
        <v>12539</v>
      </c>
      <c r="D408" s="1462" t="s">
        <v>12540</v>
      </c>
      <c r="E408" s="1495">
        <v>0.43</v>
      </c>
      <c r="F408" s="1496">
        <f t="shared" si="18"/>
        <v>0.43</v>
      </c>
      <c r="G408" s="1495">
        <v>0.43</v>
      </c>
      <c r="H408" s="1495"/>
      <c r="I408" s="1495"/>
      <c r="J408" s="1497"/>
      <c r="K408" s="1495">
        <v>0</v>
      </c>
      <c r="L408" s="1495">
        <v>4</v>
      </c>
      <c r="M408" s="1495"/>
      <c r="N408" s="1495"/>
      <c r="O408" s="1495">
        <v>0.43</v>
      </c>
      <c r="P408" s="1495"/>
      <c r="Q408" s="1495"/>
      <c r="R408" s="1498"/>
      <c r="S408" s="1499"/>
      <c r="T408" s="1499"/>
      <c r="U408" s="1499"/>
      <c r="V408" s="1499"/>
      <c r="W408" s="1499"/>
    </row>
    <row r="409" spans="1:23">
      <c r="A409" s="1559">
        <v>45</v>
      </c>
      <c r="B409" s="1460" t="s">
        <v>5043</v>
      </c>
      <c r="C409" s="1461" t="s">
        <v>12541</v>
      </c>
      <c r="D409" s="1462" t="s">
        <v>12542</v>
      </c>
      <c r="E409" s="1495">
        <v>0.53</v>
      </c>
      <c r="F409" s="1496">
        <f t="shared" si="18"/>
        <v>0.53</v>
      </c>
      <c r="G409" s="1495"/>
      <c r="H409" s="1495"/>
      <c r="I409" s="1495">
        <v>0.53</v>
      </c>
      <c r="J409" s="1497"/>
      <c r="K409" s="1495">
        <v>0</v>
      </c>
      <c r="L409" s="1495" t="s">
        <v>607</v>
      </c>
      <c r="M409" s="1495"/>
      <c r="N409" s="1495"/>
      <c r="O409" s="1495"/>
      <c r="P409" s="1495">
        <v>0.53</v>
      </c>
      <c r="Q409" s="1495"/>
      <c r="R409" s="1498"/>
      <c r="S409" s="1499"/>
      <c r="T409" s="1499"/>
      <c r="U409" s="1499"/>
      <c r="V409" s="1499"/>
      <c r="W409" s="1499"/>
    </row>
    <row r="410" spans="1:23">
      <c r="A410" s="1559">
        <v>46</v>
      </c>
      <c r="B410" s="1460" t="s">
        <v>12543</v>
      </c>
      <c r="C410" s="1461" t="s">
        <v>12544</v>
      </c>
      <c r="D410" s="1462" t="s">
        <v>12545</v>
      </c>
      <c r="E410" s="1495">
        <v>0.5</v>
      </c>
      <c r="F410" s="1496">
        <f t="shared" si="18"/>
        <v>0.5</v>
      </c>
      <c r="G410" s="1495"/>
      <c r="H410" s="1495"/>
      <c r="I410" s="1495">
        <v>0.5</v>
      </c>
      <c r="J410" s="1497"/>
      <c r="K410" s="1495">
        <v>0</v>
      </c>
      <c r="L410" s="1495" t="s">
        <v>607</v>
      </c>
      <c r="M410" s="1495"/>
      <c r="N410" s="1495"/>
      <c r="O410" s="1495"/>
      <c r="P410" s="1495">
        <v>0.5</v>
      </c>
      <c r="Q410" s="1495"/>
      <c r="R410" s="1498"/>
      <c r="S410" s="1499"/>
      <c r="T410" s="1499"/>
      <c r="U410" s="1499"/>
      <c r="V410" s="1499"/>
      <c r="W410" s="1499"/>
    </row>
    <row r="411" spans="1:23">
      <c r="A411" s="1559">
        <v>47</v>
      </c>
      <c r="B411" s="1460" t="s">
        <v>5045</v>
      </c>
      <c r="C411" s="1461" t="s">
        <v>12546</v>
      </c>
      <c r="D411" s="1462" t="s">
        <v>12547</v>
      </c>
      <c r="E411" s="1495">
        <v>0.54</v>
      </c>
      <c r="F411" s="1496">
        <f t="shared" si="18"/>
        <v>0</v>
      </c>
      <c r="G411" s="1495"/>
      <c r="H411" s="1495"/>
      <c r="I411" s="1495"/>
      <c r="J411" s="1497">
        <v>0.54</v>
      </c>
      <c r="K411" s="1495">
        <v>0.54</v>
      </c>
      <c r="L411" s="1495" t="s">
        <v>607</v>
      </c>
      <c r="M411" s="1495"/>
      <c r="N411" s="1495"/>
      <c r="O411" s="1495"/>
      <c r="P411" s="1495">
        <v>0.54</v>
      </c>
      <c r="Q411" s="1495"/>
      <c r="R411" s="1498"/>
      <c r="S411" s="1499"/>
      <c r="T411" s="1499"/>
      <c r="U411" s="1499"/>
      <c r="V411" s="1499"/>
      <c r="W411" s="1499"/>
    </row>
    <row r="412" spans="1:23">
      <c r="A412" s="1559">
        <v>48</v>
      </c>
      <c r="B412" s="1460" t="s">
        <v>227</v>
      </c>
      <c r="C412" s="1461" t="s">
        <v>12548</v>
      </c>
      <c r="D412" s="1462" t="s">
        <v>12549</v>
      </c>
      <c r="E412" s="1495">
        <v>0.78</v>
      </c>
      <c r="F412" s="1496">
        <f t="shared" si="18"/>
        <v>0.78</v>
      </c>
      <c r="G412" s="1495"/>
      <c r="H412" s="1495"/>
      <c r="I412" s="1495">
        <v>0.78</v>
      </c>
      <c r="J412" s="1497"/>
      <c r="K412" s="1495">
        <v>0</v>
      </c>
      <c r="L412" s="1495" t="s">
        <v>607</v>
      </c>
      <c r="M412" s="1495"/>
      <c r="N412" s="1495"/>
      <c r="O412" s="1495"/>
      <c r="P412" s="1495">
        <v>0.78</v>
      </c>
      <c r="Q412" s="1495"/>
      <c r="R412" s="1498"/>
      <c r="S412" s="1499"/>
      <c r="T412" s="1499"/>
      <c r="U412" s="1499"/>
      <c r="V412" s="1499"/>
      <c r="W412" s="1499"/>
    </row>
    <row r="413" spans="1:23">
      <c r="A413" s="1559">
        <v>49</v>
      </c>
      <c r="B413" s="1460" t="s">
        <v>361</v>
      </c>
      <c r="C413" s="1461" t="s">
        <v>12550</v>
      </c>
      <c r="D413" s="1462" t="s">
        <v>12551</v>
      </c>
      <c r="E413" s="1495">
        <v>1.62</v>
      </c>
      <c r="F413" s="1496">
        <f t="shared" si="18"/>
        <v>1.62</v>
      </c>
      <c r="G413" s="1495">
        <v>0.54</v>
      </c>
      <c r="H413" s="1495"/>
      <c r="I413" s="1495">
        <v>1.08</v>
      </c>
      <c r="J413" s="1497"/>
      <c r="K413" s="1495">
        <v>1.08</v>
      </c>
      <c r="L413" s="1495" t="s">
        <v>12440</v>
      </c>
      <c r="M413" s="1495"/>
      <c r="N413" s="1495"/>
      <c r="O413" s="1495"/>
      <c r="P413" s="1495">
        <v>1.62</v>
      </c>
      <c r="Q413" s="1495"/>
      <c r="R413" s="1498"/>
      <c r="S413" s="1499"/>
      <c r="T413" s="1499"/>
      <c r="U413" s="1499"/>
      <c r="V413" s="1499"/>
      <c r="W413" s="1499"/>
    </row>
    <row r="414" spans="1:23">
      <c r="A414" s="1559">
        <v>50</v>
      </c>
      <c r="B414" s="1460" t="s">
        <v>9001</v>
      </c>
      <c r="C414" s="1461" t="s">
        <v>12552</v>
      </c>
      <c r="D414" s="1462" t="s">
        <v>12553</v>
      </c>
      <c r="E414" s="1495">
        <v>0.56999999999999995</v>
      </c>
      <c r="F414" s="1496">
        <f t="shared" si="18"/>
        <v>0.56999999999999995</v>
      </c>
      <c r="G414" s="1495"/>
      <c r="H414" s="1495"/>
      <c r="I414" s="1495">
        <v>0.56999999999999995</v>
      </c>
      <c r="J414" s="1497"/>
      <c r="K414" s="1495">
        <v>0.56999999999999995</v>
      </c>
      <c r="L414" s="1495" t="s">
        <v>607</v>
      </c>
      <c r="M414" s="1495"/>
      <c r="N414" s="1495"/>
      <c r="O414" s="1495"/>
      <c r="P414" s="1495">
        <v>0.56999999999999995</v>
      </c>
      <c r="Q414" s="1495"/>
      <c r="R414" s="1498"/>
      <c r="S414" s="1499"/>
      <c r="T414" s="1499"/>
      <c r="U414" s="1499"/>
      <c r="V414" s="1499"/>
      <c r="W414" s="1499"/>
    </row>
    <row r="415" spans="1:23">
      <c r="A415" s="1559">
        <v>51</v>
      </c>
      <c r="B415" s="1460" t="s">
        <v>282</v>
      </c>
      <c r="C415" s="1461" t="s">
        <v>12554</v>
      </c>
      <c r="D415" s="1462" t="s">
        <v>12555</v>
      </c>
      <c r="E415" s="1495">
        <v>0.38</v>
      </c>
      <c r="F415" s="1496">
        <f t="shared" si="18"/>
        <v>0.38</v>
      </c>
      <c r="G415" s="1495"/>
      <c r="H415" s="1495"/>
      <c r="I415" s="1495">
        <v>0.38</v>
      </c>
      <c r="J415" s="1497"/>
      <c r="K415" s="1495">
        <v>0</v>
      </c>
      <c r="L415" s="1495" t="s">
        <v>607</v>
      </c>
      <c r="M415" s="1495"/>
      <c r="N415" s="1495"/>
      <c r="O415" s="1495"/>
      <c r="P415" s="1495">
        <v>0.38</v>
      </c>
      <c r="Q415" s="1495"/>
      <c r="R415" s="1498"/>
      <c r="S415" s="1499"/>
      <c r="T415" s="1499"/>
      <c r="U415" s="1499"/>
      <c r="V415" s="1499"/>
      <c r="W415" s="1499"/>
    </row>
    <row r="416" spans="1:23">
      <c r="A416" s="1559">
        <v>52</v>
      </c>
      <c r="B416" s="1460" t="s">
        <v>12556</v>
      </c>
      <c r="C416" s="1461" t="s">
        <v>12557</v>
      </c>
      <c r="D416" s="1462" t="s">
        <v>12558</v>
      </c>
      <c r="E416" s="1495">
        <v>0.62</v>
      </c>
      <c r="F416" s="1496">
        <f t="shared" si="18"/>
        <v>0</v>
      </c>
      <c r="G416" s="1495"/>
      <c r="H416" s="1495"/>
      <c r="I416" s="1495"/>
      <c r="J416" s="1497">
        <v>0.62</v>
      </c>
      <c r="K416" s="1495">
        <v>0.62</v>
      </c>
      <c r="L416" s="1495" t="s">
        <v>607</v>
      </c>
      <c r="M416" s="1495"/>
      <c r="N416" s="1495"/>
      <c r="O416" s="1495"/>
      <c r="P416" s="1495">
        <v>0.62</v>
      </c>
      <c r="Q416" s="1495"/>
      <c r="R416" s="1498"/>
      <c r="S416" s="1499"/>
      <c r="T416" s="1499"/>
      <c r="U416" s="1499"/>
      <c r="V416" s="1499"/>
      <c r="W416" s="1499"/>
    </row>
    <row r="417" spans="1:23">
      <c r="A417" s="1559">
        <v>53</v>
      </c>
      <c r="B417" s="1460" t="s">
        <v>12559</v>
      </c>
      <c r="C417" s="1461" t="s">
        <v>12560</v>
      </c>
      <c r="D417" s="1462" t="s">
        <v>12561</v>
      </c>
      <c r="E417" s="1495">
        <v>0.42</v>
      </c>
      <c r="F417" s="1496">
        <f t="shared" si="18"/>
        <v>0</v>
      </c>
      <c r="G417" s="1495"/>
      <c r="H417" s="1495"/>
      <c r="I417" s="1495"/>
      <c r="J417" s="1497">
        <v>0.42</v>
      </c>
      <c r="K417" s="1495">
        <v>0.42</v>
      </c>
      <c r="L417" s="1495" t="s">
        <v>607</v>
      </c>
      <c r="M417" s="1495"/>
      <c r="N417" s="1495"/>
      <c r="O417" s="1495"/>
      <c r="P417" s="1495">
        <v>0.42</v>
      </c>
      <c r="Q417" s="1495"/>
      <c r="R417" s="1498"/>
      <c r="S417" s="1499"/>
      <c r="T417" s="1499"/>
      <c r="U417" s="1499"/>
      <c r="V417" s="1499"/>
      <c r="W417" s="1499"/>
    </row>
    <row r="418" spans="1:23">
      <c r="A418" s="1559">
        <v>54</v>
      </c>
      <c r="B418" s="1460" t="s">
        <v>9796</v>
      </c>
      <c r="C418" s="1461" t="s">
        <v>12562</v>
      </c>
      <c r="D418" s="1462" t="s">
        <v>12563</v>
      </c>
      <c r="E418" s="1495">
        <v>0.49</v>
      </c>
      <c r="F418" s="1496">
        <f t="shared" si="18"/>
        <v>0.49</v>
      </c>
      <c r="G418" s="1495"/>
      <c r="H418" s="1495"/>
      <c r="I418" s="1495">
        <v>0.49</v>
      </c>
      <c r="J418" s="1497"/>
      <c r="K418" s="1495">
        <v>0.49</v>
      </c>
      <c r="L418" s="1495" t="s">
        <v>607</v>
      </c>
      <c r="M418" s="1495"/>
      <c r="N418" s="1495"/>
      <c r="O418" s="1495"/>
      <c r="P418" s="1495">
        <v>0.49</v>
      </c>
      <c r="Q418" s="1495"/>
      <c r="R418" s="1498"/>
      <c r="S418" s="1499"/>
      <c r="T418" s="1499"/>
      <c r="U418" s="1499"/>
      <c r="V418" s="1499"/>
      <c r="W418" s="1499"/>
    </row>
    <row r="419" spans="1:23">
      <c r="A419" s="1559">
        <v>55</v>
      </c>
      <c r="B419" s="1460" t="s">
        <v>7306</v>
      </c>
      <c r="C419" s="1461" t="s">
        <v>12564</v>
      </c>
      <c r="D419" s="1462" t="s">
        <v>12565</v>
      </c>
      <c r="E419" s="1495">
        <v>0.3</v>
      </c>
      <c r="F419" s="1496">
        <f t="shared" si="18"/>
        <v>0.3</v>
      </c>
      <c r="G419" s="1495"/>
      <c r="H419" s="1495"/>
      <c r="I419" s="1495">
        <v>0.3</v>
      </c>
      <c r="J419" s="1497"/>
      <c r="K419" s="1495">
        <v>0</v>
      </c>
      <c r="L419" s="1495" t="s">
        <v>607</v>
      </c>
      <c r="M419" s="1495"/>
      <c r="N419" s="1495"/>
      <c r="O419" s="1495"/>
      <c r="P419" s="1495">
        <v>0.3</v>
      </c>
      <c r="Q419" s="1495"/>
      <c r="R419" s="1498"/>
      <c r="S419" s="1499"/>
      <c r="T419" s="1499"/>
      <c r="U419" s="1499"/>
      <c r="V419" s="1499"/>
      <c r="W419" s="1499"/>
    </row>
    <row r="420" spans="1:23">
      <c r="A420" s="1559">
        <v>56</v>
      </c>
      <c r="B420" s="1460" t="s">
        <v>453</v>
      </c>
      <c r="C420" s="1461" t="s">
        <v>12566</v>
      </c>
      <c r="D420" s="1462" t="s">
        <v>12567</v>
      </c>
      <c r="E420" s="1495">
        <v>1.1599999999999999</v>
      </c>
      <c r="F420" s="1496">
        <f t="shared" si="18"/>
        <v>1.1599999999999999</v>
      </c>
      <c r="G420" s="1495"/>
      <c r="H420" s="1495"/>
      <c r="I420" s="1495">
        <v>1.1599999999999999</v>
      </c>
      <c r="J420" s="1497"/>
      <c r="K420" s="1495">
        <v>1.1599999999999999</v>
      </c>
      <c r="L420" s="1495" t="s">
        <v>607</v>
      </c>
      <c r="M420" s="1495"/>
      <c r="N420" s="1495"/>
      <c r="O420" s="1495"/>
      <c r="P420" s="1495">
        <v>1.1599999999999999</v>
      </c>
      <c r="Q420" s="1495"/>
      <c r="R420" s="1498"/>
      <c r="S420" s="1499"/>
      <c r="T420" s="1499"/>
      <c r="U420" s="1499"/>
      <c r="V420" s="1499"/>
      <c r="W420" s="1499"/>
    </row>
    <row r="421" spans="1:23">
      <c r="A421" s="1559">
        <v>57</v>
      </c>
      <c r="B421" s="1460" t="s">
        <v>12568</v>
      </c>
      <c r="C421" s="1461" t="s">
        <v>12569</v>
      </c>
      <c r="D421" s="1462" t="s">
        <v>12570</v>
      </c>
      <c r="E421" s="1495">
        <v>1.67</v>
      </c>
      <c r="F421" s="1496">
        <f t="shared" si="18"/>
        <v>1.67</v>
      </c>
      <c r="G421" s="1495">
        <v>1.67</v>
      </c>
      <c r="H421" s="1495"/>
      <c r="I421" s="1495"/>
      <c r="J421" s="1497"/>
      <c r="K421" s="1495">
        <v>0</v>
      </c>
      <c r="L421" s="1495">
        <v>4</v>
      </c>
      <c r="M421" s="1495"/>
      <c r="N421" s="1495"/>
      <c r="O421" s="1495">
        <v>1.67</v>
      </c>
      <c r="P421" s="1495"/>
      <c r="Q421" s="1495"/>
      <c r="R421" s="1498"/>
      <c r="S421" s="1499"/>
      <c r="T421" s="1499"/>
      <c r="U421" s="1499"/>
      <c r="V421" s="1499"/>
      <c r="W421" s="1499"/>
    </row>
    <row r="422" spans="1:23">
      <c r="A422" s="1559">
        <v>58</v>
      </c>
      <c r="B422" s="1460" t="s">
        <v>12571</v>
      </c>
      <c r="C422" s="1461" t="s">
        <v>12572</v>
      </c>
      <c r="D422" s="1462" t="s">
        <v>12573</v>
      </c>
      <c r="E422" s="1495">
        <v>1.26</v>
      </c>
      <c r="F422" s="1496">
        <f t="shared" si="18"/>
        <v>1.26</v>
      </c>
      <c r="G422" s="1495"/>
      <c r="H422" s="1495"/>
      <c r="I422" s="1495">
        <v>1.26</v>
      </c>
      <c r="J422" s="1497"/>
      <c r="K422" s="1495">
        <v>1.26</v>
      </c>
      <c r="L422" s="1495" t="s">
        <v>607</v>
      </c>
      <c r="M422" s="1495"/>
      <c r="N422" s="1495"/>
      <c r="O422" s="1495"/>
      <c r="P422" s="1495">
        <v>1.26</v>
      </c>
      <c r="Q422" s="1495"/>
      <c r="R422" s="1498"/>
      <c r="S422" s="1499"/>
      <c r="T422" s="1499"/>
      <c r="U422" s="1499"/>
      <c r="V422" s="1499"/>
      <c r="W422" s="1499"/>
    </row>
    <row r="423" spans="1:23">
      <c r="A423" s="1559">
        <v>59</v>
      </c>
      <c r="B423" s="1460" t="s">
        <v>367</v>
      </c>
      <c r="C423" s="1461" t="s">
        <v>12574</v>
      </c>
      <c r="D423" s="1462" t="s">
        <v>12575</v>
      </c>
      <c r="E423" s="1495">
        <v>0.54</v>
      </c>
      <c r="F423" s="1496">
        <f t="shared" si="18"/>
        <v>0.54</v>
      </c>
      <c r="G423" s="1495"/>
      <c r="H423" s="1495"/>
      <c r="I423" s="1495">
        <v>0.54</v>
      </c>
      <c r="J423" s="1497"/>
      <c r="K423" s="1495">
        <v>0</v>
      </c>
      <c r="L423" s="1495" t="s">
        <v>607</v>
      </c>
      <c r="M423" s="1495"/>
      <c r="N423" s="1495"/>
      <c r="O423" s="1495"/>
      <c r="P423" s="1495">
        <v>0.54</v>
      </c>
      <c r="Q423" s="1495"/>
      <c r="R423" s="1498"/>
      <c r="S423" s="1499"/>
      <c r="T423" s="1499"/>
      <c r="U423" s="1499"/>
      <c r="V423" s="1499"/>
      <c r="W423" s="1499"/>
    </row>
    <row r="424" spans="1:23">
      <c r="A424" s="1559">
        <v>60</v>
      </c>
      <c r="B424" s="1460" t="s">
        <v>58</v>
      </c>
      <c r="C424" s="1461" t="s">
        <v>12576</v>
      </c>
      <c r="D424" s="1462" t="s">
        <v>12577</v>
      </c>
      <c r="E424" s="1495">
        <v>0.73</v>
      </c>
      <c r="F424" s="1496">
        <f t="shared" si="18"/>
        <v>0.73</v>
      </c>
      <c r="G424" s="1495"/>
      <c r="H424" s="1495"/>
      <c r="I424" s="1495">
        <v>0.73</v>
      </c>
      <c r="J424" s="1497"/>
      <c r="K424" s="1495">
        <v>0</v>
      </c>
      <c r="L424" s="1495" t="s">
        <v>607</v>
      </c>
      <c r="M424" s="1495"/>
      <c r="N424" s="1495"/>
      <c r="O424" s="1495"/>
      <c r="P424" s="1495">
        <v>0.73</v>
      </c>
      <c r="Q424" s="1495"/>
      <c r="R424" s="1498"/>
      <c r="S424" s="1499"/>
      <c r="T424" s="1499"/>
      <c r="U424" s="1499"/>
      <c r="V424" s="1499"/>
      <c r="W424" s="1499"/>
    </row>
    <row r="425" spans="1:23">
      <c r="A425" s="1559">
        <v>61</v>
      </c>
      <c r="B425" s="1460" t="s">
        <v>12578</v>
      </c>
      <c r="C425" s="1461" t="s">
        <v>12579</v>
      </c>
      <c r="D425" s="1462" t="s">
        <v>12580</v>
      </c>
      <c r="E425" s="1495">
        <v>0.46</v>
      </c>
      <c r="F425" s="1496">
        <f t="shared" si="18"/>
        <v>0.46</v>
      </c>
      <c r="G425" s="1495"/>
      <c r="H425" s="1495"/>
      <c r="I425" s="1495">
        <v>0.46</v>
      </c>
      <c r="J425" s="1497"/>
      <c r="K425" s="1495">
        <v>0</v>
      </c>
      <c r="L425" s="1495" t="s">
        <v>607</v>
      </c>
      <c r="M425" s="1495"/>
      <c r="N425" s="1495"/>
      <c r="O425" s="1495"/>
      <c r="P425" s="1495">
        <v>0.46</v>
      </c>
      <c r="Q425" s="1495"/>
      <c r="R425" s="1498"/>
      <c r="S425" s="1499"/>
      <c r="T425" s="1499"/>
      <c r="U425" s="1499"/>
      <c r="V425" s="1499"/>
      <c r="W425" s="1499"/>
    </row>
    <row r="426" spans="1:23">
      <c r="A426" s="1559">
        <v>62</v>
      </c>
      <c r="B426" s="1460" t="s">
        <v>12581</v>
      </c>
      <c r="C426" s="1461" t="s">
        <v>12582</v>
      </c>
      <c r="D426" s="1462" t="s">
        <v>12583</v>
      </c>
      <c r="E426" s="1495">
        <v>0.68</v>
      </c>
      <c r="F426" s="1496">
        <f t="shared" si="18"/>
        <v>0.68</v>
      </c>
      <c r="G426" s="1495"/>
      <c r="H426" s="1495"/>
      <c r="I426" s="1495">
        <v>0.68</v>
      </c>
      <c r="J426" s="1497"/>
      <c r="K426" s="1495">
        <v>0</v>
      </c>
      <c r="L426" s="1495">
        <v>5</v>
      </c>
      <c r="M426" s="1495"/>
      <c r="N426" s="1495"/>
      <c r="O426" s="1495"/>
      <c r="P426" s="1495">
        <v>0.68</v>
      </c>
      <c r="Q426" s="1495"/>
      <c r="R426" s="1498"/>
      <c r="S426" s="1499"/>
      <c r="T426" s="1499"/>
      <c r="U426" s="1499"/>
      <c r="V426" s="1499"/>
      <c r="W426" s="1499"/>
    </row>
    <row r="427" spans="1:23">
      <c r="A427" s="1559">
        <v>63</v>
      </c>
      <c r="B427" s="1460" t="s">
        <v>9841</v>
      </c>
      <c r="C427" s="1461" t="s">
        <v>12584</v>
      </c>
      <c r="D427" s="1462" t="s">
        <v>12585</v>
      </c>
      <c r="E427" s="1495">
        <v>0.32</v>
      </c>
      <c r="F427" s="1496">
        <f t="shared" si="18"/>
        <v>0.32</v>
      </c>
      <c r="G427" s="1495"/>
      <c r="H427" s="1495"/>
      <c r="I427" s="1495">
        <v>0.32</v>
      </c>
      <c r="J427" s="1497"/>
      <c r="K427" s="1495">
        <v>0.32</v>
      </c>
      <c r="L427" s="1495" t="s">
        <v>607</v>
      </c>
      <c r="M427" s="1495"/>
      <c r="N427" s="1495"/>
      <c r="O427" s="1495"/>
      <c r="P427" s="1495">
        <v>0.32</v>
      </c>
      <c r="Q427" s="1495"/>
      <c r="R427" s="1498"/>
      <c r="S427" s="1499"/>
      <c r="T427" s="1499"/>
      <c r="U427" s="1499"/>
      <c r="V427" s="1499"/>
      <c r="W427" s="1499"/>
    </row>
    <row r="428" spans="1:23">
      <c r="A428" s="1559">
        <v>64</v>
      </c>
      <c r="B428" s="1460" t="s">
        <v>12586</v>
      </c>
      <c r="C428" s="1461" t="s">
        <v>12587</v>
      </c>
      <c r="D428" s="1462" t="s">
        <v>12588</v>
      </c>
      <c r="E428" s="1495">
        <v>1.32</v>
      </c>
      <c r="F428" s="1496">
        <f t="shared" si="18"/>
        <v>1.32</v>
      </c>
      <c r="G428" s="1495">
        <v>1.32</v>
      </c>
      <c r="H428" s="1495"/>
      <c r="I428" s="1495"/>
      <c r="J428" s="1497"/>
      <c r="K428" s="1495">
        <v>0</v>
      </c>
      <c r="L428" s="1495" t="s">
        <v>12440</v>
      </c>
      <c r="M428" s="1495"/>
      <c r="N428" s="1495"/>
      <c r="O428" s="1495">
        <v>1.32</v>
      </c>
      <c r="P428" s="1495"/>
      <c r="Q428" s="1495"/>
      <c r="R428" s="1498"/>
      <c r="S428" s="1499"/>
      <c r="T428" s="1499"/>
      <c r="U428" s="1499"/>
      <c r="V428" s="1499"/>
      <c r="W428" s="1499"/>
    </row>
    <row r="429" spans="1:23">
      <c r="A429" s="1559">
        <v>65</v>
      </c>
      <c r="B429" s="1460" t="s">
        <v>9859</v>
      </c>
      <c r="C429" s="1461" t="s">
        <v>12589</v>
      </c>
      <c r="D429" s="1462" t="s">
        <v>12590</v>
      </c>
      <c r="E429" s="1495">
        <v>1.47</v>
      </c>
      <c r="F429" s="1496">
        <f t="shared" si="18"/>
        <v>1.47</v>
      </c>
      <c r="G429" s="1495">
        <v>1.47</v>
      </c>
      <c r="H429" s="1495"/>
      <c r="I429" s="1495"/>
      <c r="J429" s="1497"/>
      <c r="K429" s="1495">
        <v>0.3</v>
      </c>
      <c r="L429" s="1495">
        <v>4</v>
      </c>
      <c r="M429" s="1495"/>
      <c r="N429" s="1495"/>
      <c r="O429" s="1495">
        <v>1.47</v>
      </c>
      <c r="P429" s="1495"/>
      <c r="Q429" s="1495"/>
      <c r="R429" s="1498"/>
      <c r="S429" s="1499"/>
      <c r="T429" s="1499"/>
      <c r="U429" s="1499"/>
      <c r="V429" s="1499"/>
      <c r="W429" s="1499"/>
    </row>
    <row r="430" spans="1:23">
      <c r="A430" s="1559">
        <v>66</v>
      </c>
      <c r="B430" s="1460" t="s">
        <v>450</v>
      </c>
      <c r="C430" s="1461" t="s">
        <v>12591</v>
      </c>
      <c r="D430" s="1462" t="s">
        <v>12592</v>
      </c>
      <c r="E430" s="1495">
        <v>1.44</v>
      </c>
      <c r="F430" s="1496">
        <f t="shared" ref="F430:F442" si="19">SUM(G430:I430)</f>
        <v>1.44</v>
      </c>
      <c r="G430" s="1495">
        <v>1.44</v>
      </c>
      <c r="H430" s="1495"/>
      <c r="I430" s="1495"/>
      <c r="J430" s="1497"/>
      <c r="K430" s="1495">
        <v>0</v>
      </c>
      <c r="L430" s="1495">
        <v>4</v>
      </c>
      <c r="M430" s="1495"/>
      <c r="N430" s="1495"/>
      <c r="O430" s="1495">
        <v>1.44</v>
      </c>
      <c r="P430" s="1495"/>
      <c r="Q430" s="1495"/>
      <c r="R430" s="1498"/>
      <c r="S430" s="1499"/>
      <c r="T430" s="1499"/>
      <c r="U430" s="1499"/>
      <c r="V430" s="1499"/>
      <c r="W430" s="1499"/>
    </row>
    <row r="431" spans="1:23">
      <c r="A431" s="1559">
        <v>67</v>
      </c>
      <c r="B431" s="1460" t="s">
        <v>7044</v>
      </c>
      <c r="C431" s="1461" t="s">
        <v>12593</v>
      </c>
      <c r="D431" s="1462" t="s">
        <v>12594</v>
      </c>
      <c r="E431" s="1495">
        <v>1.01</v>
      </c>
      <c r="F431" s="1496">
        <f t="shared" si="19"/>
        <v>1.01</v>
      </c>
      <c r="G431" s="1495"/>
      <c r="H431" s="1495"/>
      <c r="I431" s="1495">
        <v>1.01</v>
      </c>
      <c r="J431" s="1497"/>
      <c r="K431" s="1495">
        <v>0</v>
      </c>
      <c r="L431" s="1495" t="s">
        <v>607</v>
      </c>
      <c r="M431" s="1495"/>
      <c r="N431" s="1495"/>
      <c r="O431" s="1495">
        <v>1.01</v>
      </c>
      <c r="P431" s="1495"/>
      <c r="Q431" s="1495"/>
      <c r="R431" s="1498"/>
      <c r="S431" s="1499"/>
      <c r="T431" s="1499"/>
      <c r="U431" s="1499"/>
      <c r="V431" s="1499"/>
      <c r="W431" s="1499"/>
    </row>
    <row r="432" spans="1:23">
      <c r="A432" s="1559">
        <v>68</v>
      </c>
      <c r="B432" s="1460" t="s">
        <v>107</v>
      </c>
      <c r="C432" s="1461" t="s">
        <v>12595</v>
      </c>
      <c r="D432" s="1462" t="s">
        <v>12596</v>
      </c>
      <c r="E432" s="1495">
        <v>0.73</v>
      </c>
      <c r="F432" s="1496">
        <f t="shared" si="19"/>
        <v>0.73</v>
      </c>
      <c r="G432" s="1495"/>
      <c r="H432" s="1495"/>
      <c r="I432" s="1495">
        <v>0.73</v>
      </c>
      <c r="J432" s="1497"/>
      <c r="K432" s="1495">
        <v>0.73</v>
      </c>
      <c r="L432" s="1495" t="s">
        <v>607</v>
      </c>
      <c r="M432" s="1495"/>
      <c r="N432" s="1495"/>
      <c r="O432" s="1495"/>
      <c r="P432" s="1495">
        <v>0.73</v>
      </c>
      <c r="Q432" s="1495"/>
      <c r="R432" s="1498"/>
      <c r="S432" s="1499"/>
      <c r="T432" s="1499"/>
      <c r="U432" s="1499"/>
      <c r="V432" s="1499"/>
      <c r="W432" s="1499"/>
    </row>
    <row r="433" spans="1:23">
      <c r="A433" s="1559">
        <v>69</v>
      </c>
      <c r="B433" s="1460" t="s">
        <v>220</v>
      </c>
      <c r="C433" s="1461" t="s">
        <v>12597</v>
      </c>
      <c r="D433" s="1462" t="s">
        <v>12598</v>
      </c>
      <c r="E433" s="1495">
        <v>0.86</v>
      </c>
      <c r="F433" s="1496">
        <f t="shared" si="19"/>
        <v>0.86</v>
      </c>
      <c r="G433" s="1495"/>
      <c r="H433" s="1495"/>
      <c r="I433" s="1495">
        <v>0.86</v>
      </c>
      <c r="J433" s="1497"/>
      <c r="K433" s="1495">
        <v>0.86</v>
      </c>
      <c r="L433" s="1495" t="s">
        <v>607</v>
      </c>
      <c r="M433" s="1495"/>
      <c r="N433" s="1495"/>
      <c r="O433" s="1495"/>
      <c r="P433" s="1495">
        <v>0.86</v>
      </c>
      <c r="Q433" s="1495"/>
      <c r="R433" s="1498"/>
      <c r="S433" s="1499"/>
      <c r="T433" s="1499"/>
      <c r="U433" s="1499"/>
      <c r="V433" s="1499"/>
      <c r="W433" s="1499"/>
    </row>
    <row r="434" spans="1:23">
      <c r="A434" s="1559">
        <v>70</v>
      </c>
      <c r="B434" s="1460" t="s">
        <v>9271</v>
      </c>
      <c r="C434" s="1461" t="s">
        <v>12599</v>
      </c>
      <c r="D434" s="1462" t="s">
        <v>12600</v>
      </c>
      <c r="E434" s="1495">
        <v>0.79</v>
      </c>
      <c r="F434" s="1496">
        <f t="shared" si="19"/>
        <v>0.79</v>
      </c>
      <c r="G434" s="1495"/>
      <c r="H434" s="1495"/>
      <c r="I434" s="1495">
        <v>0.79</v>
      </c>
      <c r="J434" s="1497"/>
      <c r="K434" s="1495">
        <v>0</v>
      </c>
      <c r="L434" s="1495" t="s">
        <v>607</v>
      </c>
      <c r="M434" s="1495"/>
      <c r="N434" s="1495"/>
      <c r="O434" s="1495"/>
      <c r="P434" s="1495">
        <v>0.79</v>
      </c>
      <c r="Q434" s="1495"/>
      <c r="R434" s="1498"/>
      <c r="S434" s="1499"/>
      <c r="T434" s="1499"/>
      <c r="U434" s="1499"/>
      <c r="V434" s="1499"/>
      <c r="W434" s="1499"/>
    </row>
    <row r="435" spans="1:23">
      <c r="A435" s="1559">
        <v>71</v>
      </c>
      <c r="B435" s="1460" t="s">
        <v>12601</v>
      </c>
      <c r="C435" s="1461" t="s">
        <v>12602</v>
      </c>
      <c r="D435" s="1462" t="s">
        <v>12603</v>
      </c>
      <c r="E435" s="1495">
        <v>0.8</v>
      </c>
      <c r="F435" s="1496">
        <f t="shared" si="19"/>
        <v>0.79999999999999993</v>
      </c>
      <c r="G435" s="1495">
        <v>0.57999999999999996</v>
      </c>
      <c r="H435" s="1495"/>
      <c r="I435" s="1495">
        <v>0.22</v>
      </c>
      <c r="J435" s="1497"/>
      <c r="K435" s="1495">
        <v>0</v>
      </c>
      <c r="L435" s="1495">
        <v>4</v>
      </c>
      <c r="M435" s="1495"/>
      <c r="N435" s="1495"/>
      <c r="O435" s="1495">
        <v>0.57999999999999996</v>
      </c>
      <c r="P435" s="1495">
        <v>0.22</v>
      </c>
      <c r="Q435" s="1495"/>
      <c r="R435" s="1498"/>
      <c r="S435" s="1499"/>
      <c r="T435" s="1499"/>
      <c r="U435" s="1499"/>
      <c r="V435" s="1499"/>
      <c r="W435" s="1499"/>
    </row>
    <row r="436" spans="1:23">
      <c r="A436" s="1559">
        <v>72</v>
      </c>
      <c r="B436" s="1460" t="s">
        <v>9917</v>
      </c>
      <c r="C436" s="1461" t="s">
        <v>12604</v>
      </c>
      <c r="D436" s="1462" t="s">
        <v>12605</v>
      </c>
      <c r="E436" s="1495">
        <v>1.95</v>
      </c>
      <c r="F436" s="1496">
        <f t="shared" si="19"/>
        <v>1.95</v>
      </c>
      <c r="G436" s="1495">
        <v>1.95</v>
      </c>
      <c r="H436" s="1495"/>
      <c r="I436" s="1495"/>
      <c r="J436" s="1497"/>
      <c r="K436" s="1495">
        <v>0</v>
      </c>
      <c r="L436" s="1495">
        <v>4</v>
      </c>
      <c r="M436" s="1495"/>
      <c r="N436" s="1495"/>
      <c r="O436" s="1495">
        <v>1.95</v>
      </c>
      <c r="P436" s="1495"/>
      <c r="Q436" s="1495"/>
      <c r="R436" s="1498"/>
      <c r="S436" s="1499"/>
      <c r="T436" s="1499"/>
      <c r="U436" s="1499"/>
      <c r="V436" s="1499"/>
      <c r="W436" s="1499"/>
    </row>
    <row r="437" spans="1:23">
      <c r="A437" s="1559">
        <v>73</v>
      </c>
      <c r="B437" s="1460" t="s">
        <v>12606</v>
      </c>
      <c r="C437" s="1461" t="s">
        <v>12607</v>
      </c>
      <c r="D437" s="1462" t="s">
        <v>12608</v>
      </c>
      <c r="E437" s="1495">
        <v>2.17</v>
      </c>
      <c r="F437" s="1496">
        <f t="shared" si="19"/>
        <v>2.17</v>
      </c>
      <c r="G437" s="1495">
        <v>2.17</v>
      </c>
      <c r="H437" s="1495"/>
      <c r="I437" s="1495"/>
      <c r="J437" s="1497"/>
      <c r="K437" s="1495">
        <v>0</v>
      </c>
      <c r="L437" s="1495" t="s">
        <v>607</v>
      </c>
      <c r="M437" s="1495"/>
      <c r="N437" s="1495"/>
      <c r="O437" s="1495">
        <v>2.17</v>
      </c>
      <c r="P437" s="1495"/>
      <c r="Q437" s="1495"/>
      <c r="R437" s="1498"/>
      <c r="S437" s="1499"/>
      <c r="T437" s="1499"/>
      <c r="U437" s="1499"/>
      <c r="V437" s="1499"/>
      <c r="W437" s="1499"/>
    </row>
    <row r="438" spans="1:23">
      <c r="A438" s="1559">
        <v>74</v>
      </c>
      <c r="B438" s="1460" t="s">
        <v>12609</v>
      </c>
      <c r="C438" s="1461" t="s">
        <v>12610</v>
      </c>
      <c r="D438" s="1462" t="s">
        <v>12611</v>
      </c>
      <c r="E438" s="1495">
        <v>1.81</v>
      </c>
      <c r="F438" s="1496">
        <f t="shared" si="19"/>
        <v>1.81</v>
      </c>
      <c r="G438" s="1495">
        <v>1.81</v>
      </c>
      <c r="H438" s="1495"/>
      <c r="I438" s="1495"/>
      <c r="J438" s="1497"/>
      <c r="K438" s="1495">
        <v>1.81</v>
      </c>
      <c r="L438" s="1495">
        <v>4</v>
      </c>
      <c r="M438" s="1495"/>
      <c r="N438" s="1495"/>
      <c r="O438" s="1495">
        <v>1.81</v>
      </c>
      <c r="P438" s="1495"/>
      <c r="Q438" s="1495"/>
      <c r="R438" s="1498"/>
      <c r="S438" s="1499"/>
      <c r="T438" s="1499"/>
      <c r="U438" s="1499"/>
      <c r="V438" s="1499"/>
      <c r="W438" s="1499"/>
    </row>
    <row r="439" spans="1:23">
      <c r="A439" s="1559">
        <v>75</v>
      </c>
      <c r="B439" s="1460" t="s">
        <v>12612</v>
      </c>
      <c r="C439" s="1461" t="s">
        <v>12613</v>
      </c>
      <c r="D439" s="1462" t="s">
        <v>12614</v>
      </c>
      <c r="E439" s="1495">
        <v>0.73</v>
      </c>
      <c r="F439" s="1496">
        <f t="shared" si="19"/>
        <v>0.73</v>
      </c>
      <c r="G439" s="1495">
        <v>0.73</v>
      </c>
      <c r="H439" s="1495"/>
      <c r="I439" s="1495"/>
      <c r="J439" s="1497"/>
      <c r="K439" s="1495">
        <v>0</v>
      </c>
      <c r="L439" s="1495">
        <v>4</v>
      </c>
      <c r="M439" s="1495"/>
      <c r="N439" s="1495"/>
      <c r="O439" s="1495">
        <v>0.73</v>
      </c>
      <c r="P439" s="1495"/>
      <c r="Q439" s="1495"/>
      <c r="R439" s="1498"/>
      <c r="S439" s="1499"/>
      <c r="T439" s="1499"/>
      <c r="U439" s="1499"/>
      <c r="V439" s="1499"/>
      <c r="W439" s="1499"/>
    </row>
    <row r="440" spans="1:23">
      <c r="A440" s="1559">
        <v>76</v>
      </c>
      <c r="B440" s="1460" t="s">
        <v>407</v>
      </c>
      <c r="C440" s="1461" t="s">
        <v>12615</v>
      </c>
      <c r="D440" s="1462" t="s">
        <v>12616</v>
      </c>
      <c r="E440" s="1495">
        <v>0.28999999999999998</v>
      </c>
      <c r="F440" s="1496">
        <f t="shared" si="19"/>
        <v>0.28999999999999998</v>
      </c>
      <c r="G440" s="1495"/>
      <c r="H440" s="1495"/>
      <c r="I440" s="1495">
        <v>0.28999999999999998</v>
      </c>
      <c r="J440" s="1497"/>
      <c r="K440" s="1495">
        <v>0</v>
      </c>
      <c r="L440" s="1495" t="s">
        <v>607</v>
      </c>
      <c r="M440" s="1495"/>
      <c r="N440" s="1495"/>
      <c r="O440" s="1495"/>
      <c r="P440" s="1495">
        <v>0.28999999999999998</v>
      </c>
      <c r="Q440" s="1495"/>
      <c r="R440" s="1498"/>
      <c r="S440" s="1499"/>
      <c r="T440" s="1499"/>
      <c r="U440" s="1499"/>
      <c r="V440" s="1499"/>
      <c r="W440" s="1499"/>
    </row>
    <row r="441" spans="1:23">
      <c r="A441" s="1559">
        <v>77</v>
      </c>
      <c r="B441" s="1460" t="s">
        <v>9975</v>
      </c>
      <c r="C441" s="1461" t="s">
        <v>12617</v>
      </c>
      <c r="D441" s="1462" t="s">
        <v>12618</v>
      </c>
      <c r="E441" s="1495">
        <v>3.3</v>
      </c>
      <c r="F441" s="1496">
        <f t="shared" si="19"/>
        <v>3.3</v>
      </c>
      <c r="G441" s="1495">
        <v>3.3</v>
      </c>
      <c r="H441" s="1495"/>
      <c r="I441" s="1495"/>
      <c r="J441" s="1497"/>
      <c r="K441" s="1495">
        <v>0</v>
      </c>
      <c r="L441" s="1495">
        <v>3</v>
      </c>
      <c r="M441" s="1495"/>
      <c r="N441" s="1495"/>
      <c r="O441" s="1495">
        <v>3.3</v>
      </c>
      <c r="P441" s="1495"/>
      <c r="Q441" s="1495"/>
      <c r="R441" s="1498"/>
      <c r="S441" s="1499"/>
      <c r="T441" s="1499"/>
      <c r="U441" s="1499"/>
      <c r="V441" s="1499"/>
      <c r="W441" s="1499"/>
    </row>
    <row r="442" spans="1:23">
      <c r="A442" s="1559">
        <v>78</v>
      </c>
      <c r="B442" s="1460" t="s">
        <v>12619</v>
      </c>
      <c r="C442" s="1463"/>
      <c r="D442" s="1464"/>
      <c r="E442" s="1495">
        <v>1.65</v>
      </c>
      <c r="F442" s="1496">
        <f t="shared" si="19"/>
        <v>1.6500000000000001</v>
      </c>
      <c r="G442" s="1495">
        <v>0.31</v>
      </c>
      <c r="H442" s="1495"/>
      <c r="I442" s="1495">
        <v>1.34</v>
      </c>
      <c r="J442" s="1500"/>
      <c r="K442" s="1495">
        <v>0.65</v>
      </c>
      <c r="L442" s="1495"/>
      <c r="M442" s="1495"/>
      <c r="N442" s="1495"/>
      <c r="O442" s="1495"/>
      <c r="P442" s="1495">
        <v>1.65</v>
      </c>
      <c r="Q442" s="1495"/>
      <c r="R442" s="1498"/>
      <c r="S442" s="1499"/>
      <c r="T442" s="1499"/>
      <c r="U442" s="1499"/>
      <c r="V442" s="1499"/>
      <c r="W442" s="1499"/>
    </row>
    <row r="443" spans="1:23" ht="20.25" customHeight="1">
      <c r="A443" s="1560"/>
      <c r="B443" s="3101" t="s">
        <v>12620</v>
      </c>
      <c r="C443" s="3102"/>
      <c r="D443" s="3103"/>
      <c r="E443" s="1501">
        <f t="shared" ref="E443:K443" si="20">SUM(E365:E442)</f>
        <v>67.379999999999981</v>
      </c>
      <c r="F443" s="1502">
        <v>58.375</v>
      </c>
      <c r="G443" s="1502">
        <f>SUM(G366:G442)</f>
        <v>35.204999999999998</v>
      </c>
      <c r="H443" s="1501">
        <f t="shared" si="20"/>
        <v>0</v>
      </c>
      <c r="I443" s="1501">
        <f t="shared" si="20"/>
        <v>23.17</v>
      </c>
      <c r="J443" s="1502">
        <v>9.0050000000000008</v>
      </c>
      <c r="K443" s="1501">
        <f t="shared" si="20"/>
        <v>22.689999999999998</v>
      </c>
      <c r="L443" s="1501"/>
      <c r="M443" s="1501"/>
      <c r="N443" s="1501"/>
      <c r="O443" s="1501">
        <f>SUM(O365:O442)</f>
        <v>34.679999999999993</v>
      </c>
      <c r="P443" s="1501">
        <f>SUM(P365:P442)</f>
        <v>32.700000000000003</v>
      </c>
      <c r="Q443" s="1501"/>
      <c r="R443" s="1503"/>
      <c r="S443" s="1504" t="s">
        <v>12621</v>
      </c>
      <c r="T443" s="1504" t="s">
        <v>12621</v>
      </c>
      <c r="U443" s="1504" t="s">
        <v>9263</v>
      </c>
      <c r="V443" s="1504" t="s">
        <v>12622</v>
      </c>
      <c r="W443" s="1504" t="s">
        <v>12622</v>
      </c>
    </row>
    <row r="444" spans="1:23">
      <c r="A444" s="1561"/>
      <c r="B444" s="1562" t="s">
        <v>6</v>
      </c>
      <c r="C444" s="1465"/>
      <c r="D444" s="1"/>
      <c r="E444" s="906"/>
      <c r="F444" s="906"/>
      <c r="G444" s="906"/>
      <c r="H444" s="906"/>
      <c r="I444" s="906"/>
      <c r="J444" s="906"/>
      <c r="K444" s="906"/>
      <c r="L444" s="906"/>
      <c r="M444" s="906"/>
      <c r="N444" s="906"/>
      <c r="O444" s="906"/>
      <c r="P444" s="906"/>
      <c r="Q444" s="906"/>
      <c r="R444" s="906"/>
      <c r="S444" s="1499"/>
      <c r="T444" s="1499"/>
      <c r="U444" s="1499"/>
      <c r="V444" s="1499"/>
      <c r="W444" s="1499"/>
    </row>
    <row r="445" spans="1:23">
      <c r="A445" s="1561"/>
      <c r="B445" s="1466" t="s">
        <v>12623</v>
      </c>
      <c r="C445" s="1467"/>
      <c r="D445" s="2"/>
      <c r="E445" s="1499"/>
      <c r="F445" s="1499"/>
      <c r="G445" s="1499"/>
      <c r="H445" s="1499"/>
      <c r="I445" s="1499"/>
      <c r="J445" s="1499"/>
      <c r="K445" s="1499"/>
      <c r="L445" s="1499"/>
      <c r="M445" s="1499"/>
      <c r="N445" s="1499"/>
      <c r="O445" s="1499"/>
      <c r="P445" s="1499"/>
      <c r="Q445" s="1499"/>
      <c r="R445" s="1499"/>
      <c r="S445" s="1499"/>
      <c r="T445" s="1499"/>
      <c r="U445" s="1499"/>
      <c r="V445" s="1499"/>
      <c r="W445" s="1499"/>
    </row>
    <row r="446" spans="1:23">
      <c r="A446" s="510">
        <v>1</v>
      </c>
      <c r="B446" s="1468" t="s">
        <v>3725</v>
      </c>
      <c r="C446" s="1540" t="s">
        <v>12624</v>
      </c>
      <c r="D446" s="1469"/>
      <c r="E446" s="1505">
        <v>1.4</v>
      </c>
      <c r="F446" s="1505">
        <v>1.4</v>
      </c>
      <c r="G446" s="1506">
        <v>1.4</v>
      </c>
      <c r="H446" s="1506"/>
      <c r="I446" s="1506"/>
      <c r="J446" s="1506"/>
      <c r="K446" s="1506"/>
      <c r="L446" s="1507">
        <v>5</v>
      </c>
      <c r="M446" s="1499"/>
      <c r="N446" s="1499"/>
      <c r="O446" s="1507"/>
      <c r="P446" s="1508">
        <v>1.4</v>
      </c>
      <c r="Q446" s="1508"/>
      <c r="R446" s="1508"/>
      <c r="S446" s="1499"/>
      <c r="T446" s="1499"/>
      <c r="U446" s="1499"/>
      <c r="V446" s="1499"/>
      <c r="W446" s="1499"/>
    </row>
    <row r="447" spans="1:23">
      <c r="A447" s="510">
        <v>2</v>
      </c>
      <c r="B447" s="1468" t="s">
        <v>397</v>
      </c>
      <c r="C447" s="1540" t="s">
        <v>12625</v>
      </c>
      <c r="D447" s="1469"/>
      <c r="E447" s="1505">
        <v>0.8</v>
      </c>
      <c r="F447" s="1505">
        <v>0.8</v>
      </c>
      <c r="G447" s="1506"/>
      <c r="H447" s="1506"/>
      <c r="I447" s="1509">
        <v>0.8</v>
      </c>
      <c r="J447" s="1506"/>
      <c r="K447" s="1506"/>
      <c r="L447" s="1507">
        <v>5</v>
      </c>
      <c r="M447" s="1499"/>
      <c r="N447" s="1499"/>
      <c r="O447" s="1507"/>
      <c r="P447" s="1508"/>
      <c r="Q447" s="1508"/>
      <c r="R447" s="1508">
        <v>0.8</v>
      </c>
      <c r="S447" s="1499"/>
      <c r="T447" s="1499"/>
      <c r="U447" s="1499"/>
      <c r="V447" s="1499"/>
      <c r="W447" s="1499"/>
    </row>
    <row r="448" spans="1:23">
      <c r="A448" s="510">
        <v>3</v>
      </c>
      <c r="B448" s="1468" t="s">
        <v>155</v>
      </c>
      <c r="C448" s="1540" t="s">
        <v>12626</v>
      </c>
      <c r="D448" s="1469"/>
      <c r="E448" s="1505">
        <v>0.8</v>
      </c>
      <c r="F448" s="1505"/>
      <c r="G448" s="1506"/>
      <c r="H448" s="1506"/>
      <c r="I448" s="1509"/>
      <c r="J448" s="1506">
        <v>0.8</v>
      </c>
      <c r="K448" s="1506">
        <v>0.8</v>
      </c>
      <c r="L448" s="1507">
        <v>5</v>
      </c>
      <c r="M448" s="1499"/>
      <c r="N448" s="1499"/>
      <c r="O448" s="1507"/>
      <c r="P448" s="1508"/>
      <c r="Q448" s="1508"/>
      <c r="R448" s="1508">
        <v>0.8</v>
      </c>
      <c r="S448" s="1499"/>
      <c r="T448" s="1499"/>
      <c r="U448" s="1499"/>
      <c r="V448" s="1499"/>
      <c r="W448" s="1499"/>
    </row>
    <row r="449" spans="1:23">
      <c r="A449" s="510">
        <v>4</v>
      </c>
      <c r="B449" s="1468" t="s">
        <v>361</v>
      </c>
      <c r="C449" s="1540" t="s">
        <v>12627</v>
      </c>
      <c r="D449" s="1469"/>
      <c r="E449" s="1505">
        <v>0.6</v>
      </c>
      <c r="F449" s="1505">
        <v>0.6</v>
      </c>
      <c r="G449" s="1506">
        <v>0.6</v>
      </c>
      <c r="H449" s="1506"/>
      <c r="I449" s="1509"/>
      <c r="J449" s="1510"/>
      <c r="K449" s="1510"/>
      <c r="L449" s="1507">
        <v>5</v>
      </c>
      <c r="M449" s="1499"/>
      <c r="N449" s="1499"/>
      <c r="O449" s="1507"/>
      <c r="P449" s="1508"/>
      <c r="Q449" s="1508"/>
      <c r="R449" s="1508">
        <v>0.6</v>
      </c>
      <c r="S449" s="1499"/>
      <c r="T449" s="1499"/>
      <c r="U449" s="1499"/>
      <c r="V449" s="1499"/>
      <c r="W449" s="1499"/>
    </row>
    <row r="450" spans="1:23">
      <c r="A450" s="510">
        <v>5</v>
      </c>
      <c r="B450" s="1468" t="s">
        <v>282</v>
      </c>
      <c r="C450" s="1540" t="s">
        <v>12628</v>
      </c>
      <c r="D450" s="1469"/>
      <c r="E450" s="1505">
        <v>1</v>
      </c>
      <c r="F450" s="1505">
        <v>1</v>
      </c>
      <c r="G450" s="1506"/>
      <c r="H450" s="1506"/>
      <c r="I450" s="1511">
        <v>1</v>
      </c>
      <c r="J450" s="1506"/>
      <c r="K450" s="1506"/>
      <c r="L450" s="1507">
        <v>5</v>
      </c>
      <c r="M450" s="1499"/>
      <c r="N450" s="1499"/>
      <c r="O450" s="1507"/>
      <c r="P450" s="1508"/>
      <c r="Q450" s="1508"/>
      <c r="R450" s="1508">
        <v>1</v>
      </c>
      <c r="S450" s="1499"/>
      <c r="T450" s="1499"/>
      <c r="U450" s="1499"/>
      <c r="V450" s="1499"/>
      <c r="W450" s="1499"/>
    </row>
    <row r="451" spans="1:23">
      <c r="A451" s="510">
        <v>6</v>
      </c>
      <c r="B451" s="1468" t="s">
        <v>227</v>
      </c>
      <c r="C451" s="1540" t="s">
        <v>12629</v>
      </c>
      <c r="D451" s="1469"/>
      <c r="E451" s="1505">
        <v>1</v>
      </c>
      <c r="F451" s="1505">
        <v>1</v>
      </c>
      <c r="G451" s="1506">
        <v>1</v>
      </c>
      <c r="H451" s="1506"/>
      <c r="I451" s="1511"/>
      <c r="J451" s="1506"/>
      <c r="K451" s="1506"/>
      <c r="L451" s="1507">
        <v>5</v>
      </c>
      <c r="M451" s="1499"/>
      <c r="N451" s="1499"/>
      <c r="O451" s="1507"/>
      <c r="P451" s="1508"/>
      <c r="Q451" s="1508">
        <v>1</v>
      </c>
      <c r="R451" s="1508"/>
      <c r="S451" s="1499"/>
      <c r="T451" s="1499"/>
      <c r="U451" s="1499"/>
      <c r="V451" s="1499"/>
      <c r="W451" s="1499"/>
    </row>
    <row r="452" spans="1:23">
      <c r="A452" s="510">
        <v>7</v>
      </c>
      <c r="B452" s="1468" t="s">
        <v>12630</v>
      </c>
      <c r="C452" s="1540" t="s">
        <v>12631</v>
      </c>
      <c r="D452" s="1469"/>
      <c r="E452" s="1505">
        <v>0.8</v>
      </c>
      <c r="F452" s="1505">
        <v>0.25</v>
      </c>
      <c r="G452" s="1506">
        <v>0.25</v>
      </c>
      <c r="H452" s="1506"/>
      <c r="I452" s="1511"/>
      <c r="J452" s="1506">
        <v>0.55000000000000004</v>
      </c>
      <c r="K452" s="1506">
        <v>0.55000000000000004</v>
      </c>
      <c r="L452" s="1507">
        <v>5</v>
      </c>
      <c r="M452" s="1499"/>
      <c r="N452" s="1499"/>
      <c r="O452" s="1507"/>
      <c r="P452" s="1508"/>
      <c r="Q452" s="1508">
        <v>0.8</v>
      </c>
      <c r="R452" s="1508"/>
      <c r="S452" s="1499"/>
      <c r="T452" s="1499"/>
      <c r="U452" s="1499"/>
      <c r="V452" s="1499"/>
      <c r="W452" s="1499"/>
    </row>
    <row r="453" spans="1:23">
      <c r="A453" s="510"/>
      <c r="B453" s="1471" t="s">
        <v>12632</v>
      </c>
      <c r="C453" s="1541"/>
      <c r="D453" s="1469"/>
      <c r="E453" s="1505"/>
      <c r="F453" s="1505"/>
      <c r="G453" s="1506"/>
      <c r="H453" s="1506"/>
      <c r="I453" s="1511"/>
      <c r="J453" s="1506"/>
      <c r="K453" s="1506"/>
      <c r="L453" s="1507"/>
      <c r="M453" s="1499"/>
      <c r="N453" s="1499"/>
      <c r="O453" s="1507"/>
      <c r="P453" s="1508"/>
      <c r="Q453" s="1508"/>
      <c r="R453" s="1508"/>
      <c r="S453" s="1499"/>
      <c r="T453" s="1499"/>
      <c r="U453" s="1499"/>
      <c r="V453" s="1499"/>
      <c r="W453" s="1499"/>
    </row>
    <row r="454" spans="1:23">
      <c r="A454" s="510">
        <v>8</v>
      </c>
      <c r="B454" s="1468" t="s">
        <v>12633</v>
      </c>
      <c r="C454" s="1540" t="s">
        <v>12634</v>
      </c>
      <c r="D454" s="1469"/>
      <c r="E454" s="1505">
        <v>1</v>
      </c>
      <c r="F454" s="1505">
        <v>1</v>
      </c>
      <c r="G454" s="1506">
        <v>1</v>
      </c>
      <c r="H454" s="1506"/>
      <c r="I454" s="1511"/>
      <c r="J454" s="1506"/>
      <c r="K454" s="1506"/>
      <c r="L454" s="1507">
        <v>5</v>
      </c>
      <c r="M454" s="1499"/>
      <c r="N454" s="1499"/>
      <c r="O454" s="1507"/>
      <c r="P454" s="1508">
        <v>1</v>
      </c>
      <c r="Q454" s="1508"/>
      <c r="R454" s="1508"/>
      <c r="S454" s="1499"/>
      <c r="T454" s="1499"/>
      <c r="U454" s="1499"/>
      <c r="V454" s="1499"/>
      <c r="W454" s="1499"/>
    </row>
    <row r="455" spans="1:23">
      <c r="A455" s="510"/>
      <c r="B455" s="1471" t="s">
        <v>7330</v>
      </c>
      <c r="C455" s="1540"/>
      <c r="D455" s="1469"/>
      <c r="E455" s="1505"/>
      <c r="F455" s="1505"/>
      <c r="G455" s="1506"/>
      <c r="H455" s="1506"/>
      <c r="I455" s="1511"/>
      <c r="J455" s="1506"/>
      <c r="K455" s="1506"/>
      <c r="L455" s="1507">
        <v>5</v>
      </c>
      <c r="M455" s="1499"/>
      <c r="N455" s="1499"/>
      <c r="O455" s="1507"/>
      <c r="P455" s="1508"/>
      <c r="Q455" s="1508"/>
      <c r="R455" s="1508"/>
      <c r="S455" s="1499"/>
      <c r="T455" s="1499"/>
      <c r="U455" s="1499"/>
      <c r="V455" s="1499"/>
      <c r="W455" s="1499"/>
    </row>
    <row r="456" spans="1:23">
      <c r="A456" s="510">
        <v>9</v>
      </c>
      <c r="B456" s="1468" t="s">
        <v>12635</v>
      </c>
      <c r="C456" s="1540" t="s">
        <v>12636</v>
      </c>
      <c r="D456" s="1469"/>
      <c r="E456" s="1505">
        <v>0.35</v>
      </c>
      <c r="F456" s="1505"/>
      <c r="G456" s="1506"/>
      <c r="H456" s="1506"/>
      <c r="I456" s="1511"/>
      <c r="J456" s="1506">
        <v>0.35</v>
      </c>
      <c r="K456" s="1506">
        <v>0.35</v>
      </c>
      <c r="L456" s="1507">
        <v>5</v>
      </c>
      <c r="M456" s="1499"/>
      <c r="N456" s="1499"/>
      <c r="O456" s="1507"/>
      <c r="P456" s="1508"/>
      <c r="Q456" s="1508"/>
      <c r="R456" s="1508">
        <v>0.35</v>
      </c>
      <c r="S456" s="1499"/>
      <c r="T456" s="1499"/>
      <c r="U456" s="1499"/>
      <c r="V456" s="1499"/>
      <c r="W456" s="1499"/>
    </row>
    <row r="457" spans="1:23">
      <c r="A457" s="510"/>
      <c r="B457" s="1471" t="s">
        <v>12637</v>
      </c>
      <c r="C457" s="1540"/>
      <c r="D457" s="1469"/>
      <c r="E457" s="1505"/>
      <c r="F457" s="1505"/>
      <c r="G457" s="1506"/>
      <c r="H457" s="1506"/>
      <c r="I457" s="1511"/>
      <c r="J457" s="1506"/>
      <c r="K457" s="1506"/>
      <c r="L457" s="1507"/>
      <c r="M457" s="1499"/>
      <c r="N457" s="1499"/>
      <c r="O457" s="1507"/>
      <c r="P457" s="1508"/>
      <c r="Q457" s="1508"/>
      <c r="R457" s="1508"/>
      <c r="S457" s="1499"/>
      <c r="T457" s="1499"/>
      <c r="U457" s="1499"/>
      <c r="V457" s="1499"/>
      <c r="W457" s="1499"/>
    </row>
    <row r="458" spans="1:23">
      <c r="A458" s="510">
        <v>10</v>
      </c>
      <c r="B458" s="1468" t="s">
        <v>12638</v>
      </c>
      <c r="C458" s="1540" t="s">
        <v>12639</v>
      </c>
      <c r="D458" s="1469"/>
      <c r="E458" s="1505">
        <v>0.2</v>
      </c>
      <c r="F458" s="1505"/>
      <c r="G458" s="1506"/>
      <c r="H458" s="1506"/>
      <c r="I458" s="1511"/>
      <c r="J458" s="1506">
        <v>0.2</v>
      </c>
      <c r="K458" s="1506">
        <v>0.2</v>
      </c>
      <c r="L458" s="1507">
        <v>5</v>
      </c>
      <c r="M458" s="1499"/>
      <c r="N458" s="1499"/>
      <c r="O458" s="1507"/>
      <c r="P458" s="1508"/>
      <c r="Q458" s="1508"/>
      <c r="R458" s="1508">
        <v>0.2</v>
      </c>
      <c r="S458" s="1499"/>
      <c r="T458" s="1499"/>
      <c r="U458" s="1499"/>
      <c r="V458" s="1499"/>
      <c r="W458" s="1499"/>
    </row>
    <row r="459" spans="1:23">
      <c r="A459" s="510"/>
      <c r="B459" s="1471" t="s">
        <v>12640</v>
      </c>
      <c r="C459" s="1540"/>
      <c r="D459" s="1469"/>
      <c r="E459" s="1505"/>
      <c r="F459" s="1505"/>
      <c r="G459" s="1506"/>
      <c r="H459" s="1506"/>
      <c r="I459" s="1511"/>
      <c r="J459" s="1506"/>
      <c r="K459" s="1506"/>
      <c r="L459" s="1507"/>
      <c r="M459" s="1499"/>
      <c r="N459" s="1499"/>
      <c r="O459" s="1507"/>
      <c r="P459" s="1508"/>
      <c r="Q459" s="1508"/>
      <c r="R459" s="1508"/>
      <c r="S459" s="1499"/>
      <c r="T459" s="1499"/>
      <c r="U459" s="1499"/>
      <c r="V459" s="1499"/>
      <c r="W459" s="1499"/>
    </row>
    <row r="460" spans="1:23">
      <c r="A460" s="510">
        <v>11</v>
      </c>
      <c r="B460" s="1468" t="s">
        <v>12641</v>
      </c>
      <c r="C460" s="1540" t="s">
        <v>12642</v>
      </c>
      <c r="D460" s="1469"/>
      <c r="E460" s="1505">
        <v>0.41</v>
      </c>
      <c r="F460" s="1505">
        <v>0.41</v>
      </c>
      <c r="G460" s="1506"/>
      <c r="H460" s="1506"/>
      <c r="I460" s="1511">
        <v>0.41</v>
      </c>
      <c r="J460" s="1506"/>
      <c r="K460" s="1506"/>
      <c r="L460" s="1507">
        <v>5</v>
      </c>
      <c r="M460" s="1499"/>
      <c r="N460" s="1499"/>
      <c r="O460" s="1507"/>
      <c r="P460" s="1508"/>
      <c r="Q460" s="1508"/>
      <c r="R460" s="1508">
        <v>0.41</v>
      </c>
      <c r="S460" s="1499"/>
      <c r="T460" s="1499"/>
      <c r="U460" s="1499"/>
      <c r="V460" s="1499"/>
      <c r="W460" s="1499"/>
    </row>
    <row r="461" spans="1:23">
      <c r="A461" s="510"/>
      <c r="B461" s="1471" t="s">
        <v>12643</v>
      </c>
      <c r="C461" s="1540"/>
      <c r="D461" s="1469"/>
      <c r="E461" s="1505"/>
      <c r="F461" s="1505"/>
      <c r="G461" s="1506"/>
      <c r="H461" s="1506"/>
      <c r="I461" s="1511"/>
      <c r="J461" s="1506"/>
      <c r="K461" s="1506"/>
      <c r="L461" s="1507"/>
      <c r="M461" s="1499"/>
      <c r="N461" s="1499"/>
      <c r="O461" s="1507"/>
      <c r="P461" s="1508"/>
      <c r="Q461" s="1508"/>
      <c r="R461" s="1508"/>
      <c r="S461" s="1499"/>
      <c r="T461" s="1499"/>
      <c r="U461" s="1499"/>
      <c r="V461" s="1499"/>
      <c r="W461" s="1499"/>
    </row>
    <row r="462" spans="1:23">
      <c r="A462" s="510">
        <v>12</v>
      </c>
      <c r="B462" s="1468" t="s">
        <v>12644</v>
      </c>
      <c r="C462" s="1540" t="s">
        <v>12645</v>
      </c>
      <c r="D462" s="1469"/>
      <c r="E462" s="1505">
        <v>0.4</v>
      </c>
      <c r="F462" s="1505"/>
      <c r="G462" s="1506"/>
      <c r="H462" s="1506"/>
      <c r="I462" s="1511"/>
      <c r="J462" s="1506">
        <v>0.4</v>
      </c>
      <c r="K462" s="1506">
        <v>0.4</v>
      </c>
      <c r="L462" s="1507">
        <v>5</v>
      </c>
      <c r="M462" s="1499"/>
      <c r="N462" s="1499"/>
      <c r="O462" s="1507"/>
      <c r="P462" s="1508"/>
      <c r="Q462" s="1508"/>
      <c r="R462" s="1508">
        <v>0.4</v>
      </c>
      <c r="S462" s="1499"/>
      <c r="T462" s="1499"/>
      <c r="U462" s="1499"/>
      <c r="V462" s="1499"/>
      <c r="W462" s="1499"/>
    </row>
    <row r="463" spans="1:23">
      <c r="A463" s="510"/>
      <c r="B463" s="1471" t="s">
        <v>12646</v>
      </c>
      <c r="C463" s="1540"/>
      <c r="D463" s="1469"/>
      <c r="E463" s="1505"/>
      <c r="F463" s="1505"/>
      <c r="G463" s="1506"/>
      <c r="H463" s="1506"/>
      <c r="I463" s="1511"/>
      <c r="J463" s="1506"/>
      <c r="K463" s="1506"/>
      <c r="L463" s="1507"/>
      <c r="M463" s="1499"/>
      <c r="N463" s="1499"/>
      <c r="O463" s="1507"/>
      <c r="P463" s="1508"/>
      <c r="Q463" s="1508"/>
      <c r="R463" s="1508"/>
      <c r="S463" s="1499"/>
      <c r="T463" s="1499"/>
      <c r="U463" s="1499"/>
      <c r="V463" s="1499"/>
      <c r="W463" s="1499"/>
    </row>
    <row r="464" spans="1:23">
      <c r="A464" s="510">
        <v>13</v>
      </c>
      <c r="B464" s="1468" t="s">
        <v>12647</v>
      </c>
      <c r="C464" s="1540" t="s">
        <v>12648</v>
      </c>
      <c r="D464" s="1469"/>
      <c r="E464" s="1505">
        <v>0.5</v>
      </c>
      <c r="F464" s="1505"/>
      <c r="G464" s="1506"/>
      <c r="H464" s="1506"/>
      <c r="I464" s="1511"/>
      <c r="J464" s="1506">
        <v>0.5</v>
      </c>
      <c r="K464" s="1506">
        <v>0.5</v>
      </c>
      <c r="L464" s="1507">
        <v>5</v>
      </c>
      <c r="M464" s="1499"/>
      <c r="N464" s="1499"/>
      <c r="O464" s="1507"/>
      <c r="P464" s="1508"/>
      <c r="Q464" s="1508"/>
      <c r="R464" s="1508">
        <v>0.5</v>
      </c>
      <c r="S464" s="1499"/>
      <c r="T464" s="1499"/>
      <c r="U464" s="1499"/>
      <c r="V464" s="1499"/>
      <c r="W464" s="1499"/>
    </row>
    <row r="465" spans="1:23">
      <c r="A465" s="510"/>
      <c r="B465" s="1471" t="s">
        <v>12649</v>
      </c>
      <c r="C465" s="1540"/>
      <c r="D465" s="1469"/>
      <c r="E465" s="1505"/>
      <c r="F465" s="1505"/>
      <c r="G465" s="1506"/>
      <c r="H465" s="1506"/>
      <c r="I465" s="1511"/>
      <c r="J465" s="1506"/>
      <c r="K465" s="1506"/>
      <c r="L465" s="1507">
        <v>5</v>
      </c>
      <c r="M465" s="1499"/>
      <c r="N465" s="1499"/>
      <c r="O465" s="1507"/>
      <c r="P465" s="1508"/>
      <c r="Q465" s="1508"/>
      <c r="R465" s="1508"/>
      <c r="S465" s="1499"/>
      <c r="T465" s="1499"/>
      <c r="U465" s="1499"/>
      <c r="V465" s="1499"/>
      <c r="W465" s="1499"/>
    </row>
    <row r="466" spans="1:23">
      <c r="A466" s="510">
        <v>14</v>
      </c>
      <c r="B466" s="1468" t="s">
        <v>12650</v>
      </c>
      <c r="C466" s="1540" t="s">
        <v>12651</v>
      </c>
      <c r="D466" s="1469"/>
      <c r="E466" s="1505">
        <v>0.28999999999999998</v>
      </c>
      <c r="F466" s="1505">
        <v>0.28999999999999998</v>
      </c>
      <c r="G466" s="1506"/>
      <c r="H466" s="1506"/>
      <c r="I466" s="1511">
        <v>0.28999999999999998</v>
      </c>
      <c r="J466" s="1506"/>
      <c r="K466" s="1506"/>
      <c r="L466" s="1507">
        <v>5</v>
      </c>
      <c r="M466" s="1499"/>
      <c r="N466" s="1499"/>
      <c r="O466" s="1507"/>
      <c r="P466" s="1508"/>
      <c r="Q466" s="1508"/>
      <c r="R466" s="1508">
        <v>0.28999999999999998</v>
      </c>
      <c r="S466" s="1499"/>
      <c r="T466" s="1499"/>
      <c r="U466" s="1499"/>
      <c r="V466" s="1499"/>
      <c r="W466" s="1499"/>
    </row>
    <row r="467" spans="1:23">
      <c r="A467" s="510">
        <v>15</v>
      </c>
      <c r="B467" s="1468" t="s">
        <v>571</v>
      </c>
      <c r="C467" s="1540" t="s">
        <v>12652</v>
      </c>
      <c r="D467" s="1469"/>
      <c r="E467" s="1505">
        <v>0.215</v>
      </c>
      <c r="F467" s="1505">
        <v>0.215</v>
      </c>
      <c r="G467" s="1506"/>
      <c r="H467" s="1506"/>
      <c r="I467" s="1511">
        <v>0.215</v>
      </c>
      <c r="J467" s="1506"/>
      <c r="K467" s="1506"/>
      <c r="L467" s="1507">
        <v>5</v>
      </c>
      <c r="M467" s="1499"/>
      <c r="N467" s="1499"/>
      <c r="O467" s="1507"/>
      <c r="P467" s="1508"/>
      <c r="Q467" s="1508"/>
      <c r="R467" s="1508">
        <v>0.215</v>
      </c>
      <c r="S467" s="1499"/>
      <c r="T467" s="1499"/>
      <c r="U467" s="1499"/>
      <c r="V467" s="1499"/>
      <c r="W467" s="1499"/>
    </row>
    <row r="468" spans="1:23">
      <c r="A468" s="510">
        <v>16</v>
      </c>
      <c r="B468" s="1468" t="s">
        <v>12653</v>
      </c>
      <c r="C468" s="1540" t="s">
        <v>12654</v>
      </c>
      <c r="D468" s="1469"/>
      <c r="E468" s="1505">
        <v>1.2</v>
      </c>
      <c r="F468" s="1505">
        <v>0.85</v>
      </c>
      <c r="G468" s="1506"/>
      <c r="H468" s="1506"/>
      <c r="I468" s="1511">
        <v>0.85</v>
      </c>
      <c r="J468" s="1506">
        <v>0.35</v>
      </c>
      <c r="K468" s="1506">
        <v>0.35</v>
      </c>
      <c r="L468" s="1507">
        <v>5</v>
      </c>
      <c r="M468" s="1499"/>
      <c r="N468" s="1499"/>
      <c r="O468" s="1507"/>
      <c r="P468" s="1508"/>
      <c r="Q468" s="1508">
        <v>1.2</v>
      </c>
      <c r="R468" s="1508"/>
      <c r="S468" s="1499"/>
      <c r="T468" s="1499"/>
      <c r="U468" s="1499"/>
      <c r="V468" s="1499"/>
      <c r="W468" s="1499"/>
    </row>
    <row r="469" spans="1:23">
      <c r="A469" s="510">
        <v>17</v>
      </c>
      <c r="B469" s="1468" t="s">
        <v>12655</v>
      </c>
      <c r="C469" s="1540" t="s">
        <v>12656</v>
      </c>
      <c r="D469" s="1469"/>
      <c r="E469" s="1505"/>
      <c r="F469" s="1505"/>
      <c r="G469" s="1506"/>
      <c r="H469" s="1506"/>
      <c r="I469" s="1511"/>
      <c r="J469" s="1506"/>
      <c r="K469" s="1506"/>
      <c r="L469" s="1507"/>
      <c r="M469" s="1499"/>
      <c r="N469" s="1499"/>
      <c r="O469" s="1507"/>
      <c r="P469" s="1508"/>
      <c r="Q469" s="1508"/>
      <c r="R469" s="1508"/>
      <c r="S469" s="1512" t="s">
        <v>12657</v>
      </c>
      <c r="T469" s="1512" t="s">
        <v>12657</v>
      </c>
      <c r="U469" s="1499"/>
      <c r="V469" s="1499"/>
      <c r="W469" s="1499"/>
    </row>
    <row r="470" spans="1:23">
      <c r="A470" s="510"/>
      <c r="B470" s="1471" t="s">
        <v>12658</v>
      </c>
      <c r="C470" s="1540"/>
      <c r="D470" s="1469"/>
      <c r="E470" s="1505"/>
      <c r="F470" s="1505"/>
      <c r="G470" s="1506"/>
      <c r="H470" s="1506"/>
      <c r="I470" s="1511"/>
      <c r="J470" s="1506"/>
      <c r="K470" s="1506"/>
      <c r="L470" s="1507"/>
      <c r="M470" s="1499"/>
      <c r="N470" s="1499"/>
      <c r="O470" s="1507"/>
      <c r="P470" s="1508"/>
      <c r="Q470" s="1508"/>
      <c r="R470" s="1508"/>
      <c r="S470" s="1499"/>
      <c r="T470" s="1499"/>
      <c r="U470" s="1499"/>
      <c r="V470" s="1499"/>
      <c r="W470" s="1499"/>
    </row>
    <row r="471" spans="1:23">
      <c r="A471" s="510">
        <v>18</v>
      </c>
      <c r="B471" s="1468" t="s">
        <v>12659</v>
      </c>
      <c r="C471" s="1540" t="s">
        <v>12660</v>
      </c>
      <c r="D471" s="1469"/>
      <c r="E471" s="1505">
        <v>0.7</v>
      </c>
      <c r="F471" s="1505"/>
      <c r="G471" s="1506"/>
      <c r="H471" s="1506"/>
      <c r="I471" s="1511"/>
      <c r="J471" s="1506">
        <v>0.7</v>
      </c>
      <c r="K471" s="1506">
        <v>0.7</v>
      </c>
      <c r="L471" s="1507">
        <v>5</v>
      </c>
      <c r="M471" s="1499"/>
      <c r="N471" s="1499"/>
      <c r="O471" s="1507"/>
      <c r="P471" s="1508"/>
      <c r="Q471" s="1508"/>
      <c r="R471" s="1508">
        <v>0.7</v>
      </c>
      <c r="S471" s="1499"/>
      <c r="T471" s="1499"/>
      <c r="U471" s="1499"/>
      <c r="V471" s="1499"/>
      <c r="W471" s="1499"/>
    </row>
    <row r="472" spans="1:23">
      <c r="A472" s="510"/>
      <c r="B472" s="1471" t="s">
        <v>9200</v>
      </c>
      <c r="C472" s="1540"/>
      <c r="D472" s="1469"/>
      <c r="E472" s="1505"/>
      <c r="F472" s="1505"/>
      <c r="G472" s="1506"/>
      <c r="H472" s="1506"/>
      <c r="I472" s="1511"/>
      <c r="J472" s="1506"/>
      <c r="K472" s="1506"/>
      <c r="L472" s="1507"/>
      <c r="M472" s="1499"/>
      <c r="N472" s="1499"/>
      <c r="O472" s="1507"/>
      <c r="P472" s="1508"/>
      <c r="Q472" s="1508"/>
      <c r="R472" s="1508"/>
      <c r="S472" s="1499"/>
      <c r="T472" s="1499"/>
      <c r="U472" s="1499"/>
      <c r="V472" s="1499"/>
      <c r="W472" s="1499"/>
    </row>
    <row r="473" spans="1:23">
      <c r="A473" s="510">
        <v>19</v>
      </c>
      <c r="B473" s="1468" t="s">
        <v>12661</v>
      </c>
      <c r="C473" s="1540" t="s">
        <v>12662</v>
      </c>
      <c r="D473" s="1469"/>
      <c r="E473" s="1505">
        <v>0.4</v>
      </c>
      <c r="F473" s="1505"/>
      <c r="G473" s="1506"/>
      <c r="H473" s="1506"/>
      <c r="I473" s="1511"/>
      <c r="J473" s="1506">
        <v>0.4</v>
      </c>
      <c r="K473" s="1506">
        <v>0.4</v>
      </c>
      <c r="L473" s="1507">
        <v>5</v>
      </c>
      <c r="M473" s="1499"/>
      <c r="N473" s="1499"/>
      <c r="O473" s="1507"/>
      <c r="P473" s="1508"/>
      <c r="Q473" s="1508"/>
      <c r="R473" s="1508">
        <v>0.4</v>
      </c>
      <c r="S473" s="1499"/>
      <c r="T473" s="1499"/>
      <c r="U473" s="1499"/>
      <c r="V473" s="1499"/>
      <c r="W473" s="1499"/>
    </row>
    <row r="474" spans="1:23">
      <c r="A474" s="510"/>
      <c r="B474" s="1471" t="s">
        <v>12663</v>
      </c>
      <c r="C474" s="1540"/>
      <c r="D474" s="1469"/>
      <c r="E474" s="1505"/>
      <c r="F474" s="1505"/>
      <c r="G474" s="1506"/>
      <c r="H474" s="1506"/>
      <c r="I474" s="1511"/>
      <c r="J474" s="1506"/>
      <c r="K474" s="1506"/>
      <c r="L474" s="1507"/>
      <c r="M474" s="1499"/>
      <c r="N474" s="1499"/>
      <c r="O474" s="1507"/>
      <c r="P474" s="1508"/>
      <c r="Q474" s="1508"/>
      <c r="R474" s="1508"/>
      <c r="S474" s="1499"/>
      <c r="T474" s="1499"/>
      <c r="U474" s="1499"/>
      <c r="V474" s="1499"/>
      <c r="W474" s="1499"/>
    </row>
    <row r="475" spans="1:23">
      <c r="A475" s="510">
        <v>20</v>
      </c>
      <c r="B475" s="1468" t="s">
        <v>12664</v>
      </c>
      <c r="C475" s="1540" t="s">
        <v>12665</v>
      </c>
      <c r="D475" s="1469"/>
      <c r="E475" s="1505">
        <v>0.5</v>
      </c>
      <c r="F475" s="1505"/>
      <c r="G475" s="1506"/>
      <c r="H475" s="1506"/>
      <c r="I475" s="1511"/>
      <c r="J475" s="1506">
        <v>0.5</v>
      </c>
      <c r="K475" s="1506">
        <v>0.5</v>
      </c>
      <c r="L475" s="1507">
        <v>5</v>
      </c>
      <c r="M475" s="1499"/>
      <c r="N475" s="1499"/>
      <c r="O475" s="1507"/>
      <c r="P475" s="1508"/>
      <c r="Q475" s="1508"/>
      <c r="R475" s="1508">
        <v>0.5</v>
      </c>
      <c r="S475" s="1499"/>
      <c r="T475" s="1499"/>
      <c r="U475" s="1499"/>
      <c r="V475" s="1499"/>
      <c r="W475" s="1499"/>
    </row>
    <row r="476" spans="1:23">
      <c r="A476" s="510"/>
      <c r="B476" s="1471" t="s">
        <v>12666</v>
      </c>
      <c r="C476" s="1540"/>
      <c r="D476" s="1469"/>
      <c r="E476" s="1505"/>
      <c r="F476" s="1505"/>
      <c r="G476" s="1506"/>
      <c r="H476" s="1506"/>
      <c r="I476" s="1511"/>
      <c r="J476" s="1506"/>
      <c r="K476" s="1506"/>
      <c r="L476" s="1507"/>
      <c r="M476" s="1499"/>
      <c r="N476" s="1499"/>
      <c r="O476" s="1507"/>
      <c r="P476" s="1508"/>
      <c r="Q476" s="1508"/>
      <c r="R476" s="1508"/>
      <c r="S476" s="1499"/>
      <c r="T476" s="1499"/>
      <c r="U476" s="1499"/>
      <c r="V476" s="1499"/>
      <c r="W476" s="1499"/>
    </row>
    <row r="477" spans="1:23">
      <c r="A477" s="510">
        <v>21</v>
      </c>
      <c r="B477" s="1468" t="s">
        <v>12667</v>
      </c>
      <c r="C477" s="1540" t="s">
        <v>12668</v>
      </c>
      <c r="D477" s="1469"/>
      <c r="E477" s="1505">
        <v>0.8</v>
      </c>
      <c r="F477" s="1505"/>
      <c r="G477" s="1506"/>
      <c r="H477" s="1506"/>
      <c r="I477" s="1511"/>
      <c r="J477" s="1506">
        <v>0.8</v>
      </c>
      <c r="K477" s="1506">
        <v>0.8</v>
      </c>
      <c r="L477" s="1507">
        <v>5</v>
      </c>
      <c r="M477" s="1499"/>
      <c r="N477" s="1499"/>
      <c r="O477" s="1507"/>
      <c r="P477" s="1508"/>
      <c r="Q477" s="1508"/>
      <c r="R477" s="1508">
        <v>0.8</v>
      </c>
      <c r="S477" s="1499"/>
      <c r="T477" s="1499"/>
      <c r="U477" s="1499"/>
      <c r="V477" s="1499"/>
      <c r="W477" s="1499"/>
    </row>
    <row r="478" spans="1:23">
      <c r="A478" s="510"/>
      <c r="B478" s="1471" t="s">
        <v>12669</v>
      </c>
      <c r="C478" s="1540"/>
      <c r="D478" s="1469"/>
      <c r="E478" s="1505"/>
      <c r="F478" s="1505"/>
      <c r="G478" s="1506"/>
      <c r="H478" s="1506"/>
      <c r="I478" s="1511"/>
      <c r="J478" s="1506"/>
      <c r="K478" s="1506"/>
      <c r="L478" s="1507"/>
      <c r="M478" s="1499"/>
      <c r="N478" s="1499"/>
      <c r="O478" s="1507"/>
      <c r="P478" s="1508"/>
      <c r="Q478" s="1508"/>
      <c r="R478" s="1508"/>
      <c r="S478" s="1499"/>
      <c r="T478" s="1499"/>
      <c r="U478" s="1499"/>
      <c r="V478" s="1499"/>
      <c r="W478" s="1499"/>
    </row>
    <row r="479" spans="1:23">
      <c r="A479" s="510">
        <v>22</v>
      </c>
      <c r="B479" s="1468" t="s">
        <v>12670</v>
      </c>
      <c r="C479" s="1540" t="s">
        <v>12671</v>
      </c>
      <c r="D479" s="1469"/>
      <c r="E479" s="1505">
        <v>0.35</v>
      </c>
      <c r="F479" s="1505"/>
      <c r="G479" s="1506"/>
      <c r="H479" s="1506"/>
      <c r="I479" s="1511"/>
      <c r="J479" s="1506">
        <v>0.35</v>
      </c>
      <c r="K479" s="1506">
        <v>0.35</v>
      </c>
      <c r="L479" s="1507">
        <v>5</v>
      </c>
      <c r="M479" s="1499"/>
      <c r="N479" s="1499"/>
      <c r="O479" s="1507"/>
      <c r="P479" s="1508"/>
      <c r="Q479" s="1508"/>
      <c r="R479" s="1508">
        <v>0.35</v>
      </c>
      <c r="S479" s="1499"/>
      <c r="T479" s="1499"/>
      <c r="U479" s="1499"/>
      <c r="V479" s="1499"/>
      <c r="W479" s="1499"/>
    </row>
    <row r="480" spans="1:23">
      <c r="A480" s="510"/>
      <c r="B480" s="1471" t="s">
        <v>2989</v>
      </c>
      <c r="C480" s="1540"/>
      <c r="D480" s="1469"/>
      <c r="E480" s="1505"/>
      <c r="F480" s="1505"/>
      <c r="G480" s="1506"/>
      <c r="H480" s="1506"/>
      <c r="I480" s="1511"/>
      <c r="J480" s="1506"/>
      <c r="K480" s="1506"/>
      <c r="L480" s="1507"/>
      <c r="M480" s="1499"/>
      <c r="N480" s="1499"/>
      <c r="O480" s="1507"/>
      <c r="P480" s="1508"/>
      <c r="Q480" s="1508"/>
      <c r="R480" s="1508"/>
      <c r="S480" s="1499"/>
      <c r="T480" s="1499"/>
      <c r="U480" s="1499"/>
      <c r="V480" s="1499"/>
      <c r="W480" s="1499"/>
    </row>
    <row r="481" spans="1:23">
      <c r="A481" s="510">
        <v>23</v>
      </c>
      <c r="B481" s="1468" t="s">
        <v>12672</v>
      </c>
      <c r="C481" s="1540" t="s">
        <v>12673</v>
      </c>
      <c r="D481" s="1469"/>
      <c r="E481" s="1505">
        <v>0.75</v>
      </c>
      <c r="F481" s="1505"/>
      <c r="G481" s="1506"/>
      <c r="H481" s="1506"/>
      <c r="I481" s="1511"/>
      <c r="J481" s="1506">
        <v>0.75</v>
      </c>
      <c r="K481" s="1506">
        <v>0.75</v>
      </c>
      <c r="L481" s="1507">
        <v>5</v>
      </c>
      <c r="M481" s="1499"/>
      <c r="N481" s="1499"/>
      <c r="O481" s="1507"/>
      <c r="P481" s="1508"/>
      <c r="Q481" s="1508"/>
      <c r="R481" s="1508">
        <v>0.75</v>
      </c>
      <c r="S481" s="1499"/>
      <c r="T481" s="1499"/>
      <c r="U481" s="1499"/>
      <c r="V481" s="1499"/>
      <c r="W481" s="1499"/>
    </row>
    <row r="482" spans="1:23">
      <c r="A482" s="510"/>
      <c r="B482" s="1471" t="s">
        <v>12674</v>
      </c>
      <c r="C482" s="1540"/>
      <c r="D482" s="1469"/>
      <c r="E482" s="1505"/>
      <c r="F482" s="1505"/>
      <c r="G482" s="1506"/>
      <c r="H482" s="1506"/>
      <c r="I482" s="1511"/>
      <c r="J482" s="1506"/>
      <c r="K482" s="1506"/>
      <c r="L482" s="1507"/>
      <c r="M482" s="1499"/>
      <c r="N482" s="1499"/>
      <c r="O482" s="1507"/>
      <c r="P482" s="1508"/>
      <c r="Q482" s="1508"/>
      <c r="R482" s="1508"/>
      <c r="S482" s="1499"/>
      <c r="T482" s="1499"/>
      <c r="U482" s="1499"/>
      <c r="V482" s="1499"/>
      <c r="W482" s="1499"/>
    </row>
    <row r="483" spans="1:23">
      <c r="A483" s="510">
        <v>24</v>
      </c>
      <c r="B483" s="1468" t="s">
        <v>12675</v>
      </c>
      <c r="C483" s="1540" t="s">
        <v>12676</v>
      </c>
      <c r="D483" s="1469"/>
      <c r="E483" s="1505">
        <v>0.5</v>
      </c>
      <c r="F483" s="1505"/>
      <c r="G483" s="1506"/>
      <c r="H483" s="1506"/>
      <c r="I483" s="1511"/>
      <c r="J483" s="1505">
        <v>0.5</v>
      </c>
      <c r="K483" s="1505">
        <v>0.5</v>
      </c>
      <c r="L483" s="1507">
        <v>5</v>
      </c>
      <c r="M483" s="1499"/>
      <c r="N483" s="1499"/>
      <c r="O483" s="1507"/>
      <c r="P483" s="1508"/>
      <c r="Q483" s="1508"/>
      <c r="R483" s="1508">
        <v>0.5</v>
      </c>
      <c r="S483" s="1499"/>
      <c r="T483" s="1499"/>
      <c r="U483" s="1499"/>
      <c r="V483" s="1499"/>
      <c r="W483" s="1499"/>
    </row>
    <row r="484" spans="1:23">
      <c r="A484" s="510"/>
      <c r="B484" s="1471" t="s">
        <v>1974</v>
      </c>
      <c r="C484" s="1540"/>
      <c r="D484" s="1469"/>
      <c r="E484" s="1505"/>
      <c r="F484" s="1505"/>
      <c r="G484" s="1506"/>
      <c r="H484" s="1506"/>
      <c r="I484" s="1511"/>
      <c r="J484" s="1505"/>
      <c r="K484" s="1505"/>
      <c r="L484" s="1507"/>
      <c r="M484" s="1499"/>
      <c r="N484" s="1499"/>
      <c r="O484" s="1507"/>
      <c r="P484" s="1508"/>
      <c r="Q484" s="1508"/>
      <c r="R484" s="1508"/>
      <c r="S484" s="1499"/>
      <c r="T484" s="1499"/>
      <c r="U484" s="1499"/>
      <c r="V484" s="1499"/>
      <c r="W484" s="1499"/>
    </row>
    <row r="485" spans="1:23">
      <c r="A485" s="510">
        <v>25</v>
      </c>
      <c r="B485" s="1468" t="s">
        <v>12677</v>
      </c>
      <c r="C485" s="1540" t="s">
        <v>12678</v>
      </c>
      <c r="D485" s="1469"/>
      <c r="E485" s="1505">
        <v>0.8</v>
      </c>
      <c r="F485" s="1505"/>
      <c r="G485" s="1506"/>
      <c r="H485" s="1506"/>
      <c r="I485" s="1511"/>
      <c r="J485" s="1505">
        <v>0.8</v>
      </c>
      <c r="K485" s="1505">
        <v>0.8</v>
      </c>
      <c r="L485" s="1507">
        <v>5</v>
      </c>
      <c r="M485" s="1499"/>
      <c r="N485" s="1499"/>
      <c r="O485" s="1507"/>
      <c r="P485" s="1508"/>
      <c r="Q485" s="1508"/>
      <c r="R485" s="1508">
        <v>0.8</v>
      </c>
      <c r="S485" s="1499"/>
      <c r="T485" s="1499"/>
      <c r="U485" s="1499"/>
      <c r="V485" s="1499"/>
      <c r="W485" s="1499"/>
    </row>
    <row r="486" spans="1:23">
      <c r="A486" s="510"/>
      <c r="B486" s="1471" t="s">
        <v>9362</v>
      </c>
      <c r="C486" s="1540"/>
      <c r="D486" s="1469"/>
      <c r="E486" s="1505"/>
      <c r="F486" s="1505"/>
      <c r="G486" s="1506"/>
      <c r="H486" s="1506"/>
      <c r="I486" s="1511"/>
      <c r="J486" s="1505"/>
      <c r="K486" s="1505"/>
      <c r="L486" s="1507"/>
      <c r="M486" s="1499"/>
      <c r="N486" s="1499"/>
      <c r="O486" s="1507"/>
      <c r="P486" s="1508"/>
      <c r="Q486" s="1508"/>
      <c r="R486" s="1508"/>
      <c r="S486" s="1499"/>
      <c r="T486" s="1499"/>
      <c r="U486" s="1499"/>
      <c r="V486" s="1499"/>
      <c r="W486" s="1499"/>
    </row>
    <row r="487" spans="1:23">
      <c r="A487" s="510">
        <v>26</v>
      </c>
      <c r="B487" s="1472" t="s">
        <v>12679</v>
      </c>
      <c r="C487" s="1542" t="s">
        <v>12680</v>
      </c>
      <c r="D487" s="1473"/>
      <c r="E487" s="1513">
        <v>0.25</v>
      </c>
      <c r="F487" s="1513"/>
      <c r="G487" s="1514"/>
      <c r="H487" s="1514"/>
      <c r="I487" s="1515"/>
      <c r="J487" s="1513">
        <v>0.25</v>
      </c>
      <c r="K487" s="1513">
        <v>0.25</v>
      </c>
      <c r="L487" s="1514">
        <v>5</v>
      </c>
      <c r="M487" s="1516"/>
      <c r="N487" s="1516"/>
      <c r="O487" s="1514"/>
      <c r="P487" s="1513"/>
      <c r="Q487" s="1513"/>
      <c r="R487" s="1513">
        <v>0.25</v>
      </c>
      <c r="S487" s="1499"/>
      <c r="T487" s="1499"/>
      <c r="U487" s="1499"/>
      <c r="V487" s="1499"/>
      <c r="W487" s="1499"/>
    </row>
    <row r="488" spans="1:23">
      <c r="A488" s="510"/>
      <c r="B488" s="1471" t="s">
        <v>12681</v>
      </c>
      <c r="C488" s="1540"/>
      <c r="D488" s="1469"/>
      <c r="E488" s="1505"/>
      <c r="F488" s="1505"/>
      <c r="G488" s="1506"/>
      <c r="H488" s="1506"/>
      <c r="I488" s="1511"/>
      <c r="J488" s="1505"/>
      <c r="K488" s="1505"/>
      <c r="L488" s="1507"/>
      <c r="M488" s="1499"/>
      <c r="N488" s="1499"/>
      <c r="O488" s="1507"/>
      <c r="P488" s="1508"/>
      <c r="Q488" s="1508"/>
      <c r="R488" s="1508"/>
      <c r="S488" s="1499"/>
      <c r="T488" s="1499"/>
      <c r="U488" s="1499"/>
      <c r="V488" s="1499"/>
      <c r="W488" s="1499"/>
    </row>
    <row r="489" spans="1:23">
      <c r="A489" s="510">
        <v>27</v>
      </c>
      <c r="B489" s="1472" t="s">
        <v>12682</v>
      </c>
      <c r="C489" s="1542" t="s">
        <v>12683</v>
      </c>
      <c r="D489" s="1473"/>
      <c r="E489" s="1513">
        <v>0.25</v>
      </c>
      <c r="F489" s="1513"/>
      <c r="G489" s="1514"/>
      <c r="H489" s="1514"/>
      <c r="I489" s="1515"/>
      <c r="J489" s="1513">
        <v>0.25</v>
      </c>
      <c r="K489" s="1513">
        <v>0.25</v>
      </c>
      <c r="L489" s="1514">
        <v>5</v>
      </c>
      <c r="M489" s="1516"/>
      <c r="N489" s="1516"/>
      <c r="O489" s="1514"/>
      <c r="P489" s="1513"/>
      <c r="Q489" s="1513"/>
      <c r="R489" s="1513">
        <v>0.25</v>
      </c>
      <c r="S489" s="1499"/>
      <c r="T489" s="1499"/>
      <c r="U489" s="1499"/>
      <c r="V489" s="1499"/>
      <c r="W489" s="1499"/>
    </row>
    <row r="490" spans="1:23">
      <c r="A490" s="510"/>
      <c r="B490" s="1471" t="s">
        <v>12684</v>
      </c>
      <c r="C490" s="1540"/>
      <c r="D490" s="1469"/>
      <c r="E490" s="1505"/>
      <c r="F490" s="1505"/>
      <c r="G490" s="1506"/>
      <c r="H490" s="1506"/>
      <c r="I490" s="1506"/>
      <c r="J490" s="1506"/>
      <c r="K490" s="1506"/>
      <c r="L490" s="1507"/>
      <c r="M490" s="1499"/>
      <c r="N490" s="1499"/>
      <c r="O490" s="1507"/>
      <c r="P490" s="1508"/>
      <c r="Q490" s="1508"/>
      <c r="R490" s="1508"/>
      <c r="S490" s="1499"/>
      <c r="T490" s="1499"/>
      <c r="U490" s="1499"/>
      <c r="V490" s="1499"/>
      <c r="W490" s="1499"/>
    </row>
    <row r="491" spans="1:23">
      <c r="A491" s="510">
        <v>28</v>
      </c>
      <c r="B491" s="1468" t="s">
        <v>70</v>
      </c>
      <c r="C491" s="1540" t="s">
        <v>12685</v>
      </c>
      <c r="D491" s="1469"/>
      <c r="E491" s="1505">
        <v>1</v>
      </c>
      <c r="F491" s="1505">
        <v>1</v>
      </c>
      <c r="G491" s="1506">
        <v>1</v>
      </c>
      <c r="H491" s="1506"/>
      <c r="I491" s="1506"/>
      <c r="J491" s="1506"/>
      <c r="K491" s="1506"/>
      <c r="L491" s="1507">
        <v>5</v>
      </c>
      <c r="M491" s="1499"/>
      <c r="N491" s="1499"/>
      <c r="O491" s="1507"/>
      <c r="P491" s="1508">
        <v>1</v>
      </c>
      <c r="Q491" s="1508"/>
      <c r="R491" s="1508"/>
      <c r="S491" s="1499"/>
      <c r="T491" s="1499"/>
      <c r="U491" s="1499"/>
      <c r="V491" s="1499"/>
      <c r="W491" s="1499"/>
    </row>
    <row r="492" spans="1:23">
      <c r="A492" s="510">
        <v>29</v>
      </c>
      <c r="B492" s="1468" t="s">
        <v>175</v>
      </c>
      <c r="C492" s="1540" t="s">
        <v>12686</v>
      </c>
      <c r="D492" s="1469"/>
      <c r="E492" s="1505">
        <v>0.9</v>
      </c>
      <c r="F492" s="1505">
        <v>0.9</v>
      </c>
      <c r="G492" s="1506"/>
      <c r="H492" s="1506"/>
      <c r="I492" s="1506">
        <v>0.9</v>
      </c>
      <c r="J492" s="1506"/>
      <c r="K492" s="1506"/>
      <c r="L492" s="1507">
        <v>5</v>
      </c>
      <c r="M492" s="1499"/>
      <c r="N492" s="1499"/>
      <c r="O492" s="1507"/>
      <c r="P492" s="1508"/>
      <c r="Q492" s="1508"/>
      <c r="R492" s="1508">
        <v>0.9</v>
      </c>
      <c r="S492" s="1499"/>
      <c r="T492" s="1499"/>
      <c r="U492" s="1499"/>
      <c r="V492" s="1499"/>
      <c r="W492" s="1499"/>
    </row>
    <row r="493" spans="1:23">
      <c r="A493" s="510">
        <v>30</v>
      </c>
      <c r="B493" s="1468" t="s">
        <v>119</v>
      </c>
      <c r="C493" s="1540" t="s">
        <v>12687</v>
      </c>
      <c r="D493" s="1469"/>
      <c r="E493" s="1505">
        <v>0.5</v>
      </c>
      <c r="F493" s="1505">
        <v>0.5</v>
      </c>
      <c r="G493" s="1506"/>
      <c r="H493" s="1506"/>
      <c r="I493" s="1506">
        <v>0.5</v>
      </c>
      <c r="J493" s="1506"/>
      <c r="K493" s="1506"/>
      <c r="L493" s="1507">
        <v>5</v>
      </c>
      <c r="M493" s="1499"/>
      <c r="N493" s="1499"/>
      <c r="O493" s="1507"/>
      <c r="P493" s="1508"/>
      <c r="Q493" s="1508"/>
      <c r="R493" s="1508">
        <v>0.5</v>
      </c>
      <c r="S493" s="1499"/>
      <c r="T493" s="1499"/>
      <c r="U493" s="1499"/>
      <c r="V493" s="1499"/>
      <c r="W493" s="1499"/>
    </row>
    <row r="494" spans="1:23">
      <c r="A494" s="510">
        <v>31</v>
      </c>
      <c r="B494" s="1468" t="s">
        <v>12688</v>
      </c>
      <c r="C494" s="1540" t="s">
        <v>12689</v>
      </c>
      <c r="D494" s="1469"/>
      <c r="E494" s="1505">
        <v>0.3</v>
      </c>
      <c r="F494" s="1505">
        <v>0.3</v>
      </c>
      <c r="G494" s="1506"/>
      <c r="H494" s="1506"/>
      <c r="I494" s="1506">
        <v>0.3</v>
      </c>
      <c r="J494" s="1506"/>
      <c r="K494" s="1506"/>
      <c r="L494" s="1507">
        <v>5</v>
      </c>
      <c r="M494" s="1499"/>
      <c r="N494" s="1499"/>
      <c r="O494" s="1507"/>
      <c r="P494" s="1508"/>
      <c r="Q494" s="1508"/>
      <c r="R494" s="1508">
        <v>0.3</v>
      </c>
      <c r="S494" s="1499"/>
      <c r="T494" s="1499"/>
      <c r="U494" s="1499"/>
      <c r="V494" s="1499"/>
      <c r="W494" s="1499"/>
    </row>
    <row r="495" spans="1:23">
      <c r="A495" s="510"/>
      <c r="B495" s="1471" t="s">
        <v>12690</v>
      </c>
      <c r="C495" s="1540"/>
      <c r="D495" s="1469"/>
      <c r="E495" s="1505"/>
      <c r="F495" s="1505"/>
      <c r="G495" s="1506"/>
      <c r="H495" s="1506"/>
      <c r="I495" s="1506"/>
      <c r="J495" s="1505"/>
      <c r="K495" s="1505"/>
      <c r="L495" s="1507"/>
      <c r="M495" s="1499"/>
      <c r="N495" s="1499"/>
      <c r="O495" s="1507"/>
      <c r="P495" s="1508"/>
      <c r="Q495" s="1508"/>
      <c r="R495" s="1508"/>
      <c r="S495" s="1499"/>
      <c r="T495" s="1499"/>
      <c r="U495" s="1499"/>
      <c r="V495" s="1499"/>
      <c r="W495" s="1499"/>
    </row>
    <row r="496" spans="1:23">
      <c r="A496" s="510">
        <v>32</v>
      </c>
      <c r="B496" s="1468" t="s">
        <v>12691</v>
      </c>
      <c r="C496" s="1540" t="s">
        <v>12692</v>
      </c>
      <c r="D496" s="1469"/>
      <c r="E496" s="1505">
        <v>0.2</v>
      </c>
      <c r="F496" s="1505"/>
      <c r="G496" s="1506"/>
      <c r="H496" s="1506"/>
      <c r="I496" s="1506"/>
      <c r="J496" s="1505">
        <v>0.2</v>
      </c>
      <c r="K496" s="1505">
        <v>0.2</v>
      </c>
      <c r="L496" s="1507">
        <v>5</v>
      </c>
      <c r="M496" s="1499"/>
      <c r="N496" s="1499"/>
      <c r="O496" s="1507"/>
      <c r="P496" s="1508"/>
      <c r="Q496" s="1508"/>
      <c r="R496" s="1508">
        <v>0.2</v>
      </c>
      <c r="S496" s="1499"/>
      <c r="T496" s="1499"/>
      <c r="U496" s="1499"/>
      <c r="V496" s="1499"/>
      <c r="W496" s="1499"/>
    </row>
    <row r="497" spans="1:23">
      <c r="A497" s="510"/>
      <c r="B497" s="1471" t="s">
        <v>12693</v>
      </c>
      <c r="C497" s="1540"/>
      <c r="D497" s="1469"/>
      <c r="E497" s="1505"/>
      <c r="F497" s="1505"/>
      <c r="G497" s="1506"/>
      <c r="H497" s="1506"/>
      <c r="I497" s="1506"/>
      <c r="J497" s="1505"/>
      <c r="K497" s="1505"/>
      <c r="L497" s="1507"/>
      <c r="M497" s="1499"/>
      <c r="N497" s="1499"/>
      <c r="O497" s="1507"/>
      <c r="P497" s="1508"/>
      <c r="Q497" s="1508"/>
      <c r="R497" s="1508"/>
      <c r="S497" s="1499"/>
      <c r="T497" s="1499"/>
      <c r="U497" s="1499"/>
      <c r="V497" s="1499"/>
      <c r="W497" s="1499"/>
    </row>
    <row r="498" spans="1:23">
      <c r="A498" s="510">
        <v>33</v>
      </c>
      <c r="B498" s="1468" t="s">
        <v>177</v>
      </c>
      <c r="C498" s="1540" t="s">
        <v>12694</v>
      </c>
      <c r="D498" s="1469"/>
      <c r="E498" s="1505">
        <v>0.35</v>
      </c>
      <c r="F498" s="1505"/>
      <c r="G498" s="1506"/>
      <c r="H498" s="1506"/>
      <c r="I498" s="1506"/>
      <c r="J498" s="1505">
        <v>0.35</v>
      </c>
      <c r="K498" s="1505">
        <v>0.35</v>
      </c>
      <c r="L498" s="1507">
        <v>5</v>
      </c>
      <c r="M498" s="1499"/>
      <c r="N498" s="1499"/>
      <c r="O498" s="1507"/>
      <c r="P498" s="1508"/>
      <c r="Q498" s="1508"/>
      <c r="R498" s="1508">
        <v>0.35</v>
      </c>
      <c r="S498" s="1499"/>
      <c r="T498" s="1499"/>
      <c r="U498" s="1499"/>
      <c r="V498" s="1499"/>
      <c r="W498" s="1499"/>
    </row>
    <row r="499" spans="1:23">
      <c r="A499" s="510"/>
      <c r="B499" s="1471" t="s">
        <v>12695</v>
      </c>
      <c r="C499" s="1540"/>
      <c r="D499" s="1469"/>
      <c r="E499" s="1505"/>
      <c r="F499" s="1505"/>
      <c r="G499" s="1506"/>
      <c r="H499" s="1506"/>
      <c r="I499" s="1506"/>
      <c r="J499" s="1505"/>
      <c r="K499" s="1505"/>
      <c r="L499" s="1507"/>
      <c r="M499" s="1499"/>
      <c r="N499" s="1499"/>
      <c r="O499" s="1507"/>
      <c r="P499" s="1508"/>
      <c r="Q499" s="1508"/>
      <c r="R499" s="1508"/>
      <c r="S499" s="1499"/>
      <c r="T499" s="1499"/>
      <c r="U499" s="1499"/>
      <c r="V499" s="1499"/>
      <c r="W499" s="1499"/>
    </row>
    <row r="500" spans="1:23">
      <c r="A500" s="510">
        <v>34</v>
      </c>
      <c r="B500" s="1468" t="s">
        <v>597</v>
      </c>
      <c r="C500" s="1540" t="s">
        <v>12696</v>
      </c>
      <c r="D500" s="1469"/>
      <c r="E500" s="1505">
        <v>0.35</v>
      </c>
      <c r="F500" s="1505"/>
      <c r="G500" s="1506"/>
      <c r="H500" s="1506"/>
      <c r="I500" s="1506"/>
      <c r="J500" s="1505">
        <v>0.35</v>
      </c>
      <c r="K500" s="1505">
        <v>0.35</v>
      </c>
      <c r="L500" s="1507">
        <v>5</v>
      </c>
      <c r="M500" s="1499"/>
      <c r="N500" s="1499"/>
      <c r="O500" s="1507"/>
      <c r="P500" s="1508"/>
      <c r="Q500" s="1508"/>
      <c r="R500" s="1508">
        <v>0.35</v>
      </c>
      <c r="S500" s="1499"/>
      <c r="T500" s="1499"/>
      <c r="U500" s="1499"/>
      <c r="V500" s="1499"/>
      <c r="W500" s="1499"/>
    </row>
    <row r="501" spans="1:23">
      <c r="A501" s="510"/>
      <c r="B501" s="1471" t="s">
        <v>12697</v>
      </c>
      <c r="C501" s="1540"/>
      <c r="D501" s="1469"/>
      <c r="E501" s="1505"/>
      <c r="F501" s="1505"/>
      <c r="G501" s="1506"/>
      <c r="H501" s="1506"/>
      <c r="I501" s="1506"/>
      <c r="J501" s="1505"/>
      <c r="K501" s="1505"/>
      <c r="L501" s="1507"/>
      <c r="M501" s="1499"/>
      <c r="N501" s="1499"/>
      <c r="O501" s="1507"/>
      <c r="P501" s="1508"/>
      <c r="Q501" s="1508"/>
      <c r="R501" s="1508"/>
      <c r="S501" s="1499"/>
      <c r="T501" s="1499"/>
      <c r="U501" s="1499"/>
      <c r="V501" s="1499"/>
      <c r="W501" s="1499"/>
    </row>
    <row r="502" spans="1:23">
      <c r="A502" s="510">
        <v>35</v>
      </c>
      <c r="B502" s="1468" t="s">
        <v>310</v>
      </c>
      <c r="C502" s="1540" t="s">
        <v>12698</v>
      </c>
      <c r="D502" s="1469"/>
      <c r="E502" s="1505">
        <v>0.37</v>
      </c>
      <c r="F502" s="1505"/>
      <c r="G502" s="1506"/>
      <c r="H502" s="1506"/>
      <c r="I502" s="1506"/>
      <c r="J502" s="1505">
        <v>0.37</v>
      </c>
      <c r="K502" s="1505">
        <v>0.37</v>
      </c>
      <c r="L502" s="1507">
        <v>5</v>
      </c>
      <c r="M502" s="1499"/>
      <c r="N502" s="1499"/>
      <c r="O502" s="1507"/>
      <c r="P502" s="1508"/>
      <c r="Q502" s="1508"/>
      <c r="R502" s="1508">
        <v>0.37</v>
      </c>
      <c r="S502" s="1499"/>
      <c r="T502" s="1499"/>
      <c r="U502" s="1499"/>
      <c r="V502" s="1499"/>
      <c r="W502" s="1499"/>
    </row>
    <row r="503" spans="1:23">
      <c r="A503" s="510"/>
      <c r="B503" s="1471" t="s">
        <v>12699</v>
      </c>
      <c r="C503" s="1540"/>
      <c r="D503" s="1469"/>
      <c r="E503" s="1505"/>
      <c r="F503" s="1505"/>
      <c r="G503" s="1506"/>
      <c r="H503" s="1506"/>
      <c r="I503" s="1506"/>
      <c r="J503" s="1505"/>
      <c r="K503" s="1505"/>
      <c r="L503" s="1507"/>
      <c r="M503" s="1499"/>
      <c r="N503" s="1499"/>
      <c r="O503" s="1507"/>
      <c r="P503" s="1508"/>
      <c r="Q503" s="1508"/>
      <c r="R503" s="1508"/>
      <c r="S503" s="1499"/>
      <c r="T503" s="1499"/>
      <c r="U503" s="1499"/>
      <c r="V503" s="1499"/>
      <c r="W503" s="1499"/>
    </row>
    <row r="504" spans="1:23">
      <c r="A504" s="510">
        <v>36</v>
      </c>
      <c r="B504" s="1468" t="s">
        <v>177</v>
      </c>
      <c r="C504" s="1540" t="s">
        <v>12700</v>
      </c>
      <c r="D504" s="1469"/>
      <c r="E504" s="1505">
        <v>0.25</v>
      </c>
      <c r="F504" s="1505"/>
      <c r="G504" s="1506"/>
      <c r="H504" s="1506"/>
      <c r="I504" s="1506"/>
      <c r="J504" s="1505">
        <v>0.25</v>
      </c>
      <c r="K504" s="1505">
        <v>0.25</v>
      </c>
      <c r="L504" s="1507">
        <v>5</v>
      </c>
      <c r="M504" s="1499"/>
      <c r="N504" s="1499"/>
      <c r="O504" s="1507"/>
      <c r="P504" s="1508"/>
      <c r="Q504" s="1508"/>
      <c r="R504" s="1508">
        <v>0.25</v>
      </c>
      <c r="S504" s="1499"/>
      <c r="T504" s="1499"/>
      <c r="U504" s="1499"/>
      <c r="V504" s="1499"/>
      <c r="W504" s="1499"/>
    </row>
    <row r="505" spans="1:23">
      <c r="A505" s="510"/>
      <c r="B505" s="1471" t="s">
        <v>12701</v>
      </c>
      <c r="C505" s="1540"/>
      <c r="D505" s="1469"/>
      <c r="E505" s="1505"/>
      <c r="F505" s="1505"/>
      <c r="G505" s="1506"/>
      <c r="H505" s="1506"/>
      <c r="I505" s="1506"/>
      <c r="J505" s="1505"/>
      <c r="K505" s="1505"/>
      <c r="L505" s="1507"/>
      <c r="M505" s="1499"/>
      <c r="N505" s="1499"/>
      <c r="O505" s="1507"/>
      <c r="P505" s="1508"/>
      <c r="Q505" s="1508"/>
      <c r="R505" s="1508"/>
      <c r="S505" s="1499"/>
      <c r="T505" s="1499"/>
      <c r="U505" s="1499"/>
      <c r="V505" s="1499"/>
      <c r="W505" s="1499"/>
    </row>
    <row r="506" spans="1:23">
      <c r="A506" s="510">
        <v>37</v>
      </c>
      <c r="B506" s="1468" t="s">
        <v>361</v>
      </c>
      <c r="C506" s="1540" t="s">
        <v>12702</v>
      </c>
      <c r="D506" s="1469"/>
      <c r="E506" s="1505">
        <v>0.51</v>
      </c>
      <c r="F506" s="1505"/>
      <c r="G506" s="1506"/>
      <c r="H506" s="1506"/>
      <c r="I506" s="1506"/>
      <c r="J506" s="1505">
        <v>0.51</v>
      </c>
      <c r="K506" s="1505">
        <v>0.51</v>
      </c>
      <c r="L506" s="1507">
        <v>5</v>
      </c>
      <c r="M506" s="1499"/>
      <c r="N506" s="1499"/>
      <c r="O506" s="1507"/>
      <c r="P506" s="1508"/>
      <c r="Q506" s="1508"/>
      <c r="R506" s="1508">
        <v>0.51</v>
      </c>
      <c r="S506" s="1499"/>
      <c r="T506" s="1499"/>
      <c r="U506" s="1499"/>
      <c r="V506" s="1499"/>
      <c r="W506" s="1499"/>
    </row>
    <row r="507" spans="1:23">
      <c r="A507" s="510"/>
      <c r="B507" s="1471" t="s">
        <v>12703</v>
      </c>
      <c r="C507" s="1540"/>
      <c r="D507" s="1469"/>
      <c r="E507" s="1505"/>
      <c r="F507" s="1505"/>
      <c r="G507" s="1506"/>
      <c r="H507" s="1506"/>
      <c r="I507" s="1506"/>
      <c r="J507" s="1505"/>
      <c r="K507" s="1505"/>
      <c r="L507" s="1507"/>
      <c r="M507" s="1499"/>
      <c r="N507" s="1499"/>
      <c r="O507" s="1507"/>
      <c r="P507" s="1508"/>
      <c r="Q507" s="1508"/>
      <c r="R507" s="1508"/>
      <c r="S507" s="1499"/>
      <c r="T507" s="1499"/>
      <c r="U507" s="1499"/>
      <c r="V507" s="1499"/>
      <c r="W507" s="1499"/>
    </row>
    <row r="508" spans="1:23">
      <c r="A508" s="510">
        <v>38</v>
      </c>
      <c r="B508" s="1468" t="s">
        <v>61</v>
      </c>
      <c r="C508" s="1540" t="s">
        <v>12704</v>
      </c>
      <c r="D508" s="1469"/>
      <c r="E508" s="1505">
        <v>0.5</v>
      </c>
      <c r="F508" s="1505"/>
      <c r="G508" s="1506"/>
      <c r="H508" s="1506"/>
      <c r="I508" s="1506"/>
      <c r="J508" s="1505">
        <v>0.5</v>
      </c>
      <c r="K508" s="1505">
        <v>0.5</v>
      </c>
      <c r="L508" s="1507">
        <v>5</v>
      </c>
      <c r="M508" s="1499"/>
      <c r="N508" s="1499"/>
      <c r="O508" s="1507"/>
      <c r="P508" s="1508"/>
      <c r="Q508" s="1508"/>
      <c r="R508" s="1508">
        <v>0.5</v>
      </c>
      <c r="S508" s="1499"/>
      <c r="T508" s="1499"/>
      <c r="U508" s="1499"/>
      <c r="V508" s="1499"/>
      <c r="W508" s="1499"/>
    </row>
    <row r="509" spans="1:23">
      <c r="A509" s="510"/>
      <c r="B509" s="1471" t="s">
        <v>12705</v>
      </c>
      <c r="C509" s="1540"/>
      <c r="D509" s="1469"/>
      <c r="E509" s="1505"/>
      <c r="F509" s="1505"/>
      <c r="G509" s="1506"/>
      <c r="H509" s="1506"/>
      <c r="I509" s="1506"/>
      <c r="J509" s="1506"/>
      <c r="K509" s="1506"/>
      <c r="L509" s="1507"/>
      <c r="M509" s="1499"/>
      <c r="N509" s="1499"/>
      <c r="O509" s="1507"/>
      <c r="P509" s="1508"/>
      <c r="Q509" s="1508"/>
      <c r="R509" s="1508"/>
      <c r="S509" s="1499"/>
      <c r="T509" s="1499"/>
      <c r="U509" s="1499"/>
      <c r="V509" s="1499"/>
      <c r="W509" s="1499"/>
    </row>
    <row r="510" spans="1:23">
      <c r="A510" s="510">
        <v>39</v>
      </c>
      <c r="B510" s="1468" t="s">
        <v>12706</v>
      </c>
      <c r="C510" s="1540" t="s">
        <v>12707</v>
      </c>
      <c r="D510" s="1469"/>
      <c r="E510" s="1505">
        <v>0.4</v>
      </c>
      <c r="F510" s="1505"/>
      <c r="G510" s="1506"/>
      <c r="H510" s="1506"/>
      <c r="I510" s="1506"/>
      <c r="J510" s="1505">
        <v>0.4</v>
      </c>
      <c r="K510" s="1505">
        <v>0.4</v>
      </c>
      <c r="L510" s="1507">
        <v>5</v>
      </c>
      <c r="M510" s="1499"/>
      <c r="N510" s="1499"/>
      <c r="O510" s="1507"/>
      <c r="P510" s="1508"/>
      <c r="Q510" s="1508"/>
      <c r="R510" s="1508">
        <v>0.4</v>
      </c>
      <c r="S510" s="1499"/>
      <c r="T510" s="1499"/>
      <c r="U510" s="1499"/>
      <c r="V510" s="1499"/>
      <c r="W510" s="1499"/>
    </row>
    <row r="511" spans="1:23">
      <c r="A511" s="510"/>
      <c r="B511" s="1471" t="s">
        <v>12708</v>
      </c>
      <c r="C511" s="1540"/>
      <c r="D511" s="1469"/>
      <c r="E511" s="1505"/>
      <c r="F511" s="1505"/>
      <c r="G511" s="1506"/>
      <c r="H511" s="1506"/>
      <c r="I511" s="1506"/>
      <c r="J511" s="1505"/>
      <c r="K511" s="1505"/>
      <c r="L511" s="1507"/>
      <c r="M511" s="1499"/>
      <c r="N511" s="1499"/>
      <c r="O511" s="1507"/>
      <c r="P511" s="1508"/>
      <c r="Q511" s="1508"/>
      <c r="R511" s="1508"/>
      <c r="S511" s="1499"/>
      <c r="T511" s="1499"/>
      <c r="U511" s="1499"/>
      <c r="V511" s="1499"/>
      <c r="W511" s="1499"/>
    </row>
    <row r="512" spans="1:23">
      <c r="A512" s="510">
        <v>40</v>
      </c>
      <c r="B512" s="1468" t="s">
        <v>12498</v>
      </c>
      <c r="C512" s="1540" t="s">
        <v>12709</v>
      </c>
      <c r="D512" s="1469"/>
      <c r="E512" s="1505">
        <v>0.4</v>
      </c>
      <c r="F512" s="1505"/>
      <c r="G512" s="1506"/>
      <c r="H512" s="1506"/>
      <c r="I512" s="1506"/>
      <c r="J512" s="1505">
        <v>0.4</v>
      </c>
      <c r="K512" s="1505">
        <v>0.4</v>
      </c>
      <c r="L512" s="1507">
        <v>5</v>
      </c>
      <c r="M512" s="1499"/>
      <c r="N512" s="1499"/>
      <c r="O512" s="1507"/>
      <c r="P512" s="1508"/>
      <c r="Q512" s="1508"/>
      <c r="R512" s="1508">
        <v>0.4</v>
      </c>
      <c r="S512" s="1499"/>
      <c r="T512" s="1499"/>
      <c r="U512" s="1499"/>
      <c r="V512" s="1499"/>
      <c r="W512" s="1499"/>
    </row>
    <row r="513" spans="1:23">
      <c r="A513" s="510"/>
      <c r="B513" s="1471" t="s">
        <v>12710</v>
      </c>
      <c r="C513" s="1540"/>
      <c r="D513" s="1469"/>
      <c r="E513" s="1505"/>
      <c r="F513" s="1505"/>
      <c r="G513" s="1506"/>
      <c r="H513" s="1506"/>
      <c r="I513" s="1506"/>
      <c r="J513" s="1506"/>
      <c r="K513" s="1506"/>
      <c r="L513" s="1507"/>
      <c r="M513" s="1499"/>
      <c r="N513" s="1499"/>
      <c r="O513" s="1507"/>
      <c r="P513" s="1508"/>
      <c r="Q513" s="1508"/>
      <c r="R513" s="1508"/>
      <c r="S513" s="1499"/>
      <c r="T513" s="1499"/>
      <c r="U513" s="1499"/>
      <c r="V513" s="1499"/>
      <c r="W513" s="1499"/>
    </row>
    <row r="514" spans="1:23">
      <c r="A514" s="510">
        <v>41</v>
      </c>
      <c r="B514" s="1468" t="s">
        <v>227</v>
      </c>
      <c r="C514" s="1540" t="s">
        <v>12689</v>
      </c>
      <c r="D514" s="1469"/>
      <c r="E514" s="1505">
        <v>0.52</v>
      </c>
      <c r="F514" s="1505">
        <v>0.52</v>
      </c>
      <c r="G514" s="1506"/>
      <c r="H514" s="1506"/>
      <c r="I514" s="1506">
        <v>0.52</v>
      </c>
      <c r="J514" s="1506"/>
      <c r="K514" s="1506"/>
      <c r="L514" s="1507">
        <v>5</v>
      </c>
      <c r="M514" s="1499"/>
      <c r="N514" s="1499"/>
      <c r="O514" s="1507"/>
      <c r="P514" s="1508"/>
      <c r="Q514" s="1508"/>
      <c r="R514" s="1508">
        <v>0.52</v>
      </c>
      <c r="S514" s="1499"/>
      <c r="T514" s="1499"/>
      <c r="U514" s="1499"/>
      <c r="V514" s="1499"/>
      <c r="W514" s="1499"/>
    </row>
    <row r="515" spans="1:23">
      <c r="A515" s="510">
        <v>42</v>
      </c>
      <c r="B515" s="1468" t="s">
        <v>291</v>
      </c>
      <c r="C515" s="1540" t="s">
        <v>12711</v>
      </c>
      <c r="D515" s="1469"/>
      <c r="E515" s="1505">
        <v>0.84</v>
      </c>
      <c r="F515" s="1505">
        <v>0.84</v>
      </c>
      <c r="G515" s="1506"/>
      <c r="H515" s="1506"/>
      <c r="I515" s="1506">
        <v>0.84</v>
      </c>
      <c r="J515" s="1506"/>
      <c r="K515" s="1506"/>
      <c r="L515" s="1507">
        <v>5</v>
      </c>
      <c r="M515" s="1499"/>
      <c r="N515" s="1499"/>
      <c r="O515" s="1507"/>
      <c r="P515" s="1508"/>
      <c r="Q515" s="1508"/>
      <c r="R515" s="1508">
        <v>0.84</v>
      </c>
      <c r="S515" s="1499"/>
      <c r="T515" s="1499"/>
      <c r="U515" s="1499"/>
      <c r="V515" s="1499"/>
      <c r="W515" s="1499"/>
    </row>
    <row r="516" spans="1:23">
      <c r="A516" s="510">
        <v>43</v>
      </c>
      <c r="B516" s="1468" t="s">
        <v>361</v>
      </c>
      <c r="C516" s="1540" t="s">
        <v>12712</v>
      </c>
      <c r="D516" s="1469"/>
      <c r="E516" s="1505">
        <v>0.4</v>
      </c>
      <c r="F516" s="1505"/>
      <c r="G516" s="1506"/>
      <c r="H516" s="1506"/>
      <c r="I516" s="1506"/>
      <c r="J516" s="1506">
        <v>0.4</v>
      </c>
      <c r="K516" s="1506">
        <v>0.4</v>
      </c>
      <c r="L516" s="1507">
        <v>5</v>
      </c>
      <c r="M516" s="1499"/>
      <c r="N516" s="1499"/>
      <c r="O516" s="1507"/>
      <c r="P516" s="1508"/>
      <c r="Q516" s="1508"/>
      <c r="R516" s="1508">
        <v>0.4</v>
      </c>
      <c r="S516" s="1499"/>
      <c r="T516" s="1499"/>
      <c r="U516" s="1499"/>
      <c r="V516" s="1499"/>
      <c r="W516" s="1499"/>
    </row>
    <row r="517" spans="1:23">
      <c r="A517" s="510">
        <v>44</v>
      </c>
      <c r="B517" s="1468" t="s">
        <v>119</v>
      </c>
      <c r="C517" s="1540" t="s">
        <v>12713</v>
      </c>
      <c r="D517" s="1469"/>
      <c r="E517" s="1505">
        <v>0.24</v>
      </c>
      <c r="F517" s="1505">
        <v>0.24</v>
      </c>
      <c r="G517" s="1506"/>
      <c r="H517" s="1506"/>
      <c r="I517" s="1506">
        <v>0.24</v>
      </c>
      <c r="J517" s="1506"/>
      <c r="K517" s="1506"/>
      <c r="L517" s="1507">
        <v>5</v>
      </c>
      <c r="M517" s="1499"/>
      <c r="N517" s="1499"/>
      <c r="O517" s="1507"/>
      <c r="P517" s="1508"/>
      <c r="Q517" s="1508"/>
      <c r="R517" s="1508">
        <v>0.24</v>
      </c>
      <c r="S517" s="1499"/>
      <c r="T517" s="1499"/>
      <c r="U517" s="1499"/>
      <c r="V517" s="1499"/>
      <c r="W517" s="1499"/>
    </row>
    <row r="518" spans="1:23">
      <c r="A518" s="510">
        <v>45</v>
      </c>
      <c r="B518" s="1468" t="s">
        <v>11409</v>
      </c>
      <c r="C518" s="1543" t="s">
        <v>12714</v>
      </c>
      <c r="D518" s="1470"/>
      <c r="E518" s="1505">
        <v>0.15</v>
      </c>
      <c r="F518" s="1505">
        <v>0.15</v>
      </c>
      <c r="G518" s="1517">
        <v>0.15</v>
      </c>
      <c r="H518" s="1506"/>
      <c r="I518" s="1506"/>
      <c r="J518" s="1506"/>
      <c r="K518" s="1506"/>
      <c r="L518" s="1518">
        <v>5</v>
      </c>
      <c r="M518" s="1499"/>
      <c r="N518" s="1499"/>
      <c r="O518" s="1518"/>
      <c r="P518" s="1508"/>
      <c r="Q518" s="1508"/>
      <c r="R518" s="1508">
        <v>0.15</v>
      </c>
      <c r="S518" s="1499"/>
      <c r="T518" s="1499"/>
      <c r="U518" s="1499"/>
      <c r="V518" s="1499"/>
      <c r="W518" s="1499"/>
    </row>
    <row r="519" spans="1:23">
      <c r="A519" s="510"/>
      <c r="B519" s="1471" t="s">
        <v>12715</v>
      </c>
      <c r="C519" s="1540"/>
      <c r="D519" s="1469"/>
      <c r="E519" s="1505"/>
      <c r="F519" s="1505"/>
      <c r="G519" s="1506"/>
      <c r="H519" s="1506"/>
      <c r="I519" s="1506"/>
      <c r="J519" s="1505"/>
      <c r="K519" s="1505"/>
      <c r="L519" s="1507"/>
      <c r="M519" s="1499"/>
      <c r="N519" s="1499"/>
      <c r="O519" s="1507"/>
      <c r="P519" s="1508"/>
      <c r="Q519" s="1508"/>
      <c r="R519" s="1508"/>
      <c r="S519" s="1499"/>
      <c r="T519" s="1499"/>
      <c r="U519" s="1499"/>
      <c r="V519" s="1499"/>
      <c r="W519" s="1499"/>
    </row>
    <row r="520" spans="1:23">
      <c r="A520" s="510">
        <v>46</v>
      </c>
      <c r="B520" s="1468" t="s">
        <v>420</v>
      </c>
      <c r="C520" s="1540" t="s">
        <v>12716</v>
      </c>
      <c r="D520" s="1469"/>
      <c r="E520" s="1505">
        <v>0.5</v>
      </c>
      <c r="F520" s="1505"/>
      <c r="G520" s="1506"/>
      <c r="H520" s="1506"/>
      <c r="I520" s="1506"/>
      <c r="J520" s="1505">
        <v>0.5</v>
      </c>
      <c r="K520" s="1505">
        <v>0.5</v>
      </c>
      <c r="L520" s="1507">
        <v>5</v>
      </c>
      <c r="M520" s="1499"/>
      <c r="N520" s="1499"/>
      <c r="O520" s="1507"/>
      <c r="P520" s="1508"/>
      <c r="Q520" s="1508"/>
      <c r="R520" s="1508">
        <v>0.5</v>
      </c>
      <c r="S520" s="1499"/>
      <c r="T520" s="1499"/>
      <c r="U520" s="1499"/>
      <c r="V520" s="1499"/>
      <c r="W520" s="1499"/>
    </row>
    <row r="521" spans="1:23">
      <c r="A521" s="510"/>
      <c r="B521" s="1471" t="s">
        <v>12717</v>
      </c>
      <c r="C521" s="1540"/>
      <c r="D521" s="1469"/>
      <c r="E521" s="1505"/>
      <c r="F521" s="1505"/>
      <c r="G521" s="1506"/>
      <c r="H521" s="1506"/>
      <c r="I521" s="1506"/>
      <c r="J521" s="1505"/>
      <c r="K521" s="1505"/>
      <c r="L521" s="1507"/>
      <c r="M521" s="1499"/>
      <c r="N521" s="1499"/>
      <c r="O521" s="1507"/>
      <c r="P521" s="1508"/>
      <c r="Q521" s="1508"/>
      <c r="R521" s="1508"/>
      <c r="S521" s="1499"/>
      <c r="T521" s="1499"/>
      <c r="U521" s="1499"/>
      <c r="V521" s="1499"/>
      <c r="W521" s="1499"/>
    </row>
    <row r="522" spans="1:23">
      <c r="A522" s="510">
        <v>47</v>
      </c>
      <c r="B522" s="1468" t="s">
        <v>365</v>
      </c>
      <c r="C522" s="1540" t="s">
        <v>12718</v>
      </c>
      <c r="D522" s="1469"/>
      <c r="E522" s="1505">
        <v>0.35</v>
      </c>
      <c r="F522" s="1505"/>
      <c r="G522" s="1506"/>
      <c r="H522" s="1506"/>
      <c r="I522" s="1506"/>
      <c r="J522" s="1505">
        <v>0.35</v>
      </c>
      <c r="K522" s="1505">
        <v>0.35</v>
      </c>
      <c r="L522" s="1507">
        <v>5</v>
      </c>
      <c r="M522" s="1499"/>
      <c r="N522" s="1499"/>
      <c r="O522" s="1507"/>
      <c r="P522" s="1508"/>
      <c r="Q522" s="1508"/>
      <c r="R522" s="1508">
        <v>0.35</v>
      </c>
      <c r="S522" s="1499"/>
      <c r="T522" s="1499"/>
      <c r="U522" s="1499"/>
      <c r="V522" s="1499"/>
      <c r="W522" s="1499"/>
    </row>
    <row r="523" spans="1:23">
      <c r="A523" s="510"/>
      <c r="B523" s="1471" t="s">
        <v>12719</v>
      </c>
      <c r="C523" s="1540"/>
      <c r="D523" s="1469"/>
      <c r="E523" s="1505"/>
      <c r="F523" s="1505"/>
      <c r="G523" s="1506"/>
      <c r="H523" s="1506"/>
      <c r="I523" s="1506"/>
      <c r="J523" s="1505"/>
      <c r="K523" s="1505"/>
      <c r="L523" s="1507"/>
      <c r="M523" s="1499"/>
      <c r="N523" s="1499"/>
      <c r="O523" s="1507"/>
      <c r="P523" s="1508"/>
      <c r="Q523" s="1508"/>
      <c r="R523" s="1508"/>
      <c r="S523" s="1512"/>
      <c r="T523" s="1512"/>
      <c r="U523" s="1512"/>
      <c r="V523" s="1512"/>
      <c r="W523" s="1512"/>
    </row>
    <row r="524" spans="1:23">
      <c r="A524" s="510">
        <v>48</v>
      </c>
      <c r="B524" s="1468" t="s">
        <v>200</v>
      </c>
      <c r="C524" s="1540" t="s">
        <v>12720</v>
      </c>
      <c r="D524" s="1469"/>
      <c r="E524" s="1505">
        <v>0.3</v>
      </c>
      <c r="F524" s="1505"/>
      <c r="G524" s="1506"/>
      <c r="H524" s="1506"/>
      <c r="I524" s="1506"/>
      <c r="J524" s="1505">
        <v>0.3</v>
      </c>
      <c r="K524" s="1505">
        <v>0.3</v>
      </c>
      <c r="L524" s="1507">
        <v>5</v>
      </c>
      <c r="M524" s="1499"/>
      <c r="N524" s="1499"/>
      <c r="O524" s="1507"/>
      <c r="P524" s="1508"/>
      <c r="Q524" s="1508"/>
      <c r="R524" s="1508">
        <v>0.3</v>
      </c>
      <c r="S524" s="1512"/>
      <c r="T524" s="1512"/>
      <c r="U524" s="1512"/>
      <c r="V524" s="1512"/>
      <c r="W524" s="1512"/>
    </row>
    <row r="525" spans="1:23">
      <c r="A525" s="510"/>
      <c r="B525" s="1471" t="s">
        <v>12721</v>
      </c>
      <c r="C525" s="1540"/>
      <c r="D525" s="1469"/>
      <c r="E525" s="1505"/>
      <c r="F525" s="1505"/>
      <c r="G525" s="1506"/>
      <c r="H525" s="1506"/>
      <c r="I525" s="1506"/>
      <c r="J525" s="1505"/>
      <c r="K525" s="1505"/>
      <c r="L525" s="1507"/>
      <c r="M525" s="1499"/>
      <c r="N525" s="1499"/>
      <c r="O525" s="1507"/>
      <c r="P525" s="1508"/>
      <c r="Q525" s="1508"/>
      <c r="R525" s="1508"/>
      <c r="S525" s="1512"/>
      <c r="T525" s="1512"/>
      <c r="U525" s="1512"/>
      <c r="V525" s="1512"/>
      <c r="W525" s="1512"/>
    </row>
    <row r="526" spans="1:23">
      <c r="A526" s="510">
        <v>49</v>
      </c>
      <c r="B526" s="1468" t="s">
        <v>7031</v>
      </c>
      <c r="C526" s="1540" t="s">
        <v>12722</v>
      </c>
      <c r="D526" s="1469"/>
      <c r="E526" s="1505">
        <v>0.25</v>
      </c>
      <c r="F526" s="1505"/>
      <c r="G526" s="1506"/>
      <c r="H526" s="1506"/>
      <c r="I526" s="1506"/>
      <c r="J526" s="1505">
        <v>0.25</v>
      </c>
      <c r="K526" s="1505">
        <v>0.25</v>
      </c>
      <c r="L526" s="1507">
        <v>5</v>
      </c>
      <c r="M526" s="1499"/>
      <c r="N526" s="1499"/>
      <c r="O526" s="1507"/>
      <c r="P526" s="1508"/>
      <c r="Q526" s="1508"/>
      <c r="R526" s="1508">
        <v>0.25</v>
      </c>
      <c r="S526" s="1512"/>
      <c r="T526" s="1512"/>
      <c r="U526" s="1512"/>
      <c r="V526" s="1512"/>
      <c r="W526" s="1512"/>
    </row>
    <row r="527" spans="1:23">
      <c r="A527" s="510"/>
      <c r="B527" s="1471" t="s">
        <v>7089</v>
      </c>
      <c r="C527" s="1540"/>
      <c r="D527" s="1469"/>
      <c r="E527" s="1505"/>
      <c r="F527" s="1505"/>
      <c r="G527" s="1506"/>
      <c r="H527" s="1506"/>
      <c r="I527" s="1506"/>
      <c r="J527" s="1505"/>
      <c r="K527" s="1505"/>
      <c r="L527" s="1507"/>
      <c r="M527" s="1499"/>
      <c r="N527" s="1499"/>
      <c r="O527" s="1507"/>
      <c r="P527" s="1508"/>
      <c r="Q527" s="1508"/>
      <c r="R527" s="1508"/>
      <c r="S527" s="1512"/>
      <c r="T527" s="1512"/>
      <c r="U527" s="1512"/>
      <c r="V527" s="1512"/>
      <c r="W527" s="1512"/>
    </row>
    <row r="528" spans="1:23">
      <c r="A528" s="510">
        <v>50</v>
      </c>
      <c r="B528" s="1468" t="s">
        <v>164</v>
      </c>
      <c r="C528" s="1540" t="s">
        <v>12723</v>
      </c>
      <c r="D528" s="1469"/>
      <c r="E528" s="1505">
        <v>0.15</v>
      </c>
      <c r="F528" s="1505"/>
      <c r="G528" s="1506"/>
      <c r="H528" s="1506"/>
      <c r="I528" s="1506"/>
      <c r="J528" s="1505">
        <v>0.15</v>
      </c>
      <c r="K528" s="1505">
        <v>0.15</v>
      </c>
      <c r="L528" s="1507">
        <v>5</v>
      </c>
      <c r="M528" s="1499"/>
      <c r="N528" s="1499"/>
      <c r="O528" s="1507"/>
      <c r="P528" s="1508"/>
      <c r="Q528" s="1508"/>
      <c r="R528" s="1508">
        <v>0.15</v>
      </c>
      <c r="S528" s="1512"/>
      <c r="T528" s="1512"/>
      <c r="U528" s="1512"/>
      <c r="V528" s="1512"/>
      <c r="W528" s="1512"/>
    </row>
    <row r="529" spans="1:23">
      <c r="A529" s="510"/>
      <c r="B529" s="1471" t="s">
        <v>6130</v>
      </c>
      <c r="C529" s="1540"/>
      <c r="D529" s="1469"/>
      <c r="E529" s="1505"/>
      <c r="F529" s="1505"/>
      <c r="G529" s="1506"/>
      <c r="H529" s="1506"/>
      <c r="I529" s="1506"/>
      <c r="J529" s="1505"/>
      <c r="K529" s="1505"/>
      <c r="L529" s="1507"/>
      <c r="M529" s="1499"/>
      <c r="N529" s="1499"/>
      <c r="O529" s="1507"/>
      <c r="P529" s="1508"/>
      <c r="Q529" s="1508"/>
      <c r="R529" s="1508"/>
      <c r="S529" s="1512"/>
      <c r="T529" s="1512"/>
      <c r="U529" s="1512"/>
      <c r="V529" s="1512"/>
      <c r="W529" s="1512"/>
    </row>
    <row r="530" spans="1:23">
      <c r="A530" s="510">
        <v>51</v>
      </c>
      <c r="B530" s="1468" t="s">
        <v>12724</v>
      </c>
      <c r="C530" s="1540" t="s">
        <v>12725</v>
      </c>
      <c r="D530" s="1469"/>
      <c r="E530" s="1505">
        <v>0.1</v>
      </c>
      <c r="F530" s="1505"/>
      <c r="G530" s="1506"/>
      <c r="H530" s="1506"/>
      <c r="I530" s="1506"/>
      <c r="J530" s="1505">
        <v>0.1</v>
      </c>
      <c r="K530" s="1505">
        <v>0.1</v>
      </c>
      <c r="L530" s="1507">
        <v>5</v>
      </c>
      <c r="M530" s="1499"/>
      <c r="N530" s="1499"/>
      <c r="O530" s="1507"/>
      <c r="P530" s="1508"/>
      <c r="Q530" s="1508"/>
      <c r="R530" s="1508">
        <v>0.1</v>
      </c>
      <c r="S530" s="1512"/>
      <c r="T530" s="1512"/>
      <c r="U530" s="1512"/>
      <c r="V530" s="1512"/>
      <c r="W530" s="1512"/>
    </row>
    <row r="531" spans="1:23">
      <c r="A531" s="510"/>
      <c r="B531" s="1471" t="s">
        <v>12726</v>
      </c>
      <c r="C531" s="1540"/>
      <c r="D531" s="1469"/>
      <c r="E531" s="1505"/>
      <c r="F531" s="1505"/>
      <c r="G531" s="1506"/>
      <c r="H531" s="1506"/>
      <c r="I531" s="1506"/>
      <c r="J531" s="1505"/>
      <c r="K531" s="1505"/>
      <c r="L531" s="1507"/>
      <c r="M531" s="1499"/>
      <c r="N531" s="1499"/>
      <c r="O531" s="1507"/>
      <c r="P531" s="1508"/>
      <c r="Q531" s="1508"/>
      <c r="R531" s="1508"/>
      <c r="S531" s="1512"/>
      <c r="T531" s="1512"/>
      <c r="U531" s="1512"/>
      <c r="V531" s="1512"/>
      <c r="W531" s="1512"/>
    </row>
    <row r="532" spans="1:23">
      <c r="A532" s="510">
        <v>52</v>
      </c>
      <c r="B532" s="1468" t="s">
        <v>597</v>
      </c>
      <c r="C532" s="1540" t="s">
        <v>12727</v>
      </c>
      <c r="D532" s="1469"/>
      <c r="E532" s="1505">
        <v>0.15</v>
      </c>
      <c r="F532" s="1505"/>
      <c r="G532" s="1506"/>
      <c r="H532" s="1506"/>
      <c r="I532" s="1506"/>
      <c r="J532" s="1505">
        <v>0.15</v>
      </c>
      <c r="K532" s="1505">
        <v>0.15</v>
      </c>
      <c r="L532" s="1507">
        <v>5</v>
      </c>
      <c r="M532" s="1499"/>
      <c r="N532" s="1499"/>
      <c r="O532" s="1507"/>
      <c r="P532" s="1508"/>
      <c r="Q532" s="1508"/>
      <c r="R532" s="1508">
        <v>0.15</v>
      </c>
      <c r="S532" s="1512"/>
      <c r="T532" s="1512"/>
      <c r="U532" s="1512"/>
      <c r="V532" s="1512"/>
      <c r="W532" s="1512"/>
    </row>
    <row r="533" spans="1:23">
      <c r="A533" s="510"/>
      <c r="B533" s="1471" t="s">
        <v>12728</v>
      </c>
      <c r="C533" s="1540"/>
      <c r="D533" s="1469"/>
      <c r="E533" s="1505"/>
      <c r="F533" s="1505"/>
      <c r="G533" s="1506"/>
      <c r="H533" s="1506"/>
      <c r="I533" s="1506"/>
      <c r="J533" s="1505"/>
      <c r="K533" s="1505"/>
      <c r="L533" s="1507"/>
      <c r="M533" s="1499"/>
      <c r="N533" s="1499"/>
      <c r="O533" s="1507"/>
      <c r="P533" s="1508"/>
      <c r="Q533" s="1508"/>
      <c r="R533" s="1508"/>
      <c r="S533" s="1512"/>
      <c r="T533" s="1512"/>
      <c r="U533" s="1512"/>
      <c r="V533" s="1512"/>
      <c r="W533" s="1512"/>
    </row>
    <row r="534" spans="1:23">
      <c r="A534" s="510">
        <v>53</v>
      </c>
      <c r="B534" s="1468" t="s">
        <v>12729</v>
      </c>
      <c r="C534" s="1540" t="s">
        <v>12730</v>
      </c>
      <c r="D534" s="1469"/>
      <c r="E534" s="1505">
        <v>0.2</v>
      </c>
      <c r="F534" s="1505"/>
      <c r="G534" s="1506"/>
      <c r="H534" s="1506"/>
      <c r="I534" s="1506"/>
      <c r="J534" s="1505">
        <v>0.2</v>
      </c>
      <c r="K534" s="1505">
        <v>0.2</v>
      </c>
      <c r="L534" s="1507">
        <v>5</v>
      </c>
      <c r="M534" s="1499"/>
      <c r="N534" s="1499"/>
      <c r="O534" s="1507"/>
      <c r="P534" s="1508"/>
      <c r="Q534" s="1508"/>
      <c r="R534" s="1508">
        <v>0.2</v>
      </c>
      <c r="S534" s="1512"/>
      <c r="T534" s="1512"/>
      <c r="U534" s="1512"/>
      <c r="V534" s="1512"/>
      <c r="W534" s="1512"/>
    </row>
    <row r="535" spans="1:23">
      <c r="A535" s="510"/>
      <c r="B535" s="1471" t="s">
        <v>12731</v>
      </c>
      <c r="C535" s="1540"/>
      <c r="D535" s="1469"/>
      <c r="E535" s="1505"/>
      <c r="F535" s="1505"/>
      <c r="G535" s="1506"/>
      <c r="H535" s="1506"/>
      <c r="I535" s="1506"/>
      <c r="J535" s="1505"/>
      <c r="K535" s="1505"/>
      <c r="L535" s="1507"/>
      <c r="M535" s="1499"/>
      <c r="N535" s="1499"/>
      <c r="O535" s="1507"/>
      <c r="P535" s="1508"/>
      <c r="Q535" s="1508"/>
      <c r="R535" s="1508"/>
      <c r="S535" s="1512"/>
      <c r="T535" s="1512"/>
      <c r="U535" s="1512"/>
      <c r="V535" s="1512"/>
      <c r="W535" s="1512"/>
    </row>
    <row r="536" spans="1:23">
      <c r="A536" s="510">
        <v>54</v>
      </c>
      <c r="B536" s="1468" t="s">
        <v>561</v>
      </c>
      <c r="C536" s="1540" t="s">
        <v>12732</v>
      </c>
      <c r="D536" s="1469"/>
      <c r="E536" s="1505">
        <v>0.2</v>
      </c>
      <c r="F536" s="1505"/>
      <c r="G536" s="1506"/>
      <c r="H536" s="1506"/>
      <c r="I536" s="1506"/>
      <c r="J536" s="1505">
        <v>0.2</v>
      </c>
      <c r="K536" s="1505">
        <v>0.2</v>
      </c>
      <c r="L536" s="1507">
        <v>5</v>
      </c>
      <c r="M536" s="1499"/>
      <c r="N536" s="1499"/>
      <c r="O536" s="1507"/>
      <c r="P536" s="1508"/>
      <c r="Q536" s="1508"/>
      <c r="R536" s="1508">
        <v>0.2</v>
      </c>
      <c r="S536" s="1512"/>
      <c r="T536" s="1512"/>
      <c r="U536" s="1512"/>
      <c r="V536" s="1512"/>
      <c r="W536" s="1512"/>
    </row>
    <row r="537" spans="1:23">
      <c r="A537" s="510"/>
      <c r="B537" s="1471" t="s">
        <v>12733</v>
      </c>
      <c r="C537" s="1540"/>
      <c r="D537" s="1469"/>
      <c r="E537" s="1505"/>
      <c r="F537" s="1505"/>
      <c r="G537" s="1506"/>
      <c r="H537" s="1506"/>
      <c r="I537" s="1506"/>
      <c r="J537" s="1505"/>
      <c r="K537" s="1505"/>
      <c r="L537" s="1507"/>
      <c r="M537" s="1499"/>
      <c r="N537" s="1499"/>
      <c r="O537" s="1507"/>
      <c r="P537" s="1508"/>
      <c r="Q537" s="1508"/>
      <c r="R537" s="1508"/>
      <c r="S537" s="1512"/>
      <c r="T537" s="1512"/>
      <c r="U537" s="1512"/>
      <c r="V537" s="1512"/>
      <c r="W537" s="1512"/>
    </row>
    <row r="538" spans="1:23">
      <c r="A538" s="510">
        <v>55</v>
      </c>
      <c r="B538" s="1468" t="s">
        <v>12734</v>
      </c>
      <c r="C538" s="1540" t="s">
        <v>12735</v>
      </c>
      <c r="D538" s="1469"/>
      <c r="E538" s="1505">
        <v>0.15</v>
      </c>
      <c r="F538" s="1505"/>
      <c r="G538" s="1506"/>
      <c r="H538" s="1506"/>
      <c r="I538" s="1506"/>
      <c r="J538" s="1505">
        <v>0.15</v>
      </c>
      <c r="K538" s="1505">
        <v>0.15</v>
      </c>
      <c r="L538" s="1507">
        <v>5</v>
      </c>
      <c r="M538" s="1499"/>
      <c r="N538" s="1499"/>
      <c r="O538" s="1507"/>
      <c r="P538" s="1508"/>
      <c r="Q538" s="1508"/>
      <c r="R538" s="1508">
        <v>0.15</v>
      </c>
      <c r="S538" s="1512"/>
      <c r="T538" s="1512"/>
      <c r="U538" s="1512"/>
      <c r="V538" s="1512"/>
      <c r="W538" s="1512"/>
    </row>
    <row r="539" spans="1:23">
      <c r="A539" s="510"/>
      <c r="B539" s="1471" t="s">
        <v>12736</v>
      </c>
      <c r="C539" s="1540"/>
      <c r="D539" s="1469"/>
      <c r="E539" s="1505"/>
      <c r="F539" s="1505"/>
      <c r="G539" s="1506"/>
      <c r="H539" s="1506"/>
      <c r="I539" s="1506"/>
      <c r="J539" s="1505"/>
      <c r="K539" s="1505"/>
      <c r="L539" s="1507"/>
      <c r="M539" s="1499"/>
      <c r="N539" s="1499"/>
      <c r="O539" s="1507"/>
      <c r="P539" s="1508"/>
      <c r="Q539" s="1508"/>
      <c r="R539" s="1508"/>
      <c r="S539" s="1512"/>
      <c r="T539" s="1512"/>
      <c r="U539" s="1512"/>
      <c r="V539" s="1512"/>
      <c r="W539" s="1512"/>
    </row>
    <row r="540" spans="1:23">
      <c r="A540" s="510">
        <v>56</v>
      </c>
      <c r="B540" s="1468" t="s">
        <v>155</v>
      </c>
      <c r="C540" s="1540" t="s">
        <v>12737</v>
      </c>
      <c r="D540" s="1469"/>
      <c r="E540" s="1505">
        <v>0.4</v>
      </c>
      <c r="F540" s="1505"/>
      <c r="G540" s="1506"/>
      <c r="H540" s="1506"/>
      <c r="I540" s="1506"/>
      <c r="J540" s="1505">
        <v>0.4</v>
      </c>
      <c r="K540" s="1505">
        <v>0.4</v>
      </c>
      <c r="L540" s="1507">
        <v>5</v>
      </c>
      <c r="M540" s="1499"/>
      <c r="N540" s="1499"/>
      <c r="O540" s="1507"/>
      <c r="P540" s="1508"/>
      <c r="Q540" s="1508"/>
      <c r="R540" s="1508">
        <v>0.4</v>
      </c>
      <c r="S540" s="1512"/>
      <c r="T540" s="1512"/>
      <c r="U540" s="1512"/>
      <c r="V540" s="1512"/>
      <c r="W540" s="1512"/>
    </row>
    <row r="541" spans="1:23">
      <c r="A541" s="510"/>
      <c r="B541" s="1471" t="s">
        <v>12738</v>
      </c>
      <c r="C541" s="1540"/>
      <c r="D541" s="1469"/>
      <c r="E541" s="1505"/>
      <c r="F541" s="1505"/>
      <c r="G541" s="1506"/>
      <c r="H541" s="1506"/>
      <c r="I541" s="1506"/>
      <c r="J541" s="1505"/>
      <c r="K541" s="1505"/>
      <c r="L541" s="1507"/>
      <c r="M541" s="1499"/>
      <c r="N541" s="1499"/>
      <c r="O541" s="1507"/>
      <c r="P541" s="1508"/>
      <c r="Q541" s="1508"/>
      <c r="R541" s="1508"/>
      <c r="S541" s="1512"/>
      <c r="T541" s="1512"/>
      <c r="U541" s="1512"/>
      <c r="V541" s="1512"/>
      <c r="W541" s="1512"/>
    </row>
    <row r="542" spans="1:23">
      <c r="A542" s="510">
        <v>57</v>
      </c>
      <c r="B542" s="1468" t="s">
        <v>450</v>
      </c>
      <c r="C542" s="1540" t="s">
        <v>12739</v>
      </c>
      <c r="D542" s="1469"/>
      <c r="E542" s="1505">
        <v>0.2</v>
      </c>
      <c r="F542" s="1505"/>
      <c r="G542" s="1506"/>
      <c r="H542" s="1506"/>
      <c r="I542" s="1506"/>
      <c r="J542" s="1505">
        <v>0.2</v>
      </c>
      <c r="K542" s="1505">
        <v>0.2</v>
      </c>
      <c r="L542" s="1507">
        <v>5</v>
      </c>
      <c r="M542" s="1499"/>
      <c r="N542" s="1499"/>
      <c r="O542" s="1507"/>
      <c r="P542" s="1508"/>
      <c r="Q542" s="1508"/>
      <c r="R542" s="1508">
        <v>0.2</v>
      </c>
      <c r="S542" s="1512"/>
      <c r="T542" s="1512"/>
      <c r="U542" s="1512"/>
      <c r="V542" s="1512"/>
      <c r="W542" s="1512"/>
    </row>
    <row r="543" spans="1:23">
      <c r="A543" s="510"/>
      <c r="B543" s="1471" t="s">
        <v>12740</v>
      </c>
      <c r="C543" s="1540"/>
      <c r="D543" s="1469"/>
      <c r="E543" s="1505"/>
      <c r="F543" s="1505"/>
      <c r="G543" s="1506"/>
      <c r="H543" s="1506"/>
      <c r="I543" s="1506"/>
      <c r="J543" s="1505"/>
      <c r="K543" s="1505"/>
      <c r="L543" s="1507"/>
      <c r="M543" s="1499"/>
      <c r="N543" s="1499"/>
      <c r="O543" s="1507"/>
      <c r="P543" s="1508"/>
      <c r="Q543" s="1508"/>
      <c r="R543" s="1508"/>
      <c r="S543" s="1512"/>
      <c r="T543" s="1512"/>
      <c r="U543" s="1512"/>
      <c r="V543" s="1512"/>
      <c r="W543" s="1512"/>
    </row>
    <row r="544" spans="1:23">
      <c r="A544" s="510">
        <v>58</v>
      </c>
      <c r="B544" s="1468" t="s">
        <v>218</v>
      </c>
      <c r="C544" s="1540" t="s">
        <v>12741</v>
      </c>
      <c r="D544" s="1469"/>
      <c r="E544" s="1505">
        <v>0.3</v>
      </c>
      <c r="F544" s="1505"/>
      <c r="G544" s="1506"/>
      <c r="H544" s="1506"/>
      <c r="I544" s="1506"/>
      <c r="J544" s="1505">
        <v>0.3</v>
      </c>
      <c r="K544" s="1505">
        <v>0.3</v>
      </c>
      <c r="L544" s="1507">
        <v>5</v>
      </c>
      <c r="M544" s="1499"/>
      <c r="N544" s="1499"/>
      <c r="O544" s="1507"/>
      <c r="P544" s="1508"/>
      <c r="Q544" s="1508"/>
      <c r="R544" s="1508">
        <v>0.3</v>
      </c>
      <c r="S544" s="1512"/>
      <c r="T544" s="1512"/>
      <c r="U544" s="1512"/>
      <c r="V544" s="1512"/>
      <c r="W544" s="1512"/>
    </row>
    <row r="545" spans="1:23">
      <c r="A545" s="510"/>
      <c r="B545" s="1471" t="s">
        <v>12742</v>
      </c>
      <c r="C545" s="1540"/>
      <c r="D545" s="1469"/>
      <c r="E545" s="1505"/>
      <c r="F545" s="1505"/>
      <c r="G545" s="1506"/>
      <c r="H545" s="1506"/>
      <c r="I545" s="1506"/>
      <c r="J545" s="1505"/>
      <c r="K545" s="1505"/>
      <c r="L545" s="1507"/>
      <c r="M545" s="1499"/>
      <c r="N545" s="1499"/>
      <c r="O545" s="1507"/>
      <c r="P545" s="1508"/>
      <c r="Q545" s="1508"/>
      <c r="R545" s="1508"/>
      <c r="S545" s="1512"/>
      <c r="T545" s="1512"/>
      <c r="U545" s="1512"/>
      <c r="V545" s="1512"/>
      <c r="W545" s="1512"/>
    </row>
    <row r="546" spans="1:23">
      <c r="A546" s="510">
        <v>59</v>
      </c>
      <c r="B546" s="1468" t="s">
        <v>12743</v>
      </c>
      <c r="C546" s="1540" t="s">
        <v>12744</v>
      </c>
      <c r="D546" s="1469"/>
      <c r="E546" s="1505">
        <v>0.2</v>
      </c>
      <c r="F546" s="1505"/>
      <c r="G546" s="1506"/>
      <c r="H546" s="1506"/>
      <c r="I546" s="1506"/>
      <c r="J546" s="1505">
        <v>0.2</v>
      </c>
      <c r="K546" s="1505">
        <v>0.2</v>
      </c>
      <c r="L546" s="1507">
        <v>5</v>
      </c>
      <c r="M546" s="1499"/>
      <c r="N546" s="1499"/>
      <c r="O546" s="1507"/>
      <c r="P546" s="1508"/>
      <c r="Q546" s="1508"/>
      <c r="R546" s="1508">
        <v>0.2</v>
      </c>
      <c r="S546" s="1512"/>
      <c r="T546" s="1512"/>
      <c r="U546" s="1512"/>
      <c r="V546" s="1512"/>
      <c r="W546" s="1512"/>
    </row>
    <row r="547" spans="1:23">
      <c r="A547" s="510"/>
      <c r="B547" s="1471" t="s">
        <v>12745</v>
      </c>
      <c r="C547" s="1540"/>
      <c r="D547" s="1469"/>
      <c r="E547" s="1505"/>
      <c r="F547" s="1505"/>
      <c r="G547" s="1506"/>
      <c r="H547" s="1506"/>
      <c r="I547" s="1506"/>
      <c r="J547" s="1505"/>
      <c r="K547" s="1505"/>
      <c r="L547" s="1507"/>
      <c r="M547" s="1499"/>
      <c r="N547" s="1499"/>
      <c r="O547" s="1507"/>
      <c r="P547" s="1508"/>
      <c r="Q547" s="1508"/>
      <c r="R547" s="1508"/>
      <c r="S547" s="1512"/>
      <c r="T547" s="1512"/>
      <c r="U547" s="1512"/>
      <c r="V547" s="1512"/>
      <c r="W547" s="1512"/>
    </row>
    <row r="548" spans="1:23">
      <c r="A548" s="510">
        <v>60</v>
      </c>
      <c r="B548" s="1468" t="s">
        <v>5045</v>
      </c>
      <c r="C548" s="1540" t="s">
        <v>12746</v>
      </c>
      <c r="D548" s="1469"/>
      <c r="E548" s="1505">
        <v>0.8</v>
      </c>
      <c r="F548" s="1505"/>
      <c r="G548" s="1506"/>
      <c r="H548" s="1506"/>
      <c r="I548" s="1506"/>
      <c r="J548" s="1505">
        <v>0.8</v>
      </c>
      <c r="K548" s="1505">
        <v>0.8</v>
      </c>
      <c r="L548" s="1507">
        <v>5</v>
      </c>
      <c r="M548" s="1499"/>
      <c r="N548" s="1499"/>
      <c r="O548" s="1507"/>
      <c r="P548" s="1508"/>
      <c r="Q548" s="1508"/>
      <c r="R548" s="1508">
        <v>0.8</v>
      </c>
      <c r="S548" s="1512"/>
      <c r="T548" s="1512"/>
      <c r="U548" s="1512"/>
      <c r="V548" s="1512"/>
      <c r="W548" s="1512"/>
    </row>
    <row r="549" spans="1:23">
      <c r="A549" s="510"/>
      <c r="B549" s="1471" t="s">
        <v>12747</v>
      </c>
      <c r="C549" s="1540"/>
      <c r="D549" s="1469"/>
      <c r="E549" s="1505"/>
      <c r="F549" s="1505"/>
      <c r="G549" s="1506"/>
      <c r="H549" s="1506"/>
      <c r="I549" s="1506"/>
      <c r="J549" s="1505"/>
      <c r="K549" s="1505"/>
      <c r="L549" s="1507"/>
      <c r="M549" s="1499"/>
      <c r="N549" s="1499"/>
      <c r="O549" s="1507"/>
      <c r="P549" s="1508"/>
      <c r="Q549" s="1508"/>
      <c r="R549" s="1508"/>
      <c r="S549" s="1512"/>
      <c r="T549" s="1512"/>
      <c r="U549" s="1512"/>
      <c r="V549" s="1512"/>
      <c r="W549" s="1512"/>
    </row>
    <row r="550" spans="1:23">
      <c r="A550" s="510">
        <v>61</v>
      </c>
      <c r="B550" s="1468" t="s">
        <v>107</v>
      </c>
      <c r="C550" s="1540" t="s">
        <v>12748</v>
      </c>
      <c r="D550" s="1469"/>
      <c r="E550" s="1505">
        <v>0.2</v>
      </c>
      <c r="F550" s="1505"/>
      <c r="G550" s="1506"/>
      <c r="H550" s="1506"/>
      <c r="I550" s="1506"/>
      <c r="J550" s="1505">
        <v>0.2</v>
      </c>
      <c r="K550" s="1505">
        <v>0.2</v>
      </c>
      <c r="L550" s="1507">
        <v>5</v>
      </c>
      <c r="M550" s="1499"/>
      <c r="N550" s="1499"/>
      <c r="O550" s="1507"/>
      <c r="P550" s="1508"/>
      <c r="Q550" s="1508"/>
      <c r="R550" s="1508">
        <v>0.2</v>
      </c>
      <c r="S550" s="1512"/>
      <c r="T550" s="1512"/>
      <c r="U550" s="1512"/>
      <c r="V550" s="1512"/>
      <c r="W550" s="1512"/>
    </row>
    <row r="551" spans="1:23">
      <c r="A551" s="510"/>
      <c r="B551" s="1471" t="s">
        <v>12749</v>
      </c>
      <c r="C551" s="1540"/>
      <c r="D551" s="1469"/>
      <c r="E551" s="1505"/>
      <c r="F551" s="1505"/>
      <c r="G551" s="1506"/>
      <c r="H551" s="1506"/>
      <c r="I551" s="1506"/>
      <c r="J551" s="1505"/>
      <c r="K551" s="1505"/>
      <c r="L551" s="1507"/>
      <c r="M551" s="1499"/>
      <c r="N551" s="1499"/>
      <c r="O551" s="1507"/>
      <c r="P551" s="1508"/>
      <c r="Q551" s="1508"/>
      <c r="R551" s="1508"/>
      <c r="S551" s="1512"/>
      <c r="T551" s="1512"/>
      <c r="U551" s="1512"/>
      <c r="V551" s="1512"/>
      <c r="W551" s="1512"/>
    </row>
    <row r="552" spans="1:23">
      <c r="A552" s="510">
        <v>62</v>
      </c>
      <c r="B552" s="1468" t="s">
        <v>58</v>
      </c>
      <c r="C552" s="1540" t="s">
        <v>12750</v>
      </c>
      <c r="D552" s="1469"/>
      <c r="E552" s="1505">
        <v>0.3</v>
      </c>
      <c r="F552" s="1505"/>
      <c r="G552" s="1506"/>
      <c r="H552" s="1506"/>
      <c r="I552" s="1506"/>
      <c r="J552" s="1505">
        <v>0.3</v>
      </c>
      <c r="K552" s="1505">
        <v>0.3</v>
      </c>
      <c r="L552" s="1507">
        <v>5</v>
      </c>
      <c r="M552" s="1499"/>
      <c r="N552" s="1499"/>
      <c r="O552" s="1507"/>
      <c r="P552" s="1508"/>
      <c r="Q552" s="1508"/>
      <c r="R552" s="1508">
        <v>0.3</v>
      </c>
      <c r="S552" s="1512"/>
      <c r="T552" s="1512"/>
      <c r="U552" s="1512"/>
      <c r="V552" s="1512"/>
      <c r="W552" s="1512"/>
    </row>
    <row r="553" spans="1:23">
      <c r="A553" s="510"/>
      <c r="B553" s="1471" t="s">
        <v>12751</v>
      </c>
      <c r="C553" s="1540"/>
      <c r="D553" s="1469"/>
      <c r="E553" s="1505"/>
      <c r="F553" s="1505"/>
      <c r="G553" s="1506"/>
      <c r="H553" s="1506"/>
      <c r="I553" s="1506"/>
      <c r="J553" s="1505"/>
      <c r="K553" s="1505"/>
      <c r="L553" s="1507"/>
      <c r="M553" s="1499"/>
      <c r="N553" s="1499"/>
      <c r="O553" s="1507"/>
      <c r="P553" s="1508"/>
      <c r="Q553" s="1508"/>
      <c r="R553" s="1508"/>
      <c r="S553" s="1512"/>
      <c r="T553" s="1512"/>
      <c r="U553" s="1512"/>
      <c r="V553" s="1512"/>
      <c r="W553" s="1512"/>
    </row>
    <row r="554" spans="1:23">
      <c r="A554" s="510">
        <v>63</v>
      </c>
      <c r="B554" s="1468" t="s">
        <v>12752</v>
      </c>
      <c r="C554" s="1540" t="s">
        <v>12753</v>
      </c>
      <c r="D554" s="1469"/>
      <c r="E554" s="1505">
        <v>0.4</v>
      </c>
      <c r="F554" s="1505"/>
      <c r="G554" s="1506"/>
      <c r="H554" s="1506"/>
      <c r="I554" s="1506"/>
      <c r="J554" s="1505">
        <v>0.4</v>
      </c>
      <c r="K554" s="1505">
        <v>0.4</v>
      </c>
      <c r="L554" s="1507">
        <v>5</v>
      </c>
      <c r="M554" s="1499"/>
      <c r="N554" s="1499"/>
      <c r="O554" s="1507"/>
      <c r="P554" s="1508"/>
      <c r="Q554" s="1508"/>
      <c r="R554" s="1508">
        <v>0.4</v>
      </c>
      <c r="S554" s="1512"/>
      <c r="T554" s="1512"/>
      <c r="U554" s="1512"/>
      <c r="V554" s="1512"/>
      <c r="W554" s="1512"/>
    </row>
    <row r="555" spans="1:23">
      <c r="A555" s="510">
        <v>64</v>
      </c>
      <c r="B555" s="1468" t="s">
        <v>12754</v>
      </c>
      <c r="C555" s="1540" t="s">
        <v>12755</v>
      </c>
      <c r="D555" s="1469"/>
      <c r="E555" s="1505">
        <v>0.2</v>
      </c>
      <c r="F555" s="1505"/>
      <c r="G555" s="1506"/>
      <c r="H555" s="1506"/>
      <c r="I555" s="1506"/>
      <c r="J555" s="1505">
        <v>0.2</v>
      </c>
      <c r="K555" s="1505">
        <v>0.2</v>
      </c>
      <c r="L555" s="1507">
        <v>5</v>
      </c>
      <c r="M555" s="1499"/>
      <c r="N555" s="1499"/>
      <c r="O555" s="1507"/>
      <c r="P555" s="1508"/>
      <c r="Q555" s="1508"/>
      <c r="R555" s="1508">
        <v>0.2</v>
      </c>
      <c r="S555" s="1512"/>
      <c r="T555" s="1512"/>
      <c r="U555" s="1512"/>
      <c r="V555" s="1512"/>
      <c r="W555" s="1512"/>
    </row>
    <row r="556" spans="1:23">
      <c r="A556" s="510"/>
      <c r="B556" s="1471" t="s">
        <v>12756</v>
      </c>
      <c r="C556" s="1540"/>
      <c r="D556" s="1469"/>
      <c r="E556" s="1505"/>
      <c r="F556" s="1505"/>
      <c r="G556" s="1506"/>
      <c r="H556" s="1506"/>
      <c r="I556" s="1506"/>
      <c r="J556" s="1506"/>
      <c r="K556" s="1506"/>
      <c r="L556" s="1507"/>
      <c r="M556" s="1499"/>
      <c r="N556" s="1499"/>
      <c r="O556" s="1507"/>
      <c r="P556" s="1508"/>
      <c r="Q556" s="1508"/>
      <c r="R556" s="1508"/>
      <c r="S556" s="1512"/>
      <c r="T556" s="1512"/>
      <c r="U556" s="1512"/>
      <c r="V556" s="1512"/>
      <c r="W556" s="1512"/>
    </row>
    <row r="557" spans="1:23">
      <c r="A557" s="510">
        <v>65</v>
      </c>
      <c r="B557" s="1468" t="s">
        <v>12498</v>
      </c>
      <c r="C557" s="1540" t="s">
        <v>12757</v>
      </c>
      <c r="D557" s="1469"/>
      <c r="E557" s="1505">
        <v>0.85</v>
      </c>
      <c r="F557" s="1505"/>
      <c r="G557" s="1506"/>
      <c r="H557" s="1506"/>
      <c r="I557" s="1506"/>
      <c r="J557" s="1505">
        <v>0.85</v>
      </c>
      <c r="K557" s="1505">
        <v>0.85</v>
      </c>
      <c r="L557" s="1507">
        <v>5</v>
      </c>
      <c r="M557" s="1499"/>
      <c r="N557" s="1499"/>
      <c r="O557" s="1507"/>
      <c r="P557" s="1508"/>
      <c r="Q557" s="1508"/>
      <c r="R557" s="1508">
        <v>0.85</v>
      </c>
      <c r="S557" s="1512"/>
      <c r="T557" s="1512"/>
      <c r="U557" s="1512"/>
      <c r="V557" s="1512"/>
      <c r="W557" s="1512"/>
    </row>
    <row r="558" spans="1:23">
      <c r="A558" s="510"/>
      <c r="B558" s="1471" t="s">
        <v>12758</v>
      </c>
      <c r="C558" s="1540"/>
      <c r="D558" s="1469"/>
      <c r="E558" s="1505"/>
      <c r="F558" s="1505"/>
      <c r="G558" s="1506"/>
      <c r="H558" s="1506"/>
      <c r="I558" s="1506"/>
      <c r="J558" s="1505"/>
      <c r="K558" s="1505"/>
      <c r="L558" s="1507"/>
      <c r="M558" s="1499"/>
      <c r="N558" s="1499"/>
      <c r="O558" s="1507"/>
      <c r="P558" s="1508"/>
      <c r="Q558" s="1508"/>
      <c r="R558" s="1508"/>
      <c r="S558" s="1512"/>
      <c r="T558" s="1512"/>
      <c r="U558" s="1512"/>
      <c r="V558" s="1512"/>
      <c r="W558" s="1512"/>
    </row>
    <row r="559" spans="1:23">
      <c r="A559" s="510">
        <v>66</v>
      </c>
      <c r="B559" s="1468" t="s">
        <v>61</v>
      </c>
      <c r="C559" s="1540" t="s">
        <v>12759</v>
      </c>
      <c r="D559" s="1469"/>
      <c r="E559" s="1505">
        <v>0.35</v>
      </c>
      <c r="F559" s="1505"/>
      <c r="G559" s="1506"/>
      <c r="H559" s="1506"/>
      <c r="I559" s="1506"/>
      <c r="J559" s="1505">
        <v>0.35</v>
      </c>
      <c r="K559" s="1505">
        <v>0.35</v>
      </c>
      <c r="L559" s="1507">
        <v>5</v>
      </c>
      <c r="M559" s="1499"/>
      <c r="N559" s="1499"/>
      <c r="O559" s="1507"/>
      <c r="P559" s="1508"/>
      <c r="Q559" s="1508"/>
      <c r="R559" s="1508">
        <v>0.35</v>
      </c>
      <c r="S559" s="1512"/>
      <c r="T559" s="1512"/>
      <c r="U559" s="1512"/>
      <c r="V559" s="1512"/>
      <c r="W559" s="1512"/>
    </row>
    <row r="560" spans="1:23">
      <c r="A560" s="510"/>
      <c r="B560" s="1471" t="s">
        <v>12760</v>
      </c>
      <c r="C560" s="1540"/>
      <c r="D560" s="1469"/>
      <c r="E560" s="1505"/>
      <c r="F560" s="1505"/>
      <c r="G560" s="1506"/>
      <c r="H560" s="1506"/>
      <c r="I560" s="1506"/>
      <c r="J560" s="1505"/>
      <c r="K560" s="1505"/>
      <c r="L560" s="1507"/>
      <c r="M560" s="1499"/>
      <c r="N560" s="1499"/>
      <c r="O560" s="1507"/>
      <c r="P560" s="1508"/>
      <c r="Q560" s="1508"/>
      <c r="R560" s="1508"/>
      <c r="S560" s="1512"/>
      <c r="T560" s="1512"/>
      <c r="U560" s="1512"/>
      <c r="V560" s="1512"/>
      <c r="W560" s="1512"/>
    </row>
    <row r="561" spans="1:23">
      <c r="A561" s="510">
        <v>67</v>
      </c>
      <c r="B561" s="1468" t="s">
        <v>175</v>
      </c>
      <c r="C561" s="1540" t="s">
        <v>12761</v>
      </c>
      <c r="D561" s="1469"/>
      <c r="E561" s="1505">
        <v>0.6</v>
      </c>
      <c r="F561" s="1505"/>
      <c r="G561" s="1506"/>
      <c r="H561" s="1506"/>
      <c r="I561" s="1506"/>
      <c r="J561" s="1505">
        <v>0.6</v>
      </c>
      <c r="K561" s="1505">
        <v>0.6</v>
      </c>
      <c r="L561" s="1507">
        <v>5</v>
      </c>
      <c r="M561" s="1499"/>
      <c r="N561" s="1499"/>
      <c r="O561" s="1507"/>
      <c r="P561" s="1508"/>
      <c r="Q561" s="1508"/>
      <c r="R561" s="1508">
        <v>0.6</v>
      </c>
      <c r="S561" s="1512"/>
      <c r="T561" s="1512"/>
      <c r="U561" s="1512"/>
      <c r="V561" s="1512"/>
      <c r="W561" s="1512"/>
    </row>
    <row r="562" spans="1:23">
      <c r="A562" s="510">
        <v>68</v>
      </c>
      <c r="B562" s="1468" t="s">
        <v>282</v>
      </c>
      <c r="C562" s="1540" t="s">
        <v>12762</v>
      </c>
      <c r="D562" s="1469"/>
      <c r="E562" s="1505">
        <v>0.1</v>
      </c>
      <c r="F562" s="1505"/>
      <c r="G562" s="1506"/>
      <c r="H562" s="1506"/>
      <c r="I562" s="1506"/>
      <c r="J562" s="1505">
        <v>0.1</v>
      </c>
      <c r="K562" s="1505">
        <v>0.1</v>
      </c>
      <c r="L562" s="1507">
        <v>5</v>
      </c>
      <c r="M562" s="1499"/>
      <c r="N562" s="1499"/>
      <c r="O562" s="1507"/>
      <c r="P562" s="1508"/>
      <c r="Q562" s="1508"/>
      <c r="R562" s="1508">
        <v>0.1</v>
      </c>
      <c r="S562" s="1512"/>
      <c r="T562" s="1512"/>
      <c r="U562" s="1512"/>
      <c r="V562" s="1512"/>
      <c r="W562" s="1512"/>
    </row>
    <row r="563" spans="1:23">
      <c r="A563" s="510"/>
      <c r="B563" s="1471" t="s">
        <v>12763</v>
      </c>
      <c r="C563" s="1540"/>
      <c r="D563" s="1469"/>
      <c r="E563" s="1505"/>
      <c r="F563" s="1505"/>
      <c r="G563" s="1506"/>
      <c r="H563" s="1506"/>
      <c r="I563" s="1506"/>
      <c r="J563" s="1505"/>
      <c r="K563" s="1505"/>
      <c r="L563" s="1507"/>
      <c r="M563" s="1499"/>
      <c r="N563" s="1499"/>
      <c r="O563" s="1507"/>
      <c r="P563" s="1508"/>
      <c r="Q563" s="1508"/>
      <c r="R563" s="1508"/>
      <c r="S563" s="1512"/>
      <c r="T563" s="1512"/>
      <c r="U563" s="1512"/>
      <c r="V563" s="1512"/>
      <c r="W563" s="1512"/>
    </row>
    <row r="564" spans="1:23">
      <c r="A564" s="510">
        <v>69</v>
      </c>
      <c r="B564" s="1468" t="s">
        <v>310</v>
      </c>
      <c r="C564" s="1540" t="s">
        <v>12764</v>
      </c>
      <c r="D564" s="1469"/>
      <c r="E564" s="1505">
        <v>0.4</v>
      </c>
      <c r="F564" s="1505"/>
      <c r="G564" s="1506"/>
      <c r="H564" s="1506"/>
      <c r="I564" s="1506"/>
      <c r="J564" s="1505">
        <v>0.4</v>
      </c>
      <c r="K564" s="1505">
        <v>0.4</v>
      </c>
      <c r="L564" s="1507">
        <v>5</v>
      </c>
      <c r="M564" s="1499"/>
      <c r="N564" s="1499"/>
      <c r="O564" s="1507"/>
      <c r="P564" s="1508"/>
      <c r="Q564" s="1508"/>
      <c r="R564" s="1508">
        <v>0.4</v>
      </c>
      <c r="S564" s="1512"/>
      <c r="T564" s="1512"/>
      <c r="U564" s="1512"/>
      <c r="V564" s="1512"/>
      <c r="W564" s="1512"/>
    </row>
    <row r="565" spans="1:23">
      <c r="A565" s="510"/>
      <c r="B565" s="1471" t="s">
        <v>12765</v>
      </c>
      <c r="C565" s="1540"/>
      <c r="D565" s="1469"/>
      <c r="E565" s="1505"/>
      <c r="F565" s="1505"/>
      <c r="G565" s="1506"/>
      <c r="H565" s="1506"/>
      <c r="I565" s="1506"/>
      <c r="J565" s="1505"/>
      <c r="K565" s="1505"/>
      <c r="L565" s="1507"/>
      <c r="M565" s="1499"/>
      <c r="N565" s="1499"/>
      <c r="O565" s="1507"/>
      <c r="P565" s="1508"/>
      <c r="Q565" s="1508"/>
      <c r="R565" s="1508"/>
      <c r="S565" s="1512"/>
      <c r="T565" s="1512"/>
      <c r="U565" s="1512"/>
      <c r="V565" s="1512"/>
      <c r="W565" s="1512"/>
    </row>
    <row r="566" spans="1:23">
      <c r="A566" s="510">
        <v>70</v>
      </c>
      <c r="B566" s="1468" t="s">
        <v>100</v>
      </c>
      <c r="C566" s="1540" t="s">
        <v>12766</v>
      </c>
      <c r="D566" s="1469"/>
      <c r="E566" s="1505">
        <v>0.2</v>
      </c>
      <c r="F566" s="1505"/>
      <c r="G566" s="1506"/>
      <c r="H566" s="1506"/>
      <c r="I566" s="1506"/>
      <c r="J566" s="1505">
        <v>0.2</v>
      </c>
      <c r="K566" s="1505">
        <v>0.2</v>
      </c>
      <c r="L566" s="1507">
        <v>5</v>
      </c>
      <c r="M566" s="1499"/>
      <c r="N566" s="1499"/>
      <c r="O566" s="1507"/>
      <c r="P566" s="1508"/>
      <c r="Q566" s="1508"/>
      <c r="R566" s="1508">
        <v>0.2</v>
      </c>
      <c r="S566" s="1512"/>
      <c r="T566" s="1512"/>
      <c r="U566" s="1512"/>
      <c r="V566" s="1512"/>
      <c r="W566" s="1512"/>
    </row>
    <row r="567" spans="1:23">
      <c r="A567" s="510"/>
      <c r="B567" s="1471" t="s">
        <v>12767</v>
      </c>
      <c r="C567" s="1540"/>
      <c r="D567" s="1469"/>
      <c r="E567" s="1505"/>
      <c r="F567" s="1505"/>
      <c r="G567" s="1506"/>
      <c r="H567" s="1506"/>
      <c r="I567" s="1506"/>
      <c r="J567" s="1505"/>
      <c r="K567" s="1505"/>
      <c r="L567" s="1507"/>
      <c r="M567" s="1499"/>
      <c r="N567" s="1499"/>
      <c r="O567" s="1507"/>
      <c r="P567" s="1508"/>
      <c r="Q567" s="1508"/>
      <c r="R567" s="1508"/>
      <c r="S567" s="1512"/>
      <c r="T567" s="1512"/>
      <c r="U567" s="1512"/>
      <c r="V567" s="1512"/>
      <c r="W567" s="1512"/>
    </row>
    <row r="568" spans="1:23">
      <c r="A568" s="510">
        <v>71</v>
      </c>
      <c r="B568" s="1468" t="s">
        <v>12768</v>
      </c>
      <c r="C568" s="1540" t="s">
        <v>12769</v>
      </c>
      <c r="D568" s="1469"/>
      <c r="E568" s="1505">
        <v>0.1</v>
      </c>
      <c r="F568" s="1505"/>
      <c r="G568" s="1506"/>
      <c r="H568" s="1506"/>
      <c r="I568" s="1506"/>
      <c r="J568" s="1505">
        <v>0.1</v>
      </c>
      <c r="K568" s="1505">
        <v>0.1</v>
      </c>
      <c r="L568" s="1507">
        <v>5</v>
      </c>
      <c r="M568" s="1499"/>
      <c r="N568" s="1499"/>
      <c r="O568" s="1507"/>
      <c r="P568" s="1508"/>
      <c r="Q568" s="1508"/>
      <c r="R568" s="1508">
        <v>0.1</v>
      </c>
      <c r="S568" s="1512"/>
      <c r="T568" s="1512"/>
      <c r="U568" s="1512"/>
      <c r="V568" s="1512"/>
      <c r="W568" s="1512"/>
    </row>
    <row r="569" spans="1:23">
      <c r="A569" s="510"/>
      <c r="B569" s="1471" t="s">
        <v>12770</v>
      </c>
      <c r="C569" s="1540"/>
      <c r="D569" s="1469"/>
      <c r="E569" s="1505"/>
      <c r="F569" s="1505"/>
      <c r="G569" s="1506"/>
      <c r="H569" s="1506"/>
      <c r="I569" s="1506"/>
      <c r="J569" s="1505"/>
      <c r="K569" s="1505"/>
      <c r="L569" s="1507"/>
      <c r="M569" s="1499"/>
      <c r="N569" s="1499"/>
      <c r="O569" s="1507"/>
      <c r="P569" s="1508"/>
      <c r="Q569" s="1508"/>
      <c r="R569" s="1508"/>
      <c r="S569" s="1512"/>
      <c r="T569" s="1512"/>
      <c r="U569" s="1512"/>
      <c r="V569" s="1512"/>
      <c r="W569" s="1512"/>
    </row>
    <row r="570" spans="1:23">
      <c r="A570" s="510">
        <v>72</v>
      </c>
      <c r="B570" s="1468" t="s">
        <v>177</v>
      </c>
      <c r="C570" s="1540" t="s">
        <v>12771</v>
      </c>
      <c r="D570" s="1469"/>
      <c r="E570" s="1505">
        <v>0.35</v>
      </c>
      <c r="F570" s="1505">
        <v>0.35</v>
      </c>
      <c r="G570" s="1506"/>
      <c r="H570" s="1506"/>
      <c r="I570" s="1506">
        <v>0.35</v>
      </c>
      <c r="J570" s="1505"/>
      <c r="K570" s="1505"/>
      <c r="L570" s="1507">
        <v>5</v>
      </c>
      <c r="M570" s="1499"/>
      <c r="N570" s="1499"/>
      <c r="O570" s="1507"/>
      <c r="P570" s="1508"/>
      <c r="Q570" s="1508"/>
      <c r="R570" s="1508">
        <v>0.35</v>
      </c>
      <c r="S570" s="1512"/>
      <c r="T570" s="1512"/>
      <c r="U570" s="1512"/>
      <c r="V570" s="1512"/>
      <c r="W570" s="1512"/>
    </row>
    <row r="571" spans="1:23">
      <c r="A571" s="510"/>
      <c r="B571" s="1471" t="s">
        <v>12772</v>
      </c>
      <c r="C571" s="1540"/>
      <c r="D571" s="1469"/>
      <c r="E571" s="1505"/>
      <c r="F571" s="1505"/>
      <c r="G571" s="1506"/>
      <c r="H571" s="1506"/>
      <c r="I571" s="1506"/>
      <c r="J571" s="1505"/>
      <c r="K571" s="1505"/>
      <c r="L571" s="1507"/>
      <c r="M571" s="1499"/>
      <c r="N571" s="1499"/>
      <c r="O571" s="1507"/>
      <c r="P571" s="1508"/>
      <c r="Q571" s="1508"/>
      <c r="R571" s="1508"/>
      <c r="S571" s="1512"/>
      <c r="T571" s="1512"/>
      <c r="U571" s="1512"/>
      <c r="V571" s="1512"/>
      <c r="W571" s="1512"/>
    </row>
    <row r="572" spans="1:23">
      <c r="A572" s="510">
        <v>73</v>
      </c>
      <c r="B572" s="1468" t="s">
        <v>164</v>
      </c>
      <c r="C572" s="1540" t="s">
        <v>12773</v>
      </c>
      <c r="D572" s="1469"/>
      <c r="E572" s="1505">
        <v>0.8</v>
      </c>
      <c r="F572" s="1505">
        <v>0.8</v>
      </c>
      <c r="G572" s="1506"/>
      <c r="H572" s="1506"/>
      <c r="I572" s="1506">
        <v>0.8</v>
      </c>
      <c r="J572" s="1505"/>
      <c r="K572" s="1505"/>
      <c r="L572" s="1507">
        <v>5</v>
      </c>
      <c r="M572" s="1499"/>
      <c r="N572" s="1499"/>
      <c r="O572" s="1507"/>
      <c r="P572" s="1508"/>
      <c r="Q572" s="1508"/>
      <c r="R572" s="1508">
        <v>0.8</v>
      </c>
      <c r="S572" s="1512"/>
      <c r="T572" s="1512"/>
      <c r="U572" s="1512"/>
      <c r="V572" s="1512"/>
      <c r="W572" s="1512"/>
    </row>
    <row r="573" spans="1:23">
      <c r="A573" s="510">
        <v>74</v>
      </c>
      <c r="B573" s="1468" t="s">
        <v>70</v>
      </c>
      <c r="C573" s="1540" t="s">
        <v>12774</v>
      </c>
      <c r="D573" s="1469"/>
      <c r="E573" s="1505">
        <v>1</v>
      </c>
      <c r="F573" s="1505">
        <v>1</v>
      </c>
      <c r="G573" s="1506"/>
      <c r="H573" s="1506"/>
      <c r="I573" s="1506">
        <v>1</v>
      </c>
      <c r="J573" s="1505"/>
      <c r="K573" s="1505"/>
      <c r="L573" s="1507">
        <v>5</v>
      </c>
      <c r="M573" s="1499"/>
      <c r="N573" s="1499"/>
      <c r="O573" s="1507"/>
      <c r="P573" s="1508"/>
      <c r="Q573" s="1508"/>
      <c r="R573" s="1508">
        <v>1</v>
      </c>
      <c r="S573" s="1512"/>
      <c r="T573" s="1512"/>
      <c r="U573" s="1512"/>
      <c r="V573" s="1512"/>
      <c r="W573" s="1512"/>
    </row>
    <row r="574" spans="1:23">
      <c r="A574" s="510">
        <v>75</v>
      </c>
      <c r="B574" s="1468" t="s">
        <v>227</v>
      </c>
      <c r="C574" s="1540" t="s">
        <v>12775</v>
      </c>
      <c r="D574" s="1469"/>
      <c r="E574" s="1505">
        <v>0.8</v>
      </c>
      <c r="F574" s="1505">
        <v>0.8</v>
      </c>
      <c r="G574" s="1506"/>
      <c r="H574" s="1506"/>
      <c r="I574" s="1506">
        <v>0.8</v>
      </c>
      <c r="J574" s="1505"/>
      <c r="K574" s="1506"/>
      <c r="L574" s="1507">
        <v>5</v>
      </c>
      <c r="M574" s="1499"/>
      <c r="N574" s="1499"/>
      <c r="O574" s="1507"/>
      <c r="P574" s="1508"/>
      <c r="Q574" s="1508"/>
      <c r="R574" s="1508">
        <v>0.8</v>
      </c>
      <c r="S574" s="1512"/>
      <c r="T574" s="1512"/>
      <c r="U574" s="1512"/>
      <c r="V574" s="1512"/>
      <c r="W574" s="1512"/>
    </row>
    <row r="575" spans="1:23">
      <c r="A575" s="510">
        <v>76</v>
      </c>
      <c r="B575" s="1468" t="s">
        <v>58</v>
      </c>
      <c r="C575" s="1540" t="s">
        <v>12776</v>
      </c>
      <c r="D575" s="1469"/>
      <c r="E575" s="1505">
        <v>0.6</v>
      </c>
      <c r="F575" s="1505">
        <v>0.6</v>
      </c>
      <c r="G575" s="1506"/>
      <c r="H575" s="1506"/>
      <c r="I575" s="1506">
        <v>0.6</v>
      </c>
      <c r="J575" s="1505"/>
      <c r="K575" s="1506"/>
      <c r="L575" s="1507">
        <v>5</v>
      </c>
      <c r="M575" s="1499"/>
      <c r="N575" s="1499"/>
      <c r="O575" s="1507"/>
      <c r="P575" s="1508"/>
      <c r="Q575" s="1508"/>
      <c r="R575" s="1508">
        <v>0.6</v>
      </c>
      <c r="S575" s="1512"/>
      <c r="T575" s="1512"/>
      <c r="U575" s="1512"/>
      <c r="V575" s="1512"/>
      <c r="W575" s="1512"/>
    </row>
    <row r="576" spans="1:23">
      <c r="A576" s="510">
        <v>77</v>
      </c>
      <c r="B576" s="1468" t="s">
        <v>282</v>
      </c>
      <c r="C576" s="1540" t="s">
        <v>12777</v>
      </c>
      <c r="D576" s="1469"/>
      <c r="E576" s="1505">
        <v>0.33</v>
      </c>
      <c r="F576" s="1505">
        <v>0.33</v>
      </c>
      <c r="G576" s="1506"/>
      <c r="H576" s="1506"/>
      <c r="I576" s="1506">
        <v>0.33</v>
      </c>
      <c r="J576" s="1505"/>
      <c r="K576" s="1506"/>
      <c r="L576" s="1507">
        <v>5</v>
      </c>
      <c r="M576" s="1499"/>
      <c r="N576" s="1499"/>
      <c r="O576" s="1507"/>
      <c r="P576" s="1508"/>
      <c r="Q576" s="1508"/>
      <c r="R576" s="1508">
        <v>0.33</v>
      </c>
      <c r="S576" s="1512"/>
      <c r="T576" s="1512"/>
      <c r="U576" s="1512"/>
      <c r="V576" s="1512"/>
      <c r="W576" s="1512"/>
    </row>
    <row r="577" spans="1:23">
      <c r="A577" s="510">
        <v>78</v>
      </c>
      <c r="B577" s="1468" t="s">
        <v>155</v>
      </c>
      <c r="C577" s="1540" t="s">
        <v>12778</v>
      </c>
      <c r="D577" s="1469"/>
      <c r="E577" s="1505">
        <v>0.5</v>
      </c>
      <c r="F577" s="1505">
        <v>0.5</v>
      </c>
      <c r="G577" s="1506"/>
      <c r="H577" s="1506"/>
      <c r="I577" s="1506">
        <v>0.5</v>
      </c>
      <c r="J577" s="1505"/>
      <c r="K577" s="1506"/>
      <c r="L577" s="1507">
        <v>5</v>
      </c>
      <c r="M577" s="1499"/>
      <c r="N577" s="1499"/>
      <c r="O577" s="1507"/>
      <c r="P577" s="1508"/>
      <c r="Q577" s="1508"/>
      <c r="R577" s="1508">
        <v>0.5</v>
      </c>
      <c r="S577" s="1512"/>
      <c r="T577" s="1512"/>
      <c r="U577" s="1512"/>
      <c r="V577" s="1512"/>
      <c r="W577" s="1512"/>
    </row>
    <row r="578" spans="1:23">
      <c r="A578" s="510"/>
      <c r="B578" s="1471" t="s">
        <v>12779</v>
      </c>
      <c r="C578" s="1540"/>
      <c r="D578" s="1469"/>
      <c r="E578" s="1505"/>
      <c r="F578" s="1505"/>
      <c r="G578" s="1506"/>
      <c r="H578" s="1506"/>
      <c r="I578" s="1506"/>
      <c r="J578" s="1505"/>
      <c r="K578" s="1505"/>
      <c r="L578" s="1507"/>
      <c r="M578" s="1499"/>
      <c r="N578" s="1499"/>
      <c r="O578" s="1507"/>
      <c r="P578" s="1508"/>
      <c r="Q578" s="1508"/>
      <c r="R578" s="1508"/>
      <c r="S578" s="1512"/>
      <c r="T578" s="1512"/>
      <c r="U578" s="1512"/>
      <c r="V578" s="1512"/>
      <c r="W578" s="1512"/>
    </row>
    <row r="579" spans="1:23">
      <c r="A579" s="510">
        <v>79</v>
      </c>
      <c r="B579" s="1468" t="s">
        <v>61</v>
      </c>
      <c r="C579" s="1540" t="s">
        <v>12780</v>
      </c>
      <c r="D579" s="1469"/>
      <c r="E579" s="1505">
        <v>0.5</v>
      </c>
      <c r="F579" s="1505"/>
      <c r="G579" s="1506"/>
      <c r="H579" s="1506"/>
      <c r="I579" s="1506"/>
      <c r="J579" s="1505">
        <v>0.5</v>
      </c>
      <c r="K579" s="1505">
        <v>0.5</v>
      </c>
      <c r="L579" s="1507">
        <v>5</v>
      </c>
      <c r="M579" s="1499"/>
      <c r="N579" s="1499"/>
      <c r="O579" s="1507"/>
      <c r="P579" s="1508"/>
      <c r="Q579" s="1508"/>
      <c r="R579" s="1508">
        <v>0.5</v>
      </c>
      <c r="S579" s="1512"/>
      <c r="T579" s="1512"/>
      <c r="U579" s="1512"/>
      <c r="V579" s="1512"/>
      <c r="W579" s="1512"/>
    </row>
    <row r="580" spans="1:23">
      <c r="A580" s="510">
        <v>80</v>
      </c>
      <c r="B580" s="1468" t="s">
        <v>68</v>
      </c>
      <c r="C580" s="1540" t="s">
        <v>12781</v>
      </c>
      <c r="D580" s="1469"/>
      <c r="E580" s="1505">
        <v>1</v>
      </c>
      <c r="F580" s="1505">
        <v>1</v>
      </c>
      <c r="G580" s="1506"/>
      <c r="H580" s="1506"/>
      <c r="I580" s="1506">
        <v>1</v>
      </c>
      <c r="J580" s="1505"/>
      <c r="K580" s="1505"/>
      <c r="L580" s="1507">
        <v>5</v>
      </c>
      <c r="M580" s="1499"/>
      <c r="N580" s="1499"/>
      <c r="O580" s="1507"/>
      <c r="P580" s="1508"/>
      <c r="Q580" s="1508"/>
      <c r="R580" s="1508">
        <v>1</v>
      </c>
      <c r="S580" s="1512"/>
      <c r="T580" s="1512"/>
      <c r="U580" s="1512"/>
      <c r="V580" s="1512"/>
      <c r="W580" s="1512"/>
    </row>
    <row r="581" spans="1:23">
      <c r="A581" s="510"/>
      <c r="B581" s="1471" t="s">
        <v>7670</v>
      </c>
      <c r="C581" s="1540"/>
      <c r="D581" s="1469"/>
      <c r="E581" s="1505"/>
      <c r="F581" s="1505"/>
      <c r="G581" s="1506"/>
      <c r="H581" s="1506"/>
      <c r="I581" s="1506"/>
      <c r="J581" s="1505"/>
      <c r="K581" s="1505"/>
      <c r="L581" s="1507"/>
      <c r="M581" s="1499"/>
      <c r="N581" s="1499"/>
      <c r="O581" s="1507"/>
      <c r="P581" s="1508"/>
      <c r="Q581" s="1508"/>
      <c r="R581" s="1508"/>
      <c r="S581" s="1512"/>
      <c r="T581" s="1512"/>
      <c r="U581" s="1512"/>
      <c r="V581" s="1512"/>
      <c r="W581" s="1512"/>
    </row>
    <row r="582" spans="1:23">
      <c r="A582" s="510">
        <v>81</v>
      </c>
      <c r="B582" s="1468" t="s">
        <v>9192</v>
      </c>
      <c r="C582" s="1540" t="s">
        <v>12782</v>
      </c>
      <c r="D582" s="1469"/>
      <c r="E582" s="1505">
        <v>0.5</v>
      </c>
      <c r="F582" s="1505"/>
      <c r="G582" s="1506"/>
      <c r="H582" s="1506"/>
      <c r="I582" s="1506"/>
      <c r="J582" s="1505">
        <v>0.5</v>
      </c>
      <c r="K582" s="1505">
        <v>0.5</v>
      </c>
      <c r="L582" s="1507">
        <v>5</v>
      </c>
      <c r="M582" s="1499"/>
      <c r="N582" s="1499"/>
      <c r="O582" s="1507"/>
      <c r="P582" s="1508"/>
      <c r="Q582" s="1508"/>
      <c r="R582" s="1508">
        <v>0.5</v>
      </c>
      <c r="S582" s="1512"/>
      <c r="T582" s="1512"/>
      <c r="U582" s="1512"/>
      <c r="V582" s="1512"/>
      <c r="W582" s="1512"/>
    </row>
    <row r="583" spans="1:23">
      <c r="A583" s="510"/>
      <c r="B583" s="1471" t="s">
        <v>12783</v>
      </c>
      <c r="C583" s="1540"/>
      <c r="D583" s="1469"/>
      <c r="E583" s="1505"/>
      <c r="F583" s="1505"/>
      <c r="G583" s="1506"/>
      <c r="H583" s="1506"/>
      <c r="I583" s="1506"/>
      <c r="J583" s="1505"/>
      <c r="K583" s="1505"/>
      <c r="L583" s="1507"/>
      <c r="M583" s="1499"/>
      <c r="N583" s="1499"/>
      <c r="O583" s="1507"/>
      <c r="P583" s="1508"/>
      <c r="Q583" s="1508"/>
      <c r="R583" s="1508"/>
      <c r="S583" s="1512"/>
      <c r="T583" s="1512"/>
      <c r="U583" s="1512"/>
      <c r="V583" s="1512"/>
      <c r="W583" s="1512"/>
    </row>
    <row r="584" spans="1:23">
      <c r="A584" s="510">
        <v>82</v>
      </c>
      <c r="B584" s="1468" t="s">
        <v>12784</v>
      </c>
      <c r="C584" s="1540" t="s">
        <v>12785</v>
      </c>
      <c r="D584" s="1469"/>
      <c r="E584" s="1505">
        <v>0.3</v>
      </c>
      <c r="F584" s="1505"/>
      <c r="G584" s="1506"/>
      <c r="H584" s="1506"/>
      <c r="I584" s="1506"/>
      <c r="J584" s="1505">
        <v>0.3</v>
      </c>
      <c r="K584" s="1505">
        <v>0.3</v>
      </c>
      <c r="L584" s="1507">
        <v>5</v>
      </c>
      <c r="M584" s="1499"/>
      <c r="N584" s="1499"/>
      <c r="O584" s="1507"/>
      <c r="P584" s="1508"/>
      <c r="Q584" s="1508"/>
      <c r="R584" s="1508">
        <v>0.3</v>
      </c>
      <c r="S584" s="1512"/>
      <c r="T584" s="1512"/>
      <c r="U584" s="1512"/>
      <c r="V584" s="1512"/>
      <c r="W584" s="1512"/>
    </row>
    <row r="585" spans="1:23">
      <c r="A585" s="510"/>
      <c r="B585" s="1471" t="s">
        <v>12786</v>
      </c>
      <c r="C585" s="1540"/>
      <c r="D585" s="1469"/>
      <c r="E585" s="1505"/>
      <c r="F585" s="1505"/>
      <c r="G585" s="1506"/>
      <c r="H585" s="1506"/>
      <c r="I585" s="1506"/>
      <c r="J585" s="1505"/>
      <c r="K585" s="1505"/>
      <c r="L585" s="1507"/>
      <c r="M585" s="1499"/>
      <c r="N585" s="1499"/>
      <c r="O585" s="1507"/>
      <c r="P585" s="1508"/>
      <c r="Q585" s="1508"/>
      <c r="R585" s="1508"/>
      <c r="S585" s="1512"/>
      <c r="T585" s="1512"/>
      <c r="U585" s="1512"/>
      <c r="V585" s="1512"/>
      <c r="W585" s="1512"/>
    </row>
    <row r="586" spans="1:23">
      <c r="A586" s="510">
        <v>83</v>
      </c>
      <c r="B586" s="1468" t="s">
        <v>12787</v>
      </c>
      <c r="C586" s="1540" t="s">
        <v>12788</v>
      </c>
      <c r="D586" s="1469"/>
      <c r="E586" s="1505">
        <v>0.5</v>
      </c>
      <c r="F586" s="1505"/>
      <c r="G586" s="1506"/>
      <c r="H586" s="1506"/>
      <c r="I586" s="1506"/>
      <c r="J586" s="1505">
        <v>0.5</v>
      </c>
      <c r="K586" s="1505">
        <v>0.5</v>
      </c>
      <c r="L586" s="1507">
        <v>5</v>
      </c>
      <c r="M586" s="1499"/>
      <c r="N586" s="1499"/>
      <c r="O586" s="1507"/>
      <c r="P586" s="1508"/>
      <c r="Q586" s="1508"/>
      <c r="R586" s="1508">
        <v>0.5</v>
      </c>
      <c r="S586" s="1512"/>
      <c r="T586" s="1512"/>
      <c r="U586" s="1512"/>
      <c r="V586" s="1512"/>
      <c r="W586" s="1512"/>
    </row>
    <row r="587" spans="1:23">
      <c r="A587" s="510"/>
      <c r="B587" s="1471" t="s">
        <v>12789</v>
      </c>
      <c r="C587" s="1540"/>
      <c r="D587" s="1469"/>
      <c r="E587" s="1505"/>
      <c r="F587" s="1505"/>
      <c r="G587" s="1506"/>
      <c r="H587" s="1506"/>
      <c r="I587" s="1506"/>
      <c r="J587" s="1505"/>
      <c r="K587" s="1505"/>
      <c r="L587" s="1507"/>
      <c r="M587" s="1499"/>
      <c r="N587" s="1499"/>
      <c r="O587" s="1507"/>
      <c r="P587" s="1508"/>
      <c r="Q587" s="1508"/>
      <c r="R587" s="1508"/>
      <c r="S587" s="1512"/>
      <c r="T587" s="1512"/>
      <c r="U587" s="1512"/>
      <c r="V587" s="1512"/>
      <c r="W587" s="1512"/>
    </row>
    <row r="588" spans="1:23">
      <c r="A588" s="510">
        <v>84</v>
      </c>
      <c r="B588" s="1468" t="s">
        <v>12586</v>
      </c>
      <c r="C588" s="1540" t="s">
        <v>12790</v>
      </c>
      <c r="D588" s="1469"/>
      <c r="E588" s="1505">
        <v>0.36399999999999999</v>
      </c>
      <c r="F588" s="1505">
        <v>0.36399999999999999</v>
      </c>
      <c r="G588" s="1506"/>
      <c r="H588" s="1506"/>
      <c r="I588" s="1506">
        <v>0.36399999999999999</v>
      </c>
      <c r="J588" s="1505"/>
      <c r="K588" s="1505"/>
      <c r="L588" s="1507">
        <v>5</v>
      </c>
      <c r="M588" s="1499"/>
      <c r="N588" s="1499"/>
      <c r="O588" s="1507"/>
      <c r="P588" s="1508"/>
      <c r="Q588" s="1508"/>
      <c r="R588" s="1508">
        <v>0.36399999999999999</v>
      </c>
      <c r="S588" s="1512"/>
      <c r="T588" s="1512"/>
      <c r="U588" s="1512"/>
      <c r="V588" s="1512"/>
      <c r="W588" s="1512"/>
    </row>
    <row r="589" spans="1:23">
      <c r="A589" s="510"/>
      <c r="B589" s="1471" t="s">
        <v>12791</v>
      </c>
      <c r="C589" s="1540"/>
      <c r="D589" s="1469"/>
      <c r="E589" s="1505"/>
      <c r="F589" s="1505"/>
      <c r="G589" s="1506"/>
      <c r="H589" s="1506"/>
      <c r="I589" s="1506"/>
      <c r="J589" s="1505"/>
      <c r="K589" s="1505"/>
      <c r="L589" s="1507"/>
      <c r="M589" s="1499"/>
      <c r="N589" s="1499"/>
      <c r="O589" s="1507"/>
      <c r="P589" s="1508"/>
      <c r="Q589" s="1508"/>
      <c r="R589" s="1508"/>
      <c r="S589" s="1512"/>
      <c r="T589" s="1512"/>
      <c r="U589" s="1512"/>
      <c r="V589" s="1512"/>
      <c r="W589" s="1512"/>
    </row>
    <row r="590" spans="1:23">
      <c r="A590" s="510">
        <v>85</v>
      </c>
      <c r="B590" s="1468" t="s">
        <v>12792</v>
      </c>
      <c r="C590" s="1540" t="s">
        <v>12793</v>
      </c>
      <c r="D590" s="1469"/>
      <c r="E590" s="1505">
        <v>0.4</v>
      </c>
      <c r="F590" s="1505"/>
      <c r="G590" s="1506"/>
      <c r="H590" s="1506"/>
      <c r="I590" s="1506"/>
      <c r="J590" s="1505">
        <v>0.4</v>
      </c>
      <c r="K590" s="1505">
        <v>0.4</v>
      </c>
      <c r="L590" s="1507">
        <v>5</v>
      </c>
      <c r="M590" s="1499"/>
      <c r="N590" s="1499"/>
      <c r="O590" s="1507"/>
      <c r="P590" s="1508"/>
      <c r="Q590" s="1508"/>
      <c r="R590" s="1508">
        <v>0.4</v>
      </c>
      <c r="S590" s="1512"/>
      <c r="T590" s="1512"/>
      <c r="U590" s="1512"/>
      <c r="V590" s="1512"/>
      <c r="W590" s="1512"/>
    </row>
    <row r="591" spans="1:23">
      <c r="A591" s="510">
        <v>86</v>
      </c>
      <c r="B591" s="1468" t="s">
        <v>125</v>
      </c>
      <c r="C591" s="1540"/>
      <c r="D591" s="1469"/>
      <c r="E591" s="1505"/>
      <c r="F591" s="1505"/>
      <c r="G591" s="1506"/>
      <c r="H591" s="1506"/>
      <c r="I591" s="1506"/>
      <c r="J591" s="1505"/>
      <c r="K591" s="1505"/>
      <c r="L591" s="1507"/>
      <c r="M591" s="1499"/>
      <c r="N591" s="1499"/>
      <c r="O591" s="1507"/>
      <c r="P591" s="1508"/>
      <c r="Q591" s="1508"/>
      <c r="R591" s="1508"/>
      <c r="S591" s="1512"/>
      <c r="T591" s="1512"/>
      <c r="U591" s="1512"/>
      <c r="V591" s="1512"/>
      <c r="W591" s="1512"/>
    </row>
    <row r="592" spans="1:23">
      <c r="A592" s="510"/>
      <c r="B592" s="1471" t="s">
        <v>12794</v>
      </c>
      <c r="C592" s="1540"/>
      <c r="D592" s="1469"/>
      <c r="E592" s="1505"/>
      <c r="F592" s="1505"/>
      <c r="G592" s="1506"/>
      <c r="H592" s="1506"/>
      <c r="I592" s="1506"/>
      <c r="J592" s="1506"/>
      <c r="K592" s="1506"/>
      <c r="L592" s="1507"/>
      <c r="M592" s="1499"/>
      <c r="N592" s="1499"/>
      <c r="O592" s="1507"/>
      <c r="P592" s="1508"/>
      <c r="Q592" s="1508"/>
      <c r="R592" s="1508"/>
      <c r="S592" s="1512"/>
      <c r="T592" s="1512"/>
      <c r="U592" s="1512"/>
      <c r="V592" s="1512"/>
      <c r="W592" s="1512"/>
    </row>
    <row r="593" spans="1:23">
      <c r="A593" s="510">
        <v>87</v>
      </c>
      <c r="B593" s="1468" t="s">
        <v>61</v>
      </c>
      <c r="C593" s="1540" t="s">
        <v>12795</v>
      </c>
      <c r="D593" s="1469"/>
      <c r="E593" s="1505">
        <v>0.2</v>
      </c>
      <c r="F593" s="1505"/>
      <c r="G593" s="1506"/>
      <c r="H593" s="1506"/>
      <c r="I593" s="1506"/>
      <c r="J593" s="1505">
        <v>0.2</v>
      </c>
      <c r="K593" s="1505">
        <v>0.2</v>
      </c>
      <c r="L593" s="1507">
        <v>5</v>
      </c>
      <c r="M593" s="1499"/>
      <c r="N593" s="1499"/>
      <c r="O593" s="1507"/>
      <c r="P593" s="1508"/>
      <c r="Q593" s="1508"/>
      <c r="R593" s="1508">
        <v>0.2</v>
      </c>
      <c r="S593" s="1512"/>
      <c r="T593" s="1512"/>
      <c r="U593" s="1512"/>
      <c r="V593" s="1512"/>
      <c r="W593" s="1512"/>
    </row>
    <row r="594" spans="1:23">
      <c r="A594" s="510">
        <v>88</v>
      </c>
      <c r="B594" s="1468" t="s">
        <v>175</v>
      </c>
      <c r="C594" s="1540" t="s">
        <v>12796</v>
      </c>
      <c r="D594" s="1469"/>
      <c r="E594" s="1505">
        <v>0.3</v>
      </c>
      <c r="F594" s="1505"/>
      <c r="G594" s="1506"/>
      <c r="H594" s="1506"/>
      <c r="I594" s="1506"/>
      <c r="J594" s="1505">
        <v>0.3</v>
      </c>
      <c r="K594" s="1505">
        <v>0.3</v>
      </c>
      <c r="L594" s="1507">
        <v>5</v>
      </c>
      <c r="M594" s="1499"/>
      <c r="N594" s="1499"/>
      <c r="O594" s="1507"/>
      <c r="P594" s="1508"/>
      <c r="Q594" s="1508"/>
      <c r="R594" s="1508">
        <v>0.3</v>
      </c>
      <c r="S594" s="1512"/>
      <c r="T594" s="1512"/>
      <c r="U594" s="1512"/>
      <c r="V594" s="1512"/>
      <c r="W594" s="1512"/>
    </row>
    <row r="595" spans="1:23">
      <c r="A595" s="510"/>
      <c r="B595" s="1471" t="s">
        <v>12797</v>
      </c>
      <c r="C595" s="1540"/>
      <c r="D595" s="1469"/>
      <c r="E595" s="1505"/>
      <c r="F595" s="1505"/>
      <c r="G595" s="1506"/>
      <c r="H595" s="1506"/>
      <c r="I595" s="1506"/>
      <c r="J595" s="1505"/>
      <c r="K595" s="1505"/>
      <c r="L595" s="1507"/>
      <c r="M595" s="1499"/>
      <c r="N595" s="1499"/>
      <c r="O595" s="1507"/>
      <c r="P595" s="1508"/>
      <c r="Q595" s="1508"/>
      <c r="R595" s="1508"/>
      <c r="S595" s="1512"/>
      <c r="T595" s="1512"/>
      <c r="U595" s="1512"/>
      <c r="V595" s="1512"/>
      <c r="W595" s="1512"/>
    </row>
    <row r="596" spans="1:23">
      <c r="A596" s="510">
        <v>89</v>
      </c>
      <c r="B596" s="1468" t="s">
        <v>369</v>
      </c>
      <c r="C596" s="1544" t="s">
        <v>12798</v>
      </c>
      <c r="D596" s="1469"/>
      <c r="E596" s="1505">
        <v>0.5</v>
      </c>
      <c r="F596" s="1505"/>
      <c r="G596" s="1506"/>
      <c r="H596" s="1506"/>
      <c r="I596" s="1506"/>
      <c r="J596" s="1505">
        <v>0.5</v>
      </c>
      <c r="K596" s="1505">
        <v>0.5</v>
      </c>
      <c r="L596" s="1518">
        <v>5</v>
      </c>
      <c r="M596" s="1499"/>
      <c r="N596" s="1499"/>
      <c r="O596" s="1518"/>
      <c r="P596" s="1508"/>
      <c r="Q596" s="1508"/>
      <c r="R596" s="1508">
        <v>0.5</v>
      </c>
      <c r="S596" s="1512"/>
      <c r="T596" s="1512"/>
      <c r="U596" s="1512"/>
      <c r="V596" s="1512"/>
      <c r="W596" s="1512"/>
    </row>
    <row r="597" spans="1:23">
      <c r="A597" s="510"/>
      <c r="B597" s="1471" t="s">
        <v>12799</v>
      </c>
      <c r="C597" s="1540"/>
      <c r="D597" s="1469"/>
      <c r="E597" s="1505"/>
      <c r="F597" s="1505"/>
      <c r="G597" s="1506"/>
      <c r="H597" s="1506"/>
      <c r="I597" s="1506"/>
      <c r="J597" s="1505"/>
      <c r="K597" s="1505"/>
      <c r="L597" s="1507"/>
      <c r="M597" s="1499"/>
      <c r="N597" s="1499"/>
      <c r="O597" s="1507"/>
      <c r="P597" s="1508"/>
      <c r="Q597" s="1508"/>
      <c r="R597" s="1508"/>
      <c r="S597" s="1512"/>
      <c r="T597" s="1512"/>
      <c r="U597" s="1512"/>
      <c r="V597" s="1512"/>
      <c r="W597" s="1512"/>
    </row>
    <row r="598" spans="1:23">
      <c r="A598" s="510">
        <v>90</v>
      </c>
      <c r="B598" s="1472" t="s">
        <v>9488</v>
      </c>
      <c r="C598" s="1542" t="s">
        <v>12800</v>
      </c>
      <c r="D598" s="1473"/>
      <c r="E598" s="1513">
        <v>0.4</v>
      </c>
      <c r="F598" s="1513"/>
      <c r="G598" s="1514"/>
      <c r="H598" s="1514"/>
      <c r="I598" s="1514"/>
      <c r="J598" s="1513">
        <v>0.4</v>
      </c>
      <c r="K598" s="1513">
        <v>0.4</v>
      </c>
      <c r="L598" s="1514">
        <v>5</v>
      </c>
      <c r="M598" s="1516"/>
      <c r="N598" s="1516"/>
      <c r="O598" s="1514"/>
      <c r="P598" s="1513"/>
      <c r="Q598" s="1513"/>
      <c r="R598" s="1513">
        <v>0.4</v>
      </c>
      <c r="S598" s="1512"/>
      <c r="T598" s="1512"/>
      <c r="U598" s="1512"/>
      <c r="V598" s="1512"/>
      <c r="W598" s="1512"/>
    </row>
    <row r="599" spans="1:23">
      <c r="A599" s="510"/>
      <c r="B599" s="1471" t="s">
        <v>12801</v>
      </c>
      <c r="C599" s="1540"/>
      <c r="D599" s="1469"/>
      <c r="E599" s="1505"/>
      <c r="F599" s="1505"/>
      <c r="G599" s="1506"/>
      <c r="H599" s="1506"/>
      <c r="I599" s="1506"/>
      <c r="J599" s="1505"/>
      <c r="K599" s="1505"/>
      <c r="L599" s="1507"/>
      <c r="M599" s="1499"/>
      <c r="N599" s="1499"/>
      <c r="O599" s="1507"/>
      <c r="P599" s="1508"/>
      <c r="Q599" s="1508"/>
      <c r="R599" s="1508"/>
      <c r="S599" s="1512"/>
      <c r="T599" s="1512"/>
      <c r="U599" s="1512"/>
      <c r="V599" s="1512"/>
      <c r="W599" s="1512"/>
    </row>
    <row r="600" spans="1:23">
      <c r="A600" s="510">
        <v>91</v>
      </c>
      <c r="B600" s="1472" t="s">
        <v>58</v>
      </c>
      <c r="C600" s="1542" t="s">
        <v>12802</v>
      </c>
      <c r="D600" s="1473"/>
      <c r="E600" s="1513">
        <v>0.3</v>
      </c>
      <c r="F600" s="1513"/>
      <c r="G600" s="1514"/>
      <c r="H600" s="1514"/>
      <c r="I600" s="1514"/>
      <c r="J600" s="1513">
        <v>0.3</v>
      </c>
      <c r="K600" s="1513">
        <v>0.3</v>
      </c>
      <c r="L600" s="1514">
        <v>5</v>
      </c>
      <c r="M600" s="1516"/>
      <c r="N600" s="1516"/>
      <c r="O600" s="1514"/>
      <c r="P600" s="1513"/>
      <c r="Q600" s="1513"/>
      <c r="R600" s="1513">
        <v>0.4</v>
      </c>
      <c r="S600" s="1512"/>
      <c r="T600" s="1512"/>
      <c r="U600" s="1512"/>
      <c r="V600" s="1512"/>
      <c r="W600" s="1512"/>
    </row>
    <row r="601" spans="1:23">
      <c r="A601" s="510"/>
      <c r="B601" s="1471" t="s">
        <v>12803</v>
      </c>
      <c r="C601" s="1540"/>
      <c r="D601" s="1469"/>
      <c r="E601" s="1505"/>
      <c r="F601" s="1505"/>
      <c r="G601" s="1506"/>
      <c r="H601" s="1506"/>
      <c r="I601" s="1506"/>
      <c r="J601" s="1505"/>
      <c r="K601" s="1505"/>
      <c r="L601" s="1507"/>
      <c r="M601" s="1499"/>
      <c r="N601" s="1499"/>
      <c r="O601" s="1507"/>
      <c r="P601" s="1508"/>
      <c r="Q601" s="1508"/>
      <c r="R601" s="1508"/>
      <c r="S601" s="1512"/>
      <c r="T601" s="1512"/>
      <c r="U601" s="1512"/>
      <c r="V601" s="1512"/>
      <c r="W601" s="1512"/>
    </row>
    <row r="602" spans="1:23">
      <c r="A602" s="510">
        <v>92</v>
      </c>
      <c r="B602" s="1472" t="s">
        <v>241</v>
      </c>
      <c r="C602" s="1542" t="s">
        <v>12804</v>
      </c>
      <c r="D602" s="1473"/>
      <c r="E602" s="1513">
        <v>0.8</v>
      </c>
      <c r="F602" s="1513"/>
      <c r="G602" s="1514"/>
      <c r="H602" s="1514"/>
      <c r="I602" s="1514"/>
      <c r="J602" s="1513">
        <v>0.8</v>
      </c>
      <c r="K602" s="1513">
        <v>0.8</v>
      </c>
      <c r="L602" s="1514">
        <v>5</v>
      </c>
      <c r="M602" s="1516"/>
      <c r="N602" s="1516"/>
      <c r="O602" s="1514"/>
      <c r="P602" s="1513"/>
      <c r="Q602" s="1513"/>
      <c r="R602" s="1513">
        <v>0.8</v>
      </c>
      <c r="S602" s="1512"/>
      <c r="T602" s="1512"/>
      <c r="U602" s="1512"/>
      <c r="V602" s="1512"/>
      <c r="W602" s="1512"/>
    </row>
    <row r="603" spans="1:23">
      <c r="A603" s="510"/>
      <c r="B603" s="1471" t="s">
        <v>12805</v>
      </c>
      <c r="C603" s="1540"/>
      <c r="D603" s="1469"/>
      <c r="E603" s="1505"/>
      <c r="F603" s="1505"/>
      <c r="G603" s="1506"/>
      <c r="H603" s="1506"/>
      <c r="I603" s="1506"/>
      <c r="J603" s="1505"/>
      <c r="K603" s="1505"/>
      <c r="L603" s="1507"/>
      <c r="M603" s="1499"/>
      <c r="N603" s="1499"/>
      <c r="O603" s="1507"/>
      <c r="P603" s="1508"/>
      <c r="Q603" s="1508"/>
      <c r="R603" s="1508"/>
      <c r="S603" s="1512"/>
      <c r="T603" s="1512"/>
      <c r="U603" s="1512"/>
      <c r="V603" s="1512"/>
      <c r="W603" s="1512"/>
    </row>
    <row r="604" spans="1:23">
      <c r="A604" s="510">
        <v>93</v>
      </c>
      <c r="B604" s="1472" t="s">
        <v>220</v>
      </c>
      <c r="C604" s="1542" t="s">
        <v>12806</v>
      </c>
      <c r="D604" s="1473"/>
      <c r="E604" s="1513">
        <v>0.5</v>
      </c>
      <c r="F604" s="1513"/>
      <c r="G604" s="1514"/>
      <c r="H604" s="1514"/>
      <c r="I604" s="1514"/>
      <c r="J604" s="1513">
        <v>0.5</v>
      </c>
      <c r="K604" s="1513">
        <v>0.5</v>
      </c>
      <c r="L604" s="1514">
        <v>5</v>
      </c>
      <c r="M604" s="1516"/>
      <c r="N604" s="1516"/>
      <c r="O604" s="1514"/>
      <c r="P604" s="1513"/>
      <c r="Q604" s="1513"/>
      <c r="R604" s="1513">
        <v>0.5</v>
      </c>
      <c r="S604" s="1512"/>
      <c r="T604" s="1512"/>
      <c r="U604" s="1512"/>
      <c r="V604" s="1512"/>
      <c r="W604" s="1512"/>
    </row>
    <row r="605" spans="1:23">
      <c r="A605" s="510"/>
      <c r="B605" s="1471" t="s">
        <v>12807</v>
      </c>
      <c r="C605" s="1540"/>
      <c r="D605" s="1469"/>
      <c r="E605" s="1505"/>
      <c r="F605" s="1505"/>
      <c r="G605" s="1506"/>
      <c r="H605" s="1506"/>
      <c r="I605" s="1506"/>
      <c r="J605" s="1505"/>
      <c r="K605" s="1505"/>
      <c r="L605" s="1507"/>
      <c r="M605" s="1499"/>
      <c r="N605" s="1499"/>
      <c r="O605" s="1507"/>
      <c r="P605" s="1508"/>
      <c r="Q605" s="1508"/>
      <c r="R605" s="1508"/>
      <c r="S605" s="1512"/>
      <c r="T605" s="1512"/>
      <c r="U605" s="1512"/>
      <c r="V605" s="1512"/>
      <c r="W605" s="1512"/>
    </row>
    <row r="606" spans="1:23">
      <c r="A606" s="510">
        <v>94</v>
      </c>
      <c r="B606" s="1472" t="s">
        <v>164</v>
      </c>
      <c r="C606" s="1542" t="s">
        <v>12808</v>
      </c>
      <c r="D606" s="1473"/>
      <c r="E606" s="1513">
        <v>0.5</v>
      </c>
      <c r="F606" s="1513"/>
      <c r="G606" s="1514"/>
      <c r="H606" s="1514"/>
      <c r="I606" s="1514"/>
      <c r="J606" s="1513">
        <v>0.5</v>
      </c>
      <c r="K606" s="1513">
        <v>0.5</v>
      </c>
      <c r="L606" s="1514">
        <v>5</v>
      </c>
      <c r="M606" s="1516"/>
      <c r="N606" s="1516"/>
      <c r="O606" s="1514"/>
      <c r="P606" s="1513"/>
      <c r="Q606" s="1513"/>
      <c r="R606" s="1513">
        <v>0.5</v>
      </c>
      <c r="S606" s="1512"/>
      <c r="T606" s="1512"/>
      <c r="U606" s="1512"/>
      <c r="V606" s="1512"/>
      <c r="W606" s="1512"/>
    </row>
    <row r="607" spans="1:23">
      <c r="A607" s="510"/>
      <c r="B607" s="1471" t="s">
        <v>12809</v>
      </c>
      <c r="C607" s="1540"/>
      <c r="D607" s="1469"/>
      <c r="E607" s="1505"/>
      <c r="F607" s="1505"/>
      <c r="G607" s="1506"/>
      <c r="H607" s="1506"/>
      <c r="I607" s="1506"/>
      <c r="J607" s="1505"/>
      <c r="K607" s="1505"/>
      <c r="L607" s="1507"/>
      <c r="M607" s="1499"/>
      <c r="N607" s="1499"/>
      <c r="O607" s="1507"/>
      <c r="P607" s="1508"/>
      <c r="Q607" s="1508"/>
      <c r="R607" s="1508"/>
      <c r="S607" s="1512"/>
      <c r="T607" s="1512"/>
      <c r="U607" s="1512"/>
      <c r="V607" s="1512"/>
      <c r="W607" s="1512"/>
    </row>
    <row r="608" spans="1:23">
      <c r="A608" s="510">
        <v>95</v>
      </c>
      <c r="B608" s="1472" t="s">
        <v>218</v>
      </c>
      <c r="C608" s="1542" t="s">
        <v>12810</v>
      </c>
      <c r="D608" s="1473"/>
      <c r="E608" s="1513">
        <v>0.3</v>
      </c>
      <c r="F608" s="1513"/>
      <c r="G608" s="1514"/>
      <c r="H608" s="1514"/>
      <c r="I608" s="1514"/>
      <c r="J608" s="1513">
        <v>0.3</v>
      </c>
      <c r="K608" s="1513">
        <v>0.3</v>
      </c>
      <c r="L608" s="1514">
        <v>5</v>
      </c>
      <c r="M608" s="1516"/>
      <c r="N608" s="1516"/>
      <c r="O608" s="1514"/>
      <c r="P608" s="1513"/>
      <c r="Q608" s="1513"/>
      <c r="R608" s="1513">
        <v>0.3</v>
      </c>
      <c r="S608" s="1512"/>
      <c r="T608" s="1512"/>
      <c r="U608" s="1512"/>
      <c r="V608" s="1512"/>
      <c r="W608" s="1512"/>
    </row>
    <row r="609" spans="1:23">
      <c r="A609" s="510"/>
      <c r="B609" s="1471" t="s">
        <v>12811</v>
      </c>
      <c r="C609" s="1540"/>
      <c r="D609" s="1469"/>
      <c r="E609" s="1505"/>
      <c r="F609" s="1505"/>
      <c r="G609" s="1506"/>
      <c r="H609" s="1506"/>
      <c r="I609" s="1506"/>
      <c r="J609" s="1505"/>
      <c r="K609" s="1505"/>
      <c r="L609" s="1507"/>
      <c r="M609" s="1499"/>
      <c r="N609" s="1499"/>
      <c r="O609" s="1507"/>
      <c r="P609" s="1508"/>
      <c r="Q609" s="1508"/>
      <c r="R609" s="1508"/>
      <c r="S609" s="1512"/>
      <c r="T609" s="1512"/>
      <c r="U609" s="1512"/>
      <c r="V609" s="1512"/>
      <c r="W609" s="1512"/>
    </row>
    <row r="610" spans="1:23">
      <c r="A610" s="510">
        <v>96</v>
      </c>
      <c r="B610" s="1472" t="s">
        <v>65</v>
      </c>
      <c r="C610" s="1542" t="s">
        <v>12812</v>
      </c>
      <c r="D610" s="1473"/>
      <c r="E610" s="1513">
        <v>0.5</v>
      </c>
      <c r="F610" s="1513"/>
      <c r="G610" s="1514"/>
      <c r="H610" s="1514"/>
      <c r="I610" s="1514"/>
      <c r="J610" s="1513">
        <v>0.5</v>
      </c>
      <c r="K610" s="1513">
        <v>0.5</v>
      </c>
      <c r="L610" s="1514">
        <v>5</v>
      </c>
      <c r="M610" s="1516"/>
      <c r="N610" s="1516"/>
      <c r="O610" s="1514"/>
      <c r="P610" s="1513"/>
      <c r="Q610" s="1513"/>
      <c r="R610" s="1513">
        <v>0.5</v>
      </c>
      <c r="S610" s="1512"/>
      <c r="T610" s="1512"/>
      <c r="U610" s="1512"/>
      <c r="V610" s="1512"/>
      <c r="W610" s="1512"/>
    </row>
    <row r="611" spans="1:23">
      <c r="A611" s="510"/>
      <c r="B611" s="1471" t="s">
        <v>12813</v>
      </c>
      <c r="C611" s="1540"/>
      <c r="D611" s="1469"/>
      <c r="E611" s="1505"/>
      <c r="F611" s="1505"/>
      <c r="G611" s="1506"/>
      <c r="H611" s="1506"/>
      <c r="I611" s="1506"/>
      <c r="J611" s="1505"/>
      <c r="K611" s="1505"/>
      <c r="L611" s="1507"/>
      <c r="M611" s="1499"/>
      <c r="N611" s="1499"/>
      <c r="O611" s="1507"/>
      <c r="P611" s="1508"/>
      <c r="Q611" s="1508"/>
      <c r="R611" s="1508"/>
      <c r="S611" s="1512"/>
      <c r="T611" s="1512"/>
      <c r="U611" s="1512"/>
      <c r="V611" s="1512"/>
      <c r="W611" s="1512"/>
    </row>
    <row r="612" spans="1:23">
      <c r="A612" s="510">
        <v>97</v>
      </c>
      <c r="B612" s="1472" t="s">
        <v>12814</v>
      </c>
      <c r="C612" s="1542" t="s">
        <v>12815</v>
      </c>
      <c r="D612" s="1473"/>
      <c r="E612" s="1513">
        <v>0.6</v>
      </c>
      <c r="F612" s="1513"/>
      <c r="G612" s="1514"/>
      <c r="H612" s="1514"/>
      <c r="I612" s="1514"/>
      <c r="J612" s="1513">
        <v>0.6</v>
      </c>
      <c r="K612" s="1513">
        <v>0.6</v>
      </c>
      <c r="L612" s="1514">
        <v>5</v>
      </c>
      <c r="M612" s="1516"/>
      <c r="N612" s="1516"/>
      <c r="O612" s="1514"/>
      <c r="P612" s="1513"/>
      <c r="Q612" s="1513"/>
      <c r="R612" s="1513">
        <v>0.6</v>
      </c>
      <c r="S612" s="1512"/>
      <c r="T612" s="1512"/>
      <c r="U612" s="1512"/>
      <c r="V612" s="1512"/>
      <c r="W612" s="1512"/>
    </row>
    <row r="613" spans="1:23">
      <c r="A613" s="510"/>
      <c r="B613" s="1471" t="s">
        <v>12816</v>
      </c>
      <c r="C613" s="1540"/>
      <c r="D613" s="1469"/>
      <c r="E613" s="1505"/>
      <c r="F613" s="1505"/>
      <c r="G613" s="1506"/>
      <c r="H613" s="1506"/>
      <c r="I613" s="1506"/>
      <c r="J613" s="1505"/>
      <c r="K613" s="1505"/>
      <c r="L613" s="1507"/>
      <c r="M613" s="1499"/>
      <c r="N613" s="1499"/>
      <c r="O613" s="1507"/>
      <c r="P613" s="1508"/>
      <c r="Q613" s="1508"/>
      <c r="R613" s="1508"/>
      <c r="S613" s="1512"/>
      <c r="T613" s="1512"/>
      <c r="U613" s="1512"/>
      <c r="V613" s="1512"/>
      <c r="W613" s="1512"/>
    </row>
    <row r="614" spans="1:23">
      <c r="A614" s="510">
        <v>98</v>
      </c>
      <c r="B614" s="1472" t="s">
        <v>12817</v>
      </c>
      <c r="C614" s="1542" t="s">
        <v>12818</v>
      </c>
      <c r="D614" s="1473"/>
      <c r="E614" s="1513">
        <v>0.9</v>
      </c>
      <c r="F614" s="1513"/>
      <c r="G614" s="1514"/>
      <c r="H614" s="1514"/>
      <c r="I614" s="1514"/>
      <c r="J614" s="1513">
        <v>0.9</v>
      </c>
      <c r="K614" s="1513">
        <v>0.9</v>
      </c>
      <c r="L614" s="1514">
        <v>5</v>
      </c>
      <c r="M614" s="1516"/>
      <c r="N614" s="1516"/>
      <c r="O614" s="1514"/>
      <c r="P614" s="1513"/>
      <c r="Q614" s="1513"/>
      <c r="R614" s="1513">
        <v>0.9</v>
      </c>
      <c r="S614" s="1512"/>
      <c r="T614" s="1512"/>
      <c r="U614" s="1512"/>
      <c r="V614" s="1512"/>
      <c r="W614" s="1512"/>
    </row>
    <row r="615" spans="1:23">
      <c r="A615" s="510"/>
      <c r="B615" s="1471" t="s">
        <v>7123</v>
      </c>
      <c r="C615" s="1540"/>
      <c r="D615" s="1469"/>
      <c r="E615" s="1505"/>
      <c r="F615" s="1505"/>
      <c r="G615" s="1506"/>
      <c r="H615" s="1506"/>
      <c r="I615" s="1506"/>
      <c r="J615" s="1505"/>
      <c r="K615" s="1505"/>
      <c r="L615" s="1507"/>
      <c r="M615" s="1499"/>
      <c r="N615" s="1499"/>
      <c r="O615" s="1507"/>
      <c r="P615" s="1508"/>
      <c r="Q615" s="1508"/>
      <c r="R615" s="1508"/>
      <c r="S615" s="1512"/>
      <c r="T615" s="1512"/>
      <c r="U615" s="1512"/>
      <c r="V615" s="1512"/>
      <c r="W615" s="1512"/>
    </row>
    <row r="616" spans="1:23">
      <c r="A616" s="510">
        <v>99</v>
      </c>
      <c r="B616" s="1472" t="s">
        <v>12819</v>
      </c>
      <c r="C616" s="1542" t="s">
        <v>12820</v>
      </c>
      <c r="D616" s="1473"/>
      <c r="E616" s="1513">
        <v>0.4</v>
      </c>
      <c r="F616" s="1513"/>
      <c r="G616" s="1514"/>
      <c r="H616" s="1514"/>
      <c r="I616" s="1514"/>
      <c r="J616" s="1513">
        <v>0.4</v>
      </c>
      <c r="K616" s="1513">
        <v>0.4</v>
      </c>
      <c r="L616" s="1514">
        <v>5</v>
      </c>
      <c r="M616" s="1516"/>
      <c r="N616" s="1516"/>
      <c r="O616" s="1514"/>
      <c r="P616" s="1513"/>
      <c r="Q616" s="1513"/>
      <c r="R616" s="1513">
        <v>0.4</v>
      </c>
      <c r="S616" s="1512"/>
      <c r="T616" s="1512"/>
      <c r="U616" s="1512"/>
      <c r="V616" s="1512"/>
      <c r="W616" s="1512"/>
    </row>
    <row r="617" spans="1:23">
      <c r="A617" s="510"/>
      <c r="B617" s="1471" t="s">
        <v>12821</v>
      </c>
      <c r="C617" s="1540"/>
      <c r="D617" s="1469"/>
      <c r="E617" s="1505"/>
      <c r="F617" s="1505"/>
      <c r="G617" s="1506"/>
      <c r="H617" s="1506"/>
      <c r="I617" s="1506"/>
      <c r="J617" s="1505"/>
      <c r="K617" s="1505"/>
      <c r="L617" s="1507"/>
      <c r="M617" s="1499"/>
      <c r="N617" s="1499"/>
      <c r="O617" s="1507"/>
      <c r="P617" s="1508"/>
      <c r="Q617" s="1508"/>
      <c r="R617" s="1508"/>
      <c r="S617" s="1512"/>
      <c r="T617" s="1512"/>
      <c r="U617" s="1512"/>
      <c r="V617" s="1512"/>
      <c r="W617" s="1512"/>
    </row>
    <row r="618" spans="1:23">
      <c r="A618" s="510">
        <v>100</v>
      </c>
      <c r="B618" s="1472" t="s">
        <v>61</v>
      </c>
      <c r="C618" s="1542" t="s">
        <v>12822</v>
      </c>
      <c r="D618" s="1473"/>
      <c r="E618" s="1513">
        <v>0.7</v>
      </c>
      <c r="F618" s="1513"/>
      <c r="G618" s="1514"/>
      <c r="H618" s="1514"/>
      <c r="I618" s="1514"/>
      <c r="J618" s="1513">
        <v>0.7</v>
      </c>
      <c r="K618" s="1513">
        <v>0.7</v>
      </c>
      <c r="L618" s="1514">
        <v>5</v>
      </c>
      <c r="M618" s="1516"/>
      <c r="N618" s="1516"/>
      <c r="O618" s="1514"/>
      <c r="P618" s="1513"/>
      <c r="Q618" s="1513"/>
      <c r="R618" s="1513">
        <v>0.7</v>
      </c>
      <c r="S618" s="1512"/>
      <c r="T618" s="1512"/>
      <c r="U618" s="1512"/>
      <c r="V618" s="1512"/>
      <c r="W618" s="1512"/>
    </row>
    <row r="619" spans="1:23">
      <c r="A619" s="510"/>
      <c r="B619" s="1471" t="s">
        <v>12823</v>
      </c>
      <c r="C619" s="1540"/>
      <c r="D619" s="1469"/>
      <c r="E619" s="1505"/>
      <c r="F619" s="1505"/>
      <c r="G619" s="1506"/>
      <c r="H619" s="1506"/>
      <c r="I619" s="1506"/>
      <c r="J619" s="1505"/>
      <c r="K619" s="1505"/>
      <c r="L619" s="1507"/>
      <c r="M619" s="1499"/>
      <c r="N619" s="1499"/>
      <c r="O619" s="1507"/>
      <c r="P619" s="1508"/>
      <c r="Q619" s="1508"/>
      <c r="R619" s="1508"/>
      <c r="S619" s="1512"/>
      <c r="T619" s="1512"/>
      <c r="U619" s="1512"/>
      <c r="V619" s="1512"/>
      <c r="W619" s="1512"/>
    </row>
    <row r="620" spans="1:23">
      <c r="A620" s="510">
        <v>101</v>
      </c>
      <c r="B620" s="1472" t="s">
        <v>61</v>
      </c>
      <c r="C620" s="1542" t="s">
        <v>12824</v>
      </c>
      <c r="D620" s="1473"/>
      <c r="E620" s="1513">
        <v>0.3</v>
      </c>
      <c r="F620" s="1513"/>
      <c r="G620" s="1514"/>
      <c r="H620" s="1514"/>
      <c r="I620" s="1514"/>
      <c r="J620" s="1513">
        <v>0.3</v>
      </c>
      <c r="K620" s="1513">
        <v>0.3</v>
      </c>
      <c r="L620" s="1514">
        <v>5</v>
      </c>
      <c r="M620" s="1516"/>
      <c r="N620" s="1516"/>
      <c r="O620" s="1514"/>
      <c r="P620" s="1513"/>
      <c r="Q620" s="1513"/>
      <c r="R620" s="1513">
        <v>0.3</v>
      </c>
      <c r="S620" s="1512"/>
      <c r="T620" s="1512"/>
      <c r="U620" s="1512"/>
      <c r="V620" s="1512"/>
      <c r="W620" s="1512"/>
    </row>
    <row r="621" spans="1:23">
      <c r="A621" s="510"/>
      <c r="B621" s="1471" t="s">
        <v>12825</v>
      </c>
      <c r="C621" s="1540"/>
      <c r="D621" s="1469"/>
      <c r="E621" s="1505"/>
      <c r="F621" s="1505"/>
      <c r="G621" s="1506"/>
      <c r="H621" s="1506"/>
      <c r="I621" s="1506"/>
      <c r="J621" s="1505"/>
      <c r="K621" s="1505"/>
      <c r="L621" s="1507"/>
      <c r="M621" s="1499"/>
      <c r="N621" s="1499"/>
      <c r="O621" s="1507"/>
      <c r="P621" s="1508"/>
      <c r="Q621" s="1508"/>
      <c r="R621" s="1508"/>
      <c r="S621" s="1512"/>
      <c r="T621" s="1512"/>
      <c r="U621" s="1512"/>
      <c r="V621" s="1512"/>
      <c r="W621" s="1512"/>
    </row>
    <row r="622" spans="1:23">
      <c r="A622" s="510">
        <v>102</v>
      </c>
      <c r="B622" s="1472" t="s">
        <v>125</v>
      </c>
      <c r="C622" s="1542" t="s">
        <v>12826</v>
      </c>
      <c r="D622" s="1473"/>
      <c r="E622" s="1513">
        <v>0.5</v>
      </c>
      <c r="F622" s="1513"/>
      <c r="G622" s="1514"/>
      <c r="H622" s="1514"/>
      <c r="I622" s="1514"/>
      <c r="J622" s="1513">
        <v>0.5</v>
      </c>
      <c r="K622" s="1513">
        <v>0.5</v>
      </c>
      <c r="L622" s="1514">
        <v>5</v>
      </c>
      <c r="M622" s="1516"/>
      <c r="N622" s="1516"/>
      <c r="O622" s="1514"/>
      <c r="P622" s="1513"/>
      <c r="Q622" s="1513"/>
      <c r="R622" s="1513">
        <v>0.5</v>
      </c>
      <c r="S622" s="1512"/>
      <c r="T622" s="1512"/>
      <c r="U622" s="1512"/>
      <c r="V622" s="1512"/>
      <c r="W622" s="1512"/>
    </row>
    <row r="623" spans="1:23">
      <c r="A623" s="510">
        <v>103</v>
      </c>
      <c r="B623" s="1472" t="s">
        <v>12827</v>
      </c>
      <c r="C623" s="1542" t="s">
        <v>12828</v>
      </c>
      <c r="D623" s="1473"/>
      <c r="E623" s="1513">
        <v>0.3</v>
      </c>
      <c r="F623" s="1513"/>
      <c r="G623" s="1514"/>
      <c r="H623" s="1514"/>
      <c r="I623" s="1514"/>
      <c r="J623" s="1513">
        <v>0.3</v>
      </c>
      <c r="K623" s="1513">
        <v>0.3</v>
      </c>
      <c r="L623" s="1514">
        <v>5</v>
      </c>
      <c r="M623" s="1516"/>
      <c r="N623" s="1516"/>
      <c r="O623" s="1514"/>
      <c r="P623" s="1513"/>
      <c r="Q623" s="1513"/>
      <c r="R623" s="1513">
        <v>0.3</v>
      </c>
      <c r="S623" s="1512"/>
      <c r="T623" s="1512"/>
      <c r="U623" s="1512"/>
      <c r="V623" s="1512"/>
      <c r="W623" s="1512"/>
    </row>
    <row r="624" spans="1:23">
      <c r="A624" s="510"/>
      <c r="B624" s="1471" t="s">
        <v>12829</v>
      </c>
      <c r="C624" s="1540"/>
      <c r="D624" s="1469"/>
      <c r="E624" s="1505"/>
      <c r="F624" s="1505"/>
      <c r="G624" s="1506"/>
      <c r="H624" s="1506"/>
      <c r="I624" s="1506"/>
      <c r="J624" s="1505"/>
      <c r="K624" s="1505"/>
      <c r="L624" s="1507"/>
      <c r="M624" s="1499"/>
      <c r="N624" s="1499"/>
      <c r="O624" s="1507"/>
      <c r="P624" s="1508"/>
      <c r="Q624" s="1508"/>
      <c r="R624" s="1508"/>
      <c r="S624" s="1512"/>
      <c r="T624" s="1512"/>
      <c r="U624" s="1512"/>
      <c r="V624" s="1512"/>
      <c r="W624" s="1512"/>
    </row>
    <row r="625" spans="1:23">
      <c r="A625" s="510">
        <v>104</v>
      </c>
      <c r="B625" s="1472" t="s">
        <v>164</v>
      </c>
      <c r="C625" s="1542" t="s">
        <v>12830</v>
      </c>
      <c r="D625" s="1473"/>
      <c r="E625" s="1513">
        <v>0.7</v>
      </c>
      <c r="F625" s="1513"/>
      <c r="G625" s="1514"/>
      <c r="H625" s="1514"/>
      <c r="I625" s="1514"/>
      <c r="J625" s="1513">
        <v>0.7</v>
      </c>
      <c r="K625" s="1513">
        <v>0.7</v>
      </c>
      <c r="L625" s="1514">
        <v>5</v>
      </c>
      <c r="M625" s="1516"/>
      <c r="N625" s="1516"/>
      <c r="O625" s="1514"/>
      <c r="P625" s="1513"/>
      <c r="Q625" s="1513"/>
      <c r="R625" s="1513">
        <v>0.7</v>
      </c>
      <c r="S625" s="1512"/>
      <c r="T625" s="1512"/>
      <c r="U625" s="1512"/>
      <c r="V625" s="1512"/>
      <c r="W625" s="1512"/>
    </row>
    <row r="626" spans="1:23">
      <c r="A626" s="510"/>
      <c r="B626" s="1471" t="s">
        <v>12831</v>
      </c>
      <c r="C626" s="1540"/>
      <c r="D626" s="1469"/>
      <c r="E626" s="1505"/>
      <c r="F626" s="1505"/>
      <c r="G626" s="1506"/>
      <c r="H626" s="1506"/>
      <c r="I626" s="1506"/>
      <c r="J626" s="1505"/>
      <c r="K626" s="1505"/>
      <c r="L626" s="1507"/>
      <c r="M626" s="1499"/>
      <c r="N626" s="1499"/>
      <c r="O626" s="1507"/>
      <c r="P626" s="1508"/>
      <c r="Q626" s="1508"/>
      <c r="R626" s="1508"/>
      <c r="S626" s="1512"/>
      <c r="T626" s="1512"/>
      <c r="U626" s="1512"/>
      <c r="V626" s="1512"/>
      <c r="W626" s="1512"/>
    </row>
    <row r="627" spans="1:23">
      <c r="A627" s="510">
        <v>105</v>
      </c>
      <c r="B627" s="1472" t="s">
        <v>12832</v>
      </c>
      <c r="C627" s="1542" t="s">
        <v>12833</v>
      </c>
      <c r="D627" s="1473"/>
      <c r="E627" s="1513">
        <v>0.1</v>
      </c>
      <c r="F627" s="1513"/>
      <c r="G627" s="1514"/>
      <c r="H627" s="1514"/>
      <c r="I627" s="1514"/>
      <c r="J627" s="1513">
        <v>0.1</v>
      </c>
      <c r="K627" s="1513">
        <v>0.1</v>
      </c>
      <c r="L627" s="1514">
        <v>5</v>
      </c>
      <c r="M627" s="1516"/>
      <c r="N627" s="1516"/>
      <c r="O627" s="1514"/>
      <c r="P627" s="1513"/>
      <c r="Q627" s="1513"/>
      <c r="R627" s="1513">
        <v>0.1</v>
      </c>
      <c r="S627" s="1512"/>
      <c r="T627" s="1512"/>
      <c r="U627" s="1512"/>
      <c r="V627" s="1512"/>
      <c r="W627" s="1512"/>
    </row>
    <row r="628" spans="1:23">
      <c r="A628" s="510"/>
      <c r="B628" s="1471" t="s">
        <v>1978</v>
      </c>
      <c r="C628" s="1540"/>
      <c r="D628" s="1469"/>
      <c r="E628" s="1505"/>
      <c r="F628" s="1505"/>
      <c r="G628" s="1506"/>
      <c r="H628" s="1506"/>
      <c r="I628" s="1506"/>
      <c r="J628" s="1505"/>
      <c r="K628" s="1505"/>
      <c r="L628" s="1507"/>
      <c r="M628" s="1499"/>
      <c r="N628" s="1499"/>
      <c r="O628" s="1507"/>
      <c r="P628" s="1508"/>
      <c r="Q628" s="1508"/>
      <c r="R628" s="1508"/>
      <c r="S628" s="1512"/>
      <c r="T628" s="1512"/>
      <c r="U628" s="1512"/>
      <c r="V628" s="1512"/>
      <c r="W628" s="1512"/>
    </row>
    <row r="629" spans="1:23">
      <c r="A629" s="510">
        <v>106</v>
      </c>
      <c r="B629" s="1472" t="s">
        <v>12834</v>
      </c>
      <c r="C629" s="1542" t="s">
        <v>12835</v>
      </c>
      <c r="D629" s="1473"/>
      <c r="E629" s="1513">
        <v>0.1</v>
      </c>
      <c r="F629" s="1513"/>
      <c r="G629" s="1514"/>
      <c r="H629" s="1514"/>
      <c r="I629" s="1514"/>
      <c r="J629" s="1513">
        <v>0.1</v>
      </c>
      <c r="K629" s="1513">
        <v>0.1</v>
      </c>
      <c r="L629" s="1514">
        <v>5</v>
      </c>
      <c r="M629" s="1516"/>
      <c r="N629" s="1516"/>
      <c r="O629" s="1514"/>
      <c r="P629" s="1513"/>
      <c r="Q629" s="1513"/>
      <c r="R629" s="1513">
        <v>0.1</v>
      </c>
      <c r="S629" s="1512"/>
      <c r="T629" s="1512"/>
      <c r="U629" s="1512"/>
      <c r="V629" s="1512"/>
      <c r="W629" s="1512"/>
    </row>
    <row r="630" spans="1:23">
      <c r="A630" s="510"/>
      <c r="B630" s="1471" t="s">
        <v>12836</v>
      </c>
      <c r="C630" s="1540"/>
      <c r="D630" s="1469"/>
      <c r="E630" s="1505"/>
      <c r="F630" s="1505"/>
      <c r="G630" s="1506"/>
      <c r="H630" s="1506"/>
      <c r="I630" s="1506"/>
      <c r="J630" s="1505"/>
      <c r="K630" s="1505"/>
      <c r="L630" s="1507"/>
      <c r="M630" s="1499"/>
      <c r="N630" s="1499"/>
      <c r="O630" s="1507"/>
      <c r="P630" s="1508"/>
      <c r="Q630" s="1508"/>
      <c r="R630" s="1508"/>
      <c r="S630" s="1512"/>
      <c r="T630" s="1512"/>
      <c r="U630" s="1512"/>
      <c r="V630" s="1512"/>
      <c r="W630" s="1512"/>
    </row>
    <row r="631" spans="1:23">
      <c r="A631" s="510">
        <v>107</v>
      </c>
      <c r="B631" s="1472" t="s">
        <v>223</v>
      </c>
      <c r="C631" s="1542" t="s">
        <v>12837</v>
      </c>
      <c r="D631" s="1473"/>
      <c r="E631" s="1513">
        <v>0.4</v>
      </c>
      <c r="F631" s="1513"/>
      <c r="G631" s="1514"/>
      <c r="H631" s="1514"/>
      <c r="I631" s="1514"/>
      <c r="J631" s="1513">
        <v>0.4</v>
      </c>
      <c r="K631" s="1513">
        <v>0.4</v>
      </c>
      <c r="L631" s="1514">
        <v>5</v>
      </c>
      <c r="M631" s="1516"/>
      <c r="N631" s="1516"/>
      <c r="O631" s="1514"/>
      <c r="P631" s="1513"/>
      <c r="Q631" s="1513"/>
      <c r="R631" s="1513">
        <v>0.4</v>
      </c>
      <c r="S631" s="1512"/>
      <c r="T631" s="1512"/>
      <c r="U631" s="1512"/>
      <c r="V631" s="1512"/>
      <c r="W631" s="1512"/>
    </row>
    <row r="632" spans="1:23">
      <c r="A632" s="510"/>
      <c r="B632" s="1471" t="s">
        <v>12838</v>
      </c>
      <c r="C632" s="1540"/>
      <c r="D632" s="1469"/>
      <c r="E632" s="1505"/>
      <c r="F632" s="1505"/>
      <c r="G632" s="1506"/>
      <c r="H632" s="1506"/>
      <c r="I632" s="1506"/>
      <c r="J632" s="1505"/>
      <c r="K632" s="1505"/>
      <c r="L632" s="1507"/>
      <c r="M632" s="1499"/>
      <c r="N632" s="1499"/>
      <c r="O632" s="1507"/>
      <c r="P632" s="1508"/>
      <c r="Q632" s="1508"/>
      <c r="R632" s="1508"/>
      <c r="S632" s="1512"/>
      <c r="T632" s="1512"/>
      <c r="U632" s="1512"/>
      <c r="V632" s="1512"/>
      <c r="W632" s="1512"/>
    </row>
    <row r="633" spans="1:23">
      <c r="A633" s="510">
        <v>108</v>
      </c>
      <c r="B633" s="1472" t="s">
        <v>175</v>
      </c>
      <c r="C633" s="1542" t="s">
        <v>12839</v>
      </c>
      <c r="D633" s="1473"/>
      <c r="E633" s="1513">
        <v>0.3</v>
      </c>
      <c r="F633" s="1513"/>
      <c r="G633" s="1514"/>
      <c r="H633" s="1514"/>
      <c r="I633" s="1514"/>
      <c r="J633" s="1513">
        <v>0.3</v>
      </c>
      <c r="K633" s="1513">
        <v>0.3</v>
      </c>
      <c r="L633" s="1514">
        <v>5</v>
      </c>
      <c r="M633" s="1516"/>
      <c r="N633" s="1516"/>
      <c r="O633" s="1514"/>
      <c r="P633" s="1513"/>
      <c r="Q633" s="1513"/>
      <c r="R633" s="1513">
        <v>0.3</v>
      </c>
      <c r="S633" s="1512"/>
      <c r="T633" s="1512"/>
      <c r="U633" s="1512"/>
      <c r="V633" s="1512"/>
      <c r="W633" s="1512"/>
    </row>
    <row r="634" spans="1:23">
      <c r="A634" s="510"/>
      <c r="B634" s="1471" t="s">
        <v>12840</v>
      </c>
      <c r="C634" s="1540"/>
      <c r="D634" s="1469"/>
      <c r="E634" s="1505"/>
      <c r="F634" s="1505"/>
      <c r="G634" s="1506"/>
      <c r="H634" s="1506"/>
      <c r="I634" s="1506"/>
      <c r="J634" s="1505"/>
      <c r="K634" s="1505"/>
      <c r="L634" s="1507"/>
      <c r="M634" s="1499"/>
      <c r="N634" s="1499"/>
      <c r="O634" s="1507"/>
      <c r="P634" s="1508"/>
      <c r="Q634" s="1508"/>
      <c r="R634" s="1508"/>
      <c r="S634" s="1512"/>
      <c r="T634" s="1512"/>
      <c r="U634" s="1512"/>
      <c r="V634" s="1512"/>
      <c r="W634" s="1512"/>
    </row>
    <row r="635" spans="1:23">
      <c r="A635" s="510">
        <v>109</v>
      </c>
      <c r="B635" s="1472" t="s">
        <v>7248</v>
      </c>
      <c r="C635" s="1542" t="s">
        <v>12841</v>
      </c>
      <c r="D635" s="1473"/>
      <c r="E635" s="1513">
        <v>0.25</v>
      </c>
      <c r="F635" s="1513"/>
      <c r="G635" s="1514"/>
      <c r="H635" s="1514"/>
      <c r="I635" s="1514"/>
      <c r="J635" s="1513">
        <v>0.25</v>
      </c>
      <c r="K635" s="1513">
        <v>0.25</v>
      </c>
      <c r="L635" s="1514">
        <v>5</v>
      </c>
      <c r="M635" s="1516"/>
      <c r="N635" s="1516"/>
      <c r="O635" s="1514"/>
      <c r="P635" s="1513"/>
      <c r="Q635" s="1513"/>
      <c r="R635" s="1513">
        <v>0.25</v>
      </c>
      <c r="S635" s="1512"/>
      <c r="T635" s="1512"/>
      <c r="U635" s="1512"/>
      <c r="V635" s="1512"/>
      <c r="W635" s="1512"/>
    </row>
    <row r="636" spans="1:23">
      <c r="A636" s="510"/>
      <c r="B636" s="1471" t="s">
        <v>12842</v>
      </c>
      <c r="C636" s="1540"/>
      <c r="D636" s="1469"/>
      <c r="E636" s="1505"/>
      <c r="F636" s="1505"/>
      <c r="G636" s="1506"/>
      <c r="H636" s="1506"/>
      <c r="I636" s="1506"/>
      <c r="J636" s="1505"/>
      <c r="K636" s="1505"/>
      <c r="L636" s="1507"/>
      <c r="M636" s="1499"/>
      <c r="N636" s="1499"/>
      <c r="O636" s="1507"/>
      <c r="P636" s="1508"/>
      <c r="Q636" s="1508"/>
      <c r="R636" s="1508"/>
      <c r="S636" s="1512"/>
      <c r="T636" s="1512"/>
      <c r="U636" s="1512"/>
      <c r="V636" s="1512"/>
      <c r="W636" s="1512"/>
    </row>
    <row r="637" spans="1:23">
      <c r="A637" s="510">
        <v>110</v>
      </c>
      <c r="B637" s="1472" t="s">
        <v>12843</v>
      </c>
      <c r="C637" s="1542" t="s">
        <v>12844</v>
      </c>
      <c r="D637" s="1473"/>
      <c r="E637" s="1513">
        <v>0.4</v>
      </c>
      <c r="F637" s="1513"/>
      <c r="G637" s="1514"/>
      <c r="H637" s="1514"/>
      <c r="I637" s="1514"/>
      <c r="J637" s="1513">
        <v>0.4</v>
      </c>
      <c r="K637" s="1513">
        <v>0.4</v>
      </c>
      <c r="L637" s="1514">
        <v>5</v>
      </c>
      <c r="M637" s="1516"/>
      <c r="N637" s="1516"/>
      <c r="O637" s="1514"/>
      <c r="P637" s="1513"/>
      <c r="Q637" s="1513"/>
      <c r="R637" s="1513">
        <v>0.4</v>
      </c>
      <c r="S637" s="1512"/>
      <c r="T637" s="1512"/>
      <c r="U637" s="1512"/>
      <c r="V637" s="1512"/>
      <c r="W637" s="1512"/>
    </row>
    <row r="638" spans="1:23">
      <c r="A638" s="510"/>
      <c r="B638" s="1471" t="s">
        <v>12845</v>
      </c>
      <c r="C638" s="1540"/>
      <c r="D638" s="1469"/>
      <c r="E638" s="1505"/>
      <c r="F638" s="1505"/>
      <c r="G638" s="1506"/>
      <c r="H638" s="1506"/>
      <c r="I638" s="1506"/>
      <c r="J638" s="1505"/>
      <c r="K638" s="1505"/>
      <c r="L638" s="1507"/>
      <c r="M638" s="1499"/>
      <c r="N638" s="1499"/>
      <c r="O638" s="1507"/>
      <c r="P638" s="1508"/>
      <c r="Q638" s="1508"/>
      <c r="R638" s="1508"/>
      <c r="S638" s="1512"/>
      <c r="T638" s="1512"/>
      <c r="U638" s="1512"/>
      <c r="V638" s="1512"/>
      <c r="W638" s="1512"/>
    </row>
    <row r="639" spans="1:23">
      <c r="A639" s="510">
        <v>111</v>
      </c>
      <c r="B639" s="1472" t="s">
        <v>12846</v>
      </c>
      <c r="C639" s="1542" t="s">
        <v>12847</v>
      </c>
      <c r="D639" s="1473"/>
      <c r="E639" s="1513">
        <v>0.1</v>
      </c>
      <c r="F639" s="1513"/>
      <c r="G639" s="1514"/>
      <c r="H639" s="1514"/>
      <c r="I639" s="1514"/>
      <c r="J639" s="1513">
        <v>0.1</v>
      </c>
      <c r="K639" s="1513">
        <v>0.1</v>
      </c>
      <c r="L639" s="1514">
        <v>5</v>
      </c>
      <c r="M639" s="1516"/>
      <c r="N639" s="1516"/>
      <c r="O639" s="1514"/>
      <c r="P639" s="1513"/>
      <c r="Q639" s="1513"/>
      <c r="R639" s="1513">
        <v>0.1</v>
      </c>
      <c r="S639" s="1512"/>
      <c r="T639" s="1512"/>
      <c r="U639" s="1512"/>
      <c r="V639" s="1512"/>
      <c r="W639" s="1512"/>
    </row>
    <row r="640" spans="1:23">
      <c r="A640" s="510"/>
      <c r="B640" s="1471" t="s">
        <v>12848</v>
      </c>
      <c r="C640" s="1540"/>
      <c r="D640" s="1469"/>
      <c r="E640" s="1505"/>
      <c r="F640" s="1505"/>
      <c r="G640" s="1506"/>
      <c r="H640" s="1506"/>
      <c r="I640" s="1506"/>
      <c r="J640" s="1505"/>
      <c r="K640" s="1505"/>
      <c r="L640" s="1507"/>
      <c r="M640" s="1499"/>
      <c r="N640" s="1499"/>
      <c r="O640" s="1507"/>
      <c r="P640" s="1508"/>
      <c r="Q640" s="1508"/>
      <c r="R640" s="1508"/>
      <c r="S640" s="1512"/>
      <c r="T640" s="1512"/>
      <c r="U640" s="1512"/>
      <c r="V640" s="1512"/>
      <c r="W640" s="1512"/>
    </row>
    <row r="641" spans="1:23">
      <c r="A641" s="510">
        <v>112</v>
      </c>
      <c r="B641" s="1472" t="s">
        <v>12849</v>
      </c>
      <c r="C641" s="1542" t="s">
        <v>12850</v>
      </c>
      <c r="D641" s="1473"/>
      <c r="E641" s="1513">
        <v>1</v>
      </c>
      <c r="F641" s="1513"/>
      <c r="G641" s="1514"/>
      <c r="H641" s="1514"/>
      <c r="I641" s="1514"/>
      <c r="J641" s="1513">
        <v>1</v>
      </c>
      <c r="K641" s="1513">
        <v>1</v>
      </c>
      <c r="L641" s="1514">
        <v>5</v>
      </c>
      <c r="M641" s="1516"/>
      <c r="N641" s="1516"/>
      <c r="O641" s="1514"/>
      <c r="P641" s="1513"/>
      <c r="Q641" s="1513"/>
      <c r="R641" s="1513">
        <v>1</v>
      </c>
      <c r="S641" s="1512"/>
      <c r="T641" s="1512"/>
      <c r="U641" s="1512"/>
      <c r="V641" s="1512"/>
      <c r="W641" s="1512"/>
    </row>
    <row r="642" spans="1:23">
      <c r="A642" s="510"/>
      <c r="B642" s="1471" t="s">
        <v>12851</v>
      </c>
      <c r="C642" s="1540"/>
      <c r="D642" s="1469"/>
      <c r="E642" s="1505"/>
      <c r="F642" s="1505"/>
      <c r="G642" s="1506"/>
      <c r="H642" s="1506"/>
      <c r="I642" s="1506"/>
      <c r="J642" s="1505"/>
      <c r="K642" s="1505"/>
      <c r="L642" s="1507"/>
      <c r="M642" s="1499"/>
      <c r="N642" s="1499"/>
      <c r="O642" s="1507"/>
      <c r="P642" s="1508"/>
      <c r="Q642" s="1508"/>
      <c r="R642" s="1508"/>
      <c r="S642" s="1512"/>
      <c r="T642" s="1512"/>
      <c r="U642" s="1512"/>
      <c r="V642" s="1512"/>
      <c r="W642" s="1512"/>
    </row>
    <row r="643" spans="1:23">
      <c r="A643" s="510">
        <v>113</v>
      </c>
      <c r="B643" s="1472" t="s">
        <v>12843</v>
      </c>
      <c r="C643" s="1542" t="s">
        <v>12852</v>
      </c>
      <c r="D643" s="1473"/>
      <c r="E643" s="1513">
        <v>0.2</v>
      </c>
      <c r="F643" s="1513"/>
      <c r="G643" s="1514"/>
      <c r="H643" s="1514"/>
      <c r="I643" s="1514"/>
      <c r="J643" s="1513">
        <v>0.2</v>
      </c>
      <c r="K643" s="1513">
        <v>0.2</v>
      </c>
      <c r="L643" s="1514">
        <v>5</v>
      </c>
      <c r="M643" s="1516"/>
      <c r="N643" s="1516"/>
      <c r="O643" s="1514"/>
      <c r="P643" s="1513"/>
      <c r="Q643" s="1513"/>
      <c r="R643" s="1513">
        <v>0.2</v>
      </c>
      <c r="S643" s="1512"/>
      <c r="T643" s="1512"/>
      <c r="U643" s="1512"/>
      <c r="V643" s="1512"/>
      <c r="W643" s="1512"/>
    </row>
    <row r="644" spans="1:23">
      <c r="A644" s="510"/>
      <c r="B644" s="1471" t="s">
        <v>12853</v>
      </c>
      <c r="C644" s="1540"/>
      <c r="D644" s="1469"/>
      <c r="E644" s="1505"/>
      <c r="F644" s="1505"/>
      <c r="G644" s="1506"/>
      <c r="H644" s="1506"/>
      <c r="I644" s="1506"/>
      <c r="J644" s="1505"/>
      <c r="K644" s="1505"/>
      <c r="L644" s="1507"/>
      <c r="M644" s="1499"/>
      <c r="N644" s="1499"/>
      <c r="O644" s="1507"/>
      <c r="P644" s="1508"/>
      <c r="Q644" s="1508"/>
      <c r="R644" s="1508"/>
      <c r="S644" s="1512"/>
      <c r="T644" s="1512"/>
      <c r="U644" s="1512"/>
      <c r="V644" s="1512"/>
      <c r="W644" s="1512"/>
    </row>
    <row r="645" spans="1:23">
      <c r="A645" s="510">
        <v>114</v>
      </c>
      <c r="B645" s="1472" t="s">
        <v>155</v>
      </c>
      <c r="C645" s="1542" t="s">
        <v>12854</v>
      </c>
      <c r="D645" s="1473"/>
      <c r="E645" s="1513">
        <v>0.3</v>
      </c>
      <c r="F645" s="1513"/>
      <c r="G645" s="1514"/>
      <c r="H645" s="1514"/>
      <c r="I645" s="1514"/>
      <c r="J645" s="1513">
        <v>0.3</v>
      </c>
      <c r="K645" s="1513">
        <v>0.3</v>
      </c>
      <c r="L645" s="1514">
        <v>5</v>
      </c>
      <c r="M645" s="1516"/>
      <c r="N645" s="1516"/>
      <c r="O645" s="1514"/>
      <c r="P645" s="1513"/>
      <c r="Q645" s="1513"/>
      <c r="R645" s="1513">
        <v>0.3</v>
      </c>
      <c r="S645" s="1512"/>
      <c r="T645" s="1512"/>
      <c r="U645" s="1512"/>
      <c r="V645" s="1512"/>
      <c r="W645" s="1512"/>
    </row>
    <row r="646" spans="1:23">
      <c r="A646" s="510"/>
      <c r="B646" s="1471" t="s">
        <v>12855</v>
      </c>
      <c r="C646" s="1540"/>
      <c r="D646" s="1469"/>
      <c r="E646" s="1505"/>
      <c r="F646" s="1505"/>
      <c r="G646" s="1506"/>
      <c r="H646" s="1506"/>
      <c r="I646" s="1506"/>
      <c r="J646" s="1506"/>
      <c r="K646" s="1506"/>
      <c r="L646" s="1507"/>
      <c r="M646" s="1499"/>
      <c r="N646" s="1499"/>
      <c r="O646" s="1507"/>
      <c r="P646" s="1508"/>
      <c r="Q646" s="1508"/>
      <c r="R646" s="1508"/>
      <c r="S646" s="1512"/>
      <c r="T646" s="1512"/>
      <c r="U646" s="1512"/>
      <c r="V646" s="1512"/>
      <c r="W646" s="1512"/>
    </row>
    <row r="647" spans="1:23">
      <c r="A647" s="510">
        <v>115</v>
      </c>
      <c r="B647" s="1468" t="s">
        <v>175</v>
      </c>
      <c r="C647" s="1540" t="s">
        <v>12856</v>
      </c>
      <c r="D647" s="1469"/>
      <c r="E647" s="1505">
        <v>0.3</v>
      </c>
      <c r="F647" s="1505">
        <v>0.3</v>
      </c>
      <c r="G647" s="1506"/>
      <c r="H647" s="1506"/>
      <c r="I647" s="1506">
        <v>0.3</v>
      </c>
      <c r="J647" s="1506"/>
      <c r="K647" s="1506"/>
      <c r="L647" s="1507">
        <v>5</v>
      </c>
      <c r="M647" s="1499"/>
      <c r="N647" s="1499"/>
      <c r="O647" s="1507"/>
      <c r="P647" s="1508"/>
      <c r="Q647" s="1508"/>
      <c r="R647" s="1508">
        <v>0.3</v>
      </c>
      <c r="S647" s="1512"/>
      <c r="T647" s="1512"/>
      <c r="U647" s="1512"/>
      <c r="V647" s="1512"/>
      <c r="W647" s="1512"/>
    </row>
    <row r="648" spans="1:23">
      <c r="A648" s="510">
        <v>116</v>
      </c>
      <c r="B648" s="1468" t="s">
        <v>12857</v>
      </c>
      <c r="C648" s="1540" t="s">
        <v>12858</v>
      </c>
      <c r="D648" s="1469"/>
      <c r="E648" s="1505">
        <v>1.2</v>
      </c>
      <c r="F648" s="1505">
        <v>1.2</v>
      </c>
      <c r="G648" s="1517">
        <v>1.2</v>
      </c>
      <c r="H648" s="1506"/>
      <c r="I648" s="1506"/>
      <c r="J648" s="1517"/>
      <c r="K648" s="1517"/>
      <c r="L648" s="1518">
        <v>5</v>
      </c>
      <c r="M648" s="1499"/>
      <c r="N648" s="1499"/>
      <c r="O648" s="1518"/>
      <c r="P648" s="1508">
        <v>1.2</v>
      </c>
      <c r="Q648" s="1508"/>
      <c r="R648" s="1508"/>
      <c r="S648" s="1512"/>
      <c r="T648" s="1512"/>
      <c r="U648" s="1512"/>
      <c r="V648" s="1512"/>
      <c r="W648" s="1512"/>
    </row>
    <row r="649" spans="1:23">
      <c r="A649" s="510">
        <v>117</v>
      </c>
      <c r="B649" s="1468" t="s">
        <v>5067</v>
      </c>
      <c r="C649" s="1540" t="s">
        <v>12859</v>
      </c>
      <c r="D649" s="1469"/>
      <c r="E649" s="1505">
        <v>0.5</v>
      </c>
      <c r="F649" s="1505">
        <v>0.5</v>
      </c>
      <c r="G649" s="1506">
        <v>0.5</v>
      </c>
      <c r="H649" s="1506"/>
      <c r="I649" s="1506"/>
      <c r="J649" s="1506"/>
      <c r="K649" s="1506"/>
      <c r="L649" s="1507">
        <v>5</v>
      </c>
      <c r="M649" s="1499"/>
      <c r="N649" s="1499"/>
      <c r="O649" s="1507"/>
      <c r="P649" s="1508">
        <v>0.5</v>
      </c>
      <c r="Q649" s="1508"/>
      <c r="R649" s="1508"/>
      <c r="S649" s="1512"/>
      <c r="T649" s="1512"/>
      <c r="U649" s="1512"/>
      <c r="V649" s="1512"/>
      <c r="W649" s="1512"/>
    </row>
    <row r="650" spans="1:23">
      <c r="A650" s="510">
        <v>118</v>
      </c>
      <c r="B650" s="1468" t="s">
        <v>340</v>
      </c>
      <c r="C650" s="1540" t="s">
        <v>12860</v>
      </c>
      <c r="D650" s="1469"/>
      <c r="E650" s="1505">
        <v>0.3</v>
      </c>
      <c r="F650" s="1505">
        <v>0.3</v>
      </c>
      <c r="G650" s="1506"/>
      <c r="H650" s="1506"/>
      <c r="I650" s="1506">
        <v>0.3</v>
      </c>
      <c r="J650" s="1505"/>
      <c r="K650" s="1505"/>
      <c r="L650" s="1507">
        <v>5</v>
      </c>
      <c r="M650" s="1499"/>
      <c r="N650" s="1499"/>
      <c r="O650" s="1507"/>
      <c r="P650" s="1508"/>
      <c r="Q650" s="1508"/>
      <c r="R650" s="1508">
        <v>0.3</v>
      </c>
      <c r="S650" s="1512"/>
      <c r="T650" s="1512"/>
      <c r="U650" s="1512"/>
      <c r="V650" s="1512"/>
      <c r="W650" s="1512"/>
    </row>
    <row r="651" spans="1:23">
      <c r="A651" s="510">
        <v>119</v>
      </c>
      <c r="B651" s="1468" t="s">
        <v>373</v>
      </c>
      <c r="C651" s="1540" t="s">
        <v>12861</v>
      </c>
      <c r="D651" s="1469"/>
      <c r="E651" s="1505">
        <v>0.6</v>
      </c>
      <c r="F651" s="1505">
        <v>0.6</v>
      </c>
      <c r="G651" s="1506"/>
      <c r="H651" s="1506"/>
      <c r="I651" s="1506">
        <v>0.6</v>
      </c>
      <c r="J651" s="1505"/>
      <c r="K651" s="1505"/>
      <c r="L651" s="1507">
        <v>5</v>
      </c>
      <c r="M651" s="1499"/>
      <c r="N651" s="1499"/>
      <c r="O651" s="1507"/>
      <c r="P651" s="1508"/>
      <c r="Q651" s="1508"/>
      <c r="R651" s="1508">
        <v>0.6</v>
      </c>
      <c r="S651" s="1512"/>
      <c r="T651" s="1512"/>
      <c r="U651" s="1512"/>
      <c r="V651" s="1512"/>
      <c r="W651" s="1512"/>
    </row>
    <row r="652" spans="1:23">
      <c r="A652" s="510">
        <v>120</v>
      </c>
      <c r="B652" s="1468" t="s">
        <v>100</v>
      </c>
      <c r="C652" s="1540" t="s">
        <v>12862</v>
      </c>
      <c r="D652" s="1469"/>
      <c r="E652" s="1505">
        <v>0.6</v>
      </c>
      <c r="F652" s="1505">
        <v>0.6</v>
      </c>
      <c r="G652" s="1506"/>
      <c r="H652" s="1506"/>
      <c r="I652" s="1506">
        <v>0.6</v>
      </c>
      <c r="J652" s="1505"/>
      <c r="K652" s="1505"/>
      <c r="L652" s="1507">
        <v>5</v>
      </c>
      <c r="M652" s="1499"/>
      <c r="N652" s="1499"/>
      <c r="O652" s="1507"/>
      <c r="P652" s="1508"/>
      <c r="Q652" s="1508"/>
      <c r="R652" s="1508">
        <v>0.6</v>
      </c>
      <c r="S652" s="1512"/>
      <c r="T652" s="1512"/>
      <c r="U652" s="1512"/>
      <c r="V652" s="1512"/>
      <c r="W652" s="1512"/>
    </row>
    <row r="653" spans="1:23">
      <c r="A653" s="510">
        <v>121</v>
      </c>
      <c r="B653" s="1468" t="s">
        <v>12863</v>
      </c>
      <c r="C653" s="1540" t="s">
        <v>12864</v>
      </c>
      <c r="D653" s="1469"/>
      <c r="E653" s="1505">
        <v>0.3</v>
      </c>
      <c r="F653" s="1505">
        <v>0.3</v>
      </c>
      <c r="G653" s="1506"/>
      <c r="H653" s="1506"/>
      <c r="I653" s="1506">
        <v>0.3</v>
      </c>
      <c r="J653" s="1505"/>
      <c r="K653" s="1505"/>
      <c r="L653" s="1507">
        <v>5</v>
      </c>
      <c r="M653" s="1499"/>
      <c r="N653" s="1499"/>
      <c r="O653" s="1507"/>
      <c r="P653" s="1508"/>
      <c r="Q653" s="1508"/>
      <c r="R653" s="1508">
        <v>0.3</v>
      </c>
      <c r="S653" s="1512"/>
      <c r="T653" s="1512"/>
      <c r="U653" s="1512"/>
      <c r="V653" s="1512"/>
      <c r="W653" s="1512"/>
    </row>
    <row r="654" spans="1:23">
      <c r="A654" s="510"/>
      <c r="B654" s="1471" t="s">
        <v>12865</v>
      </c>
      <c r="C654" s="1540"/>
      <c r="D654" s="1469"/>
      <c r="E654" s="1505"/>
      <c r="F654" s="1505"/>
      <c r="G654" s="1506"/>
      <c r="H654" s="1506"/>
      <c r="I654" s="1506"/>
      <c r="J654" s="1505"/>
      <c r="K654" s="1505"/>
      <c r="L654" s="1507"/>
      <c r="M654" s="1499"/>
      <c r="N654" s="1499"/>
      <c r="O654" s="1507"/>
      <c r="P654" s="1508"/>
      <c r="Q654" s="1508"/>
      <c r="R654" s="1508"/>
      <c r="S654" s="1512"/>
      <c r="T654" s="1512"/>
      <c r="U654" s="1512"/>
      <c r="V654" s="1512"/>
      <c r="W654" s="1512"/>
    </row>
    <row r="655" spans="1:23">
      <c r="A655" s="510">
        <v>122</v>
      </c>
      <c r="B655" s="1468" t="s">
        <v>12866</v>
      </c>
      <c r="C655" s="1540" t="s">
        <v>12867</v>
      </c>
      <c r="D655" s="1469"/>
      <c r="E655" s="1505">
        <v>2</v>
      </c>
      <c r="F655" s="1505"/>
      <c r="G655" s="1506"/>
      <c r="H655" s="1506"/>
      <c r="I655" s="1506"/>
      <c r="J655" s="1505">
        <v>2</v>
      </c>
      <c r="K655" s="1505">
        <v>2</v>
      </c>
      <c r="L655" s="1507">
        <v>5</v>
      </c>
      <c r="M655" s="1499"/>
      <c r="N655" s="1499"/>
      <c r="O655" s="1507"/>
      <c r="P655" s="1508"/>
      <c r="Q655" s="1508"/>
      <c r="R655" s="1508">
        <v>2</v>
      </c>
      <c r="S655" s="1512"/>
      <c r="T655" s="1512"/>
      <c r="U655" s="1512"/>
      <c r="V655" s="1512"/>
      <c r="W655" s="1512"/>
    </row>
    <row r="656" spans="1:23">
      <c r="A656" s="510"/>
      <c r="B656" s="1471" t="s">
        <v>12868</v>
      </c>
      <c r="C656" s="1540"/>
      <c r="D656" s="1469"/>
      <c r="E656" s="1505"/>
      <c r="F656" s="1505"/>
      <c r="G656" s="1506"/>
      <c r="H656" s="1506"/>
      <c r="I656" s="1506"/>
      <c r="J656" s="1505"/>
      <c r="K656" s="1505"/>
      <c r="L656" s="1507"/>
      <c r="M656" s="1499"/>
      <c r="N656" s="1499"/>
      <c r="O656" s="1507"/>
      <c r="P656" s="1508"/>
      <c r="Q656" s="1508"/>
      <c r="R656" s="1508"/>
      <c r="S656" s="1512"/>
      <c r="T656" s="1512"/>
      <c r="U656" s="1512"/>
      <c r="V656" s="1512"/>
      <c r="W656" s="1512"/>
    </row>
    <row r="657" spans="1:23">
      <c r="A657" s="510">
        <v>123</v>
      </c>
      <c r="B657" s="1468" t="s">
        <v>12869</v>
      </c>
      <c r="C657" s="1540" t="s">
        <v>12870</v>
      </c>
      <c r="D657" s="1469"/>
      <c r="E657" s="1505">
        <v>1</v>
      </c>
      <c r="F657" s="1505"/>
      <c r="G657" s="1506"/>
      <c r="H657" s="1506"/>
      <c r="I657" s="1506"/>
      <c r="J657" s="1505">
        <v>1</v>
      </c>
      <c r="K657" s="1505">
        <v>1</v>
      </c>
      <c r="L657" s="1507">
        <v>5</v>
      </c>
      <c r="M657" s="1499"/>
      <c r="N657" s="1499"/>
      <c r="O657" s="1507"/>
      <c r="P657" s="1508"/>
      <c r="Q657" s="1508"/>
      <c r="R657" s="1508">
        <v>1</v>
      </c>
      <c r="S657" s="1512"/>
      <c r="T657" s="1512"/>
      <c r="U657" s="1512"/>
      <c r="V657" s="1512"/>
      <c r="W657" s="1512"/>
    </row>
    <row r="658" spans="1:23">
      <c r="A658" s="510"/>
      <c r="B658" s="1471" t="s">
        <v>12871</v>
      </c>
      <c r="C658" s="1540"/>
      <c r="D658" s="1469"/>
      <c r="E658" s="1505"/>
      <c r="F658" s="1505"/>
      <c r="G658" s="1506"/>
      <c r="H658" s="1506"/>
      <c r="I658" s="1506"/>
      <c r="J658" s="1505"/>
      <c r="K658" s="1505"/>
      <c r="L658" s="1507"/>
      <c r="M658" s="1499"/>
      <c r="N658" s="1499"/>
      <c r="O658" s="1507"/>
      <c r="P658" s="1508"/>
      <c r="Q658" s="1508"/>
      <c r="R658" s="1508"/>
      <c r="S658" s="1512"/>
      <c r="T658" s="1512"/>
      <c r="U658" s="1512"/>
      <c r="V658" s="1512"/>
      <c r="W658" s="1512"/>
    </row>
    <row r="659" spans="1:23">
      <c r="A659" s="510">
        <v>124</v>
      </c>
      <c r="B659" s="1468" t="s">
        <v>218</v>
      </c>
      <c r="C659" s="1540" t="s">
        <v>12872</v>
      </c>
      <c r="D659" s="1469"/>
      <c r="E659" s="1505">
        <v>0.5</v>
      </c>
      <c r="F659" s="1505"/>
      <c r="G659" s="1506"/>
      <c r="H659" s="1506"/>
      <c r="I659" s="1506"/>
      <c r="J659" s="1505">
        <v>0.5</v>
      </c>
      <c r="K659" s="1505">
        <v>0.5</v>
      </c>
      <c r="L659" s="1507">
        <v>5</v>
      </c>
      <c r="M659" s="1499"/>
      <c r="N659" s="1499"/>
      <c r="O659" s="1507"/>
      <c r="P659" s="1508"/>
      <c r="Q659" s="1508"/>
      <c r="R659" s="1508">
        <v>0.5</v>
      </c>
      <c r="S659" s="1512"/>
      <c r="T659" s="1512"/>
      <c r="U659" s="1512"/>
      <c r="V659" s="1512"/>
      <c r="W659" s="1512"/>
    </row>
    <row r="660" spans="1:23">
      <c r="A660" s="510"/>
      <c r="B660" s="1471" t="s">
        <v>12873</v>
      </c>
      <c r="C660" s="1540"/>
      <c r="D660" s="1469"/>
      <c r="E660" s="1505"/>
      <c r="F660" s="1505"/>
      <c r="G660" s="1506"/>
      <c r="H660" s="1506"/>
      <c r="I660" s="1506"/>
      <c r="J660" s="1505"/>
      <c r="K660" s="1505"/>
      <c r="L660" s="1507"/>
      <c r="M660" s="1499"/>
      <c r="N660" s="1499"/>
      <c r="O660" s="1507"/>
      <c r="P660" s="1508"/>
      <c r="Q660" s="1508"/>
      <c r="R660" s="1508"/>
      <c r="S660" s="1512"/>
      <c r="T660" s="1512"/>
      <c r="U660" s="1512"/>
      <c r="V660" s="1512"/>
      <c r="W660" s="1512"/>
    </row>
    <row r="661" spans="1:23">
      <c r="A661" s="510">
        <v>125</v>
      </c>
      <c r="B661" s="1468" t="s">
        <v>61</v>
      </c>
      <c r="C661" s="1540" t="s">
        <v>12874</v>
      </c>
      <c r="D661" s="1469"/>
      <c r="E661" s="1505">
        <v>0.5</v>
      </c>
      <c r="F661" s="1505"/>
      <c r="G661" s="1506"/>
      <c r="H661" s="1506"/>
      <c r="I661" s="1506"/>
      <c r="J661" s="1505">
        <v>0.5</v>
      </c>
      <c r="K661" s="1505">
        <v>0.5</v>
      </c>
      <c r="L661" s="1507">
        <v>5</v>
      </c>
      <c r="M661" s="1499"/>
      <c r="N661" s="1499"/>
      <c r="O661" s="1507"/>
      <c r="P661" s="1508"/>
      <c r="Q661" s="1508"/>
      <c r="R661" s="1508">
        <v>0.5</v>
      </c>
      <c r="S661" s="1512"/>
      <c r="T661" s="1512"/>
      <c r="U661" s="1512"/>
      <c r="V661" s="1512"/>
      <c r="W661" s="1512"/>
    </row>
    <row r="662" spans="1:23">
      <c r="A662" s="510"/>
      <c r="B662" s="1471" t="s">
        <v>12875</v>
      </c>
      <c r="C662" s="1540"/>
      <c r="D662" s="1469"/>
      <c r="E662" s="1505"/>
      <c r="F662" s="1505"/>
      <c r="G662" s="1506"/>
      <c r="H662" s="1506"/>
      <c r="I662" s="1506"/>
      <c r="J662" s="1505"/>
      <c r="K662" s="1505"/>
      <c r="L662" s="1507"/>
      <c r="M662" s="1499"/>
      <c r="N662" s="1499"/>
      <c r="O662" s="1507"/>
      <c r="P662" s="1508"/>
      <c r="Q662" s="1508"/>
      <c r="R662" s="1508"/>
      <c r="S662" s="1512"/>
      <c r="T662" s="1512"/>
      <c r="U662" s="1512"/>
      <c r="V662" s="1512"/>
      <c r="W662" s="1512"/>
    </row>
    <row r="663" spans="1:23">
      <c r="A663" s="510">
        <v>126</v>
      </c>
      <c r="B663" s="1468" t="s">
        <v>227</v>
      </c>
      <c r="C663" s="1540" t="s">
        <v>12876</v>
      </c>
      <c r="D663" s="1469"/>
      <c r="E663" s="1505">
        <v>0.3</v>
      </c>
      <c r="F663" s="1505"/>
      <c r="G663" s="1506"/>
      <c r="H663" s="1506"/>
      <c r="I663" s="1506"/>
      <c r="J663" s="1505">
        <v>0.3</v>
      </c>
      <c r="K663" s="1505">
        <v>0.3</v>
      </c>
      <c r="L663" s="1507">
        <v>5</v>
      </c>
      <c r="M663" s="1499"/>
      <c r="N663" s="1499"/>
      <c r="O663" s="1507"/>
      <c r="P663" s="1508"/>
      <c r="Q663" s="1508"/>
      <c r="R663" s="1508">
        <v>0.3</v>
      </c>
      <c r="S663" s="1512"/>
      <c r="T663" s="1512"/>
      <c r="U663" s="1512"/>
      <c r="V663" s="1512"/>
      <c r="W663" s="1512"/>
    </row>
    <row r="664" spans="1:23">
      <c r="A664" s="510">
        <v>127</v>
      </c>
      <c r="B664" s="1468" t="s">
        <v>70</v>
      </c>
      <c r="C664" s="1540" t="s">
        <v>12877</v>
      </c>
      <c r="D664" s="1469"/>
      <c r="E664" s="1505">
        <v>0.3</v>
      </c>
      <c r="F664" s="1505"/>
      <c r="G664" s="1506"/>
      <c r="H664" s="1506"/>
      <c r="I664" s="1506"/>
      <c r="J664" s="1505">
        <v>0.3</v>
      </c>
      <c r="K664" s="1505">
        <v>0.3</v>
      </c>
      <c r="L664" s="1507">
        <v>5</v>
      </c>
      <c r="M664" s="1499"/>
      <c r="N664" s="1499"/>
      <c r="O664" s="1507"/>
      <c r="P664" s="1508"/>
      <c r="Q664" s="1508"/>
      <c r="R664" s="1508">
        <v>0.3</v>
      </c>
      <c r="S664" s="1512"/>
      <c r="T664" s="1512"/>
      <c r="U664" s="1512"/>
      <c r="V664" s="1512"/>
      <c r="W664" s="1512"/>
    </row>
    <row r="665" spans="1:23">
      <c r="A665" s="510">
        <v>128</v>
      </c>
      <c r="B665" s="1468" t="s">
        <v>177</v>
      </c>
      <c r="C665" s="1540" t="s">
        <v>12878</v>
      </c>
      <c r="D665" s="1469"/>
      <c r="E665" s="1505">
        <v>0.3</v>
      </c>
      <c r="F665" s="1505"/>
      <c r="G665" s="1506"/>
      <c r="H665" s="1506"/>
      <c r="I665" s="1506"/>
      <c r="J665" s="1505">
        <v>0.3</v>
      </c>
      <c r="K665" s="1505">
        <v>0.3</v>
      </c>
      <c r="L665" s="1507">
        <v>5</v>
      </c>
      <c r="M665" s="1499"/>
      <c r="N665" s="1499"/>
      <c r="O665" s="1507"/>
      <c r="P665" s="1508"/>
      <c r="Q665" s="1508"/>
      <c r="R665" s="1508">
        <v>0.3</v>
      </c>
      <c r="S665" s="1512"/>
      <c r="T665" s="1512"/>
      <c r="U665" s="1512"/>
      <c r="V665" s="1512"/>
      <c r="W665" s="1512"/>
    </row>
    <row r="666" spans="1:23">
      <c r="A666" s="510"/>
      <c r="B666" s="1471" t="s">
        <v>12879</v>
      </c>
      <c r="C666" s="1540"/>
      <c r="D666" s="1469"/>
      <c r="E666" s="1505"/>
      <c r="F666" s="1505"/>
      <c r="G666" s="1506"/>
      <c r="H666" s="1506"/>
      <c r="I666" s="1506"/>
      <c r="J666" s="1505"/>
      <c r="K666" s="1505"/>
      <c r="L666" s="1507"/>
      <c r="M666" s="1499"/>
      <c r="N666" s="1499"/>
      <c r="O666" s="1507"/>
      <c r="P666" s="1508"/>
      <c r="Q666" s="1508"/>
      <c r="R666" s="1508"/>
      <c r="S666" s="1512"/>
      <c r="T666" s="1512"/>
      <c r="U666" s="1512"/>
      <c r="V666" s="1512"/>
      <c r="W666" s="1512"/>
    </row>
    <row r="667" spans="1:23">
      <c r="A667" s="510">
        <v>129</v>
      </c>
      <c r="B667" s="1468" t="s">
        <v>164</v>
      </c>
      <c r="C667" s="1540" t="s">
        <v>12880</v>
      </c>
      <c r="D667" s="1469"/>
      <c r="E667" s="1505">
        <v>0.3</v>
      </c>
      <c r="F667" s="1505"/>
      <c r="G667" s="1506"/>
      <c r="H667" s="1506"/>
      <c r="I667" s="1506"/>
      <c r="J667" s="1505">
        <v>0.3</v>
      </c>
      <c r="K667" s="1505">
        <v>0.3</v>
      </c>
      <c r="L667" s="1507">
        <v>5</v>
      </c>
      <c r="M667" s="1499"/>
      <c r="N667" s="1499"/>
      <c r="O667" s="1507"/>
      <c r="P667" s="1508"/>
      <c r="Q667" s="1508"/>
      <c r="R667" s="1508">
        <v>0.3</v>
      </c>
      <c r="S667" s="1512"/>
      <c r="T667" s="1512"/>
      <c r="U667" s="1512"/>
      <c r="V667" s="1512"/>
      <c r="W667" s="1512"/>
    </row>
    <row r="668" spans="1:23">
      <c r="A668" s="510">
        <v>130</v>
      </c>
      <c r="B668" s="1468" t="s">
        <v>291</v>
      </c>
      <c r="C668" s="1540" t="s">
        <v>12881</v>
      </c>
      <c r="D668" s="1469"/>
      <c r="E668" s="1505">
        <v>0.2</v>
      </c>
      <c r="F668" s="1505"/>
      <c r="G668" s="1506"/>
      <c r="H668" s="1506"/>
      <c r="I668" s="1506"/>
      <c r="J668" s="1505">
        <v>0.2</v>
      </c>
      <c r="K668" s="1505">
        <v>0.2</v>
      </c>
      <c r="L668" s="1507">
        <v>5</v>
      </c>
      <c r="M668" s="1499"/>
      <c r="N668" s="1499"/>
      <c r="O668" s="1507"/>
      <c r="P668" s="1508"/>
      <c r="Q668" s="1508"/>
      <c r="R668" s="1508">
        <v>0.2</v>
      </c>
      <c r="S668" s="1512"/>
      <c r="T668" s="1512"/>
      <c r="U668" s="1512"/>
      <c r="V668" s="1512"/>
      <c r="W668" s="1512"/>
    </row>
    <row r="669" spans="1:23">
      <c r="A669" s="510"/>
      <c r="B669" s="1471" t="s">
        <v>12882</v>
      </c>
      <c r="C669" s="1540"/>
      <c r="D669" s="1469"/>
      <c r="E669" s="1505"/>
      <c r="F669" s="1505"/>
      <c r="G669" s="1506"/>
      <c r="H669" s="1506"/>
      <c r="I669" s="1506"/>
      <c r="J669" s="1505"/>
      <c r="K669" s="1505"/>
      <c r="L669" s="1507"/>
      <c r="M669" s="1499"/>
      <c r="N669" s="1499"/>
      <c r="O669" s="1507"/>
      <c r="P669" s="1508"/>
      <c r="Q669" s="1508"/>
      <c r="R669" s="1508"/>
      <c r="S669" s="1512"/>
      <c r="T669" s="1512"/>
      <c r="U669" s="1512"/>
      <c r="V669" s="1512"/>
      <c r="W669" s="1512"/>
    </row>
    <row r="670" spans="1:23">
      <c r="A670" s="510">
        <v>131</v>
      </c>
      <c r="B670" s="1468" t="s">
        <v>223</v>
      </c>
      <c r="C670" s="1540" t="s">
        <v>12883</v>
      </c>
      <c r="D670" s="1469"/>
      <c r="E670" s="1505">
        <v>0.3</v>
      </c>
      <c r="F670" s="1505"/>
      <c r="G670" s="1506"/>
      <c r="H670" s="1506"/>
      <c r="I670" s="1506"/>
      <c r="J670" s="1505">
        <v>0.3</v>
      </c>
      <c r="K670" s="1505">
        <v>0.3</v>
      </c>
      <c r="L670" s="1507">
        <v>5</v>
      </c>
      <c r="M670" s="1499"/>
      <c r="N670" s="1499"/>
      <c r="O670" s="1507"/>
      <c r="P670" s="1508"/>
      <c r="Q670" s="1508"/>
      <c r="R670" s="1508">
        <v>0.3</v>
      </c>
      <c r="S670" s="1512"/>
      <c r="T670" s="1512"/>
      <c r="U670" s="1512"/>
      <c r="V670" s="1512"/>
      <c r="W670" s="1512"/>
    </row>
    <row r="671" spans="1:23">
      <c r="A671" s="510"/>
      <c r="B671" s="1471" t="s">
        <v>12884</v>
      </c>
      <c r="C671" s="1540"/>
      <c r="D671" s="1469"/>
      <c r="E671" s="1505"/>
      <c r="F671" s="1505"/>
      <c r="G671" s="1506"/>
      <c r="H671" s="1506"/>
      <c r="I671" s="1506"/>
      <c r="J671" s="1505"/>
      <c r="K671" s="1505"/>
      <c r="L671" s="1507"/>
      <c r="M671" s="1499"/>
      <c r="N671" s="1499"/>
      <c r="O671" s="1507"/>
      <c r="P671" s="1508"/>
      <c r="Q671" s="1508"/>
      <c r="R671" s="1508"/>
      <c r="S671" s="1512"/>
      <c r="T671" s="1512"/>
      <c r="U671" s="1512"/>
      <c r="V671" s="1512"/>
      <c r="W671" s="1512"/>
    </row>
    <row r="672" spans="1:23">
      <c r="A672" s="510">
        <v>132</v>
      </c>
      <c r="B672" s="1468" t="s">
        <v>567</v>
      </c>
      <c r="C672" s="1540" t="s">
        <v>12885</v>
      </c>
      <c r="D672" s="1469"/>
      <c r="E672" s="1505">
        <v>0.5</v>
      </c>
      <c r="F672" s="1505"/>
      <c r="G672" s="1506"/>
      <c r="H672" s="1506"/>
      <c r="I672" s="1506"/>
      <c r="J672" s="1505">
        <v>0.5</v>
      </c>
      <c r="K672" s="1505">
        <v>0.5</v>
      </c>
      <c r="L672" s="1507">
        <v>5</v>
      </c>
      <c r="M672" s="1499"/>
      <c r="N672" s="1499"/>
      <c r="O672" s="1507"/>
      <c r="P672" s="1508"/>
      <c r="Q672" s="1508"/>
      <c r="R672" s="1508">
        <v>0.5</v>
      </c>
      <c r="S672" s="1512"/>
      <c r="T672" s="1512"/>
      <c r="U672" s="1512"/>
      <c r="V672" s="1512"/>
      <c r="W672" s="1512"/>
    </row>
    <row r="673" spans="1:23">
      <c r="A673" s="510"/>
      <c r="B673" s="1471" t="s">
        <v>12886</v>
      </c>
      <c r="C673" s="1540"/>
      <c r="D673" s="1469"/>
      <c r="E673" s="1505"/>
      <c r="F673" s="1505"/>
      <c r="G673" s="1506"/>
      <c r="H673" s="1506"/>
      <c r="I673" s="1506"/>
      <c r="J673" s="1505"/>
      <c r="K673" s="1505"/>
      <c r="L673" s="1507"/>
      <c r="M673" s="1499"/>
      <c r="N673" s="1499"/>
      <c r="O673" s="1507"/>
      <c r="P673" s="1508"/>
      <c r="Q673" s="1508"/>
      <c r="R673" s="1508"/>
      <c r="S673" s="1512"/>
      <c r="T673" s="1512"/>
      <c r="U673" s="1512"/>
      <c r="V673" s="1512"/>
      <c r="W673" s="1512"/>
    </row>
    <row r="674" spans="1:23">
      <c r="A674" s="510">
        <v>133</v>
      </c>
      <c r="B674" s="1468" t="s">
        <v>107</v>
      </c>
      <c r="C674" s="1540" t="s">
        <v>12887</v>
      </c>
      <c r="D674" s="1469"/>
      <c r="E674" s="1505">
        <v>0.5</v>
      </c>
      <c r="F674" s="1505">
        <v>0.5</v>
      </c>
      <c r="G674" s="1506"/>
      <c r="H674" s="1506"/>
      <c r="I674" s="1506">
        <v>0.5</v>
      </c>
      <c r="J674" s="1505"/>
      <c r="K674" s="1505"/>
      <c r="L674" s="1507">
        <v>5</v>
      </c>
      <c r="M674" s="1499"/>
      <c r="N674" s="1499"/>
      <c r="O674" s="1507"/>
      <c r="P674" s="1508"/>
      <c r="Q674" s="1508"/>
      <c r="R674" s="1508">
        <v>0.5</v>
      </c>
      <c r="S674" s="1512"/>
      <c r="T674" s="1512"/>
      <c r="U674" s="1512"/>
      <c r="V674" s="1512"/>
      <c r="W674" s="1512"/>
    </row>
    <row r="675" spans="1:23">
      <c r="A675" s="510"/>
      <c r="B675" s="1471" t="s">
        <v>12888</v>
      </c>
      <c r="C675" s="1540"/>
      <c r="D675" s="1469"/>
      <c r="E675" s="1505"/>
      <c r="F675" s="1505"/>
      <c r="G675" s="1506"/>
      <c r="H675" s="1506"/>
      <c r="I675" s="1506"/>
      <c r="J675" s="1505"/>
      <c r="K675" s="1505"/>
      <c r="L675" s="1507"/>
      <c r="M675" s="1499"/>
      <c r="N675" s="1499"/>
      <c r="O675" s="1507"/>
      <c r="P675" s="1508"/>
      <c r="Q675" s="1508"/>
      <c r="R675" s="1508"/>
      <c r="S675" s="1512"/>
      <c r="T675" s="1512"/>
      <c r="U675" s="1512"/>
      <c r="V675" s="1512"/>
      <c r="W675" s="1512"/>
    </row>
    <row r="676" spans="1:23">
      <c r="A676" s="510">
        <v>134</v>
      </c>
      <c r="B676" s="1468" t="s">
        <v>58</v>
      </c>
      <c r="C676" s="1540" t="s">
        <v>12889</v>
      </c>
      <c r="D676" s="1469"/>
      <c r="E676" s="1505">
        <v>0.5</v>
      </c>
      <c r="F676" s="1505"/>
      <c r="G676" s="1506"/>
      <c r="H676" s="1506"/>
      <c r="I676" s="1506"/>
      <c r="J676" s="1505">
        <v>0.5</v>
      </c>
      <c r="K676" s="1505">
        <v>0.5</v>
      </c>
      <c r="L676" s="1507">
        <v>5</v>
      </c>
      <c r="M676" s="1499"/>
      <c r="N676" s="1499"/>
      <c r="O676" s="1507"/>
      <c r="P676" s="1508"/>
      <c r="Q676" s="1508"/>
      <c r="R676" s="1508">
        <v>0.5</v>
      </c>
      <c r="S676" s="1512"/>
      <c r="T676" s="1512"/>
      <c r="U676" s="1512"/>
      <c r="V676" s="1512"/>
      <c r="W676" s="1512"/>
    </row>
    <row r="677" spans="1:23">
      <c r="A677" s="510"/>
      <c r="B677" s="1471" t="s">
        <v>12890</v>
      </c>
      <c r="C677" s="1540"/>
      <c r="D677" s="1469"/>
      <c r="E677" s="1505"/>
      <c r="F677" s="1505"/>
      <c r="G677" s="1506"/>
      <c r="H677" s="1506"/>
      <c r="I677" s="1506"/>
      <c r="J677" s="1505"/>
      <c r="K677" s="1505"/>
      <c r="L677" s="1507"/>
      <c r="M677" s="1499"/>
      <c r="N677" s="1499"/>
      <c r="O677" s="1507"/>
      <c r="P677" s="1508"/>
      <c r="Q677" s="1508"/>
      <c r="R677" s="1508"/>
      <c r="S677" s="1512"/>
      <c r="T677" s="1512"/>
      <c r="U677" s="1512"/>
      <c r="V677" s="1512"/>
      <c r="W677" s="1512"/>
    </row>
    <row r="678" spans="1:23">
      <c r="A678" s="510">
        <v>135</v>
      </c>
      <c r="B678" s="1468" t="s">
        <v>12498</v>
      </c>
      <c r="C678" s="1540" t="s">
        <v>12891</v>
      </c>
      <c r="D678" s="1469"/>
      <c r="E678" s="1505">
        <v>0.5</v>
      </c>
      <c r="F678" s="1505"/>
      <c r="G678" s="1506"/>
      <c r="H678" s="1506"/>
      <c r="I678" s="1506"/>
      <c r="J678" s="1505">
        <v>0.5</v>
      </c>
      <c r="K678" s="1505">
        <v>0.5</v>
      </c>
      <c r="L678" s="1507">
        <v>5</v>
      </c>
      <c r="M678" s="1499"/>
      <c r="N678" s="1499"/>
      <c r="O678" s="1507"/>
      <c r="P678" s="1508"/>
      <c r="Q678" s="1508"/>
      <c r="R678" s="1508">
        <v>0.5</v>
      </c>
      <c r="S678" s="1512"/>
      <c r="T678" s="1512"/>
      <c r="U678" s="1512"/>
      <c r="V678" s="1512"/>
      <c r="W678" s="1512"/>
    </row>
    <row r="679" spans="1:23">
      <c r="A679" s="510"/>
      <c r="B679" s="1471" t="s">
        <v>12892</v>
      </c>
      <c r="C679" s="1540"/>
      <c r="D679" s="1469"/>
      <c r="E679" s="1505"/>
      <c r="F679" s="1505"/>
      <c r="G679" s="1506"/>
      <c r="H679" s="1506"/>
      <c r="I679" s="1506"/>
      <c r="J679" s="1505"/>
      <c r="K679" s="1505"/>
      <c r="L679" s="1507"/>
      <c r="M679" s="1499"/>
      <c r="N679" s="1499"/>
      <c r="O679" s="1507"/>
      <c r="P679" s="1508"/>
      <c r="Q679" s="1508"/>
      <c r="R679" s="1508"/>
      <c r="S679" s="1512"/>
      <c r="T679" s="1512"/>
      <c r="U679" s="1512"/>
      <c r="V679" s="1512"/>
      <c r="W679" s="1512"/>
    </row>
    <row r="680" spans="1:23">
      <c r="A680" s="510">
        <v>136</v>
      </c>
      <c r="B680" s="1468" t="s">
        <v>397</v>
      </c>
      <c r="C680" s="1540" t="s">
        <v>12893</v>
      </c>
      <c r="D680" s="1469"/>
      <c r="E680" s="1505">
        <v>0.5</v>
      </c>
      <c r="F680" s="1505">
        <v>0.5</v>
      </c>
      <c r="G680" s="1506"/>
      <c r="H680" s="1506"/>
      <c r="I680" s="1506">
        <v>0.5</v>
      </c>
      <c r="J680" s="1505"/>
      <c r="K680" s="1505"/>
      <c r="L680" s="1507">
        <v>5</v>
      </c>
      <c r="M680" s="1499"/>
      <c r="N680" s="1499"/>
      <c r="O680" s="1507"/>
      <c r="P680" s="1508"/>
      <c r="Q680" s="1508"/>
      <c r="R680" s="1508">
        <v>0.5</v>
      </c>
      <c r="S680" s="1512"/>
      <c r="T680" s="1512"/>
      <c r="U680" s="1512"/>
      <c r="V680" s="1512"/>
      <c r="W680" s="1512"/>
    </row>
    <row r="681" spans="1:23">
      <c r="A681" s="510"/>
      <c r="B681" s="1471" t="s">
        <v>12894</v>
      </c>
      <c r="C681" s="1540"/>
      <c r="D681" s="1469"/>
      <c r="E681" s="1505"/>
      <c r="F681" s="1505"/>
      <c r="G681" s="1506"/>
      <c r="H681" s="1506"/>
      <c r="I681" s="1506"/>
      <c r="J681" s="1506"/>
      <c r="K681" s="1506"/>
      <c r="L681" s="1507"/>
      <c r="M681" s="1499"/>
      <c r="N681" s="1499"/>
      <c r="O681" s="1507"/>
      <c r="P681" s="1508"/>
      <c r="Q681" s="1508"/>
      <c r="R681" s="1508"/>
      <c r="S681" s="1512"/>
      <c r="T681" s="1512"/>
      <c r="U681" s="1512"/>
      <c r="V681" s="1512"/>
      <c r="W681" s="1512"/>
    </row>
    <row r="682" spans="1:23">
      <c r="A682" s="510">
        <v>137</v>
      </c>
      <c r="B682" s="1468" t="s">
        <v>12895</v>
      </c>
      <c r="C682" s="1540" t="s">
        <v>12896</v>
      </c>
      <c r="D682" s="1469"/>
      <c r="E682" s="1505">
        <v>0.3</v>
      </c>
      <c r="F682" s="1505"/>
      <c r="G682" s="1506"/>
      <c r="H682" s="1506"/>
      <c r="I682" s="1506"/>
      <c r="J682" s="1505">
        <v>0.3</v>
      </c>
      <c r="K682" s="1505">
        <v>0.3</v>
      </c>
      <c r="L682" s="1507">
        <v>5</v>
      </c>
      <c r="M682" s="1499"/>
      <c r="N682" s="1499"/>
      <c r="O682" s="1507"/>
      <c r="P682" s="1508"/>
      <c r="Q682" s="1508"/>
      <c r="R682" s="1508">
        <v>0.3</v>
      </c>
      <c r="S682" s="1512"/>
      <c r="T682" s="1512"/>
      <c r="U682" s="1512"/>
      <c r="V682" s="1512"/>
      <c r="W682" s="1512"/>
    </row>
    <row r="683" spans="1:23">
      <c r="A683" s="510"/>
      <c r="B683" s="1471" t="s">
        <v>12897</v>
      </c>
      <c r="C683" s="1540"/>
      <c r="D683" s="1469"/>
      <c r="E683" s="1505"/>
      <c r="F683" s="1505"/>
      <c r="G683" s="1506"/>
      <c r="H683" s="1506"/>
      <c r="I683" s="1506"/>
      <c r="J683" s="1505"/>
      <c r="K683" s="1505"/>
      <c r="L683" s="1507"/>
      <c r="M683" s="1499"/>
      <c r="N683" s="1499"/>
      <c r="O683" s="1507"/>
      <c r="P683" s="1508"/>
      <c r="Q683" s="1508"/>
      <c r="R683" s="1508"/>
      <c r="S683" s="1512"/>
      <c r="T683" s="1512"/>
      <c r="U683" s="1512"/>
      <c r="V683" s="1512"/>
      <c r="W683" s="1512"/>
    </row>
    <row r="684" spans="1:23">
      <c r="A684" s="510">
        <v>138</v>
      </c>
      <c r="B684" s="1472" t="s">
        <v>220</v>
      </c>
      <c r="C684" s="1542" t="s">
        <v>12898</v>
      </c>
      <c r="D684" s="1473"/>
      <c r="E684" s="1513">
        <v>0.1</v>
      </c>
      <c r="F684" s="1513"/>
      <c r="G684" s="1514"/>
      <c r="H684" s="1514"/>
      <c r="I684" s="1514"/>
      <c r="J684" s="1513">
        <v>0.1</v>
      </c>
      <c r="K684" s="1513">
        <v>0.1</v>
      </c>
      <c r="L684" s="1514">
        <v>5</v>
      </c>
      <c r="M684" s="1516"/>
      <c r="N684" s="1516"/>
      <c r="O684" s="1514"/>
      <c r="P684" s="1513"/>
      <c r="Q684" s="1513"/>
      <c r="R684" s="1513">
        <v>0.1</v>
      </c>
      <c r="S684" s="1512"/>
      <c r="T684" s="1512"/>
      <c r="U684" s="1512"/>
      <c r="V684" s="1512"/>
      <c r="W684" s="1512"/>
    </row>
    <row r="685" spans="1:23">
      <c r="A685" s="510"/>
      <c r="B685" s="1471" t="s">
        <v>12899</v>
      </c>
      <c r="C685" s="1540"/>
      <c r="D685" s="1469"/>
      <c r="E685" s="1505"/>
      <c r="F685" s="1505"/>
      <c r="G685" s="1506"/>
      <c r="H685" s="1506"/>
      <c r="I685" s="1506"/>
      <c r="J685" s="1505"/>
      <c r="K685" s="1505"/>
      <c r="L685" s="1507"/>
      <c r="M685" s="1499"/>
      <c r="N685" s="1499"/>
      <c r="O685" s="1507"/>
      <c r="P685" s="1508"/>
      <c r="Q685" s="1508"/>
      <c r="R685" s="1508"/>
      <c r="S685" s="1512"/>
      <c r="T685" s="1512"/>
      <c r="U685" s="1512"/>
      <c r="V685" s="1512"/>
      <c r="W685" s="1512"/>
    </row>
    <row r="686" spans="1:23">
      <c r="A686" s="510">
        <v>139</v>
      </c>
      <c r="B686" s="1472" t="s">
        <v>12900</v>
      </c>
      <c r="C686" s="1542" t="s">
        <v>12901</v>
      </c>
      <c r="D686" s="1473"/>
      <c r="E686" s="1513">
        <v>0.1</v>
      </c>
      <c r="F686" s="1513"/>
      <c r="G686" s="1514"/>
      <c r="H686" s="1514"/>
      <c r="I686" s="1514"/>
      <c r="J686" s="1513">
        <v>0.1</v>
      </c>
      <c r="K686" s="1513">
        <v>0.1</v>
      </c>
      <c r="L686" s="1514">
        <v>5</v>
      </c>
      <c r="M686" s="1516"/>
      <c r="N686" s="1516"/>
      <c r="O686" s="1514"/>
      <c r="P686" s="1513"/>
      <c r="Q686" s="1513"/>
      <c r="R686" s="1513">
        <v>0.1</v>
      </c>
      <c r="S686" s="1512"/>
      <c r="T686" s="1512"/>
      <c r="U686" s="1512"/>
      <c r="V686" s="1512"/>
      <c r="W686" s="1512"/>
    </row>
    <row r="687" spans="1:23">
      <c r="A687" s="510"/>
      <c r="B687" s="1471" t="s">
        <v>12902</v>
      </c>
      <c r="C687" s="1540"/>
      <c r="D687" s="1469"/>
      <c r="E687" s="1505"/>
      <c r="F687" s="1505"/>
      <c r="G687" s="1506"/>
      <c r="H687" s="1506"/>
      <c r="I687" s="1506"/>
      <c r="J687" s="1505"/>
      <c r="K687" s="1505"/>
      <c r="L687" s="1507"/>
      <c r="M687" s="1499"/>
      <c r="N687" s="1499"/>
      <c r="O687" s="1507"/>
      <c r="P687" s="1508"/>
      <c r="Q687" s="1508"/>
      <c r="R687" s="1508"/>
      <c r="S687" s="1512"/>
      <c r="T687" s="1512"/>
      <c r="U687" s="1512"/>
      <c r="V687" s="1512"/>
      <c r="W687" s="1512"/>
    </row>
    <row r="688" spans="1:23">
      <c r="A688" s="510">
        <v>140</v>
      </c>
      <c r="B688" s="1472" t="s">
        <v>12903</v>
      </c>
      <c r="C688" s="1542" t="s">
        <v>12904</v>
      </c>
      <c r="D688" s="1473"/>
      <c r="E688" s="1513">
        <v>0.1</v>
      </c>
      <c r="F688" s="1513"/>
      <c r="G688" s="1514"/>
      <c r="H688" s="1514"/>
      <c r="I688" s="1514"/>
      <c r="J688" s="1513">
        <v>0.1</v>
      </c>
      <c r="K688" s="1513">
        <v>0.1</v>
      </c>
      <c r="L688" s="1514">
        <v>5</v>
      </c>
      <c r="M688" s="1516"/>
      <c r="N688" s="1516"/>
      <c r="O688" s="1514"/>
      <c r="P688" s="1513"/>
      <c r="Q688" s="1513"/>
      <c r="R688" s="1513">
        <v>0.1</v>
      </c>
      <c r="S688" s="1512"/>
      <c r="T688" s="1512"/>
      <c r="U688" s="1512"/>
      <c r="V688" s="1512"/>
      <c r="W688" s="1512"/>
    </row>
    <row r="689" spans="1:23">
      <c r="A689" s="510"/>
      <c r="B689" s="1471" t="s">
        <v>12905</v>
      </c>
      <c r="C689" s="1540"/>
      <c r="D689" s="1469"/>
      <c r="E689" s="1505"/>
      <c r="F689" s="1505"/>
      <c r="G689" s="1506"/>
      <c r="H689" s="1506"/>
      <c r="I689" s="1506"/>
      <c r="J689" s="1505"/>
      <c r="K689" s="1505"/>
      <c r="L689" s="1507"/>
      <c r="M689" s="1499"/>
      <c r="N689" s="1499"/>
      <c r="O689" s="1507"/>
      <c r="P689" s="1508"/>
      <c r="Q689" s="1508"/>
      <c r="R689" s="1508"/>
      <c r="S689" s="1512"/>
      <c r="T689" s="1512"/>
      <c r="U689" s="1512"/>
      <c r="V689" s="1512"/>
      <c r="W689" s="1512"/>
    </row>
    <row r="690" spans="1:23">
      <c r="A690" s="510">
        <v>141</v>
      </c>
      <c r="B690" s="1472" t="s">
        <v>597</v>
      </c>
      <c r="C690" s="1542" t="s">
        <v>12906</v>
      </c>
      <c r="D690" s="1473"/>
      <c r="E690" s="1513">
        <v>0.1</v>
      </c>
      <c r="F690" s="1513"/>
      <c r="G690" s="1514"/>
      <c r="H690" s="1514"/>
      <c r="I690" s="1514"/>
      <c r="J690" s="1513">
        <v>0.1</v>
      </c>
      <c r="K690" s="1513">
        <v>0.1</v>
      </c>
      <c r="L690" s="1514">
        <v>5</v>
      </c>
      <c r="M690" s="1516"/>
      <c r="N690" s="1516"/>
      <c r="O690" s="1514"/>
      <c r="P690" s="1513"/>
      <c r="Q690" s="1513"/>
      <c r="R690" s="1513">
        <v>0.1</v>
      </c>
      <c r="S690" s="1512"/>
      <c r="T690" s="1512"/>
      <c r="U690" s="1512"/>
      <c r="V690" s="1512"/>
      <c r="W690" s="1512"/>
    </row>
    <row r="691" spans="1:23">
      <c r="A691" s="510"/>
      <c r="B691" s="1471" t="s">
        <v>12907</v>
      </c>
      <c r="C691" s="1540"/>
      <c r="D691" s="1469"/>
      <c r="E691" s="1505"/>
      <c r="F691" s="1505"/>
      <c r="G691" s="1506"/>
      <c r="H691" s="1506"/>
      <c r="I691" s="1506"/>
      <c r="J691" s="1505"/>
      <c r="K691" s="1505"/>
      <c r="L691" s="1507"/>
      <c r="M691" s="1499"/>
      <c r="N691" s="1499"/>
      <c r="O691" s="1507"/>
      <c r="P691" s="1508"/>
      <c r="Q691" s="1508"/>
      <c r="R691" s="1508"/>
      <c r="S691" s="1512"/>
      <c r="T691" s="1512"/>
      <c r="U691" s="1512"/>
      <c r="V691" s="1512"/>
      <c r="W691" s="1512"/>
    </row>
    <row r="692" spans="1:23">
      <c r="A692" s="510">
        <v>142</v>
      </c>
      <c r="B692" s="1472" t="s">
        <v>155</v>
      </c>
      <c r="C692" s="1542" t="s">
        <v>12908</v>
      </c>
      <c r="D692" s="1473"/>
      <c r="E692" s="1513">
        <v>0.1</v>
      </c>
      <c r="F692" s="1513"/>
      <c r="G692" s="1514"/>
      <c r="H692" s="1514"/>
      <c r="I692" s="1514"/>
      <c r="J692" s="1513">
        <v>0.1</v>
      </c>
      <c r="K692" s="1513">
        <v>0.1</v>
      </c>
      <c r="L692" s="1514">
        <v>5</v>
      </c>
      <c r="M692" s="1516"/>
      <c r="N692" s="1516"/>
      <c r="O692" s="1514"/>
      <c r="P692" s="1513"/>
      <c r="Q692" s="1513"/>
      <c r="R692" s="1513">
        <v>0.1</v>
      </c>
      <c r="S692" s="1512"/>
      <c r="T692" s="1512"/>
      <c r="U692" s="1512"/>
      <c r="V692" s="1512"/>
      <c r="W692" s="1512"/>
    </row>
    <row r="693" spans="1:23">
      <c r="A693" s="510"/>
      <c r="B693" s="1471" t="s">
        <v>12909</v>
      </c>
      <c r="C693" s="1540"/>
      <c r="D693" s="1469"/>
      <c r="E693" s="1505"/>
      <c r="F693" s="1505"/>
      <c r="G693" s="1506"/>
      <c r="H693" s="1506"/>
      <c r="I693" s="1506"/>
      <c r="J693" s="1505"/>
      <c r="K693" s="1505"/>
      <c r="L693" s="1507"/>
      <c r="M693" s="1499"/>
      <c r="N693" s="1499"/>
      <c r="O693" s="1507"/>
      <c r="P693" s="1508"/>
      <c r="Q693" s="1508"/>
      <c r="R693" s="1508"/>
      <c r="S693" s="1512"/>
      <c r="T693" s="1512"/>
      <c r="U693" s="1512"/>
      <c r="V693" s="1512"/>
      <c r="W693" s="1512"/>
    </row>
    <row r="694" spans="1:23">
      <c r="A694" s="510">
        <v>143</v>
      </c>
      <c r="B694" s="1472" t="s">
        <v>12910</v>
      </c>
      <c r="C694" s="1542" t="s">
        <v>12911</v>
      </c>
      <c r="D694" s="1473"/>
      <c r="E694" s="1513">
        <v>0.6</v>
      </c>
      <c r="F694" s="1513"/>
      <c r="G694" s="1514"/>
      <c r="H694" s="1514"/>
      <c r="I694" s="1514"/>
      <c r="J694" s="1513">
        <v>0.6</v>
      </c>
      <c r="K694" s="1513">
        <v>0.6</v>
      </c>
      <c r="L694" s="1514">
        <v>5</v>
      </c>
      <c r="M694" s="1516"/>
      <c r="N694" s="1516"/>
      <c r="O694" s="1514"/>
      <c r="P694" s="1513"/>
      <c r="Q694" s="1513"/>
      <c r="R694" s="1513">
        <v>0.6</v>
      </c>
      <c r="S694" s="1512"/>
      <c r="T694" s="1512"/>
      <c r="U694" s="1512"/>
      <c r="V694" s="1512"/>
      <c r="W694" s="1512"/>
    </row>
    <row r="695" spans="1:23">
      <c r="A695" s="510"/>
      <c r="B695" s="1471" t="s">
        <v>12912</v>
      </c>
      <c r="C695" s="1540"/>
      <c r="D695" s="1469"/>
      <c r="E695" s="1505"/>
      <c r="F695" s="1505"/>
      <c r="G695" s="1506"/>
      <c r="H695" s="1506"/>
      <c r="I695" s="1506"/>
      <c r="J695" s="1505"/>
      <c r="K695" s="1505"/>
      <c r="L695" s="1507"/>
      <c r="M695" s="1499"/>
      <c r="N695" s="1499"/>
      <c r="O695" s="1507"/>
      <c r="P695" s="1508"/>
      <c r="Q695" s="1508"/>
      <c r="R695" s="1508"/>
      <c r="S695" s="1512"/>
      <c r="T695" s="1512"/>
      <c r="U695" s="1512"/>
      <c r="V695" s="1512"/>
      <c r="W695" s="1512"/>
    </row>
    <row r="696" spans="1:23">
      <c r="A696" s="510">
        <v>144</v>
      </c>
      <c r="B696" s="1472" t="s">
        <v>7244</v>
      </c>
      <c r="C696" s="1542" t="s">
        <v>12913</v>
      </c>
      <c r="D696" s="1473"/>
      <c r="E696" s="1513">
        <v>0.1</v>
      </c>
      <c r="F696" s="1513"/>
      <c r="G696" s="1514"/>
      <c r="H696" s="1514"/>
      <c r="I696" s="1514"/>
      <c r="J696" s="1513">
        <v>0.1</v>
      </c>
      <c r="K696" s="1513">
        <v>0.1</v>
      </c>
      <c r="L696" s="1514">
        <v>5</v>
      </c>
      <c r="M696" s="1516"/>
      <c r="N696" s="1516"/>
      <c r="O696" s="1514"/>
      <c r="P696" s="1513"/>
      <c r="Q696" s="1513"/>
      <c r="R696" s="1513">
        <v>0.1</v>
      </c>
      <c r="S696" s="1512"/>
      <c r="T696" s="1512"/>
      <c r="U696" s="1512"/>
      <c r="V696" s="1512"/>
      <c r="W696" s="1512"/>
    </row>
    <row r="697" spans="1:23">
      <c r="A697" s="510"/>
      <c r="B697" s="1471" t="s">
        <v>12914</v>
      </c>
      <c r="C697" s="1540"/>
      <c r="D697" s="1469"/>
      <c r="E697" s="1505"/>
      <c r="F697" s="1505"/>
      <c r="G697" s="1506"/>
      <c r="H697" s="1506"/>
      <c r="I697" s="1506"/>
      <c r="J697" s="1505"/>
      <c r="K697" s="1505"/>
      <c r="L697" s="1507"/>
      <c r="M697" s="1499"/>
      <c r="N697" s="1499"/>
      <c r="O697" s="1507"/>
      <c r="P697" s="1508"/>
      <c r="Q697" s="1508"/>
      <c r="R697" s="1508"/>
      <c r="S697" s="1512"/>
      <c r="T697" s="1512"/>
      <c r="U697" s="1512"/>
      <c r="V697" s="1512"/>
      <c r="W697" s="1512"/>
    </row>
    <row r="698" spans="1:23">
      <c r="A698" s="510">
        <v>145</v>
      </c>
      <c r="B698" s="1472" t="s">
        <v>241</v>
      </c>
      <c r="C698" s="1542" t="s">
        <v>12915</v>
      </c>
      <c r="D698" s="1473"/>
      <c r="E698" s="1513">
        <v>0.3</v>
      </c>
      <c r="F698" s="1513"/>
      <c r="G698" s="1514"/>
      <c r="H698" s="1514"/>
      <c r="I698" s="1514"/>
      <c r="J698" s="1513">
        <v>0.3</v>
      </c>
      <c r="K698" s="1513">
        <v>0.3</v>
      </c>
      <c r="L698" s="1514">
        <v>5</v>
      </c>
      <c r="M698" s="1516"/>
      <c r="N698" s="1516"/>
      <c r="O698" s="1514"/>
      <c r="P698" s="1513"/>
      <c r="Q698" s="1513"/>
      <c r="R698" s="1513">
        <v>0.3</v>
      </c>
      <c r="S698" s="1512"/>
      <c r="T698" s="1512"/>
      <c r="U698" s="1512"/>
      <c r="V698" s="1512"/>
      <c r="W698" s="1512"/>
    </row>
    <row r="699" spans="1:23">
      <c r="A699" s="510">
        <v>146</v>
      </c>
      <c r="B699" s="1472" t="s">
        <v>561</v>
      </c>
      <c r="C699" s="1542" t="s">
        <v>12916</v>
      </c>
      <c r="D699" s="1473"/>
      <c r="E699" s="1513">
        <v>0.1</v>
      </c>
      <c r="F699" s="1513"/>
      <c r="G699" s="1514"/>
      <c r="H699" s="1514"/>
      <c r="I699" s="1514"/>
      <c r="J699" s="1513">
        <v>0.1</v>
      </c>
      <c r="K699" s="1513">
        <v>0.1</v>
      </c>
      <c r="L699" s="1514">
        <v>5</v>
      </c>
      <c r="M699" s="1516"/>
      <c r="N699" s="1516"/>
      <c r="O699" s="1514"/>
      <c r="P699" s="1513"/>
      <c r="Q699" s="1513"/>
      <c r="R699" s="1513">
        <v>0.1</v>
      </c>
      <c r="S699" s="1512"/>
      <c r="T699" s="1512"/>
      <c r="U699" s="1512"/>
      <c r="V699" s="1512"/>
      <c r="W699" s="1512"/>
    </row>
    <row r="700" spans="1:23">
      <c r="A700" s="510"/>
      <c r="B700" s="1471" t="s">
        <v>12917</v>
      </c>
      <c r="C700" s="1540"/>
      <c r="D700" s="1469"/>
      <c r="E700" s="1505"/>
      <c r="F700" s="1505"/>
      <c r="G700" s="1506"/>
      <c r="H700" s="1506"/>
      <c r="I700" s="1506"/>
      <c r="J700" s="1505"/>
      <c r="K700" s="1505"/>
      <c r="L700" s="1507"/>
      <c r="M700" s="1499"/>
      <c r="N700" s="1499"/>
      <c r="O700" s="1507"/>
      <c r="P700" s="1508"/>
      <c r="Q700" s="1508"/>
      <c r="R700" s="1508"/>
      <c r="S700" s="1512"/>
      <c r="T700" s="1512"/>
      <c r="U700" s="1512"/>
      <c r="V700" s="1512"/>
      <c r="W700" s="1512"/>
    </row>
    <row r="701" spans="1:23">
      <c r="A701" s="510">
        <v>146</v>
      </c>
      <c r="B701" s="1472" t="s">
        <v>357</v>
      </c>
      <c r="C701" s="1542" t="s">
        <v>12918</v>
      </c>
      <c r="D701" s="1473"/>
      <c r="E701" s="1513">
        <v>0.3</v>
      </c>
      <c r="F701" s="1513"/>
      <c r="G701" s="1514"/>
      <c r="H701" s="1514"/>
      <c r="I701" s="1514"/>
      <c r="J701" s="1513">
        <v>0.3</v>
      </c>
      <c r="K701" s="1513">
        <v>0.3</v>
      </c>
      <c r="L701" s="1514">
        <v>5</v>
      </c>
      <c r="M701" s="1516"/>
      <c r="N701" s="1516"/>
      <c r="O701" s="1514"/>
      <c r="P701" s="1513"/>
      <c r="Q701" s="1513"/>
      <c r="R701" s="1513">
        <v>0.3</v>
      </c>
      <c r="S701" s="1512"/>
      <c r="T701" s="1512"/>
      <c r="U701" s="1512"/>
      <c r="V701" s="1512"/>
      <c r="W701" s="1512"/>
    </row>
    <row r="702" spans="1:23">
      <c r="A702" s="510"/>
      <c r="B702" s="1471" t="s">
        <v>12919</v>
      </c>
      <c r="C702" s="1540"/>
      <c r="D702" s="1469"/>
      <c r="E702" s="1505"/>
      <c r="F702" s="1505"/>
      <c r="G702" s="1506"/>
      <c r="H702" s="1506"/>
      <c r="I702" s="1506"/>
      <c r="J702" s="1505"/>
      <c r="K702" s="1505"/>
      <c r="L702" s="1507"/>
      <c r="M702" s="1499"/>
      <c r="N702" s="1499"/>
      <c r="O702" s="1507"/>
      <c r="P702" s="1508"/>
      <c r="Q702" s="1508"/>
      <c r="R702" s="1508"/>
      <c r="S702" s="1512"/>
      <c r="T702" s="1512"/>
      <c r="U702" s="1512"/>
      <c r="V702" s="1512"/>
      <c r="W702" s="1512"/>
    </row>
    <row r="703" spans="1:23">
      <c r="A703" s="510">
        <v>147</v>
      </c>
      <c r="B703" s="1472" t="s">
        <v>12920</v>
      </c>
      <c r="C703" s="1542" t="s">
        <v>12921</v>
      </c>
      <c r="D703" s="1473"/>
      <c r="E703" s="1513">
        <v>0.1</v>
      </c>
      <c r="F703" s="1513"/>
      <c r="G703" s="1514"/>
      <c r="H703" s="1514"/>
      <c r="I703" s="1514"/>
      <c r="J703" s="1513">
        <v>0.1</v>
      </c>
      <c r="K703" s="1513">
        <v>0.1</v>
      </c>
      <c r="L703" s="1514">
        <v>5</v>
      </c>
      <c r="M703" s="1516"/>
      <c r="N703" s="1516"/>
      <c r="O703" s="1514"/>
      <c r="P703" s="1513"/>
      <c r="Q703" s="1513"/>
      <c r="R703" s="1513">
        <v>0.1</v>
      </c>
      <c r="S703" s="1512"/>
      <c r="T703" s="1512"/>
      <c r="U703" s="1512"/>
      <c r="V703" s="1512"/>
      <c r="W703" s="1512"/>
    </row>
    <row r="704" spans="1:23">
      <c r="A704" s="510"/>
      <c r="B704" s="1471" t="s">
        <v>12922</v>
      </c>
      <c r="C704" s="1540"/>
      <c r="D704" s="1469"/>
      <c r="E704" s="1505"/>
      <c r="F704" s="1505"/>
      <c r="G704" s="1506"/>
      <c r="H704" s="1506"/>
      <c r="I704" s="1506"/>
      <c r="J704" s="1505"/>
      <c r="K704" s="1505"/>
      <c r="L704" s="1507"/>
      <c r="M704" s="1499"/>
      <c r="N704" s="1499"/>
      <c r="O704" s="1507"/>
      <c r="P704" s="1508"/>
      <c r="Q704" s="1508"/>
      <c r="R704" s="1508"/>
      <c r="S704" s="1512"/>
      <c r="T704" s="1512"/>
      <c r="U704" s="1512"/>
      <c r="V704" s="1512"/>
      <c r="W704" s="1512"/>
    </row>
    <row r="705" spans="1:23">
      <c r="A705" s="510">
        <v>149</v>
      </c>
      <c r="B705" s="1468" t="s">
        <v>227</v>
      </c>
      <c r="C705" s="1540" t="s">
        <v>12923</v>
      </c>
      <c r="D705" s="1469"/>
      <c r="E705" s="1505">
        <v>0.5</v>
      </c>
      <c r="F705" s="1505">
        <v>0.5</v>
      </c>
      <c r="G705" s="1506"/>
      <c r="H705" s="1506"/>
      <c r="I705" s="1506">
        <v>0.5</v>
      </c>
      <c r="J705" s="1505"/>
      <c r="K705" s="1505"/>
      <c r="L705" s="1507">
        <v>5</v>
      </c>
      <c r="M705" s="1499"/>
      <c r="N705" s="1499"/>
      <c r="O705" s="1507"/>
      <c r="P705" s="1508"/>
      <c r="Q705" s="1508"/>
      <c r="R705" s="1508">
        <v>0.5</v>
      </c>
      <c r="S705" s="1512"/>
      <c r="T705" s="1512"/>
      <c r="U705" s="1512"/>
      <c r="V705" s="1512"/>
      <c r="W705" s="1512"/>
    </row>
    <row r="706" spans="1:23">
      <c r="A706" s="510">
        <v>150</v>
      </c>
      <c r="B706" s="1468" t="s">
        <v>70</v>
      </c>
      <c r="C706" s="1540" t="s">
        <v>12924</v>
      </c>
      <c r="D706" s="1469"/>
      <c r="E706" s="1505">
        <v>1</v>
      </c>
      <c r="F706" s="1505">
        <v>1</v>
      </c>
      <c r="G706" s="1506">
        <v>0.3</v>
      </c>
      <c r="H706" s="1506"/>
      <c r="I706" s="1506">
        <v>0.7</v>
      </c>
      <c r="J706" s="1506"/>
      <c r="K706" s="1506"/>
      <c r="L706" s="1507">
        <v>5</v>
      </c>
      <c r="M706" s="1499"/>
      <c r="N706" s="1499"/>
      <c r="O706" s="1507"/>
      <c r="P706" s="1508"/>
      <c r="Q706" s="1508">
        <v>1</v>
      </c>
      <c r="R706" s="1508"/>
      <c r="S706" s="1512"/>
      <c r="T706" s="1512"/>
      <c r="U706" s="1512"/>
      <c r="V706" s="1512"/>
      <c r="W706" s="1512"/>
    </row>
    <row r="707" spans="1:23">
      <c r="A707" s="510">
        <v>151</v>
      </c>
      <c r="B707" s="1468" t="s">
        <v>119</v>
      </c>
      <c r="C707" s="1540" t="s">
        <v>12925</v>
      </c>
      <c r="D707" s="1469"/>
      <c r="E707" s="1505"/>
      <c r="F707" s="1505"/>
      <c r="G707" s="1506"/>
      <c r="H707" s="1506"/>
      <c r="I707" s="1506"/>
      <c r="J707" s="1506"/>
      <c r="K707" s="1506"/>
      <c r="L707" s="1507"/>
      <c r="M707" s="1499"/>
      <c r="N707" s="1499"/>
      <c r="O707" s="1507"/>
      <c r="P707" s="1508"/>
      <c r="Q707" s="1508"/>
      <c r="R707" s="1508"/>
      <c r="S707" s="1512"/>
      <c r="T707" s="1512"/>
      <c r="U707" s="1512"/>
      <c r="V707" s="1512"/>
      <c r="W707" s="1512"/>
    </row>
    <row r="708" spans="1:23">
      <c r="A708" s="510">
        <v>152</v>
      </c>
      <c r="B708" s="1468" t="s">
        <v>282</v>
      </c>
      <c r="C708" s="1540" t="s">
        <v>12926</v>
      </c>
      <c r="D708" s="1469"/>
      <c r="E708" s="1505"/>
      <c r="F708" s="1505"/>
      <c r="G708" s="1506"/>
      <c r="H708" s="1506"/>
      <c r="I708" s="1506"/>
      <c r="J708" s="1506"/>
      <c r="K708" s="1506"/>
      <c r="L708" s="1507"/>
      <c r="M708" s="1499"/>
      <c r="N708" s="1499"/>
      <c r="O708" s="1507"/>
      <c r="P708" s="1508"/>
      <c r="Q708" s="1508"/>
      <c r="R708" s="1508"/>
      <c r="S708" s="1512"/>
      <c r="T708" s="1512"/>
      <c r="U708" s="1512"/>
      <c r="V708" s="1512"/>
      <c r="W708" s="1512"/>
    </row>
    <row r="709" spans="1:23">
      <c r="A709" s="510"/>
      <c r="B709" s="1471" t="s">
        <v>12927</v>
      </c>
      <c r="C709" s="1540"/>
      <c r="D709" s="1469"/>
      <c r="E709" s="1505"/>
      <c r="F709" s="1505"/>
      <c r="G709" s="1506"/>
      <c r="H709" s="1506"/>
      <c r="I709" s="1506"/>
      <c r="J709" s="1505"/>
      <c r="K709" s="1505"/>
      <c r="L709" s="1507"/>
      <c r="M709" s="1499"/>
      <c r="N709" s="1499"/>
      <c r="O709" s="1507"/>
      <c r="P709" s="1508"/>
      <c r="Q709" s="1508"/>
      <c r="R709" s="1508"/>
      <c r="S709" s="1512"/>
      <c r="T709" s="1512"/>
      <c r="U709" s="1512"/>
      <c r="V709" s="1512"/>
      <c r="W709" s="1512"/>
    </row>
    <row r="710" spans="1:23">
      <c r="A710" s="510">
        <v>153</v>
      </c>
      <c r="B710" s="1468" t="s">
        <v>70</v>
      </c>
      <c r="C710" s="1540" t="s">
        <v>12928</v>
      </c>
      <c r="D710" s="1469"/>
      <c r="E710" s="1505">
        <v>0.5</v>
      </c>
      <c r="F710" s="1505"/>
      <c r="G710" s="1506"/>
      <c r="H710" s="1506"/>
      <c r="I710" s="1506"/>
      <c r="J710" s="1505">
        <v>0.5</v>
      </c>
      <c r="K710" s="1505">
        <v>0.5</v>
      </c>
      <c r="L710" s="1507">
        <v>5</v>
      </c>
      <c r="M710" s="1499"/>
      <c r="N710" s="1499"/>
      <c r="O710" s="1507"/>
      <c r="P710" s="1508"/>
      <c r="Q710" s="1508"/>
      <c r="R710" s="1508">
        <v>0.5</v>
      </c>
      <c r="S710" s="1512"/>
      <c r="T710" s="1512"/>
      <c r="U710" s="1512"/>
      <c r="V710" s="1512"/>
      <c r="W710" s="1512"/>
    </row>
    <row r="711" spans="1:23">
      <c r="A711" s="510"/>
      <c r="B711" s="1471" t="s">
        <v>12929</v>
      </c>
      <c r="C711" s="1540"/>
      <c r="D711" s="1469"/>
      <c r="E711" s="1505"/>
      <c r="F711" s="1505"/>
      <c r="G711" s="1506"/>
      <c r="H711" s="1506"/>
      <c r="I711" s="1506"/>
      <c r="J711" s="1505"/>
      <c r="K711" s="1505"/>
      <c r="L711" s="1507"/>
      <c r="M711" s="1499"/>
      <c r="N711" s="1499"/>
      <c r="O711" s="1507"/>
      <c r="P711" s="1508"/>
      <c r="Q711" s="1508"/>
      <c r="R711" s="1508"/>
      <c r="S711" s="1512"/>
      <c r="T711" s="1512"/>
      <c r="U711" s="1512"/>
      <c r="V711" s="1512"/>
      <c r="W711" s="1512"/>
    </row>
    <row r="712" spans="1:23">
      <c r="A712" s="510">
        <v>154</v>
      </c>
      <c r="B712" s="1468" t="s">
        <v>12792</v>
      </c>
      <c r="C712" s="1540" t="s">
        <v>12930</v>
      </c>
      <c r="D712" s="1469"/>
      <c r="E712" s="1505">
        <v>0.6</v>
      </c>
      <c r="F712" s="1505"/>
      <c r="G712" s="1506"/>
      <c r="H712" s="1506"/>
      <c r="I712" s="1506"/>
      <c r="J712" s="1505">
        <v>0.6</v>
      </c>
      <c r="K712" s="1505">
        <v>0.6</v>
      </c>
      <c r="L712" s="1507">
        <v>5</v>
      </c>
      <c r="M712" s="1499"/>
      <c r="N712" s="1499"/>
      <c r="O712" s="1507"/>
      <c r="P712" s="1508"/>
      <c r="Q712" s="1508"/>
      <c r="R712" s="1508">
        <v>0.6</v>
      </c>
      <c r="S712" s="1512"/>
      <c r="T712" s="1512"/>
      <c r="U712" s="1512"/>
      <c r="V712" s="1512"/>
      <c r="W712" s="1512"/>
    </row>
    <row r="713" spans="1:23">
      <c r="A713" s="510"/>
      <c r="B713" s="1471" t="s">
        <v>11432</v>
      </c>
      <c r="C713" s="1540"/>
      <c r="D713" s="1469"/>
      <c r="E713" s="1505"/>
      <c r="F713" s="1505"/>
      <c r="G713" s="1506"/>
      <c r="H713" s="1506"/>
      <c r="I713" s="1506"/>
      <c r="J713" s="1505"/>
      <c r="K713" s="1505"/>
      <c r="L713" s="1507"/>
      <c r="M713" s="1499"/>
      <c r="N713" s="1499"/>
      <c r="O713" s="1507"/>
      <c r="P713" s="1508"/>
      <c r="Q713" s="1508"/>
      <c r="R713" s="1508"/>
      <c r="S713" s="1512"/>
      <c r="T713" s="1512"/>
      <c r="U713" s="1512"/>
      <c r="V713" s="1512"/>
      <c r="W713" s="1512"/>
    </row>
    <row r="714" spans="1:23">
      <c r="A714" s="510">
        <v>155</v>
      </c>
      <c r="B714" s="1468" t="s">
        <v>400</v>
      </c>
      <c r="C714" s="1540" t="s">
        <v>12931</v>
      </c>
      <c r="D714" s="1469"/>
      <c r="E714" s="1505">
        <v>0.5</v>
      </c>
      <c r="F714" s="1505"/>
      <c r="G714" s="1506"/>
      <c r="H714" s="1506"/>
      <c r="I714" s="1506"/>
      <c r="J714" s="1505">
        <v>0.5</v>
      </c>
      <c r="K714" s="1505">
        <v>0.5</v>
      </c>
      <c r="L714" s="1507">
        <v>5</v>
      </c>
      <c r="M714" s="1499"/>
      <c r="N714" s="1499"/>
      <c r="O714" s="1507"/>
      <c r="P714" s="1508"/>
      <c r="Q714" s="1508"/>
      <c r="R714" s="1508">
        <v>0.5</v>
      </c>
      <c r="S714" s="1512"/>
      <c r="T714" s="1512"/>
      <c r="U714" s="1512"/>
      <c r="V714" s="1512"/>
      <c r="W714" s="1512"/>
    </row>
    <row r="715" spans="1:23">
      <c r="A715" s="510"/>
      <c r="B715" s="1471" t="s">
        <v>12932</v>
      </c>
      <c r="C715" s="1540"/>
      <c r="D715" s="1469"/>
      <c r="E715" s="1505"/>
      <c r="F715" s="1505"/>
      <c r="G715" s="1506"/>
      <c r="H715" s="1506"/>
      <c r="I715" s="1506"/>
      <c r="J715" s="1505"/>
      <c r="K715" s="1505"/>
      <c r="L715" s="1507"/>
      <c r="M715" s="1499"/>
      <c r="N715" s="1499"/>
      <c r="O715" s="1507"/>
      <c r="P715" s="1508"/>
      <c r="Q715" s="1508"/>
      <c r="R715" s="1508"/>
      <c r="S715" s="1512"/>
      <c r="T715" s="1512"/>
      <c r="U715" s="1512"/>
      <c r="V715" s="1512"/>
      <c r="W715" s="1512"/>
    </row>
    <row r="716" spans="1:23">
      <c r="A716" s="510">
        <v>156</v>
      </c>
      <c r="B716" s="1468" t="s">
        <v>9829</v>
      </c>
      <c r="C716" s="1540" t="s">
        <v>12933</v>
      </c>
      <c r="D716" s="1469"/>
      <c r="E716" s="1505">
        <v>0.3</v>
      </c>
      <c r="F716" s="1505"/>
      <c r="G716" s="1506"/>
      <c r="H716" s="1506"/>
      <c r="I716" s="1506"/>
      <c r="J716" s="1505">
        <v>0.3</v>
      </c>
      <c r="K716" s="1505">
        <v>0.3</v>
      </c>
      <c r="L716" s="1507">
        <v>5</v>
      </c>
      <c r="M716" s="1499"/>
      <c r="N716" s="1499"/>
      <c r="O716" s="1507"/>
      <c r="P716" s="1508"/>
      <c r="Q716" s="1508"/>
      <c r="R716" s="1508">
        <v>0.3</v>
      </c>
      <c r="S716" s="1512"/>
      <c r="T716" s="1512"/>
      <c r="U716" s="1512"/>
      <c r="V716" s="1512"/>
      <c r="W716" s="1512"/>
    </row>
    <row r="717" spans="1:23">
      <c r="A717" s="510">
        <v>157</v>
      </c>
      <c r="B717" s="1468" t="s">
        <v>12934</v>
      </c>
      <c r="C717" s="1540" t="s">
        <v>12935</v>
      </c>
      <c r="D717" s="1469"/>
      <c r="E717" s="1505">
        <v>0.3</v>
      </c>
      <c r="F717" s="1505">
        <v>0.3</v>
      </c>
      <c r="G717" s="1506">
        <v>0.3</v>
      </c>
      <c r="H717" s="1506"/>
      <c r="I717" s="1506"/>
      <c r="J717" s="1506"/>
      <c r="K717" s="1506"/>
      <c r="L717" s="1507">
        <v>5</v>
      </c>
      <c r="M717" s="1499"/>
      <c r="N717" s="1499"/>
      <c r="O717" s="1507"/>
      <c r="P717" s="1508">
        <v>0.3</v>
      </c>
      <c r="Q717" s="1508"/>
      <c r="R717" s="1508"/>
      <c r="S717" s="1512"/>
      <c r="T717" s="1512"/>
      <c r="U717" s="1512"/>
      <c r="V717" s="1512"/>
      <c r="W717" s="1512"/>
    </row>
    <row r="718" spans="1:23">
      <c r="A718" s="510">
        <v>158</v>
      </c>
      <c r="B718" s="1468" t="s">
        <v>119</v>
      </c>
      <c r="C718" s="1540" t="s">
        <v>12936</v>
      </c>
      <c r="D718" s="1469"/>
      <c r="E718" s="1505">
        <v>0.5</v>
      </c>
      <c r="F718" s="1505">
        <v>0.5</v>
      </c>
      <c r="G718" s="1506"/>
      <c r="H718" s="1506"/>
      <c r="I718" s="1506">
        <v>0.5</v>
      </c>
      <c r="J718" s="1506"/>
      <c r="K718" s="1506"/>
      <c r="L718" s="1507">
        <v>5</v>
      </c>
      <c r="M718" s="1499"/>
      <c r="N718" s="1499"/>
      <c r="O718" s="1507"/>
      <c r="P718" s="1508"/>
      <c r="Q718" s="1508"/>
      <c r="R718" s="1508">
        <v>0.5</v>
      </c>
      <c r="S718" s="1512"/>
      <c r="T718" s="1512"/>
      <c r="U718" s="1512"/>
      <c r="V718" s="1512"/>
      <c r="W718" s="1512"/>
    </row>
    <row r="719" spans="1:23">
      <c r="A719" s="510">
        <v>159</v>
      </c>
      <c r="B719" s="1468" t="s">
        <v>107</v>
      </c>
      <c r="C719" s="1540" t="s">
        <v>12937</v>
      </c>
      <c r="D719" s="1469"/>
      <c r="E719" s="1505">
        <v>0.4</v>
      </c>
      <c r="F719" s="1505">
        <v>0.4</v>
      </c>
      <c r="G719" s="1506"/>
      <c r="H719" s="1506"/>
      <c r="I719" s="1506">
        <v>0.4</v>
      </c>
      <c r="J719" s="1505"/>
      <c r="K719" s="1505"/>
      <c r="L719" s="1507">
        <v>5</v>
      </c>
      <c r="M719" s="1499"/>
      <c r="N719" s="1499"/>
      <c r="O719" s="1507"/>
      <c r="P719" s="1508"/>
      <c r="Q719" s="1508"/>
      <c r="R719" s="1508">
        <v>0.4</v>
      </c>
      <c r="S719" s="1512"/>
      <c r="T719" s="1512"/>
      <c r="U719" s="1512"/>
      <c r="V719" s="1512"/>
      <c r="W719" s="1512"/>
    </row>
    <row r="720" spans="1:23">
      <c r="A720" s="510">
        <v>160</v>
      </c>
      <c r="B720" s="1468" t="s">
        <v>164</v>
      </c>
      <c r="C720" s="1540" t="s">
        <v>12938</v>
      </c>
      <c r="D720" s="1469"/>
      <c r="E720" s="1505">
        <v>0.4</v>
      </c>
      <c r="F720" s="1505"/>
      <c r="G720" s="1506"/>
      <c r="H720" s="1506"/>
      <c r="I720" s="1506"/>
      <c r="J720" s="1505">
        <v>0.4</v>
      </c>
      <c r="K720" s="1505">
        <v>0.4</v>
      </c>
      <c r="L720" s="1507">
        <v>5</v>
      </c>
      <c r="M720" s="1499"/>
      <c r="N720" s="1499"/>
      <c r="O720" s="1507"/>
      <c r="P720" s="1508"/>
      <c r="Q720" s="1508"/>
      <c r="R720" s="1508">
        <v>0.4</v>
      </c>
      <c r="S720" s="1512"/>
      <c r="T720" s="1512"/>
      <c r="U720" s="1512"/>
      <c r="V720" s="1512"/>
      <c r="W720" s="1512"/>
    </row>
    <row r="721" spans="1:23">
      <c r="A721" s="510">
        <v>161</v>
      </c>
      <c r="B721" s="1472" t="s">
        <v>175</v>
      </c>
      <c r="C721" s="1542" t="s">
        <v>12939</v>
      </c>
      <c r="D721" s="1473"/>
      <c r="E721" s="1513">
        <v>0.3</v>
      </c>
      <c r="F721" s="1513"/>
      <c r="G721" s="1514"/>
      <c r="H721" s="1514"/>
      <c r="I721" s="1514"/>
      <c r="J721" s="1513">
        <v>0.3</v>
      </c>
      <c r="K721" s="1513">
        <v>0.3</v>
      </c>
      <c r="L721" s="1514">
        <v>5</v>
      </c>
      <c r="M721" s="1516"/>
      <c r="N721" s="1516"/>
      <c r="O721" s="1514"/>
      <c r="P721" s="1513"/>
      <c r="Q721" s="1513"/>
      <c r="R721" s="1513">
        <v>0.3</v>
      </c>
      <c r="S721" s="1512"/>
      <c r="T721" s="1512"/>
      <c r="U721" s="1512"/>
      <c r="V721" s="1512"/>
      <c r="W721" s="1512"/>
    </row>
    <row r="722" spans="1:23">
      <c r="A722" s="510"/>
      <c r="B722" s="1471" t="s">
        <v>12940</v>
      </c>
      <c r="C722" s="1540"/>
      <c r="D722" s="1469"/>
      <c r="E722" s="1505"/>
      <c r="F722" s="1505"/>
      <c r="G722" s="1506"/>
      <c r="H722" s="1506"/>
      <c r="I722" s="1506"/>
      <c r="J722" s="1505"/>
      <c r="K722" s="1505"/>
      <c r="L722" s="1507"/>
      <c r="M722" s="1499"/>
      <c r="N722" s="1499"/>
      <c r="O722" s="1507"/>
      <c r="P722" s="1508"/>
      <c r="Q722" s="1508"/>
      <c r="R722" s="1508"/>
      <c r="S722" s="1512"/>
      <c r="T722" s="1512"/>
      <c r="U722" s="1512"/>
      <c r="V722" s="1512"/>
      <c r="W722" s="1512"/>
    </row>
    <row r="723" spans="1:23">
      <c r="A723" s="510">
        <v>162</v>
      </c>
      <c r="B723" s="1472" t="s">
        <v>306</v>
      </c>
      <c r="C723" s="1542" t="s">
        <v>12941</v>
      </c>
      <c r="D723" s="1473"/>
      <c r="E723" s="1513">
        <v>0.5</v>
      </c>
      <c r="F723" s="1513"/>
      <c r="G723" s="1514"/>
      <c r="H723" s="1514"/>
      <c r="I723" s="1514"/>
      <c r="J723" s="1513">
        <v>0.5</v>
      </c>
      <c r="K723" s="1513">
        <v>0.5</v>
      </c>
      <c r="L723" s="1514">
        <v>5</v>
      </c>
      <c r="M723" s="1516"/>
      <c r="N723" s="1516"/>
      <c r="O723" s="1514"/>
      <c r="P723" s="1513"/>
      <c r="Q723" s="1513"/>
      <c r="R723" s="1513">
        <v>0.5</v>
      </c>
      <c r="S723" s="1512"/>
      <c r="T723" s="1512"/>
      <c r="U723" s="1512"/>
      <c r="V723" s="1512"/>
      <c r="W723" s="1512"/>
    </row>
    <row r="724" spans="1:23">
      <c r="A724" s="510"/>
      <c r="B724" s="1471" t="s">
        <v>12942</v>
      </c>
      <c r="C724" s="1540"/>
      <c r="D724" s="1469"/>
      <c r="E724" s="1505"/>
      <c r="F724" s="1505"/>
      <c r="G724" s="1506"/>
      <c r="H724" s="1506"/>
      <c r="I724" s="1506"/>
      <c r="J724" s="1505"/>
      <c r="K724" s="1505"/>
      <c r="L724" s="1507"/>
      <c r="M724" s="1499"/>
      <c r="N724" s="1499"/>
      <c r="O724" s="1507"/>
      <c r="P724" s="1508"/>
      <c r="Q724" s="1508"/>
      <c r="R724" s="1508"/>
      <c r="S724" s="1512"/>
      <c r="T724" s="1512"/>
      <c r="U724" s="1512"/>
      <c r="V724" s="1512"/>
      <c r="W724" s="1512"/>
    </row>
    <row r="725" spans="1:23">
      <c r="A725" s="510">
        <v>163</v>
      </c>
      <c r="B725" s="1472" t="s">
        <v>177</v>
      </c>
      <c r="C725" s="1542" t="s">
        <v>12943</v>
      </c>
      <c r="D725" s="1473"/>
      <c r="E725" s="1513">
        <v>0.4</v>
      </c>
      <c r="F725" s="1513"/>
      <c r="G725" s="1514"/>
      <c r="H725" s="1514"/>
      <c r="I725" s="1514"/>
      <c r="J725" s="1513">
        <v>0.4</v>
      </c>
      <c r="K725" s="1513">
        <v>0.4</v>
      </c>
      <c r="L725" s="1514">
        <v>5</v>
      </c>
      <c r="M725" s="1516"/>
      <c r="N725" s="1516"/>
      <c r="O725" s="1514"/>
      <c r="P725" s="1513"/>
      <c r="Q725" s="1513"/>
      <c r="R725" s="1513">
        <v>0.4</v>
      </c>
      <c r="S725" s="1512"/>
      <c r="T725" s="1512"/>
      <c r="U725" s="1512"/>
      <c r="V725" s="1512"/>
      <c r="W725" s="1512"/>
    </row>
    <row r="726" spans="1:23">
      <c r="A726" s="510"/>
      <c r="B726" s="1471" t="s">
        <v>12944</v>
      </c>
      <c r="C726" s="1540"/>
      <c r="D726" s="1469"/>
      <c r="E726" s="1505"/>
      <c r="F726" s="1505"/>
      <c r="G726" s="1506"/>
      <c r="H726" s="1506"/>
      <c r="I726" s="1506"/>
      <c r="J726" s="1505"/>
      <c r="K726" s="1505"/>
      <c r="L726" s="1507"/>
      <c r="M726" s="1499"/>
      <c r="N726" s="1499"/>
      <c r="O726" s="1507"/>
      <c r="P726" s="1508"/>
      <c r="Q726" s="1508"/>
      <c r="R726" s="1508"/>
      <c r="S726" s="1512"/>
      <c r="T726" s="1512"/>
      <c r="U726" s="1512"/>
      <c r="V726" s="1512"/>
      <c r="W726" s="1512"/>
    </row>
    <row r="727" spans="1:23">
      <c r="A727" s="510">
        <v>164</v>
      </c>
      <c r="B727" s="1472" t="s">
        <v>100</v>
      </c>
      <c r="C727" s="1542" t="s">
        <v>12945</v>
      </c>
      <c r="D727" s="1473"/>
      <c r="E727" s="1513">
        <v>0.3</v>
      </c>
      <c r="F727" s="1513"/>
      <c r="G727" s="1514"/>
      <c r="H727" s="1514"/>
      <c r="I727" s="1514"/>
      <c r="J727" s="1513">
        <v>0.3</v>
      </c>
      <c r="K727" s="1513">
        <v>0.3</v>
      </c>
      <c r="L727" s="1514">
        <v>5</v>
      </c>
      <c r="M727" s="1516"/>
      <c r="N727" s="1516"/>
      <c r="O727" s="1514"/>
      <c r="P727" s="1513"/>
      <c r="Q727" s="1513"/>
      <c r="R727" s="1513">
        <v>0.3</v>
      </c>
      <c r="S727" s="1512"/>
      <c r="T727" s="1512"/>
      <c r="U727" s="1512"/>
      <c r="V727" s="1512"/>
      <c r="W727" s="1512"/>
    </row>
    <row r="728" spans="1:23">
      <c r="A728" s="510"/>
      <c r="B728" s="1471" t="s">
        <v>2975</v>
      </c>
      <c r="C728" s="1540"/>
      <c r="D728" s="1469"/>
      <c r="E728" s="1505"/>
      <c r="F728" s="1505"/>
      <c r="G728" s="1506"/>
      <c r="H728" s="1506"/>
      <c r="I728" s="1506"/>
      <c r="J728" s="1505"/>
      <c r="K728" s="1505"/>
      <c r="L728" s="1507"/>
      <c r="M728" s="1499"/>
      <c r="N728" s="1499"/>
      <c r="O728" s="1507"/>
      <c r="P728" s="1508"/>
      <c r="Q728" s="1508"/>
      <c r="R728" s="1508"/>
      <c r="S728" s="1512"/>
      <c r="T728" s="1512"/>
      <c r="U728" s="1512"/>
      <c r="V728" s="1512"/>
      <c r="W728" s="1512"/>
    </row>
    <row r="729" spans="1:23">
      <c r="A729" s="510">
        <v>165</v>
      </c>
      <c r="B729" s="1472" t="s">
        <v>61</v>
      </c>
      <c r="C729" s="1542" t="s">
        <v>12946</v>
      </c>
      <c r="D729" s="1473"/>
      <c r="E729" s="1513">
        <v>0.3</v>
      </c>
      <c r="F729" s="1513"/>
      <c r="G729" s="1514"/>
      <c r="H729" s="1514"/>
      <c r="I729" s="1514"/>
      <c r="J729" s="1513">
        <v>0.3</v>
      </c>
      <c r="K729" s="1513">
        <v>0.3</v>
      </c>
      <c r="L729" s="1514">
        <v>5</v>
      </c>
      <c r="M729" s="1516"/>
      <c r="N729" s="1516"/>
      <c r="O729" s="1514"/>
      <c r="P729" s="1513"/>
      <c r="Q729" s="1513"/>
      <c r="R729" s="1513">
        <v>0.3</v>
      </c>
      <c r="S729" s="1512"/>
      <c r="T729" s="1512"/>
      <c r="U729" s="1512"/>
      <c r="V729" s="1512"/>
      <c r="W729" s="1512"/>
    </row>
    <row r="730" spans="1:23">
      <c r="A730" s="510"/>
      <c r="B730" s="1471" t="s">
        <v>12947</v>
      </c>
      <c r="C730" s="1540"/>
      <c r="D730" s="1469"/>
      <c r="E730" s="1505"/>
      <c r="F730" s="1505"/>
      <c r="G730" s="1506"/>
      <c r="H730" s="1506"/>
      <c r="I730" s="1506"/>
      <c r="J730" s="1505"/>
      <c r="K730" s="1505"/>
      <c r="L730" s="1507"/>
      <c r="M730" s="1499"/>
      <c r="N730" s="1499"/>
      <c r="O730" s="1507"/>
      <c r="P730" s="1508"/>
      <c r="Q730" s="1508"/>
      <c r="R730" s="1508"/>
      <c r="S730" s="1512"/>
      <c r="T730" s="1512"/>
      <c r="U730" s="1512"/>
      <c r="V730" s="1512"/>
      <c r="W730" s="1512"/>
    </row>
    <row r="731" spans="1:23">
      <c r="A731" s="510">
        <v>166</v>
      </c>
      <c r="B731" s="1472" t="s">
        <v>241</v>
      </c>
      <c r="C731" s="1542" t="s">
        <v>12948</v>
      </c>
      <c r="D731" s="1473"/>
      <c r="E731" s="1513">
        <v>0.5</v>
      </c>
      <c r="F731" s="1513"/>
      <c r="G731" s="1514"/>
      <c r="H731" s="1514"/>
      <c r="I731" s="1514"/>
      <c r="J731" s="1513">
        <v>0.5</v>
      </c>
      <c r="K731" s="1513">
        <v>0.5</v>
      </c>
      <c r="L731" s="1514">
        <v>5</v>
      </c>
      <c r="M731" s="1516"/>
      <c r="N731" s="1516"/>
      <c r="O731" s="1514"/>
      <c r="P731" s="1513"/>
      <c r="Q731" s="1513"/>
      <c r="R731" s="1513">
        <v>0.5</v>
      </c>
      <c r="S731" s="1512"/>
      <c r="T731" s="1512"/>
      <c r="U731" s="1512"/>
      <c r="V731" s="1512"/>
      <c r="W731" s="1512"/>
    </row>
    <row r="732" spans="1:23">
      <c r="A732" s="510"/>
      <c r="B732" s="1471" t="s">
        <v>7094</v>
      </c>
      <c r="C732" s="1540"/>
      <c r="D732" s="1469"/>
      <c r="E732" s="1505"/>
      <c r="F732" s="1505"/>
      <c r="G732" s="1506"/>
      <c r="H732" s="1506"/>
      <c r="I732" s="1506"/>
      <c r="J732" s="1505"/>
      <c r="K732" s="1505"/>
      <c r="L732" s="1507"/>
      <c r="M732" s="1499"/>
      <c r="N732" s="1499"/>
      <c r="O732" s="1507"/>
      <c r="P732" s="1508"/>
      <c r="Q732" s="1508"/>
      <c r="R732" s="1508"/>
      <c r="S732" s="1512"/>
      <c r="T732" s="1512"/>
      <c r="U732" s="1512"/>
      <c r="V732" s="1512"/>
      <c r="W732" s="1512"/>
    </row>
    <row r="733" spans="1:23">
      <c r="A733" s="510">
        <v>167</v>
      </c>
      <c r="B733" s="1472" t="s">
        <v>302</v>
      </c>
      <c r="C733" s="1542" t="s">
        <v>12949</v>
      </c>
      <c r="D733" s="1473"/>
      <c r="E733" s="1513">
        <v>0.7</v>
      </c>
      <c r="F733" s="1513"/>
      <c r="G733" s="1514"/>
      <c r="H733" s="1514"/>
      <c r="I733" s="1514"/>
      <c r="J733" s="1513">
        <v>0.7</v>
      </c>
      <c r="K733" s="1513">
        <v>0.7</v>
      </c>
      <c r="L733" s="1514">
        <v>5</v>
      </c>
      <c r="M733" s="1516"/>
      <c r="N733" s="1516"/>
      <c r="O733" s="1514"/>
      <c r="P733" s="1513"/>
      <c r="Q733" s="1513"/>
      <c r="R733" s="1513">
        <v>0.7</v>
      </c>
      <c r="S733" s="1512"/>
      <c r="T733" s="1512"/>
      <c r="U733" s="1512"/>
      <c r="V733" s="1512"/>
      <c r="W733" s="1512"/>
    </row>
    <row r="734" spans="1:23">
      <c r="A734" s="510"/>
      <c r="B734" s="1471" t="s">
        <v>12950</v>
      </c>
      <c r="C734" s="1540"/>
      <c r="D734" s="1469"/>
      <c r="E734" s="1505"/>
      <c r="F734" s="1505"/>
      <c r="G734" s="1506"/>
      <c r="H734" s="1506"/>
      <c r="I734" s="1506"/>
      <c r="J734" s="1505"/>
      <c r="K734" s="1505"/>
      <c r="L734" s="1507"/>
      <c r="M734" s="1499"/>
      <c r="N734" s="1499"/>
      <c r="O734" s="1507"/>
      <c r="P734" s="1508"/>
      <c r="Q734" s="1508"/>
      <c r="R734" s="1508"/>
      <c r="S734" s="1512"/>
      <c r="T734" s="1512"/>
      <c r="U734" s="1512"/>
      <c r="V734" s="1512"/>
      <c r="W734" s="1512"/>
    </row>
    <row r="735" spans="1:23">
      <c r="A735" s="510">
        <v>168</v>
      </c>
      <c r="B735" s="1472" t="s">
        <v>65</v>
      </c>
      <c r="C735" s="1542" t="s">
        <v>12951</v>
      </c>
      <c r="D735" s="1473"/>
      <c r="E735" s="1513">
        <v>0.1</v>
      </c>
      <c r="F735" s="1513"/>
      <c r="G735" s="1514"/>
      <c r="H735" s="1514"/>
      <c r="I735" s="1514"/>
      <c r="J735" s="1513">
        <v>0.1</v>
      </c>
      <c r="K735" s="1513">
        <v>0.1</v>
      </c>
      <c r="L735" s="1514">
        <v>5</v>
      </c>
      <c r="M735" s="1516"/>
      <c r="N735" s="1516"/>
      <c r="O735" s="1514"/>
      <c r="P735" s="1513"/>
      <c r="Q735" s="1513"/>
      <c r="R735" s="1513">
        <v>0.1</v>
      </c>
      <c r="S735" s="1512"/>
      <c r="T735" s="1512"/>
      <c r="U735" s="1512"/>
      <c r="V735" s="1512"/>
      <c r="W735" s="1512"/>
    </row>
    <row r="736" spans="1:23">
      <c r="A736" s="510"/>
      <c r="B736" s="1471" t="s">
        <v>12952</v>
      </c>
      <c r="C736" s="1540"/>
      <c r="D736" s="1469"/>
      <c r="E736" s="1505"/>
      <c r="F736" s="1505"/>
      <c r="G736" s="1506"/>
      <c r="H736" s="1506"/>
      <c r="I736" s="1506"/>
      <c r="J736" s="1505"/>
      <c r="K736" s="1505"/>
      <c r="L736" s="1507"/>
      <c r="M736" s="1499"/>
      <c r="N736" s="1499"/>
      <c r="O736" s="1507"/>
      <c r="P736" s="1508"/>
      <c r="Q736" s="1508"/>
      <c r="R736" s="1508"/>
      <c r="S736" s="1512"/>
      <c r="T736" s="1512"/>
      <c r="U736" s="1512"/>
      <c r="V736" s="1512"/>
      <c r="W736" s="1512"/>
    </row>
    <row r="737" spans="1:23">
      <c r="A737" s="510">
        <v>169</v>
      </c>
      <c r="B737" s="1472" t="s">
        <v>400</v>
      </c>
      <c r="C737" s="1542" t="s">
        <v>12953</v>
      </c>
      <c r="D737" s="1473"/>
      <c r="E737" s="1513">
        <v>0.2</v>
      </c>
      <c r="F737" s="1513"/>
      <c r="G737" s="1514"/>
      <c r="H737" s="1514"/>
      <c r="I737" s="1514"/>
      <c r="J737" s="1513">
        <v>0.2</v>
      </c>
      <c r="K737" s="1513">
        <v>0.2</v>
      </c>
      <c r="L737" s="1514">
        <v>5</v>
      </c>
      <c r="M737" s="1516"/>
      <c r="N737" s="1516"/>
      <c r="O737" s="1514"/>
      <c r="P737" s="1513"/>
      <c r="Q737" s="1513"/>
      <c r="R737" s="1513">
        <v>0.2</v>
      </c>
      <c r="S737" s="1512"/>
      <c r="T737" s="1512"/>
      <c r="U737" s="1512"/>
      <c r="V737" s="1512"/>
      <c r="W737" s="1512"/>
    </row>
    <row r="738" spans="1:23">
      <c r="A738" s="510"/>
      <c r="B738" s="1471" t="s">
        <v>12954</v>
      </c>
      <c r="C738" s="1540"/>
      <c r="D738" s="1469"/>
      <c r="E738" s="1505"/>
      <c r="F738" s="1505"/>
      <c r="G738" s="1506"/>
      <c r="H738" s="1506"/>
      <c r="I738" s="1506"/>
      <c r="J738" s="1505"/>
      <c r="K738" s="1505"/>
      <c r="L738" s="1507"/>
      <c r="M738" s="1499"/>
      <c r="N738" s="1499"/>
      <c r="O738" s="1507"/>
      <c r="P738" s="1508"/>
      <c r="Q738" s="1508"/>
      <c r="R738" s="1508"/>
      <c r="S738" s="1512"/>
      <c r="T738" s="1512"/>
      <c r="U738" s="1512"/>
      <c r="V738" s="1512"/>
      <c r="W738" s="1512"/>
    </row>
    <row r="739" spans="1:23">
      <c r="A739" s="510">
        <v>170</v>
      </c>
      <c r="B739" s="1472" t="s">
        <v>177</v>
      </c>
      <c r="C739" s="1542" t="s">
        <v>12955</v>
      </c>
      <c r="D739" s="1473"/>
      <c r="E739" s="1513">
        <v>0.4</v>
      </c>
      <c r="F739" s="1513"/>
      <c r="G739" s="1514"/>
      <c r="H739" s="1514"/>
      <c r="I739" s="1514"/>
      <c r="J739" s="1513">
        <v>0.4</v>
      </c>
      <c r="K739" s="1513">
        <v>0.4</v>
      </c>
      <c r="L739" s="1514">
        <v>5</v>
      </c>
      <c r="M739" s="1516"/>
      <c r="N739" s="1516"/>
      <c r="O739" s="1514"/>
      <c r="P739" s="1513"/>
      <c r="Q739" s="1513"/>
      <c r="R739" s="1513">
        <v>0.4</v>
      </c>
      <c r="S739" s="1512"/>
      <c r="T739" s="1512"/>
      <c r="U739" s="1512"/>
      <c r="V739" s="1512"/>
      <c r="W739" s="1512"/>
    </row>
    <row r="740" spans="1:23">
      <c r="A740" s="510"/>
      <c r="B740" s="1471" t="s">
        <v>12956</v>
      </c>
      <c r="C740" s="1540"/>
      <c r="D740" s="1469"/>
      <c r="E740" s="1505"/>
      <c r="F740" s="1505"/>
      <c r="G740" s="1506"/>
      <c r="H740" s="1506"/>
      <c r="I740" s="1506"/>
      <c r="J740" s="1505"/>
      <c r="K740" s="1505"/>
      <c r="L740" s="1507"/>
      <c r="M740" s="1499"/>
      <c r="N740" s="1499"/>
      <c r="O740" s="1507"/>
      <c r="P740" s="1508"/>
      <c r="Q740" s="1508"/>
      <c r="R740" s="1508"/>
      <c r="S740" s="1512"/>
      <c r="T740" s="1512"/>
      <c r="U740" s="1512"/>
      <c r="V740" s="1512"/>
      <c r="W740" s="1512"/>
    </row>
    <row r="741" spans="1:23">
      <c r="A741" s="510">
        <v>171</v>
      </c>
      <c r="B741" s="1472" t="s">
        <v>164</v>
      </c>
      <c r="C741" s="1542" t="s">
        <v>12957</v>
      </c>
      <c r="D741" s="1473"/>
      <c r="E741" s="1513">
        <v>0.3</v>
      </c>
      <c r="F741" s="1513"/>
      <c r="G741" s="1514"/>
      <c r="H741" s="1514"/>
      <c r="I741" s="1514"/>
      <c r="J741" s="1513">
        <v>0.3</v>
      </c>
      <c r="K741" s="1513">
        <v>0.3</v>
      </c>
      <c r="L741" s="1514">
        <v>5</v>
      </c>
      <c r="M741" s="1516"/>
      <c r="N741" s="1516"/>
      <c r="O741" s="1514"/>
      <c r="P741" s="1513"/>
      <c r="Q741" s="1513"/>
      <c r="R741" s="1513">
        <v>0.3</v>
      </c>
      <c r="S741" s="1512"/>
      <c r="T741" s="1512"/>
      <c r="U741" s="1512"/>
      <c r="V741" s="1512"/>
      <c r="W741" s="1512"/>
    </row>
    <row r="742" spans="1:23">
      <c r="A742" s="510"/>
      <c r="B742" s="1471" t="s">
        <v>12958</v>
      </c>
      <c r="C742" s="1540"/>
      <c r="D742" s="1469"/>
      <c r="E742" s="1505"/>
      <c r="F742" s="1505"/>
      <c r="G742" s="1506"/>
      <c r="H742" s="1506"/>
      <c r="I742" s="1506"/>
      <c r="J742" s="1505"/>
      <c r="K742" s="1505"/>
      <c r="L742" s="1507"/>
      <c r="M742" s="1499"/>
      <c r="N742" s="1499"/>
      <c r="O742" s="1507"/>
      <c r="P742" s="1508"/>
      <c r="Q742" s="1508"/>
      <c r="R742" s="1508"/>
      <c r="S742" s="1512"/>
      <c r="T742" s="1512"/>
      <c r="U742" s="1512"/>
      <c r="V742" s="1512"/>
      <c r="W742" s="1512"/>
    </row>
    <row r="743" spans="1:23">
      <c r="A743" s="510">
        <v>172</v>
      </c>
      <c r="B743" s="1472" t="s">
        <v>177</v>
      </c>
      <c r="C743" s="1542" t="s">
        <v>12959</v>
      </c>
      <c r="D743" s="1473"/>
      <c r="E743" s="1513">
        <v>0.3</v>
      </c>
      <c r="F743" s="1513"/>
      <c r="G743" s="1514"/>
      <c r="H743" s="1514"/>
      <c r="I743" s="1514"/>
      <c r="J743" s="1513">
        <v>0.3</v>
      </c>
      <c r="K743" s="1513">
        <v>0.3</v>
      </c>
      <c r="L743" s="1514">
        <v>5</v>
      </c>
      <c r="M743" s="1516"/>
      <c r="N743" s="1516"/>
      <c r="O743" s="1514"/>
      <c r="P743" s="1513"/>
      <c r="Q743" s="1513"/>
      <c r="R743" s="1513">
        <v>0.3</v>
      </c>
      <c r="S743" s="1512"/>
      <c r="T743" s="1512"/>
      <c r="U743" s="1512"/>
      <c r="V743" s="1512"/>
      <c r="W743" s="1512"/>
    </row>
    <row r="744" spans="1:23">
      <c r="A744" s="510"/>
      <c r="B744" s="1471" t="s">
        <v>12960</v>
      </c>
      <c r="C744" s="1540"/>
      <c r="D744" s="1469"/>
      <c r="E744" s="1505"/>
      <c r="F744" s="1505"/>
      <c r="G744" s="1506"/>
      <c r="H744" s="1506"/>
      <c r="I744" s="1506"/>
      <c r="J744" s="1505"/>
      <c r="K744" s="1505"/>
      <c r="L744" s="1507"/>
      <c r="M744" s="1499"/>
      <c r="N744" s="1499"/>
      <c r="O744" s="1507"/>
      <c r="P744" s="1508"/>
      <c r="Q744" s="1508"/>
      <c r="R744" s="1508"/>
      <c r="S744" s="1512"/>
      <c r="T744" s="1512"/>
      <c r="U744" s="1512"/>
      <c r="V744" s="1512"/>
      <c r="W744" s="1512"/>
    </row>
    <row r="745" spans="1:23">
      <c r="A745" s="510">
        <v>173</v>
      </c>
      <c r="B745" s="1472" t="s">
        <v>155</v>
      </c>
      <c r="C745" s="1542" t="s">
        <v>12961</v>
      </c>
      <c r="D745" s="1473"/>
      <c r="E745" s="1513">
        <v>0.2</v>
      </c>
      <c r="F745" s="1513"/>
      <c r="G745" s="1514"/>
      <c r="H745" s="1514"/>
      <c r="I745" s="1514"/>
      <c r="J745" s="1513">
        <v>0.2</v>
      </c>
      <c r="K745" s="1513">
        <v>0.2</v>
      </c>
      <c r="L745" s="1514">
        <v>5</v>
      </c>
      <c r="M745" s="1516"/>
      <c r="N745" s="1516"/>
      <c r="O745" s="1514"/>
      <c r="P745" s="1513"/>
      <c r="Q745" s="1513"/>
      <c r="R745" s="1513">
        <v>0.2</v>
      </c>
      <c r="S745" s="1512"/>
      <c r="T745" s="1512"/>
      <c r="U745" s="1512"/>
      <c r="V745" s="1512"/>
      <c r="W745" s="1512"/>
    </row>
    <row r="746" spans="1:23">
      <c r="A746" s="510"/>
      <c r="B746" s="1471" t="s">
        <v>12962</v>
      </c>
      <c r="C746" s="1540"/>
      <c r="D746" s="1469"/>
      <c r="E746" s="1505"/>
      <c r="F746" s="1505"/>
      <c r="G746" s="1506"/>
      <c r="H746" s="1506"/>
      <c r="I746" s="1506"/>
      <c r="J746" s="1505"/>
      <c r="K746" s="1505"/>
      <c r="L746" s="1507"/>
      <c r="M746" s="1499"/>
      <c r="N746" s="1499"/>
      <c r="O746" s="1507"/>
      <c r="P746" s="1508"/>
      <c r="Q746" s="1508"/>
      <c r="R746" s="1508"/>
      <c r="S746" s="1512"/>
      <c r="T746" s="1512"/>
      <c r="U746" s="1512"/>
      <c r="V746" s="1512"/>
      <c r="W746" s="1512"/>
    </row>
    <row r="747" spans="1:23">
      <c r="A747" s="510">
        <v>174</v>
      </c>
      <c r="B747" s="1472" t="s">
        <v>155</v>
      </c>
      <c r="C747" s="1542" t="s">
        <v>12963</v>
      </c>
      <c r="D747" s="1473"/>
      <c r="E747" s="1513">
        <v>0.3</v>
      </c>
      <c r="F747" s="1513"/>
      <c r="G747" s="1514"/>
      <c r="H747" s="1514"/>
      <c r="I747" s="1514"/>
      <c r="J747" s="1513">
        <v>0.3</v>
      </c>
      <c r="K747" s="1513">
        <v>0.3</v>
      </c>
      <c r="L747" s="1514">
        <v>5</v>
      </c>
      <c r="M747" s="1516"/>
      <c r="N747" s="1516"/>
      <c r="O747" s="1514"/>
      <c r="P747" s="1513"/>
      <c r="Q747" s="1513"/>
      <c r="R747" s="1513">
        <v>0.3</v>
      </c>
      <c r="S747" s="1512"/>
      <c r="T747" s="1512"/>
      <c r="U747" s="1512"/>
      <c r="V747" s="1512"/>
      <c r="W747" s="1512"/>
    </row>
    <row r="748" spans="1:23">
      <c r="A748" s="639"/>
      <c r="B748" s="1471" t="s">
        <v>12964</v>
      </c>
      <c r="C748" s="1540"/>
      <c r="D748" s="1469"/>
      <c r="E748" s="1505"/>
      <c r="F748" s="1505"/>
      <c r="G748" s="1506"/>
      <c r="H748" s="1506"/>
      <c r="I748" s="1506"/>
      <c r="J748" s="1505"/>
      <c r="K748" s="1505"/>
      <c r="L748" s="1507"/>
      <c r="M748" s="1499"/>
      <c r="N748" s="1499"/>
      <c r="O748" s="1507"/>
      <c r="P748" s="1508"/>
      <c r="Q748" s="1508"/>
      <c r="R748" s="1508"/>
      <c r="S748" s="1512"/>
      <c r="T748" s="1512"/>
      <c r="U748" s="1512"/>
      <c r="V748" s="1512"/>
      <c r="W748" s="1512"/>
    </row>
    <row r="749" spans="1:23">
      <c r="A749" s="510">
        <v>175</v>
      </c>
      <c r="B749" s="1472" t="s">
        <v>12965</v>
      </c>
      <c r="C749" s="1542" t="s">
        <v>12966</v>
      </c>
      <c r="D749" s="1473"/>
      <c r="E749" s="1513">
        <v>0.2</v>
      </c>
      <c r="F749" s="1513"/>
      <c r="G749" s="1514"/>
      <c r="H749" s="1514"/>
      <c r="I749" s="1514"/>
      <c r="J749" s="1513">
        <v>0.2</v>
      </c>
      <c r="K749" s="1513">
        <v>0.2</v>
      </c>
      <c r="L749" s="1514">
        <v>5</v>
      </c>
      <c r="M749" s="1516"/>
      <c r="N749" s="1516"/>
      <c r="O749" s="1514"/>
      <c r="P749" s="1513"/>
      <c r="Q749" s="1513"/>
      <c r="R749" s="1513">
        <v>0.2</v>
      </c>
      <c r="S749" s="1512"/>
      <c r="T749" s="1512"/>
      <c r="U749" s="1512"/>
      <c r="V749" s="1512"/>
      <c r="W749" s="1512"/>
    </row>
    <row r="750" spans="1:23">
      <c r="A750" s="510"/>
      <c r="B750" s="1471" t="s">
        <v>12967</v>
      </c>
      <c r="C750" s="1540"/>
      <c r="D750" s="1469"/>
      <c r="E750" s="1505"/>
      <c r="F750" s="1505"/>
      <c r="G750" s="1506"/>
      <c r="H750" s="1506"/>
      <c r="I750" s="1506"/>
      <c r="J750" s="1505"/>
      <c r="K750" s="1505"/>
      <c r="L750" s="1507"/>
      <c r="M750" s="1499"/>
      <c r="N750" s="1499"/>
      <c r="O750" s="1507"/>
      <c r="P750" s="1508"/>
      <c r="Q750" s="1508"/>
      <c r="R750" s="1508"/>
      <c r="S750" s="1512"/>
      <c r="T750" s="1512"/>
      <c r="U750" s="1512"/>
      <c r="V750" s="1512"/>
      <c r="W750" s="1512"/>
    </row>
    <row r="751" spans="1:23">
      <c r="A751" s="510">
        <v>176</v>
      </c>
      <c r="B751" s="1472" t="s">
        <v>12792</v>
      </c>
      <c r="C751" s="1542" t="s">
        <v>12968</v>
      </c>
      <c r="D751" s="1473"/>
      <c r="E751" s="1513">
        <v>0.5</v>
      </c>
      <c r="F751" s="1513"/>
      <c r="G751" s="1514"/>
      <c r="H751" s="1514"/>
      <c r="I751" s="1514"/>
      <c r="J751" s="1513">
        <v>0.5</v>
      </c>
      <c r="K751" s="1513">
        <v>0.5</v>
      </c>
      <c r="L751" s="1514">
        <v>5</v>
      </c>
      <c r="M751" s="1516"/>
      <c r="N751" s="1516"/>
      <c r="O751" s="1514"/>
      <c r="P751" s="1513"/>
      <c r="Q751" s="1513"/>
      <c r="R751" s="1513">
        <v>0.5</v>
      </c>
      <c r="S751" s="1512"/>
      <c r="T751" s="1512"/>
      <c r="U751" s="1512"/>
      <c r="V751" s="1512"/>
      <c r="W751" s="1512"/>
    </row>
    <row r="752" spans="1:23">
      <c r="A752" s="510"/>
      <c r="B752" s="1471" t="s">
        <v>12969</v>
      </c>
      <c r="C752" s="1540"/>
      <c r="D752" s="1469"/>
      <c r="E752" s="1505"/>
      <c r="F752" s="1505"/>
      <c r="G752" s="1506"/>
      <c r="H752" s="1506"/>
      <c r="I752" s="1506"/>
      <c r="J752" s="1505"/>
      <c r="K752" s="1505"/>
      <c r="L752" s="1507"/>
      <c r="M752" s="1499"/>
      <c r="N752" s="1499"/>
      <c r="O752" s="1507"/>
      <c r="P752" s="1508"/>
      <c r="Q752" s="1508"/>
      <c r="R752" s="1508"/>
      <c r="S752" s="1512"/>
      <c r="T752" s="1512"/>
      <c r="U752" s="1512"/>
      <c r="V752" s="1512"/>
      <c r="W752" s="1512"/>
    </row>
    <row r="753" spans="1:23">
      <c r="A753" s="510">
        <v>177</v>
      </c>
      <c r="B753" s="1472" t="s">
        <v>241</v>
      </c>
      <c r="C753" s="1542" t="s">
        <v>12970</v>
      </c>
      <c r="D753" s="1473"/>
      <c r="E753" s="1513">
        <v>0.4</v>
      </c>
      <c r="F753" s="1513"/>
      <c r="G753" s="1514"/>
      <c r="H753" s="1514"/>
      <c r="I753" s="1514"/>
      <c r="J753" s="1513">
        <v>0.4</v>
      </c>
      <c r="K753" s="1513">
        <v>0.4</v>
      </c>
      <c r="L753" s="1514">
        <v>5</v>
      </c>
      <c r="M753" s="1516"/>
      <c r="N753" s="1516"/>
      <c r="O753" s="1514"/>
      <c r="P753" s="1513"/>
      <c r="Q753" s="1513"/>
      <c r="R753" s="1513">
        <v>0.4</v>
      </c>
      <c r="S753" s="1512"/>
      <c r="T753" s="1512"/>
      <c r="U753" s="1512"/>
      <c r="V753" s="1512"/>
      <c r="W753" s="1512"/>
    </row>
    <row r="754" spans="1:23">
      <c r="A754" s="510"/>
      <c r="B754" s="1471" t="s">
        <v>12971</v>
      </c>
      <c r="C754" s="1540"/>
      <c r="D754" s="1469"/>
      <c r="E754" s="1505"/>
      <c r="F754" s="1505"/>
      <c r="G754" s="1506"/>
      <c r="H754" s="1506"/>
      <c r="I754" s="1506"/>
      <c r="J754" s="1505"/>
      <c r="K754" s="1505"/>
      <c r="L754" s="1507"/>
      <c r="M754" s="1499"/>
      <c r="N754" s="1499"/>
      <c r="O754" s="1507"/>
      <c r="P754" s="1508"/>
      <c r="Q754" s="1508"/>
      <c r="R754" s="1508"/>
      <c r="S754" s="1512"/>
      <c r="T754" s="1512"/>
      <c r="U754" s="1512"/>
      <c r="V754" s="1512"/>
      <c r="W754" s="1512"/>
    </row>
    <row r="755" spans="1:23">
      <c r="A755" s="510">
        <v>178</v>
      </c>
      <c r="B755" s="1472" t="s">
        <v>155</v>
      </c>
      <c r="C755" s="1542" t="s">
        <v>12972</v>
      </c>
      <c r="D755" s="1473"/>
      <c r="E755" s="1513">
        <v>0.3</v>
      </c>
      <c r="F755" s="1513"/>
      <c r="G755" s="1514"/>
      <c r="H755" s="1514"/>
      <c r="I755" s="1514"/>
      <c r="J755" s="1513">
        <v>0.3</v>
      </c>
      <c r="K755" s="1513">
        <v>0.3</v>
      </c>
      <c r="L755" s="1514">
        <v>5</v>
      </c>
      <c r="M755" s="1516"/>
      <c r="N755" s="1516"/>
      <c r="O755" s="1514"/>
      <c r="P755" s="1513"/>
      <c r="Q755" s="1513"/>
      <c r="R755" s="1513">
        <v>0.3</v>
      </c>
      <c r="S755" s="1512"/>
      <c r="T755" s="1512"/>
      <c r="U755" s="1512"/>
      <c r="V755" s="1512"/>
      <c r="W755" s="1512"/>
    </row>
    <row r="756" spans="1:23">
      <c r="A756" s="510"/>
      <c r="B756" s="1471" t="s">
        <v>12973</v>
      </c>
      <c r="C756" s="1540"/>
      <c r="D756" s="1469"/>
      <c r="E756" s="1505"/>
      <c r="F756" s="1505"/>
      <c r="G756" s="1506"/>
      <c r="H756" s="1506"/>
      <c r="I756" s="1506"/>
      <c r="J756" s="1505"/>
      <c r="K756" s="1505"/>
      <c r="L756" s="1507"/>
      <c r="M756" s="1499"/>
      <c r="N756" s="1499"/>
      <c r="O756" s="1507"/>
      <c r="P756" s="1508"/>
      <c r="Q756" s="1508"/>
      <c r="R756" s="1508"/>
      <c r="S756" s="1512"/>
      <c r="T756" s="1512"/>
      <c r="U756" s="1512"/>
      <c r="V756" s="1512"/>
      <c r="W756" s="1512"/>
    </row>
    <row r="757" spans="1:23">
      <c r="A757" s="510">
        <v>179</v>
      </c>
      <c r="B757" s="1472" t="s">
        <v>12974</v>
      </c>
      <c r="C757" s="1542" t="s">
        <v>12975</v>
      </c>
      <c r="D757" s="1473"/>
      <c r="E757" s="1513">
        <v>0.3</v>
      </c>
      <c r="F757" s="1513"/>
      <c r="G757" s="1514"/>
      <c r="H757" s="1514"/>
      <c r="I757" s="1514"/>
      <c r="J757" s="1513">
        <v>0.3</v>
      </c>
      <c r="K757" s="1513">
        <v>0.3</v>
      </c>
      <c r="L757" s="1514">
        <v>5</v>
      </c>
      <c r="M757" s="1516"/>
      <c r="N757" s="1516"/>
      <c r="O757" s="1514"/>
      <c r="P757" s="1513"/>
      <c r="Q757" s="1513"/>
      <c r="R757" s="1513">
        <v>0.3</v>
      </c>
      <c r="S757" s="1512"/>
      <c r="T757" s="1512"/>
      <c r="U757" s="1512"/>
      <c r="V757" s="1512"/>
      <c r="W757" s="1512"/>
    </row>
    <row r="758" spans="1:23">
      <c r="A758" s="510"/>
      <c r="B758" s="1471" t="s">
        <v>12976</v>
      </c>
      <c r="C758" s="1540"/>
      <c r="D758" s="1469"/>
      <c r="E758" s="1505"/>
      <c r="F758" s="1505"/>
      <c r="G758" s="1506"/>
      <c r="H758" s="1506"/>
      <c r="I758" s="1506"/>
      <c r="J758" s="1505"/>
      <c r="K758" s="1505"/>
      <c r="L758" s="1507"/>
      <c r="M758" s="1499"/>
      <c r="N758" s="1499"/>
      <c r="O758" s="1507"/>
      <c r="P758" s="1508"/>
      <c r="Q758" s="1508"/>
      <c r="R758" s="1508"/>
      <c r="S758" s="1512"/>
      <c r="T758" s="1512"/>
      <c r="U758" s="1512"/>
      <c r="V758" s="1512"/>
      <c r="W758" s="1512"/>
    </row>
    <row r="759" spans="1:23">
      <c r="A759" s="510">
        <v>180</v>
      </c>
      <c r="B759" s="1472" t="s">
        <v>12977</v>
      </c>
      <c r="C759" s="1542" t="s">
        <v>12978</v>
      </c>
      <c r="D759" s="1473"/>
      <c r="E759" s="1513">
        <v>0.1</v>
      </c>
      <c r="F759" s="1513"/>
      <c r="G759" s="1514"/>
      <c r="H759" s="1514"/>
      <c r="I759" s="1514"/>
      <c r="J759" s="1513">
        <v>0.1</v>
      </c>
      <c r="K759" s="1513">
        <v>0.1</v>
      </c>
      <c r="L759" s="1514">
        <v>5</v>
      </c>
      <c r="M759" s="1516"/>
      <c r="N759" s="1516"/>
      <c r="O759" s="1514"/>
      <c r="P759" s="1513"/>
      <c r="Q759" s="1513"/>
      <c r="R759" s="1513">
        <v>0.1</v>
      </c>
      <c r="S759" s="1512"/>
      <c r="T759" s="1512"/>
      <c r="U759" s="1512"/>
      <c r="V759" s="1512"/>
      <c r="W759" s="1512"/>
    </row>
    <row r="760" spans="1:23">
      <c r="A760" s="510"/>
      <c r="B760" s="1471" t="s">
        <v>12979</v>
      </c>
      <c r="C760" s="1540"/>
      <c r="D760" s="1469"/>
      <c r="E760" s="1505"/>
      <c r="F760" s="1505"/>
      <c r="G760" s="1506"/>
      <c r="H760" s="1506"/>
      <c r="I760" s="1506"/>
      <c r="J760" s="1505"/>
      <c r="K760" s="1505"/>
      <c r="L760" s="1507"/>
      <c r="M760" s="1499"/>
      <c r="N760" s="1499"/>
      <c r="O760" s="1507"/>
      <c r="P760" s="1508"/>
      <c r="Q760" s="1508"/>
      <c r="R760" s="1508"/>
      <c r="S760" s="1512"/>
      <c r="T760" s="1512"/>
      <c r="U760" s="1512"/>
      <c r="V760" s="1512"/>
      <c r="W760" s="1512"/>
    </row>
    <row r="761" spans="1:23">
      <c r="A761" s="510">
        <v>181</v>
      </c>
      <c r="B761" s="1468" t="s">
        <v>61</v>
      </c>
      <c r="C761" s="1540" t="s">
        <v>12980</v>
      </c>
      <c r="D761" s="1469"/>
      <c r="E761" s="1505">
        <v>1.5</v>
      </c>
      <c r="F761" s="1505"/>
      <c r="G761" s="1506"/>
      <c r="H761" s="1506"/>
      <c r="I761" s="1506"/>
      <c r="J761" s="1505">
        <v>1.5</v>
      </c>
      <c r="K761" s="1505">
        <v>1.5</v>
      </c>
      <c r="L761" s="1507">
        <v>5</v>
      </c>
      <c r="M761" s="1499"/>
      <c r="N761" s="1499"/>
      <c r="O761" s="1507"/>
      <c r="P761" s="1508"/>
      <c r="Q761" s="1508"/>
      <c r="R761" s="1508">
        <v>1.5</v>
      </c>
      <c r="S761" s="1512"/>
      <c r="T761" s="1512"/>
      <c r="U761" s="1512"/>
      <c r="V761" s="1512"/>
      <c r="W761" s="1512"/>
    </row>
    <row r="762" spans="1:23">
      <c r="A762" s="510">
        <v>182</v>
      </c>
      <c r="B762" s="1468" t="s">
        <v>177</v>
      </c>
      <c r="C762" s="1540" t="s">
        <v>12981</v>
      </c>
      <c r="D762" s="1469"/>
      <c r="E762" s="1505">
        <v>0.8</v>
      </c>
      <c r="F762" s="1505">
        <v>0.8</v>
      </c>
      <c r="G762" s="1506"/>
      <c r="H762" s="1506"/>
      <c r="I762" s="1506">
        <v>0.8</v>
      </c>
      <c r="J762" s="1506"/>
      <c r="K762" s="1506"/>
      <c r="L762" s="1507">
        <v>5</v>
      </c>
      <c r="M762" s="1499"/>
      <c r="N762" s="1499"/>
      <c r="O762" s="1507"/>
      <c r="P762" s="1508"/>
      <c r="Q762" s="1508"/>
      <c r="R762" s="1508">
        <v>0.8</v>
      </c>
      <c r="S762" s="1512"/>
      <c r="T762" s="1512"/>
      <c r="U762" s="1512"/>
      <c r="V762" s="1512"/>
      <c r="W762" s="1512"/>
    </row>
    <row r="763" spans="1:23">
      <c r="A763" s="510">
        <v>183</v>
      </c>
      <c r="B763" s="1468" t="s">
        <v>12578</v>
      </c>
      <c r="C763" s="1544" t="s">
        <v>12982</v>
      </c>
      <c r="D763" s="1469"/>
      <c r="E763" s="1505">
        <v>0.7</v>
      </c>
      <c r="F763" s="1505">
        <v>0.7</v>
      </c>
      <c r="G763" s="1506"/>
      <c r="H763" s="1506"/>
      <c r="I763" s="1517">
        <v>0.7</v>
      </c>
      <c r="J763" s="1505"/>
      <c r="K763" s="1505"/>
      <c r="L763" s="1518">
        <v>5</v>
      </c>
      <c r="M763" s="1499"/>
      <c r="N763" s="1499"/>
      <c r="O763" s="1518"/>
      <c r="P763" s="1508"/>
      <c r="Q763" s="1508"/>
      <c r="R763" s="1508">
        <v>0.7</v>
      </c>
      <c r="S763" s="1512"/>
      <c r="T763" s="1512"/>
      <c r="U763" s="1512"/>
      <c r="V763" s="1512"/>
      <c r="W763" s="1512"/>
    </row>
    <row r="764" spans="1:23">
      <c r="A764" s="510"/>
      <c r="B764" s="1471" t="s">
        <v>12983</v>
      </c>
      <c r="C764" s="1540"/>
      <c r="D764" s="1469"/>
      <c r="E764" s="1505"/>
      <c r="F764" s="1505"/>
      <c r="G764" s="1506"/>
      <c r="H764" s="1506"/>
      <c r="I764" s="1506"/>
      <c r="J764" s="1505"/>
      <c r="K764" s="1505"/>
      <c r="L764" s="1507"/>
      <c r="M764" s="1499"/>
      <c r="N764" s="1499"/>
      <c r="O764" s="1507"/>
      <c r="P764" s="1508"/>
      <c r="Q764" s="1508"/>
      <c r="R764" s="1508"/>
      <c r="S764" s="1512"/>
      <c r="T764" s="1512"/>
      <c r="U764" s="1512"/>
      <c r="V764" s="1512"/>
      <c r="W764" s="1512"/>
    </row>
    <row r="765" spans="1:23">
      <c r="A765" s="510">
        <v>184</v>
      </c>
      <c r="B765" s="1468" t="s">
        <v>282</v>
      </c>
      <c r="C765" s="1540" t="s">
        <v>12984</v>
      </c>
      <c r="D765" s="1469"/>
      <c r="E765" s="1505">
        <v>1</v>
      </c>
      <c r="F765" s="1505"/>
      <c r="G765" s="1506"/>
      <c r="H765" s="1506"/>
      <c r="I765" s="1506"/>
      <c r="J765" s="1505">
        <v>1</v>
      </c>
      <c r="K765" s="1505">
        <v>1</v>
      </c>
      <c r="L765" s="1507">
        <v>5</v>
      </c>
      <c r="M765" s="1499"/>
      <c r="N765" s="1499"/>
      <c r="O765" s="1507"/>
      <c r="P765" s="1508"/>
      <c r="Q765" s="1508"/>
      <c r="R765" s="1508">
        <v>1</v>
      </c>
      <c r="S765" s="1512"/>
      <c r="T765" s="1512"/>
      <c r="U765" s="1512"/>
      <c r="V765" s="1512"/>
      <c r="W765" s="1512"/>
    </row>
    <row r="766" spans="1:23">
      <c r="A766" s="510"/>
      <c r="B766" s="1471" t="s">
        <v>12985</v>
      </c>
      <c r="C766" s="1540"/>
      <c r="D766" s="1469"/>
      <c r="E766" s="1505"/>
      <c r="F766" s="1505"/>
      <c r="G766" s="1506"/>
      <c r="H766" s="1506"/>
      <c r="I766" s="1506"/>
      <c r="J766" s="1505"/>
      <c r="K766" s="1505"/>
      <c r="L766" s="1507"/>
      <c r="M766" s="1499"/>
      <c r="N766" s="1499"/>
      <c r="O766" s="1507"/>
      <c r="P766" s="1508"/>
      <c r="Q766" s="1508"/>
      <c r="R766" s="1508"/>
      <c r="S766" s="1512"/>
      <c r="T766" s="1512"/>
      <c r="U766" s="1512"/>
      <c r="V766" s="1512"/>
      <c r="W766" s="1512"/>
    </row>
    <row r="767" spans="1:23">
      <c r="A767" s="510">
        <v>185</v>
      </c>
      <c r="B767" s="1468" t="s">
        <v>155</v>
      </c>
      <c r="C767" s="1540" t="s">
        <v>12986</v>
      </c>
      <c r="D767" s="1469"/>
      <c r="E767" s="1505">
        <v>0.41</v>
      </c>
      <c r="F767" s="1505">
        <v>0.41</v>
      </c>
      <c r="G767" s="1506"/>
      <c r="H767" s="1506"/>
      <c r="I767" s="1506">
        <v>0.41</v>
      </c>
      <c r="J767" s="1505"/>
      <c r="K767" s="1505"/>
      <c r="L767" s="1507">
        <v>5</v>
      </c>
      <c r="M767" s="1499"/>
      <c r="N767" s="1499"/>
      <c r="O767" s="1507"/>
      <c r="P767" s="1508"/>
      <c r="Q767" s="1508"/>
      <c r="R767" s="1508">
        <v>0.41</v>
      </c>
      <c r="S767" s="1512"/>
      <c r="T767" s="1512"/>
      <c r="U767" s="1512"/>
      <c r="V767" s="1512"/>
      <c r="W767" s="1512"/>
    </row>
    <row r="768" spans="1:23">
      <c r="A768" s="510">
        <v>186</v>
      </c>
      <c r="B768" s="1468" t="s">
        <v>175</v>
      </c>
      <c r="C768" s="1540" t="s">
        <v>12987</v>
      </c>
      <c r="D768" s="1469"/>
      <c r="E768" s="1505">
        <v>0.8</v>
      </c>
      <c r="F768" s="1505">
        <v>0.8</v>
      </c>
      <c r="G768" s="1506"/>
      <c r="H768" s="1506"/>
      <c r="I768" s="1506">
        <v>0.8</v>
      </c>
      <c r="J768" s="1505"/>
      <c r="K768" s="1505"/>
      <c r="L768" s="1507">
        <v>5</v>
      </c>
      <c r="M768" s="1499"/>
      <c r="N768" s="1499"/>
      <c r="O768" s="1507"/>
      <c r="P768" s="1508"/>
      <c r="Q768" s="1508"/>
      <c r="R768" s="1508">
        <v>0.8</v>
      </c>
      <c r="S768" s="1512"/>
      <c r="T768" s="1512"/>
      <c r="U768" s="1512"/>
      <c r="V768" s="1512"/>
      <c r="W768" s="1512"/>
    </row>
    <row r="769" spans="1:23">
      <c r="A769" s="510">
        <v>187</v>
      </c>
      <c r="B769" s="1468" t="s">
        <v>369</v>
      </c>
      <c r="C769" s="1544" t="s">
        <v>12988</v>
      </c>
      <c r="D769" s="1469"/>
      <c r="E769" s="1505">
        <v>0.27</v>
      </c>
      <c r="F769" s="1505">
        <v>0.27</v>
      </c>
      <c r="G769" s="1506"/>
      <c r="H769" s="1506"/>
      <c r="I769" s="1517">
        <v>0.27</v>
      </c>
      <c r="J769" s="1505"/>
      <c r="K769" s="1505"/>
      <c r="L769" s="1518">
        <v>5</v>
      </c>
      <c r="M769" s="1499"/>
      <c r="N769" s="1499"/>
      <c r="O769" s="1518"/>
      <c r="P769" s="1508"/>
      <c r="Q769" s="1508"/>
      <c r="R769" s="1508">
        <v>0.27</v>
      </c>
      <c r="S769" s="1512"/>
      <c r="T769" s="1512"/>
      <c r="U769" s="1512"/>
      <c r="V769" s="1512"/>
      <c r="W769" s="1512"/>
    </row>
    <row r="770" spans="1:23">
      <c r="A770" s="510">
        <v>188</v>
      </c>
      <c r="B770" s="1472" t="s">
        <v>70</v>
      </c>
      <c r="C770" s="1542" t="s">
        <v>12989</v>
      </c>
      <c r="D770" s="1473"/>
      <c r="E770" s="1513">
        <v>1.5</v>
      </c>
      <c r="F770" s="1513">
        <v>1.5</v>
      </c>
      <c r="G770" s="1514">
        <v>1.5</v>
      </c>
      <c r="H770" s="1514"/>
      <c r="I770" s="1514"/>
      <c r="J770" s="1513"/>
      <c r="K770" s="1513"/>
      <c r="L770" s="1514">
        <v>5</v>
      </c>
      <c r="M770" s="1516"/>
      <c r="N770" s="1516"/>
      <c r="O770" s="1514"/>
      <c r="P770" s="1513">
        <v>1.5</v>
      </c>
      <c r="Q770" s="1513"/>
      <c r="R770" s="1513"/>
      <c r="S770" s="1512"/>
      <c r="T770" s="1512"/>
      <c r="U770" s="1512"/>
      <c r="V770" s="1512"/>
      <c r="W770" s="1512"/>
    </row>
    <row r="771" spans="1:23">
      <c r="A771" s="510">
        <v>189</v>
      </c>
      <c r="B771" s="1472" t="s">
        <v>9271</v>
      </c>
      <c r="C771" s="1542" t="s">
        <v>12990</v>
      </c>
      <c r="D771" s="1473"/>
      <c r="E771" s="1513">
        <v>0.6</v>
      </c>
      <c r="F771" s="1513"/>
      <c r="G771" s="1514"/>
      <c r="H771" s="1514"/>
      <c r="I771" s="1514"/>
      <c r="J771" s="1513">
        <v>0.6</v>
      </c>
      <c r="K771" s="1513">
        <v>0.6</v>
      </c>
      <c r="L771" s="1514">
        <v>5</v>
      </c>
      <c r="M771" s="1516"/>
      <c r="N771" s="1516"/>
      <c r="O771" s="1514"/>
      <c r="P771" s="1513"/>
      <c r="Q771" s="1513"/>
      <c r="R771" s="1513">
        <v>0.6</v>
      </c>
      <c r="S771" s="1512"/>
      <c r="T771" s="1512"/>
      <c r="U771" s="1512"/>
      <c r="V771" s="1512"/>
      <c r="W771" s="1512"/>
    </row>
    <row r="772" spans="1:23">
      <c r="A772" s="510"/>
      <c r="B772" s="1471" t="s">
        <v>12991</v>
      </c>
      <c r="C772" s="1540"/>
      <c r="D772" s="1469"/>
      <c r="E772" s="1505"/>
      <c r="F772" s="1505"/>
      <c r="G772" s="1506"/>
      <c r="H772" s="1506"/>
      <c r="I772" s="1506"/>
      <c r="J772" s="1505"/>
      <c r="K772" s="1505"/>
      <c r="L772" s="1507"/>
      <c r="M772" s="1499"/>
      <c r="N772" s="1499"/>
      <c r="O772" s="1507"/>
      <c r="P772" s="1508"/>
      <c r="Q772" s="1508"/>
      <c r="R772" s="1508"/>
      <c r="S772" s="1512"/>
      <c r="T772" s="1512"/>
      <c r="U772" s="1512"/>
      <c r="V772" s="1512"/>
      <c r="W772" s="1512"/>
    </row>
    <row r="773" spans="1:23">
      <c r="A773" s="510">
        <v>190</v>
      </c>
      <c r="B773" s="1468" t="s">
        <v>7044</v>
      </c>
      <c r="C773" s="1540" t="s">
        <v>12992</v>
      </c>
      <c r="D773" s="1469"/>
      <c r="E773" s="1505">
        <v>0.5</v>
      </c>
      <c r="F773" s="1505"/>
      <c r="G773" s="1506"/>
      <c r="H773" s="1506"/>
      <c r="I773" s="1506"/>
      <c r="J773" s="1505">
        <v>0.5</v>
      </c>
      <c r="K773" s="1505">
        <v>0.5</v>
      </c>
      <c r="L773" s="1507">
        <v>5</v>
      </c>
      <c r="M773" s="1499"/>
      <c r="N773" s="1499"/>
      <c r="O773" s="1507"/>
      <c r="P773" s="1508"/>
      <c r="Q773" s="1508"/>
      <c r="R773" s="1508">
        <v>0.5</v>
      </c>
      <c r="S773" s="1512"/>
      <c r="T773" s="1512"/>
      <c r="U773" s="1512"/>
      <c r="V773" s="1512"/>
      <c r="W773" s="1512"/>
    </row>
    <row r="774" spans="1:23">
      <c r="A774" s="510"/>
      <c r="B774" s="1471" t="s">
        <v>12993</v>
      </c>
      <c r="C774" s="1540"/>
      <c r="D774" s="1469"/>
      <c r="E774" s="1505"/>
      <c r="F774" s="1505"/>
      <c r="G774" s="1506"/>
      <c r="H774" s="1506"/>
      <c r="I774" s="1506"/>
      <c r="J774" s="1505"/>
      <c r="K774" s="1505"/>
      <c r="L774" s="1507"/>
      <c r="M774" s="1499"/>
      <c r="N774" s="1499"/>
      <c r="O774" s="1507"/>
      <c r="P774" s="1508"/>
      <c r="Q774" s="1508"/>
      <c r="R774" s="1508"/>
      <c r="S774" s="1512"/>
      <c r="T774" s="1512"/>
      <c r="U774" s="1512"/>
      <c r="V774" s="1512"/>
      <c r="W774" s="1512"/>
    </row>
    <row r="775" spans="1:23">
      <c r="A775" s="510">
        <v>191</v>
      </c>
      <c r="B775" s="1472" t="s">
        <v>12994</v>
      </c>
      <c r="C775" s="1542" t="s">
        <v>12995</v>
      </c>
      <c r="D775" s="1473"/>
      <c r="E775" s="1513">
        <v>0.2</v>
      </c>
      <c r="F775" s="1513"/>
      <c r="G775" s="1514"/>
      <c r="H775" s="1514"/>
      <c r="I775" s="1514"/>
      <c r="J775" s="1513">
        <v>0.2</v>
      </c>
      <c r="K775" s="1513">
        <v>0.2</v>
      </c>
      <c r="L775" s="1514">
        <v>5</v>
      </c>
      <c r="M775" s="1516"/>
      <c r="N775" s="1516"/>
      <c r="O775" s="1514"/>
      <c r="P775" s="1513"/>
      <c r="Q775" s="1513"/>
      <c r="R775" s="1513">
        <v>0.2</v>
      </c>
      <c r="S775" s="1512"/>
      <c r="T775" s="1512"/>
      <c r="U775" s="1512"/>
      <c r="V775" s="1512"/>
      <c r="W775" s="1512"/>
    </row>
    <row r="776" spans="1:23">
      <c r="A776" s="510"/>
      <c r="B776" s="1471" t="s">
        <v>12996</v>
      </c>
      <c r="C776" s="1540"/>
      <c r="D776" s="1469"/>
      <c r="E776" s="1505"/>
      <c r="F776" s="1505"/>
      <c r="G776" s="1506"/>
      <c r="H776" s="1506"/>
      <c r="I776" s="1506"/>
      <c r="J776" s="1505"/>
      <c r="K776" s="1505"/>
      <c r="L776" s="1507"/>
      <c r="M776" s="1499"/>
      <c r="N776" s="1499"/>
      <c r="O776" s="1507"/>
      <c r="P776" s="1508"/>
      <c r="Q776" s="1508"/>
      <c r="R776" s="1508"/>
      <c r="S776" s="1512"/>
      <c r="T776" s="1512"/>
      <c r="U776" s="1512"/>
      <c r="V776" s="1512"/>
      <c r="W776" s="1512"/>
    </row>
    <row r="777" spans="1:23">
      <c r="A777" s="510">
        <v>192</v>
      </c>
      <c r="B777" s="1472" t="s">
        <v>200</v>
      </c>
      <c r="C777" s="1542" t="s">
        <v>12997</v>
      </c>
      <c r="D777" s="1473"/>
      <c r="E777" s="1513">
        <v>0.2</v>
      </c>
      <c r="F777" s="1513"/>
      <c r="G777" s="1514"/>
      <c r="H777" s="1514"/>
      <c r="I777" s="1514"/>
      <c r="J777" s="1513">
        <v>0.2</v>
      </c>
      <c r="K777" s="1513">
        <v>0.2</v>
      </c>
      <c r="L777" s="1514">
        <v>5</v>
      </c>
      <c r="M777" s="1516"/>
      <c r="N777" s="1516"/>
      <c r="O777" s="1514"/>
      <c r="P777" s="1513"/>
      <c r="Q777" s="1513"/>
      <c r="R777" s="1513">
        <v>0.2</v>
      </c>
      <c r="S777" s="1512"/>
      <c r="T777" s="1512"/>
      <c r="U777" s="1512"/>
      <c r="V777" s="1512"/>
      <c r="W777" s="1512"/>
    </row>
    <row r="778" spans="1:23">
      <c r="A778" s="510"/>
      <c r="B778" s="1471" t="s">
        <v>12998</v>
      </c>
      <c r="C778" s="1540"/>
      <c r="D778" s="1469"/>
      <c r="E778" s="1505"/>
      <c r="F778" s="1505"/>
      <c r="G778" s="1506"/>
      <c r="H778" s="1506"/>
      <c r="I778" s="1506"/>
      <c r="J778" s="1505"/>
      <c r="K778" s="1505"/>
      <c r="L778" s="1507"/>
      <c r="M778" s="1499"/>
      <c r="N778" s="1499"/>
      <c r="O778" s="1507"/>
      <c r="P778" s="1508"/>
      <c r="Q778" s="1508"/>
      <c r="R778" s="1508"/>
      <c r="S778" s="1512"/>
      <c r="T778" s="1512"/>
      <c r="U778" s="1512"/>
      <c r="V778" s="1512"/>
      <c r="W778" s="1512"/>
    </row>
    <row r="779" spans="1:23">
      <c r="A779" s="510">
        <v>193</v>
      </c>
      <c r="B779" s="1472" t="s">
        <v>597</v>
      </c>
      <c r="C779" s="1542" t="s">
        <v>12999</v>
      </c>
      <c r="D779" s="1473"/>
      <c r="E779" s="1513">
        <v>0.1</v>
      </c>
      <c r="F779" s="1513"/>
      <c r="G779" s="1514"/>
      <c r="H779" s="1514"/>
      <c r="I779" s="1514"/>
      <c r="J779" s="1513">
        <v>0.1</v>
      </c>
      <c r="K779" s="1513">
        <v>0.1</v>
      </c>
      <c r="L779" s="1514">
        <v>5</v>
      </c>
      <c r="M779" s="1516"/>
      <c r="N779" s="1516"/>
      <c r="O779" s="1514"/>
      <c r="P779" s="1513"/>
      <c r="Q779" s="1513"/>
      <c r="R779" s="1513">
        <v>0.1</v>
      </c>
      <c r="S779" s="1512"/>
      <c r="T779" s="1512"/>
      <c r="U779" s="1512"/>
      <c r="V779" s="1512"/>
      <c r="W779" s="1512"/>
    </row>
    <row r="780" spans="1:23">
      <c r="A780" s="510"/>
      <c r="B780" s="1471" t="s">
        <v>13000</v>
      </c>
      <c r="C780" s="1540"/>
      <c r="D780" s="1469"/>
      <c r="E780" s="1505"/>
      <c r="F780" s="1505"/>
      <c r="G780" s="1506"/>
      <c r="H780" s="1506"/>
      <c r="I780" s="1506"/>
      <c r="J780" s="1505"/>
      <c r="K780" s="1505"/>
      <c r="L780" s="1507"/>
      <c r="M780" s="1499"/>
      <c r="N780" s="1499"/>
      <c r="O780" s="1507"/>
      <c r="P780" s="1508"/>
      <c r="Q780" s="1508"/>
      <c r="R780" s="1508"/>
      <c r="S780" s="1512"/>
      <c r="T780" s="1512"/>
      <c r="U780" s="1512"/>
      <c r="V780" s="1512"/>
      <c r="W780" s="1512"/>
    </row>
    <row r="781" spans="1:23">
      <c r="A781" s="510">
        <v>194</v>
      </c>
      <c r="B781" s="1472" t="s">
        <v>291</v>
      </c>
      <c r="C781" s="1542" t="s">
        <v>13001</v>
      </c>
      <c r="D781" s="1473"/>
      <c r="E781" s="1513">
        <v>0.3</v>
      </c>
      <c r="F781" s="1513"/>
      <c r="G781" s="1514"/>
      <c r="H781" s="1514"/>
      <c r="I781" s="1514"/>
      <c r="J781" s="1513">
        <v>0.3</v>
      </c>
      <c r="K781" s="1513">
        <v>0.3</v>
      </c>
      <c r="L781" s="1514">
        <v>5</v>
      </c>
      <c r="M781" s="1516"/>
      <c r="N781" s="1516"/>
      <c r="O781" s="1514"/>
      <c r="P781" s="1513"/>
      <c r="Q781" s="1513"/>
      <c r="R781" s="1513">
        <v>0.3</v>
      </c>
      <c r="S781" s="1512"/>
      <c r="T781" s="1512"/>
      <c r="U781" s="1512"/>
      <c r="V781" s="1512"/>
      <c r="W781" s="1512"/>
    </row>
    <row r="782" spans="1:23">
      <c r="A782" s="510"/>
      <c r="B782" s="1471" t="s">
        <v>13002</v>
      </c>
      <c r="C782" s="1540"/>
      <c r="D782" s="1469"/>
      <c r="E782" s="1505"/>
      <c r="F782" s="1505"/>
      <c r="G782" s="1506"/>
      <c r="H782" s="1506"/>
      <c r="I782" s="1506"/>
      <c r="J782" s="1505"/>
      <c r="K782" s="1505"/>
      <c r="L782" s="1507"/>
      <c r="M782" s="1499"/>
      <c r="N782" s="1499"/>
      <c r="O782" s="1507"/>
      <c r="P782" s="1508"/>
      <c r="Q782" s="1508"/>
      <c r="R782" s="1508"/>
      <c r="S782" s="1512"/>
      <c r="T782" s="1512"/>
      <c r="U782" s="1512"/>
      <c r="V782" s="1512"/>
      <c r="W782" s="1512"/>
    </row>
    <row r="783" spans="1:23">
      <c r="A783" s="510">
        <v>195</v>
      </c>
      <c r="B783" s="1472" t="s">
        <v>58</v>
      </c>
      <c r="C783" s="1542" t="s">
        <v>13003</v>
      </c>
      <c r="D783" s="1473"/>
      <c r="E783" s="1513">
        <v>0.3</v>
      </c>
      <c r="F783" s="1513"/>
      <c r="G783" s="1514"/>
      <c r="H783" s="1514"/>
      <c r="I783" s="1514"/>
      <c r="J783" s="1513">
        <v>0.3</v>
      </c>
      <c r="K783" s="1513">
        <v>0.3</v>
      </c>
      <c r="L783" s="1514">
        <v>5</v>
      </c>
      <c r="M783" s="1516"/>
      <c r="N783" s="1516"/>
      <c r="O783" s="1514"/>
      <c r="P783" s="1513"/>
      <c r="Q783" s="1513"/>
      <c r="R783" s="1513">
        <v>0.3</v>
      </c>
      <c r="S783" s="1512"/>
      <c r="T783" s="1512"/>
      <c r="U783" s="1512"/>
      <c r="V783" s="1512"/>
      <c r="W783" s="1512"/>
    </row>
    <row r="784" spans="1:23">
      <c r="A784" s="510"/>
      <c r="B784" s="1471" t="s">
        <v>13004</v>
      </c>
      <c r="C784" s="1540"/>
      <c r="D784" s="1469"/>
      <c r="E784" s="1505"/>
      <c r="F784" s="1505"/>
      <c r="G784" s="1506"/>
      <c r="H784" s="1506"/>
      <c r="I784" s="1506"/>
      <c r="J784" s="1505"/>
      <c r="K784" s="1505"/>
      <c r="L784" s="1507"/>
      <c r="M784" s="1499"/>
      <c r="N784" s="1499"/>
      <c r="O784" s="1507"/>
      <c r="P784" s="1508"/>
      <c r="Q784" s="1508"/>
      <c r="R784" s="1508"/>
      <c r="S784" s="1512"/>
      <c r="T784" s="1512"/>
      <c r="U784" s="1512"/>
      <c r="V784" s="1512"/>
      <c r="W784" s="1512"/>
    </row>
    <row r="785" spans="1:23">
      <c r="A785" s="510">
        <v>196</v>
      </c>
      <c r="B785" s="1472" t="s">
        <v>13005</v>
      </c>
      <c r="C785" s="1542" t="s">
        <v>13006</v>
      </c>
      <c r="D785" s="1473"/>
      <c r="E785" s="1513">
        <v>0.3</v>
      </c>
      <c r="F785" s="1513"/>
      <c r="G785" s="1514"/>
      <c r="H785" s="1514"/>
      <c r="I785" s="1514"/>
      <c r="J785" s="1513">
        <v>0.3</v>
      </c>
      <c r="K785" s="1513">
        <v>0.3</v>
      </c>
      <c r="L785" s="1514">
        <v>5</v>
      </c>
      <c r="M785" s="1516"/>
      <c r="N785" s="1516"/>
      <c r="O785" s="1514"/>
      <c r="P785" s="1513"/>
      <c r="Q785" s="1513"/>
      <c r="R785" s="1513">
        <v>0.3</v>
      </c>
      <c r="S785" s="1512"/>
      <c r="T785" s="1512"/>
      <c r="U785" s="1512"/>
      <c r="V785" s="1512"/>
      <c r="W785" s="1512"/>
    </row>
    <row r="786" spans="1:23">
      <c r="A786" s="510"/>
      <c r="B786" s="1471" t="s">
        <v>13007</v>
      </c>
      <c r="C786" s="1540"/>
      <c r="D786" s="1469"/>
      <c r="E786" s="1505"/>
      <c r="F786" s="1505"/>
      <c r="G786" s="1506"/>
      <c r="H786" s="1506"/>
      <c r="I786" s="1506"/>
      <c r="J786" s="1505"/>
      <c r="K786" s="1505"/>
      <c r="L786" s="1507"/>
      <c r="M786" s="1499"/>
      <c r="N786" s="1499"/>
      <c r="O786" s="1507"/>
      <c r="P786" s="1508"/>
      <c r="Q786" s="1508"/>
      <c r="R786" s="1508"/>
      <c r="S786" s="1512"/>
      <c r="T786" s="1512"/>
      <c r="U786" s="1512"/>
      <c r="V786" s="1512"/>
      <c r="W786" s="1512"/>
    </row>
    <row r="787" spans="1:23">
      <c r="A787" s="510">
        <v>197</v>
      </c>
      <c r="B787" s="1472" t="s">
        <v>9129</v>
      </c>
      <c r="C787" s="1542" t="s">
        <v>13008</v>
      </c>
      <c r="D787" s="1473"/>
      <c r="E787" s="1513">
        <v>0.4</v>
      </c>
      <c r="F787" s="1513"/>
      <c r="G787" s="1514"/>
      <c r="H787" s="1514"/>
      <c r="I787" s="1514"/>
      <c r="J787" s="1513">
        <v>0.4</v>
      </c>
      <c r="K787" s="1513">
        <v>0.4</v>
      </c>
      <c r="L787" s="1514">
        <v>5</v>
      </c>
      <c r="M787" s="1516"/>
      <c r="N787" s="1516"/>
      <c r="O787" s="1514"/>
      <c r="P787" s="1513"/>
      <c r="Q787" s="1513"/>
      <c r="R787" s="1513">
        <v>0.4</v>
      </c>
      <c r="S787" s="1512"/>
      <c r="T787" s="1512"/>
      <c r="U787" s="1512"/>
      <c r="V787" s="1512"/>
      <c r="W787" s="1512"/>
    </row>
    <row r="788" spans="1:23">
      <c r="A788" s="510"/>
      <c r="B788" s="1471" t="s">
        <v>13009</v>
      </c>
      <c r="C788" s="1540"/>
      <c r="D788" s="1469"/>
      <c r="E788" s="1505"/>
      <c r="F788" s="1505"/>
      <c r="G788" s="1506"/>
      <c r="H788" s="1506"/>
      <c r="I788" s="1506"/>
      <c r="J788" s="1505"/>
      <c r="K788" s="1505"/>
      <c r="L788" s="1507"/>
      <c r="M788" s="1499"/>
      <c r="N788" s="1499"/>
      <c r="O788" s="1507"/>
      <c r="P788" s="1508"/>
      <c r="Q788" s="1508"/>
      <c r="R788" s="1508"/>
      <c r="S788" s="1512"/>
      <c r="T788" s="1512"/>
      <c r="U788" s="1512"/>
      <c r="V788" s="1512"/>
      <c r="W788" s="1512"/>
    </row>
    <row r="789" spans="1:23">
      <c r="A789" s="510">
        <v>198</v>
      </c>
      <c r="B789" s="1472" t="s">
        <v>12650</v>
      </c>
      <c r="C789" s="1542" t="s">
        <v>13010</v>
      </c>
      <c r="D789" s="1473"/>
      <c r="E789" s="1513">
        <v>0.2</v>
      </c>
      <c r="F789" s="1513"/>
      <c r="G789" s="1514"/>
      <c r="H789" s="1514"/>
      <c r="I789" s="1514"/>
      <c r="J789" s="1513">
        <v>0.2</v>
      </c>
      <c r="K789" s="1513">
        <v>0.2</v>
      </c>
      <c r="L789" s="1514">
        <v>5</v>
      </c>
      <c r="M789" s="1516"/>
      <c r="N789" s="1516"/>
      <c r="O789" s="1514"/>
      <c r="P789" s="1513"/>
      <c r="Q789" s="1513"/>
      <c r="R789" s="1513">
        <v>0.2</v>
      </c>
      <c r="S789" s="1512"/>
      <c r="T789" s="1512"/>
      <c r="U789" s="1512"/>
      <c r="V789" s="1512"/>
      <c r="W789" s="1512"/>
    </row>
    <row r="790" spans="1:23">
      <c r="A790" s="510"/>
      <c r="B790" s="1471" t="s">
        <v>13011</v>
      </c>
      <c r="C790" s="1540"/>
      <c r="D790" s="1469"/>
      <c r="E790" s="1505"/>
      <c r="F790" s="1505"/>
      <c r="G790" s="1506"/>
      <c r="H790" s="1506"/>
      <c r="I790" s="1506"/>
      <c r="J790" s="1505"/>
      <c r="K790" s="1505"/>
      <c r="L790" s="1507"/>
      <c r="M790" s="1499"/>
      <c r="N790" s="1499"/>
      <c r="O790" s="1507"/>
      <c r="P790" s="1508"/>
      <c r="Q790" s="1508"/>
      <c r="R790" s="1508"/>
      <c r="S790" s="1512"/>
      <c r="T790" s="1512"/>
      <c r="U790" s="1512"/>
      <c r="V790" s="1512"/>
      <c r="W790" s="1512"/>
    </row>
    <row r="791" spans="1:23">
      <c r="A791" s="510">
        <v>199</v>
      </c>
      <c r="B791" s="1472" t="s">
        <v>164</v>
      </c>
      <c r="C791" s="1542" t="s">
        <v>13012</v>
      </c>
      <c r="D791" s="1473"/>
      <c r="E791" s="1513">
        <v>0.1</v>
      </c>
      <c r="F791" s="1513"/>
      <c r="G791" s="1514"/>
      <c r="H791" s="1514"/>
      <c r="I791" s="1514"/>
      <c r="J791" s="1513">
        <v>0.1</v>
      </c>
      <c r="K791" s="1513">
        <v>0.1</v>
      </c>
      <c r="L791" s="1514">
        <v>5</v>
      </c>
      <c r="M791" s="1516"/>
      <c r="N791" s="1516"/>
      <c r="O791" s="1514"/>
      <c r="P791" s="1513"/>
      <c r="Q791" s="1513"/>
      <c r="R791" s="1513">
        <v>0.1</v>
      </c>
      <c r="S791" s="1512"/>
      <c r="T791" s="1512"/>
      <c r="U791" s="1512"/>
      <c r="V791" s="1512"/>
      <c r="W791" s="1512"/>
    </row>
    <row r="792" spans="1:23">
      <c r="A792" s="510"/>
      <c r="B792" s="1471" t="s">
        <v>13013</v>
      </c>
      <c r="C792" s="1540"/>
      <c r="D792" s="1469"/>
      <c r="E792" s="1505"/>
      <c r="F792" s="1505"/>
      <c r="G792" s="1506"/>
      <c r="H792" s="1506"/>
      <c r="I792" s="1506"/>
      <c r="J792" s="1505"/>
      <c r="K792" s="1505"/>
      <c r="L792" s="1507"/>
      <c r="M792" s="1499"/>
      <c r="N792" s="1499"/>
      <c r="O792" s="1507"/>
      <c r="P792" s="1508"/>
      <c r="Q792" s="1508"/>
      <c r="R792" s="1508"/>
      <c r="S792" s="1512"/>
      <c r="T792" s="1512"/>
      <c r="U792" s="1512"/>
      <c r="V792" s="1512"/>
      <c r="W792" s="1512"/>
    </row>
    <row r="793" spans="1:23">
      <c r="A793" s="510">
        <v>200</v>
      </c>
      <c r="B793" s="1472" t="s">
        <v>100</v>
      </c>
      <c r="C793" s="1542" t="s">
        <v>13014</v>
      </c>
      <c r="D793" s="1473"/>
      <c r="E793" s="1513">
        <v>0.1</v>
      </c>
      <c r="F793" s="1513"/>
      <c r="G793" s="1514"/>
      <c r="H793" s="1514"/>
      <c r="I793" s="1514"/>
      <c r="J793" s="1513">
        <v>0.1</v>
      </c>
      <c r="K793" s="1513">
        <v>0.1</v>
      </c>
      <c r="L793" s="1514">
        <v>5</v>
      </c>
      <c r="M793" s="1516"/>
      <c r="N793" s="1516"/>
      <c r="O793" s="1514"/>
      <c r="P793" s="1513"/>
      <c r="Q793" s="1513"/>
      <c r="R793" s="1513">
        <v>0.1</v>
      </c>
      <c r="S793" s="1512"/>
      <c r="T793" s="1512"/>
      <c r="U793" s="1512"/>
      <c r="V793" s="1512"/>
      <c r="W793" s="1512"/>
    </row>
    <row r="794" spans="1:23">
      <c r="A794" s="510"/>
      <c r="B794" s="1471" t="s">
        <v>13015</v>
      </c>
      <c r="C794" s="1540"/>
      <c r="D794" s="1469"/>
      <c r="E794" s="1505"/>
      <c r="F794" s="1505"/>
      <c r="G794" s="1506"/>
      <c r="H794" s="1506"/>
      <c r="I794" s="1506"/>
      <c r="J794" s="1505"/>
      <c r="K794" s="1505"/>
      <c r="L794" s="1507"/>
      <c r="M794" s="1499"/>
      <c r="N794" s="1499"/>
      <c r="O794" s="1507"/>
      <c r="P794" s="1508"/>
      <c r="Q794" s="1508"/>
      <c r="R794" s="1508"/>
      <c r="S794" s="1512"/>
      <c r="T794" s="1512"/>
      <c r="U794" s="1512"/>
      <c r="V794" s="1512"/>
      <c r="W794" s="1512"/>
    </row>
    <row r="795" spans="1:23">
      <c r="A795" s="510">
        <v>201</v>
      </c>
      <c r="B795" s="1472" t="s">
        <v>13016</v>
      </c>
      <c r="C795" s="1542" t="s">
        <v>13017</v>
      </c>
      <c r="D795" s="1473"/>
      <c r="E795" s="1513">
        <v>0.2</v>
      </c>
      <c r="F795" s="1513"/>
      <c r="G795" s="1514"/>
      <c r="H795" s="1514"/>
      <c r="I795" s="1514"/>
      <c r="J795" s="1513">
        <v>0.2</v>
      </c>
      <c r="K795" s="1513">
        <v>0.2</v>
      </c>
      <c r="L795" s="1514">
        <v>5</v>
      </c>
      <c r="M795" s="1516"/>
      <c r="N795" s="1516"/>
      <c r="O795" s="1514"/>
      <c r="P795" s="1513"/>
      <c r="Q795" s="1513"/>
      <c r="R795" s="1513">
        <v>0.2</v>
      </c>
      <c r="S795" s="1512"/>
      <c r="T795" s="1512"/>
      <c r="U795" s="1512"/>
      <c r="V795" s="1512"/>
      <c r="W795" s="1512"/>
    </row>
    <row r="796" spans="1:23">
      <c r="A796" s="510"/>
      <c r="B796" s="1471" t="s">
        <v>13018</v>
      </c>
      <c r="C796" s="1540"/>
      <c r="D796" s="1469"/>
      <c r="E796" s="1505"/>
      <c r="F796" s="1505"/>
      <c r="G796" s="1506"/>
      <c r="H796" s="1506"/>
      <c r="I796" s="1506"/>
      <c r="J796" s="1505"/>
      <c r="K796" s="1505"/>
      <c r="L796" s="1507"/>
      <c r="M796" s="1499"/>
      <c r="N796" s="1499"/>
      <c r="O796" s="1507"/>
      <c r="P796" s="1508"/>
      <c r="Q796" s="1508"/>
      <c r="R796" s="1508"/>
      <c r="S796" s="1512"/>
      <c r="T796" s="1512"/>
      <c r="U796" s="1512"/>
      <c r="V796" s="1512"/>
      <c r="W796" s="1512"/>
    </row>
    <row r="797" spans="1:23">
      <c r="A797" s="510">
        <v>202</v>
      </c>
      <c r="B797" s="1472" t="s">
        <v>13019</v>
      </c>
      <c r="C797" s="1542" t="s">
        <v>13020</v>
      </c>
      <c r="D797" s="1473"/>
      <c r="E797" s="1513">
        <v>0.3</v>
      </c>
      <c r="F797" s="1513"/>
      <c r="G797" s="1514"/>
      <c r="H797" s="1514"/>
      <c r="I797" s="1514"/>
      <c r="J797" s="1513">
        <v>0.3</v>
      </c>
      <c r="K797" s="1513">
        <v>0.3</v>
      </c>
      <c r="L797" s="1514">
        <v>5</v>
      </c>
      <c r="M797" s="1516"/>
      <c r="N797" s="1516"/>
      <c r="O797" s="1514"/>
      <c r="P797" s="1513"/>
      <c r="Q797" s="1513"/>
      <c r="R797" s="1513">
        <v>0.3</v>
      </c>
      <c r="S797" s="1512"/>
      <c r="T797" s="1512"/>
      <c r="U797" s="1512"/>
      <c r="V797" s="1512"/>
      <c r="W797" s="1512"/>
    </row>
    <row r="798" spans="1:23">
      <c r="A798" s="510"/>
      <c r="B798" s="1471" t="s">
        <v>13021</v>
      </c>
      <c r="C798" s="1540"/>
      <c r="D798" s="1469"/>
      <c r="E798" s="1505"/>
      <c r="F798" s="1505"/>
      <c r="G798" s="1506"/>
      <c r="H798" s="1506"/>
      <c r="I798" s="1506"/>
      <c r="J798" s="1505"/>
      <c r="K798" s="1505"/>
      <c r="L798" s="1507"/>
      <c r="M798" s="1499"/>
      <c r="N798" s="1499"/>
      <c r="O798" s="1507"/>
      <c r="P798" s="1508"/>
      <c r="Q798" s="1508"/>
      <c r="R798" s="1508"/>
      <c r="S798" s="1512"/>
      <c r="T798" s="1512"/>
      <c r="U798" s="1512"/>
      <c r="V798" s="1512"/>
      <c r="W798" s="1512"/>
    </row>
    <row r="799" spans="1:23">
      <c r="A799" s="510">
        <v>203</v>
      </c>
      <c r="B799" s="1472" t="s">
        <v>241</v>
      </c>
      <c r="C799" s="1542" t="s">
        <v>13022</v>
      </c>
      <c r="D799" s="1473"/>
      <c r="E799" s="1513">
        <v>0.2</v>
      </c>
      <c r="F799" s="1513"/>
      <c r="G799" s="1514"/>
      <c r="H799" s="1514"/>
      <c r="I799" s="1514"/>
      <c r="J799" s="1513">
        <v>0.2</v>
      </c>
      <c r="K799" s="1513">
        <v>0.2</v>
      </c>
      <c r="L799" s="1514">
        <v>5</v>
      </c>
      <c r="M799" s="1516"/>
      <c r="N799" s="1516"/>
      <c r="O799" s="1514"/>
      <c r="P799" s="1513"/>
      <c r="Q799" s="1513"/>
      <c r="R799" s="1513">
        <v>0.2</v>
      </c>
      <c r="S799" s="1512"/>
      <c r="T799" s="1512"/>
      <c r="U799" s="1512"/>
      <c r="V799" s="1512"/>
      <c r="W799" s="1512"/>
    </row>
    <row r="800" spans="1:23">
      <c r="A800" s="510"/>
      <c r="B800" s="1471" t="s">
        <v>13023</v>
      </c>
      <c r="C800" s="1540"/>
      <c r="D800" s="1469"/>
      <c r="E800" s="1505"/>
      <c r="F800" s="1505"/>
      <c r="G800" s="1506"/>
      <c r="H800" s="1506"/>
      <c r="I800" s="1506"/>
      <c r="J800" s="1505"/>
      <c r="K800" s="1505"/>
      <c r="L800" s="1507"/>
      <c r="M800" s="1499"/>
      <c r="N800" s="1499"/>
      <c r="O800" s="1507"/>
      <c r="P800" s="1508"/>
      <c r="Q800" s="1508"/>
      <c r="R800" s="1508"/>
      <c r="S800" s="1512"/>
      <c r="T800" s="1512"/>
      <c r="U800" s="1512"/>
      <c r="V800" s="1512"/>
      <c r="W800" s="1512"/>
    </row>
    <row r="801" spans="1:23">
      <c r="A801" s="510">
        <v>204</v>
      </c>
      <c r="B801" s="1472" t="s">
        <v>13024</v>
      </c>
      <c r="C801" s="1542" t="s">
        <v>13025</v>
      </c>
      <c r="D801" s="1473"/>
      <c r="E801" s="1513">
        <v>0.4</v>
      </c>
      <c r="F801" s="1513"/>
      <c r="G801" s="1514"/>
      <c r="H801" s="1514"/>
      <c r="I801" s="1514"/>
      <c r="J801" s="1513">
        <v>0.4</v>
      </c>
      <c r="K801" s="1513">
        <v>0.4</v>
      </c>
      <c r="L801" s="1514">
        <v>5</v>
      </c>
      <c r="M801" s="1516"/>
      <c r="N801" s="1516"/>
      <c r="O801" s="1514"/>
      <c r="P801" s="1513"/>
      <c r="Q801" s="1513"/>
      <c r="R801" s="1513">
        <v>0.4</v>
      </c>
      <c r="S801" s="1512"/>
      <c r="T801" s="1512"/>
      <c r="U801" s="1512"/>
      <c r="V801" s="1512"/>
      <c r="W801" s="1512"/>
    </row>
    <row r="802" spans="1:23">
      <c r="A802" s="510"/>
      <c r="B802" s="1471" t="s">
        <v>13026</v>
      </c>
      <c r="C802" s="1540"/>
      <c r="D802" s="1469"/>
      <c r="E802" s="1505"/>
      <c r="F802" s="1505"/>
      <c r="G802" s="1506"/>
      <c r="H802" s="1506"/>
      <c r="I802" s="1506"/>
      <c r="J802" s="1505"/>
      <c r="K802" s="1505"/>
      <c r="L802" s="1507"/>
      <c r="M802" s="1499"/>
      <c r="N802" s="1499"/>
      <c r="O802" s="1507"/>
      <c r="P802" s="1508"/>
      <c r="Q802" s="1508"/>
      <c r="R802" s="1508"/>
      <c r="S802" s="1512"/>
      <c r="T802" s="1512"/>
      <c r="U802" s="1512"/>
      <c r="V802" s="1512"/>
      <c r="W802" s="1512"/>
    </row>
    <row r="803" spans="1:23">
      <c r="A803" s="510">
        <v>205</v>
      </c>
      <c r="B803" s="1472" t="s">
        <v>369</v>
      </c>
      <c r="C803" s="1545" t="s">
        <v>13027</v>
      </c>
      <c r="D803" s="1473"/>
      <c r="E803" s="1513">
        <v>0.5</v>
      </c>
      <c r="F803" s="1513"/>
      <c r="G803" s="1514"/>
      <c r="H803" s="1514"/>
      <c r="I803" s="1514"/>
      <c r="J803" s="1513">
        <v>0.5</v>
      </c>
      <c r="K803" s="1513">
        <v>0.5</v>
      </c>
      <c r="L803" s="1519">
        <v>5</v>
      </c>
      <c r="M803" s="1516"/>
      <c r="N803" s="1516"/>
      <c r="O803" s="1519"/>
      <c r="P803" s="1513"/>
      <c r="Q803" s="1513"/>
      <c r="R803" s="1513">
        <v>0.5</v>
      </c>
      <c r="S803" s="1512"/>
      <c r="T803" s="1512"/>
      <c r="U803" s="1512"/>
      <c r="V803" s="1512"/>
      <c r="W803" s="1512"/>
    </row>
    <row r="804" spans="1:23">
      <c r="A804" s="510"/>
      <c r="B804" s="1471" t="s">
        <v>13028</v>
      </c>
      <c r="C804" s="1540"/>
      <c r="D804" s="1469"/>
      <c r="E804" s="1505"/>
      <c r="F804" s="1505"/>
      <c r="G804" s="1506"/>
      <c r="H804" s="1506"/>
      <c r="I804" s="1506"/>
      <c r="J804" s="1505"/>
      <c r="K804" s="1505"/>
      <c r="L804" s="1507"/>
      <c r="M804" s="1499"/>
      <c r="N804" s="1499"/>
      <c r="O804" s="1507"/>
      <c r="P804" s="1508"/>
      <c r="Q804" s="1508"/>
      <c r="R804" s="1508"/>
      <c r="S804" s="1512"/>
      <c r="T804" s="1512"/>
      <c r="U804" s="1512"/>
      <c r="V804" s="1512"/>
      <c r="W804" s="1512"/>
    </row>
    <row r="805" spans="1:23">
      <c r="A805" s="510">
        <v>206</v>
      </c>
      <c r="B805" s="1468" t="s">
        <v>164</v>
      </c>
      <c r="C805" s="1540" t="s">
        <v>13029</v>
      </c>
      <c r="D805" s="1469"/>
      <c r="E805" s="1505">
        <v>0.5</v>
      </c>
      <c r="F805" s="1505"/>
      <c r="G805" s="1506"/>
      <c r="H805" s="1506"/>
      <c r="I805" s="1506"/>
      <c r="J805" s="1505">
        <v>0.5</v>
      </c>
      <c r="K805" s="1505">
        <v>0.5</v>
      </c>
      <c r="L805" s="1507">
        <v>5</v>
      </c>
      <c r="M805" s="1499"/>
      <c r="N805" s="1499"/>
      <c r="O805" s="1507"/>
      <c r="P805" s="1508"/>
      <c r="Q805" s="1508"/>
      <c r="R805" s="1508">
        <v>0.5</v>
      </c>
      <c r="S805" s="1512"/>
      <c r="T805" s="1512"/>
      <c r="U805" s="1512"/>
      <c r="V805" s="1512"/>
      <c r="W805" s="1512"/>
    </row>
    <row r="806" spans="1:23">
      <c r="A806" s="510">
        <v>207</v>
      </c>
      <c r="B806" s="1468" t="s">
        <v>282</v>
      </c>
      <c r="C806" s="1540" t="s">
        <v>13030</v>
      </c>
      <c r="D806" s="1469"/>
      <c r="E806" s="1505">
        <v>0.5</v>
      </c>
      <c r="F806" s="1505">
        <v>0.5</v>
      </c>
      <c r="G806" s="1506"/>
      <c r="H806" s="1506"/>
      <c r="I806" s="1506">
        <v>0.5</v>
      </c>
      <c r="J806" s="1505"/>
      <c r="K806" s="1505"/>
      <c r="L806" s="1507">
        <v>5</v>
      </c>
      <c r="M806" s="1499"/>
      <c r="N806" s="1499"/>
      <c r="O806" s="1507"/>
      <c r="P806" s="1508"/>
      <c r="Q806" s="1508"/>
      <c r="R806" s="1508">
        <v>0.5</v>
      </c>
      <c r="S806" s="1512"/>
      <c r="T806" s="1512"/>
      <c r="U806" s="1512"/>
      <c r="V806" s="1512"/>
      <c r="W806" s="1512"/>
    </row>
    <row r="807" spans="1:23">
      <c r="A807" s="510"/>
      <c r="B807" s="1471" t="s">
        <v>12736</v>
      </c>
      <c r="C807" s="1540"/>
      <c r="D807" s="1469"/>
      <c r="E807" s="1505"/>
      <c r="F807" s="1505"/>
      <c r="G807" s="1506"/>
      <c r="H807" s="1506"/>
      <c r="I807" s="1506"/>
      <c r="J807" s="1505"/>
      <c r="K807" s="1505"/>
      <c r="L807" s="1507"/>
      <c r="M807" s="1499"/>
      <c r="N807" s="1499"/>
      <c r="O807" s="1507"/>
      <c r="P807" s="1508"/>
      <c r="Q807" s="1508"/>
      <c r="R807" s="1508"/>
      <c r="S807" s="1512"/>
      <c r="T807" s="1512"/>
      <c r="U807" s="1512"/>
      <c r="V807" s="1512"/>
      <c r="W807" s="1512"/>
    </row>
    <row r="808" spans="1:23">
      <c r="A808" s="510">
        <v>208</v>
      </c>
      <c r="B808" s="1468" t="s">
        <v>7044</v>
      </c>
      <c r="C808" s="1540" t="s">
        <v>13031</v>
      </c>
      <c r="D808" s="1469"/>
      <c r="E808" s="1505">
        <v>0.2</v>
      </c>
      <c r="F808" s="1505"/>
      <c r="G808" s="1506"/>
      <c r="H808" s="1506"/>
      <c r="I808" s="1506"/>
      <c r="J808" s="1505">
        <v>0.2</v>
      </c>
      <c r="K808" s="1505">
        <v>0.2</v>
      </c>
      <c r="L808" s="1507">
        <v>5</v>
      </c>
      <c r="M808" s="1499"/>
      <c r="N808" s="1499"/>
      <c r="O808" s="1507"/>
      <c r="P808" s="1508"/>
      <c r="Q808" s="1508"/>
      <c r="R808" s="1508">
        <v>0.2</v>
      </c>
      <c r="S808" s="1512"/>
      <c r="T808" s="1512"/>
      <c r="U808" s="1512"/>
      <c r="V808" s="1512"/>
      <c r="W808" s="1512"/>
    </row>
    <row r="809" spans="1:23">
      <c r="A809" s="510">
        <v>209</v>
      </c>
      <c r="B809" s="1468" t="s">
        <v>13032</v>
      </c>
      <c r="C809" s="1540" t="s">
        <v>13033</v>
      </c>
      <c r="D809" s="1469"/>
      <c r="E809" s="1505">
        <v>0.1</v>
      </c>
      <c r="F809" s="1505"/>
      <c r="G809" s="1506"/>
      <c r="H809" s="1506"/>
      <c r="I809" s="1506"/>
      <c r="J809" s="1505">
        <v>0.1</v>
      </c>
      <c r="K809" s="1505">
        <v>0.1</v>
      </c>
      <c r="L809" s="1507">
        <v>5</v>
      </c>
      <c r="M809" s="1499"/>
      <c r="N809" s="1499"/>
      <c r="O809" s="1507"/>
      <c r="P809" s="1508"/>
      <c r="Q809" s="1508"/>
      <c r="R809" s="1508">
        <v>0.1</v>
      </c>
      <c r="S809" s="1512"/>
      <c r="T809" s="1512"/>
      <c r="U809" s="1512"/>
      <c r="V809" s="1512"/>
      <c r="W809" s="1512"/>
    </row>
    <row r="810" spans="1:23">
      <c r="A810" s="510"/>
      <c r="B810" s="1471" t="s">
        <v>13034</v>
      </c>
      <c r="C810" s="1540"/>
      <c r="D810" s="1469"/>
      <c r="E810" s="1505"/>
      <c r="F810" s="1505"/>
      <c r="G810" s="1506"/>
      <c r="H810" s="1506"/>
      <c r="I810" s="1506"/>
      <c r="J810" s="1505"/>
      <c r="K810" s="1505"/>
      <c r="L810" s="1507"/>
      <c r="M810" s="1499"/>
      <c r="N810" s="1499"/>
      <c r="O810" s="1507"/>
      <c r="P810" s="1508"/>
      <c r="Q810" s="1508"/>
      <c r="R810" s="1508"/>
      <c r="S810" s="1512"/>
      <c r="T810" s="1512"/>
      <c r="U810" s="1512"/>
      <c r="V810" s="1512"/>
      <c r="W810" s="1512"/>
    </row>
    <row r="811" spans="1:23">
      <c r="A811" s="510">
        <v>210</v>
      </c>
      <c r="B811" s="1468" t="s">
        <v>12910</v>
      </c>
      <c r="C811" s="1540" t="s">
        <v>13035</v>
      </c>
      <c r="D811" s="1469"/>
      <c r="E811" s="1505">
        <v>0.1</v>
      </c>
      <c r="F811" s="1505"/>
      <c r="G811" s="1506"/>
      <c r="H811" s="1506"/>
      <c r="I811" s="1506"/>
      <c r="J811" s="1505">
        <v>0.1</v>
      </c>
      <c r="K811" s="1505">
        <v>0.1</v>
      </c>
      <c r="L811" s="1507">
        <v>5</v>
      </c>
      <c r="M811" s="1499"/>
      <c r="N811" s="1499"/>
      <c r="O811" s="1507"/>
      <c r="P811" s="1508"/>
      <c r="Q811" s="1508"/>
      <c r="R811" s="1508">
        <v>0.1</v>
      </c>
      <c r="S811" s="1512"/>
      <c r="T811" s="1512"/>
      <c r="U811" s="1512"/>
      <c r="V811" s="1512"/>
      <c r="W811" s="1512"/>
    </row>
    <row r="812" spans="1:23">
      <c r="A812" s="510">
        <v>211</v>
      </c>
      <c r="B812" s="1468" t="s">
        <v>443</v>
      </c>
      <c r="C812" s="1540" t="s">
        <v>13036</v>
      </c>
      <c r="D812" s="1469"/>
      <c r="E812" s="1505">
        <v>0.3</v>
      </c>
      <c r="F812" s="1505"/>
      <c r="G812" s="1506"/>
      <c r="H812" s="1506"/>
      <c r="I812" s="1506"/>
      <c r="J812" s="1505">
        <v>0.3</v>
      </c>
      <c r="K812" s="1505">
        <v>0.3</v>
      </c>
      <c r="L812" s="1507">
        <v>5</v>
      </c>
      <c r="M812" s="1499"/>
      <c r="N812" s="1499"/>
      <c r="O812" s="1507"/>
      <c r="P812" s="1508"/>
      <c r="Q812" s="1508"/>
      <c r="R812" s="1508">
        <v>0.3</v>
      </c>
      <c r="S812" s="1512"/>
      <c r="T812" s="1512"/>
      <c r="U812" s="1512"/>
      <c r="V812" s="1512"/>
      <c r="W812" s="1512"/>
    </row>
    <row r="813" spans="1:23">
      <c r="A813" s="510"/>
      <c r="B813" s="1471" t="s">
        <v>13037</v>
      </c>
      <c r="C813" s="1540"/>
      <c r="D813" s="1469"/>
      <c r="E813" s="1505"/>
      <c r="F813" s="1505"/>
      <c r="G813" s="1506"/>
      <c r="H813" s="1506"/>
      <c r="I813" s="1506"/>
      <c r="J813" s="1505"/>
      <c r="K813" s="1505"/>
      <c r="L813" s="1507"/>
      <c r="M813" s="1499"/>
      <c r="N813" s="1499"/>
      <c r="O813" s="1507"/>
      <c r="P813" s="1508"/>
      <c r="Q813" s="1508"/>
      <c r="R813" s="1508"/>
      <c r="S813" s="1512"/>
      <c r="T813" s="1512"/>
      <c r="U813" s="1512"/>
      <c r="V813" s="1512"/>
      <c r="W813" s="1512"/>
    </row>
    <row r="814" spans="1:23">
      <c r="A814" s="510">
        <v>212</v>
      </c>
      <c r="B814" s="1468" t="s">
        <v>361</v>
      </c>
      <c r="C814" s="1540" t="s">
        <v>13038</v>
      </c>
      <c r="D814" s="1469"/>
      <c r="E814" s="1505">
        <v>0.1</v>
      </c>
      <c r="F814" s="1505"/>
      <c r="G814" s="1506"/>
      <c r="H814" s="1506"/>
      <c r="I814" s="1506"/>
      <c r="J814" s="1505">
        <v>0.1</v>
      </c>
      <c r="K814" s="1505">
        <v>0.1</v>
      </c>
      <c r="L814" s="1507">
        <v>5</v>
      </c>
      <c r="M814" s="1499"/>
      <c r="N814" s="1499"/>
      <c r="O814" s="1507"/>
      <c r="P814" s="1508"/>
      <c r="Q814" s="1508"/>
      <c r="R814" s="1508">
        <v>0.1</v>
      </c>
      <c r="S814" s="1512"/>
      <c r="T814" s="1512"/>
      <c r="U814" s="1512"/>
      <c r="V814" s="1512"/>
      <c r="W814" s="1512"/>
    </row>
    <row r="815" spans="1:23">
      <c r="A815" s="510"/>
      <c r="B815" s="1471" t="s">
        <v>13039</v>
      </c>
      <c r="C815" s="1540"/>
      <c r="D815" s="1469"/>
      <c r="E815" s="1505"/>
      <c r="F815" s="1505"/>
      <c r="G815" s="1506"/>
      <c r="H815" s="1506"/>
      <c r="I815" s="1506"/>
      <c r="J815" s="1505"/>
      <c r="K815" s="1505"/>
      <c r="L815" s="1507"/>
      <c r="M815" s="1499"/>
      <c r="N815" s="1499"/>
      <c r="O815" s="1507"/>
      <c r="P815" s="1508"/>
      <c r="Q815" s="1508"/>
      <c r="R815" s="1508"/>
      <c r="S815" s="1512"/>
      <c r="T815" s="1512"/>
      <c r="U815" s="1512"/>
      <c r="V815" s="1512"/>
      <c r="W815" s="1512"/>
    </row>
    <row r="816" spans="1:23">
      <c r="A816" s="510">
        <v>213</v>
      </c>
      <c r="B816" s="1468" t="s">
        <v>291</v>
      </c>
      <c r="C816" s="1540" t="s">
        <v>13040</v>
      </c>
      <c r="D816" s="1469"/>
      <c r="E816" s="1505">
        <v>0.3</v>
      </c>
      <c r="F816" s="1505">
        <v>0.3</v>
      </c>
      <c r="G816" s="1506">
        <v>0.3</v>
      </c>
      <c r="H816" s="1506"/>
      <c r="I816" s="1506"/>
      <c r="J816" s="1506"/>
      <c r="K816" s="1506"/>
      <c r="L816" s="1507">
        <v>5</v>
      </c>
      <c r="M816" s="1499"/>
      <c r="N816" s="1499"/>
      <c r="O816" s="1507"/>
      <c r="P816" s="1508"/>
      <c r="Q816" s="1508">
        <v>0.3</v>
      </c>
      <c r="R816" s="1508"/>
      <c r="S816" s="1512"/>
      <c r="T816" s="1512"/>
      <c r="U816" s="1512"/>
      <c r="V816" s="1512"/>
      <c r="W816" s="1512"/>
    </row>
    <row r="817" spans="1:23">
      <c r="A817" s="510">
        <v>214</v>
      </c>
      <c r="B817" s="1468" t="s">
        <v>306</v>
      </c>
      <c r="C817" s="1540" t="s">
        <v>13041</v>
      </c>
      <c r="D817" s="1469"/>
      <c r="E817" s="1505">
        <v>0.2</v>
      </c>
      <c r="F817" s="1505">
        <v>0.2</v>
      </c>
      <c r="G817" s="1506">
        <v>0.2</v>
      </c>
      <c r="H817" s="1506"/>
      <c r="I817" s="1506"/>
      <c r="J817" s="1506"/>
      <c r="K817" s="1506"/>
      <c r="L817" s="1507">
        <v>5</v>
      </c>
      <c r="M817" s="1499"/>
      <c r="N817" s="1499"/>
      <c r="O817" s="1507"/>
      <c r="P817" s="1508"/>
      <c r="Q817" s="1508">
        <v>0.2</v>
      </c>
      <c r="R817" s="1508"/>
      <c r="S817" s="1512"/>
      <c r="T817" s="1512"/>
      <c r="U817" s="1512"/>
      <c r="V817" s="1512"/>
      <c r="W817" s="1512"/>
    </row>
    <row r="818" spans="1:23">
      <c r="A818" s="510">
        <v>215</v>
      </c>
      <c r="B818" s="1468" t="s">
        <v>9841</v>
      </c>
      <c r="C818" s="1540" t="s">
        <v>13042</v>
      </c>
      <c r="D818" s="1469"/>
      <c r="E818" s="1505">
        <v>0.5</v>
      </c>
      <c r="F818" s="1505">
        <v>0.5</v>
      </c>
      <c r="G818" s="1506">
        <v>0.5</v>
      </c>
      <c r="H818" s="1506"/>
      <c r="I818" s="1506"/>
      <c r="J818" s="1506"/>
      <c r="K818" s="1506"/>
      <c r="L818" s="1507">
        <v>5</v>
      </c>
      <c r="M818" s="1499"/>
      <c r="N818" s="1499"/>
      <c r="O818" s="1507"/>
      <c r="P818" s="1508"/>
      <c r="Q818" s="1508">
        <v>0.5</v>
      </c>
      <c r="R818" s="1508"/>
      <c r="S818" s="1512"/>
      <c r="T818" s="1512"/>
      <c r="U818" s="1512"/>
      <c r="V818" s="1512"/>
      <c r="W818" s="1512"/>
    </row>
    <row r="819" spans="1:23">
      <c r="A819" s="510">
        <v>216</v>
      </c>
      <c r="B819" s="1468" t="s">
        <v>100</v>
      </c>
      <c r="C819" s="1540" t="s">
        <v>13043</v>
      </c>
      <c r="D819" s="1469"/>
      <c r="E819" s="1505">
        <v>0.1</v>
      </c>
      <c r="F819" s="1505">
        <v>0.1</v>
      </c>
      <c r="G819" s="1506"/>
      <c r="H819" s="1506"/>
      <c r="I819" s="1506">
        <v>0.1</v>
      </c>
      <c r="J819" s="1506"/>
      <c r="K819" s="1506"/>
      <c r="L819" s="1507">
        <v>5</v>
      </c>
      <c r="M819" s="1499"/>
      <c r="N819" s="1499"/>
      <c r="O819" s="1507"/>
      <c r="P819" s="1508"/>
      <c r="Q819" s="1508">
        <v>0.1</v>
      </c>
      <c r="R819" s="1508"/>
      <c r="S819" s="1512"/>
      <c r="T819" s="1512"/>
      <c r="U819" s="1512"/>
      <c r="V819" s="1512"/>
      <c r="W819" s="1512"/>
    </row>
    <row r="820" spans="1:23">
      <c r="A820" s="510">
        <v>217</v>
      </c>
      <c r="B820" s="1468" t="s">
        <v>13044</v>
      </c>
      <c r="C820" s="1540" t="s">
        <v>13045</v>
      </c>
      <c r="D820" s="1469"/>
      <c r="E820" s="1505">
        <v>0.1</v>
      </c>
      <c r="F820" s="1505">
        <v>0.1</v>
      </c>
      <c r="G820" s="1517">
        <v>0.1</v>
      </c>
      <c r="H820" s="1506"/>
      <c r="I820" s="1506"/>
      <c r="J820" s="1506"/>
      <c r="K820" s="1506"/>
      <c r="L820" s="1507">
        <v>5</v>
      </c>
      <c r="M820" s="1499"/>
      <c r="N820" s="1499"/>
      <c r="O820" s="1507"/>
      <c r="P820" s="1508"/>
      <c r="Q820" s="1508">
        <v>0.1</v>
      </c>
      <c r="R820" s="1508"/>
      <c r="S820" s="1512"/>
      <c r="T820" s="1512"/>
      <c r="U820" s="1512"/>
      <c r="V820" s="1512"/>
      <c r="W820" s="1512"/>
    </row>
    <row r="821" spans="1:23">
      <c r="A821" s="510">
        <v>218</v>
      </c>
      <c r="B821" s="1468" t="s">
        <v>220</v>
      </c>
      <c r="C821" s="1540" t="s">
        <v>13046</v>
      </c>
      <c r="D821" s="1469"/>
      <c r="E821" s="1505">
        <v>0.45</v>
      </c>
      <c r="F821" s="1505"/>
      <c r="G821" s="1506"/>
      <c r="H821" s="1506"/>
      <c r="I821" s="1506"/>
      <c r="J821" s="1505">
        <v>0.45</v>
      </c>
      <c r="K821" s="1505">
        <v>0.45</v>
      </c>
      <c r="L821" s="1507">
        <v>5</v>
      </c>
      <c r="M821" s="1499"/>
      <c r="N821" s="1499"/>
      <c r="O821" s="1507"/>
      <c r="P821" s="1508"/>
      <c r="Q821" s="1508"/>
      <c r="R821" s="1508">
        <v>0.45</v>
      </c>
      <c r="S821" s="1512"/>
      <c r="T821" s="1512"/>
      <c r="U821" s="1512"/>
      <c r="V821" s="1512"/>
      <c r="W821" s="1512"/>
    </row>
    <row r="822" spans="1:23">
      <c r="A822" s="510">
        <v>219</v>
      </c>
      <c r="B822" s="1468" t="s">
        <v>155</v>
      </c>
      <c r="C822" s="1540" t="s">
        <v>13047</v>
      </c>
      <c r="D822" s="1469"/>
      <c r="E822" s="1505">
        <v>0.45</v>
      </c>
      <c r="F822" s="1505"/>
      <c r="G822" s="1506"/>
      <c r="H822" s="1506"/>
      <c r="I822" s="1506"/>
      <c r="J822" s="1505">
        <v>0.45</v>
      </c>
      <c r="K822" s="1505">
        <v>0.45</v>
      </c>
      <c r="L822" s="1507">
        <v>5</v>
      </c>
      <c r="M822" s="1499"/>
      <c r="N822" s="1499"/>
      <c r="O822" s="1507"/>
      <c r="P822" s="1508"/>
      <c r="Q822" s="1508"/>
      <c r="R822" s="1508">
        <v>0.45</v>
      </c>
      <c r="S822" s="1512"/>
      <c r="T822" s="1512"/>
      <c r="U822" s="1512"/>
      <c r="V822" s="1512"/>
      <c r="W822" s="1512"/>
    </row>
    <row r="823" spans="1:23">
      <c r="A823" s="510">
        <v>220</v>
      </c>
      <c r="B823" s="1472" t="s">
        <v>9129</v>
      </c>
      <c r="C823" s="1542" t="s">
        <v>13048</v>
      </c>
      <c r="D823" s="1473"/>
      <c r="E823" s="1513">
        <v>0.2</v>
      </c>
      <c r="F823" s="1513"/>
      <c r="G823" s="1514"/>
      <c r="H823" s="1514"/>
      <c r="I823" s="1514"/>
      <c r="J823" s="1514">
        <v>0.2</v>
      </c>
      <c r="K823" s="1514">
        <v>0.2</v>
      </c>
      <c r="L823" s="1514">
        <v>5</v>
      </c>
      <c r="M823" s="1516"/>
      <c r="N823" s="1516"/>
      <c r="O823" s="1514"/>
      <c r="P823" s="1513"/>
      <c r="Q823" s="1513"/>
      <c r="R823" s="1513">
        <v>0.2</v>
      </c>
      <c r="S823" s="1512"/>
      <c r="T823" s="1512"/>
      <c r="U823" s="1512"/>
      <c r="V823" s="1512"/>
      <c r="W823" s="1512"/>
    </row>
    <row r="824" spans="1:23">
      <c r="A824" s="510">
        <v>221</v>
      </c>
      <c r="B824" s="1472" t="s">
        <v>241</v>
      </c>
      <c r="C824" s="1542" t="s">
        <v>13049</v>
      </c>
      <c r="D824" s="1473"/>
      <c r="E824" s="1513">
        <v>0.2</v>
      </c>
      <c r="F824" s="1513"/>
      <c r="G824" s="1514"/>
      <c r="H824" s="1514"/>
      <c r="I824" s="1514"/>
      <c r="J824" s="1514">
        <v>0.2</v>
      </c>
      <c r="K824" s="1514">
        <v>0.2</v>
      </c>
      <c r="L824" s="1514">
        <v>5</v>
      </c>
      <c r="M824" s="1516"/>
      <c r="N824" s="1516"/>
      <c r="O824" s="1514"/>
      <c r="P824" s="1513"/>
      <c r="Q824" s="1513"/>
      <c r="R824" s="1513">
        <v>0.2</v>
      </c>
      <c r="S824" s="1512"/>
      <c r="T824" s="1512"/>
      <c r="U824" s="1512"/>
      <c r="V824" s="1512"/>
      <c r="W824" s="1512"/>
    </row>
    <row r="825" spans="1:23">
      <c r="A825" s="510"/>
      <c r="B825" s="1471" t="s">
        <v>9312</v>
      </c>
      <c r="C825" s="1540"/>
      <c r="D825" s="1469"/>
      <c r="E825" s="1505"/>
      <c r="F825" s="1505"/>
      <c r="G825" s="1506"/>
      <c r="H825" s="1506"/>
      <c r="I825" s="1506"/>
      <c r="J825" s="1506"/>
      <c r="K825" s="1506"/>
      <c r="L825" s="1507"/>
      <c r="M825" s="1499"/>
      <c r="N825" s="1499"/>
      <c r="O825" s="1507"/>
      <c r="P825" s="1508"/>
      <c r="Q825" s="1508"/>
      <c r="R825" s="1508"/>
      <c r="S825" s="1512"/>
      <c r="T825" s="1512"/>
      <c r="U825" s="1512"/>
      <c r="V825" s="1512"/>
      <c r="W825" s="1512"/>
    </row>
    <row r="826" spans="1:23">
      <c r="A826" s="510">
        <v>222</v>
      </c>
      <c r="B826" s="1468" t="s">
        <v>227</v>
      </c>
      <c r="C826" s="1540" t="s">
        <v>13050</v>
      </c>
      <c r="D826" s="1469"/>
      <c r="E826" s="1505">
        <v>0.5</v>
      </c>
      <c r="F826" s="1505">
        <v>0.5</v>
      </c>
      <c r="G826" s="1506"/>
      <c r="H826" s="1506"/>
      <c r="I826" s="1506">
        <v>0.5</v>
      </c>
      <c r="J826" s="1506"/>
      <c r="K826" s="1506"/>
      <c r="L826" s="1507">
        <v>5</v>
      </c>
      <c r="M826" s="1499"/>
      <c r="N826" s="1499"/>
      <c r="O826" s="1507"/>
      <c r="P826" s="1508"/>
      <c r="Q826" s="1508"/>
      <c r="R826" s="1508">
        <v>0.5</v>
      </c>
      <c r="S826" s="1512"/>
      <c r="T826" s="1512"/>
      <c r="U826" s="1512"/>
      <c r="V826" s="1512"/>
      <c r="W826" s="1512"/>
    </row>
    <row r="827" spans="1:23">
      <c r="A827" s="510">
        <v>223</v>
      </c>
      <c r="B827" s="1468" t="s">
        <v>13051</v>
      </c>
      <c r="C827" s="1540" t="s">
        <v>13052</v>
      </c>
      <c r="D827" s="1469"/>
      <c r="E827" s="1505">
        <v>0.4</v>
      </c>
      <c r="F827" s="1505">
        <v>0.4</v>
      </c>
      <c r="G827" s="1506">
        <v>0.4</v>
      </c>
      <c r="H827" s="1506"/>
      <c r="I827" s="1506"/>
      <c r="J827" s="1506"/>
      <c r="K827" s="1506"/>
      <c r="L827" s="1507">
        <v>5</v>
      </c>
      <c r="M827" s="1499"/>
      <c r="N827" s="1499"/>
      <c r="O827" s="1507"/>
      <c r="P827" s="1508"/>
      <c r="Q827" s="1508">
        <v>0.4</v>
      </c>
      <c r="R827" s="1508"/>
      <c r="S827" s="1512"/>
      <c r="T827" s="1512"/>
      <c r="U827" s="1512"/>
      <c r="V827" s="1512"/>
      <c r="W827" s="1512"/>
    </row>
    <row r="828" spans="1:23">
      <c r="A828" s="510">
        <v>224</v>
      </c>
      <c r="B828" s="1468" t="s">
        <v>13005</v>
      </c>
      <c r="C828" s="1540" t="s">
        <v>13053</v>
      </c>
      <c r="D828" s="1469"/>
      <c r="E828" s="1505">
        <v>0.3</v>
      </c>
      <c r="F828" s="1505">
        <v>0.3</v>
      </c>
      <c r="G828" s="1506"/>
      <c r="H828" s="1506"/>
      <c r="I828" s="1506">
        <v>0.3</v>
      </c>
      <c r="J828" s="1506"/>
      <c r="K828" s="1506"/>
      <c r="L828" s="1507">
        <v>5</v>
      </c>
      <c r="M828" s="1499"/>
      <c r="N828" s="1499"/>
      <c r="O828" s="1507"/>
      <c r="P828" s="1508"/>
      <c r="Q828" s="1508"/>
      <c r="R828" s="1508">
        <v>0.3</v>
      </c>
      <c r="S828" s="1512"/>
      <c r="T828" s="1512"/>
      <c r="U828" s="1512"/>
      <c r="V828" s="1512"/>
      <c r="W828" s="1512"/>
    </row>
    <row r="829" spans="1:23">
      <c r="A829" s="510">
        <v>225</v>
      </c>
      <c r="B829" s="1468" t="s">
        <v>9129</v>
      </c>
      <c r="C829" s="1540"/>
      <c r="D829" s="1469"/>
      <c r="E829" s="1505">
        <v>0.2</v>
      </c>
      <c r="F829" s="1505"/>
      <c r="G829" s="1506"/>
      <c r="H829" s="1506"/>
      <c r="I829" s="1506"/>
      <c r="J829" s="1506">
        <v>0.2</v>
      </c>
      <c r="K829" s="1506">
        <v>0.2</v>
      </c>
      <c r="L829" s="1507">
        <v>5</v>
      </c>
      <c r="M829" s="1499"/>
      <c r="N829" s="1499"/>
      <c r="O829" s="1507"/>
      <c r="P829" s="1508"/>
      <c r="Q829" s="1508"/>
      <c r="R829" s="1508">
        <v>0.2</v>
      </c>
      <c r="S829" s="1512"/>
      <c r="T829" s="1512"/>
      <c r="U829" s="1512"/>
      <c r="V829" s="1512"/>
      <c r="W829" s="1512"/>
    </row>
    <row r="830" spans="1:23">
      <c r="A830" s="510">
        <v>226</v>
      </c>
      <c r="B830" s="1468" t="s">
        <v>70</v>
      </c>
      <c r="C830" s="1540" t="s">
        <v>13054</v>
      </c>
      <c r="D830" s="1469"/>
      <c r="E830" s="1505">
        <v>1.2</v>
      </c>
      <c r="F830" s="1505">
        <v>0.69</v>
      </c>
      <c r="G830" s="1506">
        <v>0.69</v>
      </c>
      <c r="H830" s="1506"/>
      <c r="I830" s="1506"/>
      <c r="J830" s="1506">
        <v>0.51</v>
      </c>
      <c r="K830" s="1506">
        <v>0.51</v>
      </c>
      <c r="L830" s="1507">
        <v>5</v>
      </c>
      <c r="M830" s="1499"/>
      <c r="N830" s="1499"/>
      <c r="O830" s="1507"/>
      <c r="P830" s="1508"/>
      <c r="Q830" s="1508">
        <v>1.2</v>
      </c>
      <c r="R830" s="1508"/>
      <c r="S830" s="1512"/>
      <c r="T830" s="1512"/>
      <c r="U830" s="1512"/>
      <c r="V830" s="1512"/>
      <c r="W830" s="1512"/>
    </row>
    <row r="831" spans="1:23">
      <c r="A831" s="510"/>
      <c r="B831" s="1471" t="s">
        <v>13055</v>
      </c>
      <c r="C831" s="1540"/>
      <c r="D831" s="1469"/>
      <c r="E831" s="1505"/>
      <c r="F831" s="1505"/>
      <c r="G831" s="1506"/>
      <c r="H831" s="1506"/>
      <c r="I831" s="1506"/>
      <c r="J831" s="1506"/>
      <c r="K831" s="1506"/>
      <c r="L831" s="1507">
        <v>5</v>
      </c>
      <c r="M831" s="1499"/>
      <c r="N831" s="1499"/>
      <c r="O831" s="1507"/>
      <c r="P831" s="1508"/>
      <c r="Q831" s="1508"/>
      <c r="R831" s="1508"/>
      <c r="S831" s="1512"/>
      <c r="T831" s="1512"/>
      <c r="U831" s="1512"/>
      <c r="V831" s="1512"/>
      <c r="W831" s="1512"/>
    </row>
    <row r="832" spans="1:23">
      <c r="A832" s="510">
        <v>227</v>
      </c>
      <c r="B832" s="1468" t="s">
        <v>13056</v>
      </c>
      <c r="C832" s="1540" t="s">
        <v>13057</v>
      </c>
      <c r="D832" s="1469"/>
      <c r="E832" s="1505">
        <v>0.2</v>
      </c>
      <c r="F832" s="1505"/>
      <c r="G832" s="1506"/>
      <c r="H832" s="1506"/>
      <c r="I832" s="1506"/>
      <c r="J832" s="1505">
        <v>0.2</v>
      </c>
      <c r="K832" s="1505">
        <v>0.2</v>
      </c>
      <c r="L832" s="1507">
        <v>5</v>
      </c>
      <c r="M832" s="1499"/>
      <c r="N832" s="1499"/>
      <c r="O832" s="1507"/>
      <c r="P832" s="1508"/>
      <c r="Q832" s="1508"/>
      <c r="R832" s="1508">
        <v>0.2</v>
      </c>
      <c r="S832" s="1512"/>
      <c r="T832" s="1512"/>
      <c r="U832" s="1512"/>
      <c r="V832" s="1512"/>
      <c r="W832" s="1512"/>
    </row>
    <row r="833" spans="1:23">
      <c r="A833" s="510"/>
      <c r="B833" s="1471" t="s">
        <v>13058</v>
      </c>
      <c r="C833" s="1540"/>
      <c r="D833" s="1469"/>
      <c r="E833" s="1505"/>
      <c r="F833" s="1505"/>
      <c r="G833" s="1506"/>
      <c r="H833" s="1506"/>
      <c r="I833" s="1506"/>
      <c r="J833" s="1506"/>
      <c r="K833" s="1506"/>
      <c r="L833" s="1507"/>
      <c r="M833" s="1499"/>
      <c r="N833" s="1499"/>
      <c r="O833" s="1507"/>
      <c r="P833" s="1508"/>
      <c r="Q833" s="1508"/>
      <c r="R833" s="1508"/>
      <c r="S833" s="1512"/>
      <c r="T833" s="1512"/>
      <c r="U833" s="1512"/>
      <c r="V833" s="1512"/>
      <c r="W833" s="1512"/>
    </row>
    <row r="834" spans="1:23">
      <c r="A834" s="510">
        <v>228</v>
      </c>
      <c r="B834" s="1472" t="s">
        <v>61</v>
      </c>
      <c r="C834" s="1542" t="s">
        <v>13059</v>
      </c>
      <c r="D834" s="1473"/>
      <c r="E834" s="1513">
        <v>0.2</v>
      </c>
      <c r="F834" s="1513"/>
      <c r="G834" s="1514"/>
      <c r="H834" s="1514"/>
      <c r="I834" s="1514"/>
      <c r="J834" s="1514">
        <v>0.2</v>
      </c>
      <c r="K834" s="1514">
        <v>0.2</v>
      </c>
      <c r="L834" s="1514">
        <v>5</v>
      </c>
      <c r="M834" s="1516"/>
      <c r="N834" s="1516"/>
      <c r="O834" s="1514"/>
      <c r="P834" s="1513"/>
      <c r="Q834" s="1513"/>
      <c r="R834" s="1513">
        <v>0.2</v>
      </c>
      <c r="S834" s="1512"/>
      <c r="T834" s="1512"/>
      <c r="U834" s="1512"/>
      <c r="V834" s="1512"/>
      <c r="W834" s="1512"/>
    </row>
    <row r="835" spans="1:23">
      <c r="A835" s="510"/>
      <c r="B835" s="1471" t="s">
        <v>552</v>
      </c>
      <c r="C835" s="1540"/>
      <c r="D835" s="1469"/>
      <c r="E835" s="1505"/>
      <c r="F835" s="1505"/>
      <c r="G835" s="1506"/>
      <c r="H835" s="1506"/>
      <c r="I835" s="1506"/>
      <c r="J835" s="1506"/>
      <c r="K835" s="1506"/>
      <c r="L835" s="1507"/>
      <c r="M835" s="1499"/>
      <c r="N835" s="1499"/>
      <c r="O835" s="1507"/>
      <c r="P835" s="1508"/>
      <c r="Q835" s="1508"/>
      <c r="R835" s="1508"/>
      <c r="S835" s="1512"/>
      <c r="T835" s="1512"/>
      <c r="U835" s="1512"/>
      <c r="V835" s="1512"/>
      <c r="W835" s="1512"/>
    </row>
    <row r="836" spans="1:23">
      <c r="A836" s="510">
        <v>229</v>
      </c>
      <c r="B836" s="1472" t="s">
        <v>407</v>
      </c>
      <c r="C836" s="1542" t="s">
        <v>13060</v>
      </c>
      <c r="D836" s="1473"/>
      <c r="E836" s="1513">
        <v>0.2</v>
      </c>
      <c r="F836" s="1513"/>
      <c r="G836" s="1514"/>
      <c r="H836" s="1514"/>
      <c r="I836" s="1514"/>
      <c r="J836" s="1514">
        <v>0.2</v>
      </c>
      <c r="K836" s="1514">
        <v>0.2</v>
      </c>
      <c r="L836" s="1514">
        <v>5</v>
      </c>
      <c r="M836" s="1516"/>
      <c r="N836" s="1516"/>
      <c r="O836" s="1514"/>
      <c r="P836" s="1513"/>
      <c r="Q836" s="1513"/>
      <c r="R836" s="1513">
        <v>0.2</v>
      </c>
      <c r="S836" s="1512"/>
      <c r="T836" s="1512"/>
      <c r="U836" s="1512"/>
      <c r="V836" s="1512"/>
      <c r="W836" s="1512"/>
    </row>
    <row r="837" spans="1:23">
      <c r="A837" s="510"/>
      <c r="B837" s="1471" t="s">
        <v>13061</v>
      </c>
      <c r="C837" s="1540"/>
      <c r="D837" s="1469"/>
      <c r="E837" s="1505"/>
      <c r="F837" s="1505"/>
      <c r="G837" s="1506"/>
      <c r="H837" s="1506"/>
      <c r="I837" s="1506"/>
      <c r="J837" s="1506"/>
      <c r="K837" s="1506"/>
      <c r="L837" s="1507"/>
      <c r="M837" s="1499"/>
      <c r="N837" s="1499"/>
      <c r="O837" s="1507"/>
      <c r="P837" s="1508"/>
      <c r="Q837" s="1508"/>
      <c r="R837" s="1508"/>
      <c r="S837" s="1512"/>
      <c r="T837" s="1512"/>
      <c r="U837" s="1512"/>
      <c r="V837" s="1512"/>
      <c r="W837" s="1512"/>
    </row>
    <row r="838" spans="1:23">
      <c r="A838" s="510">
        <v>230</v>
      </c>
      <c r="B838" s="1472" t="s">
        <v>175</v>
      </c>
      <c r="C838" s="1542" t="s">
        <v>13062</v>
      </c>
      <c r="D838" s="1473"/>
      <c r="E838" s="1513">
        <v>0.2</v>
      </c>
      <c r="F838" s="1513"/>
      <c r="G838" s="1514"/>
      <c r="H838" s="1514"/>
      <c r="I838" s="1514"/>
      <c r="J838" s="1514">
        <v>0.2</v>
      </c>
      <c r="K838" s="1514">
        <v>0.2</v>
      </c>
      <c r="L838" s="1514">
        <v>5</v>
      </c>
      <c r="M838" s="1516"/>
      <c r="N838" s="1516"/>
      <c r="O838" s="1514"/>
      <c r="P838" s="1513"/>
      <c r="Q838" s="1513"/>
      <c r="R838" s="1513">
        <v>0.2</v>
      </c>
      <c r="S838" s="1512"/>
      <c r="T838" s="1512"/>
      <c r="U838" s="1512"/>
      <c r="V838" s="1512"/>
      <c r="W838" s="1512"/>
    </row>
    <row r="839" spans="1:23">
      <c r="A839" s="510"/>
      <c r="B839" s="1471" t="s">
        <v>13063</v>
      </c>
      <c r="C839" s="1540"/>
      <c r="D839" s="1469"/>
      <c r="E839" s="1505"/>
      <c r="F839" s="1505"/>
      <c r="G839" s="1506"/>
      <c r="H839" s="1506"/>
      <c r="I839" s="1506"/>
      <c r="J839" s="1506"/>
      <c r="K839" s="1506"/>
      <c r="L839" s="1507"/>
      <c r="M839" s="1499"/>
      <c r="N839" s="1499"/>
      <c r="O839" s="1507"/>
      <c r="P839" s="1508"/>
      <c r="Q839" s="1508"/>
      <c r="R839" s="1508"/>
      <c r="S839" s="1512"/>
      <c r="T839" s="1512"/>
      <c r="U839" s="1512"/>
      <c r="V839" s="1512"/>
      <c r="W839" s="1512"/>
    </row>
    <row r="840" spans="1:23">
      <c r="A840" s="510">
        <v>231</v>
      </c>
      <c r="B840" s="1472" t="s">
        <v>177</v>
      </c>
      <c r="C840" s="1542" t="s">
        <v>13064</v>
      </c>
      <c r="D840" s="1473"/>
      <c r="E840" s="1513">
        <v>0.2</v>
      </c>
      <c r="F840" s="1513"/>
      <c r="G840" s="1514"/>
      <c r="H840" s="1514"/>
      <c r="I840" s="1514"/>
      <c r="J840" s="1514">
        <v>0.2</v>
      </c>
      <c r="K840" s="1514">
        <v>0.2</v>
      </c>
      <c r="L840" s="1514">
        <v>5</v>
      </c>
      <c r="M840" s="1516"/>
      <c r="N840" s="1516"/>
      <c r="O840" s="1514"/>
      <c r="P840" s="1513"/>
      <c r="Q840" s="1513"/>
      <c r="R840" s="1513">
        <v>0.2</v>
      </c>
      <c r="S840" s="1512"/>
      <c r="T840" s="1512"/>
      <c r="U840" s="1512"/>
      <c r="V840" s="1512"/>
      <c r="W840" s="1512"/>
    </row>
    <row r="841" spans="1:23">
      <c r="A841" s="510"/>
      <c r="B841" s="1471" t="s">
        <v>13065</v>
      </c>
      <c r="C841" s="1540"/>
      <c r="D841" s="1469"/>
      <c r="E841" s="1505"/>
      <c r="F841" s="1505"/>
      <c r="G841" s="1506"/>
      <c r="H841" s="1506"/>
      <c r="I841" s="1506"/>
      <c r="J841" s="1506"/>
      <c r="K841" s="1506"/>
      <c r="L841" s="1507"/>
      <c r="M841" s="1499"/>
      <c r="N841" s="1499"/>
      <c r="O841" s="1507"/>
      <c r="P841" s="1508"/>
      <c r="Q841" s="1508"/>
      <c r="R841" s="1508"/>
      <c r="S841" s="1512"/>
      <c r="T841" s="1512"/>
      <c r="U841" s="1512"/>
      <c r="V841" s="1512"/>
      <c r="W841" s="1512"/>
    </row>
    <row r="842" spans="1:23">
      <c r="A842" s="510">
        <v>232</v>
      </c>
      <c r="B842" s="1472" t="s">
        <v>61</v>
      </c>
      <c r="C842" s="1542" t="s">
        <v>13066</v>
      </c>
      <c r="D842" s="1473"/>
      <c r="E842" s="1513">
        <v>0.1</v>
      </c>
      <c r="F842" s="1513"/>
      <c r="G842" s="1514"/>
      <c r="H842" s="1514"/>
      <c r="I842" s="1514"/>
      <c r="J842" s="1514">
        <v>0.1</v>
      </c>
      <c r="K842" s="1514">
        <v>0.1</v>
      </c>
      <c r="L842" s="1514">
        <v>5</v>
      </c>
      <c r="M842" s="1516"/>
      <c r="N842" s="1516"/>
      <c r="O842" s="1514"/>
      <c r="P842" s="1513"/>
      <c r="Q842" s="1513"/>
      <c r="R842" s="1513">
        <v>0.1</v>
      </c>
      <c r="S842" s="1512"/>
      <c r="T842" s="1512"/>
      <c r="U842" s="1512"/>
      <c r="V842" s="1512"/>
      <c r="W842" s="1512"/>
    </row>
    <row r="843" spans="1:23">
      <c r="A843" s="510">
        <v>233</v>
      </c>
      <c r="B843" s="1472" t="s">
        <v>177</v>
      </c>
      <c r="C843" s="1542" t="s">
        <v>13067</v>
      </c>
      <c r="D843" s="1473"/>
      <c r="E843" s="1513">
        <v>0.1</v>
      </c>
      <c r="F843" s="1513"/>
      <c r="G843" s="1514"/>
      <c r="H843" s="1514"/>
      <c r="I843" s="1514"/>
      <c r="J843" s="1514">
        <v>0.1</v>
      </c>
      <c r="K843" s="1514">
        <v>0.1</v>
      </c>
      <c r="L843" s="1514">
        <v>5</v>
      </c>
      <c r="M843" s="1516"/>
      <c r="N843" s="1516"/>
      <c r="O843" s="1514"/>
      <c r="P843" s="1513"/>
      <c r="Q843" s="1513"/>
      <c r="R843" s="1513">
        <v>0.1</v>
      </c>
      <c r="S843" s="1512"/>
      <c r="T843" s="1512"/>
      <c r="U843" s="1512"/>
      <c r="V843" s="1512"/>
      <c r="W843" s="1512"/>
    </row>
    <row r="844" spans="1:23">
      <c r="A844" s="510"/>
      <c r="B844" s="1471" t="s">
        <v>13068</v>
      </c>
      <c r="C844" s="1540"/>
      <c r="D844" s="1469"/>
      <c r="E844" s="1505"/>
      <c r="F844" s="1505"/>
      <c r="G844" s="1506"/>
      <c r="H844" s="1506"/>
      <c r="I844" s="1506"/>
      <c r="J844" s="1506"/>
      <c r="K844" s="1506"/>
      <c r="L844" s="1507"/>
      <c r="M844" s="1499"/>
      <c r="N844" s="1499"/>
      <c r="O844" s="1507"/>
      <c r="P844" s="1508"/>
      <c r="Q844" s="1508"/>
      <c r="R844" s="1508"/>
      <c r="S844" s="1512"/>
      <c r="T844" s="1512"/>
      <c r="U844" s="1512"/>
      <c r="V844" s="1512"/>
      <c r="W844" s="1512"/>
    </row>
    <row r="845" spans="1:23">
      <c r="A845" s="510">
        <v>234</v>
      </c>
      <c r="B845" s="1472" t="s">
        <v>397</v>
      </c>
      <c r="C845" s="1542" t="s">
        <v>13069</v>
      </c>
      <c r="D845" s="1473"/>
      <c r="E845" s="1513">
        <v>0.1</v>
      </c>
      <c r="F845" s="1513"/>
      <c r="G845" s="1514"/>
      <c r="H845" s="1514"/>
      <c r="I845" s="1514"/>
      <c r="J845" s="1514">
        <v>0.1</v>
      </c>
      <c r="K845" s="1514">
        <v>0.1</v>
      </c>
      <c r="L845" s="1514">
        <v>5</v>
      </c>
      <c r="M845" s="1516"/>
      <c r="N845" s="1516"/>
      <c r="O845" s="1514"/>
      <c r="P845" s="1513"/>
      <c r="Q845" s="1513"/>
      <c r="R845" s="1513">
        <v>0.1</v>
      </c>
      <c r="S845" s="1512"/>
      <c r="T845" s="1512"/>
      <c r="U845" s="1512"/>
      <c r="V845" s="1512"/>
      <c r="W845" s="1512"/>
    </row>
    <row r="846" spans="1:23">
      <c r="A846" s="510"/>
      <c r="B846" s="1471" t="s">
        <v>13070</v>
      </c>
      <c r="C846" s="1540"/>
      <c r="D846" s="1469"/>
      <c r="E846" s="1505"/>
      <c r="F846" s="1505"/>
      <c r="G846" s="1506"/>
      <c r="H846" s="1506"/>
      <c r="I846" s="1506"/>
      <c r="J846" s="1505"/>
      <c r="K846" s="1505"/>
      <c r="L846" s="1507"/>
      <c r="M846" s="1499"/>
      <c r="N846" s="1499"/>
      <c r="O846" s="1507"/>
      <c r="P846" s="1508"/>
      <c r="Q846" s="1508"/>
      <c r="R846" s="1508"/>
      <c r="S846" s="1512"/>
      <c r="T846" s="1512"/>
      <c r="U846" s="1512"/>
      <c r="V846" s="1512"/>
      <c r="W846" s="1512"/>
    </row>
    <row r="847" spans="1:23">
      <c r="A847" s="510">
        <v>235</v>
      </c>
      <c r="B847" s="1468" t="s">
        <v>164</v>
      </c>
      <c r="C847" s="1540" t="s">
        <v>13071</v>
      </c>
      <c r="D847" s="1469"/>
      <c r="E847" s="1505">
        <v>0.5</v>
      </c>
      <c r="F847" s="1505"/>
      <c r="G847" s="1506"/>
      <c r="H847" s="1506"/>
      <c r="I847" s="1506"/>
      <c r="J847" s="1505">
        <v>0.5</v>
      </c>
      <c r="K847" s="1505">
        <v>0.5</v>
      </c>
      <c r="L847" s="1507">
        <v>5</v>
      </c>
      <c r="M847" s="1499"/>
      <c r="N847" s="1499"/>
      <c r="O847" s="1507"/>
      <c r="P847" s="1508"/>
      <c r="Q847" s="1508"/>
      <c r="R847" s="1508">
        <v>0.5</v>
      </c>
      <c r="S847" s="1512"/>
      <c r="T847" s="1512"/>
      <c r="U847" s="1512"/>
      <c r="V847" s="1512"/>
      <c r="W847" s="1512"/>
    </row>
    <row r="848" spans="1:23">
      <c r="A848" s="510">
        <v>236</v>
      </c>
      <c r="B848" s="1468" t="s">
        <v>289</v>
      </c>
      <c r="C848" s="1540" t="s">
        <v>13072</v>
      </c>
      <c r="D848" s="1469"/>
      <c r="E848" s="1505">
        <v>0.2</v>
      </c>
      <c r="F848" s="1505"/>
      <c r="G848" s="1506"/>
      <c r="H848" s="1506"/>
      <c r="I848" s="1506"/>
      <c r="J848" s="1505">
        <v>0.2</v>
      </c>
      <c r="K848" s="1505">
        <v>0.2</v>
      </c>
      <c r="L848" s="1507">
        <v>5</v>
      </c>
      <c r="M848" s="1499"/>
      <c r="N848" s="1499"/>
      <c r="O848" s="1507"/>
      <c r="P848" s="1508"/>
      <c r="Q848" s="1508"/>
      <c r="R848" s="1508">
        <v>0.2</v>
      </c>
      <c r="S848" s="1512"/>
      <c r="T848" s="1512"/>
      <c r="U848" s="1512"/>
      <c r="V848" s="1512"/>
      <c r="W848" s="1512"/>
    </row>
    <row r="849" spans="1:23">
      <c r="A849" s="510">
        <v>237</v>
      </c>
      <c r="B849" s="1468" t="s">
        <v>282</v>
      </c>
      <c r="C849" s="1540" t="s">
        <v>13073</v>
      </c>
      <c r="D849" s="1469"/>
      <c r="E849" s="1505">
        <v>0.28000000000000003</v>
      </c>
      <c r="F849" s="1505">
        <v>0.28000000000000003</v>
      </c>
      <c r="G849" s="1506"/>
      <c r="H849" s="1506"/>
      <c r="I849" s="1506">
        <v>0.28000000000000003</v>
      </c>
      <c r="J849" s="1505"/>
      <c r="K849" s="1505"/>
      <c r="L849" s="1507">
        <v>5</v>
      </c>
      <c r="M849" s="1499"/>
      <c r="N849" s="1499"/>
      <c r="O849" s="1507"/>
      <c r="P849" s="1508"/>
      <c r="Q849" s="1508"/>
      <c r="R849" s="1508">
        <v>0.28000000000000003</v>
      </c>
      <c r="S849" s="1512"/>
      <c r="T849" s="1512"/>
      <c r="U849" s="1512"/>
      <c r="V849" s="1512"/>
      <c r="W849" s="1512"/>
    </row>
    <row r="850" spans="1:23">
      <c r="A850" s="510">
        <v>238</v>
      </c>
      <c r="B850" s="1468" t="s">
        <v>12849</v>
      </c>
      <c r="C850" s="1540" t="s">
        <v>13074</v>
      </c>
      <c r="D850" s="1469"/>
      <c r="E850" s="1505">
        <v>0.3</v>
      </c>
      <c r="F850" s="1505">
        <v>0.3</v>
      </c>
      <c r="G850" s="1506"/>
      <c r="H850" s="1506"/>
      <c r="I850" s="1506">
        <v>0.3</v>
      </c>
      <c r="J850" s="1505"/>
      <c r="K850" s="1505"/>
      <c r="L850" s="1507">
        <v>5</v>
      </c>
      <c r="M850" s="1499"/>
      <c r="N850" s="1499"/>
      <c r="O850" s="1507"/>
      <c r="P850" s="1508"/>
      <c r="Q850" s="1508"/>
      <c r="R850" s="1508">
        <v>0.3</v>
      </c>
      <c r="S850" s="1512"/>
      <c r="T850" s="1512"/>
      <c r="U850" s="1512"/>
      <c r="V850" s="1512"/>
      <c r="W850" s="1512"/>
    </row>
    <row r="851" spans="1:23">
      <c r="A851" s="510">
        <v>239</v>
      </c>
      <c r="B851" s="1468" t="s">
        <v>5045</v>
      </c>
      <c r="C851" s="1540" t="s">
        <v>13075</v>
      </c>
      <c r="D851" s="1469"/>
      <c r="E851" s="1505">
        <v>0.5</v>
      </c>
      <c r="F851" s="1505">
        <v>0.5</v>
      </c>
      <c r="G851" s="1506">
        <v>0.5</v>
      </c>
      <c r="H851" s="1506"/>
      <c r="I851" s="1506"/>
      <c r="J851" s="1506"/>
      <c r="K851" s="1506"/>
      <c r="L851" s="1507">
        <v>5</v>
      </c>
      <c r="M851" s="1499"/>
      <c r="N851" s="1499"/>
      <c r="O851" s="1507"/>
      <c r="P851" s="1508"/>
      <c r="Q851" s="1508"/>
      <c r="R851" s="1508">
        <v>0.5</v>
      </c>
      <c r="S851" s="1512"/>
      <c r="T851" s="1512"/>
      <c r="U851" s="1512"/>
      <c r="V851" s="1512"/>
      <c r="W851" s="1512"/>
    </row>
    <row r="852" spans="1:23">
      <c r="A852" s="510">
        <v>240</v>
      </c>
      <c r="B852" s="1468" t="s">
        <v>119</v>
      </c>
      <c r="C852" s="1540" t="s">
        <v>13076</v>
      </c>
      <c r="D852" s="1469"/>
      <c r="E852" s="1505">
        <v>0.3</v>
      </c>
      <c r="F852" s="1505">
        <v>0.3</v>
      </c>
      <c r="G852" s="1506">
        <v>0.3</v>
      </c>
      <c r="H852" s="1506"/>
      <c r="I852" s="1506"/>
      <c r="J852" s="1506"/>
      <c r="K852" s="1506"/>
      <c r="L852" s="1507">
        <v>5</v>
      </c>
      <c r="M852" s="1499"/>
      <c r="N852" s="1499"/>
      <c r="O852" s="1507"/>
      <c r="P852" s="1508">
        <v>0.3</v>
      </c>
      <c r="Q852" s="1508"/>
      <c r="R852" s="1508"/>
      <c r="S852" s="1512"/>
      <c r="T852" s="1512"/>
      <c r="U852" s="1512"/>
      <c r="V852" s="1512"/>
      <c r="W852" s="1512"/>
    </row>
    <row r="853" spans="1:23">
      <c r="A853" s="510">
        <v>241</v>
      </c>
      <c r="B853" s="1468" t="s">
        <v>70</v>
      </c>
      <c r="C853" s="1540" t="s">
        <v>13077</v>
      </c>
      <c r="D853" s="1469"/>
      <c r="E853" s="1505">
        <v>0.4</v>
      </c>
      <c r="F853" s="1505">
        <v>0.4</v>
      </c>
      <c r="G853" s="1506">
        <v>0.4</v>
      </c>
      <c r="H853" s="1506"/>
      <c r="I853" s="1506"/>
      <c r="J853" s="1506"/>
      <c r="K853" s="1506"/>
      <c r="L853" s="1507">
        <v>5</v>
      </c>
      <c r="M853" s="1499"/>
      <c r="N853" s="1499"/>
      <c r="O853" s="1507"/>
      <c r="P853" s="1508">
        <v>0.4</v>
      </c>
      <c r="Q853" s="1508"/>
      <c r="R853" s="1508"/>
      <c r="S853" s="1512"/>
      <c r="T853" s="1512"/>
      <c r="U853" s="1512"/>
      <c r="V853" s="1512"/>
      <c r="W853" s="1512"/>
    </row>
    <row r="854" spans="1:23">
      <c r="A854" s="510">
        <v>242</v>
      </c>
      <c r="B854" s="1472" t="s">
        <v>13005</v>
      </c>
      <c r="C854" s="1542" t="s">
        <v>13078</v>
      </c>
      <c r="D854" s="1473"/>
      <c r="E854" s="1513">
        <v>0.5</v>
      </c>
      <c r="F854" s="1513"/>
      <c r="G854" s="1514"/>
      <c r="H854" s="1514"/>
      <c r="I854" s="1514"/>
      <c r="J854" s="1514">
        <v>0.5</v>
      </c>
      <c r="K854" s="1514">
        <v>0.5</v>
      </c>
      <c r="L854" s="1514">
        <v>5</v>
      </c>
      <c r="M854" s="1516"/>
      <c r="N854" s="1516"/>
      <c r="O854" s="1514"/>
      <c r="P854" s="1513"/>
      <c r="Q854" s="1513"/>
      <c r="R854" s="1513">
        <v>0.5</v>
      </c>
      <c r="S854" s="1512"/>
      <c r="T854" s="1512"/>
      <c r="U854" s="1512"/>
      <c r="V854" s="1512"/>
      <c r="W854" s="1512"/>
    </row>
    <row r="855" spans="1:23">
      <c r="A855" s="510">
        <v>243</v>
      </c>
      <c r="B855" s="1472" t="s">
        <v>13079</v>
      </c>
      <c r="C855" s="1542" t="s">
        <v>13080</v>
      </c>
      <c r="D855" s="1473"/>
      <c r="E855" s="1513">
        <v>0.13500000000000001</v>
      </c>
      <c r="F855" s="1513">
        <v>0.13500000000000001</v>
      </c>
      <c r="G855" s="1514"/>
      <c r="H855" s="1514"/>
      <c r="I855" s="1514">
        <v>0.13500000000000001</v>
      </c>
      <c r="J855" s="1514"/>
      <c r="K855" s="1514"/>
      <c r="L855" s="1514">
        <v>5</v>
      </c>
      <c r="M855" s="1516"/>
      <c r="N855" s="1516"/>
      <c r="O855" s="1514"/>
      <c r="P855" s="1513"/>
      <c r="Q855" s="1513"/>
      <c r="R855" s="1513"/>
      <c r="S855" s="1512"/>
      <c r="T855" s="1512"/>
      <c r="U855" s="1512"/>
      <c r="V855" s="1512"/>
      <c r="W855" s="1512"/>
    </row>
    <row r="856" spans="1:23">
      <c r="A856" s="510">
        <v>244</v>
      </c>
      <c r="B856" s="1472" t="s">
        <v>7042</v>
      </c>
      <c r="C856" s="1542" t="s">
        <v>13081</v>
      </c>
      <c r="D856" s="1473"/>
      <c r="E856" s="1513">
        <v>0.27</v>
      </c>
      <c r="F856" s="1513">
        <v>0.27</v>
      </c>
      <c r="G856" s="1514"/>
      <c r="H856" s="1514"/>
      <c r="I856" s="1514">
        <v>0.27</v>
      </c>
      <c r="J856" s="1514"/>
      <c r="K856" s="1514"/>
      <c r="L856" s="1514">
        <v>5</v>
      </c>
      <c r="M856" s="1516"/>
      <c r="N856" s="1516"/>
      <c r="O856" s="1514"/>
      <c r="P856" s="1513"/>
      <c r="Q856" s="1513"/>
      <c r="R856" s="1513">
        <v>0.27</v>
      </c>
      <c r="S856" s="1512"/>
      <c r="T856" s="1512"/>
      <c r="U856" s="1512"/>
      <c r="V856" s="1512"/>
      <c r="W856" s="1512"/>
    </row>
    <row r="857" spans="1:23">
      <c r="A857" s="510">
        <v>245</v>
      </c>
      <c r="B857" s="1472" t="s">
        <v>567</v>
      </c>
      <c r="C857" s="1542" t="s">
        <v>13082</v>
      </c>
      <c r="D857" s="1473"/>
      <c r="E857" s="1513">
        <v>0.3</v>
      </c>
      <c r="F857" s="1513"/>
      <c r="G857" s="1514"/>
      <c r="H857" s="1514"/>
      <c r="I857" s="1514"/>
      <c r="J857" s="1514">
        <v>0.3</v>
      </c>
      <c r="K857" s="1514">
        <v>0.3</v>
      </c>
      <c r="L857" s="1514">
        <v>5</v>
      </c>
      <c r="M857" s="1516"/>
      <c r="N857" s="1516"/>
      <c r="O857" s="1514"/>
      <c r="P857" s="1513"/>
      <c r="Q857" s="1513"/>
      <c r="R857" s="1513">
        <v>0.3</v>
      </c>
      <c r="S857" s="1512"/>
      <c r="T857" s="1512"/>
      <c r="U857" s="1512"/>
      <c r="V857" s="1512"/>
      <c r="W857" s="1512"/>
    </row>
    <row r="858" spans="1:23">
      <c r="A858" s="510"/>
      <c r="B858" s="1471" t="s">
        <v>13083</v>
      </c>
      <c r="C858" s="1540"/>
      <c r="D858" s="1469"/>
      <c r="E858" s="1505"/>
      <c r="F858" s="1505"/>
      <c r="G858" s="1506"/>
      <c r="H858" s="1506"/>
      <c r="I858" s="1506"/>
      <c r="J858" s="1506"/>
      <c r="K858" s="1506"/>
      <c r="L858" s="1507"/>
      <c r="M858" s="1499"/>
      <c r="N858" s="1499"/>
      <c r="O858" s="1507"/>
      <c r="P858" s="1508"/>
      <c r="Q858" s="1508"/>
      <c r="R858" s="1508"/>
      <c r="S858" s="1512"/>
      <c r="T858" s="1512"/>
      <c r="U858" s="1512"/>
      <c r="V858" s="1512"/>
      <c r="W858" s="1512"/>
    </row>
    <row r="859" spans="1:23">
      <c r="A859" s="510">
        <v>246</v>
      </c>
      <c r="B859" s="1468" t="s">
        <v>12869</v>
      </c>
      <c r="C859" s="1540" t="s">
        <v>13084</v>
      </c>
      <c r="D859" s="1469"/>
      <c r="E859" s="1505">
        <v>0.6</v>
      </c>
      <c r="F859" s="1505"/>
      <c r="G859" s="1506"/>
      <c r="H859" s="1506"/>
      <c r="I859" s="1506"/>
      <c r="J859" s="1505">
        <v>0.6</v>
      </c>
      <c r="K859" s="1505">
        <v>0.6</v>
      </c>
      <c r="L859" s="1507">
        <v>5</v>
      </c>
      <c r="M859" s="1499"/>
      <c r="N859" s="1499"/>
      <c r="O859" s="1507"/>
      <c r="P859" s="1508"/>
      <c r="Q859" s="1508"/>
      <c r="R859" s="1508">
        <v>0.6</v>
      </c>
      <c r="S859" s="1512"/>
      <c r="T859" s="1512"/>
      <c r="U859" s="1512"/>
      <c r="V859" s="1512"/>
      <c r="W859" s="1512"/>
    </row>
    <row r="860" spans="1:23">
      <c r="A860" s="510">
        <v>247</v>
      </c>
      <c r="B860" s="1468" t="s">
        <v>9129</v>
      </c>
      <c r="C860" s="1540" t="s">
        <v>13085</v>
      </c>
      <c r="D860" s="1469"/>
      <c r="E860" s="1505">
        <v>0.2</v>
      </c>
      <c r="F860" s="1505"/>
      <c r="G860" s="1506"/>
      <c r="H860" s="1506"/>
      <c r="I860" s="1506"/>
      <c r="J860" s="1505">
        <v>0.2</v>
      </c>
      <c r="K860" s="1505">
        <v>0.2</v>
      </c>
      <c r="L860" s="1507">
        <v>5</v>
      </c>
      <c r="M860" s="1499"/>
      <c r="N860" s="1499"/>
      <c r="O860" s="1507"/>
      <c r="P860" s="1508"/>
      <c r="Q860" s="1508"/>
      <c r="R860" s="1508">
        <v>0.2</v>
      </c>
      <c r="S860" s="1512"/>
      <c r="T860" s="1512"/>
      <c r="U860" s="1512"/>
      <c r="V860" s="1512"/>
      <c r="W860" s="1512"/>
    </row>
    <row r="861" spans="1:23">
      <c r="A861" s="510"/>
      <c r="B861" s="1471" t="s">
        <v>13086</v>
      </c>
      <c r="C861" s="1540"/>
      <c r="D861" s="1469"/>
      <c r="E861" s="1505"/>
      <c r="F861" s="1505"/>
      <c r="G861" s="1506"/>
      <c r="H861" s="1506"/>
      <c r="I861" s="1506"/>
      <c r="J861" s="1505"/>
      <c r="K861" s="1505"/>
      <c r="L861" s="1507"/>
      <c r="M861" s="1499"/>
      <c r="N861" s="1499"/>
      <c r="O861" s="1507"/>
      <c r="P861" s="1508"/>
      <c r="Q861" s="1508"/>
      <c r="R861" s="1508"/>
      <c r="S861" s="1512"/>
      <c r="T861" s="1512"/>
      <c r="U861" s="1512"/>
      <c r="V861" s="1512"/>
      <c r="W861" s="1512"/>
    </row>
    <row r="862" spans="1:23">
      <c r="A862" s="510">
        <v>248</v>
      </c>
      <c r="B862" s="1472" t="s">
        <v>164</v>
      </c>
      <c r="C862" s="1542" t="s">
        <v>13087</v>
      </c>
      <c r="D862" s="1473"/>
      <c r="E862" s="1513">
        <v>0.4</v>
      </c>
      <c r="F862" s="1513"/>
      <c r="G862" s="1514"/>
      <c r="H862" s="1514"/>
      <c r="I862" s="1514"/>
      <c r="J862" s="1513">
        <v>0.4</v>
      </c>
      <c r="K862" s="1513">
        <v>0.4</v>
      </c>
      <c r="L862" s="1514">
        <v>5</v>
      </c>
      <c r="M862" s="1516"/>
      <c r="N862" s="1516"/>
      <c r="O862" s="1514"/>
      <c r="P862" s="1513"/>
      <c r="Q862" s="1513"/>
      <c r="R862" s="1513">
        <v>0.4</v>
      </c>
      <c r="S862" s="1512"/>
      <c r="T862" s="1512"/>
      <c r="U862" s="1512"/>
      <c r="V862" s="1512"/>
      <c r="W862" s="1512"/>
    </row>
    <row r="863" spans="1:23">
      <c r="A863" s="510">
        <v>249</v>
      </c>
      <c r="B863" s="1472" t="s">
        <v>7044</v>
      </c>
      <c r="C863" s="1542" t="s">
        <v>13088</v>
      </c>
      <c r="D863" s="1473"/>
      <c r="E863" s="1513">
        <v>0.2</v>
      </c>
      <c r="F863" s="1513"/>
      <c r="G863" s="1514"/>
      <c r="H863" s="1514"/>
      <c r="I863" s="1514"/>
      <c r="J863" s="1513">
        <v>0.2</v>
      </c>
      <c r="K863" s="1513">
        <v>0.2</v>
      </c>
      <c r="L863" s="1514">
        <v>5</v>
      </c>
      <c r="M863" s="1516"/>
      <c r="N863" s="1516"/>
      <c r="O863" s="1514"/>
      <c r="P863" s="1513"/>
      <c r="Q863" s="1513"/>
      <c r="R863" s="1513">
        <v>0.2</v>
      </c>
      <c r="S863" s="1512"/>
      <c r="T863" s="1512"/>
      <c r="U863" s="1512"/>
      <c r="V863" s="1512"/>
      <c r="W863" s="1512"/>
    </row>
    <row r="864" spans="1:23">
      <c r="A864" s="510"/>
      <c r="B864" s="1471" t="s">
        <v>13089</v>
      </c>
      <c r="C864" s="1540"/>
      <c r="D864" s="1469"/>
      <c r="E864" s="1505"/>
      <c r="F864" s="1505"/>
      <c r="G864" s="1506"/>
      <c r="H864" s="1506"/>
      <c r="I864" s="1506"/>
      <c r="J864" s="1505"/>
      <c r="K864" s="1505"/>
      <c r="L864" s="1507"/>
      <c r="M864" s="1499"/>
      <c r="N864" s="1499"/>
      <c r="O864" s="1507"/>
      <c r="P864" s="1508"/>
      <c r="Q864" s="1508"/>
      <c r="R864" s="1508"/>
      <c r="S864" s="1512"/>
      <c r="T864" s="1512"/>
      <c r="U864" s="1512"/>
      <c r="V864" s="1512"/>
      <c r="W864" s="1512"/>
    </row>
    <row r="865" spans="1:23">
      <c r="A865" s="510">
        <v>250</v>
      </c>
      <c r="B865" s="1472" t="s">
        <v>13005</v>
      </c>
      <c r="C865" s="1542" t="s">
        <v>13090</v>
      </c>
      <c r="D865" s="1473"/>
      <c r="E865" s="1513">
        <v>0.4</v>
      </c>
      <c r="F865" s="1513"/>
      <c r="G865" s="1514"/>
      <c r="H865" s="1514"/>
      <c r="I865" s="1514"/>
      <c r="J865" s="1513">
        <v>0.4</v>
      </c>
      <c r="K865" s="1513">
        <v>0.4</v>
      </c>
      <c r="L865" s="1514">
        <v>5</v>
      </c>
      <c r="M865" s="1516"/>
      <c r="N865" s="1516"/>
      <c r="O865" s="1514"/>
      <c r="P865" s="1513"/>
      <c r="Q865" s="1513"/>
      <c r="R865" s="1513">
        <v>0.4</v>
      </c>
      <c r="S865" s="1512"/>
      <c r="T865" s="1512"/>
      <c r="U865" s="1512"/>
      <c r="V865" s="1512"/>
      <c r="W865" s="1512"/>
    </row>
    <row r="866" spans="1:23">
      <c r="A866" s="510"/>
      <c r="B866" s="1471" t="s">
        <v>13091</v>
      </c>
      <c r="C866" s="1540"/>
      <c r="D866" s="1469"/>
      <c r="E866" s="1505"/>
      <c r="F866" s="1505"/>
      <c r="G866" s="1506"/>
      <c r="H866" s="1506"/>
      <c r="I866" s="1506"/>
      <c r="J866" s="1505"/>
      <c r="K866" s="1505"/>
      <c r="L866" s="1507"/>
      <c r="M866" s="1499"/>
      <c r="N866" s="1499"/>
      <c r="O866" s="1507"/>
      <c r="P866" s="1508"/>
      <c r="Q866" s="1508"/>
      <c r="R866" s="1508"/>
      <c r="S866" s="1512"/>
      <c r="T866" s="1512"/>
      <c r="U866" s="1512"/>
      <c r="V866" s="1512"/>
      <c r="W866" s="1512"/>
    </row>
    <row r="867" spans="1:23">
      <c r="A867" s="510">
        <v>251</v>
      </c>
      <c r="B867" s="1472" t="s">
        <v>12538</v>
      </c>
      <c r="C867" s="1542" t="s">
        <v>13092</v>
      </c>
      <c r="D867" s="1473"/>
      <c r="E867" s="1513">
        <v>0.3</v>
      </c>
      <c r="F867" s="1513"/>
      <c r="G867" s="1514"/>
      <c r="H867" s="1514"/>
      <c r="I867" s="1514"/>
      <c r="J867" s="1513">
        <v>0.3</v>
      </c>
      <c r="K867" s="1513">
        <v>0.3</v>
      </c>
      <c r="L867" s="1514">
        <v>5</v>
      </c>
      <c r="M867" s="1516"/>
      <c r="N867" s="1516"/>
      <c r="O867" s="1514"/>
      <c r="P867" s="1513"/>
      <c r="Q867" s="1513"/>
      <c r="R867" s="1513">
        <v>0.3</v>
      </c>
      <c r="S867" s="1512"/>
      <c r="T867" s="1512"/>
      <c r="U867" s="1512"/>
      <c r="V867" s="1512"/>
      <c r="W867" s="1512"/>
    </row>
    <row r="868" spans="1:23">
      <c r="A868" s="510"/>
      <c r="B868" s="1471" t="s">
        <v>285</v>
      </c>
      <c r="C868" s="1540"/>
      <c r="D868" s="1469"/>
      <c r="E868" s="1505"/>
      <c r="F868" s="1505"/>
      <c r="G868" s="1506"/>
      <c r="H868" s="1506"/>
      <c r="I868" s="1506"/>
      <c r="J868" s="1505"/>
      <c r="K868" s="1505"/>
      <c r="L868" s="1507"/>
      <c r="M868" s="1499"/>
      <c r="N868" s="1499"/>
      <c r="O868" s="1507"/>
      <c r="P868" s="1508"/>
      <c r="Q868" s="1508"/>
      <c r="R868" s="1508"/>
      <c r="S868" s="1512"/>
      <c r="T868" s="1512"/>
      <c r="U868" s="1512"/>
      <c r="V868" s="1512"/>
      <c r="W868" s="1512"/>
    </row>
    <row r="869" spans="1:23">
      <c r="A869" s="510">
        <v>252</v>
      </c>
      <c r="B869" s="1472" t="s">
        <v>58</v>
      </c>
      <c r="C869" s="1542" t="s">
        <v>13093</v>
      </c>
      <c r="D869" s="1473"/>
      <c r="E869" s="1513">
        <v>0.5</v>
      </c>
      <c r="F869" s="1513"/>
      <c r="G869" s="1514"/>
      <c r="H869" s="1514"/>
      <c r="I869" s="1514"/>
      <c r="J869" s="1513">
        <v>0.5</v>
      </c>
      <c r="K869" s="1513">
        <v>0.5</v>
      </c>
      <c r="L869" s="1514">
        <v>5</v>
      </c>
      <c r="M869" s="1516"/>
      <c r="N869" s="1516"/>
      <c r="O869" s="1514"/>
      <c r="P869" s="1513"/>
      <c r="Q869" s="1513"/>
      <c r="R869" s="1513">
        <v>0.5</v>
      </c>
      <c r="S869" s="1512"/>
      <c r="T869" s="1512"/>
      <c r="U869" s="1512"/>
      <c r="V869" s="1512"/>
      <c r="W869" s="1512"/>
    </row>
    <row r="870" spans="1:23">
      <c r="A870" s="510"/>
      <c r="B870" s="1471" t="s">
        <v>13094</v>
      </c>
      <c r="C870" s="1540"/>
      <c r="D870" s="1469"/>
      <c r="E870" s="1505"/>
      <c r="F870" s="1505"/>
      <c r="G870" s="1506"/>
      <c r="H870" s="1506"/>
      <c r="I870" s="1506"/>
      <c r="J870" s="1505"/>
      <c r="K870" s="1505"/>
      <c r="L870" s="1507"/>
      <c r="M870" s="1499"/>
      <c r="N870" s="1499"/>
      <c r="O870" s="1507"/>
      <c r="P870" s="1508"/>
      <c r="Q870" s="1508"/>
      <c r="R870" s="1508"/>
      <c r="S870" s="1512"/>
      <c r="T870" s="1512"/>
      <c r="U870" s="1512"/>
      <c r="V870" s="1512"/>
      <c r="W870" s="1512"/>
    </row>
    <row r="871" spans="1:23">
      <c r="A871" s="510">
        <v>253</v>
      </c>
      <c r="B871" s="1472" t="s">
        <v>12581</v>
      </c>
      <c r="C871" s="1542" t="s">
        <v>13095</v>
      </c>
      <c r="D871" s="1473"/>
      <c r="E871" s="1513">
        <v>0.5</v>
      </c>
      <c r="F871" s="1513"/>
      <c r="G871" s="1514"/>
      <c r="H871" s="1514"/>
      <c r="I871" s="1514"/>
      <c r="J871" s="1513">
        <v>0.5</v>
      </c>
      <c r="K871" s="1513">
        <v>0.5</v>
      </c>
      <c r="L871" s="1514">
        <v>5</v>
      </c>
      <c r="M871" s="1516"/>
      <c r="N871" s="1516"/>
      <c r="O871" s="1514"/>
      <c r="P871" s="1513"/>
      <c r="Q871" s="1513"/>
      <c r="R871" s="1513">
        <v>0.5</v>
      </c>
      <c r="S871" s="1512"/>
      <c r="T871" s="1512"/>
      <c r="U871" s="1512"/>
      <c r="V871" s="1512"/>
      <c r="W871" s="1512"/>
    </row>
    <row r="872" spans="1:23">
      <c r="A872" s="510">
        <v>254</v>
      </c>
      <c r="B872" s="1472" t="s">
        <v>12792</v>
      </c>
      <c r="C872" s="1542" t="s">
        <v>13096</v>
      </c>
      <c r="D872" s="1473"/>
      <c r="E872" s="1513">
        <v>0.5</v>
      </c>
      <c r="F872" s="1513"/>
      <c r="G872" s="1514"/>
      <c r="H872" s="1514"/>
      <c r="I872" s="1514"/>
      <c r="J872" s="1513">
        <v>0.5</v>
      </c>
      <c r="K872" s="1513">
        <v>0.5</v>
      </c>
      <c r="L872" s="1514">
        <v>5</v>
      </c>
      <c r="M872" s="1516"/>
      <c r="N872" s="1516"/>
      <c r="O872" s="1514"/>
      <c r="P872" s="1513"/>
      <c r="Q872" s="1513"/>
      <c r="R872" s="1513">
        <v>0.5</v>
      </c>
      <c r="S872" s="1512"/>
      <c r="T872" s="1512"/>
      <c r="U872" s="1512"/>
      <c r="V872" s="1512"/>
      <c r="W872" s="1512"/>
    </row>
    <row r="873" spans="1:23">
      <c r="A873" s="510">
        <v>255</v>
      </c>
      <c r="B873" s="1472" t="s">
        <v>282</v>
      </c>
      <c r="C873" s="1542" t="s">
        <v>13097</v>
      </c>
      <c r="D873" s="1473"/>
      <c r="E873" s="1513">
        <v>0.6</v>
      </c>
      <c r="F873" s="1513"/>
      <c r="G873" s="1514"/>
      <c r="H873" s="1514"/>
      <c r="I873" s="1514"/>
      <c r="J873" s="1513">
        <v>0.6</v>
      </c>
      <c r="K873" s="1513">
        <v>0.6</v>
      </c>
      <c r="L873" s="1514">
        <v>5</v>
      </c>
      <c r="M873" s="1516"/>
      <c r="N873" s="1516"/>
      <c r="O873" s="1514"/>
      <c r="P873" s="1513"/>
      <c r="Q873" s="1513"/>
      <c r="R873" s="1513">
        <v>0.6</v>
      </c>
      <c r="S873" s="1512"/>
      <c r="T873" s="1512"/>
      <c r="U873" s="1512"/>
      <c r="V873" s="1512"/>
      <c r="W873" s="1512"/>
    </row>
    <row r="874" spans="1:23">
      <c r="A874" s="510"/>
      <c r="B874" s="1471" t="s">
        <v>13098</v>
      </c>
      <c r="C874" s="1540"/>
      <c r="D874" s="1469"/>
      <c r="E874" s="1505"/>
      <c r="F874" s="1505"/>
      <c r="G874" s="1506"/>
      <c r="H874" s="1506"/>
      <c r="I874" s="1506"/>
      <c r="J874" s="1505"/>
      <c r="K874" s="1505"/>
      <c r="L874" s="1507"/>
      <c r="M874" s="1499"/>
      <c r="N874" s="1499"/>
      <c r="O874" s="1507"/>
      <c r="P874" s="1508"/>
      <c r="Q874" s="1508"/>
      <c r="R874" s="1508"/>
      <c r="S874" s="1512"/>
      <c r="T874" s="1512"/>
      <c r="U874" s="1512"/>
      <c r="V874" s="1512"/>
      <c r="W874" s="1512"/>
    </row>
    <row r="875" spans="1:23">
      <c r="A875" s="510">
        <v>256</v>
      </c>
      <c r="B875" s="1472" t="s">
        <v>12849</v>
      </c>
      <c r="C875" s="1542" t="s">
        <v>13099</v>
      </c>
      <c r="D875" s="1473"/>
      <c r="E875" s="1513">
        <v>0.3</v>
      </c>
      <c r="F875" s="1513"/>
      <c r="G875" s="1514"/>
      <c r="H875" s="1514"/>
      <c r="I875" s="1514"/>
      <c r="J875" s="1513">
        <v>0.3</v>
      </c>
      <c r="K875" s="1513">
        <v>0.3</v>
      </c>
      <c r="L875" s="1514">
        <v>5</v>
      </c>
      <c r="M875" s="1516"/>
      <c r="N875" s="1516"/>
      <c r="O875" s="1514"/>
      <c r="P875" s="1513"/>
      <c r="Q875" s="1513"/>
      <c r="R875" s="1513">
        <v>0.3</v>
      </c>
      <c r="S875" s="1512"/>
      <c r="T875" s="1512"/>
      <c r="U875" s="1512"/>
      <c r="V875" s="1512"/>
      <c r="W875" s="1512"/>
    </row>
    <row r="876" spans="1:23">
      <c r="A876" s="510"/>
      <c r="B876" s="1471" t="s">
        <v>13100</v>
      </c>
      <c r="C876" s="1540"/>
      <c r="D876" s="1469"/>
      <c r="E876" s="1505"/>
      <c r="F876" s="1505"/>
      <c r="G876" s="1506"/>
      <c r="H876" s="1506"/>
      <c r="I876" s="1506"/>
      <c r="J876" s="1505"/>
      <c r="K876" s="1505"/>
      <c r="L876" s="1507"/>
      <c r="M876" s="1499"/>
      <c r="N876" s="1499"/>
      <c r="O876" s="1507"/>
      <c r="P876" s="1508"/>
      <c r="Q876" s="1508"/>
      <c r="R876" s="1508"/>
      <c r="S876" s="1512"/>
      <c r="T876" s="1512"/>
      <c r="U876" s="1512"/>
      <c r="V876" s="1512"/>
      <c r="W876" s="1512"/>
    </row>
    <row r="877" spans="1:23">
      <c r="A877" s="510">
        <v>257</v>
      </c>
      <c r="B877" s="1472" t="s">
        <v>310</v>
      </c>
      <c r="C877" s="1542" t="s">
        <v>13101</v>
      </c>
      <c r="D877" s="1473"/>
      <c r="E877" s="1513">
        <v>0.2</v>
      </c>
      <c r="F877" s="1513"/>
      <c r="G877" s="1514"/>
      <c r="H877" s="1514"/>
      <c r="I877" s="1514"/>
      <c r="J877" s="1513">
        <v>0.2</v>
      </c>
      <c r="K877" s="1513">
        <v>0.2</v>
      </c>
      <c r="L877" s="1514">
        <v>5</v>
      </c>
      <c r="M877" s="1516"/>
      <c r="N877" s="1516"/>
      <c r="O877" s="1514"/>
      <c r="P877" s="1513"/>
      <c r="Q877" s="1513"/>
      <c r="R877" s="1513">
        <v>0.2</v>
      </c>
      <c r="S877" s="1512"/>
      <c r="T877" s="1512"/>
      <c r="U877" s="1512"/>
      <c r="V877" s="1512"/>
      <c r="W877" s="1512"/>
    </row>
    <row r="878" spans="1:23">
      <c r="A878" s="510"/>
      <c r="B878" s="1471" t="s">
        <v>13102</v>
      </c>
      <c r="C878" s="1540"/>
      <c r="D878" s="1469"/>
      <c r="E878" s="1505"/>
      <c r="F878" s="1505"/>
      <c r="G878" s="1506"/>
      <c r="H878" s="1506"/>
      <c r="I878" s="1506"/>
      <c r="J878" s="1505"/>
      <c r="K878" s="1505"/>
      <c r="L878" s="1507"/>
      <c r="M878" s="1499"/>
      <c r="N878" s="1499"/>
      <c r="O878" s="1507"/>
      <c r="P878" s="1508"/>
      <c r="Q878" s="1508"/>
      <c r="R878" s="1508"/>
      <c r="S878" s="1512"/>
      <c r="T878" s="1512"/>
      <c r="U878" s="1512"/>
      <c r="V878" s="1512"/>
      <c r="W878" s="1512"/>
    </row>
    <row r="879" spans="1:23">
      <c r="A879" s="510">
        <v>258</v>
      </c>
      <c r="B879" s="1472" t="s">
        <v>180</v>
      </c>
      <c r="C879" s="1542" t="s">
        <v>13103</v>
      </c>
      <c r="D879" s="1473"/>
      <c r="E879" s="1513">
        <v>0.5</v>
      </c>
      <c r="F879" s="1513"/>
      <c r="G879" s="1514"/>
      <c r="H879" s="1514"/>
      <c r="I879" s="1514"/>
      <c r="J879" s="1513">
        <v>0.5</v>
      </c>
      <c r="K879" s="1513">
        <v>0.5</v>
      </c>
      <c r="L879" s="1514">
        <v>5</v>
      </c>
      <c r="M879" s="1516"/>
      <c r="N879" s="1516"/>
      <c r="O879" s="1514"/>
      <c r="P879" s="1513"/>
      <c r="Q879" s="1513"/>
      <c r="R879" s="1513">
        <v>0.5</v>
      </c>
      <c r="S879" s="1512"/>
      <c r="T879" s="1512"/>
      <c r="U879" s="1512"/>
      <c r="V879" s="1512"/>
      <c r="W879" s="1512"/>
    </row>
    <row r="880" spans="1:23">
      <c r="A880" s="510">
        <v>259</v>
      </c>
      <c r="B880" s="1472" t="s">
        <v>400</v>
      </c>
      <c r="C880" s="1542" t="s">
        <v>13104</v>
      </c>
      <c r="D880" s="1473"/>
      <c r="E880" s="1513">
        <v>0.1</v>
      </c>
      <c r="F880" s="1513"/>
      <c r="G880" s="1514"/>
      <c r="H880" s="1514"/>
      <c r="I880" s="1514"/>
      <c r="J880" s="1513">
        <v>0.1</v>
      </c>
      <c r="K880" s="1513">
        <v>0.1</v>
      </c>
      <c r="L880" s="1514">
        <v>5</v>
      </c>
      <c r="M880" s="1516"/>
      <c r="N880" s="1516"/>
      <c r="O880" s="1514"/>
      <c r="P880" s="1513"/>
      <c r="Q880" s="1513"/>
      <c r="R880" s="1513">
        <v>0.1</v>
      </c>
      <c r="S880" s="1512"/>
      <c r="T880" s="1512"/>
      <c r="U880" s="1512"/>
      <c r="V880" s="1512"/>
      <c r="W880" s="1512"/>
    </row>
    <row r="881" spans="1:23">
      <c r="A881" s="510">
        <v>260</v>
      </c>
      <c r="B881" s="1472" t="s">
        <v>291</v>
      </c>
      <c r="C881" s="1542" t="s">
        <v>13105</v>
      </c>
      <c r="D881" s="1473"/>
      <c r="E881" s="1513">
        <v>0.2</v>
      </c>
      <c r="F881" s="1513"/>
      <c r="G881" s="1514"/>
      <c r="H881" s="1514"/>
      <c r="I881" s="1514"/>
      <c r="J881" s="1513">
        <v>0.2</v>
      </c>
      <c r="K881" s="1513">
        <v>0.2</v>
      </c>
      <c r="L881" s="1514">
        <v>5</v>
      </c>
      <c r="M881" s="1516"/>
      <c r="N881" s="1516"/>
      <c r="O881" s="1514"/>
      <c r="P881" s="1513"/>
      <c r="Q881" s="1513"/>
      <c r="R881" s="1513">
        <v>0.2</v>
      </c>
      <c r="S881" s="1512"/>
      <c r="T881" s="1512"/>
      <c r="U881" s="1512"/>
      <c r="V881" s="1512"/>
      <c r="W881" s="1512"/>
    </row>
    <row r="882" spans="1:23">
      <c r="A882" s="510"/>
      <c r="B882" s="1471" t="s">
        <v>13106</v>
      </c>
      <c r="C882" s="1540"/>
      <c r="D882" s="1469"/>
      <c r="E882" s="1505"/>
      <c r="F882" s="1505"/>
      <c r="G882" s="1506"/>
      <c r="H882" s="1506"/>
      <c r="I882" s="1506"/>
      <c r="J882" s="1505"/>
      <c r="K882" s="1505"/>
      <c r="L882" s="1507"/>
      <c r="M882" s="1499"/>
      <c r="N882" s="1499"/>
      <c r="O882" s="1507"/>
      <c r="P882" s="1508"/>
      <c r="Q882" s="1508"/>
      <c r="R882" s="1508"/>
      <c r="S882" s="1512"/>
      <c r="T882" s="1512"/>
      <c r="U882" s="1512"/>
      <c r="V882" s="1512"/>
      <c r="W882" s="1512"/>
    </row>
    <row r="883" spans="1:23">
      <c r="A883" s="510">
        <v>261</v>
      </c>
      <c r="B883" s="1472" t="s">
        <v>13107</v>
      </c>
      <c r="C883" s="1542" t="s">
        <v>13108</v>
      </c>
      <c r="D883" s="1473"/>
      <c r="E883" s="1513">
        <v>0.2</v>
      </c>
      <c r="F883" s="1513"/>
      <c r="G883" s="1514"/>
      <c r="H883" s="1514"/>
      <c r="I883" s="1514"/>
      <c r="J883" s="1513">
        <v>0.2</v>
      </c>
      <c r="K883" s="1513">
        <v>0.2</v>
      </c>
      <c r="L883" s="1514">
        <v>5</v>
      </c>
      <c r="M883" s="1516"/>
      <c r="N883" s="1516"/>
      <c r="O883" s="1514"/>
      <c r="P883" s="1513"/>
      <c r="Q883" s="1513"/>
      <c r="R883" s="1513">
        <v>0.2</v>
      </c>
      <c r="S883" s="1512"/>
      <c r="T883" s="1512"/>
      <c r="U883" s="1512"/>
      <c r="V883" s="1512"/>
      <c r="W883" s="1512"/>
    </row>
    <row r="884" spans="1:23">
      <c r="A884" s="510"/>
      <c r="B884" s="1471" t="s">
        <v>13109</v>
      </c>
      <c r="C884" s="1540"/>
      <c r="D884" s="1469"/>
      <c r="E884" s="1505"/>
      <c r="F884" s="1505"/>
      <c r="G884" s="1506"/>
      <c r="H884" s="1506"/>
      <c r="I884" s="1506"/>
      <c r="J884" s="1505"/>
      <c r="K884" s="1505"/>
      <c r="L884" s="1507"/>
      <c r="M884" s="1499"/>
      <c r="N884" s="1499"/>
      <c r="O884" s="1507"/>
      <c r="P884" s="1508"/>
      <c r="Q884" s="1508"/>
      <c r="R884" s="1508"/>
      <c r="S884" s="1512"/>
      <c r="T884" s="1512"/>
      <c r="U884" s="1512"/>
      <c r="V884" s="1512"/>
      <c r="W884" s="1512"/>
    </row>
    <row r="885" spans="1:23">
      <c r="A885" s="510">
        <v>262</v>
      </c>
      <c r="B885" s="1472" t="s">
        <v>13110</v>
      </c>
      <c r="C885" s="1542" t="s">
        <v>13111</v>
      </c>
      <c r="D885" s="1473"/>
      <c r="E885" s="1513">
        <v>0.5</v>
      </c>
      <c r="F885" s="1513"/>
      <c r="G885" s="1514"/>
      <c r="H885" s="1514"/>
      <c r="I885" s="1514"/>
      <c r="J885" s="1513">
        <v>0.5</v>
      </c>
      <c r="K885" s="1513">
        <v>0.5</v>
      </c>
      <c r="L885" s="1514">
        <v>5</v>
      </c>
      <c r="M885" s="1516"/>
      <c r="N885" s="1516"/>
      <c r="O885" s="1514"/>
      <c r="P885" s="1513"/>
      <c r="Q885" s="1513"/>
      <c r="R885" s="1513">
        <v>0.5</v>
      </c>
      <c r="S885" s="1512"/>
      <c r="T885" s="1512"/>
      <c r="U885" s="1512"/>
      <c r="V885" s="1512"/>
      <c r="W885" s="1512"/>
    </row>
    <row r="886" spans="1:23">
      <c r="A886" s="510"/>
      <c r="B886" s="1471" t="s">
        <v>13112</v>
      </c>
      <c r="C886" s="1540"/>
      <c r="D886" s="1469"/>
      <c r="E886" s="1505"/>
      <c r="F886" s="1505"/>
      <c r="G886" s="1506"/>
      <c r="H886" s="1506"/>
      <c r="I886" s="1506"/>
      <c r="J886" s="1505"/>
      <c r="K886" s="1505"/>
      <c r="L886" s="1507"/>
      <c r="M886" s="1499"/>
      <c r="N886" s="1499"/>
      <c r="O886" s="1507"/>
      <c r="P886" s="1508"/>
      <c r="Q886" s="1508"/>
      <c r="R886" s="1508"/>
      <c r="S886" s="1512"/>
      <c r="T886" s="1512"/>
      <c r="U886" s="1512"/>
      <c r="V886" s="1512"/>
      <c r="W886" s="1512"/>
    </row>
    <row r="887" spans="1:23">
      <c r="A887" s="510">
        <v>263</v>
      </c>
      <c r="B887" s="1472" t="s">
        <v>7235</v>
      </c>
      <c r="C887" s="1542" t="s">
        <v>13113</v>
      </c>
      <c r="D887" s="1473"/>
      <c r="E887" s="1513">
        <v>0.5</v>
      </c>
      <c r="F887" s="1513"/>
      <c r="G887" s="1514"/>
      <c r="H887" s="1514"/>
      <c r="I887" s="1514"/>
      <c r="J887" s="1513">
        <v>0.5</v>
      </c>
      <c r="K887" s="1513">
        <v>0.5</v>
      </c>
      <c r="L887" s="1514">
        <v>5</v>
      </c>
      <c r="M887" s="1516"/>
      <c r="N887" s="1516"/>
      <c r="O887" s="1514"/>
      <c r="P887" s="1513"/>
      <c r="Q887" s="1513"/>
      <c r="R887" s="1513">
        <v>0.5</v>
      </c>
      <c r="S887" s="1512"/>
      <c r="T887" s="1512"/>
      <c r="U887" s="1512"/>
      <c r="V887" s="1512"/>
      <c r="W887" s="1512"/>
    </row>
    <row r="888" spans="1:23">
      <c r="A888" s="510">
        <v>264</v>
      </c>
      <c r="B888" s="1472" t="s">
        <v>458</v>
      </c>
      <c r="C888" s="1542" t="s">
        <v>13114</v>
      </c>
      <c r="D888" s="1473"/>
      <c r="E888" s="1513">
        <v>0.3</v>
      </c>
      <c r="F888" s="1513"/>
      <c r="G888" s="1514"/>
      <c r="H888" s="1514"/>
      <c r="I888" s="1514"/>
      <c r="J888" s="1513">
        <v>0.3</v>
      </c>
      <c r="K888" s="1513">
        <v>0.3</v>
      </c>
      <c r="L888" s="1514">
        <v>5</v>
      </c>
      <c r="M888" s="1516"/>
      <c r="N888" s="1516"/>
      <c r="O888" s="1514"/>
      <c r="P888" s="1513"/>
      <c r="Q888" s="1513"/>
      <c r="R888" s="1513">
        <v>0.3</v>
      </c>
      <c r="S888" s="1512"/>
      <c r="T888" s="1512"/>
      <c r="U888" s="1512"/>
      <c r="V888" s="1512"/>
      <c r="W888" s="1512"/>
    </row>
    <row r="889" spans="1:23">
      <c r="A889" s="510"/>
      <c r="B889" s="1471" t="s">
        <v>13115</v>
      </c>
      <c r="C889" s="1540"/>
      <c r="D889" s="1469"/>
      <c r="E889" s="1505"/>
      <c r="F889" s="1505"/>
      <c r="G889" s="1506"/>
      <c r="H889" s="1506"/>
      <c r="I889" s="1506"/>
      <c r="J889" s="1505"/>
      <c r="K889" s="1505"/>
      <c r="L889" s="1507"/>
      <c r="M889" s="1499"/>
      <c r="N889" s="1499"/>
      <c r="O889" s="1507"/>
      <c r="P889" s="1508"/>
      <c r="Q889" s="1508"/>
      <c r="R889" s="1508"/>
      <c r="S889" s="1512"/>
      <c r="T889" s="1512"/>
      <c r="U889" s="1512"/>
      <c r="V889" s="1512"/>
      <c r="W889" s="1512"/>
    </row>
    <row r="890" spans="1:23">
      <c r="A890" s="510">
        <v>265</v>
      </c>
      <c r="B890" s="1472" t="s">
        <v>100</v>
      </c>
      <c r="C890" s="1542" t="s">
        <v>13116</v>
      </c>
      <c r="D890" s="1473"/>
      <c r="E890" s="1513">
        <v>0.2</v>
      </c>
      <c r="F890" s="1513"/>
      <c r="G890" s="1514"/>
      <c r="H890" s="1514"/>
      <c r="I890" s="1514"/>
      <c r="J890" s="1513">
        <v>0.2</v>
      </c>
      <c r="K890" s="1513">
        <v>0.2</v>
      </c>
      <c r="L890" s="1514">
        <v>5</v>
      </c>
      <c r="M890" s="1516"/>
      <c r="N890" s="1516"/>
      <c r="O890" s="1514"/>
      <c r="P890" s="1513"/>
      <c r="Q890" s="1513"/>
      <c r="R890" s="1513">
        <v>0.2</v>
      </c>
      <c r="S890" s="1512"/>
      <c r="T890" s="1512"/>
      <c r="U890" s="1512"/>
      <c r="V890" s="1512"/>
      <c r="W890" s="1512"/>
    </row>
    <row r="891" spans="1:23">
      <c r="A891" s="510"/>
      <c r="B891" s="1471" t="s">
        <v>13117</v>
      </c>
      <c r="C891" s="1540"/>
      <c r="D891" s="1469"/>
      <c r="E891" s="1505"/>
      <c r="F891" s="1505"/>
      <c r="G891" s="1506"/>
      <c r="H891" s="1506"/>
      <c r="I891" s="1506"/>
      <c r="J891" s="1505"/>
      <c r="K891" s="1505"/>
      <c r="L891" s="1507"/>
      <c r="M891" s="1499"/>
      <c r="N891" s="1499"/>
      <c r="O891" s="1507"/>
      <c r="P891" s="1508"/>
      <c r="Q891" s="1508"/>
      <c r="R891" s="1508"/>
      <c r="S891" s="1512"/>
      <c r="T891" s="1512"/>
      <c r="U891" s="1512"/>
      <c r="V891" s="1512"/>
      <c r="W891" s="1512"/>
    </row>
    <row r="892" spans="1:23">
      <c r="A892" s="510">
        <v>266</v>
      </c>
      <c r="B892" s="1472" t="s">
        <v>12910</v>
      </c>
      <c r="C892" s="1542" t="s">
        <v>13118</v>
      </c>
      <c r="D892" s="1473"/>
      <c r="E892" s="1513">
        <v>0.2</v>
      </c>
      <c r="F892" s="1513"/>
      <c r="G892" s="1514"/>
      <c r="H892" s="1514"/>
      <c r="I892" s="1514"/>
      <c r="J892" s="1513">
        <v>0.2</v>
      </c>
      <c r="K892" s="1513">
        <v>0.2</v>
      </c>
      <c r="L892" s="1514">
        <v>5</v>
      </c>
      <c r="M892" s="1516"/>
      <c r="N892" s="1516"/>
      <c r="O892" s="1514"/>
      <c r="P892" s="1513"/>
      <c r="Q892" s="1513"/>
      <c r="R892" s="1513">
        <v>0.2</v>
      </c>
      <c r="S892" s="1512"/>
      <c r="T892" s="1512"/>
      <c r="U892" s="1512"/>
      <c r="V892" s="1512"/>
      <c r="W892" s="1512"/>
    </row>
    <row r="893" spans="1:23">
      <c r="A893" s="510"/>
      <c r="B893" s="1471" t="s">
        <v>13119</v>
      </c>
      <c r="C893" s="1540"/>
      <c r="D893" s="1469"/>
      <c r="E893" s="1505"/>
      <c r="F893" s="1505"/>
      <c r="G893" s="1506"/>
      <c r="H893" s="1506"/>
      <c r="I893" s="1506"/>
      <c r="J893" s="1505"/>
      <c r="K893" s="1505"/>
      <c r="L893" s="1507"/>
      <c r="M893" s="1499"/>
      <c r="N893" s="1499"/>
      <c r="O893" s="1507"/>
      <c r="P893" s="1508"/>
      <c r="Q893" s="1508"/>
      <c r="R893" s="1508"/>
      <c r="S893" s="1512"/>
      <c r="T893" s="1512"/>
      <c r="U893" s="1512"/>
      <c r="V893" s="1512"/>
      <c r="W893" s="1512"/>
    </row>
    <row r="894" spans="1:23">
      <c r="A894" s="510">
        <v>267</v>
      </c>
      <c r="B894" s="1472" t="s">
        <v>13120</v>
      </c>
      <c r="C894" s="1542" t="s">
        <v>13121</v>
      </c>
      <c r="D894" s="1473"/>
      <c r="E894" s="1513">
        <v>0.3</v>
      </c>
      <c r="F894" s="1513"/>
      <c r="G894" s="1514"/>
      <c r="H894" s="1514"/>
      <c r="I894" s="1514"/>
      <c r="J894" s="1513">
        <v>0.3</v>
      </c>
      <c r="K894" s="1513">
        <v>0.3</v>
      </c>
      <c r="L894" s="1514">
        <v>5</v>
      </c>
      <c r="M894" s="1516"/>
      <c r="N894" s="1516"/>
      <c r="O894" s="1514"/>
      <c r="P894" s="1513"/>
      <c r="Q894" s="1513"/>
      <c r="R894" s="1513">
        <v>0.3</v>
      </c>
      <c r="S894" s="1512"/>
      <c r="T894" s="1512"/>
      <c r="U894" s="1512"/>
      <c r="V894" s="1512"/>
      <c r="W894" s="1512"/>
    </row>
    <row r="895" spans="1:23">
      <c r="A895" s="510"/>
      <c r="B895" s="1471" t="s">
        <v>13122</v>
      </c>
      <c r="C895" s="1540"/>
      <c r="D895" s="1469"/>
      <c r="E895" s="1505"/>
      <c r="F895" s="1505"/>
      <c r="G895" s="1506"/>
      <c r="H895" s="1506"/>
      <c r="I895" s="1506"/>
      <c r="J895" s="1505"/>
      <c r="K895" s="1505"/>
      <c r="L895" s="1507"/>
      <c r="M895" s="1499"/>
      <c r="N895" s="1499"/>
      <c r="O895" s="1507"/>
      <c r="P895" s="1508"/>
      <c r="Q895" s="1508"/>
      <c r="R895" s="1508"/>
      <c r="S895" s="1512"/>
      <c r="T895" s="1512"/>
      <c r="U895" s="1512"/>
      <c r="V895" s="1512"/>
      <c r="W895" s="1512"/>
    </row>
    <row r="896" spans="1:23">
      <c r="A896" s="510">
        <v>268</v>
      </c>
      <c r="B896" s="1472" t="s">
        <v>561</v>
      </c>
      <c r="C896" s="1542" t="s">
        <v>13123</v>
      </c>
      <c r="D896" s="1473"/>
      <c r="E896" s="1513">
        <v>0.4</v>
      </c>
      <c r="F896" s="1513"/>
      <c r="G896" s="1514"/>
      <c r="H896" s="1514"/>
      <c r="I896" s="1514"/>
      <c r="J896" s="1513">
        <v>0.4</v>
      </c>
      <c r="K896" s="1513">
        <v>0.4</v>
      </c>
      <c r="L896" s="1514">
        <v>5</v>
      </c>
      <c r="M896" s="1516"/>
      <c r="N896" s="1516"/>
      <c r="O896" s="1514"/>
      <c r="P896" s="1513"/>
      <c r="Q896" s="1513"/>
      <c r="R896" s="1513">
        <v>0.4</v>
      </c>
      <c r="S896" s="1512"/>
      <c r="T896" s="1512"/>
      <c r="U896" s="1512"/>
      <c r="V896" s="1512"/>
      <c r="W896" s="1512"/>
    </row>
    <row r="897" spans="1:23">
      <c r="A897" s="510">
        <v>269</v>
      </c>
      <c r="B897" s="1472" t="s">
        <v>361</v>
      </c>
      <c r="C897" s="1542" t="s">
        <v>13124</v>
      </c>
      <c r="D897" s="1473"/>
      <c r="E897" s="1513">
        <v>0.2</v>
      </c>
      <c r="F897" s="1513"/>
      <c r="G897" s="1514"/>
      <c r="H897" s="1514"/>
      <c r="I897" s="1514"/>
      <c r="J897" s="1513">
        <v>0.2</v>
      </c>
      <c r="K897" s="1513">
        <v>0.2</v>
      </c>
      <c r="L897" s="1514">
        <v>5</v>
      </c>
      <c r="M897" s="1516"/>
      <c r="N897" s="1516"/>
      <c r="O897" s="1514"/>
      <c r="P897" s="1513"/>
      <c r="Q897" s="1513"/>
      <c r="R897" s="1513">
        <v>0.2</v>
      </c>
      <c r="S897" s="1512"/>
      <c r="T897" s="1512"/>
      <c r="U897" s="1512"/>
      <c r="V897" s="1512"/>
      <c r="W897" s="1512"/>
    </row>
    <row r="898" spans="1:23">
      <c r="A898" s="510"/>
      <c r="B898" s="1471" t="s">
        <v>13125</v>
      </c>
      <c r="C898" s="1540"/>
      <c r="D898" s="1469"/>
      <c r="E898" s="1505"/>
      <c r="F898" s="1505"/>
      <c r="G898" s="1506"/>
      <c r="H898" s="1506"/>
      <c r="I898" s="1506"/>
      <c r="J898" s="1505"/>
      <c r="K898" s="1505"/>
      <c r="L898" s="1507"/>
      <c r="M898" s="1499"/>
      <c r="N898" s="1499"/>
      <c r="O898" s="1507"/>
      <c r="P898" s="1508"/>
      <c r="Q898" s="1508"/>
      <c r="R898" s="1508"/>
      <c r="S898" s="1512"/>
      <c r="T898" s="1512"/>
      <c r="U898" s="1512"/>
      <c r="V898" s="1512"/>
      <c r="W898" s="1512"/>
    </row>
    <row r="899" spans="1:23">
      <c r="A899" s="510">
        <v>270</v>
      </c>
      <c r="B899" s="1472" t="s">
        <v>13126</v>
      </c>
      <c r="C899" s="1542" t="s">
        <v>13127</v>
      </c>
      <c r="D899" s="1473"/>
      <c r="E899" s="1513">
        <v>0.5</v>
      </c>
      <c r="F899" s="1513"/>
      <c r="G899" s="1514"/>
      <c r="H899" s="1514"/>
      <c r="I899" s="1514"/>
      <c r="J899" s="1513">
        <v>0.5</v>
      </c>
      <c r="K899" s="1513">
        <v>0.5</v>
      </c>
      <c r="L899" s="1514">
        <v>5</v>
      </c>
      <c r="M899" s="1516"/>
      <c r="N899" s="1516"/>
      <c r="O899" s="1514"/>
      <c r="P899" s="1513"/>
      <c r="Q899" s="1513"/>
      <c r="R899" s="1513">
        <v>0.5</v>
      </c>
      <c r="S899" s="1512"/>
      <c r="T899" s="1512"/>
      <c r="U899" s="1512"/>
      <c r="V899" s="1512"/>
      <c r="W899" s="1512"/>
    </row>
    <row r="900" spans="1:23">
      <c r="A900" s="510">
        <v>271</v>
      </c>
      <c r="B900" s="1472" t="s">
        <v>12578</v>
      </c>
      <c r="C900" s="1542" t="s">
        <v>13128</v>
      </c>
      <c r="D900" s="1473"/>
      <c r="E900" s="1513">
        <v>0.5</v>
      </c>
      <c r="F900" s="1513"/>
      <c r="G900" s="1514"/>
      <c r="H900" s="1514"/>
      <c r="I900" s="1514"/>
      <c r="J900" s="1513">
        <v>0.5</v>
      </c>
      <c r="K900" s="1513">
        <v>0.5</v>
      </c>
      <c r="L900" s="1514">
        <v>5</v>
      </c>
      <c r="M900" s="1516"/>
      <c r="N900" s="1516"/>
      <c r="O900" s="1514"/>
      <c r="P900" s="1513"/>
      <c r="Q900" s="1513"/>
      <c r="R900" s="1513">
        <v>0.5</v>
      </c>
      <c r="S900" s="1512"/>
      <c r="T900" s="1512"/>
      <c r="U900" s="1512"/>
      <c r="V900" s="1512"/>
      <c r="W900" s="1512"/>
    </row>
    <row r="901" spans="1:23">
      <c r="A901" s="510">
        <v>272</v>
      </c>
      <c r="B901" s="1472" t="s">
        <v>13129</v>
      </c>
      <c r="C901" s="1542" t="s">
        <v>13130</v>
      </c>
      <c r="D901" s="1473"/>
      <c r="E901" s="1513">
        <v>0.2</v>
      </c>
      <c r="F901" s="1513"/>
      <c r="G901" s="1514"/>
      <c r="H901" s="1514"/>
      <c r="I901" s="1514"/>
      <c r="J901" s="1513">
        <v>0.2</v>
      </c>
      <c r="K901" s="1513">
        <v>0.2</v>
      </c>
      <c r="L901" s="1514">
        <v>5</v>
      </c>
      <c r="M901" s="1516"/>
      <c r="N901" s="1516"/>
      <c r="O901" s="1514"/>
      <c r="P901" s="1513"/>
      <c r="Q901" s="1513"/>
      <c r="R901" s="1513">
        <v>0.2</v>
      </c>
      <c r="S901" s="1512"/>
      <c r="T901" s="1512"/>
      <c r="U901" s="1512"/>
      <c r="V901" s="1512"/>
      <c r="W901" s="1512"/>
    </row>
    <row r="902" spans="1:23">
      <c r="A902" s="510">
        <v>273</v>
      </c>
      <c r="B902" s="1472" t="s">
        <v>13131</v>
      </c>
      <c r="C902" s="1542" t="s">
        <v>13132</v>
      </c>
      <c r="D902" s="1473"/>
      <c r="E902" s="1513">
        <v>0.2</v>
      </c>
      <c r="F902" s="1513"/>
      <c r="G902" s="1514"/>
      <c r="H902" s="1514"/>
      <c r="I902" s="1514"/>
      <c r="J902" s="1513">
        <v>0.2</v>
      </c>
      <c r="K902" s="1513">
        <v>0.2</v>
      </c>
      <c r="L902" s="1514">
        <v>5</v>
      </c>
      <c r="M902" s="1516"/>
      <c r="N902" s="1516"/>
      <c r="O902" s="1514"/>
      <c r="P902" s="1513"/>
      <c r="Q902" s="1513"/>
      <c r="R902" s="1513">
        <v>0.2</v>
      </c>
      <c r="S902" s="1512"/>
      <c r="T902" s="1512"/>
      <c r="U902" s="1512"/>
      <c r="V902" s="1512"/>
      <c r="W902" s="1512"/>
    </row>
    <row r="903" spans="1:23">
      <c r="A903" s="510"/>
      <c r="B903" s="1471" t="s">
        <v>12892</v>
      </c>
      <c r="C903" s="1540"/>
      <c r="D903" s="1469"/>
      <c r="E903" s="1505"/>
      <c r="F903" s="1505"/>
      <c r="G903" s="1506"/>
      <c r="H903" s="1506"/>
      <c r="I903" s="1506"/>
      <c r="J903" s="1505"/>
      <c r="K903" s="1505"/>
      <c r="L903" s="1507"/>
      <c r="M903" s="1499"/>
      <c r="N903" s="1499"/>
      <c r="O903" s="1507"/>
      <c r="P903" s="1508"/>
      <c r="Q903" s="1508"/>
      <c r="R903" s="1508"/>
      <c r="S903" s="1512"/>
      <c r="T903" s="1512"/>
      <c r="U903" s="1512"/>
      <c r="V903" s="1512"/>
      <c r="W903" s="1512"/>
    </row>
    <row r="904" spans="1:23">
      <c r="A904" s="510">
        <v>274</v>
      </c>
      <c r="B904" s="1472" t="s">
        <v>155</v>
      </c>
      <c r="C904" s="1542" t="s">
        <v>13133</v>
      </c>
      <c r="D904" s="1473"/>
      <c r="E904" s="1513">
        <v>0.4</v>
      </c>
      <c r="F904" s="1513"/>
      <c r="G904" s="1514"/>
      <c r="H904" s="1514"/>
      <c r="I904" s="1514"/>
      <c r="J904" s="1513">
        <v>0.4</v>
      </c>
      <c r="K904" s="1513">
        <v>0.4</v>
      </c>
      <c r="L904" s="1514">
        <v>5</v>
      </c>
      <c r="M904" s="1516"/>
      <c r="N904" s="1516"/>
      <c r="O904" s="1514"/>
      <c r="P904" s="1513"/>
      <c r="Q904" s="1513"/>
      <c r="R904" s="1513">
        <v>0.4</v>
      </c>
      <c r="S904" s="1512"/>
      <c r="T904" s="1512"/>
      <c r="U904" s="1512"/>
      <c r="V904" s="1512"/>
      <c r="W904" s="1512"/>
    </row>
    <row r="905" spans="1:23">
      <c r="A905" s="510"/>
      <c r="B905" s="1471" t="s">
        <v>12882</v>
      </c>
      <c r="C905" s="1540"/>
      <c r="D905" s="1469"/>
      <c r="E905" s="1505"/>
      <c r="F905" s="1505"/>
      <c r="G905" s="1506"/>
      <c r="H905" s="1506"/>
      <c r="I905" s="1506"/>
      <c r="J905" s="1505"/>
      <c r="K905" s="1505"/>
      <c r="L905" s="1507"/>
      <c r="M905" s="1499"/>
      <c r="N905" s="1499"/>
      <c r="O905" s="1507"/>
      <c r="P905" s="1508"/>
      <c r="Q905" s="1508"/>
      <c r="R905" s="1508"/>
      <c r="S905" s="1512"/>
      <c r="T905" s="1512"/>
      <c r="U905" s="1512"/>
      <c r="V905" s="1512"/>
      <c r="W905" s="1512"/>
    </row>
    <row r="906" spans="1:23">
      <c r="A906" s="510">
        <v>275</v>
      </c>
      <c r="B906" s="1472" t="s">
        <v>7031</v>
      </c>
      <c r="C906" s="1542" t="s">
        <v>13134</v>
      </c>
      <c r="D906" s="1473"/>
      <c r="E906" s="1513">
        <v>0.2</v>
      </c>
      <c r="F906" s="1513"/>
      <c r="G906" s="1514"/>
      <c r="H906" s="1514"/>
      <c r="I906" s="1514"/>
      <c r="J906" s="1513">
        <v>0.2</v>
      </c>
      <c r="K906" s="1513">
        <v>0.2</v>
      </c>
      <c r="L906" s="1514">
        <v>5</v>
      </c>
      <c r="M906" s="1516"/>
      <c r="N906" s="1516"/>
      <c r="O906" s="1514"/>
      <c r="P906" s="1513"/>
      <c r="Q906" s="1513"/>
      <c r="R906" s="1513">
        <v>0.2</v>
      </c>
      <c r="S906" s="1512"/>
      <c r="T906" s="1512"/>
      <c r="U906" s="1512"/>
      <c r="V906" s="1512"/>
      <c r="W906" s="1512"/>
    </row>
    <row r="907" spans="1:23">
      <c r="A907" s="510"/>
      <c r="B907" s="1471" t="s">
        <v>13135</v>
      </c>
      <c r="C907" s="1540"/>
      <c r="D907" s="1469"/>
      <c r="E907" s="1505"/>
      <c r="F907" s="1505"/>
      <c r="G907" s="1506"/>
      <c r="H907" s="1506"/>
      <c r="I907" s="1506"/>
      <c r="J907" s="1505"/>
      <c r="K907" s="1505"/>
      <c r="L907" s="1507"/>
      <c r="M907" s="1499"/>
      <c r="N907" s="1499"/>
      <c r="O907" s="1507"/>
      <c r="P907" s="1508"/>
      <c r="Q907" s="1508"/>
      <c r="R907" s="1508"/>
      <c r="S907" s="1512"/>
      <c r="T907" s="1512"/>
      <c r="U907" s="1512"/>
      <c r="V907" s="1512"/>
      <c r="W907" s="1512"/>
    </row>
    <row r="908" spans="1:23">
      <c r="A908" s="510">
        <v>276</v>
      </c>
      <c r="B908" s="1472" t="s">
        <v>9159</v>
      </c>
      <c r="C908" s="1542" t="s">
        <v>13136</v>
      </c>
      <c r="D908" s="1473"/>
      <c r="E908" s="1513">
        <v>0.3</v>
      </c>
      <c r="F908" s="1513"/>
      <c r="G908" s="1514"/>
      <c r="H908" s="1514"/>
      <c r="I908" s="1514"/>
      <c r="J908" s="1513">
        <v>0.3</v>
      </c>
      <c r="K908" s="1513">
        <v>0.3</v>
      </c>
      <c r="L908" s="1514">
        <v>5</v>
      </c>
      <c r="M908" s="1516"/>
      <c r="N908" s="1516"/>
      <c r="O908" s="1514"/>
      <c r="P908" s="1513"/>
      <c r="Q908" s="1513"/>
      <c r="R908" s="1513">
        <v>0.3</v>
      </c>
      <c r="S908" s="1512"/>
      <c r="T908" s="1512"/>
      <c r="U908" s="1512"/>
      <c r="V908" s="1512"/>
      <c r="W908" s="1512"/>
    </row>
    <row r="909" spans="1:23">
      <c r="A909" s="510">
        <v>277</v>
      </c>
      <c r="B909" s="1472" t="s">
        <v>13137</v>
      </c>
      <c r="C909" s="1542" t="s">
        <v>13138</v>
      </c>
      <c r="D909" s="1473"/>
      <c r="E909" s="1513">
        <v>0.2</v>
      </c>
      <c r="F909" s="1513"/>
      <c r="G909" s="1514"/>
      <c r="H909" s="1514"/>
      <c r="I909" s="1514"/>
      <c r="J909" s="1513">
        <v>0.2</v>
      </c>
      <c r="K909" s="1513">
        <v>0.2</v>
      </c>
      <c r="L909" s="1514">
        <v>5</v>
      </c>
      <c r="M909" s="1516"/>
      <c r="N909" s="1516"/>
      <c r="O909" s="1514"/>
      <c r="P909" s="1513"/>
      <c r="Q909" s="1513"/>
      <c r="R909" s="1513">
        <v>0.2</v>
      </c>
      <c r="S909" s="1512"/>
      <c r="T909" s="1512"/>
      <c r="U909" s="1512"/>
      <c r="V909" s="1512"/>
      <c r="W909" s="1512"/>
    </row>
    <row r="910" spans="1:23">
      <c r="A910" s="510"/>
      <c r="B910" s="1471" t="s">
        <v>13139</v>
      </c>
      <c r="C910" s="1540"/>
      <c r="D910" s="1469"/>
      <c r="E910" s="1505"/>
      <c r="F910" s="1505"/>
      <c r="G910" s="1506"/>
      <c r="H910" s="1506"/>
      <c r="I910" s="1506"/>
      <c r="J910" s="1505"/>
      <c r="K910" s="1505"/>
      <c r="L910" s="1507"/>
      <c r="M910" s="1499"/>
      <c r="N910" s="1499"/>
      <c r="O910" s="1507"/>
      <c r="P910" s="1508"/>
      <c r="Q910" s="1508"/>
      <c r="R910" s="1508"/>
      <c r="S910" s="1512"/>
      <c r="T910" s="1512"/>
      <c r="U910" s="1512"/>
      <c r="V910" s="1512"/>
      <c r="W910" s="1512"/>
    </row>
    <row r="911" spans="1:23">
      <c r="A911" s="510">
        <v>278</v>
      </c>
      <c r="B911" s="1472" t="s">
        <v>68</v>
      </c>
      <c r="C911" s="1542" t="s">
        <v>13140</v>
      </c>
      <c r="D911" s="1473"/>
      <c r="E911" s="1513">
        <v>0.4</v>
      </c>
      <c r="F911" s="1513"/>
      <c r="G911" s="1514"/>
      <c r="H911" s="1514"/>
      <c r="I911" s="1514"/>
      <c r="J911" s="1513">
        <v>0.4</v>
      </c>
      <c r="K911" s="1513">
        <v>0.4</v>
      </c>
      <c r="L911" s="1514">
        <v>5</v>
      </c>
      <c r="M911" s="1516"/>
      <c r="N911" s="1516"/>
      <c r="O911" s="1514"/>
      <c r="P911" s="1513"/>
      <c r="Q911" s="1513"/>
      <c r="R911" s="1513">
        <v>0.4</v>
      </c>
      <c r="S911" s="1512"/>
      <c r="T911" s="1512"/>
      <c r="U911" s="1512"/>
      <c r="V911" s="1512"/>
      <c r="W911" s="1512"/>
    </row>
    <row r="912" spans="1:23">
      <c r="A912" s="510"/>
      <c r="B912" s="1471" t="s">
        <v>7372</v>
      </c>
      <c r="C912" s="1540"/>
      <c r="D912" s="1469"/>
      <c r="E912" s="1505"/>
      <c r="F912" s="1505"/>
      <c r="G912" s="1506"/>
      <c r="H912" s="1506"/>
      <c r="I912" s="1506"/>
      <c r="J912" s="1505"/>
      <c r="K912" s="1505"/>
      <c r="L912" s="1507"/>
      <c r="M912" s="1499"/>
      <c r="N912" s="1499"/>
      <c r="O912" s="1507"/>
      <c r="P912" s="1508"/>
      <c r="Q912" s="1508"/>
      <c r="R912" s="1508"/>
      <c r="S912" s="1512"/>
      <c r="T912" s="1512"/>
      <c r="U912" s="1512"/>
      <c r="V912" s="1512"/>
      <c r="W912" s="1512"/>
    </row>
    <row r="913" spans="1:23">
      <c r="A913" s="510">
        <v>279</v>
      </c>
      <c r="B913" s="1472" t="s">
        <v>13141</v>
      </c>
      <c r="C913" s="1545" t="s">
        <v>13142</v>
      </c>
      <c r="D913" s="1473"/>
      <c r="E913" s="1513">
        <v>0.4</v>
      </c>
      <c r="F913" s="1513"/>
      <c r="G913" s="1514"/>
      <c r="H913" s="1514"/>
      <c r="I913" s="1514"/>
      <c r="J913" s="1513">
        <v>0.4</v>
      </c>
      <c r="K913" s="1513">
        <v>0.4</v>
      </c>
      <c r="L913" s="1519">
        <v>5</v>
      </c>
      <c r="M913" s="1516"/>
      <c r="N913" s="1516"/>
      <c r="O913" s="1519"/>
      <c r="P913" s="1513"/>
      <c r="Q913" s="1513"/>
      <c r="R913" s="1513">
        <v>0.4</v>
      </c>
      <c r="S913" s="1512"/>
      <c r="T913" s="1512"/>
      <c r="U913" s="1512"/>
      <c r="V913" s="1512"/>
      <c r="W913" s="1512"/>
    </row>
    <row r="914" spans="1:23">
      <c r="A914" s="510"/>
      <c r="B914" s="1471" t="s">
        <v>13143</v>
      </c>
      <c r="C914" s="1540"/>
      <c r="D914" s="1469"/>
      <c r="E914" s="1505"/>
      <c r="F914" s="1505"/>
      <c r="G914" s="1506"/>
      <c r="H914" s="1506"/>
      <c r="I914" s="1506"/>
      <c r="J914" s="1505"/>
      <c r="K914" s="1505"/>
      <c r="L914" s="1507"/>
      <c r="M914" s="1499"/>
      <c r="N914" s="1499"/>
      <c r="O914" s="1507"/>
      <c r="P914" s="1508"/>
      <c r="Q914" s="1508"/>
      <c r="R914" s="1508"/>
      <c r="S914" s="1512"/>
      <c r="T914" s="1512"/>
      <c r="U914" s="1512"/>
      <c r="V914" s="1512"/>
      <c r="W914" s="1512"/>
    </row>
    <row r="915" spans="1:23">
      <c r="A915" s="510">
        <v>280</v>
      </c>
      <c r="B915" s="1472" t="s">
        <v>107</v>
      </c>
      <c r="C915" s="1542" t="s">
        <v>13144</v>
      </c>
      <c r="D915" s="1473"/>
      <c r="E915" s="1513">
        <v>0.3</v>
      </c>
      <c r="F915" s="1513"/>
      <c r="G915" s="1514"/>
      <c r="H915" s="1514"/>
      <c r="I915" s="1514"/>
      <c r="J915" s="1513">
        <v>0.3</v>
      </c>
      <c r="K915" s="1513">
        <v>0.3</v>
      </c>
      <c r="L915" s="1514">
        <v>5</v>
      </c>
      <c r="M915" s="1516"/>
      <c r="N915" s="1516"/>
      <c r="O915" s="1514"/>
      <c r="P915" s="1513"/>
      <c r="Q915" s="1513"/>
      <c r="R915" s="1513">
        <v>0.3</v>
      </c>
      <c r="S915" s="1512"/>
      <c r="T915" s="1512"/>
      <c r="U915" s="1512"/>
      <c r="V915" s="1512"/>
      <c r="W915" s="1512"/>
    </row>
    <row r="916" spans="1:23">
      <c r="A916" s="510">
        <v>281</v>
      </c>
      <c r="B916" s="1472" t="s">
        <v>220</v>
      </c>
      <c r="C916" s="1542" t="s">
        <v>13145</v>
      </c>
      <c r="D916" s="1473"/>
      <c r="E916" s="1513">
        <v>0.2</v>
      </c>
      <c r="F916" s="1513"/>
      <c r="G916" s="1514"/>
      <c r="H916" s="1514"/>
      <c r="I916" s="1514"/>
      <c r="J916" s="1513">
        <v>0.2</v>
      </c>
      <c r="K916" s="1513">
        <v>0.2</v>
      </c>
      <c r="L916" s="1514">
        <v>5</v>
      </c>
      <c r="M916" s="1516"/>
      <c r="N916" s="1516"/>
      <c r="O916" s="1514"/>
      <c r="P916" s="1513"/>
      <c r="Q916" s="1513"/>
      <c r="R916" s="1513">
        <v>0.2</v>
      </c>
      <c r="S916" s="1512"/>
      <c r="T916" s="1512"/>
      <c r="U916" s="1512"/>
      <c r="V916" s="1512"/>
      <c r="W916" s="1512"/>
    </row>
    <row r="917" spans="1:23">
      <c r="A917" s="510"/>
      <c r="B917" s="1471" t="s">
        <v>13146</v>
      </c>
      <c r="C917" s="1540"/>
      <c r="D917" s="1469"/>
      <c r="E917" s="1505"/>
      <c r="F917" s="1505"/>
      <c r="G917" s="1506"/>
      <c r="H917" s="1506"/>
      <c r="I917" s="1506"/>
      <c r="J917" s="1505"/>
      <c r="K917" s="1505"/>
      <c r="L917" s="1507"/>
      <c r="M917" s="1499"/>
      <c r="N917" s="1499"/>
      <c r="O917" s="1507"/>
      <c r="P917" s="1508"/>
      <c r="Q917" s="1508"/>
      <c r="R917" s="1508"/>
      <c r="S917" s="1512"/>
      <c r="T917" s="1512"/>
      <c r="U917" s="1512"/>
      <c r="V917" s="1512"/>
      <c r="W917" s="1512"/>
    </row>
    <row r="918" spans="1:23">
      <c r="A918" s="510">
        <v>282</v>
      </c>
      <c r="B918" s="1472" t="s">
        <v>241</v>
      </c>
      <c r="C918" s="1542" t="s">
        <v>13147</v>
      </c>
      <c r="D918" s="1473"/>
      <c r="E918" s="1513">
        <v>0.2</v>
      </c>
      <c r="F918" s="1513"/>
      <c r="G918" s="1514"/>
      <c r="H918" s="1514"/>
      <c r="I918" s="1514"/>
      <c r="J918" s="1513">
        <v>0.2</v>
      </c>
      <c r="K918" s="1513">
        <v>0.2</v>
      </c>
      <c r="L918" s="1514">
        <v>5</v>
      </c>
      <c r="M918" s="1516"/>
      <c r="N918" s="1516"/>
      <c r="O918" s="1514"/>
      <c r="P918" s="1513"/>
      <c r="Q918" s="1513"/>
      <c r="R918" s="1513">
        <v>0.2</v>
      </c>
      <c r="S918" s="1512"/>
      <c r="T918" s="1512"/>
      <c r="U918" s="1512"/>
      <c r="V918" s="1512"/>
      <c r="W918" s="1512"/>
    </row>
    <row r="919" spans="1:23">
      <c r="A919" s="510">
        <v>283</v>
      </c>
      <c r="B919" s="1472" t="s">
        <v>350</v>
      </c>
      <c r="C919" s="1542" t="s">
        <v>13148</v>
      </c>
      <c r="D919" s="1473"/>
      <c r="E919" s="1513">
        <v>0.5</v>
      </c>
      <c r="F919" s="1513"/>
      <c r="G919" s="1514"/>
      <c r="H919" s="1514"/>
      <c r="I919" s="1514"/>
      <c r="J919" s="1513">
        <v>0.5</v>
      </c>
      <c r="K919" s="1513">
        <v>0.5</v>
      </c>
      <c r="L919" s="1514">
        <v>5</v>
      </c>
      <c r="M919" s="1516"/>
      <c r="N919" s="1516"/>
      <c r="O919" s="1514"/>
      <c r="P919" s="1513"/>
      <c r="Q919" s="1513"/>
      <c r="R919" s="1513">
        <v>0.5</v>
      </c>
      <c r="S919" s="1512"/>
      <c r="T919" s="1512"/>
      <c r="U919" s="1512"/>
      <c r="V919" s="1512"/>
      <c r="W919" s="1512"/>
    </row>
    <row r="920" spans="1:23">
      <c r="A920" s="510"/>
      <c r="B920" s="1471" t="s">
        <v>13149</v>
      </c>
      <c r="C920" s="1540"/>
      <c r="D920" s="1469"/>
      <c r="E920" s="1505"/>
      <c r="F920" s="1505"/>
      <c r="G920" s="1506"/>
      <c r="H920" s="1506"/>
      <c r="I920" s="1506"/>
      <c r="J920" s="1505"/>
      <c r="K920" s="1505"/>
      <c r="L920" s="1507"/>
      <c r="M920" s="1499"/>
      <c r="N920" s="1499"/>
      <c r="O920" s="1507"/>
      <c r="P920" s="1508"/>
      <c r="Q920" s="1508"/>
      <c r="R920" s="1508"/>
      <c r="S920" s="1512"/>
      <c r="T920" s="1512"/>
      <c r="U920" s="1512"/>
      <c r="V920" s="1512"/>
      <c r="W920" s="1512"/>
    </row>
    <row r="921" spans="1:23">
      <c r="A921" s="510">
        <v>284</v>
      </c>
      <c r="B921" s="1472" t="s">
        <v>13150</v>
      </c>
      <c r="C921" s="1542" t="s">
        <v>13151</v>
      </c>
      <c r="D921" s="1473"/>
      <c r="E921" s="1513">
        <v>0.3</v>
      </c>
      <c r="F921" s="1513"/>
      <c r="G921" s="1514"/>
      <c r="H921" s="1514"/>
      <c r="I921" s="1514"/>
      <c r="J921" s="1513">
        <v>0.3</v>
      </c>
      <c r="K921" s="1513">
        <v>0.3</v>
      </c>
      <c r="L921" s="1514">
        <v>5</v>
      </c>
      <c r="M921" s="1516"/>
      <c r="N921" s="1516"/>
      <c r="O921" s="1514"/>
      <c r="P921" s="1513"/>
      <c r="Q921" s="1513"/>
      <c r="R921" s="1513">
        <v>0.3</v>
      </c>
      <c r="S921" s="1512"/>
      <c r="T921" s="1512"/>
      <c r="U921" s="1512"/>
      <c r="V921" s="1512"/>
      <c r="W921" s="1512"/>
    </row>
    <row r="922" spans="1:23">
      <c r="A922" s="510"/>
      <c r="B922" s="1471" t="s">
        <v>13152</v>
      </c>
      <c r="C922" s="1540"/>
      <c r="D922" s="1469"/>
      <c r="E922" s="1505"/>
      <c r="F922" s="1505"/>
      <c r="G922" s="1506"/>
      <c r="H922" s="1506"/>
      <c r="I922" s="1506"/>
      <c r="J922" s="1505"/>
      <c r="K922" s="1505"/>
      <c r="L922" s="1507"/>
      <c r="M922" s="1499"/>
      <c r="N922" s="1499"/>
      <c r="O922" s="1507"/>
      <c r="P922" s="1508"/>
      <c r="Q922" s="1508"/>
      <c r="R922" s="1508"/>
      <c r="S922" s="1512"/>
      <c r="T922" s="1512"/>
      <c r="U922" s="1512"/>
      <c r="V922" s="1512"/>
      <c r="W922" s="1512"/>
    </row>
    <row r="923" spans="1:23">
      <c r="A923" s="510">
        <v>285</v>
      </c>
      <c r="B923" s="1472" t="s">
        <v>12650</v>
      </c>
      <c r="C923" s="1542" t="s">
        <v>13153</v>
      </c>
      <c r="D923" s="1473"/>
      <c r="E923" s="1513">
        <v>0.2</v>
      </c>
      <c r="F923" s="1513"/>
      <c r="G923" s="1514"/>
      <c r="H923" s="1514"/>
      <c r="I923" s="1514"/>
      <c r="J923" s="1513">
        <v>0.2</v>
      </c>
      <c r="K923" s="1513">
        <v>0.2</v>
      </c>
      <c r="L923" s="1514">
        <v>5</v>
      </c>
      <c r="M923" s="1516"/>
      <c r="N923" s="1516"/>
      <c r="O923" s="1514"/>
      <c r="P923" s="1513"/>
      <c r="Q923" s="1513"/>
      <c r="R923" s="1513">
        <v>0.2</v>
      </c>
      <c r="S923" s="1512"/>
      <c r="T923" s="1512"/>
      <c r="U923" s="1512"/>
      <c r="V923" s="1512"/>
      <c r="W923" s="1512"/>
    </row>
    <row r="924" spans="1:23">
      <c r="A924" s="510"/>
      <c r="B924" s="1471" t="s">
        <v>13154</v>
      </c>
      <c r="C924" s="1540"/>
      <c r="D924" s="1469"/>
      <c r="E924" s="1505"/>
      <c r="F924" s="1505"/>
      <c r="G924" s="1506"/>
      <c r="H924" s="1506"/>
      <c r="I924" s="1506"/>
      <c r="J924" s="1505"/>
      <c r="K924" s="1505"/>
      <c r="L924" s="1507"/>
      <c r="M924" s="1499"/>
      <c r="N924" s="1499"/>
      <c r="O924" s="1507"/>
      <c r="P924" s="1508"/>
      <c r="Q924" s="1508"/>
      <c r="R924" s="1508"/>
      <c r="S924" s="1512"/>
      <c r="T924" s="1512"/>
      <c r="U924" s="1512"/>
      <c r="V924" s="1512"/>
      <c r="W924" s="1512"/>
    </row>
    <row r="925" spans="1:23">
      <c r="A925" s="510">
        <v>286</v>
      </c>
      <c r="B925" s="1472" t="s">
        <v>13155</v>
      </c>
      <c r="C925" s="1542" t="s">
        <v>13156</v>
      </c>
      <c r="D925" s="1473"/>
      <c r="E925" s="1513">
        <v>0.2</v>
      </c>
      <c r="F925" s="1513"/>
      <c r="G925" s="1514"/>
      <c r="H925" s="1514"/>
      <c r="I925" s="1514"/>
      <c r="J925" s="1513">
        <v>0.2</v>
      </c>
      <c r="K925" s="1513">
        <v>0.2</v>
      </c>
      <c r="L925" s="1514">
        <v>5</v>
      </c>
      <c r="M925" s="1516"/>
      <c r="N925" s="1516"/>
      <c r="O925" s="1514"/>
      <c r="P925" s="1513"/>
      <c r="Q925" s="1513"/>
      <c r="R925" s="1513">
        <v>0.2</v>
      </c>
      <c r="S925" s="1512"/>
      <c r="T925" s="1512"/>
      <c r="U925" s="1512"/>
      <c r="V925" s="1512"/>
      <c r="W925" s="1512"/>
    </row>
    <row r="926" spans="1:23">
      <c r="A926" s="510"/>
      <c r="B926" s="1471" t="s">
        <v>13157</v>
      </c>
      <c r="C926" s="1540"/>
      <c r="D926" s="1469"/>
      <c r="E926" s="1505"/>
      <c r="F926" s="1505"/>
      <c r="G926" s="1506"/>
      <c r="H926" s="1506"/>
      <c r="I926" s="1506"/>
      <c r="J926" s="1505"/>
      <c r="K926" s="1505"/>
      <c r="L926" s="1507"/>
      <c r="M926" s="1499"/>
      <c r="N926" s="1499"/>
      <c r="O926" s="1507"/>
      <c r="P926" s="1508"/>
      <c r="Q926" s="1508"/>
      <c r="R926" s="1508"/>
      <c r="S926" s="1512"/>
      <c r="T926" s="1512"/>
      <c r="U926" s="1512"/>
      <c r="V926" s="1512"/>
      <c r="W926" s="1512"/>
    </row>
    <row r="927" spans="1:23">
      <c r="A927" s="510">
        <v>287</v>
      </c>
      <c r="B927" s="1472" t="s">
        <v>7065</v>
      </c>
      <c r="C927" s="1542" t="s">
        <v>13158</v>
      </c>
      <c r="D927" s="1473"/>
      <c r="E927" s="1513">
        <v>0.2</v>
      </c>
      <c r="F927" s="1513"/>
      <c r="G927" s="1514"/>
      <c r="H927" s="1514"/>
      <c r="I927" s="1514"/>
      <c r="J927" s="1513">
        <v>0.2</v>
      </c>
      <c r="K927" s="1513">
        <v>0.2</v>
      </c>
      <c r="L927" s="1514">
        <v>5</v>
      </c>
      <c r="M927" s="1516"/>
      <c r="N927" s="1516"/>
      <c r="O927" s="1514"/>
      <c r="P927" s="1513"/>
      <c r="Q927" s="1513"/>
      <c r="R927" s="1513">
        <v>0.2</v>
      </c>
      <c r="S927" s="1512"/>
      <c r="T927" s="1512"/>
      <c r="U927" s="1512"/>
      <c r="V927" s="1512"/>
      <c r="W927" s="1512"/>
    </row>
    <row r="928" spans="1:23">
      <c r="A928" s="510"/>
      <c r="B928" s="1471" t="s">
        <v>2971</v>
      </c>
      <c r="C928" s="1540"/>
      <c r="D928" s="1469"/>
      <c r="E928" s="1505"/>
      <c r="F928" s="1505"/>
      <c r="G928" s="1506"/>
      <c r="H928" s="1506"/>
      <c r="I928" s="1506"/>
      <c r="J928" s="1505"/>
      <c r="K928" s="1505"/>
      <c r="L928" s="1507"/>
      <c r="M928" s="1499"/>
      <c r="N928" s="1499"/>
      <c r="O928" s="1507"/>
      <c r="P928" s="1508"/>
      <c r="Q928" s="1508"/>
      <c r="R928" s="1508"/>
      <c r="S928" s="1512"/>
      <c r="T928" s="1512"/>
      <c r="U928" s="1512"/>
      <c r="V928" s="1512"/>
      <c r="W928" s="1512"/>
    </row>
    <row r="929" spans="1:23">
      <c r="A929" s="510">
        <v>288</v>
      </c>
      <c r="B929" s="1472" t="s">
        <v>223</v>
      </c>
      <c r="C929" s="1542" t="s">
        <v>13159</v>
      </c>
      <c r="D929" s="1473"/>
      <c r="E929" s="1513">
        <v>0.3</v>
      </c>
      <c r="F929" s="1513"/>
      <c r="G929" s="1514"/>
      <c r="H929" s="1514"/>
      <c r="I929" s="1514"/>
      <c r="J929" s="1513">
        <v>0.3</v>
      </c>
      <c r="K929" s="1513">
        <v>0.3</v>
      </c>
      <c r="L929" s="1514">
        <v>5</v>
      </c>
      <c r="M929" s="1516"/>
      <c r="N929" s="1516"/>
      <c r="O929" s="1514"/>
      <c r="P929" s="1513"/>
      <c r="Q929" s="1513"/>
      <c r="R929" s="1513">
        <v>0.3</v>
      </c>
      <c r="S929" s="1512"/>
      <c r="T929" s="1512"/>
      <c r="U929" s="1512"/>
      <c r="V929" s="1512"/>
      <c r="W929" s="1512"/>
    </row>
    <row r="930" spans="1:23">
      <c r="A930" s="510">
        <v>289</v>
      </c>
      <c r="B930" s="1472" t="s">
        <v>13160</v>
      </c>
      <c r="C930" s="1542" t="s">
        <v>13161</v>
      </c>
      <c r="D930" s="1473"/>
      <c r="E930" s="1513">
        <v>0.3</v>
      </c>
      <c r="F930" s="1513"/>
      <c r="G930" s="1514"/>
      <c r="H930" s="1514"/>
      <c r="I930" s="1514"/>
      <c r="J930" s="1513">
        <v>0.3</v>
      </c>
      <c r="K930" s="1513">
        <v>0.3</v>
      </c>
      <c r="L930" s="1514">
        <v>5</v>
      </c>
      <c r="M930" s="1516"/>
      <c r="N930" s="1516"/>
      <c r="O930" s="1514"/>
      <c r="P930" s="1513"/>
      <c r="Q930" s="1513"/>
      <c r="R930" s="1513">
        <v>0.3</v>
      </c>
      <c r="S930" s="1512"/>
      <c r="T930" s="1512"/>
      <c r="U930" s="1512"/>
      <c r="V930" s="1512"/>
      <c r="W930" s="1512"/>
    </row>
    <row r="931" spans="1:23">
      <c r="A931" s="510">
        <v>290</v>
      </c>
      <c r="B931" s="1472" t="s">
        <v>175</v>
      </c>
      <c r="C931" s="1542" t="s">
        <v>13162</v>
      </c>
      <c r="D931" s="1473"/>
      <c r="E931" s="1513">
        <v>0.2</v>
      </c>
      <c r="F931" s="1513"/>
      <c r="G931" s="1514"/>
      <c r="H931" s="1514"/>
      <c r="I931" s="1514"/>
      <c r="J931" s="1513">
        <v>0.2</v>
      </c>
      <c r="K931" s="1513">
        <v>0.2</v>
      </c>
      <c r="L931" s="1514">
        <v>5</v>
      </c>
      <c r="M931" s="1516"/>
      <c r="N931" s="1516"/>
      <c r="O931" s="1514"/>
      <c r="P931" s="1513"/>
      <c r="Q931" s="1513"/>
      <c r="R931" s="1513">
        <v>0.2</v>
      </c>
      <c r="S931" s="1512"/>
      <c r="T931" s="1512"/>
      <c r="U931" s="1512"/>
      <c r="V931" s="1512"/>
      <c r="W931" s="1512"/>
    </row>
    <row r="932" spans="1:23">
      <c r="A932" s="510"/>
      <c r="B932" s="1471" t="s">
        <v>13163</v>
      </c>
      <c r="C932" s="1540"/>
      <c r="D932" s="1469"/>
      <c r="E932" s="1505"/>
      <c r="F932" s="1505"/>
      <c r="G932" s="1506"/>
      <c r="H932" s="1506"/>
      <c r="I932" s="1506"/>
      <c r="J932" s="1505"/>
      <c r="K932" s="1505"/>
      <c r="L932" s="1507"/>
      <c r="M932" s="1499"/>
      <c r="N932" s="1499"/>
      <c r="O932" s="1507"/>
      <c r="P932" s="1508"/>
      <c r="Q932" s="1508"/>
      <c r="R932" s="1508"/>
      <c r="S932" s="1512"/>
      <c r="T932" s="1512"/>
      <c r="U932" s="1512"/>
      <c r="V932" s="1512"/>
      <c r="W932" s="1512"/>
    </row>
    <row r="933" spans="1:23">
      <c r="A933" s="510">
        <v>291</v>
      </c>
      <c r="B933" s="1472" t="s">
        <v>13164</v>
      </c>
      <c r="C933" s="1542" t="s">
        <v>13165</v>
      </c>
      <c r="D933" s="1473"/>
      <c r="E933" s="1513">
        <v>0.5</v>
      </c>
      <c r="F933" s="1513"/>
      <c r="G933" s="1514"/>
      <c r="H933" s="1514"/>
      <c r="I933" s="1514"/>
      <c r="J933" s="1513">
        <v>0.5</v>
      </c>
      <c r="K933" s="1513">
        <v>0.5</v>
      </c>
      <c r="L933" s="1514">
        <v>5</v>
      </c>
      <c r="M933" s="1516"/>
      <c r="N933" s="1516"/>
      <c r="O933" s="1514"/>
      <c r="P933" s="1513"/>
      <c r="Q933" s="1513"/>
      <c r="R933" s="1513">
        <v>0.5</v>
      </c>
      <c r="S933" s="1512"/>
      <c r="T933" s="1512"/>
      <c r="U933" s="1512"/>
      <c r="V933" s="1512"/>
      <c r="W933" s="1512"/>
    </row>
    <row r="934" spans="1:23">
      <c r="A934" s="510"/>
      <c r="B934" s="1471" t="s">
        <v>13166</v>
      </c>
      <c r="C934" s="1540"/>
      <c r="D934" s="1469"/>
      <c r="E934" s="1505"/>
      <c r="F934" s="1505"/>
      <c r="G934" s="1506"/>
      <c r="H934" s="1506"/>
      <c r="I934" s="1506"/>
      <c r="J934" s="1505"/>
      <c r="K934" s="1505"/>
      <c r="L934" s="1507"/>
      <c r="M934" s="1499"/>
      <c r="N934" s="1499"/>
      <c r="O934" s="1507"/>
      <c r="P934" s="1508"/>
      <c r="Q934" s="1508"/>
      <c r="R934" s="1508"/>
      <c r="S934" s="1512"/>
      <c r="T934" s="1512"/>
      <c r="U934" s="1512"/>
      <c r="V934" s="1512"/>
      <c r="W934" s="1512"/>
    </row>
    <row r="935" spans="1:23">
      <c r="A935" s="510">
        <v>292</v>
      </c>
      <c r="B935" s="1472" t="s">
        <v>13167</v>
      </c>
      <c r="C935" s="1542" t="s">
        <v>13168</v>
      </c>
      <c r="D935" s="1473"/>
      <c r="E935" s="1513">
        <v>0.2</v>
      </c>
      <c r="F935" s="1513"/>
      <c r="G935" s="1514"/>
      <c r="H935" s="1514"/>
      <c r="I935" s="1514"/>
      <c r="J935" s="1513">
        <v>0.2</v>
      </c>
      <c r="K935" s="1513">
        <v>0.2</v>
      </c>
      <c r="L935" s="1514">
        <v>5</v>
      </c>
      <c r="M935" s="1516"/>
      <c r="N935" s="1516"/>
      <c r="O935" s="1514"/>
      <c r="P935" s="1513"/>
      <c r="Q935" s="1513"/>
      <c r="R935" s="1513">
        <v>0.2</v>
      </c>
      <c r="S935" s="1512"/>
      <c r="T935" s="1512"/>
      <c r="U935" s="1512"/>
      <c r="V935" s="1512"/>
      <c r="W935" s="1512"/>
    </row>
    <row r="936" spans="1:23">
      <c r="A936" s="510"/>
      <c r="B936" s="1471" t="s">
        <v>13169</v>
      </c>
      <c r="C936" s="1540"/>
      <c r="D936" s="1469"/>
      <c r="E936" s="1505"/>
      <c r="F936" s="1505"/>
      <c r="G936" s="1506"/>
      <c r="H936" s="1506"/>
      <c r="I936" s="1506"/>
      <c r="J936" s="1505"/>
      <c r="K936" s="1505"/>
      <c r="L936" s="1507"/>
      <c r="M936" s="1499"/>
      <c r="N936" s="1499"/>
      <c r="O936" s="1507"/>
      <c r="P936" s="1508"/>
      <c r="Q936" s="1508"/>
      <c r="R936" s="1508"/>
      <c r="S936" s="1512"/>
      <c r="T936" s="1512"/>
      <c r="U936" s="1512"/>
      <c r="V936" s="1512"/>
      <c r="W936" s="1512"/>
    </row>
    <row r="937" spans="1:23">
      <c r="A937" s="510">
        <v>293</v>
      </c>
      <c r="B937" s="1472" t="s">
        <v>13170</v>
      </c>
      <c r="C937" s="1542" t="s">
        <v>13171</v>
      </c>
      <c r="D937" s="1473"/>
      <c r="E937" s="1513">
        <v>0.5</v>
      </c>
      <c r="F937" s="1513"/>
      <c r="G937" s="1514"/>
      <c r="H937" s="1514"/>
      <c r="I937" s="1514"/>
      <c r="J937" s="1513">
        <v>0.5</v>
      </c>
      <c r="K937" s="1513">
        <v>0.5</v>
      </c>
      <c r="L937" s="1514">
        <v>5</v>
      </c>
      <c r="M937" s="1516"/>
      <c r="N937" s="1516"/>
      <c r="O937" s="1514"/>
      <c r="P937" s="1513"/>
      <c r="Q937" s="1513"/>
      <c r="R937" s="1513">
        <v>0.5</v>
      </c>
      <c r="S937" s="1512"/>
      <c r="T937" s="1512"/>
      <c r="U937" s="1512"/>
      <c r="V937" s="1512"/>
      <c r="W937" s="1512"/>
    </row>
    <row r="938" spans="1:23">
      <c r="A938" s="510"/>
      <c r="B938" s="1471" t="s">
        <v>13172</v>
      </c>
      <c r="C938" s="1540"/>
      <c r="D938" s="1469"/>
      <c r="E938" s="1505"/>
      <c r="F938" s="1505"/>
      <c r="G938" s="1506"/>
      <c r="H938" s="1506"/>
      <c r="I938" s="1506"/>
      <c r="J938" s="1505"/>
      <c r="K938" s="1505"/>
      <c r="L938" s="1507"/>
      <c r="M938" s="1499"/>
      <c r="N938" s="1499"/>
      <c r="O938" s="1507"/>
      <c r="P938" s="1508"/>
      <c r="Q938" s="1508"/>
      <c r="R938" s="1508"/>
      <c r="S938" s="1512"/>
      <c r="T938" s="1512"/>
      <c r="U938" s="1512"/>
      <c r="V938" s="1512"/>
      <c r="W938" s="1512"/>
    </row>
    <row r="939" spans="1:23">
      <c r="A939" s="510">
        <v>294</v>
      </c>
      <c r="B939" s="1472" t="s">
        <v>291</v>
      </c>
      <c r="C939" s="1542" t="s">
        <v>13173</v>
      </c>
      <c r="D939" s="1473"/>
      <c r="E939" s="1513">
        <v>0.5</v>
      </c>
      <c r="F939" s="1513"/>
      <c r="G939" s="1514"/>
      <c r="H939" s="1514"/>
      <c r="I939" s="1514"/>
      <c r="J939" s="1513">
        <v>0.5</v>
      </c>
      <c r="K939" s="1513">
        <v>0.5</v>
      </c>
      <c r="L939" s="1514">
        <v>5</v>
      </c>
      <c r="M939" s="1516"/>
      <c r="N939" s="1516"/>
      <c r="O939" s="1514"/>
      <c r="P939" s="1513"/>
      <c r="Q939" s="1513"/>
      <c r="R939" s="1513">
        <v>0.5</v>
      </c>
      <c r="S939" s="1512"/>
      <c r="T939" s="1512"/>
      <c r="U939" s="1512"/>
      <c r="V939" s="1512"/>
      <c r="W939" s="1512"/>
    </row>
    <row r="940" spans="1:23">
      <c r="A940" s="510"/>
      <c r="B940" s="1471" t="s">
        <v>13174</v>
      </c>
      <c r="C940" s="1540"/>
      <c r="D940" s="1469"/>
      <c r="E940" s="1505"/>
      <c r="F940" s="1505"/>
      <c r="G940" s="1506"/>
      <c r="H940" s="1506"/>
      <c r="I940" s="1506"/>
      <c r="J940" s="1505"/>
      <c r="K940" s="1505"/>
      <c r="L940" s="1507"/>
      <c r="M940" s="1499"/>
      <c r="N940" s="1499"/>
      <c r="O940" s="1507"/>
      <c r="P940" s="1508"/>
      <c r="Q940" s="1508"/>
      <c r="R940" s="1508"/>
      <c r="S940" s="1512"/>
      <c r="T940" s="1512"/>
      <c r="U940" s="1512"/>
      <c r="V940" s="1512"/>
      <c r="W940" s="1512"/>
    </row>
    <row r="941" spans="1:23">
      <c r="A941" s="510">
        <v>295</v>
      </c>
      <c r="B941" s="1472" t="s">
        <v>12724</v>
      </c>
      <c r="C941" s="1542" t="s">
        <v>13175</v>
      </c>
      <c r="D941" s="1473"/>
      <c r="E941" s="1513">
        <v>0.2</v>
      </c>
      <c r="F941" s="1513"/>
      <c r="G941" s="1514"/>
      <c r="H941" s="1514"/>
      <c r="I941" s="1514"/>
      <c r="J941" s="1513">
        <v>0.2</v>
      </c>
      <c r="K941" s="1513">
        <v>0.2</v>
      </c>
      <c r="L941" s="1514">
        <v>5</v>
      </c>
      <c r="M941" s="1516"/>
      <c r="N941" s="1516"/>
      <c r="O941" s="1514"/>
      <c r="P941" s="1513"/>
      <c r="Q941" s="1513"/>
      <c r="R941" s="1513">
        <v>0.2</v>
      </c>
      <c r="S941" s="1512"/>
      <c r="T941" s="1512"/>
      <c r="U941" s="1512"/>
      <c r="V941" s="1512"/>
      <c r="W941" s="1512"/>
    </row>
    <row r="942" spans="1:23" ht="24">
      <c r="A942" s="1563"/>
      <c r="B942" s="1546" t="s">
        <v>13176</v>
      </c>
      <c r="C942" s="1547"/>
      <c r="D942" s="1547"/>
      <c r="E942" s="1520">
        <v>118.254</v>
      </c>
      <c r="F942" s="1520">
        <v>35.764000000000003</v>
      </c>
      <c r="G942" s="1520">
        <v>12.59</v>
      </c>
      <c r="H942" s="1520"/>
      <c r="I942" s="1520">
        <v>23.173999999999999</v>
      </c>
      <c r="J942" s="1520">
        <v>82.49</v>
      </c>
      <c r="K942" s="1520">
        <v>82.49</v>
      </c>
      <c r="L942" s="1520">
        <v>5</v>
      </c>
      <c r="M942" s="1521"/>
      <c r="N942" s="1521"/>
      <c r="O942" s="1520"/>
      <c r="P942" s="1520">
        <v>7.6</v>
      </c>
      <c r="Q942" s="1520">
        <v>6.8</v>
      </c>
      <c r="R942" s="1520">
        <v>103.854</v>
      </c>
      <c r="S942" s="1504" t="s">
        <v>12657</v>
      </c>
      <c r="T942" s="1504" t="s">
        <v>11689</v>
      </c>
      <c r="U942" s="1504" t="s">
        <v>9263</v>
      </c>
      <c r="V942" s="1504" t="s">
        <v>13177</v>
      </c>
      <c r="W942" s="1522"/>
    </row>
    <row r="943" spans="1:23" ht="26.25" customHeight="1">
      <c r="A943" s="428"/>
      <c r="B943" s="1564" t="s">
        <v>5</v>
      </c>
      <c r="C943" s="1"/>
      <c r="D943" s="1"/>
      <c r="E943" s="906"/>
      <c r="F943" s="906"/>
      <c r="G943" s="906"/>
      <c r="H943" s="906"/>
      <c r="I943" s="906"/>
      <c r="J943" s="906"/>
      <c r="K943" s="906"/>
      <c r="L943" s="906"/>
      <c r="M943" s="906"/>
      <c r="N943" s="906"/>
      <c r="O943" s="906"/>
      <c r="P943" s="906"/>
      <c r="Q943" s="906"/>
      <c r="R943" s="906"/>
      <c r="S943" s="1512"/>
      <c r="T943" s="1512"/>
      <c r="U943" s="1512"/>
      <c r="V943" s="1512"/>
      <c r="W943" s="1512"/>
    </row>
    <row r="944" spans="1:23" ht="25.5">
      <c r="A944" s="239">
        <v>1</v>
      </c>
      <c r="B944" s="164" t="s">
        <v>13178</v>
      </c>
      <c r="C944" s="1352" t="s">
        <v>13179</v>
      </c>
      <c r="D944" s="20"/>
      <c r="E944" s="1523">
        <v>1.365</v>
      </c>
      <c r="F944" s="1524">
        <v>1.115</v>
      </c>
      <c r="G944" s="1525"/>
      <c r="H944" s="1525"/>
      <c r="I944" s="1524">
        <v>1.115</v>
      </c>
      <c r="J944" s="1526">
        <v>0.25</v>
      </c>
      <c r="K944" s="1523">
        <v>0.25</v>
      </c>
      <c r="L944" s="1525">
        <v>5</v>
      </c>
      <c r="M944" s="1525"/>
      <c r="N944" s="1525"/>
      <c r="O944" s="1525"/>
      <c r="P944" s="1525"/>
      <c r="Q944" s="1524">
        <v>1.115</v>
      </c>
      <c r="R944" s="1527">
        <v>0.25</v>
      </c>
      <c r="S944" s="1512"/>
      <c r="T944" s="1512"/>
      <c r="U944" s="1512"/>
      <c r="V944" s="1512"/>
      <c r="W944" s="1512"/>
    </row>
    <row r="945" spans="1:23">
      <c r="A945" s="239">
        <v>2</v>
      </c>
      <c r="B945" s="164" t="s">
        <v>13180</v>
      </c>
      <c r="C945" s="1352" t="s">
        <v>13181</v>
      </c>
      <c r="D945" s="20"/>
      <c r="E945" s="1523">
        <v>0.8</v>
      </c>
      <c r="F945" s="1524">
        <v>0.6</v>
      </c>
      <c r="G945" s="1528"/>
      <c r="H945" s="1528"/>
      <c r="I945" s="1524">
        <v>0.6</v>
      </c>
      <c r="J945" s="1526">
        <v>0.2</v>
      </c>
      <c r="K945" s="1523">
        <v>0.2</v>
      </c>
      <c r="L945" s="1525">
        <v>5</v>
      </c>
      <c r="M945" s="1528"/>
      <c r="N945" s="1528"/>
      <c r="O945" s="1528"/>
      <c r="P945" s="1528"/>
      <c r="Q945" s="1524">
        <v>0.6</v>
      </c>
      <c r="R945" s="1529">
        <v>0.2</v>
      </c>
      <c r="S945" s="1512"/>
      <c r="T945" s="1512"/>
      <c r="U945" s="1512"/>
      <c r="V945" s="1512"/>
      <c r="W945" s="1512"/>
    </row>
    <row r="946" spans="1:23">
      <c r="A946" s="239">
        <v>3</v>
      </c>
      <c r="B946" s="164" t="s">
        <v>13182</v>
      </c>
      <c r="C946" s="1352" t="s">
        <v>13183</v>
      </c>
      <c r="D946" s="20"/>
      <c r="E946" s="1523">
        <v>0.55500000000000005</v>
      </c>
      <c r="F946" s="1524">
        <v>0.55500000000000005</v>
      </c>
      <c r="G946" s="1530"/>
      <c r="H946" s="1530"/>
      <c r="I946" s="1524">
        <v>0.55500000000000005</v>
      </c>
      <c r="J946" s="1526">
        <v>0</v>
      </c>
      <c r="K946" s="1523">
        <v>0</v>
      </c>
      <c r="L946" s="1525">
        <v>5</v>
      </c>
      <c r="M946" s="1530"/>
      <c r="N946" s="1530"/>
      <c r="O946" s="1530"/>
      <c r="P946" s="1530"/>
      <c r="Q946" s="1524">
        <v>0.55500000000000005</v>
      </c>
      <c r="R946" s="1531">
        <v>0</v>
      </c>
      <c r="S946" s="1512"/>
      <c r="T946" s="1512"/>
      <c r="U946" s="1512"/>
      <c r="V946" s="1512"/>
      <c r="W946" s="1512"/>
    </row>
    <row r="947" spans="1:23">
      <c r="A947" s="239">
        <v>4</v>
      </c>
      <c r="B947" s="164" t="s">
        <v>13184</v>
      </c>
      <c r="C947" s="1352" t="s">
        <v>13185</v>
      </c>
      <c r="D947" s="20"/>
      <c r="E947" s="1523">
        <v>0.35</v>
      </c>
      <c r="F947" s="1524"/>
      <c r="G947" s="1532"/>
      <c r="H947" s="1532"/>
      <c r="I947" s="1524"/>
      <c r="J947" s="1526">
        <v>0.35</v>
      </c>
      <c r="K947" s="1523">
        <v>0.35</v>
      </c>
      <c r="L947" s="1525">
        <v>5</v>
      </c>
      <c r="M947" s="1525"/>
      <c r="N947" s="1525"/>
      <c r="O947" s="1525"/>
      <c r="P947" s="1525"/>
      <c r="Q947" s="1524"/>
      <c r="R947" s="1527">
        <v>0.35</v>
      </c>
      <c r="S947" s="1512"/>
      <c r="T947" s="1512"/>
      <c r="U947" s="1512"/>
      <c r="V947" s="1512"/>
      <c r="W947" s="1512"/>
    </row>
    <row r="948" spans="1:23" ht="25.5">
      <c r="A948" s="239">
        <v>5</v>
      </c>
      <c r="B948" s="164" t="s">
        <v>13186</v>
      </c>
      <c r="C948" s="1352" t="s">
        <v>13187</v>
      </c>
      <c r="D948" s="20"/>
      <c r="E948" s="1523">
        <v>1.3</v>
      </c>
      <c r="F948" s="1524"/>
      <c r="G948" s="1528"/>
      <c r="H948" s="1528"/>
      <c r="I948" s="1524"/>
      <c r="J948" s="1526">
        <v>1.3</v>
      </c>
      <c r="K948" s="1523">
        <v>1.3</v>
      </c>
      <c r="L948" s="1525">
        <v>5</v>
      </c>
      <c r="M948" s="1528"/>
      <c r="N948" s="1528"/>
      <c r="O948" s="1528"/>
      <c r="P948" s="1528"/>
      <c r="Q948" s="1524"/>
      <c r="R948" s="1529">
        <v>1.3</v>
      </c>
      <c r="S948" s="1512"/>
      <c r="T948" s="1512"/>
      <c r="U948" s="1512"/>
      <c r="V948" s="1512"/>
      <c r="W948" s="1512"/>
    </row>
    <row r="949" spans="1:23">
      <c r="A949" s="239">
        <v>6</v>
      </c>
      <c r="B949" s="164" t="s">
        <v>13188</v>
      </c>
      <c r="C949" s="1352" t="s">
        <v>13189</v>
      </c>
      <c r="D949" s="20"/>
      <c r="E949" s="1523">
        <v>0.3</v>
      </c>
      <c r="F949" s="1524"/>
      <c r="G949" s="1530"/>
      <c r="H949" s="1530"/>
      <c r="I949" s="1524"/>
      <c r="J949" s="1523">
        <v>0.3</v>
      </c>
      <c r="K949" s="1523">
        <v>0.3</v>
      </c>
      <c r="L949" s="1525">
        <v>5</v>
      </c>
      <c r="M949" s="1530"/>
      <c r="N949" s="1530"/>
      <c r="O949" s="1530"/>
      <c r="P949" s="1530"/>
      <c r="Q949" s="1524"/>
      <c r="R949" s="1531">
        <v>0.3</v>
      </c>
      <c r="S949" s="1512"/>
      <c r="T949" s="1512"/>
      <c r="U949" s="1512"/>
      <c r="V949" s="1512"/>
      <c r="W949" s="1512"/>
    </row>
    <row r="950" spans="1:23">
      <c r="A950" s="239">
        <v>7</v>
      </c>
      <c r="B950" s="164" t="s">
        <v>13190</v>
      </c>
      <c r="C950" s="1352" t="s">
        <v>13191</v>
      </c>
      <c r="D950" s="20"/>
      <c r="E950" s="1523">
        <v>0.24299999999999999</v>
      </c>
      <c r="F950" s="1524">
        <v>0.24299999999999999</v>
      </c>
      <c r="G950" s="1532"/>
      <c r="H950" s="1532"/>
      <c r="I950" s="1524">
        <v>0.24299999999999999</v>
      </c>
      <c r="J950" s="1523">
        <v>0</v>
      </c>
      <c r="K950" s="1523">
        <v>0</v>
      </c>
      <c r="L950" s="1525">
        <v>5</v>
      </c>
      <c r="M950" s="1525"/>
      <c r="N950" s="1525"/>
      <c r="O950" s="1525"/>
      <c r="P950" s="1525"/>
      <c r="Q950" s="1524">
        <v>0.24299999999999999</v>
      </c>
      <c r="R950" s="1527"/>
      <c r="S950" s="1512"/>
      <c r="T950" s="1512"/>
      <c r="U950" s="1512"/>
      <c r="V950" s="1512"/>
      <c r="W950" s="1512"/>
    </row>
    <row r="951" spans="1:23">
      <c r="A951" s="239">
        <v>8</v>
      </c>
      <c r="B951" s="164" t="s">
        <v>13192</v>
      </c>
      <c r="C951" s="1352" t="s">
        <v>13193</v>
      </c>
      <c r="D951" s="20"/>
      <c r="E951" s="1523">
        <v>0.49</v>
      </c>
      <c r="F951" s="1524">
        <v>0.49</v>
      </c>
      <c r="G951" s="1528"/>
      <c r="H951" s="1528"/>
      <c r="I951" s="1524">
        <v>0.49</v>
      </c>
      <c r="J951" s="1526">
        <v>0</v>
      </c>
      <c r="K951" s="1523">
        <v>0</v>
      </c>
      <c r="L951" s="1525">
        <v>5</v>
      </c>
      <c r="M951" s="1528"/>
      <c r="N951" s="1528"/>
      <c r="O951" s="1528"/>
      <c r="P951" s="1528"/>
      <c r="Q951" s="1524">
        <v>0.49</v>
      </c>
      <c r="R951" s="1529"/>
      <c r="S951" s="1512"/>
      <c r="T951" s="1512"/>
      <c r="U951" s="1512"/>
      <c r="V951" s="1512"/>
      <c r="W951" s="1512"/>
    </row>
    <row r="952" spans="1:23" ht="25.5">
      <c r="A952" s="239">
        <v>9</v>
      </c>
      <c r="B952" s="164" t="s">
        <v>13194</v>
      </c>
      <c r="C952" s="1352" t="s">
        <v>13195</v>
      </c>
      <c r="D952" s="20"/>
      <c r="E952" s="1523">
        <v>0.2</v>
      </c>
      <c r="F952" s="1524"/>
      <c r="G952" s="1525"/>
      <c r="H952" s="1525"/>
      <c r="I952" s="1524"/>
      <c r="J952" s="1523">
        <v>0.2</v>
      </c>
      <c r="K952" s="1523">
        <v>0.2</v>
      </c>
      <c r="L952" s="1525">
        <v>5</v>
      </c>
      <c r="M952" s="1525"/>
      <c r="N952" s="1525"/>
      <c r="O952" s="1525"/>
      <c r="P952" s="1525"/>
      <c r="Q952" s="1524"/>
      <c r="R952" s="1527">
        <v>0.2</v>
      </c>
      <c r="S952" s="1512"/>
      <c r="T952" s="1512"/>
      <c r="U952" s="1512"/>
      <c r="V952" s="1512"/>
      <c r="W952" s="1512"/>
    </row>
    <row r="953" spans="1:23">
      <c r="A953" s="239">
        <v>10</v>
      </c>
      <c r="B953" s="164" t="s">
        <v>13196</v>
      </c>
      <c r="C953" s="1352" t="s">
        <v>13197</v>
      </c>
      <c r="D953" s="20"/>
      <c r="E953" s="1523">
        <v>0.25</v>
      </c>
      <c r="F953" s="1524"/>
      <c r="G953" s="1533"/>
      <c r="H953" s="1533"/>
      <c r="I953" s="1524"/>
      <c r="J953" s="1523">
        <v>0.25</v>
      </c>
      <c r="K953" s="1523">
        <v>0.25</v>
      </c>
      <c r="L953" s="1525">
        <v>5</v>
      </c>
      <c r="M953" s="1533"/>
      <c r="N953" s="1533"/>
      <c r="O953" s="1533"/>
      <c r="P953" s="1533"/>
      <c r="Q953" s="1524"/>
      <c r="R953" s="1534">
        <v>0.25</v>
      </c>
      <c r="S953" s="1512"/>
      <c r="T953" s="1512"/>
      <c r="U953" s="1512"/>
      <c r="V953" s="1512"/>
      <c r="W953" s="1512"/>
    </row>
    <row r="954" spans="1:23">
      <c r="A954" s="239">
        <v>11</v>
      </c>
      <c r="B954" s="164" t="s">
        <v>13198</v>
      </c>
      <c r="C954" s="1352" t="s">
        <v>13199</v>
      </c>
      <c r="D954" s="20"/>
      <c r="E954" s="1523">
        <v>0.2</v>
      </c>
      <c r="F954" s="1524"/>
      <c r="G954" s="1535"/>
      <c r="H954" s="1535"/>
      <c r="I954" s="1525"/>
      <c r="J954" s="1525">
        <v>0.2</v>
      </c>
      <c r="K954" s="1525">
        <v>0.2</v>
      </c>
      <c r="L954" s="1525">
        <v>5</v>
      </c>
      <c r="M954" s="1535"/>
      <c r="N954" s="1535"/>
      <c r="O954" s="1535"/>
      <c r="P954" s="1535"/>
      <c r="Q954" s="1524"/>
      <c r="R954" s="1536">
        <v>0.2</v>
      </c>
      <c r="S954" s="1512"/>
      <c r="T954" s="1512"/>
      <c r="U954" s="1512"/>
      <c r="V954" s="1512"/>
      <c r="W954" s="1512"/>
    </row>
    <row r="955" spans="1:23">
      <c r="A955" s="239">
        <v>12</v>
      </c>
      <c r="B955" s="164" t="s">
        <v>13200</v>
      </c>
      <c r="C955" s="1352" t="s">
        <v>13201</v>
      </c>
      <c r="D955" s="20"/>
      <c r="E955" s="1523">
        <v>0.2</v>
      </c>
      <c r="F955" s="1524"/>
      <c r="G955" s="1537"/>
      <c r="H955" s="1537"/>
      <c r="I955" s="1525"/>
      <c r="J955" s="1525">
        <v>0.2</v>
      </c>
      <c r="K955" s="1525">
        <v>0.2</v>
      </c>
      <c r="L955" s="1525">
        <v>5</v>
      </c>
      <c r="M955" s="1537"/>
      <c r="N955" s="1537"/>
      <c r="O955" s="1537"/>
      <c r="P955" s="1537"/>
      <c r="Q955" s="1524"/>
      <c r="R955" s="1538">
        <v>0.2</v>
      </c>
      <c r="S955" s="1512"/>
      <c r="T955" s="1512"/>
      <c r="U955" s="1512"/>
      <c r="V955" s="1512"/>
      <c r="W955" s="1512"/>
    </row>
    <row r="956" spans="1:23" ht="25.5">
      <c r="A956" s="239">
        <v>13</v>
      </c>
      <c r="B956" s="164" t="s">
        <v>13202</v>
      </c>
      <c r="C956" s="1352" t="s">
        <v>13203</v>
      </c>
      <c r="D956" s="20"/>
      <c r="E956" s="1523">
        <v>0.15</v>
      </c>
      <c r="F956" s="1524"/>
      <c r="G956" s="1499"/>
      <c r="H956" s="1499"/>
      <c r="I956" s="1524"/>
      <c r="J956" s="1523">
        <v>0.15</v>
      </c>
      <c r="K956" s="1523">
        <v>0.15</v>
      </c>
      <c r="L956" s="1525">
        <v>5</v>
      </c>
      <c r="M956" s="1499"/>
      <c r="N956" s="1499"/>
      <c r="O956" s="1499"/>
      <c r="P956" s="1499"/>
      <c r="Q956" s="1524"/>
      <c r="R956" s="1539">
        <v>0.15</v>
      </c>
      <c r="S956" s="1512"/>
      <c r="T956" s="1512"/>
      <c r="U956" s="1512"/>
      <c r="V956" s="1512"/>
      <c r="W956" s="1512"/>
    </row>
    <row r="957" spans="1:23">
      <c r="A957" s="239">
        <v>14</v>
      </c>
      <c r="B957" s="164" t="s">
        <v>13204</v>
      </c>
      <c r="C957" s="1352" t="s">
        <v>13205</v>
      </c>
      <c r="D957" s="20"/>
      <c r="E957" s="1523">
        <v>0.2</v>
      </c>
      <c r="F957" s="1524"/>
      <c r="G957" s="1499"/>
      <c r="H957" s="1499"/>
      <c r="I957" s="1524"/>
      <c r="J957" s="1523">
        <v>0.2</v>
      </c>
      <c r="K957" s="1523">
        <v>0.2</v>
      </c>
      <c r="L957" s="1525">
        <v>5</v>
      </c>
      <c r="M957" s="1499"/>
      <c r="N957" s="1499"/>
      <c r="O957" s="1499"/>
      <c r="P957" s="1499"/>
      <c r="Q957" s="1524"/>
      <c r="R957" s="1539">
        <v>0.2</v>
      </c>
      <c r="S957" s="1512"/>
      <c r="T957" s="1512"/>
      <c r="U957" s="1512"/>
      <c r="V957" s="1512"/>
      <c r="W957" s="1512"/>
    </row>
    <row r="958" spans="1:23" ht="25.5">
      <c r="A958" s="239">
        <v>15</v>
      </c>
      <c r="B958" s="164" t="s">
        <v>13206</v>
      </c>
      <c r="C958" s="1352" t="s">
        <v>13207</v>
      </c>
      <c r="D958" s="20"/>
      <c r="E958" s="1523">
        <v>0.54500000000000004</v>
      </c>
      <c r="F958" s="1524">
        <v>0.54500000000000004</v>
      </c>
      <c r="G958" s="1499"/>
      <c r="H958" s="1499"/>
      <c r="I958" s="1524">
        <v>0.54500000000000004</v>
      </c>
      <c r="J958" s="1523">
        <v>0</v>
      </c>
      <c r="K958" s="1523">
        <v>0</v>
      </c>
      <c r="L958" s="1525">
        <v>5</v>
      </c>
      <c r="M958" s="1499"/>
      <c r="N958" s="1499"/>
      <c r="O958" s="1499"/>
      <c r="P958" s="1499"/>
      <c r="Q958" s="1524">
        <v>0.54500000000000004</v>
      </c>
      <c r="R958" s="1539"/>
      <c r="S958" s="1512"/>
      <c r="T958" s="1512"/>
      <c r="U958" s="1512"/>
      <c r="V958" s="1512"/>
      <c r="W958" s="1512"/>
    </row>
    <row r="959" spans="1:23">
      <c r="A959" s="239">
        <v>16</v>
      </c>
      <c r="B959" s="164" t="s">
        <v>13208</v>
      </c>
      <c r="C959" s="1352" t="s">
        <v>13209</v>
      </c>
      <c r="D959" s="20"/>
      <c r="E959" s="1523">
        <v>0.25</v>
      </c>
      <c r="F959" s="1524"/>
      <c r="G959" s="1499"/>
      <c r="H959" s="1499"/>
      <c r="I959" s="1524"/>
      <c r="J959" s="1523">
        <v>0.25</v>
      </c>
      <c r="K959" s="1523">
        <v>0.25</v>
      </c>
      <c r="L959" s="1525">
        <v>5</v>
      </c>
      <c r="M959" s="1499"/>
      <c r="N959" s="1499"/>
      <c r="O959" s="1499"/>
      <c r="P959" s="1499"/>
      <c r="Q959" s="1524"/>
      <c r="R959" s="1539">
        <v>0.25</v>
      </c>
      <c r="S959" s="1512"/>
      <c r="T959" s="1512"/>
      <c r="U959" s="1512"/>
      <c r="V959" s="1512"/>
      <c r="W959" s="1512"/>
    </row>
    <row r="960" spans="1:23">
      <c r="A960" s="239">
        <v>17</v>
      </c>
      <c r="B960" s="164" t="s">
        <v>13210</v>
      </c>
      <c r="C960" s="1352" t="s">
        <v>13211</v>
      </c>
      <c r="D960" s="20"/>
      <c r="E960" s="1523">
        <v>0.1</v>
      </c>
      <c r="F960" s="1524"/>
      <c r="G960" s="1499"/>
      <c r="H960" s="1499"/>
      <c r="I960" s="1524"/>
      <c r="J960" s="1523">
        <v>0.1</v>
      </c>
      <c r="K960" s="1523">
        <v>0.1</v>
      </c>
      <c r="L960" s="1525">
        <v>5</v>
      </c>
      <c r="M960" s="1499"/>
      <c r="N960" s="1499"/>
      <c r="O960" s="1499"/>
      <c r="P960" s="1499"/>
      <c r="Q960" s="1524"/>
      <c r="R960" s="1539">
        <v>0.1</v>
      </c>
      <c r="S960" s="1512"/>
      <c r="T960" s="1512"/>
      <c r="U960" s="1512"/>
      <c r="V960" s="1512"/>
      <c r="W960" s="1512"/>
    </row>
    <row r="961" spans="1:23">
      <c r="A961" s="239">
        <v>18</v>
      </c>
      <c r="B961" s="164" t="s">
        <v>13212</v>
      </c>
      <c r="C961" s="1352" t="s">
        <v>13213</v>
      </c>
      <c r="D961" s="20"/>
      <c r="E961" s="1523">
        <v>0.2</v>
      </c>
      <c r="F961" s="1524"/>
      <c r="G961" s="1499"/>
      <c r="H961" s="1499"/>
      <c r="I961" s="1524"/>
      <c r="J961" s="1523">
        <v>0.2</v>
      </c>
      <c r="K961" s="1523">
        <v>0.2</v>
      </c>
      <c r="L961" s="1525">
        <v>5</v>
      </c>
      <c r="M961" s="1499"/>
      <c r="N961" s="1499"/>
      <c r="O961" s="1499"/>
      <c r="P961" s="1499"/>
      <c r="Q961" s="1524"/>
      <c r="R961" s="1539">
        <v>0.2</v>
      </c>
      <c r="S961" s="1512"/>
      <c r="T961" s="1512"/>
      <c r="U961" s="1512"/>
      <c r="V961" s="1512"/>
      <c r="W961" s="1512"/>
    </row>
    <row r="962" spans="1:23">
      <c r="A962" s="239">
        <v>19</v>
      </c>
      <c r="B962" s="164" t="s">
        <v>13214</v>
      </c>
      <c r="C962" s="1352" t="s">
        <v>13215</v>
      </c>
      <c r="D962" s="20"/>
      <c r="E962" s="1523">
        <v>0.2</v>
      </c>
      <c r="F962" s="1524"/>
      <c r="G962" s="1499"/>
      <c r="H962" s="1499"/>
      <c r="I962" s="1524"/>
      <c r="J962" s="1523">
        <v>0.2</v>
      </c>
      <c r="K962" s="1523">
        <v>0.2</v>
      </c>
      <c r="L962" s="1525">
        <v>5</v>
      </c>
      <c r="M962" s="1499"/>
      <c r="N962" s="1499"/>
      <c r="O962" s="1499"/>
      <c r="P962" s="1499"/>
      <c r="Q962" s="1524"/>
      <c r="R962" s="1539">
        <v>0.2</v>
      </c>
      <c r="S962" s="1512"/>
      <c r="T962" s="1512"/>
      <c r="U962" s="1512"/>
      <c r="V962" s="1512"/>
      <c r="W962" s="1512"/>
    </row>
    <row r="963" spans="1:23">
      <c r="A963" s="239">
        <v>20</v>
      </c>
      <c r="B963" s="164" t="s">
        <v>13216</v>
      </c>
      <c r="C963" s="1352" t="s">
        <v>13217</v>
      </c>
      <c r="D963" s="20"/>
      <c r="E963" s="1523">
        <v>0.5</v>
      </c>
      <c r="F963" s="1524"/>
      <c r="G963" s="1499"/>
      <c r="H963" s="1499"/>
      <c r="I963" s="1524"/>
      <c r="J963" s="1523">
        <v>0.5</v>
      </c>
      <c r="K963" s="1523">
        <v>0.5</v>
      </c>
      <c r="L963" s="1525">
        <v>5</v>
      </c>
      <c r="M963" s="1499"/>
      <c r="N963" s="1499"/>
      <c r="O963" s="1499"/>
      <c r="P963" s="1499"/>
      <c r="Q963" s="1524"/>
      <c r="R963" s="1539">
        <v>0.5</v>
      </c>
      <c r="S963" s="1512"/>
      <c r="T963" s="1512"/>
      <c r="U963" s="1512"/>
      <c r="V963" s="1512"/>
      <c r="W963" s="1512"/>
    </row>
    <row r="964" spans="1:23">
      <c r="A964" s="239">
        <v>21</v>
      </c>
      <c r="B964" s="164" t="s">
        <v>13218</v>
      </c>
      <c r="C964" s="1352" t="s">
        <v>13219</v>
      </c>
      <c r="D964" s="20"/>
      <c r="E964" s="1523">
        <v>0.6</v>
      </c>
      <c r="F964" s="1524">
        <v>0.6</v>
      </c>
      <c r="G964" s="1499"/>
      <c r="H964" s="1499"/>
      <c r="I964" s="1524">
        <v>0.6</v>
      </c>
      <c r="J964" s="1523">
        <v>0</v>
      </c>
      <c r="K964" s="1523">
        <v>0</v>
      </c>
      <c r="L964" s="1525">
        <v>5</v>
      </c>
      <c r="M964" s="1499"/>
      <c r="N964" s="1499"/>
      <c r="O964" s="1499"/>
      <c r="P964" s="1499"/>
      <c r="Q964" s="1524">
        <v>0.6</v>
      </c>
      <c r="R964" s="1539"/>
      <c r="S964" s="1512"/>
      <c r="T964" s="1512"/>
      <c r="U964" s="1512"/>
      <c r="V964" s="1512"/>
      <c r="W964" s="1512"/>
    </row>
    <row r="965" spans="1:23">
      <c r="A965" s="239">
        <v>22</v>
      </c>
      <c r="B965" s="164" t="s">
        <v>13220</v>
      </c>
      <c r="C965" s="1352" t="s">
        <v>13221</v>
      </c>
      <c r="D965" s="20"/>
      <c r="E965" s="1523">
        <v>0.3</v>
      </c>
      <c r="F965" s="1524"/>
      <c r="G965" s="1499"/>
      <c r="H965" s="1499"/>
      <c r="I965" s="1524"/>
      <c r="J965" s="1523">
        <v>0.3</v>
      </c>
      <c r="K965" s="1523">
        <v>0.3</v>
      </c>
      <c r="L965" s="1525">
        <v>5</v>
      </c>
      <c r="M965" s="1499"/>
      <c r="N965" s="1499"/>
      <c r="O965" s="1499"/>
      <c r="P965" s="1499"/>
      <c r="Q965" s="1524"/>
      <c r="R965" s="1539">
        <v>0.3</v>
      </c>
      <c r="S965" s="1512"/>
      <c r="T965" s="1512"/>
      <c r="U965" s="1512"/>
      <c r="V965" s="1512"/>
      <c r="W965" s="1512"/>
    </row>
    <row r="966" spans="1:23">
      <c r="A966" s="239">
        <v>23</v>
      </c>
      <c r="B966" s="164" t="s">
        <v>13222</v>
      </c>
      <c r="C966" s="1352" t="s">
        <v>13223</v>
      </c>
      <c r="D966" s="20"/>
      <c r="E966" s="1523">
        <v>0.1</v>
      </c>
      <c r="F966" s="1524"/>
      <c r="G966" s="1499"/>
      <c r="H966" s="1499"/>
      <c r="I966" s="1524"/>
      <c r="J966" s="1523">
        <v>0.1</v>
      </c>
      <c r="K966" s="1523">
        <v>0.1</v>
      </c>
      <c r="L966" s="1525">
        <v>5</v>
      </c>
      <c r="M966" s="1499"/>
      <c r="N966" s="1499"/>
      <c r="O966" s="1499"/>
      <c r="P966" s="1499"/>
      <c r="Q966" s="1524"/>
      <c r="R966" s="1539">
        <v>0.1</v>
      </c>
      <c r="S966" s="1512"/>
      <c r="T966" s="1512"/>
      <c r="U966" s="1512"/>
      <c r="V966" s="1512"/>
      <c r="W966" s="1512"/>
    </row>
    <row r="967" spans="1:23">
      <c r="A967" s="239">
        <v>24</v>
      </c>
      <c r="B967" s="164" t="s">
        <v>13224</v>
      </c>
      <c r="C967" s="1352" t="s">
        <v>13225</v>
      </c>
      <c r="D967" s="20"/>
      <c r="E967" s="1523">
        <v>0.2</v>
      </c>
      <c r="F967" s="1524"/>
      <c r="G967" s="1499"/>
      <c r="H967" s="1499"/>
      <c r="I967" s="1524"/>
      <c r="J967" s="1523">
        <v>0.2</v>
      </c>
      <c r="K967" s="1523">
        <v>0.2</v>
      </c>
      <c r="L967" s="1525">
        <v>5</v>
      </c>
      <c r="M967" s="1499"/>
      <c r="N967" s="1499"/>
      <c r="O967" s="1499"/>
      <c r="P967" s="1499"/>
      <c r="Q967" s="1524"/>
      <c r="R967" s="1539">
        <v>0.2</v>
      </c>
      <c r="S967" s="1512"/>
      <c r="T967" s="1512"/>
      <c r="U967" s="1512"/>
      <c r="V967" s="1512"/>
      <c r="W967" s="1512"/>
    </row>
    <row r="968" spans="1:23" ht="25.5">
      <c r="A968" s="239">
        <v>25</v>
      </c>
      <c r="B968" s="164" t="s">
        <v>13226</v>
      </c>
      <c r="C968" s="1352" t="s">
        <v>13227</v>
      </c>
      <c r="D968" s="20"/>
      <c r="E968" s="1523">
        <v>0.57299999999999995</v>
      </c>
      <c r="F968" s="1524">
        <v>0.57299999999999995</v>
      </c>
      <c r="G968" s="1499"/>
      <c r="H968" s="1499"/>
      <c r="I968" s="1524">
        <v>0.57299999999999995</v>
      </c>
      <c r="J968" s="1526">
        <v>0</v>
      </c>
      <c r="K968" s="1523">
        <v>0</v>
      </c>
      <c r="L968" s="1525">
        <v>5</v>
      </c>
      <c r="M968" s="1499"/>
      <c r="N968" s="1499"/>
      <c r="O968" s="1499"/>
      <c r="P968" s="1499"/>
      <c r="Q968" s="1524">
        <v>0.57299999999999995</v>
      </c>
      <c r="R968" s="1539"/>
      <c r="S968" s="1512"/>
      <c r="T968" s="1512"/>
      <c r="U968" s="1512"/>
      <c r="V968" s="1512"/>
      <c r="W968" s="1512"/>
    </row>
    <row r="969" spans="1:23">
      <c r="A969" s="239">
        <v>26</v>
      </c>
      <c r="B969" s="164" t="s">
        <v>13228</v>
      </c>
      <c r="C969" s="1352" t="s">
        <v>13229</v>
      </c>
      <c r="D969" s="20"/>
      <c r="E969" s="1523">
        <v>0.1</v>
      </c>
      <c r="F969" s="1524"/>
      <c r="G969" s="1499"/>
      <c r="H969" s="1499"/>
      <c r="I969" s="1524"/>
      <c r="J969" s="1523">
        <v>0.1</v>
      </c>
      <c r="K969" s="1523">
        <v>0.1</v>
      </c>
      <c r="L969" s="1525">
        <v>5</v>
      </c>
      <c r="M969" s="1499"/>
      <c r="N969" s="1499"/>
      <c r="O969" s="1499"/>
      <c r="P969" s="1499"/>
      <c r="Q969" s="1524"/>
      <c r="R969" s="1539">
        <v>0.1</v>
      </c>
      <c r="S969" s="1512"/>
      <c r="T969" s="1512"/>
      <c r="U969" s="1512"/>
      <c r="V969" s="1512"/>
      <c r="W969" s="1512"/>
    </row>
    <row r="970" spans="1:23">
      <c r="A970" s="239">
        <v>27</v>
      </c>
      <c r="B970" s="164" t="s">
        <v>13230</v>
      </c>
      <c r="C970" s="1352" t="s">
        <v>13231</v>
      </c>
      <c r="D970" s="20"/>
      <c r="E970" s="1523">
        <v>0.2</v>
      </c>
      <c r="F970" s="1524"/>
      <c r="G970" s="1499"/>
      <c r="H970" s="1499"/>
      <c r="I970" s="1524"/>
      <c r="J970" s="1523">
        <v>0.2</v>
      </c>
      <c r="K970" s="1523">
        <v>0.2</v>
      </c>
      <c r="L970" s="1525">
        <v>5</v>
      </c>
      <c r="M970" s="1499"/>
      <c r="N970" s="1499"/>
      <c r="O970" s="1499"/>
      <c r="P970" s="1499"/>
      <c r="Q970" s="1524"/>
      <c r="R970" s="1539">
        <v>0.2</v>
      </c>
      <c r="S970" s="1512"/>
      <c r="T970" s="1512"/>
      <c r="U970" s="1512"/>
      <c r="V970" s="1512"/>
      <c r="W970" s="1512"/>
    </row>
    <row r="971" spans="1:23">
      <c r="A971" s="239">
        <v>28</v>
      </c>
      <c r="B971" s="164" t="s">
        <v>13232</v>
      </c>
      <c r="C971" s="1352" t="s">
        <v>13233</v>
      </c>
      <c r="D971" s="20"/>
      <c r="E971" s="1523">
        <v>0.25</v>
      </c>
      <c r="F971" s="1524"/>
      <c r="G971" s="1499"/>
      <c r="H971" s="1499"/>
      <c r="I971" s="1524"/>
      <c r="J971" s="1523">
        <v>0.25</v>
      </c>
      <c r="K971" s="1523">
        <v>0.25</v>
      </c>
      <c r="L971" s="1525">
        <v>5</v>
      </c>
      <c r="M971" s="1499"/>
      <c r="N971" s="1499"/>
      <c r="O971" s="1499"/>
      <c r="P971" s="1499"/>
      <c r="Q971" s="1524"/>
      <c r="R971" s="1539">
        <v>0.25</v>
      </c>
      <c r="S971" s="1512"/>
      <c r="T971" s="1512"/>
      <c r="U971" s="1512"/>
      <c r="V971" s="1512"/>
      <c r="W971" s="1512"/>
    </row>
    <row r="972" spans="1:23">
      <c r="A972" s="239">
        <v>29</v>
      </c>
      <c r="B972" s="164" t="s">
        <v>13234</v>
      </c>
      <c r="C972" s="1352" t="s">
        <v>13235</v>
      </c>
      <c r="D972" s="20"/>
      <c r="E972" s="1523">
        <v>0.1</v>
      </c>
      <c r="F972" s="1524"/>
      <c r="G972" s="1499"/>
      <c r="H972" s="1499"/>
      <c r="I972" s="1524"/>
      <c r="J972" s="1523">
        <v>0.1</v>
      </c>
      <c r="K972" s="1523">
        <v>0.1</v>
      </c>
      <c r="L972" s="1525">
        <v>5</v>
      </c>
      <c r="M972" s="1499"/>
      <c r="N972" s="1499"/>
      <c r="O972" s="1499"/>
      <c r="P972" s="1499"/>
      <c r="Q972" s="1524"/>
      <c r="R972" s="1539">
        <v>0.1</v>
      </c>
      <c r="S972" s="1512"/>
      <c r="T972" s="1512"/>
      <c r="U972" s="1512"/>
      <c r="V972" s="1512"/>
      <c r="W972" s="1512"/>
    </row>
    <row r="973" spans="1:23">
      <c r="A973" s="239">
        <v>30</v>
      </c>
      <c r="B973" s="164" t="s">
        <v>13236</v>
      </c>
      <c r="C973" s="1352" t="s">
        <v>13237</v>
      </c>
      <c r="D973" s="20"/>
      <c r="E973" s="1523">
        <v>0.3</v>
      </c>
      <c r="F973" s="1524"/>
      <c r="G973" s="1499"/>
      <c r="H973" s="1499"/>
      <c r="I973" s="1524"/>
      <c r="J973" s="1523">
        <v>0.3</v>
      </c>
      <c r="K973" s="1523">
        <v>0.3</v>
      </c>
      <c r="L973" s="1525">
        <v>5</v>
      </c>
      <c r="M973" s="1499"/>
      <c r="N973" s="1499"/>
      <c r="O973" s="1499"/>
      <c r="P973" s="1499"/>
      <c r="Q973" s="1524"/>
      <c r="R973" s="1539">
        <v>0.3</v>
      </c>
      <c r="S973" s="1512"/>
      <c r="T973" s="1512"/>
      <c r="U973" s="1512"/>
      <c r="V973" s="1512"/>
      <c r="W973" s="1512"/>
    </row>
    <row r="974" spans="1:23">
      <c r="A974" s="239">
        <v>31</v>
      </c>
      <c r="B974" s="164" t="s">
        <v>13238</v>
      </c>
      <c r="C974" s="1352" t="s">
        <v>13239</v>
      </c>
      <c r="D974" s="20"/>
      <c r="E974" s="1523">
        <v>0.15</v>
      </c>
      <c r="F974" s="1524"/>
      <c r="G974" s="1499"/>
      <c r="H974" s="1499"/>
      <c r="I974" s="1524"/>
      <c r="J974" s="1523">
        <v>0.15</v>
      </c>
      <c r="K974" s="1523">
        <v>0.15</v>
      </c>
      <c r="L974" s="1525">
        <v>5</v>
      </c>
      <c r="M974" s="1499"/>
      <c r="N974" s="1499"/>
      <c r="O974" s="1499"/>
      <c r="P974" s="1499"/>
      <c r="Q974" s="1524"/>
      <c r="R974" s="1539">
        <v>0.15</v>
      </c>
      <c r="S974" s="1512"/>
      <c r="T974" s="1512"/>
      <c r="U974" s="1512"/>
      <c r="V974" s="1512"/>
      <c r="W974" s="1512"/>
    </row>
    <row r="975" spans="1:23">
      <c r="A975" s="239">
        <v>32</v>
      </c>
      <c r="B975" s="164" t="s">
        <v>13240</v>
      </c>
      <c r="C975" s="1352" t="s">
        <v>13241</v>
      </c>
      <c r="D975" s="20"/>
      <c r="E975" s="1523">
        <v>0.15</v>
      </c>
      <c r="F975" s="1524"/>
      <c r="G975" s="1499"/>
      <c r="H975" s="1499"/>
      <c r="I975" s="1524"/>
      <c r="J975" s="1523">
        <v>0.15</v>
      </c>
      <c r="K975" s="1523">
        <v>0.15</v>
      </c>
      <c r="L975" s="1525">
        <v>5</v>
      </c>
      <c r="M975" s="1499"/>
      <c r="N975" s="1499"/>
      <c r="O975" s="1499"/>
      <c r="P975" s="1499"/>
      <c r="Q975" s="1524"/>
      <c r="R975" s="1539">
        <v>0.15</v>
      </c>
      <c r="S975" s="1512"/>
      <c r="T975" s="1512"/>
      <c r="U975" s="1512"/>
      <c r="V975" s="1512"/>
      <c r="W975" s="1512"/>
    </row>
    <row r="976" spans="1:23">
      <c r="A976" s="239">
        <v>33</v>
      </c>
      <c r="B976" s="164" t="s">
        <v>13242</v>
      </c>
      <c r="C976" s="1352" t="s">
        <v>13243</v>
      </c>
      <c r="D976" s="20"/>
      <c r="E976" s="1523">
        <v>0.1</v>
      </c>
      <c r="F976" s="1524"/>
      <c r="G976" s="1499"/>
      <c r="H976" s="1499"/>
      <c r="I976" s="1524"/>
      <c r="J976" s="1523">
        <v>0.1</v>
      </c>
      <c r="K976" s="1523">
        <v>0.1</v>
      </c>
      <c r="L976" s="1525">
        <v>5</v>
      </c>
      <c r="M976" s="1499"/>
      <c r="N976" s="1499"/>
      <c r="O976" s="1499"/>
      <c r="P976" s="1499"/>
      <c r="Q976" s="1524"/>
      <c r="R976" s="1539">
        <v>0.1</v>
      </c>
      <c r="S976" s="1512"/>
      <c r="T976" s="1512"/>
      <c r="U976" s="1512"/>
      <c r="V976" s="1512"/>
      <c r="W976" s="1512"/>
    </row>
    <row r="977" spans="1:23">
      <c r="A977" s="239">
        <v>34</v>
      </c>
      <c r="B977" s="164" t="s">
        <v>13244</v>
      </c>
      <c r="C977" s="1352" t="s">
        <v>13245</v>
      </c>
      <c r="D977" s="20"/>
      <c r="E977" s="1523">
        <v>0.15</v>
      </c>
      <c r="F977" s="1524"/>
      <c r="G977" s="1499"/>
      <c r="H977" s="1499"/>
      <c r="I977" s="1524"/>
      <c r="J977" s="1523">
        <v>0.15</v>
      </c>
      <c r="K977" s="1523">
        <v>0.15</v>
      </c>
      <c r="L977" s="1525">
        <v>5</v>
      </c>
      <c r="M977" s="1499"/>
      <c r="N977" s="1499"/>
      <c r="O977" s="1499"/>
      <c r="P977" s="1499"/>
      <c r="Q977" s="1524"/>
      <c r="R977" s="1539">
        <v>0.15</v>
      </c>
      <c r="S977" s="1512"/>
      <c r="T977" s="1512"/>
      <c r="U977" s="1512"/>
      <c r="V977" s="1512"/>
      <c r="W977" s="1512"/>
    </row>
    <row r="978" spans="1:23">
      <c r="A978" s="239">
        <v>35</v>
      </c>
      <c r="B978" s="164" t="s">
        <v>13246</v>
      </c>
      <c r="C978" s="1352" t="s">
        <v>13247</v>
      </c>
      <c r="D978" s="20"/>
      <c r="E978" s="1523">
        <v>0.1</v>
      </c>
      <c r="F978" s="1524"/>
      <c r="G978" s="1499"/>
      <c r="H978" s="1499"/>
      <c r="I978" s="1524"/>
      <c r="J978" s="1523">
        <v>0.1</v>
      </c>
      <c r="K978" s="1523">
        <v>0.1</v>
      </c>
      <c r="L978" s="1525">
        <v>5</v>
      </c>
      <c r="M978" s="1499"/>
      <c r="N978" s="1499"/>
      <c r="O978" s="1499"/>
      <c r="P978" s="1499"/>
      <c r="Q978" s="1524"/>
      <c r="R978" s="1539">
        <v>0.1</v>
      </c>
      <c r="S978" s="1512"/>
      <c r="T978" s="1512"/>
      <c r="U978" s="1512"/>
      <c r="V978" s="1512"/>
      <c r="W978" s="1512"/>
    </row>
    <row r="979" spans="1:23">
      <c r="A979" s="239">
        <v>36</v>
      </c>
      <c r="B979" s="164" t="s">
        <v>13248</v>
      </c>
      <c r="C979" s="1352" t="s">
        <v>13249</v>
      </c>
      <c r="D979" s="20"/>
      <c r="E979" s="1523">
        <v>0.1</v>
      </c>
      <c r="F979" s="1524"/>
      <c r="G979" s="1499"/>
      <c r="H979" s="1499"/>
      <c r="I979" s="1524"/>
      <c r="J979" s="1523">
        <v>0.1</v>
      </c>
      <c r="K979" s="1523">
        <v>0.1</v>
      </c>
      <c r="L979" s="1525">
        <v>5</v>
      </c>
      <c r="M979" s="1499"/>
      <c r="N979" s="1499"/>
      <c r="O979" s="1499"/>
      <c r="P979" s="1499"/>
      <c r="Q979" s="1524"/>
      <c r="R979" s="1539">
        <v>0.1</v>
      </c>
      <c r="S979" s="1512"/>
      <c r="T979" s="1512"/>
      <c r="U979" s="1512"/>
      <c r="V979" s="1512"/>
      <c r="W979" s="1512"/>
    </row>
    <row r="980" spans="1:23">
      <c r="A980" s="239">
        <v>37</v>
      </c>
      <c r="B980" s="164" t="s">
        <v>13250</v>
      </c>
      <c r="C980" s="1352" t="s">
        <v>13251</v>
      </c>
      <c r="D980" s="20"/>
      <c r="E980" s="1523">
        <v>0.3</v>
      </c>
      <c r="F980" s="1524"/>
      <c r="G980" s="1499"/>
      <c r="H980" s="1499"/>
      <c r="I980" s="1524"/>
      <c r="J980" s="1523">
        <v>0.3</v>
      </c>
      <c r="K980" s="1523">
        <v>0.3</v>
      </c>
      <c r="L980" s="1525">
        <v>5</v>
      </c>
      <c r="M980" s="1499"/>
      <c r="N980" s="1499"/>
      <c r="O980" s="1499"/>
      <c r="P980" s="1499"/>
      <c r="Q980" s="1524"/>
      <c r="R980" s="1539">
        <v>0.3</v>
      </c>
      <c r="S980" s="1512"/>
      <c r="T980" s="1512"/>
      <c r="U980" s="1512"/>
      <c r="V980" s="1512"/>
      <c r="W980" s="1512"/>
    </row>
    <row r="981" spans="1:23">
      <c r="A981" s="239">
        <v>38</v>
      </c>
      <c r="B981" s="164" t="s">
        <v>13252</v>
      </c>
      <c r="C981" s="1352" t="s">
        <v>13253</v>
      </c>
      <c r="D981" s="20"/>
      <c r="E981" s="1523">
        <v>0.25</v>
      </c>
      <c r="F981" s="1524"/>
      <c r="G981" s="1499"/>
      <c r="H981" s="1499"/>
      <c r="I981" s="1524"/>
      <c r="J981" s="1523">
        <v>0.25</v>
      </c>
      <c r="K981" s="1523">
        <v>0.25</v>
      </c>
      <c r="L981" s="1525">
        <v>5</v>
      </c>
      <c r="M981" s="1499"/>
      <c r="N981" s="1499"/>
      <c r="O981" s="1499"/>
      <c r="P981" s="1499"/>
      <c r="Q981" s="1524"/>
      <c r="R981" s="1539">
        <v>0.25</v>
      </c>
      <c r="S981" s="1512"/>
      <c r="T981" s="1512"/>
      <c r="U981" s="1512"/>
      <c r="V981" s="1512"/>
      <c r="W981" s="1512"/>
    </row>
    <row r="982" spans="1:23">
      <c r="A982" s="1371">
        <v>39</v>
      </c>
      <c r="B982" s="164" t="s">
        <v>13254</v>
      </c>
      <c r="C982" s="1352" t="s">
        <v>13255</v>
      </c>
      <c r="D982" s="20"/>
      <c r="E982" s="1523">
        <v>0.3</v>
      </c>
      <c r="F982" s="1524">
        <v>0.3</v>
      </c>
      <c r="G982" s="1499"/>
      <c r="H982" s="1499"/>
      <c r="I982" s="1524">
        <v>0.3</v>
      </c>
      <c r="J982" s="1526">
        <v>0</v>
      </c>
      <c r="K982" s="1523">
        <v>0</v>
      </c>
      <c r="L982" s="1525">
        <v>5</v>
      </c>
      <c r="M982" s="1499"/>
      <c r="N982" s="1499"/>
      <c r="O982" s="1499"/>
      <c r="P982" s="1499"/>
      <c r="Q982" s="1524">
        <v>0.3</v>
      </c>
      <c r="R982" s="1539"/>
      <c r="S982" s="1512"/>
      <c r="T982" s="1512"/>
      <c r="U982" s="1512"/>
      <c r="V982" s="1512"/>
      <c r="W982" s="1512"/>
    </row>
    <row r="983" spans="1:23">
      <c r="A983" s="25">
        <v>40</v>
      </c>
      <c r="B983" s="164" t="s">
        <v>13256</v>
      </c>
      <c r="C983" s="1352" t="s">
        <v>13257</v>
      </c>
      <c r="D983" s="20"/>
      <c r="E983" s="1523">
        <v>0.3</v>
      </c>
      <c r="F983" s="1524">
        <v>0.1</v>
      </c>
      <c r="G983" s="1499"/>
      <c r="H983" s="1499"/>
      <c r="I983" s="1524">
        <v>0.1</v>
      </c>
      <c r="J983" s="1526">
        <v>0.2</v>
      </c>
      <c r="K983" s="1523">
        <v>0.2</v>
      </c>
      <c r="L983" s="1525">
        <v>5</v>
      </c>
      <c r="M983" s="1499"/>
      <c r="N983" s="1499"/>
      <c r="O983" s="1499"/>
      <c r="P983" s="1499"/>
      <c r="Q983" s="1524">
        <v>0.1</v>
      </c>
      <c r="R983" s="1539">
        <v>0.2</v>
      </c>
      <c r="S983" s="1512"/>
      <c r="T983" s="1512"/>
      <c r="U983" s="1512"/>
      <c r="V983" s="1512"/>
      <c r="W983" s="1512"/>
    </row>
    <row r="984" spans="1:23">
      <c r="A984" s="1371">
        <v>41</v>
      </c>
      <c r="B984" s="164" t="s">
        <v>13258</v>
      </c>
      <c r="C984" s="1352" t="s">
        <v>13259</v>
      </c>
      <c r="D984" s="20"/>
      <c r="E984" s="1523">
        <v>0.2</v>
      </c>
      <c r="F984" s="1524"/>
      <c r="G984" s="1499"/>
      <c r="H984" s="1499"/>
      <c r="I984" s="1524"/>
      <c r="J984" s="1523">
        <v>0.2</v>
      </c>
      <c r="K984" s="1523">
        <v>0.2</v>
      </c>
      <c r="L984" s="1525">
        <v>5</v>
      </c>
      <c r="M984" s="1499"/>
      <c r="N984" s="1499"/>
      <c r="O984" s="1499"/>
      <c r="P984" s="1499"/>
      <c r="Q984" s="1524"/>
      <c r="R984" s="1539">
        <v>0.2</v>
      </c>
      <c r="S984" s="1512"/>
      <c r="T984" s="1512"/>
      <c r="U984" s="1512"/>
      <c r="V984" s="1512"/>
      <c r="W984" s="1512"/>
    </row>
    <row r="985" spans="1:23">
      <c r="A985" s="25">
        <v>42</v>
      </c>
      <c r="B985" s="164" t="s">
        <v>13260</v>
      </c>
      <c r="C985" s="1352" t="s">
        <v>13261</v>
      </c>
      <c r="D985" s="20"/>
      <c r="E985" s="1523">
        <v>0.2</v>
      </c>
      <c r="F985" s="1524"/>
      <c r="G985" s="1499"/>
      <c r="H985" s="1499"/>
      <c r="I985" s="1524"/>
      <c r="J985" s="1523">
        <v>0.2</v>
      </c>
      <c r="K985" s="1523">
        <v>0.2</v>
      </c>
      <c r="L985" s="1525">
        <v>5</v>
      </c>
      <c r="M985" s="1499"/>
      <c r="N985" s="1499"/>
      <c r="O985" s="1499"/>
      <c r="P985" s="1499"/>
      <c r="Q985" s="1524"/>
      <c r="R985" s="1539">
        <v>0.2</v>
      </c>
      <c r="S985" s="1512"/>
      <c r="T985" s="1512"/>
      <c r="U985" s="1512"/>
      <c r="V985" s="1512"/>
      <c r="W985" s="1512"/>
    </row>
    <row r="986" spans="1:23">
      <c r="A986" s="1371">
        <v>43</v>
      </c>
      <c r="B986" s="164" t="s">
        <v>13262</v>
      </c>
      <c r="C986" s="1352" t="s">
        <v>13263</v>
      </c>
      <c r="D986" s="20"/>
      <c r="E986" s="1523">
        <v>0.2</v>
      </c>
      <c r="F986" s="1524"/>
      <c r="G986" s="1499"/>
      <c r="H986" s="1499"/>
      <c r="I986" s="1524"/>
      <c r="J986" s="1523">
        <v>0.2</v>
      </c>
      <c r="K986" s="1523">
        <v>0.2</v>
      </c>
      <c r="L986" s="1525">
        <v>5</v>
      </c>
      <c r="M986" s="1499"/>
      <c r="N986" s="1499"/>
      <c r="O986" s="1499"/>
      <c r="P986" s="1499"/>
      <c r="Q986" s="1524"/>
      <c r="R986" s="1539">
        <v>0.2</v>
      </c>
      <c r="S986" s="1512"/>
      <c r="T986" s="1512"/>
      <c r="U986" s="1512"/>
      <c r="V986" s="1512"/>
      <c r="W986" s="1512"/>
    </row>
    <row r="987" spans="1:23">
      <c r="A987" s="1371">
        <v>44</v>
      </c>
      <c r="B987" s="164" t="s">
        <v>13264</v>
      </c>
      <c r="C987" s="1352" t="s">
        <v>13265</v>
      </c>
      <c r="D987" s="20"/>
      <c r="E987" s="1523">
        <v>0.5</v>
      </c>
      <c r="F987" s="1524"/>
      <c r="G987" s="1499"/>
      <c r="H987" s="1499"/>
      <c r="I987" s="1524"/>
      <c r="J987" s="1523">
        <v>0.5</v>
      </c>
      <c r="K987" s="1523">
        <v>0.5</v>
      </c>
      <c r="L987" s="1525">
        <v>5</v>
      </c>
      <c r="M987" s="1499"/>
      <c r="N987" s="1499"/>
      <c r="O987" s="1499"/>
      <c r="P987" s="1499"/>
      <c r="Q987" s="1524"/>
      <c r="R987" s="1539">
        <v>0.5</v>
      </c>
      <c r="S987" s="1512"/>
      <c r="T987" s="1512"/>
      <c r="U987" s="1512"/>
      <c r="V987" s="1512"/>
      <c r="W987" s="1512"/>
    </row>
    <row r="988" spans="1:23">
      <c r="A988" s="25">
        <v>45</v>
      </c>
      <c r="B988" s="164" t="s">
        <v>13266</v>
      </c>
      <c r="C988" s="1352" t="s">
        <v>13267</v>
      </c>
      <c r="D988" s="20"/>
      <c r="E988" s="1523">
        <v>0.5</v>
      </c>
      <c r="F988" s="1524"/>
      <c r="G988" s="1499"/>
      <c r="H988" s="1499"/>
      <c r="I988" s="1524"/>
      <c r="J988" s="1523">
        <v>0.5</v>
      </c>
      <c r="K988" s="1523">
        <v>0.5</v>
      </c>
      <c r="L988" s="1525">
        <v>5</v>
      </c>
      <c r="M988" s="1499"/>
      <c r="N988" s="1499"/>
      <c r="O988" s="1499"/>
      <c r="P988" s="1499"/>
      <c r="Q988" s="1524"/>
      <c r="R988" s="1539">
        <v>0.5</v>
      </c>
      <c r="S988" s="1512"/>
      <c r="T988" s="1512"/>
      <c r="U988" s="1512"/>
      <c r="V988" s="1512"/>
      <c r="W988" s="1512"/>
    </row>
    <row r="989" spans="1:23">
      <c r="A989" s="1371">
        <v>46</v>
      </c>
      <c r="B989" s="164" t="s">
        <v>13268</v>
      </c>
      <c r="C989" s="1352" t="s">
        <v>13269</v>
      </c>
      <c r="D989" s="20"/>
      <c r="E989" s="1523">
        <v>0.2</v>
      </c>
      <c r="F989" s="1524"/>
      <c r="G989" s="1499"/>
      <c r="H989" s="1499"/>
      <c r="I989" s="1524"/>
      <c r="J989" s="1523">
        <v>0.2</v>
      </c>
      <c r="K989" s="1523">
        <v>0.2</v>
      </c>
      <c r="L989" s="1525">
        <v>5</v>
      </c>
      <c r="M989" s="1499"/>
      <c r="N989" s="1499"/>
      <c r="O989" s="1499"/>
      <c r="P989" s="1499"/>
      <c r="Q989" s="1524"/>
      <c r="R989" s="1539">
        <v>0.2</v>
      </c>
      <c r="S989" s="1512"/>
      <c r="T989" s="1512"/>
      <c r="U989" s="1512"/>
      <c r="V989" s="1512"/>
      <c r="W989" s="1512"/>
    </row>
    <row r="990" spans="1:23">
      <c r="A990" s="25">
        <v>47</v>
      </c>
      <c r="B990" s="164" t="s">
        <v>13270</v>
      </c>
      <c r="C990" s="1352" t="s">
        <v>13271</v>
      </c>
      <c r="D990" s="20"/>
      <c r="E990" s="1523">
        <v>0.3</v>
      </c>
      <c r="F990" s="1524"/>
      <c r="G990" s="1499"/>
      <c r="H990" s="1499"/>
      <c r="I990" s="1524"/>
      <c r="J990" s="1523">
        <v>0.3</v>
      </c>
      <c r="K990" s="1523">
        <v>0.3</v>
      </c>
      <c r="L990" s="1525">
        <v>5</v>
      </c>
      <c r="M990" s="1499"/>
      <c r="N990" s="1499"/>
      <c r="O990" s="1499"/>
      <c r="P990" s="1499"/>
      <c r="Q990" s="1524"/>
      <c r="R990" s="1539">
        <v>0.3</v>
      </c>
      <c r="S990" s="1512"/>
      <c r="T990" s="1512"/>
      <c r="U990" s="1512"/>
      <c r="V990" s="1512"/>
      <c r="W990" s="1512"/>
    </row>
    <row r="991" spans="1:23">
      <c r="A991" s="1371">
        <v>48</v>
      </c>
      <c r="B991" s="164" t="s">
        <v>13272</v>
      </c>
      <c r="C991" s="1352" t="s">
        <v>13273</v>
      </c>
      <c r="D991" s="20"/>
      <c r="E991" s="1523">
        <v>0.1</v>
      </c>
      <c r="F991" s="1524"/>
      <c r="G991" s="1499"/>
      <c r="H991" s="1499"/>
      <c r="I991" s="1524"/>
      <c r="J991" s="1523">
        <v>0.1</v>
      </c>
      <c r="K991" s="1523">
        <v>0.1</v>
      </c>
      <c r="L991" s="1525">
        <v>5</v>
      </c>
      <c r="M991" s="1499"/>
      <c r="N991" s="1499"/>
      <c r="O991" s="1499"/>
      <c r="P991" s="1499"/>
      <c r="Q991" s="1524"/>
      <c r="R991" s="1539">
        <v>0.1</v>
      </c>
      <c r="S991" s="1512"/>
      <c r="T991" s="1512"/>
      <c r="U991" s="1512"/>
      <c r="V991" s="1512"/>
      <c r="W991" s="1512"/>
    </row>
    <row r="992" spans="1:23">
      <c r="A992" s="25">
        <v>49</v>
      </c>
      <c r="B992" s="164" t="s">
        <v>13274</v>
      </c>
      <c r="C992" s="1352" t="s">
        <v>13275</v>
      </c>
      <c r="D992" s="20"/>
      <c r="E992" s="1523">
        <v>0.2</v>
      </c>
      <c r="F992" s="1524"/>
      <c r="G992" s="1499"/>
      <c r="H992" s="1499"/>
      <c r="I992" s="1524"/>
      <c r="J992" s="1523">
        <v>0.2</v>
      </c>
      <c r="K992" s="1523">
        <v>0.2</v>
      </c>
      <c r="L992" s="1525">
        <v>5</v>
      </c>
      <c r="M992" s="1499"/>
      <c r="N992" s="1499"/>
      <c r="O992" s="1499"/>
      <c r="P992" s="1499"/>
      <c r="Q992" s="1524"/>
      <c r="R992" s="1539">
        <v>0.2</v>
      </c>
      <c r="S992" s="1512"/>
      <c r="T992" s="1512"/>
      <c r="U992" s="1512"/>
      <c r="V992" s="1512"/>
      <c r="W992" s="1512"/>
    </row>
    <row r="993" spans="1:23">
      <c r="A993" s="1371">
        <v>50</v>
      </c>
      <c r="B993" s="164" t="s">
        <v>13276</v>
      </c>
      <c r="C993" s="1352" t="s">
        <v>13277</v>
      </c>
      <c r="D993" s="20"/>
      <c r="E993" s="1523">
        <v>0.2</v>
      </c>
      <c r="F993" s="1524"/>
      <c r="G993" s="1499"/>
      <c r="H993" s="1499"/>
      <c r="I993" s="1524"/>
      <c r="J993" s="1523">
        <v>0.2</v>
      </c>
      <c r="K993" s="1523">
        <v>0.2</v>
      </c>
      <c r="L993" s="1525">
        <v>5</v>
      </c>
      <c r="M993" s="1499"/>
      <c r="N993" s="1499"/>
      <c r="O993" s="1499"/>
      <c r="P993" s="1499"/>
      <c r="Q993" s="1524"/>
      <c r="R993" s="1539">
        <v>0.2</v>
      </c>
      <c r="S993" s="1512"/>
      <c r="T993" s="1512"/>
      <c r="U993" s="1512"/>
      <c r="V993" s="1512"/>
      <c r="W993" s="1512"/>
    </row>
    <row r="994" spans="1:23">
      <c r="A994" s="25">
        <v>51</v>
      </c>
      <c r="B994" s="164" t="s">
        <v>13278</v>
      </c>
      <c r="C994" s="1352" t="s">
        <v>13279</v>
      </c>
      <c r="D994" s="20"/>
      <c r="E994" s="1523">
        <v>0.1</v>
      </c>
      <c r="F994" s="1524"/>
      <c r="G994" s="1499"/>
      <c r="H994" s="1499"/>
      <c r="I994" s="1524"/>
      <c r="J994" s="1523">
        <v>0.1</v>
      </c>
      <c r="K994" s="1523">
        <v>0.1</v>
      </c>
      <c r="L994" s="1525">
        <v>5</v>
      </c>
      <c r="M994" s="1499"/>
      <c r="N994" s="1499"/>
      <c r="O994" s="1499"/>
      <c r="P994" s="1499"/>
      <c r="Q994" s="1524"/>
      <c r="R994" s="1539">
        <v>0.1</v>
      </c>
      <c r="S994" s="1512"/>
      <c r="T994" s="1512"/>
      <c r="U994" s="1512"/>
      <c r="V994" s="1512"/>
      <c r="W994" s="1512"/>
    </row>
    <row r="995" spans="1:23">
      <c r="A995" s="1371">
        <v>52</v>
      </c>
      <c r="B995" s="164" t="s">
        <v>13280</v>
      </c>
      <c r="C995" s="1352" t="s">
        <v>13281</v>
      </c>
      <c r="D995" s="20"/>
      <c r="E995" s="1523">
        <v>0.2</v>
      </c>
      <c r="F995" s="1524"/>
      <c r="G995" s="1499"/>
      <c r="H995" s="1499"/>
      <c r="I995" s="1524"/>
      <c r="J995" s="1523">
        <v>0.2</v>
      </c>
      <c r="K995" s="1523">
        <v>0.2</v>
      </c>
      <c r="L995" s="1525">
        <v>5</v>
      </c>
      <c r="M995" s="1499"/>
      <c r="N995" s="1499"/>
      <c r="O995" s="1499"/>
      <c r="P995" s="1499"/>
      <c r="Q995" s="1524"/>
      <c r="R995" s="1539">
        <v>0.2</v>
      </c>
      <c r="S995" s="1512"/>
      <c r="T995" s="1512"/>
      <c r="U995" s="1512"/>
      <c r="V995" s="1512"/>
      <c r="W995" s="1512"/>
    </row>
    <row r="996" spans="1:23">
      <c r="A996" s="25">
        <v>53</v>
      </c>
      <c r="B996" s="164" t="s">
        <v>13282</v>
      </c>
      <c r="C996" s="1352" t="s">
        <v>13283</v>
      </c>
      <c r="D996" s="20"/>
      <c r="E996" s="1523">
        <v>0.8</v>
      </c>
      <c r="F996" s="1524">
        <v>0.66</v>
      </c>
      <c r="G996" s="1499"/>
      <c r="H996" s="1499"/>
      <c r="I996" s="1524">
        <v>0.66</v>
      </c>
      <c r="J996" s="1526">
        <v>0.14000000000000001</v>
      </c>
      <c r="K996" s="1523">
        <v>0.14000000000000001</v>
      </c>
      <c r="L996" s="1525">
        <v>5</v>
      </c>
      <c r="M996" s="1499"/>
      <c r="N996" s="1499"/>
      <c r="O996" s="1499"/>
      <c r="P996" s="1499"/>
      <c r="Q996" s="1524">
        <v>0.66</v>
      </c>
      <c r="R996" s="1539">
        <v>0.14000000000000001</v>
      </c>
      <c r="S996" s="1512"/>
      <c r="T996" s="1512"/>
      <c r="U996" s="1512"/>
      <c r="V996" s="1512"/>
      <c r="W996" s="1512"/>
    </row>
    <row r="997" spans="1:23">
      <c r="A997" s="1371">
        <v>54</v>
      </c>
      <c r="B997" s="164" t="s">
        <v>13284</v>
      </c>
      <c r="C997" s="1352" t="s">
        <v>13285</v>
      </c>
      <c r="D997" s="20"/>
      <c r="E997" s="1523">
        <v>0.2</v>
      </c>
      <c r="F997" s="1524"/>
      <c r="G997" s="1499"/>
      <c r="H997" s="1499"/>
      <c r="I997" s="1524"/>
      <c r="J997" s="1526">
        <v>0.2</v>
      </c>
      <c r="K997" s="1523">
        <v>0.2</v>
      </c>
      <c r="L997" s="1525">
        <v>5</v>
      </c>
      <c r="M997" s="1499"/>
      <c r="N997" s="1499"/>
      <c r="O997" s="1499"/>
      <c r="P997" s="1499"/>
      <c r="Q997" s="1524"/>
      <c r="R997" s="1539">
        <v>0.2</v>
      </c>
      <c r="S997" s="1512"/>
      <c r="T997" s="1512"/>
      <c r="U997" s="1512"/>
      <c r="V997" s="1512"/>
      <c r="W997" s="1512"/>
    </row>
    <row r="998" spans="1:23">
      <c r="A998" s="25">
        <v>55</v>
      </c>
      <c r="B998" s="164" t="s">
        <v>13286</v>
      </c>
      <c r="C998" s="1352" t="s">
        <v>13287</v>
      </c>
      <c r="D998" s="20"/>
      <c r="E998" s="1523">
        <v>0.53900000000000003</v>
      </c>
      <c r="F998" s="1524">
        <v>0.53900000000000003</v>
      </c>
      <c r="G998" s="1499"/>
      <c r="H998" s="1499"/>
      <c r="I998" s="1524">
        <v>0.53900000000000003</v>
      </c>
      <c r="J998" s="1526">
        <v>0</v>
      </c>
      <c r="K998" s="1523">
        <v>0</v>
      </c>
      <c r="L998" s="1525">
        <v>5</v>
      </c>
      <c r="M998" s="1499"/>
      <c r="N998" s="1499"/>
      <c r="O998" s="1499"/>
      <c r="P998" s="1499"/>
      <c r="Q998" s="1524">
        <v>0.53900000000000003</v>
      </c>
      <c r="R998" s="1539"/>
      <c r="S998" s="1512"/>
      <c r="T998" s="1512"/>
      <c r="U998" s="1512"/>
      <c r="V998" s="1512"/>
      <c r="W998" s="1512"/>
    </row>
    <row r="999" spans="1:23">
      <c r="A999" s="1371">
        <v>1</v>
      </c>
      <c r="B999" s="164" t="s">
        <v>13288</v>
      </c>
      <c r="C999" s="1352" t="s">
        <v>13289</v>
      </c>
      <c r="D999" s="20"/>
      <c r="E999" s="1523">
        <v>0.7</v>
      </c>
      <c r="F999" s="1524"/>
      <c r="G999" s="1499"/>
      <c r="H999" s="1499"/>
      <c r="I999" s="1524"/>
      <c r="J999" s="1523">
        <v>0.7</v>
      </c>
      <c r="K999" s="1523">
        <v>0.7</v>
      </c>
      <c r="L999" s="1525">
        <v>5</v>
      </c>
      <c r="M999" s="1499"/>
      <c r="N999" s="1499"/>
      <c r="O999" s="1499"/>
      <c r="P999" s="1499"/>
      <c r="Q999" s="1524"/>
      <c r="R999" s="1539">
        <v>0.7</v>
      </c>
      <c r="S999" s="1512" t="s">
        <v>12657</v>
      </c>
      <c r="T999" s="1512" t="s">
        <v>11689</v>
      </c>
      <c r="U999" s="1512"/>
      <c r="V999" s="1512"/>
      <c r="W999" s="1512"/>
    </row>
    <row r="1000" spans="1:23">
      <c r="A1000" s="25">
        <v>57</v>
      </c>
      <c r="B1000" s="164" t="s">
        <v>13290</v>
      </c>
      <c r="C1000" s="1352" t="s">
        <v>13291</v>
      </c>
      <c r="D1000" s="20"/>
      <c r="E1000" s="1523">
        <v>0.1</v>
      </c>
      <c r="F1000" s="1524"/>
      <c r="G1000" s="1499"/>
      <c r="H1000" s="1499"/>
      <c r="I1000" s="1524"/>
      <c r="J1000" s="1523">
        <v>0.1</v>
      </c>
      <c r="K1000" s="1523">
        <v>0.1</v>
      </c>
      <c r="L1000" s="1525">
        <v>5</v>
      </c>
      <c r="M1000" s="1499"/>
      <c r="N1000" s="1499"/>
      <c r="O1000" s="1499"/>
      <c r="P1000" s="1499"/>
      <c r="Q1000" s="1524"/>
      <c r="R1000" s="1539">
        <v>0.1</v>
      </c>
      <c r="S1000" s="1512" t="s">
        <v>3725</v>
      </c>
      <c r="T1000" s="1512"/>
      <c r="U1000" s="1512"/>
      <c r="V1000" s="1512"/>
      <c r="W1000" s="1512"/>
    </row>
    <row r="1001" spans="1:23">
      <c r="A1001" s="1371">
        <v>58</v>
      </c>
      <c r="B1001" s="164" t="s">
        <v>13292</v>
      </c>
      <c r="C1001" s="1352" t="s">
        <v>13293</v>
      </c>
      <c r="D1001" s="20"/>
      <c r="E1001" s="1523">
        <v>0.3</v>
      </c>
      <c r="F1001" s="1524"/>
      <c r="G1001" s="1499"/>
      <c r="H1001" s="1499"/>
      <c r="I1001" s="1524"/>
      <c r="J1001" s="1523">
        <v>0.3</v>
      </c>
      <c r="K1001" s="1523">
        <v>0.3</v>
      </c>
      <c r="L1001" s="1525">
        <v>5</v>
      </c>
      <c r="M1001" s="1499"/>
      <c r="N1001" s="1499"/>
      <c r="O1001" s="1499"/>
      <c r="P1001" s="1499"/>
      <c r="Q1001" s="1524"/>
      <c r="R1001" s="1539">
        <v>0.3</v>
      </c>
      <c r="S1001" s="1512"/>
      <c r="T1001" s="1512"/>
      <c r="U1001" s="1512"/>
      <c r="V1001" s="1512"/>
      <c r="W1001" s="1512"/>
    </row>
    <row r="1002" spans="1:23">
      <c r="A1002" s="25">
        <v>59</v>
      </c>
      <c r="B1002" s="164" t="s">
        <v>13294</v>
      </c>
      <c r="C1002" s="1352" t="s">
        <v>13295</v>
      </c>
      <c r="D1002" s="20"/>
      <c r="E1002" s="1523">
        <v>0.1</v>
      </c>
      <c r="F1002" s="1524"/>
      <c r="G1002" s="1499"/>
      <c r="H1002" s="1499"/>
      <c r="I1002" s="1524"/>
      <c r="J1002" s="1523">
        <v>0.1</v>
      </c>
      <c r="K1002" s="1523">
        <v>0.1</v>
      </c>
      <c r="L1002" s="1525">
        <v>5</v>
      </c>
      <c r="M1002" s="1499"/>
      <c r="N1002" s="1499"/>
      <c r="O1002" s="1499"/>
      <c r="P1002" s="1499"/>
      <c r="Q1002" s="1524"/>
      <c r="R1002" s="1539">
        <v>0.1</v>
      </c>
      <c r="S1002" s="1512"/>
      <c r="T1002" s="1512"/>
      <c r="U1002" s="1512"/>
      <c r="V1002" s="1512"/>
      <c r="W1002" s="1512"/>
    </row>
    <row r="1003" spans="1:23">
      <c r="A1003" s="1371">
        <v>60</v>
      </c>
      <c r="B1003" s="164" t="s">
        <v>13296</v>
      </c>
      <c r="C1003" s="1352" t="s">
        <v>13297</v>
      </c>
      <c r="D1003" s="20"/>
      <c r="E1003" s="1523">
        <v>0.1</v>
      </c>
      <c r="F1003" s="1524"/>
      <c r="G1003" s="1499"/>
      <c r="H1003" s="1499"/>
      <c r="I1003" s="1524"/>
      <c r="J1003" s="1523">
        <v>0.1</v>
      </c>
      <c r="K1003" s="1523">
        <v>0.1</v>
      </c>
      <c r="L1003" s="1525">
        <v>5</v>
      </c>
      <c r="M1003" s="1499"/>
      <c r="N1003" s="1499"/>
      <c r="O1003" s="1499"/>
      <c r="P1003" s="1499"/>
      <c r="Q1003" s="1524"/>
      <c r="R1003" s="1539">
        <v>0.1</v>
      </c>
      <c r="S1003" s="1512"/>
      <c r="T1003" s="1512"/>
      <c r="U1003" s="1512"/>
      <c r="V1003" s="1512"/>
      <c r="W1003" s="1512"/>
    </row>
    <row r="1004" spans="1:23">
      <c r="A1004" s="25">
        <v>61</v>
      </c>
      <c r="B1004" s="164" t="s">
        <v>13298</v>
      </c>
      <c r="C1004" s="1352" t="s">
        <v>13299</v>
      </c>
      <c r="D1004" s="20"/>
      <c r="E1004" s="1523">
        <v>0.05</v>
      </c>
      <c r="F1004" s="1524"/>
      <c r="G1004" s="1499"/>
      <c r="H1004" s="1499"/>
      <c r="I1004" s="1524"/>
      <c r="J1004" s="1523">
        <v>0.05</v>
      </c>
      <c r="K1004" s="1523">
        <v>0.05</v>
      </c>
      <c r="L1004" s="1525">
        <v>5</v>
      </c>
      <c r="M1004" s="1499"/>
      <c r="N1004" s="1499"/>
      <c r="O1004" s="1499"/>
      <c r="P1004" s="1499"/>
      <c r="Q1004" s="1524"/>
      <c r="R1004" s="1539">
        <v>0.05</v>
      </c>
      <c r="S1004" s="1512"/>
      <c r="T1004" s="1512"/>
      <c r="U1004" s="1512"/>
      <c r="V1004" s="1512"/>
      <c r="W1004" s="1512"/>
    </row>
    <row r="1005" spans="1:23">
      <c r="A1005" s="1371">
        <v>62</v>
      </c>
      <c r="B1005" s="164" t="s">
        <v>13300</v>
      </c>
      <c r="C1005" s="1352" t="s">
        <v>13301</v>
      </c>
      <c r="D1005" s="20"/>
      <c r="E1005" s="1523">
        <v>0.3</v>
      </c>
      <c r="F1005" s="1524"/>
      <c r="G1005" s="1499"/>
      <c r="H1005" s="1499"/>
      <c r="I1005" s="1524"/>
      <c r="J1005" s="1523">
        <v>0.3</v>
      </c>
      <c r="K1005" s="1523">
        <v>0.3</v>
      </c>
      <c r="L1005" s="1525">
        <v>5</v>
      </c>
      <c r="M1005" s="1499"/>
      <c r="N1005" s="1499"/>
      <c r="O1005" s="1499"/>
      <c r="P1005" s="1499"/>
      <c r="Q1005" s="1524"/>
      <c r="R1005" s="1539">
        <v>0.3</v>
      </c>
      <c r="S1005" s="1512"/>
      <c r="T1005" s="1512"/>
      <c r="U1005" s="1512"/>
      <c r="V1005" s="1512"/>
      <c r="W1005" s="1512"/>
    </row>
    <row r="1006" spans="1:23" ht="25.5">
      <c r="A1006" s="25">
        <v>63</v>
      </c>
      <c r="B1006" s="164" t="s">
        <v>13302</v>
      </c>
      <c r="C1006" s="1352" t="s">
        <v>13303</v>
      </c>
      <c r="D1006" s="20"/>
      <c r="E1006" s="1523">
        <v>0.5</v>
      </c>
      <c r="F1006" s="1524"/>
      <c r="G1006" s="1499"/>
      <c r="H1006" s="1499"/>
      <c r="I1006" s="1524"/>
      <c r="J1006" s="1523">
        <v>0.5</v>
      </c>
      <c r="K1006" s="1523">
        <v>0.5</v>
      </c>
      <c r="L1006" s="1525">
        <v>5</v>
      </c>
      <c r="M1006" s="1499"/>
      <c r="N1006" s="1499"/>
      <c r="O1006" s="1499"/>
      <c r="P1006" s="1499"/>
      <c r="Q1006" s="1524"/>
      <c r="R1006" s="1539">
        <v>0.5</v>
      </c>
      <c r="S1006" s="1512"/>
      <c r="T1006" s="1512"/>
      <c r="U1006" s="1512"/>
      <c r="V1006" s="1512"/>
      <c r="W1006" s="1512"/>
    </row>
    <row r="1007" spans="1:23" ht="25.5">
      <c r="A1007" s="1371">
        <v>64</v>
      </c>
      <c r="B1007" s="164" t="s">
        <v>13304</v>
      </c>
      <c r="C1007" s="1352" t="s">
        <v>13305</v>
      </c>
      <c r="D1007" s="20"/>
      <c r="E1007" s="1523">
        <v>0.2</v>
      </c>
      <c r="F1007" s="1524"/>
      <c r="G1007" s="1499"/>
      <c r="H1007" s="1499"/>
      <c r="I1007" s="1524"/>
      <c r="J1007" s="1523">
        <v>0.2</v>
      </c>
      <c r="K1007" s="1523">
        <v>0.2</v>
      </c>
      <c r="L1007" s="1525">
        <v>5</v>
      </c>
      <c r="M1007" s="1499"/>
      <c r="N1007" s="1499"/>
      <c r="O1007" s="1499"/>
      <c r="P1007" s="1499"/>
      <c r="Q1007" s="1524"/>
      <c r="R1007" s="1539">
        <v>0.2</v>
      </c>
      <c r="S1007" s="1512"/>
      <c r="T1007" s="1512"/>
      <c r="U1007" s="1512"/>
      <c r="V1007" s="1512"/>
      <c r="W1007" s="1512"/>
    </row>
    <row r="1008" spans="1:23">
      <c r="A1008" s="25">
        <v>65</v>
      </c>
      <c r="B1008" s="164" t="s">
        <v>13306</v>
      </c>
      <c r="C1008" s="1352" t="s">
        <v>13307</v>
      </c>
      <c r="D1008" s="20"/>
      <c r="E1008" s="1523">
        <v>0.2</v>
      </c>
      <c r="F1008" s="1524">
        <v>0.2</v>
      </c>
      <c r="G1008" s="1499"/>
      <c r="H1008" s="1499"/>
      <c r="I1008" s="1524">
        <v>0.2</v>
      </c>
      <c r="J1008" s="1526">
        <v>0</v>
      </c>
      <c r="K1008" s="1523">
        <v>0</v>
      </c>
      <c r="L1008" s="1525">
        <v>5</v>
      </c>
      <c r="M1008" s="1499"/>
      <c r="N1008" s="1499"/>
      <c r="O1008" s="1499"/>
      <c r="P1008" s="1499"/>
      <c r="Q1008" s="1524">
        <v>0.2</v>
      </c>
      <c r="R1008" s="1539"/>
      <c r="S1008" s="1512"/>
      <c r="T1008" s="1512"/>
      <c r="U1008" s="1512"/>
      <c r="V1008" s="1512"/>
      <c r="W1008" s="1512"/>
    </row>
    <row r="1009" spans="1:23">
      <c r="A1009" s="1371">
        <v>66</v>
      </c>
      <c r="B1009" s="164" t="s">
        <v>13308</v>
      </c>
      <c r="C1009" s="1352" t="s">
        <v>13309</v>
      </c>
      <c r="D1009" s="20"/>
      <c r="E1009" s="1523">
        <v>0.5</v>
      </c>
      <c r="F1009" s="1524">
        <v>0.33</v>
      </c>
      <c r="G1009" s="1499"/>
      <c r="H1009" s="1499"/>
      <c r="I1009" s="1524">
        <v>0.33</v>
      </c>
      <c r="J1009" s="1526">
        <v>0.17</v>
      </c>
      <c r="K1009" s="1523">
        <v>0.17</v>
      </c>
      <c r="L1009" s="1525">
        <v>5</v>
      </c>
      <c r="M1009" s="1499"/>
      <c r="N1009" s="1499"/>
      <c r="O1009" s="1499"/>
      <c r="P1009" s="1499"/>
      <c r="Q1009" s="1524">
        <v>0.33</v>
      </c>
      <c r="R1009" s="1539">
        <v>0.17</v>
      </c>
      <c r="S1009" s="1512"/>
      <c r="T1009" s="1512"/>
      <c r="U1009" s="1512"/>
      <c r="V1009" s="1512"/>
      <c r="W1009" s="1512"/>
    </row>
    <row r="1010" spans="1:23" ht="25.5">
      <c r="A1010" s="25">
        <v>67</v>
      </c>
      <c r="B1010" s="164" t="s">
        <v>13310</v>
      </c>
      <c r="C1010" s="1352" t="s">
        <v>13311</v>
      </c>
      <c r="D1010" s="20"/>
      <c r="E1010" s="1523">
        <v>0.8</v>
      </c>
      <c r="F1010" s="1524"/>
      <c r="G1010" s="1499"/>
      <c r="H1010" s="1499"/>
      <c r="I1010" s="1524"/>
      <c r="J1010" s="1523">
        <v>0.8</v>
      </c>
      <c r="K1010" s="1523">
        <v>0.8</v>
      </c>
      <c r="L1010" s="1525">
        <v>5</v>
      </c>
      <c r="M1010" s="1499"/>
      <c r="N1010" s="1499"/>
      <c r="O1010" s="1499"/>
      <c r="P1010" s="1499"/>
      <c r="Q1010" s="1524"/>
      <c r="R1010" s="1539">
        <v>0.8</v>
      </c>
      <c r="S1010" s="1512"/>
      <c r="T1010" s="1512"/>
      <c r="U1010" s="1512"/>
      <c r="V1010" s="1512"/>
      <c r="W1010" s="1512"/>
    </row>
    <row r="1011" spans="1:23" ht="25.5">
      <c r="A1011" s="1371">
        <v>68</v>
      </c>
      <c r="B1011" s="164" t="s">
        <v>13312</v>
      </c>
      <c r="C1011" s="1352" t="s">
        <v>13313</v>
      </c>
      <c r="D1011" s="20"/>
      <c r="E1011" s="1523">
        <v>0.3</v>
      </c>
      <c r="F1011" s="1524"/>
      <c r="G1011" s="1499"/>
      <c r="H1011" s="1499"/>
      <c r="I1011" s="1524"/>
      <c r="J1011" s="1523">
        <v>0.3</v>
      </c>
      <c r="K1011" s="1523">
        <v>0.3</v>
      </c>
      <c r="L1011" s="1525">
        <v>5</v>
      </c>
      <c r="M1011" s="1499"/>
      <c r="N1011" s="1499"/>
      <c r="O1011" s="1499"/>
      <c r="P1011" s="1499"/>
      <c r="Q1011" s="1524"/>
      <c r="R1011" s="1539">
        <v>0.3</v>
      </c>
      <c r="S1011" s="1512"/>
      <c r="T1011" s="1512"/>
      <c r="U1011" s="1512"/>
      <c r="V1011" s="1512"/>
      <c r="W1011" s="1512"/>
    </row>
    <row r="1012" spans="1:23">
      <c r="A1012" s="25">
        <v>69</v>
      </c>
      <c r="B1012" s="164" t="s">
        <v>13314</v>
      </c>
      <c r="C1012" s="1352" t="s">
        <v>13315</v>
      </c>
      <c r="D1012" s="20"/>
      <c r="E1012" s="1523">
        <v>0.7</v>
      </c>
      <c r="F1012" s="1524"/>
      <c r="G1012" s="1499"/>
      <c r="H1012" s="1499"/>
      <c r="I1012" s="1524"/>
      <c r="J1012" s="1523">
        <v>0.7</v>
      </c>
      <c r="K1012" s="1523">
        <v>0.7</v>
      </c>
      <c r="L1012" s="1525">
        <v>5</v>
      </c>
      <c r="M1012" s="1499"/>
      <c r="N1012" s="1499"/>
      <c r="O1012" s="1499"/>
      <c r="P1012" s="1499"/>
      <c r="Q1012" s="1524"/>
      <c r="R1012" s="1539">
        <v>0.7</v>
      </c>
      <c r="S1012" s="1512"/>
      <c r="T1012" s="1512"/>
      <c r="U1012" s="1512"/>
      <c r="V1012" s="1512"/>
      <c r="W1012" s="1512"/>
    </row>
    <row r="1013" spans="1:23">
      <c r="A1013" s="1371">
        <v>70</v>
      </c>
      <c r="B1013" s="164" t="s">
        <v>13316</v>
      </c>
      <c r="C1013" s="1352" t="s">
        <v>13317</v>
      </c>
      <c r="D1013" s="20"/>
      <c r="E1013" s="1523">
        <v>0.2</v>
      </c>
      <c r="F1013" s="1524"/>
      <c r="G1013" s="1499"/>
      <c r="H1013" s="1499"/>
      <c r="I1013" s="1524"/>
      <c r="J1013" s="1523">
        <v>0.2</v>
      </c>
      <c r="K1013" s="1523">
        <v>0.2</v>
      </c>
      <c r="L1013" s="1525">
        <v>5</v>
      </c>
      <c r="M1013" s="1499"/>
      <c r="N1013" s="1499"/>
      <c r="O1013" s="1499"/>
      <c r="P1013" s="1499"/>
      <c r="Q1013" s="1524"/>
      <c r="R1013" s="1539">
        <v>0.2</v>
      </c>
      <c r="S1013" s="1512"/>
      <c r="T1013" s="1512"/>
      <c r="U1013" s="1512"/>
      <c r="V1013" s="1512"/>
      <c r="W1013" s="1512"/>
    </row>
    <row r="1014" spans="1:23">
      <c r="A1014" s="25">
        <v>71</v>
      </c>
      <c r="B1014" s="164" t="s">
        <v>13318</v>
      </c>
      <c r="C1014" s="1352" t="s">
        <v>13319</v>
      </c>
      <c r="D1014" s="20"/>
      <c r="E1014" s="1523">
        <v>0.7</v>
      </c>
      <c r="F1014" s="1524"/>
      <c r="G1014" s="1499"/>
      <c r="H1014" s="1499"/>
      <c r="I1014" s="1524"/>
      <c r="J1014" s="1523">
        <v>0.7</v>
      </c>
      <c r="K1014" s="1523">
        <v>0.7</v>
      </c>
      <c r="L1014" s="1525">
        <v>5</v>
      </c>
      <c r="M1014" s="1499"/>
      <c r="N1014" s="1499"/>
      <c r="O1014" s="1499"/>
      <c r="P1014" s="1499"/>
      <c r="Q1014" s="1524"/>
      <c r="R1014" s="1539">
        <v>0.7</v>
      </c>
      <c r="S1014" s="1512"/>
      <c r="T1014" s="1512"/>
      <c r="U1014" s="1512"/>
      <c r="V1014" s="1512"/>
      <c r="W1014" s="1512"/>
    </row>
    <row r="1015" spans="1:23">
      <c r="A1015" s="1371">
        <v>72</v>
      </c>
      <c r="B1015" s="164" t="s">
        <v>13320</v>
      </c>
      <c r="C1015" s="1352" t="s">
        <v>13321</v>
      </c>
      <c r="D1015" s="20"/>
      <c r="E1015" s="1523">
        <v>0.4</v>
      </c>
      <c r="F1015" s="1524"/>
      <c r="G1015" s="1499"/>
      <c r="H1015" s="1499"/>
      <c r="I1015" s="1524"/>
      <c r="J1015" s="1523">
        <v>0.4</v>
      </c>
      <c r="K1015" s="1523">
        <v>0.4</v>
      </c>
      <c r="L1015" s="1525">
        <v>5</v>
      </c>
      <c r="M1015" s="1499"/>
      <c r="N1015" s="1499"/>
      <c r="O1015" s="1499"/>
      <c r="P1015" s="1499"/>
      <c r="Q1015" s="1524"/>
      <c r="R1015" s="1539">
        <v>0.4</v>
      </c>
      <c r="S1015" s="1512"/>
      <c r="T1015" s="1512"/>
      <c r="U1015" s="1512"/>
      <c r="V1015" s="1512"/>
      <c r="W1015" s="1512"/>
    </row>
    <row r="1016" spans="1:23">
      <c r="A1016" s="1371">
        <v>73</v>
      </c>
      <c r="B1016" s="164" t="s">
        <v>13322</v>
      </c>
      <c r="C1016" s="1352" t="s">
        <v>13323</v>
      </c>
      <c r="D1016" s="20"/>
      <c r="E1016" s="1523">
        <v>0.1</v>
      </c>
      <c r="F1016" s="1524"/>
      <c r="G1016" s="1499"/>
      <c r="H1016" s="1499"/>
      <c r="I1016" s="1524"/>
      <c r="J1016" s="1523">
        <v>0.1</v>
      </c>
      <c r="K1016" s="1523">
        <v>0.1</v>
      </c>
      <c r="L1016" s="1525">
        <v>5</v>
      </c>
      <c r="M1016" s="1499"/>
      <c r="N1016" s="1499"/>
      <c r="O1016" s="1499"/>
      <c r="P1016" s="1499"/>
      <c r="Q1016" s="1524"/>
      <c r="R1016" s="1539">
        <v>0.1</v>
      </c>
      <c r="S1016" s="1512"/>
      <c r="T1016" s="1512"/>
      <c r="U1016" s="1512"/>
      <c r="V1016" s="1512"/>
      <c r="W1016" s="1512"/>
    </row>
    <row r="1017" spans="1:23">
      <c r="A1017" s="25">
        <v>74</v>
      </c>
      <c r="B1017" s="164" t="s">
        <v>13324</v>
      </c>
      <c r="C1017" s="1352" t="s">
        <v>13325</v>
      </c>
      <c r="D1017" s="20"/>
      <c r="E1017" s="1523">
        <v>0.6</v>
      </c>
      <c r="F1017" s="1524"/>
      <c r="G1017" s="1499"/>
      <c r="H1017" s="1499"/>
      <c r="I1017" s="1524"/>
      <c r="J1017" s="1523">
        <v>0.6</v>
      </c>
      <c r="K1017" s="1523">
        <v>0.6</v>
      </c>
      <c r="L1017" s="1525">
        <v>5</v>
      </c>
      <c r="M1017" s="1499"/>
      <c r="N1017" s="1499"/>
      <c r="O1017" s="1499"/>
      <c r="P1017" s="1499"/>
      <c r="Q1017" s="1524"/>
      <c r="R1017" s="1539">
        <v>0.6</v>
      </c>
      <c r="S1017" s="1512"/>
      <c r="T1017" s="1512"/>
      <c r="U1017" s="1512"/>
      <c r="V1017" s="1512"/>
      <c r="W1017" s="1512"/>
    </row>
    <row r="1018" spans="1:23">
      <c r="A1018" s="1371">
        <v>75</v>
      </c>
      <c r="B1018" s="164" t="s">
        <v>13326</v>
      </c>
      <c r="C1018" s="1352" t="s">
        <v>13327</v>
      </c>
      <c r="D1018" s="20"/>
      <c r="E1018" s="1523">
        <v>0.5</v>
      </c>
      <c r="F1018" s="1524"/>
      <c r="G1018" s="1499"/>
      <c r="H1018" s="1499"/>
      <c r="I1018" s="1524"/>
      <c r="J1018" s="1523">
        <v>0.5</v>
      </c>
      <c r="K1018" s="1523">
        <v>0.5</v>
      </c>
      <c r="L1018" s="1525">
        <v>5</v>
      </c>
      <c r="M1018" s="1499"/>
      <c r="N1018" s="1499"/>
      <c r="O1018" s="1499"/>
      <c r="P1018" s="1499"/>
      <c r="Q1018" s="1524"/>
      <c r="R1018" s="1539">
        <v>0.5</v>
      </c>
      <c r="S1018" s="1512"/>
      <c r="T1018" s="1512"/>
      <c r="U1018" s="1512"/>
      <c r="V1018" s="1512"/>
      <c r="W1018" s="1512"/>
    </row>
    <row r="1019" spans="1:23">
      <c r="A1019" s="25">
        <v>76</v>
      </c>
      <c r="B1019" s="164" t="s">
        <v>13328</v>
      </c>
      <c r="C1019" s="1352" t="s">
        <v>13329</v>
      </c>
      <c r="D1019" s="20"/>
      <c r="E1019" s="1523">
        <v>0.4</v>
      </c>
      <c r="F1019" s="1524"/>
      <c r="G1019" s="1499"/>
      <c r="H1019" s="1499"/>
      <c r="I1019" s="1524"/>
      <c r="J1019" s="1523">
        <v>0.4</v>
      </c>
      <c r="K1019" s="1523">
        <v>0.4</v>
      </c>
      <c r="L1019" s="1525">
        <v>5</v>
      </c>
      <c r="M1019" s="1499"/>
      <c r="N1019" s="1499"/>
      <c r="O1019" s="1499"/>
      <c r="P1019" s="1499"/>
      <c r="Q1019" s="1524"/>
      <c r="R1019" s="1539">
        <v>0.4</v>
      </c>
      <c r="S1019" s="1512"/>
      <c r="T1019" s="1512"/>
      <c r="U1019" s="1512"/>
      <c r="V1019" s="1512"/>
      <c r="W1019" s="1512"/>
    </row>
    <row r="1020" spans="1:23">
      <c r="A1020" s="1371">
        <v>77</v>
      </c>
      <c r="B1020" s="164" t="s">
        <v>13330</v>
      </c>
      <c r="C1020" s="1352" t="s">
        <v>13331</v>
      </c>
      <c r="D1020" s="20"/>
      <c r="E1020" s="1523">
        <v>0.25600000000000001</v>
      </c>
      <c r="F1020" s="1524">
        <v>0.25600000000000001</v>
      </c>
      <c r="G1020" s="1499"/>
      <c r="H1020" s="1499"/>
      <c r="I1020" s="1524">
        <v>0.25600000000000001</v>
      </c>
      <c r="J1020" s="1526">
        <v>0</v>
      </c>
      <c r="K1020" s="1523">
        <v>0</v>
      </c>
      <c r="L1020" s="1525">
        <v>5</v>
      </c>
      <c r="M1020" s="1499"/>
      <c r="N1020" s="1499"/>
      <c r="O1020" s="1499"/>
      <c r="P1020" s="1499"/>
      <c r="Q1020" s="1524">
        <v>0.25600000000000001</v>
      </c>
      <c r="R1020" s="1539"/>
      <c r="S1020" s="1512"/>
      <c r="T1020" s="1512"/>
      <c r="U1020" s="1512"/>
      <c r="V1020" s="1512"/>
      <c r="W1020" s="1512"/>
    </row>
    <row r="1021" spans="1:23">
      <c r="A1021" s="25">
        <v>78</v>
      </c>
      <c r="B1021" s="164" t="s">
        <v>13332</v>
      </c>
      <c r="C1021" s="1352" t="s">
        <v>13333</v>
      </c>
      <c r="D1021" s="20"/>
      <c r="E1021" s="1523">
        <v>0.312</v>
      </c>
      <c r="F1021" s="1524">
        <v>0.312</v>
      </c>
      <c r="G1021" s="1499"/>
      <c r="H1021" s="1499"/>
      <c r="I1021" s="1524">
        <v>0.312</v>
      </c>
      <c r="J1021" s="1526">
        <v>0</v>
      </c>
      <c r="K1021" s="1523">
        <v>0</v>
      </c>
      <c r="L1021" s="1525">
        <v>5</v>
      </c>
      <c r="M1021" s="1499"/>
      <c r="N1021" s="1499"/>
      <c r="O1021" s="1499"/>
      <c r="P1021" s="1499"/>
      <c r="Q1021" s="1524">
        <v>0.312</v>
      </c>
      <c r="R1021" s="1539"/>
      <c r="S1021" s="1512"/>
      <c r="T1021" s="1512"/>
      <c r="U1021" s="1512"/>
      <c r="V1021" s="1512"/>
      <c r="W1021" s="1512"/>
    </row>
    <row r="1022" spans="1:23">
      <c r="A1022" s="1565">
        <v>79</v>
      </c>
      <c r="B1022" s="164" t="s">
        <v>13334</v>
      </c>
      <c r="C1022" s="1352" t="s">
        <v>13335</v>
      </c>
      <c r="D1022" s="20"/>
      <c r="E1022" s="1523">
        <v>0.16200000000000001</v>
      </c>
      <c r="F1022" s="1524">
        <v>0.14499999999999999</v>
      </c>
      <c r="G1022" s="1499"/>
      <c r="H1022" s="1499"/>
      <c r="I1022" s="1524">
        <v>0.14499999999999999</v>
      </c>
      <c r="J1022" s="1526">
        <v>1.7000000000000001E-2</v>
      </c>
      <c r="K1022" s="1523">
        <v>1.7000000000000001E-2</v>
      </c>
      <c r="L1022" s="1525">
        <v>5</v>
      </c>
      <c r="M1022" s="1499"/>
      <c r="N1022" s="1499"/>
      <c r="O1022" s="1499"/>
      <c r="P1022" s="1499"/>
      <c r="Q1022" s="1524">
        <v>0.14499999999999999</v>
      </c>
      <c r="R1022" s="1539">
        <v>1.7000000000000001E-2</v>
      </c>
      <c r="S1022" s="1512"/>
      <c r="T1022" s="1512"/>
      <c r="U1022" s="1512"/>
      <c r="V1022" s="1512"/>
      <c r="W1022" s="1512"/>
    </row>
    <row r="1023" spans="1:23">
      <c r="A1023" s="1371">
        <v>80</v>
      </c>
      <c r="B1023" s="164" t="s">
        <v>13336</v>
      </c>
      <c r="C1023" s="1352" t="s">
        <v>13337</v>
      </c>
      <c r="D1023" s="20"/>
      <c r="E1023" s="1523">
        <v>0.372</v>
      </c>
      <c r="F1023" s="1524"/>
      <c r="G1023" s="1499"/>
      <c r="H1023" s="1499"/>
      <c r="I1023" s="1524"/>
      <c r="J1023" s="1526">
        <v>0.372</v>
      </c>
      <c r="K1023" s="1523">
        <v>0.372</v>
      </c>
      <c r="L1023" s="1525">
        <v>5</v>
      </c>
      <c r="M1023" s="1499"/>
      <c r="N1023" s="1499"/>
      <c r="O1023" s="1499"/>
      <c r="P1023" s="1499"/>
      <c r="Q1023" s="1524"/>
      <c r="R1023" s="1539">
        <v>0.372</v>
      </c>
      <c r="S1023" s="1512"/>
      <c r="T1023" s="1512"/>
      <c r="U1023" s="1512"/>
      <c r="V1023" s="1512"/>
      <c r="W1023" s="1512"/>
    </row>
    <row r="1024" spans="1:23">
      <c r="A1024" s="1371">
        <v>81</v>
      </c>
      <c r="B1024" s="164" t="s">
        <v>13338</v>
      </c>
      <c r="C1024" s="1352" t="s">
        <v>13339</v>
      </c>
      <c r="D1024" s="20"/>
      <c r="E1024" s="1523">
        <v>9.4E-2</v>
      </c>
      <c r="F1024" s="1524">
        <v>9.4E-2</v>
      </c>
      <c r="G1024" s="1499"/>
      <c r="H1024" s="1499"/>
      <c r="I1024" s="1524">
        <v>9.4E-2</v>
      </c>
      <c r="J1024" s="1526">
        <v>0</v>
      </c>
      <c r="K1024" s="1523">
        <v>0</v>
      </c>
      <c r="L1024" s="1525">
        <v>5</v>
      </c>
      <c r="M1024" s="1499"/>
      <c r="N1024" s="1499"/>
      <c r="O1024" s="1499"/>
      <c r="P1024" s="1499"/>
      <c r="Q1024" s="1524">
        <v>9.4E-2</v>
      </c>
      <c r="R1024" s="1539"/>
      <c r="S1024" s="1512"/>
      <c r="T1024" s="1512"/>
      <c r="U1024" s="1512"/>
      <c r="V1024" s="1512"/>
      <c r="W1024" s="1512"/>
    </row>
    <row r="1025" spans="1:23">
      <c r="A1025" s="1371">
        <v>82</v>
      </c>
      <c r="B1025" s="164" t="s">
        <v>13340</v>
      </c>
      <c r="C1025" s="1352" t="s">
        <v>13341</v>
      </c>
      <c r="D1025" s="20"/>
      <c r="E1025" s="1523">
        <v>0.21</v>
      </c>
      <c r="F1025" s="1524"/>
      <c r="G1025" s="1499"/>
      <c r="H1025" s="1499"/>
      <c r="I1025" s="1524"/>
      <c r="J1025" s="1523">
        <v>0.21</v>
      </c>
      <c r="K1025" s="1523">
        <v>0.21</v>
      </c>
      <c r="L1025" s="1525">
        <v>5</v>
      </c>
      <c r="M1025" s="1499"/>
      <c r="N1025" s="1499"/>
      <c r="O1025" s="1499"/>
      <c r="P1025" s="1499"/>
      <c r="Q1025" s="1524"/>
      <c r="R1025" s="1539">
        <v>0.21</v>
      </c>
      <c r="S1025" s="1512"/>
      <c r="T1025" s="1512"/>
      <c r="U1025" s="1512"/>
      <c r="V1025" s="1512"/>
      <c r="W1025" s="1512"/>
    </row>
    <row r="1026" spans="1:23">
      <c r="A1026" s="1371">
        <v>83</v>
      </c>
      <c r="B1026" s="164" t="s">
        <v>13342</v>
      </c>
      <c r="C1026" s="1352" t="s">
        <v>13343</v>
      </c>
      <c r="D1026" s="20"/>
      <c r="E1026" s="1523">
        <v>0.29199999999999998</v>
      </c>
      <c r="F1026" s="1524"/>
      <c r="G1026" s="1499"/>
      <c r="H1026" s="1499"/>
      <c r="I1026" s="1524"/>
      <c r="J1026" s="1523">
        <v>0.29199999999999998</v>
      </c>
      <c r="K1026" s="1523">
        <v>0.29199999999999998</v>
      </c>
      <c r="L1026" s="1525">
        <v>5</v>
      </c>
      <c r="M1026" s="1499"/>
      <c r="N1026" s="1499"/>
      <c r="O1026" s="1499"/>
      <c r="P1026" s="1499"/>
      <c r="Q1026" s="1524"/>
      <c r="R1026" s="1539">
        <v>0.29199999999999998</v>
      </c>
      <c r="S1026" s="1512"/>
      <c r="T1026" s="1512"/>
      <c r="U1026" s="1512"/>
      <c r="V1026" s="1512"/>
      <c r="W1026" s="1512"/>
    </row>
    <row r="1027" spans="1:23">
      <c r="A1027" s="1371">
        <v>84</v>
      </c>
      <c r="B1027" s="164" t="s">
        <v>13344</v>
      </c>
      <c r="C1027" s="1352" t="s">
        <v>13345</v>
      </c>
      <c r="D1027" s="20"/>
      <c r="E1027" s="1523">
        <v>0.22</v>
      </c>
      <c r="F1027" s="1524">
        <v>0.22</v>
      </c>
      <c r="G1027" s="1499"/>
      <c r="H1027" s="1499"/>
      <c r="I1027" s="1524">
        <v>0.22</v>
      </c>
      <c r="J1027" s="1526">
        <v>0</v>
      </c>
      <c r="K1027" s="1523">
        <v>0</v>
      </c>
      <c r="L1027" s="1525">
        <v>5</v>
      </c>
      <c r="M1027" s="1499"/>
      <c r="N1027" s="1499"/>
      <c r="O1027" s="1499"/>
      <c r="P1027" s="1499"/>
      <c r="Q1027" s="1524">
        <v>0.22</v>
      </c>
      <c r="R1027" s="1539"/>
      <c r="S1027" s="1512"/>
      <c r="T1027" s="1512"/>
      <c r="U1027" s="1512"/>
      <c r="V1027" s="1512"/>
      <c r="W1027" s="1512"/>
    </row>
    <row r="1028" spans="1:23">
      <c r="A1028" s="1371">
        <v>85</v>
      </c>
      <c r="B1028" s="164" t="s">
        <v>13346</v>
      </c>
      <c r="C1028" s="1352" t="s">
        <v>13347</v>
      </c>
      <c r="D1028" s="20"/>
      <c r="E1028" s="1523">
        <v>0.32600000000000001</v>
      </c>
      <c r="F1028" s="1524">
        <v>0.32600000000000001</v>
      </c>
      <c r="G1028" s="1499"/>
      <c r="H1028" s="1499"/>
      <c r="I1028" s="1524">
        <v>0.32600000000000001</v>
      </c>
      <c r="J1028" s="1526">
        <v>0</v>
      </c>
      <c r="K1028" s="1523">
        <v>0</v>
      </c>
      <c r="L1028" s="1525">
        <v>5</v>
      </c>
      <c r="M1028" s="1499"/>
      <c r="N1028" s="1499"/>
      <c r="O1028" s="1499"/>
      <c r="P1028" s="1499"/>
      <c r="Q1028" s="1524">
        <v>0.32600000000000001</v>
      </c>
      <c r="R1028" s="1539"/>
      <c r="S1028" s="1512"/>
      <c r="T1028" s="1512"/>
      <c r="U1028" s="1512"/>
      <c r="V1028" s="1512"/>
      <c r="W1028" s="1512"/>
    </row>
    <row r="1029" spans="1:23">
      <c r="A1029" s="1371">
        <v>86</v>
      </c>
      <c r="B1029" s="164" t="s">
        <v>13348</v>
      </c>
      <c r="C1029" s="1352" t="s">
        <v>13349</v>
      </c>
      <c r="D1029" s="20"/>
      <c r="E1029" s="1523">
        <v>0.55000000000000004</v>
      </c>
      <c r="F1029" s="1524">
        <v>0.55000000000000004</v>
      </c>
      <c r="G1029" s="1499"/>
      <c r="H1029" s="1499"/>
      <c r="I1029" s="1524">
        <v>0.55000000000000004</v>
      </c>
      <c r="J1029" s="1526">
        <v>0</v>
      </c>
      <c r="K1029" s="1523">
        <v>0</v>
      </c>
      <c r="L1029" s="1525">
        <v>5</v>
      </c>
      <c r="M1029" s="1499"/>
      <c r="N1029" s="1499"/>
      <c r="O1029" s="1499"/>
      <c r="P1029" s="1499"/>
      <c r="Q1029" s="1524">
        <v>0.55000000000000004</v>
      </c>
      <c r="R1029" s="1539"/>
      <c r="S1029" s="1512"/>
      <c r="T1029" s="1512"/>
      <c r="U1029" s="1512"/>
      <c r="V1029" s="1512"/>
      <c r="W1029" s="1512"/>
    </row>
    <row r="1030" spans="1:23">
      <c r="A1030" s="1371">
        <v>87</v>
      </c>
      <c r="B1030" s="164" t="s">
        <v>13350</v>
      </c>
      <c r="C1030" s="1352" t="s">
        <v>13351</v>
      </c>
      <c r="D1030" s="20"/>
      <c r="E1030" s="1523">
        <v>0.32</v>
      </c>
      <c r="F1030" s="1524"/>
      <c r="G1030" s="1499"/>
      <c r="H1030" s="1499"/>
      <c r="I1030" s="1524"/>
      <c r="J1030" s="1523">
        <v>0.32</v>
      </c>
      <c r="K1030" s="1523">
        <v>0.32</v>
      </c>
      <c r="L1030" s="1525">
        <v>5</v>
      </c>
      <c r="M1030" s="1499"/>
      <c r="N1030" s="1499"/>
      <c r="O1030" s="1499"/>
      <c r="P1030" s="1499"/>
      <c r="Q1030" s="1524"/>
      <c r="R1030" s="1539">
        <v>0.32</v>
      </c>
      <c r="S1030" s="1512"/>
      <c r="T1030" s="1512"/>
      <c r="U1030" s="1512"/>
      <c r="V1030" s="1512"/>
      <c r="W1030" s="1512"/>
    </row>
    <row r="1031" spans="1:23">
      <c r="A1031" s="1371">
        <v>88</v>
      </c>
      <c r="B1031" s="164" t="s">
        <v>13352</v>
      </c>
      <c r="C1031" s="1352" t="s">
        <v>13353</v>
      </c>
      <c r="D1031" s="20"/>
      <c r="E1031" s="1523">
        <v>0.08</v>
      </c>
      <c r="F1031" s="1524"/>
      <c r="G1031" s="1499"/>
      <c r="H1031" s="1499"/>
      <c r="I1031" s="1524"/>
      <c r="J1031" s="1523">
        <v>0.08</v>
      </c>
      <c r="K1031" s="1523">
        <v>0.08</v>
      </c>
      <c r="L1031" s="1525">
        <v>5</v>
      </c>
      <c r="M1031" s="1499"/>
      <c r="N1031" s="1499"/>
      <c r="O1031" s="1499"/>
      <c r="P1031" s="1499"/>
      <c r="Q1031" s="1524"/>
      <c r="R1031" s="1539">
        <v>0.08</v>
      </c>
      <c r="S1031" s="1512"/>
      <c r="T1031" s="1512"/>
      <c r="U1031" s="1512"/>
      <c r="V1031" s="1512"/>
      <c r="W1031" s="1512"/>
    </row>
    <row r="1032" spans="1:23">
      <c r="A1032" s="1371">
        <v>89</v>
      </c>
      <c r="B1032" s="164" t="s">
        <v>13354</v>
      </c>
      <c r="C1032" s="1352" t="s">
        <v>13355</v>
      </c>
      <c r="D1032" s="20"/>
      <c r="E1032" s="1523">
        <v>0.06</v>
      </c>
      <c r="F1032" s="1524"/>
      <c r="G1032" s="1499"/>
      <c r="H1032" s="1499"/>
      <c r="I1032" s="1524"/>
      <c r="J1032" s="1523">
        <v>0.06</v>
      </c>
      <c r="K1032" s="1523">
        <v>0.06</v>
      </c>
      <c r="L1032" s="1525">
        <v>5</v>
      </c>
      <c r="M1032" s="1499"/>
      <c r="N1032" s="1499"/>
      <c r="O1032" s="1499"/>
      <c r="P1032" s="1499"/>
      <c r="Q1032" s="1524"/>
      <c r="R1032" s="1539">
        <v>0.06</v>
      </c>
      <c r="S1032" s="1512"/>
      <c r="T1032" s="1512"/>
      <c r="U1032" s="1512"/>
      <c r="V1032" s="1512"/>
      <c r="W1032" s="1512"/>
    </row>
    <row r="1033" spans="1:23">
      <c r="A1033" s="1371">
        <v>90</v>
      </c>
      <c r="B1033" s="164" t="s">
        <v>13356</v>
      </c>
      <c r="C1033" s="1352" t="s">
        <v>13357</v>
      </c>
      <c r="D1033" s="20"/>
      <c r="E1033" s="1523">
        <v>0.2</v>
      </c>
      <c r="F1033" s="1524"/>
      <c r="G1033" s="1499"/>
      <c r="H1033" s="1499"/>
      <c r="I1033" s="1524"/>
      <c r="J1033" s="1523">
        <v>0.2</v>
      </c>
      <c r="K1033" s="1523">
        <v>0.2</v>
      </c>
      <c r="L1033" s="1525">
        <v>5</v>
      </c>
      <c r="M1033" s="1499"/>
      <c r="N1033" s="1499"/>
      <c r="O1033" s="1499"/>
      <c r="P1033" s="1499"/>
      <c r="Q1033" s="1524"/>
      <c r="R1033" s="1539">
        <v>0.2</v>
      </c>
      <c r="S1033" s="1512"/>
      <c r="T1033" s="1512"/>
      <c r="U1033" s="1512"/>
      <c r="V1033" s="1512"/>
      <c r="W1033" s="1512"/>
    </row>
    <row r="1034" spans="1:23">
      <c r="A1034" s="1371">
        <v>91</v>
      </c>
      <c r="B1034" s="164" t="s">
        <v>13358</v>
      </c>
      <c r="C1034" s="1352" t="s">
        <v>13359</v>
      </c>
      <c r="D1034" s="20"/>
      <c r="E1034" s="1523">
        <v>0.2</v>
      </c>
      <c r="F1034" s="1524"/>
      <c r="G1034" s="1499"/>
      <c r="H1034" s="1499"/>
      <c r="I1034" s="1524"/>
      <c r="J1034" s="1523">
        <v>0.2</v>
      </c>
      <c r="K1034" s="1523">
        <v>0.2</v>
      </c>
      <c r="L1034" s="1525">
        <v>5</v>
      </c>
      <c r="M1034" s="1499"/>
      <c r="N1034" s="1499"/>
      <c r="O1034" s="1499"/>
      <c r="P1034" s="1499"/>
      <c r="Q1034" s="1524"/>
      <c r="R1034" s="1539">
        <v>0.2</v>
      </c>
      <c r="S1034" s="1512"/>
      <c r="T1034" s="1512"/>
      <c r="U1034" s="1512"/>
      <c r="V1034" s="1512"/>
      <c r="W1034" s="1512"/>
    </row>
    <row r="1035" spans="1:23">
      <c r="A1035" s="1371">
        <v>92</v>
      </c>
      <c r="B1035" s="164" t="s">
        <v>13360</v>
      </c>
      <c r="C1035" s="1352" t="s">
        <v>13361</v>
      </c>
      <c r="D1035" s="20"/>
      <c r="E1035" s="1523">
        <v>0.22</v>
      </c>
      <c r="F1035" s="1524"/>
      <c r="G1035" s="1499"/>
      <c r="H1035" s="1499"/>
      <c r="I1035" s="1524"/>
      <c r="J1035" s="1523">
        <v>0.22</v>
      </c>
      <c r="K1035" s="1523">
        <v>0.22</v>
      </c>
      <c r="L1035" s="1525">
        <v>5</v>
      </c>
      <c r="M1035" s="1499"/>
      <c r="N1035" s="1499"/>
      <c r="O1035" s="1499"/>
      <c r="P1035" s="1499"/>
      <c r="Q1035" s="1524"/>
      <c r="R1035" s="1539">
        <v>0.22</v>
      </c>
      <c r="S1035" s="1512"/>
      <c r="T1035" s="1512"/>
      <c r="U1035" s="1512"/>
      <c r="V1035" s="1512"/>
      <c r="W1035" s="1512"/>
    </row>
    <row r="1036" spans="1:23">
      <c r="A1036" s="1371">
        <v>93</v>
      </c>
      <c r="B1036" s="164" t="s">
        <v>13362</v>
      </c>
      <c r="C1036" s="1352" t="s">
        <v>13363</v>
      </c>
      <c r="D1036" s="20"/>
      <c r="E1036" s="1523">
        <v>0.08</v>
      </c>
      <c r="F1036" s="1524"/>
      <c r="G1036" s="1499"/>
      <c r="H1036" s="1499"/>
      <c r="I1036" s="1524"/>
      <c r="J1036" s="1523">
        <v>0.08</v>
      </c>
      <c r="K1036" s="1523">
        <v>0.08</v>
      </c>
      <c r="L1036" s="1525">
        <v>5</v>
      </c>
      <c r="M1036" s="1499"/>
      <c r="N1036" s="1499"/>
      <c r="O1036" s="1499"/>
      <c r="P1036" s="1499"/>
      <c r="Q1036" s="1524"/>
      <c r="R1036" s="1539">
        <v>0.08</v>
      </c>
      <c r="S1036" s="1512"/>
      <c r="T1036" s="1512"/>
      <c r="U1036" s="1512"/>
      <c r="V1036" s="1512"/>
      <c r="W1036" s="1512"/>
    </row>
    <row r="1037" spans="1:23">
      <c r="A1037" s="1371">
        <v>94</v>
      </c>
      <c r="B1037" s="164" t="s">
        <v>13364</v>
      </c>
      <c r="C1037" s="1352" t="s">
        <v>13365</v>
      </c>
      <c r="D1037" s="20"/>
      <c r="E1037" s="1523">
        <v>0.06</v>
      </c>
      <c r="F1037" s="1524"/>
      <c r="G1037" s="1499"/>
      <c r="H1037" s="1499"/>
      <c r="I1037" s="1524"/>
      <c r="J1037" s="1523">
        <v>0.06</v>
      </c>
      <c r="K1037" s="1523">
        <v>0.06</v>
      </c>
      <c r="L1037" s="1525">
        <v>5</v>
      </c>
      <c r="M1037" s="1499"/>
      <c r="N1037" s="1499"/>
      <c r="O1037" s="1499"/>
      <c r="P1037" s="1499"/>
      <c r="Q1037" s="1524"/>
      <c r="R1037" s="1539">
        <v>0.06</v>
      </c>
      <c r="S1037" s="1512"/>
      <c r="T1037" s="1512"/>
      <c r="U1037" s="1512"/>
      <c r="V1037" s="1512"/>
      <c r="W1037" s="1512"/>
    </row>
    <row r="1038" spans="1:23">
      <c r="A1038" s="1371">
        <v>95</v>
      </c>
      <c r="B1038" s="164" t="s">
        <v>13366</v>
      </c>
      <c r="C1038" s="1352" t="s">
        <v>13367</v>
      </c>
      <c r="D1038" s="20"/>
      <c r="E1038" s="1523">
        <v>0.48799999999999999</v>
      </c>
      <c r="F1038" s="1524">
        <v>0.48799999999999999</v>
      </c>
      <c r="G1038" s="1499"/>
      <c r="H1038" s="1499"/>
      <c r="I1038" s="1524">
        <v>0.48799999999999999</v>
      </c>
      <c r="J1038" s="1526">
        <v>0</v>
      </c>
      <c r="K1038" s="1523">
        <v>0</v>
      </c>
      <c r="L1038" s="1525">
        <v>5</v>
      </c>
      <c r="M1038" s="1499"/>
      <c r="N1038" s="1499"/>
      <c r="O1038" s="1499"/>
      <c r="P1038" s="1499"/>
      <c r="Q1038" s="1524">
        <v>0.48799999999999999</v>
      </c>
      <c r="R1038" s="1539"/>
      <c r="S1038" s="1512"/>
      <c r="T1038" s="1512"/>
      <c r="U1038" s="1512"/>
      <c r="V1038" s="1512"/>
      <c r="W1038" s="1512"/>
    </row>
    <row r="1039" spans="1:23">
      <c r="A1039" s="1371">
        <v>96</v>
      </c>
      <c r="B1039" s="164" t="s">
        <v>13368</v>
      </c>
      <c r="C1039" s="1352" t="s">
        <v>13369</v>
      </c>
      <c r="D1039" s="20"/>
      <c r="E1039" s="1523">
        <v>0.3</v>
      </c>
      <c r="F1039" s="1524"/>
      <c r="G1039" s="1499"/>
      <c r="H1039" s="1499"/>
      <c r="I1039" s="1524"/>
      <c r="J1039" s="1523">
        <v>0.3</v>
      </c>
      <c r="K1039" s="1523">
        <v>0.3</v>
      </c>
      <c r="L1039" s="1525">
        <v>5</v>
      </c>
      <c r="M1039" s="1499"/>
      <c r="N1039" s="1499"/>
      <c r="O1039" s="1499"/>
      <c r="P1039" s="1499"/>
      <c r="Q1039" s="1524"/>
      <c r="R1039" s="1539">
        <v>0.3</v>
      </c>
      <c r="S1039" s="1512"/>
      <c r="T1039" s="1512"/>
      <c r="U1039" s="1512"/>
      <c r="V1039" s="1512"/>
      <c r="W1039" s="1512"/>
    </row>
    <row r="1040" spans="1:23">
      <c r="A1040" s="1371">
        <v>97</v>
      </c>
      <c r="B1040" s="164" t="s">
        <v>13370</v>
      </c>
      <c r="C1040" s="1352" t="s">
        <v>13371</v>
      </c>
      <c r="D1040" s="20"/>
      <c r="E1040" s="1523">
        <v>0.3</v>
      </c>
      <c r="F1040" s="1524"/>
      <c r="G1040" s="1499"/>
      <c r="H1040" s="1499"/>
      <c r="I1040" s="1524"/>
      <c r="J1040" s="1523">
        <v>0.3</v>
      </c>
      <c r="K1040" s="1523">
        <v>0.3</v>
      </c>
      <c r="L1040" s="1525">
        <v>5</v>
      </c>
      <c r="M1040" s="1499"/>
      <c r="N1040" s="1499"/>
      <c r="O1040" s="1499"/>
      <c r="P1040" s="1499"/>
      <c r="Q1040" s="1524"/>
      <c r="R1040" s="1539">
        <v>0.3</v>
      </c>
      <c r="S1040" s="1512"/>
      <c r="T1040" s="1512"/>
      <c r="U1040" s="1512"/>
      <c r="V1040" s="1512"/>
      <c r="W1040" s="1512"/>
    </row>
    <row r="1041" spans="1:23">
      <c r="A1041" s="1371">
        <v>98</v>
      </c>
      <c r="B1041" s="164" t="s">
        <v>13372</v>
      </c>
      <c r="C1041" s="1352" t="s">
        <v>13373</v>
      </c>
      <c r="D1041" s="20"/>
      <c r="E1041" s="1523">
        <v>0.2</v>
      </c>
      <c r="F1041" s="1524"/>
      <c r="G1041" s="1499"/>
      <c r="H1041" s="1499"/>
      <c r="I1041" s="1524"/>
      <c r="J1041" s="1523">
        <v>0.2</v>
      </c>
      <c r="K1041" s="1523">
        <v>0.2</v>
      </c>
      <c r="L1041" s="1525">
        <v>5</v>
      </c>
      <c r="M1041" s="1499"/>
      <c r="N1041" s="1499"/>
      <c r="O1041" s="1499"/>
      <c r="P1041" s="1499"/>
      <c r="Q1041" s="1524"/>
      <c r="R1041" s="1539">
        <v>0.2</v>
      </c>
      <c r="S1041" s="1512"/>
      <c r="T1041" s="1512"/>
      <c r="U1041" s="1512"/>
      <c r="V1041" s="1512"/>
      <c r="W1041" s="1512"/>
    </row>
    <row r="1042" spans="1:23">
      <c r="A1042" s="1371">
        <v>99</v>
      </c>
      <c r="B1042" s="164" t="s">
        <v>13374</v>
      </c>
      <c r="C1042" s="1352" t="s">
        <v>13375</v>
      </c>
      <c r="D1042" s="20"/>
      <c r="E1042" s="1523">
        <v>0.2</v>
      </c>
      <c r="F1042" s="1524"/>
      <c r="G1042" s="1499"/>
      <c r="H1042" s="1499"/>
      <c r="I1042" s="1524"/>
      <c r="J1042" s="1523">
        <v>0.2</v>
      </c>
      <c r="K1042" s="1523">
        <v>0.2</v>
      </c>
      <c r="L1042" s="1525">
        <v>5</v>
      </c>
      <c r="M1042" s="1499"/>
      <c r="N1042" s="1499"/>
      <c r="O1042" s="1499"/>
      <c r="P1042" s="1499"/>
      <c r="Q1042" s="1524"/>
      <c r="R1042" s="1539">
        <v>0.2</v>
      </c>
      <c r="S1042" s="1512"/>
      <c r="T1042" s="1512"/>
      <c r="U1042" s="1512"/>
      <c r="V1042" s="1512"/>
      <c r="W1042" s="1512"/>
    </row>
    <row r="1043" spans="1:23">
      <c r="A1043" s="1371">
        <v>100</v>
      </c>
      <c r="B1043" s="164" t="s">
        <v>13376</v>
      </c>
      <c r="C1043" s="1352" t="s">
        <v>13377</v>
      </c>
      <c r="D1043" s="20"/>
      <c r="E1043" s="1523">
        <v>0.1</v>
      </c>
      <c r="F1043" s="1524"/>
      <c r="G1043" s="1499"/>
      <c r="H1043" s="1499"/>
      <c r="I1043" s="1524"/>
      <c r="J1043" s="1523">
        <v>0.1</v>
      </c>
      <c r="K1043" s="1523">
        <v>0.1</v>
      </c>
      <c r="L1043" s="1525">
        <v>5</v>
      </c>
      <c r="M1043" s="1499"/>
      <c r="N1043" s="1499"/>
      <c r="O1043" s="1499"/>
      <c r="P1043" s="1499"/>
      <c r="Q1043" s="1524"/>
      <c r="R1043" s="1539">
        <v>0.1</v>
      </c>
      <c r="S1043" s="1512"/>
      <c r="T1043" s="1512"/>
      <c r="U1043" s="1512"/>
      <c r="V1043" s="1512"/>
      <c r="W1043" s="1512"/>
    </row>
    <row r="1044" spans="1:23">
      <c r="A1044" s="1126">
        <v>101</v>
      </c>
      <c r="B1044" s="164" t="s">
        <v>13378</v>
      </c>
      <c r="C1044" s="1352" t="s">
        <v>13379</v>
      </c>
      <c r="D1044" s="20"/>
      <c r="E1044" s="1523">
        <v>0.2</v>
      </c>
      <c r="F1044" s="1524"/>
      <c r="G1044" s="1499"/>
      <c r="H1044" s="1499"/>
      <c r="I1044" s="1524"/>
      <c r="J1044" s="1523">
        <v>0.2</v>
      </c>
      <c r="K1044" s="1523">
        <v>0.2</v>
      </c>
      <c r="L1044" s="1525">
        <v>5</v>
      </c>
      <c r="M1044" s="1499"/>
      <c r="N1044" s="1499"/>
      <c r="O1044" s="1499"/>
      <c r="P1044" s="1499"/>
      <c r="Q1044" s="1524"/>
      <c r="R1044" s="1539">
        <v>0.2</v>
      </c>
      <c r="S1044" s="1512"/>
      <c r="T1044" s="1512"/>
      <c r="U1044" s="1512"/>
      <c r="V1044" s="1512"/>
      <c r="W1044" s="1512"/>
    </row>
    <row r="1045" spans="1:23">
      <c r="A1045" s="1371">
        <v>102</v>
      </c>
      <c r="B1045" s="164" t="s">
        <v>13380</v>
      </c>
      <c r="C1045" s="1352" t="s">
        <v>13381</v>
      </c>
      <c r="D1045" s="20"/>
      <c r="E1045" s="1523">
        <v>0.3</v>
      </c>
      <c r="F1045" s="1524"/>
      <c r="G1045" s="1499"/>
      <c r="H1045" s="1499"/>
      <c r="I1045" s="1524"/>
      <c r="J1045" s="1523">
        <v>0.3</v>
      </c>
      <c r="K1045" s="1523">
        <v>0.3</v>
      </c>
      <c r="L1045" s="1525">
        <v>5</v>
      </c>
      <c r="M1045" s="1499"/>
      <c r="N1045" s="1499"/>
      <c r="O1045" s="1499"/>
      <c r="P1045" s="1499"/>
      <c r="Q1045" s="1524"/>
      <c r="R1045" s="1539">
        <v>0.3</v>
      </c>
      <c r="S1045" s="1512"/>
      <c r="T1045" s="1512"/>
      <c r="U1045" s="1512"/>
      <c r="V1045" s="1512"/>
      <c r="W1045" s="1512"/>
    </row>
    <row r="1046" spans="1:23">
      <c r="A1046" s="1371">
        <v>103</v>
      </c>
      <c r="B1046" s="164" t="s">
        <v>13382</v>
      </c>
      <c r="C1046" s="1352" t="s">
        <v>13383</v>
      </c>
      <c r="D1046" s="20"/>
      <c r="E1046" s="1523">
        <v>0.05</v>
      </c>
      <c r="F1046" s="1524"/>
      <c r="G1046" s="1499"/>
      <c r="H1046" s="1499"/>
      <c r="I1046" s="1524"/>
      <c r="J1046" s="1523">
        <v>0.05</v>
      </c>
      <c r="K1046" s="1523">
        <v>0.05</v>
      </c>
      <c r="L1046" s="1525">
        <v>5</v>
      </c>
      <c r="M1046" s="1499"/>
      <c r="N1046" s="1499"/>
      <c r="O1046" s="1499"/>
      <c r="P1046" s="1499"/>
      <c r="Q1046" s="1524"/>
      <c r="R1046" s="1539">
        <v>0.05</v>
      </c>
      <c r="S1046" s="1512"/>
      <c r="T1046" s="1512"/>
      <c r="U1046" s="1512"/>
      <c r="V1046" s="1512"/>
      <c r="W1046" s="1512"/>
    </row>
    <row r="1047" spans="1:23" ht="25.5">
      <c r="A1047" s="1371">
        <v>104</v>
      </c>
      <c r="B1047" s="164" t="s">
        <v>13384</v>
      </c>
      <c r="C1047" s="1352" t="s">
        <v>13385</v>
      </c>
      <c r="D1047" s="20"/>
      <c r="E1047" s="1523">
        <v>0.1</v>
      </c>
      <c r="F1047" s="1524"/>
      <c r="G1047" s="1499"/>
      <c r="H1047" s="1499"/>
      <c r="I1047" s="1524"/>
      <c r="J1047" s="1523">
        <v>0.1</v>
      </c>
      <c r="K1047" s="1523">
        <v>0.1</v>
      </c>
      <c r="L1047" s="1525">
        <v>5</v>
      </c>
      <c r="M1047" s="1499"/>
      <c r="N1047" s="1499"/>
      <c r="O1047" s="1499"/>
      <c r="P1047" s="1499"/>
      <c r="Q1047" s="1524"/>
      <c r="R1047" s="1539">
        <v>0.1</v>
      </c>
      <c r="S1047" s="1512"/>
      <c r="T1047" s="1512"/>
      <c r="U1047" s="1512"/>
      <c r="V1047" s="1512"/>
      <c r="W1047" s="1512"/>
    </row>
    <row r="1048" spans="1:23">
      <c r="A1048" s="1371">
        <v>105</v>
      </c>
      <c r="B1048" s="164" t="s">
        <v>13386</v>
      </c>
      <c r="C1048" s="1352" t="s">
        <v>13387</v>
      </c>
      <c r="D1048" s="20"/>
      <c r="E1048" s="1523">
        <v>0.1</v>
      </c>
      <c r="F1048" s="1524"/>
      <c r="G1048" s="1499"/>
      <c r="H1048" s="1499"/>
      <c r="I1048" s="1524"/>
      <c r="J1048" s="1523">
        <v>0.1</v>
      </c>
      <c r="K1048" s="1523">
        <v>0.1</v>
      </c>
      <c r="L1048" s="1525">
        <v>5</v>
      </c>
      <c r="M1048" s="1499"/>
      <c r="N1048" s="1499"/>
      <c r="O1048" s="1499"/>
      <c r="P1048" s="1499"/>
      <c r="Q1048" s="1524"/>
      <c r="R1048" s="1539">
        <v>0.1</v>
      </c>
      <c r="S1048" s="1512"/>
      <c r="T1048" s="1512"/>
      <c r="U1048" s="1512"/>
      <c r="V1048" s="1512"/>
      <c r="W1048" s="1512"/>
    </row>
    <row r="1049" spans="1:23">
      <c r="A1049" s="1371">
        <v>106</v>
      </c>
      <c r="B1049" s="164" t="s">
        <v>13388</v>
      </c>
      <c r="C1049" s="1352" t="s">
        <v>13389</v>
      </c>
      <c r="D1049" s="20"/>
      <c r="E1049" s="1523">
        <v>0.2</v>
      </c>
      <c r="F1049" s="1524"/>
      <c r="G1049" s="1499"/>
      <c r="H1049" s="1499"/>
      <c r="I1049" s="1524"/>
      <c r="J1049" s="1523">
        <v>0.2</v>
      </c>
      <c r="K1049" s="1523">
        <v>0.2</v>
      </c>
      <c r="L1049" s="1525">
        <v>5</v>
      </c>
      <c r="M1049" s="1499"/>
      <c r="N1049" s="1499"/>
      <c r="O1049" s="1499"/>
      <c r="P1049" s="1499"/>
      <c r="Q1049" s="1524"/>
      <c r="R1049" s="1539">
        <v>0.2</v>
      </c>
      <c r="S1049" s="1512"/>
      <c r="T1049" s="1512"/>
      <c r="U1049" s="1512"/>
      <c r="V1049" s="1512"/>
      <c r="W1049" s="1512"/>
    </row>
    <row r="1050" spans="1:23">
      <c r="A1050" s="1371">
        <v>107</v>
      </c>
      <c r="B1050" s="164" t="s">
        <v>13390</v>
      </c>
      <c r="C1050" s="1352" t="s">
        <v>13391</v>
      </c>
      <c r="D1050" s="20"/>
      <c r="E1050" s="1523">
        <v>0.1</v>
      </c>
      <c r="F1050" s="1524"/>
      <c r="G1050" s="1499"/>
      <c r="H1050" s="1499"/>
      <c r="I1050" s="1524"/>
      <c r="J1050" s="1523">
        <v>0.1</v>
      </c>
      <c r="K1050" s="1523">
        <v>0.1</v>
      </c>
      <c r="L1050" s="1525">
        <v>5</v>
      </c>
      <c r="M1050" s="1499"/>
      <c r="N1050" s="1499"/>
      <c r="O1050" s="1499"/>
      <c r="P1050" s="1499"/>
      <c r="Q1050" s="1524"/>
      <c r="R1050" s="1539">
        <v>0.1</v>
      </c>
      <c r="S1050" s="1512"/>
      <c r="T1050" s="1512"/>
      <c r="U1050" s="1512"/>
      <c r="V1050" s="1512"/>
      <c r="W1050" s="1512"/>
    </row>
    <row r="1051" spans="1:23">
      <c r="A1051" s="1371">
        <v>108</v>
      </c>
      <c r="B1051" s="164" t="s">
        <v>13392</v>
      </c>
      <c r="C1051" s="1352" t="s">
        <v>13393</v>
      </c>
      <c r="D1051" s="20"/>
      <c r="E1051" s="1523">
        <v>0.2</v>
      </c>
      <c r="F1051" s="1524"/>
      <c r="G1051" s="1499"/>
      <c r="H1051" s="1499"/>
      <c r="I1051" s="1524"/>
      <c r="J1051" s="1523">
        <v>0.2</v>
      </c>
      <c r="K1051" s="1523">
        <v>0.2</v>
      </c>
      <c r="L1051" s="1525">
        <v>5</v>
      </c>
      <c r="M1051" s="1499"/>
      <c r="N1051" s="1499"/>
      <c r="O1051" s="1499"/>
      <c r="P1051" s="1499"/>
      <c r="Q1051" s="1524"/>
      <c r="R1051" s="1539">
        <v>0.2</v>
      </c>
      <c r="S1051" s="1512"/>
      <c r="T1051" s="1512"/>
      <c r="U1051" s="1512"/>
      <c r="V1051" s="1512"/>
      <c r="W1051" s="1512"/>
    </row>
    <row r="1052" spans="1:23">
      <c r="A1052" s="1371">
        <v>109</v>
      </c>
      <c r="B1052" s="164" t="s">
        <v>13394</v>
      </c>
      <c r="C1052" s="1352" t="s">
        <v>13395</v>
      </c>
      <c r="D1052" s="20"/>
      <c r="E1052" s="1523">
        <v>0.2</v>
      </c>
      <c r="F1052" s="1524"/>
      <c r="G1052" s="1499"/>
      <c r="H1052" s="1499"/>
      <c r="I1052" s="1524"/>
      <c r="J1052" s="1523">
        <v>0.2</v>
      </c>
      <c r="K1052" s="1523">
        <v>0.2</v>
      </c>
      <c r="L1052" s="1525">
        <v>5</v>
      </c>
      <c r="M1052" s="1499"/>
      <c r="N1052" s="1499"/>
      <c r="O1052" s="1499"/>
      <c r="P1052" s="1499"/>
      <c r="Q1052" s="1524"/>
      <c r="R1052" s="1539">
        <v>0.2</v>
      </c>
      <c r="S1052" s="1512"/>
      <c r="T1052" s="1512"/>
      <c r="U1052" s="1512"/>
      <c r="V1052" s="1512"/>
      <c r="W1052" s="1512"/>
    </row>
    <row r="1053" spans="1:23">
      <c r="A1053" s="1371">
        <v>110</v>
      </c>
      <c r="B1053" s="164" t="s">
        <v>13396</v>
      </c>
      <c r="C1053" s="1352" t="s">
        <v>13397</v>
      </c>
      <c r="D1053" s="20"/>
      <c r="E1053" s="1523">
        <v>0.2</v>
      </c>
      <c r="F1053" s="1524"/>
      <c r="G1053" s="1499"/>
      <c r="H1053" s="1499"/>
      <c r="I1053" s="1524"/>
      <c r="J1053" s="1523">
        <v>0.2</v>
      </c>
      <c r="K1053" s="1523">
        <v>0.2</v>
      </c>
      <c r="L1053" s="1525">
        <v>5</v>
      </c>
      <c r="M1053" s="1499"/>
      <c r="N1053" s="1499"/>
      <c r="O1053" s="1499"/>
      <c r="P1053" s="1499"/>
      <c r="Q1053" s="1524"/>
      <c r="R1053" s="1539">
        <v>0.2</v>
      </c>
      <c r="S1053" s="1512"/>
      <c r="T1053" s="1512"/>
      <c r="U1053" s="1512"/>
      <c r="V1053" s="1512"/>
      <c r="W1053" s="1512"/>
    </row>
    <row r="1054" spans="1:23">
      <c r="A1054" s="1371">
        <v>111</v>
      </c>
      <c r="B1054" s="164" t="s">
        <v>13398</v>
      </c>
      <c r="C1054" s="1352" t="s">
        <v>13399</v>
      </c>
      <c r="D1054" s="20"/>
      <c r="E1054" s="1523">
        <v>0.6</v>
      </c>
      <c r="F1054" s="1524"/>
      <c r="G1054" s="1499"/>
      <c r="H1054" s="1499"/>
      <c r="I1054" s="1524"/>
      <c r="J1054" s="1523">
        <v>0.6</v>
      </c>
      <c r="K1054" s="1523">
        <v>0.6</v>
      </c>
      <c r="L1054" s="1525">
        <v>5</v>
      </c>
      <c r="M1054" s="1499"/>
      <c r="N1054" s="1499"/>
      <c r="O1054" s="1499"/>
      <c r="P1054" s="1499"/>
      <c r="Q1054" s="1524"/>
      <c r="R1054" s="1539">
        <v>0.6</v>
      </c>
      <c r="S1054" s="1512"/>
      <c r="T1054" s="1512"/>
      <c r="U1054" s="1512"/>
      <c r="V1054" s="1512"/>
      <c r="W1054" s="1512"/>
    </row>
    <row r="1055" spans="1:23" ht="25.5">
      <c r="A1055" s="1371">
        <v>112</v>
      </c>
      <c r="B1055" s="164" t="s">
        <v>13400</v>
      </c>
      <c r="C1055" s="1352" t="s">
        <v>13401</v>
      </c>
      <c r="D1055" s="20"/>
      <c r="E1055" s="1523">
        <v>0.2</v>
      </c>
      <c r="F1055" s="1524"/>
      <c r="G1055" s="1499"/>
      <c r="H1055" s="1499"/>
      <c r="I1055" s="1524"/>
      <c r="J1055" s="1526">
        <v>0.2</v>
      </c>
      <c r="K1055" s="1523">
        <v>0.2</v>
      </c>
      <c r="L1055" s="1525">
        <v>5</v>
      </c>
      <c r="M1055" s="1499"/>
      <c r="N1055" s="1499"/>
      <c r="O1055" s="1499"/>
      <c r="P1055" s="1499"/>
      <c r="Q1055" s="1524"/>
      <c r="R1055" s="1539">
        <v>0.2</v>
      </c>
      <c r="S1055" s="1512"/>
      <c r="T1055" s="1512"/>
      <c r="U1055" s="1512"/>
      <c r="V1055" s="1512"/>
      <c r="W1055" s="1512"/>
    </row>
    <row r="1056" spans="1:23">
      <c r="A1056" s="1371">
        <v>113</v>
      </c>
      <c r="B1056" s="164" t="s">
        <v>13402</v>
      </c>
      <c r="C1056" s="1352" t="s">
        <v>13403</v>
      </c>
      <c r="D1056" s="20"/>
      <c r="E1056" s="1523">
        <v>0.5</v>
      </c>
      <c r="F1056" s="1524">
        <v>0.5</v>
      </c>
      <c r="G1056" s="1499"/>
      <c r="H1056" s="1499"/>
      <c r="I1056" s="1524">
        <v>0.5</v>
      </c>
      <c r="J1056" s="1526">
        <v>0</v>
      </c>
      <c r="K1056" s="1523">
        <v>0</v>
      </c>
      <c r="L1056" s="1525">
        <v>5</v>
      </c>
      <c r="M1056" s="1499"/>
      <c r="N1056" s="1499"/>
      <c r="O1056" s="1499"/>
      <c r="P1056" s="1499"/>
      <c r="Q1056" s="1524">
        <v>0.5</v>
      </c>
      <c r="R1056" s="1539"/>
      <c r="S1056" s="1512"/>
      <c r="T1056" s="1512"/>
      <c r="U1056" s="1512"/>
      <c r="V1056" s="1512"/>
      <c r="W1056" s="1512"/>
    </row>
    <row r="1057" spans="1:23" ht="25.5">
      <c r="A1057" s="1371">
        <v>114</v>
      </c>
      <c r="B1057" s="164" t="s">
        <v>13404</v>
      </c>
      <c r="C1057" s="1352" t="s">
        <v>13405</v>
      </c>
      <c r="D1057" s="20"/>
      <c r="E1057" s="1523">
        <v>0.5</v>
      </c>
      <c r="F1057" s="1524">
        <v>0.5</v>
      </c>
      <c r="G1057" s="1499"/>
      <c r="H1057" s="1499"/>
      <c r="I1057" s="1524">
        <v>0.5</v>
      </c>
      <c r="J1057" s="1526">
        <v>0</v>
      </c>
      <c r="K1057" s="1523">
        <v>0</v>
      </c>
      <c r="L1057" s="1525">
        <v>5</v>
      </c>
      <c r="M1057" s="1499"/>
      <c r="N1057" s="1499"/>
      <c r="O1057" s="1499"/>
      <c r="P1057" s="1499"/>
      <c r="Q1057" s="1524">
        <v>0.5</v>
      </c>
      <c r="R1057" s="1539"/>
      <c r="S1057" s="1512"/>
      <c r="T1057" s="1512"/>
      <c r="U1057" s="1512"/>
      <c r="V1057" s="1512"/>
      <c r="W1057" s="1512"/>
    </row>
    <row r="1058" spans="1:23" ht="25.5">
      <c r="A1058" s="1371">
        <v>115</v>
      </c>
      <c r="B1058" s="164" t="s">
        <v>13406</v>
      </c>
      <c r="C1058" s="1352" t="s">
        <v>13407</v>
      </c>
      <c r="D1058" s="20"/>
      <c r="E1058" s="1523">
        <v>0.5</v>
      </c>
      <c r="F1058" s="1524">
        <v>0.5</v>
      </c>
      <c r="G1058" s="1499"/>
      <c r="H1058" s="1499"/>
      <c r="I1058" s="1524">
        <v>0.5</v>
      </c>
      <c r="J1058" s="1526">
        <v>0</v>
      </c>
      <c r="K1058" s="1523">
        <v>0</v>
      </c>
      <c r="L1058" s="1525">
        <v>5</v>
      </c>
      <c r="M1058" s="1499"/>
      <c r="N1058" s="1499"/>
      <c r="O1058" s="1499"/>
      <c r="P1058" s="1499"/>
      <c r="Q1058" s="1524">
        <v>0.5</v>
      </c>
      <c r="R1058" s="1539"/>
      <c r="S1058" s="1512"/>
      <c r="T1058" s="1512"/>
      <c r="U1058" s="1512"/>
      <c r="V1058" s="1512"/>
      <c r="W1058" s="1512"/>
    </row>
    <row r="1059" spans="1:23">
      <c r="A1059" s="1371">
        <v>116</v>
      </c>
      <c r="B1059" s="164" t="s">
        <v>13408</v>
      </c>
      <c r="C1059" s="1352" t="s">
        <v>13409</v>
      </c>
      <c r="D1059" s="20"/>
      <c r="E1059" s="1523">
        <v>0.2</v>
      </c>
      <c r="F1059" s="1524">
        <v>0.2</v>
      </c>
      <c r="G1059" s="1499"/>
      <c r="H1059" s="1499"/>
      <c r="I1059" s="1524">
        <v>0.2</v>
      </c>
      <c r="J1059" s="1526">
        <v>0</v>
      </c>
      <c r="K1059" s="1523">
        <v>0</v>
      </c>
      <c r="L1059" s="1525">
        <v>5</v>
      </c>
      <c r="M1059" s="1499"/>
      <c r="N1059" s="1499"/>
      <c r="O1059" s="1499"/>
      <c r="P1059" s="1499"/>
      <c r="Q1059" s="1524">
        <v>0.2</v>
      </c>
      <c r="R1059" s="1539"/>
      <c r="S1059" s="1512"/>
      <c r="T1059" s="1512"/>
      <c r="U1059" s="1512"/>
      <c r="V1059" s="1512"/>
      <c r="W1059" s="1512"/>
    </row>
    <row r="1060" spans="1:23" ht="25.5">
      <c r="A1060" s="1371">
        <v>117</v>
      </c>
      <c r="B1060" s="164" t="s">
        <v>13410</v>
      </c>
      <c r="C1060" s="1352" t="s">
        <v>13411</v>
      </c>
      <c r="D1060" s="20"/>
      <c r="E1060" s="1523">
        <v>0.7</v>
      </c>
      <c r="F1060" s="1524"/>
      <c r="G1060" s="1499"/>
      <c r="H1060" s="1499"/>
      <c r="I1060" s="1524"/>
      <c r="J1060" s="1526">
        <v>0.7</v>
      </c>
      <c r="K1060" s="1523">
        <v>0.7</v>
      </c>
      <c r="L1060" s="1525">
        <v>5</v>
      </c>
      <c r="M1060" s="1499"/>
      <c r="N1060" s="1499"/>
      <c r="O1060" s="1499"/>
      <c r="P1060" s="1499"/>
      <c r="Q1060" s="1524"/>
      <c r="R1060" s="1539">
        <v>0.7</v>
      </c>
      <c r="S1060" s="1512"/>
      <c r="T1060" s="1512"/>
      <c r="U1060" s="1512"/>
      <c r="V1060" s="1512"/>
      <c r="W1060" s="1512"/>
    </row>
    <row r="1061" spans="1:23">
      <c r="A1061" s="1371">
        <v>118</v>
      </c>
      <c r="B1061" s="164" t="s">
        <v>13412</v>
      </c>
      <c r="C1061" s="1352" t="s">
        <v>13413</v>
      </c>
      <c r="D1061" s="20"/>
      <c r="E1061" s="1523">
        <v>0.2</v>
      </c>
      <c r="F1061" s="1524"/>
      <c r="G1061" s="1499"/>
      <c r="H1061" s="1499"/>
      <c r="I1061" s="1524"/>
      <c r="J1061" s="1526">
        <v>0.2</v>
      </c>
      <c r="K1061" s="1523">
        <v>0.2</v>
      </c>
      <c r="L1061" s="1525">
        <v>5</v>
      </c>
      <c r="M1061" s="1499"/>
      <c r="N1061" s="1499"/>
      <c r="O1061" s="1499"/>
      <c r="P1061" s="1499"/>
      <c r="Q1061" s="1524"/>
      <c r="R1061" s="1539">
        <v>0.2</v>
      </c>
      <c r="S1061" s="1512"/>
      <c r="T1061" s="1512"/>
      <c r="U1061" s="1512"/>
      <c r="V1061" s="1512"/>
      <c r="W1061" s="1512"/>
    </row>
    <row r="1062" spans="1:23">
      <c r="A1062" s="1371">
        <v>119</v>
      </c>
      <c r="B1062" s="164" t="s">
        <v>13414</v>
      </c>
      <c r="C1062" s="1352" t="s">
        <v>13415</v>
      </c>
      <c r="D1062" s="20"/>
      <c r="E1062" s="1523">
        <v>0.1</v>
      </c>
      <c r="F1062" s="1524"/>
      <c r="G1062" s="1499"/>
      <c r="H1062" s="1499"/>
      <c r="I1062" s="1524"/>
      <c r="J1062" s="1526">
        <v>0.1</v>
      </c>
      <c r="K1062" s="1523">
        <v>0.1</v>
      </c>
      <c r="L1062" s="1525">
        <v>5</v>
      </c>
      <c r="M1062" s="1499"/>
      <c r="N1062" s="1499"/>
      <c r="O1062" s="1499"/>
      <c r="P1062" s="1499"/>
      <c r="Q1062" s="1524"/>
      <c r="R1062" s="1539">
        <v>0.1</v>
      </c>
      <c r="S1062" s="1512"/>
      <c r="T1062" s="1512"/>
      <c r="U1062" s="1512"/>
      <c r="V1062" s="1512"/>
      <c r="W1062" s="1512"/>
    </row>
    <row r="1063" spans="1:23">
      <c r="A1063" s="1371">
        <v>120</v>
      </c>
      <c r="B1063" s="164" t="s">
        <v>13416</v>
      </c>
      <c r="C1063" s="1352" t="s">
        <v>13417</v>
      </c>
      <c r="D1063" s="20"/>
      <c r="E1063" s="1523">
        <v>0.2</v>
      </c>
      <c r="F1063" s="1524"/>
      <c r="G1063" s="1499"/>
      <c r="H1063" s="1499"/>
      <c r="I1063" s="1524"/>
      <c r="J1063" s="1526">
        <v>0.2</v>
      </c>
      <c r="K1063" s="1523">
        <v>0.2</v>
      </c>
      <c r="L1063" s="1525">
        <v>5</v>
      </c>
      <c r="M1063" s="1499"/>
      <c r="N1063" s="1499"/>
      <c r="O1063" s="1499"/>
      <c r="P1063" s="1499"/>
      <c r="Q1063" s="1524"/>
      <c r="R1063" s="1539">
        <v>0.2</v>
      </c>
      <c r="S1063" s="1512"/>
      <c r="T1063" s="1512"/>
      <c r="U1063" s="1512"/>
      <c r="V1063" s="1512"/>
      <c r="W1063" s="1512"/>
    </row>
    <row r="1064" spans="1:23">
      <c r="A1064" s="1371">
        <v>121</v>
      </c>
      <c r="B1064" s="164" t="s">
        <v>13418</v>
      </c>
      <c r="C1064" s="1352" t="s">
        <v>13419</v>
      </c>
      <c r="D1064" s="20"/>
      <c r="E1064" s="1523">
        <v>0.2</v>
      </c>
      <c r="F1064" s="1524"/>
      <c r="G1064" s="1499"/>
      <c r="H1064" s="1499"/>
      <c r="I1064" s="1524"/>
      <c r="J1064" s="1526">
        <v>0.2</v>
      </c>
      <c r="K1064" s="1523">
        <v>0.2</v>
      </c>
      <c r="L1064" s="1525">
        <v>5</v>
      </c>
      <c r="M1064" s="1499"/>
      <c r="N1064" s="1499"/>
      <c r="O1064" s="1499"/>
      <c r="P1064" s="1499"/>
      <c r="Q1064" s="1524"/>
      <c r="R1064" s="1539">
        <v>0.2</v>
      </c>
      <c r="S1064" s="1512"/>
      <c r="T1064" s="1512"/>
      <c r="U1064" s="1512"/>
      <c r="V1064" s="1512"/>
      <c r="W1064" s="1512"/>
    </row>
    <row r="1065" spans="1:23">
      <c r="A1065" s="1371">
        <v>122</v>
      </c>
      <c r="B1065" s="164" t="s">
        <v>13420</v>
      </c>
      <c r="C1065" s="1352" t="s">
        <v>13421</v>
      </c>
      <c r="D1065" s="20"/>
      <c r="E1065" s="1523">
        <v>0.05</v>
      </c>
      <c r="F1065" s="1524"/>
      <c r="G1065" s="1499"/>
      <c r="H1065" s="1499"/>
      <c r="I1065" s="1524"/>
      <c r="J1065" s="1526">
        <v>0.05</v>
      </c>
      <c r="K1065" s="1523">
        <v>0.05</v>
      </c>
      <c r="L1065" s="1525">
        <v>5</v>
      </c>
      <c r="M1065" s="1499"/>
      <c r="N1065" s="1499"/>
      <c r="O1065" s="1499"/>
      <c r="P1065" s="1499"/>
      <c r="Q1065" s="1524"/>
      <c r="R1065" s="1539">
        <v>0.05</v>
      </c>
      <c r="S1065" s="1512"/>
      <c r="T1065" s="1512"/>
      <c r="U1065" s="1512"/>
      <c r="V1065" s="1512"/>
      <c r="W1065" s="1512"/>
    </row>
    <row r="1066" spans="1:23">
      <c r="A1066" s="1371">
        <v>123</v>
      </c>
      <c r="B1066" s="164" t="s">
        <v>13422</v>
      </c>
      <c r="C1066" s="1352" t="s">
        <v>13423</v>
      </c>
      <c r="D1066" s="20"/>
      <c r="E1066" s="1523">
        <v>0.5</v>
      </c>
      <c r="F1066" s="1524"/>
      <c r="G1066" s="1499"/>
      <c r="H1066" s="1499"/>
      <c r="I1066" s="1524"/>
      <c r="J1066" s="1526">
        <v>0.5</v>
      </c>
      <c r="K1066" s="1523">
        <v>0.5</v>
      </c>
      <c r="L1066" s="1525">
        <v>5</v>
      </c>
      <c r="M1066" s="1499"/>
      <c r="N1066" s="1499"/>
      <c r="O1066" s="1499"/>
      <c r="P1066" s="1499"/>
      <c r="Q1066" s="1524"/>
      <c r="R1066" s="1539">
        <v>0.5</v>
      </c>
      <c r="S1066" s="1512"/>
      <c r="T1066" s="1512"/>
      <c r="U1066" s="1512"/>
      <c r="V1066" s="1512"/>
      <c r="W1066" s="1512"/>
    </row>
    <row r="1067" spans="1:23">
      <c r="A1067" s="1371">
        <v>124</v>
      </c>
      <c r="B1067" s="164" t="s">
        <v>13424</v>
      </c>
      <c r="C1067" s="1352" t="s">
        <v>13425</v>
      </c>
      <c r="D1067" s="20"/>
      <c r="E1067" s="1523">
        <v>0.3</v>
      </c>
      <c r="F1067" s="1524"/>
      <c r="G1067" s="1499"/>
      <c r="H1067" s="1499"/>
      <c r="I1067" s="1524"/>
      <c r="J1067" s="1526">
        <v>0.3</v>
      </c>
      <c r="K1067" s="1523">
        <v>0.3</v>
      </c>
      <c r="L1067" s="1525">
        <v>5</v>
      </c>
      <c r="M1067" s="1499"/>
      <c r="N1067" s="1499"/>
      <c r="O1067" s="1499"/>
      <c r="P1067" s="1499"/>
      <c r="Q1067" s="1524"/>
      <c r="R1067" s="1539">
        <v>0.3</v>
      </c>
      <c r="S1067" s="1512"/>
      <c r="T1067" s="1512"/>
      <c r="U1067" s="1512"/>
      <c r="V1067" s="1512"/>
      <c r="W1067" s="1512"/>
    </row>
    <row r="1068" spans="1:23" ht="25.5">
      <c r="A1068" s="1371">
        <v>125</v>
      </c>
      <c r="B1068" s="164" t="s">
        <v>13426</v>
      </c>
      <c r="C1068" s="1352" t="s">
        <v>13427</v>
      </c>
      <c r="D1068" s="20"/>
      <c r="E1068" s="1523">
        <v>0.3</v>
      </c>
      <c r="F1068" s="1524"/>
      <c r="G1068" s="1499"/>
      <c r="H1068" s="1499"/>
      <c r="I1068" s="1524"/>
      <c r="J1068" s="1526">
        <v>0.3</v>
      </c>
      <c r="K1068" s="1523">
        <v>0.3</v>
      </c>
      <c r="L1068" s="1525">
        <v>5</v>
      </c>
      <c r="M1068" s="1499"/>
      <c r="N1068" s="1499"/>
      <c r="O1068" s="1499"/>
      <c r="P1068" s="1499"/>
      <c r="Q1068" s="1524"/>
      <c r="R1068" s="1539">
        <v>0.3</v>
      </c>
      <c r="S1068" s="1512"/>
      <c r="T1068" s="1512"/>
      <c r="U1068" s="1512"/>
      <c r="V1068" s="1512"/>
      <c r="W1068" s="1512"/>
    </row>
    <row r="1069" spans="1:23">
      <c r="A1069" s="1371">
        <v>126</v>
      </c>
      <c r="B1069" s="164" t="s">
        <v>13428</v>
      </c>
      <c r="C1069" s="1352" t="s">
        <v>13429</v>
      </c>
      <c r="D1069" s="20"/>
      <c r="E1069" s="1523">
        <v>0.8</v>
      </c>
      <c r="F1069" s="1524"/>
      <c r="G1069" s="1499"/>
      <c r="H1069" s="1499"/>
      <c r="I1069" s="1524"/>
      <c r="J1069" s="1526">
        <v>0.8</v>
      </c>
      <c r="K1069" s="1523">
        <v>0.8</v>
      </c>
      <c r="L1069" s="1525">
        <v>5</v>
      </c>
      <c r="M1069" s="1499"/>
      <c r="N1069" s="1499"/>
      <c r="O1069" s="1499"/>
      <c r="P1069" s="1499"/>
      <c r="Q1069" s="1524"/>
      <c r="R1069" s="1539">
        <v>0.8</v>
      </c>
      <c r="S1069" s="1512"/>
      <c r="T1069" s="1512"/>
      <c r="U1069" s="1512"/>
      <c r="V1069" s="1512"/>
      <c r="W1069" s="1512"/>
    </row>
    <row r="1070" spans="1:23" ht="25.5">
      <c r="A1070" s="1371">
        <v>127</v>
      </c>
      <c r="B1070" s="164" t="s">
        <v>13430</v>
      </c>
      <c r="C1070" s="1352" t="s">
        <v>13431</v>
      </c>
      <c r="D1070" s="20"/>
      <c r="E1070" s="1523">
        <v>0.7</v>
      </c>
      <c r="F1070" s="1524"/>
      <c r="G1070" s="1499"/>
      <c r="H1070" s="1499"/>
      <c r="I1070" s="1524"/>
      <c r="J1070" s="1526">
        <v>0.7</v>
      </c>
      <c r="K1070" s="1523">
        <v>0.7</v>
      </c>
      <c r="L1070" s="1525">
        <v>5</v>
      </c>
      <c r="M1070" s="1499"/>
      <c r="N1070" s="1499"/>
      <c r="O1070" s="1499"/>
      <c r="P1070" s="1499"/>
      <c r="Q1070" s="1524"/>
      <c r="R1070" s="1539">
        <v>0.7</v>
      </c>
      <c r="S1070" s="1512"/>
      <c r="T1070" s="1512"/>
      <c r="U1070" s="1512"/>
      <c r="V1070" s="1512"/>
      <c r="W1070" s="1512"/>
    </row>
    <row r="1071" spans="1:23">
      <c r="A1071" s="1371">
        <v>128</v>
      </c>
      <c r="B1071" s="164" t="s">
        <v>13432</v>
      </c>
      <c r="C1071" s="1352" t="s">
        <v>13433</v>
      </c>
      <c r="D1071" s="20"/>
      <c r="E1071" s="1523">
        <v>0.5</v>
      </c>
      <c r="F1071" s="1524"/>
      <c r="G1071" s="1499"/>
      <c r="H1071" s="1499"/>
      <c r="I1071" s="1524"/>
      <c r="J1071" s="1526">
        <v>0.5</v>
      </c>
      <c r="K1071" s="1523">
        <v>0.5</v>
      </c>
      <c r="L1071" s="1525">
        <v>5</v>
      </c>
      <c r="M1071" s="1499"/>
      <c r="N1071" s="1499"/>
      <c r="O1071" s="1499"/>
      <c r="P1071" s="1499"/>
      <c r="Q1071" s="1524"/>
      <c r="R1071" s="1539">
        <v>0.5</v>
      </c>
      <c r="S1071" s="1512"/>
      <c r="T1071" s="1512"/>
      <c r="U1071" s="1512"/>
      <c r="V1071" s="1512"/>
      <c r="W1071" s="1512"/>
    </row>
    <row r="1072" spans="1:23">
      <c r="A1072" s="1371">
        <v>129</v>
      </c>
      <c r="B1072" s="164" t="s">
        <v>13434</v>
      </c>
      <c r="C1072" s="1352" t="s">
        <v>13435</v>
      </c>
      <c r="D1072" s="20"/>
      <c r="E1072" s="1523">
        <v>0.4</v>
      </c>
      <c r="F1072" s="1524"/>
      <c r="G1072" s="1499"/>
      <c r="H1072" s="1499"/>
      <c r="I1072" s="1524"/>
      <c r="J1072" s="1526">
        <v>0.4</v>
      </c>
      <c r="K1072" s="1523">
        <v>0.4</v>
      </c>
      <c r="L1072" s="1525">
        <v>5</v>
      </c>
      <c r="M1072" s="1499"/>
      <c r="N1072" s="1499"/>
      <c r="O1072" s="1499"/>
      <c r="P1072" s="1499"/>
      <c r="Q1072" s="1524"/>
      <c r="R1072" s="1539">
        <v>0.4</v>
      </c>
      <c r="S1072" s="1512"/>
      <c r="T1072" s="1512"/>
      <c r="U1072" s="1512"/>
      <c r="V1072" s="1512"/>
      <c r="W1072" s="1512"/>
    </row>
    <row r="1073" spans="1:23">
      <c r="A1073" s="1371">
        <v>130</v>
      </c>
      <c r="B1073" s="164" t="s">
        <v>13436</v>
      </c>
      <c r="C1073" s="1352" t="s">
        <v>13437</v>
      </c>
      <c r="D1073" s="20"/>
      <c r="E1073" s="1523">
        <v>0.4</v>
      </c>
      <c r="F1073" s="1524"/>
      <c r="G1073" s="1499"/>
      <c r="H1073" s="1499"/>
      <c r="I1073" s="1524"/>
      <c r="J1073" s="1526">
        <v>0.4</v>
      </c>
      <c r="K1073" s="1523">
        <v>0.4</v>
      </c>
      <c r="L1073" s="1525">
        <v>5</v>
      </c>
      <c r="M1073" s="1499"/>
      <c r="N1073" s="1499"/>
      <c r="O1073" s="1499"/>
      <c r="P1073" s="1499"/>
      <c r="Q1073" s="1524"/>
      <c r="R1073" s="1539">
        <v>0.4</v>
      </c>
      <c r="S1073" s="1512"/>
      <c r="T1073" s="1512"/>
      <c r="U1073" s="1512"/>
      <c r="V1073" s="1512"/>
      <c r="W1073" s="1512"/>
    </row>
    <row r="1074" spans="1:23">
      <c r="A1074" s="1371">
        <v>131</v>
      </c>
      <c r="B1074" s="164" t="s">
        <v>13438</v>
      </c>
      <c r="C1074" s="1352" t="s">
        <v>13439</v>
      </c>
      <c r="D1074" s="20"/>
      <c r="E1074" s="1523">
        <v>0.3</v>
      </c>
      <c r="F1074" s="1524">
        <v>0.3</v>
      </c>
      <c r="G1074" s="1499"/>
      <c r="H1074" s="1499"/>
      <c r="I1074" s="1524">
        <v>0.3</v>
      </c>
      <c r="J1074" s="1526">
        <v>0</v>
      </c>
      <c r="K1074" s="1523">
        <v>0</v>
      </c>
      <c r="L1074" s="1525">
        <v>5</v>
      </c>
      <c r="M1074" s="1499"/>
      <c r="N1074" s="1499"/>
      <c r="O1074" s="1499"/>
      <c r="P1074" s="1499"/>
      <c r="Q1074" s="1524">
        <v>0.3</v>
      </c>
      <c r="R1074" s="1539"/>
      <c r="S1074" s="1512"/>
      <c r="T1074" s="1512"/>
      <c r="U1074" s="1512"/>
      <c r="V1074" s="1512"/>
      <c r="W1074" s="1512"/>
    </row>
    <row r="1075" spans="1:23" ht="25.5">
      <c r="A1075" s="1371">
        <v>132</v>
      </c>
      <c r="B1075" s="164" t="s">
        <v>13440</v>
      </c>
      <c r="C1075" s="1352" t="s">
        <v>13441</v>
      </c>
      <c r="D1075" s="20"/>
      <c r="E1075" s="1523">
        <v>0.4</v>
      </c>
      <c r="F1075" s="1524"/>
      <c r="G1075" s="1499"/>
      <c r="H1075" s="1499"/>
      <c r="I1075" s="1524"/>
      <c r="J1075" s="1526">
        <v>0.4</v>
      </c>
      <c r="K1075" s="1523">
        <v>0.4</v>
      </c>
      <c r="L1075" s="1525">
        <v>5</v>
      </c>
      <c r="M1075" s="1499"/>
      <c r="N1075" s="1499"/>
      <c r="O1075" s="1499"/>
      <c r="P1075" s="1499"/>
      <c r="Q1075" s="1524"/>
      <c r="R1075" s="1539">
        <v>0.4</v>
      </c>
      <c r="S1075" s="1512"/>
      <c r="T1075" s="1512"/>
      <c r="U1075" s="1512"/>
      <c r="V1075" s="1512"/>
      <c r="W1075" s="1512"/>
    </row>
    <row r="1076" spans="1:23">
      <c r="A1076" s="1371">
        <v>133</v>
      </c>
      <c r="B1076" s="164" t="s">
        <v>13442</v>
      </c>
      <c r="C1076" s="1352" t="s">
        <v>13443</v>
      </c>
      <c r="D1076" s="20"/>
      <c r="E1076" s="1523">
        <v>0.2</v>
      </c>
      <c r="F1076" s="1524"/>
      <c r="G1076" s="1499"/>
      <c r="H1076" s="1499"/>
      <c r="I1076" s="1526"/>
      <c r="J1076" s="1526">
        <v>0.2</v>
      </c>
      <c r="K1076" s="1523">
        <v>0.2</v>
      </c>
      <c r="L1076" s="1525">
        <v>5</v>
      </c>
      <c r="M1076" s="1499"/>
      <c r="N1076" s="1499"/>
      <c r="O1076" s="1499"/>
      <c r="P1076" s="1499"/>
      <c r="Q1076" s="1499"/>
      <c r="R1076" s="1539">
        <v>0.2</v>
      </c>
      <c r="S1076" s="1512"/>
      <c r="T1076" s="1512"/>
      <c r="U1076" s="1512"/>
      <c r="V1076" s="1512"/>
      <c r="W1076" s="1512"/>
    </row>
    <row r="1077" spans="1:23" ht="25.5" customHeight="1">
      <c r="A1077" s="1109"/>
      <c r="B1077" s="1487" t="s">
        <v>13444</v>
      </c>
      <c r="C1077" s="1483"/>
      <c r="D1077" s="1482"/>
      <c r="E1077" s="1483">
        <f>SUM(E944:E1076)</f>
        <v>41.212000000000018</v>
      </c>
      <c r="F1077" s="1351">
        <f>SUM(F944:F1076)</f>
        <v>11.241</v>
      </c>
      <c r="G1077" s="1483"/>
      <c r="H1077" s="1483"/>
      <c r="I1077" s="1351">
        <f>SUM(I944:I1076)</f>
        <v>11.241</v>
      </c>
      <c r="J1077" s="1351">
        <f>SUM(J944:J1076)</f>
        <v>29.970999999999989</v>
      </c>
      <c r="K1077" s="1351">
        <f>SUM(K944:K1076)</f>
        <v>29.970999999999989</v>
      </c>
      <c r="L1077" s="1484"/>
      <c r="M1077" s="1483">
        <v>0</v>
      </c>
      <c r="N1077" s="1483">
        <v>0</v>
      </c>
      <c r="O1077" s="1483">
        <v>0</v>
      </c>
      <c r="P1077" s="1483">
        <v>0</v>
      </c>
      <c r="Q1077" s="1483">
        <f>SUM(Q944:Q1075)</f>
        <v>11.241</v>
      </c>
      <c r="R1077" s="1485">
        <f>SUM(R944:R1076)</f>
        <v>29.970999999999989</v>
      </c>
      <c r="S1077" s="1486" t="s">
        <v>13445</v>
      </c>
      <c r="T1077" s="1486" t="s">
        <v>13445</v>
      </c>
      <c r="U1077" s="1486" t="s">
        <v>9263</v>
      </c>
      <c r="V1077" s="1486" t="s">
        <v>13446</v>
      </c>
      <c r="W1077" s="1486" t="s">
        <v>13446</v>
      </c>
    </row>
    <row r="1078" spans="1:23">
      <c r="A1078" s="1371"/>
      <c r="B1078" s="240" t="s">
        <v>7</v>
      </c>
      <c r="C1078" s="1"/>
      <c r="D1078" s="1"/>
      <c r="E1078" s="1"/>
      <c r="F1078" s="1"/>
      <c r="G1078" s="1"/>
      <c r="H1078" s="1"/>
      <c r="I1078" s="1"/>
      <c r="J1078" s="1"/>
      <c r="K1078" s="1"/>
      <c r="L1078" s="1"/>
      <c r="M1078" s="1"/>
      <c r="N1078" s="1"/>
      <c r="O1078" s="1"/>
      <c r="P1078" s="1"/>
      <c r="Q1078" s="1"/>
      <c r="R1078" s="1"/>
      <c r="S1078" s="1092"/>
      <c r="T1078" s="1092"/>
      <c r="U1078" s="1092"/>
      <c r="V1078" s="1092"/>
      <c r="W1078" s="1092"/>
    </row>
    <row r="1079" spans="1:23">
      <c r="A1079" s="25">
        <v>1</v>
      </c>
      <c r="B1079" s="164" t="s">
        <v>13447</v>
      </c>
      <c r="C1079" s="1352" t="s">
        <v>13448</v>
      </c>
      <c r="D1079" s="1364"/>
      <c r="E1079" s="1352">
        <v>0.4</v>
      </c>
      <c r="F1079" s="1548">
        <v>0.4</v>
      </c>
      <c r="G1079" s="883"/>
      <c r="H1079" s="883"/>
      <c r="I1079" s="883">
        <v>0.4</v>
      </c>
      <c r="J1079" s="883">
        <v>0</v>
      </c>
      <c r="K1079" s="883">
        <v>0</v>
      </c>
      <c r="L1079" s="839">
        <v>5</v>
      </c>
      <c r="M1079" s="825"/>
      <c r="N1079" s="825"/>
      <c r="O1079" s="825"/>
      <c r="P1079" s="825"/>
      <c r="Q1079" s="1548">
        <v>0.4</v>
      </c>
      <c r="R1079" s="1403">
        <v>0</v>
      </c>
      <c r="S1079" s="1376"/>
      <c r="T1079" s="1549"/>
      <c r="U1079" s="1549"/>
      <c r="V1079" s="1549"/>
      <c r="W1079" s="1549"/>
    </row>
    <row r="1080" spans="1:23">
      <c r="A1080" s="25">
        <v>2</v>
      </c>
      <c r="B1080" s="1127" t="s">
        <v>13449</v>
      </c>
      <c r="C1080" s="839" t="s">
        <v>13450</v>
      </c>
      <c r="D1080" s="1410" t="s">
        <v>13451</v>
      </c>
      <c r="E1080" s="839">
        <v>0.26100000000000001</v>
      </c>
      <c r="F1080" s="839">
        <v>0.26100000000000001</v>
      </c>
      <c r="G1080" s="1410"/>
      <c r="H1080" s="1410"/>
      <c r="I1080" s="1410">
        <v>0.26100000000000001</v>
      </c>
      <c r="J1080" s="1410">
        <v>0</v>
      </c>
      <c r="K1080" s="1410">
        <v>0</v>
      </c>
      <c r="L1080" s="839">
        <v>5</v>
      </c>
      <c r="M1080" s="1550"/>
      <c r="N1080" s="1550"/>
      <c r="O1080" s="1550"/>
      <c r="P1080" s="1550"/>
      <c r="Q1080" s="839">
        <v>0.26100000000000001</v>
      </c>
      <c r="R1080" s="1551">
        <v>0</v>
      </c>
      <c r="S1080" s="1376"/>
      <c r="T1080" s="1549"/>
      <c r="U1080" s="1549"/>
      <c r="V1080" s="1549"/>
      <c r="W1080" s="1549"/>
    </row>
    <row r="1081" spans="1:23">
      <c r="A1081" s="25">
        <v>3</v>
      </c>
      <c r="B1081" s="1127" t="s">
        <v>13452</v>
      </c>
      <c r="C1081" s="839" t="s">
        <v>13453</v>
      </c>
      <c r="D1081" s="1410"/>
      <c r="E1081" s="839">
        <v>1.8</v>
      </c>
      <c r="F1081" s="1548">
        <v>1.08</v>
      </c>
      <c r="G1081" s="1410"/>
      <c r="H1081" s="1410"/>
      <c r="I1081" s="883">
        <v>1.08</v>
      </c>
      <c r="J1081" s="883">
        <v>0.72</v>
      </c>
      <c r="K1081" s="883">
        <v>0.72</v>
      </c>
      <c r="L1081" s="839">
        <v>5</v>
      </c>
      <c r="M1081" s="1550"/>
      <c r="N1081" s="1550"/>
      <c r="O1081" s="1550"/>
      <c r="P1081" s="1550"/>
      <c r="Q1081" s="1548">
        <v>1.08</v>
      </c>
      <c r="R1081" s="1403">
        <v>0.72</v>
      </c>
      <c r="S1081" s="1376"/>
      <c r="T1081" s="1549"/>
      <c r="U1081" s="1549"/>
      <c r="V1081" s="1549"/>
      <c r="W1081" s="1549"/>
    </row>
    <row r="1082" spans="1:23">
      <c r="A1082" s="25">
        <v>4</v>
      </c>
      <c r="B1082" s="1127" t="s">
        <v>13454</v>
      </c>
      <c r="C1082" s="839" t="s">
        <v>13455</v>
      </c>
      <c r="D1082" s="1410" t="s">
        <v>13456</v>
      </c>
      <c r="E1082" s="839">
        <v>0.253</v>
      </c>
      <c r="F1082" s="839">
        <v>0.253</v>
      </c>
      <c r="G1082" s="1410"/>
      <c r="H1082" s="1410"/>
      <c r="I1082" s="1410">
        <v>0.253</v>
      </c>
      <c r="J1082" s="1410"/>
      <c r="K1082" s="1410"/>
      <c r="L1082" s="839">
        <v>5</v>
      </c>
      <c r="M1082" s="1550"/>
      <c r="N1082" s="1550"/>
      <c r="O1082" s="1550"/>
      <c r="P1082" s="1550"/>
      <c r="Q1082" s="839">
        <v>0.253</v>
      </c>
      <c r="R1082" s="1551"/>
      <c r="S1082" s="1376"/>
      <c r="T1082" s="1549"/>
      <c r="U1082" s="1549"/>
      <c r="V1082" s="1549"/>
      <c r="W1082" s="1549"/>
    </row>
    <row r="1083" spans="1:23">
      <c r="A1083" s="25">
        <v>5</v>
      </c>
      <c r="B1083" s="164" t="s">
        <v>13457</v>
      </c>
      <c r="C1083" s="1352" t="s">
        <v>13458</v>
      </c>
      <c r="D1083" s="1410"/>
      <c r="E1083" s="1352">
        <v>0.3</v>
      </c>
      <c r="F1083" s="1548"/>
      <c r="G1083" s="883"/>
      <c r="H1083" s="883"/>
      <c r="I1083" s="883"/>
      <c r="J1083" s="883">
        <v>0.3</v>
      </c>
      <c r="K1083" s="883">
        <v>0.3</v>
      </c>
      <c r="L1083" s="839">
        <v>5</v>
      </c>
      <c r="M1083" s="825"/>
      <c r="N1083" s="825"/>
      <c r="O1083" s="825"/>
      <c r="P1083" s="825"/>
      <c r="Q1083" s="1548"/>
      <c r="R1083" s="1403">
        <v>0.3</v>
      </c>
      <c r="S1083" s="1376"/>
      <c r="T1083" s="1549"/>
      <c r="U1083" s="1549"/>
      <c r="V1083" s="1549"/>
      <c r="W1083" s="1549"/>
    </row>
    <row r="1084" spans="1:23">
      <c r="A1084" s="25">
        <v>6</v>
      </c>
      <c r="B1084" s="164" t="s">
        <v>13459</v>
      </c>
      <c r="C1084" s="1352" t="s">
        <v>13460</v>
      </c>
      <c r="D1084" s="1410"/>
      <c r="E1084" s="1352">
        <v>1.1000000000000001</v>
      </c>
      <c r="F1084" s="1548"/>
      <c r="G1084" s="883"/>
      <c r="H1084" s="883"/>
      <c r="I1084" s="883"/>
      <c r="J1084" s="883">
        <v>1.1000000000000001</v>
      </c>
      <c r="K1084" s="883">
        <v>1.1000000000000001</v>
      </c>
      <c r="L1084" s="839">
        <v>5</v>
      </c>
      <c r="M1084" s="825"/>
      <c r="N1084" s="825"/>
      <c r="O1084" s="825"/>
      <c r="P1084" s="825"/>
      <c r="Q1084" s="1548"/>
      <c r="R1084" s="1403">
        <v>1.1000000000000001</v>
      </c>
      <c r="S1084" s="1376"/>
      <c r="T1084" s="1549"/>
      <c r="U1084" s="1549"/>
      <c r="V1084" s="1549"/>
      <c r="W1084" s="1549"/>
    </row>
    <row r="1085" spans="1:23">
      <c r="A1085" s="25">
        <v>7</v>
      </c>
      <c r="B1085" s="164" t="s">
        <v>13461</v>
      </c>
      <c r="C1085" s="1352" t="s">
        <v>13462</v>
      </c>
      <c r="D1085" s="1410"/>
      <c r="E1085" s="1352">
        <v>0.5</v>
      </c>
      <c r="F1085" s="1548"/>
      <c r="G1085" s="883"/>
      <c r="H1085" s="883"/>
      <c r="I1085" s="883"/>
      <c r="J1085" s="883">
        <v>0.5</v>
      </c>
      <c r="K1085" s="883">
        <v>0.5</v>
      </c>
      <c r="L1085" s="839">
        <v>5</v>
      </c>
      <c r="M1085" s="825"/>
      <c r="N1085" s="825"/>
      <c r="O1085" s="825"/>
      <c r="P1085" s="825"/>
      <c r="Q1085" s="1548"/>
      <c r="R1085" s="1403">
        <v>0.5</v>
      </c>
      <c r="S1085" s="1376"/>
      <c r="T1085" s="1549"/>
      <c r="U1085" s="1549"/>
      <c r="V1085" s="1549"/>
      <c r="W1085" s="1549"/>
    </row>
    <row r="1086" spans="1:23">
      <c r="A1086" s="25">
        <v>8</v>
      </c>
      <c r="B1086" s="164" t="s">
        <v>13463</v>
      </c>
      <c r="C1086" s="1352" t="s">
        <v>13464</v>
      </c>
      <c r="D1086" s="1410"/>
      <c r="E1086" s="1352">
        <v>0.5</v>
      </c>
      <c r="F1086" s="1548">
        <v>0.5</v>
      </c>
      <c r="G1086" s="883"/>
      <c r="H1086" s="883"/>
      <c r="I1086" s="883">
        <v>0.5</v>
      </c>
      <c r="J1086" s="883"/>
      <c r="K1086" s="883"/>
      <c r="L1086" s="839">
        <v>5</v>
      </c>
      <c r="M1086" s="825"/>
      <c r="N1086" s="825"/>
      <c r="O1086" s="825"/>
      <c r="P1086" s="825"/>
      <c r="Q1086" s="1548">
        <v>0.5</v>
      </c>
      <c r="R1086" s="1403"/>
      <c r="S1086" s="1376"/>
      <c r="T1086" s="1549"/>
      <c r="U1086" s="1549"/>
      <c r="V1086" s="1549"/>
      <c r="W1086" s="1549"/>
    </row>
    <row r="1087" spans="1:23">
      <c r="A1087" s="25">
        <v>9</v>
      </c>
      <c r="B1087" s="164" t="s">
        <v>13465</v>
      </c>
      <c r="C1087" s="1352" t="s">
        <v>13466</v>
      </c>
      <c r="D1087" s="1410"/>
      <c r="E1087" s="1352">
        <v>0.2</v>
      </c>
      <c r="F1087" s="1548"/>
      <c r="G1087" s="883"/>
      <c r="H1087" s="883"/>
      <c r="I1087" s="883"/>
      <c r="J1087" s="883">
        <v>0.2</v>
      </c>
      <c r="K1087" s="883">
        <v>0.2</v>
      </c>
      <c r="L1087" s="839">
        <v>5</v>
      </c>
      <c r="M1087" s="825"/>
      <c r="N1087" s="825"/>
      <c r="O1087" s="825"/>
      <c r="P1087" s="825"/>
      <c r="Q1087" s="1548"/>
      <c r="R1087" s="1403">
        <v>0.2</v>
      </c>
      <c r="S1087" s="1376"/>
      <c r="T1087" s="1549"/>
      <c r="U1087" s="1549"/>
      <c r="V1087" s="1549"/>
      <c r="W1087" s="1549"/>
    </row>
    <row r="1088" spans="1:23">
      <c r="A1088" s="25">
        <v>10</v>
      </c>
      <c r="B1088" s="164" t="s">
        <v>13467</v>
      </c>
      <c r="C1088" s="1352" t="s">
        <v>13468</v>
      </c>
      <c r="D1088" s="1410"/>
      <c r="E1088" s="1352">
        <v>1</v>
      </c>
      <c r="F1088" s="1548"/>
      <c r="G1088" s="883"/>
      <c r="H1088" s="883"/>
      <c r="I1088" s="883"/>
      <c r="J1088" s="883">
        <v>1</v>
      </c>
      <c r="K1088" s="883">
        <v>1</v>
      </c>
      <c r="L1088" s="839">
        <v>5</v>
      </c>
      <c r="M1088" s="825"/>
      <c r="N1088" s="825"/>
      <c r="O1088" s="825"/>
      <c r="P1088" s="825"/>
      <c r="Q1088" s="1548"/>
      <c r="R1088" s="1403">
        <v>1</v>
      </c>
      <c r="S1088" s="1376"/>
      <c r="T1088" s="1549"/>
      <c r="U1088" s="1549"/>
      <c r="V1088" s="1549"/>
      <c r="W1088" s="1549"/>
    </row>
    <row r="1089" spans="1:23">
      <c r="A1089" s="25">
        <v>11</v>
      </c>
      <c r="B1089" s="164" t="s">
        <v>13469</v>
      </c>
      <c r="C1089" s="1352" t="s">
        <v>13470</v>
      </c>
      <c r="D1089" s="1410"/>
      <c r="E1089" s="1352">
        <v>0.1</v>
      </c>
      <c r="F1089" s="1548"/>
      <c r="G1089" s="883"/>
      <c r="H1089" s="883"/>
      <c r="I1089" s="883"/>
      <c r="J1089" s="883">
        <v>0.1</v>
      </c>
      <c r="K1089" s="883">
        <v>0.1</v>
      </c>
      <c r="L1089" s="839">
        <v>5</v>
      </c>
      <c r="M1089" s="825"/>
      <c r="N1089" s="825"/>
      <c r="O1089" s="825"/>
      <c r="P1089" s="825"/>
      <c r="Q1089" s="1548"/>
      <c r="R1089" s="1403">
        <v>0.1</v>
      </c>
      <c r="S1089" s="1376"/>
      <c r="T1089" s="1549"/>
      <c r="U1089" s="1549"/>
      <c r="V1089" s="1549"/>
      <c r="W1089" s="1549"/>
    </row>
    <row r="1090" spans="1:23">
      <c r="A1090" s="25">
        <v>12</v>
      </c>
      <c r="B1090" s="164" t="s">
        <v>13471</v>
      </c>
      <c r="C1090" s="1352" t="s">
        <v>13472</v>
      </c>
      <c r="D1090" s="1410"/>
      <c r="E1090" s="1352">
        <v>0.4</v>
      </c>
      <c r="F1090" s="1548"/>
      <c r="G1090" s="883"/>
      <c r="H1090" s="883"/>
      <c r="I1090" s="883"/>
      <c r="J1090" s="883">
        <v>0.4</v>
      </c>
      <c r="K1090" s="883">
        <v>0.4</v>
      </c>
      <c r="L1090" s="839">
        <v>5</v>
      </c>
      <c r="M1090" s="825"/>
      <c r="N1090" s="825"/>
      <c r="O1090" s="825"/>
      <c r="P1090" s="825"/>
      <c r="Q1090" s="1548"/>
      <c r="R1090" s="1403">
        <v>0.4</v>
      </c>
      <c r="S1090" s="1376"/>
      <c r="T1090" s="1549"/>
      <c r="U1090" s="1549"/>
      <c r="V1090" s="1549"/>
      <c r="W1090" s="1549"/>
    </row>
    <row r="1091" spans="1:23">
      <c r="A1091" s="25">
        <v>13</v>
      </c>
      <c r="B1091" s="164" t="s">
        <v>13473</v>
      </c>
      <c r="C1091" s="1352" t="s">
        <v>13474</v>
      </c>
      <c r="D1091" s="1410"/>
      <c r="E1091" s="1352">
        <v>0.8</v>
      </c>
      <c r="F1091" s="1548"/>
      <c r="G1091" s="883"/>
      <c r="H1091" s="883"/>
      <c r="I1091" s="883"/>
      <c r="J1091" s="883">
        <v>0.8</v>
      </c>
      <c r="K1091" s="883">
        <v>0.8</v>
      </c>
      <c r="L1091" s="839">
        <v>5</v>
      </c>
      <c r="M1091" s="825"/>
      <c r="N1091" s="825"/>
      <c r="O1091" s="825"/>
      <c r="P1091" s="825"/>
      <c r="Q1091" s="1548"/>
      <c r="R1091" s="1403">
        <v>0.8</v>
      </c>
      <c r="S1091" s="1376"/>
      <c r="T1091" s="1549"/>
      <c r="U1091" s="1549"/>
      <c r="V1091" s="1549"/>
      <c r="W1091" s="1549"/>
    </row>
    <row r="1092" spans="1:23">
      <c r="A1092" s="25">
        <v>14</v>
      </c>
      <c r="B1092" s="1474" t="s">
        <v>13475</v>
      </c>
      <c r="C1092" s="1475" t="s">
        <v>13476</v>
      </c>
      <c r="D1092" s="1478"/>
      <c r="E1092" s="1352">
        <v>0.1</v>
      </c>
      <c r="F1092" s="1548"/>
      <c r="G1092" s="1552"/>
      <c r="H1092" s="1552"/>
      <c r="I1092" s="1552"/>
      <c r="J1092" s="1552">
        <v>0.1</v>
      </c>
      <c r="K1092" s="1552">
        <v>0.1</v>
      </c>
      <c r="L1092" s="839">
        <v>5</v>
      </c>
      <c r="M1092" s="1467"/>
      <c r="N1092" s="1467"/>
      <c r="O1092" s="1467"/>
      <c r="P1092" s="1467"/>
      <c r="Q1092" s="1548"/>
      <c r="R1092" s="1553">
        <v>0.1</v>
      </c>
      <c r="S1092" s="1549"/>
      <c r="T1092" s="1549"/>
      <c r="U1092" s="1549"/>
      <c r="V1092" s="1549"/>
      <c r="W1092" s="1549"/>
    </row>
    <row r="1093" spans="1:23">
      <c r="A1093" s="25">
        <v>15</v>
      </c>
      <c r="B1093" s="1474" t="s">
        <v>13477</v>
      </c>
      <c r="C1093" s="1475" t="s">
        <v>13478</v>
      </c>
      <c r="D1093" s="1478"/>
      <c r="E1093" s="1352">
        <v>0.3</v>
      </c>
      <c r="F1093" s="1548"/>
      <c r="G1093" s="1552"/>
      <c r="H1093" s="1552"/>
      <c r="I1093" s="1552"/>
      <c r="J1093" s="1552">
        <v>0.3</v>
      </c>
      <c r="K1093" s="1552">
        <v>0.3</v>
      </c>
      <c r="L1093" s="839">
        <v>5</v>
      </c>
      <c r="M1093" s="1467"/>
      <c r="N1093" s="1467"/>
      <c r="O1093" s="1467"/>
      <c r="P1093" s="1467"/>
      <c r="Q1093" s="1548"/>
      <c r="R1093" s="1553">
        <v>0.3</v>
      </c>
      <c r="S1093" s="1549"/>
      <c r="T1093" s="1549"/>
      <c r="U1093" s="1549"/>
      <c r="V1093" s="1549"/>
      <c r="W1093" s="1549"/>
    </row>
    <row r="1094" spans="1:23">
      <c r="A1094" s="25">
        <v>16</v>
      </c>
      <c r="B1094" s="1474" t="s">
        <v>13479</v>
      </c>
      <c r="C1094" s="1475" t="s">
        <v>13480</v>
      </c>
      <c r="D1094" s="1478"/>
      <c r="E1094" s="1352">
        <v>0.1</v>
      </c>
      <c r="F1094" s="1548"/>
      <c r="G1094" s="1552"/>
      <c r="H1094" s="1552"/>
      <c r="I1094" s="1552"/>
      <c r="J1094" s="1552">
        <v>0.1</v>
      </c>
      <c r="K1094" s="1552">
        <v>0.1</v>
      </c>
      <c r="L1094" s="839">
        <v>5</v>
      </c>
      <c r="M1094" s="1467"/>
      <c r="N1094" s="1467"/>
      <c r="O1094" s="1467"/>
      <c r="P1094" s="1467"/>
      <c r="Q1094" s="1548"/>
      <c r="R1094" s="1553">
        <v>0.1</v>
      </c>
      <c r="S1094" s="1549"/>
      <c r="T1094" s="1549"/>
      <c r="U1094" s="1549"/>
      <c r="V1094" s="1549"/>
      <c r="W1094" s="1549"/>
    </row>
    <row r="1095" spans="1:23">
      <c r="A1095" s="25">
        <v>17</v>
      </c>
      <c r="B1095" s="1474" t="s">
        <v>13481</v>
      </c>
      <c r="C1095" s="1475" t="s">
        <v>13482</v>
      </c>
      <c r="D1095" s="1478"/>
      <c r="E1095" s="1352">
        <v>1.1000000000000001</v>
      </c>
      <c r="F1095" s="1548"/>
      <c r="G1095" s="1552"/>
      <c r="H1095" s="1552"/>
      <c r="I1095" s="1552"/>
      <c r="J1095" s="1552">
        <v>1.1000000000000001</v>
      </c>
      <c r="K1095" s="1552">
        <v>1.1000000000000001</v>
      </c>
      <c r="L1095" s="839">
        <v>5</v>
      </c>
      <c r="M1095" s="1467"/>
      <c r="N1095" s="1467"/>
      <c r="O1095" s="1467"/>
      <c r="P1095" s="1467"/>
      <c r="Q1095" s="1548"/>
      <c r="R1095" s="1553">
        <v>1.1000000000000001</v>
      </c>
      <c r="S1095" s="1549"/>
      <c r="T1095" s="1549"/>
      <c r="U1095" s="1549"/>
      <c r="V1095" s="1549"/>
      <c r="W1095" s="1549"/>
    </row>
    <row r="1096" spans="1:23">
      <c r="A1096" s="25">
        <v>18</v>
      </c>
      <c r="B1096" s="1474" t="s">
        <v>13483</v>
      </c>
      <c r="C1096" s="1475" t="s">
        <v>13484</v>
      </c>
      <c r="D1096" s="1478"/>
      <c r="E1096" s="1352">
        <v>0.7</v>
      </c>
      <c r="F1096" s="1548"/>
      <c r="G1096" s="1552"/>
      <c r="H1096" s="1552"/>
      <c r="I1096" s="1552"/>
      <c r="J1096" s="1552">
        <v>0.7</v>
      </c>
      <c r="K1096" s="1552">
        <v>0.7</v>
      </c>
      <c r="L1096" s="839">
        <v>5</v>
      </c>
      <c r="M1096" s="1467"/>
      <c r="N1096" s="1467"/>
      <c r="O1096" s="1467"/>
      <c r="P1096" s="1467"/>
      <c r="Q1096" s="1548"/>
      <c r="R1096" s="1553">
        <v>0.7</v>
      </c>
      <c r="S1096" s="1549"/>
      <c r="T1096" s="1549"/>
      <c r="U1096" s="1549"/>
      <c r="V1096" s="1549"/>
      <c r="W1096" s="1549"/>
    </row>
    <row r="1097" spans="1:23">
      <c r="A1097" s="25">
        <v>19</v>
      </c>
      <c r="B1097" s="1474" t="s">
        <v>13485</v>
      </c>
      <c r="C1097" s="1475" t="s">
        <v>13486</v>
      </c>
      <c r="D1097" s="1478"/>
      <c r="E1097" s="1352">
        <v>1.1000000000000001</v>
      </c>
      <c r="F1097" s="1548"/>
      <c r="G1097" s="1552"/>
      <c r="H1097" s="1552"/>
      <c r="I1097" s="1552"/>
      <c r="J1097" s="1552">
        <v>1.1000000000000001</v>
      </c>
      <c r="K1097" s="1552">
        <v>1.1000000000000001</v>
      </c>
      <c r="L1097" s="839">
        <v>5</v>
      </c>
      <c r="M1097" s="1467"/>
      <c r="N1097" s="1467"/>
      <c r="O1097" s="1467"/>
      <c r="P1097" s="1467"/>
      <c r="Q1097" s="1548"/>
      <c r="R1097" s="1553">
        <v>1.1000000000000001</v>
      </c>
      <c r="S1097" s="1549"/>
      <c r="T1097" s="1549"/>
      <c r="U1097" s="1549"/>
      <c r="V1097" s="1549"/>
      <c r="W1097" s="1549"/>
    </row>
    <row r="1098" spans="1:23">
      <c r="A1098" s="25">
        <v>20</v>
      </c>
      <c r="B1098" s="1474" t="s">
        <v>13487</v>
      </c>
      <c r="C1098" s="1475" t="s">
        <v>13488</v>
      </c>
      <c r="D1098" s="1478"/>
      <c r="E1098" s="1352">
        <v>0.2</v>
      </c>
      <c r="F1098" s="1548"/>
      <c r="G1098" s="1552"/>
      <c r="H1098" s="1552"/>
      <c r="I1098" s="1552"/>
      <c r="J1098" s="1552">
        <v>0.2</v>
      </c>
      <c r="K1098" s="1552">
        <v>0.2</v>
      </c>
      <c r="L1098" s="839">
        <v>5</v>
      </c>
      <c r="M1098" s="1467"/>
      <c r="N1098" s="1467"/>
      <c r="O1098" s="1467"/>
      <c r="P1098" s="1467"/>
      <c r="Q1098" s="1548"/>
      <c r="R1098" s="1553">
        <v>0.2</v>
      </c>
      <c r="S1098" s="1549"/>
      <c r="T1098" s="1549"/>
      <c r="U1098" s="1549"/>
      <c r="V1098" s="1549"/>
      <c r="W1098" s="1549"/>
    </row>
    <row r="1099" spans="1:23">
      <c r="A1099" s="25">
        <v>21</v>
      </c>
      <c r="B1099" s="1474" t="s">
        <v>13489</v>
      </c>
      <c r="C1099" s="1475" t="s">
        <v>13490</v>
      </c>
      <c r="D1099" s="1478"/>
      <c r="E1099" s="1352">
        <v>0.1</v>
      </c>
      <c r="F1099" s="1548"/>
      <c r="G1099" s="1552"/>
      <c r="H1099" s="1552"/>
      <c r="I1099" s="1552"/>
      <c r="J1099" s="1552">
        <v>0.1</v>
      </c>
      <c r="K1099" s="1552">
        <v>0.1</v>
      </c>
      <c r="L1099" s="839">
        <v>5</v>
      </c>
      <c r="M1099" s="1467"/>
      <c r="N1099" s="1467"/>
      <c r="O1099" s="1467"/>
      <c r="P1099" s="1467"/>
      <c r="Q1099" s="1548"/>
      <c r="R1099" s="1553">
        <v>0.1</v>
      </c>
      <c r="S1099" s="1549"/>
      <c r="T1099" s="1549"/>
      <c r="U1099" s="1549"/>
      <c r="V1099" s="1549"/>
      <c r="W1099" s="1549"/>
    </row>
    <row r="1100" spans="1:23">
      <c r="A1100" s="25">
        <v>22</v>
      </c>
      <c r="B1100" s="1474" t="s">
        <v>13491</v>
      </c>
      <c r="C1100" s="1475" t="s">
        <v>13492</v>
      </c>
      <c r="D1100" s="1478"/>
      <c r="E1100" s="1352">
        <v>0.1</v>
      </c>
      <c r="F1100" s="1548"/>
      <c r="G1100" s="1552"/>
      <c r="H1100" s="1552"/>
      <c r="I1100" s="1552"/>
      <c r="J1100" s="1552">
        <v>0.1</v>
      </c>
      <c r="K1100" s="1552">
        <v>0.1</v>
      </c>
      <c r="L1100" s="839">
        <v>5</v>
      </c>
      <c r="M1100" s="1467"/>
      <c r="N1100" s="1467"/>
      <c r="O1100" s="1467"/>
      <c r="P1100" s="1467"/>
      <c r="Q1100" s="1548"/>
      <c r="R1100" s="1553">
        <v>0.1</v>
      </c>
      <c r="S1100" s="1549"/>
      <c r="T1100" s="1549"/>
      <c r="U1100" s="1549"/>
      <c r="V1100" s="1549"/>
      <c r="W1100" s="1549"/>
    </row>
    <row r="1101" spans="1:23">
      <c r="A1101" s="25">
        <v>23</v>
      </c>
      <c r="B1101" s="1474" t="s">
        <v>13493</v>
      </c>
      <c r="C1101" s="1475" t="s">
        <v>13494</v>
      </c>
      <c r="D1101" s="1478"/>
      <c r="E1101" s="1352">
        <v>0.1</v>
      </c>
      <c r="F1101" s="1548"/>
      <c r="G1101" s="1552"/>
      <c r="H1101" s="1552"/>
      <c r="I1101" s="1552"/>
      <c r="J1101" s="1552">
        <v>0.1</v>
      </c>
      <c r="K1101" s="1552">
        <v>0.1</v>
      </c>
      <c r="L1101" s="839">
        <v>5</v>
      </c>
      <c r="M1101" s="1467"/>
      <c r="N1101" s="1467"/>
      <c r="O1101" s="1467"/>
      <c r="P1101" s="1467"/>
      <c r="Q1101" s="1548"/>
      <c r="R1101" s="1553">
        <v>0.1</v>
      </c>
      <c r="S1101" s="1549"/>
      <c r="T1101" s="1549"/>
      <c r="U1101" s="1549"/>
      <c r="V1101" s="1549"/>
      <c r="W1101" s="1549"/>
    </row>
    <row r="1102" spans="1:23">
      <c r="A1102" s="25">
        <v>24</v>
      </c>
      <c r="B1102" s="1474" t="s">
        <v>13495</v>
      </c>
      <c r="C1102" s="1475" t="s">
        <v>13496</v>
      </c>
      <c r="D1102" s="1478"/>
      <c r="E1102" s="1352">
        <v>0.4</v>
      </c>
      <c r="F1102" s="1548"/>
      <c r="G1102" s="1552"/>
      <c r="H1102" s="1552"/>
      <c r="I1102" s="1552"/>
      <c r="J1102" s="1552">
        <v>0.4</v>
      </c>
      <c r="K1102" s="1552">
        <v>0.4</v>
      </c>
      <c r="L1102" s="839">
        <v>5</v>
      </c>
      <c r="M1102" s="1467"/>
      <c r="N1102" s="1467"/>
      <c r="O1102" s="1467"/>
      <c r="P1102" s="1467"/>
      <c r="Q1102" s="1548"/>
      <c r="R1102" s="1553">
        <v>0.4</v>
      </c>
      <c r="S1102" s="1549"/>
      <c r="T1102" s="1549"/>
      <c r="U1102" s="1549"/>
      <c r="V1102" s="1549"/>
      <c r="W1102" s="1549"/>
    </row>
    <row r="1103" spans="1:23">
      <c r="A1103" s="25">
        <v>25</v>
      </c>
      <c r="B1103" s="1474" t="s">
        <v>13497</v>
      </c>
      <c r="C1103" s="1475" t="s">
        <v>13498</v>
      </c>
      <c r="D1103" s="1478"/>
      <c r="E1103" s="1352">
        <v>0.6</v>
      </c>
      <c r="F1103" s="1548"/>
      <c r="G1103" s="1552"/>
      <c r="H1103" s="1552"/>
      <c r="I1103" s="1552"/>
      <c r="J1103" s="1552">
        <v>0.6</v>
      </c>
      <c r="K1103" s="1552">
        <v>0.6</v>
      </c>
      <c r="L1103" s="839">
        <v>5</v>
      </c>
      <c r="M1103" s="1467"/>
      <c r="N1103" s="1467"/>
      <c r="O1103" s="1467"/>
      <c r="P1103" s="1467"/>
      <c r="Q1103" s="1548"/>
      <c r="R1103" s="1553">
        <v>0.6</v>
      </c>
      <c r="S1103" s="1549"/>
      <c r="T1103" s="1549"/>
      <c r="U1103" s="1549"/>
      <c r="V1103" s="1549"/>
      <c r="W1103" s="1549"/>
    </row>
    <row r="1104" spans="1:23">
      <c r="A1104" s="25">
        <v>26</v>
      </c>
      <c r="B1104" s="1474" t="s">
        <v>13499</v>
      </c>
      <c r="C1104" s="1475" t="s">
        <v>13500</v>
      </c>
      <c r="D1104" s="1478"/>
      <c r="E1104" s="1352">
        <v>0.4</v>
      </c>
      <c r="F1104" s="1548"/>
      <c r="G1104" s="1552"/>
      <c r="H1104" s="1552"/>
      <c r="I1104" s="1552"/>
      <c r="J1104" s="1552">
        <v>0.4</v>
      </c>
      <c r="K1104" s="1552">
        <v>0.4</v>
      </c>
      <c r="L1104" s="839">
        <v>5</v>
      </c>
      <c r="M1104" s="1467"/>
      <c r="N1104" s="1467"/>
      <c r="O1104" s="1467"/>
      <c r="P1104" s="1467"/>
      <c r="Q1104" s="1548"/>
      <c r="R1104" s="1553">
        <v>0.4</v>
      </c>
      <c r="S1104" s="1549"/>
      <c r="T1104" s="1549"/>
      <c r="U1104" s="1549"/>
      <c r="V1104" s="1549"/>
      <c r="W1104" s="1549"/>
    </row>
    <row r="1105" spans="1:23">
      <c r="A1105" s="25">
        <v>27</v>
      </c>
      <c r="B1105" s="1474" t="s">
        <v>13501</v>
      </c>
      <c r="C1105" s="1475" t="s">
        <v>13502</v>
      </c>
      <c r="D1105" s="1478"/>
      <c r="E1105" s="1352">
        <v>0.3</v>
      </c>
      <c r="F1105" s="1548"/>
      <c r="G1105" s="1552"/>
      <c r="H1105" s="1552"/>
      <c r="I1105" s="1552"/>
      <c r="J1105" s="1552">
        <v>0.3</v>
      </c>
      <c r="K1105" s="1552">
        <v>0.3</v>
      </c>
      <c r="L1105" s="839">
        <v>5</v>
      </c>
      <c r="M1105" s="1467"/>
      <c r="N1105" s="1467"/>
      <c r="O1105" s="1467"/>
      <c r="P1105" s="1467"/>
      <c r="Q1105" s="1548"/>
      <c r="R1105" s="1553">
        <v>0.3</v>
      </c>
      <c r="S1105" s="1549"/>
      <c r="T1105" s="1549"/>
      <c r="U1105" s="1549"/>
      <c r="V1105" s="1549"/>
      <c r="W1105" s="1549"/>
    </row>
    <row r="1106" spans="1:23">
      <c r="A1106" s="25">
        <v>28</v>
      </c>
      <c r="B1106" s="1474" t="s">
        <v>13503</v>
      </c>
      <c r="C1106" s="1475" t="s">
        <v>13504</v>
      </c>
      <c r="D1106" s="1478"/>
      <c r="E1106" s="1352">
        <v>0.8</v>
      </c>
      <c r="F1106" s="1548"/>
      <c r="G1106" s="1552"/>
      <c r="H1106" s="1552"/>
      <c r="I1106" s="1552"/>
      <c r="J1106" s="1552">
        <v>0.8</v>
      </c>
      <c r="K1106" s="1552">
        <v>0.8</v>
      </c>
      <c r="L1106" s="839">
        <v>5</v>
      </c>
      <c r="M1106" s="1467"/>
      <c r="N1106" s="1467"/>
      <c r="O1106" s="1467"/>
      <c r="P1106" s="1467"/>
      <c r="Q1106" s="1548"/>
      <c r="R1106" s="1553">
        <v>0.8</v>
      </c>
      <c r="S1106" s="1549"/>
      <c r="T1106" s="1549"/>
      <c r="U1106" s="1549"/>
      <c r="V1106" s="1549"/>
      <c r="W1106" s="1549"/>
    </row>
    <row r="1107" spans="1:23">
      <c r="A1107" s="25">
        <v>29</v>
      </c>
      <c r="B1107" s="1474" t="s">
        <v>13505</v>
      </c>
      <c r="C1107" s="1475" t="s">
        <v>13506</v>
      </c>
      <c r="D1107" s="1478"/>
      <c r="E1107" s="1352">
        <v>0.4</v>
      </c>
      <c r="F1107" s="1548"/>
      <c r="G1107" s="1552"/>
      <c r="H1107" s="1552"/>
      <c r="I1107" s="1552"/>
      <c r="J1107" s="1552">
        <v>0.4</v>
      </c>
      <c r="K1107" s="1552">
        <v>0.4</v>
      </c>
      <c r="L1107" s="839">
        <v>5</v>
      </c>
      <c r="M1107" s="1467"/>
      <c r="N1107" s="1467"/>
      <c r="O1107" s="1467"/>
      <c r="P1107" s="1467"/>
      <c r="Q1107" s="1548"/>
      <c r="R1107" s="1553">
        <v>0.4</v>
      </c>
      <c r="S1107" s="1549"/>
      <c r="T1107" s="1549"/>
      <c r="U1107" s="1549"/>
      <c r="V1107" s="1549"/>
      <c r="W1107" s="1549"/>
    </row>
    <row r="1108" spans="1:23">
      <c r="A1108" s="25">
        <v>30</v>
      </c>
      <c r="B1108" s="1474" t="s">
        <v>13507</v>
      </c>
      <c r="C1108" s="1475" t="s">
        <v>13508</v>
      </c>
      <c r="D1108" s="1478"/>
      <c r="E1108" s="1352">
        <v>0.4</v>
      </c>
      <c r="F1108" s="1548"/>
      <c r="G1108" s="1552"/>
      <c r="H1108" s="1552"/>
      <c r="I1108" s="1552"/>
      <c r="J1108" s="1552">
        <v>0.4</v>
      </c>
      <c r="K1108" s="1552">
        <v>0.4</v>
      </c>
      <c r="L1108" s="839">
        <v>5</v>
      </c>
      <c r="M1108" s="1467"/>
      <c r="N1108" s="1467"/>
      <c r="O1108" s="1467"/>
      <c r="P1108" s="1467"/>
      <c r="Q1108" s="1548"/>
      <c r="R1108" s="1553">
        <v>0.4</v>
      </c>
      <c r="S1108" s="1549"/>
      <c r="T1108" s="1549"/>
      <c r="U1108" s="1549"/>
      <c r="V1108" s="1549"/>
      <c r="W1108" s="1549"/>
    </row>
    <row r="1109" spans="1:23">
      <c r="A1109" s="25">
        <v>31</v>
      </c>
      <c r="B1109" s="1474" t="s">
        <v>13509</v>
      </c>
      <c r="C1109" s="1475" t="s">
        <v>13510</v>
      </c>
      <c r="D1109" s="1478"/>
      <c r="E1109" s="1352">
        <v>0.2</v>
      </c>
      <c r="F1109" s="1548"/>
      <c r="G1109" s="1552"/>
      <c r="H1109" s="1552"/>
      <c r="I1109" s="1552"/>
      <c r="J1109" s="1552">
        <v>0.2</v>
      </c>
      <c r="K1109" s="1552">
        <v>0.2</v>
      </c>
      <c r="L1109" s="839">
        <v>5</v>
      </c>
      <c r="M1109" s="1467"/>
      <c r="N1109" s="1467"/>
      <c r="O1109" s="1467"/>
      <c r="P1109" s="1467"/>
      <c r="Q1109" s="1548"/>
      <c r="R1109" s="1553">
        <v>0.2</v>
      </c>
      <c r="S1109" s="1549"/>
      <c r="T1109" s="1549"/>
      <c r="U1109" s="1549"/>
      <c r="V1109" s="1549"/>
      <c r="W1109" s="1549"/>
    </row>
    <row r="1110" spans="1:23">
      <c r="A1110" s="25">
        <v>32</v>
      </c>
      <c r="B1110" s="1474" t="s">
        <v>13511</v>
      </c>
      <c r="C1110" s="1475" t="s">
        <v>13512</v>
      </c>
      <c r="D1110" s="1478"/>
      <c r="E1110" s="1352">
        <v>0.2</v>
      </c>
      <c r="F1110" s="1548"/>
      <c r="G1110" s="1552"/>
      <c r="H1110" s="1552"/>
      <c r="I1110" s="1552"/>
      <c r="J1110" s="1552">
        <v>0.2</v>
      </c>
      <c r="K1110" s="1552">
        <v>0.2</v>
      </c>
      <c r="L1110" s="839">
        <v>5</v>
      </c>
      <c r="M1110" s="1467"/>
      <c r="N1110" s="1467"/>
      <c r="O1110" s="1467"/>
      <c r="P1110" s="1467"/>
      <c r="Q1110" s="1548"/>
      <c r="R1110" s="1553">
        <v>0.2</v>
      </c>
      <c r="S1110" s="1549"/>
      <c r="T1110" s="1549"/>
      <c r="U1110" s="1549"/>
      <c r="V1110" s="1549"/>
      <c r="W1110" s="1549"/>
    </row>
    <row r="1111" spans="1:23">
      <c r="A1111" s="25">
        <v>33</v>
      </c>
      <c r="B1111" s="1474" t="s">
        <v>13513</v>
      </c>
      <c r="C1111" s="1475" t="s">
        <v>13514</v>
      </c>
      <c r="D1111" s="1478"/>
      <c r="E1111" s="1352">
        <v>0.6</v>
      </c>
      <c r="F1111" s="1554">
        <v>0.6</v>
      </c>
      <c r="G1111" s="1552"/>
      <c r="H1111" s="1552"/>
      <c r="I1111" s="1552">
        <v>0.6</v>
      </c>
      <c r="J1111" s="1552"/>
      <c r="K1111" s="1552"/>
      <c r="L1111" s="839">
        <v>5</v>
      </c>
      <c r="M1111" s="1467"/>
      <c r="N1111" s="1467"/>
      <c r="O1111" s="1467"/>
      <c r="P1111" s="1467"/>
      <c r="Q1111" s="1554">
        <v>0.6</v>
      </c>
      <c r="R1111" s="1553"/>
      <c r="S1111" s="1549"/>
      <c r="T1111" s="1549"/>
      <c r="U1111" s="1549"/>
      <c r="V1111" s="1549"/>
      <c r="W1111" s="1549"/>
    </row>
    <row r="1112" spans="1:23">
      <c r="A1112" s="25">
        <v>34</v>
      </c>
      <c r="B1112" s="1474" t="s">
        <v>13515</v>
      </c>
      <c r="C1112" s="1475" t="s">
        <v>13516</v>
      </c>
      <c r="D1112" s="1478"/>
      <c r="E1112" s="1352">
        <v>0.4</v>
      </c>
      <c r="F1112" s="1554"/>
      <c r="G1112" s="1552"/>
      <c r="H1112" s="1552"/>
      <c r="I1112" s="1552"/>
      <c r="J1112" s="1552">
        <v>0.4</v>
      </c>
      <c r="K1112" s="1552">
        <v>0.4</v>
      </c>
      <c r="L1112" s="839">
        <v>5</v>
      </c>
      <c r="M1112" s="1467"/>
      <c r="N1112" s="1467"/>
      <c r="O1112" s="1467"/>
      <c r="P1112" s="1467"/>
      <c r="Q1112" s="1554"/>
      <c r="R1112" s="1553">
        <v>0.4</v>
      </c>
      <c r="S1112" s="1549"/>
      <c r="T1112" s="1549"/>
      <c r="U1112" s="1549"/>
      <c r="V1112" s="1549"/>
      <c r="W1112" s="1549"/>
    </row>
    <row r="1113" spans="1:23">
      <c r="A1113" s="25">
        <v>35</v>
      </c>
      <c r="B1113" s="1476" t="s">
        <v>13517</v>
      </c>
      <c r="C1113" s="1477" t="s">
        <v>13518</v>
      </c>
      <c r="D1113" s="1478" t="s">
        <v>13519</v>
      </c>
      <c r="E1113" s="839">
        <v>0.59699999999999998</v>
      </c>
      <c r="F1113" s="1477"/>
      <c r="G1113" s="1479"/>
      <c r="H1113" s="1479"/>
      <c r="I1113" s="1479"/>
      <c r="J1113" s="1479">
        <v>0.59699999999999998</v>
      </c>
      <c r="K1113" s="1479">
        <v>0.59699999999999998</v>
      </c>
      <c r="L1113" s="839">
        <v>5</v>
      </c>
      <c r="M1113" s="1555"/>
      <c r="N1113" s="1555"/>
      <c r="O1113" s="1555"/>
      <c r="P1113" s="1555"/>
      <c r="Q1113" s="1477"/>
      <c r="R1113" s="1556">
        <v>0.59699999999999998</v>
      </c>
      <c r="S1113" s="1549"/>
      <c r="T1113" s="1549"/>
      <c r="U1113" s="1549"/>
      <c r="V1113" s="1549"/>
      <c r="W1113" s="1549"/>
    </row>
    <row r="1114" spans="1:23">
      <c r="A1114" s="25">
        <v>36</v>
      </c>
      <c r="B1114" s="1476" t="s">
        <v>13520</v>
      </c>
      <c r="C1114" s="1477" t="s">
        <v>13521</v>
      </c>
      <c r="D1114" s="1478" t="s">
        <v>13522</v>
      </c>
      <c r="E1114" s="839">
        <v>0.52900000000000003</v>
      </c>
      <c r="F1114" s="1477">
        <v>0.52900000000000003</v>
      </c>
      <c r="G1114" s="1479"/>
      <c r="H1114" s="1479"/>
      <c r="I1114" s="1479">
        <v>0.52900000000000003</v>
      </c>
      <c r="J1114" s="1479"/>
      <c r="K1114" s="1479"/>
      <c r="L1114" s="839">
        <v>5</v>
      </c>
      <c r="M1114" s="1555"/>
      <c r="N1114" s="1555"/>
      <c r="O1114" s="1555"/>
      <c r="P1114" s="1555"/>
      <c r="Q1114" s="1477">
        <v>0.52900000000000003</v>
      </c>
      <c r="R1114" s="1556"/>
      <c r="S1114" s="1549"/>
      <c r="T1114" s="1549"/>
      <c r="U1114" s="1549"/>
      <c r="V1114" s="1549"/>
      <c r="W1114" s="1549"/>
    </row>
    <row r="1115" spans="1:23">
      <c r="A1115" s="25">
        <v>37</v>
      </c>
      <c r="B1115" s="1474" t="s">
        <v>13523</v>
      </c>
      <c r="C1115" s="1475" t="s">
        <v>13524</v>
      </c>
      <c r="D1115" s="1478"/>
      <c r="E1115" s="1352">
        <v>1.3</v>
      </c>
      <c r="F1115" s="1554"/>
      <c r="G1115" s="1552"/>
      <c r="H1115" s="1552"/>
      <c r="I1115" s="1552"/>
      <c r="J1115" s="1552">
        <v>1.3</v>
      </c>
      <c r="K1115" s="1552">
        <v>1.3</v>
      </c>
      <c r="L1115" s="839">
        <v>5</v>
      </c>
      <c r="M1115" s="1467"/>
      <c r="N1115" s="1467"/>
      <c r="O1115" s="1467"/>
      <c r="P1115" s="1467"/>
      <c r="Q1115" s="1554"/>
      <c r="R1115" s="1553">
        <v>1.3</v>
      </c>
      <c r="S1115" s="1549"/>
      <c r="T1115" s="1549"/>
      <c r="U1115" s="1549"/>
      <c r="V1115" s="1549"/>
      <c r="W1115" s="1549"/>
    </row>
    <row r="1116" spans="1:23">
      <c r="A1116" s="25">
        <v>38</v>
      </c>
      <c r="B1116" s="1474" t="s">
        <v>13525</v>
      </c>
      <c r="C1116" s="1475" t="s">
        <v>13526</v>
      </c>
      <c r="D1116" s="1478"/>
      <c r="E1116" s="1352">
        <v>0.6</v>
      </c>
      <c r="F1116" s="1554"/>
      <c r="G1116" s="1552"/>
      <c r="H1116" s="1552"/>
      <c r="I1116" s="1552"/>
      <c r="J1116" s="1552">
        <v>0.6</v>
      </c>
      <c r="K1116" s="1552">
        <v>0.6</v>
      </c>
      <c r="L1116" s="839">
        <v>5</v>
      </c>
      <c r="M1116" s="1467"/>
      <c r="N1116" s="1467"/>
      <c r="O1116" s="1467"/>
      <c r="P1116" s="1467"/>
      <c r="Q1116" s="1554"/>
      <c r="R1116" s="1553">
        <v>0.6</v>
      </c>
      <c r="S1116" s="1549"/>
      <c r="T1116" s="1549"/>
      <c r="U1116" s="1549"/>
      <c r="V1116" s="1549"/>
      <c r="W1116" s="1549"/>
    </row>
    <row r="1117" spans="1:23">
      <c r="A1117" s="25">
        <v>39</v>
      </c>
      <c r="B1117" s="1474" t="s">
        <v>13527</v>
      </c>
      <c r="C1117" s="1475" t="s">
        <v>13528</v>
      </c>
      <c r="D1117" s="1478"/>
      <c r="E1117" s="1352">
        <v>0.6</v>
      </c>
      <c r="F1117" s="1554"/>
      <c r="G1117" s="1552"/>
      <c r="H1117" s="1552"/>
      <c r="I1117" s="1552"/>
      <c r="J1117" s="1552">
        <v>0.6</v>
      </c>
      <c r="K1117" s="1552">
        <v>0.6</v>
      </c>
      <c r="L1117" s="839">
        <v>5</v>
      </c>
      <c r="M1117" s="1467"/>
      <c r="N1117" s="1467"/>
      <c r="O1117" s="1467"/>
      <c r="P1117" s="1467"/>
      <c r="Q1117" s="1554"/>
      <c r="R1117" s="1553">
        <v>0.6</v>
      </c>
      <c r="S1117" s="1549"/>
      <c r="T1117" s="1549"/>
      <c r="U1117" s="1549"/>
      <c r="V1117" s="1549"/>
      <c r="W1117" s="1549"/>
    </row>
    <row r="1118" spans="1:23">
      <c r="A1118" s="25">
        <v>40</v>
      </c>
      <c r="B1118" s="1474" t="s">
        <v>13529</v>
      </c>
      <c r="C1118" s="1475" t="s">
        <v>13530</v>
      </c>
      <c r="D1118" s="1478"/>
      <c r="E1118" s="1352">
        <v>1.31</v>
      </c>
      <c r="F1118" s="1554">
        <v>1.31</v>
      </c>
      <c r="G1118" s="1552"/>
      <c r="H1118" s="1552"/>
      <c r="I1118" s="1552">
        <v>1.31</v>
      </c>
      <c r="J1118" s="1552"/>
      <c r="K1118" s="1552"/>
      <c r="L1118" s="839">
        <v>5</v>
      </c>
      <c r="M1118" s="1467"/>
      <c r="N1118" s="1467"/>
      <c r="O1118" s="1467"/>
      <c r="P1118" s="1467"/>
      <c r="Q1118" s="1554">
        <v>1.31</v>
      </c>
      <c r="R1118" s="1553"/>
      <c r="S1118" s="1549"/>
      <c r="T1118" s="1549"/>
      <c r="U1118" s="1549"/>
      <c r="V1118" s="1549"/>
      <c r="W1118" s="1549"/>
    </row>
    <row r="1119" spans="1:23">
      <c r="A1119" s="25">
        <v>41</v>
      </c>
      <c r="B1119" s="1474" t="s">
        <v>13531</v>
      </c>
      <c r="C1119" s="1475" t="s">
        <v>13532</v>
      </c>
      <c r="D1119" s="1478"/>
      <c r="E1119" s="1352">
        <v>0.39</v>
      </c>
      <c r="F1119" s="1554">
        <v>0.39</v>
      </c>
      <c r="G1119" s="1552"/>
      <c r="H1119" s="1552"/>
      <c r="I1119" s="1552">
        <v>0.39</v>
      </c>
      <c r="J1119" s="1552"/>
      <c r="K1119" s="1552"/>
      <c r="L1119" s="839">
        <v>5</v>
      </c>
      <c r="M1119" s="1467"/>
      <c r="N1119" s="1467"/>
      <c r="O1119" s="1467"/>
      <c r="P1119" s="1467"/>
      <c r="Q1119" s="1554">
        <v>0.39</v>
      </c>
      <c r="R1119" s="1553"/>
      <c r="S1119" s="1549"/>
      <c r="T1119" s="1549"/>
      <c r="U1119" s="1549"/>
      <c r="V1119" s="1549"/>
      <c r="W1119" s="1549"/>
    </row>
    <row r="1120" spans="1:23">
      <c r="A1120" s="25">
        <v>42</v>
      </c>
      <c r="B1120" s="1474" t="s">
        <v>13533</v>
      </c>
      <c r="C1120" s="1475" t="s">
        <v>13534</v>
      </c>
      <c r="D1120" s="1478"/>
      <c r="E1120" s="1352">
        <v>0.34</v>
      </c>
      <c r="F1120" s="1554">
        <v>0.34</v>
      </c>
      <c r="G1120" s="1552"/>
      <c r="H1120" s="1552"/>
      <c r="I1120" s="1552">
        <v>0.34</v>
      </c>
      <c r="J1120" s="1552"/>
      <c r="K1120" s="1552"/>
      <c r="L1120" s="839">
        <v>5</v>
      </c>
      <c r="M1120" s="1467"/>
      <c r="N1120" s="1467"/>
      <c r="O1120" s="1467"/>
      <c r="P1120" s="1467"/>
      <c r="Q1120" s="1554">
        <v>0.34</v>
      </c>
      <c r="R1120" s="1553"/>
      <c r="S1120" s="1549"/>
      <c r="T1120" s="1549"/>
      <c r="U1120" s="1549"/>
      <c r="V1120" s="1549"/>
      <c r="W1120" s="1549"/>
    </row>
    <row r="1121" spans="1:23">
      <c r="A1121" s="25">
        <v>43</v>
      </c>
      <c r="B1121" s="1474" t="s">
        <v>13535</v>
      </c>
      <c r="C1121" s="1475" t="s">
        <v>13536</v>
      </c>
      <c r="D1121" s="1478"/>
      <c r="E1121" s="1352">
        <v>0.95</v>
      </c>
      <c r="F1121" s="1554">
        <v>0.95</v>
      </c>
      <c r="G1121" s="1552">
        <v>0.95</v>
      </c>
      <c r="H1121" s="1552"/>
      <c r="I1121" s="1552"/>
      <c r="J1121" s="1552"/>
      <c r="K1121" s="1552"/>
      <c r="L1121" s="839">
        <v>5</v>
      </c>
      <c r="M1121" s="1467"/>
      <c r="N1121" s="1467"/>
      <c r="O1121" s="1467"/>
      <c r="P1121" s="1467"/>
      <c r="Q1121" s="1554">
        <v>0.95</v>
      </c>
      <c r="R1121" s="1553"/>
      <c r="S1121" s="1549"/>
      <c r="T1121" s="1549"/>
      <c r="U1121" s="1549"/>
      <c r="V1121" s="1549"/>
      <c r="W1121" s="1549"/>
    </row>
    <row r="1122" spans="1:23">
      <c r="A1122" s="25">
        <v>44</v>
      </c>
      <c r="B1122" s="1474" t="s">
        <v>13537</v>
      </c>
      <c r="C1122" s="1475" t="s">
        <v>13538</v>
      </c>
      <c r="D1122" s="1478"/>
      <c r="E1122" s="1352">
        <v>0.35</v>
      </c>
      <c r="F1122" s="1554">
        <v>0.35</v>
      </c>
      <c r="G1122" s="1552"/>
      <c r="H1122" s="1552"/>
      <c r="I1122" s="1552">
        <v>0.35</v>
      </c>
      <c r="J1122" s="1552"/>
      <c r="K1122" s="1552"/>
      <c r="L1122" s="839">
        <v>5</v>
      </c>
      <c r="M1122" s="1467"/>
      <c r="N1122" s="1467"/>
      <c r="O1122" s="1467"/>
      <c r="P1122" s="1467"/>
      <c r="Q1122" s="1554">
        <v>0.35</v>
      </c>
      <c r="R1122" s="1553"/>
      <c r="S1122" s="1549"/>
      <c r="T1122" s="1549"/>
      <c r="U1122" s="1549"/>
      <c r="V1122" s="1549"/>
      <c r="W1122" s="1549"/>
    </row>
    <row r="1123" spans="1:23">
      <c r="A1123" s="25">
        <v>45</v>
      </c>
      <c r="B1123" s="1474" t="s">
        <v>13539</v>
      </c>
      <c r="C1123" s="1475" t="s">
        <v>13540</v>
      </c>
      <c r="D1123" s="1478"/>
      <c r="E1123" s="1352">
        <v>0.71</v>
      </c>
      <c r="F1123" s="1554">
        <v>0.71</v>
      </c>
      <c r="G1123" s="1552"/>
      <c r="H1123" s="1552"/>
      <c r="I1123" s="1552">
        <v>0.71</v>
      </c>
      <c r="J1123" s="1552"/>
      <c r="K1123" s="1552"/>
      <c r="L1123" s="839">
        <v>5</v>
      </c>
      <c r="M1123" s="1467"/>
      <c r="N1123" s="1467"/>
      <c r="O1123" s="1467"/>
      <c r="P1123" s="1467"/>
      <c r="Q1123" s="1554">
        <v>0.71</v>
      </c>
      <c r="R1123" s="1553"/>
      <c r="S1123" s="1549"/>
      <c r="T1123" s="1549"/>
      <c r="U1123" s="1549"/>
      <c r="V1123" s="1549"/>
      <c r="W1123" s="1549"/>
    </row>
    <row r="1124" spans="1:23">
      <c r="A1124" s="25">
        <v>46</v>
      </c>
      <c r="B1124" s="1474" t="s">
        <v>13541</v>
      </c>
      <c r="C1124" s="1475" t="s">
        <v>13542</v>
      </c>
      <c r="D1124" s="1478"/>
      <c r="E1124" s="1352">
        <v>0.7</v>
      </c>
      <c r="F1124" s="1554">
        <v>0.7</v>
      </c>
      <c r="G1124" s="1552">
        <v>0.7</v>
      </c>
      <c r="H1124" s="1552"/>
      <c r="I1124" s="1552"/>
      <c r="J1124" s="1552"/>
      <c r="K1124" s="1552"/>
      <c r="L1124" s="839">
        <v>5</v>
      </c>
      <c r="M1124" s="1467"/>
      <c r="N1124" s="1467"/>
      <c r="O1124" s="1467"/>
      <c r="P1124" s="1467"/>
      <c r="Q1124" s="1554">
        <v>0.7</v>
      </c>
      <c r="R1124" s="1553"/>
      <c r="S1124" s="1549"/>
      <c r="T1124" s="1549"/>
      <c r="U1124" s="1549"/>
      <c r="V1124" s="1549"/>
      <c r="W1124" s="1549"/>
    </row>
    <row r="1125" spans="1:23">
      <c r="A1125" s="25">
        <v>47</v>
      </c>
      <c r="B1125" s="1474" t="s">
        <v>13543</v>
      </c>
      <c r="C1125" s="1475" t="s">
        <v>13544</v>
      </c>
      <c r="D1125" s="1478"/>
      <c r="E1125" s="1352">
        <v>0.25</v>
      </c>
      <c r="F1125" s="1554">
        <v>0.25</v>
      </c>
      <c r="G1125" s="1552">
        <v>0.25</v>
      </c>
      <c r="H1125" s="1552"/>
      <c r="I1125" s="1552"/>
      <c r="J1125" s="1552"/>
      <c r="K1125" s="1552"/>
      <c r="L1125" s="839">
        <v>5</v>
      </c>
      <c r="M1125" s="1467"/>
      <c r="N1125" s="1467"/>
      <c r="O1125" s="1467"/>
      <c r="P1125" s="1467"/>
      <c r="Q1125" s="1554">
        <v>0.25</v>
      </c>
      <c r="R1125" s="1553"/>
      <c r="S1125" s="1549"/>
      <c r="T1125" s="1549"/>
      <c r="U1125" s="1549"/>
      <c r="V1125" s="1549"/>
      <c r="W1125" s="1549"/>
    </row>
    <row r="1126" spans="1:23">
      <c r="A1126" s="25">
        <v>48</v>
      </c>
      <c r="B1126" s="1474" t="s">
        <v>13545</v>
      </c>
      <c r="C1126" s="1475" t="s">
        <v>13546</v>
      </c>
      <c r="D1126" s="1478"/>
      <c r="E1126" s="1352">
        <v>0.8</v>
      </c>
      <c r="F1126" s="1554">
        <v>0.8</v>
      </c>
      <c r="G1126" s="1552"/>
      <c r="H1126" s="1552"/>
      <c r="I1126" s="1552">
        <v>0.8</v>
      </c>
      <c r="J1126" s="1552"/>
      <c r="K1126" s="1552"/>
      <c r="L1126" s="839">
        <v>5</v>
      </c>
      <c r="M1126" s="1467"/>
      <c r="N1126" s="1467"/>
      <c r="O1126" s="1467"/>
      <c r="P1126" s="1467"/>
      <c r="Q1126" s="1554">
        <v>0.8</v>
      </c>
      <c r="R1126" s="1553"/>
      <c r="S1126" s="1549"/>
      <c r="T1126" s="1549"/>
      <c r="U1126" s="1549"/>
      <c r="V1126" s="1549"/>
      <c r="W1126" s="1549"/>
    </row>
    <row r="1127" spans="1:23">
      <c r="A1127" s="25">
        <v>49</v>
      </c>
      <c r="B1127" s="1474" t="s">
        <v>13547</v>
      </c>
      <c r="C1127" s="1475" t="s">
        <v>13548</v>
      </c>
      <c r="D1127" s="1478"/>
      <c r="E1127" s="1352">
        <v>0.3</v>
      </c>
      <c r="F1127" s="1554">
        <v>0.3</v>
      </c>
      <c r="G1127" s="1552">
        <v>0.15</v>
      </c>
      <c r="H1127" s="1552"/>
      <c r="I1127" s="1552">
        <v>0.15</v>
      </c>
      <c r="J1127" s="1552"/>
      <c r="K1127" s="1552"/>
      <c r="L1127" s="839">
        <v>5</v>
      </c>
      <c r="M1127" s="1467"/>
      <c r="N1127" s="1467"/>
      <c r="O1127" s="1467"/>
      <c r="P1127" s="1467"/>
      <c r="Q1127" s="1554">
        <v>0.3</v>
      </c>
      <c r="R1127" s="1553"/>
      <c r="S1127" s="1549"/>
      <c r="T1127" s="1549"/>
      <c r="U1127" s="1549"/>
      <c r="V1127" s="1549"/>
      <c r="W1127" s="1549"/>
    </row>
    <row r="1128" spans="1:23">
      <c r="A1128" s="25">
        <v>50</v>
      </c>
      <c r="B1128" s="1474" t="s">
        <v>13549</v>
      </c>
      <c r="C1128" s="1475" t="s">
        <v>13550</v>
      </c>
      <c r="D1128" s="1478"/>
      <c r="E1128" s="1352">
        <v>0.6</v>
      </c>
      <c r="F1128" s="1554">
        <v>0.6</v>
      </c>
      <c r="G1128" s="1552"/>
      <c r="H1128" s="1552"/>
      <c r="I1128" s="1552">
        <v>0.6</v>
      </c>
      <c r="J1128" s="1552"/>
      <c r="K1128" s="1552"/>
      <c r="L1128" s="839">
        <v>5</v>
      </c>
      <c r="M1128" s="1467"/>
      <c r="N1128" s="1467"/>
      <c r="O1128" s="1467"/>
      <c r="P1128" s="1467"/>
      <c r="Q1128" s="1554">
        <v>0.6</v>
      </c>
      <c r="R1128" s="1553"/>
      <c r="S1128" s="1549"/>
      <c r="T1128" s="1549"/>
      <c r="U1128" s="1549"/>
      <c r="V1128" s="1549"/>
      <c r="W1128" s="1549"/>
    </row>
    <row r="1129" spans="1:23">
      <c r="A1129" s="25">
        <v>51</v>
      </c>
      <c r="B1129" s="1474" t="s">
        <v>13551</v>
      </c>
      <c r="C1129" s="1475" t="s">
        <v>13552</v>
      </c>
      <c r="D1129" s="1478"/>
      <c r="E1129" s="1352">
        <v>0.5</v>
      </c>
      <c r="F1129" s="1554">
        <v>0.5</v>
      </c>
      <c r="G1129" s="1552">
        <v>0.5</v>
      </c>
      <c r="H1129" s="1552"/>
      <c r="I1129" s="1552"/>
      <c r="J1129" s="1552"/>
      <c r="K1129" s="1552"/>
      <c r="L1129" s="839">
        <v>5</v>
      </c>
      <c r="M1129" s="1467"/>
      <c r="N1129" s="1467"/>
      <c r="O1129" s="1467"/>
      <c r="P1129" s="1467"/>
      <c r="Q1129" s="1554">
        <v>0.5</v>
      </c>
      <c r="R1129" s="1553"/>
      <c r="S1129" s="1549"/>
      <c r="T1129" s="1549"/>
      <c r="U1129" s="1549"/>
      <c r="V1129" s="1549"/>
      <c r="W1129" s="1549"/>
    </row>
    <row r="1130" spans="1:23">
      <c r="A1130" s="25">
        <v>52</v>
      </c>
      <c r="B1130" s="1474" t="s">
        <v>13553</v>
      </c>
      <c r="C1130" s="1475" t="s">
        <v>13554</v>
      </c>
      <c r="D1130" s="1478"/>
      <c r="E1130" s="1352">
        <v>0.3</v>
      </c>
      <c r="F1130" s="1554">
        <v>0.3</v>
      </c>
      <c r="G1130" s="1552"/>
      <c r="H1130" s="1552"/>
      <c r="I1130" s="1552">
        <v>0.3</v>
      </c>
      <c r="J1130" s="1552"/>
      <c r="K1130" s="1552"/>
      <c r="L1130" s="839">
        <v>5</v>
      </c>
      <c r="M1130" s="1467"/>
      <c r="N1130" s="1467"/>
      <c r="O1130" s="1467"/>
      <c r="P1130" s="1467"/>
      <c r="Q1130" s="1554">
        <v>0.3</v>
      </c>
      <c r="R1130" s="1553"/>
      <c r="S1130" s="1549"/>
      <c r="T1130" s="1549"/>
      <c r="U1130" s="1549"/>
      <c r="V1130" s="1549"/>
      <c r="W1130" s="1549"/>
    </row>
    <row r="1131" spans="1:23">
      <c r="A1131" s="25">
        <v>53</v>
      </c>
      <c r="B1131" s="1474" t="s">
        <v>13555</v>
      </c>
      <c r="C1131" s="1475" t="s">
        <v>13556</v>
      </c>
      <c r="D1131" s="1478"/>
      <c r="E1131" s="1352">
        <v>0.45</v>
      </c>
      <c r="F1131" s="1554">
        <v>0.45</v>
      </c>
      <c r="G1131" s="1552"/>
      <c r="H1131" s="1552"/>
      <c r="I1131" s="1552">
        <v>0.45</v>
      </c>
      <c r="J1131" s="1552"/>
      <c r="K1131" s="1552"/>
      <c r="L1131" s="839">
        <v>5</v>
      </c>
      <c r="M1131" s="1467"/>
      <c r="N1131" s="1467"/>
      <c r="O1131" s="1467"/>
      <c r="P1131" s="1467"/>
      <c r="Q1131" s="1554">
        <v>0.45</v>
      </c>
      <c r="R1131" s="1553"/>
      <c r="S1131" s="1549"/>
      <c r="T1131" s="1549"/>
      <c r="U1131" s="1549"/>
      <c r="V1131" s="1549"/>
      <c r="W1131" s="1549"/>
    </row>
    <row r="1132" spans="1:23">
      <c r="A1132" s="25">
        <v>54</v>
      </c>
      <c r="B1132" s="1474" t="s">
        <v>13557</v>
      </c>
      <c r="C1132" s="1475" t="s">
        <v>13558</v>
      </c>
      <c r="D1132" s="1478"/>
      <c r="E1132" s="1352">
        <v>0.8</v>
      </c>
      <c r="F1132" s="1554">
        <v>0.8</v>
      </c>
      <c r="G1132" s="1552">
        <v>0.8</v>
      </c>
      <c r="H1132" s="1552"/>
      <c r="I1132" s="1552"/>
      <c r="J1132" s="1552"/>
      <c r="K1132" s="1552"/>
      <c r="L1132" s="839">
        <v>5</v>
      </c>
      <c r="M1132" s="1467"/>
      <c r="N1132" s="1467"/>
      <c r="O1132" s="1467"/>
      <c r="P1132" s="1467"/>
      <c r="Q1132" s="1554">
        <v>0.8</v>
      </c>
      <c r="R1132" s="1553"/>
      <c r="S1132" s="1549"/>
      <c r="T1132" s="1549"/>
      <c r="U1132" s="1549"/>
      <c r="V1132" s="1549"/>
      <c r="W1132" s="1549"/>
    </row>
    <row r="1133" spans="1:23">
      <c r="A1133" s="25">
        <v>55</v>
      </c>
      <c r="B1133" s="1474" t="s">
        <v>13559</v>
      </c>
      <c r="C1133" s="1475" t="s">
        <v>13560</v>
      </c>
      <c r="D1133" s="1478"/>
      <c r="E1133" s="1352">
        <v>0.5</v>
      </c>
      <c r="F1133" s="1548"/>
      <c r="G1133" s="1552"/>
      <c r="H1133" s="1552"/>
      <c r="I1133" s="1552"/>
      <c r="J1133" s="1552">
        <v>0.5</v>
      </c>
      <c r="K1133" s="1552">
        <v>0.5</v>
      </c>
      <c r="L1133" s="839">
        <v>5</v>
      </c>
      <c r="M1133" s="1467"/>
      <c r="N1133" s="1467"/>
      <c r="O1133" s="1467"/>
      <c r="P1133" s="1467"/>
      <c r="Q1133" s="1548"/>
      <c r="R1133" s="1553">
        <v>0.5</v>
      </c>
      <c r="S1133" s="1549"/>
      <c r="T1133" s="1549"/>
      <c r="U1133" s="1549"/>
      <c r="V1133" s="1549"/>
      <c r="W1133" s="1549"/>
    </row>
    <row r="1134" spans="1:23">
      <c r="A1134" s="25">
        <v>56</v>
      </c>
      <c r="B1134" s="1474" t="s">
        <v>13561</v>
      </c>
      <c r="C1134" s="1475" t="s">
        <v>13562</v>
      </c>
      <c r="D1134" s="1478"/>
      <c r="E1134" s="1352">
        <v>0.05</v>
      </c>
      <c r="F1134" s="1548"/>
      <c r="G1134" s="1552"/>
      <c r="H1134" s="1552"/>
      <c r="I1134" s="1552"/>
      <c r="J1134" s="1552">
        <v>0.05</v>
      </c>
      <c r="K1134" s="1552">
        <v>0.05</v>
      </c>
      <c r="L1134" s="839">
        <v>5</v>
      </c>
      <c r="M1134" s="1467"/>
      <c r="N1134" s="1467"/>
      <c r="O1134" s="1467"/>
      <c r="P1134" s="1467"/>
      <c r="Q1134" s="1548"/>
      <c r="R1134" s="1553">
        <v>0.05</v>
      </c>
      <c r="S1134" s="1549"/>
      <c r="T1134" s="1549"/>
      <c r="U1134" s="1549"/>
      <c r="V1134" s="1549"/>
      <c r="W1134" s="1549"/>
    </row>
    <row r="1135" spans="1:23">
      <c r="A1135" s="25">
        <v>57</v>
      </c>
      <c r="B1135" s="1474" t="s">
        <v>13563</v>
      </c>
      <c r="C1135" s="1475" t="s">
        <v>13564</v>
      </c>
      <c r="D1135" s="1478"/>
      <c r="E1135" s="1352">
        <v>0.15</v>
      </c>
      <c r="F1135" s="1548"/>
      <c r="G1135" s="1552"/>
      <c r="H1135" s="1552"/>
      <c r="I1135" s="1552"/>
      <c r="J1135" s="1552">
        <v>0.15</v>
      </c>
      <c r="K1135" s="1552">
        <v>0.15</v>
      </c>
      <c r="L1135" s="839">
        <v>5</v>
      </c>
      <c r="M1135" s="1467"/>
      <c r="N1135" s="1467"/>
      <c r="O1135" s="1467"/>
      <c r="P1135" s="1467"/>
      <c r="Q1135" s="1548"/>
      <c r="R1135" s="1553">
        <v>0.15</v>
      </c>
      <c r="S1135" s="1549"/>
      <c r="T1135" s="1549"/>
      <c r="U1135" s="1549"/>
      <c r="V1135" s="1549"/>
      <c r="W1135" s="1549"/>
    </row>
    <row r="1136" spans="1:23">
      <c r="A1136" s="25">
        <v>58</v>
      </c>
      <c r="B1136" s="1474" t="s">
        <v>13565</v>
      </c>
      <c r="C1136" s="1475" t="s">
        <v>13566</v>
      </c>
      <c r="D1136" s="1478"/>
      <c r="E1136" s="1352">
        <v>0.7</v>
      </c>
      <c r="F1136" s="1548"/>
      <c r="G1136" s="1552"/>
      <c r="H1136" s="1552"/>
      <c r="I1136" s="1552"/>
      <c r="J1136" s="1552">
        <v>0.7</v>
      </c>
      <c r="K1136" s="1552">
        <v>0.7</v>
      </c>
      <c r="L1136" s="839">
        <v>5</v>
      </c>
      <c r="M1136" s="1467"/>
      <c r="N1136" s="1467"/>
      <c r="O1136" s="1467"/>
      <c r="P1136" s="1467"/>
      <c r="Q1136" s="1548"/>
      <c r="R1136" s="1553">
        <v>0.7</v>
      </c>
      <c r="S1136" s="1549"/>
      <c r="T1136" s="1549"/>
      <c r="U1136" s="1549"/>
      <c r="V1136" s="1549"/>
      <c r="W1136" s="1549"/>
    </row>
    <row r="1137" spans="1:23">
      <c r="A1137" s="25">
        <v>59</v>
      </c>
      <c r="B1137" s="1474" t="s">
        <v>13567</v>
      </c>
      <c r="C1137" s="1475" t="s">
        <v>13568</v>
      </c>
      <c r="D1137" s="1478"/>
      <c r="E1137" s="1352">
        <v>0.4</v>
      </c>
      <c r="F1137" s="1548"/>
      <c r="G1137" s="1552"/>
      <c r="H1137" s="1552"/>
      <c r="I1137" s="1552"/>
      <c r="J1137" s="1552">
        <v>0.4</v>
      </c>
      <c r="K1137" s="1552">
        <v>0.4</v>
      </c>
      <c r="L1137" s="839">
        <v>5</v>
      </c>
      <c r="M1137" s="1467"/>
      <c r="N1137" s="1467"/>
      <c r="O1137" s="1467"/>
      <c r="P1137" s="1467"/>
      <c r="Q1137" s="1548"/>
      <c r="R1137" s="1553">
        <v>0.4</v>
      </c>
      <c r="S1137" s="1549"/>
      <c r="T1137" s="1549"/>
      <c r="U1137" s="1549"/>
      <c r="V1137" s="1549"/>
      <c r="W1137" s="1549"/>
    </row>
    <row r="1138" spans="1:23">
      <c r="A1138" s="25">
        <v>60</v>
      </c>
      <c r="B1138" s="1474" t="s">
        <v>13569</v>
      </c>
      <c r="C1138" s="1475" t="s">
        <v>13570</v>
      </c>
      <c r="D1138" s="1478"/>
      <c r="E1138" s="1352">
        <v>0.2</v>
      </c>
      <c r="F1138" s="1548"/>
      <c r="G1138" s="1552"/>
      <c r="H1138" s="1552"/>
      <c r="I1138" s="1552"/>
      <c r="J1138" s="1552">
        <v>0.2</v>
      </c>
      <c r="K1138" s="1552">
        <v>0.2</v>
      </c>
      <c r="L1138" s="839">
        <v>5</v>
      </c>
      <c r="M1138" s="1467"/>
      <c r="N1138" s="1467"/>
      <c r="O1138" s="1467"/>
      <c r="P1138" s="1467"/>
      <c r="Q1138" s="1548"/>
      <c r="R1138" s="1553">
        <v>0.2</v>
      </c>
      <c r="S1138" s="1549"/>
      <c r="T1138" s="1549"/>
      <c r="U1138" s="1549"/>
      <c r="V1138" s="1549"/>
      <c r="W1138" s="1549"/>
    </row>
    <row r="1139" spans="1:23" ht="26.25">
      <c r="A1139" s="25">
        <v>61</v>
      </c>
      <c r="B1139" s="1474" t="s">
        <v>13571</v>
      </c>
      <c r="C1139" s="1475" t="s">
        <v>13572</v>
      </c>
      <c r="D1139" s="1478"/>
      <c r="E1139" s="1352">
        <v>0.25</v>
      </c>
      <c r="F1139" s="1548"/>
      <c r="G1139" s="1552"/>
      <c r="H1139" s="1552"/>
      <c r="I1139" s="1552"/>
      <c r="J1139" s="1552">
        <v>0.25</v>
      </c>
      <c r="K1139" s="1552">
        <v>0.25</v>
      </c>
      <c r="L1139" s="839">
        <v>5</v>
      </c>
      <c r="M1139" s="1467"/>
      <c r="N1139" s="1467"/>
      <c r="O1139" s="1467"/>
      <c r="P1139" s="1467"/>
      <c r="Q1139" s="1548"/>
      <c r="R1139" s="1553">
        <v>0.25</v>
      </c>
      <c r="S1139" s="1549"/>
      <c r="T1139" s="1549"/>
      <c r="U1139" s="1549"/>
      <c r="V1139" s="1549"/>
      <c r="W1139" s="1549"/>
    </row>
    <row r="1140" spans="1:23">
      <c r="A1140" s="25">
        <v>62</v>
      </c>
      <c r="B1140" s="1474" t="s">
        <v>13573</v>
      </c>
      <c r="C1140" s="1475" t="s">
        <v>13574</v>
      </c>
      <c r="D1140" s="1478"/>
      <c r="E1140" s="1352">
        <v>0.3</v>
      </c>
      <c r="F1140" s="1548"/>
      <c r="G1140" s="1552"/>
      <c r="H1140" s="1552"/>
      <c r="I1140" s="1552"/>
      <c r="J1140" s="1552">
        <v>0.3</v>
      </c>
      <c r="K1140" s="1552">
        <v>0.3</v>
      </c>
      <c r="L1140" s="839">
        <v>5</v>
      </c>
      <c r="M1140" s="1467"/>
      <c r="N1140" s="1467"/>
      <c r="O1140" s="1467"/>
      <c r="P1140" s="1467"/>
      <c r="Q1140" s="1548"/>
      <c r="R1140" s="1553">
        <v>0.3</v>
      </c>
      <c r="S1140" s="1549"/>
      <c r="T1140" s="1549"/>
      <c r="U1140" s="1549"/>
      <c r="V1140" s="1549"/>
      <c r="W1140" s="1549"/>
    </row>
    <row r="1141" spans="1:23">
      <c r="A1141" s="25">
        <v>63</v>
      </c>
      <c r="B1141" s="1474" t="s">
        <v>13575</v>
      </c>
      <c r="C1141" s="1475" t="s">
        <v>13576</v>
      </c>
      <c r="D1141" s="1478"/>
      <c r="E1141" s="1352">
        <v>0.7</v>
      </c>
      <c r="F1141" s="1548"/>
      <c r="G1141" s="1552"/>
      <c r="H1141" s="1552"/>
      <c r="I1141" s="1552"/>
      <c r="J1141" s="1552">
        <v>0.7</v>
      </c>
      <c r="K1141" s="1552">
        <v>0.7</v>
      </c>
      <c r="L1141" s="839">
        <v>5</v>
      </c>
      <c r="M1141" s="1467"/>
      <c r="N1141" s="1467"/>
      <c r="O1141" s="1467"/>
      <c r="P1141" s="1467"/>
      <c r="Q1141" s="1548"/>
      <c r="R1141" s="1553">
        <v>0.7</v>
      </c>
      <c r="S1141" s="1549"/>
      <c r="T1141" s="1549"/>
      <c r="U1141" s="1549"/>
      <c r="V1141" s="1549"/>
      <c r="W1141" s="1549"/>
    </row>
    <row r="1142" spans="1:23">
      <c r="A1142" s="25">
        <v>64</v>
      </c>
      <c r="B1142" s="1474" t="s">
        <v>13577</v>
      </c>
      <c r="C1142" s="1475" t="s">
        <v>13578</v>
      </c>
      <c r="D1142" s="1478"/>
      <c r="E1142" s="1352">
        <v>0.7</v>
      </c>
      <c r="F1142" s="1548"/>
      <c r="G1142" s="1552"/>
      <c r="H1142" s="1552"/>
      <c r="I1142" s="1552"/>
      <c r="J1142" s="1552">
        <v>0.7</v>
      </c>
      <c r="K1142" s="1552">
        <v>0.7</v>
      </c>
      <c r="L1142" s="839">
        <v>5</v>
      </c>
      <c r="M1142" s="1467"/>
      <c r="N1142" s="1467"/>
      <c r="O1142" s="1467"/>
      <c r="P1142" s="1467"/>
      <c r="Q1142" s="1548"/>
      <c r="R1142" s="1553">
        <v>0.7</v>
      </c>
      <c r="S1142" s="1549"/>
      <c r="T1142" s="1549"/>
      <c r="U1142" s="1549"/>
      <c r="V1142" s="1549"/>
      <c r="W1142" s="1549"/>
    </row>
    <row r="1143" spans="1:23">
      <c r="A1143" s="25">
        <v>65</v>
      </c>
      <c r="B1143" s="1474" t="s">
        <v>13579</v>
      </c>
      <c r="C1143" s="1475" t="s">
        <v>13580</v>
      </c>
      <c r="D1143" s="1478"/>
      <c r="E1143" s="1352">
        <v>0.6</v>
      </c>
      <c r="F1143" s="1548"/>
      <c r="G1143" s="1552"/>
      <c r="H1143" s="1552"/>
      <c r="I1143" s="1552"/>
      <c r="J1143" s="1552">
        <v>0.6</v>
      </c>
      <c r="K1143" s="1552">
        <v>0.6</v>
      </c>
      <c r="L1143" s="839">
        <v>5</v>
      </c>
      <c r="M1143" s="1467"/>
      <c r="N1143" s="1467"/>
      <c r="O1143" s="1467"/>
      <c r="P1143" s="1467"/>
      <c r="Q1143" s="1548"/>
      <c r="R1143" s="1553">
        <v>0.6</v>
      </c>
      <c r="S1143" s="1549"/>
      <c r="T1143" s="1549"/>
      <c r="U1143" s="1549"/>
      <c r="V1143" s="1549"/>
      <c r="W1143" s="1549"/>
    </row>
    <row r="1144" spans="1:23">
      <c r="A1144" s="25">
        <v>66</v>
      </c>
      <c r="B1144" s="1474" t="s">
        <v>13581</v>
      </c>
      <c r="C1144" s="1475" t="s">
        <v>13582</v>
      </c>
      <c r="D1144" s="1478"/>
      <c r="E1144" s="1352">
        <v>0.7</v>
      </c>
      <c r="F1144" s="1548"/>
      <c r="G1144" s="1552"/>
      <c r="H1144" s="1552"/>
      <c r="I1144" s="1552"/>
      <c r="J1144" s="1552">
        <v>0.7</v>
      </c>
      <c r="K1144" s="1552">
        <v>0.7</v>
      </c>
      <c r="L1144" s="839">
        <v>5</v>
      </c>
      <c r="M1144" s="1467"/>
      <c r="N1144" s="1467"/>
      <c r="O1144" s="1467"/>
      <c r="P1144" s="1467"/>
      <c r="Q1144" s="1548"/>
      <c r="R1144" s="1553">
        <v>0.7</v>
      </c>
      <c r="S1144" s="1549"/>
      <c r="T1144" s="1549"/>
      <c r="U1144" s="1549"/>
      <c r="V1144" s="1549"/>
      <c r="W1144" s="1549"/>
    </row>
    <row r="1145" spans="1:23">
      <c r="A1145" s="25">
        <v>67</v>
      </c>
      <c r="B1145" s="1474" t="s">
        <v>13583</v>
      </c>
      <c r="C1145" s="1475" t="s">
        <v>13584</v>
      </c>
      <c r="D1145" s="1478"/>
      <c r="E1145" s="1352">
        <v>0.25</v>
      </c>
      <c r="F1145" s="1548"/>
      <c r="G1145" s="1552"/>
      <c r="H1145" s="1552"/>
      <c r="I1145" s="1552"/>
      <c r="J1145" s="1552">
        <v>0.25</v>
      </c>
      <c r="K1145" s="1552">
        <v>0.25</v>
      </c>
      <c r="L1145" s="839">
        <v>5</v>
      </c>
      <c r="M1145" s="1467"/>
      <c r="N1145" s="1467"/>
      <c r="O1145" s="1467"/>
      <c r="P1145" s="1467"/>
      <c r="Q1145" s="1548"/>
      <c r="R1145" s="1553">
        <v>0.25</v>
      </c>
      <c r="S1145" s="1549"/>
      <c r="T1145" s="1549"/>
      <c r="U1145" s="1549"/>
      <c r="V1145" s="1549"/>
      <c r="W1145" s="1549"/>
    </row>
    <row r="1146" spans="1:23" ht="26.25">
      <c r="A1146" s="25">
        <v>68</v>
      </c>
      <c r="B1146" s="1474" t="s">
        <v>13585</v>
      </c>
      <c r="C1146" s="1475" t="s">
        <v>13586</v>
      </c>
      <c r="D1146" s="1478"/>
      <c r="E1146" s="1352">
        <v>0.45</v>
      </c>
      <c r="F1146" s="1548"/>
      <c r="G1146" s="1552"/>
      <c r="H1146" s="1552"/>
      <c r="I1146" s="1552"/>
      <c r="J1146" s="1552">
        <v>0.45</v>
      </c>
      <c r="K1146" s="1552">
        <v>0.45</v>
      </c>
      <c r="L1146" s="839">
        <v>5</v>
      </c>
      <c r="M1146" s="1467"/>
      <c r="N1146" s="1467"/>
      <c r="O1146" s="1467"/>
      <c r="P1146" s="1467"/>
      <c r="Q1146" s="1548"/>
      <c r="R1146" s="1553">
        <v>0.45</v>
      </c>
      <c r="S1146" s="1549"/>
      <c r="T1146" s="1549"/>
      <c r="U1146" s="1549"/>
      <c r="V1146" s="1549"/>
      <c r="W1146" s="1549"/>
    </row>
    <row r="1147" spans="1:23">
      <c r="A1147" s="25">
        <v>69</v>
      </c>
      <c r="B1147" s="1474" t="s">
        <v>13587</v>
      </c>
      <c r="C1147" s="1475" t="s">
        <v>13588</v>
      </c>
      <c r="D1147" s="1478"/>
      <c r="E1147" s="1352">
        <v>0.5</v>
      </c>
      <c r="F1147" s="1548"/>
      <c r="G1147" s="1552"/>
      <c r="H1147" s="1552"/>
      <c r="I1147" s="1552"/>
      <c r="J1147" s="1552">
        <v>0.5</v>
      </c>
      <c r="K1147" s="1552">
        <v>0.5</v>
      </c>
      <c r="L1147" s="839">
        <v>5</v>
      </c>
      <c r="M1147" s="1467"/>
      <c r="N1147" s="1467"/>
      <c r="O1147" s="1467"/>
      <c r="P1147" s="1467"/>
      <c r="Q1147" s="1548"/>
      <c r="R1147" s="1553">
        <v>0.5</v>
      </c>
      <c r="S1147" s="1549"/>
      <c r="T1147" s="1549"/>
      <c r="U1147" s="1549"/>
      <c r="V1147" s="1549"/>
      <c r="W1147" s="1549"/>
    </row>
    <row r="1148" spans="1:23">
      <c r="A1148" s="25">
        <v>70</v>
      </c>
      <c r="B1148" s="1474" t="s">
        <v>13589</v>
      </c>
      <c r="C1148" s="1475" t="s">
        <v>13590</v>
      </c>
      <c r="D1148" s="1478"/>
      <c r="E1148" s="1352">
        <v>0.5</v>
      </c>
      <c r="F1148" s="1548"/>
      <c r="G1148" s="1552"/>
      <c r="H1148" s="1552"/>
      <c r="I1148" s="1552"/>
      <c r="J1148" s="1552">
        <v>0.5</v>
      </c>
      <c r="K1148" s="1552">
        <v>0.5</v>
      </c>
      <c r="L1148" s="839">
        <v>5</v>
      </c>
      <c r="M1148" s="1467"/>
      <c r="N1148" s="1467"/>
      <c r="O1148" s="1467"/>
      <c r="P1148" s="1467"/>
      <c r="Q1148" s="1548"/>
      <c r="R1148" s="1553">
        <v>0.5</v>
      </c>
      <c r="S1148" s="1549"/>
      <c r="T1148" s="1549"/>
      <c r="U1148" s="1549"/>
      <c r="V1148" s="1549"/>
      <c r="W1148" s="1549"/>
    </row>
    <row r="1149" spans="1:23">
      <c r="A1149" s="25">
        <v>71</v>
      </c>
      <c r="B1149" s="1474" t="s">
        <v>13591</v>
      </c>
      <c r="C1149" s="1475" t="s">
        <v>13592</v>
      </c>
      <c r="D1149" s="1478"/>
      <c r="E1149" s="1352">
        <v>0.5</v>
      </c>
      <c r="F1149" s="1548"/>
      <c r="G1149" s="1552"/>
      <c r="H1149" s="1552"/>
      <c r="I1149" s="1552"/>
      <c r="J1149" s="1552">
        <v>0.5</v>
      </c>
      <c r="K1149" s="1552">
        <v>0.5</v>
      </c>
      <c r="L1149" s="839">
        <v>5</v>
      </c>
      <c r="M1149" s="1467"/>
      <c r="N1149" s="1467"/>
      <c r="O1149" s="1467"/>
      <c r="P1149" s="1467"/>
      <c r="Q1149" s="1548"/>
      <c r="R1149" s="1553">
        <v>0.5</v>
      </c>
      <c r="S1149" s="1549"/>
      <c r="T1149" s="1549"/>
      <c r="U1149" s="1549"/>
      <c r="V1149" s="1549"/>
      <c r="W1149" s="1549"/>
    </row>
    <row r="1150" spans="1:23">
      <c r="A1150" s="25">
        <v>72</v>
      </c>
      <c r="B1150" s="1474" t="s">
        <v>13593</v>
      </c>
      <c r="C1150" s="1475" t="s">
        <v>13594</v>
      </c>
      <c r="D1150" s="1478"/>
      <c r="E1150" s="1352">
        <v>0.3</v>
      </c>
      <c r="F1150" s="1548"/>
      <c r="G1150" s="1552"/>
      <c r="H1150" s="1552"/>
      <c r="I1150" s="1552"/>
      <c r="J1150" s="1552">
        <v>0.3</v>
      </c>
      <c r="K1150" s="1552">
        <v>0.3</v>
      </c>
      <c r="L1150" s="839">
        <v>5</v>
      </c>
      <c r="M1150" s="1467"/>
      <c r="N1150" s="1467"/>
      <c r="O1150" s="1467"/>
      <c r="P1150" s="1467"/>
      <c r="Q1150" s="1548"/>
      <c r="R1150" s="1553">
        <v>0.3</v>
      </c>
      <c r="S1150" s="1549"/>
      <c r="T1150" s="1549"/>
      <c r="U1150" s="1549"/>
      <c r="V1150" s="1549"/>
      <c r="W1150" s="1549"/>
    </row>
    <row r="1151" spans="1:23">
      <c r="A1151" s="25">
        <v>73</v>
      </c>
      <c r="B1151" s="1474" t="s">
        <v>13595</v>
      </c>
      <c r="C1151" s="1475" t="s">
        <v>13596</v>
      </c>
      <c r="D1151" s="1478"/>
      <c r="E1151" s="1352">
        <v>0.6</v>
      </c>
      <c r="F1151" s="1548"/>
      <c r="G1151" s="1552"/>
      <c r="H1151" s="1552"/>
      <c r="I1151" s="1552"/>
      <c r="J1151" s="1552">
        <v>0.6</v>
      </c>
      <c r="K1151" s="1552">
        <v>0.6</v>
      </c>
      <c r="L1151" s="839">
        <v>5</v>
      </c>
      <c r="M1151" s="1467"/>
      <c r="N1151" s="1467"/>
      <c r="O1151" s="1467"/>
      <c r="P1151" s="1467"/>
      <c r="Q1151" s="1548"/>
      <c r="R1151" s="1553">
        <v>0.6</v>
      </c>
      <c r="S1151" s="1549"/>
      <c r="T1151" s="1549"/>
      <c r="U1151" s="1549"/>
      <c r="V1151" s="1549"/>
      <c r="W1151" s="1549"/>
    </row>
    <row r="1152" spans="1:23">
      <c r="A1152" s="25">
        <v>74</v>
      </c>
      <c r="B1152" s="1474" t="s">
        <v>13597</v>
      </c>
      <c r="C1152" s="1475" t="s">
        <v>13598</v>
      </c>
      <c r="D1152" s="1478"/>
      <c r="E1152" s="1352">
        <v>0.25</v>
      </c>
      <c r="F1152" s="1548"/>
      <c r="G1152" s="1552"/>
      <c r="H1152" s="1552"/>
      <c r="I1152" s="1552"/>
      <c r="J1152" s="1552">
        <v>0.25</v>
      </c>
      <c r="K1152" s="1552">
        <v>0.25</v>
      </c>
      <c r="L1152" s="839">
        <v>5</v>
      </c>
      <c r="M1152" s="1467"/>
      <c r="N1152" s="1467"/>
      <c r="O1152" s="1467"/>
      <c r="P1152" s="1467"/>
      <c r="Q1152" s="1548"/>
      <c r="R1152" s="1553">
        <v>0.25</v>
      </c>
      <c r="S1152" s="1549"/>
      <c r="T1152" s="1549"/>
      <c r="U1152" s="1549"/>
      <c r="V1152" s="1549"/>
      <c r="W1152" s="1549"/>
    </row>
    <row r="1153" spans="1:23">
      <c r="A1153" s="25">
        <v>75</v>
      </c>
      <c r="B1153" s="1474" t="s">
        <v>13599</v>
      </c>
      <c r="C1153" s="1475" t="s">
        <v>13600</v>
      </c>
      <c r="D1153" s="1478"/>
      <c r="E1153" s="1352">
        <v>0.6</v>
      </c>
      <c r="F1153" s="1548"/>
      <c r="G1153" s="1552"/>
      <c r="H1153" s="1552"/>
      <c r="I1153" s="1552"/>
      <c r="J1153" s="1552">
        <v>0.6</v>
      </c>
      <c r="K1153" s="1552">
        <v>0.6</v>
      </c>
      <c r="L1153" s="839">
        <v>5</v>
      </c>
      <c r="M1153" s="1467"/>
      <c r="N1153" s="1467"/>
      <c r="O1153" s="1467"/>
      <c r="P1153" s="1467"/>
      <c r="Q1153" s="1548"/>
      <c r="R1153" s="1553">
        <v>0.6</v>
      </c>
      <c r="S1153" s="1549"/>
      <c r="T1153" s="1549"/>
      <c r="U1153" s="1549"/>
      <c r="V1153" s="1549"/>
      <c r="W1153" s="1549"/>
    </row>
    <row r="1154" spans="1:23">
      <c r="A1154" s="25">
        <v>76</v>
      </c>
      <c r="B1154" s="1474" t="s">
        <v>13601</v>
      </c>
      <c r="C1154" s="1475" t="s">
        <v>13602</v>
      </c>
      <c r="D1154" s="1478"/>
      <c r="E1154" s="1352">
        <v>0.8</v>
      </c>
      <c r="F1154" s="1548"/>
      <c r="G1154" s="1552"/>
      <c r="H1154" s="1552"/>
      <c r="I1154" s="1552"/>
      <c r="J1154" s="1552">
        <v>0.8</v>
      </c>
      <c r="K1154" s="1552">
        <v>0.8</v>
      </c>
      <c r="L1154" s="839">
        <v>5</v>
      </c>
      <c r="M1154" s="1467"/>
      <c r="N1154" s="1467"/>
      <c r="O1154" s="1467"/>
      <c r="P1154" s="1467"/>
      <c r="Q1154" s="1548"/>
      <c r="R1154" s="1553">
        <v>0.8</v>
      </c>
      <c r="S1154" s="1549"/>
      <c r="T1154" s="1549"/>
      <c r="U1154" s="1549"/>
      <c r="V1154" s="1549"/>
      <c r="W1154" s="1549"/>
    </row>
    <row r="1155" spans="1:23">
      <c r="A1155" s="25">
        <v>77</v>
      </c>
      <c r="B1155" s="1474" t="s">
        <v>13603</v>
      </c>
      <c r="C1155" s="1475" t="s">
        <v>13604</v>
      </c>
      <c r="D1155" s="1478"/>
      <c r="E1155" s="1352">
        <v>0.2</v>
      </c>
      <c r="F1155" s="1548"/>
      <c r="G1155" s="1552"/>
      <c r="H1155" s="1552"/>
      <c r="I1155" s="1552"/>
      <c r="J1155" s="1552">
        <v>0.2</v>
      </c>
      <c r="K1155" s="1552">
        <v>0.2</v>
      </c>
      <c r="L1155" s="839">
        <v>5</v>
      </c>
      <c r="M1155" s="1467"/>
      <c r="N1155" s="1467"/>
      <c r="O1155" s="1467"/>
      <c r="P1155" s="1467"/>
      <c r="Q1155" s="1548"/>
      <c r="R1155" s="1553">
        <v>0.2</v>
      </c>
      <c r="S1155" s="1549"/>
      <c r="T1155" s="1549"/>
      <c r="U1155" s="1549"/>
      <c r="V1155" s="1549"/>
      <c r="W1155" s="1549"/>
    </row>
    <row r="1156" spans="1:23">
      <c r="A1156" s="25">
        <v>78</v>
      </c>
      <c r="B1156" s="1474" t="s">
        <v>13605</v>
      </c>
      <c r="C1156" s="1475" t="s">
        <v>13606</v>
      </c>
      <c r="D1156" s="1478"/>
      <c r="E1156" s="1352">
        <v>0.25</v>
      </c>
      <c r="F1156" s="1548"/>
      <c r="G1156" s="1552"/>
      <c r="H1156" s="1552"/>
      <c r="I1156" s="1552"/>
      <c r="J1156" s="1552">
        <v>0.25</v>
      </c>
      <c r="K1156" s="1552">
        <v>0.25</v>
      </c>
      <c r="L1156" s="839">
        <v>5</v>
      </c>
      <c r="M1156" s="1467"/>
      <c r="N1156" s="1467"/>
      <c r="O1156" s="1467"/>
      <c r="P1156" s="1467"/>
      <c r="Q1156" s="1548"/>
      <c r="R1156" s="1553">
        <v>0.25</v>
      </c>
      <c r="S1156" s="1549"/>
      <c r="T1156" s="1549"/>
      <c r="U1156" s="1549"/>
      <c r="V1156" s="1549"/>
      <c r="W1156" s="1549"/>
    </row>
    <row r="1157" spans="1:23">
      <c r="A1157" s="25">
        <v>79</v>
      </c>
      <c r="B1157" s="1474" t="s">
        <v>13607</v>
      </c>
      <c r="C1157" s="1475" t="s">
        <v>13608</v>
      </c>
      <c r="D1157" s="1478"/>
      <c r="E1157" s="1352">
        <v>0.5</v>
      </c>
      <c r="F1157" s="1548"/>
      <c r="G1157" s="1552"/>
      <c r="H1157" s="1552"/>
      <c r="I1157" s="1552"/>
      <c r="J1157" s="1552">
        <v>0.5</v>
      </c>
      <c r="K1157" s="1552">
        <v>0.5</v>
      </c>
      <c r="L1157" s="839">
        <v>5</v>
      </c>
      <c r="M1157" s="1467"/>
      <c r="N1157" s="1467"/>
      <c r="O1157" s="1467"/>
      <c r="P1157" s="1467"/>
      <c r="Q1157" s="1548"/>
      <c r="R1157" s="1553">
        <v>0.5</v>
      </c>
      <c r="S1157" s="1549"/>
      <c r="T1157" s="1549"/>
      <c r="U1157" s="1549"/>
      <c r="V1157" s="1549"/>
      <c r="W1157" s="1549"/>
    </row>
    <row r="1158" spans="1:23">
      <c r="A1158" s="25">
        <v>80</v>
      </c>
      <c r="B1158" s="1474" t="s">
        <v>13609</v>
      </c>
      <c r="C1158" s="1475" t="s">
        <v>13610</v>
      </c>
      <c r="D1158" s="1478"/>
      <c r="E1158" s="1352">
        <v>0.5</v>
      </c>
      <c r="F1158" s="1548"/>
      <c r="G1158" s="1552"/>
      <c r="H1158" s="1552"/>
      <c r="I1158" s="1552"/>
      <c r="J1158" s="1552">
        <v>0.5</v>
      </c>
      <c r="K1158" s="1552">
        <v>0.5</v>
      </c>
      <c r="L1158" s="839">
        <v>5</v>
      </c>
      <c r="M1158" s="1467"/>
      <c r="N1158" s="1467"/>
      <c r="O1158" s="1467"/>
      <c r="P1158" s="1467"/>
      <c r="Q1158" s="1548"/>
      <c r="R1158" s="1553">
        <v>0.5</v>
      </c>
      <c r="S1158" s="1549"/>
      <c r="T1158" s="1549"/>
      <c r="U1158" s="1549"/>
      <c r="V1158" s="1549"/>
      <c r="W1158" s="1549"/>
    </row>
    <row r="1159" spans="1:23">
      <c r="A1159" s="25">
        <v>81</v>
      </c>
      <c r="B1159" s="1474" t="s">
        <v>13611</v>
      </c>
      <c r="C1159" s="1475" t="s">
        <v>13612</v>
      </c>
      <c r="D1159" s="1478"/>
      <c r="E1159" s="1352">
        <v>0.25</v>
      </c>
      <c r="F1159" s="1548"/>
      <c r="G1159" s="1552"/>
      <c r="H1159" s="1552"/>
      <c r="I1159" s="1552"/>
      <c r="J1159" s="1552">
        <v>0.25</v>
      </c>
      <c r="K1159" s="1552">
        <v>0.25</v>
      </c>
      <c r="L1159" s="839">
        <v>5</v>
      </c>
      <c r="M1159" s="1467"/>
      <c r="N1159" s="1467"/>
      <c r="O1159" s="1467"/>
      <c r="P1159" s="1467"/>
      <c r="Q1159" s="1548"/>
      <c r="R1159" s="1553">
        <v>0.25</v>
      </c>
      <c r="S1159" s="1549"/>
      <c r="T1159" s="1549"/>
      <c r="U1159" s="1549"/>
      <c r="V1159" s="1549"/>
      <c r="W1159" s="1549"/>
    </row>
    <row r="1160" spans="1:23">
      <c r="A1160" s="25">
        <v>82</v>
      </c>
      <c r="B1160" s="1476" t="s">
        <v>13613</v>
      </c>
      <c r="C1160" s="1475" t="s">
        <v>13614</v>
      </c>
      <c r="D1160" s="1478"/>
      <c r="E1160" s="1352">
        <v>0.25</v>
      </c>
      <c r="F1160" s="1548"/>
      <c r="G1160" s="1552"/>
      <c r="H1160" s="1552"/>
      <c r="I1160" s="1552"/>
      <c r="J1160" s="1552">
        <v>0.25</v>
      </c>
      <c r="K1160" s="1552">
        <v>0.25</v>
      </c>
      <c r="L1160" s="839">
        <v>5</v>
      </c>
      <c r="M1160" s="1467"/>
      <c r="N1160" s="1467"/>
      <c r="O1160" s="1467"/>
      <c r="P1160" s="1467"/>
      <c r="Q1160" s="1548"/>
      <c r="R1160" s="1553">
        <v>0.25</v>
      </c>
      <c r="S1160" s="1549"/>
      <c r="T1160" s="1549"/>
      <c r="U1160" s="1549"/>
      <c r="V1160" s="1549"/>
      <c r="W1160" s="1549"/>
    </row>
    <row r="1161" spans="1:23">
      <c r="A1161" s="25">
        <v>83</v>
      </c>
      <c r="B1161" s="1474" t="s">
        <v>13615</v>
      </c>
      <c r="C1161" s="1475" t="s">
        <v>13616</v>
      </c>
      <c r="D1161" s="1478"/>
      <c r="E1161" s="1352">
        <v>0.5</v>
      </c>
      <c r="F1161" s="1548"/>
      <c r="G1161" s="1552"/>
      <c r="H1161" s="1552"/>
      <c r="I1161" s="1552"/>
      <c r="J1161" s="1552">
        <v>0.5</v>
      </c>
      <c r="K1161" s="1552">
        <v>0.5</v>
      </c>
      <c r="L1161" s="839">
        <v>5</v>
      </c>
      <c r="M1161" s="1467"/>
      <c r="N1161" s="1467"/>
      <c r="O1161" s="1467"/>
      <c r="P1161" s="1467"/>
      <c r="Q1161" s="1548"/>
      <c r="R1161" s="1553">
        <v>0.5</v>
      </c>
      <c r="S1161" s="1549"/>
      <c r="T1161" s="1549"/>
      <c r="U1161" s="1549"/>
      <c r="V1161" s="1549"/>
      <c r="W1161" s="1549"/>
    </row>
    <row r="1162" spans="1:23">
      <c r="A1162" s="25">
        <v>84</v>
      </c>
      <c r="B1162" s="1474" t="s">
        <v>13617</v>
      </c>
      <c r="C1162" s="1475" t="s">
        <v>13618</v>
      </c>
      <c r="D1162" s="1478"/>
      <c r="E1162" s="1352">
        <v>0.6</v>
      </c>
      <c r="F1162" s="1548"/>
      <c r="G1162" s="1552"/>
      <c r="H1162" s="1552"/>
      <c r="I1162" s="1552"/>
      <c r="J1162" s="1552">
        <v>0.6</v>
      </c>
      <c r="K1162" s="1552">
        <v>0.6</v>
      </c>
      <c r="L1162" s="839">
        <v>5</v>
      </c>
      <c r="M1162" s="1467"/>
      <c r="N1162" s="1467"/>
      <c r="O1162" s="1467"/>
      <c r="P1162" s="1467"/>
      <c r="Q1162" s="1548"/>
      <c r="R1162" s="1553">
        <v>0.6</v>
      </c>
      <c r="S1162" s="1549"/>
      <c r="T1162" s="1549"/>
      <c r="U1162" s="1549"/>
      <c r="V1162" s="1549"/>
      <c r="W1162" s="1549"/>
    </row>
    <row r="1163" spans="1:23">
      <c r="A1163" s="25">
        <v>85</v>
      </c>
      <c r="B1163" s="1474" t="s">
        <v>13619</v>
      </c>
      <c r="C1163" s="1475" t="s">
        <v>13620</v>
      </c>
      <c r="D1163" s="1478"/>
      <c r="E1163" s="1352">
        <v>0.15</v>
      </c>
      <c r="F1163" s="1548"/>
      <c r="G1163" s="1552"/>
      <c r="H1163" s="1552"/>
      <c r="I1163" s="1552"/>
      <c r="J1163" s="1552">
        <v>0.15</v>
      </c>
      <c r="K1163" s="1552">
        <v>0.15</v>
      </c>
      <c r="L1163" s="839">
        <v>5</v>
      </c>
      <c r="M1163" s="1467"/>
      <c r="N1163" s="1467"/>
      <c r="O1163" s="1467"/>
      <c r="P1163" s="1467"/>
      <c r="Q1163" s="1548"/>
      <c r="R1163" s="1553">
        <v>0.15</v>
      </c>
      <c r="S1163" s="1549"/>
      <c r="T1163" s="1549"/>
      <c r="U1163" s="1549"/>
      <c r="V1163" s="1549"/>
      <c r="W1163" s="1549"/>
    </row>
    <row r="1164" spans="1:23">
      <c r="A1164" s="25">
        <v>86</v>
      </c>
      <c r="B1164" s="1474" t="s">
        <v>13621</v>
      </c>
      <c r="C1164" s="1475" t="s">
        <v>13622</v>
      </c>
      <c r="D1164" s="1478"/>
      <c r="E1164" s="1352">
        <v>0.2</v>
      </c>
      <c r="F1164" s="1548"/>
      <c r="G1164" s="1552"/>
      <c r="H1164" s="1552"/>
      <c r="I1164" s="1552"/>
      <c r="J1164" s="1552">
        <v>0.2</v>
      </c>
      <c r="K1164" s="1552">
        <v>0.2</v>
      </c>
      <c r="L1164" s="839">
        <v>5</v>
      </c>
      <c r="M1164" s="1467"/>
      <c r="N1164" s="1467"/>
      <c r="O1164" s="1467"/>
      <c r="P1164" s="1467"/>
      <c r="Q1164" s="1548"/>
      <c r="R1164" s="1553">
        <v>0.2</v>
      </c>
      <c r="S1164" s="1549"/>
      <c r="T1164" s="1549"/>
      <c r="U1164" s="1549"/>
      <c r="V1164" s="1549"/>
      <c r="W1164" s="1549"/>
    </row>
    <row r="1165" spans="1:23">
      <c r="A1165" s="25">
        <v>87</v>
      </c>
      <c r="B1165" s="1474" t="s">
        <v>13623</v>
      </c>
      <c r="C1165" s="1475" t="s">
        <v>13624</v>
      </c>
      <c r="D1165" s="1478"/>
      <c r="E1165" s="1352">
        <v>0.25</v>
      </c>
      <c r="F1165" s="1548"/>
      <c r="G1165" s="1552"/>
      <c r="H1165" s="1552"/>
      <c r="I1165" s="1552"/>
      <c r="J1165" s="1552">
        <v>0.25</v>
      </c>
      <c r="K1165" s="1552">
        <v>0.25</v>
      </c>
      <c r="L1165" s="839">
        <v>5</v>
      </c>
      <c r="M1165" s="1467"/>
      <c r="N1165" s="1467"/>
      <c r="O1165" s="1467"/>
      <c r="P1165" s="1467"/>
      <c r="Q1165" s="1548"/>
      <c r="R1165" s="1553">
        <v>0.25</v>
      </c>
      <c r="S1165" s="1549"/>
      <c r="T1165" s="1549"/>
      <c r="U1165" s="1549"/>
      <c r="V1165" s="1549"/>
      <c r="W1165" s="1549"/>
    </row>
    <row r="1166" spans="1:23">
      <c r="A1166" s="25">
        <v>88</v>
      </c>
      <c r="B1166" s="1474" t="s">
        <v>13625</v>
      </c>
      <c r="C1166" s="1475" t="s">
        <v>13626</v>
      </c>
      <c r="D1166" s="1478"/>
      <c r="E1166" s="1352">
        <v>0.35</v>
      </c>
      <c r="F1166" s="1548"/>
      <c r="G1166" s="1552"/>
      <c r="H1166" s="1552"/>
      <c r="I1166" s="1552"/>
      <c r="J1166" s="1552">
        <v>0.35</v>
      </c>
      <c r="K1166" s="1552">
        <v>0.35</v>
      </c>
      <c r="L1166" s="839">
        <v>5</v>
      </c>
      <c r="M1166" s="1467"/>
      <c r="N1166" s="1467"/>
      <c r="O1166" s="1467"/>
      <c r="P1166" s="1467"/>
      <c r="Q1166" s="1548"/>
      <c r="R1166" s="1553">
        <v>0.35</v>
      </c>
      <c r="S1166" s="1549"/>
      <c r="T1166" s="1549"/>
      <c r="U1166" s="1549"/>
      <c r="V1166" s="1549"/>
      <c r="W1166" s="1549"/>
    </row>
    <row r="1167" spans="1:23">
      <c r="A1167" s="25">
        <v>89</v>
      </c>
      <c r="B1167" s="1474" t="s">
        <v>13627</v>
      </c>
      <c r="C1167" s="1475" t="s">
        <v>13628</v>
      </c>
      <c r="D1167" s="1478"/>
      <c r="E1167" s="1352">
        <v>0.4</v>
      </c>
      <c r="F1167" s="1548"/>
      <c r="G1167" s="1552"/>
      <c r="H1167" s="1552"/>
      <c r="I1167" s="1552"/>
      <c r="J1167" s="1552">
        <v>0.4</v>
      </c>
      <c r="K1167" s="1552">
        <v>0.4</v>
      </c>
      <c r="L1167" s="839">
        <v>5</v>
      </c>
      <c r="M1167" s="1467"/>
      <c r="N1167" s="1467"/>
      <c r="O1167" s="1467"/>
      <c r="P1167" s="1467"/>
      <c r="Q1167" s="1548"/>
      <c r="R1167" s="1553">
        <v>0.4</v>
      </c>
      <c r="S1167" s="1549"/>
      <c r="T1167" s="1549"/>
      <c r="U1167" s="1549"/>
      <c r="V1167" s="1549"/>
      <c r="W1167" s="1549"/>
    </row>
    <row r="1168" spans="1:23">
      <c r="A1168" s="25">
        <v>90</v>
      </c>
      <c r="B1168" s="1474" t="s">
        <v>13629</v>
      </c>
      <c r="C1168" s="1475" t="s">
        <v>13630</v>
      </c>
      <c r="D1168" s="1478"/>
      <c r="E1168" s="1352">
        <v>0.3</v>
      </c>
      <c r="F1168" s="1548"/>
      <c r="G1168" s="1552"/>
      <c r="H1168" s="1552"/>
      <c r="I1168" s="1552"/>
      <c r="J1168" s="1552">
        <v>0.3</v>
      </c>
      <c r="K1168" s="1552">
        <v>0.3</v>
      </c>
      <c r="L1168" s="839">
        <v>5</v>
      </c>
      <c r="M1168" s="1467"/>
      <c r="N1168" s="1467"/>
      <c r="O1168" s="1467"/>
      <c r="P1168" s="1467"/>
      <c r="Q1168" s="1548"/>
      <c r="R1168" s="1553">
        <v>0.3</v>
      </c>
      <c r="S1168" s="1549"/>
      <c r="T1168" s="1549"/>
      <c r="U1168" s="1549"/>
      <c r="V1168" s="1549"/>
      <c r="W1168" s="1549"/>
    </row>
    <row r="1169" spans="1:23">
      <c r="A1169" s="25">
        <v>91</v>
      </c>
      <c r="B1169" s="1474" t="s">
        <v>13493</v>
      </c>
      <c r="C1169" s="1475" t="s">
        <v>13631</v>
      </c>
      <c r="D1169" s="1478"/>
      <c r="E1169" s="1352">
        <v>0.15</v>
      </c>
      <c r="F1169" s="1548"/>
      <c r="G1169" s="1552"/>
      <c r="H1169" s="1552"/>
      <c r="I1169" s="1552"/>
      <c r="J1169" s="1552">
        <v>0.15</v>
      </c>
      <c r="K1169" s="1552">
        <v>0.15</v>
      </c>
      <c r="L1169" s="839">
        <v>5</v>
      </c>
      <c r="M1169" s="1467"/>
      <c r="N1169" s="1467"/>
      <c r="O1169" s="1467"/>
      <c r="P1169" s="1467"/>
      <c r="Q1169" s="1548"/>
      <c r="R1169" s="1553">
        <v>0.15</v>
      </c>
      <c r="S1169" s="1549"/>
      <c r="T1169" s="1549"/>
      <c r="U1169" s="1549"/>
      <c r="V1169" s="1549"/>
      <c r="W1169" s="1549"/>
    </row>
    <row r="1170" spans="1:23">
      <c r="A1170" s="25">
        <v>92</v>
      </c>
      <c r="B1170" s="1474" t="s">
        <v>13632</v>
      </c>
      <c r="C1170" s="1475" t="s">
        <v>13633</v>
      </c>
      <c r="D1170" s="1478"/>
      <c r="E1170" s="1352">
        <v>0.5</v>
      </c>
      <c r="F1170" s="1548"/>
      <c r="G1170" s="1552"/>
      <c r="H1170" s="1552"/>
      <c r="I1170" s="1552"/>
      <c r="J1170" s="1552">
        <v>0.5</v>
      </c>
      <c r="K1170" s="1552">
        <v>0.5</v>
      </c>
      <c r="L1170" s="839">
        <v>5</v>
      </c>
      <c r="M1170" s="1467"/>
      <c r="N1170" s="1467"/>
      <c r="O1170" s="1467"/>
      <c r="P1170" s="1467"/>
      <c r="Q1170" s="1548"/>
      <c r="R1170" s="1553">
        <v>0.5</v>
      </c>
      <c r="S1170" s="1549"/>
      <c r="T1170" s="1549"/>
      <c r="U1170" s="1549"/>
      <c r="V1170" s="1549"/>
      <c r="W1170" s="1549"/>
    </row>
    <row r="1171" spans="1:23">
      <c r="A1171" s="25">
        <v>93</v>
      </c>
      <c r="B1171" s="1474" t="s">
        <v>13634</v>
      </c>
      <c r="C1171" s="1475" t="s">
        <v>13635</v>
      </c>
      <c r="D1171" s="1478"/>
      <c r="E1171" s="1352">
        <v>0.2</v>
      </c>
      <c r="F1171" s="1548"/>
      <c r="G1171" s="1552"/>
      <c r="H1171" s="1552"/>
      <c r="I1171" s="1552"/>
      <c r="J1171" s="1552">
        <v>0.2</v>
      </c>
      <c r="K1171" s="1552">
        <v>0.2</v>
      </c>
      <c r="L1171" s="839">
        <v>5</v>
      </c>
      <c r="M1171" s="1467"/>
      <c r="N1171" s="1467"/>
      <c r="O1171" s="1467"/>
      <c r="P1171" s="1467"/>
      <c r="Q1171" s="1548"/>
      <c r="R1171" s="1553">
        <v>0.2</v>
      </c>
      <c r="S1171" s="1549"/>
      <c r="T1171" s="1549"/>
      <c r="U1171" s="1549"/>
      <c r="V1171" s="1549"/>
      <c r="W1171" s="1549"/>
    </row>
    <row r="1172" spans="1:23">
      <c r="A1172" s="25">
        <v>94</v>
      </c>
      <c r="B1172" s="1474" t="s">
        <v>13636</v>
      </c>
      <c r="C1172" s="1475" t="s">
        <v>13637</v>
      </c>
      <c r="D1172" s="1478"/>
      <c r="E1172" s="1352">
        <v>0.1</v>
      </c>
      <c r="F1172" s="1548"/>
      <c r="G1172" s="1552"/>
      <c r="H1172" s="1552"/>
      <c r="I1172" s="1552"/>
      <c r="J1172" s="1552">
        <v>0.1</v>
      </c>
      <c r="K1172" s="1552">
        <v>0.1</v>
      </c>
      <c r="L1172" s="839">
        <v>5</v>
      </c>
      <c r="M1172" s="1467"/>
      <c r="N1172" s="1467"/>
      <c r="O1172" s="1467"/>
      <c r="P1172" s="1467"/>
      <c r="Q1172" s="1548"/>
      <c r="R1172" s="1553">
        <v>0.1</v>
      </c>
      <c r="S1172" s="1549"/>
      <c r="T1172" s="1549"/>
      <c r="U1172" s="1549"/>
      <c r="V1172" s="1549"/>
      <c r="W1172" s="1549"/>
    </row>
    <row r="1173" spans="1:23">
      <c r="A1173" s="25">
        <v>95</v>
      </c>
      <c r="B1173" s="1474" t="s">
        <v>13638</v>
      </c>
      <c r="C1173" s="1475" t="s">
        <v>13639</v>
      </c>
      <c r="D1173" s="1478"/>
      <c r="E1173" s="1352">
        <v>0.3</v>
      </c>
      <c r="F1173" s="1548"/>
      <c r="G1173" s="1552"/>
      <c r="H1173" s="1552"/>
      <c r="I1173" s="1552"/>
      <c r="J1173" s="1552">
        <v>0.3</v>
      </c>
      <c r="K1173" s="1552">
        <v>0.3</v>
      </c>
      <c r="L1173" s="839">
        <v>5</v>
      </c>
      <c r="M1173" s="1467"/>
      <c r="N1173" s="1467"/>
      <c r="O1173" s="1467"/>
      <c r="P1173" s="1467"/>
      <c r="Q1173" s="1548"/>
      <c r="R1173" s="1553">
        <v>0.3</v>
      </c>
      <c r="S1173" s="1549"/>
      <c r="T1173" s="1549"/>
      <c r="U1173" s="1549"/>
      <c r="V1173" s="1549"/>
      <c r="W1173" s="1549"/>
    </row>
    <row r="1174" spans="1:23">
      <c r="A1174" s="25">
        <v>96</v>
      </c>
      <c r="B1174" s="1474" t="s">
        <v>13640</v>
      </c>
      <c r="C1174" s="1475" t="s">
        <v>13641</v>
      </c>
      <c r="D1174" s="1478"/>
      <c r="E1174" s="1352">
        <v>0.3</v>
      </c>
      <c r="F1174" s="1548"/>
      <c r="G1174" s="1552"/>
      <c r="H1174" s="1552"/>
      <c r="I1174" s="1552"/>
      <c r="J1174" s="1552">
        <v>0.3</v>
      </c>
      <c r="K1174" s="1552">
        <v>0.3</v>
      </c>
      <c r="L1174" s="839">
        <v>5</v>
      </c>
      <c r="M1174" s="1467"/>
      <c r="N1174" s="1467"/>
      <c r="O1174" s="1467"/>
      <c r="P1174" s="1467"/>
      <c r="Q1174" s="1548"/>
      <c r="R1174" s="1553">
        <v>0.3</v>
      </c>
      <c r="S1174" s="1549"/>
      <c r="T1174" s="1549"/>
      <c r="U1174" s="1549"/>
      <c r="V1174" s="1549"/>
      <c r="W1174" s="1549"/>
    </row>
    <row r="1175" spans="1:23">
      <c r="A1175" s="25">
        <v>97</v>
      </c>
      <c r="B1175" s="1474" t="s">
        <v>13642</v>
      </c>
      <c r="C1175" s="1475" t="s">
        <v>13643</v>
      </c>
      <c r="D1175" s="1478"/>
      <c r="E1175" s="1352">
        <v>0.1</v>
      </c>
      <c r="F1175" s="1548"/>
      <c r="G1175" s="1552"/>
      <c r="H1175" s="1552"/>
      <c r="I1175" s="1552"/>
      <c r="J1175" s="1552">
        <v>0.1</v>
      </c>
      <c r="K1175" s="1552">
        <v>0.1</v>
      </c>
      <c r="L1175" s="839">
        <v>5</v>
      </c>
      <c r="M1175" s="1467"/>
      <c r="N1175" s="1467"/>
      <c r="O1175" s="1467"/>
      <c r="P1175" s="1467"/>
      <c r="Q1175" s="1548"/>
      <c r="R1175" s="1553">
        <v>0.1</v>
      </c>
      <c r="S1175" s="1549"/>
      <c r="T1175" s="1549"/>
      <c r="U1175" s="1549"/>
      <c r="V1175" s="1549"/>
      <c r="W1175" s="1549"/>
    </row>
    <row r="1176" spans="1:23">
      <c r="A1176" s="25">
        <v>98</v>
      </c>
      <c r="B1176" s="1474" t="s">
        <v>13644</v>
      </c>
      <c r="C1176" s="1475" t="s">
        <v>13645</v>
      </c>
      <c r="D1176" s="1478"/>
      <c r="E1176" s="1352">
        <v>0.4</v>
      </c>
      <c r="F1176" s="1548"/>
      <c r="G1176" s="1552"/>
      <c r="H1176" s="1552"/>
      <c r="I1176" s="1552"/>
      <c r="J1176" s="1552">
        <v>0.4</v>
      </c>
      <c r="K1176" s="1552">
        <v>0.4</v>
      </c>
      <c r="L1176" s="839">
        <v>5</v>
      </c>
      <c r="M1176" s="1467"/>
      <c r="N1176" s="1467"/>
      <c r="O1176" s="1467"/>
      <c r="P1176" s="1467"/>
      <c r="Q1176" s="1548"/>
      <c r="R1176" s="1553">
        <v>0.4</v>
      </c>
      <c r="S1176" s="1549"/>
      <c r="T1176" s="1549"/>
      <c r="U1176" s="1549"/>
      <c r="V1176" s="1549"/>
      <c r="W1176" s="1549"/>
    </row>
    <row r="1177" spans="1:23">
      <c r="A1177" s="25">
        <v>99</v>
      </c>
      <c r="B1177" s="1474" t="s">
        <v>13646</v>
      </c>
      <c r="C1177" s="1475" t="s">
        <v>13647</v>
      </c>
      <c r="D1177" s="1478"/>
      <c r="E1177" s="1352">
        <v>0.15</v>
      </c>
      <c r="F1177" s="1548"/>
      <c r="G1177" s="1552"/>
      <c r="H1177" s="1552"/>
      <c r="I1177" s="1552"/>
      <c r="J1177" s="1552">
        <v>0.15</v>
      </c>
      <c r="K1177" s="1552">
        <v>0.15</v>
      </c>
      <c r="L1177" s="839">
        <v>5</v>
      </c>
      <c r="M1177" s="1467"/>
      <c r="N1177" s="1467"/>
      <c r="O1177" s="1467"/>
      <c r="P1177" s="1467"/>
      <c r="Q1177" s="1548"/>
      <c r="R1177" s="1553">
        <v>0.15</v>
      </c>
      <c r="S1177" s="1549"/>
      <c r="T1177" s="1549"/>
      <c r="U1177" s="1549"/>
      <c r="V1177" s="1549"/>
      <c r="W1177" s="1549"/>
    </row>
    <row r="1178" spans="1:23">
      <c r="A1178" s="25">
        <v>100</v>
      </c>
      <c r="B1178" s="1474" t="s">
        <v>13648</v>
      </c>
      <c r="C1178" s="1475" t="s">
        <v>13649</v>
      </c>
      <c r="D1178" s="1478"/>
      <c r="E1178" s="1352">
        <v>0.2</v>
      </c>
      <c r="F1178" s="1548"/>
      <c r="G1178" s="1552"/>
      <c r="H1178" s="1552"/>
      <c r="I1178" s="1552"/>
      <c r="J1178" s="1552">
        <v>0.2</v>
      </c>
      <c r="K1178" s="1552">
        <v>0.2</v>
      </c>
      <c r="L1178" s="839">
        <v>5</v>
      </c>
      <c r="M1178" s="1467"/>
      <c r="N1178" s="1467"/>
      <c r="O1178" s="1467"/>
      <c r="P1178" s="1467"/>
      <c r="Q1178" s="1548"/>
      <c r="R1178" s="1553">
        <v>0.2</v>
      </c>
      <c r="S1178" s="1549"/>
      <c r="T1178" s="1549"/>
      <c r="U1178" s="1549"/>
      <c r="V1178" s="1549"/>
      <c r="W1178" s="1549"/>
    </row>
    <row r="1179" spans="1:23">
      <c r="A1179" s="25">
        <v>101</v>
      </c>
      <c r="B1179" s="1474" t="s">
        <v>13650</v>
      </c>
      <c r="C1179" s="1475" t="s">
        <v>13651</v>
      </c>
      <c r="D1179" s="1478"/>
      <c r="E1179" s="1352">
        <v>0.3</v>
      </c>
      <c r="F1179" s="1548"/>
      <c r="G1179" s="1552"/>
      <c r="H1179" s="1552"/>
      <c r="I1179" s="1552"/>
      <c r="J1179" s="1552">
        <v>0.3</v>
      </c>
      <c r="K1179" s="1552">
        <v>0.3</v>
      </c>
      <c r="L1179" s="839">
        <v>5</v>
      </c>
      <c r="M1179" s="1467"/>
      <c r="N1179" s="1467"/>
      <c r="O1179" s="1467"/>
      <c r="P1179" s="1467"/>
      <c r="Q1179" s="1548"/>
      <c r="R1179" s="1553">
        <v>0.3</v>
      </c>
      <c r="S1179" s="1549"/>
      <c r="T1179" s="1549"/>
      <c r="U1179" s="1549"/>
      <c r="V1179" s="1549"/>
      <c r="W1179" s="1549"/>
    </row>
    <row r="1180" spans="1:23">
      <c r="A1180" s="25">
        <v>102</v>
      </c>
      <c r="B1180" s="1476" t="s">
        <v>13652</v>
      </c>
      <c r="C1180" s="1477" t="s">
        <v>13653</v>
      </c>
      <c r="D1180" s="1478" t="s">
        <v>13654</v>
      </c>
      <c r="E1180" s="839">
        <v>0.49199999999999999</v>
      </c>
      <c r="F1180" s="1477">
        <v>0.49199999999999999</v>
      </c>
      <c r="G1180" s="1479"/>
      <c r="H1180" s="1479"/>
      <c r="I1180" s="1479">
        <v>0.49199999999999999</v>
      </c>
      <c r="J1180" s="1479"/>
      <c r="K1180" s="1479"/>
      <c r="L1180" s="839">
        <v>5</v>
      </c>
      <c r="M1180" s="1555"/>
      <c r="N1180" s="1555"/>
      <c r="O1180" s="1555"/>
      <c r="P1180" s="1555"/>
      <c r="Q1180" s="1477">
        <v>0.49199999999999999</v>
      </c>
      <c r="R1180" s="1556"/>
      <c r="S1180" s="1549"/>
      <c r="T1180" s="1549"/>
      <c r="U1180" s="1549"/>
      <c r="V1180" s="1549"/>
      <c r="W1180" s="1549"/>
    </row>
    <row r="1181" spans="1:23">
      <c r="A1181" s="25">
        <v>103</v>
      </c>
      <c r="B1181" s="1476" t="s">
        <v>13655</v>
      </c>
      <c r="C1181" s="1477" t="s">
        <v>13656</v>
      </c>
      <c r="D1181" s="1478" t="s">
        <v>13657</v>
      </c>
      <c r="E1181" s="839">
        <v>0.57799999999999996</v>
      </c>
      <c r="F1181" s="1477">
        <v>0.57799999999999996</v>
      </c>
      <c r="G1181" s="1479"/>
      <c r="H1181" s="1479"/>
      <c r="I1181" s="1479">
        <v>0.57799999999999996</v>
      </c>
      <c r="J1181" s="1479"/>
      <c r="K1181" s="1479"/>
      <c r="L1181" s="839">
        <v>5</v>
      </c>
      <c r="M1181" s="1555"/>
      <c r="N1181" s="1555"/>
      <c r="O1181" s="1555"/>
      <c r="P1181" s="1555"/>
      <c r="Q1181" s="1477">
        <v>0.57799999999999996</v>
      </c>
      <c r="R1181" s="1556"/>
      <c r="S1181" s="1549"/>
      <c r="T1181" s="1549"/>
      <c r="U1181" s="1549"/>
      <c r="V1181" s="1549"/>
      <c r="W1181" s="1549"/>
    </row>
    <row r="1182" spans="1:23">
      <c r="A1182" s="25">
        <v>104</v>
      </c>
      <c r="B1182" s="1474" t="s">
        <v>13658</v>
      </c>
      <c r="C1182" s="1475" t="s">
        <v>13659</v>
      </c>
      <c r="D1182" s="1478"/>
      <c r="E1182" s="1352">
        <v>0.6</v>
      </c>
      <c r="F1182" s="1548"/>
      <c r="G1182" s="1552"/>
      <c r="H1182" s="1552"/>
      <c r="I1182" s="1552"/>
      <c r="J1182" s="1552">
        <v>0.6</v>
      </c>
      <c r="K1182" s="1552">
        <v>0.6</v>
      </c>
      <c r="L1182" s="839">
        <v>5</v>
      </c>
      <c r="M1182" s="1467"/>
      <c r="N1182" s="1467"/>
      <c r="O1182" s="1467"/>
      <c r="P1182" s="1467"/>
      <c r="Q1182" s="1548"/>
      <c r="R1182" s="1553">
        <v>0.6</v>
      </c>
      <c r="S1182" s="1549"/>
      <c r="T1182" s="1549"/>
      <c r="U1182" s="1549"/>
      <c r="V1182" s="1549"/>
      <c r="W1182" s="1549"/>
    </row>
    <row r="1183" spans="1:23">
      <c r="A1183" s="25">
        <v>105</v>
      </c>
      <c r="B1183" s="1474" t="s">
        <v>13660</v>
      </c>
      <c r="C1183" s="1475" t="s">
        <v>13661</v>
      </c>
      <c r="D1183" s="1478"/>
      <c r="E1183" s="1352">
        <v>0.35</v>
      </c>
      <c r="F1183" s="1548">
        <v>0.35</v>
      </c>
      <c r="G1183" s="1552"/>
      <c r="H1183" s="1552"/>
      <c r="I1183" s="1552">
        <v>0.35</v>
      </c>
      <c r="J1183" s="1552"/>
      <c r="K1183" s="1552"/>
      <c r="L1183" s="839">
        <v>5</v>
      </c>
      <c r="M1183" s="1467"/>
      <c r="N1183" s="1467"/>
      <c r="O1183" s="1467"/>
      <c r="P1183" s="1467"/>
      <c r="Q1183" s="1548">
        <v>0.35</v>
      </c>
      <c r="R1183" s="1553"/>
      <c r="S1183" s="1549"/>
      <c r="T1183" s="1549"/>
      <c r="U1183" s="1549"/>
      <c r="V1183" s="1549"/>
      <c r="W1183" s="1549"/>
    </row>
    <row r="1184" spans="1:23">
      <c r="A1184" s="25">
        <v>106</v>
      </c>
      <c r="B1184" s="1474" t="s">
        <v>13662</v>
      </c>
      <c r="C1184" s="1475" t="s">
        <v>13663</v>
      </c>
      <c r="D1184" s="1478"/>
      <c r="E1184" s="1352">
        <v>0.05</v>
      </c>
      <c r="F1184" s="1548"/>
      <c r="G1184" s="1552"/>
      <c r="H1184" s="1552"/>
      <c r="I1184" s="1552"/>
      <c r="J1184" s="1552">
        <v>0.05</v>
      </c>
      <c r="K1184" s="1552">
        <v>0.05</v>
      </c>
      <c r="L1184" s="839">
        <v>5</v>
      </c>
      <c r="M1184" s="1467"/>
      <c r="N1184" s="1467"/>
      <c r="O1184" s="1467"/>
      <c r="P1184" s="1467"/>
      <c r="Q1184" s="1548"/>
      <c r="R1184" s="1553">
        <v>0.05</v>
      </c>
      <c r="S1184" s="1549"/>
      <c r="T1184" s="1549"/>
      <c r="U1184" s="1549"/>
      <c r="V1184" s="1549"/>
      <c r="W1184" s="1549"/>
    </row>
    <row r="1185" spans="1:23">
      <c r="A1185" s="25">
        <v>107</v>
      </c>
      <c r="B1185" s="1474" t="s">
        <v>13664</v>
      </c>
      <c r="C1185" s="1475" t="s">
        <v>13665</v>
      </c>
      <c r="D1185" s="1478"/>
      <c r="E1185" s="1352">
        <v>0.2</v>
      </c>
      <c r="F1185" s="1548"/>
      <c r="G1185" s="1552"/>
      <c r="H1185" s="1552"/>
      <c r="I1185" s="1552"/>
      <c r="J1185" s="1552">
        <v>0.2</v>
      </c>
      <c r="K1185" s="1552">
        <v>0.2</v>
      </c>
      <c r="L1185" s="839">
        <v>5</v>
      </c>
      <c r="M1185" s="1467"/>
      <c r="N1185" s="1467"/>
      <c r="O1185" s="1467"/>
      <c r="P1185" s="1467"/>
      <c r="Q1185" s="1548"/>
      <c r="R1185" s="1553">
        <v>0.2</v>
      </c>
      <c r="S1185" s="1549"/>
      <c r="T1185" s="1549"/>
      <c r="U1185" s="1549"/>
      <c r="V1185" s="1549"/>
      <c r="W1185" s="1549"/>
    </row>
    <row r="1186" spans="1:23">
      <c r="A1186" s="25">
        <v>108</v>
      </c>
      <c r="B1186" s="1474" t="s">
        <v>13666</v>
      </c>
      <c r="C1186" s="1475" t="s">
        <v>13667</v>
      </c>
      <c r="D1186" s="1478"/>
      <c r="E1186" s="1352">
        <v>0.15</v>
      </c>
      <c r="F1186" s="1548"/>
      <c r="G1186" s="1552"/>
      <c r="H1186" s="1552"/>
      <c r="I1186" s="1552"/>
      <c r="J1186" s="1552">
        <v>0.15</v>
      </c>
      <c r="K1186" s="1552">
        <v>0.15</v>
      </c>
      <c r="L1186" s="839">
        <v>5</v>
      </c>
      <c r="M1186" s="1467"/>
      <c r="N1186" s="1467"/>
      <c r="O1186" s="1467"/>
      <c r="P1186" s="1467"/>
      <c r="Q1186" s="1548"/>
      <c r="R1186" s="1553">
        <v>0.15</v>
      </c>
      <c r="S1186" s="1549"/>
      <c r="T1186" s="1549"/>
      <c r="U1186" s="1549"/>
      <c r="V1186" s="1549"/>
      <c r="W1186" s="1549"/>
    </row>
    <row r="1187" spans="1:23">
      <c r="A1187" s="25">
        <v>109</v>
      </c>
      <c r="B1187" s="1474" t="s">
        <v>13668</v>
      </c>
      <c r="C1187" s="1475" t="s">
        <v>13669</v>
      </c>
      <c r="D1187" s="1478"/>
      <c r="E1187" s="1352">
        <v>0.1</v>
      </c>
      <c r="F1187" s="1548"/>
      <c r="G1187" s="1552"/>
      <c r="H1187" s="1552"/>
      <c r="I1187" s="1552"/>
      <c r="J1187" s="1552">
        <v>0.1</v>
      </c>
      <c r="K1187" s="1552">
        <v>0.1</v>
      </c>
      <c r="L1187" s="839">
        <v>5</v>
      </c>
      <c r="M1187" s="1467"/>
      <c r="N1187" s="1467"/>
      <c r="O1187" s="1467"/>
      <c r="P1187" s="1467"/>
      <c r="Q1187" s="1548"/>
      <c r="R1187" s="1553">
        <v>0.1</v>
      </c>
      <c r="S1187" s="1549"/>
      <c r="T1187" s="1549"/>
      <c r="U1187" s="1549"/>
      <c r="V1187" s="1549"/>
      <c r="W1187" s="1549"/>
    </row>
    <row r="1188" spans="1:23">
      <c r="A1188" s="25">
        <v>110</v>
      </c>
      <c r="B1188" s="1474" t="s">
        <v>13670</v>
      </c>
      <c r="C1188" s="1475" t="s">
        <v>13671</v>
      </c>
      <c r="D1188" s="1478"/>
      <c r="E1188" s="1352">
        <v>0.1</v>
      </c>
      <c r="F1188" s="1548"/>
      <c r="G1188" s="1552"/>
      <c r="H1188" s="1552"/>
      <c r="I1188" s="1552"/>
      <c r="J1188" s="1552">
        <v>0.1</v>
      </c>
      <c r="K1188" s="1552">
        <v>0.1</v>
      </c>
      <c r="L1188" s="839">
        <v>5</v>
      </c>
      <c r="M1188" s="1467"/>
      <c r="N1188" s="1467"/>
      <c r="O1188" s="1467"/>
      <c r="P1188" s="1467"/>
      <c r="Q1188" s="1548"/>
      <c r="R1188" s="1553">
        <v>0.1</v>
      </c>
      <c r="S1188" s="1549"/>
      <c r="T1188" s="1549"/>
      <c r="U1188" s="1549"/>
      <c r="V1188" s="1549"/>
      <c r="W1188" s="1549"/>
    </row>
    <row r="1189" spans="1:23">
      <c r="A1189" s="25">
        <v>111</v>
      </c>
      <c r="B1189" s="1474" t="s">
        <v>13672</v>
      </c>
      <c r="C1189" s="1475" t="s">
        <v>13673</v>
      </c>
      <c r="D1189" s="1478"/>
      <c r="E1189" s="1352">
        <v>0.1</v>
      </c>
      <c r="F1189" s="1548"/>
      <c r="G1189" s="1552"/>
      <c r="H1189" s="1552"/>
      <c r="I1189" s="1552"/>
      <c r="J1189" s="1552">
        <v>0.1</v>
      </c>
      <c r="K1189" s="1552">
        <v>0.1</v>
      </c>
      <c r="L1189" s="839">
        <v>5</v>
      </c>
      <c r="M1189" s="1467"/>
      <c r="N1189" s="1467"/>
      <c r="O1189" s="1467"/>
      <c r="P1189" s="1467"/>
      <c r="Q1189" s="1548"/>
      <c r="R1189" s="1553">
        <v>0.1</v>
      </c>
      <c r="S1189" s="1549"/>
      <c r="T1189" s="1549"/>
      <c r="U1189" s="1549"/>
      <c r="V1189" s="1549"/>
      <c r="W1189" s="1549"/>
    </row>
    <row r="1190" spans="1:23">
      <c r="A1190" s="25">
        <v>112</v>
      </c>
      <c r="B1190" s="1474" t="s">
        <v>13674</v>
      </c>
      <c r="C1190" s="1475" t="s">
        <v>13675</v>
      </c>
      <c r="D1190" s="1478"/>
      <c r="E1190" s="1352">
        <v>0.5</v>
      </c>
      <c r="F1190" s="1548"/>
      <c r="G1190" s="1552"/>
      <c r="H1190" s="1552"/>
      <c r="I1190" s="1552"/>
      <c r="J1190" s="1552">
        <v>0.5</v>
      </c>
      <c r="K1190" s="1552">
        <v>0.5</v>
      </c>
      <c r="L1190" s="839">
        <v>5</v>
      </c>
      <c r="M1190" s="1467"/>
      <c r="N1190" s="1467"/>
      <c r="O1190" s="1467"/>
      <c r="P1190" s="1467"/>
      <c r="Q1190" s="1548"/>
      <c r="R1190" s="1553">
        <v>0.5</v>
      </c>
      <c r="S1190" s="1549"/>
      <c r="T1190" s="1549"/>
      <c r="U1190" s="1549"/>
      <c r="V1190" s="1549"/>
      <c r="W1190" s="1549"/>
    </row>
    <row r="1191" spans="1:23">
      <c r="A1191" s="25">
        <v>113</v>
      </c>
      <c r="B1191" s="1474" t="s">
        <v>13676</v>
      </c>
      <c r="C1191" s="1475" t="s">
        <v>13677</v>
      </c>
      <c r="D1191" s="1478"/>
      <c r="E1191" s="1352">
        <v>0.1</v>
      </c>
      <c r="F1191" s="1548"/>
      <c r="G1191" s="1552"/>
      <c r="H1191" s="1552"/>
      <c r="I1191" s="1552"/>
      <c r="J1191" s="1552">
        <v>0.1</v>
      </c>
      <c r="K1191" s="1552">
        <v>0.1</v>
      </c>
      <c r="L1191" s="839">
        <v>5</v>
      </c>
      <c r="M1191" s="1467"/>
      <c r="N1191" s="1467"/>
      <c r="O1191" s="1467"/>
      <c r="P1191" s="1467"/>
      <c r="Q1191" s="1548"/>
      <c r="R1191" s="1553">
        <v>0.1</v>
      </c>
      <c r="S1191" s="1549"/>
      <c r="T1191" s="1549"/>
      <c r="U1191" s="1549"/>
      <c r="V1191" s="1549"/>
      <c r="W1191" s="1549"/>
    </row>
    <row r="1192" spans="1:23">
      <c r="A1192" s="25">
        <v>114</v>
      </c>
      <c r="B1192" s="1474" t="s">
        <v>13678</v>
      </c>
      <c r="C1192" s="1475" t="s">
        <v>13679</v>
      </c>
      <c r="D1192" s="1478"/>
      <c r="E1192" s="1352">
        <v>0.35</v>
      </c>
      <c r="F1192" s="1548"/>
      <c r="G1192" s="1552"/>
      <c r="H1192" s="1552"/>
      <c r="I1192" s="1552"/>
      <c r="J1192" s="1552">
        <v>0.35</v>
      </c>
      <c r="K1192" s="1552">
        <v>0.35</v>
      </c>
      <c r="L1192" s="839">
        <v>5</v>
      </c>
      <c r="M1192" s="1467"/>
      <c r="N1192" s="1467"/>
      <c r="O1192" s="1467"/>
      <c r="P1192" s="1467"/>
      <c r="Q1192" s="1548"/>
      <c r="R1192" s="1553">
        <v>0.35</v>
      </c>
      <c r="S1192" s="1549"/>
      <c r="T1192" s="1549"/>
      <c r="U1192" s="1549"/>
      <c r="V1192" s="1549"/>
      <c r="W1192" s="1549"/>
    </row>
    <row r="1193" spans="1:23">
      <c r="A1193" s="25">
        <v>115</v>
      </c>
      <c r="B1193" s="1474" t="s">
        <v>13680</v>
      </c>
      <c r="C1193" s="1475" t="s">
        <v>13681</v>
      </c>
      <c r="D1193" s="1478"/>
      <c r="E1193" s="1352">
        <v>0.2</v>
      </c>
      <c r="F1193" s="1548"/>
      <c r="G1193" s="1552"/>
      <c r="H1193" s="1552"/>
      <c r="I1193" s="1552"/>
      <c r="J1193" s="1552">
        <v>0.2</v>
      </c>
      <c r="K1193" s="1552">
        <v>0.2</v>
      </c>
      <c r="L1193" s="839">
        <v>5</v>
      </c>
      <c r="M1193" s="1467"/>
      <c r="N1193" s="1467"/>
      <c r="O1193" s="1467"/>
      <c r="P1193" s="1467"/>
      <c r="Q1193" s="1548"/>
      <c r="R1193" s="1553">
        <v>0.2</v>
      </c>
      <c r="S1193" s="1549"/>
      <c r="T1193" s="1549"/>
      <c r="U1193" s="1549"/>
      <c r="V1193" s="1549"/>
      <c r="W1193" s="1549"/>
    </row>
    <row r="1194" spans="1:23">
      <c r="A1194" s="25">
        <v>116</v>
      </c>
      <c r="B1194" s="1474" t="s">
        <v>13682</v>
      </c>
      <c r="C1194" s="1475" t="s">
        <v>13683</v>
      </c>
      <c r="D1194" s="1478"/>
      <c r="E1194" s="1352">
        <v>0.45</v>
      </c>
      <c r="F1194" s="1548"/>
      <c r="G1194" s="1552"/>
      <c r="H1194" s="1552"/>
      <c r="I1194" s="1552"/>
      <c r="J1194" s="1552">
        <v>0.45</v>
      </c>
      <c r="K1194" s="1552">
        <v>0.45</v>
      </c>
      <c r="L1194" s="839">
        <v>5</v>
      </c>
      <c r="M1194" s="1467"/>
      <c r="N1194" s="1467"/>
      <c r="O1194" s="1467"/>
      <c r="P1194" s="1467"/>
      <c r="Q1194" s="1548"/>
      <c r="R1194" s="1553">
        <v>0.45</v>
      </c>
      <c r="S1194" s="1549"/>
      <c r="T1194" s="1549"/>
      <c r="U1194" s="1549"/>
      <c r="V1194" s="1549"/>
      <c r="W1194" s="1549"/>
    </row>
    <row r="1195" spans="1:23" ht="26.25">
      <c r="A1195" s="25">
        <v>117</v>
      </c>
      <c r="B1195" s="1474" t="s">
        <v>13684</v>
      </c>
      <c r="C1195" s="1475" t="s">
        <v>13685</v>
      </c>
      <c r="D1195" s="1478"/>
      <c r="E1195" s="1352">
        <v>0.2</v>
      </c>
      <c r="F1195" s="1548"/>
      <c r="G1195" s="1552"/>
      <c r="H1195" s="1552"/>
      <c r="I1195" s="1552"/>
      <c r="J1195" s="1552">
        <v>0.2</v>
      </c>
      <c r="K1195" s="1552">
        <v>0.2</v>
      </c>
      <c r="L1195" s="839">
        <v>5</v>
      </c>
      <c r="M1195" s="1467"/>
      <c r="N1195" s="1467"/>
      <c r="O1195" s="1467"/>
      <c r="P1195" s="1467"/>
      <c r="Q1195" s="1548"/>
      <c r="R1195" s="1553">
        <v>0.2</v>
      </c>
      <c r="S1195" s="1549"/>
      <c r="T1195" s="1549"/>
      <c r="U1195" s="1549"/>
      <c r="V1195" s="1549"/>
      <c r="W1195" s="1549"/>
    </row>
    <row r="1196" spans="1:23">
      <c r="A1196" s="25">
        <v>118</v>
      </c>
      <c r="B1196" s="1353" t="s">
        <v>13686</v>
      </c>
      <c r="C1196" s="1475" t="s">
        <v>13687</v>
      </c>
      <c r="D1196" s="1479"/>
      <c r="E1196" s="1352">
        <v>0.3</v>
      </c>
      <c r="F1196" s="1548"/>
      <c r="G1196" s="1552"/>
      <c r="H1196" s="1552"/>
      <c r="I1196" s="1552"/>
      <c r="J1196" s="1552">
        <v>0.3</v>
      </c>
      <c r="K1196" s="1552">
        <v>0.3</v>
      </c>
      <c r="L1196" s="839">
        <v>5</v>
      </c>
      <c r="M1196" s="1467"/>
      <c r="N1196" s="1467"/>
      <c r="O1196" s="1467"/>
      <c r="P1196" s="1467"/>
      <c r="Q1196" s="1548"/>
      <c r="R1196" s="1553">
        <v>0.3</v>
      </c>
      <c r="S1196" s="1549"/>
      <c r="T1196" s="1549"/>
      <c r="U1196" s="1549"/>
      <c r="V1196" s="1549"/>
      <c r="W1196" s="1549"/>
    </row>
    <row r="1197" spans="1:23">
      <c r="A1197" s="25">
        <v>119</v>
      </c>
      <c r="B1197" s="1474" t="s">
        <v>13688</v>
      </c>
      <c r="C1197" s="1475" t="s">
        <v>13689</v>
      </c>
      <c r="D1197" s="1478"/>
      <c r="E1197" s="1352">
        <v>0.5</v>
      </c>
      <c r="F1197" s="1548"/>
      <c r="G1197" s="1552"/>
      <c r="H1197" s="1552"/>
      <c r="I1197" s="1552"/>
      <c r="J1197" s="1552">
        <v>0.5</v>
      </c>
      <c r="K1197" s="1552">
        <v>0.5</v>
      </c>
      <c r="L1197" s="839">
        <v>5</v>
      </c>
      <c r="M1197" s="1467"/>
      <c r="N1197" s="1467"/>
      <c r="O1197" s="1467"/>
      <c r="P1197" s="1467"/>
      <c r="Q1197" s="1548"/>
      <c r="R1197" s="1553">
        <v>0.5</v>
      </c>
      <c r="S1197" s="1549"/>
      <c r="T1197" s="1549"/>
      <c r="U1197" s="1549"/>
      <c r="V1197" s="1549"/>
      <c r="W1197" s="1549"/>
    </row>
    <row r="1198" spans="1:23">
      <c r="A1198" s="25">
        <v>120</v>
      </c>
      <c r="B1198" s="1474" t="s">
        <v>13690</v>
      </c>
      <c r="C1198" s="1475" t="s">
        <v>13691</v>
      </c>
      <c r="D1198" s="1478"/>
      <c r="E1198" s="1352">
        <v>0.4</v>
      </c>
      <c r="F1198" s="1548"/>
      <c r="G1198" s="1552"/>
      <c r="H1198" s="1552"/>
      <c r="I1198" s="1552"/>
      <c r="J1198" s="1552">
        <v>0.4</v>
      </c>
      <c r="K1198" s="1552">
        <v>0.4</v>
      </c>
      <c r="L1198" s="839">
        <v>5</v>
      </c>
      <c r="M1198" s="1467"/>
      <c r="N1198" s="1467"/>
      <c r="O1198" s="1467"/>
      <c r="P1198" s="1467"/>
      <c r="Q1198" s="1548"/>
      <c r="R1198" s="1553">
        <v>0.4</v>
      </c>
      <c r="S1198" s="1549"/>
      <c r="T1198" s="1549"/>
      <c r="U1198" s="1549"/>
      <c r="V1198" s="1549"/>
      <c r="W1198" s="1549"/>
    </row>
    <row r="1199" spans="1:23">
      <c r="A1199" s="25">
        <v>121</v>
      </c>
      <c r="B1199" s="1474" t="s">
        <v>13692</v>
      </c>
      <c r="C1199" s="1475" t="s">
        <v>13693</v>
      </c>
      <c r="D1199" s="1478"/>
      <c r="E1199" s="1352">
        <v>0.05</v>
      </c>
      <c r="F1199" s="1548"/>
      <c r="G1199" s="1552"/>
      <c r="H1199" s="1552"/>
      <c r="I1199" s="1552"/>
      <c r="J1199" s="1552">
        <v>0.05</v>
      </c>
      <c r="K1199" s="1552">
        <v>0.05</v>
      </c>
      <c r="L1199" s="839">
        <v>5</v>
      </c>
      <c r="M1199" s="1467"/>
      <c r="N1199" s="1467"/>
      <c r="O1199" s="1467"/>
      <c r="P1199" s="1467"/>
      <c r="Q1199" s="1548"/>
      <c r="R1199" s="1553">
        <v>0.05</v>
      </c>
      <c r="S1199" s="1549"/>
      <c r="T1199" s="1549"/>
      <c r="U1199" s="1549"/>
      <c r="V1199" s="1549"/>
      <c r="W1199" s="1549"/>
    </row>
    <row r="1200" spans="1:23">
      <c r="A1200" s="25">
        <v>122</v>
      </c>
      <c r="B1200" s="1474" t="s">
        <v>13694</v>
      </c>
      <c r="C1200" s="1475" t="s">
        <v>13695</v>
      </c>
      <c r="D1200" s="1478"/>
      <c r="E1200" s="1352">
        <v>0.3</v>
      </c>
      <c r="F1200" s="1548"/>
      <c r="G1200" s="1552"/>
      <c r="H1200" s="1552"/>
      <c r="I1200" s="1552"/>
      <c r="J1200" s="1552">
        <v>0.3</v>
      </c>
      <c r="K1200" s="1552">
        <v>0.3</v>
      </c>
      <c r="L1200" s="839">
        <v>5</v>
      </c>
      <c r="M1200" s="1467"/>
      <c r="N1200" s="1467"/>
      <c r="O1200" s="1467"/>
      <c r="P1200" s="1467"/>
      <c r="Q1200" s="1548"/>
      <c r="R1200" s="1553">
        <v>0.3</v>
      </c>
      <c r="S1200" s="1549"/>
      <c r="T1200" s="1549"/>
      <c r="U1200" s="1549"/>
      <c r="V1200" s="1549"/>
      <c r="W1200" s="1549"/>
    </row>
    <row r="1201" spans="1:23">
      <c r="A1201" s="25">
        <v>123</v>
      </c>
      <c r="B1201" s="1474" t="s">
        <v>13696</v>
      </c>
      <c r="C1201" s="1475" t="s">
        <v>13697</v>
      </c>
      <c r="D1201" s="1478"/>
      <c r="E1201" s="1352">
        <v>0.5</v>
      </c>
      <c r="F1201" s="1548"/>
      <c r="G1201" s="1552"/>
      <c r="H1201" s="1552"/>
      <c r="I1201" s="1552"/>
      <c r="J1201" s="1552">
        <v>0.5</v>
      </c>
      <c r="K1201" s="1552">
        <v>0.5</v>
      </c>
      <c r="L1201" s="839">
        <v>5</v>
      </c>
      <c r="M1201" s="1467"/>
      <c r="N1201" s="1467"/>
      <c r="O1201" s="1467"/>
      <c r="P1201" s="1467"/>
      <c r="Q1201" s="1548"/>
      <c r="R1201" s="1553">
        <v>0.5</v>
      </c>
      <c r="S1201" s="1549"/>
      <c r="T1201" s="1549"/>
      <c r="U1201" s="1549"/>
      <c r="V1201" s="1549"/>
      <c r="W1201" s="1549"/>
    </row>
    <row r="1202" spans="1:23">
      <c r="A1202" s="25">
        <v>124</v>
      </c>
      <c r="B1202" s="1474" t="s">
        <v>13698</v>
      </c>
      <c r="C1202" s="1475" t="s">
        <v>13699</v>
      </c>
      <c r="D1202" s="1478"/>
      <c r="E1202" s="1352">
        <v>0.3</v>
      </c>
      <c r="F1202" s="1548"/>
      <c r="G1202" s="1552"/>
      <c r="H1202" s="1552"/>
      <c r="I1202" s="1552"/>
      <c r="J1202" s="1552">
        <v>0.3</v>
      </c>
      <c r="K1202" s="1552">
        <v>0.3</v>
      </c>
      <c r="L1202" s="839">
        <v>5</v>
      </c>
      <c r="M1202" s="1467"/>
      <c r="N1202" s="1467"/>
      <c r="O1202" s="1467"/>
      <c r="P1202" s="1467"/>
      <c r="Q1202" s="1548"/>
      <c r="R1202" s="1553">
        <v>0.3</v>
      </c>
      <c r="S1202" s="1549"/>
      <c r="T1202" s="1549"/>
      <c r="U1202" s="1549"/>
      <c r="V1202" s="1549"/>
      <c r="W1202" s="1549"/>
    </row>
    <row r="1203" spans="1:23">
      <c r="A1203" s="25">
        <v>125</v>
      </c>
      <c r="B1203" s="1474" t="s">
        <v>13700</v>
      </c>
      <c r="C1203" s="1475" t="s">
        <v>13701</v>
      </c>
      <c r="D1203" s="1478"/>
      <c r="E1203" s="1352">
        <v>0.3</v>
      </c>
      <c r="F1203" s="1548"/>
      <c r="G1203" s="1552"/>
      <c r="H1203" s="1552"/>
      <c r="I1203" s="1552"/>
      <c r="J1203" s="1552">
        <v>0.3</v>
      </c>
      <c r="K1203" s="1552">
        <v>0.3</v>
      </c>
      <c r="L1203" s="839">
        <v>5</v>
      </c>
      <c r="M1203" s="1467"/>
      <c r="N1203" s="1467"/>
      <c r="O1203" s="1467"/>
      <c r="P1203" s="1467"/>
      <c r="Q1203" s="1548"/>
      <c r="R1203" s="1553">
        <v>0.3</v>
      </c>
      <c r="S1203" s="1549"/>
      <c r="T1203" s="1549"/>
      <c r="U1203" s="1549"/>
      <c r="V1203" s="1549"/>
      <c r="W1203" s="1549"/>
    </row>
    <row r="1204" spans="1:23">
      <c r="A1204" s="25">
        <v>126</v>
      </c>
      <c r="B1204" s="1474" t="s">
        <v>13702</v>
      </c>
      <c r="C1204" s="1475" t="s">
        <v>13703</v>
      </c>
      <c r="D1204" s="1478"/>
      <c r="E1204" s="1352">
        <v>0.5</v>
      </c>
      <c r="F1204" s="1548">
        <v>0.5</v>
      </c>
      <c r="G1204" s="1552"/>
      <c r="H1204" s="1552"/>
      <c r="I1204" s="1552">
        <v>0.5</v>
      </c>
      <c r="J1204" s="1552"/>
      <c r="K1204" s="1552"/>
      <c r="L1204" s="839">
        <v>5</v>
      </c>
      <c r="M1204" s="1467"/>
      <c r="N1204" s="1467"/>
      <c r="O1204" s="1467"/>
      <c r="P1204" s="1467"/>
      <c r="Q1204" s="1548">
        <v>0.5</v>
      </c>
      <c r="R1204" s="1553"/>
      <c r="S1204" s="1549"/>
      <c r="T1204" s="1549"/>
      <c r="U1204" s="1549"/>
      <c r="V1204" s="1549"/>
      <c r="W1204" s="1549"/>
    </row>
    <row r="1205" spans="1:23">
      <c r="A1205" s="25">
        <v>127</v>
      </c>
      <c r="B1205" s="1474" t="s">
        <v>13704</v>
      </c>
      <c r="C1205" s="1475" t="s">
        <v>13705</v>
      </c>
      <c r="D1205" s="1478"/>
      <c r="E1205" s="1352">
        <v>0.4</v>
      </c>
      <c r="F1205" s="1548"/>
      <c r="G1205" s="1552"/>
      <c r="H1205" s="1552"/>
      <c r="I1205" s="1552"/>
      <c r="J1205" s="1552">
        <v>0.4</v>
      </c>
      <c r="K1205" s="1552">
        <v>0.4</v>
      </c>
      <c r="L1205" s="839">
        <v>5</v>
      </c>
      <c r="M1205" s="1467"/>
      <c r="N1205" s="1467"/>
      <c r="O1205" s="1467"/>
      <c r="P1205" s="1467"/>
      <c r="Q1205" s="1548"/>
      <c r="R1205" s="1553">
        <v>0.4</v>
      </c>
      <c r="S1205" s="1549"/>
      <c r="T1205" s="1549"/>
      <c r="U1205" s="1549"/>
      <c r="V1205" s="1549"/>
      <c r="W1205" s="1549"/>
    </row>
    <row r="1206" spans="1:23">
      <c r="A1206" s="25">
        <v>128</v>
      </c>
      <c r="B1206" s="1474" t="s">
        <v>13706</v>
      </c>
      <c r="C1206" s="1475" t="s">
        <v>13707</v>
      </c>
      <c r="D1206" s="1478"/>
      <c r="E1206" s="1352">
        <v>0.3</v>
      </c>
      <c r="F1206" s="1548"/>
      <c r="G1206" s="1552"/>
      <c r="H1206" s="1552"/>
      <c r="I1206" s="1552"/>
      <c r="J1206" s="1552">
        <v>0.3</v>
      </c>
      <c r="K1206" s="1552">
        <v>0.3</v>
      </c>
      <c r="L1206" s="839">
        <v>5</v>
      </c>
      <c r="M1206" s="1467"/>
      <c r="N1206" s="1467"/>
      <c r="O1206" s="1467"/>
      <c r="P1206" s="1467"/>
      <c r="Q1206" s="1548"/>
      <c r="R1206" s="1553">
        <v>0.3</v>
      </c>
      <c r="S1206" s="1549"/>
      <c r="T1206" s="1549"/>
      <c r="U1206" s="1549"/>
      <c r="V1206" s="1549"/>
      <c r="W1206" s="1549"/>
    </row>
    <row r="1207" spans="1:23">
      <c r="A1207" s="25">
        <v>129</v>
      </c>
      <c r="B1207" s="1474" t="s">
        <v>13708</v>
      </c>
      <c r="C1207" s="1475" t="s">
        <v>13709</v>
      </c>
      <c r="D1207" s="1478"/>
      <c r="E1207" s="1352">
        <v>0.5</v>
      </c>
      <c r="F1207" s="1548"/>
      <c r="G1207" s="1552"/>
      <c r="H1207" s="1552"/>
      <c r="I1207" s="1552"/>
      <c r="J1207" s="1552">
        <v>0.5</v>
      </c>
      <c r="K1207" s="1552">
        <v>0.5</v>
      </c>
      <c r="L1207" s="839">
        <v>5</v>
      </c>
      <c r="M1207" s="1467"/>
      <c r="N1207" s="1467"/>
      <c r="O1207" s="1467"/>
      <c r="P1207" s="1467"/>
      <c r="Q1207" s="1548"/>
      <c r="R1207" s="1553">
        <v>0.5</v>
      </c>
      <c r="S1207" s="1549"/>
      <c r="T1207" s="1549"/>
      <c r="U1207" s="1549"/>
      <c r="V1207" s="1549"/>
      <c r="W1207" s="1549"/>
    </row>
    <row r="1208" spans="1:23">
      <c r="A1208" s="25">
        <v>130</v>
      </c>
      <c r="B1208" s="1474" t="s">
        <v>13710</v>
      </c>
      <c r="C1208" s="1475" t="s">
        <v>13711</v>
      </c>
      <c r="D1208" s="1478"/>
      <c r="E1208" s="1352">
        <v>0.1</v>
      </c>
      <c r="F1208" s="1548"/>
      <c r="G1208" s="1552"/>
      <c r="H1208" s="1552"/>
      <c r="I1208" s="1552"/>
      <c r="J1208" s="1552">
        <v>0.1</v>
      </c>
      <c r="K1208" s="1552">
        <v>0.1</v>
      </c>
      <c r="L1208" s="839">
        <v>5</v>
      </c>
      <c r="M1208" s="1467"/>
      <c r="N1208" s="1467"/>
      <c r="O1208" s="1467"/>
      <c r="P1208" s="1467"/>
      <c r="Q1208" s="1548"/>
      <c r="R1208" s="1553">
        <v>0.1</v>
      </c>
      <c r="S1208" s="1549"/>
      <c r="T1208" s="1549"/>
      <c r="U1208" s="1549"/>
      <c r="V1208" s="1549"/>
      <c r="W1208" s="1549"/>
    </row>
    <row r="1209" spans="1:23">
      <c r="A1209" s="25">
        <v>131</v>
      </c>
      <c r="B1209" s="1474" t="s">
        <v>13712</v>
      </c>
      <c r="C1209" s="1475" t="s">
        <v>13713</v>
      </c>
      <c r="D1209" s="1478"/>
      <c r="E1209" s="1352">
        <v>0.1</v>
      </c>
      <c r="F1209" s="1548"/>
      <c r="G1209" s="1552"/>
      <c r="H1209" s="1552"/>
      <c r="I1209" s="1552"/>
      <c r="J1209" s="1552">
        <v>0.1</v>
      </c>
      <c r="K1209" s="1552">
        <v>0.1</v>
      </c>
      <c r="L1209" s="839">
        <v>5</v>
      </c>
      <c r="M1209" s="1467"/>
      <c r="N1209" s="1467"/>
      <c r="O1209" s="1467"/>
      <c r="P1209" s="1467"/>
      <c r="Q1209" s="1548"/>
      <c r="R1209" s="1553">
        <v>0.1</v>
      </c>
      <c r="S1209" s="1549"/>
      <c r="T1209" s="1549"/>
      <c r="U1209" s="1549"/>
      <c r="V1209" s="1549"/>
      <c r="W1209" s="1549"/>
    </row>
    <row r="1210" spans="1:23">
      <c r="A1210" s="25">
        <v>132</v>
      </c>
      <c r="B1210" s="1474" t="s">
        <v>13714</v>
      </c>
      <c r="C1210" s="1475" t="s">
        <v>13715</v>
      </c>
      <c r="D1210" s="1478"/>
      <c r="E1210" s="1352">
        <v>1.2</v>
      </c>
      <c r="F1210" s="1554">
        <v>1.2</v>
      </c>
      <c r="G1210" s="1552">
        <v>0.2</v>
      </c>
      <c r="H1210" s="1552"/>
      <c r="I1210" s="1552">
        <v>1</v>
      </c>
      <c r="J1210" s="1552"/>
      <c r="K1210" s="1552"/>
      <c r="L1210" s="839">
        <v>5</v>
      </c>
      <c r="M1210" s="1467"/>
      <c r="N1210" s="1467"/>
      <c r="O1210" s="1467"/>
      <c r="P1210" s="1467"/>
      <c r="Q1210" s="1554">
        <v>1.2</v>
      </c>
      <c r="R1210" s="1553"/>
      <c r="S1210" s="1549"/>
      <c r="T1210" s="1549"/>
      <c r="U1210" s="1549"/>
      <c r="V1210" s="1549"/>
      <c r="W1210" s="1549"/>
    </row>
    <row r="1211" spans="1:23">
      <c r="A1211" s="25">
        <v>133</v>
      </c>
      <c r="B1211" s="1474" t="s">
        <v>13716</v>
      </c>
      <c r="C1211" s="1475" t="s">
        <v>13717</v>
      </c>
      <c r="D1211" s="1478"/>
      <c r="E1211" s="1352">
        <v>0.3</v>
      </c>
      <c r="F1211" s="1554">
        <v>0.3</v>
      </c>
      <c r="G1211" s="1552"/>
      <c r="H1211" s="1552"/>
      <c r="I1211" s="1552">
        <v>0.3</v>
      </c>
      <c r="J1211" s="1552"/>
      <c r="K1211" s="1552"/>
      <c r="L1211" s="839">
        <v>5</v>
      </c>
      <c r="M1211" s="1467"/>
      <c r="N1211" s="1467"/>
      <c r="O1211" s="1467"/>
      <c r="P1211" s="1467"/>
      <c r="Q1211" s="1554">
        <v>0.3</v>
      </c>
      <c r="R1211" s="1553"/>
      <c r="S1211" s="1549"/>
      <c r="T1211" s="1549"/>
      <c r="U1211" s="1549"/>
      <c r="V1211" s="1549"/>
      <c r="W1211" s="1549"/>
    </row>
    <row r="1212" spans="1:23">
      <c r="A1212" s="25">
        <v>134</v>
      </c>
      <c r="B1212" s="1474" t="s">
        <v>13718</v>
      </c>
      <c r="C1212" s="1475" t="s">
        <v>13719</v>
      </c>
      <c r="D1212" s="1478"/>
      <c r="E1212" s="1352">
        <v>0.7</v>
      </c>
      <c r="F1212" s="1554"/>
      <c r="G1212" s="1552"/>
      <c r="H1212" s="1552"/>
      <c r="I1212" s="1552"/>
      <c r="J1212" s="1552">
        <v>0.7</v>
      </c>
      <c r="K1212" s="1552">
        <v>0.7</v>
      </c>
      <c r="L1212" s="839">
        <v>5</v>
      </c>
      <c r="M1212" s="1467"/>
      <c r="N1212" s="1467"/>
      <c r="O1212" s="1467"/>
      <c r="P1212" s="1467"/>
      <c r="Q1212" s="1554"/>
      <c r="R1212" s="1553">
        <v>0.7</v>
      </c>
      <c r="S1212" s="1549"/>
      <c r="T1212" s="1549"/>
      <c r="U1212" s="1549"/>
      <c r="V1212" s="1549"/>
      <c r="W1212" s="1549"/>
    </row>
    <row r="1213" spans="1:23">
      <c r="A1213" s="25">
        <v>135</v>
      </c>
      <c r="B1213" s="1474" t="s">
        <v>13720</v>
      </c>
      <c r="C1213" s="1475" t="s">
        <v>13721</v>
      </c>
      <c r="D1213" s="1478"/>
      <c r="E1213" s="1352">
        <v>0.3</v>
      </c>
      <c r="F1213" s="1554"/>
      <c r="G1213" s="1552"/>
      <c r="H1213" s="1552"/>
      <c r="I1213" s="1552"/>
      <c r="J1213" s="1552">
        <v>0.3</v>
      </c>
      <c r="K1213" s="1552">
        <v>0.3</v>
      </c>
      <c r="L1213" s="839">
        <v>5</v>
      </c>
      <c r="M1213" s="1467"/>
      <c r="N1213" s="1467"/>
      <c r="O1213" s="1467"/>
      <c r="P1213" s="1467"/>
      <c r="Q1213" s="1554"/>
      <c r="R1213" s="1553">
        <v>0.3</v>
      </c>
      <c r="S1213" s="1549"/>
      <c r="T1213" s="1549"/>
      <c r="U1213" s="1549"/>
      <c r="V1213" s="1549"/>
      <c r="W1213" s="1549"/>
    </row>
    <row r="1214" spans="1:23" ht="26.25">
      <c r="A1214" s="25">
        <v>136</v>
      </c>
      <c r="B1214" s="1474" t="s">
        <v>13722</v>
      </c>
      <c r="C1214" s="1475" t="s">
        <v>13723</v>
      </c>
      <c r="D1214" s="1478"/>
      <c r="E1214" s="1352">
        <v>0.6</v>
      </c>
      <c r="F1214" s="1554"/>
      <c r="G1214" s="1552"/>
      <c r="H1214" s="1552"/>
      <c r="I1214" s="1552"/>
      <c r="J1214" s="1552">
        <v>0.6</v>
      </c>
      <c r="K1214" s="1552">
        <v>0.6</v>
      </c>
      <c r="L1214" s="839">
        <v>5</v>
      </c>
      <c r="M1214" s="1467"/>
      <c r="N1214" s="1467"/>
      <c r="O1214" s="1467"/>
      <c r="P1214" s="1467"/>
      <c r="Q1214" s="1554"/>
      <c r="R1214" s="1553">
        <v>0.6</v>
      </c>
      <c r="S1214" s="1549"/>
      <c r="T1214" s="1549"/>
      <c r="U1214" s="1549"/>
      <c r="V1214" s="1549"/>
      <c r="W1214" s="1549"/>
    </row>
    <row r="1215" spans="1:23">
      <c r="A1215" s="25">
        <v>137</v>
      </c>
      <c r="B1215" s="1474" t="s">
        <v>13724</v>
      </c>
      <c r="C1215" s="1475" t="s">
        <v>13725</v>
      </c>
      <c r="D1215" s="1478"/>
      <c r="E1215" s="1352">
        <v>0.6</v>
      </c>
      <c r="F1215" s="1554"/>
      <c r="G1215" s="1552"/>
      <c r="H1215" s="1552"/>
      <c r="I1215" s="1552"/>
      <c r="J1215" s="1552">
        <v>0.6</v>
      </c>
      <c r="K1215" s="1552">
        <v>0.6</v>
      </c>
      <c r="L1215" s="839">
        <v>5</v>
      </c>
      <c r="M1215" s="1467"/>
      <c r="N1215" s="1467"/>
      <c r="O1215" s="1467"/>
      <c r="P1215" s="1467"/>
      <c r="Q1215" s="1554"/>
      <c r="R1215" s="1553">
        <v>0.6</v>
      </c>
      <c r="S1215" s="1549"/>
      <c r="T1215" s="1549"/>
      <c r="U1215" s="1549"/>
      <c r="V1215" s="1549"/>
      <c r="W1215" s="1549"/>
    </row>
    <row r="1216" spans="1:23">
      <c r="A1216" s="25">
        <v>138</v>
      </c>
      <c r="B1216" s="1474" t="s">
        <v>13726</v>
      </c>
      <c r="C1216" s="1475" t="s">
        <v>13727</v>
      </c>
      <c r="D1216" s="1478"/>
      <c r="E1216" s="1352">
        <v>1.3</v>
      </c>
      <c r="F1216" s="1554">
        <v>1.3</v>
      </c>
      <c r="G1216" s="1552"/>
      <c r="H1216" s="1552"/>
      <c r="I1216" s="1552">
        <v>1.3</v>
      </c>
      <c r="J1216" s="1552"/>
      <c r="K1216" s="1552"/>
      <c r="L1216" s="839">
        <v>5</v>
      </c>
      <c r="M1216" s="1467"/>
      <c r="N1216" s="1467"/>
      <c r="O1216" s="1467"/>
      <c r="P1216" s="1467"/>
      <c r="Q1216" s="1554">
        <v>1.3</v>
      </c>
      <c r="R1216" s="1553"/>
      <c r="S1216" s="1549"/>
      <c r="T1216" s="1549"/>
      <c r="U1216" s="1549"/>
      <c r="V1216" s="1549"/>
      <c r="W1216" s="1549"/>
    </row>
    <row r="1217" spans="1:23">
      <c r="A1217" s="25">
        <v>139</v>
      </c>
      <c r="B1217" s="1474" t="s">
        <v>13728</v>
      </c>
      <c r="C1217" s="1475" t="s">
        <v>13729</v>
      </c>
      <c r="D1217" s="1478"/>
      <c r="E1217" s="1352">
        <v>0.3</v>
      </c>
      <c r="F1217" s="1554"/>
      <c r="G1217" s="1552"/>
      <c r="H1217" s="1552"/>
      <c r="I1217" s="1552"/>
      <c r="J1217" s="1552">
        <v>0.3</v>
      </c>
      <c r="K1217" s="1552">
        <v>0.3</v>
      </c>
      <c r="L1217" s="839">
        <v>5</v>
      </c>
      <c r="M1217" s="1467"/>
      <c r="N1217" s="1467"/>
      <c r="O1217" s="1467"/>
      <c r="P1217" s="1467"/>
      <c r="Q1217" s="1554"/>
      <c r="R1217" s="1553">
        <v>0.3</v>
      </c>
      <c r="S1217" s="1549"/>
      <c r="T1217" s="1549"/>
      <c r="U1217" s="1549"/>
      <c r="V1217" s="1549"/>
      <c r="W1217" s="1549"/>
    </row>
    <row r="1218" spans="1:23">
      <c r="A1218" s="25">
        <v>140</v>
      </c>
      <c r="B1218" s="1474" t="s">
        <v>13730</v>
      </c>
      <c r="C1218" s="1475" t="s">
        <v>13731</v>
      </c>
      <c r="D1218" s="1478"/>
      <c r="E1218" s="1352">
        <v>0.1</v>
      </c>
      <c r="F1218" s="1554"/>
      <c r="G1218" s="1552"/>
      <c r="H1218" s="1552"/>
      <c r="I1218" s="1552"/>
      <c r="J1218" s="1552">
        <v>0.1</v>
      </c>
      <c r="K1218" s="1552">
        <v>0.1</v>
      </c>
      <c r="L1218" s="839">
        <v>5</v>
      </c>
      <c r="M1218" s="1467"/>
      <c r="N1218" s="1467"/>
      <c r="O1218" s="1467"/>
      <c r="P1218" s="1467"/>
      <c r="Q1218" s="1554"/>
      <c r="R1218" s="1553">
        <v>0.1</v>
      </c>
      <c r="S1218" s="1549"/>
      <c r="T1218" s="1549"/>
      <c r="U1218" s="1549"/>
      <c r="V1218" s="1549"/>
      <c r="W1218" s="1549"/>
    </row>
    <row r="1219" spans="1:23">
      <c r="A1219" s="25">
        <v>141</v>
      </c>
      <c r="B1219" s="1474" t="s">
        <v>13732</v>
      </c>
      <c r="C1219" s="1475" t="s">
        <v>13733</v>
      </c>
      <c r="D1219" s="1478"/>
      <c r="E1219" s="1352">
        <v>0.3</v>
      </c>
      <c r="F1219" s="1554"/>
      <c r="G1219" s="1552"/>
      <c r="H1219" s="1552"/>
      <c r="I1219" s="1552"/>
      <c r="J1219" s="1552">
        <v>0.3</v>
      </c>
      <c r="K1219" s="1552">
        <v>0.3</v>
      </c>
      <c r="L1219" s="839">
        <v>5</v>
      </c>
      <c r="M1219" s="1467"/>
      <c r="N1219" s="1467"/>
      <c r="O1219" s="1467"/>
      <c r="P1219" s="1467"/>
      <c r="Q1219" s="1554"/>
      <c r="R1219" s="1553">
        <v>0.3</v>
      </c>
      <c r="S1219" s="1549"/>
      <c r="T1219" s="1549"/>
      <c r="U1219" s="1549"/>
      <c r="V1219" s="1549"/>
      <c r="W1219" s="1549"/>
    </row>
    <row r="1220" spans="1:23">
      <c r="A1220" s="25">
        <v>142</v>
      </c>
      <c r="B1220" s="1474" t="s">
        <v>13734</v>
      </c>
      <c r="C1220" s="1475" t="s">
        <v>13735</v>
      </c>
      <c r="D1220" s="1478"/>
      <c r="E1220" s="1352">
        <v>0.1</v>
      </c>
      <c r="F1220" s="1554"/>
      <c r="G1220" s="1552"/>
      <c r="H1220" s="1552"/>
      <c r="I1220" s="1552"/>
      <c r="J1220" s="1552">
        <v>0.1</v>
      </c>
      <c r="K1220" s="1552">
        <v>0.1</v>
      </c>
      <c r="L1220" s="839">
        <v>5</v>
      </c>
      <c r="M1220" s="1467"/>
      <c r="N1220" s="1467"/>
      <c r="O1220" s="1467"/>
      <c r="P1220" s="1467"/>
      <c r="Q1220" s="1554"/>
      <c r="R1220" s="1553">
        <v>0.1</v>
      </c>
      <c r="S1220" s="1549"/>
      <c r="T1220" s="1549"/>
      <c r="U1220" s="1549"/>
      <c r="V1220" s="1549"/>
      <c r="W1220" s="1549"/>
    </row>
    <row r="1221" spans="1:23">
      <c r="A1221" s="25">
        <v>143</v>
      </c>
      <c r="B1221" s="1474" t="s">
        <v>13736</v>
      </c>
      <c r="C1221" s="1475" t="s">
        <v>13737</v>
      </c>
      <c r="D1221" s="1478"/>
      <c r="E1221" s="1352">
        <v>0.5</v>
      </c>
      <c r="F1221" s="1554"/>
      <c r="G1221" s="1552"/>
      <c r="H1221" s="1552"/>
      <c r="I1221" s="1552"/>
      <c r="J1221" s="1552">
        <v>0.5</v>
      </c>
      <c r="K1221" s="1552">
        <v>0.5</v>
      </c>
      <c r="L1221" s="839">
        <v>5</v>
      </c>
      <c r="M1221" s="1467"/>
      <c r="N1221" s="1467"/>
      <c r="O1221" s="1467"/>
      <c r="P1221" s="1467"/>
      <c r="Q1221" s="1554"/>
      <c r="R1221" s="1553">
        <v>0.5</v>
      </c>
      <c r="S1221" s="1549"/>
      <c r="T1221" s="1549"/>
      <c r="U1221" s="1549"/>
      <c r="V1221" s="1549"/>
      <c r="W1221" s="1549"/>
    </row>
    <row r="1222" spans="1:23">
      <c r="A1222" s="25">
        <v>144</v>
      </c>
      <c r="B1222" s="1474" t="s">
        <v>13738</v>
      </c>
      <c r="C1222" s="1475" t="s">
        <v>13739</v>
      </c>
      <c r="D1222" s="1478"/>
      <c r="E1222" s="1352">
        <v>0.1</v>
      </c>
      <c r="F1222" s="1554"/>
      <c r="G1222" s="1552"/>
      <c r="H1222" s="1552"/>
      <c r="I1222" s="1552"/>
      <c r="J1222" s="1552">
        <v>0.1</v>
      </c>
      <c r="K1222" s="1552">
        <v>0.1</v>
      </c>
      <c r="L1222" s="839">
        <v>5</v>
      </c>
      <c r="M1222" s="1467"/>
      <c r="N1222" s="1467"/>
      <c r="O1222" s="1467"/>
      <c r="P1222" s="1467"/>
      <c r="Q1222" s="1554"/>
      <c r="R1222" s="1553">
        <v>0.1</v>
      </c>
      <c r="S1222" s="1549"/>
      <c r="T1222" s="1549"/>
      <c r="U1222" s="1549"/>
      <c r="V1222" s="1549"/>
      <c r="W1222" s="1549"/>
    </row>
    <row r="1223" spans="1:23" ht="26.25">
      <c r="A1223" s="25">
        <v>145</v>
      </c>
      <c r="B1223" s="1474" t="s">
        <v>13740</v>
      </c>
      <c r="C1223" s="1475" t="s">
        <v>13741</v>
      </c>
      <c r="D1223" s="1478"/>
      <c r="E1223" s="1352">
        <v>0.6</v>
      </c>
      <c r="F1223" s="1554"/>
      <c r="G1223" s="1552"/>
      <c r="H1223" s="1552"/>
      <c r="I1223" s="1552"/>
      <c r="J1223" s="1552">
        <v>0.6</v>
      </c>
      <c r="K1223" s="1552">
        <v>0.6</v>
      </c>
      <c r="L1223" s="839">
        <v>5</v>
      </c>
      <c r="M1223" s="1467"/>
      <c r="N1223" s="1467"/>
      <c r="O1223" s="1467"/>
      <c r="P1223" s="1467"/>
      <c r="Q1223" s="1554"/>
      <c r="R1223" s="1553">
        <v>0.6</v>
      </c>
      <c r="S1223" s="1549"/>
      <c r="T1223" s="1549"/>
      <c r="U1223" s="1549"/>
      <c r="V1223" s="1549"/>
      <c r="W1223" s="1549"/>
    </row>
    <row r="1224" spans="1:23">
      <c r="A1224" s="25">
        <v>146</v>
      </c>
      <c r="B1224" s="1474" t="s">
        <v>13742</v>
      </c>
      <c r="C1224" s="1475" t="s">
        <v>13743</v>
      </c>
      <c r="D1224" s="1478"/>
      <c r="E1224" s="1352">
        <v>0.7</v>
      </c>
      <c r="F1224" s="1554"/>
      <c r="G1224" s="1552"/>
      <c r="H1224" s="1552"/>
      <c r="I1224" s="1552"/>
      <c r="J1224" s="1552">
        <v>0.7</v>
      </c>
      <c r="K1224" s="1552">
        <v>0.7</v>
      </c>
      <c r="L1224" s="839">
        <v>5</v>
      </c>
      <c r="M1224" s="1467"/>
      <c r="N1224" s="1467"/>
      <c r="O1224" s="1467"/>
      <c r="P1224" s="1467"/>
      <c r="Q1224" s="1554"/>
      <c r="R1224" s="1553">
        <v>0.7</v>
      </c>
      <c r="S1224" s="1549"/>
      <c r="T1224" s="1549"/>
      <c r="U1224" s="1549"/>
      <c r="V1224" s="1549"/>
      <c r="W1224" s="1549"/>
    </row>
    <row r="1225" spans="1:23">
      <c r="A1225" s="25">
        <v>147</v>
      </c>
      <c r="B1225" s="1474" t="s">
        <v>13744</v>
      </c>
      <c r="C1225" s="1475" t="s">
        <v>13745</v>
      </c>
      <c r="D1225" s="1478"/>
      <c r="E1225" s="1352">
        <v>0.7</v>
      </c>
      <c r="F1225" s="1554">
        <v>0.7</v>
      </c>
      <c r="G1225" s="1552"/>
      <c r="H1225" s="1552"/>
      <c r="I1225" s="1552">
        <v>0.7</v>
      </c>
      <c r="J1225" s="1552"/>
      <c r="K1225" s="1552"/>
      <c r="L1225" s="839">
        <v>5</v>
      </c>
      <c r="M1225" s="1467"/>
      <c r="N1225" s="1467"/>
      <c r="O1225" s="1467"/>
      <c r="P1225" s="1467"/>
      <c r="Q1225" s="1554">
        <v>0.7</v>
      </c>
      <c r="R1225" s="1553"/>
      <c r="S1225" s="1549"/>
      <c r="T1225" s="1549"/>
      <c r="U1225" s="1549"/>
      <c r="V1225" s="1549"/>
      <c r="W1225" s="1549"/>
    </row>
    <row r="1226" spans="1:23">
      <c r="A1226" s="25">
        <v>148</v>
      </c>
      <c r="B1226" s="1474" t="s">
        <v>13746</v>
      </c>
      <c r="C1226" s="1475" t="s">
        <v>13747</v>
      </c>
      <c r="D1226" s="1478"/>
      <c r="E1226" s="1352">
        <v>0.4</v>
      </c>
      <c r="F1226" s="1548"/>
      <c r="G1226" s="1552"/>
      <c r="H1226" s="1552"/>
      <c r="I1226" s="1552"/>
      <c r="J1226" s="1552">
        <v>0.4</v>
      </c>
      <c r="K1226" s="1552">
        <v>0.4</v>
      </c>
      <c r="L1226" s="839">
        <v>5</v>
      </c>
      <c r="M1226" s="1467"/>
      <c r="N1226" s="1467"/>
      <c r="O1226" s="1467"/>
      <c r="P1226" s="1467"/>
      <c r="Q1226" s="1548"/>
      <c r="R1226" s="1553">
        <v>0.4</v>
      </c>
      <c r="S1226" s="1549"/>
      <c r="T1226" s="1549"/>
      <c r="U1226" s="1549"/>
      <c r="V1226" s="1549"/>
      <c r="W1226" s="1549"/>
    </row>
    <row r="1227" spans="1:23" ht="26.25">
      <c r="A1227" s="25">
        <v>149</v>
      </c>
      <c r="B1227" s="1474" t="s">
        <v>13748</v>
      </c>
      <c r="C1227" s="1475" t="s">
        <v>13749</v>
      </c>
      <c r="D1227" s="1478"/>
      <c r="E1227" s="1352">
        <v>0.4</v>
      </c>
      <c r="F1227" s="1548"/>
      <c r="G1227" s="1552"/>
      <c r="H1227" s="1552"/>
      <c r="I1227" s="1552"/>
      <c r="J1227" s="1552">
        <v>0.4</v>
      </c>
      <c r="K1227" s="1552">
        <v>0.4</v>
      </c>
      <c r="L1227" s="839">
        <v>5</v>
      </c>
      <c r="M1227" s="1467"/>
      <c r="N1227" s="1467"/>
      <c r="O1227" s="1467"/>
      <c r="P1227" s="1467"/>
      <c r="Q1227" s="1548"/>
      <c r="R1227" s="1553">
        <v>0.4</v>
      </c>
      <c r="S1227" s="1549"/>
      <c r="T1227" s="1549"/>
      <c r="U1227" s="1549"/>
      <c r="V1227" s="1549"/>
      <c r="W1227" s="1549"/>
    </row>
    <row r="1228" spans="1:23">
      <c r="A1228" s="25">
        <v>150</v>
      </c>
      <c r="B1228" s="1474" t="s">
        <v>13750</v>
      </c>
      <c r="C1228" s="1475" t="s">
        <v>13751</v>
      </c>
      <c r="D1228" s="1478"/>
      <c r="E1228" s="1352">
        <v>0.5</v>
      </c>
      <c r="F1228" s="1548"/>
      <c r="G1228" s="1552"/>
      <c r="H1228" s="1552"/>
      <c r="I1228" s="1552"/>
      <c r="J1228" s="1552">
        <v>0.5</v>
      </c>
      <c r="K1228" s="1552">
        <v>0.5</v>
      </c>
      <c r="L1228" s="839">
        <v>5</v>
      </c>
      <c r="M1228" s="1467"/>
      <c r="N1228" s="1467"/>
      <c r="O1228" s="1467"/>
      <c r="P1228" s="1467"/>
      <c r="Q1228" s="1548"/>
      <c r="R1228" s="1553">
        <v>0.5</v>
      </c>
      <c r="S1228" s="1549"/>
      <c r="T1228" s="1549"/>
      <c r="U1228" s="1549"/>
      <c r="V1228" s="1549"/>
      <c r="W1228" s="1549"/>
    </row>
    <row r="1229" spans="1:23" ht="26.25">
      <c r="A1229" s="25">
        <v>151</v>
      </c>
      <c r="B1229" s="1474" t="s">
        <v>13752</v>
      </c>
      <c r="C1229" s="1475" t="s">
        <v>13753</v>
      </c>
      <c r="D1229" s="1478"/>
      <c r="E1229" s="1352">
        <v>0.3</v>
      </c>
      <c r="F1229" s="1548"/>
      <c r="G1229" s="1552"/>
      <c r="H1229" s="1552"/>
      <c r="I1229" s="1552"/>
      <c r="J1229" s="1552">
        <v>0.3</v>
      </c>
      <c r="K1229" s="1552">
        <v>0.3</v>
      </c>
      <c r="L1229" s="839">
        <v>5</v>
      </c>
      <c r="M1229" s="1467"/>
      <c r="N1229" s="1467"/>
      <c r="O1229" s="1467"/>
      <c r="P1229" s="1467"/>
      <c r="Q1229" s="1548"/>
      <c r="R1229" s="1553">
        <v>0.3</v>
      </c>
      <c r="S1229" s="1549"/>
      <c r="T1229" s="1549"/>
      <c r="U1229" s="1549"/>
      <c r="V1229" s="1549"/>
      <c r="W1229" s="1549"/>
    </row>
    <row r="1230" spans="1:23">
      <c r="A1230" s="25">
        <v>152</v>
      </c>
      <c r="B1230" s="1474" t="s">
        <v>13754</v>
      </c>
      <c r="C1230" s="1475" t="s">
        <v>13755</v>
      </c>
      <c r="D1230" s="1478"/>
      <c r="E1230" s="1352">
        <v>0.3</v>
      </c>
      <c r="F1230" s="1548"/>
      <c r="G1230" s="1552"/>
      <c r="H1230" s="1552"/>
      <c r="I1230" s="1552"/>
      <c r="J1230" s="1552">
        <v>0.3</v>
      </c>
      <c r="K1230" s="1552">
        <v>0.3</v>
      </c>
      <c r="L1230" s="839">
        <v>5</v>
      </c>
      <c r="M1230" s="1467"/>
      <c r="N1230" s="1467"/>
      <c r="O1230" s="1467"/>
      <c r="P1230" s="1467"/>
      <c r="Q1230" s="1548"/>
      <c r="R1230" s="1553">
        <v>0.3</v>
      </c>
      <c r="S1230" s="1549"/>
      <c r="T1230" s="1549"/>
      <c r="U1230" s="1549"/>
      <c r="V1230" s="1549"/>
      <c r="W1230" s="1549"/>
    </row>
    <row r="1231" spans="1:23">
      <c r="A1231" s="25">
        <v>153</v>
      </c>
      <c r="B1231" s="1474" t="s">
        <v>13756</v>
      </c>
      <c r="C1231" s="1475" t="s">
        <v>13757</v>
      </c>
      <c r="D1231" s="1478"/>
      <c r="E1231" s="1352">
        <v>1.1000000000000001</v>
      </c>
      <c r="F1231" s="1548"/>
      <c r="G1231" s="1552"/>
      <c r="H1231" s="1552"/>
      <c r="I1231" s="1552"/>
      <c r="J1231" s="1552">
        <v>1.1000000000000001</v>
      </c>
      <c r="K1231" s="1552">
        <v>1.1000000000000001</v>
      </c>
      <c r="L1231" s="839">
        <v>5</v>
      </c>
      <c r="M1231" s="1467"/>
      <c r="N1231" s="1467"/>
      <c r="O1231" s="1467"/>
      <c r="P1231" s="1467"/>
      <c r="Q1231" s="1548"/>
      <c r="R1231" s="1553">
        <v>1.1000000000000001</v>
      </c>
      <c r="S1231" s="1549"/>
      <c r="T1231" s="1549"/>
      <c r="U1231" s="1549"/>
      <c r="V1231" s="1549"/>
      <c r="W1231" s="1549"/>
    </row>
    <row r="1232" spans="1:23">
      <c r="A1232" s="25">
        <v>154</v>
      </c>
      <c r="B1232" s="1476" t="s">
        <v>13758</v>
      </c>
      <c r="C1232" s="1477" t="s">
        <v>13759</v>
      </c>
      <c r="D1232" s="1478" t="s">
        <v>13760</v>
      </c>
      <c r="E1232" s="839">
        <v>0.60199999999999998</v>
      </c>
      <c r="F1232" s="1477">
        <v>0.60199999999999998</v>
      </c>
      <c r="G1232" s="1479"/>
      <c r="H1232" s="1479"/>
      <c r="I1232" s="1479">
        <v>0.60199999999999998</v>
      </c>
      <c r="J1232" s="1479"/>
      <c r="K1232" s="1479"/>
      <c r="L1232" s="839">
        <v>5</v>
      </c>
      <c r="M1232" s="1555"/>
      <c r="N1232" s="1555"/>
      <c r="O1232" s="1555"/>
      <c r="P1232" s="1555"/>
      <c r="Q1232" s="1477">
        <v>0.60199999999999998</v>
      </c>
      <c r="R1232" s="1556"/>
      <c r="S1232" s="1549"/>
      <c r="T1232" s="1549"/>
      <c r="U1232" s="1549"/>
      <c r="V1232" s="1549"/>
      <c r="W1232" s="1549"/>
    </row>
    <row r="1233" spans="1:23">
      <c r="A1233" s="25">
        <v>155</v>
      </c>
      <c r="B1233" s="1474" t="s">
        <v>13761</v>
      </c>
      <c r="C1233" s="1475" t="s">
        <v>13762</v>
      </c>
      <c r="D1233" s="1478"/>
      <c r="E1233" s="1352">
        <v>0.5</v>
      </c>
      <c r="F1233" s="1548"/>
      <c r="G1233" s="1552"/>
      <c r="H1233" s="1552"/>
      <c r="I1233" s="1552"/>
      <c r="J1233" s="1552">
        <v>0.5</v>
      </c>
      <c r="K1233" s="1552">
        <v>0.5</v>
      </c>
      <c r="L1233" s="839">
        <v>5</v>
      </c>
      <c r="M1233" s="1467"/>
      <c r="N1233" s="1467"/>
      <c r="O1233" s="1467"/>
      <c r="P1233" s="1467"/>
      <c r="Q1233" s="1548"/>
      <c r="R1233" s="1553">
        <v>0.5</v>
      </c>
      <c r="S1233" s="1549"/>
      <c r="T1233" s="1549"/>
      <c r="U1233" s="1549"/>
      <c r="V1233" s="1549"/>
      <c r="W1233" s="1549"/>
    </row>
    <row r="1234" spans="1:23">
      <c r="A1234" s="25">
        <v>156</v>
      </c>
      <c r="B1234" s="1474" t="s">
        <v>13763</v>
      </c>
      <c r="C1234" s="1475" t="s">
        <v>13764</v>
      </c>
      <c r="D1234" s="1478"/>
      <c r="E1234" s="1352">
        <v>0.3</v>
      </c>
      <c r="F1234" s="1548"/>
      <c r="G1234" s="1552"/>
      <c r="H1234" s="1552"/>
      <c r="I1234" s="1552"/>
      <c r="J1234" s="1552">
        <v>0.3</v>
      </c>
      <c r="K1234" s="1552">
        <v>0.3</v>
      </c>
      <c r="L1234" s="839">
        <v>5</v>
      </c>
      <c r="M1234" s="1467"/>
      <c r="N1234" s="1467"/>
      <c r="O1234" s="1467"/>
      <c r="P1234" s="1467"/>
      <c r="Q1234" s="1548"/>
      <c r="R1234" s="1553">
        <v>0.3</v>
      </c>
      <c r="S1234" s="1549"/>
      <c r="T1234" s="1549"/>
      <c r="U1234" s="1549"/>
      <c r="V1234" s="1549"/>
      <c r="W1234" s="1549"/>
    </row>
    <row r="1235" spans="1:23">
      <c r="A1235" s="25">
        <v>157</v>
      </c>
      <c r="B1235" s="1474" t="s">
        <v>13765</v>
      </c>
      <c r="C1235" s="1475" t="s">
        <v>13766</v>
      </c>
      <c r="D1235" s="1478"/>
      <c r="E1235" s="1352">
        <v>0.3</v>
      </c>
      <c r="F1235" s="1548"/>
      <c r="G1235" s="1552"/>
      <c r="H1235" s="1552"/>
      <c r="I1235" s="1552"/>
      <c r="J1235" s="1552">
        <v>0.3</v>
      </c>
      <c r="K1235" s="1552">
        <v>0.3</v>
      </c>
      <c r="L1235" s="839">
        <v>5</v>
      </c>
      <c r="M1235" s="1467"/>
      <c r="N1235" s="1467"/>
      <c r="O1235" s="1467"/>
      <c r="P1235" s="1467"/>
      <c r="Q1235" s="1548"/>
      <c r="R1235" s="1553">
        <v>0.3</v>
      </c>
      <c r="S1235" s="1549"/>
      <c r="T1235" s="1549"/>
      <c r="U1235" s="1549"/>
      <c r="V1235" s="1549"/>
      <c r="W1235" s="1549"/>
    </row>
    <row r="1236" spans="1:23">
      <c r="A1236" s="25">
        <v>158</v>
      </c>
      <c r="B1236" s="1474" t="s">
        <v>13767</v>
      </c>
      <c r="C1236" s="1475" t="s">
        <v>13768</v>
      </c>
      <c r="D1236" s="1478"/>
      <c r="E1236" s="1352">
        <v>0.5</v>
      </c>
      <c r="F1236" s="1548"/>
      <c r="G1236" s="1552"/>
      <c r="H1236" s="1552"/>
      <c r="I1236" s="1552"/>
      <c r="J1236" s="1552">
        <v>0.5</v>
      </c>
      <c r="K1236" s="1552">
        <v>0.5</v>
      </c>
      <c r="L1236" s="839">
        <v>5</v>
      </c>
      <c r="M1236" s="1467"/>
      <c r="N1236" s="1467"/>
      <c r="O1236" s="1467"/>
      <c r="P1236" s="1467"/>
      <c r="Q1236" s="1548"/>
      <c r="R1236" s="1553">
        <v>0.5</v>
      </c>
      <c r="S1236" s="1549"/>
      <c r="T1236" s="1549"/>
      <c r="U1236" s="1549"/>
      <c r="V1236" s="1549"/>
      <c r="W1236" s="1549"/>
    </row>
    <row r="1237" spans="1:23">
      <c r="A1237" s="25">
        <v>159</v>
      </c>
      <c r="B1237" s="1474" t="s">
        <v>13769</v>
      </c>
      <c r="C1237" s="1475" t="s">
        <v>13770</v>
      </c>
      <c r="D1237" s="1478"/>
      <c r="E1237" s="1352">
        <v>0.4</v>
      </c>
      <c r="F1237" s="1548"/>
      <c r="G1237" s="1552"/>
      <c r="H1237" s="1552"/>
      <c r="I1237" s="1552"/>
      <c r="J1237" s="1552">
        <v>0.4</v>
      </c>
      <c r="K1237" s="1552">
        <v>0.4</v>
      </c>
      <c r="L1237" s="839">
        <v>5</v>
      </c>
      <c r="M1237" s="1467"/>
      <c r="N1237" s="1467"/>
      <c r="O1237" s="1467"/>
      <c r="P1237" s="1467"/>
      <c r="Q1237" s="1548"/>
      <c r="R1237" s="1553">
        <v>0.4</v>
      </c>
      <c r="S1237" s="1549"/>
      <c r="T1237" s="1549"/>
      <c r="U1237" s="1549"/>
      <c r="V1237" s="1549"/>
      <c r="W1237" s="1549"/>
    </row>
    <row r="1238" spans="1:23">
      <c r="A1238" s="25">
        <v>160</v>
      </c>
      <c r="B1238" s="1474" t="s">
        <v>13771</v>
      </c>
      <c r="C1238" s="1475" t="s">
        <v>13772</v>
      </c>
      <c r="D1238" s="1478"/>
      <c r="E1238" s="1352">
        <v>0.2</v>
      </c>
      <c r="F1238" s="1548"/>
      <c r="G1238" s="1552"/>
      <c r="H1238" s="1552"/>
      <c r="I1238" s="1552"/>
      <c r="J1238" s="1552">
        <v>0.2</v>
      </c>
      <c r="K1238" s="1552">
        <v>0.2</v>
      </c>
      <c r="L1238" s="839">
        <v>5</v>
      </c>
      <c r="M1238" s="1467"/>
      <c r="N1238" s="1467"/>
      <c r="O1238" s="1467"/>
      <c r="P1238" s="1467"/>
      <c r="Q1238" s="1548"/>
      <c r="R1238" s="1553">
        <v>0.2</v>
      </c>
      <c r="S1238" s="1549"/>
      <c r="T1238" s="1549"/>
      <c r="U1238" s="1549"/>
      <c r="V1238" s="1549"/>
      <c r="W1238" s="1549"/>
    </row>
    <row r="1239" spans="1:23">
      <c r="A1239" s="25">
        <v>161</v>
      </c>
      <c r="B1239" s="1474" t="s">
        <v>13773</v>
      </c>
      <c r="C1239" s="1475" t="s">
        <v>13774</v>
      </c>
      <c r="D1239" s="1478"/>
      <c r="E1239" s="1352">
        <v>0.2</v>
      </c>
      <c r="F1239" s="1548"/>
      <c r="G1239" s="1552"/>
      <c r="H1239" s="1552"/>
      <c r="I1239" s="1552"/>
      <c r="J1239" s="1552">
        <v>0.2</v>
      </c>
      <c r="K1239" s="1552">
        <v>0.2</v>
      </c>
      <c r="L1239" s="839">
        <v>5</v>
      </c>
      <c r="M1239" s="1467"/>
      <c r="N1239" s="1467"/>
      <c r="O1239" s="1467"/>
      <c r="P1239" s="1467"/>
      <c r="Q1239" s="1548"/>
      <c r="R1239" s="1553">
        <v>0.2</v>
      </c>
      <c r="S1239" s="1549"/>
      <c r="T1239" s="1549"/>
      <c r="U1239" s="1549"/>
      <c r="V1239" s="1549"/>
      <c r="W1239" s="1549"/>
    </row>
    <row r="1240" spans="1:23">
      <c r="A1240" s="25">
        <v>162</v>
      </c>
      <c r="B1240" s="1474" t="s">
        <v>13775</v>
      </c>
      <c r="C1240" s="1475" t="s">
        <v>13776</v>
      </c>
      <c r="D1240" s="1478"/>
      <c r="E1240" s="1352">
        <v>0.3</v>
      </c>
      <c r="F1240" s="1548"/>
      <c r="G1240" s="1552"/>
      <c r="H1240" s="1552"/>
      <c r="I1240" s="1552"/>
      <c r="J1240" s="1552">
        <v>0.3</v>
      </c>
      <c r="K1240" s="1552">
        <v>0.3</v>
      </c>
      <c r="L1240" s="839">
        <v>5</v>
      </c>
      <c r="M1240" s="1467"/>
      <c r="N1240" s="1467"/>
      <c r="O1240" s="1467"/>
      <c r="P1240" s="1467"/>
      <c r="Q1240" s="1548"/>
      <c r="R1240" s="1553">
        <v>0.3</v>
      </c>
      <c r="S1240" s="1549"/>
      <c r="T1240" s="1549"/>
      <c r="U1240" s="1549"/>
      <c r="V1240" s="1549"/>
      <c r="W1240" s="1549"/>
    </row>
    <row r="1241" spans="1:23">
      <c r="A1241" s="25">
        <v>163</v>
      </c>
      <c r="B1241" s="1474" t="s">
        <v>13777</v>
      </c>
      <c r="C1241" s="1475" t="s">
        <v>13778</v>
      </c>
      <c r="D1241" s="1478"/>
      <c r="E1241" s="1352">
        <v>1</v>
      </c>
      <c r="F1241" s="1548"/>
      <c r="G1241" s="1552"/>
      <c r="H1241" s="1552"/>
      <c r="I1241" s="1552"/>
      <c r="J1241" s="1552">
        <v>1</v>
      </c>
      <c r="K1241" s="1552">
        <v>1</v>
      </c>
      <c r="L1241" s="839">
        <v>5</v>
      </c>
      <c r="M1241" s="1467"/>
      <c r="N1241" s="1467"/>
      <c r="O1241" s="1467"/>
      <c r="P1241" s="1467"/>
      <c r="Q1241" s="1548"/>
      <c r="R1241" s="1553">
        <v>1</v>
      </c>
      <c r="S1241" s="1549"/>
      <c r="T1241" s="1549"/>
      <c r="U1241" s="1549"/>
      <c r="V1241" s="1549"/>
      <c r="W1241" s="1549"/>
    </row>
    <row r="1242" spans="1:23">
      <c r="A1242" s="25">
        <v>164</v>
      </c>
      <c r="B1242" s="1474" t="s">
        <v>13779</v>
      </c>
      <c r="C1242" s="1475" t="s">
        <v>13780</v>
      </c>
      <c r="D1242" s="1478"/>
      <c r="E1242" s="1352">
        <v>0.5</v>
      </c>
      <c r="F1242" s="1548"/>
      <c r="G1242" s="1552"/>
      <c r="H1242" s="1552"/>
      <c r="I1242" s="1552"/>
      <c r="J1242" s="1552">
        <v>0.5</v>
      </c>
      <c r="K1242" s="1552">
        <v>0.5</v>
      </c>
      <c r="L1242" s="839">
        <v>5</v>
      </c>
      <c r="M1242" s="1467"/>
      <c r="N1242" s="1467"/>
      <c r="O1242" s="1467"/>
      <c r="P1242" s="1467"/>
      <c r="Q1242" s="1548"/>
      <c r="R1242" s="1553">
        <v>0.5</v>
      </c>
      <c r="S1242" s="1549"/>
      <c r="T1242" s="1549"/>
      <c r="U1242" s="1549"/>
      <c r="V1242" s="1549"/>
      <c r="W1242" s="1549"/>
    </row>
    <row r="1243" spans="1:23">
      <c r="A1243" s="25">
        <v>165</v>
      </c>
      <c r="B1243" s="1474" t="s">
        <v>13781</v>
      </c>
      <c r="C1243" s="1475" t="s">
        <v>13782</v>
      </c>
      <c r="D1243" s="1478"/>
      <c r="E1243" s="1352">
        <v>0.3</v>
      </c>
      <c r="F1243" s="1548"/>
      <c r="G1243" s="1552"/>
      <c r="H1243" s="1552"/>
      <c r="I1243" s="1552"/>
      <c r="J1243" s="1552">
        <v>0.3</v>
      </c>
      <c r="K1243" s="1552">
        <v>0.3</v>
      </c>
      <c r="L1243" s="839">
        <v>5</v>
      </c>
      <c r="M1243" s="1467"/>
      <c r="N1243" s="1467"/>
      <c r="O1243" s="1467"/>
      <c r="P1243" s="1467"/>
      <c r="Q1243" s="1548"/>
      <c r="R1243" s="1553">
        <v>0.3</v>
      </c>
      <c r="S1243" s="1549"/>
      <c r="T1243" s="1549"/>
      <c r="U1243" s="1549"/>
      <c r="V1243" s="1549"/>
      <c r="W1243" s="1549"/>
    </row>
    <row r="1244" spans="1:23">
      <c r="A1244" s="25">
        <v>166</v>
      </c>
      <c r="B1244" s="1474" t="s">
        <v>13783</v>
      </c>
      <c r="C1244" s="1475" t="s">
        <v>13784</v>
      </c>
      <c r="D1244" s="1478"/>
      <c r="E1244" s="1352">
        <v>0.2</v>
      </c>
      <c r="F1244" s="1548">
        <v>0.2</v>
      </c>
      <c r="G1244" s="1552"/>
      <c r="H1244" s="1552"/>
      <c r="I1244" s="1552">
        <v>0.2</v>
      </c>
      <c r="J1244" s="1552"/>
      <c r="K1244" s="1552"/>
      <c r="L1244" s="839">
        <v>5</v>
      </c>
      <c r="M1244" s="1467"/>
      <c r="N1244" s="1467"/>
      <c r="O1244" s="1467"/>
      <c r="P1244" s="1467"/>
      <c r="Q1244" s="1548">
        <v>0.2</v>
      </c>
      <c r="R1244" s="1553"/>
      <c r="S1244" s="1549"/>
      <c r="T1244" s="1549"/>
      <c r="U1244" s="1549"/>
      <c r="V1244" s="1549"/>
      <c r="W1244" s="1549"/>
    </row>
    <row r="1245" spans="1:23">
      <c r="A1245" s="25">
        <v>167</v>
      </c>
      <c r="B1245" s="1474" t="s">
        <v>13785</v>
      </c>
      <c r="C1245" s="1475" t="s">
        <v>13786</v>
      </c>
      <c r="D1245" s="1478"/>
      <c r="E1245" s="1352">
        <v>0.1</v>
      </c>
      <c r="F1245" s="1548"/>
      <c r="G1245" s="1552"/>
      <c r="H1245" s="1552"/>
      <c r="I1245" s="1552"/>
      <c r="J1245" s="1552">
        <v>0.1</v>
      </c>
      <c r="K1245" s="1552">
        <v>0.1</v>
      </c>
      <c r="L1245" s="839">
        <v>5</v>
      </c>
      <c r="M1245" s="1467"/>
      <c r="N1245" s="1467"/>
      <c r="O1245" s="1467"/>
      <c r="P1245" s="1467"/>
      <c r="Q1245" s="1548"/>
      <c r="R1245" s="1553">
        <v>0.1</v>
      </c>
      <c r="S1245" s="1549"/>
      <c r="T1245" s="1549"/>
      <c r="U1245" s="1549"/>
      <c r="V1245" s="1549"/>
      <c r="W1245" s="1549"/>
    </row>
    <row r="1246" spans="1:23">
      <c r="A1246" s="25">
        <v>168</v>
      </c>
      <c r="B1246" s="1474" t="s">
        <v>13787</v>
      </c>
      <c r="C1246" s="1475" t="s">
        <v>13788</v>
      </c>
      <c r="D1246" s="1478"/>
      <c r="E1246" s="1352">
        <v>0.15</v>
      </c>
      <c r="F1246" s="1548"/>
      <c r="G1246" s="1552"/>
      <c r="H1246" s="1552"/>
      <c r="I1246" s="1552"/>
      <c r="J1246" s="1552">
        <v>0.15</v>
      </c>
      <c r="K1246" s="1552">
        <v>0.15</v>
      </c>
      <c r="L1246" s="839">
        <v>5</v>
      </c>
      <c r="M1246" s="1467"/>
      <c r="N1246" s="1467"/>
      <c r="O1246" s="1467"/>
      <c r="P1246" s="1467"/>
      <c r="Q1246" s="1548"/>
      <c r="R1246" s="1553">
        <v>0.15</v>
      </c>
      <c r="S1246" s="1549"/>
      <c r="T1246" s="1549"/>
      <c r="U1246" s="1549"/>
      <c r="V1246" s="1549"/>
      <c r="W1246" s="1549"/>
    </row>
    <row r="1247" spans="1:23">
      <c r="A1247" s="25">
        <v>169</v>
      </c>
      <c r="B1247" s="1474" t="s">
        <v>13789</v>
      </c>
      <c r="C1247" s="1475" t="s">
        <v>13790</v>
      </c>
      <c r="D1247" s="1478"/>
      <c r="E1247" s="1352">
        <v>0.2</v>
      </c>
      <c r="F1247" s="1548"/>
      <c r="G1247" s="1552"/>
      <c r="H1247" s="1552"/>
      <c r="I1247" s="1552"/>
      <c r="J1247" s="1552">
        <v>0.2</v>
      </c>
      <c r="K1247" s="1552">
        <v>0.2</v>
      </c>
      <c r="L1247" s="839">
        <v>5</v>
      </c>
      <c r="M1247" s="1467"/>
      <c r="N1247" s="1467"/>
      <c r="O1247" s="1467"/>
      <c r="P1247" s="1467"/>
      <c r="Q1247" s="1548"/>
      <c r="R1247" s="1553">
        <v>0.2</v>
      </c>
      <c r="S1247" s="1549"/>
      <c r="T1247" s="1549"/>
      <c r="U1247" s="1549"/>
      <c r="V1247" s="1549"/>
      <c r="W1247" s="1549"/>
    </row>
    <row r="1248" spans="1:23">
      <c r="A1248" s="25">
        <v>170</v>
      </c>
      <c r="B1248" s="1474" t="s">
        <v>13791</v>
      </c>
      <c r="C1248" s="1475" t="s">
        <v>13792</v>
      </c>
      <c r="D1248" s="1478"/>
      <c r="E1248" s="1352">
        <v>0.2</v>
      </c>
      <c r="F1248" s="1548"/>
      <c r="G1248" s="1552"/>
      <c r="H1248" s="1552"/>
      <c r="I1248" s="1552"/>
      <c r="J1248" s="1552">
        <v>0.2</v>
      </c>
      <c r="K1248" s="1552">
        <v>0.2</v>
      </c>
      <c r="L1248" s="839">
        <v>5</v>
      </c>
      <c r="M1248" s="1467"/>
      <c r="N1248" s="1467"/>
      <c r="O1248" s="1467"/>
      <c r="P1248" s="1467"/>
      <c r="Q1248" s="1548"/>
      <c r="R1248" s="1553">
        <v>0.2</v>
      </c>
      <c r="S1248" s="1549"/>
      <c r="T1248" s="1549"/>
      <c r="U1248" s="1549"/>
      <c r="V1248" s="1549"/>
      <c r="W1248" s="1549"/>
    </row>
    <row r="1249" spans="1:23">
      <c r="A1249" s="25">
        <v>171</v>
      </c>
      <c r="B1249" s="1474" t="s">
        <v>13793</v>
      </c>
      <c r="C1249" s="1475" t="s">
        <v>13794</v>
      </c>
      <c r="D1249" s="1478"/>
      <c r="E1249" s="1352">
        <v>0.15</v>
      </c>
      <c r="F1249" s="1548"/>
      <c r="G1249" s="1552"/>
      <c r="H1249" s="1552"/>
      <c r="I1249" s="1552"/>
      <c r="J1249" s="1552">
        <v>0.15</v>
      </c>
      <c r="K1249" s="1552">
        <v>0.15</v>
      </c>
      <c r="L1249" s="839">
        <v>5</v>
      </c>
      <c r="M1249" s="1467"/>
      <c r="N1249" s="1467"/>
      <c r="O1249" s="1467"/>
      <c r="P1249" s="1467"/>
      <c r="Q1249" s="1548"/>
      <c r="R1249" s="1553">
        <v>0.15</v>
      </c>
      <c r="S1249" s="1549"/>
      <c r="T1249" s="1549"/>
      <c r="U1249" s="1549"/>
      <c r="V1249" s="1549"/>
      <c r="W1249" s="1549"/>
    </row>
    <row r="1250" spans="1:23">
      <c r="A1250" s="25">
        <v>172</v>
      </c>
      <c r="B1250" s="1474" t="s">
        <v>13795</v>
      </c>
      <c r="C1250" s="1475" t="s">
        <v>13796</v>
      </c>
      <c r="D1250" s="1478"/>
      <c r="E1250" s="1352">
        <v>0.2</v>
      </c>
      <c r="F1250" s="1548"/>
      <c r="G1250" s="1552"/>
      <c r="H1250" s="1552"/>
      <c r="I1250" s="1552"/>
      <c r="J1250" s="1552">
        <v>0.2</v>
      </c>
      <c r="K1250" s="1552">
        <v>0.2</v>
      </c>
      <c r="L1250" s="839">
        <v>5</v>
      </c>
      <c r="M1250" s="1467"/>
      <c r="N1250" s="1467"/>
      <c r="O1250" s="1467"/>
      <c r="P1250" s="1467"/>
      <c r="Q1250" s="1548"/>
      <c r="R1250" s="1553">
        <v>0.2</v>
      </c>
      <c r="S1250" s="1549"/>
      <c r="T1250" s="1549"/>
      <c r="U1250" s="1549"/>
      <c r="V1250" s="1549"/>
      <c r="W1250" s="1549"/>
    </row>
    <row r="1251" spans="1:23">
      <c r="A1251" s="25">
        <v>173</v>
      </c>
      <c r="B1251" s="1474" t="s">
        <v>13797</v>
      </c>
      <c r="C1251" s="1475" t="s">
        <v>13798</v>
      </c>
      <c r="D1251" s="1478"/>
      <c r="E1251" s="1352">
        <v>0.2</v>
      </c>
      <c r="F1251" s="1548"/>
      <c r="G1251" s="1552"/>
      <c r="H1251" s="1552"/>
      <c r="I1251" s="1552"/>
      <c r="J1251" s="1552">
        <v>0.2</v>
      </c>
      <c r="K1251" s="1552">
        <v>0.2</v>
      </c>
      <c r="L1251" s="839">
        <v>5</v>
      </c>
      <c r="M1251" s="1467"/>
      <c r="N1251" s="1467"/>
      <c r="O1251" s="1467"/>
      <c r="P1251" s="1467"/>
      <c r="Q1251" s="1548"/>
      <c r="R1251" s="1553">
        <v>0.2</v>
      </c>
      <c r="S1251" s="1549"/>
      <c r="T1251" s="1549"/>
      <c r="U1251" s="1549"/>
      <c r="V1251" s="1549"/>
      <c r="W1251" s="1549"/>
    </row>
    <row r="1252" spans="1:23" ht="26.25">
      <c r="A1252" s="25">
        <v>174</v>
      </c>
      <c r="B1252" s="1474" t="s">
        <v>13799</v>
      </c>
      <c r="C1252" s="1475" t="s">
        <v>13800</v>
      </c>
      <c r="D1252" s="1478"/>
      <c r="E1252" s="1352">
        <v>0.4</v>
      </c>
      <c r="F1252" s="1548"/>
      <c r="G1252" s="1552"/>
      <c r="H1252" s="1552"/>
      <c r="I1252" s="1552"/>
      <c r="J1252" s="1552">
        <v>0.4</v>
      </c>
      <c r="K1252" s="1552">
        <v>0.4</v>
      </c>
      <c r="L1252" s="839">
        <v>5</v>
      </c>
      <c r="M1252" s="1467"/>
      <c r="N1252" s="1467"/>
      <c r="O1252" s="1467"/>
      <c r="P1252" s="1467"/>
      <c r="Q1252" s="1548"/>
      <c r="R1252" s="1553">
        <v>0.4</v>
      </c>
      <c r="S1252" s="1549"/>
      <c r="T1252" s="1549"/>
      <c r="U1252" s="1549"/>
      <c r="V1252" s="1549"/>
      <c r="W1252" s="1549"/>
    </row>
    <row r="1253" spans="1:23" ht="26.25">
      <c r="A1253" s="25">
        <v>175</v>
      </c>
      <c r="B1253" s="1474" t="s">
        <v>13801</v>
      </c>
      <c r="C1253" s="1475" t="s">
        <v>13802</v>
      </c>
      <c r="D1253" s="1478"/>
      <c r="E1253" s="1352">
        <v>0.1</v>
      </c>
      <c r="F1253" s="1548"/>
      <c r="G1253" s="1552"/>
      <c r="H1253" s="1552"/>
      <c r="I1253" s="1552"/>
      <c r="J1253" s="1552">
        <v>0.1</v>
      </c>
      <c r="K1253" s="1552">
        <v>0.1</v>
      </c>
      <c r="L1253" s="839">
        <v>5</v>
      </c>
      <c r="M1253" s="1467"/>
      <c r="N1253" s="1467"/>
      <c r="O1253" s="1467"/>
      <c r="P1253" s="1467"/>
      <c r="Q1253" s="1548"/>
      <c r="R1253" s="1553">
        <v>0.1</v>
      </c>
      <c r="S1253" s="1549"/>
      <c r="T1253" s="1549"/>
      <c r="U1253" s="1549"/>
      <c r="V1253" s="1549"/>
      <c r="W1253" s="1549"/>
    </row>
    <row r="1254" spans="1:23">
      <c r="A1254" s="25">
        <v>176</v>
      </c>
      <c r="B1254" s="1474" t="s">
        <v>13803</v>
      </c>
      <c r="C1254" s="1475" t="s">
        <v>13804</v>
      </c>
      <c r="D1254" s="1478"/>
      <c r="E1254" s="1352">
        <v>0.4</v>
      </c>
      <c r="F1254" s="1548"/>
      <c r="G1254" s="1552"/>
      <c r="H1254" s="1552"/>
      <c r="I1254" s="1552"/>
      <c r="J1254" s="1552">
        <v>0.4</v>
      </c>
      <c r="K1254" s="1552">
        <v>0.4</v>
      </c>
      <c r="L1254" s="839">
        <v>5</v>
      </c>
      <c r="M1254" s="1467"/>
      <c r="N1254" s="1467"/>
      <c r="O1254" s="1467"/>
      <c r="P1254" s="1467"/>
      <c r="Q1254" s="1548"/>
      <c r="R1254" s="1553">
        <v>0.4</v>
      </c>
      <c r="S1254" s="1549"/>
      <c r="T1254" s="1549"/>
      <c r="U1254" s="1549"/>
      <c r="V1254" s="1549"/>
      <c r="W1254" s="1549"/>
    </row>
    <row r="1255" spans="1:23" ht="26.25">
      <c r="A1255" s="25">
        <v>177</v>
      </c>
      <c r="B1255" s="1474" t="s">
        <v>13805</v>
      </c>
      <c r="C1255" s="1475" t="s">
        <v>13806</v>
      </c>
      <c r="D1255" s="1478"/>
      <c r="E1255" s="1352">
        <v>0.3</v>
      </c>
      <c r="F1255" s="1548">
        <v>0.112</v>
      </c>
      <c r="G1255" s="1552"/>
      <c r="H1255" s="1552"/>
      <c r="I1255" s="1552">
        <v>0.112</v>
      </c>
      <c r="J1255" s="1552">
        <v>0.188</v>
      </c>
      <c r="K1255" s="1552">
        <v>0.188</v>
      </c>
      <c r="L1255" s="839">
        <v>5</v>
      </c>
      <c r="M1255" s="1467"/>
      <c r="N1255" s="1467"/>
      <c r="O1255" s="1467"/>
      <c r="P1255" s="1467"/>
      <c r="Q1255" s="1548">
        <v>0.112</v>
      </c>
      <c r="R1255" s="1553">
        <v>0.188</v>
      </c>
      <c r="S1255" s="1549"/>
      <c r="T1255" s="1549"/>
      <c r="U1255" s="1549"/>
      <c r="V1255" s="1549"/>
      <c r="W1255" s="1549"/>
    </row>
    <row r="1256" spans="1:23">
      <c r="A1256" s="25">
        <v>178</v>
      </c>
      <c r="B1256" s="1474" t="s">
        <v>13807</v>
      </c>
      <c r="C1256" s="1475" t="s">
        <v>13808</v>
      </c>
      <c r="D1256" s="1478"/>
      <c r="E1256" s="1352">
        <v>0.7</v>
      </c>
      <c r="F1256" s="1554">
        <v>0.7</v>
      </c>
      <c r="G1256" s="1552"/>
      <c r="H1256" s="1552"/>
      <c r="I1256" s="1552">
        <v>0.7</v>
      </c>
      <c r="J1256" s="1552"/>
      <c r="K1256" s="1552"/>
      <c r="L1256" s="839">
        <v>5</v>
      </c>
      <c r="M1256" s="1467"/>
      <c r="N1256" s="1467"/>
      <c r="O1256" s="1467"/>
      <c r="P1256" s="1467"/>
      <c r="Q1256" s="1554">
        <v>0.7</v>
      </c>
      <c r="R1256" s="1553"/>
      <c r="S1256" s="1549"/>
      <c r="T1256" s="1549"/>
      <c r="U1256" s="1549"/>
      <c r="V1256" s="1549"/>
      <c r="W1256" s="1549"/>
    </row>
    <row r="1257" spans="1:23" ht="26.25">
      <c r="A1257" s="25">
        <v>179</v>
      </c>
      <c r="B1257" s="1474" t="s">
        <v>13809</v>
      </c>
      <c r="C1257" s="1475" t="s">
        <v>13810</v>
      </c>
      <c r="D1257" s="1478"/>
      <c r="E1257" s="1352">
        <v>0.5</v>
      </c>
      <c r="F1257" s="1548">
        <v>0.5</v>
      </c>
      <c r="G1257" s="1552"/>
      <c r="H1257" s="1552"/>
      <c r="I1257" s="1552">
        <v>0.5</v>
      </c>
      <c r="J1257" s="1552"/>
      <c r="K1257" s="1552"/>
      <c r="L1257" s="839">
        <v>5</v>
      </c>
      <c r="M1257" s="1467"/>
      <c r="N1257" s="1467"/>
      <c r="O1257" s="1467"/>
      <c r="P1257" s="1467"/>
      <c r="Q1257" s="1548">
        <v>0.5</v>
      </c>
      <c r="R1257" s="1553"/>
      <c r="S1257" s="1549"/>
      <c r="T1257" s="1549"/>
      <c r="U1257" s="1549"/>
      <c r="V1257" s="1549"/>
      <c r="W1257" s="1549"/>
    </row>
    <row r="1258" spans="1:23">
      <c r="A1258" s="25">
        <v>180</v>
      </c>
      <c r="B1258" s="1474" t="s">
        <v>13811</v>
      </c>
      <c r="C1258" s="1475" t="s">
        <v>13812</v>
      </c>
      <c r="D1258" s="1478"/>
      <c r="E1258" s="1352">
        <v>0.1</v>
      </c>
      <c r="F1258" s="1548"/>
      <c r="G1258" s="1552"/>
      <c r="H1258" s="1552"/>
      <c r="I1258" s="1552"/>
      <c r="J1258" s="1552">
        <v>0.1</v>
      </c>
      <c r="K1258" s="1552">
        <v>0.1</v>
      </c>
      <c r="L1258" s="839">
        <v>5</v>
      </c>
      <c r="M1258" s="1467"/>
      <c r="N1258" s="1467"/>
      <c r="O1258" s="1467"/>
      <c r="P1258" s="1467"/>
      <c r="Q1258" s="1548"/>
      <c r="R1258" s="1553">
        <v>0.1</v>
      </c>
      <c r="S1258" s="1549"/>
      <c r="T1258" s="1549"/>
      <c r="U1258" s="1549"/>
      <c r="V1258" s="1549"/>
      <c r="W1258" s="1549"/>
    </row>
    <row r="1259" spans="1:23">
      <c r="A1259" s="25">
        <v>181</v>
      </c>
      <c r="B1259" s="1474" t="s">
        <v>13813</v>
      </c>
      <c r="C1259" s="1475" t="s">
        <v>13814</v>
      </c>
      <c r="D1259" s="1478"/>
      <c r="E1259" s="1352">
        <v>0.2</v>
      </c>
      <c r="F1259" s="1548"/>
      <c r="G1259" s="1552"/>
      <c r="H1259" s="1552"/>
      <c r="I1259" s="1552"/>
      <c r="J1259" s="1552">
        <v>0.2</v>
      </c>
      <c r="K1259" s="1552">
        <v>0.2</v>
      </c>
      <c r="L1259" s="839">
        <v>5</v>
      </c>
      <c r="M1259" s="1467"/>
      <c r="N1259" s="1467"/>
      <c r="O1259" s="1467"/>
      <c r="P1259" s="1467"/>
      <c r="Q1259" s="1548"/>
      <c r="R1259" s="1553">
        <v>0.2</v>
      </c>
      <c r="S1259" s="1549"/>
      <c r="T1259" s="1549"/>
      <c r="U1259" s="1549"/>
      <c r="V1259" s="1549"/>
      <c r="W1259" s="1549"/>
    </row>
    <row r="1260" spans="1:23">
      <c r="A1260" s="25">
        <v>182</v>
      </c>
      <c r="B1260" s="1474" t="s">
        <v>13815</v>
      </c>
      <c r="C1260" s="1475" t="s">
        <v>13816</v>
      </c>
      <c r="D1260" s="1478"/>
      <c r="E1260" s="1352">
        <v>0.2</v>
      </c>
      <c r="F1260" s="1548"/>
      <c r="G1260" s="1552"/>
      <c r="H1260" s="1552"/>
      <c r="I1260" s="1552"/>
      <c r="J1260" s="1552">
        <v>0.2</v>
      </c>
      <c r="K1260" s="1552">
        <v>0.2</v>
      </c>
      <c r="L1260" s="839">
        <v>5</v>
      </c>
      <c r="M1260" s="1467"/>
      <c r="N1260" s="1467"/>
      <c r="O1260" s="1467"/>
      <c r="P1260" s="1467"/>
      <c r="Q1260" s="1548"/>
      <c r="R1260" s="1553">
        <v>0.2</v>
      </c>
      <c r="S1260" s="1549"/>
      <c r="T1260" s="1549"/>
      <c r="U1260" s="1549"/>
      <c r="V1260" s="1549"/>
      <c r="W1260" s="1549"/>
    </row>
    <row r="1261" spans="1:23">
      <c r="A1261" s="25">
        <v>183</v>
      </c>
      <c r="B1261" s="1474" t="s">
        <v>13817</v>
      </c>
      <c r="C1261" s="1475" t="s">
        <v>13818</v>
      </c>
      <c r="D1261" s="1478"/>
      <c r="E1261" s="1352">
        <v>0.3</v>
      </c>
      <c r="F1261" s="1548"/>
      <c r="G1261" s="1552"/>
      <c r="H1261" s="1552"/>
      <c r="I1261" s="1552"/>
      <c r="J1261" s="1552">
        <v>0.3</v>
      </c>
      <c r="K1261" s="1552">
        <v>0.3</v>
      </c>
      <c r="L1261" s="839">
        <v>5</v>
      </c>
      <c r="M1261" s="1467"/>
      <c r="N1261" s="1467"/>
      <c r="O1261" s="1467"/>
      <c r="P1261" s="1467"/>
      <c r="Q1261" s="1548"/>
      <c r="R1261" s="1553">
        <v>0.3</v>
      </c>
      <c r="S1261" s="1549"/>
      <c r="T1261" s="1549"/>
      <c r="U1261" s="1549"/>
      <c r="V1261" s="1549"/>
      <c r="W1261" s="1549"/>
    </row>
    <row r="1262" spans="1:23">
      <c r="A1262" s="25">
        <v>184</v>
      </c>
      <c r="B1262" s="1474" t="s">
        <v>13819</v>
      </c>
      <c r="C1262" s="1475" t="s">
        <v>13820</v>
      </c>
      <c r="D1262" s="1478"/>
      <c r="E1262" s="1352">
        <v>0.05</v>
      </c>
      <c r="F1262" s="1548"/>
      <c r="G1262" s="1552"/>
      <c r="H1262" s="1552"/>
      <c r="I1262" s="1552"/>
      <c r="J1262" s="1552">
        <v>0.05</v>
      </c>
      <c r="K1262" s="1552">
        <v>0.05</v>
      </c>
      <c r="L1262" s="839">
        <v>5</v>
      </c>
      <c r="M1262" s="1467"/>
      <c r="N1262" s="1467"/>
      <c r="O1262" s="1467"/>
      <c r="P1262" s="1467"/>
      <c r="Q1262" s="1548"/>
      <c r="R1262" s="1553">
        <v>0.05</v>
      </c>
      <c r="S1262" s="1549"/>
      <c r="T1262" s="1549"/>
      <c r="U1262" s="1549"/>
      <c r="V1262" s="1549"/>
      <c r="W1262" s="1549"/>
    </row>
    <row r="1263" spans="1:23">
      <c r="A1263" s="25">
        <v>185</v>
      </c>
      <c r="B1263" s="1474" t="s">
        <v>13821</v>
      </c>
      <c r="C1263" s="1475" t="s">
        <v>13822</v>
      </c>
      <c r="D1263" s="1478"/>
      <c r="E1263" s="1352">
        <v>0.05</v>
      </c>
      <c r="F1263" s="1548"/>
      <c r="G1263" s="1552"/>
      <c r="H1263" s="1552"/>
      <c r="I1263" s="1552"/>
      <c r="J1263" s="1552">
        <v>0.05</v>
      </c>
      <c r="K1263" s="1552">
        <v>0.05</v>
      </c>
      <c r="L1263" s="839">
        <v>5</v>
      </c>
      <c r="M1263" s="1467"/>
      <c r="N1263" s="1467"/>
      <c r="O1263" s="1467"/>
      <c r="P1263" s="1467"/>
      <c r="Q1263" s="1548"/>
      <c r="R1263" s="1553">
        <v>0.05</v>
      </c>
      <c r="S1263" s="1549"/>
      <c r="T1263" s="1549"/>
      <c r="U1263" s="1549"/>
      <c r="V1263" s="1549"/>
      <c r="W1263" s="1549"/>
    </row>
    <row r="1264" spans="1:23">
      <c r="A1264" s="25">
        <v>186</v>
      </c>
      <c r="B1264" s="1474" t="s">
        <v>13823</v>
      </c>
      <c r="C1264" s="1475" t="s">
        <v>13824</v>
      </c>
      <c r="D1264" s="1478"/>
      <c r="E1264" s="1352">
        <v>0.02</v>
      </c>
      <c r="F1264" s="1548"/>
      <c r="G1264" s="1552"/>
      <c r="H1264" s="1552"/>
      <c r="I1264" s="1552"/>
      <c r="J1264" s="1552">
        <v>0.02</v>
      </c>
      <c r="K1264" s="1552">
        <v>0.02</v>
      </c>
      <c r="L1264" s="839">
        <v>5</v>
      </c>
      <c r="M1264" s="1467"/>
      <c r="N1264" s="1467"/>
      <c r="O1264" s="1467"/>
      <c r="P1264" s="1467"/>
      <c r="Q1264" s="1548"/>
      <c r="R1264" s="1553">
        <v>0.02</v>
      </c>
      <c r="S1264" s="1549"/>
      <c r="T1264" s="1549"/>
      <c r="U1264" s="1549"/>
      <c r="V1264" s="1549"/>
      <c r="W1264" s="1549"/>
    </row>
    <row r="1265" spans="1:23">
      <c r="A1265" s="25">
        <v>187</v>
      </c>
      <c r="B1265" s="1474" t="s">
        <v>13825</v>
      </c>
      <c r="C1265" s="1475" t="s">
        <v>13826</v>
      </c>
      <c r="D1265" s="1478"/>
      <c r="E1265" s="1352">
        <v>0.3</v>
      </c>
      <c r="F1265" s="1548"/>
      <c r="G1265" s="1552"/>
      <c r="H1265" s="1552"/>
      <c r="I1265" s="1552"/>
      <c r="J1265" s="1552">
        <v>0.3</v>
      </c>
      <c r="K1265" s="1552">
        <v>0.3</v>
      </c>
      <c r="L1265" s="839">
        <v>5</v>
      </c>
      <c r="M1265" s="1467"/>
      <c r="N1265" s="1467"/>
      <c r="O1265" s="1467"/>
      <c r="P1265" s="1467"/>
      <c r="Q1265" s="1548"/>
      <c r="R1265" s="1553">
        <v>0.3</v>
      </c>
      <c r="S1265" s="1549"/>
      <c r="T1265" s="1549"/>
      <c r="U1265" s="1549"/>
      <c r="V1265" s="1549"/>
      <c r="W1265" s="1549"/>
    </row>
    <row r="1266" spans="1:23">
      <c r="A1266" s="25">
        <v>188</v>
      </c>
      <c r="B1266" s="1474" t="s">
        <v>13827</v>
      </c>
      <c r="C1266" s="1475" t="s">
        <v>13828</v>
      </c>
      <c r="D1266" s="1478"/>
      <c r="E1266" s="1352">
        <v>0.5</v>
      </c>
      <c r="F1266" s="1548"/>
      <c r="G1266" s="1552"/>
      <c r="H1266" s="1552"/>
      <c r="I1266" s="1552"/>
      <c r="J1266" s="1552">
        <v>0.5</v>
      </c>
      <c r="K1266" s="1552">
        <v>0.5</v>
      </c>
      <c r="L1266" s="839">
        <v>5</v>
      </c>
      <c r="M1266" s="1467"/>
      <c r="N1266" s="1467"/>
      <c r="O1266" s="1467"/>
      <c r="P1266" s="1467"/>
      <c r="Q1266" s="1548"/>
      <c r="R1266" s="1553">
        <v>0.5</v>
      </c>
      <c r="S1266" s="1549"/>
      <c r="T1266" s="1549"/>
      <c r="U1266" s="1549"/>
      <c r="V1266" s="1549"/>
      <c r="W1266" s="1549"/>
    </row>
    <row r="1267" spans="1:23" ht="26.25">
      <c r="A1267" s="25">
        <v>189</v>
      </c>
      <c r="B1267" s="1474" t="s">
        <v>13829</v>
      </c>
      <c r="C1267" s="1475" t="s">
        <v>13830</v>
      </c>
      <c r="D1267" s="1478"/>
      <c r="E1267" s="1352">
        <v>0.3</v>
      </c>
      <c r="F1267" s="1548"/>
      <c r="G1267" s="1552"/>
      <c r="H1267" s="1552"/>
      <c r="I1267" s="1552"/>
      <c r="J1267" s="1552">
        <v>0.3</v>
      </c>
      <c r="K1267" s="1552">
        <v>0.3</v>
      </c>
      <c r="L1267" s="839">
        <v>5</v>
      </c>
      <c r="M1267" s="1467"/>
      <c r="N1267" s="1467"/>
      <c r="O1267" s="1467"/>
      <c r="P1267" s="1467"/>
      <c r="Q1267" s="1548"/>
      <c r="R1267" s="1553">
        <v>0.3</v>
      </c>
      <c r="S1267" s="1549"/>
      <c r="T1267" s="1549"/>
      <c r="U1267" s="1549"/>
      <c r="V1267" s="1549"/>
      <c r="W1267" s="1549"/>
    </row>
    <row r="1268" spans="1:23">
      <c r="A1268" s="25">
        <v>190</v>
      </c>
      <c r="B1268" s="1474" t="s">
        <v>13831</v>
      </c>
      <c r="C1268" s="1475" t="s">
        <v>13832</v>
      </c>
      <c r="D1268" s="1478"/>
      <c r="E1268" s="1352">
        <v>0.1</v>
      </c>
      <c r="F1268" s="1548"/>
      <c r="G1268" s="1552"/>
      <c r="H1268" s="1552"/>
      <c r="I1268" s="1552"/>
      <c r="J1268" s="1552">
        <v>0.1</v>
      </c>
      <c r="K1268" s="1552">
        <v>0.1</v>
      </c>
      <c r="L1268" s="839">
        <v>5</v>
      </c>
      <c r="M1268" s="1467"/>
      <c r="N1268" s="1467"/>
      <c r="O1268" s="1467"/>
      <c r="P1268" s="1467"/>
      <c r="Q1268" s="1548"/>
      <c r="R1268" s="1553">
        <v>0.1</v>
      </c>
      <c r="S1268" s="1549"/>
      <c r="T1268" s="1549"/>
      <c r="U1268" s="1549"/>
      <c r="V1268" s="1549"/>
      <c r="W1268" s="1549"/>
    </row>
    <row r="1269" spans="1:23">
      <c r="A1269" s="25">
        <v>191</v>
      </c>
      <c r="B1269" s="1474" t="s">
        <v>13833</v>
      </c>
      <c r="C1269" s="1475" t="s">
        <v>13834</v>
      </c>
      <c r="D1269" s="1478"/>
      <c r="E1269" s="1352">
        <v>0.2</v>
      </c>
      <c r="F1269" s="1548"/>
      <c r="G1269" s="1552"/>
      <c r="H1269" s="1552"/>
      <c r="I1269" s="1552"/>
      <c r="J1269" s="1552">
        <v>0.2</v>
      </c>
      <c r="K1269" s="1552">
        <v>0.2</v>
      </c>
      <c r="L1269" s="839">
        <v>5</v>
      </c>
      <c r="M1269" s="1467"/>
      <c r="N1269" s="1467"/>
      <c r="O1269" s="1467"/>
      <c r="P1269" s="1467"/>
      <c r="Q1269" s="1548"/>
      <c r="R1269" s="1553">
        <v>0.2</v>
      </c>
      <c r="S1269" s="1549"/>
      <c r="T1269" s="1549"/>
      <c r="U1269" s="1549"/>
      <c r="V1269" s="1549"/>
      <c r="W1269" s="1549"/>
    </row>
    <row r="1270" spans="1:23">
      <c r="A1270" s="25">
        <v>192</v>
      </c>
      <c r="B1270" s="1474" t="s">
        <v>13835</v>
      </c>
      <c r="C1270" s="1475" t="s">
        <v>13836</v>
      </c>
      <c r="D1270" s="1478"/>
      <c r="E1270" s="1352">
        <v>0.1</v>
      </c>
      <c r="F1270" s="1548"/>
      <c r="G1270" s="1552"/>
      <c r="H1270" s="1552"/>
      <c r="I1270" s="1552"/>
      <c r="J1270" s="1552">
        <v>0.1</v>
      </c>
      <c r="K1270" s="1552">
        <v>0.1</v>
      </c>
      <c r="L1270" s="839">
        <v>5</v>
      </c>
      <c r="M1270" s="1467"/>
      <c r="N1270" s="1467"/>
      <c r="O1270" s="1467"/>
      <c r="P1270" s="1467"/>
      <c r="Q1270" s="1548"/>
      <c r="R1270" s="1553">
        <v>0.1</v>
      </c>
      <c r="S1270" s="1549"/>
      <c r="T1270" s="1549"/>
      <c r="U1270" s="1549"/>
      <c r="V1270" s="1549"/>
      <c r="W1270" s="1549"/>
    </row>
    <row r="1271" spans="1:23">
      <c r="A1271" s="25">
        <v>193</v>
      </c>
      <c r="B1271" s="1474" t="s">
        <v>13837</v>
      </c>
      <c r="C1271" s="1475" t="s">
        <v>13838</v>
      </c>
      <c r="D1271" s="1478"/>
      <c r="E1271" s="1352">
        <v>0.2</v>
      </c>
      <c r="F1271" s="1548"/>
      <c r="G1271" s="1552"/>
      <c r="H1271" s="1552"/>
      <c r="I1271" s="1552"/>
      <c r="J1271" s="1552">
        <v>0.2</v>
      </c>
      <c r="K1271" s="1552">
        <v>0.2</v>
      </c>
      <c r="L1271" s="839">
        <v>5</v>
      </c>
      <c r="M1271" s="1467"/>
      <c r="N1271" s="1467"/>
      <c r="O1271" s="1467"/>
      <c r="P1271" s="1467"/>
      <c r="Q1271" s="1548"/>
      <c r="R1271" s="1553">
        <v>0.2</v>
      </c>
      <c r="S1271" s="1549"/>
      <c r="T1271" s="1549"/>
      <c r="U1271" s="1549"/>
      <c r="V1271" s="1549"/>
      <c r="W1271" s="1549"/>
    </row>
    <row r="1272" spans="1:23" ht="26.25">
      <c r="A1272" s="25">
        <v>194</v>
      </c>
      <c r="B1272" s="1474" t="s">
        <v>13839</v>
      </c>
      <c r="C1272" s="1475" t="s">
        <v>13840</v>
      </c>
      <c r="D1272" s="1478"/>
      <c r="E1272" s="1352">
        <v>0.2</v>
      </c>
      <c r="F1272" s="1548"/>
      <c r="G1272" s="1552"/>
      <c r="H1272" s="1552"/>
      <c r="I1272" s="1552"/>
      <c r="J1272" s="1552">
        <v>0.2</v>
      </c>
      <c r="K1272" s="1552">
        <v>0.2</v>
      </c>
      <c r="L1272" s="839">
        <v>5</v>
      </c>
      <c r="M1272" s="1467"/>
      <c r="N1272" s="1467"/>
      <c r="O1272" s="1467"/>
      <c r="P1272" s="1467"/>
      <c r="Q1272" s="1548"/>
      <c r="R1272" s="1553">
        <v>0.2</v>
      </c>
      <c r="S1272" s="1549"/>
      <c r="T1272" s="1549"/>
      <c r="U1272" s="1549"/>
      <c r="V1272" s="1549"/>
      <c r="W1272" s="1549"/>
    </row>
    <row r="1273" spans="1:23">
      <c r="A1273" s="25">
        <v>195</v>
      </c>
      <c r="B1273" s="1474" t="s">
        <v>13841</v>
      </c>
      <c r="C1273" s="1475" t="s">
        <v>13842</v>
      </c>
      <c r="D1273" s="1478"/>
      <c r="E1273" s="1352">
        <v>0.2</v>
      </c>
      <c r="F1273" s="1548"/>
      <c r="G1273" s="1552"/>
      <c r="H1273" s="1552"/>
      <c r="I1273" s="1552"/>
      <c r="J1273" s="1552">
        <v>0.2</v>
      </c>
      <c r="K1273" s="1552">
        <v>0.2</v>
      </c>
      <c r="L1273" s="839">
        <v>5</v>
      </c>
      <c r="M1273" s="1467"/>
      <c r="N1273" s="1467"/>
      <c r="O1273" s="1467"/>
      <c r="P1273" s="1467"/>
      <c r="Q1273" s="1548"/>
      <c r="R1273" s="1553">
        <v>0.2</v>
      </c>
      <c r="S1273" s="1549"/>
      <c r="T1273" s="1549"/>
      <c r="U1273" s="1549"/>
      <c r="V1273" s="1549"/>
      <c r="W1273" s="1549"/>
    </row>
    <row r="1274" spans="1:23">
      <c r="A1274" s="25">
        <v>196</v>
      </c>
      <c r="B1274" s="1474" t="s">
        <v>13843</v>
      </c>
      <c r="C1274" s="1475" t="s">
        <v>13844</v>
      </c>
      <c r="D1274" s="1478"/>
      <c r="E1274" s="1352">
        <v>0.1</v>
      </c>
      <c r="F1274" s="1548"/>
      <c r="G1274" s="1552"/>
      <c r="H1274" s="1552"/>
      <c r="I1274" s="1552"/>
      <c r="J1274" s="1552">
        <v>0.1</v>
      </c>
      <c r="K1274" s="1552">
        <v>0.1</v>
      </c>
      <c r="L1274" s="839">
        <v>5</v>
      </c>
      <c r="M1274" s="1467"/>
      <c r="N1274" s="1467"/>
      <c r="O1274" s="1467"/>
      <c r="P1274" s="1467"/>
      <c r="Q1274" s="1548"/>
      <c r="R1274" s="1553">
        <v>0.1</v>
      </c>
      <c r="S1274" s="1549"/>
      <c r="T1274" s="1549"/>
      <c r="U1274" s="1549"/>
      <c r="V1274" s="1549"/>
      <c r="W1274" s="1549"/>
    </row>
    <row r="1275" spans="1:23">
      <c r="A1275" s="25">
        <v>197</v>
      </c>
      <c r="B1275" s="1474" t="s">
        <v>13845</v>
      </c>
      <c r="C1275" s="1475" t="s">
        <v>13846</v>
      </c>
      <c r="D1275" s="1478"/>
      <c r="E1275" s="1352">
        <v>0.4</v>
      </c>
      <c r="F1275" s="1548"/>
      <c r="G1275" s="1552"/>
      <c r="H1275" s="1552"/>
      <c r="I1275" s="1552"/>
      <c r="J1275" s="1552">
        <v>0.4</v>
      </c>
      <c r="K1275" s="1552">
        <v>0.4</v>
      </c>
      <c r="L1275" s="839">
        <v>5</v>
      </c>
      <c r="M1275" s="1467"/>
      <c r="N1275" s="1467"/>
      <c r="O1275" s="1467"/>
      <c r="P1275" s="1467"/>
      <c r="Q1275" s="1548"/>
      <c r="R1275" s="1553">
        <v>0.4</v>
      </c>
      <c r="S1275" s="1549"/>
      <c r="T1275" s="1549"/>
      <c r="U1275" s="1549"/>
      <c r="V1275" s="1549"/>
      <c r="W1275" s="1549"/>
    </row>
    <row r="1276" spans="1:23">
      <c r="A1276" s="25">
        <v>198</v>
      </c>
      <c r="B1276" s="1474" t="s">
        <v>13847</v>
      </c>
      <c r="C1276" s="1475" t="s">
        <v>13848</v>
      </c>
      <c r="D1276" s="1478"/>
      <c r="E1276" s="1352">
        <v>0.6</v>
      </c>
      <c r="F1276" s="1548"/>
      <c r="G1276" s="1552"/>
      <c r="H1276" s="1552"/>
      <c r="I1276" s="1552"/>
      <c r="J1276" s="1552">
        <v>0.6</v>
      </c>
      <c r="K1276" s="1552">
        <v>0.6</v>
      </c>
      <c r="L1276" s="839">
        <v>5</v>
      </c>
      <c r="M1276" s="1467"/>
      <c r="N1276" s="1467"/>
      <c r="O1276" s="1467"/>
      <c r="P1276" s="1467"/>
      <c r="Q1276" s="1548"/>
      <c r="R1276" s="1553">
        <v>0.6</v>
      </c>
      <c r="S1276" s="1549"/>
      <c r="T1276" s="1549"/>
      <c r="U1276" s="1549"/>
      <c r="V1276" s="1549"/>
      <c r="W1276" s="1549"/>
    </row>
    <row r="1277" spans="1:23" ht="26.25">
      <c r="A1277" s="25">
        <v>199</v>
      </c>
      <c r="B1277" s="1474" t="s">
        <v>13849</v>
      </c>
      <c r="C1277" s="1475" t="s">
        <v>13850</v>
      </c>
      <c r="D1277" s="1478"/>
      <c r="E1277" s="1352">
        <v>0.3</v>
      </c>
      <c r="F1277" s="1548"/>
      <c r="G1277" s="1552"/>
      <c r="H1277" s="1552"/>
      <c r="I1277" s="1552"/>
      <c r="J1277" s="1552">
        <v>0.3</v>
      </c>
      <c r="K1277" s="1552">
        <v>0.3</v>
      </c>
      <c r="L1277" s="839">
        <v>5</v>
      </c>
      <c r="M1277" s="1467"/>
      <c r="N1277" s="1467"/>
      <c r="O1277" s="1467"/>
      <c r="P1277" s="1467"/>
      <c r="Q1277" s="1548"/>
      <c r="R1277" s="1553">
        <v>0.3</v>
      </c>
      <c r="S1277" s="1549"/>
      <c r="T1277" s="1549"/>
      <c r="U1277" s="1549"/>
      <c r="V1277" s="1549"/>
      <c r="W1277" s="1549"/>
    </row>
    <row r="1278" spans="1:23" ht="26.25">
      <c r="A1278" s="25">
        <v>200</v>
      </c>
      <c r="B1278" s="1474" t="s">
        <v>13851</v>
      </c>
      <c r="C1278" s="1475" t="s">
        <v>13852</v>
      </c>
      <c r="D1278" s="1478"/>
      <c r="E1278" s="1352">
        <v>0.5</v>
      </c>
      <c r="F1278" s="1548"/>
      <c r="G1278" s="1552"/>
      <c r="H1278" s="1552"/>
      <c r="I1278" s="1552"/>
      <c r="J1278" s="1552">
        <v>0.5</v>
      </c>
      <c r="K1278" s="1552">
        <v>0.5</v>
      </c>
      <c r="L1278" s="839">
        <v>5</v>
      </c>
      <c r="M1278" s="1467"/>
      <c r="N1278" s="1467"/>
      <c r="O1278" s="1467"/>
      <c r="P1278" s="1467"/>
      <c r="Q1278" s="1548"/>
      <c r="R1278" s="1553">
        <v>0.5</v>
      </c>
      <c r="S1278" s="1549"/>
      <c r="T1278" s="1549"/>
      <c r="U1278" s="1549"/>
      <c r="V1278" s="1549"/>
      <c r="W1278" s="1549"/>
    </row>
    <row r="1279" spans="1:23">
      <c r="A1279" s="25">
        <v>201</v>
      </c>
      <c r="B1279" s="1474" t="s">
        <v>13853</v>
      </c>
      <c r="C1279" s="1475" t="s">
        <v>13854</v>
      </c>
      <c r="D1279" s="1478"/>
      <c r="E1279" s="1352">
        <v>0.2</v>
      </c>
      <c r="F1279" s="1548"/>
      <c r="G1279" s="1552"/>
      <c r="H1279" s="1552"/>
      <c r="I1279" s="1552"/>
      <c r="J1279" s="1552">
        <v>0.2</v>
      </c>
      <c r="K1279" s="1552">
        <v>0.2</v>
      </c>
      <c r="L1279" s="839">
        <v>5</v>
      </c>
      <c r="M1279" s="1467"/>
      <c r="N1279" s="1467"/>
      <c r="O1279" s="1467"/>
      <c r="P1279" s="1467"/>
      <c r="Q1279" s="1548"/>
      <c r="R1279" s="1553">
        <v>0.2</v>
      </c>
      <c r="S1279" s="1549"/>
      <c r="T1279" s="1549"/>
      <c r="U1279" s="1549"/>
      <c r="V1279" s="1549"/>
      <c r="W1279" s="1549"/>
    </row>
    <row r="1280" spans="1:23">
      <c r="A1280" s="25">
        <v>202</v>
      </c>
      <c r="B1280" s="1474" t="s">
        <v>13855</v>
      </c>
      <c r="C1280" s="1475" t="s">
        <v>13856</v>
      </c>
      <c r="D1280" s="1478"/>
      <c r="E1280" s="1352">
        <v>0.2</v>
      </c>
      <c r="F1280" s="1548"/>
      <c r="G1280" s="1552"/>
      <c r="H1280" s="1552"/>
      <c r="I1280" s="1552"/>
      <c r="J1280" s="1552">
        <v>0.2</v>
      </c>
      <c r="K1280" s="1552">
        <v>0.2</v>
      </c>
      <c r="L1280" s="839">
        <v>5</v>
      </c>
      <c r="M1280" s="1467"/>
      <c r="N1280" s="1467"/>
      <c r="O1280" s="1467"/>
      <c r="P1280" s="1467"/>
      <c r="Q1280" s="1548"/>
      <c r="R1280" s="1553">
        <v>0.2</v>
      </c>
      <c r="S1280" s="1549"/>
      <c r="T1280" s="1549"/>
      <c r="U1280" s="1549"/>
      <c r="V1280" s="1549"/>
      <c r="W1280" s="1549"/>
    </row>
    <row r="1281" spans="1:23">
      <c r="A1281" s="25">
        <v>203</v>
      </c>
      <c r="B1281" s="1474" t="s">
        <v>13857</v>
      </c>
      <c r="C1281" s="1475" t="s">
        <v>13858</v>
      </c>
      <c r="D1281" s="1478"/>
      <c r="E1281" s="1352">
        <v>0.3</v>
      </c>
      <c r="F1281" s="1548"/>
      <c r="G1281" s="1552"/>
      <c r="H1281" s="1552"/>
      <c r="I1281" s="1552"/>
      <c r="J1281" s="1552">
        <v>0.3</v>
      </c>
      <c r="K1281" s="1552">
        <v>0.3</v>
      </c>
      <c r="L1281" s="839">
        <v>5</v>
      </c>
      <c r="M1281" s="1467"/>
      <c r="N1281" s="1467"/>
      <c r="O1281" s="1467"/>
      <c r="P1281" s="1467"/>
      <c r="Q1281" s="1548"/>
      <c r="R1281" s="1553">
        <v>0.3</v>
      </c>
      <c r="S1281" s="1549"/>
      <c r="T1281" s="1549"/>
      <c r="U1281" s="1549"/>
      <c r="V1281" s="1549"/>
      <c r="W1281" s="1549"/>
    </row>
    <row r="1282" spans="1:23">
      <c r="A1282" s="25">
        <v>204</v>
      </c>
      <c r="B1282" s="1474" t="s">
        <v>13859</v>
      </c>
      <c r="C1282" s="1475" t="s">
        <v>13860</v>
      </c>
      <c r="D1282" s="1478"/>
      <c r="E1282" s="1352">
        <v>0.15</v>
      </c>
      <c r="F1282" s="1548"/>
      <c r="G1282" s="1552"/>
      <c r="H1282" s="1552"/>
      <c r="I1282" s="1552"/>
      <c r="J1282" s="1552">
        <v>0.15</v>
      </c>
      <c r="K1282" s="1552">
        <v>0.15</v>
      </c>
      <c r="L1282" s="839">
        <v>5</v>
      </c>
      <c r="M1282" s="1467"/>
      <c r="N1282" s="1467"/>
      <c r="O1282" s="1467"/>
      <c r="P1282" s="1467"/>
      <c r="Q1282" s="1548"/>
      <c r="R1282" s="1553">
        <v>0.15</v>
      </c>
      <c r="S1282" s="1549"/>
      <c r="T1282" s="1549"/>
      <c r="U1282" s="1549"/>
      <c r="V1282" s="1549"/>
      <c r="W1282" s="1549"/>
    </row>
    <row r="1283" spans="1:23">
      <c r="A1283" s="25">
        <v>205</v>
      </c>
      <c r="B1283" s="1474" t="s">
        <v>13861</v>
      </c>
      <c r="C1283" s="1475" t="s">
        <v>13862</v>
      </c>
      <c r="D1283" s="1478"/>
      <c r="E1283" s="1352">
        <v>0.05</v>
      </c>
      <c r="F1283" s="1548"/>
      <c r="G1283" s="1552"/>
      <c r="H1283" s="1552"/>
      <c r="I1283" s="1552"/>
      <c r="J1283" s="1552">
        <v>0.05</v>
      </c>
      <c r="K1283" s="1552">
        <v>0.05</v>
      </c>
      <c r="L1283" s="839">
        <v>5</v>
      </c>
      <c r="M1283" s="1467"/>
      <c r="N1283" s="1467"/>
      <c r="O1283" s="1467"/>
      <c r="P1283" s="1467"/>
      <c r="Q1283" s="1548"/>
      <c r="R1283" s="1553">
        <v>0.05</v>
      </c>
      <c r="S1283" s="1549"/>
      <c r="T1283" s="1549"/>
      <c r="U1283" s="1549"/>
      <c r="V1283" s="1549"/>
      <c r="W1283" s="1549"/>
    </row>
    <row r="1284" spans="1:23">
      <c r="A1284" s="25">
        <v>206</v>
      </c>
      <c r="B1284" s="1474" t="s">
        <v>13863</v>
      </c>
      <c r="C1284" s="1475" t="s">
        <v>13864</v>
      </c>
      <c r="D1284" s="1478"/>
      <c r="E1284" s="1352">
        <v>0.1</v>
      </c>
      <c r="F1284" s="1548"/>
      <c r="G1284" s="1552"/>
      <c r="H1284" s="1552"/>
      <c r="I1284" s="1552"/>
      <c r="J1284" s="1552">
        <v>0.1</v>
      </c>
      <c r="K1284" s="1552">
        <v>0.1</v>
      </c>
      <c r="L1284" s="839">
        <v>5</v>
      </c>
      <c r="M1284" s="1467"/>
      <c r="N1284" s="1467"/>
      <c r="O1284" s="1467"/>
      <c r="P1284" s="1467"/>
      <c r="Q1284" s="1548"/>
      <c r="R1284" s="1553">
        <v>0.1</v>
      </c>
      <c r="S1284" s="1549"/>
      <c r="T1284" s="1549"/>
      <c r="U1284" s="1549"/>
      <c r="V1284" s="1549"/>
      <c r="W1284" s="1549"/>
    </row>
    <row r="1285" spans="1:23">
      <c r="A1285" s="25">
        <v>207</v>
      </c>
      <c r="B1285" s="1474" t="s">
        <v>13865</v>
      </c>
      <c r="C1285" s="1475" t="s">
        <v>13866</v>
      </c>
      <c r="D1285" s="1478"/>
      <c r="E1285" s="1352">
        <v>0.02</v>
      </c>
      <c r="F1285" s="1548"/>
      <c r="G1285" s="1552"/>
      <c r="H1285" s="1552"/>
      <c r="I1285" s="1552"/>
      <c r="J1285" s="1552">
        <v>0.02</v>
      </c>
      <c r="K1285" s="1552">
        <v>0.02</v>
      </c>
      <c r="L1285" s="839">
        <v>5</v>
      </c>
      <c r="M1285" s="1467"/>
      <c r="N1285" s="1467"/>
      <c r="O1285" s="1467"/>
      <c r="P1285" s="1467"/>
      <c r="Q1285" s="1548"/>
      <c r="R1285" s="1553">
        <v>0.02</v>
      </c>
      <c r="S1285" s="1549"/>
      <c r="T1285" s="1549"/>
      <c r="U1285" s="1549"/>
      <c r="V1285" s="1549"/>
      <c r="W1285" s="1549"/>
    </row>
    <row r="1286" spans="1:23">
      <c r="A1286" s="25">
        <v>208</v>
      </c>
      <c r="B1286" s="1474" t="s">
        <v>13867</v>
      </c>
      <c r="C1286" s="1475" t="s">
        <v>13868</v>
      </c>
      <c r="D1286" s="1478"/>
      <c r="E1286" s="1352">
        <v>0.3</v>
      </c>
      <c r="F1286" s="1548"/>
      <c r="G1286" s="1552"/>
      <c r="H1286" s="1552"/>
      <c r="I1286" s="1552"/>
      <c r="J1286" s="1552">
        <v>0.3</v>
      </c>
      <c r="K1286" s="1552">
        <v>0.3</v>
      </c>
      <c r="L1286" s="839">
        <v>5</v>
      </c>
      <c r="M1286" s="1467"/>
      <c r="N1286" s="1467"/>
      <c r="O1286" s="1467"/>
      <c r="P1286" s="1467"/>
      <c r="Q1286" s="1548"/>
      <c r="R1286" s="1553">
        <v>0.3</v>
      </c>
      <c r="S1286" s="1549"/>
      <c r="T1286" s="1549"/>
      <c r="U1286" s="1549"/>
      <c r="V1286" s="1549"/>
      <c r="W1286" s="1549"/>
    </row>
    <row r="1287" spans="1:23">
      <c r="A1287" s="25">
        <v>209</v>
      </c>
      <c r="B1287" s="1474" t="s">
        <v>13869</v>
      </c>
      <c r="C1287" s="1475" t="s">
        <v>13870</v>
      </c>
      <c r="D1287" s="1478"/>
      <c r="E1287" s="1352">
        <v>1</v>
      </c>
      <c r="F1287" s="1548"/>
      <c r="G1287" s="1552"/>
      <c r="H1287" s="1552"/>
      <c r="I1287" s="1552"/>
      <c r="J1287" s="1552">
        <v>1</v>
      </c>
      <c r="K1287" s="1552">
        <v>1</v>
      </c>
      <c r="L1287" s="839">
        <v>5</v>
      </c>
      <c r="M1287" s="1467"/>
      <c r="N1287" s="1467"/>
      <c r="O1287" s="1467"/>
      <c r="P1287" s="1467"/>
      <c r="Q1287" s="1548"/>
      <c r="R1287" s="1553">
        <v>1</v>
      </c>
      <c r="S1287" s="1549"/>
      <c r="T1287" s="1549"/>
      <c r="U1287" s="1549"/>
      <c r="V1287" s="1549"/>
      <c r="W1287" s="1549"/>
    </row>
    <row r="1288" spans="1:23" ht="26.25">
      <c r="A1288" s="25">
        <v>210</v>
      </c>
      <c r="B1288" s="1474" t="s">
        <v>13871</v>
      </c>
      <c r="C1288" s="1475" t="s">
        <v>13872</v>
      </c>
      <c r="D1288" s="1478"/>
      <c r="E1288" s="1352">
        <v>0.15</v>
      </c>
      <c r="F1288" s="1548"/>
      <c r="G1288" s="1552"/>
      <c r="H1288" s="1552"/>
      <c r="I1288" s="1552"/>
      <c r="J1288" s="1552">
        <v>0.15</v>
      </c>
      <c r="K1288" s="1552">
        <v>0.15</v>
      </c>
      <c r="L1288" s="839">
        <v>5</v>
      </c>
      <c r="M1288" s="1467"/>
      <c r="N1288" s="1467"/>
      <c r="O1288" s="1467"/>
      <c r="P1288" s="1467"/>
      <c r="Q1288" s="1548"/>
      <c r="R1288" s="1553">
        <v>0.15</v>
      </c>
      <c r="S1288" s="1549"/>
      <c r="T1288" s="1549"/>
      <c r="U1288" s="1549"/>
      <c r="V1288" s="1549"/>
      <c r="W1288" s="1549"/>
    </row>
    <row r="1289" spans="1:23">
      <c r="A1289" s="25">
        <v>211</v>
      </c>
      <c r="B1289" s="1474" t="s">
        <v>13873</v>
      </c>
      <c r="C1289" s="1475" t="s">
        <v>13874</v>
      </c>
      <c r="D1289" s="1478"/>
      <c r="E1289" s="1352">
        <v>0.2</v>
      </c>
      <c r="F1289" s="1548"/>
      <c r="G1289" s="1552"/>
      <c r="H1289" s="1552"/>
      <c r="I1289" s="1552"/>
      <c r="J1289" s="1552">
        <v>0.2</v>
      </c>
      <c r="K1289" s="1552">
        <v>0.2</v>
      </c>
      <c r="L1289" s="839">
        <v>5</v>
      </c>
      <c r="M1289" s="1467"/>
      <c r="N1289" s="1467"/>
      <c r="O1289" s="1467"/>
      <c r="P1289" s="1467"/>
      <c r="Q1289" s="1548"/>
      <c r="R1289" s="1553">
        <v>0.2</v>
      </c>
      <c r="S1289" s="1549"/>
      <c r="T1289" s="1549"/>
      <c r="U1289" s="1549"/>
      <c r="V1289" s="1549"/>
      <c r="W1289" s="1549"/>
    </row>
    <row r="1290" spans="1:23">
      <c r="A1290" s="25">
        <v>212</v>
      </c>
      <c r="B1290" s="1474" t="s">
        <v>13875</v>
      </c>
      <c r="C1290" s="1475" t="s">
        <v>13876</v>
      </c>
      <c r="D1290" s="1478"/>
      <c r="E1290" s="1352">
        <v>1</v>
      </c>
      <c r="F1290" s="1548"/>
      <c r="G1290" s="1552"/>
      <c r="H1290" s="1552"/>
      <c r="I1290" s="1552"/>
      <c r="J1290" s="1552">
        <v>1</v>
      </c>
      <c r="K1290" s="1552">
        <v>1</v>
      </c>
      <c r="L1290" s="839">
        <v>5</v>
      </c>
      <c r="M1290" s="1467"/>
      <c r="N1290" s="1467"/>
      <c r="O1290" s="1467"/>
      <c r="P1290" s="1467"/>
      <c r="Q1290" s="1548"/>
      <c r="R1290" s="1553">
        <v>1</v>
      </c>
      <c r="S1290" s="1549"/>
      <c r="T1290" s="1549"/>
      <c r="U1290" s="1549"/>
      <c r="V1290" s="1549"/>
      <c r="W1290" s="1549"/>
    </row>
    <row r="1291" spans="1:23">
      <c r="A1291" s="25">
        <v>213</v>
      </c>
      <c r="B1291" s="1474" t="s">
        <v>13877</v>
      </c>
      <c r="C1291" s="1475" t="s">
        <v>13878</v>
      </c>
      <c r="D1291" s="1478"/>
      <c r="E1291" s="1352">
        <v>0.3</v>
      </c>
      <c r="F1291" s="1548"/>
      <c r="G1291" s="1552"/>
      <c r="H1291" s="1552"/>
      <c r="I1291" s="1552"/>
      <c r="J1291" s="1552">
        <v>0.3</v>
      </c>
      <c r="K1291" s="1552">
        <v>0.3</v>
      </c>
      <c r="L1291" s="839">
        <v>5</v>
      </c>
      <c r="M1291" s="1467"/>
      <c r="N1291" s="1467"/>
      <c r="O1291" s="1467"/>
      <c r="P1291" s="1467"/>
      <c r="Q1291" s="1548"/>
      <c r="R1291" s="1553">
        <v>0.3</v>
      </c>
      <c r="S1291" s="1549"/>
      <c r="T1291" s="1549"/>
      <c r="U1291" s="1549"/>
      <c r="V1291" s="1549"/>
      <c r="W1291" s="1549"/>
    </row>
    <row r="1292" spans="1:23">
      <c r="A1292" s="25">
        <v>214</v>
      </c>
      <c r="B1292" s="1474" t="s">
        <v>13879</v>
      </c>
      <c r="C1292" s="1475" t="s">
        <v>13880</v>
      </c>
      <c r="D1292" s="1478"/>
      <c r="E1292" s="1352">
        <v>0.3</v>
      </c>
      <c r="F1292" s="1548"/>
      <c r="G1292" s="1552"/>
      <c r="H1292" s="1552"/>
      <c r="I1292" s="1552"/>
      <c r="J1292" s="1552">
        <v>0.3</v>
      </c>
      <c r="K1292" s="1552">
        <v>0.3</v>
      </c>
      <c r="L1292" s="839">
        <v>5</v>
      </c>
      <c r="M1292" s="1467"/>
      <c r="N1292" s="1467"/>
      <c r="O1292" s="1467"/>
      <c r="P1292" s="1467"/>
      <c r="Q1292" s="1548"/>
      <c r="R1292" s="1553">
        <v>0.3</v>
      </c>
      <c r="S1292" s="1549"/>
      <c r="T1292" s="1549"/>
      <c r="U1292" s="1549"/>
      <c r="V1292" s="1549"/>
      <c r="W1292" s="1549"/>
    </row>
    <row r="1293" spans="1:23">
      <c r="A1293" s="25">
        <v>215</v>
      </c>
      <c r="B1293" s="1474" t="s">
        <v>13881</v>
      </c>
      <c r="C1293" s="1475" t="s">
        <v>13882</v>
      </c>
      <c r="D1293" s="1478"/>
      <c r="E1293" s="1352">
        <v>0.5</v>
      </c>
      <c r="F1293" s="1548"/>
      <c r="G1293" s="1552"/>
      <c r="H1293" s="1552"/>
      <c r="I1293" s="1552"/>
      <c r="J1293" s="1552">
        <v>0.5</v>
      </c>
      <c r="K1293" s="1552">
        <v>0.5</v>
      </c>
      <c r="L1293" s="839">
        <v>5</v>
      </c>
      <c r="M1293" s="1467"/>
      <c r="N1293" s="1467"/>
      <c r="O1293" s="1467"/>
      <c r="P1293" s="1467"/>
      <c r="Q1293" s="1548"/>
      <c r="R1293" s="1553">
        <v>0.5</v>
      </c>
      <c r="S1293" s="1549"/>
      <c r="T1293" s="1549"/>
      <c r="U1293" s="1549"/>
      <c r="V1293" s="1549"/>
      <c r="W1293" s="1549"/>
    </row>
    <row r="1294" spans="1:23">
      <c r="A1294" s="25">
        <v>216</v>
      </c>
      <c r="B1294" s="1474" t="s">
        <v>13883</v>
      </c>
      <c r="C1294" s="1475" t="s">
        <v>13884</v>
      </c>
      <c r="D1294" s="1478"/>
      <c r="E1294" s="1352">
        <v>0.4</v>
      </c>
      <c r="F1294" s="1548">
        <v>0.4</v>
      </c>
      <c r="G1294" s="1552"/>
      <c r="H1294" s="1552"/>
      <c r="I1294" s="1552">
        <v>0.4</v>
      </c>
      <c r="J1294" s="1552"/>
      <c r="K1294" s="1552"/>
      <c r="L1294" s="839">
        <v>5</v>
      </c>
      <c r="M1294" s="1467"/>
      <c r="N1294" s="1467"/>
      <c r="O1294" s="1467"/>
      <c r="P1294" s="1467"/>
      <c r="Q1294" s="1548">
        <v>0.4</v>
      </c>
      <c r="R1294" s="1553"/>
      <c r="S1294" s="1549"/>
      <c r="T1294" s="1549"/>
      <c r="U1294" s="1549"/>
      <c r="V1294" s="1549"/>
      <c r="W1294" s="1549"/>
    </row>
    <row r="1295" spans="1:23">
      <c r="A1295" s="25">
        <v>217</v>
      </c>
      <c r="B1295" s="1474" t="s">
        <v>13885</v>
      </c>
      <c r="C1295" s="1475" t="s">
        <v>13886</v>
      </c>
      <c r="D1295" s="1478"/>
      <c r="E1295" s="1352">
        <v>0.3</v>
      </c>
      <c r="F1295" s="1548">
        <v>0.3</v>
      </c>
      <c r="G1295" s="1552"/>
      <c r="H1295" s="1552"/>
      <c r="I1295" s="1552">
        <v>0.3</v>
      </c>
      <c r="J1295" s="1552"/>
      <c r="K1295" s="1552"/>
      <c r="L1295" s="839">
        <v>5</v>
      </c>
      <c r="M1295" s="1467"/>
      <c r="N1295" s="1467"/>
      <c r="O1295" s="1467"/>
      <c r="P1295" s="1467"/>
      <c r="Q1295" s="1548">
        <v>0.3</v>
      </c>
      <c r="R1295" s="1553"/>
      <c r="S1295" s="1549"/>
      <c r="T1295" s="1549"/>
      <c r="U1295" s="1549"/>
      <c r="V1295" s="1549"/>
      <c r="W1295" s="1549"/>
    </row>
    <row r="1296" spans="1:23">
      <c r="A1296" s="25">
        <v>218</v>
      </c>
      <c r="B1296" s="1474" t="s">
        <v>13887</v>
      </c>
      <c r="C1296" s="1475" t="s">
        <v>13888</v>
      </c>
      <c r="D1296" s="1478"/>
      <c r="E1296" s="1352">
        <v>0.3</v>
      </c>
      <c r="F1296" s="1548">
        <v>0.3</v>
      </c>
      <c r="G1296" s="1552"/>
      <c r="H1296" s="1552"/>
      <c r="I1296" s="1552">
        <v>0.3</v>
      </c>
      <c r="J1296" s="1552"/>
      <c r="K1296" s="1552"/>
      <c r="L1296" s="839">
        <v>5</v>
      </c>
      <c r="M1296" s="1467"/>
      <c r="N1296" s="1467"/>
      <c r="O1296" s="1467"/>
      <c r="P1296" s="1467"/>
      <c r="Q1296" s="1548">
        <v>0.3</v>
      </c>
      <c r="R1296" s="1553"/>
      <c r="S1296" s="1549"/>
      <c r="T1296" s="1549"/>
      <c r="U1296" s="1549"/>
      <c r="V1296" s="1549"/>
      <c r="W1296" s="1549"/>
    </row>
    <row r="1297" spans="1:23">
      <c r="A1297" s="25">
        <v>219</v>
      </c>
      <c r="B1297" s="1474" t="s">
        <v>13889</v>
      </c>
      <c r="C1297" s="1475" t="s">
        <v>13890</v>
      </c>
      <c r="D1297" s="1478"/>
      <c r="E1297" s="1352">
        <v>0.4</v>
      </c>
      <c r="F1297" s="1548"/>
      <c r="G1297" s="1552"/>
      <c r="H1297" s="1552"/>
      <c r="I1297" s="1552"/>
      <c r="J1297" s="1552">
        <v>0.4</v>
      </c>
      <c r="K1297" s="1552">
        <v>0.4</v>
      </c>
      <c r="L1297" s="839">
        <v>5</v>
      </c>
      <c r="M1297" s="1467"/>
      <c r="N1297" s="1467"/>
      <c r="O1297" s="1467"/>
      <c r="P1297" s="1467"/>
      <c r="Q1297" s="1548"/>
      <c r="R1297" s="1553">
        <v>0.4</v>
      </c>
      <c r="S1297" s="1549"/>
      <c r="T1297" s="1549"/>
      <c r="U1297" s="1549"/>
      <c r="V1297" s="1549"/>
      <c r="W1297" s="1549"/>
    </row>
    <row r="1298" spans="1:23">
      <c r="A1298" s="25">
        <v>220</v>
      </c>
      <c r="B1298" s="1474" t="s">
        <v>13891</v>
      </c>
      <c r="C1298" s="1475" t="s">
        <v>13892</v>
      </c>
      <c r="D1298" s="1478"/>
      <c r="E1298" s="1352">
        <v>0.8</v>
      </c>
      <c r="F1298" s="1548"/>
      <c r="G1298" s="1552"/>
      <c r="H1298" s="1552"/>
      <c r="I1298" s="1552"/>
      <c r="J1298" s="1552">
        <v>0.8</v>
      </c>
      <c r="K1298" s="1552">
        <v>0.8</v>
      </c>
      <c r="L1298" s="839">
        <v>5</v>
      </c>
      <c r="M1298" s="1467"/>
      <c r="N1298" s="1467"/>
      <c r="O1298" s="1467"/>
      <c r="P1298" s="1467"/>
      <c r="Q1298" s="1548"/>
      <c r="R1298" s="1553">
        <v>0.8</v>
      </c>
      <c r="S1298" s="1549"/>
      <c r="T1298" s="1549"/>
      <c r="U1298" s="1549"/>
      <c r="V1298" s="1549"/>
      <c r="W1298" s="1549"/>
    </row>
    <row r="1299" spans="1:23">
      <c r="A1299" s="25">
        <v>221</v>
      </c>
      <c r="B1299" s="1474" t="s">
        <v>13893</v>
      </c>
      <c r="C1299" s="1475" t="s">
        <v>13894</v>
      </c>
      <c r="D1299" s="1478"/>
      <c r="E1299" s="1352">
        <v>0.3</v>
      </c>
      <c r="F1299" s="1548"/>
      <c r="G1299" s="1552"/>
      <c r="H1299" s="1552"/>
      <c r="I1299" s="1552"/>
      <c r="J1299" s="1552">
        <v>0.3</v>
      </c>
      <c r="K1299" s="1552">
        <v>0.3</v>
      </c>
      <c r="L1299" s="839">
        <v>5</v>
      </c>
      <c r="M1299" s="1467"/>
      <c r="N1299" s="1467"/>
      <c r="O1299" s="1467"/>
      <c r="P1299" s="1467"/>
      <c r="Q1299" s="1548"/>
      <c r="R1299" s="1553">
        <v>0.3</v>
      </c>
      <c r="S1299" s="1549"/>
      <c r="T1299" s="1549"/>
      <c r="U1299" s="1549"/>
      <c r="V1299" s="1549"/>
      <c r="W1299" s="1549"/>
    </row>
    <row r="1300" spans="1:23" ht="26.25">
      <c r="A1300" s="25">
        <v>222</v>
      </c>
      <c r="B1300" s="1474" t="s">
        <v>13895</v>
      </c>
      <c r="C1300" s="1475" t="s">
        <v>13896</v>
      </c>
      <c r="D1300" s="1478"/>
      <c r="E1300" s="1352">
        <v>0.3</v>
      </c>
      <c r="F1300" s="1548"/>
      <c r="G1300" s="1552"/>
      <c r="H1300" s="1552"/>
      <c r="I1300" s="1552"/>
      <c r="J1300" s="1552">
        <v>0.3</v>
      </c>
      <c r="K1300" s="1552">
        <v>0.3</v>
      </c>
      <c r="L1300" s="839">
        <v>5</v>
      </c>
      <c r="M1300" s="1467"/>
      <c r="N1300" s="1467"/>
      <c r="O1300" s="1467"/>
      <c r="P1300" s="1467"/>
      <c r="Q1300" s="1548"/>
      <c r="R1300" s="1553">
        <v>0.3</v>
      </c>
      <c r="S1300" s="1549"/>
      <c r="T1300" s="1549"/>
      <c r="U1300" s="1549"/>
      <c r="V1300" s="1549"/>
      <c r="W1300" s="1549"/>
    </row>
    <row r="1301" spans="1:23">
      <c r="A1301" s="25">
        <v>223</v>
      </c>
      <c r="B1301" s="1474" t="s">
        <v>13897</v>
      </c>
      <c r="C1301" s="1475" t="s">
        <v>13898</v>
      </c>
      <c r="D1301" s="1478"/>
      <c r="E1301" s="1352">
        <v>0.3</v>
      </c>
      <c r="F1301" s="1548"/>
      <c r="G1301" s="1552"/>
      <c r="H1301" s="1552"/>
      <c r="I1301" s="1552"/>
      <c r="J1301" s="1552">
        <v>0.3</v>
      </c>
      <c r="K1301" s="1552">
        <v>0.3</v>
      </c>
      <c r="L1301" s="839">
        <v>5</v>
      </c>
      <c r="M1301" s="1467"/>
      <c r="N1301" s="1467"/>
      <c r="O1301" s="1467"/>
      <c r="P1301" s="1467"/>
      <c r="Q1301" s="1548"/>
      <c r="R1301" s="1553">
        <v>0.3</v>
      </c>
      <c r="S1301" s="1549"/>
      <c r="T1301" s="1549"/>
      <c r="U1301" s="1549"/>
      <c r="V1301" s="1549"/>
      <c r="W1301" s="1549"/>
    </row>
    <row r="1302" spans="1:23">
      <c r="A1302" s="25">
        <v>224</v>
      </c>
      <c r="B1302" s="1474" t="s">
        <v>13899</v>
      </c>
      <c r="C1302" s="1475" t="s">
        <v>13900</v>
      </c>
      <c r="D1302" s="1478"/>
      <c r="E1302" s="1352">
        <v>0.2</v>
      </c>
      <c r="F1302" s="1548"/>
      <c r="G1302" s="1552"/>
      <c r="H1302" s="1552"/>
      <c r="I1302" s="1552"/>
      <c r="J1302" s="1552">
        <v>0.2</v>
      </c>
      <c r="K1302" s="1552">
        <v>0.2</v>
      </c>
      <c r="L1302" s="839">
        <v>5</v>
      </c>
      <c r="M1302" s="1467"/>
      <c r="N1302" s="1467"/>
      <c r="O1302" s="1467"/>
      <c r="P1302" s="1467"/>
      <c r="Q1302" s="1548"/>
      <c r="R1302" s="1553">
        <v>0.2</v>
      </c>
      <c r="S1302" s="1549"/>
      <c r="T1302" s="1549"/>
      <c r="U1302" s="1549"/>
      <c r="V1302" s="1549"/>
      <c r="W1302" s="1549"/>
    </row>
    <row r="1303" spans="1:23">
      <c r="A1303" s="25">
        <v>225</v>
      </c>
      <c r="B1303" s="1474" t="s">
        <v>13901</v>
      </c>
      <c r="C1303" s="1475" t="s">
        <v>13902</v>
      </c>
      <c r="D1303" s="1478"/>
      <c r="E1303" s="1352">
        <v>0.4</v>
      </c>
      <c r="F1303" s="1548"/>
      <c r="G1303" s="1552"/>
      <c r="H1303" s="1552"/>
      <c r="I1303" s="1552"/>
      <c r="J1303" s="1552">
        <v>0.4</v>
      </c>
      <c r="K1303" s="1552">
        <v>0.4</v>
      </c>
      <c r="L1303" s="839">
        <v>5</v>
      </c>
      <c r="M1303" s="1467"/>
      <c r="N1303" s="1467"/>
      <c r="O1303" s="1467"/>
      <c r="P1303" s="1467"/>
      <c r="Q1303" s="1548"/>
      <c r="R1303" s="1553">
        <v>0.4</v>
      </c>
      <c r="S1303" s="1549"/>
      <c r="T1303" s="1549"/>
      <c r="U1303" s="1549"/>
      <c r="V1303" s="1549"/>
      <c r="W1303" s="1549"/>
    </row>
    <row r="1304" spans="1:23">
      <c r="A1304" s="25">
        <v>226</v>
      </c>
      <c r="B1304" s="1474" t="s">
        <v>13903</v>
      </c>
      <c r="C1304" s="1475" t="s">
        <v>13904</v>
      </c>
      <c r="D1304" s="1478"/>
      <c r="E1304" s="1352">
        <v>0.2</v>
      </c>
      <c r="F1304" s="1548"/>
      <c r="G1304" s="1552"/>
      <c r="H1304" s="1552"/>
      <c r="I1304" s="1552"/>
      <c r="J1304" s="1552">
        <v>0.2</v>
      </c>
      <c r="K1304" s="1552">
        <v>0.2</v>
      </c>
      <c r="L1304" s="839">
        <v>5</v>
      </c>
      <c r="M1304" s="1467"/>
      <c r="N1304" s="1467"/>
      <c r="O1304" s="1467"/>
      <c r="P1304" s="1467"/>
      <c r="Q1304" s="1548"/>
      <c r="R1304" s="1553">
        <v>0.2</v>
      </c>
      <c r="S1304" s="1549"/>
      <c r="T1304" s="1549"/>
      <c r="U1304" s="1549"/>
      <c r="V1304" s="1549"/>
      <c r="W1304" s="1549"/>
    </row>
    <row r="1305" spans="1:23">
      <c r="A1305" s="25">
        <v>227</v>
      </c>
      <c r="B1305" s="1474" t="s">
        <v>13905</v>
      </c>
      <c r="C1305" s="1475" t="s">
        <v>13906</v>
      </c>
      <c r="D1305" s="1478"/>
      <c r="E1305" s="1352">
        <v>0.4</v>
      </c>
      <c r="F1305" s="1548"/>
      <c r="G1305" s="1552"/>
      <c r="H1305" s="1552"/>
      <c r="I1305" s="1552"/>
      <c r="J1305" s="1552">
        <v>0.4</v>
      </c>
      <c r="K1305" s="1552">
        <v>0.4</v>
      </c>
      <c r="L1305" s="839">
        <v>5</v>
      </c>
      <c r="M1305" s="1467"/>
      <c r="N1305" s="1467"/>
      <c r="O1305" s="1467"/>
      <c r="P1305" s="1467"/>
      <c r="Q1305" s="1548"/>
      <c r="R1305" s="1553">
        <v>0.4</v>
      </c>
      <c r="S1305" s="1549"/>
      <c r="T1305" s="1549"/>
      <c r="U1305" s="1549"/>
      <c r="V1305" s="1549"/>
      <c r="W1305" s="1549"/>
    </row>
    <row r="1306" spans="1:23">
      <c r="A1306" s="25">
        <v>228</v>
      </c>
      <c r="B1306" s="1476" t="s">
        <v>13907</v>
      </c>
      <c r="C1306" s="1477" t="s">
        <v>13908</v>
      </c>
      <c r="D1306" s="1478" t="s">
        <v>13909</v>
      </c>
      <c r="E1306" s="839">
        <v>0.67</v>
      </c>
      <c r="F1306" s="1477">
        <v>0.67</v>
      </c>
      <c r="G1306" s="1479">
        <v>0.67</v>
      </c>
      <c r="H1306" s="1479"/>
      <c r="I1306" s="1479"/>
      <c r="J1306" s="1479"/>
      <c r="K1306" s="1479"/>
      <c r="L1306" s="839">
        <v>5</v>
      </c>
      <c r="M1306" s="1555"/>
      <c r="N1306" s="1555"/>
      <c r="O1306" s="1555"/>
      <c r="P1306" s="1555"/>
      <c r="Q1306" s="1477">
        <v>0.67</v>
      </c>
      <c r="R1306" s="1556"/>
      <c r="S1306" s="1549"/>
      <c r="T1306" s="1549"/>
      <c r="U1306" s="1549"/>
      <c r="V1306" s="1549"/>
      <c r="W1306" s="1549"/>
    </row>
    <row r="1307" spans="1:23">
      <c r="A1307" s="25">
        <v>229</v>
      </c>
      <c r="B1307" s="1476" t="s">
        <v>13910</v>
      </c>
      <c r="C1307" s="1477" t="s">
        <v>13911</v>
      </c>
      <c r="D1307" s="1478"/>
      <c r="E1307" s="839">
        <v>0.26</v>
      </c>
      <c r="F1307" s="1554">
        <v>0.26</v>
      </c>
      <c r="G1307" s="1479"/>
      <c r="H1307" s="1479"/>
      <c r="I1307" s="1552">
        <v>0.26</v>
      </c>
      <c r="J1307" s="1552"/>
      <c r="K1307" s="1552"/>
      <c r="L1307" s="839">
        <v>5</v>
      </c>
      <c r="M1307" s="1555"/>
      <c r="N1307" s="1555"/>
      <c r="O1307" s="1555"/>
      <c r="P1307" s="1555"/>
      <c r="Q1307" s="1554">
        <v>0.26</v>
      </c>
      <c r="R1307" s="1553"/>
      <c r="S1307" s="1549"/>
      <c r="T1307" s="1549"/>
      <c r="U1307" s="1549"/>
      <c r="V1307" s="1549"/>
      <c r="W1307" s="1549"/>
    </row>
    <row r="1308" spans="1:23">
      <c r="A1308" s="25">
        <v>230</v>
      </c>
      <c r="B1308" s="1476" t="s">
        <v>13912</v>
      </c>
      <c r="C1308" s="1477" t="s">
        <v>13913</v>
      </c>
      <c r="D1308" s="1478"/>
      <c r="E1308" s="839">
        <v>0.19</v>
      </c>
      <c r="F1308" s="1554"/>
      <c r="G1308" s="1479"/>
      <c r="H1308" s="1479"/>
      <c r="I1308" s="1552"/>
      <c r="J1308" s="1552">
        <v>0.19</v>
      </c>
      <c r="K1308" s="1552">
        <v>0.19</v>
      </c>
      <c r="L1308" s="839">
        <v>5</v>
      </c>
      <c r="M1308" s="1555"/>
      <c r="N1308" s="1555"/>
      <c r="O1308" s="1555"/>
      <c r="P1308" s="1555"/>
      <c r="Q1308" s="1554"/>
      <c r="R1308" s="1553">
        <v>0.19</v>
      </c>
      <c r="S1308" s="1549"/>
      <c r="T1308" s="1549"/>
      <c r="U1308" s="1549"/>
      <c r="V1308" s="1549"/>
      <c r="W1308" s="1549"/>
    </row>
    <row r="1309" spans="1:23">
      <c r="A1309" s="25">
        <v>231</v>
      </c>
      <c r="B1309" s="1476" t="s">
        <v>13914</v>
      </c>
      <c r="C1309" s="1477" t="s">
        <v>13915</v>
      </c>
      <c r="D1309" s="1478"/>
      <c r="E1309" s="839">
        <v>0.3</v>
      </c>
      <c r="F1309" s="1554"/>
      <c r="G1309" s="1479"/>
      <c r="H1309" s="1479"/>
      <c r="I1309" s="1552"/>
      <c r="J1309" s="1552">
        <v>0.3</v>
      </c>
      <c r="K1309" s="1552">
        <v>0.3</v>
      </c>
      <c r="L1309" s="839">
        <v>5</v>
      </c>
      <c r="M1309" s="1555"/>
      <c r="N1309" s="1555"/>
      <c r="O1309" s="1555"/>
      <c r="P1309" s="1555"/>
      <c r="Q1309" s="1554"/>
      <c r="R1309" s="1553">
        <v>0.3</v>
      </c>
      <c r="S1309" s="1549"/>
      <c r="T1309" s="1549"/>
      <c r="U1309" s="1549"/>
      <c r="V1309" s="1549"/>
      <c r="W1309" s="1549"/>
    </row>
    <row r="1310" spans="1:23">
      <c r="A1310" s="25">
        <v>232</v>
      </c>
      <c r="B1310" s="1476" t="s">
        <v>13916</v>
      </c>
      <c r="C1310" s="1477" t="s">
        <v>13917</v>
      </c>
      <c r="D1310" s="1478" t="s">
        <v>13918</v>
      </c>
      <c r="E1310" s="839">
        <v>0.23599999999999999</v>
      </c>
      <c r="F1310" s="1477">
        <v>0.23599999999999999</v>
      </c>
      <c r="G1310" s="1479"/>
      <c r="H1310" s="1479"/>
      <c r="I1310" s="1479">
        <v>0.23599999999999999</v>
      </c>
      <c r="J1310" s="1479"/>
      <c r="K1310" s="1479"/>
      <c r="L1310" s="839">
        <v>5</v>
      </c>
      <c r="M1310" s="1555"/>
      <c r="N1310" s="1555"/>
      <c r="O1310" s="1555"/>
      <c r="P1310" s="1555"/>
      <c r="Q1310" s="1477">
        <v>0.23599999999999999</v>
      </c>
      <c r="R1310" s="1556"/>
      <c r="S1310" s="1549"/>
      <c r="T1310" s="1549"/>
      <c r="U1310" s="1549"/>
      <c r="V1310" s="1549"/>
      <c r="W1310" s="1549"/>
    </row>
    <row r="1311" spans="1:23">
      <c r="A1311" s="25">
        <v>233</v>
      </c>
      <c r="B1311" s="1476" t="s">
        <v>13919</v>
      </c>
      <c r="C1311" s="1477" t="s">
        <v>13920</v>
      </c>
      <c r="D1311" s="1478"/>
      <c r="E1311" s="839">
        <v>0.19</v>
      </c>
      <c r="F1311" s="1548"/>
      <c r="G1311" s="1479"/>
      <c r="H1311" s="1479"/>
      <c r="I1311" s="1552"/>
      <c r="J1311" s="1552">
        <v>0.19</v>
      </c>
      <c r="K1311" s="1552">
        <v>0.19</v>
      </c>
      <c r="L1311" s="839">
        <v>5</v>
      </c>
      <c r="M1311" s="1555"/>
      <c r="N1311" s="1555"/>
      <c r="O1311" s="1555"/>
      <c r="P1311" s="1555"/>
      <c r="Q1311" s="1548"/>
      <c r="R1311" s="1553">
        <v>0.19</v>
      </c>
      <c r="S1311" s="1549"/>
      <c r="T1311" s="1549"/>
      <c r="U1311" s="1549"/>
      <c r="V1311" s="1549"/>
      <c r="W1311" s="1549"/>
    </row>
    <row r="1312" spans="1:23">
      <c r="A1312" s="25">
        <v>234</v>
      </c>
      <c r="B1312" s="1476" t="s">
        <v>13921</v>
      </c>
      <c r="C1312" s="1477" t="s">
        <v>13922</v>
      </c>
      <c r="D1312" s="1478" t="s">
        <v>13923</v>
      </c>
      <c r="E1312" s="839">
        <v>0.35199999999999998</v>
      </c>
      <c r="F1312" s="839">
        <v>0.35199999999999998</v>
      </c>
      <c r="G1312" s="1479"/>
      <c r="H1312" s="1479"/>
      <c r="I1312" s="1479">
        <v>0.35199999999999998</v>
      </c>
      <c r="J1312" s="1479"/>
      <c r="K1312" s="1479"/>
      <c r="L1312" s="839">
        <v>5</v>
      </c>
      <c r="M1312" s="1555"/>
      <c r="N1312" s="1555"/>
      <c r="O1312" s="1555"/>
      <c r="P1312" s="1555"/>
      <c r="Q1312" s="839">
        <v>0.35199999999999998</v>
      </c>
      <c r="R1312" s="1556"/>
      <c r="S1312" s="1549"/>
      <c r="T1312" s="1549"/>
      <c r="U1312" s="1549"/>
      <c r="V1312" s="1549"/>
      <c r="W1312" s="1549"/>
    </row>
    <row r="1313" spans="1:23">
      <c r="A1313" s="25">
        <v>235</v>
      </c>
      <c r="B1313" s="1474" t="s">
        <v>13924</v>
      </c>
      <c r="C1313" s="1475" t="s">
        <v>13925</v>
      </c>
      <c r="D1313" s="1478"/>
      <c r="E1313" s="1352">
        <v>0.3</v>
      </c>
      <c r="F1313" s="1548"/>
      <c r="G1313" s="1552"/>
      <c r="H1313" s="1552"/>
      <c r="I1313" s="1552"/>
      <c r="J1313" s="1552">
        <v>0.3</v>
      </c>
      <c r="K1313" s="1552">
        <v>0.3</v>
      </c>
      <c r="L1313" s="839">
        <v>5</v>
      </c>
      <c r="M1313" s="1467"/>
      <c r="N1313" s="1467"/>
      <c r="O1313" s="1467"/>
      <c r="P1313" s="1467"/>
      <c r="Q1313" s="1548"/>
      <c r="R1313" s="1553">
        <v>0.3</v>
      </c>
      <c r="S1313" s="1549"/>
      <c r="T1313" s="1549"/>
      <c r="U1313" s="1549"/>
      <c r="V1313" s="1549"/>
      <c r="W1313" s="1549"/>
    </row>
    <row r="1314" spans="1:23">
      <c r="A1314" s="25">
        <v>236</v>
      </c>
      <c r="B1314" s="1474" t="s">
        <v>13926</v>
      </c>
      <c r="C1314" s="1475" t="s">
        <v>13927</v>
      </c>
      <c r="D1314" s="1478"/>
      <c r="E1314" s="1352">
        <v>0.2</v>
      </c>
      <c r="F1314" s="1548">
        <v>0.2</v>
      </c>
      <c r="G1314" s="1552"/>
      <c r="H1314" s="1552"/>
      <c r="I1314" s="1552">
        <v>0.2</v>
      </c>
      <c r="J1314" s="1552"/>
      <c r="K1314" s="1552"/>
      <c r="L1314" s="839">
        <v>5</v>
      </c>
      <c r="M1314" s="1467"/>
      <c r="N1314" s="1467"/>
      <c r="O1314" s="1467"/>
      <c r="P1314" s="1467"/>
      <c r="Q1314" s="1548">
        <v>0.2</v>
      </c>
      <c r="R1314" s="1553"/>
      <c r="S1314" s="1549"/>
      <c r="T1314" s="1549"/>
      <c r="U1314" s="1549"/>
      <c r="V1314" s="1549"/>
      <c r="W1314" s="1549"/>
    </row>
    <row r="1315" spans="1:23" ht="26.25">
      <c r="A1315" s="25">
        <v>237</v>
      </c>
      <c r="B1315" s="1474" t="s">
        <v>13928</v>
      </c>
      <c r="C1315" s="1475" t="s">
        <v>13929</v>
      </c>
      <c r="D1315" s="1478"/>
      <c r="E1315" s="1352">
        <v>0.46</v>
      </c>
      <c r="F1315" s="1548">
        <v>0.46</v>
      </c>
      <c r="G1315" s="1552"/>
      <c r="H1315" s="1552"/>
      <c r="I1315" s="1552">
        <v>0.46</v>
      </c>
      <c r="J1315" s="1552"/>
      <c r="K1315" s="1552"/>
      <c r="L1315" s="839">
        <v>5</v>
      </c>
      <c r="M1315" s="1467"/>
      <c r="N1315" s="1467"/>
      <c r="O1315" s="1467"/>
      <c r="P1315" s="1467"/>
      <c r="Q1315" s="1548">
        <v>0.46</v>
      </c>
      <c r="R1315" s="1553"/>
      <c r="S1315" s="1549"/>
      <c r="T1315" s="1549"/>
      <c r="U1315" s="1549"/>
      <c r="V1315" s="1549"/>
      <c r="W1315" s="1549"/>
    </row>
    <row r="1316" spans="1:23">
      <c r="A1316" s="25">
        <v>238</v>
      </c>
      <c r="B1316" s="1474" t="s">
        <v>13930</v>
      </c>
      <c r="C1316" s="1475" t="s">
        <v>13931</v>
      </c>
      <c r="D1316" s="1478"/>
      <c r="E1316" s="1352">
        <v>0.38</v>
      </c>
      <c r="F1316" s="1548"/>
      <c r="G1316" s="1552"/>
      <c r="H1316" s="1552"/>
      <c r="I1316" s="1552"/>
      <c r="J1316" s="1552">
        <v>0.38</v>
      </c>
      <c r="K1316" s="1552">
        <v>0.38</v>
      </c>
      <c r="L1316" s="839">
        <v>5</v>
      </c>
      <c r="M1316" s="1467"/>
      <c r="N1316" s="1467"/>
      <c r="O1316" s="1467"/>
      <c r="P1316" s="1467"/>
      <c r="Q1316" s="1548"/>
      <c r="R1316" s="1553">
        <v>0.38</v>
      </c>
      <c r="S1316" s="1549"/>
      <c r="T1316" s="1549"/>
      <c r="U1316" s="1549"/>
      <c r="V1316" s="1549"/>
      <c r="W1316" s="1549"/>
    </row>
    <row r="1317" spans="1:23">
      <c r="A1317" s="25">
        <v>239</v>
      </c>
      <c r="B1317" s="1474" t="s">
        <v>13932</v>
      </c>
      <c r="C1317" s="1475" t="s">
        <v>13933</v>
      </c>
      <c r="D1317" s="1478"/>
      <c r="E1317" s="1352">
        <v>0.28000000000000003</v>
      </c>
      <c r="F1317" s="1548"/>
      <c r="G1317" s="1552"/>
      <c r="H1317" s="1552"/>
      <c r="I1317" s="1552"/>
      <c r="J1317" s="1552">
        <v>0.28000000000000003</v>
      </c>
      <c r="K1317" s="1552">
        <v>0.28000000000000003</v>
      </c>
      <c r="L1317" s="839">
        <v>5</v>
      </c>
      <c r="M1317" s="1467"/>
      <c r="N1317" s="1467"/>
      <c r="O1317" s="1467"/>
      <c r="P1317" s="1467"/>
      <c r="Q1317" s="1548"/>
      <c r="R1317" s="1553">
        <v>0.28000000000000003</v>
      </c>
      <c r="S1317" s="1549"/>
      <c r="T1317" s="1549"/>
      <c r="U1317" s="1549"/>
      <c r="V1317" s="1549"/>
      <c r="W1317" s="1549"/>
    </row>
    <row r="1318" spans="1:23">
      <c r="A1318" s="25">
        <v>240</v>
      </c>
      <c r="B1318" s="1474" t="s">
        <v>13934</v>
      </c>
      <c r="C1318" s="1475" t="s">
        <v>13935</v>
      </c>
      <c r="D1318" s="1478"/>
      <c r="E1318" s="1352">
        <v>0.2</v>
      </c>
      <c r="F1318" s="1548"/>
      <c r="G1318" s="1552"/>
      <c r="H1318" s="1552"/>
      <c r="I1318" s="1552"/>
      <c r="J1318" s="1552">
        <v>0.2</v>
      </c>
      <c r="K1318" s="1552">
        <v>0.2</v>
      </c>
      <c r="L1318" s="839">
        <v>5</v>
      </c>
      <c r="M1318" s="1467"/>
      <c r="N1318" s="1467"/>
      <c r="O1318" s="1467"/>
      <c r="P1318" s="1467"/>
      <c r="Q1318" s="1548"/>
      <c r="R1318" s="1553">
        <v>0.2</v>
      </c>
      <c r="S1318" s="1549"/>
      <c r="T1318" s="1549"/>
      <c r="U1318" s="1549"/>
      <c r="V1318" s="1549"/>
      <c r="W1318" s="1549"/>
    </row>
    <row r="1319" spans="1:23">
      <c r="A1319" s="25">
        <v>241</v>
      </c>
      <c r="B1319" s="1474" t="s">
        <v>13936</v>
      </c>
      <c r="C1319" s="1475" t="s">
        <v>13937</v>
      </c>
      <c r="D1319" s="1478"/>
      <c r="E1319" s="1352">
        <v>0.3</v>
      </c>
      <c r="F1319" s="1548"/>
      <c r="G1319" s="1552"/>
      <c r="H1319" s="1552"/>
      <c r="I1319" s="1552"/>
      <c r="J1319" s="1552">
        <v>0.3</v>
      </c>
      <c r="K1319" s="1552">
        <v>0.3</v>
      </c>
      <c r="L1319" s="839">
        <v>5</v>
      </c>
      <c r="M1319" s="1467"/>
      <c r="N1319" s="1467"/>
      <c r="O1319" s="1467"/>
      <c r="P1319" s="1467"/>
      <c r="Q1319" s="1548"/>
      <c r="R1319" s="1553">
        <v>0.3</v>
      </c>
      <c r="S1319" s="1549"/>
      <c r="T1319" s="1549"/>
      <c r="U1319" s="1549"/>
      <c r="V1319" s="1549"/>
      <c r="W1319" s="1549"/>
    </row>
    <row r="1320" spans="1:23">
      <c r="A1320" s="25">
        <v>242</v>
      </c>
      <c r="B1320" s="1474" t="s">
        <v>13938</v>
      </c>
      <c r="C1320" s="1475" t="s">
        <v>13939</v>
      </c>
      <c r="D1320" s="1478"/>
      <c r="E1320" s="1352">
        <v>0.24</v>
      </c>
      <c r="F1320" s="1548"/>
      <c r="G1320" s="1552"/>
      <c r="H1320" s="1552"/>
      <c r="I1320" s="1552"/>
      <c r="J1320" s="1552">
        <v>0.24</v>
      </c>
      <c r="K1320" s="1552">
        <v>0.24</v>
      </c>
      <c r="L1320" s="839">
        <v>5</v>
      </c>
      <c r="M1320" s="1467"/>
      <c r="N1320" s="1467"/>
      <c r="O1320" s="1467"/>
      <c r="P1320" s="1467"/>
      <c r="Q1320" s="1548"/>
      <c r="R1320" s="1553">
        <v>0.24</v>
      </c>
      <c r="S1320" s="1549"/>
      <c r="T1320" s="1549"/>
      <c r="U1320" s="1549"/>
      <c r="V1320" s="1549"/>
      <c r="W1320" s="1549"/>
    </row>
    <row r="1321" spans="1:23">
      <c r="A1321" s="25">
        <v>243</v>
      </c>
      <c r="B1321" s="1474" t="s">
        <v>13940</v>
      </c>
      <c r="C1321" s="1475" t="s">
        <v>13941</v>
      </c>
      <c r="D1321" s="1478"/>
      <c r="E1321" s="1352">
        <v>0.41</v>
      </c>
      <c r="F1321" s="1548"/>
      <c r="G1321" s="1552"/>
      <c r="H1321" s="1552"/>
      <c r="I1321" s="1552"/>
      <c r="J1321" s="1552">
        <v>0.41</v>
      </c>
      <c r="K1321" s="1552">
        <v>0.41</v>
      </c>
      <c r="L1321" s="839">
        <v>5</v>
      </c>
      <c r="M1321" s="1467"/>
      <c r="N1321" s="1467"/>
      <c r="O1321" s="1467"/>
      <c r="P1321" s="1467"/>
      <c r="Q1321" s="1548"/>
      <c r="R1321" s="1553">
        <v>0.41</v>
      </c>
      <c r="S1321" s="1549"/>
      <c r="T1321" s="1549"/>
      <c r="U1321" s="1549"/>
      <c r="V1321" s="1549"/>
      <c r="W1321" s="1549"/>
    </row>
    <row r="1322" spans="1:23">
      <c r="A1322" s="25">
        <v>244</v>
      </c>
      <c r="B1322" s="1474" t="s">
        <v>13942</v>
      </c>
      <c r="C1322" s="1475" t="s">
        <v>13943</v>
      </c>
      <c r="D1322" s="1478"/>
      <c r="E1322" s="1352">
        <v>0.42</v>
      </c>
      <c r="F1322" s="1548"/>
      <c r="G1322" s="1552"/>
      <c r="H1322" s="1552"/>
      <c r="I1322" s="1552"/>
      <c r="J1322" s="1552">
        <v>0.42</v>
      </c>
      <c r="K1322" s="1552">
        <v>0.42</v>
      </c>
      <c r="L1322" s="839">
        <v>5</v>
      </c>
      <c r="M1322" s="1467"/>
      <c r="N1322" s="1467"/>
      <c r="O1322" s="1467"/>
      <c r="P1322" s="1467"/>
      <c r="Q1322" s="1548"/>
      <c r="R1322" s="1553">
        <v>0.42</v>
      </c>
      <c r="S1322" s="1549"/>
      <c r="T1322" s="1549"/>
      <c r="U1322" s="1549"/>
      <c r="V1322" s="1549"/>
      <c r="W1322" s="1549"/>
    </row>
    <row r="1323" spans="1:23">
      <c r="A1323" s="25">
        <v>245</v>
      </c>
      <c r="B1323" s="1474" t="s">
        <v>13944</v>
      </c>
      <c r="C1323" s="1475" t="s">
        <v>13945</v>
      </c>
      <c r="D1323" s="1478"/>
      <c r="E1323" s="1352">
        <v>0.34</v>
      </c>
      <c r="F1323" s="1548"/>
      <c r="G1323" s="1552"/>
      <c r="H1323" s="1552"/>
      <c r="I1323" s="1552"/>
      <c r="J1323" s="1552">
        <v>0.34</v>
      </c>
      <c r="K1323" s="1552">
        <v>0.34</v>
      </c>
      <c r="L1323" s="839">
        <v>5</v>
      </c>
      <c r="M1323" s="1467"/>
      <c r="N1323" s="1467"/>
      <c r="O1323" s="1467"/>
      <c r="P1323" s="1467"/>
      <c r="Q1323" s="1548"/>
      <c r="R1323" s="1553">
        <v>0.34</v>
      </c>
      <c r="S1323" s="1549"/>
      <c r="T1323" s="1549"/>
      <c r="U1323" s="1549"/>
      <c r="V1323" s="1549"/>
      <c r="W1323" s="1549"/>
    </row>
    <row r="1324" spans="1:23">
      <c r="A1324" s="25">
        <v>246</v>
      </c>
      <c r="B1324" s="1474" t="s">
        <v>13946</v>
      </c>
      <c r="C1324" s="1475" t="s">
        <v>13947</v>
      </c>
      <c r="D1324" s="1478"/>
      <c r="E1324" s="1352">
        <v>0.28000000000000003</v>
      </c>
      <c r="F1324" s="1548"/>
      <c r="G1324" s="1552"/>
      <c r="H1324" s="1552"/>
      <c r="I1324" s="1552"/>
      <c r="J1324" s="1552">
        <v>0.28000000000000003</v>
      </c>
      <c r="K1324" s="1552">
        <v>0.28000000000000003</v>
      </c>
      <c r="L1324" s="839">
        <v>5</v>
      </c>
      <c r="M1324" s="1467"/>
      <c r="N1324" s="1467"/>
      <c r="O1324" s="1467"/>
      <c r="P1324" s="1467"/>
      <c r="Q1324" s="1548"/>
      <c r="R1324" s="1553">
        <v>0.28000000000000003</v>
      </c>
      <c r="S1324" s="1549"/>
      <c r="T1324" s="1549"/>
      <c r="U1324" s="1549"/>
      <c r="V1324" s="1549"/>
      <c r="W1324" s="1549"/>
    </row>
    <row r="1325" spans="1:23">
      <c r="A1325" s="25">
        <v>247</v>
      </c>
      <c r="B1325" s="1474" t="s">
        <v>13948</v>
      </c>
      <c r="C1325" s="1475" t="s">
        <v>13949</v>
      </c>
      <c r="D1325" s="1478"/>
      <c r="E1325" s="1352">
        <v>0.34</v>
      </c>
      <c r="F1325" s="1548"/>
      <c r="G1325" s="1552"/>
      <c r="H1325" s="1552"/>
      <c r="I1325" s="1552"/>
      <c r="J1325" s="1552">
        <v>0.34</v>
      </c>
      <c r="K1325" s="1552">
        <v>0.34</v>
      </c>
      <c r="L1325" s="839">
        <v>5</v>
      </c>
      <c r="M1325" s="1467"/>
      <c r="N1325" s="1467"/>
      <c r="O1325" s="1467"/>
      <c r="P1325" s="1467"/>
      <c r="Q1325" s="1548"/>
      <c r="R1325" s="1553">
        <v>0.34</v>
      </c>
      <c r="S1325" s="1549"/>
      <c r="T1325" s="1549"/>
      <c r="U1325" s="1549"/>
      <c r="V1325" s="1549"/>
      <c r="W1325" s="1549"/>
    </row>
    <row r="1326" spans="1:23">
      <c r="A1326" s="25">
        <v>248</v>
      </c>
      <c r="B1326" s="1474" t="s">
        <v>13950</v>
      </c>
      <c r="C1326" s="1475" t="s">
        <v>13951</v>
      </c>
      <c r="D1326" s="1478"/>
      <c r="E1326" s="1352">
        <v>0.37</v>
      </c>
      <c r="F1326" s="1548"/>
      <c r="G1326" s="1552"/>
      <c r="H1326" s="1552"/>
      <c r="I1326" s="1552"/>
      <c r="J1326" s="1552">
        <v>0.37</v>
      </c>
      <c r="K1326" s="1552">
        <v>0.37</v>
      </c>
      <c r="L1326" s="839">
        <v>5</v>
      </c>
      <c r="M1326" s="1467"/>
      <c r="N1326" s="1467"/>
      <c r="O1326" s="1467"/>
      <c r="P1326" s="1467"/>
      <c r="Q1326" s="1548"/>
      <c r="R1326" s="1553">
        <v>0.37</v>
      </c>
      <c r="S1326" s="1549"/>
      <c r="T1326" s="1549"/>
      <c r="U1326" s="1549"/>
      <c r="V1326" s="1549"/>
      <c r="W1326" s="1549"/>
    </row>
    <row r="1327" spans="1:23">
      <c r="A1327" s="25">
        <v>249</v>
      </c>
      <c r="B1327" s="1474" t="s">
        <v>13952</v>
      </c>
      <c r="C1327" s="1475" t="s">
        <v>13953</v>
      </c>
      <c r="D1327" s="1478"/>
      <c r="E1327" s="1352">
        <v>0.45</v>
      </c>
      <c r="F1327" s="1548"/>
      <c r="G1327" s="1552"/>
      <c r="H1327" s="1552"/>
      <c r="I1327" s="1552"/>
      <c r="J1327" s="1552">
        <v>0.45</v>
      </c>
      <c r="K1327" s="1552">
        <v>0.45</v>
      </c>
      <c r="L1327" s="839">
        <v>5</v>
      </c>
      <c r="M1327" s="1467"/>
      <c r="N1327" s="1467"/>
      <c r="O1327" s="1467"/>
      <c r="P1327" s="1467"/>
      <c r="Q1327" s="1548"/>
      <c r="R1327" s="1553">
        <v>0.45</v>
      </c>
      <c r="S1327" s="1549"/>
      <c r="T1327" s="1549"/>
      <c r="U1327" s="1549"/>
      <c r="V1327" s="1549"/>
      <c r="W1327" s="1549"/>
    </row>
    <row r="1328" spans="1:23">
      <c r="A1328" s="25">
        <v>250</v>
      </c>
      <c r="B1328" s="1474" t="s">
        <v>13954</v>
      </c>
      <c r="C1328" s="1475" t="s">
        <v>13955</v>
      </c>
      <c r="D1328" s="1478"/>
      <c r="E1328" s="1352">
        <v>0.56000000000000005</v>
      </c>
      <c r="F1328" s="1548">
        <v>0.56000000000000005</v>
      </c>
      <c r="G1328" s="1552"/>
      <c r="H1328" s="1552"/>
      <c r="I1328" s="1552">
        <v>0.56000000000000005</v>
      </c>
      <c r="J1328" s="1552"/>
      <c r="K1328" s="1552"/>
      <c r="L1328" s="839">
        <v>5</v>
      </c>
      <c r="M1328" s="1467"/>
      <c r="N1328" s="1467"/>
      <c r="O1328" s="1467"/>
      <c r="P1328" s="1467"/>
      <c r="Q1328" s="1548">
        <v>0.56000000000000005</v>
      </c>
      <c r="R1328" s="1553"/>
      <c r="S1328" s="1549"/>
      <c r="T1328" s="1549"/>
      <c r="U1328" s="1549"/>
      <c r="V1328" s="1549"/>
      <c r="W1328" s="1549"/>
    </row>
    <row r="1329" spans="1:23">
      <c r="A1329" s="25">
        <v>251</v>
      </c>
      <c r="B1329" s="1474" t="s">
        <v>13956</v>
      </c>
      <c r="C1329" s="1475" t="s">
        <v>13957</v>
      </c>
      <c r="D1329" s="1478"/>
      <c r="E1329" s="1352">
        <v>0.35</v>
      </c>
      <c r="F1329" s="1548"/>
      <c r="G1329" s="1552"/>
      <c r="H1329" s="1552"/>
      <c r="I1329" s="1552"/>
      <c r="J1329" s="1552">
        <v>0.35</v>
      </c>
      <c r="K1329" s="1552">
        <v>0.35</v>
      </c>
      <c r="L1329" s="839">
        <v>5</v>
      </c>
      <c r="M1329" s="1467"/>
      <c r="N1329" s="1467"/>
      <c r="O1329" s="1467"/>
      <c r="P1329" s="1467"/>
      <c r="Q1329" s="1548"/>
      <c r="R1329" s="1553">
        <v>0.35</v>
      </c>
      <c r="S1329" s="1549"/>
      <c r="T1329" s="1549"/>
      <c r="U1329" s="1549"/>
      <c r="V1329" s="1549"/>
      <c r="W1329" s="1549"/>
    </row>
    <row r="1330" spans="1:23">
      <c r="A1330" s="25">
        <v>252</v>
      </c>
      <c r="B1330" s="1474" t="s">
        <v>13958</v>
      </c>
      <c r="C1330" s="1475" t="s">
        <v>13959</v>
      </c>
      <c r="D1330" s="1478"/>
      <c r="E1330" s="1352">
        <v>0.36</v>
      </c>
      <c r="F1330" s="1548"/>
      <c r="G1330" s="1552"/>
      <c r="H1330" s="1552"/>
      <c r="I1330" s="1552"/>
      <c r="J1330" s="1552">
        <v>0.36</v>
      </c>
      <c r="K1330" s="1552">
        <v>0.36</v>
      </c>
      <c r="L1330" s="839">
        <v>5</v>
      </c>
      <c r="M1330" s="1467"/>
      <c r="N1330" s="1467"/>
      <c r="O1330" s="1467"/>
      <c r="P1330" s="1467"/>
      <c r="Q1330" s="1548"/>
      <c r="R1330" s="1553">
        <v>0.36</v>
      </c>
      <c r="S1330" s="1549"/>
      <c r="T1330" s="1549"/>
      <c r="U1330" s="1549"/>
      <c r="V1330" s="1549"/>
      <c r="W1330" s="1549"/>
    </row>
    <row r="1331" spans="1:23">
      <c r="A1331" s="25">
        <v>253</v>
      </c>
      <c r="B1331" s="1474" t="s">
        <v>13960</v>
      </c>
      <c r="C1331" s="1475" t="s">
        <v>13961</v>
      </c>
      <c r="D1331" s="1478"/>
      <c r="E1331" s="1352">
        <v>0.38</v>
      </c>
      <c r="F1331" s="1548"/>
      <c r="G1331" s="1552"/>
      <c r="H1331" s="1552"/>
      <c r="I1331" s="1552"/>
      <c r="J1331" s="1552">
        <v>0.38</v>
      </c>
      <c r="K1331" s="1552">
        <v>0.38</v>
      </c>
      <c r="L1331" s="839">
        <v>5</v>
      </c>
      <c r="M1331" s="1467"/>
      <c r="N1331" s="1467"/>
      <c r="O1331" s="1467"/>
      <c r="P1331" s="1467"/>
      <c r="Q1331" s="1548"/>
      <c r="R1331" s="1553">
        <v>0.38</v>
      </c>
      <c r="S1331" s="1549"/>
      <c r="T1331" s="1549"/>
      <c r="U1331" s="1549"/>
      <c r="V1331" s="1549"/>
      <c r="W1331" s="1549"/>
    </row>
    <row r="1332" spans="1:23">
      <c r="A1332" s="25">
        <v>254</v>
      </c>
      <c r="B1332" s="1474" t="s">
        <v>13962</v>
      </c>
      <c r="C1332" s="1475" t="s">
        <v>13963</v>
      </c>
      <c r="D1332" s="1478"/>
      <c r="E1332" s="1352">
        <v>0.41</v>
      </c>
      <c r="F1332" s="1548"/>
      <c r="G1332" s="1552"/>
      <c r="H1332" s="1552"/>
      <c r="I1332" s="1552"/>
      <c r="J1332" s="1552">
        <v>0.41</v>
      </c>
      <c r="K1332" s="1552">
        <v>0.41</v>
      </c>
      <c r="L1332" s="839">
        <v>5</v>
      </c>
      <c r="M1332" s="1467"/>
      <c r="N1332" s="1467"/>
      <c r="O1332" s="1467"/>
      <c r="P1332" s="1467"/>
      <c r="Q1332" s="1548"/>
      <c r="R1332" s="1553">
        <v>0.41</v>
      </c>
      <c r="S1332" s="1549"/>
      <c r="T1332" s="1549"/>
      <c r="U1332" s="1549"/>
      <c r="V1332" s="1549"/>
      <c r="W1332" s="1549"/>
    </row>
    <row r="1333" spans="1:23">
      <c r="A1333" s="25">
        <v>255</v>
      </c>
      <c r="B1333" s="1474" t="s">
        <v>13964</v>
      </c>
      <c r="C1333" s="1475" t="s">
        <v>13965</v>
      </c>
      <c r="D1333" s="1478"/>
      <c r="E1333" s="1352">
        <v>0.12</v>
      </c>
      <c r="F1333" s="1548"/>
      <c r="G1333" s="1552"/>
      <c r="H1333" s="1552"/>
      <c r="I1333" s="1552"/>
      <c r="J1333" s="1552">
        <v>0.12</v>
      </c>
      <c r="K1333" s="1552">
        <v>0.12</v>
      </c>
      <c r="L1333" s="839">
        <v>5</v>
      </c>
      <c r="M1333" s="1467"/>
      <c r="N1333" s="1467"/>
      <c r="O1333" s="1467"/>
      <c r="P1333" s="1467"/>
      <c r="Q1333" s="1548"/>
      <c r="R1333" s="1553">
        <v>0.12</v>
      </c>
      <c r="S1333" s="1549"/>
      <c r="T1333" s="1549"/>
      <c r="U1333" s="1549"/>
      <c r="V1333" s="1549"/>
      <c r="W1333" s="1549"/>
    </row>
    <row r="1334" spans="1:23">
      <c r="A1334" s="25">
        <v>256</v>
      </c>
      <c r="B1334" s="1474" t="s">
        <v>13966</v>
      </c>
      <c r="C1334" s="1475" t="s">
        <v>13967</v>
      </c>
      <c r="D1334" s="1478"/>
      <c r="E1334" s="1352">
        <v>0.34</v>
      </c>
      <c r="F1334" s="1548"/>
      <c r="G1334" s="1552"/>
      <c r="H1334" s="1552"/>
      <c r="I1334" s="1552"/>
      <c r="J1334" s="1552">
        <v>0.34</v>
      </c>
      <c r="K1334" s="1552">
        <v>0.34</v>
      </c>
      <c r="L1334" s="839">
        <v>5</v>
      </c>
      <c r="M1334" s="1467"/>
      <c r="N1334" s="1467"/>
      <c r="O1334" s="1467"/>
      <c r="P1334" s="1467"/>
      <c r="Q1334" s="1548"/>
      <c r="R1334" s="1553">
        <v>0.34</v>
      </c>
      <c r="S1334" s="1549"/>
      <c r="T1334" s="1549"/>
      <c r="U1334" s="1549"/>
      <c r="V1334" s="1549"/>
      <c r="W1334" s="1549"/>
    </row>
    <row r="1335" spans="1:23">
      <c r="A1335" s="25">
        <v>257</v>
      </c>
      <c r="B1335" s="1474" t="s">
        <v>13968</v>
      </c>
      <c r="C1335" s="1475" t="s">
        <v>13969</v>
      </c>
      <c r="D1335" s="1478"/>
      <c r="E1335" s="1352">
        <v>0.1</v>
      </c>
      <c r="F1335" s="1548"/>
      <c r="G1335" s="1552"/>
      <c r="H1335" s="1552"/>
      <c r="I1335" s="1552"/>
      <c r="J1335" s="1552">
        <v>0.1</v>
      </c>
      <c r="K1335" s="1552">
        <v>0.1</v>
      </c>
      <c r="L1335" s="839">
        <v>5</v>
      </c>
      <c r="M1335" s="1467"/>
      <c r="N1335" s="1467"/>
      <c r="O1335" s="1467"/>
      <c r="P1335" s="1467"/>
      <c r="Q1335" s="1548"/>
      <c r="R1335" s="1553">
        <v>0.1</v>
      </c>
      <c r="S1335" s="1549"/>
      <c r="T1335" s="1549"/>
      <c r="U1335" s="1549"/>
      <c r="V1335" s="1549"/>
      <c r="W1335" s="1549"/>
    </row>
    <row r="1336" spans="1:23">
      <c r="A1336" s="25">
        <v>258</v>
      </c>
      <c r="B1336" s="1474" t="s">
        <v>13970</v>
      </c>
      <c r="C1336" s="1475" t="s">
        <v>13971</v>
      </c>
      <c r="D1336" s="1478"/>
      <c r="E1336" s="1352">
        <v>0.16500000000000001</v>
      </c>
      <c r="F1336" s="1548"/>
      <c r="G1336" s="1552"/>
      <c r="H1336" s="1552"/>
      <c r="I1336" s="1552"/>
      <c r="J1336" s="1552">
        <v>0.16500000000000001</v>
      </c>
      <c r="K1336" s="1552">
        <v>0.16500000000000001</v>
      </c>
      <c r="L1336" s="839">
        <v>5</v>
      </c>
      <c r="M1336" s="1467"/>
      <c r="N1336" s="1467"/>
      <c r="O1336" s="1467"/>
      <c r="P1336" s="1467"/>
      <c r="Q1336" s="1548"/>
      <c r="R1336" s="1553">
        <v>0.16500000000000001</v>
      </c>
      <c r="S1336" s="1549"/>
      <c r="T1336" s="1549"/>
      <c r="U1336" s="1549"/>
      <c r="V1336" s="1549"/>
      <c r="W1336" s="1549"/>
    </row>
    <row r="1337" spans="1:23">
      <c r="A1337" s="25">
        <v>259</v>
      </c>
      <c r="B1337" s="1474" t="s">
        <v>13972</v>
      </c>
      <c r="C1337" s="1475" t="s">
        <v>13973</v>
      </c>
      <c r="D1337" s="1478"/>
      <c r="E1337" s="1352">
        <v>0.24</v>
      </c>
      <c r="F1337" s="1548"/>
      <c r="G1337" s="1552"/>
      <c r="H1337" s="1552"/>
      <c r="I1337" s="1552"/>
      <c r="J1337" s="1552">
        <v>0.24</v>
      </c>
      <c r="K1337" s="1552">
        <v>0.24</v>
      </c>
      <c r="L1337" s="839">
        <v>5</v>
      </c>
      <c r="M1337" s="1467"/>
      <c r="N1337" s="1467"/>
      <c r="O1337" s="1467"/>
      <c r="P1337" s="1467"/>
      <c r="Q1337" s="1548"/>
      <c r="R1337" s="1553">
        <v>0.24</v>
      </c>
      <c r="S1337" s="1549"/>
      <c r="T1337" s="1549"/>
      <c r="U1337" s="1549"/>
      <c r="V1337" s="1549"/>
      <c r="W1337" s="1549"/>
    </row>
    <row r="1338" spans="1:23">
      <c r="A1338" s="25">
        <v>260</v>
      </c>
      <c r="B1338" s="1474" t="s">
        <v>13974</v>
      </c>
      <c r="C1338" s="1475" t="s">
        <v>13975</v>
      </c>
      <c r="D1338" s="1478"/>
      <c r="E1338" s="1352">
        <v>0.36</v>
      </c>
      <c r="F1338" s="1548"/>
      <c r="G1338" s="1552"/>
      <c r="H1338" s="1552"/>
      <c r="I1338" s="1552"/>
      <c r="J1338" s="1552">
        <v>0.36</v>
      </c>
      <c r="K1338" s="1552">
        <v>0.36</v>
      </c>
      <c r="L1338" s="839">
        <v>5</v>
      </c>
      <c r="M1338" s="1467"/>
      <c r="N1338" s="1467"/>
      <c r="O1338" s="1467"/>
      <c r="P1338" s="1467"/>
      <c r="Q1338" s="1548"/>
      <c r="R1338" s="1553">
        <v>0.36</v>
      </c>
      <c r="S1338" s="1549"/>
      <c r="T1338" s="1549"/>
      <c r="U1338" s="1549"/>
      <c r="V1338" s="1549"/>
      <c r="W1338" s="1549"/>
    </row>
    <row r="1339" spans="1:23">
      <c r="A1339" s="25">
        <v>261</v>
      </c>
      <c r="B1339" s="1474" t="s">
        <v>13976</v>
      </c>
      <c r="C1339" s="1475" t="s">
        <v>13977</v>
      </c>
      <c r="D1339" s="1478"/>
      <c r="E1339" s="1352">
        <v>0.26</v>
      </c>
      <c r="F1339" s="1548"/>
      <c r="G1339" s="1552"/>
      <c r="H1339" s="1552"/>
      <c r="I1339" s="1552"/>
      <c r="J1339" s="1552">
        <v>0.26</v>
      </c>
      <c r="K1339" s="1552">
        <v>0.26</v>
      </c>
      <c r="L1339" s="839">
        <v>5</v>
      </c>
      <c r="M1339" s="1467"/>
      <c r="N1339" s="1467"/>
      <c r="O1339" s="1467"/>
      <c r="P1339" s="1467"/>
      <c r="Q1339" s="1548"/>
      <c r="R1339" s="1553">
        <v>0.26</v>
      </c>
      <c r="S1339" s="1549"/>
      <c r="T1339" s="1549"/>
      <c r="U1339" s="1549"/>
      <c r="V1339" s="1549"/>
      <c r="W1339" s="1549"/>
    </row>
    <row r="1340" spans="1:23">
      <c r="A1340" s="25">
        <v>262</v>
      </c>
      <c r="B1340" s="1474" t="s">
        <v>13978</v>
      </c>
      <c r="C1340" s="1475" t="s">
        <v>13979</v>
      </c>
      <c r="D1340" s="1478"/>
      <c r="E1340" s="1352">
        <v>0.34</v>
      </c>
      <c r="F1340" s="1548"/>
      <c r="G1340" s="1552"/>
      <c r="H1340" s="1552"/>
      <c r="I1340" s="1552"/>
      <c r="J1340" s="1552">
        <v>0.34</v>
      </c>
      <c r="K1340" s="1552">
        <v>0.34</v>
      </c>
      <c r="L1340" s="839">
        <v>5</v>
      </c>
      <c r="M1340" s="1467"/>
      <c r="N1340" s="1467"/>
      <c r="O1340" s="1467"/>
      <c r="P1340" s="1467"/>
      <c r="Q1340" s="1548"/>
      <c r="R1340" s="1553">
        <v>0.34</v>
      </c>
      <c r="S1340" s="1549"/>
      <c r="T1340" s="1549"/>
      <c r="U1340" s="1549"/>
      <c r="V1340" s="1549"/>
      <c r="W1340" s="1549"/>
    </row>
    <row r="1341" spans="1:23">
      <c r="A1341" s="25">
        <v>263</v>
      </c>
      <c r="B1341" s="1474" t="s">
        <v>13980</v>
      </c>
      <c r="C1341" s="1475" t="s">
        <v>13981</v>
      </c>
      <c r="D1341" s="1478"/>
      <c r="E1341" s="1352">
        <v>0.21</v>
      </c>
      <c r="F1341" s="1548"/>
      <c r="G1341" s="1552"/>
      <c r="H1341" s="1552"/>
      <c r="I1341" s="1552"/>
      <c r="J1341" s="1552">
        <v>0.21</v>
      </c>
      <c r="K1341" s="1552">
        <v>0.21</v>
      </c>
      <c r="L1341" s="839">
        <v>5</v>
      </c>
      <c r="M1341" s="1467"/>
      <c r="N1341" s="1467"/>
      <c r="O1341" s="1467"/>
      <c r="P1341" s="1467"/>
      <c r="Q1341" s="1548"/>
      <c r="R1341" s="1553">
        <v>0.21</v>
      </c>
      <c r="S1341" s="1549"/>
      <c r="T1341" s="1549"/>
      <c r="U1341" s="1549"/>
      <c r="V1341" s="1549"/>
      <c r="W1341" s="1549"/>
    </row>
    <row r="1342" spans="1:23">
      <c r="A1342" s="428"/>
      <c r="B1342" s="1474" t="s">
        <v>13982</v>
      </c>
      <c r="C1342" s="1475" t="s">
        <v>13983</v>
      </c>
      <c r="D1342" s="1478"/>
      <c r="E1342" s="1352">
        <v>0.39</v>
      </c>
      <c r="F1342" s="1548"/>
      <c r="G1342" s="1557"/>
      <c r="H1342" s="1552"/>
      <c r="I1342" s="1552"/>
      <c r="J1342" s="1552">
        <v>0.39</v>
      </c>
      <c r="K1342" s="1552">
        <v>0.39</v>
      </c>
      <c r="L1342" s="839">
        <v>5</v>
      </c>
      <c r="M1342" s="1467"/>
      <c r="N1342" s="1467"/>
      <c r="O1342" s="1467"/>
      <c r="P1342" s="1467"/>
      <c r="Q1342" s="1548"/>
      <c r="R1342" s="1553">
        <v>0.39</v>
      </c>
      <c r="S1342" s="1549" t="s">
        <v>13984</v>
      </c>
      <c r="T1342" s="1549" t="s">
        <v>13984</v>
      </c>
      <c r="U1342" s="1549"/>
      <c r="V1342" s="1549"/>
      <c r="W1342" s="1549"/>
    </row>
    <row r="1343" spans="1:23">
      <c r="A1343" s="25">
        <v>265</v>
      </c>
      <c r="B1343" s="1474" t="s">
        <v>13985</v>
      </c>
      <c r="C1343" s="1475" t="s">
        <v>13986</v>
      </c>
      <c r="D1343" s="1478"/>
      <c r="E1343" s="1352">
        <v>0.4</v>
      </c>
      <c r="F1343" s="1548"/>
      <c r="G1343" s="1552"/>
      <c r="H1343" s="1552"/>
      <c r="I1343" s="1552"/>
      <c r="J1343" s="1552">
        <v>0.4</v>
      </c>
      <c r="K1343" s="1552">
        <v>0.4</v>
      </c>
      <c r="L1343" s="839">
        <v>5</v>
      </c>
      <c r="M1343" s="1467"/>
      <c r="N1343" s="1467"/>
      <c r="O1343" s="1467"/>
      <c r="P1343" s="1467"/>
      <c r="Q1343" s="1548"/>
      <c r="R1343" s="1553">
        <v>0.4</v>
      </c>
      <c r="S1343" s="1549"/>
      <c r="T1343" s="1549"/>
      <c r="U1343" s="1549"/>
      <c r="V1343" s="1549"/>
      <c r="W1343" s="1549"/>
    </row>
    <row r="1344" spans="1:23">
      <c r="A1344" s="25">
        <v>266</v>
      </c>
      <c r="B1344" s="1474" t="s">
        <v>13987</v>
      </c>
      <c r="C1344" s="1475" t="s">
        <v>13988</v>
      </c>
      <c r="D1344" s="1478"/>
      <c r="E1344" s="1352">
        <v>0.55000000000000004</v>
      </c>
      <c r="F1344" s="1554">
        <v>0.55000000000000004</v>
      </c>
      <c r="G1344" s="1552"/>
      <c r="H1344" s="1552"/>
      <c r="I1344" s="1552">
        <v>0.55000000000000004</v>
      </c>
      <c r="J1344" s="1552"/>
      <c r="K1344" s="1552"/>
      <c r="L1344" s="839">
        <v>5</v>
      </c>
      <c r="M1344" s="1467"/>
      <c r="N1344" s="1467"/>
      <c r="O1344" s="1467"/>
      <c r="P1344" s="1467"/>
      <c r="Q1344" s="1554">
        <v>0.55000000000000004</v>
      </c>
      <c r="R1344" s="1553"/>
      <c r="S1344" s="1549"/>
      <c r="T1344" s="1549"/>
      <c r="U1344" s="1549"/>
      <c r="V1344" s="1549"/>
      <c r="W1344" s="1549"/>
    </row>
    <row r="1345" spans="1:23">
      <c r="A1345" s="25">
        <v>267</v>
      </c>
      <c r="B1345" s="1474" t="s">
        <v>13989</v>
      </c>
      <c r="C1345" s="1475" t="s">
        <v>13990</v>
      </c>
      <c r="D1345" s="1478"/>
      <c r="E1345" s="1352">
        <v>0.3</v>
      </c>
      <c r="F1345" s="1548"/>
      <c r="G1345" s="1552"/>
      <c r="H1345" s="1552"/>
      <c r="I1345" s="1552"/>
      <c r="J1345" s="1552">
        <v>0.3</v>
      </c>
      <c r="K1345" s="1552">
        <v>0.3</v>
      </c>
      <c r="L1345" s="839">
        <v>5</v>
      </c>
      <c r="M1345" s="1467"/>
      <c r="N1345" s="1467"/>
      <c r="O1345" s="1467"/>
      <c r="P1345" s="1467"/>
      <c r="Q1345" s="1548"/>
      <c r="R1345" s="1553">
        <v>0.3</v>
      </c>
      <c r="S1345" s="1549"/>
      <c r="T1345" s="1549"/>
      <c r="U1345" s="1549"/>
      <c r="V1345" s="1549"/>
      <c r="W1345" s="1549"/>
    </row>
    <row r="1346" spans="1:23">
      <c r="A1346" s="25">
        <v>268</v>
      </c>
      <c r="B1346" s="1474" t="s">
        <v>13991</v>
      </c>
      <c r="C1346" s="1475" t="s">
        <v>13992</v>
      </c>
      <c r="D1346" s="1478"/>
      <c r="E1346" s="1352">
        <v>0.3</v>
      </c>
      <c r="F1346" s="1548"/>
      <c r="G1346" s="1552"/>
      <c r="H1346" s="1552"/>
      <c r="I1346" s="1552"/>
      <c r="J1346" s="1552">
        <v>0.3</v>
      </c>
      <c r="K1346" s="1552">
        <v>0.3</v>
      </c>
      <c r="L1346" s="839">
        <v>5</v>
      </c>
      <c r="M1346" s="1467"/>
      <c r="N1346" s="1467"/>
      <c r="O1346" s="1467"/>
      <c r="P1346" s="1467"/>
      <c r="Q1346" s="1548"/>
      <c r="R1346" s="1553">
        <v>0.3</v>
      </c>
      <c r="S1346" s="1549"/>
      <c r="T1346" s="1549"/>
      <c r="U1346" s="1549"/>
      <c r="V1346" s="1549"/>
      <c r="W1346" s="1549"/>
    </row>
    <row r="1347" spans="1:23">
      <c r="A1347" s="25">
        <v>269</v>
      </c>
      <c r="B1347" s="1474" t="s">
        <v>13993</v>
      </c>
      <c r="C1347" s="1475" t="s">
        <v>13994</v>
      </c>
      <c r="D1347" s="1478"/>
      <c r="E1347" s="1352">
        <v>0.28000000000000003</v>
      </c>
      <c r="F1347" s="1548"/>
      <c r="G1347" s="1552"/>
      <c r="H1347" s="1552"/>
      <c r="I1347" s="1552"/>
      <c r="J1347" s="1552">
        <v>0.28000000000000003</v>
      </c>
      <c r="K1347" s="1552">
        <v>0.28000000000000003</v>
      </c>
      <c r="L1347" s="839">
        <v>5</v>
      </c>
      <c r="M1347" s="1467"/>
      <c r="N1347" s="1467"/>
      <c r="O1347" s="1467"/>
      <c r="P1347" s="1467"/>
      <c r="Q1347" s="1548"/>
      <c r="R1347" s="1553">
        <v>0.28000000000000003</v>
      </c>
      <c r="S1347" s="1549"/>
      <c r="T1347" s="1549"/>
      <c r="U1347" s="1549"/>
      <c r="V1347" s="1549"/>
      <c r="W1347" s="1549"/>
    </row>
    <row r="1348" spans="1:23">
      <c r="A1348" s="25">
        <v>270</v>
      </c>
      <c r="B1348" s="1474" t="s">
        <v>13995</v>
      </c>
      <c r="C1348" s="1475" t="s">
        <v>13996</v>
      </c>
      <c r="D1348" s="1478"/>
      <c r="E1348" s="1352">
        <v>0.35</v>
      </c>
      <c r="F1348" s="1548"/>
      <c r="G1348" s="1552"/>
      <c r="H1348" s="1552"/>
      <c r="I1348" s="1552"/>
      <c r="J1348" s="1552">
        <v>0.35</v>
      </c>
      <c r="K1348" s="1552">
        <v>0.35</v>
      </c>
      <c r="L1348" s="839">
        <v>5</v>
      </c>
      <c r="M1348" s="1467"/>
      <c r="N1348" s="1467"/>
      <c r="O1348" s="1467"/>
      <c r="P1348" s="1467"/>
      <c r="Q1348" s="1548"/>
      <c r="R1348" s="1553">
        <v>0.35</v>
      </c>
      <c r="S1348" s="1549"/>
      <c r="T1348" s="1549"/>
      <c r="U1348" s="1549"/>
      <c r="V1348" s="1549"/>
      <c r="W1348" s="1549"/>
    </row>
    <row r="1349" spans="1:23">
      <c r="A1349" s="25">
        <v>271</v>
      </c>
      <c r="B1349" s="1474" t="s">
        <v>13997</v>
      </c>
      <c r="C1349" s="1475" t="s">
        <v>13998</v>
      </c>
      <c r="D1349" s="1478"/>
      <c r="E1349" s="1352">
        <v>0.2</v>
      </c>
      <c r="F1349" s="1548"/>
      <c r="G1349" s="1552"/>
      <c r="H1349" s="1552"/>
      <c r="I1349" s="1552"/>
      <c r="J1349" s="1552">
        <v>0.2</v>
      </c>
      <c r="K1349" s="1552">
        <v>0.2</v>
      </c>
      <c r="L1349" s="839">
        <v>5</v>
      </c>
      <c r="M1349" s="1467"/>
      <c r="N1349" s="1467"/>
      <c r="O1349" s="1467"/>
      <c r="P1349" s="1467"/>
      <c r="Q1349" s="1548"/>
      <c r="R1349" s="1553">
        <v>0.2</v>
      </c>
      <c r="S1349" s="1549"/>
      <c r="T1349" s="1549"/>
      <c r="U1349" s="1549"/>
      <c r="V1349" s="1549"/>
      <c r="W1349" s="1549"/>
    </row>
    <row r="1350" spans="1:23">
      <c r="A1350" s="25">
        <v>272</v>
      </c>
      <c r="B1350" s="1474" t="s">
        <v>13999</v>
      </c>
      <c r="C1350" s="1475" t="s">
        <v>14000</v>
      </c>
      <c r="D1350" s="1478"/>
      <c r="E1350" s="1352">
        <v>0.28000000000000003</v>
      </c>
      <c r="F1350" s="1548"/>
      <c r="G1350" s="1552"/>
      <c r="H1350" s="1552"/>
      <c r="I1350" s="1552"/>
      <c r="J1350" s="1552">
        <v>0.28000000000000003</v>
      </c>
      <c r="K1350" s="1552">
        <v>0.28000000000000003</v>
      </c>
      <c r="L1350" s="839">
        <v>5</v>
      </c>
      <c r="M1350" s="1467"/>
      <c r="N1350" s="1467"/>
      <c r="O1350" s="1467"/>
      <c r="P1350" s="1467"/>
      <c r="Q1350" s="1548"/>
      <c r="R1350" s="1553">
        <v>0.28000000000000003</v>
      </c>
      <c r="S1350" s="1549"/>
      <c r="T1350" s="1549"/>
      <c r="U1350" s="1549"/>
      <c r="V1350" s="1549"/>
      <c r="W1350" s="1549"/>
    </row>
    <row r="1351" spans="1:23">
      <c r="A1351" s="25">
        <v>273</v>
      </c>
      <c r="B1351" s="1474" t="s">
        <v>14001</v>
      </c>
      <c r="C1351" s="1475" t="s">
        <v>14002</v>
      </c>
      <c r="D1351" s="1478"/>
      <c r="E1351" s="1548">
        <v>0.2</v>
      </c>
      <c r="F1351" s="1548"/>
      <c r="G1351" s="1552"/>
      <c r="H1351" s="1552"/>
      <c r="I1351" s="1552"/>
      <c r="J1351" s="1552">
        <v>0.2</v>
      </c>
      <c r="K1351" s="1552">
        <v>0.2</v>
      </c>
      <c r="L1351" s="839">
        <v>5</v>
      </c>
      <c r="M1351" s="1467"/>
      <c r="N1351" s="1467"/>
      <c r="O1351" s="1467"/>
      <c r="P1351" s="1467"/>
      <c r="Q1351" s="1548"/>
      <c r="R1351" s="1553">
        <v>0.2</v>
      </c>
      <c r="S1351" s="1549"/>
      <c r="T1351" s="1549"/>
      <c r="U1351" s="1549"/>
      <c r="V1351" s="1549"/>
      <c r="W1351" s="1549"/>
    </row>
    <row r="1352" spans="1:23" ht="27.75" customHeight="1">
      <c r="A1352" s="1566"/>
      <c r="B1352" s="1488" t="s">
        <v>14003</v>
      </c>
      <c r="C1352" s="1489"/>
      <c r="D1352" s="1489"/>
      <c r="E1352" s="1490">
        <f>SUM(E1079:E1351)</f>
        <v>103.96500000000002</v>
      </c>
      <c r="F1352" s="1490">
        <f>SUM(F1079:F1351)</f>
        <v>24.195</v>
      </c>
      <c r="G1352" s="1491">
        <v>4.22</v>
      </c>
      <c r="H1352" s="1491">
        <v>0</v>
      </c>
      <c r="I1352" s="1491">
        <f>SUM(I1079:I1351)</f>
        <v>19.975000000000001</v>
      </c>
      <c r="J1352" s="1491">
        <f>SUM(J1079:J1351)</f>
        <v>79.77</v>
      </c>
      <c r="K1352" s="1491">
        <f>SUM(K1079:K1351)</f>
        <v>79.77</v>
      </c>
      <c r="L1352" s="1492"/>
      <c r="M1352" s="1493"/>
      <c r="N1352" s="1493"/>
      <c r="O1352" s="1493"/>
      <c r="P1352" s="1493"/>
      <c r="Q1352" s="1491">
        <v>24.195</v>
      </c>
      <c r="R1352" s="1491">
        <f>SUM(R1079:R1351)</f>
        <v>79.77</v>
      </c>
      <c r="S1352" s="1494" t="s">
        <v>14004</v>
      </c>
      <c r="T1352" s="1494" t="s">
        <v>14004</v>
      </c>
      <c r="U1352" s="1494" t="s">
        <v>9263</v>
      </c>
      <c r="V1352" s="1494" t="s">
        <v>14005</v>
      </c>
      <c r="W1352" s="1494" t="s">
        <v>14005</v>
      </c>
    </row>
  </sheetData>
  <mergeCells count="19">
    <mergeCell ref="R364:W364"/>
    <mergeCell ref="B443:D443"/>
    <mergeCell ref="A7:W7"/>
    <mergeCell ref="A363:W363"/>
    <mergeCell ref="S4:U5"/>
    <mergeCell ref="V4:W5"/>
    <mergeCell ref="E5:E6"/>
    <mergeCell ref="F5:F6"/>
    <mergeCell ref="G5:J5"/>
    <mergeCell ref="K5:K6"/>
    <mergeCell ref="A1:R1"/>
    <mergeCell ref="A2:R2"/>
    <mergeCell ref="A4:A6"/>
    <mergeCell ref="B4:B6"/>
    <mergeCell ref="C4:C6"/>
    <mergeCell ref="D4:D6"/>
    <mergeCell ref="E4:K4"/>
    <mergeCell ref="L4:L6"/>
    <mergeCell ref="M4:R5"/>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570"/>
  <sheetViews>
    <sheetView topLeftCell="A4" zoomScale="68" zoomScaleNormal="68" workbookViewId="0">
      <pane xSplit="1" ySplit="4" topLeftCell="B555" activePane="bottomRight" state="frozen"/>
      <selection activeCell="A4" sqref="A4"/>
      <selection pane="topRight" activeCell="B4" sqref="B4"/>
      <selection pane="bottomLeft" activeCell="A8" sqref="A8"/>
      <selection pane="bottomRight" activeCell="L562" sqref="L562"/>
    </sheetView>
  </sheetViews>
  <sheetFormatPr defaultRowHeight="15"/>
  <cols>
    <col min="1" max="1" width="5.140625" style="230" customWidth="1"/>
    <col min="2" max="2" width="28.28515625" customWidth="1"/>
    <col min="3" max="3" width="24.5703125" style="230" customWidth="1"/>
    <col min="4" max="4" width="10.5703125" customWidth="1"/>
    <col min="6" max="17" width="9.140625" customWidth="1"/>
    <col min="18" max="18" width="9.140625" style="230"/>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14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1627"/>
      <c r="B3" s="31"/>
      <c r="C3" s="1627"/>
      <c r="D3" s="31"/>
      <c r="E3" s="31"/>
      <c r="F3" s="31"/>
      <c r="G3" s="31"/>
      <c r="H3" s="31"/>
      <c r="I3" s="31"/>
      <c r="J3" s="31"/>
      <c r="K3" s="31"/>
      <c r="L3" s="5"/>
      <c r="M3" s="5"/>
      <c r="N3" s="3112" t="s">
        <v>15</v>
      </c>
      <c r="O3" s="3112"/>
      <c r="P3" s="3112"/>
      <c r="Q3" s="31"/>
      <c r="R3" s="1627"/>
      <c r="S3" s="31"/>
      <c r="T3" s="31"/>
      <c r="U3" s="31"/>
      <c r="V3" s="31"/>
      <c r="W3" s="31"/>
      <c r="X3" s="31"/>
      <c r="Y3" s="31"/>
      <c r="Z3" s="31"/>
      <c r="AA3" s="31"/>
    </row>
    <row r="4" spans="1:27">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6"/>
      <c r="P6" s="7"/>
      <c r="Q6" s="3080"/>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9" t="s">
        <v>38</v>
      </c>
      <c r="P7" s="9" t="s">
        <v>39</v>
      </c>
      <c r="Q7" s="3081"/>
      <c r="R7" s="3081"/>
      <c r="S7" s="8" t="s">
        <v>40</v>
      </c>
      <c r="T7" s="8" t="s">
        <v>41</v>
      </c>
      <c r="U7" s="8" t="s">
        <v>42</v>
      </c>
      <c r="V7" s="13" t="s">
        <v>43</v>
      </c>
      <c r="W7" s="13" t="s">
        <v>44</v>
      </c>
      <c r="X7" s="13" t="s">
        <v>45</v>
      </c>
      <c r="Y7" s="13" t="s">
        <v>46</v>
      </c>
      <c r="Z7" s="13" t="s">
        <v>47</v>
      </c>
      <c r="AA7" s="13" t="s">
        <v>48</v>
      </c>
    </row>
    <row r="8" spans="1:27" ht="24" customHeight="1">
      <c r="A8" s="2600"/>
      <c r="B8" s="3113" t="s">
        <v>49</v>
      </c>
      <c r="C8" s="3113"/>
      <c r="D8" s="3113"/>
      <c r="E8" s="3113"/>
      <c r="F8" s="3113"/>
      <c r="G8" s="3113"/>
      <c r="H8" s="3113"/>
      <c r="I8" s="3113"/>
      <c r="J8" s="3113"/>
      <c r="K8" s="3113"/>
      <c r="L8" s="3113"/>
      <c r="M8" s="3113"/>
      <c r="N8" s="3113"/>
      <c r="O8" s="3113"/>
      <c r="P8" s="3113"/>
      <c r="Q8" s="3113"/>
      <c r="R8" s="3113"/>
      <c r="S8" s="3113"/>
      <c r="T8" s="3113"/>
      <c r="U8" s="3113"/>
      <c r="V8" s="3113"/>
      <c r="W8" s="3113"/>
      <c r="X8" s="3113"/>
      <c r="Y8" s="3113"/>
      <c r="Z8" s="3113"/>
      <c r="AA8" s="3114"/>
    </row>
    <row r="9" spans="1:27" ht="30">
      <c r="A9" s="565">
        <v>1</v>
      </c>
      <c r="B9" s="1844" t="s">
        <v>16300</v>
      </c>
      <c r="C9" s="768" t="s">
        <v>16301</v>
      </c>
      <c r="D9" s="62"/>
      <c r="E9" s="62">
        <v>3</v>
      </c>
      <c r="F9" s="62"/>
      <c r="G9" s="62"/>
      <c r="H9" s="62"/>
      <c r="I9" s="62"/>
      <c r="J9" s="62"/>
      <c r="K9" s="62"/>
      <c r="L9" s="62"/>
      <c r="M9" s="62"/>
      <c r="N9" s="62"/>
      <c r="O9" s="62"/>
      <c r="P9" s="62">
        <v>3</v>
      </c>
      <c r="Q9" s="62">
        <v>3</v>
      </c>
      <c r="R9" s="768" t="s">
        <v>607</v>
      </c>
      <c r="S9" s="62"/>
      <c r="T9" s="62"/>
      <c r="U9" s="62"/>
      <c r="V9" s="62"/>
      <c r="W9" s="62"/>
      <c r="X9" s="62"/>
      <c r="Y9" s="62"/>
      <c r="Z9" s="62"/>
      <c r="AA9" s="62">
        <v>3</v>
      </c>
    </row>
    <row r="10" spans="1:27">
      <c r="A10" s="565">
        <v>2</v>
      </c>
      <c r="B10" s="1844" t="s">
        <v>16302</v>
      </c>
      <c r="C10" s="768" t="s">
        <v>16303</v>
      </c>
      <c r="D10" s="62"/>
      <c r="E10" s="62">
        <v>1</v>
      </c>
      <c r="F10" s="62"/>
      <c r="G10" s="62"/>
      <c r="H10" s="62"/>
      <c r="I10" s="62"/>
      <c r="J10" s="62"/>
      <c r="K10" s="62"/>
      <c r="L10" s="62"/>
      <c r="M10" s="62"/>
      <c r="N10" s="62"/>
      <c r="O10" s="62"/>
      <c r="P10" s="62">
        <v>1</v>
      </c>
      <c r="Q10" s="62">
        <v>1</v>
      </c>
      <c r="R10" s="768" t="s">
        <v>607</v>
      </c>
      <c r="S10" s="62"/>
      <c r="T10" s="62"/>
      <c r="U10" s="62"/>
      <c r="V10" s="62"/>
      <c r="W10" s="62"/>
      <c r="X10" s="62"/>
      <c r="Y10" s="62"/>
      <c r="Z10" s="62"/>
      <c r="AA10" s="62">
        <v>1</v>
      </c>
    </row>
    <row r="11" spans="1:27" ht="30">
      <c r="A11" s="565">
        <v>3</v>
      </c>
      <c r="B11" s="1844" t="s">
        <v>16304</v>
      </c>
      <c r="C11" s="768" t="s">
        <v>16305</v>
      </c>
      <c r="D11" s="62"/>
      <c r="E11" s="62">
        <v>2</v>
      </c>
      <c r="F11" s="62"/>
      <c r="G11" s="62"/>
      <c r="H11" s="62"/>
      <c r="I11" s="62"/>
      <c r="J11" s="62"/>
      <c r="K11" s="62"/>
      <c r="L11" s="62"/>
      <c r="M11" s="62"/>
      <c r="N11" s="62"/>
      <c r="O11" s="62"/>
      <c r="P11" s="62">
        <v>2</v>
      </c>
      <c r="Q11" s="62">
        <v>2</v>
      </c>
      <c r="R11" s="768" t="s">
        <v>607</v>
      </c>
      <c r="S11" s="62"/>
      <c r="T11" s="62">
        <v>1</v>
      </c>
      <c r="U11" s="62"/>
      <c r="V11" s="62"/>
      <c r="W11" s="62"/>
      <c r="X11" s="62"/>
      <c r="Y11" s="62"/>
      <c r="Z11" s="62"/>
      <c r="AA11" s="62">
        <v>2</v>
      </c>
    </row>
    <row r="12" spans="1:27">
      <c r="A12" s="565">
        <v>4</v>
      </c>
      <c r="B12" s="1844" t="s">
        <v>16306</v>
      </c>
      <c r="C12" s="768" t="s">
        <v>16307</v>
      </c>
      <c r="D12" s="62"/>
      <c r="E12" s="62">
        <v>3</v>
      </c>
      <c r="F12" s="62"/>
      <c r="G12" s="62"/>
      <c r="H12" s="62"/>
      <c r="I12" s="62"/>
      <c r="J12" s="62"/>
      <c r="K12" s="62"/>
      <c r="L12" s="62"/>
      <c r="M12" s="62"/>
      <c r="N12" s="62"/>
      <c r="O12" s="62"/>
      <c r="P12" s="62">
        <v>3</v>
      </c>
      <c r="Q12" s="62">
        <v>3</v>
      </c>
      <c r="R12" s="768" t="s">
        <v>607</v>
      </c>
      <c r="S12" s="62"/>
      <c r="T12" s="62"/>
      <c r="U12" s="62"/>
      <c r="V12" s="62"/>
      <c r="W12" s="62"/>
      <c r="X12" s="62"/>
      <c r="Y12" s="62"/>
      <c r="Z12" s="62"/>
      <c r="AA12" s="62">
        <v>3</v>
      </c>
    </row>
    <row r="13" spans="1:27" ht="30">
      <c r="A13" s="565">
        <v>5</v>
      </c>
      <c r="B13" s="1844" t="s">
        <v>16308</v>
      </c>
      <c r="C13" s="768" t="s">
        <v>16309</v>
      </c>
      <c r="D13" s="62"/>
      <c r="E13" s="62">
        <v>4</v>
      </c>
      <c r="F13" s="62"/>
      <c r="G13" s="62"/>
      <c r="H13" s="62"/>
      <c r="I13" s="62"/>
      <c r="J13" s="62"/>
      <c r="K13" s="62"/>
      <c r="L13" s="62"/>
      <c r="M13" s="62"/>
      <c r="N13" s="62"/>
      <c r="O13" s="62"/>
      <c r="P13" s="62">
        <v>4</v>
      </c>
      <c r="Q13" s="62">
        <v>4</v>
      </c>
      <c r="R13" s="768" t="s">
        <v>607</v>
      </c>
      <c r="S13" s="62"/>
      <c r="T13" s="62"/>
      <c r="U13" s="62">
        <v>1</v>
      </c>
      <c r="V13" s="62"/>
      <c r="W13" s="62"/>
      <c r="X13" s="62"/>
      <c r="Y13" s="62"/>
      <c r="Z13" s="62"/>
      <c r="AA13" s="62">
        <v>4</v>
      </c>
    </row>
    <row r="14" spans="1:27">
      <c r="A14" s="565">
        <v>6</v>
      </c>
      <c r="B14" s="1844" t="s">
        <v>16310</v>
      </c>
      <c r="C14" s="768" t="s">
        <v>16311</v>
      </c>
      <c r="D14" s="62"/>
      <c r="E14" s="62">
        <v>1.5</v>
      </c>
      <c r="F14" s="62"/>
      <c r="G14" s="62"/>
      <c r="H14" s="62"/>
      <c r="I14" s="62"/>
      <c r="J14" s="62"/>
      <c r="K14" s="62"/>
      <c r="L14" s="62"/>
      <c r="M14" s="62"/>
      <c r="N14" s="62"/>
      <c r="O14" s="62"/>
      <c r="P14" s="62">
        <v>1.5</v>
      </c>
      <c r="Q14" s="62">
        <v>1.5</v>
      </c>
      <c r="R14" s="768" t="s">
        <v>607</v>
      </c>
      <c r="S14" s="62"/>
      <c r="T14" s="62"/>
      <c r="U14" s="62"/>
      <c r="V14" s="62"/>
      <c r="W14" s="62"/>
      <c r="X14" s="62"/>
      <c r="Y14" s="62"/>
      <c r="Z14" s="62"/>
      <c r="AA14" s="62">
        <v>1.5</v>
      </c>
    </row>
    <row r="15" spans="1:27">
      <c r="A15" s="565">
        <v>7</v>
      </c>
      <c r="B15" s="1844" t="s">
        <v>16312</v>
      </c>
      <c r="C15" s="768" t="s">
        <v>16313</v>
      </c>
      <c r="D15" s="62"/>
      <c r="E15" s="62">
        <v>2</v>
      </c>
      <c r="F15" s="62"/>
      <c r="G15" s="62"/>
      <c r="H15" s="62"/>
      <c r="I15" s="62"/>
      <c r="J15" s="62"/>
      <c r="K15" s="62"/>
      <c r="L15" s="62"/>
      <c r="M15" s="62"/>
      <c r="N15" s="62"/>
      <c r="O15" s="62"/>
      <c r="P15" s="62">
        <v>2</v>
      </c>
      <c r="Q15" s="62">
        <v>2</v>
      </c>
      <c r="R15" s="768" t="s">
        <v>607</v>
      </c>
      <c r="S15" s="62"/>
      <c r="T15" s="62"/>
      <c r="U15" s="62"/>
      <c r="V15" s="62"/>
      <c r="W15" s="62"/>
      <c r="X15" s="62"/>
      <c r="Y15" s="62"/>
      <c r="Z15" s="62"/>
      <c r="AA15" s="62">
        <v>2</v>
      </c>
    </row>
    <row r="16" spans="1:27">
      <c r="A16" s="565">
        <v>8</v>
      </c>
      <c r="B16" s="1844" t="s">
        <v>16314</v>
      </c>
      <c r="C16" s="768" t="s">
        <v>16315</v>
      </c>
      <c r="D16" s="62"/>
      <c r="E16" s="62">
        <v>0.05</v>
      </c>
      <c r="F16" s="62"/>
      <c r="G16" s="62"/>
      <c r="H16" s="62"/>
      <c r="I16" s="62"/>
      <c r="J16" s="62"/>
      <c r="K16" s="62"/>
      <c r="L16" s="62"/>
      <c r="M16" s="62"/>
      <c r="N16" s="62"/>
      <c r="O16" s="62"/>
      <c r="P16" s="62">
        <v>0.05</v>
      </c>
      <c r="Q16" s="62">
        <v>0.05</v>
      </c>
      <c r="R16" s="768" t="s">
        <v>607</v>
      </c>
      <c r="S16" s="62"/>
      <c r="T16" s="62"/>
      <c r="U16" s="62"/>
      <c r="V16" s="62"/>
      <c r="W16" s="62"/>
      <c r="X16" s="62"/>
      <c r="Y16" s="62"/>
      <c r="Z16" s="62">
        <v>0.05</v>
      </c>
      <c r="AA16" s="62"/>
    </row>
    <row r="17" spans="1:27">
      <c r="A17" s="565">
        <v>9</v>
      </c>
      <c r="B17" s="1844" t="s">
        <v>16316</v>
      </c>
      <c r="C17" s="768" t="s">
        <v>16317</v>
      </c>
      <c r="D17" s="62"/>
      <c r="E17" s="62">
        <v>2</v>
      </c>
      <c r="F17" s="62"/>
      <c r="G17" s="62"/>
      <c r="H17" s="62"/>
      <c r="I17" s="62"/>
      <c r="J17" s="62"/>
      <c r="K17" s="62"/>
      <c r="L17" s="62"/>
      <c r="M17" s="62"/>
      <c r="N17" s="62"/>
      <c r="O17" s="62"/>
      <c r="P17" s="62">
        <v>2</v>
      </c>
      <c r="Q17" s="62">
        <v>2</v>
      </c>
      <c r="R17" s="768" t="s">
        <v>607</v>
      </c>
      <c r="S17" s="62"/>
      <c r="T17" s="62"/>
      <c r="U17" s="62">
        <v>1</v>
      </c>
      <c r="V17" s="62"/>
      <c r="W17" s="62"/>
      <c r="X17" s="62"/>
      <c r="Y17" s="62"/>
      <c r="Z17" s="62"/>
      <c r="AA17" s="62">
        <v>2</v>
      </c>
    </row>
    <row r="18" spans="1:27">
      <c r="A18" s="565">
        <v>10</v>
      </c>
      <c r="B18" s="1844" t="s">
        <v>16318</v>
      </c>
      <c r="C18" s="768" t="s">
        <v>16319</v>
      </c>
      <c r="D18" s="62"/>
      <c r="E18" s="62">
        <v>0.8</v>
      </c>
      <c r="F18" s="62"/>
      <c r="G18" s="62"/>
      <c r="H18" s="62"/>
      <c r="I18" s="62"/>
      <c r="J18" s="62"/>
      <c r="K18" s="62"/>
      <c r="L18" s="62"/>
      <c r="M18" s="62"/>
      <c r="N18" s="62"/>
      <c r="O18" s="62"/>
      <c r="P18" s="62">
        <v>0.8</v>
      </c>
      <c r="Q18" s="62">
        <v>0.8</v>
      </c>
      <c r="R18" s="768" t="s">
        <v>607</v>
      </c>
      <c r="S18" s="62"/>
      <c r="T18" s="62"/>
      <c r="U18" s="62"/>
      <c r="V18" s="62"/>
      <c r="W18" s="62"/>
      <c r="X18" s="62"/>
      <c r="Y18" s="62"/>
      <c r="Z18" s="62">
        <v>0.8</v>
      </c>
      <c r="AA18" s="62"/>
    </row>
    <row r="19" spans="1:27">
      <c r="A19" s="565">
        <v>11</v>
      </c>
      <c r="B19" s="1844" t="s">
        <v>16320</v>
      </c>
      <c r="C19" s="768" t="s">
        <v>16321</v>
      </c>
      <c r="D19" s="62"/>
      <c r="E19" s="62">
        <v>0.3</v>
      </c>
      <c r="F19" s="62"/>
      <c r="G19" s="62"/>
      <c r="H19" s="62"/>
      <c r="I19" s="62"/>
      <c r="J19" s="62"/>
      <c r="K19" s="62"/>
      <c r="L19" s="62"/>
      <c r="M19" s="62"/>
      <c r="N19" s="62"/>
      <c r="O19" s="62"/>
      <c r="P19" s="62">
        <v>0.3</v>
      </c>
      <c r="Q19" s="62">
        <v>0.3</v>
      </c>
      <c r="R19" s="768" t="s">
        <v>607</v>
      </c>
      <c r="S19" s="62"/>
      <c r="T19" s="62"/>
      <c r="U19" s="62"/>
      <c r="V19" s="62"/>
      <c r="W19" s="62"/>
      <c r="X19" s="62"/>
      <c r="Y19" s="62"/>
      <c r="Z19" s="62">
        <v>0.3</v>
      </c>
      <c r="AA19" s="62"/>
    </row>
    <row r="20" spans="1:27">
      <c r="A20" s="565">
        <v>12</v>
      </c>
      <c r="B20" s="1844" t="s">
        <v>16322</v>
      </c>
      <c r="C20" s="768" t="s">
        <v>16323</v>
      </c>
      <c r="D20" s="62"/>
      <c r="E20" s="62">
        <v>2.5</v>
      </c>
      <c r="F20" s="62"/>
      <c r="G20" s="62"/>
      <c r="H20" s="62"/>
      <c r="I20" s="62"/>
      <c r="J20" s="62"/>
      <c r="K20" s="62"/>
      <c r="L20" s="62"/>
      <c r="M20" s="62"/>
      <c r="N20" s="62"/>
      <c r="O20" s="62"/>
      <c r="P20" s="62">
        <v>2.5</v>
      </c>
      <c r="Q20" s="62">
        <v>2.5</v>
      </c>
      <c r="R20" s="768" t="s">
        <v>607</v>
      </c>
      <c r="S20" s="62"/>
      <c r="T20" s="62"/>
      <c r="U20" s="62">
        <v>1</v>
      </c>
      <c r="V20" s="62"/>
      <c r="W20" s="62"/>
      <c r="X20" s="62"/>
      <c r="Y20" s="62"/>
      <c r="Z20" s="62"/>
      <c r="AA20" s="62">
        <v>2.5</v>
      </c>
    </row>
    <row r="21" spans="1:27">
      <c r="A21" s="565">
        <v>13</v>
      </c>
      <c r="B21" s="1844" t="s">
        <v>16324</v>
      </c>
      <c r="C21" s="768" t="s">
        <v>16325</v>
      </c>
      <c r="D21" s="62"/>
      <c r="E21" s="62">
        <v>4</v>
      </c>
      <c r="F21" s="62"/>
      <c r="G21" s="62"/>
      <c r="H21" s="62"/>
      <c r="I21" s="62"/>
      <c r="J21" s="62"/>
      <c r="K21" s="62"/>
      <c r="L21" s="62"/>
      <c r="M21" s="62"/>
      <c r="N21" s="62"/>
      <c r="O21" s="62"/>
      <c r="P21" s="62">
        <v>4</v>
      </c>
      <c r="Q21" s="62">
        <v>4</v>
      </c>
      <c r="R21" s="768" t="s">
        <v>607</v>
      </c>
      <c r="S21" s="62">
        <v>1</v>
      </c>
      <c r="T21" s="62"/>
      <c r="U21" s="62"/>
      <c r="V21" s="62"/>
      <c r="W21" s="62"/>
      <c r="X21" s="62"/>
      <c r="Y21" s="62"/>
      <c r="Z21" s="62"/>
      <c r="AA21" s="62">
        <v>4</v>
      </c>
    </row>
    <row r="22" spans="1:27">
      <c r="A22" s="565">
        <v>14</v>
      </c>
      <c r="B22" s="1844" t="s">
        <v>16326</v>
      </c>
      <c r="C22" s="768" t="s">
        <v>16327</v>
      </c>
      <c r="D22" s="62"/>
      <c r="E22" s="62">
        <v>0.3</v>
      </c>
      <c r="F22" s="62"/>
      <c r="G22" s="62"/>
      <c r="H22" s="62"/>
      <c r="I22" s="62"/>
      <c r="J22" s="62"/>
      <c r="K22" s="62"/>
      <c r="L22" s="62"/>
      <c r="M22" s="62"/>
      <c r="N22" s="62"/>
      <c r="O22" s="62"/>
      <c r="P22" s="62">
        <v>0.3</v>
      </c>
      <c r="Q22" s="62">
        <v>0.3</v>
      </c>
      <c r="R22" s="768" t="s">
        <v>607</v>
      </c>
      <c r="S22" s="62"/>
      <c r="T22" s="62"/>
      <c r="U22" s="62"/>
      <c r="V22" s="62"/>
      <c r="W22" s="62"/>
      <c r="X22" s="62"/>
      <c r="Y22" s="62"/>
      <c r="Z22" s="62">
        <v>0.3</v>
      </c>
      <c r="AA22" s="62"/>
    </row>
    <row r="23" spans="1:27">
      <c r="A23" s="565">
        <v>15</v>
      </c>
      <c r="B23" s="1844" t="s">
        <v>16328</v>
      </c>
      <c r="C23" s="768" t="s">
        <v>16329</v>
      </c>
      <c r="D23" s="62"/>
      <c r="E23" s="62">
        <v>2.5</v>
      </c>
      <c r="F23" s="62"/>
      <c r="G23" s="62"/>
      <c r="H23" s="62"/>
      <c r="I23" s="62"/>
      <c r="J23" s="62"/>
      <c r="K23" s="62"/>
      <c r="L23" s="62"/>
      <c r="M23" s="62"/>
      <c r="N23" s="62"/>
      <c r="O23" s="62"/>
      <c r="P23" s="62">
        <v>2.5</v>
      </c>
      <c r="Q23" s="62">
        <v>2.5</v>
      </c>
      <c r="R23" s="768" t="s">
        <v>607</v>
      </c>
      <c r="S23" s="62"/>
      <c r="T23" s="62"/>
      <c r="U23" s="62"/>
      <c r="V23" s="62"/>
      <c r="W23" s="62"/>
      <c r="X23" s="62"/>
      <c r="Y23" s="62"/>
      <c r="Z23" s="62"/>
      <c r="AA23" s="62">
        <v>2.5</v>
      </c>
    </row>
    <row r="24" spans="1:27">
      <c r="A24" s="565">
        <v>16</v>
      </c>
      <c r="B24" s="1844" t="s">
        <v>16330</v>
      </c>
      <c r="C24" s="768" t="s">
        <v>16331</v>
      </c>
      <c r="D24" s="62"/>
      <c r="E24" s="62">
        <v>0.5</v>
      </c>
      <c r="F24" s="62"/>
      <c r="G24" s="62"/>
      <c r="H24" s="62"/>
      <c r="I24" s="62"/>
      <c r="J24" s="62"/>
      <c r="K24" s="62"/>
      <c r="L24" s="62"/>
      <c r="M24" s="62"/>
      <c r="N24" s="62"/>
      <c r="O24" s="62"/>
      <c r="P24" s="62">
        <v>0.5</v>
      </c>
      <c r="Q24" s="62">
        <v>0.5</v>
      </c>
      <c r="R24" s="768" t="s">
        <v>607</v>
      </c>
      <c r="S24" s="62"/>
      <c r="T24" s="62"/>
      <c r="U24" s="62"/>
      <c r="V24" s="62"/>
      <c r="W24" s="62"/>
      <c r="X24" s="62"/>
      <c r="Y24" s="62"/>
      <c r="Z24" s="62">
        <v>0.5</v>
      </c>
      <c r="AA24" s="62"/>
    </row>
    <row r="25" spans="1:27">
      <c r="A25" s="565">
        <v>17</v>
      </c>
      <c r="B25" s="1844" t="s">
        <v>16332</v>
      </c>
      <c r="C25" s="768" t="s">
        <v>16333</v>
      </c>
      <c r="D25" s="62"/>
      <c r="E25" s="62">
        <v>2</v>
      </c>
      <c r="F25" s="62"/>
      <c r="G25" s="62"/>
      <c r="H25" s="62"/>
      <c r="I25" s="62"/>
      <c r="J25" s="62"/>
      <c r="K25" s="62"/>
      <c r="L25" s="62"/>
      <c r="M25" s="62"/>
      <c r="N25" s="62"/>
      <c r="O25" s="62"/>
      <c r="P25" s="62">
        <v>2</v>
      </c>
      <c r="Q25" s="62">
        <v>2</v>
      </c>
      <c r="R25" s="768" t="s">
        <v>607</v>
      </c>
      <c r="S25" s="62"/>
      <c r="T25" s="62"/>
      <c r="U25" s="62">
        <v>1</v>
      </c>
      <c r="V25" s="62"/>
      <c r="W25" s="62"/>
      <c r="X25" s="62"/>
      <c r="Y25" s="62"/>
      <c r="Z25" s="62">
        <v>2</v>
      </c>
      <c r="AA25" s="62"/>
    </row>
    <row r="26" spans="1:27" ht="60">
      <c r="A26" s="565">
        <v>18</v>
      </c>
      <c r="B26" s="1844" t="s">
        <v>16334</v>
      </c>
      <c r="C26" s="768" t="s">
        <v>16335</v>
      </c>
      <c r="D26" s="62"/>
      <c r="E26" s="62">
        <v>14</v>
      </c>
      <c r="F26" s="62"/>
      <c r="G26" s="62"/>
      <c r="H26" s="62"/>
      <c r="I26" s="62"/>
      <c r="J26" s="62"/>
      <c r="K26" s="62"/>
      <c r="L26" s="62"/>
      <c r="M26" s="62"/>
      <c r="N26" s="62"/>
      <c r="O26" s="62"/>
      <c r="P26" s="62">
        <v>14</v>
      </c>
      <c r="Q26" s="62">
        <v>14</v>
      </c>
      <c r="R26" s="768" t="s">
        <v>607</v>
      </c>
      <c r="S26" s="62"/>
      <c r="T26" s="62"/>
      <c r="U26" s="62"/>
      <c r="V26" s="62"/>
      <c r="W26" s="62"/>
      <c r="X26" s="62"/>
      <c r="Y26" s="62"/>
      <c r="Z26" s="62">
        <v>14</v>
      </c>
      <c r="AA26" s="62"/>
    </row>
    <row r="27" spans="1:27" ht="30">
      <c r="A27" s="565">
        <v>19</v>
      </c>
      <c r="B27" s="1844" t="s">
        <v>16336</v>
      </c>
      <c r="C27" s="768" t="s">
        <v>16337</v>
      </c>
      <c r="D27" s="62"/>
      <c r="E27" s="62">
        <v>4.5</v>
      </c>
      <c r="F27" s="62"/>
      <c r="G27" s="62"/>
      <c r="H27" s="62"/>
      <c r="I27" s="62"/>
      <c r="J27" s="62"/>
      <c r="K27" s="62"/>
      <c r="L27" s="62"/>
      <c r="M27" s="62"/>
      <c r="N27" s="62"/>
      <c r="O27" s="62"/>
      <c r="P27" s="62">
        <v>4.5</v>
      </c>
      <c r="Q27" s="62">
        <v>4.5</v>
      </c>
      <c r="R27" s="768" t="s">
        <v>607</v>
      </c>
      <c r="S27" s="62"/>
      <c r="T27" s="62"/>
      <c r="U27" s="62">
        <v>2</v>
      </c>
      <c r="V27" s="62"/>
      <c r="W27" s="62"/>
      <c r="X27" s="62"/>
      <c r="Y27" s="62"/>
      <c r="Z27" s="62"/>
      <c r="AA27" s="62">
        <v>4.5</v>
      </c>
    </row>
    <row r="28" spans="1:27">
      <c r="A28" s="565">
        <v>20</v>
      </c>
      <c r="B28" s="1844" t="s">
        <v>16338</v>
      </c>
      <c r="C28" s="768" t="s">
        <v>16339</v>
      </c>
      <c r="D28" s="62"/>
      <c r="E28" s="62">
        <v>6</v>
      </c>
      <c r="F28" s="62"/>
      <c r="G28" s="62"/>
      <c r="H28" s="62"/>
      <c r="I28" s="62"/>
      <c r="J28" s="62"/>
      <c r="K28" s="62"/>
      <c r="L28" s="62"/>
      <c r="M28" s="62"/>
      <c r="N28" s="62"/>
      <c r="O28" s="62"/>
      <c r="P28" s="62">
        <v>6</v>
      </c>
      <c r="Q28" s="62">
        <v>6</v>
      </c>
      <c r="R28" s="768" t="s">
        <v>607</v>
      </c>
      <c r="S28" s="62"/>
      <c r="T28" s="62"/>
      <c r="U28" s="62"/>
      <c r="V28" s="62"/>
      <c r="W28" s="62"/>
      <c r="X28" s="62"/>
      <c r="Y28" s="62"/>
      <c r="Z28" s="62"/>
      <c r="AA28" s="62">
        <v>6</v>
      </c>
    </row>
    <row r="29" spans="1:27">
      <c r="A29" s="565">
        <v>21</v>
      </c>
      <c r="B29" s="1844" t="s">
        <v>16340</v>
      </c>
      <c r="C29" s="768" t="s">
        <v>16341</v>
      </c>
      <c r="D29" s="62"/>
      <c r="E29" s="62">
        <v>2.5</v>
      </c>
      <c r="F29" s="62"/>
      <c r="G29" s="62"/>
      <c r="H29" s="62"/>
      <c r="I29" s="62"/>
      <c r="J29" s="62"/>
      <c r="K29" s="62"/>
      <c r="L29" s="62"/>
      <c r="M29" s="62"/>
      <c r="N29" s="62"/>
      <c r="O29" s="62"/>
      <c r="P29" s="62">
        <v>2.5</v>
      </c>
      <c r="Q29" s="62">
        <v>2.5</v>
      </c>
      <c r="R29" s="768" t="s">
        <v>607</v>
      </c>
      <c r="S29" s="62"/>
      <c r="T29" s="62"/>
      <c r="U29" s="62"/>
      <c r="V29" s="62"/>
      <c r="W29" s="62"/>
      <c r="X29" s="62"/>
      <c r="Y29" s="62"/>
      <c r="Z29" s="62"/>
      <c r="AA29" s="62">
        <v>2.5</v>
      </c>
    </row>
    <row r="30" spans="1:27">
      <c r="A30" s="565">
        <v>22</v>
      </c>
      <c r="B30" s="1844" t="s">
        <v>16342</v>
      </c>
      <c r="C30" s="768" t="s">
        <v>16343</v>
      </c>
      <c r="D30" s="62"/>
      <c r="E30" s="62">
        <v>0.5</v>
      </c>
      <c r="F30" s="62"/>
      <c r="G30" s="62"/>
      <c r="H30" s="62"/>
      <c r="I30" s="62"/>
      <c r="J30" s="62"/>
      <c r="K30" s="62"/>
      <c r="L30" s="62"/>
      <c r="M30" s="62"/>
      <c r="N30" s="62"/>
      <c r="O30" s="62"/>
      <c r="P30" s="62">
        <v>0.5</v>
      </c>
      <c r="Q30" s="62">
        <v>0.5</v>
      </c>
      <c r="R30" s="768" t="s">
        <v>607</v>
      </c>
      <c r="S30" s="62"/>
      <c r="T30" s="62"/>
      <c r="U30" s="62"/>
      <c r="V30" s="62"/>
      <c r="W30" s="62"/>
      <c r="X30" s="62"/>
      <c r="Y30" s="62"/>
      <c r="Z30" s="62">
        <v>0.5</v>
      </c>
      <c r="AA30" s="62"/>
    </row>
    <row r="31" spans="1:27">
      <c r="A31" s="565">
        <v>23</v>
      </c>
      <c r="B31" s="1844" t="s">
        <v>16344</v>
      </c>
      <c r="C31" s="768" t="s">
        <v>16345</v>
      </c>
      <c r="D31" s="62"/>
      <c r="E31" s="62">
        <v>5</v>
      </c>
      <c r="F31" s="62"/>
      <c r="G31" s="62"/>
      <c r="H31" s="62"/>
      <c r="I31" s="62"/>
      <c r="J31" s="62"/>
      <c r="K31" s="62"/>
      <c r="L31" s="62"/>
      <c r="M31" s="62"/>
      <c r="N31" s="62"/>
      <c r="O31" s="62"/>
      <c r="P31" s="62">
        <v>5</v>
      </c>
      <c r="Q31" s="62">
        <v>5</v>
      </c>
      <c r="R31" s="768" t="s">
        <v>607</v>
      </c>
      <c r="S31" s="62"/>
      <c r="T31" s="62"/>
      <c r="U31" s="62"/>
      <c r="V31" s="62"/>
      <c r="W31" s="62"/>
      <c r="X31" s="62"/>
      <c r="Y31" s="62"/>
      <c r="Z31" s="62"/>
      <c r="AA31" s="62">
        <v>5</v>
      </c>
    </row>
    <row r="32" spans="1:27">
      <c r="A32" s="565">
        <v>24</v>
      </c>
      <c r="B32" s="1844" t="s">
        <v>16346</v>
      </c>
      <c r="C32" s="768" t="s">
        <v>16347</v>
      </c>
      <c r="D32" s="62"/>
      <c r="E32" s="62">
        <v>1.5</v>
      </c>
      <c r="F32" s="62"/>
      <c r="G32" s="62"/>
      <c r="H32" s="62"/>
      <c r="I32" s="62"/>
      <c r="J32" s="62"/>
      <c r="K32" s="62"/>
      <c r="L32" s="62"/>
      <c r="M32" s="62"/>
      <c r="N32" s="62"/>
      <c r="O32" s="62"/>
      <c r="P32" s="62">
        <v>1.5</v>
      </c>
      <c r="Q32" s="62">
        <v>1.5</v>
      </c>
      <c r="R32" s="768" t="s">
        <v>607</v>
      </c>
      <c r="S32" s="62"/>
      <c r="T32" s="62"/>
      <c r="U32" s="62">
        <v>1</v>
      </c>
      <c r="V32" s="62"/>
      <c r="W32" s="62"/>
      <c r="X32" s="62"/>
      <c r="Y32" s="62"/>
      <c r="Z32" s="62"/>
      <c r="AA32" s="62">
        <v>1.5</v>
      </c>
    </row>
    <row r="33" spans="1:27">
      <c r="A33" s="565">
        <v>25</v>
      </c>
      <c r="B33" s="1844" t="s">
        <v>16348</v>
      </c>
      <c r="C33" s="768" t="s">
        <v>16349</v>
      </c>
      <c r="D33" s="62"/>
      <c r="E33" s="62">
        <v>1</v>
      </c>
      <c r="F33" s="62"/>
      <c r="G33" s="62"/>
      <c r="H33" s="62"/>
      <c r="I33" s="62"/>
      <c r="J33" s="62"/>
      <c r="K33" s="62"/>
      <c r="L33" s="62"/>
      <c r="M33" s="62"/>
      <c r="N33" s="62"/>
      <c r="O33" s="62"/>
      <c r="P33" s="62">
        <v>1</v>
      </c>
      <c r="Q33" s="62">
        <v>1</v>
      </c>
      <c r="R33" s="768" t="s">
        <v>607</v>
      </c>
      <c r="S33" s="62"/>
      <c r="T33" s="62"/>
      <c r="U33" s="62"/>
      <c r="V33" s="62"/>
      <c r="W33" s="62"/>
      <c r="X33" s="62"/>
      <c r="Y33" s="62"/>
      <c r="Z33" s="62"/>
      <c r="AA33" s="62">
        <v>1</v>
      </c>
    </row>
    <row r="34" spans="1:27">
      <c r="A34" s="565">
        <v>26</v>
      </c>
      <c r="B34" s="1844" t="s">
        <v>16350</v>
      </c>
      <c r="C34" s="768" t="s">
        <v>16351</v>
      </c>
      <c r="D34" s="62"/>
      <c r="E34" s="62">
        <v>0.5</v>
      </c>
      <c r="F34" s="62"/>
      <c r="G34" s="62"/>
      <c r="H34" s="62"/>
      <c r="I34" s="62"/>
      <c r="J34" s="62"/>
      <c r="K34" s="62"/>
      <c r="L34" s="62"/>
      <c r="M34" s="62"/>
      <c r="N34" s="62"/>
      <c r="O34" s="62"/>
      <c r="P34" s="62">
        <v>0.5</v>
      </c>
      <c r="Q34" s="62">
        <v>0.5</v>
      </c>
      <c r="R34" s="768" t="s">
        <v>607</v>
      </c>
      <c r="S34" s="62"/>
      <c r="T34" s="62"/>
      <c r="U34" s="62"/>
      <c r="V34" s="62"/>
      <c r="W34" s="62"/>
      <c r="X34" s="62"/>
      <c r="Y34" s="62"/>
      <c r="Z34" s="62">
        <v>0.5</v>
      </c>
      <c r="AA34" s="62"/>
    </row>
    <row r="35" spans="1:27" ht="30">
      <c r="A35" s="565">
        <v>27</v>
      </c>
      <c r="B35" s="1844" t="s">
        <v>16352</v>
      </c>
      <c r="C35" s="768" t="s">
        <v>16353</v>
      </c>
      <c r="D35" s="62"/>
      <c r="E35" s="62">
        <v>0.5</v>
      </c>
      <c r="F35" s="62"/>
      <c r="G35" s="62"/>
      <c r="H35" s="62"/>
      <c r="I35" s="62"/>
      <c r="J35" s="62"/>
      <c r="K35" s="62"/>
      <c r="L35" s="62"/>
      <c r="M35" s="62"/>
      <c r="N35" s="62"/>
      <c r="O35" s="62"/>
      <c r="P35" s="62">
        <v>0.5</v>
      </c>
      <c r="Q35" s="62">
        <v>0.5</v>
      </c>
      <c r="R35" s="768" t="s">
        <v>607</v>
      </c>
      <c r="S35" s="62"/>
      <c r="T35" s="62"/>
      <c r="U35" s="62"/>
      <c r="V35" s="62"/>
      <c r="W35" s="62"/>
      <c r="X35" s="62"/>
      <c r="Y35" s="62"/>
      <c r="Z35" s="62"/>
      <c r="AA35" s="62">
        <v>0.5</v>
      </c>
    </row>
    <row r="36" spans="1:27" ht="30">
      <c r="A36" s="565">
        <v>28</v>
      </c>
      <c r="B36" s="1844" t="s">
        <v>16354</v>
      </c>
      <c r="C36" s="768" t="s">
        <v>16355</v>
      </c>
      <c r="D36" s="62"/>
      <c r="E36" s="62">
        <v>0.8</v>
      </c>
      <c r="F36" s="62"/>
      <c r="G36" s="62"/>
      <c r="H36" s="62"/>
      <c r="I36" s="62"/>
      <c r="J36" s="62"/>
      <c r="K36" s="62"/>
      <c r="L36" s="62"/>
      <c r="M36" s="62"/>
      <c r="N36" s="62"/>
      <c r="O36" s="62"/>
      <c r="P36" s="62">
        <v>0.8</v>
      </c>
      <c r="Q36" s="62">
        <v>0.8</v>
      </c>
      <c r="R36" s="768" t="s">
        <v>607</v>
      </c>
      <c r="S36" s="62"/>
      <c r="T36" s="62"/>
      <c r="U36" s="62"/>
      <c r="V36" s="62"/>
      <c r="W36" s="62"/>
      <c r="X36" s="62"/>
      <c r="Y36" s="62"/>
      <c r="Z36" s="62">
        <v>0.8</v>
      </c>
      <c r="AA36" s="62"/>
    </row>
    <row r="37" spans="1:27" ht="30">
      <c r="A37" s="565">
        <v>29</v>
      </c>
      <c r="B37" s="1844" t="s">
        <v>16356</v>
      </c>
      <c r="C37" s="768" t="s">
        <v>16357</v>
      </c>
      <c r="D37" s="62"/>
      <c r="E37" s="62">
        <v>2.5</v>
      </c>
      <c r="F37" s="62"/>
      <c r="G37" s="62"/>
      <c r="H37" s="62"/>
      <c r="I37" s="62"/>
      <c r="J37" s="62"/>
      <c r="K37" s="62"/>
      <c r="L37" s="62"/>
      <c r="M37" s="62"/>
      <c r="N37" s="62"/>
      <c r="O37" s="62"/>
      <c r="P37" s="62">
        <v>2.5</v>
      </c>
      <c r="Q37" s="62">
        <v>2.5</v>
      </c>
      <c r="R37" s="768" t="s">
        <v>607</v>
      </c>
      <c r="S37" s="62"/>
      <c r="T37" s="62"/>
      <c r="U37" s="62">
        <v>2</v>
      </c>
      <c r="V37" s="62"/>
      <c r="W37" s="62"/>
      <c r="X37" s="62"/>
      <c r="Y37" s="62"/>
      <c r="Z37" s="62"/>
      <c r="AA37" s="62">
        <v>2.5</v>
      </c>
    </row>
    <row r="38" spans="1:27" ht="30">
      <c r="A38" s="565">
        <v>30</v>
      </c>
      <c r="B38" s="1844" t="s">
        <v>16358</v>
      </c>
      <c r="C38" s="768" t="s">
        <v>16359</v>
      </c>
      <c r="D38" s="62"/>
      <c r="E38" s="62">
        <v>2</v>
      </c>
      <c r="F38" s="62"/>
      <c r="G38" s="62"/>
      <c r="H38" s="62"/>
      <c r="I38" s="62"/>
      <c r="J38" s="62"/>
      <c r="K38" s="62"/>
      <c r="L38" s="62"/>
      <c r="M38" s="62"/>
      <c r="N38" s="62"/>
      <c r="O38" s="62"/>
      <c r="P38" s="62">
        <v>2</v>
      </c>
      <c r="Q38" s="62">
        <v>2</v>
      </c>
      <c r="R38" s="768" t="s">
        <v>607</v>
      </c>
      <c r="S38" s="62"/>
      <c r="T38" s="62"/>
      <c r="U38" s="62">
        <v>1</v>
      </c>
      <c r="V38" s="62"/>
      <c r="W38" s="62"/>
      <c r="X38" s="62"/>
      <c r="Y38" s="62"/>
      <c r="Z38" s="62"/>
      <c r="AA38" s="62">
        <v>2</v>
      </c>
    </row>
    <row r="39" spans="1:27" ht="30">
      <c r="A39" s="565">
        <v>31</v>
      </c>
      <c r="B39" s="1844" t="s">
        <v>16360</v>
      </c>
      <c r="C39" s="768" t="s">
        <v>16361</v>
      </c>
      <c r="D39" s="62"/>
      <c r="E39" s="62">
        <v>4</v>
      </c>
      <c r="F39" s="62"/>
      <c r="G39" s="62"/>
      <c r="H39" s="62"/>
      <c r="I39" s="62"/>
      <c r="J39" s="62"/>
      <c r="K39" s="62"/>
      <c r="L39" s="62"/>
      <c r="M39" s="62"/>
      <c r="N39" s="62"/>
      <c r="O39" s="62"/>
      <c r="P39" s="62">
        <v>4</v>
      </c>
      <c r="Q39" s="62">
        <v>4</v>
      </c>
      <c r="R39" s="768" t="s">
        <v>607</v>
      </c>
      <c r="S39" s="62"/>
      <c r="T39" s="62"/>
      <c r="U39" s="62">
        <v>1</v>
      </c>
      <c r="V39" s="62"/>
      <c r="W39" s="62"/>
      <c r="X39" s="62"/>
      <c r="Y39" s="62"/>
      <c r="Z39" s="62"/>
      <c r="AA39" s="62">
        <v>4</v>
      </c>
    </row>
    <row r="40" spans="1:27" ht="30">
      <c r="A40" s="565">
        <v>32</v>
      </c>
      <c r="B40" s="1844" t="s">
        <v>16362</v>
      </c>
      <c r="C40" s="768" t="s">
        <v>16363</v>
      </c>
      <c r="D40" s="62"/>
      <c r="E40" s="62">
        <v>15</v>
      </c>
      <c r="F40" s="62"/>
      <c r="G40" s="62"/>
      <c r="H40" s="62"/>
      <c r="I40" s="62"/>
      <c r="J40" s="62"/>
      <c r="K40" s="62"/>
      <c r="L40" s="62"/>
      <c r="M40" s="62"/>
      <c r="N40" s="62"/>
      <c r="O40" s="62"/>
      <c r="P40" s="62">
        <v>15</v>
      </c>
      <c r="Q40" s="62">
        <v>15</v>
      </c>
      <c r="R40" s="768" t="s">
        <v>607</v>
      </c>
      <c r="S40" s="62"/>
      <c r="T40" s="62"/>
      <c r="U40" s="62">
        <v>2</v>
      </c>
      <c r="V40" s="62"/>
      <c r="W40" s="62"/>
      <c r="X40" s="62"/>
      <c r="Y40" s="62"/>
      <c r="Z40" s="62"/>
      <c r="AA40" s="62">
        <v>15</v>
      </c>
    </row>
    <row r="41" spans="1:27" ht="30">
      <c r="A41" s="565">
        <v>33</v>
      </c>
      <c r="B41" s="1844" t="s">
        <v>16364</v>
      </c>
      <c r="C41" s="768" t="s">
        <v>16365</v>
      </c>
      <c r="D41" s="62"/>
      <c r="E41" s="62">
        <v>0.5</v>
      </c>
      <c r="F41" s="62"/>
      <c r="G41" s="62"/>
      <c r="H41" s="62"/>
      <c r="I41" s="62"/>
      <c r="J41" s="62"/>
      <c r="K41" s="62"/>
      <c r="L41" s="62"/>
      <c r="M41" s="62"/>
      <c r="N41" s="62"/>
      <c r="O41" s="62"/>
      <c r="P41" s="62">
        <v>0.5</v>
      </c>
      <c r="Q41" s="62">
        <v>0.5</v>
      </c>
      <c r="R41" s="768" t="s">
        <v>607</v>
      </c>
      <c r="S41" s="62"/>
      <c r="T41" s="62"/>
      <c r="U41" s="62"/>
      <c r="V41" s="62"/>
      <c r="W41" s="62"/>
      <c r="X41" s="62"/>
      <c r="Y41" s="62">
        <v>0.5</v>
      </c>
      <c r="Z41" s="62"/>
      <c r="AA41" s="62"/>
    </row>
    <row r="42" spans="1:27" ht="30">
      <c r="A42" s="565">
        <v>34</v>
      </c>
      <c r="B42" s="1844" t="s">
        <v>16366</v>
      </c>
      <c r="C42" s="768" t="s">
        <v>16367</v>
      </c>
      <c r="D42" s="62"/>
      <c r="E42" s="62">
        <v>0.5</v>
      </c>
      <c r="F42" s="62"/>
      <c r="G42" s="62"/>
      <c r="H42" s="62"/>
      <c r="I42" s="62"/>
      <c r="J42" s="62"/>
      <c r="K42" s="62"/>
      <c r="L42" s="62"/>
      <c r="M42" s="62"/>
      <c r="N42" s="62"/>
      <c r="O42" s="62"/>
      <c r="P42" s="62">
        <v>0.5</v>
      </c>
      <c r="Q42" s="62">
        <v>0.5</v>
      </c>
      <c r="R42" s="768" t="s">
        <v>607</v>
      </c>
      <c r="S42" s="62"/>
      <c r="T42" s="62"/>
      <c r="U42" s="62"/>
      <c r="V42" s="62"/>
      <c r="W42" s="62"/>
      <c r="X42" s="62"/>
      <c r="Y42" s="62"/>
      <c r="Z42" s="62">
        <v>0.5</v>
      </c>
      <c r="AA42" s="62"/>
    </row>
    <row r="43" spans="1:27" ht="30">
      <c r="A43" s="565">
        <v>35</v>
      </c>
      <c r="B43" s="1844" t="s">
        <v>16368</v>
      </c>
      <c r="C43" s="768" t="s">
        <v>16369</v>
      </c>
      <c r="D43" s="62"/>
      <c r="E43" s="62">
        <v>0.5</v>
      </c>
      <c r="F43" s="62"/>
      <c r="G43" s="62"/>
      <c r="H43" s="62"/>
      <c r="I43" s="62"/>
      <c r="J43" s="62"/>
      <c r="K43" s="62"/>
      <c r="L43" s="62"/>
      <c r="M43" s="62"/>
      <c r="N43" s="62"/>
      <c r="O43" s="62"/>
      <c r="P43" s="62">
        <v>0.5</v>
      </c>
      <c r="Q43" s="62">
        <v>0.5</v>
      </c>
      <c r="R43" s="768" t="s">
        <v>607</v>
      </c>
      <c r="S43" s="62"/>
      <c r="T43" s="62"/>
      <c r="U43" s="62"/>
      <c r="V43" s="62"/>
      <c r="W43" s="62"/>
      <c r="X43" s="62"/>
      <c r="Y43" s="62"/>
      <c r="Z43" s="62">
        <v>0.5</v>
      </c>
      <c r="AA43" s="62"/>
    </row>
    <row r="44" spans="1:27" ht="30">
      <c r="A44" s="565">
        <v>36</v>
      </c>
      <c r="B44" s="1844" t="s">
        <v>16370</v>
      </c>
      <c r="C44" s="768" t="s">
        <v>16371</v>
      </c>
      <c r="D44" s="62"/>
      <c r="E44" s="62">
        <v>7</v>
      </c>
      <c r="F44" s="62"/>
      <c r="G44" s="62"/>
      <c r="H44" s="62"/>
      <c r="I44" s="62"/>
      <c r="J44" s="62"/>
      <c r="K44" s="62"/>
      <c r="L44" s="62"/>
      <c r="M44" s="62"/>
      <c r="N44" s="62"/>
      <c r="O44" s="62"/>
      <c r="P44" s="62">
        <v>7</v>
      </c>
      <c r="Q44" s="62">
        <v>7</v>
      </c>
      <c r="R44" s="768" t="s">
        <v>607</v>
      </c>
      <c r="S44" s="62"/>
      <c r="T44" s="62"/>
      <c r="U44" s="62">
        <v>1</v>
      </c>
      <c r="V44" s="62"/>
      <c r="W44" s="62"/>
      <c r="X44" s="62"/>
      <c r="Y44" s="62"/>
      <c r="Z44" s="62"/>
      <c r="AA44" s="62">
        <v>7</v>
      </c>
    </row>
    <row r="45" spans="1:27" ht="30">
      <c r="A45" s="565">
        <v>37</v>
      </c>
      <c r="B45" s="1844" t="s">
        <v>16372</v>
      </c>
      <c r="C45" s="768" t="s">
        <v>16373</v>
      </c>
      <c r="D45" s="62"/>
      <c r="E45" s="62">
        <v>2.5</v>
      </c>
      <c r="F45" s="62"/>
      <c r="G45" s="62"/>
      <c r="H45" s="62"/>
      <c r="I45" s="62"/>
      <c r="J45" s="62"/>
      <c r="K45" s="62"/>
      <c r="L45" s="62"/>
      <c r="M45" s="62"/>
      <c r="N45" s="62"/>
      <c r="O45" s="62"/>
      <c r="P45" s="62">
        <v>2.5</v>
      </c>
      <c r="Q45" s="62">
        <v>2.5</v>
      </c>
      <c r="R45" s="768" t="s">
        <v>607</v>
      </c>
      <c r="S45" s="62"/>
      <c r="T45" s="62"/>
      <c r="U45" s="62"/>
      <c r="V45" s="62"/>
      <c r="W45" s="62"/>
      <c r="X45" s="62"/>
      <c r="Y45" s="62"/>
      <c r="Z45" s="62"/>
      <c r="AA45" s="62">
        <v>2.5</v>
      </c>
    </row>
    <row r="46" spans="1:27" ht="30">
      <c r="A46" s="565">
        <v>38</v>
      </c>
      <c r="B46" s="1844" t="s">
        <v>16374</v>
      </c>
      <c r="C46" s="768" t="s">
        <v>16375</v>
      </c>
      <c r="D46" s="62"/>
      <c r="E46" s="62">
        <v>12.5</v>
      </c>
      <c r="F46" s="62"/>
      <c r="G46" s="62"/>
      <c r="H46" s="62"/>
      <c r="I46" s="62"/>
      <c r="J46" s="62"/>
      <c r="K46" s="62"/>
      <c r="L46" s="62"/>
      <c r="M46" s="62"/>
      <c r="N46" s="62"/>
      <c r="O46" s="62"/>
      <c r="P46" s="62">
        <v>12.5</v>
      </c>
      <c r="Q46" s="62">
        <v>12.5</v>
      </c>
      <c r="R46" s="768" t="s">
        <v>607</v>
      </c>
      <c r="S46" s="62"/>
      <c r="T46" s="62"/>
      <c r="U46" s="62">
        <v>1</v>
      </c>
      <c r="V46" s="62"/>
      <c r="W46" s="62"/>
      <c r="X46" s="62"/>
      <c r="Y46" s="62"/>
      <c r="Z46" s="62">
        <v>12.5</v>
      </c>
      <c r="AA46" s="62"/>
    </row>
    <row r="47" spans="1:27">
      <c r="A47" s="565">
        <v>39</v>
      </c>
      <c r="B47" s="1844" t="s">
        <v>16376</v>
      </c>
      <c r="C47" s="768" t="s">
        <v>16377</v>
      </c>
      <c r="D47" s="62"/>
      <c r="E47" s="62">
        <v>0.5</v>
      </c>
      <c r="F47" s="62"/>
      <c r="G47" s="62"/>
      <c r="H47" s="62"/>
      <c r="I47" s="62"/>
      <c r="J47" s="62"/>
      <c r="K47" s="62"/>
      <c r="L47" s="62"/>
      <c r="M47" s="62"/>
      <c r="N47" s="62"/>
      <c r="O47" s="62"/>
      <c r="P47" s="62">
        <v>0.5</v>
      </c>
      <c r="Q47" s="62">
        <v>0.5</v>
      </c>
      <c r="R47" s="768" t="s">
        <v>607</v>
      </c>
      <c r="S47" s="62">
        <v>1</v>
      </c>
      <c r="T47" s="62"/>
      <c r="U47" s="62"/>
      <c r="V47" s="62"/>
      <c r="W47" s="62"/>
      <c r="X47" s="62"/>
      <c r="Y47" s="62">
        <v>0.5</v>
      </c>
      <c r="Z47" s="62"/>
      <c r="AA47" s="62"/>
    </row>
    <row r="48" spans="1:27">
      <c r="A48" s="565">
        <v>40</v>
      </c>
      <c r="B48" s="1844" t="s">
        <v>16378</v>
      </c>
      <c r="C48" s="768" t="s">
        <v>16379</v>
      </c>
      <c r="D48" s="62"/>
      <c r="E48" s="62">
        <v>2</v>
      </c>
      <c r="F48" s="62"/>
      <c r="G48" s="62"/>
      <c r="H48" s="62"/>
      <c r="I48" s="62"/>
      <c r="J48" s="62"/>
      <c r="K48" s="62"/>
      <c r="L48" s="62"/>
      <c r="M48" s="62"/>
      <c r="N48" s="62"/>
      <c r="O48" s="62"/>
      <c r="P48" s="62">
        <v>2</v>
      </c>
      <c r="Q48" s="62">
        <v>2</v>
      </c>
      <c r="R48" s="768" t="s">
        <v>607</v>
      </c>
      <c r="S48" s="62"/>
      <c r="T48" s="62"/>
      <c r="U48" s="62">
        <v>1</v>
      </c>
      <c r="V48" s="62"/>
      <c r="W48" s="62"/>
      <c r="X48" s="62"/>
      <c r="Y48" s="62"/>
      <c r="Z48" s="62"/>
      <c r="AA48" s="62">
        <v>2</v>
      </c>
    </row>
    <row r="49" spans="1:27">
      <c r="A49" s="565">
        <v>41</v>
      </c>
      <c r="B49" s="1844" t="s">
        <v>16380</v>
      </c>
      <c r="C49" s="768" t="s">
        <v>16381</v>
      </c>
      <c r="D49" s="62"/>
      <c r="E49" s="62">
        <v>2</v>
      </c>
      <c r="F49" s="62"/>
      <c r="G49" s="62"/>
      <c r="H49" s="62"/>
      <c r="I49" s="62"/>
      <c r="J49" s="62"/>
      <c r="K49" s="62"/>
      <c r="L49" s="62"/>
      <c r="M49" s="62"/>
      <c r="N49" s="62"/>
      <c r="O49" s="62"/>
      <c r="P49" s="62">
        <v>2</v>
      </c>
      <c r="Q49" s="62">
        <v>2</v>
      </c>
      <c r="R49" s="768" t="s">
        <v>607</v>
      </c>
      <c r="S49" s="62"/>
      <c r="T49" s="62"/>
      <c r="U49" s="62">
        <v>1</v>
      </c>
      <c r="V49" s="62"/>
      <c r="W49" s="62"/>
      <c r="X49" s="62"/>
      <c r="Y49" s="62"/>
      <c r="Z49" s="62">
        <v>2</v>
      </c>
      <c r="AA49" s="62"/>
    </row>
    <row r="50" spans="1:27" ht="30">
      <c r="A50" s="565">
        <v>42</v>
      </c>
      <c r="B50" s="1844" t="s">
        <v>16382</v>
      </c>
      <c r="C50" s="768" t="s">
        <v>16383</v>
      </c>
      <c r="D50" s="62"/>
      <c r="E50" s="62">
        <v>0.3</v>
      </c>
      <c r="F50" s="62"/>
      <c r="G50" s="62"/>
      <c r="H50" s="62"/>
      <c r="I50" s="62"/>
      <c r="J50" s="62"/>
      <c r="K50" s="62"/>
      <c r="L50" s="62"/>
      <c r="M50" s="62"/>
      <c r="N50" s="62"/>
      <c r="O50" s="62"/>
      <c r="P50" s="62">
        <v>0.3</v>
      </c>
      <c r="Q50" s="62">
        <v>0.3</v>
      </c>
      <c r="R50" s="768" t="s">
        <v>607</v>
      </c>
      <c r="S50" s="62"/>
      <c r="T50" s="62"/>
      <c r="U50" s="62"/>
      <c r="V50" s="62"/>
      <c r="W50" s="62"/>
      <c r="X50" s="62"/>
      <c r="Y50" s="62"/>
      <c r="Z50" s="62"/>
      <c r="AA50" s="62">
        <v>0.3</v>
      </c>
    </row>
    <row r="51" spans="1:27" ht="30">
      <c r="A51" s="565">
        <v>43</v>
      </c>
      <c r="B51" s="1844" t="s">
        <v>16384</v>
      </c>
      <c r="C51" s="768" t="s">
        <v>16385</v>
      </c>
      <c r="D51" s="62"/>
      <c r="E51" s="62">
        <v>2</v>
      </c>
      <c r="F51" s="62"/>
      <c r="G51" s="62"/>
      <c r="H51" s="62"/>
      <c r="I51" s="62"/>
      <c r="J51" s="62"/>
      <c r="K51" s="62"/>
      <c r="L51" s="62"/>
      <c r="M51" s="62"/>
      <c r="N51" s="62"/>
      <c r="O51" s="62"/>
      <c r="P51" s="62">
        <v>2</v>
      </c>
      <c r="Q51" s="62">
        <v>2</v>
      </c>
      <c r="R51" s="768" t="s">
        <v>607</v>
      </c>
      <c r="S51" s="62"/>
      <c r="T51" s="62"/>
      <c r="U51" s="62"/>
      <c r="V51" s="62"/>
      <c r="W51" s="62"/>
      <c r="X51" s="62"/>
      <c r="Y51" s="62"/>
      <c r="Z51" s="62"/>
      <c r="AA51" s="62">
        <v>2</v>
      </c>
    </row>
    <row r="52" spans="1:27" ht="30">
      <c r="A52" s="565">
        <v>44</v>
      </c>
      <c r="B52" s="1844" t="s">
        <v>16386</v>
      </c>
      <c r="C52" s="768" t="s">
        <v>16387</v>
      </c>
      <c r="D52" s="62"/>
      <c r="E52" s="62">
        <v>3</v>
      </c>
      <c r="F52" s="62"/>
      <c r="G52" s="62"/>
      <c r="H52" s="62"/>
      <c r="I52" s="62"/>
      <c r="J52" s="62"/>
      <c r="K52" s="62"/>
      <c r="L52" s="62"/>
      <c r="M52" s="62"/>
      <c r="N52" s="62"/>
      <c r="O52" s="62"/>
      <c r="P52" s="62">
        <v>3</v>
      </c>
      <c r="Q52" s="62">
        <v>3</v>
      </c>
      <c r="R52" s="768" t="s">
        <v>607</v>
      </c>
      <c r="S52" s="62"/>
      <c r="T52" s="62"/>
      <c r="U52" s="62">
        <v>1</v>
      </c>
      <c r="V52" s="62"/>
      <c r="W52" s="62"/>
      <c r="X52" s="62"/>
      <c r="Y52" s="62"/>
      <c r="Z52" s="62"/>
      <c r="AA52" s="62">
        <v>3</v>
      </c>
    </row>
    <row r="53" spans="1:27" ht="30">
      <c r="A53" s="565">
        <v>45</v>
      </c>
      <c r="B53" s="1844" t="s">
        <v>16388</v>
      </c>
      <c r="C53" s="768" t="s">
        <v>16389</v>
      </c>
      <c r="D53" s="62"/>
      <c r="E53" s="62">
        <v>1.5</v>
      </c>
      <c r="F53" s="62"/>
      <c r="G53" s="62"/>
      <c r="H53" s="62"/>
      <c r="I53" s="62"/>
      <c r="J53" s="62"/>
      <c r="K53" s="62"/>
      <c r="L53" s="62"/>
      <c r="M53" s="62"/>
      <c r="N53" s="62"/>
      <c r="O53" s="62"/>
      <c r="P53" s="62">
        <v>1.5</v>
      </c>
      <c r="Q53" s="62">
        <v>1.5</v>
      </c>
      <c r="R53" s="768" t="s">
        <v>607</v>
      </c>
      <c r="S53" s="62"/>
      <c r="T53" s="62"/>
      <c r="U53" s="62">
        <v>1</v>
      </c>
      <c r="V53" s="62"/>
      <c r="W53" s="62"/>
      <c r="X53" s="62"/>
      <c r="Y53" s="62"/>
      <c r="Z53" s="62"/>
      <c r="AA53" s="62">
        <v>1.5</v>
      </c>
    </row>
    <row r="54" spans="1:27" ht="30">
      <c r="A54" s="565">
        <v>46</v>
      </c>
      <c r="B54" s="1844" t="s">
        <v>16390</v>
      </c>
      <c r="C54" s="768" t="s">
        <v>16391</v>
      </c>
      <c r="D54" s="62"/>
      <c r="E54" s="62">
        <v>0.9</v>
      </c>
      <c r="F54" s="62"/>
      <c r="G54" s="62"/>
      <c r="H54" s="62"/>
      <c r="I54" s="62"/>
      <c r="J54" s="62"/>
      <c r="K54" s="62"/>
      <c r="L54" s="62"/>
      <c r="M54" s="62"/>
      <c r="N54" s="62"/>
      <c r="O54" s="62"/>
      <c r="P54" s="62">
        <v>0.9</v>
      </c>
      <c r="Q54" s="62">
        <v>0.9</v>
      </c>
      <c r="R54" s="768" t="s">
        <v>607</v>
      </c>
      <c r="S54" s="62"/>
      <c r="T54" s="62"/>
      <c r="U54" s="62">
        <v>1</v>
      </c>
      <c r="V54" s="62"/>
      <c r="W54" s="62"/>
      <c r="X54" s="62"/>
      <c r="Y54" s="62"/>
      <c r="Z54" s="62"/>
      <c r="AA54" s="62">
        <v>0.9</v>
      </c>
    </row>
    <row r="55" spans="1:27">
      <c r="A55" s="565">
        <v>47</v>
      </c>
      <c r="B55" s="1844" t="s">
        <v>16392</v>
      </c>
      <c r="C55" s="768" t="s">
        <v>16393</v>
      </c>
      <c r="D55" s="62"/>
      <c r="E55" s="62">
        <v>2</v>
      </c>
      <c r="F55" s="62"/>
      <c r="G55" s="62"/>
      <c r="H55" s="62"/>
      <c r="I55" s="62"/>
      <c r="J55" s="62"/>
      <c r="K55" s="62"/>
      <c r="L55" s="62"/>
      <c r="M55" s="62"/>
      <c r="N55" s="62"/>
      <c r="O55" s="62"/>
      <c r="P55" s="62">
        <v>2</v>
      </c>
      <c r="Q55" s="62">
        <v>2</v>
      </c>
      <c r="R55" s="768" t="s">
        <v>607</v>
      </c>
      <c r="S55" s="62"/>
      <c r="T55" s="62"/>
      <c r="U55" s="62">
        <v>1</v>
      </c>
      <c r="V55" s="62"/>
      <c r="W55" s="62"/>
      <c r="X55" s="62"/>
      <c r="Y55" s="62"/>
      <c r="Z55" s="62"/>
      <c r="AA55" s="62">
        <v>2</v>
      </c>
    </row>
    <row r="56" spans="1:27">
      <c r="A56" s="565">
        <v>48</v>
      </c>
      <c r="B56" s="1844" t="s">
        <v>16394</v>
      </c>
      <c r="C56" s="768" t="s">
        <v>16395</v>
      </c>
      <c r="D56" s="62"/>
      <c r="E56" s="62">
        <v>3</v>
      </c>
      <c r="F56" s="62"/>
      <c r="G56" s="62"/>
      <c r="H56" s="62"/>
      <c r="I56" s="62"/>
      <c r="J56" s="62"/>
      <c r="K56" s="62"/>
      <c r="L56" s="62"/>
      <c r="M56" s="62"/>
      <c r="N56" s="62"/>
      <c r="O56" s="62"/>
      <c r="P56" s="62">
        <v>3</v>
      </c>
      <c r="Q56" s="62">
        <v>3</v>
      </c>
      <c r="R56" s="768" t="s">
        <v>607</v>
      </c>
      <c r="S56" s="62"/>
      <c r="T56" s="62"/>
      <c r="U56" s="62">
        <v>1</v>
      </c>
      <c r="V56" s="62"/>
      <c r="W56" s="62"/>
      <c r="X56" s="62"/>
      <c r="Y56" s="62"/>
      <c r="Z56" s="62"/>
      <c r="AA56" s="62">
        <v>3</v>
      </c>
    </row>
    <row r="57" spans="1:27" ht="30">
      <c r="A57" s="565">
        <v>49</v>
      </c>
      <c r="B57" s="1844" t="s">
        <v>16396</v>
      </c>
      <c r="C57" s="768" t="s">
        <v>16397</v>
      </c>
      <c r="D57" s="62"/>
      <c r="E57" s="62">
        <v>0.4</v>
      </c>
      <c r="F57" s="62"/>
      <c r="G57" s="62"/>
      <c r="H57" s="62"/>
      <c r="I57" s="62"/>
      <c r="J57" s="62"/>
      <c r="K57" s="62"/>
      <c r="L57" s="62"/>
      <c r="M57" s="62"/>
      <c r="N57" s="62"/>
      <c r="O57" s="62"/>
      <c r="P57" s="62">
        <v>0.4</v>
      </c>
      <c r="Q57" s="62">
        <v>0.4</v>
      </c>
      <c r="R57" s="768" t="s">
        <v>607</v>
      </c>
      <c r="S57" s="62"/>
      <c r="T57" s="62"/>
      <c r="U57" s="62"/>
      <c r="V57" s="62"/>
      <c r="W57" s="62"/>
      <c r="X57" s="62"/>
      <c r="Y57" s="62"/>
      <c r="Z57" s="62">
        <v>0.4</v>
      </c>
      <c r="AA57" s="62"/>
    </row>
    <row r="58" spans="1:27" ht="30">
      <c r="A58" s="565">
        <v>50</v>
      </c>
      <c r="B58" s="1844" t="s">
        <v>16398</v>
      </c>
      <c r="C58" s="768" t="s">
        <v>16399</v>
      </c>
      <c r="D58" s="62"/>
      <c r="E58" s="62">
        <v>0.2</v>
      </c>
      <c r="F58" s="62"/>
      <c r="G58" s="62"/>
      <c r="H58" s="62"/>
      <c r="I58" s="62"/>
      <c r="J58" s="62"/>
      <c r="K58" s="62"/>
      <c r="L58" s="62"/>
      <c r="M58" s="62"/>
      <c r="N58" s="62"/>
      <c r="O58" s="62"/>
      <c r="P58" s="62">
        <v>0.2</v>
      </c>
      <c r="Q58" s="62">
        <v>0.2</v>
      </c>
      <c r="R58" s="768" t="s">
        <v>607</v>
      </c>
      <c r="S58" s="62"/>
      <c r="T58" s="62"/>
      <c r="U58" s="62"/>
      <c r="V58" s="62"/>
      <c r="W58" s="62"/>
      <c r="X58" s="62"/>
      <c r="Y58" s="62"/>
      <c r="Z58" s="62">
        <v>0.2</v>
      </c>
      <c r="AA58" s="62"/>
    </row>
    <row r="59" spans="1:27" ht="30">
      <c r="A59" s="565">
        <v>51</v>
      </c>
      <c r="B59" s="1844" t="s">
        <v>16400</v>
      </c>
      <c r="C59" s="768" t="s">
        <v>16401</v>
      </c>
      <c r="D59" s="62"/>
      <c r="E59" s="62">
        <v>0.8</v>
      </c>
      <c r="F59" s="62"/>
      <c r="G59" s="62"/>
      <c r="H59" s="62"/>
      <c r="I59" s="62"/>
      <c r="J59" s="62"/>
      <c r="K59" s="62"/>
      <c r="L59" s="62"/>
      <c r="M59" s="62"/>
      <c r="N59" s="62"/>
      <c r="O59" s="62"/>
      <c r="P59" s="62">
        <v>0.8</v>
      </c>
      <c r="Q59" s="62">
        <v>0.8</v>
      </c>
      <c r="R59" s="768" t="s">
        <v>607</v>
      </c>
      <c r="S59" s="62"/>
      <c r="T59" s="62"/>
      <c r="U59" s="62"/>
      <c r="V59" s="62"/>
      <c r="W59" s="62"/>
      <c r="X59" s="62"/>
      <c r="Y59" s="62"/>
      <c r="Z59" s="62"/>
      <c r="AA59" s="62">
        <v>0.8</v>
      </c>
    </row>
    <row r="60" spans="1:27">
      <c r="A60" s="565">
        <v>52</v>
      </c>
      <c r="B60" s="1844" t="s">
        <v>16402</v>
      </c>
      <c r="C60" s="768" t="s">
        <v>16403</v>
      </c>
      <c r="D60" s="62"/>
      <c r="E60" s="62">
        <v>1</v>
      </c>
      <c r="F60" s="62"/>
      <c r="G60" s="62"/>
      <c r="H60" s="62"/>
      <c r="I60" s="62"/>
      <c r="J60" s="62"/>
      <c r="K60" s="62"/>
      <c r="L60" s="62"/>
      <c r="M60" s="62"/>
      <c r="N60" s="62"/>
      <c r="O60" s="62"/>
      <c r="P60" s="62">
        <v>1</v>
      </c>
      <c r="Q60" s="62">
        <v>1</v>
      </c>
      <c r="R60" s="768" t="s">
        <v>607</v>
      </c>
      <c r="S60" s="62"/>
      <c r="T60" s="62"/>
      <c r="U60" s="62">
        <v>1</v>
      </c>
      <c r="V60" s="62"/>
      <c r="W60" s="62"/>
      <c r="X60" s="62"/>
      <c r="Y60" s="62"/>
      <c r="Z60" s="62"/>
      <c r="AA60" s="62">
        <v>1</v>
      </c>
    </row>
    <row r="61" spans="1:27">
      <c r="A61" s="565">
        <v>53</v>
      </c>
      <c r="B61" s="1844" t="s">
        <v>16404</v>
      </c>
      <c r="C61" s="768" t="s">
        <v>16405</v>
      </c>
      <c r="D61" s="62"/>
      <c r="E61" s="62">
        <v>4</v>
      </c>
      <c r="F61" s="62"/>
      <c r="G61" s="62"/>
      <c r="H61" s="62"/>
      <c r="I61" s="62"/>
      <c r="J61" s="62"/>
      <c r="K61" s="62"/>
      <c r="L61" s="62"/>
      <c r="M61" s="62"/>
      <c r="N61" s="62"/>
      <c r="O61" s="62"/>
      <c r="P61" s="62">
        <v>4</v>
      </c>
      <c r="Q61" s="62">
        <v>4</v>
      </c>
      <c r="R61" s="768" t="s">
        <v>607</v>
      </c>
      <c r="S61" s="62"/>
      <c r="T61" s="62"/>
      <c r="U61" s="62">
        <v>1</v>
      </c>
      <c r="V61" s="62"/>
      <c r="W61" s="62"/>
      <c r="X61" s="62"/>
      <c r="Y61" s="62"/>
      <c r="Z61" s="62"/>
      <c r="AA61" s="62">
        <v>4</v>
      </c>
    </row>
    <row r="62" spans="1:27">
      <c r="A62" s="565">
        <v>54</v>
      </c>
      <c r="B62" s="1844" t="s">
        <v>16406</v>
      </c>
      <c r="C62" s="768" t="s">
        <v>16407</v>
      </c>
      <c r="D62" s="62"/>
      <c r="E62" s="62">
        <v>3</v>
      </c>
      <c r="F62" s="62"/>
      <c r="G62" s="62"/>
      <c r="H62" s="62"/>
      <c r="I62" s="62"/>
      <c r="J62" s="62"/>
      <c r="K62" s="62"/>
      <c r="L62" s="62"/>
      <c r="M62" s="62"/>
      <c r="N62" s="62"/>
      <c r="O62" s="62"/>
      <c r="P62" s="62">
        <v>3</v>
      </c>
      <c r="Q62" s="62">
        <v>3</v>
      </c>
      <c r="R62" s="768" t="s">
        <v>607</v>
      </c>
      <c r="S62" s="62"/>
      <c r="T62" s="62"/>
      <c r="U62" s="62"/>
      <c r="V62" s="62"/>
      <c r="W62" s="62"/>
      <c r="X62" s="62"/>
      <c r="Y62" s="62"/>
      <c r="Z62" s="62"/>
      <c r="AA62" s="62">
        <v>3</v>
      </c>
    </row>
    <row r="63" spans="1:27" ht="30">
      <c r="A63" s="565">
        <v>55</v>
      </c>
      <c r="B63" s="1844" t="s">
        <v>16408</v>
      </c>
      <c r="C63" s="768" t="s">
        <v>16409</v>
      </c>
      <c r="D63" s="62"/>
      <c r="E63" s="62">
        <v>3</v>
      </c>
      <c r="F63" s="62"/>
      <c r="G63" s="62"/>
      <c r="H63" s="62"/>
      <c r="I63" s="62"/>
      <c r="J63" s="62"/>
      <c r="K63" s="62"/>
      <c r="L63" s="62"/>
      <c r="M63" s="62"/>
      <c r="N63" s="62"/>
      <c r="O63" s="62"/>
      <c r="P63" s="62">
        <v>3</v>
      </c>
      <c r="Q63" s="62">
        <v>3</v>
      </c>
      <c r="R63" s="768" t="s">
        <v>607</v>
      </c>
      <c r="S63" s="62"/>
      <c r="T63" s="62"/>
      <c r="U63" s="62">
        <v>1</v>
      </c>
      <c r="V63" s="62"/>
      <c r="W63" s="62"/>
      <c r="X63" s="62"/>
      <c r="Y63" s="62"/>
      <c r="Z63" s="62"/>
      <c r="AA63" s="62">
        <v>3</v>
      </c>
    </row>
    <row r="64" spans="1:27" ht="30">
      <c r="A64" s="565">
        <v>56</v>
      </c>
      <c r="B64" s="1844" t="s">
        <v>16410</v>
      </c>
      <c r="C64" s="768" t="s">
        <v>16411</v>
      </c>
      <c r="D64" s="62"/>
      <c r="E64" s="62">
        <v>3</v>
      </c>
      <c r="F64" s="62"/>
      <c r="G64" s="62"/>
      <c r="H64" s="62"/>
      <c r="I64" s="62"/>
      <c r="J64" s="62"/>
      <c r="K64" s="62"/>
      <c r="L64" s="62"/>
      <c r="M64" s="62"/>
      <c r="N64" s="62"/>
      <c r="O64" s="62"/>
      <c r="P64" s="62">
        <v>3</v>
      </c>
      <c r="Q64" s="62">
        <v>3</v>
      </c>
      <c r="R64" s="768" t="s">
        <v>607</v>
      </c>
      <c r="S64" s="62"/>
      <c r="T64" s="62"/>
      <c r="U64" s="62">
        <v>1</v>
      </c>
      <c r="V64" s="62"/>
      <c r="W64" s="62"/>
      <c r="X64" s="62"/>
      <c r="Y64" s="62"/>
      <c r="Z64" s="62"/>
      <c r="AA64" s="62">
        <v>3</v>
      </c>
    </row>
    <row r="65" spans="1:27" ht="30">
      <c r="A65" s="565">
        <v>57</v>
      </c>
      <c r="B65" s="1844" t="s">
        <v>16412</v>
      </c>
      <c r="C65" s="768" t="s">
        <v>16413</v>
      </c>
      <c r="D65" s="62"/>
      <c r="E65" s="62">
        <v>0.1</v>
      </c>
      <c r="F65" s="62"/>
      <c r="G65" s="62"/>
      <c r="H65" s="62"/>
      <c r="I65" s="62"/>
      <c r="J65" s="62"/>
      <c r="K65" s="62"/>
      <c r="L65" s="62"/>
      <c r="M65" s="62"/>
      <c r="N65" s="62"/>
      <c r="O65" s="62"/>
      <c r="P65" s="62">
        <v>0.1</v>
      </c>
      <c r="Q65" s="62">
        <v>0.1</v>
      </c>
      <c r="R65" s="768" t="s">
        <v>607</v>
      </c>
      <c r="S65" s="62"/>
      <c r="T65" s="62"/>
      <c r="U65" s="62"/>
      <c r="V65" s="62"/>
      <c r="W65" s="62"/>
      <c r="X65" s="62"/>
      <c r="Y65" s="62">
        <v>0.1</v>
      </c>
      <c r="Z65" s="62"/>
      <c r="AA65" s="62"/>
    </row>
    <row r="66" spans="1:27">
      <c r="A66" s="565">
        <v>58</v>
      </c>
      <c r="B66" s="1844" t="s">
        <v>16414</v>
      </c>
      <c r="C66" s="768" t="s">
        <v>16415</v>
      </c>
      <c r="D66" s="62"/>
      <c r="E66" s="62">
        <v>0.4</v>
      </c>
      <c r="F66" s="62"/>
      <c r="G66" s="62"/>
      <c r="H66" s="62"/>
      <c r="I66" s="62"/>
      <c r="J66" s="62"/>
      <c r="K66" s="62"/>
      <c r="L66" s="62"/>
      <c r="M66" s="62"/>
      <c r="N66" s="62"/>
      <c r="O66" s="62"/>
      <c r="P66" s="62">
        <v>0.4</v>
      </c>
      <c r="Q66" s="62">
        <v>0.4</v>
      </c>
      <c r="R66" s="768" t="s">
        <v>607</v>
      </c>
      <c r="S66" s="62"/>
      <c r="T66" s="62"/>
      <c r="U66" s="62">
        <v>1</v>
      </c>
      <c r="V66" s="62"/>
      <c r="W66" s="62"/>
      <c r="X66" s="62"/>
      <c r="Y66" s="62"/>
      <c r="Z66" s="62">
        <v>0.4</v>
      </c>
      <c r="AA66" s="62"/>
    </row>
    <row r="67" spans="1:27">
      <c r="A67" s="565">
        <v>59</v>
      </c>
      <c r="B67" s="1844" t="s">
        <v>16416</v>
      </c>
      <c r="C67" s="768" t="s">
        <v>16417</v>
      </c>
      <c r="D67" s="62"/>
      <c r="E67" s="62">
        <v>1</v>
      </c>
      <c r="F67" s="62"/>
      <c r="G67" s="62"/>
      <c r="H67" s="62"/>
      <c r="I67" s="62"/>
      <c r="J67" s="62"/>
      <c r="K67" s="62"/>
      <c r="L67" s="62"/>
      <c r="M67" s="62"/>
      <c r="N67" s="62"/>
      <c r="O67" s="62"/>
      <c r="P67" s="62">
        <v>1</v>
      </c>
      <c r="Q67" s="62">
        <v>1</v>
      </c>
      <c r="R67" s="768" t="s">
        <v>607</v>
      </c>
      <c r="S67" s="62"/>
      <c r="T67" s="62"/>
      <c r="U67" s="62"/>
      <c r="V67" s="62"/>
      <c r="W67" s="62"/>
      <c r="X67" s="62"/>
      <c r="Y67" s="62"/>
      <c r="Z67" s="62">
        <v>1</v>
      </c>
      <c r="AA67" s="62"/>
    </row>
    <row r="68" spans="1:27" ht="30">
      <c r="A68" s="565">
        <v>60</v>
      </c>
      <c r="B68" s="1844" t="s">
        <v>16418</v>
      </c>
      <c r="C68" s="768" t="s">
        <v>16419</v>
      </c>
      <c r="D68" s="62"/>
      <c r="E68" s="62">
        <v>0.4</v>
      </c>
      <c r="F68" s="62"/>
      <c r="G68" s="62"/>
      <c r="H68" s="62"/>
      <c r="I68" s="62"/>
      <c r="J68" s="62"/>
      <c r="K68" s="62"/>
      <c r="L68" s="62"/>
      <c r="M68" s="62"/>
      <c r="N68" s="62"/>
      <c r="O68" s="62"/>
      <c r="P68" s="62">
        <v>0.4</v>
      </c>
      <c r="Q68" s="62">
        <v>0.4</v>
      </c>
      <c r="R68" s="768" t="s">
        <v>607</v>
      </c>
      <c r="S68" s="62"/>
      <c r="T68" s="62"/>
      <c r="U68" s="62">
        <v>1</v>
      </c>
      <c r="V68" s="62"/>
      <c r="W68" s="62"/>
      <c r="X68" s="62"/>
      <c r="Y68" s="62"/>
      <c r="Z68" s="62"/>
      <c r="AA68" s="62">
        <v>0.4</v>
      </c>
    </row>
    <row r="69" spans="1:27" ht="30">
      <c r="A69" s="565">
        <v>61</v>
      </c>
      <c r="B69" s="1844" t="s">
        <v>16420</v>
      </c>
      <c r="C69" s="768" t="s">
        <v>16421</v>
      </c>
      <c r="D69" s="62"/>
      <c r="E69" s="62">
        <v>0.2</v>
      </c>
      <c r="F69" s="62"/>
      <c r="G69" s="62"/>
      <c r="H69" s="62"/>
      <c r="I69" s="62"/>
      <c r="J69" s="62"/>
      <c r="K69" s="62"/>
      <c r="L69" s="62"/>
      <c r="M69" s="62"/>
      <c r="N69" s="62"/>
      <c r="O69" s="62"/>
      <c r="P69" s="62">
        <v>0.2</v>
      </c>
      <c r="Q69" s="62">
        <v>0.2</v>
      </c>
      <c r="R69" s="768" t="s">
        <v>607</v>
      </c>
      <c r="S69" s="62"/>
      <c r="T69" s="62"/>
      <c r="U69" s="62"/>
      <c r="V69" s="62"/>
      <c r="W69" s="62"/>
      <c r="X69" s="62"/>
      <c r="Y69" s="62"/>
      <c r="Z69" s="62"/>
      <c r="AA69" s="62">
        <v>0.2</v>
      </c>
    </row>
    <row r="70" spans="1:27" ht="30">
      <c r="A70" s="565">
        <v>62</v>
      </c>
      <c r="B70" s="1844" t="s">
        <v>16422</v>
      </c>
      <c r="C70" s="768" t="s">
        <v>16423</v>
      </c>
      <c r="D70" s="62"/>
      <c r="E70" s="62">
        <v>1.2</v>
      </c>
      <c r="F70" s="62"/>
      <c r="G70" s="62"/>
      <c r="H70" s="62"/>
      <c r="I70" s="62"/>
      <c r="J70" s="62"/>
      <c r="K70" s="62"/>
      <c r="L70" s="62"/>
      <c r="M70" s="62"/>
      <c r="N70" s="62"/>
      <c r="O70" s="62"/>
      <c r="P70" s="62">
        <v>1.2</v>
      </c>
      <c r="Q70" s="62">
        <v>1.2</v>
      </c>
      <c r="R70" s="768" t="s">
        <v>607</v>
      </c>
      <c r="S70" s="62"/>
      <c r="T70" s="62"/>
      <c r="U70" s="62"/>
      <c r="V70" s="62"/>
      <c r="W70" s="62"/>
      <c r="X70" s="62"/>
      <c r="Y70" s="62">
        <v>1.2</v>
      </c>
      <c r="Z70" s="62"/>
      <c r="AA70" s="62"/>
    </row>
    <row r="71" spans="1:27" ht="30">
      <c r="A71" s="565">
        <v>63</v>
      </c>
      <c r="B71" s="1844" t="s">
        <v>16424</v>
      </c>
      <c r="C71" s="768" t="s">
        <v>16425</v>
      </c>
      <c r="D71" s="62"/>
      <c r="E71" s="62">
        <v>2</v>
      </c>
      <c r="F71" s="62"/>
      <c r="G71" s="62"/>
      <c r="H71" s="62"/>
      <c r="I71" s="62"/>
      <c r="J71" s="62"/>
      <c r="K71" s="62"/>
      <c r="L71" s="62"/>
      <c r="M71" s="62"/>
      <c r="N71" s="62"/>
      <c r="O71" s="62"/>
      <c r="P71" s="62">
        <v>2</v>
      </c>
      <c r="Q71" s="62">
        <v>2</v>
      </c>
      <c r="R71" s="768" t="s">
        <v>607</v>
      </c>
      <c r="S71" s="62"/>
      <c r="T71" s="62"/>
      <c r="U71" s="62">
        <v>1</v>
      </c>
      <c r="V71" s="62"/>
      <c r="W71" s="62"/>
      <c r="X71" s="62"/>
      <c r="Y71" s="62"/>
      <c r="Z71" s="62">
        <v>2</v>
      </c>
      <c r="AA71" s="62"/>
    </row>
    <row r="72" spans="1:27" ht="30">
      <c r="A72" s="565">
        <v>64</v>
      </c>
      <c r="B72" s="1844" t="s">
        <v>16426</v>
      </c>
      <c r="C72" s="768" t="s">
        <v>16427</v>
      </c>
      <c r="D72" s="62"/>
      <c r="E72" s="62">
        <v>0.3</v>
      </c>
      <c r="F72" s="62"/>
      <c r="G72" s="62"/>
      <c r="H72" s="62"/>
      <c r="I72" s="62"/>
      <c r="J72" s="62"/>
      <c r="K72" s="62"/>
      <c r="L72" s="62"/>
      <c r="M72" s="62"/>
      <c r="N72" s="62"/>
      <c r="O72" s="62"/>
      <c r="P72" s="62">
        <v>0.3</v>
      </c>
      <c r="Q72" s="62">
        <v>0.3</v>
      </c>
      <c r="R72" s="768" t="s">
        <v>607</v>
      </c>
      <c r="S72" s="62"/>
      <c r="T72" s="62"/>
      <c r="U72" s="62"/>
      <c r="V72" s="62"/>
      <c r="W72" s="62"/>
      <c r="X72" s="62"/>
      <c r="Y72" s="62"/>
      <c r="Z72" s="62"/>
      <c r="AA72" s="62">
        <v>0.3</v>
      </c>
    </row>
    <row r="73" spans="1:27" ht="30">
      <c r="A73" s="565">
        <v>65</v>
      </c>
      <c r="B73" s="1844" t="s">
        <v>16428</v>
      </c>
      <c r="C73" s="768" t="s">
        <v>16429</v>
      </c>
      <c r="D73" s="62"/>
      <c r="E73" s="62">
        <v>0.7</v>
      </c>
      <c r="F73" s="62"/>
      <c r="G73" s="62"/>
      <c r="H73" s="62"/>
      <c r="I73" s="62"/>
      <c r="J73" s="62"/>
      <c r="K73" s="62"/>
      <c r="L73" s="62"/>
      <c r="M73" s="62"/>
      <c r="N73" s="62"/>
      <c r="O73" s="62"/>
      <c r="P73" s="62">
        <v>0.7</v>
      </c>
      <c r="Q73" s="62">
        <v>0.7</v>
      </c>
      <c r="R73" s="768" t="s">
        <v>607</v>
      </c>
      <c r="S73" s="62"/>
      <c r="T73" s="62"/>
      <c r="U73" s="62"/>
      <c r="V73" s="62"/>
      <c r="W73" s="62"/>
      <c r="X73" s="62"/>
      <c r="Y73" s="62"/>
      <c r="Z73" s="62">
        <v>0.7</v>
      </c>
      <c r="AA73" s="62"/>
    </row>
    <row r="74" spans="1:27">
      <c r="A74" s="565">
        <v>66</v>
      </c>
      <c r="B74" s="1844" t="s">
        <v>16430</v>
      </c>
      <c r="C74" s="768" t="s">
        <v>16431</v>
      </c>
      <c r="D74" s="62"/>
      <c r="E74" s="62">
        <v>3</v>
      </c>
      <c r="F74" s="62"/>
      <c r="G74" s="62"/>
      <c r="H74" s="62"/>
      <c r="I74" s="62"/>
      <c r="J74" s="62"/>
      <c r="K74" s="62"/>
      <c r="L74" s="62"/>
      <c r="M74" s="62"/>
      <c r="N74" s="62"/>
      <c r="O74" s="62"/>
      <c r="P74" s="62">
        <v>3</v>
      </c>
      <c r="Q74" s="62">
        <v>3</v>
      </c>
      <c r="R74" s="768" t="s">
        <v>607</v>
      </c>
      <c r="S74" s="62"/>
      <c r="T74" s="62"/>
      <c r="U74" s="62">
        <v>1</v>
      </c>
      <c r="V74" s="62"/>
      <c r="W74" s="62"/>
      <c r="X74" s="62"/>
      <c r="Y74" s="62"/>
      <c r="Z74" s="62"/>
      <c r="AA74" s="62">
        <v>3</v>
      </c>
    </row>
    <row r="75" spans="1:27">
      <c r="A75" s="565">
        <v>67</v>
      </c>
      <c r="B75" s="1844" t="s">
        <v>16432</v>
      </c>
      <c r="C75" s="768" t="s">
        <v>16433</v>
      </c>
      <c r="D75" s="62"/>
      <c r="E75" s="62">
        <v>1</v>
      </c>
      <c r="F75" s="62"/>
      <c r="G75" s="62"/>
      <c r="H75" s="62"/>
      <c r="I75" s="62"/>
      <c r="J75" s="62"/>
      <c r="K75" s="62"/>
      <c r="L75" s="62"/>
      <c r="M75" s="62"/>
      <c r="N75" s="62"/>
      <c r="O75" s="62"/>
      <c r="P75" s="62">
        <v>1</v>
      </c>
      <c r="Q75" s="62">
        <v>1</v>
      </c>
      <c r="R75" s="768" t="s">
        <v>607</v>
      </c>
      <c r="S75" s="62"/>
      <c r="T75" s="62"/>
      <c r="U75" s="62"/>
      <c r="V75" s="62"/>
      <c r="W75" s="62"/>
      <c r="X75" s="62"/>
      <c r="Y75" s="62"/>
      <c r="Z75" s="62">
        <v>1</v>
      </c>
      <c r="AA75" s="62"/>
    </row>
    <row r="76" spans="1:27">
      <c r="A76" s="565">
        <v>68</v>
      </c>
      <c r="B76" s="1844" t="s">
        <v>16434</v>
      </c>
      <c r="C76" s="768" t="s">
        <v>16435</v>
      </c>
      <c r="D76" s="62"/>
      <c r="E76" s="62">
        <v>4</v>
      </c>
      <c r="F76" s="62"/>
      <c r="G76" s="62"/>
      <c r="H76" s="62"/>
      <c r="I76" s="62"/>
      <c r="J76" s="62"/>
      <c r="K76" s="62"/>
      <c r="L76" s="62"/>
      <c r="M76" s="62"/>
      <c r="N76" s="62"/>
      <c r="O76" s="62"/>
      <c r="P76" s="62">
        <v>4</v>
      </c>
      <c r="Q76" s="62">
        <v>4</v>
      </c>
      <c r="R76" s="768" t="s">
        <v>607</v>
      </c>
      <c r="S76" s="62"/>
      <c r="T76" s="62"/>
      <c r="U76" s="62">
        <v>1</v>
      </c>
      <c r="V76" s="62"/>
      <c r="W76" s="62"/>
      <c r="X76" s="62"/>
      <c r="Y76" s="62"/>
      <c r="Z76" s="62"/>
      <c r="AA76" s="62">
        <v>4</v>
      </c>
    </row>
    <row r="77" spans="1:27">
      <c r="A77" s="565">
        <v>69</v>
      </c>
      <c r="B77" s="1844" t="s">
        <v>16436</v>
      </c>
      <c r="C77" s="768" t="s">
        <v>16437</v>
      </c>
      <c r="D77" s="62"/>
      <c r="E77" s="62">
        <v>3</v>
      </c>
      <c r="F77" s="62"/>
      <c r="G77" s="62"/>
      <c r="H77" s="62"/>
      <c r="I77" s="62"/>
      <c r="J77" s="62"/>
      <c r="K77" s="62"/>
      <c r="L77" s="62"/>
      <c r="M77" s="62"/>
      <c r="N77" s="62"/>
      <c r="O77" s="62"/>
      <c r="P77" s="62">
        <v>3</v>
      </c>
      <c r="Q77" s="62">
        <v>3</v>
      </c>
      <c r="R77" s="768" t="s">
        <v>607</v>
      </c>
      <c r="S77" s="62"/>
      <c r="T77" s="62">
        <v>1</v>
      </c>
      <c r="U77" s="62"/>
      <c r="V77" s="62"/>
      <c r="W77" s="62"/>
      <c r="X77" s="62"/>
      <c r="Y77" s="62"/>
      <c r="Z77" s="62"/>
      <c r="AA77" s="62">
        <v>3</v>
      </c>
    </row>
    <row r="78" spans="1:27">
      <c r="A78" s="565">
        <v>70</v>
      </c>
      <c r="B78" s="1844" t="s">
        <v>16438</v>
      </c>
      <c r="C78" s="768" t="s">
        <v>16439</v>
      </c>
      <c r="D78" s="62"/>
      <c r="E78" s="62">
        <v>0.06</v>
      </c>
      <c r="F78" s="62"/>
      <c r="G78" s="62"/>
      <c r="H78" s="62"/>
      <c r="I78" s="62"/>
      <c r="J78" s="62"/>
      <c r="K78" s="62"/>
      <c r="L78" s="62"/>
      <c r="M78" s="62"/>
      <c r="N78" s="62"/>
      <c r="O78" s="62"/>
      <c r="P78" s="62">
        <v>0.06</v>
      </c>
      <c r="Q78" s="62">
        <v>0.06</v>
      </c>
      <c r="R78" s="768" t="s">
        <v>607</v>
      </c>
      <c r="S78" s="62"/>
      <c r="T78" s="62"/>
      <c r="U78" s="62"/>
      <c r="V78" s="62"/>
      <c r="W78" s="62"/>
      <c r="X78" s="62"/>
      <c r="Y78" s="62"/>
      <c r="Z78" s="62"/>
      <c r="AA78" s="62">
        <v>0.06</v>
      </c>
    </row>
    <row r="79" spans="1:27" ht="30">
      <c r="A79" s="565">
        <v>71</v>
      </c>
      <c r="B79" s="1844" t="s">
        <v>16440</v>
      </c>
      <c r="C79" s="768" t="s">
        <v>16441</v>
      </c>
      <c r="D79" s="62"/>
      <c r="E79" s="62">
        <v>5</v>
      </c>
      <c r="F79" s="62"/>
      <c r="G79" s="62"/>
      <c r="H79" s="62"/>
      <c r="I79" s="62"/>
      <c r="J79" s="62"/>
      <c r="K79" s="62"/>
      <c r="L79" s="62"/>
      <c r="M79" s="62"/>
      <c r="N79" s="62"/>
      <c r="O79" s="62"/>
      <c r="P79" s="62">
        <v>5</v>
      </c>
      <c r="Q79" s="62">
        <v>5</v>
      </c>
      <c r="R79" s="768" t="s">
        <v>607</v>
      </c>
      <c r="S79" s="62"/>
      <c r="T79" s="62"/>
      <c r="U79" s="62">
        <v>1</v>
      </c>
      <c r="V79" s="62"/>
      <c r="W79" s="62"/>
      <c r="X79" s="62"/>
      <c r="Y79" s="62"/>
      <c r="Z79" s="62">
        <v>5</v>
      </c>
      <c r="AA79" s="62"/>
    </row>
    <row r="80" spans="1:27" ht="30">
      <c r="A80" s="565">
        <v>72</v>
      </c>
      <c r="B80" s="1844" t="s">
        <v>16442</v>
      </c>
      <c r="C80" s="768" t="s">
        <v>16443</v>
      </c>
      <c r="D80" s="62"/>
      <c r="E80" s="62">
        <v>4</v>
      </c>
      <c r="F80" s="62"/>
      <c r="G80" s="62"/>
      <c r="H80" s="62"/>
      <c r="I80" s="62"/>
      <c r="J80" s="62"/>
      <c r="K80" s="62"/>
      <c r="L80" s="62"/>
      <c r="M80" s="62"/>
      <c r="N80" s="62"/>
      <c r="O80" s="62"/>
      <c r="P80" s="62">
        <v>4</v>
      </c>
      <c r="Q80" s="62">
        <v>4</v>
      </c>
      <c r="R80" s="768" t="s">
        <v>607</v>
      </c>
      <c r="S80" s="62"/>
      <c r="T80" s="62"/>
      <c r="U80" s="62"/>
      <c r="V80" s="62"/>
      <c r="W80" s="62"/>
      <c r="X80" s="62"/>
      <c r="Y80" s="62"/>
      <c r="Z80" s="62">
        <v>4</v>
      </c>
      <c r="AA80" s="62"/>
    </row>
    <row r="81" spans="1:27" ht="45">
      <c r="A81" s="565">
        <v>73</v>
      </c>
      <c r="B81" s="1844" t="s">
        <v>16444</v>
      </c>
      <c r="C81" s="768" t="s">
        <v>16445</v>
      </c>
      <c r="D81" s="62"/>
      <c r="E81" s="62">
        <v>6</v>
      </c>
      <c r="F81" s="62"/>
      <c r="G81" s="62"/>
      <c r="H81" s="62"/>
      <c r="I81" s="62"/>
      <c r="J81" s="62"/>
      <c r="K81" s="62"/>
      <c r="L81" s="62"/>
      <c r="M81" s="62"/>
      <c r="N81" s="62"/>
      <c r="O81" s="62"/>
      <c r="P81" s="62">
        <v>6</v>
      </c>
      <c r="Q81" s="62">
        <v>6</v>
      </c>
      <c r="R81" s="768" t="s">
        <v>607</v>
      </c>
      <c r="S81" s="62"/>
      <c r="T81" s="62"/>
      <c r="U81" s="62"/>
      <c r="V81" s="62"/>
      <c r="W81" s="62"/>
      <c r="X81" s="62"/>
      <c r="Y81" s="62"/>
      <c r="Z81" s="62">
        <v>6</v>
      </c>
      <c r="AA81" s="62"/>
    </row>
    <row r="82" spans="1:27" ht="30">
      <c r="A82" s="565">
        <v>74</v>
      </c>
      <c r="B82" s="1844" t="s">
        <v>16446</v>
      </c>
      <c r="C82" s="768" t="s">
        <v>16447</v>
      </c>
      <c r="D82" s="62"/>
      <c r="E82" s="62">
        <v>1.7</v>
      </c>
      <c r="F82" s="62"/>
      <c r="G82" s="62"/>
      <c r="H82" s="62"/>
      <c r="I82" s="62"/>
      <c r="J82" s="62"/>
      <c r="K82" s="62"/>
      <c r="L82" s="62"/>
      <c r="M82" s="62"/>
      <c r="N82" s="62"/>
      <c r="O82" s="62"/>
      <c r="P82" s="62">
        <v>1.7</v>
      </c>
      <c r="Q82" s="62">
        <v>1.7</v>
      </c>
      <c r="R82" s="768" t="s">
        <v>607</v>
      </c>
      <c r="S82" s="62"/>
      <c r="T82" s="62"/>
      <c r="U82" s="62">
        <v>1</v>
      </c>
      <c r="V82" s="62"/>
      <c r="W82" s="62"/>
      <c r="X82" s="62"/>
      <c r="Y82" s="62"/>
      <c r="Z82" s="62">
        <v>1.7</v>
      </c>
      <c r="AA82" s="62"/>
    </row>
    <row r="83" spans="1:27" ht="45">
      <c r="A83" s="565">
        <v>75</v>
      </c>
      <c r="B83" s="1844" t="s">
        <v>16448</v>
      </c>
      <c r="C83" s="768" t="s">
        <v>16449</v>
      </c>
      <c r="D83" s="62"/>
      <c r="E83" s="62">
        <v>6</v>
      </c>
      <c r="F83" s="62"/>
      <c r="G83" s="62"/>
      <c r="H83" s="62"/>
      <c r="I83" s="62"/>
      <c r="J83" s="62"/>
      <c r="K83" s="62"/>
      <c r="L83" s="62"/>
      <c r="M83" s="62"/>
      <c r="N83" s="62"/>
      <c r="O83" s="62"/>
      <c r="P83" s="62">
        <v>6</v>
      </c>
      <c r="Q83" s="62">
        <v>6</v>
      </c>
      <c r="R83" s="768" t="s">
        <v>607</v>
      </c>
      <c r="S83" s="62"/>
      <c r="T83" s="62">
        <v>1</v>
      </c>
      <c r="U83" s="62"/>
      <c r="V83" s="62"/>
      <c r="W83" s="62"/>
      <c r="X83" s="62"/>
      <c r="Y83" s="62"/>
      <c r="Z83" s="62">
        <v>6</v>
      </c>
      <c r="AA83" s="62"/>
    </row>
    <row r="84" spans="1:27" ht="30">
      <c r="A84" s="565">
        <v>76</v>
      </c>
      <c r="B84" s="1844" t="s">
        <v>16450</v>
      </c>
      <c r="C84" s="768" t="s">
        <v>16451</v>
      </c>
      <c r="D84" s="62"/>
      <c r="E84" s="62">
        <v>0.7</v>
      </c>
      <c r="F84" s="62"/>
      <c r="G84" s="62"/>
      <c r="H84" s="62"/>
      <c r="I84" s="62"/>
      <c r="J84" s="62"/>
      <c r="K84" s="62"/>
      <c r="L84" s="62"/>
      <c r="M84" s="62"/>
      <c r="N84" s="62"/>
      <c r="O84" s="62"/>
      <c r="P84" s="62">
        <v>0.7</v>
      </c>
      <c r="Q84" s="62">
        <v>0.7</v>
      </c>
      <c r="R84" s="768" t="s">
        <v>607</v>
      </c>
      <c r="S84" s="62"/>
      <c r="T84" s="62"/>
      <c r="U84" s="62"/>
      <c r="V84" s="62"/>
      <c r="W84" s="62"/>
      <c r="X84" s="62"/>
      <c r="Y84" s="62">
        <v>0.7</v>
      </c>
      <c r="Z84" s="62"/>
      <c r="AA84" s="62"/>
    </row>
    <row r="85" spans="1:27">
      <c r="A85" s="565">
        <v>77</v>
      </c>
      <c r="B85" s="1844" t="s">
        <v>16452</v>
      </c>
      <c r="C85" s="768" t="s">
        <v>16453</v>
      </c>
      <c r="D85" s="62"/>
      <c r="E85" s="62">
        <v>2</v>
      </c>
      <c r="F85" s="62"/>
      <c r="G85" s="62"/>
      <c r="H85" s="62"/>
      <c r="I85" s="62"/>
      <c r="J85" s="62"/>
      <c r="K85" s="62"/>
      <c r="L85" s="62"/>
      <c r="M85" s="62"/>
      <c r="N85" s="62"/>
      <c r="O85" s="62"/>
      <c r="P85" s="62">
        <v>2</v>
      </c>
      <c r="Q85" s="62">
        <v>2</v>
      </c>
      <c r="R85" s="768" t="s">
        <v>607</v>
      </c>
      <c r="S85" s="62"/>
      <c r="T85" s="62"/>
      <c r="U85" s="62"/>
      <c r="V85" s="62"/>
      <c r="W85" s="62"/>
      <c r="X85" s="62"/>
      <c r="Y85" s="62"/>
      <c r="Z85" s="62"/>
      <c r="AA85" s="62">
        <v>2</v>
      </c>
    </row>
    <row r="86" spans="1:27">
      <c r="A86" s="565">
        <v>78</v>
      </c>
      <c r="B86" s="1844" t="s">
        <v>16454</v>
      </c>
      <c r="C86" s="768" t="s">
        <v>16455</v>
      </c>
      <c r="D86" s="62"/>
      <c r="E86" s="62">
        <v>2.5</v>
      </c>
      <c r="F86" s="62"/>
      <c r="G86" s="62"/>
      <c r="H86" s="62"/>
      <c r="I86" s="62"/>
      <c r="J86" s="62"/>
      <c r="K86" s="62"/>
      <c r="L86" s="62"/>
      <c r="M86" s="62"/>
      <c r="N86" s="62"/>
      <c r="O86" s="62"/>
      <c r="P86" s="62">
        <v>2.5</v>
      </c>
      <c r="Q86" s="62">
        <v>2.5</v>
      </c>
      <c r="R86" s="768" t="s">
        <v>607</v>
      </c>
      <c r="S86" s="62"/>
      <c r="T86" s="62"/>
      <c r="U86" s="62"/>
      <c r="V86" s="62"/>
      <c r="W86" s="62"/>
      <c r="X86" s="62"/>
      <c r="Y86" s="62"/>
      <c r="Z86" s="62"/>
      <c r="AA86" s="62">
        <v>2.5</v>
      </c>
    </row>
    <row r="87" spans="1:27">
      <c r="A87" s="565">
        <v>79</v>
      </c>
      <c r="B87" s="1844" t="s">
        <v>16456</v>
      </c>
      <c r="C87" s="768" t="s">
        <v>16457</v>
      </c>
      <c r="D87" s="62"/>
      <c r="E87" s="62">
        <v>2.5</v>
      </c>
      <c r="F87" s="62"/>
      <c r="G87" s="62"/>
      <c r="H87" s="62"/>
      <c r="I87" s="62"/>
      <c r="J87" s="62"/>
      <c r="K87" s="62"/>
      <c r="L87" s="62"/>
      <c r="M87" s="62"/>
      <c r="N87" s="62"/>
      <c r="O87" s="62"/>
      <c r="P87" s="62">
        <v>2.5</v>
      </c>
      <c r="Q87" s="62">
        <v>2.5</v>
      </c>
      <c r="R87" s="768" t="s">
        <v>607</v>
      </c>
      <c r="S87" s="62"/>
      <c r="T87" s="62"/>
      <c r="U87" s="62">
        <v>1</v>
      </c>
      <c r="V87" s="62"/>
      <c r="W87" s="62"/>
      <c r="X87" s="62"/>
      <c r="Y87" s="62"/>
      <c r="Z87" s="62"/>
      <c r="AA87" s="62">
        <v>2.5</v>
      </c>
    </row>
    <row r="88" spans="1:27" ht="30">
      <c r="A88" s="565">
        <v>80</v>
      </c>
      <c r="B88" s="1844" t="s">
        <v>16458</v>
      </c>
      <c r="C88" s="768" t="s">
        <v>16459</v>
      </c>
      <c r="D88" s="62"/>
      <c r="E88" s="62">
        <v>11.9</v>
      </c>
      <c r="F88" s="62"/>
      <c r="G88" s="62"/>
      <c r="H88" s="62"/>
      <c r="I88" s="62"/>
      <c r="J88" s="62"/>
      <c r="K88" s="62"/>
      <c r="L88" s="62"/>
      <c r="M88" s="62"/>
      <c r="N88" s="62"/>
      <c r="O88" s="62"/>
      <c r="P88" s="62">
        <v>11.9</v>
      </c>
      <c r="Q88" s="62">
        <v>11.9</v>
      </c>
      <c r="R88" s="768" t="s">
        <v>607</v>
      </c>
      <c r="S88" s="62"/>
      <c r="T88" s="62"/>
      <c r="U88" s="62">
        <v>2</v>
      </c>
      <c r="V88" s="62"/>
      <c r="W88" s="62"/>
      <c r="X88" s="62"/>
      <c r="Y88" s="62">
        <v>11.9</v>
      </c>
      <c r="Z88" s="62"/>
      <c r="AA88" s="62"/>
    </row>
    <row r="89" spans="1:27" ht="30">
      <c r="A89" s="565">
        <v>81</v>
      </c>
      <c r="B89" s="1844" t="s">
        <v>16460</v>
      </c>
      <c r="C89" s="768" t="s">
        <v>16461</v>
      </c>
      <c r="D89" s="62"/>
      <c r="E89" s="62">
        <v>3.8</v>
      </c>
      <c r="F89" s="62"/>
      <c r="G89" s="62"/>
      <c r="H89" s="62"/>
      <c r="I89" s="62"/>
      <c r="J89" s="62"/>
      <c r="K89" s="62"/>
      <c r="L89" s="62"/>
      <c r="M89" s="62"/>
      <c r="N89" s="62"/>
      <c r="O89" s="62"/>
      <c r="P89" s="62">
        <v>3.8</v>
      </c>
      <c r="Q89" s="62">
        <v>3.8</v>
      </c>
      <c r="R89" s="768" t="s">
        <v>607</v>
      </c>
      <c r="S89" s="62"/>
      <c r="T89" s="62"/>
      <c r="U89" s="62"/>
      <c r="V89" s="62"/>
      <c r="W89" s="62"/>
      <c r="X89" s="62"/>
      <c r="Y89" s="62">
        <v>3.8</v>
      </c>
      <c r="Z89" s="62"/>
      <c r="AA89" s="62"/>
    </row>
    <row r="90" spans="1:27" ht="30">
      <c r="A90" s="565">
        <v>82</v>
      </c>
      <c r="B90" s="1844" t="s">
        <v>16462</v>
      </c>
      <c r="C90" s="768" t="s">
        <v>16463</v>
      </c>
      <c r="D90" s="62"/>
      <c r="E90" s="62">
        <v>0.4</v>
      </c>
      <c r="F90" s="62"/>
      <c r="G90" s="62"/>
      <c r="H90" s="62"/>
      <c r="I90" s="62"/>
      <c r="J90" s="62"/>
      <c r="K90" s="62"/>
      <c r="L90" s="62"/>
      <c r="M90" s="62"/>
      <c r="N90" s="62"/>
      <c r="O90" s="62"/>
      <c r="P90" s="62">
        <v>0.4</v>
      </c>
      <c r="Q90" s="62">
        <v>0.4</v>
      </c>
      <c r="R90" s="768" t="s">
        <v>607</v>
      </c>
      <c r="S90" s="62"/>
      <c r="T90" s="62"/>
      <c r="U90" s="62"/>
      <c r="V90" s="62"/>
      <c r="W90" s="62"/>
      <c r="X90" s="62"/>
      <c r="Y90" s="62">
        <v>0.4</v>
      </c>
      <c r="Z90" s="62"/>
      <c r="AA90" s="62"/>
    </row>
    <row r="91" spans="1:27" ht="30">
      <c r="A91" s="565">
        <v>83</v>
      </c>
      <c r="B91" s="1844" t="s">
        <v>16464</v>
      </c>
      <c r="C91" s="768" t="s">
        <v>16465</v>
      </c>
      <c r="D91" s="62"/>
      <c r="E91" s="62">
        <v>1</v>
      </c>
      <c r="F91" s="62"/>
      <c r="G91" s="62"/>
      <c r="H91" s="62"/>
      <c r="I91" s="62"/>
      <c r="J91" s="62"/>
      <c r="K91" s="62"/>
      <c r="L91" s="62"/>
      <c r="M91" s="62"/>
      <c r="N91" s="62"/>
      <c r="O91" s="62"/>
      <c r="P91" s="62">
        <v>1</v>
      </c>
      <c r="Q91" s="62">
        <v>1</v>
      </c>
      <c r="R91" s="768" t="s">
        <v>607</v>
      </c>
      <c r="S91" s="62"/>
      <c r="T91" s="62"/>
      <c r="U91" s="62"/>
      <c r="V91" s="62"/>
      <c r="W91" s="62"/>
      <c r="X91" s="62"/>
      <c r="Y91" s="62"/>
      <c r="Z91" s="62"/>
      <c r="AA91" s="62">
        <v>1</v>
      </c>
    </row>
    <row r="92" spans="1:27">
      <c r="A92" s="565">
        <v>84</v>
      </c>
      <c r="B92" s="1844" t="s">
        <v>16466</v>
      </c>
      <c r="C92" s="768" t="s">
        <v>16467</v>
      </c>
      <c r="D92" s="62"/>
      <c r="E92" s="62">
        <v>0.9</v>
      </c>
      <c r="F92" s="62"/>
      <c r="G92" s="62"/>
      <c r="H92" s="62"/>
      <c r="I92" s="62"/>
      <c r="J92" s="62"/>
      <c r="K92" s="62"/>
      <c r="L92" s="62"/>
      <c r="M92" s="62"/>
      <c r="N92" s="62"/>
      <c r="O92" s="62"/>
      <c r="P92" s="62">
        <v>0.9</v>
      </c>
      <c r="Q92" s="62">
        <v>0.9</v>
      </c>
      <c r="R92" s="768" t="s">
        <v>607</v>
      </c>
      <c r="S92" s="62"/>
      <c r="T92" s="62"/>
      <c r="U92" s="62"/>
      <c r="V92" s="62"/>
      <c r="W92" s="62"/>
      <c r="X92" s="62"/>
      <c r="Y92" s="62"/>
      <c r="Z92" s="62"/>
      <c r="AA92" s="62">
        <v>0.9</v>
      </c>
    </row>
    <row r="93" spans="1:27" ht="30">
      <c r="A93" s="565">
        <v>85</v>
      </c>
      <c r="B93" s="1844" t="s">
        <v>16468</v>
      </c>
      <c r="C93" s="768" t="s">
        <v>16469</v>
      </c>
      <c r="D93" s="62"/>
      <c r="E93" s="62">
        <v>2</v>
      </c>
      <c r="F93" s="62"/>
      <c r="G93" s="62"/>
      <c r="H93" s="62"/>
      <c r="I93" s="62"/>
      <c r="J93" s="62"/>
      <c r="K93" s="62"/>
      <c r="L93" s="62"/>
      <c r="M93" s="62"/>
      <c r="N93" s="62"/>
      <c r="O93" s="62"/>
      <c r="P93" s="62">
        <v>2</v>
      </c>
      <c r="Q93" s="62">
        <v>2</v>
      </c>
      <c r="R93" s="768" t="s">
        <v>607</v>
      </c>
      <c r="S93" s="62"/>
      <c r="T93" s="62"/>
      <c r="U93" s="62"/>
      <c r="V93" s="62"/>
      <c r="W93" s="62"/>
      <c r="X93" s="62"/>
      <c r="Y93" s="62"/>
      <c r="Z93" s="62">
        <v>2</v>
      </c>
      <c r="AA93" s="62"/>
    </row>
    <row r="94" spans="1:27" ht="30">
      <c r="A94" s="565">
        <v>86</v>
      </c>
      <c r="B94" s="1844" t="s">
        <v>16470</v>
      </c>
      <c r="C94" s="768" t="s">
        <v>16471</v>
      </c>
      <c r="D94" s="62"/>
      <c r="E94" s="62">
        <v>0.8</v>
      </c>
      <c r="F94" s="62"/>
      <c r="G94" s="62"/>
      <c r="H94" s="62"/>
      <c r="I94" s="62"/>
      <c r="J94" s="62"/>
      <c r="K94" s="62"/>
      <c r="L94" s="62"/>
      <c r="M94" s="62"/>
      <c r="N94" s="62"/>
      <c r="O94" s="62"/>
      <c r="P94" s="62">
        <v>0.8</v>
      </c>
      <c r="Q94" s="62">
        <v>0.8</v>
      </c>
      <c r="R94" s="768" t="s">
        <v>607</v>
      </c>
      <c r="S94" s="62"/>
      <c r="T94" s="62"/>
      <c r="U94" s="62">
        <v>1</v>
      </c>
      <c r="V94" s="62"/>
      <c r="W94" s="62"/>
      <c r="X94" s="62"/>
      <c r="Y94" s="62"/>
      <c r="Z94" s="62"/>
      <c r="AA94" s="62">
        <v>0.8</v>
      </c>
    </row>
    <row r="95" spans="1:27" ht="45">
      <c r="A95" s="565">
        <v>87</v>
      </c>
      <c r="B95" s="1844" t="s">
        <v>16472</v>
      </c>
      <c r="C95" s="768" t="s">
        <v>16473</v>
      </c>
      <c r="D95" s="62"/>
      <c r="E95" s="62">
        <v>0.6</v>
      </c>
      <c r="F95" s="62"/>
      <c r="G95" s="62"/>
      <c r="H95" s="62"/>
      <c r="I95" s="62"/>
      <c r="J95" s="62"/>
      <c r="K95" s="62"/>
      <c r="L95" s="62"/>
      <c r="M95" s="62"/>
      <c r="N95" s="62"/>
      <c r="O95" s="62"/>
      <c r="P95" s="62">
        <v>0.6</v>
      </c>
      <c r="Q95" s="62">
        <v>0.6</v>
      </c>
      <c r="R95" s="768" t="s">
        <v>607</v>
      </c>
      <c r="S95" s="62"/>
      <c r="T95" s="62"/>
      <c r="U95" s="62">
        <v>1</v>
      </c>
      <c r="V95" s="62"/>
      <c r="W95" s="62"/>
      <c r="X95" s="62"/>
      <c r="Y95" s="62"/>
      <c r="Z95" s="62">
        <v>0.6</v>
      </c>
      <c r="AA95" s="62"/>
    </row>
    <row r="96" spans="1:27" ht="45">
      <c r="A96" s="565">
        <v>88</v>
      </c>
      <c r="B96" s="1844" t="s">
        <v>16474</v>
      </c>
      <c r="C96" s="768" t="s">
        <v>16475</v>
      </c>
      <c r="D96" s="62"/>
      <c r="E96" s="62">
        <v>4</v>
      </c>
      <c r="F96" s="62"/>
      <c r="G96" s="62"/>
      <c r="H96" s="62"/>
      <c r="I96" s="62"/>
      <c r="J96" s="62"/>
      <c r="K96" s="62"/>
      <c r="L96" s="62"/>
      <c r="M96" s="62"/>
      <c r="N96" s="62"/>
      <c r="O96" s="62"/>
      <c r="P96" s="62">
        <v>4</v>
      </c>
      <c r="Q96" s="62">
        <v>4</v>
      </c>
      <c r="R96" s="768" t="s">
        <v>607</v>
      </c>
      <c r="S96" s="62"/>
      <c r="T96" s="62"/>
      <c r="U96" s="62"/>
      <c r="V96" s="62"/>
      <c r="W96" s="62"/>
      <c r="X96" s="62"/>
      <c r="Y96" s="62">
        <v>4</v>
      </c>
      <c r="Z96" s="62"/>
      <c r="AA96" s="62"/>
    </row>
    <row r="97" spans="1:27" ht="30">
      <c r="A97" s="565">
        <v>89</v>
      </c>
      <c r="B97" s="1844" t="s">
        <v>16476</v>
      </c>
      <c r="C97" s="768" t="s">
        <v>16477</v>
      </c>
      <c r="D97" s="62"/>
      <c r="E97" s="62">
        <v>4.0999999999999996</v>
      </c>
      <c r="F97" s="62"/>
      <c r="G97" s="62"/>
      <c r="H97" s="62"/>
      <c r="I97" s="62"/>
      <c r="J97" s="62"/>
      <c r="K97" s="62"/>
      <c r="L97" s="62"/>
      <c r="M97" s="62"/>
      <c r="N97" s="62"/>
      <c r="O97" s="62"/>
      <c r="P97" s="62">
        <v>4.0999999999999996</v>
      </c>
      <c r="Q97" s="62">
        <v>4.0999999999999996</v>
      </c>
      <c r="R97" s="768" t="s">
        <v>607</v>
      </c>
      <c r="S97" s="62"/>
      <c r="T97" s="62"/>
      <c r="U97" s="62"/>
      <c r="V97" s="62"/>
      <c r="W97" s="62"/>
      <c r="X97" s="62"/>
      <c r="Y97" s="62"/>
      <c r="Z97" s="62">
        <v>4.0999999999999996</v>
      </c>
      <c r="AA97" s="62"/>
    </row>
    <row r="98" spans="1:27" ht="30">
      <c r="A98" s="565">
        <v>90</v>
      </c>
      <c r="B98" s="1844" t="s">
        <v>16478</v>
      </c>
      <c r="C98" s="768" t="s">
        <v>16479</v>
      </c>
      <c r="D98" s="62"/>
      <c r="E98" s="62">
        <v>7</v>
      </c>
      <c r="F98" s="62"/>
      <c r="G98" s="62"/>
      <c r="H98" s="62"/>
      <c r="I98" s="62"/>
      <c r="J98" s="62"/>
      <c r="K98" s="62"/>
      <c r="L98" s="62"/>
      <c r="M98" s="62"/>
      <c r="N98" s="62"/>
      <c r="O98" s="62"/>
      <c r="P98" s="62">
        <v>7</v>
      </c>
      <c r="Q98" s="62">
        <v>7</v>
      </c>
      <c r="R98" s="768" t="s">
        <v>607</v>
      </c>
      <c r="S98" s="62"/>
      <c r="T98" s="62"/>
      <c r="U98" s="62"/>
      <c r="V98" s="62"/>
      <c r="W98" s="62"/>
      <c r="X98" s="62"/>
      <c r="Y98" s="62"/>
      <c r="Z98" s="62">
        <v>7</v>
      </c>
      <c r="AA98" s="62"/>
    </row>
    <row r="99" spans="1:27" ht="30">
      <c r="A99" s="565">
        <v>91</v>
      </c>
      <c r="B99" s="1844" t="s">
        <v>16480</v>
      </c>
      <c r="C99" s="768" t="s">
        <v>16481</v>
      </c>
      <c r="D99" s="62"/>
      <c r="E99" s="62">
        <v>2.6</v>
      </c>
      <c r="F99" s="62"/>
      <c r="G99" s="62"/>
      <c r="H99" s="62"/>
      <c r="I99" s="62"/>
      <c r="J99" s="62"/>
      <c r="K99" s="62"/>
      <c r="L99" s="62"/>
      <c r="M99" s="62"/>
      <c r="N99" s="62"/>
      <c r="O99" s="62"/>
      <c r="P99" s="62">
        <v>2.6</v>
      </c>
      <c r="Q99" s="62">
        <v>2.6</v>
      </c>
      <c r="R99" s="768" t="s">
        <v>607</v>
      </c>
      <c r="S99" s="62">
        <v>1</v>
      </c>
      <c r="T99" s="62"/>
      <c r="U99" s="62"/>
      <c r="V99" s="62"/>
      <c r="W99" s="62"/>
      <c r="X99" s="62"/>
      <c r="Y99" s="62"/>
      <c r="Z99" s="62">
        <v>2.6</v>
      </c>
      <c r="AA99" s="62"/>
    </row>
    <row r="100" spans="1:27" ht="30">
      <c r="A100" s="565">
        <v>92</v>
      </c>
      <c r="B100" s="1844" t="s">
        <v>16482</v>
      </c>
      <c r="C100" s="768" t="s">
        <v>16483</v>
      </c>
      <c r="D100" s="62"/>
      <c r="E100" s="62">
        <v>2</v>
      </c>
      <c r="F100" s="62"/>
      <c r="G100" s="62"/>
      <c r="H100" s="62"/>
      <c r="I100" s="62"/>
      <c r="J100" s="62"/>
      <c r="K100" s="62"/>
      <c r="L100" s="62"/>
      <c r="M100" s="62"/>
      <c r="N100" s="62"/>
      <c r="O100" s="62"/>
      <c r="P100" s="62">
        <v>2</v>
      </c>
      <c r="Q100" s="62">
        <v>2</v>
      </c>
      <c r="R100" s="768" t="s">
        <v>607</v>
      </c>
      <c r="S100" s="62">
        <v>1</v>
      </c>
      <c r="T100" s="62"/>
      <c r="U100" s="62"/>
      <c r="V100" s="62"/>
      <c r="W100" s="62"/>
      <c r="X100" s="62"/>
      <c r="Y100" s="62"/>
      <c r="Z100" s="62">
        <v>2</v>
      </c>
      <c r="AA100" s="62"/>
    </row>
    <row r="101" spans="1:27" ht="30">
      <c r="A101" s="565">
        <v>93</v>
      </c>
      <c r="B101" s="1844" t="s">
        <v>16484</v>
      </c>
      <c r="C101" s="768" t="s">
        <v>16485</v>
      </c>
      <c r="D101" s="62"/>
      <c r="E101" s="62">
        <v>4</v>
      </c>
      <c r="F101" s="62"/>
      <c r="G101" s="62"/>
      <c r="H101" s="62"/>
      <c r="I101" s="62"/>
      <c r="J101" s="62"/>
      <c r="K101" s="62"/>
      <c r="L101" s="62"/>
      <c r="M101" s="62"/>
      <c r="N101" s="62"/>
      <c r="O101" s="62"/>
      <c r="P101" s="62">
        <v>4</v>
      </c>
      <c r="Q101" s="62">
        <v>4</v>
      </c>
      <c r="R101" s="768" t="s">
        <v>607</v>
      </c>
      <c r="S101" s="62"/>
      <c r="T101" s="62"/>
      <c r="U101" s="62"/>
      <c r="V101" s="62"/>
      <c r="W101" s="62"/>
      <c r="X101" s="62"/>
      <c r="Y101" s="62"/>
      <c r="Z101" s="62"/>
      <c r="AA101" s="62">
        <v>4</v>
      </c>
    </row>
    <row r="102" spans="1:27" ht="30">
      <c r="A102" s="565">
        <v>94</v>
      </c>
      <c r="B102" s="1844" t="s">
        <v>16486</v>
      </c>
      <c r="C102" s="768" t="s">
        <v>16487</v>
      </c>
      <c r="D102" s="62"/>
      <c r="E102" s="62">
        <v>2</v>
      </c>
      <c r="F102" s="62"/>
      <c r="G102" s="62"/>
      <c r="H102" s="62"/>
      <c r="I102" s="62"/>
      <c r="J102" s="62"/>
      <c r="K102" s="62"/>
      <c r="L102" s="62"/>
      <c r="M102" s="62"/>
      <c r="N102" s="62"/>
      <c r="O102" s="62"/>
      <c r="P102" s="62">
        <v>2</v>
      </c>
      <c r="Q102" s="62">
        <v>2</v>
      </c>
      <c r="R102" s="768" t="s">
        <v>607</v>
      </c>
      <c r="S102" s="62"/>
      <c r="T102" s="62"/>
      <c r="U102" s="62"/>
      <c r="V102" s="62"/>
      <c r="W102" s="62"/>
      <c r="X102" s="62"/>
      <c r="Y102" s="62"/>
      <c r="Z102" s="62"/>
      <c r="AA102" s="62">
        <v>2</v>
      </c>
    </row>
    <row r="103" spans="1:27" ht="30">
      <c r="A103" s="565">
        <v>95</v>
      </c>
      <c r="B103" s="1844" t="s">
        <v>16488</v>
      </c>
      <c r="C103" s="768" t="s">
        <v>16489</v>
      </c>
      <c r="D103" s="62"/>
      <c r="E103" s="62">
        <v>1.5</v>
      </c>
      <c r="F103" s="62"/>
      <c r="G103" s="62"/>
      <c r="H103" s="62"/>
      <c r="I103" s="62"/>
      <c r="J103" s="62"/>
      <c r="K103" s="62"/>
      <c r="L103" s="62"/>
      <c r="M103" s="62"/>
      <c r="N103" s="62"/>
      <c r="O103" s="62"/>
      <c r="P103" s="62">
        <v>1.5</v>
      </c>
      <c r="Q103" s="62">
        <v>1.5</v>
      </c>
      <c r="R103" s="768" t="s">
        <v>607</v>
      </c>
      <c r="S103" s="62"/>
      <c r="T103" s="62"/>
      <c r="U103" s="62"/>
      <c r="V103" s="62"/>
      <c r="W103" s="62"/>
      <c r="X103" s="62"/>
      <c r="Y103" s="62"/>
      <c r="Z103" s="62"/>
      <c r="AA103" s="62">
        <v>1.5</v>
      </c>
    </row>
    <row r="104" spans="1:27" ht="30">
      <c r="A104" s="565">
        <v>96</v>
      </c>
      <c r="B104" s="1844" t="s">
        <v>16490</v>
      </c>
      <c r="C104" s="768" t="s">
        <v>16491</v>
      </c>
      <c r="D104" s="62"/>
      <c r="E104" s="62">
        <v>2</v>
      </c>
      <c r="F104" s="62"/>
      <c r="G104" s="62"/>
      <c r="H104" s="62"/>
      <c r="I104" s="62"/>
      <c r="J104" s="62"/>
      <c r="K104" s="62"/>
      <c r="L104" s="62"/>
      <c r="M104" s="62"/>
      <c r="N104" s="62"/>
      <c r="O104" s="62"/>
      <c r="P104" s="62">
        <v>2</v>
      </c>
      <c r="Q104" s="62">
        <v>2</v>
      </c>
      <c r="R104" s="768" t="s">
        <v>607</v>
      </c>
      <c r="S104" s="62"/>
      <c r="T104" s="62"/>
      <c r="U104" s="62"/>
      <c r="V104" s="62"/>
      <c r="W104" s="62"/>
      <c r="X104" s="62"/>
      <c r="Y104" s="62"/>
      <c r="Z104" s="62"/>
      <c r="AA104" s="62">
        <v>2</v>
      </c>
    </row>
    <row r="105" spans="1:27" ht="30">
      <c r="A105" s="565">
        <v>97</v>
      </c>
      <c r="B105" s="1844" t="s">
        <v>16492</v>
      </c>
      <c r="C105" s="768" t="s">
        <v>16493</v>
      </c>
      <c r="D105" s="62"/>
      <c r="E105" s="62">
        <v>4.7</v>
      </c>
      <c r="F105" s="62"/>
      <c r="G105" s="62"/>
      <c r="H105" s="62"/>
      <c r="I105" s="62"/>
      <c r="J105" s="62"/>
      <c r="K105" s="62"/>
      <c r="L105" s="62"/>
      <c r="M105" s="62"/>
      <c r="N105" s="62"/>
      <c r="O105" s="62"/>
      <c r="P105" s="62">
        <v>4.7</v>
      </c>
      <c r="Q105" s="62">
        <v>4.7</v>
      </c>
      <c r="R105" s="768" t="s">
        <v>607</v>
      </c>
      <c r="S105" s="62"/>
      <c r="T105" s="62"/>
      <c r="U105" s="62">
        <v>1</v>
      </c>
      <c r="V105" s="62"/>
      <c r="W105" s="62"/>
      <c r="X105" s="62"/>
      <c r="Y105" s="62"/>
      <c r="Z105" s="62">
        <v>4.7</v>
      </c>
      <c r="AA105" s="62"/>
    </row>
    <row r="106" spans="1:27" ht="30">
      <c r="A106" s="565">
        <v>98</v>
      </c>
      <c r="B106" s="1844" t="s">
        <v>16494</v>
      </c>
      <c r="C106" s="768" t="s">
        <v>16495</v>
      </c>
      <c r="D106" s="62"/>
      <c r="E106" s="62">
        <v>2</v>
      </c>
      <c r="F106" s="62"/>
      <c r="G106" s="62"/>
      <c r="H106" s="62"/>
      <c r="I106" s="62"/>
      <c r="J106" s="62"/>
      <c r="K106" s="62"/>
      <c r="L106" s="62"/>
      <c r="M106" s="62"/>
      <c r="N106" s="62"/>
      <c r="O106" s="62"/>
      <c r="P106" s="62">
        <v>2</v>
      </c>
      <c r="Q106" s="62">
        <v>2</v>
      </c>
      <c r="R106" s="768" t="s">
        <v>607</v>
      </c>
      <c r="S106" s="62"/>
      <c r="T106" s="62"/>
      <c r="U106" s="62">
        <v>1</v>
      </c>
      <c r="V106" s="62"/>
      <c r="W106" s="62"/>
      <c r="X106" s="62"/>
      <c r="Y106" s="62">
        <v>2</v>
      </c>
      <c r="Z106" s="62"/>
      <c r="AA106" s="62"/>
    </row>
    <row r="107" spans="1:27" ht="30">
      <c r="A107" s="565">
        <v>99</v>
      </c>
      <c r="B107" s="1844" t="s">
        <v>16496</v>
      </c>
      <c r="C107" s="768" t="s">
        <v>16497</v>
      </c>
      <c r="D107" s="62"/>
      <c r="E107" s="62">
        <v>2.8</v>
      </c>
      <c r="F107" s="62"/>
      <c r="G107" s="62"/>
      <c r="H107" s="62"/>
      <c r="I107" s="62"/>
      <c r="J107" s="62"/>
      <c r="K107" s="62"/>
      <c r="L107" s="62"/>
      <c r="M107" s="62"/>
      <c r="N107" s="62"/>
      <c r="O107" s="62"/>
      <c r="P107" s="62">
        <v>2.8</v>
      </c>
      <c r="Q107" s="62">
        <v>2.8</v>
      </c>
      <c r="R107" s="768" t="s">
        <v>607</v>
      </c>
      <c r="S107" s="62"/>
      <c r="T107" s="62"/>
      <c r="U107" s="62"/>
      <c r="V107" s="62"/>
      <c r="W107" s="62"/>
      <c r="X107" s="62"/>
      <c r="Y107" s="62"/>
      <c r="Z107" s="62">
        <v>2.8</v>
      </c>
      <c r="AA107" s="62"/>
    </row>
    <row r="108" spans="1:27" ht="30">
      <c r="A108" s="565">
        <v>100</v>
      </c>
      <c r="B108" s="1844" t="s">
        <v>16498</v>
      </c>
      <c r="C108" s="768" t="s">
        <v>16499</v>
      </c>
      <c r="D108" s="62"/>
      <c r="E108" s="62">
        <v>2.5</v>
      </c>
      <c r="F108" s="62"/>
      <c r="G108" s="62"/>
      <c r="H108" s="62"/>
      <c r="I108" s="62"/>
      <c r="J108" s="62"/>
      <c r="K108" s="62"/>
      <c r="L108" s="62"/>
      <c r="M108" s="62"/>
      <c r="N108" s="62"/>
      <c r="O108" s="62"/>
      <c r="P108" s="62">
        <v>2.5</v>
      </c>
      <c r="Q108" s="62">
        <v>2.5</v>
      </c>
      <c r="R108" s="768" t="s">
        <v>607</v>
      </c>
      <c r="S108" s="62"/>
      <c r="T108" s="62"/>
      <c r="U108" s="62"/>
      <c r="V108" s="62"/>
      <c r="W108" s="62"/>
      <c r="X108" s="62"/>
      <c r="Y108" s="62"/>
      <c r="Z108" s="62">
        <v>2.5</v>
      </c>
      <c r="AA108" s="62"/>
    </row>
    <row r="109" spans="1:27" ht="30">
      <c r="A109" s="565">
        <v>101</v>
      </c>
      <c r="B109" s="1844" t="s">
        <v>16500</v>
      </c>
      <c r="C109" s="768" t="s">
        <v>16501</v>
      </c>
      <c r="D109" s="62"/>
      <c r="E109" s="62">
        <v>0.5</v>
      </c>
      <c r="F109" s="62"/>
      <c r="G109" s="62"/>
      <c r="H109" s="62"/>
      <c r="I109" s="62"/>
      <c r="J109" s="62"/>
      <c r="K109" s="62"/>
      <c r="L109" s="62"/>
      <c r="M109" s="62"/>
      <c r="N109" s="62"/>
      <c r="O109" s="62"/>
      <c r="P109" s="62">
        <v>0.5</v>
      </c>
      <c r="Q109" s="62">
        <v>0.5</v>
      </c>
      <c r="R109" s="768" t="s">
        <v>607</v>
      </c>
      <c r="S109" s="62"/>
      <c r="T109" s="62"/>
      <c r="U109" s="62"/>
      <c r="V109" s="62"/>
      <c r="W109" s="62"/>
      <c r="X109" s="62"/>
      <c r="Y109" s="62"/>
      <c r="Z109" s="62">
        <v>0.5</v>
      </c>
      <c r="AA109" s="62"/>
    </row>
    <row r="110" spans="1:27" ht="30">
      <c r="A110" s="565">
        <v>102</v>
      </c>
      <c r="B110" s="1844" t="s">
        <v>16502</v>
      </c>
      <c r="C110" s="768" t="s">
        <v>16503</v>
      </c>
      <c r="D110" s="62"/>
      <c r="E110" s="62">
        <v>2</v>
      </c>
      <c r="F110" s="62"/>
      <c r="G110" s="62"/>
      <c r="H110" s="62"/>
      <c r="I110" s="62"/>
      <c r="J110" s="62"/>
      <c r="K110" s="62"/>
      <c r="L110" s="62"/>
      <c r="M110" s="62"/>
      <c r="N110" s="62"/>
      <c r="O110" s="62"/>
      <c r="P110" s="62">
        <v>2</v>
      </c>
      <c r="Q110" s="62">
        <v>2</v>
      </c>
      <c r="R110" s="768" t="s">
        <v>607</v>
      </c>
      <c r="S110" s="62"/>
      <c r="T110" s="62"/>
      <c r="U110" s="62"/>
      <c r="V110" s="62"/>
      <c r="W110" s="62"/>
      <c r="X110" s="62"/>
      <c r="Y110" s="62"/>
      <c r="Z110" s="62"/>
      <c r="AA110" s="62">
        <v>2</v>
      </c>
    </row>
    <row r="111" spans="1:27" ht="60">
      <c r="A111" s="565">
        <v>103</v>
      </c>
      <c r="B111" s="1844" t="s">
        <v>16504</v>
      </c>
      <c r="C111" s="768" t="s">
        <v>16505</v>
      </c>
      <c r="D111" s="62"/>
      <c r="E111" s="62">
        <v>6.6</v>
      </c>
      <c r="F111" s="62"/>
      <c r="G111" s="62"/>
      <c r="H111" s="62"/>
      <c r="I111" s="62"/>
      <c r="J111" s="62"/>
      <c r="K111" s="62"/>
      <c r="L111" s="62"/>
      <c r="M111" s="62"/>
      <c r="N111" s="62"/>
      <c r="O111" s="62"/>
      <c r="P111" s="62">
        <v>6.6</v>
      </c>
      <c r="Q111" s="62">
        <v>6.6</v>
      </c>
      <c r="R111" s="768" t="s">
        <v>607</v>
      </c>
      <c r="S111" s="62"/>
      <c r="T111" s="62"/>
      <c r="U111" s="62">
        <v>1</v>
      </c>
      <c r="V111" s="62"/>
      <c r="W111" s="62"/>
      <c r="X111" s="62"/>
      <c r="Y111" s="62"/>
      <c r="Z111" s="62">
        <v>6.6</v>
      </c>
      <c r="AA111" s="62"/>
    </row>
    <row r="112" spans="1:27">
      <c r="A112" s="565">
        <v>104</v>
      </c>
      <c r="B112" s="1844" t="s">
        <v>16506</v>
      </c>
      <c r="C112" s="768" t="s">
        <v>16507</v>
      </c>
      <c r="D112" s="62"/>
      <c r="E112" s="62">
        <v>1.5</v>
      </c>
      <c r="F112" s="62"/>
      <c r="G112" s="62"/>
      <c r="H112" s="62"/>
      <c r="I112" s="62"/>
      <c r="J112" s="62"/>
      <c r="K112" s="62"/>
      <c r="L112" s="62"/>
      <c r="M112" s="62"/>
      <c r="N112" s="62"/>
      <c r="O112" s="62"/>
      <c r="P112" s="62">
        <v>1.5</v>
      </c>
      <c r="Q112" s="62">
        <v>1.5</v>
      </c>
      <c r="R112" s="768" t="s">
        <v>607</v>
      </c>
      <c r="S112" s="62"/>
      <c r="T112" s="62"/>
      <c r="U112" s="62"/>
      <c r="V112" s="62"/>
      <c r="W112" s="62"/>
      <c r="X112" s="62"/>
      <c r="Y112" s="62"/>
      <c r="Z112" s="62">
        <v>1.5</v>
      </c>
      <c r="AA112" s="62"/>
    </row>
    <row r="113" spans="1:27">
      <c r="A113" s="565">
        <v>105</v>
      </c>
      <c r="B113" s="1844" t="s">
        <v>16508</v>
      </c>
      <c r="C113" s="768" t="s">
        <v>16509</v>
      </c>
      <c r="D113" s="62"/>
      <c r="E113" s="62">
        <v>1.4</v>
      </c>
      <c r="F113" s="62"/>
      <c r="G113" s="62"/>
      <c r="H113" s="62"/>
      <c r="I113" s="62"/>
      <c r="J113" s="62"/>
      <c r="K113" s="62"/>
      <c r="L113" s="62"/>
      <c r="M113" s="62"/>
      <c r="N113" s="62"/>
      <c r="O113" s="62"/>
      <c r="P113" s="62">
        <v>1.4</v>
      </c>
      <c r="Q113" s="62">
        <v>1.4</v>
      </c>
      <c r="R113" s="768" t="s">
        <v>607</v>
      </c>
      <c r="S113" s="62"/>
      <c r="T113" s="62"/>
      <c r="U113" s="62"/>
      <c r="V113" s="62"/>
      <c r="W113" s="62"/>
      <c r="X113" s="62"/>
      <c r="Y113" s="62"/>
      <c r="Z113" s="62"/>
      <c r="AA113" s="62">
        <v>1.4</v>
      </c>
    </row>
    <row r="114" spans="1:27" ht="30">
      <c r="A114" s="565">
        <v>106</v>
      </c>
      <c r="B114" s="1844" t="s">
        <v>16510</v>
      </c>
      <c r="C114" s="768" t="s">
        <v>16511</v>
      </c>
      <c r="D114" s="62"/>
      <c r="E114" s="62">
        <v>7</v>
      </c>
      <c r="F114" s="62"/>
      <c r="G114" s="62"/>
      <c r="H114" s="62"/>
      <c r="I114" s="62"/>
      <c r="J114" s="62"/>
      <c r="K114" s="62"/>
      <c r="L114" s="62"/>
      <c r="M114" s="62"/>
      <c r="N114" s="62"/>
      <c r="O114" s="62"/>
      <c r="P114" s="62">
        <v>7</v>
      </c>
      <c r="Q114" s="62">
        <v>7</v>
      </c>
      <c r="R114" s="768" t="s">
        <v>607</v>
      </c>
      <c r="S114" s="62"/>
      <c r="T114" s="62"/>
      <c r="U114" s="62">
        <v>1</v>
      </c>
      <c r="V114" s="62"/>
      <c r="W114" s="62"/>
      <c r="X114" s="62"/>
      <c r="Y114" s="62"/>
      <c r="Z114" s="62"/>
      <c r="AA114" s="62">
        <v>7</v>
      </c>
    </row>
    <row r="115" spans="1:27" ht="75">
      <c r="A115" s="565">
        <v>107</v>
      </c>
      <c r="B115" s="1844" t="s">
        <v>16512</v>
      </c>
      <c r="C115" s="768" t="s">
        <v>16513</v>
      </c>
      <c r="D115" s="62"/>
      <c r="E115" s="62">
        <v>18</v>
      </c>
      <c r="F115" s="62"/>
      <c r="G115" s="62"/>
      <c r="H115" s="62"/>
      <c r="I115" s="62"/>
      <c r="J115" s="62"/>
      <c r="K115" s="62"/>
      <c r="L115" s="62"/>
      <c r="M115" s="62"/>
      <c r="N115" s="62"/>
      <c r="O115" s="62"/>
      <c r="P115" s="62">
        <v>18</v>
      </c>
      <c r="Q115" s="62">
        <v>18</v>
      </c>
      <c r="R115" s="768" t="s">
        <v>607</v>
      </c>
      <c r="S115" s="62"/>
      <c r="T115" s="62"/>
      <c r="U115" s="62">
        <v>3</v>
      </c>
      <c r="V115" s="62"/>
      <c r="W115" s="62"/>
      <c r="X115" s="62"/>
      <c r="Y115" s="62"/>
      <c r="Z115" s="62"/>
      <c r="AA115" s="62">
        <v>18</v>
      </c>
    </row>
    <row r="116" spans="1:27">
      <c r="A116" s="565">
        <v>108</v>
      </c>
      <c r="B116" s="1844" t="s">
        <v>16514</v>
      </c>
      <c r="C116" s="768" t="s">
        <v>16515</v>
      </c>
      <c r="D116" s="62"/>
      <c r="E116" s="62">
        <v>1.8</v>
      </c>
      <c r="F116" s="62"/>
      <c r="G116" s="62"/>
      <c r="H116" s="62"/>
      <c r="I116" s="62"/>
      <c r="J116" s="62"/>
      <c r="K116" s="62"/>
      <c r="L116" s="62"/>
      <c r="M116" s="62"/>
      <c r="N116" s="62"/>
      <c r="O116" s="62"/>
      <c r="P116" s="62">
        <v>1.8</v>
      </c>
      <c r="Q116" s="62">
        <v>1.8</v>
      </c>
      <c r="R116" s="768" t="s">
        <v>607</v>
      </c>
      <c r="S116" s="62"/>
      <c r="T116" s="62"/>
      <c r="U116" s="62"/>
      <c r="V116" s="62"/>
      <c r="W116" s="62"/>
      <c r="X116" s="62"/>
      <c r="Y116" s="62"/>
      <c r="Z116" s="62"/>
      <c r="AA116" s="62">
        <v>1.8</v>
      </c>
    </row>
    <row r="117" spans="1:27" ht="30">
      <c r="A117" s="565">
        <v>109</v>
      </c>
      <c r="B117" s="1844" t="s">
        <v>16516</v>
      </c>
      <c r="C117" s="768" t="s">
        <v>16517</v>
      </c>
      <c r="D117" s="62"/>
      <c r="E117" s="62">
        <v>2.5</v>
      </c>
      <c r="F117" s="62"/>
      <c r="G117" s="62"/>
      <c r="H117" s="62"/>
      <c r="I117" s="62"/>
      <c r="J117" s="62"/>
      <c r="K117" s="62"/>
      <c r="L117" s="62"/>
      <c r="M117" s="62"/>
      <c r="N117" s="62"/>
      <c r="O117" s="62"/>
      <c r="P117" s="62">
        <v>2.5</v>
      </c>
      <c r="Q117" s="62">
        <v>2.5</v>
      </c>
      <c r="R117" s="768" t="s">
        <v>607</v>
      </c>
      <c r="S117" s="62"/>
      <c r="T117" s="62"/>
      <c r="U117" s="62"/>
      <c r="V117" s="62"/>
      <c r="W117" s="62"/>
      <c r="X117" s="62"/>
      <c r="Y117" s="62"/>
      <c r="Z117" s="62">
        <v>2.5</v>
      </c>
      <c r="AA117" s="62"/>
    </row>
    <row r="118" spans="1:27" ht="30">
      <c r="A118" s="565">
        <v>110</v>
      </c>
      <c r="B118" s="1844" t="s">
        <v>16518</v>
      </c>
      <c r="C118" s="768" t="s">
        <v>16519</v>
      </c>
      <c r="D118" s="62"/>
      <c r="E118" s="62">
        <v>0.2</v>
      </c>
      <c r="F118" s="62"/>
      <c r="G118" s="62"/>
      <c r="H118" s="62"/>
      <c r="I118" s="62"/>
      <c r="J118" s="62"/>
      <c r="K118" s="62"/>
      <c r="L118" s="62"/>
      <c r="M118" s="62"/>
      <c r="N118" s="62"/>
      <c r="O118" s="62"/>
      <c r="P118" s="62">
        <v>0.2</v>
      </c>
      <c r="Q118" s="62">
        <v>0.2</v>
      </c>
      <c r="R118" s="768" t="s">
        <v>607</v>
      </c>
      <c r="S118" s="62"/>
      <c r="T118" s="62"/>
      <c r="U118" s="62"/>
      <c r="V118" s="62"/>
      <c r="W118" s="62"/>
      <c r="X118" s="62"/>
      <c r="Y118" s="62"/>
      <c r="Z118" s="62"/>
      <c r="AA118" s="62">
        <v>0.2</v>
      </c>
    </row>
    <row r="119" spans="1:27" ht="30">
      <c r="A119" s="565">
        <v>111</v>
      </c>
      <c r="B119" s="1844" t="s">
        <v>16520</v>
      </c>
      <c r="C119" s="768" t="s">
        <v>16521</v>
      </c>
      <c r="D119" s="62"/>
      <c r="E119" s="62">
        <v>2.5</v>
      </c>
      <c r="F119" s="62"/>
      <c r="G119" s="62"/>
      <c r="H119" s="62"/>
      <c r="I119" s="62"/>
      <c r="J119" s="62"/>
      <c r="K119" s="62"/>
      <c r="L119" s="62"/>
      <c r="M119" s="62"/>
      <c r="N119" s="62"/>
      <c r="O119" s="62"/>
      <c r="P119" s="62">
        <v>2.5</v>
      </c>
      <c r="Q119" s="62">
        <v>2.5</v>
      </c>
      <c r="R119" s="768" t="s">
        <v>607</v>
      </c>
      <c r="S119" s="62"/>
      <c r="T119" s="62"/>
      <c r="U119" s="62"/>
      <c r="V119" s="62"/>
      <c r="W119" s="62"/>
      <c r="X119" s="62"/>
      <c r="Y119" s="62">
        <v>2.5</v>
      </c>
      <c r="Z119" s="62"/>
      <c r="AA119" s="62"/>
    </row>
    <row r="120" spans="1:27" ht="30">
      <c r="A120" s="565">
        <v>112</v>
      </c>
      <c r="B120" s="1844" t="s">
        <v>16522</v>
      </c>
      <c r="C120" s="768" t="s">
        <v>16523</v>
      </c>
      <c r="D120" s="62"/>
      <c r="E120" s="62">
        <v>2</v>
      </c>
      <c r="F120" s="62"/>
      <c r="G120" s="62"/>
      <c r="H120" s="62"/>
      <c r="I120" s="62"/>
      <c r="J120" s="62"/>
      <c r="K120" s="62"/>
      <c r="L120" s="62"/>
      <c r="M120" s="62"/>
      <c r="N120" s="62"/>
      <c r="O120" s="62"/>
      <c r="P120" s="62">
        <v>2</v>
      </c>
      <c r="Q120" s="62">
        <v>2</v>
      </c>
      <c r="R120" s="768" t="s">
        <v>607</v>
      </c>
      <c r="S120" s="62"/>
      <c r="T120" s="62"/>
      <c r="U120" s="62"/>
      <c r="V120" s="62"/>
      <c r="W120" s="62"/>
      <c r="X120" s="62"/>
      <c r="Y120" s="62"/>
      <c r="Z120" s="62">
        <v>2</v>
      </c>
      <c r="AA120" s="62"/>
    </row>
    <row r="121" spans="1:27" ht="30">
      <c r="A121" s="565">
        <v>113</v>
      </c>
      <c r="B121" s="1844" t="s">
        <v>16524</v>
      </c>
      <c r="C121" s="768" t="s">
        <v>16525</v>
      </c>
      <c r="D121" s="62"/>
      <c r="E121" s="62">
        <v>0.1</v>
      </c>
      <c r="F121" s="62"/>
      <c r="G121" s="62"/>
      <c r="H121" s="62"/>
      <c r="I121" s="62"/>
      <c r="J121" s="62"/>
      <c r="K121" s="62"/>
      <c r="L121" s="62"/>
      <c r="M121" s="62"/>
      <c r="N121" s="62"/>
      <c r="O121" s="62"/>
      <c r="P121" s="62">
        <v>0.1</v>
      </c>
      <c r="Q121" s="62">
        <v>0.1</v>
      </c>
      <c r="R121" s="768" t="s">
        <v>607</v>
      </c>
      <c r="S121" s="62"/>
      <c r="T121" s="62"/>
      <c r="U121" s="62"/>
      <c r="V121" s="62"/>
      <c r="W121" s="62"/>
      <c r="X121" s="62"/>
      <c r="Y121" s="62"/>
      <c r="Z121" s="62">
        <v>0.1</v>
      </c>
      <c r="AA121" s="62"/>
    </row>
    <row r="122" spans="1:27" ht="30">
      <c r="A122" s="565">
        <v>114</v>
      </c>
      <c r="B122" s="1844" t="s">
        <v>16526</v>
      </c>
      <c r="C122" s="768" t="s">
        <v>16527</v>
      </c>
      <c r="D122" s="62"/>
      <c r="E122" s="62">
        <v>1</v>
      </c>
      <c r="F122" s="62"/>
      <c r="G122" s="62"/>
      <c r="H122" s="62"/>
      <c r="I122" s="62"/>
      <c r="J122" s="62"/>
      <c r="K122" s="62"/>
      <c r="L122" s="62"/>
      <c r="M122" s="62"/>
      <c r="N122" s="62"/>
      <c r="O122" s="62"/>
      <c r="P122" s="62">
        <v>1</v>
      </c>
      <c r="Q122" s="62">
        <v>1</v>
      </c>
      <c r="R122" s="768" t="s">
        <v>607</v>
      </c>
      <c r="S122" s="62"/>
      <c r="T122" s="62"/>
      <c r="U122" s="62"/>
      <c r="V122" s="62"/>
      <c r="W122" s="62"/>
      <c r="X122" s="62"/>
      <c r="Y122" s="62"/>
      <c r="Z122" s="62"/>
      <c r="AA122" s="62">
        <v>1</v>
      </c>
    </row>
    <row r="123" spans="1:27" ht="30">
      <c r="A123" s="565">
        <v>115</v>
      </c>
      <c r="B123" s="1844" t="s">
        <v>16528</v>
      </c>
      <c r="C123" s="768" t="s">
        <v>16529</v>
      </c>
      <c r="D123" s="62"/>
      <c r="E123" s="62">
        <v>1.1000000000000001</v>
      </c>
      <c r="F123" s="62"/>
      <c r="G123" s="62"/>
      <c r="H123" s="62"/>
      <c r="I123" s="62"/>
      <c r="J123" s="62"/>
      <c r="K123" s="62"/>
      <c r="L123" s="62"/>
      <c r="M123" s="62"/>
      <c r="N123" s="62"/>
      <c r="O123" s="62"/>
      <c r="P123" s="62">
        <v>1.1000000000000001</v>
      </c>
      <c r="Q123" s="62">
        <v>1.1000000000000001</v>
      </c>
      <c r="R123" s="768" t="s">
        <v>607</v>
      </c>
      <c r="S123" s="62"/>
      <c r="T123" s="62"/>
      <c r="U123" s="62"/>
      <c r="V123" s="62"/>
      <c r="W123" s="62"/>
      <c r="X123" s="62"/>
      <c r="Y123" s="62"/>
      <c r="Z123" s="62">
        <v>1.1000000000000001</v>
      </c>
      <c r="AA123" s="62"/>
    </row>
    <row r="124" spans="1:27" ht="30">
      <c r="A124" s="565">
        <v>116</v>
      </c>
      <c r="B124" s="1844" t="s">
        <v>16530</v>
      </c>
      <c r="C124" s="768" t="s">
        <v>16531</v>
      </c>
      <c r="D124" s="62"/>
      <c r="E124" s="62">
        <v>6</v>
      </c>
      <c r="F124" s="62"/>
      <c r="G124" s="62"/>
      <c r="H124" s="62"/>
      <c r="I124" s="62"/>
      <c r="J124" s="62"/>
      <c r="K124" s="62"/>
      <c r="L124" s="62"/>
      <c r="M124" s="62"/>
      <c r="N124" s="62"/>
      <c r="O124" s="62"/>
      <c r="P124" s="62">
        <v>6</v>
      </c>
      <c r="Q124" s="62">
        <v>6</v>
      </c>
      <c r="R124" s="768" t="s">
        <v>607</v>
      </c>
      <c r="S124" s="62"/>
      <c r="T124" s="62"/>
      <c r="U124" s="62"/>
      <c r="V124" s="62"/>
      <c r="W124" s="62"/>
      <c r="X124" s="62"/>
      <c r="Y124" s="62"/>
      <c r="Z124" s="62"/>
      <c r="AA124" s="62">
        <v>6</v>
      </c>
    </row>
    <row r="125" spans="1:27" ht="30">
      <c r="A125" s="565">
        <v>117</v>
      </c>
      <c r="B125" s="1844" t="s">
        <v>16532</v>
      </c>
      <c r="C125" s="768" t="s">
        <v>16533</v>
      </c>
      <c r="D125" s="62"/>
      <c r="E125" s="62">
        <v>2</v>
      </c>
      <c r="F125" s="62"/>
      <c r="G125" s="62"/>
      <c r="H125" s="62"/>
      <c r="I125" s="62"/>
      <c r="J125" s="62"/>
      <c r="K125" s="62"/>
      <c r="L125" s="62"/>
      <c r="M125" s="62"/>
      <c r="N125" s="62"/>
      <c r="O125" s="62"/>
      <c r="P125" s="62">
        <v>2</v>
      </c>
      <c r="Q125" s="62">
        <v>2</v>
      </c>
      <c r="R125" s="768" t="s">
        <v>607</v>
      </c>
      <c r="S125" s="62"/>
      <c r="T125" s="62"/>
      <c r="U125" s="62"/>
      <c r="V125" s="62"/>
      <c r="W125" s="62"/>
      <c r="X125" s="62"/>
      <c r="Y125" s="62">
        <v>2</v>
      </c>
      <c r="Z125" s="62"/>
      <c r="AA125" s="62"/>
    </row>
    <row r="126" spans="1:27" ht="30">
      <c r="A126" s="565">
        <v>118</v>
      </c>
      <c r="B126" s="1844" t="s">
        <v>16534</v>
      </c>
      <c r="C126" s="768" t="s">
        <v>16535</v>
      </c>
      <c r="D126" s="62"/>
      <c r="E126" s="62">
        <v>0.9</v>
      </c>
      <c r="F126" s="62"/>
      <c r="G126" s="62"/>
      <c r="H126" s="62"/>
      <c r="I126" s="62"/>
      <c r="J126" s="62"/>
      <c r="K126" s="62"/>
      <c r="L126" s="62"/>
      <c r="M126" s="62"/>
      <c r="N126" s="62"/>
      <c r="O126" s="62"/>
      <c r="P126" s="62">
        <v>0.9</v>
      </c>
      <c r="Q126" s="62">
        <v>0.9</v>
      </c>
      <c r="R126" s="768" t="s">
        <v>607</v>
      </c>
      <c r="S126" s="62"/>
      <c r="T126" s="62"/>
      <c r="U126" s="62"/>
      <c r="V126" s="62"/>
      <c r="W126" s="62"/>
      <c r="X126" s="62"/>
      <c r="Y126" s="62"/>
      <c r="Z126" s="62">
        <v>0.9</v>
      </c>
      <c r="AA126" s="62"/>
    </row>
    <row r="127" spans="1:27" ht="30">
      <c r="A127" s="565">
        <v>119</v>
      </c>
      <c r="B127" s="1844" t="s">
        <v>16536</v>
      </c>
      <c r="C127" s="768" t="s">
        <v>16537</v>
      </c>
      <c r="D127" s="62"/>
      <c r="E127" s="62">
        <v>1.5</v>
      </c>
      <c r="F127" s="62"/>
      <c r="G127" s="62"/>
      <c r="H127" s="62"/>
      <c r="I127" s="62"/>
      <c r="J127" s="62"/>
      <c r="K127" s="62"/>
      <c r="L127" s="62"/>
      <c r="M127" s="62"/>
      <c r="N127" s="62"/>
      <c r="O127" s="62"/>
      <c r="P127" s="62">
        <v>1.5</v>
      </c>
      <c r="Q127" s="62">
        <v>1.5</v>
      </c>
      <c r="R127" s="768" t="s">
        <v>607</v>
      </c>
      <c r="S127" s="62"/>
      <c r="T127" s="62"/>
      <c r="U127" s="62"/>
      <c r="V127" s="62"/>
      <c r="W127" s="62"/>
      <c r="X127" s="62"/>
      <c r="Y127" s="62"/>
      <c r="Z127" s="62"/>
      <c r="AA127" s="62">
        <v>1.5</v>
      </c>
    </row>
    <row r="128" spans="1:27" ht="30">
      <c r="A128" s="565">
        <v>120</v>
      </c>
      <c r="B128" s="1844" t="s">
        <v>16538</v>
      </c>
      <c r="C128" s="768" t="s">
        <v>16539</v>
      </c>
      <c r="D128" s="62"/>
      <c r="E128" s="62">
        <v>0.5</v>
      </c>
      <c r="F128" s="62"/>
      <c r="G128" s="62"/>
      <c r="H128" s="62"/>
      <c r="I128" s="62"/>
      <c r="J128" s="62"/>
      <c r="K128" s="62"/>
      <c r="L128" s="62"/>
      <c r="M128" s="62"/>
      <c r="N128" s="62"/>
      <c r="O128" s="62"/>
      <c r="P128" s="62">
        <v>0.5</v>
      </c>
      <c r="Q128" s="62">
        <v>0.5</v>
      </c>
      <c r="R128" s="768" t="s">
        <v>607</v>
      </c>
      <c r="S128" s="62"/>
      <c r="T128" s="62"/>
      <c r="U128" s="62"/>
      <c r="V128" s="62"/>
      <c r="W128" s="62"/>
      <c r="X128" s="62"/>
      <c r="Y128" s="62"/>
      <c r="Z128" s="62"/>
      <c r="AA128" s="62">
        <v>0.5</v>
      </c>
    </row>
    <row r="129" spans="1:27" ht="30">
      <c r="A129" s="565">
        <v>121</v>
      </c>
      <c r="B129" s="1844" t="s">
        <v>16540</v>
      </c>
      <c r="C129" s="768" t="s">
        <v>16541</v>
      </c>
      <c r="D129" s="62"/>
      <c r="E129" s="62">
        <v>0.5</v>
      </c>
      <c r="F129" s="62"/>
      <c r="G129" s="62"/>
      <c r="H129" s="62"/>
      <c r="I129" s="62"/>
      <c r="J129" s="62"/>
      <c r="K129" s="62"/>
      <c r="L129" s="62"/>
      <c r="M129" s="62"/>
      <c r="N129" s="62"/>
      <c r="O129" s="62"/>
      <c r="P129" s="62">
        <v>0.5</v>
      </c>
      <c r="Q129" s="62">
        <v>0.5</v>
      </c>
      <c r="R129" s="768" t="s">
        <v>607</v>
      </c>
      <c r="S129" s="62"/>
      <c r="T129" s="62"/>
      <c r="U129" s="62"/>
      <c r="V129" s="62"/>
      <c r="W129" s="62"/>
      <c r="X129" s="62"/>
      <c r="Y129" s="62"/>
      <c r="Z129" s="62">
        <v>0.5</v>
      </c>
      <c r="AA129" s="62"/>
    </row>
    <row r="130" spans="1:27" ht="30">
      <c r="A130" s="565">
        <v>122</v>
      </c>
      <c r="B130" s="1844" t="s">
        <v>16542</v>
      </c>
      <c r="C130" s="768" t="s">
        <v>16543</v>
      </c>
      <c r="D130" s="62"/>
      <c r="E130" s="62">
        <v>2</v>
      </c>
      <c r="F130" s="62"/>
      <c r="G130" s="62"/>
      <c r="H130" s="62"/>
      <c r="I130" s="62"/>
      <c r="J130" s="62"/>
      <c r="K130" s="62"/>
      <c r="L130" s="62"/>
      <c r="M130" s="62"/>
      <c r="N130" s="62"/>
      <c r="O130" s="62"/>
      <c r="P130" s="62">
        <v>2</v>
      </c>
      <c r="Q130" s="62">
        <v>2</v>
      </c>
      <c r="R130" s="768" t="s">
        <v>607</v>
      </c>
      <c r="S130" s="62"/>
      <c r="T130" s="62"/>
      <c r="U130" s="62"/>
      <c r="V130" s="62"/>
      <c r="W130" s="62"/>
      <c r="X130" s="62"/>
      <c r="Y130" s="62"/>
      <c r="Z130" s="62"/>
      <c r="AA130" s="62">
        <v>2</v>
      </c>
    </row>
    <row r="131" spans="1:27">
      <c r="A131" s="565">
        <v>123</v>
      </c>
      <c r="B131" s="1844" t="s">
        <v>16544</v>
      </c>
      <c r="C131" s="768" t="s">
        <v>16545</v>
      </c>
      <c r="D131" s="62"/>
      <c r="E131" s="62">
        <v>1.5</v>
      </c>
      <c r="F131" s="62"/>
      <c r="G131" s="62"/>
      <c r="H131" s="62"/>
      <c r="I131" s="62"/>
      <c r="J131" s="62"/>
      <c r="K131" s="62"/>
      <c r="L131" s="62"/>
      <c r="M131" s="62"/>
      <c r="N131" s="62"/>
      <c r="O131" s="62"/>
      <c r="P131" s="62">
        <v>1.5</v>
      </c>
      <c r="Q131" s="62">
        <v>1.5</v>
      </c>
      <c r="R131" s="768" t="s">
        <v>607</v>
      </c>
      <c r="S131" s="62"/>
      <c r="T131" s="62"/>
      <c r="U131" s="62"/>
      <c r="V131" s="62"/>
      <c r="W131" s="62"/>
      <c r="X131" s="62"/>
      <c r="Y131" s="62"/>
      <c r="Z131" s="62"/>
      <c r="AA131" s="62">
        <v>1.5</v>
      </c>
    </row>
    <row r="132" spans="1:27" ht="30">
      <c r="A132" s="565">
        <v>124</v>
      </c>
      <c r="B132" s="1844" t="s">
        <v>16546</v>
      </c>
      <c r="C132" s="768" t="s">
        <v>16547</v>
      </c>
      <c r="D132" s="62"/>
      <c r="E132" s="62">
        <v>2</v>
      </c>
      <c r="F132" s="62"/>
      <c r="G132" s="62"/>
      <c r="H132" s="62"/>
      <c r="I132" s="62"/>
      <c r="J132" s="62"/>
      <c r="K132" s="62"/>
      <c r="L132" s="62"/>
      <c r="M132" s="62"/>
      <c r="N132" s="62"/>
      <c r="O132" s="62"/>
      <c r="P132" s="62">
        <v>2</v>
      </c>
      <c r="Q132" s="62">
        <v>2</v>
      </c>
      <c r="R132" s="768" t="s">
        <v>607</v>
      </c>
      <c r="S132" s="62"/>
      <c r="T132" s="62"/>
      <c r="U132" s="62">
        <v>1</v>
      </c>
      <c r="V132" s="62"/>
      <c r="W132" s="62"/>
      <c r="X132" s="62"/>
      <c r="Y132" s="62"/>
      <c r="Z132" s="62">
        <v>2</v>
      </c>
      <c r="AA132" s="62"/>
    </row>
    <row r="133" spans="1:27" ht="30">
      <c r="A133" s="565">
        <v>125</v>
      </c>
      <c r="B133" s="1844" t="s">
        <v>16548</v>
      </c>
      <c r="C133" s="768" t="s">
        <v>16549</v>
      </c>
      <c r="D133" s="62"/>
      <c r="E133" s="62">
        <v>1</v>
      </c>
      <c r="F133" s="62"/>
      <c r="G133" s="62"/>
      <c r="H133" s="62"/>
      <c r="I133" s="62"/>
      <c r="J133" s="62"/>
      <c r="K133" s="62"/>
      <c r="L133" s="62"/>
      <c r="M133" s="62"/>
      <c r="N133" s="62"/>
      <c r="O133" s="62"/>
      <c r="P133" s="62">
        <v>1</v>
      </c>
      <c r="Q133" s="62">
        <v>1</v>
      </c>
      <c r="R133" s="768" t="s">
        <v>607</v>
      </c>
      <c r="S133" s="62"/>
      <c r="T133" s="62"/>
      <c r="U133" s="62"/>
      <c r="V133" s="62"/>
      <c r="W133" s="62"/>
      <c r="X133" s="62"/>
      <c r="Y133" s="62"/>
      <c r="Z133" s="62"/>
      <c r="AA133" s="62">
        <v>1</v>
      </c>
    </row>
    <row r="134" spans="1:27">
      <c r="A134" s="565">
        <v>126</v>
      </c>
      <c r="B134" s="1844" t="s">
        <v>16550</v>
      </c>
      <c r="C134" s="768" t="s">
        <v>16551</v>
      </c>
      <c r="D134" s="62"/>
      <c r="E134" s="62">
        <v>5</v>
      </c>
      <c r="F134" s="62"/>
      <c r="G134" s="62"/>
      <c r="H134" s="62"/>
      <c r="I134" s="62"/>
      <c r="J134" s="62"/>
      <c r="K134" s="62"/>
      <c r="L134" s="62"/>
      <c r="M134" s="62"/>
      <c r="N134" s="62"/>
      <c r="O134" s="62"/>
      <c r="P134" s="62">
        <v>5</v>
      </c>
      <c r="Q134" s="62">
        <v>5</v>
      </c>
      <c r="R134" s="768" t="s">
        <v>607</v>
      </c>
      <c r="S134" s="62"/>
      <c r="T134" s="62"/>
      <c r="U134" s="62"/>
      <c r="V134" s="62"/>
      <c r="W134" s="62"/>
      <c r="X134" s="62"/>
      <c r="Y134" s="62"/>
      <c r="Z134" s="62"/>
      <c r="AA134" s="62">
        <v>5</v>
      </c>
    </row>
    <row r="135" spans="1:27" ht="30">
      <c r="A135" s="565">
        <v>127</v>
      </c>
      <c r="B135" s="1844" t="s">
        <v>16552</v>
      </c>
      <c r="C135" s="768" t="s">
        <v>16553</v>
      </c>
      <c r="D135" s="62"/>
      <c r="E135" s="62">
        <v>2</v>
      </c>
      <c r="F135" s="62"/>
      <c r="G135" s="62"/>
      <c r="H135" s="62"/>
      <c r="I135" s="62"/>
      <c r="J135" s="62"/>
      <c r="K135" s="62"/>
      <c r="L135" s="62"/>
      <c r="M135" s="62"/>
      <c r="N135" s="62"/>
      <c r="O135" s="62"/>
      <c r="P135" s="62">
        <v>2</v>
      </c>
      <c r="Q135" s="62">
        <v>2</v>
      </c>
      <c r="R135" s="768" t="s">
        <v>607</v>
      </c>
      <c r="S135" s="62"/>
      <c r="T135" s="62"/>
      <c r="U135" s="62">
        <v>1</v>
      </c>
      <c r="V135" s="62"/>
      <c r="W135" s="62"/>
      <c r="X135" s="62"/>
      <c r="Y135" s="62"/>
      <c r="Z135" s="62">
        <v>2</v>
      </c>
      <c r="AA135" s="62"/>
    </row>
    <row r="136" spans="1:27" ht="30">
      <c r="A136" s="565">
        <v>128</v>
      </c>
      <c r="B136" s="1844" t="s">
        <v>16554</v>
      </c>
      <c r="C136" s="768" t="s">
        <v>16555</v>
      </c>
      <c r="D136" s="62"/>
      <c r="E136" s="62">
        <v>0.5</v>
      </c>
      <c r="F136" s="62"/>
      <c r="G136" s="62"/>
      <c r="H136" s="62"/>
      <c r="I136" s="62"/>
      <c r="J136" s="62"/>
      <c r="K136" s="62"/>
      <c r="L136" s="62"/>
      <c r="M136" s="62"/>
      <c r="N136" s="62"/>
      <c r="O136" s="62"/>
      <c r="P136" s="62">
        <v>0.5</v>
      </c>
      <c r="Q136" s="62">
        <v>0.5</v>
      </c>
      <c r="R136" s="768" t="s">
        <v>607</v>
      </c>
      <c r="S136" s="62"/>
      <c r="T136" s="62"/>
      <c r="U136" s="62"/>
      <c r="V136" s="62"/>
      <c r="W136" s="62"/>
      <c r="X136" s="62"/>
      <c r="Y136" s="62"/>
      <c r="Z136" s="62"/>
      <c r="AA136" s="62">
        <v>0.5</v>
      </c>
    </row>
    <row r="137" spans="1:27" ht="30">
      <c r="A137" s="565">
        <v>129</v>
      </c>
      <c r="B137" s="1844" t="s">
        <v>16556</v>
      </c>
      <c r="C137" s="768" t="s">
        <v>16557</v>
      </c>
      <c r="D137" s="62"/>
      <c r="E137" s="62">
        <v>0.8</v>
      </c>
      <c r="F137" s="62"/>
      <c r="G137" s="62"/>
      <c r="H137" s="62"/>
      <c r="I137" s="62"/>
      <c r="J137" s="62"/>
      <c r="K137" s="62"/>
      <c r="L137" s="62"/>
      <c r="M137" s="62"/>
      <c r="N137" s="62"/>
      <c r="O137" s="62"/>
      <c r="P137" s="62">
        <v>0.8</v>
      </c>
      <c r="Q137" s="62">
        <v>0.8</v>
      </c>
      <c r="R137" s="768" t="s">
        <v>607</v>
      </c>
      <c r="S137" s="62"/>
      <c r="T137" s="62"/>
      <c r="U137" s="62"/>
      <c r="V137" s="62"/>
      <c r="W137" s="62"/>
      <c r="X137" s="62"/>
      <c r="Y137" s="62"/>
      <c r="Z137" s="62"/>
      <c r="AA137" s="62">
        <v>0.8</v>
      </c>
    </row>
    <row r="138" spans="1:27" ht="45">
      <c r="A138" s="565">
        <v>130</v>
      </c>
      <c r="B138" s="1844" t="s">
        <v>16558</v>
      </c>
      <c r="C138" s="768" t="s">
        <v>16559</v>
      </c>
      <c r="D138" s="62"/>
      <c r="E138" s="62">
        <v>0.8</v>
      </c>
      <c r="F138" s="62"/>
      <c r="G138" s="62"/>
      <c r="H138" s="62"/>
      <c r="I138" s="62"/>
      <c r="J138" s="62"/>
      <c r="K138" s="62"/>
      <c r="L138" s="62"/>
      <c r="M138" s="62"/>
      <c r="N138" s="62"/>
      <c r="O138" s="62"/>
      <c r="P138" s="62">
        <v>0.8</v>
      </c>
      <c r="Q138" s="62">
        <v>0.8</v>
      </c>
      <c r="R138" s="768" t="s">
        <v>607</v>
      </c>
      <c r="S138" s="62"/>
      <c r="T138" s="62"/>
      <c r="U138" s="62"/>
      <c r="V138" s="62"/>
      <c r="W138" s="62"/>
      <c r="X138" s="62"/>
      <c r="Y138" s="62"/>
      <c r="Z138" s="62">
        <v>0.8</v>
      </c>
      <c r="AA138" s="62"/>
    </row>
    <row r="139" spans="1:27" ht="30">
      <c r="A139" s="565">
        <v>131</v>
      </c>
      <c r="B139" s="1844" t="s">
        <v>16560</v>
      </c>
      <c r="C139" s="768" t="s">
        <v>16561</v>
      </c>
      <c r="D139" s="62"/>
      <c r="E139" s="62">
        <v>2</v>
      </c>
      <c r="F139" s="62"/>
      <c r="G139" s="62"/>
      <c r="H139" s="62"/>
      <c r="I139" s="62"/>
      <c r="J139" s="62"/>
      <c r="K139" s="62"/>
      <c r="L139" s="62"/>
      <c r="M139" s="62"/>
      <c r="N139" s="62"/>
      <c r="O139" s="62"/>
      <c r="P139" s="62">
        <v>2</v>
      </c>
      <c r="Q139" s="62">
        <v>2</v>
      </c>
      <c r="R139" s="768" t="s">
        <v>607</v>
      </c>
      <c r="S139" s="62"/>
      <c r="T139" s="62"/>
      <c r="U139" s="62"/>
      <c r="V139" s="62"/>
      <c r="W139" s="62"/>
      <c r="X139" s="62"/>
      <c r="Y139" s="62">
        <v>2</v>
      </c>
      <c r="Z139" s="62"/>
      <c r="AA139" s="62"/>
    </row>
    <row r="140" spans="1:27" ht="30">
      <c r="A140" s="565">
        <v>132</v>
      </c>
      <c r="B140" s="1844" t="s">
        <v>16562</v>
      </c>
      <c r="C140" s="768" t="s">
        <v>16563</v>
      </c>
      <c r="D140" s="62"/>
      <c r="E140" s="62">
        <v>3</v>
      </c>
      <c r="F140" s="62"/>
      <c r="G140" s="62"/>
      <c r="H140" s="62"/>
      <c r="I140" s="62"/>
      <c r="J140" s="62"/>
      <c r="K140" s="62"/>
      <c r="L140" s="62"/>
      <c r="M140" s="62"/>
      <c r="N140" s="62"/>
      <c r="O140" s="62"/>
      <c r="P140" s="62">
        <v>3</v>
      </c>
      <c r="Q140" s="62">
        <v>3</v>
      </c>
      <c r="R140" s="768" t="s">
        <v>607</v>
      </c>
      <c r="S140" s="62"/>
      <c r="T140" s="62"/>
      <c r="U140" s="62">
        <v>1</v>
      </c>
      <c r="V140" s="62"/>
      <c r="W140" s="62"/>
      <c r="X140" s="62"/>
      <c r="Y140" s="62"/>
      <c r="Z140" s="62"/>
      <c r="AA140" s="62">
        <v>3</v>
      </c>
    </row>
    <row r="141" spans="1:27" ht="30">
      <c r="A141" s="565">
        <v>133</v>
      </c>
      <c r="B141" s="1844" t="s">
        <v>16564</v>
      </c>
      <c r="C141" s="768" t="s">
        <v>16565</v>
      </c>
      <c r="D141" s="62"/>
      <c r="E141" s="62">
        <v>1</v>
      </c>
      <c r="F141" s="62"/>
      <c r="G141" s="62"/>
      <c r="H141" s="62"/>
      <c r="I141" s="62"/>
      <c r="J141" s="62"/>
      <c r="K141" s="62"/>
      <c r="L141" s="62"/>
      <c r="M141" s="62"/>
      <c r="N141" s="62"/>
      <c r="O141" s="62"/>
      <c r="P141" s="62">
        <v>1</v>
      </c>
      <c r="Q141" s="62">
        <v>1</v>
      </c>
      <c r="R141" s="768" t="s">
        <v>607</v>
      </c>
      <c r="S141" s="62"/>
      <c r="T141" s="62"/>
      <c r="U141" s="62">
        <v>1</v>
      </c>
      <c r="V141" s="62"/>
      <c r="W141" s="62"/>
      <c r="X141" s="62"/>
      <c r="Y141" s="62"/>
      <c r="Z141" s="62">
        <v>1</v>
      </c>
      <c r="AA141" s="62"/>
    </row>
    <row r="142" spans="1:27" ht="30">
      <c r="A142" s="565">
        <v>134</v>
      </c>
      <c r="B142" s="1844" t="s">
        <v>16566</v>
      </c>
      <c r="C142" s="768" t="s">
        <v>16567</v>
      </c>
      <c r="D142" s="62"/>
      <c r="E142" s="62">
        <v>2</v>
      </c>
      <c r="F142" s="62"/>
      <c r="G142" s="62"/>
      <c r="H142" s="62"/>
      <c r="I142" s="62"/>
      <c r="J142" s="62"/>
      <c r="K142" s="62"/>
      <c r="L142" s="62"/>
      <c r="M142" s="62"/>
      <c r="N142" s="62"/>
      <c r="O142" s="62"/>
      <c r="P142" s="62">
        <v>2</v>
      </c>
      <c r="Q142" s="62">
        <v>2</v>
      </c>
      <c r="R142" s="768" t="s">
        <v>607</v>
      </c>
      <c r="S142" s="62"/>
      <c r="T142" s="62"/>
      <c r="U142" s="62"/>
      <c r="V142" s="62"/>
      <c r="W142" s="62"/>
      <c r="X142" s="62"/>
      <c r="Y142" s="62"/>
      <c r="Z142" s="62"/>
      <c r="AA142" s="62">
        <v>2</v>
      </c>
    </row>
    <row r="143" spans="1:27" ht="30">
      <c r="A143" s="565">
        <v>135</v>
      </c>
      <c r="B143" s="1844" t="s">
        <v>16568</v>
      </c>
      <c r="C143" s="768" t="s">
        <v>16569</v>
      </c>
      <c r="D143" s="62"/>
      <c r="E143" s="62">
        <v>1</v>
      </c>
      <c r="F143" s="62"/>
      <c r="G143" s="62"/>
      <c r="H143" s="62"/>
      <c r="I143" s="62"/>
      <c r="J143" s="62"/>
      <c r="K143" s="62"/>
      <c r="L143" s="62"/>
      <c r="M143" s="62"/>
      <c r="N143" s="62"/>
      <c r="O143" s="62"/>
      <c r="P143" s="62">
        <v>1</v>
      </c>
      <c r="Q143" s="62">
        <v>1</v>
      </c>
      <c r="R143" s="768" t="s">
        <v>607</v>
      </c>
      <c r="S143" s="62"/>
      <c r="T143" s="62"/>
      <c r="U143" s="62">
        <v>1</v>
      </c>
      <c r="V143" s="62"/>
      <c r="W143" s="62"/>
      <c r="X143" s="62"/>
      <c r="Y143" s="62"/>
      <c r="Z143" s="62"/>
      <c r="AA143" s="62">
        <v>1</v>
      </c>
    </row>
    <row r="144" spans="1:27" ht="30">
      <c r="A144" s="565">
        <v>136</v>
      </c>
      <c r="B144" s="1844" t="s">
        <v>16570</v>
      </c>
      <c r="C144" s="768" t="s">
        <v>16571</v>
      </c>
      <c r="D144" s="62"/>
      <c r="E144" s="62">
        <v>1</v>
      </c>
      <c r="F144" s="62"/>
      <c r="G144" s="62"/>
      <c r="H144" s="62"/>
      <c r="I144" s="62"/>
      <c r="J144" s="62"/>
      <c r="K144" s="62"/>
      <c r="L144" s="62"/>
      <c r="M144" s="62"/>
      <c r="N144" s="62"/>
      <c r="O144" s="62"/>
      <c r="P144" s="62">
        <v>1</v>
      </c>
      <c r="Q144" s="62">
        <v>1</v>
      </c>
      <c r="R144" s="768" t="s">
        <v>607</v>
      </c>
      <c r="S144" s="62"/>
      <c r="T144" s="62"/>
      <c r="U144" s="62"/>
      <c r="V144" s="62"/>
      <c r="W144" s="62"/>
      <c r="X144" s="62"/>
      <c r="Y144" s="62"/>
      <c r="Z144" s="62"/>
      <c r="AA144" s="62">
        <v>1</v>
      </c>
    </row>
    <row r="145" spans="1:27">
      <c r="A145" s="565">
        <v>137</v>
      </c>
      <c r="B145" s="1844" t="s">
        <v>16572</v>
      </c>
      <c r="C145" s="768" t="s">
        <v>16573</v>
      </c>
      <c r="D145" s="62"/>
      <c r="E145" s="62">
        <v>1</v>
      </c>
      <c r="F145" s="62"/>
      <c r="G145" s="62"/>
      <c r="H145" s="62"/>
      <c r="I145" s="62"/>
      <c r="J145" s="62"/>
      <c r="K145" s="62"/>
      <c r="L145" s="62"/>
      <c r="M145" s="62"/>
      <c r="N145" s="62"/>
      <c r="O145" s="62"/>
      <c r="P145" s="62">
        <v>1</v>
      </c>
      <c r="Q145" s="62">
        <v>1</v>
      </c>
      <c r="R145" s="768" t="s">
        <v>607</v>
      </c>
      <c r="S145" s="62"/>
      <c r="T145" s="62"/>
      <c r="U145" s="62"/>
      <c r="V145" s="62"/>
      <c r="W145" s="62"/>
      <c r="X145" s="62"/>
      <c r="Y145" s="62"/>
      <c r="Z145" s="62"/>
      <c r="AA145" s="62">
        <v>1</v>
      </c>
    </row>
    <row r="146" spans="1:27" ht="30">
      <c r="A146" s="565">
        <v>138</v>
      </c>
      <c r="B146" s="1844" t="s">
        <v>16574</v>
      </c>
      <c r="C146" s="768" t="s">
        <v>16575</v>
      </c>
      <c r="D146" s="62"/>
      <c r="E146" s="62">
        <v>1</v>
      </c>
      <c r="F146" s="62"/>
      <c r="G146" s="62"/>
      <c r="H146" s="62"/>
      <c r="I146" s="62"/>
      <c r="J146" s="62"/>
      <c r="K146" s="62"/>
      <c r="L146" s="62"/>
      <c r="M146" s="62"/>
      <c r="N146" s="62"/>
      <c r="O146" s="62"/>
      <c r="P146" s="62">
        <v>1</v>
      </c>
      <c r="Q146" s="62">
        <v>1</v>
      </c>
      <c r="R146" s="768" t="s">
        <v>607</v>
      </c>
      <c r="S146" s="62"/>
      <c r="T146" s="62"/>
      <c r="U146" s="62"/>
      <c r="V146" s="62"/>
      <c r="W146" s="62"/>
      <c r="X146" s="62"/>
      <c r="Y146" s="62"/>
      <c r="Z146" s="62"/>
      <c r="AA146" s="62">
        <v>1</v>
      </c>
    </row>
    <row r="147" spans="1:27" ht="30">
      <c r="A147" s="565">
        <v>139</v>
      </c>
      <c r="B147" s="1844" t="s">
        <v>16576</v>
      </c>
      <c r="C147" s="768" t="s">
        <v>16577</v>
      </c>
      <c r="D147" s="62"/>
      <c r="E147" s="62">
        <v>4</v>
      </c>
      <c r="F147" s="62"/>
      <c r="G147" s="62"/>
      <c r="H147" s="62"/>
      <c r="I147" s="62"/>
      <c r="J147" s="62"/>
      <c r="K147" s="62"/>
      <c r="L147" s="62"/>
      <c r="M147" s="62"/>
      <c r="N147" s="62"/>
      <c r="O147" s="62"/>
      <c r="P147" s="62">
        <v>4</v>
      </c>
      <c r="Q147" s="62">
        <v>4</v>
      </c>
      <c r="R147" s="768" t="s">
        <v>607</v>
      </c>
      <c r="S147" s="62"/>
      <c r="T147" s="62"/>
      <c r="U147" s="62">
        <v>1</v>
      </c>
      <c r="V147" s="62"/>
      <c r="W147" s="62"/>
      <c r="X147" s="62"/>
      <c r="Y147" s="62"/>
      <c r="Z147" s="62"/>
      <c r="AA147" s="62">
        <v>4</v>
      </c>
    </row>
    <row r="148" spans="1:27">
      <c r="A148" s="565">
        <v>140</v>
      </c>
      <c r="B148" s="1844" t="s">
        <v>16578</v>
      </c>
      <c r="C148" s="768" t="s">
        <v>16579</v>
      </c>
      <c r="D148" s="62"/>
      <c r="E148" s="62">
        <v>2</v>
      </c>
      <c r="F148" s="62"/>
      <c r="G148" s="62"/>
      <c r="H148" s="62"/>
      <c r="I148" s="62"/>
      <c r="J148" s="62"/>
      <c r="K148" s="62"/>
      <c r="L148" s="62"/>
      <c r="M148" s="62"/>
      <c r="N148" s="62"/>
      <c r="O148" s="62"/>
      <c r="P148" s="62">
        <v>2</v>
      </c>
      <c r="Q148" s="62">
        <v>2</v>
      </c>
      <c r="R148" s="768" t="s">
        <v>607</v>
      </c>
      <c r="S148" s="62"/>
      <c r="T148" s="62"/>
      <c r="U148" s="62"/>
      <c r="V148" s="62"/>
      <c r="W148" s="62"/>
      <c r="X148" s="62"/>
      <c r="Y148" s="62"/>
      <c r="Z148" s="62"/>
      <c r="AA148" s="62">
        <v>2</v>
      </c>
    </row>
    <row r="149" spans="1:27">
      <c r="A149" s="565">
        <v>141</v>
      </c>
      <c r="B149" s="1844" t="s">
        <v>16580</v>
      </c>
      <c r="C149" s="768" t="s">
        <v>16581</v>
      </c>
      <c r="D149" s="62"/>
      <c r="E149" s="62">
        <v>2</v>
      </c>
      <c r="F149" s="62"/>
      <c r="G149" s="62"/>
      <c r="H149" s="62"/>
      <c r="I149" s="62"/>
      <c r="J149" s="62"/>
      <c r="K149" s="62"/>
      <c r="L149" s="62"/>
      <c r="M149" s="62"/>
      <c r="N149" s="62"/>
      <c r="O149" s="62"/>
      <c r="P149" s="62">
        <v>2</v>
      </c>
      <c r="Q149" s="62">
        <v>2</v>
      </c>
      <c r="R149" s="768" t="s">
        <v>607</v>
      </c>
      <c r="S149" s="62"/>
      <c r="T149" s="62"/>
      <c r="U149" s="62">
        <v>1</v>
      </c>
      <c r="V149" s="62"/>
      <c r="W149" s="62"/>
      <c r="X149" s="62"/>
      <c r="Y149" s="62"/>
      <c r="Z149" s="62"/>
      <c r="AA149" s="62">
        <v>2</v>
      </c>
    </row>
    <row r="150" spans="1:27" ht="30">
      <c r="A150" s="565">
        <v>142</v>
      </c>
      <c r="B150" s="1844" t="s">
        <v>16582</v>
      </c>
      <c r="C150" s="768" t="s">
        <v>16583</v>
      </c>
      <c r="D150" s="62"/>
      <c r="E150" s="62">
        <v>1</v>
      </c>
      <c r="F150" s="62"/>
      <c r="G150" s="62"/>
      <c r="H150" s="62"/>
      <c r="I150" s="62"/>
      <c r="J150" s="62"/>
      <c r="K150" s="62"/>
      <c r="L150" s="62"/>
      <c r="M150" s="62"/>
      <c r="N150" s="62"/>
      <c r="O150" s="62"/>
      <c r="P150" s="62">
        <v>1</v>
      </c>
      <c r="Q150" s="62">
        <v>1</v>
      </c>
      <c r="R150" s="768" t="s">
        <v>607</v>
      </c>
      <c r="S150" s="62"/>
      <c r="T150" s="62"/>
      <c r="U150" s="62"/>
      <c r="V150" s="62"/>
      <c r="W150" s="62"/>
      <c r="X150" s="62"/>
      <c r="Y150" s="62"/>
      <c r="Z150" s="62"/>
      <c r="AA150" s="62">
        <v>1</v>
      </c>
    </row>
    <row r="151" spans="1:27" ht="30">
      <c r="A151" s="565">
        <v>143</v>
      </c>
      <c r="B151" s="1844" t="s">
        <v>16584</v>
      </c>
      <c r="C151" s="768" t="s">
        <v>16585</v>
      </c>
      <c r="D151" s="62"/>
      <c r="E151" s="62">
        <v>2</v>
      </c>
      <c r="F151" s="62"/>
      <c r="G151" s="62"/>
      <c r="H151" s="62"/>
      <c r="I151" s="62"/>
      <c r="J151" s="62"/>
      <c r="K151" s="62"/>
      <c r="L151" s="62"/>
      <c r="M151" s="62"/>
      <c r="N151" s="62"/>
      <c r="O151" s="62"/>
      <c r="P151" s="62">
        <v>2</v>
      </c>
      <c r="Q151" s="62">
        <v>2</v>
      </c>
      <c r="R151" s="768" t="s">
        <v>607</v>
      </c>
      <c r="S151" s="62"/>
      <c r="T151" s="62"/>
      <c r="U151" s="62">
        <v>1</v>
      </c>
      <c r="V151" s="62"/>
      <c r="W151" s="62"/>
      <c r="X151" s="62"/>
      <c r="Y151" s="62"/>
      <c r="Z151" s="62"/>
      <c r="AA151" s="62">
        <v>2</v>
      </c>
    </row>
    <row r="152" spans="1:27" s="421" customFormat="1" ht="25.5" customHeight="1">
      <c r="A152" s="2595"/>
      <c r="B152" s="2596" t="s">
        <v>5319</v>
      </c>
      <c r="C152" s="2597"/>
      <c r="D152" s="2598"/>
      <c r="E152" s="2598">
        <f>SUM(E9:E151)</f>
        <v>356.41</v>
      </c>
      <c r="F152" s="2598">
        <f t="shared" ref="F152:P152" si="0">SUM(F9:F151)</f>
        <v>0</v>
      </c>
      <c r="G152" s="2598">
        <f t="shared" si="0"/>
        <v>0</v>
      </c>
      <c r="H152" s="2598">
        <f t="shared" si="0"/>
        <v>0</v>
      </c>
      <c r="I152" s="2598">
        <f t="shared" si="0"/>
        <v>0</v>
      </c>
      <c r="J152" s="2598">
        <f t="shared" si="0"/>
        <v>0</v>
      </c>
      <c r="K152" s="2598">
        <f t="shared" si="0"/>
        <v>0</v>
      </c>
      <c r="L152" s="2598">
        <f t="shared" si="0"/>
        <v>0</v>
      </c>
      <c r="M152" s="2598">
        <f t="shared" si="0"/>
        <v>0</v>
      </c>
      <c r="N152" s="2598">
        <f t="shared" si="0"/>
        <v>0</v>
      </c>
      <c r="O152" s="2598">
        <f t="shared" si="0"/>
        <v>0</v>
      </c>
      <c r="P152" s="2598">
        <f t="shared" si="0"/>
        <v>356.41</v>
      </c>
      <c r="Q152" s="2598">
        <f>SUM(Q9:Q151)</f>
        <v>356.41</v>
      </c>
      <c r="R152" s="2598">
        <f>SUM(R9:R151)</f>
        <v>0</v>
      </c>
      <c r="S152" s="2598">
        <f t="shared" ref="S152" si="1">SUM(S9:S151)</f>
        <v>4</v>
      </c>
      <c r="T152" s="2598">
        <f t="shared" ref="T152" si="2">SUM(T9:T151)</f>
        <v>3</v>
      </c>
      <c r="U152" s="2598">
        <f t="shared" ref="U152" si="3">SUM(U9:U151)</f>
        <v>53</v>
      </c>
      <c r="V152" s="2598">
        <f>SUM(V9:V151)</f>
        <v>0</v>
      </c>
      <c r="W152" s="2598">
        <f t="shared" ref="W152" si="4">SUM(W9:W151)</f>
        <v>0</v>
      </c>
      <c r="X152" s="2598">
        <f t="shared" ref="X152" si="5">SUM(X9:X151)</f>
        <v>0</v>
      </c>
      <c r="Y152" s="2598">
        <f t="shared" ref="Y152" si="6">SUM(Y9:Y151)</f>
        <v>31.599999999999998</v>
      </c>
      <c r="Z152" s="2598">
        <f>SUM(Z9:Z151)</f>
        <v>113.44999999999997</v>
      </c>
      <c r="AA152" s="2598">
        <f>SUM(AA9:AA151)</f>
        <v>211.36000000000004</v>
      </c>
    </row>
    <row r="154" spans="1:27" ht="26.25" customHeight="1">
      <c r="A154" s="2599"/>
      <c r="B154" s="3113" t="s">
        <v>50</v>
      </c>
      <c r="C154" s="3113"/>
      <c r="D154" s="3113"/>
      <c r="E154" s="3113"/>
      <c r="F154" s="3113"/>
      <c r="G154" s="3113"/>
      <c r="H154" s="3113"/>
      <c r="I154" s="3113"/>
      <c r="J154" s="3113"/>
      <c r="K154" s="3113"/>
      <c r="L154" s="3113"/>
      <c r="M154" s="3113"/>
      <c r="N154" s="3113"/>
      <c r="O154" s="3113"/>
      <c r="P154" s="3113"/>
      <c r="Q154" s="3113"/>
      <c r="R154" s="3113"/>
      <c r="S154" s="3113"/>
      <c r="T154" s="3113"/>
      <c r="U154" s="3113"/>
      <c r="V154" s="3113"/>
      <c r="W154" s="3113"/>
      <c r="X154" s="3113"/>
      <c r="Y154" s="3113"/>
      <c r="Z154" s="3113"/>
      <c r="AA154" s="3114"/>
    </row>
    <row r="155" spans="1:27">
      <c r="A155" s="47"/>
      <c r="B155" s="64" t="s">
        <v>1043</v>
      </c>
      <c r="C155" s="59"/>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1"/>
    </row>
    <row r="156" spans="1:27">
      <c r="A156" s="48">
        <v>1</v>
      </c>
      <c r="B156" s="22" t="s">
        <v>775</v>
      </c>
      <c r="C156" s="1676" t="s">
        <v>776</v>
      </c>
      <c r="D156" s="45">
        <v>66</v>
      </c>
      <c r="E156" s="22">
        <v>0.8</v>
      </c>
      <c r="F156" s="22"/>
      <c r="G156" s="79"/>
      <c r="H156" s="80"/>
      <c r="I156" s="80"/>
      <c r="J156" s="80"/>
      <c r="K156" s="80"/>
      <c r="L156" s="80"/>
      <c r="M156" s="80"/>
      <c r="N156" s="80"/>
      <c r="O156" s="80"/>
      <c r="P156" s="79">
        <v>0.8</v>
      </c>
      <c r="Q156" s="22">
        <v>0.8</v>
      </c>
      <c r="R156" s="1676" t="s">
        <v>607</v>
      </c>
      <c r="S156" s="81"/>
      <c r="T156" s="81"/>
      <c r="U156" s="81"/>
      <c r="V156" s="22"/>
      <c r="W156" s="22"/>
      <c r="X156" s="22"/>
      <c r="Y156" s="22"/>
      <c r="Z156" s="22">
        <v>0.8</v>
      </c>
      <c r="AA156" s="22"/>
    </row>
    <row r="157" spans="1:27">
      <c r="A157" s="49"/>
      <c r="B157" s="22" t="s">
        <v>777</v>
      </c>
      <c r="C157" s="17" t="s">
        <v>778</v>
      </c>
      <c r="D157" s="17"/>
      <c r="E157" s="16">
        <v>0.4</v>
      </c>
      <c r="F157" s="16"/>
      <c r="G157" s="16"/>
      <c r="H157" s="62"/>
      <c r="I157" s="62"/>
      <c r="J157" s="62"/>
      <c r="K157" s="62"/>
      <c r="L157" s="62"/>
      <c r="M157" s="62"/>
      <c r="N157" s="62"/>
      <c r="O157" s="62"/>
      <c r="P157" s="16">
        <v>0.4</v>
      </c>
      <c r="Q157" s="16">
        <v>0.4</v>
      </c>
      <c r="R157" s="17" t="s">
        <v>607</v>
      </c>
      <c r="S157" s="82"/>
      <c r="T157" s="82"/>
      <c r="U157" s="82"/>
      <c r="V157" s="16"/>
      <c r="W157" s="16"/>
      <c r="X157" s="16"/>
      <c r="Y157" s="16"/>
      <c r="Z157" s="16">
        <v>0.4</v>
      </c>
      <c r="AA157" s="16"/>
    </row>
    <row r="158" spans="1:27">
      <c r="A158" s="50">
        <v>2</v>
      </c>
      <c r="B158" s="22" t="s">
        <v>779</v>
      </c>
      <c r="C158" s="17" t="s">
        <v>780</v>
      </c>
      <c r="D158" s="43">
        <v>67</v>
      </c>
      <c r="E158" s="16">
        <v>0.8</v>
      </c>
      <c r="F158" s="16"/>
      <c r="G158" s="16"/>
      <c r="H158" s="62"/>
      <c r="I158" s="62"/>
      <c r="J158" s="62"/>
      <c r="K158" s="62"/>
      <c r="L158" s="62"/>
      <c r="M158" s="62"/>
      <c r="N158" s="62"/>
      <c r="O158" s="62"/>
      <c r="P158" s="16">
        <v>0.8</v>
      </c>
      <c r="Q158" s="16">
        <v>0.8</v>
      </c>
      <c r="R158" s="17" t="s">
        <v>607</v>
      </c>
      <c r="S158" s="82"/>
      <c r="T158" s="82"/>
      <c r="U158" s="82"/>
      <c r="V158" s="16"/>
      <c r="W158" s="16"/>
      <c r="X158" s="16"/>
      <c r="Y158" s="16"/>
      <c r="Z158" s="16">
        <v>0.8</v>
      </c>
      <c r="AA158" s="16"/>
    </row>
    <row r="159" spans="1:27">
      <c r="A159" s="49"/>
      <c r="B159" s="22" t="s">
        <v>781</v>
      </c>
      <c r="C159" s="17" t="s">
        <v>782</v>
      </c>
      <c r="D159" s="17"/>
      <c r="E159" s="16">
        <v>0.4</v>
      </c>
      <c r="F159" s="16"/>
      <c r="G159" s="16"/>
      <c r="H159" s="62"/>
      <c r="I159" s="62"/>
      <c r="J159" s="62"/>
      <c r="K159" s="62"/>
      <c r="L159" s="62"/>
      <c r="M159" s="62"/>
      <c r="N159" s="62"/>
      <c r="O159" s="62"/>
      <c r="P159" s="16">
        <v>0.4</v>
      </c>
      <c r="Q159" s="16">
        <v>0.4</v>
      </c>
      <c r="R159" s="17" t="s">
        <v>607</v>
      </c>
      <c r="S159" s="82"/>
      <c r="T159" s="82"/>
      <c r="U159" s="82"/>
      <c r="V159" s="16"/>
      <c r="W159" s="16"/>
      <c r="X159" s="16"/>
      <c r="Y159" s="16"/>
      <c r="Z159" s="16"/>
      <c r="AA159" s="16">
        <v>0.4</v>
      </c>
    </row>
    <row r="160" spans="1:27">
      <c r="A160" s="50">
        <v>3</v>
      </c>
      <c r="B160" s="22" t="s">
        <v>783</v>
      </c>
      <c r="C160" s="17" t="s">
        <v>784</v>
      </c>
      <c r="D160" s="43">
        <v>68</v>
      </c>
      <c r="E160" s="16">
        <v>1</v>
      </c>
      <c r="F160" s="16"/>
      <c r="G160" s="16"/>
      <c r="H160" s="62"/>
      <c r="I160" s="62"/>
      <c r="J160" s="62"/>
      <c r="K160" s="62"/>
      <c r="L160" s="62"/>
      <c r="M160" s="62"/>
      <c r="N160" s="62"/>
      <c r="O160" s="62"/>
      <c r="P160" s="16">
        <v>1</v>
      </c>
      <c r="Q160" s="16">
        <v>1</v>
      </c>
      <c r="R160" s="17" t="s">
        <v>607</v>
      </c>
      <c r="S160" s="82"/>
      <c r="T160" s="82"/>
      <c r="U160" s="82"/>
      <c r="V160" s="16"/>
      <c r="W160" s="16"/>
      <c r="X160" s="16"/>
      <c r="Y160" s="16"/>
      <c r="Z160" s="16">
        <v>1</v>
      </c>
      <c r="AA160" s="16"/>
    </row>
    <row r="161" spans="1:27">
      <c r="A161" s="48"/>
      <c r="B161" s="22" t="s">
        <v>785</v>
      </c>
      <c r="C161" s="17" t="s">
        <v>786</v>
      </c>
      <c r="D161" s="17"/>
      <c r="E161" s="16">
        <v>0.7</v>
      </c>
      <c r="F161" s="16"/>
      <c r="G161" s="16"/>
      <c r="H161" s="62"/>
      <c r="I161" s="62"/>
      <c r="J161" s="62"/>
      <c r="K161" s="62"/>
      <c r="L161" s="62"/>
      <c r="M161" s="62"/>
      <c r="N161" s="62"/>
      <c r="O161" s="62"/>
      <c r="P161" s="16">
        <v>0.7</v>
      </c>
      <c r="Q161" s="16">
        <v>0.7</v>
      </c>
      <c r="R161" s="17" t="s">
        <v>607</v>
      </c>
      <c r="S161" s="82"/>
      <c r="T161" s="82"/>
      <c r="U161" s="82"/>
      <c r="V161" s="16"/>
      <c r="W161" s="16"/>
      <c r="X161" s="16"/>
      <c r="Y161" s="16"/>
      <c r="Z161" s="16"/>
      <c r="AA161" s="16">
        <v>0.7</v>
      </c>
    </row>
    <row r="162" spans="1:27">
      <c r="A162" s="49"/>
      <c r="B162" s="22" t="s">
        <v>787</v>
      </c>
      <c r="C162" s="17"/>
      <c r="D162" s="17"/>
      <c r="E162" s="16">
        <v>0.9</v>
      </c>
      <c r="F162" s="16"/>
      <c r="G162" s="16"/>
      <c r="H162" s="62"/>
      <c r="I162" s="62"/>
      <c r="J162" s="62"/>
      <c r="K162" s="62"/>
      <c r="L162" s="62"/>
      <c r="M162" s="62"/>
      <c r="N162" s="62"/>
      <c r="O162" s="62"/>
      <c r="P162" s="16">
        <v>0.9</v>
      </c>
      <c r="Q162" s="16">
        <v>0.9</v>
      </c>
      <c r="R162" s="17" t="s">
        <v>607</v>
      </c>
      <c r="S162" s="82"/>
      <c r="T162" s="82"/>
      <c r="U162" s="82"/>
      <c r="V162" s="16"/>
      <c r="W162" s="16"/>
      <c r="X162" s="16"/>
      <c r="Y162" s="16"/>
      <c r="Z162" s="16"/>
      <c r="AA162" s="16">
        <v>0.9</v>
      </c>
    </row>
    <row r="163" spans="1:27">
      <c r="A163" s="51">
        <v>4</v>
      </c>
      <c r="B163" s="22" t="s">
        <v>788</v>
      </c>
      <c r="C163" s="17" t="s">
        <v>789</v>
      </c>
      <c r="D163" s="16">
        <v>69</v>
      </c>
      <c r="E163" s="16">
        <v>0.8</v>
      </c>
      <c r="F163" s="16"/>
      <c r="G163" s="16"/>
      <c r="H163" s="62"/>
      <c r="I163" s="62"/>
      <c r="J163" s="62"/>
      <c r="K163" s="62"/>
      <c r="L163" s="62"/>
      <c r="M163" s="62"/>
      <c r="N163" s="62"/>
      <c r="O163" s="62"/>
      <c r="P163" s="16">
        <v>0.8</v>
      </c>
      <c r="Q163" s="16">
        <v>0.8</v>
      </c>
      <c r="R163" s="17" t="s">
        <v>607</v>
      </c>
      <c r="S163" s="82"/>
      <c r="T163" s="82"/>
      <c r="U163" s="82"/>
      <c r="V163" s="16"/>
      <c r="W163" s="16"/>
      <c r="X163" s="16"/>
      <c r="Y163" s="16"/>
      <c r="Z163" s="16">
        <v>0.8</v>
      </c>
      <c r="AA163" s="16"/>
    </row>
    <row r="164" spans="1:27">
      <c r="A164" s="51"/>
      <c r="B164" s="22" t="s">
        <v>790</v>
      </c>
      <c r="C164" s="17" t="s">
        <v>791</v>
      </c>
      <c r="D164" s="16"/>
      <c r="E164" s="16">
        <v>0.6</v>
      </c>
      <c r="F164" s="16"/>
      <c r="G164" s="16"/>
      <c r="H164" s="62"/>
      <c r="I164" s="62"/>
      <c r="J164" s="62"/>
      <c r="K164" s="62"/>
      <c r="L164" s="62"/>
      <c r="M164" s="62"/>
      <c r="N164" s="62"/>
      <c r="O164" s="62"/>
      <c r="P164" s="16">
        <v>0.6</v>
      </c>
      <c r="Q164" s="16">
        <v>0.6</v>
      </c>
      <c r="R164" s="17" t="s">
        <v>607</v>
      </c>
      <c r="S164" s="82"/>
      <c r="T164" s="82"/>
      <c r="U164" s="82"/>
      <c r="V164" s="16"/>
      <c r="W164" s="16"/>
      <c r="X164" s="16"/>
      <c r="Y164" s="16"/>
      <c r="Z164" s="16">
        <v>0.6</v>
      </c>
      <c r="AA164" s="16"/>
    </row>
    <row r="165" spans="1:27">
      <c r="A165" s="51">
        <v>5</v>
      </c>
      <c r="B165" s="22" t="s">
        <v>792</v>
      </c>
      <c r="C165" s="17" t="s">
        <v>793</v>
      </c>
      <c r="D165" s="16">
        <v>70</v>
      </c>
      <c r="E165" s="16">
        <v>0.7</v>
      </c>
      <c r="F165" s="16"/>
      <c r="G165" s="16"/>
      <c r="H165" s="62"/>
      <c r="I165" s="62"/>
      <c r="J165" s="62"/>
      <c r="K165" s="62"/>
      <c r="L165" s="62"/>
      <c r="M165" s="62"/>
      <c r="N165" s="62"/>
      <c r="O165" s="62"/>
      <c r="P165" s="16">
        <v>0.7</v>
      </c>
      <c r="Q165" s="16">
        <v>0.7</v>
      </c>
      <c r="R165" s="17" t="s">
        <v>607</v>
      </c>
      <c r="S165" s="82"/>
      <c r="T165" s="82"/>
      <c r="U165" s="82"/>
      <c r="V165" s="16"/>
      <c r="W165" s="16"/>
      <c r="X165" s="16"/>
      <c r="Y165" s="16"/>
      <c r="Z165" s="16"/>
      <c r="AA165" s="16">
        <v>0.7</v>
      </c>
    </row>
    <row r="166" spans="1:27">
      <c r="A166" s="51">
        <v>6</v>
      </c>
      <c r="B166" s="22" t="s">
        <v>794</v>
      </c>
      <c r="C166" s="17" t="s">
        <v>795</v>
      </c>
      <c r="D166" s="16">
        <v>71</v>
      </c>
      <c r="E166" s="16">
        <v>0.5</v>
      </c>
      <c r="F166" s="16"/>
      <c r="G166" s="16"/>
      <c r="H166" s="62"/>
      <c r="I166" s="62"/>
      <c r="J166" s="62"/>
      <c r="K166" s="62"/>
      <c r="L166" s="62"/>
      <c r="M166" s="62"/>
      <c r="N166" s="62"/>
      <c r="O166" s="62"/>
      <c r="P166" s="16">
        <v>0.5</v>
      </c>
      <c r="Q166" s="16">
        <v>0.5</v>
      </c>
      <c r="R166" s="17" t="s">
        <v>607</v>
      </c>
      <c r="S166" s="82"/>
      <c r="T166" s="82"/>
      <c r="U166" s="82"/>
      <c r="V166" s="16"/>
      <c r="W166" s="16"/>
      <c r="X166" s="16"/>
      <c r="Y166" s="16"/>
      <c r="Z166" s="16">
        <v>0.5</v>
      </c>
      <c r="AA166" s="16"/>
    </row>
    <row r="167" spans="1:27">
      <c r="A167" s="51">
        <v>7</v>
      </c>
      <c r="B167" s="22" t="s">
        <v>796</v>
      </c>
      <c r="C167" s="17" t="s">
        <v>797</v>
      </c>
      <c r="D167" s="16">
        <v>72</v>
      </c>
      <c r="E167" s="16">
        <v>0.4</v>
      </c>
      <c r="F167" s="16"/>
      <c r="G167" s="16"/>
      <c r="H167" s="62"/>
      <c r="I167" s="62"/>
      <c r="J167" s="62"/>
      <c r="K167" s="62"/>
      <c r="L167" s="62"/>
      <c r="M167" s="62"/>
      <c r="N167" s="62"/>
      <c r="O167" s="62"/>
      <c r="P167" s="16">
        <v>0.4</v>
      </c>
      <c r="Q167" s="16">
        <v>0.4</v>
      </c>
      <c r="R167" s="17" t="s">
        <v>607</v>
      </c>
      <c r="S167" s="82"/>
      <c r="T167" s="82"/>
      <c r="U167" s="82"/>
      <c r="V167" s="16"/>
      <c r="W167" s="16"/>
      <c r="X167" s="16"/>
      <c r="Y167" s="16"/>
      <c r="Z167" s="16">
        <v>0.4</v>
      </c>
      <c r="AA167" s="16"/>
    </row>
    <row r="168" spans="1:27">
      <c r="A168" s="51">
        <v>8</v>
      </c>
      <c r="B168" s="22" t="s">
        <v>798</v>
      </c>
      <c r="C168" s="17" t="s">
        <v>799</v>
      </c>
      <c r="D168" s="16">
        <v>73</v>
      </c>
      <c r="E168" s="16">
        <v>0.2</v>
      </c>
      <c r="F168" s="16"/>
      <c r="G168" s="16"/>
      <c r="H168" s="62"/>
      <c r="I168" s="62"/>
      <c r="J168" s="62"/>
      <c r="K168" s="62"/>
      <c r="L168" s="62"/>
      <c r="M168" s="62"/>
      <c r="N168" s="62"/>
      <c r="O168" s="62"/>
      <c r="P168" s="16">
        <v>0.2</v>
      </c>
      <c r="Q168" s="16">
        <v>0.2</v>
      </c>
      <c r="R168" s="17" t="s">
        <v>607</v>
      </c>
      <c r="S168" s="82"/>
      <c r="T168" s="82"/>
      <c r="U168" s="82"/>
      <c r="V168" s="16"/>
      <c r="W168" s="16"/>
      <c r="X168" s="16"/>
      <c r="Y168" s="16"/>
      <c r="Z168" s="16">
        <v>0.2</v>
      </c>
      <c r="AA168" s="16"/>
    </row>
    <row r="169" spans="1:27">
      <c r="A169" s="51">
        <v>9</v>
      </c>
      <c r="B169" s="22" t="s">
        <v>800</v>
      </c>
      <c r="C169" s="17" t="s">
        <v>801</v>
      </c>
      <c r="D169" s="16">
        <v>74</v>
      </c>
      <c r="E169" s="16">
        <v>0.4</v>
      </c>
      <c r="F169" s="16"/>
      <c r="G169" s="16"/>
      <c r="H169" s="62"/>
      <c r="I169" s="62"/>
      <c r="J169" s="62"/>
      <c r="K169" s="62"/>
      <c r="L169" s="62"/>
      <c r="M169" s="62"/>
      <c r="N169" s="62"/>
      <c r="O169" s="62"/>
      <c r="P169" s="16">
        <v>0.4</v>
      </c>
      <c r="Q169" s="16">
        <v>0.4</v>
      </c>
      <c r="R169" s="17" t="s">
        <v>607</v>
      </c>
      <c r="S169" s="82"/>
      <c r="T169" s="82"/>
      <c r="U169" s="82"/>
      <c r="V169" s="16"/>
      <c r="W169" s="16"/>
      <c r="X169" s="16"/>
      <c r="Y169" s="16"/>
      <c r="Z169" s="16">
        <v>0.4</v>
      </c>
      <c r="AA169" s="16"/>
    </row>
    <row r="170" spans="1:27">
      <c r="A170" s="51">
        <v>10</v>
      </c>
      <c r="B170" s="22" t="s">
        <v>802</v>
      </c>
      <c r="C170" s="17" t="s">
        <v>803</v>
      </c>
      <c r="D170" s="16">
        <v>75</v>
      </c>
      <c r="E170" s="16">
        <v>0.3</v>
      </c>
      <c r="F170" s="16"/>
      <c r="G170" s="16"/>
      <c r="H170" s="62"/>
      <c r="I170" s="62"/>
      <c r="J170" s="62"/>
      <c r="K170" s="62"/>
      <c r="L170" s="62"/>
      <c r="M170" s="62"/>
      <c r="N170" s="62"/>
      <c r="O170" s="62"/>
      <c r="P170" s="16">
        <v>0.3</v>
      </c>
      <c r="Q170" s="16">
        <v>0.3</v>
      </c>
      <c r="R170" s="17" t="s">
        <v>607</v>
      </c>
      <c r="S170" s="82"/>
      <c r="T170" s="82"/>
      <c r="U170" s="82"/>
      <c r="V170" s="16"/>
      <c r="W170" s="16"/>
      <c r="X170" s="16"/>
      <c r="Y170" s="16"/>
      <c r="Z170" s="16">
        <v>0.3</v>
      </c>
      <c r="AA170" s="16"/>
    </row>
    <row r="171" spans="1:27">
      <c r="A171" s="51">
        <v>11</v>
      </c>
      <c r="B171" s="22" t="s">
        <v>804</v>
      </c>
      <c r="C171" s="17" t="s">
        <v>805</v>
      </c>
      <c r="D171" s="16">
        <v>76</v>
      </c>
      <c r="E171" s="16">
        <v>0.5</v>
      </c>
      <c r="F171" s="16"/>
      <c r="G171" s="16"/>
      <c r="H171" s="62"/>
      <c r="I171" s="62"/>
      <c r="J171" s="62"/>
      <c r="K171" s="62"/>
      <c r="L171" s="62"/>
      <c r="M171" s="62"/>
      <c r="N171" s="62"/>
      <c r="O171" s="62"/>
      <c r="P171" s="16">
        <v>0.5</v>
      </c>
      <c r="Q171" s="16">
        <v>0.5</v>
      </c>
      <c r="R171" s="17" t="s">
        <v>607</v>
      </c>
      <c r="S171" s="82"/>
      <c r="T171" s="82"/>
      <c r="U171" s="82"/>
      <c r="V171" s="16"/>
      <c r="W171" s="16"/>
      <c r="X171" s="16"/>
      <c r="Y171" s="16"/>
      <c r="Z171" s="16">
        <v>0.5</v>
      </c>
      <c r="AA171" s="16"/>
    </row>
    <row r="172" spans="1:27">
      <c r="A172" s="51">
        <v>12</v>
      </c>
      <c r="B172" s="22" t="s">
        <v>806</v>
      </c>
      <c r="C172" s="17" t="s">
        <v>807</v>
      </c>
      <c r="D172" s="16">
        <v>77</v>
      </c>
      <c r="E172" s="16">
        <v>0.3</v>
      </c>
      <c r="F172" s="16"/>
      <c r="G172" s="16"/>
      <c r="H172" s="62"/>
      <c r="I172" s="62"/>
      <c r="J172" s="62"/>
      <c r="K172" s="62"/>
      <c r="L172" s="62"/>
      <c r="M172" s="62"/>
      <c r="N172" s="62"/>
      <c r="O172" s="62"/>
      <c r="P172" s="16">
        <v>0.3</v>
      </c>
      <c r="Q172" s="16">
        <v>0.3</v>
      </c>
      <c r="R172" s="17" t="s">
        <v>607</v>
      </c>
      <c r="S172" s="82"/>
      <c r="T172" s="82"/>
      <c r="U172" s="82"/>
      <c r="V172" s="16"/>
      <c r="W172" s="16"/>
      <c r="X172" s="16"/>
      <c r="Y172" s="16"/>
      <c r="Z172" s="16">
        <v>0.3</v>
      </c>
      <c r="AA172" s="16"/>
    </row>
    <row r="173" spans="1:27">
      <c r="A173" s="51">
        <v>13</v>
      </c>
      <c r="B173" s="22" t="s">
        <v>808</v>
      </c>
      <c r="C173" s="17" t="s">
        <v>809</v>
      </c>
      <c r="D173" s="16">
        <v>78</v>
      </c>
      <c r="E173" s="16">
        <v>0.5</v>
      </c>
      <c r="F173" s="16">
        <v>0.5</v>
      </c>
      <c r="G173" s="16">
        <v>0.5</v>
      </c>
      <c r="H173" s="62"/>
      <c r="I173" s="62"/>
      <c r="J173" s="62"/>
      <c r="K173" s="62"/>
      <c r="L173" s="62"/>
      <c r="M173" s="62"/>
      <c r="N173" s="62"/>
      <c r="O173" s="62"/>
      <c r="P173" s="62"/>
      <c r="Q173" s="16">
        <v>0.5</v>
      </c>
      <c r="R173" s="17">
        <v>5</v>
      </c>
      <c r="S173" s="82"/>
      <c r="T173" s="82"/>
      <c r="U173" s="82"/>
      <c r="V173" s="16"/>
      <c r="W173" s="16"/>
      <c r="X173" s="16"/>
      <c r="Y173" s="16">
        <v>0.5</v>
      </c>
      <c r="Z173" s="16"/>
      <c r="AA173" s="16"/>
    </row>
    <row r="174" spans="1:27">
      <c r="A174" s="51"/>
      <c r="B174" s="22" t="s">
        <v>810</v>
      </c>
      <c r="C174" s="17" t="s">
        <v>811</v>
      </c>
      <c r="D174" s="16"/>
      <c r="E174" s="16">
        <v>1</v>
      </c>
      <c r="F174" s="16">
        <v>1</v>
      </c>
      <c r="G174" s="16">
        <v>1</v>
      </c>
      <c r="H174" s="62"/>
      <c r="I174" s="62"/>
      <c r="J174" s="62"/>
      <c r="K174" s="62"/>
      <c r="L174" s="62"/>
      <c r="M174" s="62"/>
      <c r="N174" s="62"/>
      <c r="O174" s="62"/>
      <c r="P174" s="62"/>
      <c r="Q174" s="16">
        <v>1</v>
      </c>
      <c r="R174" s="17">
        <v>5</v>
      </c>
      <c r="S174" s="82"/>
      <c r="T174" s="82"/>
      <c r="U174" s="82"/>
      <c r="V174" s="16"/>
      <c r="W174" s="16"/>
      <c r="X174" s="16"/>
      <c r="Y174" s="16">
        <v>1</v>
      </c>
      <c r="Z174" s="16"/>
      <c r="AA174" s="16"/>
    </row>
    <row r="175" spans="1:27">
      <c r="A175" s="51"/>
      <c r="B175" s="22" t="s">
        <v>812</v>
      </c>
      <c r="C175" s="17" t="s">
        <v>813</v>
      </c>
      <c r="D175" s="16"/>
      <c r="E175" s="16">
        <v>0.3</v>
      </c>
      <c r="F175" s="16"/>
      <c r="G175" s="16"/>
      <c r="H175" s="62"/>
      <c r="I175" s="62"/>
      <c r="J175" s="62"/>
      <c r="K175" s="62"/>
      <c r="L175" s="62"/>
      <c r="M175" s="62"/>
      <c r="N175" s="62"/>
      <c r="O175" s="62"/>
      <c r="P175" s="16">
        <v>0.3</v>
      </c>
      <c r="Q175" s="16">
        <v>0.3</v>
      </c>
      <c r="R175" s="17" t="s">
        <v>607</v>
      </c>
      <c r="S175" s="82"/>
      <c r="T175" s="82"/>
      <c r="U175" s="82"/>
      <c r="V175" s="16"/>
      <c r="W175" s="16"/>
      <c r="X175" s="16"/>
      <c r="Y175" s="16"/>
      <c r="Z175" s="16">
        <v>0.3</v>
      </c>
      <c r="AA175" s="16"/>
    </row>
    <row r="176" spans="1:27">
      <c r="A176" s="51"/>
      <c r="B176" s="22" t="s">
        <v>814</v>
      </c>
      <c r="C176" s="17" t="s">
        <v>815</v>
      </c>
      <c r="D176" s="16"/>
      <c r="E176" s="16">
        <v>0.4</v>
      </c>
      <c r="F176" s="16"/>
      <c r="G176" s="16"/>
      <c r="H176" s="62"/>
      <c r="I176" s="62"/>
      <c r="J176" s="62"/>
      <c r="K176" s="62"/>
      <c r="L176" s="62"/>
      <c r="M176" s="62"/>
      <c r="N176" s="62"/>
      <c r="O176" s="62"/>
      <c r="P176" s="16">
        <v>0.4</v>
      </c>
      <c r="Q176" s="16">
        <v>0.4</v>
      </c>
      <c r="R176" s="17" t="s">
        <v>607</v>
      </c>
      <c r="S176" s="82"/>
      <c r="T176" s="82"/>
      <c r="U176" s="82"/>
      <c r="V176" s="16"/>
      <c r="W176" s="16"/>
      <c r="X176" s="16"/>
      <c r="Y176" s="16"/>
      <c r="Z176" s="16">
        <v>0.4</v>
      </c>
      <c r="AA176" s="16"/>
    </row>
    <row r="177" spans="1:27">
      <c r="A177" s="51">
        <v>14</v>
      </c>
      <c r="B177" s="22" t="s">
        <v>816</v>
      </c>
      <c r="C177" s="17" t="s">
        <v>817</v>
      </c>
      <c r="D177" s="16">
        <v>79</v>
      </c>
      <c r="E177" s="16">
        <v>0.4</v>
      </c>
      <c r="F177" s="16"/>
      <c r="G177" s="16"/>
      <c r="H177" s="62"/>
      <c r="I177" s="62"/>
      <c r="J177" s="62"/>
      <c r="K177" s="62"/>
      <c r="L177" s="62"/>
      <c r="M177" s="62"/>
      <c r="N177" s="62"/>
      <c r="O177" s="62"/>
      <c r="P177" s="16">
        <v>0.4</v>
      </c>
      <c r="Q177" s="16">
        <v>0.4</v>
      </c>
      <c r="R177" s="17" t="s">
        <v>607</v>
      </c>
      <c r="S177" s="82"/>
      <c r="T177" s="82"/>
      <c r="U177" s="82"/>
      <c r="V177" s="16"/>
      <c r="W177" s="16"/>
      <c r="X177" s="16"/>
      <c r="Y177" s="16"/>
      <c r="Z177" s="16">
        <v>0.4</v>
      </c>
      <c r="AA177" s="16"/>
    </row>
    <row r="178" spans="1:27">
      <c r="A178" s="51"/>
      <c r="B178" s="22" t="s">
        <v>818</v>
      </c>
      <c r="C178" s="17" t="s">
        <v>819</v>
      </c>
      <c r="D178" s="16"/>
      <c r="E178" s="16">
        <v>1.3</v>
      </c>
      <c r="F178" s="16">
        <v>1.3</v>
      </c>
      <c r="G178" s="16">
        <v>1.3</v>
      </c>
      <c r="H178" s="62"/>
      <c r="I178" s="62"/>
      <c r="J178" s="62"/>
      <c r="K178" s="62"/>
      <c r="L178" s="62"/>
      <c r="M178" s="62"/>
      <c r="N178" s="62"/>
      <c r="O178" s="62"/>
      <c r="P178" s="62"/>
      <c r="Q178" s="16">
        <v>1.3</v>
      </c>
      <c r="R178" s="17">
        <v>5</v>
      </c>
      <c r="S178" s="82"/>
      <c r="T178" s="82"/>
      <c r="U178" s="82"/>
      <c r="V178" s="16"/>
      <c r="W178" s="16"/>
      <c r="X178" s="16"/>
      <c r="Y178" s="16">
        <v>1.3</v>
      </c>
      <c r="Z178" s="16"/>
      <c r="AA178" s="16"/>
    </row>
    <row r="179" spans="1:27">
      <c r="A179" s="51">
        <v>15</v>
      </c>
      <c r="B179" s="22" t="s">
        <v>820</v>
      </c>
      <c r="C179" s="17" t="s">
        <v>821</v>
      </c>
      <c r="D179" s="16">
        <v>80</v>
      </c>
      <c r="E179" s="16">
        <v>0.4</v>
      </c>
      <c r="F179" s="16"/>
      <c r="G179" s="16"/>
      <c r="H179" s="62"/>
      <c r="I179" s="62"/>
      <c r="J179" s="62"/>
      <c r="K179" s="62"/>
      <c r="L179" s="62"/>
      <c r="M179" s="62"/>
      <c r="N179" s="62"/>
      <c r="O179" s="62"/>
      <c r="P179" s="16">
        <v>0.4</v>
      </c>
      <c r="Q179" s="16">
        <v>0.4</v>
      </c>
      <c r="R179" s="17" t="s">
        <v>607</v>
      </c>
      <c r="S179" s="82"/>
      <c r="T179" s="82"/>
      <c r="U179" s="82"/>
      <c r="V179" s="16"/>
      <c r="W179" s="16"/>
      <c r="X179" s="16"/>
      <c r="Y179" s="16"/>
      <c r="Z179" s="16">
        <v>0.4</v>
      </c>
      <c r="AA179" s="16"/>
    </row>
    <row r="180" spans="1:27" ht="25.5">
      <c r="A180" s="51">
        <v>16</v>
      </c>
      <c r="B180" s="22" t="s">
        <v>822</v>
      </c>
      <c r="C180" s="17" t="s">
        <v>823</v>
      </c>
      <c r="D180" s="16">
        <v>81</v>
      </c>
      <c r="E180" s="16">
        <v>0.5</v>
      </c>
      <c r="F180" s="16"/>
      <c r="G180" s="16"/>
      <c r="H180" s="62"/>
      <c r="I180" s="62"/>
      <c r="J180" s="62"/>
      <c r="K180" s="62"/>
      <c r="L180" s="62"/>
      <c r="M180" s="62"/>
      <c r="N180" s="62"/>
      <c r="O180" s="62"/>
      <c r="P180" s="16">
        <v>0.5</v>
      </c>
      <c r="Q180" s="16">
        <v>0.5</v>
      </c>
      <c r="R180" s="17" t="s">
        <v>607</v>
      </c>
      <c r="S180" s="82"/>
      <c r="T180" s="82"/>
      <c r="U180" s="82"/>
      <c r="V180" s="16"/>
      <c r="W180" s="16"/>
      <c r="X180" s="16"/>
      <c r="Y180" s="16"/>
      <c r="Z180" s="16">
        <v>0.5</v>
      </c>
      <c r="AA180" s="16"/>
    </row>
    <row r="181" spans="1:27">
      <c r="A181" s="51">
        <v>17</v>
      </c>
      <c r="B181" s="22" t="s">
        <v>824</v>
      </c>
      <c r="C181" s="17" t="s">
        <v>825</v>
      </c>
      <c r="D181" s="16">
        <v>82</v>
      </c>
      <c r="E181" s="16">
        <v>0.3</v>
      </c>
      <c r="F181" s="16"/>
      <c r="G181" s="16"/>
      <c r="H181" s="62"/>
      <c r="I181" s="62"/>
      <c r="J181" s="62"/>
      <c r="K181" s="62"/>
      <c r="L181" s="62"/>
      <c r="M181" s="62"/>
      <c r="N181" s="62"/>
      <c r="O181" s="62"/>
      <c r="P181" s="16">
        <v>0.3</v>
      </c>
      <c r="Q181" s="16">
        <v>0.3</v>
      </c>
      <c r="R181" s="17" t="s">
        <v>607</v>
      </c>
      <c r="S181" s="82"/>
      <c r="T181" s="82"/>
      <c r="U181" s="82"/>
      <c r="V181" s="16"/>
      <c r="W181" s="16"/>
      <c r="X181" s="16"/>
      <c r="Y181" s="16"/>
      <c r="Z181" s="16">
        <v>0.3</v>
      </c>
      <c r="AA181" s="16"/>
    </row>
    <row r="182" spans="1:27">
      <c r="A182" s="51">
        <v>18</v>
      </c>
      <c r="B182" s="22" t="s">
        <v>826</v>
      </c>
      <c r="C182" s="17" t="s">
        <v>827</v>
      </c>
      <c r="D182" s="16">
        <v>83</v>
      </c>
      <c r="E182" s="16">
        <v>0.2</v>
      </c>
      <c r="F182" s="16"/>
      <c r="G182" s="16"/>
      <c r="H182" s="62"/>
      <c r="I182" s="62"/>
      <c r="J182" s="62"/>
      <c r="K182" s="62"/>
      <c r="L182" s="62"/>
      <c r="M182" s="62"/>
      <c r="N182" s="62"/>
      <c r="O182" s="62"/>
      <c r="P182" s="16">
        <v>0.2</v>
      </c>
      <c r="Q182" s="16">
        <v>0.2</v>
      </c>
      <c r="R182" s="17" t="s">
        <v>607</v>
      </c>
      <c r="S182" s="82"/>
      <c r="T182" s="82"/>
      <c r="U182" s="82"/>
      <c r="V182" s="16"/>
      <c r="W182" s="16"/>
      <c r="X182" s="16"/>
      <c r="Y182" s="16"/>
      <c r="Z182" s="16"/>
      <c r="AA182" s="16">
        <v>0.2</v>
      </c>
    </row>
    <row r="183" spans="1:27">
      <c r="A183" s="51">
        <v>19</v>
      </c>
      <c r="B183" s="22" t="s">
        <v>828</v>
      </c>
      <c r="C183" s="17" t="s">
        <v>829</v>
      </c>
      <c r="D183" s="16">
        <v>84</v>
      </c>
      <c r="E183" s="16">
        <v>0.3</v>
      </c>
      <c r="F183" s="16"/>
      <c r="G183" s="16"/>
      <c r="H183" s="62"/>
      <c r="I183" s="62"/>
      <c r="J183" s="62"/>
      <c r="K183" s="62"/>
      <c r="L183" s="62"/>
      <c r="M183" s="62"/>
      <c r="N183" s="62"/>
      <c r="O183" s="62"/>
      <c r="P183" s="16">
        <v>0.3</v>
      </c>
      <c r="Q183" s="16">
        <v>0.3</v>
      </c>
      <c r="R183" s="17" t="s">
        <v>607</v>
      </c>
      <c r="S183" s="82"/>
      <c r="T183" s="82"/>
      <c r="U183" s="82"/>
      <c r="V183" s="16"/>
      <c r="W183" s="16"/>
      <c r="X183" s="16"/>
      <c r="Y183" s="16"/>
      <c r="Z183" s="16">
        <v>0.3</v>
      </c>
      <c r="AA183" s="16"/>
    </row>
    <row r="184" spans="1:27" ht="25.5">
      <c r="A184" s="51">
        <v>20</v>
      </c>
      <c r="B184" s="22" t="s">
        <v>830</v>
      </c>
      <c r="C184" s="17" t="s">
        <v>831</v>
      </c>
      <c r="D184" s="16">
        <v>85</v>
      </c>
      <c r="E184" s="16">
        <v>0.3</v>
      </c>
      <c r="F184" s="16"/>
      <c r="G184" s="16"/>
      <c r="H184" s="62"/>
      <c r="I184" s="62"/>
      <c r="J184" s="62"/>
      <c r="K184" s="62"/>
      <c r="L184" s="62"/>
      <c r="M184" s="62"/>
      <c r="N184" s="62"/>
      <c r="O184" s="62"/>
      <c r="P184" s="16">
        <v>0.3</v>
      </c>
      <c r="Q184" s="16">
        <v>0.3</v>
      </c>
      <c r="R184" s="17" t="s">
        <v>607</v>
      </c>
      <c r="S184" s="82"/>
      <c r="T184" s="82"/>
      <c r="U184" s="82"/>
      <c r="V184" s="16"/>
      <c r="W184" s="16"/>
      <c r="X184" s="16"/>
      <c r="Y184" s="16"/>
      <c r="Z184" s="16">
        <v>0.3</v>
      </c>
      <c r="AA184" s="16"/>
    </row>
    <row r="185" spans="1:27">
      <c r="A185" s="51">
        <v>21</v>
      </c>
      <c r="B185" s="22" t="s">
        <v>832</v>
      </c>
      <c r="C185" s="17" t="s">
        <v>833</v>
      </c>
      <c r="D185" s="16">
        <v>86</v>
      </c>
      <c r="E185" s="16">
        <v>0.4</v>
      </c>
      <c r="F185" s="16"/>
      <c r="G185" s="16"/>
      <c r="H185" s="62"/>
      <c r="I185" s="62"/>
      <c r="J185" s="62"/>
      <c r="K185" s="62"/>
      <c r="L185" s="62"/>
      <c r="M185" s="62"/>
      <c r="N185" s="62"/>
      <c r="O185" s="62"/>
      <c r="P185" s="16">
        <v>0.4</v>
      </c>
      <c r="Q185" s="16">
        <v>0.4</v>
      </c>
      <c r="R185" s="17" t="s">
        <v>607</v>
      </c>
      <c r="S185" s="82"/>
      <c r="T185" s="82"/>
      <c r="U185" s="82"/>
      <c r="V185" s="16"/>
      <c r="W185" s="16"/>
      <c r="X185" s="16"/>
      <c r="Y185" s="16"/>
      <c r="Z185" s="16">
        <v>0.4</v>
      </c>
      <c r="AA185" s="16"/>
    </row>
    <row r="186" spans="1:27">
      <c r="A186" s="51">
        <v>22</v>
      </c>
      <c r="B186" s="22" t="s">
        <v>834</v>
      </c>
      <c r="C186" s="17" t="s">
        <v>835</v>
      </c>
      <c r="D186" s="16">
        <v>87</v>
      </c>
      <c r="E186" s="16">
        <v>0.45</v>
      </c>
      <c r="F186" s="16"/>
      <c r="G186" s="16"/>
      <c r="H186" s="62"/>
      <c r="I186" s="62"/>
      <c r="J186" s="62"/>
      <c r="K186" s="62"/>
      <c r="L186" s="62"/>
      <c r="M186" s="62"/>
      <c r="N186" s="62"/>
      <c r="O186" s="62"/>
      <c r="P186" s="16">
        <v>0.45</v>
      </c>
      <c r="Q186" s="16">
        <v>0.45</v>
      </c>
      <c r="R186" s="17" t="s">
        <v>607</v>
      </c>
      <c r="S186" s="82"/>
      <c r="T186" s="82"/>
      <c r="U186" s="82"/>
      <c r="V186" s="16"/>
      <c r="W186" s="16"/>
      <c r="X186" s="16"/>
      <c r="Y186" s="16"/>
      <c r="Z186" s="16"/>
      <c r="AA186" s="16">
        <v>0.45</v>
      </c>
    </row>
    <row r="187" spans="1:27">
      <c r="A187" s="51">
        <v>23</v>
      </c>
      <c r="B187" s="22" t="s">
        <v>836</v>
      </c>
      <c r="C187" s="17" t="s">
        <v>837</v>
      </c>
      <c r="D187" s="16">
        <v>88</v>
      </c>
      <c r="E187" s="16">
        <v>0.3</v>
      </c>
      <c r="F187" s="16"/>
      <c r="G187" s="16"/>
      <c r="H187" s="62"/>
      <c r="I187" s="62"/>
      <c r="J187" s="62"/>
      <c r="K187" s="62"/>
      <c r="L187" s="62"/>
      <c r="M187" s="62"/>
      <c r="N187" s="62"/>
      <c r="O187" s="62"/>
      <c r="P187" s="16">
        <v>0.3</v>
      </c>
      <c r="Q187" s="16">
        <v>0.3</v>
      </c>
      <c r="R187" s="17" t="s">
        <v>607</v>
      </c>
      <c r="S187" s="82"/>
      <c r="T187" s="82"/>
      <c r="U187" s="82"/>
      <c r="V187" s="16"/>
      <c r="W187" s="16"/>
      <c r="X187" s="16"/>
      <c r="Y187" s="16"/>
      <c r="Z187" s="16"/>
      <c r="AA187" s="16">
        <v>0.3</v>
      </c>
    </row>
    <row r="188" spans="1:27">
      <c r="A188" s="51">
        <v>24</v>
      </c>
      <c r="B188" s="22" t="s">
        <v>838</v>
      </c>
      <c r="C188" s="17" t="s">
        <v>839</v>
      </c>
      <c r="D188" s="16">
        <v>89</v>
      </c>
      <c r="E188" s="16">
        <v>0.25</v>
      </c>
      <c r="F188" s="16"/>
      <c r="G188" s="16"/>
      <c r="H188" s="62"/>
      <c r="I188" s="62"/>
      <c r="J188" s="62"/>
      <c r="K188" s="62"/>
      <c r="L188" s="62"/>
      <c r="M188" s="62"/>
      <c r="N188" s="62"/>
      <c r="O188" s="62"/>
      <c r="P188" s="16">
        <v>0.25</v>
      </c>
      <c r="Q188" s="16">
        <v>0.25</v>
      </c>
      <c r="R188" s="17" t="s">
        <v>607</v>
      </c>
      <c r="S188" s="82"/>
      <c r="T188" s="82"/>
      <c r="U188" s="82"/>
      <c r="V188" s="16"/>
      <c r="W188" s="16"/>
      <c r="X188" s="16"/>
      <c r="Y188" s="16"/>
      <c r="Z188" s="16"/>
      <c r="AA188" s="16">
        <v>0.25</v>
      </c>
    </row>
    <row r="189" spans="1:27">
      <c r="A189" s="51">
        <v>25</v>
      </c>
      <c r="B189" s="22" t="s">
        <v>840</v>
      </c>
      <c r="C189" s="17" t="s">
        <v>841</v>
      </c>
      <c r="D189" s="16">
        <v>90</v>
      </c>
      <c r="E189" s="16">
        <v>0.3</v>
      </c>
      <c r="F189" s="16"/>
      <c r="G189" s="16"/>
      <c r="H189" s="62"/>
      <c r="I189" s="62"/>
      <c r="J189" s="62"/>
      <c r="K189" s="62"/>
      <c r="L189" s="62"/>
      <c r="M189" s="62"/>
      <c r="N189" s="62"/>
      <c r="O189" s="62"/>
      <c r="P189" s="16">
        <v>0.3</v>
      </c>
      <c r="Q189" s="16">
        <v>0.3</v>
      </c>
      <c r="R189" s="17" t="s">
        <v>607</v>
      </c>
      <c r="S189" s="82"/>
      <c r="T189" s="82"/>
      <c r="U189" s="82"/>
      <c r="V189" s="16"/>
      <c r="W189" s="16"/>
      <c r="X189" s="16"/>
      <c r="Y189" s="16"/>
      <c r="Z189" s="16"/>
      <c r="AA189" s="16">
        <v>0.3</v>
      </c>
    </row>
    <row r="190" spans="1:27">
      <c r="A190" s="51">
        <v>26</v>
      </c>
      <c r="B190" s="22" t="s">
        <v>842</v>
      </c>
      <c r="C190" s="17" t="s">
        <v>843</v>
      </c>
      <c r="D190" s="16">
        <v>91</v>
      </c>
      <c r="E190" s="16">
        <v>0.4</v>
      </c>
      <c r="F190" s="16"/>
      <c r="G190" s="16"/>
      <c r="H190" s="62"/>
      <c r="I190" s="62"/>
      <c r="J190" s="62"/>
      <c r="K190" s="62"/>
      <c r="L190" s="62"/>
      <c r="M190" s="62"/>
      <c r="N190" s="62"/>
      <c r="O190" s="62"/>
      <c r="P190" s="16">
        <v>0.4</v>
      </c>
      <c r="Q190" s="16">
        <v>0.4</v>
      </c>
      <c r="R190" s="17" t="s">
        <v>607</v>
      </c>
      <c r="S190" s="82"/>
      <c r="T190" s="82"/>
      <c r="U190" s="82"/>
      <c r="V190" s="16"/>
      <c r="W190" s="16"/>
      <c r="X190" s="16"/>
      <c r="Y190" s="16"/>
      <c r="Z190" s="16"/>
      <c r="AA190" s="16">
        <v>0.4</v>
      </c>
    </row>
    <row r="191" spans="1:27">
      <c r="A191" s="51">
        <v>27</v>
      </c>
      <c r="B191" s="22" t="s">
        <v>844</v>
      </c>
      <c r="C191" s="17" t="s">
        <v>845</v>
      </c>
      <c r="D191" s="16">
        <v>92</v>
      </c>
      <c r="E191" s="16">
        <v>0.25</v>
      </c>
      <c r="F191" s="16"/>
      <c r="G191" s="16"/>
      <c r="H191" s="62"/>
      <c r="I191" s="62"/>
      <c r="J191" s="62"/>
      <c r="K191" s="62"/>
      <c r="L191" s="62"/>
      <c r="M191" s="62"/>
      <c r="N191" s="62"/>
      <c r="O191" s="62"/>
      <c r="P191" s="16">
        <v>0.25</v>
      </c>
      <c r="Q191" s="16">
        <v>0.25</v>
      </c>
      <c r="R191" s="17" t="s">
        <v>607</v>
      </c>
      <c r="S191" s="82"/>
      <c r="T191" s="82"/>
      <c r="U191" s="82"/>
      <c r="V191" s="16"/>
      <c r="W191" s="16"/>
      <c r="X191" s="16"/>
      <c r="Y191" s="16"/>
      <c r="Z191" s="16"/>
      <c r="AA191" s="16">
        <v>0.25</v>
      </c>
    </row>
    <row r="192" spans="1:27">
      <c r="A192" s="51">
        <v>28</v>
      </c>
      <c r="B192" s="22" t="s">
        <v>846</v>
      </c>
      <c r="C192" s="17" t="s">
        <v>847</v>
      </c>
      <c r="D192" s="16">
        <v>93</v>
      </c>
      <c r="E192" s="16">
        <v>0.3</v>
      </c>
      <c r="F192" s="16"/>
      <c r="G192" s="16"/>
      <c r="H192" s="62"/>
      <c r="I192" s="62"/>
      <c r="J192" s="62"/>
      <c r="K192" s="62"/>
      <c r="L192" s="62"/>
      <c r="M192" s="62"/>
      <c r="N192" s="62"/>
      <c r="O192" s="62"/>
      <c r="P192" s="16">
        <v>0.3</v>
      </c>
      <c r="Q192" s="16">
        <v>0.3</v>
      </c>
      <c r="R192" s="17" t="s">
        <v>607</v>
      </c>
      <c r="S192" s="82"/>
      <c r="T192" s="82"/>
      <c r="U192" s="82"/>
      <c r="V192" s="16"/>
      <c r="W192" s="16"/>
      <c r="X192" s="16"/>
      <c r="Y192" s="16"/>
      <c r="Z192" s="16"/>
      <c r="AA192" s="16">
        <v>0.3</v>
      </c>
    </row>
    <row r="193" spans="1:27">
      <c r="A193" s="51">
        <v>29</v>
      </c>
      <c r="B193" s="22" t="s">
        <v>848</v>
      </c>
      <c r="C193" s="17" t="s">
        <v>849</v>
      </c>
      <c r="D193" s="16">
        <v>94</v>
      </c>
      <c r="E193" s="16">
        <v>0.3</v>
      </c>
      <c r="F193" s="16"/>
      <c r="G193" s="16"/>
      <c r="H193" s="62"/>
      <c r="I193" s="62"/>
      <c r="J193" s="62"/>
      <c r="K193" s="62"/>
      <c r="L193" s="62"/>
      <c r="M193" s="62"/>
      <c r="N193" s="62"/>
      <c r="O193" s="62"/>
      <c r="P193" s="16">
        <v>0.3</v>
      </c>
      <c r="Q193" s="16">
        <v>0.3</v>
      </c>
      <c r="R193" s="17" t="s">
        <v>607</v>
      </c>
      <c r="S193" s="82"/>
      <c r="T193" s="82"/>
      <c r="U193" s="82"/>
      <c r="V193" s="16"/>
      <c r="W193" s="16"/>
      <c r="X193" s="16"/>
      <c r="Y193" s="16"/>
      <c r="Z193" s="16">
        <v>0.3</v>
      </c>
      <c r="AA193" s="16"/>
    </row>
    <row r="194" spans="1:27">
      <c r="A194" s="51">
        <v>30</v>
      </c>
      <c r="B194" s="22" t="s">
        <v>850</v>
      </c>
      <c r="C194" s="17" t="s">
        <v>851</v>
      </c>
      <c r="D194" s="16">
        <v>95</v>
      </c>
      <c r="E194" s="16">
        <v>0.6</v>
      </c>
      <c r="F194" s="16"/>
      <c r="G194" s="16"/>
      <c r="H194" s="62"/>
      <c r="I194" s="62"/>
      <c r="J194" s="62"/>
      <c r="K194" s="62"/>
      <c r="L194" s="62"/>
      <c r="M194" s="62"/>
      <c r="N194" s="62"/>
      <c r="O194" s="62"/>
      <c r="P194" s="16">
        <v>0.6</v>
      </c>
      <c r="Q194" s="16">
        <v>0.6</v>
      </c>
      <c r="R194" s="17" t="s">
        <v>607</v>
      </c>
      <c r="S194" s="82"/>
      <c r="T194" s="82"/>
      <c r="U194" s="82"/>
      <c r="V194" s="16"/>
      <c r="W194" s="16"/>
      <c r="X194" s="16"/>
      <c r="Y194" s="16"/>
      <c r="Z194" s="16"/>
      <c r="AA194" s="16">
        <v>0.6</v>
      </c>
    </row>
    <row r="195" spans="1:27">
      <c r="A195" s="51">
        <v>31</v>
      </c>
      <c r="B195" s="22" t="s">
        <v>852</v>
      </c>
      <c r="C195" s="17" t="s">
        <v>853</v>
      </c>
      <c r="D195" s="16">
        <v>96</v>
      </c>
      <c r="E195" s="16">
        <v>0.5</v>
      </c>
      <c r="F195" s="16"/>
      <c r="G195" s="16"/>
      <c r="H195" s="62"/>
      <c r="I195" s="62"/>
      <c r="J195" s="62"/>
      <c r="K195" s="62"/>
      <c r="L195" s="62"/>
      <c r="M195" s="62"/>
      <c r="N195" s="62"/>
      <c r="O195" s="62"/>
      <c r="P195" s="16">
        <v>0.5</v>
      </c>
      <c r="Q195" s="16">
        <v>0.5</v>
      </c>
      <c r="R195" s="17" t="s">
        <v>607</v>
      </c>
      <c r="S195" s="82"/>
      <c r="T195" s="82"/>
      <c r="U195" s="82"/>
      <c r="V195" s="16"/>
      <c r="W195" s="16"/>
      <c r="X195" s="16"/>
      <c r="Y195" s="16"/>
      <c r="Z195" s="16"/>
      <c r="AA195" s="16">
        <v>0.5</v>
      </c>
    </row>
    <row r="196" spans="1:27">
      <c r="A196" s="51">
        <v>32</v>
      </c>
      <c r="B196" s="22" t="s">
        <v>854</v>
      </c>
      <c r="C196" s="17" t="s">
        <v>855</v>
      </c>
      <c r="D196" s="16">
        <v>97</v>
      </c>
      <c r="E196" s="16">
        <v>0.4</v>
      </c>
      <c r="F196" s="16"/>
      <c r="G196" s="16"/>
      <c r="H196" s="62"/>
      <c r="I196" s="62"/>
      <c r="J196" s="62"/>
      <c r="K196" s="62"/>
      <c r="L196" s="62"/>
      <c r="M196" s="62"/>
      <c r="N196" s="62"/>
      <c r="O196" s="62"/>
      <c r="P196" s="16">
        <v>0.4</v>
      </c>
      <c r="Q196" s="16">
        <v>0.4</v>
      </c>
      <c r="R196" s="17" t="s">
        <v>607</v>
      </c>
      <c r="S196" s="82"/>
      <c r="T196" s="82"/>
      <c r="U196" s="82"/>
      <c r="V196" s="16"/>
      <c r="W196" s="16"/>
      <c r="X196" s="16"/>
      <c r="Y196" s="16"/>
      <c r="Z196" s="16"/>
      <c r="AA196" s="16">
        <v>0.4</v>
      </c>
    </row>
    <row r="197" spans="1:27">
      <c r="A197" s="51">
        <v>33</v>
      </c>
      <c r="B197" s="22" t="s">
        <v>856</v>
      </c>
      <c r="C197" s="17" t="s">
        <v>857</v>
      </c>
      <c r="D197" s="16">
        <v>98</v>
      </c>
      <c r="E197" s="16">
        <v>0.25</v>
      </c>
      <c r="F197" s="16"/>
      <c r="G197" s="16"/>
      <c r="H197" s="62"/>
      <c r="I197" s="62"/>
      <c r="J197" s="62"/>
      <c r="K197" s="62"/>
      <c r="L197" s="62"/>
      <c r="M197" s="62"/>
      <c r="N197" s="62"/>
      <c r="O197" s="62"/>
      <c r="P197" s="16">
        <v>0.25</v>
      </c>
      <c r="Q197" s="16">
        <v>0.25</v>
      </c>
      <c r="R197" s="17" t="s">
        <v>607</v>
      </c>
      <c r="S197" s="82"/>
      <c r="T197" s="82"/>
      <c r="U197" s="82"/>
      <c r="V197" s="16"/>
      <c r="W197" s="16"/>
      <c r="X197" s="16"/>
      <c r="Y197" s="16"/>
      <c r="Z197" s="16"/>
      <c r="AA197" s="16">
        <v>0.25</v>
      </c>
    </row>
    <row r="198" spans="1:27">
      <c r="A198" s="51">
        <v>34</v>
      </c>
      <c r="B198" s="22" t="s">
        <v>858</v>
      </c>
      <c r="C198" s="17" t="s">
        <v>859</v>
      </c>
      <c r="D198" s="16">
        <v>99</v>
      </c>
      <c r="E198" s="16">
        <v>0.4</v>
      </c>
      <c r="F198" s="16"/>
      <c r="G198" s="16"/>
      <c r="H198" s="62"/>
      <c r="I198" s="62"/>
      <c r="J198" s="62"/>
      <c r="K198" s="62"/>
      <c r="L198" s="62"/>
      <c r="M198" s="62"/>
      <c r="N198" s="62"/>
      <c r="O198" s="62"/>
      <c r="P198" s="16">
        <v>0.4</v>
      </c>
      <c r="Q198" s="16">
        <v>0.4</v>
      </c>
      <c r="R198" s="17" t="s">
        <v>607</v>
      </c>
      <c r="S198" s="82"/>
      <c r="T198" s="82"/>
      <c r="U198" s="82"/>
      <c r="V198" s="16"/>
      <c r="W198" s="16"/>
      <c r="X198" s="16"/>
      <c r="Y198" s="16"/>
      <c r="Z198" s="16"/>
      <c r="AA198" s="16">
        <v>0.4</v>
      </c>
    </row>
    <row r="199" spans="1:27">
      <c r="A199" s="51">
        <v>35</v>
      </c>
      <c r="B199" s="22" t="s">
        <v>860</v>
      </c>
      <c r="C199" s="17" t="s">
        <v>861</v>
      </c>
      <c r="D199" s="16">
        <v>100</v>
      </c>
      <c r="E199" s="16">
        <v>0.3</v>
      </c>
      <c r="F199" s="16"/>
      <c r="G199" s="16"/>
      <c r="H199" s="62"/>
      <c r="I199" s="62"/>
      <c r="J199" s="62"/>
      <c r="K199" s="62"/>
      <c r="L199" s="62"/>
      <c r="M199" s="62"/>
      <c r="N199" s="62"/>
      <c r="O199" s="62"/>
      <c r="P199" s="16">
        <v>0.3</v>
      </c>
      <c r="Q199" s="16">
        <v>0.3</v>
      </c>
      <c r="R199" s="17" t="s">
        <v>607</v>
      </c>
      <c r="S199" s="82"/>
      <c r="T199" s="82"/>
      <c r="U199" s="82"/>
      <c r="V199" s="16"/>
      <c r="W199" s="16"/>
      <c r="X199" s="16"/>
      <c r="Y199" s="16"/>
      <c r="Z199" s="16"/>
      <c r="AA199" s="16">
        <v>0.3</v>
      </c>
    </row>
    <row r="200" spans="1:27">
      <c r="A200" s="51">
        <v>36</v>
      </c>
      <c r="B200" s="22" t="s">
        <v>862</v>
      </c>
      <c r="C200" s="17" t="s">
        <v>863</v>
      </c>
      <c r="D200" s="16">
        <v>101</v>
      </c>
      <c r="E200" s="16">
        <v>0.2</v>
      </c>
      <c r="F200" s="16"/>
      <c r="G200" s="16"/>
      <c r="H200" s="62"/>
      <c r="I200" s="62"/>
      <c r="J200" s="62"/>
      <c r="K200" s="62"/>
      <c r="L200" s="62"/>
      <c r="M200" s="62"/>
      <c r="N200" s="62"/>
      <c r="O200" s="62"/>
      <c r="P200" s="16">
        <v>0.2</v>
      </c>
      <c r="Q200" s="16">
        <v>0.2</v>
      </c>
      <c r="R200" s="17" t="s">
        <v>607</v>
      </c>
      <c r="S200" s="82"/>
      <c r="T200" s="82"/>
      <c r="U200" s="82"/>
      <c r="V200" s="16"/>
      <c r="W200" s="16"/>
      <c r="X200" s="16"/>
      <c r="Y200" s="16"/>
      <c r="Z200" s="16"/>
      <c r="AA200" s="16">
        <v>0.2</v>
      </c>
    </row>
    <row r="201" spans="1:27">
      <c r="A201" s="51">
        <v>37</v>
      </c>
      <c r="B201" s="22" t="s">
        <v>864</v>
      </c>
      <c r="C201" s="17" t="s">
        <v>865</v>
      </c>
      <c r="D201" s="16">
        <v>102</v>
      </c>
      <c r="E201" s="16">
        <v>0.7</v>
      </c>
      <c r="F201" s="16">
        <v>0.7</v>
      </c>
      <c r="G201" s="16">
        <v>0.7</v>
      </c>
      <c r="H201" s="62"/>
      <c r="I201" s="62"/>
      <c r="J201" s="62"/>
      <c r="K201" s="62"/>
      <c r="L201" s="62"/>
      <c r="M201" s="62"/>
      <c r="N201" s="62"/>
      <c r="O201" s="62"/>
      <c r="P201" s="62"/>
      <c r="Q201" s="16">
        <v>0.7</v>
      </c>
      <c r="R201" s="17">
        <v>5</v>
      </c>
      <c r="S201" s="82"/>
      <c r="T201" s="82"/>
      <c r="U201" s="82"/>
      <c r="V201" s="16"/>
      <c r="W201" s="16"/>
      <c r="X201" s="16"/>
      <c r="Y201" s="16">
        <v>0.7</v>
      </c>
      <c r="Z201" s="16"/>
      <c r="AA201" s="16"/>
    </row>
    <row r="202" spans="1:27">
      <c r="A202" s="50">
        <v>38</v>
      </c>
      <c r="B202" s="16" t="s">
        <v>866</v>
      </c>
      <c r="C202" s="17" t="s">
        <v>867</v>
      </c>
      <c r="D202" s="43">
        <v>103</v>
      </c>
      <c r="E202" s="16">
        <v>0.5</v>
      </c>
      <c r="F202" s="16">
        <v>0.5</v>
      </c>
      <c r="G202" s="16">
        <v>0.5</v>
      </c>
      <c r="H202" s="62"/>
      <c r="I202" s="62"/>
      <c r="J202" s="62"/>
      <c r="K202" s="62"/>
      <c r="L202" s="62"/>
      <c r="M202" s="62"/>
      <c r="N202" s="62"/>
      <c r="O202" s="62"/>
      <c r="P202" s="62"/>
      <c r="Q202" s="16">
        <v>0.5</v>
      </c>
      <c r="R202" s="17">
        <v>5</v>
      </c>
      <c r="S202" s="82"/>
      <c r="T202" s="82"/>
      <c r="U202" s="82"/>
      <c r="V202" s="16"/>
      <c r="W202" s="16"/>
      <c r="X202" s="16"/>
      <c r="Y202" s="16">
        <v>0.5</v>
      </c>
      <c r="Z202" s="16"/>
      <c r="AA202" s="16"/>
    </row>
    <row r="203" spans="1:27">
      <c r="A203" s="49"/>
      <c r="B203" s="16" t="s">
        <v>868</v>
      </c>
      <c r="C203" s="17" t="s">
        <v>869</v>
      </c>
      <c r="D203" s="17"/>
      <c r="E203" s="16">
        <v>0.5</v>
      </c>
      <c r="F203" s="16"/>
      <c r="G203" s="16"/>
      <c r="H203" s="62"/>
      <c r="I203" s="62"/>
      <c r="J203" s="62"/>
      <c r="K203" s="62"/>
      <c r="L203" s="62"/>
      <c r="M203" s="62"/>
      <c r="N203" s="62"/>
      <c r="O203" s="62"/>
      <c r="P203" s="16">
        <v>0.5</v>
      </c>
      <c r="Q203" s="16">
        <v>0.5</v>
      </c>
      <c r="R203" s="17" t="s">
        <v>607</v>
      </c>
      <c r="S203" s="82"/>
      <c r="T203" s="82"/>
      <c r="U203" s="82"/>
      <c r="V203" s="16"/>
      <c r="W203" s="16"/>
      <c r="X203" s="16"/>
      <c r="Y203" s="16"/>
      <c r="Z203" s="16"/>
      <c r="AA203" s="16">
        <v>0.5</v>
      </c>
    </row>
    <row r="204" spans="1:27">
      <c r="A204" s="51">
        <v>39</v>
      </c>
      <c r="B204" s="22" t="s">
        <v>870</v>
      </c>
      <c r="C204" s="17" t="s">
        <v>871</v>
      </c>
      <c r="D204" s="16">
        <v>1</v>
      </c>
      <c r="E204" s="16">
        <v>0.8</v>
      </c>
      <c r="F204" s="16"/>
      <c r="G204" s="16"/>
      <c r="H204" s="62"/>
      <c r="I204" s="62"/>
      <c r="J204" s="62"/>
      <c r="K204" s="62"/>
      <c r="L204" s="62"/>
      <c r="M204" s="62"/>
      <c r="N204" s="62"/>
      <c r="O204" s="62"/>
      <c r="P204" s="16">
        <v>0.8</v>
      </c>
      <c r="Q204" s="16">
        <v>0.8</v>
      </c>
      <c r="R204" s="17" t="s">
        <v>607</v>
      </c>
      <c r="S204" s="82"/>
      <c r="T204" s="82"/>
      <c r="U204" s="82">
        <v>1</v>
      </c>
      <c r="V204" s="16"/>
      <c r="W204" s="16"/>
      <c r="X204" s="16"/>
      <c r="Y204" s="16"/>
      <c r="Z204" s="16"/>
      <c r="AA204" s="16">
        <v>0.8</v>
      </c>
    </row>
    <row r="205" spans="1:27">
      <c r="A205" s="51">
        <v>40</v>
      </c>
      <c r="B205" s="22" t="s">
        <v>872</v>
      </c>
      <c r="C205" s="17" t="s">
        <v>873</v>
      </c>
      <c r="D205" s="16">
        <v>2</v>
      </c>
      <c r="E205" s="16">
        <v>1.2</v>
      </c>
      <c r="F205" s="16">
        <v>1.2</v>
      </c>
      <c r="G205" s="16"/>
      <c r="H205" s="62"/>
      <c r="I205" s="62"/>
      <c r="J205" s="62"/>
      <c r="K205" s="62"/>
      <c r="L205" s="62">
        <v>1.2</v>
      </c>
      <c r="M205" s="62"/>
      <c r="N205" s="62"/>
      <c r="O205" s="62"/>
      <c r="P205" s="62"/>
      <c r="Q205" s="16"/>
      <c r="R205" s="17" t="s">
        <v>607</v>
      </c>
      <c r="S205" s="82"/>
      <c r="T205" s="82"/>
      <c r="U205" s="82">
        <v>1</v>
      </c>
      <c r="V205" s="16"/>
      <c r="W205" s="16"/>
      <c r="X205" s="16"/>
      <c r="Y205" s="16">
        <v>1.2</v>
      </c>
      <c r="Z205" s="16"/>
      <c r="AA205" s="16"/>
    </row>
    <row r="206" spans="1:27">
      <c r="A206" s="52">
        <v>41</v>
      </c>
      <c r="B206" s="41" t="s">
        <v>874</v>
      </c>
      <c r="C206" s="21" t="s">
        <v>875</v>
      </c>
      <c r="D206" s="42">
        <v>3</v>
      </c>
      <c r="E206" s="42">
        <v>1</v>
      </c>
      <c r="F206" s="42">
        <v>1</v>
      </c>
      <c r="G206" s="42"/>
      <c r="H206" s="62"/>
      <c r="I206" s="62"/>
      <c r="J206" s="62"/>
      <c r="K206" s="62"/>
      <c r="L206" s="62">
        <v>1</v>
      </c>
      <c r="M206" s="62"/>
      <c r="N206" s="62"/>
      <c r="O206" s="62"/>
      <c r="P206" s="62"/>
      <c r="Q206" s="42"/>
      <c r="R206" s="21" t="s">
        <v>607</v>
      </c>
      <c r="S206" s="82"/>
      <c r="T206" s="82"/>
      <c r="U206" s="82"/>
      <c r="V206" s="42"/>
      <c r="W206" s="42"/>
      <c r="X206" s="42"/>
      <c r="Y206" s="42">
        <v>1</v>
      </c>
      <c r="Z206" s="42"/>
      <c r="AA206" s="42"/>
    </row>
    <row r="207" spans="1:27">
      <c r="A207" s="51">
        <v>42</v>
      </c>
      <c r="B207" s="22" t="s">
        <v>876</v>
      </c>
      <c r="C207" s="17" t="s">
        <v>877</v>
      </c>
      <c r="D207" s="16">
        <v>4</v>
      </c>
      <c r="E207" s="16">
        <v>0.5</v>
      </c>
      <c r="F207" s="16"/>
      <c r="G207" s="16"/>
      <c r="H207" s="62"/>
      <c r="I207" s="62"/>
      <c r="J207" s="62"/>
      <c r="K207" s="62"/>
      <c r="L207" s="62"/>
      <c r="M207" s="62"/>
      <c r="N207" s="62"/>
      <c r="O207" s="62"/>
      <c r="P207" s="16">
        <v>0.5</v>
      </c>
      <c r="Q207" s="16">
        <v>0.5</v>
      </c>
      <c r="R207" s="17" t="s">
        <v>607</v>
      </c>
      <c r="S207" s="82"/>
      <c r="T207" s="82"/>
      <c r="U207" s="82"/>
      <c r="V207" s="16"/>
      <c r="W207" s="16"/>
      <c r="X207" s="16"/>
      <c r="Y207" s="16"/>
      <c r="Z207" s="16"/>
      <c r="AA207" s="16">
        <v>0.5</v>
      </c>
    </row>
    <row r="208" spans="1:27">
      <c r="A208" s="51">
        <v>43</v>
      </c>
      <c r="B208" s="22" t="s">
        <v>878</v>
      </c>
      <c r="C208" s="17" t="s">
        <v>879</v>
      </c>
      <c r="D208" s="16">
        <v>5</v>
      </c>
      <c r="E208" s="16">
        <v>0.3</v>
      </c>
      <c r="F208" s="16"/>
      <c r="G208" s="16"/>
      <c r="H208" s="62"/>
      <c r="I208" s="62"/>
      <c r="J208" s="62"/>
      <c r="K208" s="62"/>
      <c r="L208" s="62"/>
      <c r="M208" s="62"/>
      <c r="N208" s="62"/>
      <c r="O208" s="62"/>
      <c r="P208" s="16">
        <v>0.3</v>
      </c>
      <c r="Q208" s="16">
        <v>0.3</v>
      </c>
      <c r="R208" s="17" t="s">
        <v>607</v>
      </c>
      <c r="S208" s="82"/>
      <c r="T208" s="82"/>
      <c r="U208" s="82"/>
      <c r="V208" s="16"/>
      <c r="W208" s="16"/>
      <c r="X208" s="16"/>
      <c r="Y208" s="16"/>
      <c r="Z208" s="16"/>
      <c r="AA208" s="16">
        <v>0.3</v>
      </c>
    </row>
    <row r="209" spans="1:27">
      <c r="A209" s="51">
        <v>44</v>
      </c>
      <c r="B209" s="22" t="s">
        <v>880</v>
      </c>
      <c r="C209" s="17" t="s">
        <v>881</v>
      </c>
      <c r="D209" s="16">
        <v>6</v>
      </c>
      <c r="E209" s="16">
        <v>0.6</v>
      </c>
      <c r="F209" s="16"/>
      <c r="G209" s="16"/>
      <c r="H209" s="62"/>
      <c r="I209" s="62"/>
      <c r="J209" s="62"/>
      <c r="K209" s="62"/>
      <c r="L209" s="62"/>
      <c r="M209" s="62"/>
      <c r="N209" s="62"/>
      <c r="O209" s="62"/>
      <c r="P209" s="16">
        <v>0.6</v>
      </c>
      <c r="Q209" s="16">
        <v>0.6</v>
      </c>
      <c r="R209" s="17" t="s">
        <v>607</v>
      </c>
      <c r="S209" s="82"/>
      <c r="T209" s="82"/>
      <c r="U209" s="82"/>
      <c r="V209" s="16"/>
      <c r="W209" s="16"/>
      <c r="X209" s="16"/>
      <c r="Y209" s="16"/>
      <c r="Z209" s="16">
        <v>0.6</v>
      </c>
      <c r="AA209" s="16"/>
    </row>
    <row r="210" spans="1:27">
      <c r="A210" s="51">
        <v>45</v>
      </c>
      <c r="B210" s="22" t="s">
        <v>882</v>
      </c>
      <c r="C210" s="17" t="s">
        <v>883</v>
      </c>
      <c r="D210" s="16">
        <v>7</v>
      </c>
      <c r="E210" s="16">
        <v>0.4</v>
      </c>
      <c r="F210" s="16"/>
      <c r="G210" s="16"/>
      <c r="H210" s="62"/>
      <c r="I210" s="62"/>
      <c r="J210" s="62"/>
      <c r="K210" s="62"/>
      <c r="L210" s="62"/>
      <c r="M210" s="62"/>
      <c r="N210" s="62"/>
      <c r="O210" s="62"/>
      <c r="P210" s="16">
        <v>0.4</v>
      </c>
      <c r="Q210" s="16">
        <v>0.4</v>
      </c>
      <c r="R210" s="17" t="s">
        <v>607</v>
      </c>
      <c r="S210" s="82"/>
      <c r="T210" s="82"/>
      <c r="U210" s="82"/>
      <c r="V210" s="16"/>
      <c r="W210" s="16"/>
      <c r="X210" s="16"/>
      <c r="Y210" s="16"/>
      <c r="Z210" s="16"/>
      <c r="AA210" s="16">
        <v>0.4</v>
      </c>
    </row>
    <row r="211" spans="1:27">
      <c r="A211" s="51">
        <v>46</v>
      </c>
      <c r="B211" s="22" t="s">
        <v>884</v>
      </c>
      <c r="C211" s="17" t="s">
        <v>885</v>
      </c>
      <c r="D211" s="16">
        <v>8</v>
      </c>
      <c r="E211" s="16">
        <v>0.7</v>
      </c>
      <c r="F211" s="16"/>
      <c r="G211" s="16"/>
      <c r="H211" s="62"/>
      <c r="I211" s="62"/>
      <c r="J211" s="62"/>
      <c r="K211" s="62"/>
      <c r="L211" s="62"/>
      <c r="M211" s="62"/>
      <c r="N211" s="62"/>
      <c r="O211" s="62"/>
      <c r="P211" s="16">
        <v>0.7</v>
      </c>
      <c r="Q211" s="16">
        <v>0.7</v>
      </c>
      <c r="R211" s="17" t="s">
        <v>607</v>
      </c>
      <c r="S211" s="82"/>
      <c r="T211" s="82"/>
      <c r="U211" s="82"/>
      <c r="V211" s="16"/>
      <c r="W211" s="16"/>
      <c r="X211" s="16"/>
      <c r="Y211" s="16"/>
      <c r="Z211" s="16"/>
      <c r="AA211" s="16">
        <v>0.7</v>
      </c>
    </row>
    <row r="212" spans="1:27">
      <c r="A212" s="51">
        <v>47</v>
      </c>
      <c r="B212" s="22" t="s">
        <v>886</v>
      </c>
      <c r="C212" s="17" t="s">
        <v>887</v>
      </c>
      <c r="D212" s="16">
        <v>9</v>
      </c>
      <c r="E212" s="16">
        <v>0.8</v>
      </c>
      <c r="F212" s="16"/>
      <c r="G212" s="16"/>
      <c r="H212" s="62"/>
      <c r="I212" s="62"/>
      <c r="J212" s="62"/>
      <c r="K212" s="62"/>
      <c r="L212" s="62"/>
      <c r="M212" s="62"/>
      <c r="N212" s="62"/>
      <c r="O212" s="62"/>
      <c r="P212" s="16">
        <v>0.8</v>
      </c>
      <c r="Q212" s="16">
        <v>0.8</v>
      </c>
      <c r="R212" s="17" t="s">
        <v>607</v>
      </c>
      <c r="S212" s="82"/>
      <c r="T212" s="82"/>
      <c r="U212" s="82"/>
      <c r="V212" s="16"/>
      <c r="W212" s="16"/>
      <c r="X212" s="16"/>
      <c r="Y212" s="16"/>
      <c r="Z212" s="16">
        <v>0.8</v>
      </c>
      <c r="AA212" s="16"/>
    </row>
    <row r="213" spans="1:27">
      <c r="A213" s="50">
        <v>48</v>
      </c>
      <c r="B213" s="22" t="s">
        <v>888</v>
      </c>
      <c r="C213" s="17" t="s">
        <v>889</v>
      </c>
      <c r="D213" s="63">
        <v>10</v>
      </c>
      <c r="E213" s="16">
        <v>0.9</v>
      </c>
      <c r="F213" s="16"/>
      <c r="G213" s="16"/>
      <c r="H213" s="62"/>
      <c r="I213" s="62"/>
      <c r="J213" s="62"/>
      <c r="K213" s="62"/>
      <c r="L213" s="62"/>
      <c r="M213" s="62"/>
      <c r="N213" s="62"/>
      <c r="O213" s="62"/>
      <c r="P213" s="16">
        <v>0.9</v>
      </c>
      <c r="Q213" s="16">
        <v>0.9</v>
      </c>
      <c r="R213" s="17" t="s">
        <v>607</v>
      </c>
      <c r="S213" s="82"/>
      <c r="T213" s="82"/>
      <c r="U213" s="82"/>
      <c r="V213" s="16"/>
      <c r="W213" s="16"/>
      <c r="X213" s="16"/>
      <c r="Y213" s="16"/>
      <c r="Z213" s="16">
        <v>0.9</v>
      </c>
      <c r="AA213" s="16"/>
    </row>
    <row r="214" spans="1:27">
      <c r="A214" s="49"/>
      <c r="B214" s="22" t="s">
        <v>890</v>
      </c>
      <c r="C214" s="1676" t="s">
        <v>891</v>
      </c>
      <c r="D214" s="23"/>
      <c r="E214" s="16">
        <v>0.1</v>
      </c>
      <c r="F214" s="16"/>
      <c r="G214" s="16"/>
      <c r="H214" s="62"/>
      <c r="I214" s="62"/>
      <c r="J214" s="62"/>
      <c r="K214" s="62"/>
      <c r="L214" s="62"/>
      <c r="M214" s="62"/>
      <c r="N214" s="62"/>
      <c r="O214" s="62"/>
      <c r="P214" s="16">
        <v>0.1</v>
      </c>
      <c r="Q214" s="16">
        <v>0.1</v>
      </c>
      <c r="R214" s="17" t="s">
        <v>607</v>
      </c>
      <c r="S214" s="82"/>
      <c r="T214" s="82"/>
      <c r="U214" s="82"/>
      <c r="V214" s="16"/>
      <c r="W214" s="16"/>
      <c r="X214" s="16"/>
      <c r="Y214" s="16"/>
      <c r="Z214" s="16"/>
      <c r="AA214" s="16">
        <v>0.1</v>
      </c>
    </row>
    <row r="215" spans="1:27">
      <c r="A215" s="51">
        <v>49</v>
      </c>
      <c r="B215" s="22" t="s">
        <v>892</v>
      </c>
      <c r="C215" s="17" t="s">
        <v>893</v>
      </c>
      <c r="D215" s="16">
        <v>11</v>
      </c>
      <c r="E215" s="16">
        <v>1</v>
      </c>
      <c r="F215" s="16"/>
      <c r="G215" s="16"/>
      <c r="H215" s="62"/>
      <c r="I215" s="62"/>
      <c r="J215" s="62"/>
      <c r="K215" s="62"/>
      <c r="L215" s="62"/>
      <c r="M215" s="62"/>
      <c r="N215" s="62"/>
      <c r="O215" s="62"/>
      <c r="P215" s="16">
        <v>1</v>
      </c>
      <c r="Q215" s="16">
        <v>1</v>
      </c>
      <c r="R215" s="17" t="s">
        <v>607</v>
      </c>
      <c r="S215" s="82"/>
      <c r="T215" s="82"/>
      <c r="U215" s="82"/>
      <c r="V215" s="16"/>
      <c r="W215" s="16"/>
      <c r="X215" s="16"/>
      <c r="Y215" s="16"/>
      <c r="Z215" s="16"/>
      <c r="AA215" s="16">
        <v>1</v>
      </c>
    </row>
    <row r="216" spans="1:27">
      <c r="A216" s="51">
        <v>50</v>
      </c>
      <c r="B216" s="22" t="s">
        <v>894</v>
      </c>
      <c r="C216" s="17" t="s">
        <v>895</v>
      </c>
      <c r="D216" s="16">
        <v>12</v>
      </c>
      <c r="E216" s="16">
        <v>0.5</v>
      </c>
      <c r="F216" s="16"/>
      <c r="G216" s="16"/>
      <c r="H216" s="62"/>
      <c r="I216" s="62"/>
      <c r="J216" s="62"/>
      <c r="K216" s="62"/>
      <c r="L216" s="62"/>
      <c r="M216" s="62"/>
      <c r="N216" s="62"/>
      <c r="O216" s="62"/>
      <c r="P216" s="16">
        <v>0.5</v>
      </c>
      <c r="Q216" s="16">
        <v>0.5</v>
      </c>
      <c r="R216" s="17" t="s">
        <v>607</v>
      </c>
      <c r="S216" s="82"/>
      <c r="T216" s="82"/>
      <c r="U216" s="82"/>
      <c r="V216" s="16"/>
      <c r="W216" s="16"/>
      <c r="X216" s="16"/>
      <c r="Y216" s="16"/>
      <c r="Z216" s="16"/>
      <c r="AA216" s="16">
        <v>0.5</v>
      </c>
    </row>
    <row r="217" spans="1:27">
      <c r="A217" s="51">
        <v>51</v>
      </c>
      <c r="B217" s="22" t="s">
        <v>896</v>
      </c>
      <c r="C217" s="17" t="s">
        <v>897</v>
      </c>
      <c r="D217" s="16">
        <v>13</v>
      </c>
      <c r="E217" s="16">
        <v>1.3</v>
      </c>
      <c r="F217" s="16">
        <v>1.3</v>
      </c>
      <c r="G217" s="16"/>
      <c r="H217" s="62"/>
      <c r="I217" s="62"/>
      <c r="J217" s="62"/>
      <c r="K217" s="62"/>
      <c r="L217" s="62">
        <v>1.3</v>
      </c>
      <c r="M217" s="62"/>
      <c r="N217" s="62"/>
      <c r="O217" s="62"/>
      <c r="P217" s="62"/>
      <c r="Q217" s="16"/>
      <c r="R217" s="17" t="s">
        <v>607</v>
      </c>
      <c r="S217" s="82">
        <v>1</v>
      </c>
      <c r="T217" s="82"/>
      <c r="U217" s="82"/>
      <c r="V217" s="16"/>
      <c r="W217" s="16"/>
      <c r="X217" s="16"/>
      <c r="Y217" s="16">
        <v>1.3</v>
      </c>
      <c r="Z217" s="16"/>
      <c r="AA217" s="16"/>
    </row>
    <row r="218" spans="1:27">
      <c r="A218" s="51">
        <v>52</v>
      </c>
      <c r="B218" s="22" t="s">
        <v>898</v>
      </c>
      <c r="C218" s="17" t="s">
        <v>899</v>
      </c>
      <c r="D218" s="16">
        <v>14</v>
      </c>
      <c r="E218" s="16">
        <v>0.7</v>
      </c>
      <c r="F218" s="16"/>
      <c r="G218" s="16"/>
      <c r="H218" s="62"/>
      <c r="I218" s="62"/>
      <c r="J218" s="62"/>
      <c r="K218" s="62"/>
      <c r="L218" s="62"/>
      <c r="M218" s="62"/>
      <c r="N218" s="62"/>
      <c r="O218" s="62"/>
      <c r="P218" s="16">
        <v>0.7</v>
      </c>
      <c r="Q218" s="16">
        <v>0.7</v>
      </c>
      <c r="R218" s="17" t="s">
        <v>607</v>
      </c>
      <c r="S218" s="82"/>
      <c r="T218" s="82"/>
      <c r="U218" s="82"/>
      <c r="V218" s="16"/>
      <c r="W218" s="16"/>
      <c r="X218" s="16"/>
      <c r="Y218" s="16"/>
      <c r="Z218" s="16"/>
      <c r="AA218" s="16">
        <v>0.7</v>
      </c>
    </row>
    <row r="219" spans="1:27">
      <c r="A219" s="51">
        <v>53</v>
      </c>
      <c r="B219" s="22" t="s">
        <v>900</v>
      </c>
      <c r="C219" s="17" t="s">
        <v>901</v>
      </c>
      <c r="D219" s="16">
        <v>15</v>
      </c>
      <c r="E219" s="16">
        <v>1</v>
      </c>
      <c r="F219" s="16"/>
      <c r="G219" s="16"/>
      <c r="H219" s="62"/>
      <c r="I219" s="62"/>
      <c r="J219" s="62"/>
      <c r="K219" s="62"/>
      <c r="L219" s="62"/>
      <c r="M219" s="62"/>
      <c r="N219" s="62"/>
      <c r="O219" s="62"/>
      <c r="P219" s="16">
        <v>1</v>
      </c>
      <c r="Q219" s="16">
        <v>1</v>
      </c>
      <c r="R219" s="17" t="s">
        <v>607</v>
      </c>
      <c r="S219" s="82"/>
      <c r="T219" s="82"/>
      <c r="U219" s="82"/>
      <c r="V219" s="16"/>
      <c r="W219" s="16"/>
      <c r="X219" s="16"/>
      <c r="Y219" s="16"/>
      <c r="Z219" s="16"/>
      <c r="AA219" s="16">
        <v>1</v>
      </c>
    </row>
    <row r="220" spans="1:27">
      <c r="A220" s="51">
        <v>54</v>
      </c>
      <c r="B220" s="22" t="s">
        <v>902</v>
      </c>
      <c r="C220" s="17" t="s">
        <v>903</v>
      </c>
      <c r="D220" s="16">
        <v>16</v>
      </c>
      <c r="E220" s="16">
        <v>0.8</v>
      </c>
      <c r="F220" s="16"/>
      <c r="G220" s="16"/>
      <c r="H220" s="62"/>
      <c r="I220" s="62"/>
      <c r="J220" s="62"/>
      <c r="K220" s="62"/>
      <c r="L220" s="62"/>
      <c r="M220" s="62"/>
      <c r="N220" s="62"/>
      <c r="O220" s="62"/>
      <c r="P220" s="16">
        <v>0.8</v>
      </c>
      <c r="Q220" s="16">
        <v>0.8</v>
      </c>
      <c r="R220" s="17" t="s">
        <v>607</v>
      </c>
      <c r="S220" s="82"/>
      <c r="T220" s="82"/>
      <c r="U220" s="82"/>
      <c r="V220" s="16"/>
      <c r="W220" s="16"/>
      <c r="X220" s="16"/>
      <c r="Y220" s="16"/>
      <c r="Z220" s="16"/>
      <c r="AA220" s="16">
        <v>0.8</v>
      </c>
    </row>
    <row r="221" spans="1:27">
      <c r="A221" s="51">
        <v>55</v>
      </c>
      <c r="B221" s="22" t="s">
        <v>904</v>
      </c>
      <c r="C221" s="17" t="s">
        <v>905</v>
      </c>
      <c r="D221" s="16">
        <v>17</v>
      </c>
      <c r="E221" s="16">
        <v>0.3</v>
      </c>
      <c r="F221" s="16"/>
      <c r="G221" s="16"/>
      <c r="H221" s="62"/>
      <c r="I221" s="62"/>
      <c r="J221" s="62"/>
      <c r="K221" s="62"/>
      <c r="L221" s="62"/>
      <c r="M221" s="62"/>
      <c r="N221" s="62"/>
      <c r="O221" s="62"/>
      <c r="P221" s="16">
        <v>0.3</v>
      </c>
      <c r="Q221" s="16">
        <v>0.3</v>
      </c>
      <c r="R221" s="17" t="s">
        <v>607</v>
      </c>
      <c r="S221" s="82"/>
      <c r="T221" s="82"/>
      <c r="U221" s="82"/>
      <c r="V221" s="16"/>
      <c r="W221" s="16"/>
      <c r="X221" s="16"/>
      <c r="Y221" s="16"/>
      <c r="Z221" s="16"/>
      <c r="AA221" s="16">
        <v>0.3</v>
      </c>
    </row>
    <row r="222" spans="1:27">
      <c r="A222" s="51">
        <v>56</v>
      </c>
      <c r="B222" s="22" t="s">
        <v>906</v>
      </c>
      <c r="C222" s="17" t="s">
        <v>907</v>
      </c>
      <c r="D222" s="16">
        <v>18</v>
      </c>
      <c r="E222" s="16">
        <v>0.9</v>
      </c>
      <c r="F222" s="16"/>
      <c r="G222" s="16"/>
      <c r="H222" s="62"/>
      <c r="I222" s="62"/>
      <c r="J222" s="62"/>
      <c r="K222" s="62"/>
      <c r="L222" s="62"/>
      <c r="M222" s="62"/>
      <c r="N222" s="62"/>
      <c r="O222" s="62"/>
      <c r="P222" s="16">
        <v>0.9</v>
      </c>
      <c r="Q222" s="16">
        <v>0.9</v>
      </c>
      <c r="R222" s="17" t="s">
        <v>607</v>
      </c>
      <c r="S222" s="82"/>
      <c r="T222" s="82"/>
      <c r="U222" s="82"/>
      <c r="V222" s="16"/>
      <c r="W222" s="16"/>
      <c r="X222" s="16"/>
      <c r="Y222" s="16"/>
      <c r="Z222" s="16">
        <v>0.9</v>
      </c>
      <c r="AA222" s="16"/>
    </row>
    <row r="223" spans="1:27">
      <c r="A223" s="51">
        <v>57</v>
      </c>
      <c r="B223" s="22" t="s">
        <v>908</v>
      </c>
      <c r="C223" s="17" t="s">
        <v>909</v>
      </c>
      <c r="D223" s="16">
        <v>19</v>
      </c>
      <c r="E223" s="16">
        <v>0.4</v>
      </c>
      <c r="F223" s="16"/>
      <c r="G223" s="16"/>
      <c r="H223" s="62"/>
      <c r="I223" s="62"/>
      <c r="J223" s="62"/>
      <c r="K223" s="62"/>
      <c r="L223" s="62"/>
      <c r="M223" s="62"/>
      <c r="N223" s="62"/>
      <c r="O223" s="62"/>
      <c r="P223" s="16">
        <v>0.4</v>
      </c>
      <c r="Q223" s="16">
        <v>0.4</v>
      </c>
      <c r="R223" s="17" t="s">
        <v>607</v>
      </c>
      <c r="S223" s="82"/>
      <c r="T223" s="82"/>
      <c r="U223" s="82"/>
      <c r="V223" s="16"/>
      <c r="W223" s="16"/>
      <c r="X223" s="16"/>
      <c r="Y223" s="16"/>
      <c r="Z223" s="16"/>
      <c r="AA223" s="16">
        <v>0.4</v>
      </c>
    </row>
    <row r="224" spans="1:27">
      <c r="A224" s="50">
        <v>58</v>
      </c>
      <c r="B224" s="22" t="s">
        <v>910</v>
      </c>
      <c r="C224" s="17" t="s">
        <v>911</v>
      </c>
      <c r="D224" s="43">
        <v>20</v>
      </c>
      <c r="E224" s="16">
        <v>0.7</v>
      </c>
      <c r="F224" s="16">
        <v>0.7</v>
      </c>
      <c r="G224" s="16">
        <v>0.7</v>
      </c>
      <c r="H224" s="62"/>
      <c r="I224" s="62"/>
      <c r="J224" s="62"/>
      <c r="K224" s="62"/>
      <c r="L224" s="62"/>
      <c r="M224" s="62"/>
      <c r="N224" s="62"/>
      <c r="O224" s="62"/>
      <c r="P224" s="62"/>
      <c r="Q224" s="16">
        <v>0.7</v>
      </c>
      <c r="R224" s="17">
        <v>5</v>
      </c>
      <c r="S224" s="82"/>
      <c r="T224" s="82"/>
      <c r="U224" s="82"/>
      <c r="V224" s="16"/>
      <c r="W224" s="16"/>
      <c r="X224" s="16"/>
      <c r="Y224" s="16">
        <v>0.7</v>
      </c>
      <c r="Z224" s="16"/>
      <c r="AA224" s="16"/>
    </row>
    <row r="225" spans="1:27">
      <c r="A225" s="48"/>
      <c r="B225" s="22" t="s">
        <v>912</v>
      </c>
      <c r="C225" s="17" t="s">
        <v>913</v>
      </c>
      <c r="D225" s="17"/>
      <c r="E225" s="16">
        <v>0.7</v>
      </c>
      <c r="F225" s="16">
        <v>0.7</v>
      </c>
      <c r="G225" s="16">
        <v>0.7</v>
      </c>
      <c r="H225" s="62"/>
      <c r="I225" s="62"/>
      <c r="J225" s="62"/>
      <c r="K225" s="62"/>
      <c r="L225" s="62"/>
      <c r="M225" s="62"/>
      <c r="N225" s="62"/>
      <c r="O225" s="62"/>
      <c r="P225" s="62"/>
      <c r="Q225" s="16">
        <v>0.7</v>
      </c>
      <c r="R225" s="17">
        <v>5</v>
      </c>
      <c r="S225" s="82"/>
      <c r="T225" s="82"/>
      <c r="U225" s="82"/>
      <c r="V225" s="16"/>
      <c r="W225" s="16"/>
      <c r="X225" s="16"/>
      <c r="Y225" s="16">
        <v>0.7</v>
      </c>
      <c r="Z225" s="16"/>
      <c r="AA225" s="16"/>
    </row>
    <row r="226" spans="1:27">
      <c r="A226" s="48"/>
      <c r="B226" s="22" t="s">
        <v>914</v>
      </c>
      <c r="C226" s="17" t="s">
        <v>915</v>
      </c>
      <c r="D226" s="17"/>
      <c r="E226" s="16">
        <v>0.5</v>
      </c>
      <c r="F226" s="16"/>
      <c r="G226" s="16"/>
      <c r="H226" s="62"/>
      <c r="I226" s="62"/>
      <c r="J226" s="62"/>
      <c r="K226" s="62"/>
      <c r="L226" s="62"/>
      <c r="M226" s="62"/>
      <c r="N226" s="62"/>
      <c r="O226" s="62"/>
      <c r="P226" s="62">
        <v>0.5</v>
      </c>
      <c r="Q226" s="16">
        <v>0.5</v>
      </c>
      <c r="R226" s="17" t="s">
        <v>607</v>
      </c>
      <c r="S226" s="82"/>
      <c r="T226" s="82"/>
      <c r="U226" s="82"/>
      <c r="V226" s="16"/>
      <c r="W226" s="16"/>
      <c r="X226" s="16"/>
      <c r="Y226" s="16"/>
      <c r="Z226" s="16"/>
      <c r="AA226" s="16">
        <v>0.5</v>
      </c>
    </row>
    <row r="227" spans="1:27">
      <c r="A227" s="48"/>
      <c r="B227" s="22" t="s">
        <v>916</v>
      </c>
      <c r="C227" s="17" t="s">
        <v>917</v>
      </c>
      <c r="D227" s="17"/>
      <c r="E227" s="16">
        <v>0.2</v>
      </c>
      <c r="F227" s="16">
        <v>0.2</v>
      </c>
      <c r="G227" s="16"/>
      <c r="H227" s="62">
        <v>0.2</v>
      </c>
      <c r="I227" s="62"/>
      <c r="J227" s="62"/>
      <c r="K227" s="62"/>
      <c r="L227" s="62"/>
      <c r="M227" s="62"/>
      <c r="N227" s="62"/>
      <c r="O227" s="62"/>
      <c r="P227" s="62"/>
      <c r="Q227" s="16">
        <v>0.2</v>
      </c>
      <c r="R227" s="17" t="s">
        <v>607</v>
      </c>
      <c r="S227" s="82"/>
      <c r="T227" s="82"/>
      <c r="U227" s="82"/>
      <c r="V227" s="16"/>
      <c r="W227" s="16"/>
      <c r="X227" s="16"/>
      <c r="Y227" s="16">
        <v>0.2</v>
      </c>
      <c r="Z227" s="16"/>
      <c r="AA227" s="16"/>
    </row>
    <row r="228" spans="1:27">
      <c r="A228" s="48"/>
      <c r="B228" s="22" t="s">
        <v>918</v>
      </c>
      <c r="C228" s="17" t="s">
        <v>919</v>
      </c>
      <c r="D228" s="17"/>
      <c r="E228" s="16">
        <v>0.2</v>
      </c>
      <c r="F228" s="16"/>
      <c r="G228" s="16"/>
      <c r="H228" s="62"/>
      <c r="I228" s="62"/>
      <c r="J228" s="62"/>
      <c r="K228" s="62"/>
      <c r="L228" s="62"/>
      <c r="M228" s="62"/>
      <c r="N228" s="62"/>
      <c r="O228" s="62"/>
      <c r="P228" s="16">
        <v>0.2</v>
      </c>
      <c r="Q228" s="16">
        <v>0.2</v>
      </c>
      <c r="R228" s="17" t="s">
        <v>607</v>
      </c>
      <c r="S228" s="82"/>
      <c r="T228" s="82"/>
      <c r="U228" s="82"/>
      <c r="V228" s="16"/>
      <c r="W228" s="16"/>
      <c r="X228" s="16"/>
      <c r="Y228" s="16"/>
      <c r="Z228" s="16"/>
      <c r="AA228" s="16">
        <v>0.2</v>
      </c>
    </row>
    <row r="229" spans="1:27">
      <c r="A229" s="49"/>
      <c r="B229" s="22" t="s">
        <v>920</v>
      </c>
      <c r="C229" s="1676" t="s">
        <v>921</v>
      </c>
      <c r="D229" s="17"/>
      <c r="E229" s="16">
        <v>0.2</v>
      </c>
      <c r="F229" s="16"/>
      <c r="G229" s="16"/>
      <c r="H229" s="62"/>
      <c r="I229" s="62"/>
      <c r="J229" s="62"/>
      <c r="K229" s="62"/>
      <c r="L229" s="62"/>
      <c r="M229" s="62"/>
      <c r="N229" s="62"/>
      <c r="O229" s="62"/>
      <c r="P229" s="16">
        <v>0.2</v>
      </c>
      <c r="Q229" s="16">
        <v>0.2</v>
      </c>
      <c r="R229" s="17" t="s">
        <v>607</v>
      </c>
      <c r="S229" s="82"/>
      <c r="T229" s="82"/>
      <c r="U229" s="82"/>
      <c r="V229" s="16"/>
      <c r="W229" s="16"/>
      <c r="X229" s="16"/>
      <c r="Y229" s="16"/>
      <c r="Z229" s="16">
        <v>0.2</v>
      </c>
      <c r="AA229" s="16"/>
    </row>
    <row r="230" spans="1:27">
      <c r="A230" s="51">
        <v>59</v>
      </c>
      <c r="B230" s="22" t="s">
        <v>922</v>
      </c>
      <c r="C230" s="17" t="s">
        <v>923</v>
      </c>
      <c r="D230" s="16">
        <v>21</v>
      </c>
      <c r="E230" s="16">
        <v>0.3</v>
      </c>
      <c r="F230" s="16"/>
      <c r="G230" s="16"/>
      <c r="H230" s="62"/>
      <c r="I230" s="62"/>
      <c r="J230" s="62"/>
      <c r="K230" s="62"/>
      <c r="L230" s="62"/>
      <c r="M230" s="62"/>
      <c r="N230" s="62"/>
      <c r="O230" s="62"/>
      <c r="P230" s="16">
        <v>0.3</v>
      </c>
      <c r="Q230" s="16">
        <v>0.3</v>
      </c>
      <c r="R230" s="17" t="s">
        <v>607</v>
      </c>
      <c r="S230" s="82"/>
      <c r="T230" s="82"/>
      <c r="U230" s="82"/>
      <c r="V230" s="16"/>
      <c r="W230" s="16"/>
      <c r="X230" s="16"/>
      <c r="Y230" s="16"/>
      <c r="Z230" s="16"/>
      <c r="AA230" s="16">
        <v>0.3</v>
      </c>
    </row>
    <row r="231" spans="1:27">
      <c r="A231" s="51">
        <v>60</v>
      </c>
      <c r="B231" s="22" t="s">
        <v>924</v>
      </c>
      <c r="C231" s="17" t="s">
        <v>925</v>
      </c>
      <c r="D231" s="16">
        <v>22</v>
      </c>
      <c r="E231" s="16">
        <v>0.3</v>
      </c>
      <c r="F231" s="16"/>
      <c r="G231" s="16"/>
      <c r="H231" s="62"/>
      <c r="I231" s="62"/>
      <c r="J231" s="62"/>
      <c r="K231" s="62"/>
      <c r="L231" s="62"/>
      <c r="M231" s="62"/>
      <c r="N231" s="62"/>
      <c r="O231" s="62"/>
      <c r="P231" s="16">
        <v>0.3</v>
      </c>
      <c r="Q231" s="16">
        <v>0.3</v>
      </c>
      <c r="R231" s="17" t="s">
        <v>607</v>
      </c>
      <c r="S231" s="82"/>
      <c r="T231" s="82"/>
      <c r="U231" s="82"/>
      <c r="V231" s="16"/>
      <c r="W231" s="16"/>
      <c r="X231" s="16"/>
      <c r="Y231" s="16"/>
      <c r="Z231" s="16"/>
      <c r="AA231" s="16">
        <v>0.3</v>
      </c>
    </row>
    <row r="232" spans="1:27">
      <c r="A232" s="51">
        <v>61</v>
      </c>
      <c r="B232" s="22" t="s">
        <v>926</v>
      </c>
      <c r="C232" s="17" t="s">
        <v>927</v>
      </c>
      <c r="D232" s="16">
        <v>23</v>
      </c>
      <c r="E232" s="16">
        <v>0.9</v>
      </c>
      <c r="F232" s="16"/>
      <c r="G232" s="16"/>
      <c r="H232" s="62"/>
      <c r="I232" s="62"/>
      <c r="J232" s="62"/>
      <c r="K232" s="62"/>
      <c r="L232" s="62"/>
      <c r="M232" s="62"/>
      <c r="N232" s="62"/>
      <c r="O232" s="62"/>
      <c r="P232" s="16">
        <v>0.9</v>
      </c>
      <c r="Q232" s="16">
        <v>0.9</v>
      </c>
      <c r="R232" s="17" t="s">
        <v>607</v>
      </c>
      <c r="S232" s="82"/>
      <c r="T232" s="82"/>
      <c r="U232" s="82"/>
      <c r="V232" s="16"/>
      <c r="W232" s="16"/>
      <c r="X232" s="16"/>
      <c r="Y232" s="16"/>
      <c r="Z232" s="16">
        <v>0.9</v>
      </c>
      <c r="AA232" s="16"/>
    </row>
    <row r="233" spans="1:27">
      <c r="A233" s="51">
        <v>62</v>
      </c>
      <c r="B233" s="22" t="s">
        <v>928</v>
      </c>
      <c r="C233" s="17" t="s">
        <v>929</v>
      </c>
      <c r="D233" s="16">
        <v>24</v>
      </c>
      <c r="E233" s="16">
        <v>0.35</v>
      </c>
      <c r="F233" s="16"/>
      <c r="G233" s="16"/>
      <c r="H233" s="62"/>
      <c r="I233" s="62"/>
      <c r="J233" s="62"/>
      <c r="K233" s="62"/>
      <c r="L233" s="62"/>
      <c r="M233" s="62"/>
      <c r="N233" s="62"/>
      <c r="O233" s="62"/>
      <c r="P233" s="16">
        <v>0.35</v>
      </c>
      <c r="Q233" s="16">
        <v>0.35</v>
      </c>
      <c r="R233" s="17" t="s">
        <v>607</v>
      </c>
      <c r="S233" s="82"/>
      <c r="T233" s="82"/>
      <c r="U233" s="82"/>
      <c r="V233" s="16"/>
      <c r="W233" s="16"/>
      <c r="X233" s="16"/>
      <c r="Y233" s="16"/>
      <c r="Z233" s="16"/>
      <c r="AA233" s="16">
        <v>0.35</v>
      </c>
    </row>
    <row r="234" spans="1:27">
      <c r="A234" s="51">
        <v>63</v>
      </c>
      <c r="B234" s="22" t="s">
        <v>930</v>
      </c>
      <c r="C234" s="17" t="s">
        <v>931</v>
      </c>
      <c r="D234" s="16">
        <v>25</v>
      </c>
      <c r="E234" s="16">
        <v>0.2</v>
      </c>
      <c r="F234" s="16"/>
      <c r="G234" s="16"/>
      <c r="H234" s="62"/>
      <c r="I234" s="62"/>
      <c r="J234" s="62"/>
      <c r="K234" s="62"/>
      <c r="L234" s="62"/>
      <c r="M234" s="62"/>
      <c r="N234" s="62"/>
      <c r="O234" s="62"/>
      <c r="P234" s="16">
        <v>0.2</v>
      </c>
      <c r="Q234" s="16">
        <v>0.2</v>
      </c>
      <c r="R234" s="17" t="s">
        <v>607</v>
      </c>
      <c r="S234" s="82"/>
      <c r="T234" s="82"/>
      <c r="U234" s="82"/>
      <c r="V234" s="16"/>
      <c r="W234" s="16"/>
      <c r="X234" s="16"/>
      <c r="Y234" s="16"/>
      <c r="Z234" s="16"/>
      <c r="AA234" s="16">
        <v>0.2</v>
      </c>
    </row>
    <row r="235" spans="1:27">
      <c r="A235" s="51">
        <v>64</v>
      </c>
      <c r="B235" s="22" t="s">
        <v>932</v>
      </c>
      <c r="C235" s="17" t="s">
        <v>933</v>
      </c>
      <c r="D235" s="16">
        <v>26</v>
      </c>
      <c r="E235" s="16">
        <v>0.25</v>
      </c>
      <c r="F235" s="16"/>
      <c r="G235" s="16"/>
      <c r="H235" s="62"/>
      <c r="I235" s="62"/>
      <c r="J235" s="62"/>
      <c r="K235" s="62"/>
      <c r="L235" s="62"/>
      <c r="M235" s="62"/>
      <c r="N235" s="62"/>
      <c r="O235" s="62"/>
      <c r="P235" s="16">
        <v>0.25</v>
      </c>
      <c r="Q235" s="16">
        <v>0.25</v>
      </c>
      <c r="R235" s="17" t="s">
        <v>607</v>
      </c>
      <c r="S235" s="82"/>
      <c r="T235" s="82"/>
      <c r="U235" s="82"/>
      <c r="V235" s="16"/>
      <c r="W235" s="16"/>
      <c r="X235" s="16"/>
      <c r="Y235" s="16"/>
      <c r="Z235" s="16"/>
      <c r="AA235" s="16">
        <v>0.25</v>
      </c>
    </row>
    <row r="236" spans="1:27">
      <c r="A236" s="50">
        <v>65</v>
      </c>
      <c r="B236" s="22" t="s">
        <v>934</v>
      </c>
      <c r="C236" s="17" t="s">
        <v>935</v>
      </c>
      <c r="D236" s="63">
        <v>27</v>
      </c>
      <c r="E236" s="16">
        <v>0.4</v>
      </c>
      <c r="F236" s="16"/>
      <c r="G236" s="16"/>
      <c r="H236" s="62"/>
      <c r="I236" s="62"/>
      <c r="J236" s="62"/>
      <c r="K236" s="62"/>
      <c r="L236" s="62"/>
      <c r="M236" s="62"/>
      <c r="N236" s="62"/>
      <c r="O236" s="62"/>
      <c r="P236" s="16">
        <v>0.4</v>
      </c>
      <c r="Q236" s="16">
        <v>0.4</v>
      </c>
      <c r="R236" s="17" t="s">
        <v>607</v>
      </c>
      <c r="S236" s="82"/>
      <c r="T236" s="82"/>
      <c r="U236" s="82"/>
      <c r="V236" s="16"/>
      <c r="W236" s="16"/>
      <c r="X236" s="16"/>
      <c r="Y236" s="16"/>
      <c r="Z236" s="16"/>
      <c r="AA236" s="16">
        <v>0.4</v>
      </c>
    </row>
    <row r="237" spans="1:27">
      <c r="A237" s="49"/>
      <c r="B237" s="22" t="s">
        <v>936</v>
      </c>
      <c r="C237" s="1676" t="s">
        <v>937</v>
      </c>
      <c r="D237" s="23"/>
      <c r="E237" s="16">
        <v>0.1</v>
      </c>
      <c r="F237" s="16"/>
      <c r="G237" s="16"/>
      <c r="H237" s="62"/>
      <c r="I237" s="62"/>
      <c r="J237" s="62"/>
      <c r="K237" s="62"/>
      <c r="L237" s="62"/>
      <c r="M237" s="62"/>
      <c r="N237" s="62"/>
      <c r="O237" s="62"/>
      <c r="P237" s="16">
        <v>0.1</v>
      </c>
      <c r="Q237" s="16">
        <v>0.1</v>
      </c>
      <c r="R237" s="17" t="s">
        <v>607</v>
      </c>
      <c r="S237" s="82"/>
      <c r="T237" s="82"/>
      <c r="U237" s="82"/>
      <c r="V237" s="16"/>
      <c r="W237" s="16"/>
      <c r="X237" s="16"/>
      <c r="Y237" s="16"/>
      <c r="Z237" s="16"/>
      <c r="AA237" s="16">
        <v>0.1</v>
      </c>
    </row>
    <row r="238" spans="1:27">
      <c r="A238" s="51">
        <v>66</v>
      </c>
      <c r="B238" s="22" t="s">
        <v>938</v>
      </c>
      <c r="C238" s="17" t="s">
        <v>939</v>
      </c>
      <c r="D238" s="16">
        <v>28</v>
      </c>
      <c r="E238" s="16">
        <v>0.5</v>
      </c>
      <c r="F238" s="16"/>
      <c r="G238" s="16"/>
      <c r="H238" s="62"/>
      <c r="I238" s="62"/>
      <c r="J238" s="62"/>
      <c r="K238" s="62"/>
      <c r="L238" s="62"/>
      <c r="M238" s="62"/>
      <c r="N238" s="62"/>
      <c r="O238" s="62"/>
      <c r="P238" s="16">
        <v>0.5</v>
      </c>
      <c r="Q238" s="16">
        <v>0.5</v>
      </c>
      <c r="R238" s="17" t="s">
        <v>607</v>
      </c>
      <c r="S238" s="82"/>
      <c r="T238" s="82"/>
      <c r="U238" s="82"/>
      <c r="V238" s="16"/>
      <c r="W238" s="16"/>
      <c r="X238" s="16"/>
      <c r="Y238" s="16"/>
      <c r="Z238" s="16"/>
      <c r="AA238" s="16">
        <v>0.5</v>
      </c>
    </row>
    <row r="239" spans="1:27">
      <c r="A239" s="51">
        <v>67</v>
      </c>
      <c r="B239" s="22" t="s">
        <v>940</v>
      </c>
      <c r="C239" s="17" t="s">
        <v>941</v>
      </c>
      <c r="D239" s="16">
        <v>29</v>
      </c>
      <c r="E239" s="16">
        <v>0.6</v>
      </c>
      <c r="F239" s="16"/>
      <c r="G239" s="16"/>
      <c r="H239" s="62"/>
      <c r="I239" s="62"/>
      <c r="J239" s="62"/>
      <c r="K239" s="62"/>
      <c r="L239" s="62"/>
      <c r="M239" s="62"/>
      <c r="N239" s="62"/>
      <c r="O239" s="62"/>
      <c r="P239" s="16">
        <v>0.6</v>
      </c>
      <c r="Q239" s="16">
        <v>0.6</v>
      </c>
      <c r="R239" s="17" t="s">
        <v>607</v>
      </c>
      <c r="S239" s="82"/>
      <c r="T239" s="82"/>
      <c r="U239" s="82"/>
      <c r="V239" s="16"/>
      <c r="W239" s="16"/>
      <c r="X239" s="16"/>
      <c r="Y239" s="16"/>
      <c r="Z239" s="16"/>
      <c r="AA239" s="16">
        <v>0.6</v>
      </c>
    </row>
    <row r="240" spans="1:27">
      <c r="A240" s="51">
        <v>68</v>
      </c>
      <c r="B240" s="22" t="s">
        <v>942</v>
      </c>
      <c r="C240" s="17" t="s">
        <v>943</v>
      </c>
      <c r="D240" s="16">
        <v>30</v>
      </c>
      <c r="E240" s="16">
        <v>0.3</v>
      </c>
      <c r="F240" s="16"/>
      <c r="G240" s="16"/>
      <c r="H240" s="62"/>
      <c r="I240" s="62"/>
      <c r="J240" s="62"/>
      <c r="K240" s="62"/>
      <c r="L240" s="62"/>
      <c r="M240" s="62"/>
      <c r="N240" s="62"/>
      <c r="O240" s="62"/>
      <c r="P240" s="16">
        <v>0.3</v>
      </c>
      <c r="Q240" s="16">
        <v>0.3</v>
      </c>
      <c r="R240" s="17" t="s">
        <v>607</v>
      </c>
      <c r="S240" s="82"/>
      <c r="T240" s="82"/>
      <c r="U240" s="82"/>
      <c r="V240" s="16"/>
      <c r="W240" s="16"/>
      <c r="X240" s="16"/>
      <c r="Y240" s="16"/>
      <c r="Z240" s="16">
        <v>0.3</v>
      </c>
      <c r="AA240" s="16"/>
    </row>
    <row r="241" spans="1:27">
      <c r="A241" s="51">
        <v>69</v>
      </c>
      <c r="B241" s="22" t="s">
        <v>944</v>
      </c>
      <c r="C241" s="17" t="s">
        <v>945</v>
      </c>
      <c r="D241" s="16">
        <v>31</v>
      </c>
      <c r="E241" s="16">
        <v>0.2</v>
      </c>
      <c r="F241" s="16"/>
      <c r="G241" s="16"/>
      <c r="H241" s="62"/>
      <c r="I241" s="62"/>
      <c r="J241" s="62"/>
      <c r="K241" s="62"/>
      <c r="L241" s="62"/>
      <c r="M241" s="62"/>
      <c r="N241" s="62"/>
      <c r="O241" s="62"/>
      <c r="P241" s="16">
        <v>0.2</v>
      </c>
      <c r="Q241" s="16">
        <v>0.2</v>
      </c>
      <c r="R241" s="17" t="s">
        <v>607</v>
      </c>
      <c r="S241" s="82"/>
      <c r="T241" s="82"/>
      <c r="U241" s="82"/>
      <c r="V241" s="16"/>
      <c r="W241" s="16"/>
      <c r="X241" s="16"/>
      <c r="Y241" s="16"/>
      <c r="Z241" s="16"/>
      <c r="AA241" s="16">
        <v>0.2</v>
      </c>
    </row>
    <row r="242" spans="1:27">
      <c r="A242" s="51">
        <v>70</v>
      </c>
      <c r="B242" s="22" t="s">
        <v>946</v>
      </c>
      <c r="C242" s="17" t="s">
        <v>947</v>
      </c>
      <c r="D242" s="16">
        <v>32</v>
      </c>
      <c r="E242" s="16">
        <v>0.36</v>
      </c>
      <c r="F242" s="16"/>
      <c r="G242" s="16"/>
      <c r="H242" s="62"/>
      <c r="I242" s="62"/>
      <c r="J242" s="62"/>
      <c r="K242" s="62"/>
      <c r="L242" s="62"/>
      <c r="M242" s="62"/>
      <c r="N242" s="62"/>
      <c r="O242" s="62"/>
      <c r="P242" s="16">
        <v>0.36</v>
      </c>
      <c r="Q242" s="16">
        <v>0.36</v>
      </c>
      <c r="R242" s="17" t="s">
        <v>607</v>
      </c>
      <c r="S242" s="82"/>
      <c r="T242" s="82"/>
      <c r="U242" s="82"/>
      <c r="V242" s="16"/>
      <c r="W242" s="16"/>
      <c r="X242" s="16"/>
      <c r="Y242" s="16"/>
      <c r="Z242" s="16"/>
      <c r="AA242" s="16">
        <v>0.36</v>
      </c>
    </row>
    <row r="243" spans="1:27">
      <c r="A243" s="51">
        <v>71</v>
      </c>
      <c r="B243" s="22" t="s">
        <v>948</v>
      </c>
      <c r="C243" s="17" t="s">
        <v>949</v>
      </c>
      <c r="D243" s="16">
        <v>33</v>
      </c>
      <c r="E243" s="16">
        <v>0.3</v>
      </c>
      <c r="F243" s="16"/>
      <c r="G243" s="16"/>
      <c r="H243" s="62"/>
      <c r="I243" s="62"/>
      <c r="J243" s="62"/>
      <c r="K243" s="62"/>
      <c r="L243" s="62"/>
      <c r="M243" s="62"/>
      <c r="N243" s="62"/>
      <c r="O243" s="62"/>
      <c r="P243" s="16">
        <v>0.3</v>
      </c>
      <c r="Q243" s="16">
        <v>0.3</v>
      </c>
      <c r="R243" s="17" t="s">
        <v>607</v>
      </c>
      <c r="S243" s="82"/>
      <c r="T243" s="82"/>
      <c r="U243" s="82"/>
      <c r="V243" s="16"/>
      <c r="W243" s="16"/>
      <c r="X243" s="16"/>
      <c r="Y243" s="16"/>
      <c r="Z243" s="16"/>
      <c r="AA243" s="16">
        <v>0.3</v>
      </c>
    </row>
    <row r="244" spans="1:27">
      <c r="A244" s="51">
        <v>72</v>
      </c>
      <c r="B244" s="22" t="s">
        <v>950</v>
      </c>
      <c r="C244" s="17" t="s">
        <v>951</v>
      </c>
      <c r="D244" s="16">
        <v>34</v>
      </c>
      <c r="E244" s="16">
        <v>0.6</v>
      </c>
      <c r="F244" s="16"/>
      <c r="G244" s="16"/>
      <c r="H244" s="62"/>
      <c r="I244" s="62"/>
      <c r="J244" s="62"/>
      <c r="K244" s="62"/>
      <c r="L244" s="62"/>
      <c r="M244" s="62"/>
      <c r="N244" s="62"/>
      <c r="O244" s="62"/>
      <c r="P244" s="16">
        <v>0.6</v>
      </c>
      <c r="Q244" s="16">
        <v>0.6</v>
      </c>
      <c r="R244" s="17" t="s">
        <v>607</v>
      </c>
      <c r="S244" s="82"/>
      <c r="T244" s="82"/>
      <c r="U244" s="82"/>
      <c r="V244" s="16"/>
      <c r="W244" s="16"/>
      <c r="X244" s="16"/>
      <c r="Y244" s="16"/>
      <c r="Z244" s="16"/>
      <c r="AA244" s="16">
        <v>0.6</v>
      </c>
    </row>
    <row r="245" spans="1:27">
      <c r="A245" s="51">
        <v>73</v>
      </c>
      <c r="B245" s="22" t="s">
        <v>952</v>
      </c>
      <c r="C245" s="17" t="s">
        <v>953</v>
      </c>
      <c r="D245" s="16">
        <v>35</v>
      </c>
      <c r="E245" s="16">
        <v>0.34</v>
      </c>
      <c r="F245" s="16"/>
      <c r="G245" s="16"/>
      <c r="H245" s="62"/>
      <c r="I245" s="62"/>
      <c r="J245" s="62"/>
      <c r="K245" s="62"/>
      <c r="L245" s="62"/>
      <c r="M245" s="62"/>
      <c r="N245" s="62"/>
      <c r="O245" s="62"/>
      <c r="P245" s="16">
        <v>0.34</v>
      </c>
      <c r="Q245" s="16">
        <v>0.34</v>
      </c>
      <c r="R245" s="17" t="s">
        <v>607</v>
      </c>
      <c r="S245" s="82"/>
      <c r="T245" s="82"/>
      <c r="U245" s="82"/>
      <c r="V245" s="16"/>
      <c r="W245" s="16"/>
      <c r="X245" s="16"/>
      <c r="Y245" s="16"/>
      <c r="Z245" s="16">
        <v>0.34</v>
      </c>
      <c r="AA245" s="16"/>
    </row>
    <row r="246" spans="1:27">
      <c r="A246" s="51">
        <v>74</v>
      </c>
      <c r="B246" s="22" t="s">
        <v>954</v>
      </c>
      <c r="C246" s="17" t="s">
        <v>955</v>
      </c>
      <c r="D246" s="16">
        <v>36</v>
      </c>
      <c r="E246" s="16">
        <v>0.8</v>
      </c>
      <c r="F246" s="16"/>
      <c r="G246" s="16"/>
      <c r="H246" s="62"/>
      <c r="I246" s="62"/>
      <c r="J246" s="62"/>
      <c r="K246" s="62"/>
      <c r="L246" s="62"/>
      <c r="M246" s="62"/>
      <c r="N246" s="62"/>
      <c r="O246" s="62"/>
      <c r="P246" s="16">
        <v>0.8</v>
      </c>
      <c r="Q246" s="16">
        <v>0.8</v>
      </c>
      <c r="R246" s="17" t="s">
        <v>607</v>
      </c>
      <c r="S246" s="82"/>
      <c r="T246" s="82"/>
      <c r="U246" s="82"/>
      <c r="V246" s="16"/>
      <c r="W246" s="16"/>
      <c r="X246" s="16"/>
      <c r="Y246" s="16"/>
      <c r="Z246" s="16">
        <v>0.8</v>
      </c>
      <c r="AA246" s="16"/>
    </row>
    <row r="247" spans="1:27">
      <c r="A247" s="51">
        <v>75</v>
      </c>
      <c r="B247" s="22" t="s">
        <v>956</v>
      </c>
      <c r="C247" s="17"/>
      <c r="D247" s="16">
        <v>37</v>
      </c>
      <c r="E247" s="16">
        <v>0.6</v>
      </c>
      <c r="F247" s="16"/>
      <c r="G247" s="16"/>
      <c r="H247" s="62"/>
      <c r="I247" s="62"/>
      <c r="J247" s="62"/>
      <c r="K247" s="62"/>
      <c r="L247" s="62"/>
      <c r="M247" s="62"/>
      <c r="N247" s="62"/>
      <c r="O247" s="62"/>
      <c r="P247" s="16">
        <v>0.6</v>
      </c>
      <c r="Q247" s="16">
        <v>0.6</v>
      </c>
      <c r="R247" s="17" t="s">
        <v>607</v>
      </c>
      <c r="S247" s="82"/>
      <c r="T247" s="82"/>
      <c r="U247" s="82"/>
      <c r="V247" s="16"/>
      <c r="W247" s="16"/>
      <c r="X247" s="16"/>
      <c r="Y247" s="16"/>
      <c r="Z247" s="16"/>
      <c r="AA247" s="16">
        <v>0.6</v>
      </c>
    </row>
    <row r="248" spans="1:27">
      <c r="A248" s="51">
        <v>76</v>
      </c>
      <c r="B248" s="22" t="s">
        <v>957</v>
      </c>
      <c r="C248" s="17" t="s">
        <v>958</v>
      </c>
      <c r="D248" s="16">
        <v>38</v>
      </c>
      <c r="E248" s="16">
        <v>0.5</v>
      </c>
      <c r="F248" s="16"/>
      <c r="G248" s="16"/>
      <c r="H248" s="62"/>
      <c r="I248" s="62"/>
      <c r="J248" s="62"/>
      <c r="K248" s="62"/>
      <c r="L248" s="62"/>
      <c r="M248" s="62"/>
      <c r="N248" s="62"/>
      <c r="O248" s="62"/>
      <c r="P248" s="16">
        <v>0.5</v>
      </c>
      <c r="Q248" s="16">
        <v>0.5</v>
      </c>
      <c r="R248" s="17" t="s">
        <v>607</v>
      </c>
      <c r="S248" s="82"/>
      <c r="T248" s="82"/>
      <c r="U248" s="82"/>
      <c r="V248" s="16"/>
      <c r="W248" s="16"/>
      <c r="X248" s="16"/>
      <c r="Y248" s="16"/>
      <c r="Z248" s="16">
        <v>0.5</v>
      </c>
      <c r="AA248" s="16"/>
    </row>
    <row r="249" spans="1:27">
      <c r="A249" s="50">
        <v>77</v>
      </c>
      <c r="B249" s="22" t="s">
        <v>959</v>
      </c>
      <c r="C249" s="17" t="s">
        <v>960</v>
      </c>
      <c r="D249" s="63">
        <v>39</v>
      </c>
      <c r="E249" s="16">
        <v>0.3</v>
      </c>
      <c r="F249" s="16"/>
      <c r="G249" s="16"/>
      <c r="H249" s="62"/>
      <c r="I249" s="62"/>
      <c r="J249" s="62"/>
      <c r="K249" s="62"/>
      <c r="L249" s="62"/>
      <c r="M249" s="62"/>
      <c r="N249" s="62"/>
      <c r="O249" s="62"/>
      <c r="P249" s="16">
        <v>0.3</v>
      </c>
      <c r="Q249" s="16">
        <v>0.3</v>
      </c>
      <c r="R249" s="17" t="s">
        <v>607</v>
      </c>
      <c r="S249" s="82"/>
      <c r="T249" s="82"/>
      <c r="U249" s="82"/>
      <c r="V249" s="16"/>
      <c r="W249" s="16"/>
      <c r="X249" s="16"/>
      <c r="Y249" s="16"/>
      <c r="Z249" s="16">
        <v>0.3</v>
      </c>
      <c r="AA249" s="16"/>
    </row>
    <row r="250" spans="1:27">
      <c r="A250" s="49"/>
      <c r="B250" s="22" t="s">
        <v>961</v>
      </c>
      <c r="C250" s="1676" t="s">
        <v>962</v>
      </c>
      <c r="D250" s="23"/>
      <c r="E250" s="16">
        <v>0.2</v>
      </c>
      <c r="F250" s="16"/>
      <c r="G250" s="16"/>
      <c r="H250" s="62"/>
      <c r="I250" s="62"/>
      <c r="J250" s="62"/>
      <c r="K250" s="62"/>
      <c r="L250" s="62"/>
      <c r="M250" s="62"/>
      <c r="N250" s="62"/>
      <c r="O250" s="62"/>
      <c r="P250" s="16">
        <v>0.2</v>
      </c>
      <c r="Q250" s="16">
        <v>0.2</v>
      </c>
      <c r="R250" s="17" t="s">
        <v>607</v>
      </c>
      <c r="S250" s="82"/>
      <c r="T250" s="82"/>
      <c r="U250" s="82"/>
      <c r="V250" s="16"/>
      <c r="W250" s="16"/>
      <c r="X250" s="16"/>
      <c r="Y250" s="16"/>
      <c r="Z250" s="16"/>
      <c r="AA250" s="16">
        <v>0.2</v>
      </c>
    </row>
    <row r="251" spans="1:27">
      <c r="A251" s="51">
        <v>78</v>
      </c>
      <c r="B251" s="22" t="s">
        <v>963</v>
      </c>
      <c r="C251" s="17" t="s">
        <v>964</v>
      </c>
      <c r="D251" s="16">
        <v>40</v>
      </c>
      <c r="E251" s="16">
        <v>0.3</v>
      </c>
      <c r="F251" s="16"/>
      <c r="G251" s="16"/>
      <c r="H251" s="62"/>
      <c r="I251" s="62"/>
      <c r="J251" s="62"/>
      <c r="K251" s="62"/>
      <c r="L251" s="62"/>
      <c r="M251" s="62"/>
      <c r="N251" s="62"/>
      <c r="O251" s="62"/>
      <c r="P251" s="16">
        <v>0.3</v>
      </c>
      <c r="Q251" s="16">
        <v>0.3</v>
      </c>
      <c r="R251" s="17" t="s">
        <v>607</v>
      </c>
      <c r="S251" s="82"/>
      <c r="T251" s="82"/>
      <c r="U251" s="82"/>
      <c r="V251" s="16"/>
      <c r="W251" s="16"/>
      <c r="X251" s="16"/>
      <c r="Y251" s="16"/>
      <c r="Z251" s="16"/>
      <c r="AA251" s="16">
        <v>0.3</v>
      </c>
    </row>
    <row r="252" spans="1:27">
      <c r="A252" s="50">
        <v>79</v>
      </c>
      <c r="B252" s="22" t="s">
        <v>965</v>
      </c>
      <c r="C252" s="17" t="s">
        <v>966</v>
      </c>
      <c r="D252" s="43">
        <v>41</v>
      </c>
      <c r="E252" s="16">
        <v>0.5</v>
      </c>
      <c r="F252" s="16"/>
      <c r="G252" s="16"/>
      <c r="H252" s="62"/>
      <c r="I252" s="62"/>
      <c r="J252" s="62"/>
      <c r="K252" s="62"/>
      <c r="L252" s="62"/>
      <c r="M252" s="62"/>
      <c r="N252" s="62"/>
      <c r="O252" s="62"/>
      <c r="P252" s="16">
        <v>0.5</v>
      </c>
      <c r="Q252" s="16">
        <v>0.5</v>
      </c>
      <c r="R252" s="17" t="s">
        <v>607</v>
      </c>
      <c r="S252" s="82"/>
      <c r="T252" s="82"/>
      <c r="U252" s="82"/>
      <c r="V252" s="16"/>
      <c r="W252" s="16"/>
      <c r="X252" s="16"/>
      <c r="Y252" s="16"/>
      <c r="Z252" s="16">
        <v>0.5</v>
      </c>
      <c r="AA252" s="16"/>
    </row>
    <row r="253" spans="1:27">
      <c r="A253" s="48"/>
      <c r="B253" s="22" t="s">
        <v>810</v>
      </c>
      <c r="C253" s="17" t="s">
        <v>967</v>
      </c>
      <c r="D253" s="17"/>
      <c r="E253" s="16">
        <v>0.3</v>
      </c>
      <c r="F253" s="16"/>
      <c r="G253" s="16"/>
      <c r="H253" s="62"/>
      <c r="I253" s="62"/>
      <c r="J253" s="62"/>
      <c r="K253" s="62"/>
      <c r="L253" s="62"/>
      <c r="M253" s="62"/>
      <c r="N253" s="62"/>
      <c r="O253" s="62"/>
      <c r="P253" s="16">
        <v>0.3</v>
      </c>
      <c r="Q253" s="16">
        <v>0.3</v>
      </c>
      <c r="R253" s="17" t="s">
        <v>607</v>
      </c>
      <c r="S253" s="82"/>
      <c r="T253" s="82"/>
      <c r="U253" s="82"/>
      <c r="V253" s="16"/>
      <c r="W253" s="16"/>
      <c r="X253" s="16"/>
      <c r="Y253" s="16"/>
      <c r="Z253" s="16">
        <v>0.3</v>
      </c>
      <c r="AA253" s="16"/>
    </row>
    <row r="254" spans="1:27">
      <c r="A254" s="48"/>
      <c r="B254" s="22" t="s">
        <v>814</v>
      </c>
      <c r="C254" s="17" t="s">
        <v>968</v>
      </c>
      <c r="D254" s="17"/>
      <c r="E254" s="16">
        <v>0.5</v>
      </c>
      <c r="F254" s="16"/>
      <c r="G254" s="16"/>
      <c r="H254" s="62"/>
      <c r="I254" s="62"/>
      <c r="J254" s="62"/>
      <c r="K254" s="62"/>
      <c r="L254" s="62"/>
      <c r="M254" s="62"/>
      <c r="N254" s="62"/>
      <c r="O254" s="62"/>
      <c r="P254" s="16">
        <v>0.5</v>
      </c>
      <c r="Q254" s="16">
        <v>0.5</v>
      </c>
      <c r="R254" s="17" t="s">
        <v>607</v>
      </c>
      <c r="S254" s="82"/>
      <c r="T254" s="82"/>
      <c r="U254" s="82"/>
      <c r="V254" s="16"/>
      <c r="W254" s="16"/>
      <c r="X254" s="16"/>
      <c r="Y254" s="16"/>
      <c r="Z254" s="16">
        <v>0.5</v>
      </c>
      <c r="AA254" s="16"/>
    </row>
    <row r="255" spans="1:27">
      <c r="A255" s="48"/>
      <c r="B255" s="22" t="s">
        <v>969</v>
      </c>
      <c r="C255" s="17" t="s">
        <v>970</v>
      </c>
      <c r="D255" s="17"/>
      <c r="E255" s="16">
        <v>0.1</v>
      </c>
      <c r="F255" s="16"/>
      <c r="G255" s="16"/>
      <c r="H255" s="62"/>
      <c r="I255" s="62"/>
      <c r="J255" s="62"/>
      <c r="K255" s="62"/>
      <c r="L255" s="62"/>
      <c r="M255" s="62"/>
      <c r="N255" s="62"/>
      <c r="O255" s="62"/>
      <c r="P255" s="16">
        <v>0.1</v>
      </c>
      <c r="Q255" s="16">
        <v>0.1</v>
      </c>
      <c r="R255" s="17" t="s">
        <v>607</v>
      </c>
      <c r="S255" s="82"/>
      <c r="T255" s="82"/>
      <c r="U255" s="82"/>
      <c r="V255" s="16"/>
      <c r="W255" s="16"/>
      <c r="X255" s="16"/>
      <c r="Y255" s="16"/>
      <c r="Z255" s="16">
        <v>0.1</v>
      </c>
      <c r="AA255" s="16"/>
    </row>
    <row r="256" spans="1:27">
      <c r="A256" s="49"/>
      <c r="B256" s="22" t="s">
        <v>818</v>
      </c>
      <c r="C256" s="1676" t="s">
        <v>971</v>
      </c>
      <c r="D256" s="17"/>
      <c r="E256" s="16">
        <v>0.2</v>
      </c>
      <c r="F256" s="16"/>
      <c r="G256" s="16"/>
      <c r="H256" s="62"/>
      <c r="I256" s="62"/>
      <c r="J256" s="62"/>
      <c r="K256" s="62"/>
      <c r="L256" s="62"/>
      <c r="M256" s="62"/>
      <c r="N256" s="62"/>
      <c r="O256" s="62"/>
      <c r="P256" s="16">
        <v>0.2</v>
      </c>
      <c r="Q256" s="16">
        <v>0.2</v>
      </c>
      <c r="R256" s="17" t="s">
        <v>607</v>
      </c>
      <c r="S256" s="82"/>
      <c r="T256" s="82"/>
      <c r="U256" s="82"/>
      <c r="V256" s="16"/>
      <c r="W256" s="16"/>
      <c r="X256" s="16"/>
      <c r="Y256" s="16"/>
      <c r="Z256" s="16">
        <v>0.2</v>
      </c>
      <c r="AA256" s="16"/>
    </row>
    <row r="257" spans="1:27">
      <c r="A257" s="51">
        <v>80</v>
      </c>
      <c r="B257" s="22" t="s">
        <v>972</v>
      </c>
      <c r="C257" s="17" t="s">
        <v>973</v>
      </c>
      <c r="D257" s="16">
        <v>42</v>
      </c>
      <c r="E257" s="16">
        <v>0.2</v>
      </c>
      <c r="F257" s="16"/>
      <c r="G257" s="16"/>
      <c r="H257" s="62"/>
      <c r="I257" s="62"/>
      <c r="J257" s="62"/>
      <c r="K257" s="62"/>
      <c r="L257" s="62"/>
      <c r="M257" s="62"/>
      <c r="N257" s="62"/>
      <c r="O257" s="62"/>
      <c r="P257" s="16">
        <v>0.2</v>
      </c>
      <c r="Q257" s="16">
        <v>0.2</v>
      </c>
      <c r="R257" s="17" t="s">
        <v>607</v>
      </c>
      <c r="S257" s="82"/>
      <c r="T257" s="82"/>
      <c r="U257" s="82"/>
      <c r="V257" s="16"/>
      <c r="W257" s="16"/>
      <c r="X257" s="16"/>
      <c r="Y257" s="16"/>
      <c r="Z257" s="16"/>
      <c r="AA257" s="16">
        <v>0.2</v>
      </c>
    </row>
    <row r="258" spans="1:27">
      <c r="A258" s="51">
        <v>81</v>
      </c>
      <c r="B258" s="22" t="s">
        <v>974</v>
      </c>
      <c r="C258" s="17" t="s">
        <v>975</v>
      </c>
      <c r="D258" s="16">
        <v>43</v>
      </c>
      <c r="E258" s="16">
        <v>0.5</v>
      </c>
      <c r="F258" s="16"/>
      <c r="G258" s="16"/>
      <c r="H258" s="62"/>
      <c r="I258" s="62"/>
      <c r="J258" s="62"/>
      <c r="K258" s="62"/>
      <c r="L258" s="62"/>
      <c r="M258" s="62"/>
      <c r="N258" s="62"/>
      <c r="O258" s="62"/>
      <c r="P258" s="16">
        <v>0.5</v>
      </c>
      <c r="Q258" s="16">
        <v>0.5</v>
      </c>
      <c r="R258" s="17" t="s">
        <v>607</v>
      </c>
      <c r="S258" s="82"/>
      <c r="T258" s="82"/>
      <c r="U258" s="82"/>
      <c r="V258" s="16"/>
      <c r="W258" s="16"/>
      <c r="X258" s="16"/>
      <c r="Y258" s="16"/>
      <c r="Z258" s="16">
        <v>0.5</v>
      </c>
      <c r="AA258" s="16"/>
    </row>
    <row r="259" spans="1:27">
      <c r="A259" s="51">
        <v>82</v>
      </c>
      <c r="B259" s="22" t="s">
        <v>976</v>
      </c>
      <c r="C259" s="17" t="s">
        <v>977</v>
      </c>
      <c r="D259" s="16">
        <v>44</v>
      </c>
      <c r="E259" s="16">
        <v>0.36</v>
      </c>
      <c r="F259" s="16"/>
      <c r="G259" s="16"/>
      <c r="H259" s="62"/>
      <c r="I259" s="62"/>
      <c r="J259" s="62"/>
      <c r="K259" s="62"/>
      <c r="L259" s="62"/>
      <c r="M259" s="62"/>
      <c r="N259" s="62"/>
      <c r="O259" s="62"/>
      <c r="P259" s="16">
        <v>0.36</v>
      </c>
      <c r="Q259" s="16">
        <v>0.36</v>
      </c>
      <c r="R259" s="17" t="s">
        <v>607</v>
      </c>
      <c r="S259" s="82"/>
      <c r="T259" s="82"/>
      <c r="U259" s="82"/>
      <c r="V259" s="16"/>
      <c r="W259" s="16"/>
      <c r="X259" s="16"/>
      <c r="Y259" s="16"/>
      <c r="Z259" s="16"/>
      <c r="AA259" s="16">
        <v>0.36</v>
      </c>
    </row>
    <row r="260" spans="1:27">
      <c r="A260" s="51">
        <v>83</v>
      </c>
      <c r="B260" s="22" t="s">
        <v>978</v>
      </c>
      <c r="C260" s="17" t="s">
        <v>979</v>
      </c>
      <c r="D260" s="16">
        <v>45</v>
      </c>
      <c r="E260" s="16">
        <v>0.35</v>
      </c>
      <c r="F260" s="16"/>
      <c r="G260" s="16"/>
      <c r="H260" s="62"/>
      <c r="I260" s="62"/>
      <c r="J260" s="62"/>
      <c r="K260" s="62"/>
      <c r="L260" s="62"/>
      <c r="M260" s="62"/>
      <c r="N260" s="62"/>
      <c r="O260" s="62"/>
      <c r="P260" s="16">
        <v>0.35</v>
      </c>
      <c r="Q260" s="16">
        <v>0.35</v>
      </c>
      <c r="R260" s="17" t="s">
        <v>607</v>
      </c>
      <c r="S260" s="82"/>
      <c r="T260" s="82"/>
      <c r="U260" s="82"/>
      <c r="V260" s="16"/>
      <c r="W260" s="16"/>
      <c r="X260" s="16"/>
      <c r="Y260" s="16"/>
      <c r="Z260" s="16"/>
      <c r="AA260" s="16">
        <v>0.35</v>
      </c>
    </row>
    <row r="261" spans="1:27">
      <c r="A261" s="50">
        <v>84</v>
      </c>
      <c r="B261" s="22" t="s">
        <v>980</v>
      </c>
      <c r="C261" s="17" t="s">
        <v>981</v>
      </c>
      <c r="D261" s="43">
        <v>46</v>
      </c>
      <c r="E261" s="16">
        <v>0.8</v>
      </c>
      <c r="F261" s="16">
        <v>0.8</v>
      </c>
      <c r="G261" s="16">
        <v>0.8</v>
      </c>
      <c r="H261" s="62"/>
      <c r="I261" s="62"/>
      <c r="J261" s="62"/>
      <c r="K261" s="62"/>
      <c r="L261" s="62"/>
      <c r="M261" s="62"/>
      <c r="N261" s="62"/>
      <c r="O261" s="62"/>
      <c r="P261" s="62"/>
      <c r="Q261" s="16">
        <v>0.8</v>
      </c>
      <c r="R261" s="17">
        <v>5</v>
      </c>
      <c r="S261" s="82"/>
      <c r="T261" s="82"/>
      <c r="U261" s="82"/>
      <c r="V261" s="16"/>
      <c r="W261" s="16"/>
      <c r="X261" s="16"/>
      <c r="Y261" s="16">
        <v>0.8</v>
      </c>
      <c r="Z261" s="16"/>
      <c r="AA261" s="16"/>
    </row>
    <row r="262" spans="1:27">
      <c r="A262" s="48"/>
      <c r="B262" s="22" t="s">
        <v>982</v>
      </c>
      <c r="C262" s="1676" t="s">
        <v>983</v>
      </c>
      <c r="D262" s="17"/>
      <c r="E262" s="16">
        <v>0.15</v>
      </c>
      <c r="F262" s="16"/>
      <c r="G262" s="16"/>
      <c r="H262" s="62"/>
      <c r="I262" s="62"/>
      <c r="J262" s="62"/>
      <c r="K262" s="62"/>
      <c r="L262" s="62"/>
      <c r="M262" s="62"/>
      <c r="N262" s="62"/>
      <c r="O262" s="62"/>
      <c r="P262" s="16">
        <v>0.15</v>
      </c>
      <c r="Q262" s="16">
        <v>0.15</v>
      </c>
      <c r="R262" s="17" t="s">
        <v>607</v>
      </c>
      <c r="S262" s="82"/>
      <c r="T262" s="82"/>
      <c r="U262" s="82"/>
      <c r="V262" s="16"/>
      <c r="W262" s="16"/>
      <c r="X262" s="16"/>
      <c r="Y262" s="16"/>
      <c r="Z262" s="16"/>
      <c r="AA262" s="16">
        <v>0.15</v>
      </c>
    </row>
    <row r="263" spans="1:27">
      <c r="A263" s="49"/>
      <c r="B263" s="22" t="s">
        <v>984</v>
      </c>
      <c r="C263" s="1676" t="s">
        <v>985</v>
      </c>
      <c r="D263" s="17"/>
      <c r="E263" s="16">
        <v>0.25</v>
      </c>
      <c r="F263" s="16"/>
      <c r="G263" s="16"/>
      <c r="H263" s="62"/>
      <c r="I263" s="62"/>
      <c r="J263" s="62"/>
      <c r="K263" s="62"/>
      <c r="L263" s="62"/>
      <c r="M263" s="62"/>
      <c r="N263" s="62"/>
      <c r="O263" s="62"/>
      <c r="P263" s="16">
        <v>0.25</v>
      </c>
      <c r="Q263" s="16">
        <v>0.25</v>
      </c>
      <c r="R263" s="17" t="s">
        <v>607</v>
      </c>
      <c r="S263" s="82"/>
      <c r="T263" s="82"/>
      <c r="U263" s="82"/>
      <c r="V263" s="16"/>
      <c r="W263" s="16"/>
      <c r="X263" s="16"/>
      <c r="Y263" s="16"/>
      <c r="Z263" s="16"/>
      <c r="AA263" s="16">
        <v>0.25</v>
      </c>
    </row>
    <row r="264" spans="1:27">
      <c r="A264" s="50">
        <v>85</v>
      </c>
      <c r="B264" s="22" t="s">
        <v>986</v>
      </c>
      <c r="C264" s="17" t="s">
        <v>987</v>
      </c>
      <c r="D264" s="43">
        <v>47</v>
      </c>
      <c r="E264" s="16">
        <v>0.2</v>
      </c>
      <c r="F264" s="16"/>
      <c r="G264" s="16"/>
      <c r="H264" s="62"/>
      <c r="I264" s="62"/>
      <c r="J264" s="62"/>
      <c r="K264" s="62"/>
      <c r="L264" s="62"/>
      <c r="M264" s="62"/>
      <c r="N264" s="62"/>
      <c r="O264" s="62"/>
      <c r="P264" s="16">
        <v>0.2</v>
      </c>
      <c r="Q264" s="16">
        <v>0.2</v>
      </c>
      <c r="R264" s="17" t="s">
        <v>607</v>
      </c>
      <c r="S264" s="82"/>
      <c r="T264" s="82"/>
      <c r="U264" s="82"/>
      <c r="V264" s="16"/>
      <c r="W264" s="16"/>
      <c r="X264" s="16"/>
      <c r="Y264" s="16"/>
      <c r="Z264" s="16">
        <v>0.2</v>
      </c>
      <c r="AA264" s="16"/>
    </row>
    <row r="265" spans="1:27">
      <c r="A265" s="48"/>
      <c r="B265" s="22" t="s">
        <v>810</v>
      </c>
      <c r="C265" s="17" t="s">
        <v>988</v>
      </c>
      <c r="D265" s="17"/>
      <c r="E265" s="16">
        <v>0.3</v>
      </c>
      <c r="F265" s="16"/>
      <c r="G265" s="16"/>
      <c r="H265" s="62"/>
      <c r="I265" s="62"/>
      <c r="J265" s="62"/>
      <c r="K265" s="62"/>
      <c r="L265" s="62"/>
      <c r="M265" s="62"/>
      <c r="N265" s="62"/>
      <c r="O265" s="62"/>
      <c r="P265" s="16">
        <v>0.3</v>
      </c>
      <c r="Q265" s="16">
        <v>0.3</v>
      </c>
      <c r="R265" s="17" t="s">
        <v>607</v>
      </c>
      <c r="S265" s="82"/>
      <c r="T265" s="82"/>
      <c r="U265" s="82"/>
      <c r="V265" s="16"/>
      <c r="W265" s="16"/>
      <c r="X265" s="16"/>
      <c r="Y265" s="16"/>
      <c r="Z265" s="16">
        <v>0.3</v>
      </c>
      <c r="AA265" s="16"/>
    </row>
    <row r="266" spans="1:27">
      <c r="A266" s="49"/>
      <c r="B266" s="22" t="s">
        <v>989</v>
      </c>
      <c r="C266" s="1676" t="s">
        <v>990</v>
      </c>
      <c r="D266" s="17"/>
      <c r="E266" s="16">
        <v>0.2</v>
      </c>
      <c r="F266" s="16"/>
      <c r="G266" s="16"/>
      <c r="H266" s="62"/>
      <c r="I266" s="62"/>
      <c r="J266" s="62"/>
      <c r="K266" s="62"/>
      <c r="L266" s="62"/>
      <c r="M266" s="62"/>
      <c r="N266" s="62"/>
      <c r="O266" s="62"/>
      <c r="P266" s="16">
        <v>0.2</v>
      </c>
      <c r="Q266" s="16">
        <v>0.2</v>
      </c>
      <c r="R266" s="17" t="s">
        <v>607</v>
      </c>
      <c r="S266" s="82"/>
      <c r="T266" s="82"/>
      <c r="U266" s="82"/>
      <c r="V266" s="16"/>
      <c r="W266" s="16"/>
      <c r="X266" s="16"/>
      <c r="Y266" s="16"/>
      <c r="Z266" s="16">
        <v>0.2</v>
      </c>
      <c r="AA266" s="16"/>
    </row>
    <row r="267" spans="1:27">
      <c r="A267" s="51">
        <v>86</v>
      </c>
      <c r="B267" s="22" t="s">
        <v>991</v>
      </c>
      <c r="C267" s="17" t="s">
        <v>992</v>
      </c>
      <c r="D267" s="16">
        <v>48</v>
      </c>
      <c r="E267" s="16">
        <v>0.3</v>
      </c>
      <c r="F267" s="16"/>
      <c r="G267" s="16"/>
      <c r="H267" s="62"/>
      <c r="I267" s="62"/>
      <c r="J267" s="62"/>
      <c r="K267" s="62"/>
      <c r="L267" s="62"/>
      <c r="M267" s="62"/>
      <c r="N267" s="62"/>
      <c r="O267" s="62"/>
      <c r="P267" s="16">
        <v>0.3</v>
      </c>
      <c r="Q267" s="16">
        <v>0.3</v>
      </c>
      <c r="R267" s="17" t="s">
        <v>607</v>
      </c>
      <c r="S267" s="82"/>
      <c r="T267" s="82"/>
      <c r="U267" s="82"/>
      <c r="V267" s="16"/>
      <c r="W267" s="16"/>
      <c r="X267" s="16"/>
      <c r="Y267" s="16"/>
      <c r="Z267" s="16"/>
      <c r="AA267" s="16">
        <v>0.3</v>
      </c>
    </row>
    <row r="268" spans="1:27">
      <c r="A268" s="51">
        <v>87</v>
      </c>
      <c r="B268" s="22" t="s">
        <v>993</v>
      </c>
      <c r="C268" s="17" t="s">
        <v>994</v>
      </c>
      <c r="D268" s="16">
        <v>49</v>
      </c>
      <c r="E268" s="16">
        <v>0.3</v>
      </c>
      <c r="F268" s="16"/>
      <c r="G268" s="16"/>
      <c r="H268" s="62"/>
      <c r="I268" s="62"/>
      <c r="J268" s="62"/>
      <c r="K268" s="62"/>
      <c r="L268" s="62"/>
      <c r="M268" s="62"/>
      <c r="N268" s="62"/>
      <c r="O268" s="62"/>
      <c r="P268" s="16">
        <v>0.3</v>
      </c>
      <c r="Q268" s="16">
        <v>0.3</v>
      </c>
      <c r="R268" s="17" t="s">
        <v>607</v>
      </c>
      <c r="S268" s="82"/>
      <c r="T268" s="82"/>
      <c r="U268" s="82"/>
      <c r="V268" s="16"/>
      <c r="W268" s="16"/>
      <c r="X268" s="16"/>
      <c r="Y268" s="16"/>
      <c r="Z268" s="16">
        <v>0.3</v>
      </c>
      <c r="AA268" s="16"/>
    </row>
    <row r="269" spans="1:27">
      <c r="A269" s="51">
        <v>88</v>
      </c>
      <c r="B269" s="22" t="s">
        <v>995</v>
      </c>
      <c r="C269" s="17" t="s">
        <v>996</v>
      </c>
      <c r="D269" s="16">
        <v>50</v>
      </c>
      <c r="E269" s="16">
        <v>0.6</v>
      </c>
      <c r="F269" s="16"/>
      <c r="G269" s="16"/>
      <c r="H269" s="62"/>
      <c r="I269" s="62"/>
      <c r="J269" s="62"/>
      <c r="K269" s="62"/>
      <c r="L269" s="62"/>
      <c r="M269" s="62"/>
      <c r="N269" s="62"/>
      <c r="O269" s="62"/>
      <c r="P269" s="16">
        <v>0.6</v>
      </c>
      <c r="Q269" s="16">
        <v>0.6</v>
      </c>
      <c r="R269" s="17" t="s">
        <v>607</v>
      </c>
      <c r="S269" s="82"/>
      <c r="T269" s="82"/>
      <c r="U269" s="82"/>
      <c r="V269" s="16"/>
      <c r="W269" s="16"/>
      <c r="X269" s="16"/>
      <c r="Y269" s="16"/>
      <c r="Z269" s="16"/>
      <c r="AA269" s="16">
        <v>0.6</v>
      </c>
    </row>
    <row r="270" spans="1:27">
      <c r="A270" s="51">
        <v>89</v>
      </c>
      <c r="B270" s="22" t="s">
        <v>997</v>
      </c>
      <c r="C270" s="17" t="s">
        <v>998</v>
      </c>
      <c r="D270" s="16">
        <v>51</v>
      </c>
      <c r="E270" s="16">
        <v>0.3</v>
      </c>
      <c r="F270" s="16"/>
      <c r="G270" s="16"/>
      <c r="H270" s="62"/>
      <c r="I270" s="62"/>
      <c r="J270" s="62"/>
      <c r="K270" s="62"/>
      <c r="L270" s="62"/>
      <c r="M270" s="62"/>
      <c r="N270" s="62"/>
      <c r="O270" s="62"/>
      <c r="P270" s="16">
        <v>0.3</v>
      </c>
      <c r="Q270" s="16">
        <v>0.3</v>
      </c>
      <c r="R270" s="17" t="s">
        <v>607</v>
      </c>
      <c r="S270" s="82"/>
      <c r="T270" s="82"/>
      <c r="U270" s="82"/>
      <c r="V270" s="16"/>
      <c r="W270" s="16"/>
      <c r="X270" s="16"/>
      <c r="Y270" s="16"/>
      <c r="Z270" s="16">
        <v>0.3</v>
      </c>
      <c r="AA270" s="16"/>
    </row>
    <row r="271" spans="1:27">
      <c r="A271" s="51">
        <v>90</v>
      </c>
      <c r="B271" s="22" t="s">
        <v>999</v>
      </c>
      <c r="C271" s="17" t="s">
        <v>1000</v>
      </c>
      <c r="D271" s="16">
        <v>52</v>
      </c>
      <c r="E271" s="16">
        <v>0.4</v>
      </c>
      <c r="F271" s="16"/>
      <c r="G271" s="16"/>
      <c r="H271" s="62"/>
      <c r="I271" s="62"/>
      <c r="J271" s="62"/>
      <c r="K271" s="62"/>
      <c r="L271" s="62"/>
      <c r="M271" s="62"/>
      <c r="N271" s="62"/>
      <c r="O271" s="62"/>
      <c r="P271" s="16">
        <v>0.4</v>
      </c>
      <c r="Q271" s="16">
        <v>0.4</v>
      </c>
      <c r="R271" s="17" t="s">
        <v>607</v>
      </c>
      <c r="S271" s="82"/>
      <c r="T271" s="82"/>
      <c r="U271" s="82"/>
      <c r="V271" s="16"/>
      <c r="W271" s="16"/>
      <c r="X271" s="16"/>
      <c r="Y271" s="16"/>
      <c r="Z271" s="16"/>
      <c r="AA271" s="16">
        <v>0.4</v>
      </c>
    </row>
    <row r="272" spans="1:27">
      <c r="A272" s="51">
        <v>91</v>
      </c>
      <c r="B272" s="22" t="s">
        <v>1001</v>
      </c>
      <c r="C272" s="17" t="s">
        <v>1002</v>
      </c>
      <c r="D272" s="16">
        <v>53</v>
      </c>
      <c r="E272" s="16">
        <v>0.6</v>
      </c>
      <c r="F272" s="16"/>
      <c r="G272" s="16"/>
      <c r="H272" s="62"/>
      <c r="I272" s="62"/>
      <c r="J272" s="62"/>
      <c r="K272" s="62"/>
      <c r="L272" s="62"/>
      <c r="M272" s="62"/>
      <c r="N272" s="62"/>
      <c r="O272" s="62"/>
      <c r="P272" s="16">
        <v>0.6</v>
      </c>
      <c r="Q272" s="16">
        <v>0.6</v>
      </c>
      <c r="R272" s="17" t="s">
        <v>607</v>
      </c>
      <c r="S272" s="82"/>
      <c r="T272" s="82"/>
      <c r="U272" s="82"/>
      <c r="V272" s="16"/>
      <c r="W272" s="16"/>
      <c r="X272" s="16"/>
      <c r="Y272" s="16"/>
      <c r="Z272" s="16"/>
      <c r="AA272" s="16">
        <v>0.6</v>
      </c>
    </row>
    <row r="273" spans="1:27">
      <c r="A273" s="50">
        <v>92</v>
      </c>
      <c r="B273" s="22" t="s">
        <v>1003</v>
      </c>
      <c r="C273" s="17" t="s">
        <v>1004</v>
      </c>
      <c r="D273" s="43">
        <v>54</v>
      </c>
      <c r="E273" s="16">
        <v>0.7</v>
      </c>
      <c r="F273" s="16"/>
      <c r="G273" s="16"/>
      <c r="H273" s="62"/>
      <c r="I273" s="62"/>
      <c r="J273" s="62"/>
      <c r="K273" s="62"/>
      <c r="L273" s="62"/>
      <c r="M273" s="62"/>
      <c r="N273" s="62"/>
      <c r="O273" s="62"/>
      <c r="P273" s="16">
        <v>0.7</v>
      </c>
      <c r="Q273" s="16">
        <v>0.7</v>
      </c>
      <c r="R273" s="17" t="s">
        <v>607</v>
      </c>
      <c r="S273" s="82"/>
      <c r="T273" s="82"/>
      <c r="U273" s="82"/>
      <c r="V273" s="16"/>
      <c r="W273" s="16"/>
      <c r="X273" s="16"/>
      <c r="Y273" s="16"/>
      <c r="Z273" s="16">
        <v>0.7</v>
      </c>
      <c r="AA273" s="16"/>
    </row>
    <row r="274" spans="1:27">
      <c r="A274" s="49"/>
      <c r="B274" s="22" t="s">
        <v>1005</v>
      </c>
      <c r="C274" s="1676" t="s">
        <v>1006</v>
      </c>
      <c r="D274" s="17"/>
      <c r="E274" s="16">
        <v>0.5</v>
      </c>
      <c r="F274" s="16"/>
      <c r="G274" s="16"/>
      <c r="H274" s="62"/>
      <c r="I274" s="62"/>
      <c r="J274" s="62"/>
      <c r="K274" s="62"/>
      <c r="L274" s="62"/>
      <c r="M274" s="62"/>
      <c r="N274" s="62"/>
      <c r="O274" s="62"/>
      <c r="P274" s="16">
        <v>0.5</v>
      </c>
      <c r="Q274" s="16">
        <v>0.5</v>
      </c>
      <c r="R274" s="17" t="s">
        <v>607</v>
      </c>
      <c r="S274" s="82"/>
      <c r="T274" s="82"/>
      <c r="U274" s="82"/>
      <c r="V274" s="16"/>
      <c r="W274" s="16"/>
      <c r="X274" s="16"/>
      <c r="Y274" s="16"/>
      <c r="Z274" s="16"/>
      <c r="AA274" s="16">
        <v>0.5</v>
      </c>
    </row>
    <row r="275" spans="1:27" ht="25.5">
      <c r="A275" s="50">
        <v>93</v>
      </c>
      <c r="B275" s="22" t="s">
        <v>1007</v>
      </c>
      <c r="C275" s="17" t="s">
        <v>1008</v>
      </c>
      <c r="D275" s="43">
        <v>55</v>
      </c>
      <c r="E275" s="16">
        <v>0.5</v>
      </c>
      <c r="F275" s="16">
        <v>0.5</v>
      </c>
      <c r="G275" s="16">
        <v>0.5</v>
      </c>
      <c r="H275" s="62"/>
      <c r="I275" s="62"/>
      <c r="J275" s="62"/>
      <c r="K275" s="62"/>
      <c r="L275" s="62"/>
      <c r="M275" s="62"/>
      <c r="N275" s="62"/>
      <c r="O275" s="62"/>
      <c r="P275" s="62"/>
      <c r="Q275" s="16">
        <v>0.5</v>
      </c>
      <c r="R275" s="17">
        <v>5</v>
      </c>
      <c r="S275" s="82"/>
      <c r="T275" s="82"/>
      <c r="U275" s="82"/>
      <c r="V275" s="16"/>
      <c r="W275" s="16"/>
      <c r="X275" s="16"/>
      <c r="Y275" s="16">
        <v>0.5</v>
      </c>
      <c r="Z275" s="16"/>
      <c r="AA275" s="16"/>
    </row>
    <row r="276" spans="1:27">
      <c r="A276" s="48"/>
      <c r="B276" s="22" t="s">
        <v>814</v>
      </c>
      <c r="C276" s="17" t="s">
        <v>1009</v>
      </c>
      <c r="D276" s="17"/>
      <c r="E276" s="16">
        <v>0.8</v>
      </c>
      <c r="F276" s="16"/>
      <c r="G276" s="16"/>
      <c r="H276" s="62"/>
      <c r="I276" s="62"/>
      <c r="J276" s="62"/>
      <c r="K276" s="62"/>
      <c r="L276" s="62"/>
      <c r="M276" s="62"/>
      <c r="N276" s="62"/>
      <c r="O276" s="62"/>
      <c r="P276" s="16">
        <v>0.8</v>
      </c>
      <c r="Q276" s="16">
        <v>0.8</v>
      </c>
      <c r="R276" s="17" t="s">
        <v>607</v>
      </c>
      <c r="S276" s="82"/>
      <c r="T276" s="82"/>
      <c r="U276" s="82"/>
      <c r="V276" s="16"/>
      <c r="W276" s="16"/>
      <c r="X276" s="16"/>
      <c r="Y276" s="16"/>
      <c r="Z276" s="16">
        <v>0.8</v>
      </c>
      <c r="AA276" s="16"/>
    </row>
    <row r="277" spans="1:27">
      <c r="A277" s="48"/>
      <c r="B277" s="22" t="s">
        <v>1005</v>
      </c>
      <c r="C277" s="17" t="s">
        <v>1010</v>
      </c>
      <c r="D277" s="17"/>
      <c r="E277" s="16">
        <v>0.5</v>
      </c>
      <c r="F277" s="16"/>
      <c r="G277" s="16"/>
      <c r="H277" s="62"/>
      <c r="I277" s="62"/>
      <c r="J277" s="62"/>
      <c r="K277" s="62"/>
      <c r="L277" s="62"/>
      <c r="M277" s="62"/>
      <c r="N277" s="62"/>
      <c r="O277" s="62"/>
      <c r="P277" s="16">
        <v>0.5</v>
      </c>
      <c r="Q277" s="16">
        <v>0.5</v>
      </c>
      <c r="R277" s="17" t="s">
        <v>607</v>
      </c>
      <c r="S277" s="82"/>
      <c r="T277" s="82"/>
      <c r="U277" s="82"/>
      <c r="V277" s="16"/>
      <c r="W277" s="16"/>
      <c r="X277" s="16"/>
      <c r="Y277" s="16"/>
      <c r="Z277" s="16">
        <v>0.5</v>
      </c>
      <c r="AA277" s="16"/>
    </row>
    <row r="278" spans="1:27">
      <c r="A278" s="49"/>
      <c r="B278" s="22" t="s">
        <v>818</v>
      </c>
      <c r="C278" s="1676" t="s">
        <v>1011</v>
      </c>
      <c r="D278" s="17"/>
      <c r="E278" s="16">
        <v>0.7</v>
      </c>
      <c r="F278" s="16"/>
      <c r="G278" s="16"/>
      <c r="H278" s="62"/>
      <c r="I278" s="62"/>
      <c r="J278" s="62"/>
      <c r="K278" s="62"/>
      <c r="L278" s="62"/>
      <c r="M278" s="62"/>
      <c r="N278" s="62"/>
      <c r="O278" s="62"/>
      <c r="P278" s="16">
        <v>0.7</v>
      </c>
      <c r="Q278" s="16">
        <v>0.7</v>
      </c>
      <c r="R278" s="17" t="s">
        <v>607</v>
      </c>
      <c r="S278" s="82"/>
      <c r="T278" s="82"/>
      <c r="U278" s="82"/>
      <c r="V278" s="16"/>
      <c r="W278" s="16"/>
      <c r="X278" s="16"/>
      <c r="Y278" s="16"/>
      <c r="Z278" s="16">
        <v>0.7</v>
      </c>
      <c r="AA278" s="16"/>
    </row>
    <row r="279" spans="1:27">
      <c r="A279" s="51">
        <v>94</v>
      </c>
      <c r="B279" s="22" t="s">
        <v>1012</v>
      </c>
      <c r="C279" s="17" t="s">
        <v>1013</v>
      </c>
      <c r="D279" s="16">
        <v>56</v>
      </c>
      <c r="E279" s="16">
        <v>0.35</v>
      </c>
      <c r="F279" s="16"/>
      <c r="G279" s="16"/>
      <c r="H279" s="62"/>
      <c r="I279" s="62"/>
      <c r="J279" s="62"/>
      <c r="K279" s="62"/>
      <c r="L279" s="62"/>
      <c r="M279" s="62"/>
      <c r="N279" s="62"/>
      <c r="O279" s="62"/>
      <c r="P279" s="16">
        <v>0.35</v>
      </c>
      <c r="Q279" s="16">
        <v>0.35</v>
      </c>
      <c r="R279" s="17" t="s">
        <v>607</v>
      </c>
      <c r="S279" s="82"/>
      <c r="T279" s="82"/>
      <c r="U279" s="82"/>
      <c r="V279" s="16"/>
      <c r="W279" s="16"/>
      <c r="X279" s="16"/>
      <c r="Y279" s="16"/>
      <c r="Z279" s="16"/>
      <c r="AA279" s="16">
        <v>0.35</v>
      </c>
    </row>
    <row r="280" spans="1:27">
      <c r="A280" s="51">
        <v>95</v>
      </c>
      <c r="B280" s="22" t="s">
        <v>1014</v>
      </c>
      <c r="C280" s="17" t="s">
        <v>1015</v>
      </c>
      <c r="D280" s="16">
        <v>57</v>
      </c>
      <c r="E280" s="16">
        <v>0.8</v>
      </c>
      <c r="F280" s="16"/>
      <c r="G280" s="16"/>
      <c r="H280" s="62"/>
      <c r="I280" s="62"/>
      <c r="J280" s="62"/>
      <c r="K280" s="62"/>
      <c r="L280" s="62"/>
      <c r="M280" s="62"/>
      <c r="N280" s="62"/>
      <c r="O280" s="62"/>
      <c r="P280" s="16">
        <v>0.8</v>
      </c>
      <c r="Q280" s="16">
        <v>0.8</v>
      </c>
      <c r="R280" s="17" t="s">
        <v>607</v>
      </c>
      <c r="S280" s="82"/>
      <c r="T280" s="82"/>
      <c r="U280" s="82"/>
      <c r="V280" s="16"/>
      <c r="W280" s="16"/>
      <c r="X280" s="16"/>
      <c r="Y280" s="16"/>
      <c r="Z280" s="16">
        <v>0.8</v>
      </c>
      <c r="AA280" s="16"/>
    </row>
    <row r="281" spans="1:27">
      <c r="A281" s="51">
        <v>96</v>
      </c>
      <c r="B281" s="22" t="s">
        <v>1016</v>
      </c>
      <c r="C281" s="17" t="s">
        <v>1017</v>
      </c>
      <c r="D281" s="16">
        <v>58</v>
      </c>
      <c r="E281" s="16">
        <v>0.6</v>
      </c>
      <c r="F281" s="16"/>
      <c r="G281" s="16"/>
      <c r="H281" s="62"/>
      <c r="I281" s="62"/>
      <c r="J281" s="62"/>
      <c r="K281" s="62"/>
      <c r="L281" s="62"/>
      <c r="M281" s="62"/>
      <c r="N281" s="62"/>
      <c r="O281" s="62"/>
      <c r="P281" s="16">
        <v>0.6</v>
      </c>
      <c r="Q281" s="16">
        <v>0.6</v>
      </c>
      <c r="R281" s="17" t="s">
        <v>607</v>
      </c>
      <c r="S281" s="82"/>
      <c r="T281" s="82"/>
      <c r="U281" s="82"/>
      <c r="V281" s="16"/>
      <c r="W281" s="16"/>
      <c r="X281" s="16"/>
      <c r="Y281" s="16"/>
      <c r="Z281" s="16"/>
      <c r="AA281" s="16">
        <v>0.6</v>
      </c>
    </row>
    <row r="282" spans="1:27" ht="25.5">
      <c r="A282" s="51">
        <v>97</v>
      </c>
      <c r="B282" s="22" t="s">
        <v>1018</v>
      </c>
      <c r="C282" s="17" t="s">
        <v>1019</v>
      </c>
      <c r="D282" s="16">
        <v>59</v>
      </c>
      <c r="E282" s="16">
        <v>0.3</v>
      </c>
      <c r="F282" s="16"/>
      <c r="G282" s="16"/>
      <c r="H282" s="62"/>
      <c r="I282" s="62"/>
      <c r="J282" s="62"/>
      <c r="K282" s="62"/>
      <c r="L282" s="62"/>
      <c r="M282" s="62"/>
      <c r="N282" s="62"/>
      <c r="O282" s="62"/>
      <c r="P282" s="16">
        <v>0.3</v>
      </c>
      <c r="Q282" s="16">
        <v>0.3</v>
      </c>
      <c r="R282" s="17" t="s">
        <v>607</v>
      </c>
      <c r="S282" s="82"/>
      <c r="T282" s="82"/>
      <c r="U282" s="82"/>
      <c r="V282" s="16"/>
      <c r="W282" s="16"/>
      <c r="X282" s="16"/>
      <c r="Y282" s="16"/>
      <c r="Z282" s="16"/>
      <c r="AA282" s="16">
        <v>0.3</v>
      </c>
    </row>
    <row r="283" spans="1:27">
      <c r="A283" s="51">
        <v>98</v>
      </c>
      <c r="B283" s="22" t="s">
        <v>1020</v>
      </c>
      <c r="C283" s="17" t="s">
        <v>1021</v>
      </c>
      <c r="D283" s="16">
        <v>60</v>
      </c>
      <c r="E283" s="16">
        <v>0.5</v>
      </c>
      <c r="F283" s="16"/>
      <c r="G283" s="16"/>
      <c r="H283" s="62"/>
      <c r="I283" s="62"/>
      <c r="J283" s="62"/>
      <c r="K283" s="62"/>
      <c r="L283" s="62"/>
      <c r="M283" s="62"/>
      <c r="N283" s="62"/>
      <c r="O283" s="62"/>
      <c r="P283" s="16">
        <v>0.5</v>
      </c>
      <c r="Q283" s="16">
        <v>0.5</v>
      </c>
      <c r="R283" s="17" t="s">
        <v>607</v>
      </c>
      <c r="S283" s="82"/>
      <c r="T283" s="82"/>
      <c r="U283" s="82"/>
      <c r="V283" s="16"/>
      <c r="W283" s="16"/>
      <c r="X283" s="16"/>
      <c r="Y283" s="16"/>
      <c r="Z283" s="16"/>
      <c r="AA283" s="16">
        <v>0.5</v>
      </c>
    </row>
    <row r="284" spans="1:27">
      <c r="A284" s="50">
        <v>99</v>
      </c>
      <c r="B284" s="22" t="s">
        <v>1022</v>
      </c>
      <c r="C284" s="17" t="s">
        <v>1023</v>
      </c>
      <c r="D284" s="43">
        <v>61</v>
      </c>
      <c r="E284" s="16">
        <v>0.4</v>
      </c>
      <c r="F284" s="16"/>
      <c r="G284" s="16"/>
      <c r="H284" s="62"/>
      <c r="I284" s="62"/>
      <c r="J284" s="62"/>
      <c r="K284" s="62"/>
      <c r="L284" s="62"/>
      <c r="M284" s="62"/>
      <c r="N284" s="62"/>
      <c r="O284" s="62"/>
      <c r="P284" s="16">
        <v>0.4</v>
      </c>
      <c r="Q284" s="16">
        <v>0.4</v>
      </c>
      <c r="R284" s="17" t="s">
        <v>607</v>
      </c>
      <c r="S284" s="82"/>
      <c r="T284" s="82"/>
      <c r="U284" s="82"/>
      <c r="V284" s="16"/>
      <c r="W284" s="16"/>
      <c r="X284" s="16"/>
      <c r="Y284" s="16"/>
      <c r="Z284" s="16"/>
      <c r="AA284" s="16">
        <v>0.4</v>
      </c>
    </row>
    <row r="285" spans="1:27">
      <c r="A285" s="49"/>
      <c r="B285" s="22" t="s">
        <v>1024</v>
      </c>
      <c r="C285" s="1676" t="s">
        <v>1025</v>
      </c>
      <c r="D285" s="17"/>
      <c r="E285" s="16">
        <v>0.35</v>
      </c>
      <c r="F285" s="16"/>
      <c r="G285" s="16"/>
      <c r="H285" s="62"/>
      <c r="I285" s="62"/>
      <c r="J285" s="62"/>
      <c r="K285" s="62"/>
      <c r="L285" s="62"/>
      <c r="M285" s="62"/>
      <c r="N285" s="62"/>
      <c r="O285" s="62"/>
      <c r="P285" s="16">
        <v>0.35</v>
      </c>
      <c r="Q285" s="16">
        <v>0.35</v>
      </c>
      <c r="R285" s="17" t="s">
        <v>607</v>
      </c>
      <c r="S285" s="82"/>
      <c r="T285" s="82"/>
      <c r="U285" s="82"/>
      <c r="V285" s="16"/>
      <c r="W285" s="16"/>
      <c r="X285" s="16"/>
      <c r="Y285" s="16"/>
      <c r="Z285" s="16"/>
      <c r="AA285" s="16">
        <v>0.35</v>
      </c>
    </row>
    <row r="286" spans="1:27">
      <c r="A286" s="50">
        <v>100</v>
      </c>
      <c r="B286" s="22" t="s">
        <v>1026</v>
      </c>
      <c r="C286" s="17" t="s">
        <v>1027</v>
      </c>
      <c r="D286" s="43">
        <v>62</v>
      </c>
      <c r="E286" s="16">
        <v>0.75</v>
      </c>
      <c r="F286" s="16"/>
      <c r="G286" s="16"/>
      <c r="H286" s="62"/>
      <c r="I286" s="62"/>
      <c r="J286" s="62"/>
      <c r="K286" s="62"/>
      <c r="L286" s="62"/>
      <c r="M286" s="62"/>
      <c r="N286" s="62"/>
      <c r="O286" s="62"/>
      <c r="P286" s="16">
        <v>0.75</v>
      </c>
      <c r="Q286" s="16">
        <v>0.75</v>
      </c>
      <c r="R286" s="17" t="s">
        <v>607</v>
      </c>
      <c r="S286" s="82"/>
      <c r="T286" s="82"/>
      <c r="U286" s="82"/>
      <c r="V286" s="16"/>
      <c r="W286" s="16"/>
      <c r="X286" s="16"/>
      <c r="Y286" s="16"/>
      <c r="Z286" s="16"/>
      <c r="AA286" s="16">
        <v>0.75</v>
      </c>
    </row>
    <row r="287" spans="1:27">
      <c r="A287" s="49"/>
      <c r="B287" s="22" t="s">
        <v>342</v>
      </c>
      <c r="C287" s="1676" t="s">
        <v>1028</v>
      </c>
      <c r="D287" s="17"/>
      <c r="E287" s="16">
        <v>0.8</v>
      </c>
      <c r="F287" s="16"/>
      <c r="G287" s="16"/>
      <c r="H287" s="62"/>
      <c r="I287" s="62"/>
      <c r="J287" s="62"/>
      <c r="K287" s="62"/>
      <c r="L287" s="62"/>
      <c r="M287" s="62"/>
      <c r="N287" s="62"/>
      <c r="O287" s="62"/>
      <c r="P287" s="16">
        <v>0.8</v>
      </c>
      <c r="Q287" s="16">
        <v>0.8</v>
      </c>
      <c r="R287" s="17" t="s">
        <v>607</v>
      </c>
      <c r="S287" s="82"/>
      <c r="T287" s="82"/>
      <c r="U287" s="82"/>
      <c r="V287" s="16"/>
      <c r="W287" s="16"/>
      <c r="X287" s="16"/>
      <c r="Y287" s="16"/>
      <c r="Z287" s="16"/>
      <c r="AA287" s="16">
        <v>0.8</v>
      </c>
    </row>
    <row r="288" spans="1:27">
      <c r="A288" s="50">
        <v>101</v>
      </c>
      <c r="B288" s="22" t="s">
        <v>1029</v>
      </c>
      <c r="C288" s="17" t="s">
        <v>1030</v>
      </c>
      <c r="D288" s="43">
        <v>63</v>
      </c>
      <c r="E288" s="16">
        <v>0.6</v>
      </c>
      <c r="F288" s="16"/>
      <c r="G288" s="16"/>
      <c r="H288" s="62"/>
      <c r="I288" s="62"/>
      <c r="J288" s="62"/>
      <c r="K288" s="62"/>
      <c r="L288" s="62"/>
      <c r="M288" s="62"/>
      <c r="N288" s="62"/>
      <c r="O288" s="62"/>
      <c r="P288" s="16">
        <v>0.6</v>
      </c>
      <c r="Q288" s="16">
        <v>0.6</v>
      </c>
      <c r="R288" s="17" t="s">
        <v>607</v>
      </c>
      <c r="S288" s="82"/>
      <c r="T288" s="82"/>
      <c r="U288" s="82"/>
      <c r="V288" s="16"/>
      <c r="W288" s="16"/>
      <c r="X288" s="16"/>
      <c r="Y288" s="16"/>
      <c r="Z288" s="16"/>
      <c r="AA288" s="16">
        <v>0.6</v>
      </c>
    </row>
    <row r="289" spans="1:27">
      <c r="A289" s="49"/>
      <c r="B289" s="22" t="s">
        <v>1031</v>
      </c>
      <c r="C289" s="1676" t="s">
        <v>1032</v>
      </c>
      <c r="D289" s="17"/>
      <c r="E289" s="16">
        <v>0.3</v>
      </c>
      <c r="F289" s="16"/>
      <c r="G289" s="16"/>
      <c r="H289" s="62"/>
      <c r="I289" s="62"/>
      <c r="J289" s="62"/>
      <c r="K289" s="62"/>
      <c r="L289" s="62"/>
      <c r="M289" s="62"/>
      <c r="N289" s="62"/>
      <c r="O289" s="62"/>
      <c r="P289" s="16">
        <v>0.3</v>
      </c>
      <c r="Q289" s="16">
        <v>0.3</v>
      </c>
      <c r="R289" s="17" t="s">
        <v>607</v>
      </c>
      <c r="S289" s="82"/>
      <c r="T289" s="82"/>
      <c r="U289" s="82"/>
      <c r="V289" s="16"/>
      <c r="W289" s="16"/>
      <c r="X289" s="16"/>
      <c r="Y289" s="16"/>
      <c r="Z289" s="16"/>
      <c r="AA289" s="16">
        <v>0.3</v>
      </c>
    </row>
    <row r="290" spans="1:27">
      <c r="A290" s="50">
        <v>102</v>
      </c>
      <c r="B290" s="22" t="s">
        <v>1033</v>
      </c>
      <c r="C290" s="17" t="s">
        <v>1034</v>
      </c>
      <c r="D290" s="43">
        <v>64</v>
      </c>
      <c r="E290" s="16">
        <v>0.5</v>
      </c>
      <c r="F290" s="16"/>
      <c r="G290" s="16"/>
      <c r="H290" s="62"/>
      <c r="I290" s="62"/>
      <c r="J290" s="62"/>
      <c r="K290" s="62"/>
      <c r="L290" s="62"/>
      <c r="M290" s="62"/>
      <c r="N290" s="62"/>
      <c r="O290" s="62"/>
      <c r="P290" s="16">
        <v>0.5</v>
      </c>
      <c r="Q290" s="16">
        <v>0.5</v>
      </c>
      <c r="R290" s="17" t="s">
        <v>607</v>
      </c>
      <c r="S290" s="82"/>
      <c r="T290" s="82"/>
      <c r="U290" s="82"/>
      <c r="V290" s="16"/>
      <c r="W290" s="16"/>
      <c r="X290" s="16"/>
      <c r="Y290" s="16"/>
      <c r="Z290" s="16">
        <v>0.5</v>
      </c>
      <c r="AA290" s="16"/>
    </row>
    <row r="291" spans="1:27">
      <c r="A291" s="48"/>
      <c r="B291" s="22" t="s">
        <v>781</v>
      </c>
      <c r="C291" s="17" t="s">
        <v>1035</v>
      </c>
      <c r="D291" s="17"/>
      <c r="E291" s="16">
        <v>0.6</v>
      </c>
      <c r="F291" s="16"/>
      <c r="G291" s="16"/>
      <c r="H291" s="62"/>
      <c r="I291" s="62"/>
      <c r="J291" s="62"/>
      <c r="K291" s="62"/>
      <c r="L291" s="62"/>
      <c r="M291" s="62"/>
      <c r="N291" s="62"/>
      <c r="O291" s="62"/>
      <c r="P291" s="16">
        <v>0.6</v>
      </c>
      <c r="Q291" s="16">
        <v>0.6</v>
      </c>
      <c r="R291" s="17" t="s">
        <v>607</v>
      </c>
      <c r="S291" s="82"/>
      <c r="T291" s="82"/>
      <c r="U291" s="82"/>
      <c r="V291" s="16"/>
      <c r="W291" s="16"/>
      <c r="X291" s="16"/>
      <c r="Y291" s="16"/>
      <c r="Z291" s="16">
        <v>0.6</v>
      </c>
      <c r="AA291" s="16"/>
    </row>
    <row r="292" spans="1:27">
      <c r="A292" s="49"/>
      <c r="B292" s="22" t="s">
        <v>781</v>
      </c>
      <c r="C292" s="1676" t="s">
        <v>1036</v>
      </c>
      <c r="D292" s="17"/>
      <c r="E292" s="16">
        <v>0.4</v>
      </c>
      <c r="F292" s="16"/>
      <c r="G292" s="16"/>
      <c r="H292" s="62"/>
      <c r="I292" s="62"/>
      <c r="J292" s="62"/>
      <c r="K292" s="62"/>
      <c r="L292" s="62"/>
      <c r="M292" s="62"/>
      <c r="N292" s="62"/>
      <c r="O292" s="62"/>
      <c r="P292" s="16">
        <v>0.4</v>
      </c>
      <c r="Q292" s="16">
        <v>0.4</v>
      </c>
      <c r="R292" s="17" t="s">
        <v>607</v>
      </c>
      <c r="S292" s="82"/>
      <c r="T292" s="82"/>
      <c r="U292" s="82"/>
      <c r="V292" s="16"/>
      <c r="W292" s="16"/>
      <c r="X292" s="16"/>
      <c r="Y292" s="16"/>
      <c r="Z292" s="16">
        <v>0.4</v>
      </c>
      <c r="AA292" s="16"/>
    </row>
    <row r="293" spans="1:27">
      <c r="A293" s="50">
        <v>103</v>
      </c>
      <c r="B293" s="22" t="s">
        <v>1037</v>
      </c>
      <c r="C293" s="17" t="s">
        <v>1038</v>
      </c>
      <c r="D293" s="43">
        <v>65</v>
      </c>
      <c r="E293" s="16">
        <v>0.5</v>
      </c>
      <c r="F293" s="16"/>
      <c r="G293" s="16"/>
      <c r="H293" s="62"/>
      <c r="I293" s="62"/>
      <c r="J293" s="62"/>
      <c r="K293" s="62"/>
      <c r="L293" s="62"/>
      <c r="M293" s="62"/>
      <c r="N293" s="62"/>
      <c r="O293" s="62"/>
      <c r="P293" s="16">
        <v>0.5</v>
      </c>
      <c r="Q293" s="16">
        <v>0.5</v>
      </c>
      <c r="R293" s="17" t="s">
        <v>607</v>
      </c>
      <c r="S293" s="82"/>
      <c r="T293" s="82"/>
      <c r="U293" s="82"/>
      <c r="V293" s="16"/>
      <c r="W293" s="16"/>
      <c r="X293" s="16"/>
      <c r="Y293" s="16"/>
      <c r="Z293" s="16"/>
      <c r="AA293" s="16">
        <v>0.5</v>
      </c>
    </row>
    <row r="294" spans="1:27">
      <c r="A294" s="48"/>
      <c r="B294" s="22" t="s">
        <v>1039</v>
      </c>
      <c r="C294" s="17" t="s">
        <v>1040</v>
      </c>
      <c r="D294" s="17"/>
      <c r="E294" s="16">
        <v>0.5</v>
      </c>
      <c r="F294" s="16"/>
      <c r="G294" s="16"/>
      <c r="H294" s="62"/>
      <c r="I294" s="62"/>
      <c r="J294" s="62"/>
      <c r="K294" s="62"/>
      <c r="L294" s="62"/>
      <c r="M294" s="62"/>
      <c r="N294" s="62"/>
      <c r="O294" s="62"/>
      <c r="P294" s="16">
        <v>0.5</v>
      </c>
      <c r="Q294" s="16">
        <v>0.5</v>
      </c>
      <c r="R294" s="17" t="s">
        <v>607</v>
      </c>
      <c r="S294" s="82"/>
      <c r="T294" s="82"/>
      <c r="U294" s="82"/>
      <c r="V294" s="16"/>
      <c r="W294" s="16"/>
      <c r="X294" s="16"/>
      <c r="Y294" s="16"/>
      <c r="Z294" s="16"/>
      <c r="AA294" s="16">
        <v>0.5</v>
      </c>
    </row>
    <row r="295" spans="1:27">
      <c r="A295" s="49"/>
      <c r="B295" s="22" t="s">
        <v>1041</v>
      </c>
      <c r="C295" s="1676" t="s">
        <v>1042</v>
      </c>
      <c r="D295" s="17"/>
      <c r="E295" s="16">
        <v>0.4</v>
      </c>
      <c r="F295" s="16"/>
      <c r="G295" s="16"/>
      <c r="H295" s="62"/>
      <c r="I295" s="62"/>
      <c r="J295" s="62"/>
      <c r="K295" s="62"/>
      <c r="L295" s="62"/>
      <c r="M295" s="62"/>
      <c r="N295" s="62"/>
      <c r="O295" s="62"/>
      <c r="P295" s="16">
        <v>0.4</v>
      </c>
      <c r="Q295" s="16">
        <v>0.4</v>
      </c>
      <c r="R295" s="17" t="s">
        <v>607</v>
      </c>
      <c r="S295" s="82"/>
      <c r="T295" s="82"/>
      <c r="U295" s="82"/>
      <c r="V295" s="16"/>
      <c r="W295" s="16"/>
      <c r="X295" s="16"/>
      <c r="Y295" s="16"/>
      <c r="Z295" s="16"/>
      <c r="AA295" s="16">
        <v>0.4</v>
      </c>
    </row>
    <row r="296" spans="1:27">
      <c r="A296" s="1841"/>
      <c r="B296" s="53" t="s">
        <v>1044</v>
      </c>
      <c r="C296" s="1841"/>
      <c r="D296" s="53"/>
      <c r="E296" s="26">
        <f>SUM(E156:E295)</f>
        <v>68.06</v>
      </c>
      <c r="F296" s="26">
        <f t="shared" ref="F296:Q296" si="7">SUM(F156:F295)</f>
        <v>10.399999999999999</v>
      </c>
      <c r="G296" s="26">
        <f t="shared" si="7"/>
        <v>6.7</v>
      </c>
      <c r="H296" s="26">
        <f t="shared" si="7"/>
        <v>0.2</v>
      </c>
      <c r="I296" s="26">
        <f t="shared" si="7"/>
        <v>0</v>
      </c>
      <c r="J296" s="26">
        <f t="shared" si="7"/>
        <v>0</v>
      </c>
      <c r="K296" s="26">
        <f t="shared" si="7"/>
        <v>0</v>
      </c>
      <c r="L296" s="26">
        <f t="shared" si="7"/>
        <v>3.5</v>
      </c>
      <c r="M296" s="26">
        <f t="shared" si="7"/>
        <v>0</v>
      </c>
      <c r="N296" s="26">
        <f t="shared" si="7"/>
        <v>0</v>
      </c>
      <c r="O296" s="26">
        <f t="shared" si="7"/>
        <v>0</v>
      </c>
      <c r="P296" s="26">
        <f t="shared" si="7"/>
        <v>57.660000000000004</v>
      </c>
      <c r="Q296" s="2601">
        <f t="shared" si="7"/>
        <v>64.56</v>
      </c>
      <c r="R296" s="681"/>
      <c r="S296" s="54"/>
      <c r="T296" s="54"/>
      <c r="U296" s="54"/>
      <c r="V296" s="26"/>
      <c r="W296" s="55"/>
      <c r="X296" s="55"/>
      <c r="Y296" s="26">
        <f>SUM(Y156:Y295)</f>
        <v>10.399999999999999</v>
      </c>
      <c r="Z296" s="26">
        <f>SUM(Z156:Z295)</f>
        <v>25.540000000000006</v>
      </c>
      <c r="AA296" s="26">
        <f>SUM(AA156:AA295)</f>
        <v>32.120000000000019</v>
      </c>
    </row>
    <row r="297" spans="1:27">
      <c r="A297" s="1843"/>
      <c r="B297" s="27" t="s">
        <v>3963</v>
      </c>
      <c r="C297" s="1842"/>
      <c r="AA297" s="71"/>
    </row>
    <row r="298" spans="1:27">
      <c r="A298" s="433">
        <v>2</v>
      </c>
      <c r="B298" s="160" t="s">
        <v>3962</v>
      </c>
      <c r="C298" s="1676" t="s">
        <v>3961</v>
      </c>
      <c r="D298" s="62"/>
      <c r="E298" s="438">
        <v>0.42</v>
      </c>
      <c r="F298" s="438">
        <v>0.42</v>
      </c>
      <c r="G298" s="438">
        <v>0.42</v>
      </c>
      <c r="H298" s="438"/>
      <c r="I298" s="75"/>
      <c r="J298" s="75"/>
      <c r="K298" s="75"/>
      <c r="L298" s="438"/>
      <c r="M298" s="75"/>
      <c r="N298" s="75"/>
      <c r="O298" s="75"/>
      <c r="P298" s="438"/>
      <c r="Q298" s="438"/>
      <c r="R298" s="17" t="s">
        <v>55</v>
      </c>
      <c r="S298" s="75"/>
      <c r="T298" s="75"/>
      <c r="U298" s="75"/>
      <c r="V298" s="75"/>
      <c r="W298" s="75"/>
      <c r="X298" s="75"/>
      <c r="Y298" s="438">
        <v>0.42</v>
      </c>
      <c r="Z298" s="75"/>
      <c r="AA298" s="439"/>
    </row>
    <row r="299" spans="1:27">
      <c r="A299" s="427">
        <v>2</v>
      </c>
      <c r="B299" s="22" t="s">
        <v>3960</v>
      </c>
      <c r="C299" s="17" t="s">
        <v>3959</v>
      </c>
      <c r="D299" s="62"/>
      <c r="E299" s="209">
        <v>1.36</v>
      </c>
      <c r="F299" s="209">
        <v>1.36</v>
      </c>
      <c r="G299" s="209">
        <v>1.25</v>
      </c>
      <c r="H299" s="209"/>
      <c r="I299" s="440"/>
      <c r="J299" s="440"/>
      <c r="K299" s="440"/>
      <c r="L299" s="209">
        <v>0.11</v>
      </c>
      <c r="M299" s="75"/>
      <c r="N299" s="75"/>
      <c r="O299" s="75"/>
      <c r="P299" s="438"/>
      <c r="Q299" s="438"/>
      <c r="R299" s="17" t="s">
        <v>55</v>
      </c>
      <c r="S299" s="75"/>
      <c r="T299" s="75"/>
      <c r="U299" s="75"/>
      <c r="V299" s="75"/>
      <c r="W299" s="75"/>
      <c r="X299" s="75"/>
      <c r="Y299" s="438">
        <v>1.36</v>
      </c>
      <c r="Z299" s="75"/>
      <c r="AA299" s="439"/>
    </row>
    <row r="300" spans="1:27">
      <c r="A300" s="427">
        <v>3</v>
      </c>
      <c r="B300" s="22" t="s">
        <v>3958</v>
      </c>
      <c r="C300" s="17" t="s">
        <v>3957</v>
      </c>
      <c r="D300" s="62"/>
      <c r="E300" s="438">
        <v>0.33</v>
      </c>
      <c r="F300" s="438">
        <v>0.33</v>
      </c>
      <c r="G300" s="438">
        <v>0.33</v>
      </c>
      <c r="H300" s="438"/>
      <c r="I300" s="75"/>
      <c r="J300" s="75"/>
      <c r="K300" s="75"/>
      <c r="L300" s="438"/>
      <c r="M300" s="75"/>
      <c r="N300" s="75"/>
      <c r="O300" s="75"/>
      <c r="P300" s="438"/>
      <c r="Q300" s="438"/>
      <c r="R300" s="17" t="s">
        <v>55</v>
      </c>
      <c r="S300" s="75"/>
      <c r="T300" s="75"/>
      <c r="U300" s="75"/>
      <c r="V300" s="75"/>
      <c r="W300" s="75"/>
      <c r="X300" s="75"/>
      <c r="Y300" s="438">
        <v>0.33</v>
      </c>
      <c r="Z300" s="75"/>
      <c r="AA300" s="439"/>
    </row>
    <row r="301" spans="1:27">
      <c r="A301" s="427">
        <v>4</v>
      </c>
      <c r="B301" s="22" t="s">
        <v>3956</v>
      </c>
      <c r="C301" s="17" t="s">
        <v>3955</v>
      </c>
      <c r="D301" s="62"/>
      <c r="E301" s="209">
        <v>0.53</v>
      </c>
      <c r="F301" s="209">
        <v>0.46</v>
      </c>
      <c r="G301" s="209">
        <v>0.38</v>
      </c>
      <c r="H301" s="209"/>
      <c r="I301" s="440"/>
      <c r="J301" s="440"/>
      <c r="K301" s="440"/>
      <c r="L301" s="209">
        <v>7.4999999999999997E-2</v>
      </c>
      <c r="M301" s="440"/>
      <c r="N301" s="440"/>
      <c r="O301" s="440"/>
      <c r="P301" s="209">
        <v>7.4999999999999997E-2</v>
      </c>
      <c r="Q301" s="209">
        <v>7.4999999999999997E-2</v>
      </c>
      <c r="R301" s="20" t="s">
        <v>55</v>
      </c>
      <c r="S301" s="440"/>
      <c r="T301" s="440"/>
      <c r="U301" s="440"/>
      <c r="V301" s="440"/>
      <c r="W301" s="440"/>
      <c r="X301" s="440"/>
      <c r="Y301" s="209">
        <v>0.45500000000000002</v>
      </c>
      <c r="Z301" s="440"/>
      <c r="AA301" s="442">
        <v>7.4999999999999997E-2</v>
      </c>
    </row>
    <row r="302" spans="1:27">
      <c r="A302" s="427">
        <v>5</v>
      </c>
      <c r="B302" s="22" t="s">
        <v>3954</v>
      </c>
      <c r="C302" s="17" t="s">
        <v>3953</v>
      </c>
      <c r="D302" s="62"/>
      <c r="E302" s="438">
        <v>0.36</v>
      </c>
      <c r="F302" s="438">
        <v>0.36</v>
      </c>
      <c r="G302" s="438">
        <v>0.36</v>
      </c>
      <c r="H302" s="443"/>
      <c r="I302" s="75"/>
      <c r="J302" s="75"/>
      <c r="K302" s="75"/>
      <c r="L302" s="444"/>
      <c r="M302" s="75"/>
      <c r="N302" s="75"/>
      <c r="O302" s="75"/>
      <c r="P302" s="438"/>
      <c r="Q302" s="438"/>
      <c r="R302" s="17" t="s">
        <v>55</v>
      </c>
      <c r="S302" s="75"/>
      <c r="T302" s="75"/>
      <c r="U302" s="75"/>
      <c r="V302" s="75"/>
      <c r="W302" s="75"/>
      <c r="X302" s="75"/>
      <c r="Y302" s="438">
        <v>0.36</v>
      </c>
      <c r="Z302" s="75"/>
      <c r="AA302" s="442"/>
    </row>
    <row r="303" spans="1:27">
      <c r="A303" s="427">
        <v>6</v>
      </c>
      <c r="B303" s="22" t="s">
        <v>3952</v>
      </c>
      <c r="C303" s="17" t="s">
        <v>3951</v>
      </c>
      <c r="D303" s="62"/>
      <c r="E303" s="438">
        <v>0.64</v>
      </c>
      <c r="F303" s="438">
        <v>0.64</v>
      </c>
      <c r="G303" s="438">
        <v>0.64</v>
      </c>
      <c r="H303" s="443"/>
      <c r="I303" s="75"/>
      <c r="J303" s="75"/>
      <c r="K303" s="75"/>
      <c r="L303" s="444"/>
      <c r="M303" s="75"/>
      <c r="N303" s="75"/>
      <c r="O303" s="75"/>
      <c r="P303" s="438"/>
      <c r="Q303" s="438"/>
      <c r="R303" s="17" t="s">
        <v>55</v>
      </c>
      <c r="S303" s="75"/>
      <c r="T303" s="75"/>
      <c r="U303" s="75"/>
      <c r="V303" s="75"/>
      <c r="W303" s="75"/>
      <c r="X303" s="75"/>
      <c r="Y303" s="438">
        <v>0.64</v>
      </c>
      <c r="Z303" s="75"/>
      <c r="AA303" s="442"/>
    </row>
    <row r="304" spans="1:27">
      <c r="A304" s="427">
        <v>7</v>
      </c>
      <c r="B304" s="22" t="s">
        <v>3950</v>
      </c>
      <c r="C304" s="17" t="s">
        <v>3949</v>
      </c>
      <c r="D304" s="435"/>
      <c r="E304" s="438">
        <v>0.64</v>
      </c>
      <c r="F304" s="438">
        <v>0.45500000000000002</v>
      </c>
      <c r="G304" s="438"/>
      <c r="H304" s="443"/>
      <c r="I304" s="96"/>
      <c r="J304" s="96"/>
      <c r="K304" s="75"/>
      <c r="L304" s="444">
        <v>0.45500000000000002</v>
      </c>
      <c r="M304" s="75"/>
      <c r="N304" s="75"/>
      <c r="O304" s="75"/>
      <c r="P304" s="438">
        <v>0.185</v>
      </c>
      <c r="Q304" s="438">
        <v>0.185</v>
      </c>
      <c r="R304" s="17" t="s">
        <v>55</v>
      </c>
      <c r="S304" s="75"/>
      <c r="T304" s="75"/>
      <c r="U304" s="75"/>
      <c r="V304" s="75"/>
      <c r="W304" s="75"/>
      <c r="X304" s="75"/>
      <c r="Y304" s="438">
        <v>0.45500000000000002</v>
      </c>
      <c r="Z304" s="75"/>
      <c r="AA304" s="43">
        <v>0.185</v>
      </c>
    </row>
    <row r="305" spans="1:27">
      <c r="A305" s="427">
        <v>8</v>
      </c>
      <c r="B305" s="22" t="s">
        <v>3948</v>
      </c>
      <c r="C305" s="17" t="s">
        <v>3947</v>
      </c>
      <c r="D305" s="62"/>
      <c r="E305" s="438">
        <v>0.17</v>
      </c>
      <c r="F305" s="438">
        <v>0.13</v>
      </c>
      <c r="G305" s="438"/>
      <c r="H305" s="443"/>
      <c r="I305" s="75"/>
      <c r="J305" s="75"/>
      <c r="K305" s="75"/>
      <c r="L305" s="444">
        <v>0.13</v>
      </c>
      <c r="M305" s="75"/>
      <c r="N305" s="75"/>
      <c r="O305" s="75"/>
      <c r="P305" s="438">
        <v>0.04</v>
      </c>
      <c r="Q305" s="438">
        <v>0.04</v>
      </c>
      <c r="R305" s="17" t="s">
        <v>55</v>
      </c>
      <c r="S305" s="75"/>
      <c r="T305" s="75"/>
      <c r="U305" s="75"/>
      <c r="V305" s="75"/>
      <c r="W305" s="75"/>
      <c r="X305" s="75"/>
      <c r="Y305" s="438">
        <v>0.13</v>
      </c>
      <c r="Z305" s="75"/>
      <c r="AA305" s="43">
        <v>0.04</v>
      </c>
    </row>
    <row r="306" spans="1:27">
      <c r="A306" s="427">
        <v>9</v>
      </c>
      <c r="B306" s="22" t="s">
        <v>3946</v>
      </c>
      <c r="C306" s="17" t="s">
        <v>3944</v>
      </c>
      <c r="D306" s="62"/>
      <c r="E306" s="438">
        <v>0.34</v>
      </c>
      <c r="F306" s="438"/>
      <c r="G306" s="438"/>
      <c r="H306" s="443"/>
      <c r="I306" s="75"/>
      <c r="J306" s="75"/>
      <c r="K306" s="75"/>
      <c r="L306" s="444"/>
      <c r="M306" s="75"/>
      <c r="N306" s="75"/>
      <c r="O306" s="75"/>
      <c r="P306" s="438">
        <v>0.34</v>
      </c>
      <c r="Q306" s="438">
        <v>0.34</v>
      </c>
      <c r="R306" s="17" t="s">
        <v>607</v>
      </c>
      <c r="S306" s="75"/>
      <c r="T306" s="75"/>
      <c r="U306" s="75"/>
      <c r="V306" s="75"/>
      <c r="W306" s="75"/>
      <c r="X306" s="75"/>
      <c r="Y306" s="43"/>
      <c r="Z306" s="75"/>
      <c r="AA306" s="438">
        <v>0.34</v>
      </c>
    </row>
    <row r="307" spans="1:27">
      <c r="A307" s="427">
        <v>10</v>
      </c>
      <c r="B307" s="41" t="s">
        <v>3945</v>
      </c>
      <c r="C307" s="21" t="s">
        <v>3944</v>
      </c>
      <c r="D307" s="436"/>
      <c r="E307" s="209">
        <v>0.4</v>
      </c>
      <c r="F307" s="445"/>
      <c r="G307" s="438"/>
      <c r="H307" s="443"/>
      <c r="I307" s="75"/>
      <c r="J307" s="75"/>
      <c r="K307" s="75"/>
      <c r="L307" s="444"/>
      <c r="M307" s="75"/>
      <c r="N307" s="75"/>
      <c r="O307" s="101"/>
      <c r="P307" s="209">
        <v>0.4</v>
      </c>
      <c r="Q307" s="209">
        <v>0.4</v>
      </c>
      <c r="R307" s="20" t="s">
        <v>607</v>
      </c>
      <c r="S307" s="446"/>
      <c r="T307" s="446"/>
      <c r="U307" s="446"/>
      <c r="V307" s="446"/>
      <c r="W307" s="446"/>
      <c r="X307" s="446"/>
      <c r="Y307" s="44"/>
      <c r="Z307" s="446"/>
      <c r="AA307" s="209">
        <v>0.4</v>
      </c>
    </row>
    <row r="308" spans="1:27">
      <c r="A308" s="427">
        <v>11</v>
      </c>
      <c r="B308" s="22" t="s">
        <v>3943</v>
      </c>
      <c r="C308" s="17" t="s">
        <v>3942</v>
      </c>
      <c r="D308" s="62"/>
      <c r="E308" s="438">
        <v>0.3</v>
      </c>
      <c r="F308" s="438"/>
      <c r="G308" s="438"/>
      <c r="H308" s="443"/>
      <c r="I308" s="75"/>
      <c r="J308" s="75"/>
      <c r="K308" s="75"/>
      <c r="L308" s="444"/>
      <c r="M308" s="75"/>
      <c r="N308" s="75"/>
      <c r="O308" s="75"/>
      <c r="P308" s="438">
        <v>0.3</v>
      </c>
      <c r="Q308" s="438">
        <v>0.3</v>
      </c>
      <c r="R308" s="17" t="s">
        <v>607</v>
      </c>
      <c r="S308" s="75"/>
      <c r="T308" s="75"/>
      <c r="U308" s="75"/>
      <c r="V308" s="75"/>
      <c r="W308" s="75"/>
      <c r="X308" s="75"/>
      <c r="Y308" s="43"/>
      <c r="Z308" s="75"/>
      <c r="AA308" s="438">
        <v>0.3</v>
      </c>
    </row>
    <row r="309" spans="1:27">
      <c r="A309" s="427">
        <v>12</v>
      </c>
      <c r="B309" s="22" t="s">
        <v>3941</v>
      </c>
      <c r="C309" s="17" t="s">
        <v>3940</v>
      </c>
      <c r="D309" s="62"/>
      <c r="E309" s="438">
        <v>0.12</v>
      </c>
      <c r="F309" s="438"/>
      <c r="G309" s="438"/>
      <c r="H309" s="443"/>
      <c r="I309" s="75"/>
      <c r="J309" s="75"/>
      <c r="K309" s="75"/>
      <c r="L309" s="444"/>
      <c r="M309" s="75"/>
      <c r="N309" s="75"/>
      <c r="O309" s="75"/>
      <c r="P309" s="438">
        <v>0.12</v>
      </c>
      <c r="Q309" s="438">
        <v>0.12</v>
      </c>
      <c r="R309" s="17" t="s">
        <v>607</v>
      </c>
      <c r="S309" s="75"/>
      <c r="T309" s="75"/>
      <c r="U309" s="75"/>
      <c r="V309" s="75"/>
      <c r="W309" s="75"/>
      <c r="X309" s="75"/>
      <c r="Y309" s="43"/>
      <c r="Z309" s="75"/>
      <c r="AA309" s="438">
        <v>0.12</v>
      </c>
    </row>
    <row r="310" spans="1:27">
      <c r="A310" s="427">
        <v>13</v>
      </c>
      <c r="B310" s="22" t="s">
        <v>3939</v>
      </c>
      <c r="C310" s="17" t="s">
        <v>3938</v>
      </c>
      <c r="D310" s="62"/>
      <c r="E310" s="438">
        <v>0.79</v>
      </c>
      <c r="F310" s="438"/>
      <c r="G310" s="438"/>
      <c r="H310" s="443"/>
      <c r="I310" s="75"/>
      <c r="J310" s="75"/>
      <c r="K310" s="75"/>
      <c r="L310" s="444"/>
      <c r="M310" s="75"/>
      <c r="N310" s="75"/>
      <c r="O310" s="75"/>
      <c r="P310" s="438">
        <v>0.79</v>
      </c>
      <c r="Q310" s="438">
        <v>0.79</v>
      </c>
      <c r="R310" s="17" t="s">
        <v>607</v>
      </c>
      <c r="S310" s="75"/>
      <c r="T310" s="75"/>
      <c r="U310" s="75"/>
      <c r="V310" s="75"/>
      <c r="W310" s="75"/>
      <c r="X310" s="75"/>
      <c r="Y310" s="43"/>
      <c r="Z310" s="75"/>
      <c r="AA310" s="438">
        <v>0.79</v>
      </c>
    </row>
    <row r="311" spans="1:27">
      <c r="A311" s="427">
        <v>14</v>
      </c>
      <c r="B311" s="22" t="s">
        <v>3937</v>
      </c>
      <c r="C311" s="17" t="s">
        <v>3936</v>
      </c>
      <c r="D311" s="62"/>
      <c r="E311" s="438">
        <v>0.22</v>
      </c>
      <c r="F311" s="438"/>
      <c r="G311" s="438"/>
      <c r="H311" s="443"/>
      <c r="I311" s="75"/>
      <c r="J311" s="75"/>
      <c r="K311" s="75"/>
      <c r="L311" s="444"/>
      <c r="M311" s="75"/>
      <c r="N311" s="75"/>
      <c r="O311" s="75"/>
      <c r="P311" s="438">
        <v>0.22</v>
      </c>
      <c r="Q311" s="438">
        <v>0.22</v>
      </c>
      <c r="R311" s="17" t="s">
        <v>607</v>
      </c>
      <c r="S311" s="75"/>
      <c r="T311" s="75"/>
      <c r="U311" s="75"/>
      <c r="V311" s="75"/>
      <c r="W311" s="75"/>
      <c r="X311" s="75"/>
      <c r="Y311" s="43"/>
      <c r="Z311" s="75"/>
      <c r="AA311" s="438">
        <v>0.22</v>
      </c>
    </row>
    <row r="312" spans="1:27">
      <c r="A312" s="427">
        <v>15</v>
      </c>
      <c r="B312" s="22" t="s">
        <v>3935</v>
      </c>
      <c r="C312" s="17" t="s">
        <v>3934</v>
      </c>
      <c r="D312" s="62"/>
      <c r="E312" s="438">
        <v>0.5</v>
      </c>
      <c r="F312" s="438"/>
      <c r="G312" s="438"/>
      <c r="H312" s="443"/>
      <c r="I312" s="75"/>
      <c r="J312" s="75"/>
      <c r="K312" s="75"/>
      <c r="L312" s="444"/>
      <c r="M312" s="75"/>
      <c r="N312" s="75"/>
      <c r="O312" s="75"/>
      <c r="P312" s="438">
        <v>0.5</v>
      </c>
      <c r="Q312" s="438">
        <v>0.5</v>
      </c>
      <c r="R312" s="17" t="s">
        <v>607</v>
      </c>
      <c r="S312" s="75"/>
      <c r="T312" s="75"/>
      <c r="U312" s="75"/>
      <c r="V312" s="75"/>
      <c r="W312" s="75"/>
      <c r="X312" s="75"/>
      <c r="Y312" s="43"/>
      <c r="Z312" s="75"/>
      <c r="AA312" s="438">
        <v>0.5</v>
      </c>
    </row>
    <row r="313" spans="1:27">
      <c r="A313" s="427">
        <v>16</v>
      </c>
      <c r="B313" s="22" t="s">
        <v>3933</v>
      </c>
      <c r="C313" s="17" t="s">
        <v>3932</v>
      </c>
      <c r="D313" s="62"/>
      <c r="E313" s="438">
        <v>0.35</v>
      </c>
      <c r="F313" s="438"/>
      <c r="G313" s="438"/>
      <c r="H313" s="443"/>
      <c r="I313" s="75"/>
      <c r="J313" s="75"/>
      <c r="K313" s="75"/>
      <c r="L313" s="444"/>
      <c r="M313" s="75"/>
      <c r="N313" s="75"/>
      <c r="O313" s="75"/>
      <c r="P313" s="438">
        <v>0.35</v>
      </c>
      <c r="Q313" s="438">
        <v>0.35</v>
      </c>
      <c r="R313" s="17" t="s">
        <v>607</v>
      </c>
      <c r="S313" s="75"/>
      <c r="T313" s="75"/>
      <c r="U313" s="75"/>
      <c r="V313" s="75"/>
      <c r="W313" s="75"/>
      <c r="X313" s="75"/>
      <c r="Y313" s="43"/>
      <c r="Z313" s="75"/>
      <c r="AA313" s="438">
        <v>0.35</v>
      </c>
    </row>
    <row r="314" spans="1:27">
      <c r="A314" s="427">
        <v>17</v>
      </c>
      <c r="B314" s="22" t="s">
        <v>3931</v>
      </c>
      <c r="C314" s="17" t="s">
        <v>3930</v>
      </c>
      <c r="D314" s="62"/>
      <c r="E314" s="438">
        <v>1.2</v>
      </c>
      <c r="F314" s="438">
        <v>1.2</v>
      </c>
      <c r="G314" s="438">
        <v>1.2</v>
      </c>
      <c r="H314" s="443"/>
      <c r="I314" s="75"/>
      <c r="J314" s="75"/>
      <c r="K314" s="75"/>
      <c r="L314" s="444"/>
      <c r="M314" s="75"/>
      <c r="N314" s="75"/>
      <c r="O314" s="75"/>
      <c r="P314" s="438"/>
      <c r="Q314" s="438"/>
      <c r="R314" s="17" t="s">
        <v>55</v>
      </c>
      <c r="S314" s="75"/>
      <c r="T314" s="75"/>
      <c r="U314" s="75"/>
      <c r="V314" s="75"/>
      <c r="W314" s="75"/>
      <c r="X314" s="75"/>
      <c r="Y314" s="43">
        <v>1.2</v>
      </c>
      <c r="Z314" s="75"/>
      <c r="AA314" s="43"/>
    </row>
    <row r="315" spans="1:27">
      <c r="A315" s="427">
        <v>18</v>
      </c>
      <c r="B315" s="22" t="s">
        <v>3929</v>
      </c>
      <c r="C315" s="17" t="s">
        <v>3928</v>
      </c>
      <c r="D315" s="62"/>
      <c r="E315" s="438">
        <v>0.2</v>
      </c>
      <c r="F315" s="438">
        <v>0.2</v>
      </c>
      <c r="G315" s="438"/>
      <c r="H315" s="443"/>
      <c r="I315" s="75"/>
      <c r="J315" s="75"/>
      <c r="K315" s="75"/>
      <c r="L315" s="444">
        <v>0.2</v>
      </c>
      <c r="M315" s="75"/>
      <c r="N315" s="75"/>
      <c r="O315" s="75"/>
      <c r="P315" s="438"/>
      <c r="Q315" s="438"/>
      <c r="R315" s="17" t="s">
        <v>55</v>
      </c>
      <c r="S315" s="75"/>
      <c r="T315" s="75"/>
      <c r="U315" s="75"/>
      <c r="V315" s="75"/>
      <c r="W315" s="75"/>
      <c r="X315" s="75"/>
      <c r="Y315" s="43">
        <v>0.2</v>
      </c>
      <c r="Z315" s="75"/>
      <c r="AA315" s="43"/>
    </row>
    <row r="316" spans="1:27">
      <c r="A316" s="427">
        <v>19</v>
      </c>
      <c r="B316" s="22" t="s">
        <v>3927</v>
      </c>
      <c r="C316" s="17" t="s">
        <v>3926</v>
      </c>
      <c r="D316" s="62"/>
      <c r="E316" s="438">
        <v>1.5</v>
      </c>
      <c r="F316" s="438"/>
      <c r="G316" s="438"/>
      <c r="H316" s="443"/>
      <c r="I316" s="75"/>
      <c r="J316" s="75"/>
      <c r="K316" s="75"/>
      <c r="L316" s="444"/>
      <c r="M316" s="75"/>
      <c r="N316" s="75"/>
      <c r="O316" s="75"/>
      <c r="P316" s="438">
        <v>1.5</v>
      </c>
      <c r="Q316" s="438">
        <v>1.5</v>
      </c>
      <c r="R316" s="17" t="s">
        <v>607</v>
      </c>
      <c r="S316" s="75"/>
      <c r="T316" s="75"/>
      <c r="U316" s="75" t="s">
        <v>3925</v>
      </c>
      <c r="V316" s="75"/>
      <c r="W316" s="75"/>
      <c r="X316" s="75"/>
      <c r="Y316" s="43"/>
      <c r="Z316" s="75"/>
      <c r="AA316" s="43">
        <v>1.5</v>
      </c>
    </row>
    <row r="317" spans="1:27">
      <c r="A317" s="427">
        <v>20</v>
      </c>
      <c r="B317" s="41" t="s">
        <v>3924</v>
      </c>
      <c r="C317" s="17" t="s">
        <v>3923</v>
      </c>
      <c r="D317" s="62"/>
      <c r="E317" s="438">
        <v>0.76</v>
      </c>
      <c r="F317" s="438">
        <v>0.26</v>
      </c>
      <c r="G317" s="438"/>
      <c r="H317" s="443"/>
      <c r="I317" s="75"/>
      <c r="J317" s="75"/>
      <c r="K317" s="75"/>
      <c r="L317" s="444">
        <v>0.26</v>
      </c>
      <c r="M317" s="75"/>
      <c r="N317" s="75"/>
      <c r="O317" s="75"/>
      <c r="P317" s="438">
        <v>0.5</v>
      </c>
      <c r="Q317" s="438">
        <v>0.5</v>
      </c>
      <c r="R317" s="17" t="s">
        <v>607</v>
      </c>
      <c r="S317" s="75"/>
      <c r="T317" s="75"/>
      <c r="U317" s="75"/>
      <c r="V317" s="75"/>
      <c r="W317" s="75"/>
      <c r="X317" s="75"/>
      <c r="Y317" s="43">
        <v>0.26</v>
      </c>
      <c r="Z317" s="75"/>
      <c r="AA317" s="43">
        <v>0.5</v>
      </c>
    </row>
    <row r="318" spans="1:27">
      <c r="A318" s="427">
        <v>21</v>
      </c>
      <c r="B318" s="22" t="s">
        <v>3922</v>
      </c>
      <c r="C318" s="17" t="s">
        <v>3921</v>
      </c>
      <c r="D318" s="62"/>
      <c r="E318" s="438">
        <v>0.3</v>
      </c>
      <c r="F318" s="438"/>
      <c r="G318" s="438"/>
      <c r="H318" s="443"/>
      <c r="I318" s="75"/>
      <c r="J318" s="75"/>
      <c r="K318" s="75"/>
      <c r="L318" s="444"/>
      <c r="M318" s="75"/>
      <c r="N318" s="75"/>
      <c r="O318" s="75"/>
      <c r="P318" s="438">
        <v>0.3</v>
      </c>
      <c r="Q318" s="438">
        <v>0.3</v>
      </c>
      <c r="R318" s="17" t="s">
        <v>607</v>
      </c>
      <c r="S318" s="75"/>
      <c r="T318" s="75"/>
      <c r="U318" s="75"/>
      <c r="V318" s="75"/>
      <c r="W318" s="75"/>
      <c r="X318" s="75"/>
      <c r="Y318" s="43"/>
      <c r="Z318" s="75"/>
      <c r="AA318" s="43">
        <v>0.3</v>
      </c>
    </row>
    <row r="319" spans="1:27">
      <c r="A319" s="427">
        <v>22</v>
      </c>
      <c r="B319" s="22" t="s">
        <v>3920</v>
      </c>
      <c r="C319" s="17" t="s">
        <v>3919</v>
      </c>
      <c r="D319" s="62"/>
      <c r="E319" s="438">
        <v>0.26</v>
      </c>
      <c r="F319" s="438"/>
      <c r="G319" s="438"/>
      <c r="H319" s="443"/>
      <c r="I319" s="75"/>
      <c r="J319" s="75"/>
      <c r="K319" s="75"/>
      <c r="L319" s="444"/>
      <c r="M319" s="75"/>
      <c r="N319" s="75"/>
      <c r="O319" s="75"/>
      <c r="P319" s="438">
        <v>0.26</v>
      </c>
      <c r="Q319" s="438">
        <v>0.26</v>
      </c>
      <c r="R319" s="17" t="s">
        <v>607</v>
      </c>
      <c r="S319" s="75"/>
      <c r="T319" s="75"/>
      <c r="U319" s="75"/>
      <c r="V319" s="75"/>
      <c r="W319" s="75"/>
      <c r="X319" s="75"/>
      <c r="Y319" s="43"/>
      <c r="Z319" s="75"/>
      <c r="AA319" s="43">
        <v>0.26</v>
      </c>
    </row>
    <row r="320" spans="1:27">
      <c r="A320" s="427">
        <v>23</v>
      </c>
      <c r="B320" s="22" t="s">
        <v>3918</v>
      </c>
      <c r="C320" s="17" t="s">
        <v>3917</v>
      </c>
      <c r="D320" s="62"/>
      <c r="E320" s="438">
        <v>0.3</v>
      </c>
      <c r="F320" s="438"/>
      <c r="G320" s="438"/>
      <c r="H320" s="443"/>
      <c r="I320" s="75"/>
      <c r="J320" s="75"/>
      <c r="K320" s="75"/>
      <c r="L320" s="444"/>
      <c r="M320" s="75"/>
      <c r="N320" s="75"/>
      <c r="O320" s="75"/>
      <c r="P320" s="438">
        <v>0.3</v>
      </c>
      <c r="Q320" s="438">
        <v>0.3</v>
      </c>
      <c r="R320" s="17" t="s">
        <v>607</v>
      </c>
      <c r="S320" s="75"/>
      <c r="T320" s="75"/>
      <c r="U320" s="75"/>
      <c r="V320" s="75"/>
      <c r="W320" s="75"/>
      <c r="X320" s="75"/>
      <c r="Y320" s="43"/>
      <c r="Z320" s="75"/>
      <c r="AA320" s="43">
        <v>0.3</v>
      </c>
    </row>
    <row r="321" spans="1:27">
      <c r="A321" s="427">
        <v>24</v>
      </c>
      <c r="B321" s="22" t="s">
        <v>3916</v>
      </c>
      <c r="C321" s="17" t="s">
        <v>3915</v>
      </c>
      <c r="D321" s="62"/>
      <c r="E321" s="438">
        <v>0.46</v>
      </c>
      <c r="F321" s="438"/>
      <c r="G321" s="438"/>
      <c r="H321" s="443"/>
      <c r="I321" s="75"/>
      <c r="J321" s="75"/>
      <c r="K321" s="75"/>
      <c r="L321" s="444"/>
      <c r="M321" s="75"/>
      <c r="N321" s="75"/>
      <c r="O321" s="75"/>
      <c r="P321" s="438">
        <v>0.46</v>
      </c>
      <c r="Q321" s="438">
        <v>0.46</v>
      </c>
      <c r="R321" s="17" t="s">
        <v>607</v>
      </c>
      <c r="S321" s="75"/>
      <c r="T321" s="75"/>
      <c r="U321" s="75"/>
      <c r="V321" s="75"/>
      <c r="W321" s="75"/>
      <c r="X321" s="75"/>
      <c r="Y321" s="43"/>
      <c r="Z321" s="75"/>
      <c r="AA321" s="43">
        <v>0.46</v>
      </c>
    </row>
    <row r="322" spans="1:27">
      <c r="A322" s="434">
        <v>25</v>
      </c>
      <c r="B322" s="41" t="s">
        <v>3914</v>
      </c>
      <c r="C322" s="21" t="s">
        <v>3913</v>
      </c>
      <c r="D322" s="436"/>
      <c r="E322" s="438">
        <v>1.1000000000000001</v>
      </c>
      <c r="F322" s="209">
        <v>1.1000000000000001</v>
      </c>
      <c r="G322" s="209"/>
      <c r="H322" s="447"/>
      <c r="I322" s="440"/>
      <c r="J322" s="440"/>
      <c r="K322" s="440"/>
      <c r="L322" s="448">
        <v>1.1000000000000001</v>
      </c>
      <c r="M322" s="446"/>
      <c r="N322" s="446"/>
      <c r="O322" s="446"/>
      <c r="P322" s="445"/>
      <c r="Q322" s="445"/>
      <c r="R322" s="20" t="s">
        <v>55</v>
      </c>
      <c r="S322" s="75"/>
      <c r="T322" s="75"/>
      <c r="U322" s="75"/>
      <c r="V322" s="75"/>
      <c r="W322" s="75"/>
      <c r="X322" s="75"/>
      <c r="Y322" s="441">
        <v>1.1000000000000001</v>
      </c>
      <c r="Z322" s="75"/>
      <c r="AA322" s="43"/>
    </row>
    <row r="323" spans="1:27">
      <c r="A323" s="427">
        <v>26</v>
      </c>
      <c r="B323" s="22" t="s">
        <v>3912</v>
      </c>
      <c r="C323" s="17" t="s">
        <v>3911</v>
      </c>
      <c r="D323" s="62"/>
      <c r="E323" s="438">
        <v>0.3</v>
      </c>
      <c r="F323" s="438">
        <v>0.3</v>
      </c>
      <c r="G323" s="438"/>
      <c r="H323" s="443">
        <v>0.3</v>
      </c>
      <c r="I323" s="75"/>
      <c r="J323" s="75"/>
      <c r="K323" s="75"/>
      <c r="L323" s="444"/>
      <c r="M323" s="75"/>
      <c r="N323" s="75"/>
      <c r="O323" s="75"/>
      <c r="P323" s="438"/>
      <c r="Q323" s="438"/>
      <c r="R323" s="17" t="s">
        <v>55</v>
      </c>
      <c r="S323" s="75"/>
      <c r="T323" s="75"/>
      <c r="U323" s="75"/>
      <c r="V323" s="75"/>
      <c r="W323" s="75"/>
      <c r="X323" s="75"/>
      <c r="Y323" s="43">
        <v>0.3</v>
      </c>
      <c r="Z323" s="75"/>
      <c r="AA323" s="43"/>
    </row>
    <row r="324" spans="1:27">
      <c r="A324" s="434">
        <v>27</v>
      </c>
      <c r="B324" s="41" t="s">
        <v>3910</v>
      </c>
      <c r="C324" s="21" t="s">
        <v>3909</v>
      </c>
      <c r="D324" s="436"/>
      <c r="E324" s="438">
        <v>0.65</v>
      </c>
      <c r="F324" s="209">
        <v>0.65</v>
      </c>
      <c r="G324" s="209"/>
      <c r="H324" s="447"/>
      <c r="I324" s="440"/>
      <c r="J324" s="440"/>
      <c r="K324" s="440"/>
      <c r="L324" s="448">
        <v>0.65</v>
      </c>
      <c r="M324" s="446"/>
      <c r="N324" s="446"/>
      <c r="O324" s="446"/>
      <c r="P324" s="445"/>
      <c r="Q324" s="445"/>
      <c r="R324" s="20" t="s">
        <v>55</v>
      </c>
      <c r="S324" s="446"/>
      <c r="T324" s="446"/>
      <c r="U324" s="446"/>
      <c r="V324" s="446"/>
      <c r="W324" s="446"/>
      <c r="X324" s="446"/>
      <c r="Y324" s="441">
        <v>0.65</v>
      </c>
      <c r="Z324" s="75"/>
      <c r="AA324" s="43"/>
    </row>
    <row r="325" spans="1:27">
      <c r="A325" s="427">
        <v>28</v>
      </c>
      <c r="B325" s="432" t="s">
        <v>3908</v>
      </c>
      <c r="C325" s="17" t="s">
        <v>3907</v>
      </c>
      <c r="D325" s="62"/>
      <c r="E325" s="438">
        <v>0.8</v>
      </c>
      <c r="F325" s="438"/>
      <c r="G325" s="438"/>
      <c r="H325" s="443"/>
      <c r="I325" s="75"/>
      <c r="J325" s="75"/>
      <c r="K325" s="75"/>
      <c r="L325" s="444"/>
      <c r="M325" s="75"/>
      <c r="N325" s="75"/>
      <c r="O325" s="75"/>
      <c r="P325" s="438">
        <v>0.8</v>
      </c>
      <c r="Q325" s="438">
        <v>0.8</v>
      </c>
      <c r="R325" s="17" t="s">
        <v>607</v>
      </c>
      <c r="S325" s="75"/>
      <c r="T325" s="75"/>
      <c r="U325" s="75"/>
      <c r="V325" s="75"/>
      <c r="W325" s="75"/>
      <c r="X325" s="75"/>
      <c r="Y325" s="43"/>
      <c r="Z325" s="75"/>
      <c r="AA325" s="43">
        <v>0.8</v>
      </c>
    </row>
    <row r="326" spans="1:27">
      <c r="A326" s="427">
        <v>29</v>
      </c>
      <c r="B326" s="22" t="s">
        <v>3906</v>
      </c>
      <c r="C326" s="17" t="s">
        <v>3905</v>
      </c>
      <c r="D326" s="62"/>
      <c r="E326" s="438">
        <v>0.3</v>
      </c>
      <c r="F326" s="438">
        <v>0.3</v>
      </c>
      <c r="G326" s="438"/>
      <c r="H326" s="443"/>
      <c r="I326" s="75"/>
      <c r="J326" s="75"/>
      <c r="K326" s="75"/>
      <c r="L326" s="444">
        <v>0.3</v>
      </c>
      <c r="M326" s="75"/>
      <c r="N326" s="75"/>
      <c r="O326" s="75"/>
      <c r="P326" s="438"/>
      <c r="Q326" s="438"/>
      <c r="R326" s="17" t="s">
        <v>55</v>
      </c>
      <c r="S326" s="75"/>
      <c r="T326" s="75"/>
      <c r="U326" s="75"/>
      <c r="V326" s="75"/>
      <c r="W326" s="75"/>
      <c r="X326" s="75"/>
      <c r="Y326" s="43">
        <v>0.3</v>
      </c>
      <c r="Z326" s="75"/>
      <c r="AA326" s="43"/>
    </row>
    <row r="327" spans="1:27">
      <c r="A327" s="427">
        <v>30</v>
      </c>
      <c r="B327" s="22" t="s">
        <v>3904</v>
      </c>
      <c r="C327" s="17" t="s">
        <v>3903</v>
      </c>
      <c r="D327" s="62"/>
      <c r="E327" s="438">
        <v>0.3</v>
      </c>
      <c r="F327" s="438">
        <v>0.3</v>
      </c>
      <c r="G327" s="438"/>
      <c r="H327" s="443"/>
      <c r="I327" s="75"/>
      <c r="J327" s="75"/>
      <c r="K327" s="75"/>
      <c r="L327" s="444">
        <v>0.3</v>
      </c>
      <c r="M327" s="75"/>
      <c r="N327" s="75"/>
      <c r="O327" s="75"/>
      <c r="P327" s="438"/>
      <c r="Q327" s="438"/>
      <c r="R327" s="17" t="s">
        <v>55</v>
      </c>
      <c r="S327" s="75"/>
      <c r="T327" s="75"/>
      <c r="U327" s="75"/>
      <c r="V327" s="75"/>
      <c r="W327" s="75"/>
      <c r="X327" s="75"/>
      <c r="Y327" s="43">
        <v>0.3</v>
      </c>
      <c r="Z327" s="75"/>
      <c r="AA327" s="43"/>
    </row>
    <row r="328" spans="1:27">
      <c r="A328" s="427">
        <v>31</v>
      </c>
      <c r="B328" s="22" t="s">
        <v>3902</v>
      </c>
      <c r="C328" s="17" t="s">
        <v>3901</v>
      </c>
      <c r="D328" s="62"/>
      <c r="E328" s="438">
        <v>0.8</v>
      </c>
      <c r="F328" s="438"/>
      <c r="G328" s="438"/>
      <c r="H328" s="443"/>
      <c r="I328" s="75"/>
      <c r="J328" s="75"/>
      <c r="K328" s="75"/>
      <c r="L328" s="444"/>
      <c r="M328" s="75"/>
      <c r="N328" s="75"/>
      <c r="O328" s="75"/>
      <c r="P328" s="438">
        <v>0.8</v>
      </c>
      <c r="Q328" s="438">
        <v>0.8</v>
      </c>
      <c r="R328" s="17" t="s">
        <v>607</v>
      </c>
      <c r="S328" s="75"/>
      <c r="T328" s="75"/>
      <c r="U328" s="75"/>
      <c r="V328" s="75"/>
      <c r="W328" s="75"/>
      <c r="X328" s="75"/>
      <c r="Y328" s="43"/>
      <c r="Z328" s="75"/>
      <c r="AA328" s="43">
        <v>0.8</v>
      </c>
    </row>
    <row r="329" spans="1:27">
      <c r="A329" s="427">
        <v>32</v>
      </c>
      <c r="B329" s="22" t="s">
        <v>3900</v>
      </c>
      <c r="C329" s="17" t="s">
        <v>3899</v>
      </c>
      <c r="D329" s="62"/>
      <c r="E329" s="438">
        <v>0.2</v>
      </c>
      <c r="F329" s="438"/>
      <c r="G329" s="438"/>
      <c r="H329" s="443"/>
      <c r="I329" s="75"/>
      <c r="J329" s="75"/>
      <c r="K329" s="75"/>
      <c r="L329" s="444"/>
      <c r="M329" s="75"/>
      <c r="N329" s="75"/>
      <c r="O329" s="75"/>
      <c r="P329" s="438">
        <v>0.2</v>
      </c>
      <c r="Q329" s="438">
        <v>0.2</v>
      </c>
      <c r="R329" s="17" t="s">
        <v>607</v>
      </c>
      <c r="S329" s="75"/>
      <c r="T329" s="75"/>
      <c r="U329" s="75"/>
      <c r="V329" s="75"/>
      <c r="W329" s="75"/>
      <c r="X329" s="75"/>
      <c r="Y329" s="43"/>
      <c r="Z329" s="75"/>
      <c r="AA329" s="43">
        <v>0.2</v>
      </c>
    </row>
    <row r="330" spans="1:27">
      <c r="A330" s="427">
        <v>33</v>
      </c>
      <c r="B330" s="22" t="s">
        <v>3898</v>
      </c>
      <c r="C330" s="17" t="s">
        <v>3897</v>
      </c>
      <c r="D330" s="62"/>
      <c r="E330" s="438">
        <v>0.6</v>
      </c>
      <c r="F330" s="438"/>
      <c r="G330" s="438"/>
      <c r="H330" s="443"/>
      <c r="I330" s="75"/>
      <c r="J330" s="75"/>
      <c r="K330" s="75"/>
      <c r="L330" s="444"/>
      <c r="M330" s="75"/>
      <c r="N330" s="75"/>
      <c r="O330" s="75"/>
      <c r="P330" s="438">
        <v>0.6</v>
      </c>
      <c r="Q330" s="438">
        <v>0.6</v>
      </c>
      <c r="R330" s="17" t="s">
        <v>607</v>
      </c>
      <c r="S330" s="75"/>
      <c r="T330" s="75"/>
      <c r="U330" s="75"/>
      <c r="V330" s="75"/>
      <c r="W330" s="75"/>
      <c r="X330" s="75"/>
      <c r="Y330" s="43"/>
      <c r="Z330" s="75"/>
      <c r="AA330" s="43">
        <v>0.6</v>
      </c>
    </row>
    <row r="331" spans="1:27">
      <c r="A331" s="427">
        <v>34</v>
      </c>
      <c r="B331" s="22" t="s">
        <v>3896</v>
      </c>
      <c r="C331" s="17" t="s">
        <v>3895</v>
      </c>
      <c r="D331" s="62"/>
      <c r="E331" s="438">
        <v>0.8</v>
      </c>
      <c r="F331" s="438">
        <v>0.31</v>
      </c>
      <c r="G331" s="438"/>
      <c r="H331" s="443"/>
      <c r="I331" s="75"/>
      <c r="J331" s="75"/>
      <c r="K331" s="75"/>
      <c r="L331" s="444">
        <v>0.31</v>
      </c>
      <c r="M331" s="75"/>
      <c r="N331" s="75"/>
      <c r="O331" s="75"/>
      <c r="P331" s="438">
        <v>0.49</v>
      </c>
      <c r="Q331" s="438">
        <v>0.49</v>
      </c>
      <c r="R331" s="17" t="s">
        <v>607</v>
      </c>
      <c r="S331" s="75"/>
      <c r="T331" s="75"/>
      <c r="U331" s="75"/>
      <c r="V331" s="75"/>
      <c r="W331" s="75"/>
      <c r="X331" s="75"/>
      <c r="Y331" s="43">
        <v>0.31</v>
      </c>
      <c r="Z331" s="75"/>
      <c r="AA331" s="43">
        <v>0.49</v>
      </c>
    </row>
    <row r="332" spans="1:27">
      <c r="A332" s="427">
        <v>35</v>
      </c>
      <c r="B332" s="22" t="s">
        <v>3894</v>
      </c>
      <c r="C332" s="17" t="s">
        <v>3893</v>
      </c>
      <c r="D332" s="62"/>
      <c r="E332" s="438">
        <v>0.8</v>
      </c>
      <c r="F332" s="438"/>
      <c r="G332" s="438"/>
      <c r="H332" s="443"/>
      <c r="I332" s="75"/>
      <c r="J332" s="75"/>
      <c r="K332" s="75"/>
      <c r="L332" s="444"/>
      <c r="M332" s="75"/>
      <c r="N332" s="75"/>
      <c r="O332" s="75"/>
      <c r="P332" s="438">
        <v>0.8</v>
      </c>
      <c r="Q332" s="438">
        <v>0.8</v>
      </c>
      <c r="R332" s="17" t="s">
        <v>607</v>
      </c>
      <c r="S332" s="75"/>
      <c r="T332" s="75"/>
      <c r="U332" s="75"/>
      <c r="V332" s="75"/>
      <c r="W332" s="75"/>
      <c r="X332" s="75"/>
      <c r="Y332" s="43"/>
      <c r="Z332" s="75"/>
      <c r="AA332" s="43">
        <v>0.8</v>
      </c>
    </row>
    <row r="333" spans="1:27">
      <c r="A333" s="427">
        <v>36</v>
      </c>
      <c r="B333" s="22" t="s">
        <v>3892</v>
      </c>
      <c r="C333" s="17" t="s">
        <v>3891</v>
      </c>
      <c r="D333" s="62"/>
      <c r="E333" s="438">
        <v>0.2</v>
      </c>
      <c r="F333" s="438"/>
      <c r="G333" s="438"/>
      <c r="H333" s="443"/>
      <c r="I333" s="75"/>
      <c r="J333" s="75"/>
      <c r="K333" s="75"/>
      <c r="L333" s="444"/>
      <c r="M333" s="75"/>
      <c r="N333" s="75"/>
      <c r="O333" s="75"/>
      <c r="P333" s="438">
        <v>0.2</v>
      </c>
      <c r="Q333" s="438">
        <v>0.2</v>
      </c>
      <c r="R333" s="17" t="s">
        <v>607</v>
      </c>
      <c r="S333" s="75"/>
      <c r="T333" s="75"/>
      <c r="U333" s="75"/>
      <c r="V333" s="75"/>
      <c r="W333" s="75"/>
      <c r="X333" s="75"/>
      <c r="Y333" s="43"/>
      <c r="Z333" s="75"/>
      <c r="AA333" s="43">
        <v>0.2</v>
      </c>
    </row>
    <row r="334" spans="1:27" ht="25.5">
      <c r="A334" s="427">
        <v>37</v>
      </c>
      <c r="B334" s="22" t="s">
        <v>3890</v>
      </c>
      <c r="C334" s="17" t="s">
        <v>3889</v>
      </c>
      <c r="D334" s="62"/>
      <c r="E334" s="438">
        <v>0.8</v>
      </c>
      <c r="F334" s="438"/>
      <c r="G334" s="438"/>
      <c r="H334" s="443"/>
      <c r="I334" s="75"/>
      <c r="J334" s="75"/>
      <c r="K334" s="75"/>
      <c r="L334" s="444"/>
      <c r="M334" s="75"/>
      <c r="N334" s="75"/>
      <c r="O334" s="75"/>
      <c r="P334" s="438">
        <v>0.8</v>
      </c>
      <c r="Q334" s="438">
        <v>0.8</v>
      </c>
      <c r="R334" s="17" t="s">
        <v>607</v>
      </c>
      <c r="S334" s="75"/>
      <c r="T334" s="75"/>
      <c r="U334" s="75"/>
      <c r="V334" s="75"/>
      <c r="W334" s="75"/>
      <c r="X334" s="75"/>
      <c r="Y334" s="43"/>
      <c r="Z334" s="75"/>
      <c r="AA334" s="43">
        <v>0.8</v>
      </c>
    </row>
    <row r="335" spans="1:27">
      <c r="A335" s="427">
        <v>38</v>
      </c>
      <c r="B335" s="22" t="s">
        <v>3888</v>
      </c>
      <c r="C335" s="17" t="s">
        <v>3887</v>
      </c>
      <c r="D335" s="62"/>
      <c r="E335" s="438">
        <v>0.2</v>
      </c>
      <c r="F335" s="438">
        <v>0.2</v>
      </c>
      <c r="G335" s="438">
        <v>0.2</v>
      </c>
      <c r="H335" s="443"/>
      <c r="I335" s="75"/>
      <c r="J335" s="75"/>
      <c r="K335" s="75"/>
      <c r="L335" s="444"/>
      <c r="M335" s="75"/>
      <c r="N335" s="75"/>
      <c r="O335" s="75"/>
      <c r="P335" s="438"/>
      <c r="Q335" s="438"/>
      <c r="R335" s="17" t="s">
        <v>55</v>
      </c>
      <c r="S335" s="75"/>
      <c r="T335" s="75"/>
      <c r="U335" s="75"/>
      <c r="V335" s="75"/>
      <c r="W335" s="75"/>
      <c r="X335" s="75"/>
      <c r="Y335" s="43">
        <v>0.2</v>
      </c>
      <c r="Z335" s="75"/>
      <c r="AA335" s="43"/>
    </row>
    <row r="336" spans="1:27">
      <c r="A336" s="427">
        <v>39</v>
      </c>
      <c r="B336" s="22" t="s">
        <v>3886</v>
      </c>
      <c r="C336" s="17" t="s">
        <v>3885</v>
      </c>
      <c r="D336" s="62"/>
      <c r="E336" s="438">
        <v>0.5</v>
      </c>
      <c r="F336" s="438"/>
      <c r="G336" s="438"/>
      <c r="H336" s="443"/>
      <c r="I336" s="75"/>
      <c r="J336" s="75"/>
      <c r="K336" s="75"/>
      <c r="L336" s="444"/>
      <c r="M336" s="75"/>
      <c r="N336" s="75"/>
      <c r="O336" s="75"/>
      <c r="P336" s="438">
        <v>0.5</v>
      </c>
      <c r="Q336" s="438">
        <v>0.5</v>
      </c>
      <c r="R336" s="17" t="s">
        <v>607</v>
      </c>
      <c r="S336" s="75"/>
      <c r="T336" s="75"/>
      <c r="U336" s="75"/>
      <c r="V336" s="75"/>
      <c r="W336" s="75"/>
      <c r="X336" s="75"/>
      <c r="Y336" s="43"/>
      <c r="Z336" s="75"/>
      <c r="AA336" s="43">
        <v>0.5</v>
      </c>
    </row>
    <row r="337" spans="1:27">
      <c r="A337" s="427">
        <v>40</v>
      </c>
      <c r="B337" s="22" t="s">
        <v>3884</v>
      </c>
      <c r="C337" s="17" t="s">
        <v>3883</v>
      </c>
      <c r="D337" s="62"/>
      <c r="E337" s="438">
        <v>0.4</v>
      </c>
      <c r="F337" s="438"/>
      <c r="G337" s="438"/>
      <c r="H337" s="443"/>
      <c r="I337" s="75"/>
      <c r="J337" s="75"/>
      <c r="K337" s="75"/>
      <c r="L337" s="444"/>
      <c r="M337" s="75"/>
      <c r="N337" s="75"/>
      <c r="O337" s="75"/>
      <c r="P337" s="438">
        <v>0.4</v>
      </c>
      <c r="Q337" s="438">
        <v>0.4</v>
      </c>
      <c r="R337" s="17" t="s">
        <v>607</v>
      </c>
      <c r="S337" s="75"/>
      <c r="T337" s="75"/>
      <c r="U337" s="75"/>
      <c r="V337" s="75"/>
      <c r="W337" s="75"/>
      <c r="X337" s="75"/>
      <c r="Y337" s="43"/>
      <c r="Z337" s="75"/>
      <c r="AA337" s="43">
        <v>0.4</v>
      </c>
    </row>
    <row r="338" spans="1:27">
      <c r="A338" s="427">
        <v>41</v>
      </c>
      <c r="B338" s="22" t="s">
        <v>3882</v>
      </c>
      <c r="C338" s="17" t="s">
        <v>3881</v>
      </c>
      <c r="D338" s="62"/>
      <c r="E338" s="438">
        <v>0.5</v>
      </c>
      <c r="F338" s="438"/>
      <c r="G338" s="438"/>
      <c r="H338" s="443"/>
      <c r="I338" s="75"/>
      <c r="J338" s="75"/>
      <c r="K338" s="75"/>
      <c r="L338" s="444"/>
      <c r="M338" s="75"/>
      <c r="N338" s="75"/>
      <c r="O338" s="75"/>
      <c r="P338" s="438">
        <v>0.5</v>
      </c>
      <c r="Q338" s="438">
        <v>0.5</v>
      </c>
      <c r="R338" s="17" t="s">
        <v>607</v>
      </c>
      <c r="S338" s="75"/>
      <c r="T338" s="75"/>
      <c r="U338" s="75"/>
      <c r="V338" s="75"/>
      <c r="W338" s="75"/>
      <c r="X338" s="75"/>
      <c r="Y338" s="43"/>
      <c r="Z338" s="75"/>
      <c r="AA338" s="43">
        <v>0.5</v>
      </c>
    </row>
    <row r="339" spans="1:27">
      <c r="A339" s="427">
        <v>42</v>
      </c>
      <c r="B339" s="22" t="s">
        <v>3880</v>
      </c>
      <c r="C339" s="17" t="s">
        <v>3879</v>
      </c>
      <c r="D339" s="62"/>
      <c r="E339" s="438">
        <v>0.3</v>
      </c>
      <c r="F339" s="438"/>
      <c r="G339" s="438"/>
      <c r="H339" s="443"/>
      <c r="I339" s="75"/>
      <c r="J339" s="75"/>
      <c r="K339" s="75"/>
      <c r="L339" s="444"/>
      <c r="M339" s="75"/>
      <c r="N339" s="75"/>
      <c r="O339" s="75"/>
      <c r="P339" s="438">
        <v>0.3</v>
      </c>
      <c r="Q339" s="438">
        <v>0.3</v>
      </c>
      <c r="R339" s="17" t="s">
        <v>607</v>
      </c>
      <c r="S339" s="75"/>
      <c r="T339" s="75"/>
      <c r="U339" s="75"/>
      <c r="V339" s="75"/>
      <c r="W339" s="75"/>
      <c r="X339" s="75"/>
      <c r="Y339" s="43"/>
      <c r="Z339" s="75"/>
      <c r="AA339" s="43">
        <v>0.3</v>
      </c>
    </row>
    <row r="340" spans="1:27">
      <c r="A340" s="427">
        <v>43</v>
      </c>
      <c r="B340" s="22" t="s">
        <v>3878</v>
      </c>
      <c r="C340" s="17" t="s">
        <v>3877</v>
      </c>
      <c r="D340" s="62"/>
      <c r="E340" s="438">
        <v>1.1000000000000001</v>
      </c>
      <c r="F340" s="438"/>
      <c r="G340" s="438"/>
      <c r="H340" s="443"/>
      <c r="I340" s="75"/>
      <c r="J340" s="75"/>
      <c r="K340" s="75"/>
      <c r="L340" s="444"/>
      <c r="M340" s="75"/>
      <c r="N340" s="75"/>
      <c r="O340" s="75"/>
      <c r="P340" s="438">
        <v>1.1000000000000001</v>
      </c>
      <c r="Q340" s="438">
        <v>1.1000000000000001</v>
      </c>
      <c r="R340" s="17" t="s">
        <v>607</v>
      </c>
      <c r="S340" s="75"/>
      <c r="T340" s="75"/>
      <c r="U340" s="75"/>
      <c r="V340" s="75"/>
      <c r="W340" s="75"/>
      <c r="X340" s="75"/>
      <c r="Y340" s="43"/>
      <c r="Z340" s="75"/>
      <c r="AA340" s="43">
        <v>1.1000000000000001</v>
      </c>
    </row>
    <row r="341" spans="1:27">
      <c r="A341" s="427">
        <v>44</v>
      </c>
      <c r="B341" s="22" t="s">
        <v>3876</v>
      </c>
      <c r="C341" s="17" t="s">
        <v>3875</v>
      </c>
      <c r="D341" s="62"/>
      <c r="E341" s="438">
        <v>1.3</v>
      </c>
      <c r="F341" s="438">
        <v>1.3</v>
      </c>
      <c r="G341" s="438">
        <v>1.3</v>
      </c>
      <c r="H341" s="443"/>
      <c r="I341" s="75"/>
      <c r="J341" s="75"/>
      <c r="K341" s="75"/>
      <c r="L341" s="444"/>
      <c r="M341" s="75"/>
      <c r="N341" s="75"/>
      <c r="O341" s="75"/>
      <c r="P341" s="438"/>
      <c r="Q341" s="438"/>
      <c r="R341" s="17" t="s">
        <v>55</v>
      </c>
      <c r="S341" s="75"/>
      <c r="T341" s="75"/>
      <c r="U341" s="75"/>
      <c r="V341" s="75"/>
      <c r="W341" s="75"/>
      <c r="X341" s="75"/>
      <c r="Y341" s="43">
        <v>1.3</v>
      </c>
      <c r="Z341" s="75"/>
      <c r="AA341" s="43"/>
    </row>
    <row r="342" spans="1:27">
      <c r="A342" s="427">
        <v>45</v>
      </c>
      <c r="B342" s="22" t="s">
        <v>3874</v>
      </c>
      <c r="C342" s="17" t="s">
        <v>3873</v>
      </c>
      <c r="D342" s="62"/>
      <c r="E342" s="438">
        <v>0.9</v>
      </c>
      <c r="F342" s="438"/>
      <c r="G342" s="438"/>
      <c r="H342" s="443"/>
      <c r="I342" s="75"/>
      <c r="J342" s="75"/>
      <c r="K342" s="75"/>
      <c r="L342" s="444"/>
      <c r="M342" s="75"/>
      <c r="N342" s="75"/>
      <c r="O342" s="75"/>
      <c r="P342" s="438">
        <v>0.9</v>
      </c>
      <c r="Q342" s="438">
        <v>0.9</v>
      </c>
      <c r="R342" s="17" t="s">
        <v>607</v>
      </c>
      <c r="S342" s="75"/>
      <c r="T342" s="75"/>
      <c r="U342" s="75"/>
      <c r="V342" s="75"/>
      <c r="W342" s="75"/>
      <c r="X342" s="75"/>
      <c r="Y342" s="43"/>
      <c r="Z342" s="75"/>
      <c r="AA342" s="43">
        <v>0.9</v>
      </c>
    </row>
    <row r="343" spans="1:27">
      <c r="A343" s="427">
        <v>46</v>
      </c>
      <c r="B343" s="22" t="s">
        <v>3872</v>
      </c>
      <c r="C343" s="17" t="s">
        <v>3871</v>
      </c>
      <c r="D343" s="62"/>
      <c r="E343" s="438">
        <v>0.8</v>
      </c>
      <c r="F343" s="438"/>
      <c r="G343" s="438"/>
      <c r="H343" s="443"/>
      <c r="I343" s="75"/>
      <c r="J343" s="75"/>
      <c r="K343" s="75"/>
      <c r="L343" s="444"/>
      <c r="M343" s="75"/>
      <c r="N343" s="75"/>
      <c r="O343" s="75"/>
      <c r="P343" s="438">
        <v>0.8</v>
      </c>
      <c r="Q343" s="438">
        <v>0.8</v>
      </c>
      <c r="R343" s="17" t="s">
        <v>607</v>
      </c>
      <c r="S343" s="75"/>
      <c r="T343" s="75"/>
      <c r="U343" s="75"/>
      <c r="V343" s="75"/>
      <c r="W343" s="75"/>
      <c r="X343" s="75"/>
      <c r="Y343" s="43"/>
      <c r="Z343" s="75"/>
      <c r="AA343" s="43">
        <v>0.8</v>
      </c>
    </row>
    <row r="344" spans="1:27">
      <c r="A344" s="427">
        <v>47</v>
      </c>
      <c r="B344" s="22" t="s">
        <v>3870</v>
      </c>
      <c r="C344" s="17" t="s">
        <v>3869</v>
      </c>
      <c r="D344" s="62"/>
      <c r="E344" s="438">
        <v>0.6</v>
      </c>
      <c r="F344" s="438"/>
      <c r="G344" s="438"/>
      <c r="H344" s="443"/>
      <c r="I344" s="75"/>
      <c r="J344" s="75"/>
      <c r="K344" s="75"/>
      <c r="L344" s="444"/>
      <c r="M344" s="75"/>
      <c r="N344" s="75"/>
      <c r="O344" s="75"/>
      <c r="P344" s="438">
        <v>0.6</v>
      </c>
      <c r="Q344" s="438">
        <v>0.6</v>
      </c>
      <c r="R344" s="17" t="s">
        <v>607</v>
      </c>
      <c r="S344" s="75"/>
      <c r="T344" s="75"/>
      <c r="U344" s="75"/>
      <c r="V344" s="75"/>
      <c r="W344" s="75"/>
      <c r="X344" s="75"/>
      <c r="Y344" s="43"/>
      <c r="Z344" s="75"/>
      <c r="AA344" s="43">
        <v>0.6</v>
      </c>
    </row>
    <row r="345" spans="1:27">
      <c r="A345" s="427">
        <v>48</v>
      </c>
      <c r="B345" s="22" t="s">
        <v>3868</v>
      </c>
      <c r="C345" s="17" t="s">
        <v>3867</v>
      </c>
      <c r="D345" s="62"/>
      <c r="E345" s="438">
        <v>0.5</v>
      </c>
      <c r="F345" s="438"/>
      <c r="G345" s="438"/>
      <c r="H345" s="443"/>
      <c r="I345" s="75"/>
      <c r="J345" s="75"/>
      <c r="K345" s="75"/>
      <c r="L345" s="444"/>
      <c r="M345" s="75"/>
      <c r="N345" s="75"/>
      <c r="O345" s="75"/>
      <c r="P345" s="438">
        <v>0.5</v>
      </c>
      <c r="Q345" s="438">
        <v>0.5</v>
      </c>
      <c r="R345" s="17" t="s">
        <v>607</v>
      </c>
      <c r="S345" s="75"/>
      <c r="T345" s="75"/>
      <c r="U345" s="75"/>
      <c r="V345" s="75"/>
      <c r="W345" s="75"/>
      <c r="X345" s="75"/>
      <c r="Y345" s="43"/>
      <c r="Z345" s="75"/>
      <c r="AA345" s="43">
        <v>0.5</v>
      </c>
    </row>
    <row r="346" spans="1:27">
      <c r="A346" s="427">
        <v>49</v>
      </c>
      <c r="B346" s="22" t="s">
        <v>3866</v>
      </c>
      <c r="C346" s="17" t="s">
        <v>3865</v>
      </c>
      <c r="D346" s="62"/>
      <c r="E346" s="438">
        <v>0.4</v>
      </c>
      <c r="F346" s="438"/>
      <c r="G346" s="438"/>
      <c r="H346" s="443"/>
      <c r="I346" s="75"/>
      <c r="J346" s="75"/>
      <c r="K346" s="75"/>
      <c r="L346" s="444"/>
      <c r="M346" s="75"/>
      <c r="N346" s="75"/>
      <c r="O346" s="75"/>
      <c r="P346" s="438">
        <v>0.4</v>
      </c>
      <c r="Q346" s="438">
        <v>0.4</v>
      </c>
      <c r="R346" s="17" t="s">
        <v>607</v>
      </c>
      <c r="S346" s="75"/>
      <c r="T346" s="75"/>
      <c r="U346" s="75"/>
      <c r="V346" s="75"/>
      <c r="W346" s="75"/>
      <c r="X346" s="75"/>
      <c r="Y346" s="43"/>
      <c r="Z346" s="75"/>
      <c r="AA346" s="43">
        <v>0.4</v>
      </c>
    </row>
    <row r="347" spans="1:27">
      <c r="A347" s="427">
        <v>50</v>
      </c>
      <c r="B347" s="22" t="s">
        <v>3864</v>
      </c>
      <c r="C347" s="17" t="s">
        <v>3863</v>
      </c>
      <c r="D347" s="62"/>
      <c r="E347" s="438">
        <v>0.4</v>
      </c>
      <c r="F347" s="438"/>
      <c r="G347" s="438"/>
      <c r="H347" s="443"/>
      <c r="I347" s="75"/>
      <c r="J347" s="75"/>
      <c r="K347" s="75"/>
      <c r="L347" s="444"/>
      <c r="M347" s="75"/>
      <c r="N347" s="75"/>
      <c r="O347" s="75"/>
      <c r="P347" s="438">
        <v>0.4</v>
      </c>
      <c r="Q347" s="438">
        <v>0.4</v>
      </c>
      <c r="R347" s="17" t="s">
        <v>607</v>
      </c>
      <c r="S347" s="75"/>
      <c r="T347" s="75"/>
      <c r="U347" s="75"/>
      <c r="V347" s="75"/>
      <c r="W347" s="75"/>
      <c r="X347" s="75"/>
      <c r="Y347" s="43"/>
      <c r="Z347" s="75"/>
      <c r="AA347" s="43">
        <v>0.4</v>
      </c>
    </row>
    <row r="348" spans="1:27">
      <c r="A348" s="427">
        <v>51</v>
      </c>
      <c r="B348" s="22" t="s">
        <v>3862</v>
      </c>
      <c r="C348" s="17" t="s">
        <v>3861</v>
      </c>
      <c r="D348" s="62"/>
      <c r="E348" s="438">
        <v>0.6</v>
      </c>
      <c r="F348" s="438"/>
      <c r="G348" s="438"/>
      <c r="H348" s="443"/>
      <c r="I348" s="75"/>
      <c r="J348" s="75"/>
      <c r="K348" s="75"/>
      <c r="L348" s="444"/>
      <c r="M348" s="75"/>
      <c r="N348" s="75"/>
      <c r="O348" s="75"/>
      <c r="P348" s="438">
        <v>0.6</v>
      </c>
      <c r="Q348" s="438">
        <v>0.6</v>
      </c>
      <c r="R348" s="17" t="s">
        <v>607</v>
      </c>
      <c r="S348" s="75"/>
      <c r="T348" s="75"/>
      <c r="U348" s="75"/>
      <c r="V348" s="75"/>
      <c r="W348" s="75"/>
      <c r="X348" s="75"/>
      <c r="Y348" s="43"/>
      <c r="Z348" s="75"/>
      <c r="AA348" s="43">
        <v>0.6</v>
      </c>
    </row>
    <row r="349" spans="1:27">
      <c r="A349" s="427">
        <v>52</v>
      </c>
      <c r="B349" s="22" t="s">
        <v>3860</v>
      </c>
      <c r="C349" s="17" t="s">
        <v>3859</v>
      </c>
      <c r="D349" s="62"/>
      <c r="E349" s="438">
        <v>0.2</v>
      </c>
      <c r="F349" s="438"/>
      <c r="G349" s="438"/>
      <c r="H349" s="443"/>
      <c r="I349" s="75"/>
      <c r="J349" s="75"/>
      <c r="K349" s="75"/>
      <c r="L349" s="444"/>
      <c r="M349" s="75"/>
      <c r="N349" s="75"/>
      <c r="O349" s="75"/>
      <c r="P349" s="438">
        <v>0.2</v>
      </c>
      <c r="Q349" s="438">
        <v>0.2</v>
      </c>
      <c r="R349" s="17" t="s">
        <v>607</v>
      </c>
      <c r="S349" s="75"/>
      <c r="T349" s="75"/>
      <c r="U349" s="75"/>
      <c r="V349" s="75"/>
      <c r="W349" s="75"/>
      <c r="X349" s="75"/>
      <c r="Y349" s="43"/>
      <c r="Z349" s="75"/>
      <c r="AA349" s="43">
        <v>0.2</v>
      </c>
    </row>
    <row r="350" spans="1:27">
      <c r="A350" s="427">
        <v>53</v>
      </c>
      <c r="B350" s="22" t="s">
        <v>3858</v>
      </c>
      <c r="C350" s="17" t="s">
        <v>3857</v>
      </c>
      <c r="D350" s="62"/>
      <c r="E350" s="438">
        <v>0.8</v>
      </c>
      <c r="F350" s="438"/>
      <c r="G350" s="438"/>
      <c r="H350" s="443"/>
      <c r="I350" s="75"/>
      <c r="J350" s="75"/>
      <c r="K350" s="75"/>
      <c r="L350" s="444"/>
      <c r="M350" s="75"/>
      <c r="N350" s="75"/>
      <c r="O350" s="75"/>
      <c r="P350" s="438">
        <v>0.8</v>
      </c>
      <c r="Q350" s="438">
        <v>0.8</v>
      </c>
      <c r="R350" s="17" t="s">
        <v>607</v>
      </c>
      <c r="S350" s="75"/>
      <c r="T350" s="75"/>
      <c r="U350" s="75"/>
      <c r="V350" s="75"/>
      <c r="W350" s="75"/>
      <c r="X350" s="75"/>
      <c r="Y350" s="43"/>
      <c r="Z350" s="75"/>
      <c r="AA350" s="43">
        <v>0.8</v>
      </c>
    </row>
    <row r="351" spans="1:27">
      <c r="A351" s="427">
        <v>54</v>
      </c>
      <c r="B351" s="22" t="s">
        <v>3856</v>
      </c>
      <c r="C351" s="17" t="s">
        <v>3855</v>
      </c>
      <c r="D351" s="62"/>
      <c r="E351" s="438">
        <v>0.5</v>
      </c>
      <c r="F351" s="438"/>
      <c r="G351" s="438"/>
      <c r="H351" s="443"/>
      <c r="I351" s="75"/>
      <c r="J351" s="75"/>
      <c r="K351" s="75"/>
      <c r="L351" s="444"/>
      <c r="M351" s="75"/>
      <c r="N351" s="75"/>
      <c r="O351" s="75"/>
      <c r="P351" s="438">
        <v>0.5</v>
      </c>
      <c r="Q351" s="438">
        <v>0.5</v>
      </c>
      <c r="R351" s="17" t="s">
        <v>607</v>
      </c>
      <c r="S351" s="75"/>
      <c r="T351" s="75"/>
      <c r="U351" s="75"/>
      <c r="V351" s="75"/>
      <c r="W351" s="75"/>
      <c r="X351" s="75"/>
      <c r="Y351" s="43"/>
      <c r="Z351" s="75"/>
      <c r="AA351" s="43">
        <v>0.5</v>
      </c>
    </row>
    <row r="352" spans="1:27">
      <c r="A352" s="427">
        <v>55</v>
      </c>
      <c r="B352" s="22" t="s">
        <v>3854</v>
      </c>
      <c r="C352" s="17" t="s">
        <v>3853</v>
      </c>
      <c r="D352" s="62"/>
      <c r="E352" s="438">
        <v>0.2</v>
      </c>
      <c r="F352" s="438"/>
      <c r="G352" s="438"/>
      <c r="H352" s="443"/>
      <c r="I352" s="75"/>
      <c r="J352" s="75"/>
      <c r="K352" s="75"/>
      <c r="L352" s="444"/>
      <c r="M352" s="75"/>
      <c r="N352" s="75"/>
      <c r="O352" s="75"/>
      <c r="P352" s="438">
        <v>0.2</v>
      </c>
      <c r="Q352" s="438">
        <v>0.2</v>
      </c>
      <c r="R352" s="17" t="s">
        <v>607</v>
      </c>
      <c r="S352" s="75"/>
      <c r="T352" s="75"/>
      <c r="U352" s="75"/>
      <c r="V352" s="75"/>
      <c r="W352" s="75"/>
      <c r="X352" s="75"/>
      <c r="Y352" s="43"/>
      <c r="Z352" s="75"/>
      <c r="AA352" s="43">
        <v>0.2</v>
      </c>
    </row>
    <row r="353" spans="1:27">
      <c r="A353" s="427">
        <v>56</v>
      </c>
      <c r="B353" s="22" t="s">
        <v>3852</v>
      </c>
      <c r="C353" s="17" t="s">
        <v>3851</v>
      </c>
      <c r="D353" s="62"/>
      <c r="E353" s="438">
        <v>1</v>
      </c>
      <c r="F353" s="438"/>
      <c r="G353" s="438"/>
      <c r="H353" s="443"/>
      <c r="I353" s="75"/>
      <c r="J353" s="75"/>
      <c r="K353" s="75"/>
      <c r="L353" s="444"/>
      <c r="M353" s="75"/>
      <c r="N353" s="75"/>
      <c r="O353" s="75"/>
      <c r="P353" s="438">
        <v>1</v>
      </c>
      <c r="Q353" s="438">
        <v>1</v>
      </c>
      <c r="R353" s="17" t="s">
        <v>607</v>
      </c>
      <c r="S353" s="75"/>
      <c r="T353" s="75"/>
      <c r="U353" s="75"/>
      <c r="V353" s="75"/>
      <c r="W353" s="75"/>
      <c r="X353" s="75"/>
      <c r="Y353" s="43"/>
      <c r="Z353" s="75"/>
      <c r="AA353" s="43">
        <v>1</v>
      </c>
    </row>
    <row r="354" spans="1:27">
      <c r="A354" s="427">
        <v>57</v>
      </c>
      <c r="B354" s="22" t="s">
        <v>3850</v>
      </c>
      <c r="C354" s="17" t="s">
        <v>3849</v>
      </c>
      <c r="D354" s="62"/>
      <c r="E354" s="438">
        <v>1</v>
      </c>
      <c r="F354" s="438"/>
      <c r="G354" s="438"/>
      <c r="H354" s="443"/>
      <c r="I354" s="75"/>
      <c r="J354" s="75"/>
      <c r="K354" s="75"/>
      <c r="L354" s="444"/>
      <c r="M354" s="75"/>
      <c r="N354" s="75"/>
      <c r="O354" s="75"/>
      <c r="P354" s="438">
        <v>1</v>
      </c>
      <c r="Q354" s="438">
        <v>1</v>
      </c>
      <c r="R354" s="17" t="s">
        <v>607</v>
      </c>
      <c r="S354" s="75"/>
      <c r="T354" s="75"/>
      <c r="U354" s="75"/>
      <c r="V354" s="75"/>
      <c r="W354" s="75"/>
      <c r="X354" s="75"/>
      <c r="Y354" s="43"/>
      <c r="Z354" s="75"/>
      <c r="AA354" s="43">
        <v>1</v>
      </c>
    </row>
    <row r="355" spans="1:27">
      <c r="A355" s="427">
        <v>58</v>
      </c>
      <c r="B355" s="22" t="s">
        <v>3848</v>
      </c>
      <c r="C355" s="17" t="s">
        <v>3847</v>
      </c>
      <c r="D355" s="62"/>
      <c r="E355" s="438">
        <v>0.7</v>
      </c>
      <c r="F355" s="438"/>
      <c r="G355" s="438"/>
      <c r="H355" s="443"/>
      <c r="I355" s="75"/>
      <c r="J355" s="75"/>
      <c r="K355" s="75"/>
      <c r="L355" s="444"/>
      <c r="M355" s="75"/>
      <c r="N355" s="75"/>
      <c r="O355" s="75"/>
      <c r="P355" s="438">
        <v>0.7</v>
      </c>
      <c r="Q355" s="438">
        <v>0.7</v>
      </c>
      <c r="R355" s="17" t="s">
        <v>607</v>
      </c>
      <c r="S355" s="75"/>
      <c r="T355" s="75"/>
      <c r="U355" s="75"/>
      <c r="V355" s="75"/>
      <c r="W355" s="75"/>
      <c r="X355" s="75"/>
      <c r="Y355" s="43"/>
      <c r="Z355" s="75"/>
      <c r="AA355" s="43">
        <v>0.7</v>
      </c>
    </row>
    <row r="356" spans="1:27">
      <c r="A356" s="427">
        <v>59</v>
      </c>
      <c r="B356" s="22" t="s">
        <v>3846</v>
      </c>
      <c r="C356" s="17" t="s">
        <v>3845</v>
      </c>
      <c r="D356" s="62"/>
      <c r="E356" s="438">
        <v>0.5</v>
      </c>
      <c r="F356" s="438"/>
      <c r="G356" s="438"/>
      <c r="H356" s="443"/>
      <c r="I356" s="75"/>
      <c r="J356" s="75"/>
      <c r="K356" s="75"/>
      <c r="L356" s="444"/>
      <c r="M356" s="75"/>
      <c r="N356" s="75"/>
      <c r="O356" s="75"/>
      <c r="P356" s="438">
        <v>0.5</v>
      </c>
      <c r="Q356" s="438">
        <v>0.5</v>
      </c>
      <c r="R356" s="17" t="s">
        <v>607</v>
      </c>
      <c r="S356" s="75"/>
      <c r="T356" s="75"/>
      <c r="U356" s="75"/>
      <c r="V356" s="75"/>
      <c r="W356" s="75"/>
      <c r="X356" s="75"/>
      <c r="Y356" s="43"/>
      <c r="Z356" s="75"/>
      <c r="AA356" s="43">
        <v>0.5</v>
      </c>
    </row>
    <row r="357" spans="1:27">
      <c r="A357" s="427">
        <v>60</v>
      </c>
      <c r="B357" s="22" t="s">
        <v>3844</v>
      </c>
      <c r="C357" s="17" t="s">
        <v>3843</v>
      </c>
      <c r="D357" s="62"/>
      <c r="E357" s="438">
        <v>0.9</v>
      </c>
      <c r="F357" s="438">
        <v>0.9</v>
      </c>
      <c r="G357" s="438"/>
      <c r="H357" s="443">
        <v>0.9</v>
      </c>
      <c r="I357" s="75"/>
      <c r="J357" s="75"/>
      <c r="K357" s="75"/>
      <c r="L357" s="444"/>
      <c r="M357" s="75"/>
      <c r="N357" s="75"/>
      <c r="O357" s="75"/>
      <c r="P357" s="438"/>
      <c r="Q357" s="438"/>
      <c r="R357" s="17" t="s">
        <v>55</v>
      </c>
      <c r="S357" s="75"/>
      <c r="T357" s="75"/>
      <c r="U357" s="75"/>
      <c r="V357" s="75"/>
      <c r="W357" s="75"/>
      <c r="X357" s="75"/>
      <c r="Y357" s="43">
        <v>0.9</v>
      </c>
      <c r="Z357" s="75"/>
      <c r="AA357" s="43"/>
    </row>
    <row r="358" spans="1:27">
      <c r="A358" s="427">
        <v>61</v>
      </c>
      <c r="B358" s="22" t="s">
        <v>3842</v>
      </c>
      <c r="C358" s="17" t="s">
        <v>3841</v>
      </c>
      <c r="D358" s="62"/>
      <c r="E358" s="438">
        <v>1</v>
      </c>
      <c r="F358" s="438">
        <v>1</v>
      </c>
      <c r="G358" s="438"/>
      <c r="H358" s="443">
        <v>1</v>
      </c>
      <c r="I358" s="75"/>
      <c r="J358" s="75"/>
      <c r="K358" s="75"/>
      <c r="L358" s="444"/>
      <c r="M358" s="75"/>
      <c r="N358" s="75"/>
      <c r="O358" s="75"/>
      <c r="P358" s="438"/>
      <c r="Q358" s="438"/>
      <c r="R358" s="17" t="s">
        <v>55</v>
      </c>
      <c r="S358" s="75"/>
      <c r="T358" s="75"/>
      <c r="U358" s="75"/>
      <c r="V358" s="75"/>
      <c r="W358" s="75"/>
      <c r="X358" s="75"/>
      <c r="Y358" s="43">
        <v>1</v>
      </c>
      <c r="Z358" s="75"/>
      <c r="AA358" s="43"/>
    </row>
    <row r="359" spans="1:27">
      <c r="A359" s="427">
        <v>62</v>
      </c>
      <c r="B359" s="22" t="s">
        <v>3840</v>
      </c>
      <c r="C359" s="17" t="s">
        <v>3839</v>
      </c>
      <c r="D359" s="62"/>
      <c r="E359" s="438">
        <v>0.17</v>
      </c>
      <c r="F359" s="438">
        <v>0.17</v>
      </c>
      <c r="G359" s="438"/>
      <c r="H359" s="443">
        <v>0.17</v>
      </c>
      <c r="I359" s="75"/>
      <c r="J359" s="75"/>
      <c r="K359" s="75"/>
      <c r="L359" s="444"/>
      <c r="M359" s="75"/>
      <c r="N359" s="75"/>
      <c r="O359" s="75"/>
      <c r="P359" s="438"/>
      <c r="Q359" s="438"/>
      <c r="R359" s="17" t="s">
        <v>55</v>
      </c>
      <c r="S359" s="75"/>
      <c r="T359" s="75"/>
      <c r="U359" s="75"/>
      <c r="V359" s="75"/>
      <c r="W359" s="75"/>
      <c r="X359" s="75"/>
      <c r="Y359" s="43">
        <v>0.17</v>
      </c>
      <c r="Z359" s="75"/>
      <c r="AA359" s="43"/>
    </row>
    <row r="360" spans="1:27">
      <c r="A360" s="427">
        <v>63</v>
      </c>
      <c r="B360" s="22" t="s">
        <v>3838</v>
      </c>
      <c r="C360" s="17" t="s">
        <v>3837</v>
      </c>
      <c r="D360" s="62"/>
      <c r="E360" s="438">
        <v>0.3</v>
      </c>
      <c r="F360" s="438">
        <v>0.3</v>
      </c>
      <c r="G360" s="438"/>
      <c r="H360" s="443">
        <v>0.3</v>
      </c>
      <c r="I360" s="75"/>
      <c r="J360" s="75"/>
      <c r="K360" s="75"/>
      <c r="L360" s="444"/>
      <c r="M360" s="75"/>
      <c r="N360" s="75"/>
      <c r="O360" s="75"/>
      <c r="P360" s="438"/>
      <c r="Q360" s="438"/>
      <c r="R360" s="17" t="s">
        <v>55</v>
      </c>
      <c r="S360" s="75"/>
      <c r="T360" s="75"/>
      <c r="U360" s="75"/>
      <c r="V360" s="75"/>
      <c r="W360" s="75"/>
      <c r="X360" s="75"/>
      <c r="Y360" s="43">
        <v>0.3</v>
      </c>
      <c r="Z360" s="75"/>
      <c r="AA360" s="43"/>
    </row>
    <row r="361" spans="1:27">
      <c r="A361" s="427">
        <v>64</v>
      </c>
      <c r="B361" s="22" t="s">
        <v>3836</v>
      </c>
      <c r="C361" s="17" t="s">
        <v>3835</v>
      </c>
      <c r="D361" s="62"/>
      <c r="E361" s="438">
        <v>0.4</v>
      </c>
      <c r="F361" s="438">
        <v>0.4</v>
      </c>
      <c r="G361" s="438"/>
      <c r="H361" s="443">
        <v>0.4</v>
      </c>
      <c r="I361" s="75"/>
      <c r="J361" s="75"/>
      <c r="K361" s="75"/>
      <c r="L361" s="444"/>
      <c r="M361" s="75"/>
      <c r="N361" s="75"/>
      <c r="O361" s="75"/>
      <c r="P361" s="438"/>
      <c r="Q361" s="438"/>
      <c r="R361" s="17" t="s">
        <v>55</v>
      </c>
      <c r="S361" s="75"/>
      <c r="T361" s="75"/>
      <c r="U361" s="75"/>
      <c r="V361" s="75"/>
      <c r="W361" s="75"/>
      <c r="X361" s="75"/>
      <c r="Y361" s="43">
        <v>0.4</v>
      </c>
      <c r="Z361" s="75"/>
      <c r="AA361" s="43"/>
    </row>
    <row r="362" spans="1:27">
      <c r="A362" s="427">
        <v>65</v>
      </c>
      <c r="B362" s="22" t="s">
        <v>3834</v>
      </c>
      <c r="C362" s="17" t="s">
        <v>3833</v>
      </c>
      <c r="D362" s="62"/>
      <c r="E362" s="438">
        <v>0.51</v>
      </c>
      <c r="F362" s="438">
        <v>0.51</v>
      </c>
      <c r="G362" s="438"/>
      <c r="H362" s="443">
        <v>0.51</v>
      </c>
      <c r="I362" s="75"/>
      <c r="J362" s="75"/>
      <c r="K362" s="75"/>
      <c r="L362" s="444"/>
      <c r="M362" s="75"/>
      <c r="N362" s="75"/>
      <c r="O362" s="75"/>
      <c r="P362" s="438"/>
      <c r="Q362" s="438"/>
      <c r="R362" s="17" t="s">
        <v>55</v>
      </c>
      <c r="S362" s="75"/>
      <c r="T362" s="75" t="s">
        <v>3832</v>
      </c>
      <c r="U362" s="75"/>
      <c r="V362" s="75"/>
      <c r="W362" s="75"/>
      <c r="X362" s="75"/>
      <c r="Y362" s="43">
        <v>0.51</v>
      </c>
      <c r="Z362" s="75"/>
      <c r="AA362" s="43"/>
    </row>
    <row r="363" spans="1:27">
      <c r="A363" s="427">
        <v>66</v>
      </c>
      <c r="B363" s="22" t="s">
        <v>3831</v>
      </c>
      <c r="C363" s="17" t="s">
        <v>3830</v>
      </c>
      <c r="D363" s="62"/>
      <c r="E363" s="438">
        <v>0.68</v>
      </c>
      <c r="F363" s="438">
        <v>0.68</v>
      </c>
      <c r="G363" s="438"/>
      <c r="H363" s="443">
        <v>0.68</v>
      </c>
      <c r="I363" s="75"/>
      <c r="J363" s="75"/>
      <c r="K363" s="75"/>
      <c r="L363" s="444"/>
      <c r="M363" s="75"/>
      <c r="N363" s="75"/>
      <c r="O363" s="75"/>
      <c r="P363" s="438"/>
      <c r="Q363" s="438"/>
      <c r="R363" s="17" t="s">
        <v>55</v>
      </c>
      <c r="S363" s="75"/>
      <c r="T363" s="75"/>
      <c r="U363" s="75"/>
      <c r="V363" s="75"/>
      <c r="W363" s="75"/>
      <c r="X363" s="75"/>
      <c r="Y363" s="43">
        <v>0.68</v>
      </c>
      <c r="Z363" s="75"/>
      <c r="AA363" s="43"/>
    </row>
    <row r="364" spans="1:27">
      <c r="A364" s="427">
        <v>67</v>
      </c>
      <c r="B364" s="22" t="s">
        <v>3829</v>
      </c>
      <c r="C364" s="17" t="s">
        <v>3828</v>
      </c>
      <c r="D364" s="62"/>
      <c r="E364" s="438">
        <v>0.72</v>
      </c>
      <c r="F364" s="438">
        <v>0.72</v>
      </c>
      <c r="G364" s="438"/>
      <c r="H364" s="443">
        <v>0.72</v>
      </c>
      <c r="I364" s="75"/>
      <c r="J364" s="75"/>
      <c r="K364" s="75"/>
      <c r="L364" s="444"/>
      <c r="M364" s="75"/>
      <c r="N364" s="75"/>
      <c r="O364" s="75"/>
      <c r="P364" s="438"/>
      <c r="Q364" s="438"/>
      <c r="R364" s="17" t="s">
        <v>55</v>
      </c>
      <c r="S364" s="75"/>
      <c r="T364" s="75"/>
      <c r="U364" s="75"/>
      <c r="V364" s="75"/>
      <c r="W364" s="75"/>
      <c r="X364" s="75"/>
      <c r="Y364" s="43">
        <v>0.72</v>
      </c>
      <c r="Z364" s="75"/>
      <c r="AA364" s="43"/>
    </row>
    <row r="365" spans="1:27">
      <c r="A365" s="427">
        <v>68</v>
      </c>
      <c r="B365" s="22" t="s">
        <v>3827</v>
      </c>
      <c r="C365" s="17" t="s">
        <v>3826</v>
      </c>
      <c r="D365" s="62"/>
      <c r="E365" s="438">
        <v>0.82</v>
      </c>
      <c r="F365" s="438"/>
      <c r="G365" s="438"/>
      <c r="H365" s="443"/>
      <c r="I365" s="75"/>
      <c r="J365" s="75"/>
      <c r="K365" s="75"/>
      <c r="L365" s="444"/>
      <c r="M365" s="75"/>
      <c r="N365" s="75"/>
      <c r="O365" s="75"/>
      <c r="P365" s="438">
        <v>0.82</v>
      </c>
      <c r="Q365" s="438">
        <v>0.82</v>
      </c>
      <c r="R365" s="17" t="s">
        <v>607</v>
      </c>
      <c r="S365" s="75"/>
      <c r="T365" s="75"/>
      <c r="U365" s="75"/>
      <c r="V365" s="75"/>
      <c r="W365" s="75"/>
      <c r="X365" s="75"/>
      <c r="Y365" s="43"/>
      <c r="Z365" s="75"/>
      <c r="AA365" s="43">
        <v>0.82</v>
      </c>
    </row>
    <row r="366" spans="1:27" ht="25.5">
      <c r="A366" s="427">
        <v>69</v>
      </c>
      <c r="B366" s="22" t="s">
        <v>3825</v>
      </c>
      <c r="C366" s="17" t="s">
        <v>3824</v>
      </c>
      <c r="D366" s="62"/>
      <c r="E366" s="438">
        <v>0.65</v>
      </c>
      <c r="F366" s="438"/>
      <c r="G366" s="438"/>
      <c r="H366" s="443"/>
      <c r="I366" s="75"/>
      <c r="J366" s="75"/>
      <c r="K366" s="75"/>
      <c r="L366" s="444"/>
      <c r="M366" s="75"/>
      <c r="N366" s="75"/>
      <c r="O366" s="75"/>
      <c r="P366" s="438">
        <v>0.65</v>
      </c>
      <c r="Q366" s="438">
        <v>0.65</v>
      </c>
      <c r="R366" s="17" t="s">
        <v>607</v>
      </c>
      <c r="S366" s="75"/>
      <c r="T366" s="75"/>
      <c r="U366" s="75"/>
      <c r="V366" s="75"/>
      <c r="W366" s="75"/>
      <c r="X366" s="75"/>
      <c r="Y366" s="43"/>
      <c r="Z366" s="75"/>
      <c r="AA366" s="43">
        <v>0.65</v>
      </c>
    </row>
    <row r="367" spans="1:27">
      <c r="A367" s="427">
        <v>70</v>
      </c>
      <c r="B367" s="22" t="s">
        <v>3823</v>
      </c>
      <c r="C367" s="17" t="s">
        <v>3822</v>
      </c>
      <c r="D367" s="62"/>
      <c r="E367" s="438">
        <v>0.18</v>
      </c>
      <c r="F367" s="438"/>
      <c r="G367" s="438"/>
      <c r="H367" s="443"/>
      <c r="I367" s="75"/>
      <c r="J367" s="75"/>
      <c r="K367" s="75"/>
      <c r="L367" s="444"/>
      <c r="M367" s="75"/>
      <c r="N367" s="75"/>
      <c r="O367" s="75"/>
      <c r="P367" s="438">
        <v>0.18</v>
      </c>
      <c r="Q367" s="438">
        <v>0.18</v>
      </c>
      <c r="R367" s="17" t="s">
        <v>607</v>
      </c>
      <c r="S367" s="75"/>
      <c r="T367" s="75"/>
      <c r="U367" s="75"/>
      <c r="V367" s="75"/>
      <c r="W367" s="75"/>
      <c r="X367" s="75"/>
      <c r="Y367" s="43"/>
      <c r="Z367" s="75"/>
      <c r="AA367" s="43">
        <v>0.18</v>
      </c>
    </row>
    <row r="368" spans="1:27">
      <c r="A368" s="427">
        <v>71</v>
      </c>
      <c r="B368" s="22" t="s">
        <v>3821</v>
      </c>
      <c r="C368" s="17" t="s">
        <v>3820</v>
      </c>
      <c r="D368" s="62"/>
      <c r="E368" s="438">
        <v>0.32</v>
      </c>
      <c r="F368" s="438"/>
      <c r="G368" s="438"/>
      <c r="H368" s="443"/>
      <c r="I368" s="75"/>
      <c r="J368" s="75"/>
      <c r="K368" s="75"/>
      <c r="L368" s="444"/>
      <c r="M368" s="75"/>
      <c r="N368" s="75"/>
      <c r="O368" s="75"/>
      <c r="P368" s="438">
        <v>0.32</v>
      </c>
      <c r="Q368" s="438">
        <v>0.32</v>
      </c>
      <c r="R368" s="17" t="s">
        <v>607</v>
      </c>
      <c r="S368" s="75"/>
      <c r="T368" s="75"/>
      <c r="U368" s="75"/>
      <c r="V368" s="75"/>
      <c r="W368" s="75"/>
      <c r="X368" s="75"/>
      <c r="Y368" s="43"/>
      <c r="Z368" s="75"/>
      <c r="AA368" s="43">
        <v>0.32</v>
      </c>
    </row>
    <row r="369" spans="1:27">
      <c r="A369" s="427">
        <v>72</v>
      </c>
      <c r="B369" s="22" t="s">
        <v>3819</v>
      </c>
      <c r="C369" s="17" t="s">
        <v>3818</v>
      </c>
      <c r="D369" s="62"/>
      <c r="E369" s="438">
        <v>0.86</v>
      </c>
      <c r="F369" s="438"/>
      <c r="G369" s="438"/>
      <c r="H369" s="443"/>
      <c r="I369" s="75"/>
      <c r="J369" s="75"/>
      <c r="K369" s="75"/>
      <c r="L369" s="444"/>
      <c r="M369" s="75"/>
      <c r="N369" s="75"/>
      <c r="O369" s="75"/>
      <c r="P369" s="438">
        <v>0.86</v>
      </c>
      <c r="Q369" s="438">
        <v>0.86</v>
      </c>
      <c r="R369" s="17" t="s">
        <v>607</v>
      </c>
      <c r="S369" s="75"/>
      <c r="T369" s="75"/>
      <c r="U369" s="75"/>
      <c r="V369" s="75"/>
      <c r="W369" s="75"/>
      <c r="X369" s="75"/>
      <c r="Y369" s="43"/>
      <c r="Z369" s="75"/>
      <c r="AA369" s="43">
        <v>0.86</v>
      </c>
    </row>
    <row r="370" spans="1:27">
      <c r="A370" s="427">
        <v>73</v>
      </c>
      <c r="B370" s="22" t="s">
        <v>3817</v>
      </c>
      <c r="C370" s="17" t="s">
        <v>3816</v>
      </c>
      <c r="D370" s="62"/>
      <c r="E370" s="438">
        <v>0.26</v>
      </c>
      <c r="F370" s="438"/>
      <c r="G370" s="438"/>
      <c r="H370" s="443"/>
      <c r="I370" s="75"/>
      <c r="J370" s="75"/>
      <c r="K370" s="75"/>
      <c r="L370" s="444"/>
      <c r="M370" s="75"/>
      <c r="N370" s="75"/>
      <c r="O370" s="75"/>
      <c r="P370" s="438">
        <v>0.26</v>
      </c>
      <c r="Q370" s="438">
        <v>0.26</v>
      </c>
      <c r="R370" s="17" t="s">
        <v>607</v>
      </c>
      <c r="S370" s="75"/>
      <c r="T370" s="75"/>
      <c r="U370" s="75"/>
      <c r="V370" s="75"/>
      <c r="W370" s="75"/>
      <c r="X370" s="75"/>
      <c r="Y370" s="43"/>
      <c r="Z370" s="75"/>
      <c r="AA370" s="43">
        <v>0.26</v>
      </c>
    </row>
    <row r="371" spans="1:27">
      <c r="A371" s="427">
        <v>74</v>
      </c>
      <c r="B371" s="22" t="s">
        <v>3815</v>
      </c>
      <c r="C371" s="17" t="s">
        <v>3814</v>
      </c>
      <c r="D371" s="62"/>
      <c r="E371" s="438">
        <v>0.74</v>
      </c>
      <c r="F371" s="438"/>
      <c r="G371" s="438"/>
      <c r="H371" s="443"/>
      <c r="I371" s="75"/>
      <c r="J371" s="75"/>
      <c r="K371" s="75"/>
      <c r="L371" s="444"/>
      <c r="M371" s="75"/>
      <c r="N371" s="75"/>
      <c r="O371" s="75"/>
      <c r="P371" s="438">
        <v>0.74</v>
      </c>
      <c r="Q371" s="438">
        <v>0.74</v>
      </c>
      <c r="R371" s="17" t="s">
        <v>607</v>
      </c>
      <c r="S371" s="75"/>
      <c r="T371" s="75"/>
      <c r="U371" s="75"/>
      <c r="V371" s="75"/>
      <c r="W371" s="75"/>
      <c r="X371" s="75"/>
      <c r="Y371" s="43"/>
      <c r="Z371" s="75"/>
      <c r="AA371" s="43">
        <v>0.74</v>
      </c>
    </row>
    <row r="372" spans="1:27" ht="25.5">
      <c r="A372" s="427">
        <v>75</v>
      </c>
      <c r="B372" s="22" t="s">
        <v>3813</v>
      </c>
      <c r="C372" s="17" t="s">
        <v>3812</v>
      </c>
      <c r="D372" s="62"/>
      <c r="E372" s="438">
        <v>0.22</v>
      </c>
      <c r="F372" s="438"/>
      <c r="G372" s="438"/>
      <c r="H372" s="443"/>
      <c r="I372" s="75"/>
      <c r="J372" s="75"/>
      <c r="K372" s="75"/>
      <c r="L372" s="444"/>
      <c r="M372" s="75"/>
      <c r="N372" s="75"/>
      <c r="O372" s="75"/>
      <c r="P372" s="438">
        <v>0.22</v>
      </c>
      <c r="Q372" s="438">
        <v>0.22</v>
      </c>
      <c r="R372" s="17" t="s">
        <v>607</v>
      </c>
      <c r="S372" s="75"/>
      <c r="T372" s="75"/>
      <c r="U372" s="75"/>
      <c r="V372" s="75"/>
      <c r="W372" s="75"/>
      <c r="X372" s="75"/>
      <c r="Y372" s="43"/>
      <c r="Z372" s="75"/>
      <c r="AA372" s="43">
        <v>0.22</v>
      </c>
    </row>
    <row r="373" spans="1:27">
      <c r="A373" s="427">
        <v>76</v>
      </c>
      <c r="B373" s="22" t="s">
        <v>3811</v>
      </c>
      <c r="C373" s="17" t="s">
        <v>3810</v>
      </c>
      <c r="D373" s="62"/>
      <c r="E373" s="438">
        <v>0.16</v>
      </c>
      <c r="F373" s="438"/>
      <c r="G373" s="438"/>
      <c r="H373" s="443"/>
      <c r="I373" s="75"/>
      <c r="J373" s="75"/>
      <c r="K373" s="75"/>
      <c r="L373" s="444"/>
      <c r="M373" s="75"/>
      <c r="N373" s="75"/>
      <c r="O373" s="75"/>
      <c r="P373" s="438">
        <v>0.16</v>
      </c>
      <c r="Q373" s="438">
        <v>0.16</v>
      </c>
      <c r="R373" s="17" t="s">
        <v>607</v>
      </c>
      <c r="S373" s="75"/>
      <c r="T373" s="75"/>
      <c r="U373" s="75"/>
      <c r="V373" s="75"/>
      <c r="W373" s="75"/>
      <c r="X373" s="75"/>
      <c r="Y373" s="43"/>
      <c r="Z373" s="75"/>
      <c r="AA373" s="43">
        <v>0.16</v>
      </c>
    </row>
    <row r="374" spans="1:27">
      <c r="A374" s="427">
        <v>77</v>
      </c>
      <c r="B374" s="431" t="s">
        <v>3809</v>
      </c>
      <c r="C374" s="430" t="s">
        <v>3808</v>
      </c>
      <c r="D374" s="437"/>
      <c r="E374" s="449">
        <v>0.71</v>
      </c>
      <c r="F374" s="450">
        <v>0.71</v>
      </c>
      <c r="G374" s="450"/>
      <c r="H374" s="451"/>
      <c r="I374" s="452"/>
      <c r="J374" s="452"/>
      <c r="K374" s="452"/>
      <c r="L374" s="453">
        <v>0.71</v>
      </c>
      <c r="M374" s="452"/>
      <c r="N374" s="452"/>
      <c r="O374" s="452"/>
      <c r="P374" s="450"/>
      <c r="Q374" s="450"/>
      <c r="R374" s="430" t="s">
        <v>607</v>
      </c>
      <c r="S374" s="452"/>
      <c r="T374" s="452"/>
      <c r="U374" s="452"/>
      <c r="V374" s="452"/>
      <c r="W374" s="452"/>
      <c r="X374" s="452"/>
      <c r="Y374" s="454"/>
      <c r="Z374" s="452"/>
      <c r="AA374" s="454">
        <v>0.71</v>
      </c>
    </row>
    <row r="375" spans="1:27" ht="24" customHeight="1">
      <c r="A375" s="702"/>
      <c r="B375" s="1911" t="s">
        <v>5813</v>
      </c>
      <c r="C375" s="1912"/>
      <c r="D375" s="1863"/>
      <c r="E375" s="1913">
        <f>SUM(E298:E374)</f>
        <v>43.099999999999994</v>
      </c>
      <c r="F375" s="1913">
        <f>SUM(F298:F374)</f>
        <v>15.665000000000003</v>
      </c>
      <c r="G375" s="1913">
        <f>SUM(G298:G374)</f>
        <v>6.08</v>
      </c>
      <c r="H375" s="1913">
        <f>SUM(H298:H374)</f>
        <v>4.9799999999999995</v>
      </c>
      <c r="I375" s="1913">
        <f t="shared" ref="I375:X375" si="8">SUM(I298:I374)</f>
        <v>0</v>
      </c>
      <c r="J375" s="1913">
        <f t="shared" si="8"/>
        <v>0</v>
      </c>
      <c r="K375" s="1913">
        <f t="shared" si="8"/>
        <v>0</v>
      </c>
      <c r="L375" s="1913">
        <f t="shared" si="8"/>
        <v>4.5999999999999996</v>
      </c>
      <c r="M375" s="1913">
        <f t="shared" si="8"/>
        <v>0</v>
      </c>
      <c r="N375" s="1913">
        <f t="shared" si="8"/>
        <v>0</v>
      </c>
      <c r="O375" s="1913">
        <f t="shared" si="8"/>
        <v>0</v>
      </c>
      <c r="P375" s="1913">
        <f t="shared" si="8"/>
        <v>27.439999999999998</v>
      </c>
      <c r="Q375" s="1913">
        <f t="shared" si="8"/>
        <v>27.439999999999998</v>
      </c>
      <c r="R375" s="1912">
        <f t="shared" si="8"/>
        <v>0</v>
      </c>
      <c r="S375" s="1913">
        <f t="shared" si="8"/>
        <v>0</v>
      </c>
      <c r="T375" s="1913">
        <f t="shared" si="8"/>
        <v>0</v>
      </c>
      <c r="U375" s="1913">
        <f t="shared" si="8"/>
        <v>0</v>
      </c>
      <c r="V375" s="1913">
        <f t="shared" si="8"/>
        <v>0</v>
      </c>
      <c r="W375" s="1913">
        <f t="shared" si="8"/>
        <v>0</v>
      </c>
      <c r="X375" s="1913">
        <f t="shared" si="8"/>
        <v>0</v>
      </c>
      <c r="Y375" s="1913">
        <f>SUM(Y298:Y374)</f>
        <v>14.950000000000003</v>
      </c>
      <c r="Z375" s="1913">
        <f>SUM(Z298:Z374)</f>
        <v>0</v>
      </c>
      <c r="AA375" s="1913">
        <f>SUM(AA298:AA374)</f>
        <v>28.15</v>
      </c>
    </row>
    <row r="376" spans="1:27" ht="28.5" customHeight="1">
      <c r="A376" s="648"/>
      <c r="B376" s="2343" t="s">
        <v>5814</v>
      </c>
      <c r="C376" s="646"/>
      <c r="D376" s="647"/>
      <c r="E376" s="647"/>
      <c r="F376" s="647"/>
      <c r="G376" s="647"/>
      <c r="H376" s="647"/>
      <c r="I376" s="70"/>
      <c r="J376" s="70"/>
      <c r="K376" s="70"/>
      <c r="L376" s="70"/>
      <c r="M376" s="70"/>
      <c r="N376" s="70"/>
      <c r="O376" s="70"/>
      <c r="P376" s="70"/>
      <c r="Q376" s="70"/>
      <c r="R376" s="829"/>
      <c r="S376" s="70"/>
      <c r="T376" s="70"/>
      <c r="U376" s="70"/>
      <c r="V376" s="70"/>
      <c r="W376" s="70"/>
      <c r="X376" s="70"/>
      <c r="Y376" s="70"/>
      <c r="Z376" s="70"/>
      <c r="AA376" s="71"/>
    </row>
    <row r="377" spans="1:27" ht="38.25">
      <c r="A377" s="248">
        <v>1</v>
      </c>
      <c r="B377" s="643" t="s">
        <v>5815</v>
      </c>
      <c r="C377" s="645" t="s">
        <v>5816</v>
      </c>
      <c r="D377" s="962"/>
      <c r="E377" s="963">
        <v>0.2</v>
      </c>
      <c r="F377" s="963"/>
      <c r="G377" s="963"/>
      <c r="H377" s="963"/>
      <c r="I377" s="964"/>
      <c r="J377" s="964"/>
      <c r="K377" s="964"/>
      <c r="L377" s="965"/>
      <c r="M377" s="964"/>
      <c r="N377" s="964"/>
      <c r="O377" s="964"/>
      <c r="P377" s="965">
        <v>0.2</v>
      </c>
      <c r="Q377" s="965">
        <v>0.2</v>
      </c>
      <c r="R377" s="966" t="s">
        <v>607</v>
      </c>
      <c r="S377" s="964"/>
      <c r="T377" s="964"/>
      <c r="U377" s="964"/>
      <c r="V377" s="964"/>
      <c r="W377" s="964"/>
      <c r="X377" s="964"/>
      <c r="Y377" s="964"/>
      <c r="Z377" s="964"/>
      <c r="AA377" s="964"/>
    </row>
    <row r="378" spans="1:27" ht="38.25">
      <c r="A378" s="248">
        <v>2</v>
      </c>
      <c r="B378" s="643" t="s">
        <v>5817</v>
      </c>
      <c r="C378" s="644" t="s">
        <v>5818</v>
      </c>
      <c r="D378" s="503"/>
      <c r="E378" s="967">
        <v>0.1</v>
      </c>
      <c r="F378" s="967"/>
      <c r="G378" s="967"/>
      <c r="H378" s="967"/>
      <c r="I378" s="964"/>
      <c r="J378" s="964"/>
      <c r="K378" s="964"/>
      <c r="L378" s="965"/>
      <c r="M378" s="964"/>
      <c r="N378" s="964"/>
      <c r="O378" s="964"/>
      <c r="P378" s="965">
        <v>0.1</v>
      </c>
      <c r="Q378" s="965">
        <v>0.1</v>
      </c>
      <c r="R378" s="966" t="s">
        <v>607</v>
      </c>
      <c r="S378" s="964"/>
      <c r="T378" s="964"/>
      <c r="U378" s="964"/>
      <c r="V378" s="964"/>
      <c r="W378" s="964"/>
      <c r="X378" s="964"/>
      <c r="Y378" s="964"/>
      <c r="Z378" s="964"/>
      <c r="AA378" s="964"/>
    </row>
    <row r="379" spans="1:27" ht="38.25">
      <c r="A379" s="248">
        <v>3</v>
      </c>
      <c r="B379" s="643" t="s">
        <v>5819</v>
      </c>
      <c r="C379" s="644" t="s">
        <v>5820</v>
      </c>
      <c r="D379" s="503"/>
      <c r="E379" s="967">
        <v>0.2</v>
      </c>
      <c r="F379" s="967"/>
      <c r="G379" s="967"/>
      <c r="H379" s="967"/>
      <c r="I379" s="964"/>
      <c r="J379" s="964"/>
      <c r="K379" s="964"/>
      <c r="L379" s="965"/>
      <c r="M379" s="964"/>
      <c r="N379" s="964"/>
      <c r="O379" s="964"/>
      <c r="P379" s="965">
        <v>0.2</v>
      </c>
      <c r="Q379" s="965">
        <v>0.2</v>
      </c>
      <c r="R379" s="966" t="s">
        <v>607</v>
      </c>
      <c r="S379" s="964"/>
      <c r="T379" s="964"/>
      <c r="U379" s="964"/>
      <c r="V379" s="964"/>
      <c r="W379" s="964"/>
      <c r="X379" s="964"/>
      <c r="Y379" s="964"/>
      <c r="Z379" s="964"/>
      <c r="AA379" s="964"/>
    </row>
    <row r="380" spans="1:27" ht="38.25">
      <c r="A380" s="248">
        <v>4</v>
      </c>
      <c r="B380" s="643" t="s">
        <v>5821</v>
      </c>
      <c r="C380" s="644" t="s">
        <v>5822</v>
      </c>
      <c r="D380" s="503"/>
      <c r="E380" s="967">
        <v>0.44</v>
      </c>
      <c r="F380" s="967"/>
      <c r="G380" s="967"/>
      <c r="H380" s="967"/>
      <c r="I380" s="964"/>
      <c r="J380" s="964"/>
      <c r="K380" s="964"/>
      <c r="L380" s="965"/>
      <c r="M380" s="964"/>
      <c r="N380" s="964"/>
      <c r="O380" s="964"/>
      <c r="P380" s="965">
        <v>0.44</v>
      </c>
      <c r="Q380" s="965">
        <v>0.44</v>
      </c>
      <c r="R380" s="966" t="s">
        <v>607</v>
      </c>
      <c r="S380" s="964"/>
      <c r="T380" s="964"/>
      <c r="U380" s="964"/>
      <c r="V380" s="964"/>
      <c r="W380" s="964"/>
      <c r="X380" s="964"/>
      <c r="Y380" s="964"/>
      <c r="Z380" s="964"/>
      <c r="AA380" s="964"/>
    </row>
    <row r="381" spans="1:27" ht="38.25">
      <c r="A381" s="248">
        <v>5</v>
      </c>
      <c r="B381" s="643" t="s">
        <v>5823</v>
      </c>
      <c r="C381" s="644" t="s">
        <v>5824</v>
      </c>
      <c r="D381" s="503"/>
      <c r="E381" s="967">
        <v>0.7</v>
      </c>
      <c r="F381" s="967"/>
      <c r="G381" s="967"/>
      <c r="H381" s="967"/>
      <c r="I381" s="964"/>
      <c r="J381" s="964"/>
      <c r="K381" s="964"/>
      <c r="L381" s="965"/>
      <c r="M381" s="964"/>
      <c r="N381" s="964"/>
      <c r="O381" s="964"/>
      <c r="P381" s="965">
        <v>0.7</v>
      </c>
      <c r="Q381" s="965">
        <v>0.7</v>
      </c>
      <c r="R381" s="966" t="s">
        <v>607</v>
      </c>
      <c r="S381" s="964"/>
      <c r="T381" s="964"/>
      <c r="U381" s="964"/>
      <c r="V381" s="964"/>
      <c r="W381" s="964"/>
      <c r="X381" s="964"/>
      <c r="Y381" s="964"/>
      <c r="Z381" s="964"/>
      <c r="AA381" s="964"/>
    </row>
    <row r="382" spans="1:27" ht="38.25">
      <c r="A382" s="248">
        <v>6</v>
      </c>
      <c r="B382" s="643" t="s">
        <v>5825</v>
      </c>
      <c r="C382" s="644" t="s">
        <v>5826</v>
      </c>
      <c r="D382" s="503"/>
      <c r="E382" s="967">
        <v>0.25</v>
      </c>
      <c r="F382" s="967"/>
      <c r="G382" s="967"/>
      <c r="H382" s="967"/>
      <c r="I382" s="964"/>
      <c r="J382" s="964"/>
      <c r="K382" s="964"/>
      <c r="L382" s="965"/>
      <c r="M382" s="964"/>
      <c r="N382" s="964"/>
      <c r="O382" s="964"/>
      <c r="P382" s="965">
        <v>0.25</v>
      </c>
      <c r="Q382" s="965">
        <v>0.25</v>
      </c>
      <c r="R382" s="966" t="s">
        <v>607</v>
      </c>
      <c r="S382" s="964"/>
      <c r="T382" s="964"/>
      <c r="U382" s="964"/>
      <c r="V382" s="964"/>
      <c r="W382" s="964"/>
      <c r="X382" s="964"/>
      <c r="Y382" s="964"/>
      <c r="Z382" s="964"/>
      <c r="AA382" s="964"/>
    </row>
    <row r="383" spans="1:27" ht="38.25">
      <c r="A383" s="248">
        <v>7</v>
      </c>
      <c r="B383" s="643" t="s">
        <v>5827</v>
      </c>
      <c r="C383" s="644" t="s">
        <v>5828</v>
      </c>
      <c r="D383" s="503"/>
      <c r="E383" s="967">
        <v>0.25</v>
      </c>
      <c r="F383" s="967"/>
      <c r="G383" s="967"/>
      <c r="H383" s="967"/>
      <c r="I383" s="964"/>
      <c r="J383" s="964"/>
      <c r="K383" s="964"/>
      <c r="L383" s="965"/>
      <c r="M383" s="964"/>
      <c r="N383" s="964"/>
      <c r="O383" s="964"/>
      <c r="P383" s="965">
        <v>0.25</v>
      </c>
      <c r="Q383" s="965">
        <v>0.25</v>
      </c>
      <c r="R383" s="966" t="s">
        <v>607</v>
      </c>
      <c r="S383" s="964"/>
      <c r="T383" s="964"/>
      <c r="U383" s="964"/>
      <c r="V383" s="964"/>
      <c r="W383" s="964"/>
      <c r="X383" s="964"/>
      <c r="Y383" s="964"/>
      <c r="Z383" s="964"/>
      <c r="AA383" s="964"/>
    </row>
    <row r="384" spans="1:27" ht="38.25">
      <c r="A384" s="248">
        <v>8</v>
      </c>
      <c r="B384" s="643" t="s">
        <v>5829</v>
      </c>
      <c r="C384" s="644" t="s">
        <v>5830</v>
      </c>
      <c r="D384" s="503"/>
      <c r="E384" s="967">
        <v>0.5</v>
      </c>
      <c r="F384" s="967"/>
      <c r="G384" s="967"/>
      <c r="H384" s="967"/>
      <c r="I384" s="964"/>
      <c r="J384" s="964"/>
      <c r="K384" s="964"/>
      <c r="L384" s="965"/>
      <c r="M384" s="964"/>
      <c r="N384" s="964"/>
      <c r="O384" s="964"/>
      <c r="P384" s="965">
        <v>0.5</v>
      </c>
      <c r="Q384" s="965">
        <v>0.5</v>
      </c>
      <c r="R384" s="966" t="s">
        <v>607</v>
      </c>
      <c r="S384" s="964"/>
      <c r="T384" s="964"/>
      <c r="U384" s="964"/>
      <c r="V384" s="964"/>
      <c r="W384" s="964"/>
      <c r="X384" s="964"/>
      <c r="Y384" s="964"/>
      <c r="Z384" s="964"/>
      <c r="AA384" s="964"/>
    </row>
    <row r="385" spans="1:27" ht="38.25">
      <c r="A385" s="248">
        <v>9</v>
      </c>
      <c r="B385" s="643" t="s">
        <v>5831</v>
      </c>
      <c r="C385" s="644" t="s">
        <v>5832</v>
      </c>
      <c r="D385" s="503"/>
      <c r="E385" s="967">
        <v>0.2</v>
      </c>
      <c r="F385" s="967"/>
      <c r="G385" s="967"/>
      <c r="H385" s="967"/>
      <c r="I385" s="964"/>
      <c r="J385" s="964"/>
      <c r="K385" s="964"/>
      <c r="L385" s="965"/>
      <c r="M385" s="964"/>
      <c r="N385" s="964"/>
      <c r="O385" s="964"/>
      <c r="P385" s="965">
        <v>0.2</v>
      </c>
      <c r="Q385" s="965">
        <v>0.2</v>
      </c>
      <c r="R385" s="966" t="s">
        <v>607</v>
      </c>
      <c r="S385" s="964"/>
      <c r="T385" s="964"/>
      <c r="U385" s="964"/>
      <c r="V385" s="964"/>
      <c r="W385" s="964"/>
      <c r="X385" s="964"/>
      <c r="Y385" s="964"/>
      <c r="Z385" s="964"/>
      <c r="AA385" s="964"/>
    </row>
    <row r="386" spans="1:27" ht="38.25">
      <c r="A386" s="248">
        <v>10</v>
      </c>
      <c r="B386" s="643" t="s">
        <v>5833</v>
      </c>
      <c r="C386" s="644" t="s">
        <v>5834</v>
      </c>
      <c r="D386" s="503"/>
      <c r="E386" s="967">
        <v>0.2</v>
      </c>
      <c r="F386" s="967"/>
      <c r="G386" s="967"/>
      <c r="H386" s="967"/>
      <c r="I386" s="964"/>
      <c r="J386" s="964"/>
      <c r="K386" s="964"/>
      <c r="L386" s="965"/>
      <c r="M386" s="964"/>
      <c r="N386" s="964"/>
      <c r="O386" s="964"/>
      <c r="P386" s="965">
        <v>0.2</v>
      </c>
      <c r="Q386" s="965">
        <v>0.2</v>
      </c>
      <c r="R386" s="966" t="s">
        <v>607</v>
      </c>
      <c r="S386" s="964"/>
      <c r="T386" s="964"/>
      <c r="U386" s="964"/>
      <c r="V386" s="964"/>
      <c r="W386" s="964"/>
      <c r="X386" s="964"/>
      <c r="Y386" s="964"/>
      <c r="Z386" s="964"/>
      <c r="AA386" s="964"/>
    </row>
    <row r="387" spans="1:27" ht="38.25">
      <c r="A387" s="248">
        <v>11</v>
      </c>
      <c r="B387" s="643" t="s">
        <v>5835</v>
      </c>
      <c r="C387" s="644" t="s">
        <v>5836</v>
      </c>
      <c r="D387" s="503"/>
      <c r="E387" s="967">
        <v>0.1</v>
      </c>
      <c r="F387" s="967"/>
      <c r="G387" s="967"/>
      <c r="H387" s="967"/>
      <c r="I387" s="964"/>
      <c r="J387" s="964"/>
      <c r="K387" s="964"/>
      <c r="L387" s="965"/>
      <c r="M387" s="964"/>
      <c r="N387" s="964"/>
      <c r="O387" s="964"/>
      <c r="P387" s="965">
        <v>0.1</v>
      </c>
      <c r="Q387" s="965">
        <v>0.1</v>
      </c>
      <c r="R387" s="966" t="s">
        <v>607</v>
      </c>
      <c r="S387" s="964"/>
      <c r="T387" s="964"/>
      <c r="U387" s="964"/>
      <c r="V387" s="964"/>
      <c r="W387" s="964"/>
      <c r="X387" s="964"/>
      <c r="Y387" s="964"/>
      <c r="Z387" s="964"/>
      <c r="AA387" s="964"/>
    </row>
    <row r="388" spans="1:27" ht="38.25">
      <c r="A388" s="248">
        <v>12</v>
      </c>
      <c r="B388" s="643" t="s">
        <v>5837</v>
      </c>
      <c r="C388" s="644" t="s">
        <v>5838</v>
      </c>
      <c r="D388" s="503"/>
      <c r="E388" s="967">
        <v>0.1</v>
      </c>
      <c r="F388" s="967"/>
      <c r="G388" s="967"/>
      <c r="H388" s="967"/>
      <c r="I388" s="964"/>
      <c r="J388" s="964"/>
      <c r="K388" s="964"/>
      <c r="L388" s="965"/>
      <c r="M388" s="964"/>
      <c r="N388" s="964"/>
      <c r="O388" s="964"/>
      <c r="P388" s="965">
        <v>0.1</v>
      </c>
      <c r="Q388" s="965">
        <v>0.1</v>
      </c>
      <c r="R388" s="966" t="s">
        <v>607</v>
      </c>
      <c r="S388" s="964"/>
      <c r="T388" s="964"/>
      <c r="U388" s="964"/>
      <c r="V388" s="964"/>
      <c r="W388" s="964"/>
      <c r="X388" s="964"/>
      <c r="Y388" s="964"/>
      <c r="Z388" s="964"/>
      <c r="AA388" s="964"/>
    </row>
    <row r="389" spans="1:27" ht="38.25">
      <c r="A389" s="248">
        <v>13</v>
      </c>
      <c r="B389" s="643" t="s">
        <v>5839</v>
      </c>
      <c r="C389" s="644" t="s">
        <v>5840</v>
      </c>
      <c r="D389" s="503"/>
      <c r="E389" s="967">
        <v>0.05</v>
      </c>
      <c r="F389" s="967"/>
      <c r="G389" s="967"/>
      <c r="H389" s="967"/>
      <c r="I389" s="964"/>
      <c r="J389" s="964"/>
      <c r="K389" s="964"/>
      <c r="L389" s="965"/>
      <c r="M389" s="964"/>
      <c r="N389" s="964"/>
      <c r="O389" s="964"/>
      <c r="P389" s="965">
        <v>0.05</v>
      </c>
      <c r="Q389" s="965">
        <v>0.05</v>
      </c>
      <c r="R389" s="966" t="s">
        <v>607</v>
      </c>
      <c r="S389" s="964"/>
      <c r="T389" s="964"/>
      <c r="U389" s="964"/>
      <c r="V389" s="964"/>
      <c r="W389" s="964"/>
      <c r="X389" s="964"/>
      <c r="Y389" s="964"/>
      <c r="Z389" s="964"/>
      <c r="AA389" s="964"/>
    </row>
    <row r="390" spans="1:27" ht="38.25">
      <c r="A390" s="248">
        <v>14</v>
      </c>
      <c r="B390" s="643" t="s">
        <v>5841</v>
      </c>
      <c r="C390" s="644" t="s">
        <v>5840</v>
      </c>
      <c r="D390" s="503"/>
      <c r="E390" s="967">
        <v>0.1</v>
      </c>
      <c r="F390" s="967"/>
      <c r="G390" s="967"/>
      <c r="H390" s="967"/>
      <c r="I390" s="964"/>
      <c r="J390" s="964"/>
      <c r="K390" s="964"/>
      <c r="L390" s="965"/>
      <c r="M390" s="964"/>
      <c r="N390" s="964"/>
      <c r="O390" s="964"/>
      <c r="P390" s="965">
        <v>0.1</v>
      </c>
      <c r="Q390" s="965">
        <v>0.1</v>
      </c>
      <c r="R390" s="966" t="s">
        <v>607</v>
      </c>
      <c r="S390" s="964"/>
      <c r="T390" s="964"/>
      <c r="U390" s="964"/>
      <c r="V390" s="964"/>
      <c r="W390" s="964"/>
      <c r="X390" s="964"/>
      <c r="Y390" s="964"/>
      <c r="Z390" s="964"/>
      <c r="AA390" s="964"/>
    </row>
    <row r="391" spans="1:27" ht="38.25">
      <c r="A391" s="248">
        <v>15</v>
      </c>
      <c r="B391" s="643" t="s">
        <v>5842</v>
      </c>
      <c r="C391" s="644" t="s">
        <v>5843</v>
      </c>
      <c r="D391" s="503"/>
      <c r="E391" s="967">
        <v>0.51259999999999994</v>
      </c>
      <c r="F391" s="967">
        <v>0.51259999999999994</v>
      </c>
      <c r="G391" s="967">
        <v>0.51259999999999994</v>
      </c>
      <c r="H391" s="967"/>
      <c r="I391" s="964"/>
      <c r="J391" s="964"/>
      <c r="K391" s="964"/>
      <c r="L391" s="965"/>
      <c r="M391" s="964"/>
      <c r="N391" s="964"/>
      <c r="O391" s="964"/>
      <c r="P391" s="965"/>
      <c r="Q391" s="965"/>
      <c r="R391" s="966" t="s">
        <v>4865</v>
      </c>
      <c r="S391" s="964"/>
      <c r="T391" s="964"/>
      <c r="U391" s="964"/>
      <c r="V391" s="964"/>
      <c r="W391" s="964"/>
      <c r="X391" s="964"/>
      <c r="Y391" s="964"/>
      <c r="Z391" s="964"/>
      <c r="AA391" s="964"/>
    </row>
    <row r="392" spans="1:27" ht="38.25">
      <c r="A392" s="248">
        <v>16</v>
      </c>
      <c r="B392" s="643" t="s">
        <v>5844</v>
      </c>
      <c r="C392" s="644" t="s">
        <v>5845</v>
      </c>
      <c r="D392" s="503"/>
      <c r="E392" s="967">
        <v>0.18770000000000001</v>
      </c>
      <c r="F392" s="967">
        <v>0.18770000000000001</v>
      </c>
      <c r="G392" s="967">
        <v>0.18770000000000001</v>
      </c>
      <c r="H392" s="967"/>
      <c r="I392" s="964"/>
      <c r="J392" s="964"/>
      <c r="K392" s="964"/>
      <c r="L392" s="965"/>
      <c r="M392" s="964"/>
      <c r="N392" s="964"/>
      <c r="O392" s="964"/>
      <c r="P392" s="965"/>
      <c r="Q392" s="965"/>
      <c r="R392" s="966" t="s">
        <v>4865</v>
      </c>
      <c r="S392" s="964"/>
      <c r="T392" s="964"/>
      <c r="U392" s="964"/>
      <c r="V392" s="964"/>
      <c r="W392" s="964"/>
      <c r="X392" s="964"/>
      <c r="Y392" s="964"/>
      <c r="Z392" s="964"/>
      <c r="AA392" s="964"/>
    </row>
    <row r="393" spans="1:27" ht="38.25">
      <c r="A393" s="248">
        <v>17</v>
      </c>
      <c r="B393" s="643" t="s">
        <v>5846</v>
      </c>
      <c r="C393" s="644" t="s">
        <v>5847</v>
      </c>
      <c r="D393" s="503"/>
      <c r="E393" s="967">
        <v>0.4904</v>
      </c>
      <c r="F393" s="967">
        <v>0.4904</v>
      </c>
      <c r="G393" s="967">
        <v>0.4904</v>
      </c>
      <c r="H393" s="967"/>
      <c r="I393" s="964"/>
      <c r="J393" s="964"/>
      <c r="K393" s="964"/>
      <c r="L393" s="965"/>
      <c r="M393" s="964"/>
      <c r="N393" s="964"/>
      <c r="O393" s="964"/>
      <c r="P393" s="965"/>
      <c r="Q393" s="965"/>
      <c r="R393" s="966" t="s">
        <v>4865</v>
      </c>
      <c r="S393" s="964"/>
      <c r="T393" s="964"/>
      <c r="U393" s="964"/>
      <c r="V393" s="964"/>
      <c r="W393" s="964"/>
      <c r="X393" s="964"/>
      <c r="Y393" s="964"/>
      <c r="Z393" s="964"/>
      <c r="AA393" s="964"/>
    </row>
    <row r="394" spans="1:27" ht="38.25">
      <c r="A394" s="248">
        <v>18</v>
      </c>
      <c r="B394" s="643" t="s">
        <v>5848</v>
      </c>
      <c r="C394" s="644" t="s">
        <v>5849</v>
      </c>
      <c r="D394" s="503"/>
      <c r="E394" s="967">
        <v>0.3</v>
      </c>
      <c r="F394" s="967"/>
      <c r="G394" s="967"/>
      <c r="H394" s="967"/>
      <c r="I394" s="964"/>
      <c r="J394" s="964"/>
      <c r="K394" s="964"/>
      <c r="L394" s="965"/>
      <c r="M394" s="964"/>
      <c r="N394" s="964"/>
      <c r="O394" s="964"/>
      <c r="P394" s="965">
        <v>0.3</v>
      </c>
      <c r="Q394" s="965">
        <v>0.3</v>
      </c>
      <c r="R394" s="966" t="s">
        <v>607</v>
      </c>
      <c r="S394" s="964"/>
      <c r="T394" s="964"/>
      <c r="U394" s="964"/>
      <c r="V394" s="964"/>
      <c r="W394" s="964"/>
      <c r="X394" s="964"/>
      <c r="Y394" s="964"/>
      <c r="Z394" s="964"/>
      <c r="AA394" s="964"/>
    </row>
    <row r="395" spans="1:27" ht="38.25">
      <c r="A395" s="248">
        <v>19</v>
      </c>
      <c r="B395" s="643" t="s">
        <v>5850</v>
      </c>
      <c r="C395" s="644" t="s">
        <v>5851</v>
      </c>
      <c r="D395" s="503"/>
      <c r="E395" s="967">
        <v>0.1</v>
      </c>
      <c r="F395" s="967"/>
      <c r="G395" s="967"/>
      <c r="H395" s="967"/>
      <c r="I395" s="964"/>
      <c r="J395" s="964"/>
      <c r="K395" s="964"/>
      <c r="L395" s="965"/>
      <c r="M395" s="964"/>
      <c r="N395" s="964"/>
      <c r="O395" s="964"/>
      <c r="P395" s="965">
        <v>0.1</v>
      </c>
      <c r="Q395" s="965">
        <v>0.1</v>
      </c>
      <c r="R395" s="966" t="s">
        <v>607</v>
      </c>
      <c r="S395" s="964"/>
      <c r="T395" s="964"/>
      <c r="U395" s="964"/>
      <c r="V395" s="964"/>
      <c r="W395" s="964"/>
      <c r="X395" s="964"/>
      <c r="Y395" s="964"/>
      <c r="Z395" s="964"/>
      <c r="AA395" s="964"/>
    </row>
    <row r="396" spans="1:27" ht="51">
      <c r="A396" s="248">
        <v>20</v>
      </c>
      <c r="B396" s="643" t="s">
        <v>5852</v>
      </c>
      <c r="C396" s="644" t="s">
        <v>5853</v>
      </c>
      <c r="D396" s="503"/>
      <c r="E396" s="967">
        <v>0.30449999999999999</v>
      </c>
      <c r="F396" s="967">
        <v>0.30449999999999999</v>
      </c>
      <c r="G396" s="967">
        <v>0.30449999999999999</v>
      </c>
      <c r="H396" s="967"/>
      <c r="I396" s="964"/>
      <c r="J396" s="964"/>
      <c r="K396" s="964"/>
      <c r="L396" s="965"/>
      <c r="M396" s="964"/>
      <c r="N396" s="964"/>
      <c r="O396" s="964"/>
      <c r="P396" s="965"/>
      <c r="Q396" s="965"/>
      <c r="R396" s="966" t="s">
        <v>4865</v>
      </c>
      <c r="S396" s="964"/>
      <c r="T396" s="964"/>
      <c r="U396" s="964"/>
      <c r="V396" s="964"/>
      <c r="W396" s="964"/>
      <c r="X396" s="964"/>
      <c r="Y396" s="964"/>
      <c r="Z396" s="964"/>
      <c r="AA396" s="964"/>
    </row>
    <row r="397" spans="1:27" ht="38.25">
      <c r="A397" s="248">
        <v>21</v>
      </c>
      <c r="B397" s="643" t="s">
        <v>5854</v>
      </c>
      <c r="C397" s="644" t="s">
        <v>5855</v>
      </c>
      <c r="D397" s="503"/>
      <c r="E397" s="967">
        <v>0.44779999999999998</v>
      </c>
      <c r="F397" s="967">
        <v>0.44779999999999998</v>
      </c>
      <c r="G397" s="967">
        <v>0.44779999999999998</v>
      </c>
      <c r="H397" s="967"/>
      <c r="I397" s="964"/>
      <c r="J397" s="964"/>
      <c r="K397" s="964"/>
      <c r="L397" s="965"/>
      <c r="M397" s="964"/>
      <c r="N397" s="964"/>
      <c r="O397" s="964"/>
      <c r="P397" s="965"/>
      <c r="Q397" s="965"/>
      <c r="R397" s="966" t="s">
        <v>4865</v>
      </c>
      <c r="S397" s="964"/>
      <c r="T397" s="964"/>
      <c r="U397" s="964"/>
      <c r="V397" s="964"/>
      <c r="W397" s="964"/>
      <c r="X397" s="964"/>
      <c r="Y397" s="964"/>
      <c r="Z397" s="964"/>
      <c r="AA397" s="964"/>
    </row>
    <row r="398" spans="1:27" ht="38.25">
      <c r="A398" s="248">
        <v>22</v>
      </c>
      <c r="B398" s="643" t="s">
        <v>5856</v>
      </c>
      <c r="C398" s="644" t="s">
        <v>5857</v>
      </c>
      <c r="D398" s="503"/>
      <c r="E398" s="967">
        <v>0.1</v>
      </c>
      <c r="F398" s="967"/>
      <c r="G398" s="967"/>
      <c r="H398" s="967"/>
      <c r="I398" s="964"/>
      <c r="J398" s="964"/>
      <c r="K398" s="964"/>
      <c r="L398" s="965"/>
      <c r="M398" s="964"/>
      <c r="N398" s="964"/>
      <c r="O398" s="964"/>
      <c r="P398" s="965">
        <v>0.1</v>
      </c>
      <c r="Q398" s="965">
        <v>0.1</v>
      </c>
      <c r="R398" s="966" t="s">
        <v>607</v>
      </c>
      <c r="S398" s="964"/>
      <c r="T398" s="964"/>
      <c r="U398" s="964"/>
      <c r="V398" s="964"/>
      <c r="W398" s="964"/>
      <c r="X398" s="964"/>
      <c r="Y398" s="964"/>
      <c r="Z398" s="964"/>
      <c r="AA398" s="964"/>
    </row>
    <row r="399" spans="1:27" ht="38.25">
      <c r="A399" s="248">
        <v>23</v>
      </c>
      <c r="B399" s="643" t="s">
        <v>5858</v>
      </c>
      <c r="C399" s="644" t="s">
        <v>5859</v>
      </c>
      <c r="D399" s="503"/>
      <c r="E399" s="967">
        <v>0.15</v>
      </c>
      <c r="F399" s="967"/>
      <c r="G399" s="967"/>
      <c r="H399" s="967"/>
      <c r="I399" s="964"/>
      <c r="J399" s="964"/>
      <c r="K399" s="964"/>
      <c r="L399" s="965"/>
      <c r="M399" s="964"/>
      <c r="N399" s="964"/>
      <c r="O399" s="964"/>
      <c r="P399" s="965">
        <v>0.15</v>
      </c>
      <c r="Q399" s="965">
        <v>0.15</v>
      </c>
      <c r="R399" s="966" t="s">
        <v>607</v>
      </c>
      <c r="S399" s="964"/>
      <c r="T399" s="964"/>
      <c r="U399" s="964"/>
      <c r="V399" s="964"/>
      <c r="W399" s="964"/>
      <c r="X399" s="964"/>
      <c r="Y399" s="964"/>
      <c r="Z399" s="964"/>
      <c r="AA399" s="964"/>
    </row>
    <row r="400" spans="1:27" ht="38.25">
      <c r="A400" s="248">
        <v>24</v>
      </c>
      <c r="B400" s="643" t="s">
        <v>5860</v>
      </c>
      <c r="C400" s="644" t="s">
        <v>5861</v>
      </c>
      <c r="D400" s="503"/>
      <c r="E400" s="967">
        <v>0.54</v>
      </c>
      <c r="F400" s="967"/>
      <c r="G400" s="967"/>
      <c r="H400" s="967"/>
      <c r="I400" s="964"/>
      <c r="J400" s="964"/>
      <c r="K400" s="964"/>
      <c r="L400" s="965"/>
      <c r="M400" s="964"/>
      <c r="N400" s="964"/>
      <c r="O400" s="964"/>
      <c r="P400" s="965">
        <v>0.54</v>
      </c>
      <c r="Q400" s="965">
        <v>0.54</v>
      </c>
      <c r="R400" s="966" t="s">
        <v>607</v>
      </c>
      <c r="S400" s="964"/>
      <c r="T400" s="964"/>
      <c r="U400" s="964"/>
      <c r="V400" s="964"/>
      <c r="W400" s="964"/>
      <c r="X400" s="964"/>
      <c r="Y400" s="964"/>
      <c r="Z400" s="964"/>
      <c r="AA400" s="964"/>
    </row>
    <row r="401" spans="1:27" ht="38.25">
      <c r="A401" s="248">
        <v>25</v>
      </c>
      <c r="B401" s="643" t="s">
        <v>5862</v>
      </c>
      <c r="C401" s="644" t="s">
        <v>5863</v>
      </c>
      <c r="D401" s="503"/>
      <c r="E401" s="967">
        <v>0.67879999999999996</v>
      </c>
      <c r="F401" s="967">
        <v>0.67879999999999996</v>
      </c>
      <c r="G401" s="967">
        <v>0.67879999999999996</v>
      </c>
      <c r="H401" s="967"/>
      <c r="I401" s="964"/>
      <c r="J401" s="964"/>
      <c r="K401" s="964"/>
      <c r="L401" s="965"/>
      <c r="M401" s="964"/>
      <c r="N401" s="964"/>
      <c r="O401" s="964"/>
      <c r="P401" s="965"/>
      <c r="Q401" s="965"/>
      <c r="R401" s="966" t="s">
        <v>4865</v>
      </c>
      <c r="S401" s="964"/>
      <c r="T401" s="964"/>
      <c r="U401" s="964"/>
      <c r="V401" s="964"/>
      <c r="W401" s="964"/>
      <c r="X401" s="964"/>
      <c r="Y401" s="964"/>
      <c r="Z401" s="964"/>
      <c r="AA401" s="964"/>
    </row>
    <row r="402" spans="1:27" ht="38.25">
      <c r="A402" s="248">
        <v>26</v>
      </c>
      <c r="B402" s="643" t="s">
        <v>5864</v>
      </c>
      <c r="C402" s="644" t="s">
        <v>5865</v>
      </c>
      <c r="D402" s="503"/>
      <c r="E402" s="967">
        <v>0.75</v>
      </c>
      <c r="F402" s="967">
        <v>0.65</v>
      </c>
      <c r="G402" s="967">
        <v>0.3</v>
      </c>
      <c r="H402" s="967"/>
      <c r="I402" s="964"/>
      <c r="J402" s="964"/>
      <c r="K402" s="964"/>
      <c r="L402" s="965">
        <v>0.35</v>
      </c>
      <c r="M402" s="964"/>
      <c r="N402" s="964"/>
      <c r="O402" s="964"/>
      <c r="P402" s="965">
        <v>0.1</v>
      </c>
      <c r="Q402" s="965">
        <v>0.1</v>
      </c>
      <c r="R402" s="966" t="s">
        <v>4865</v>
      </c>
      <c r="S402" s="964"/>
      <c r="T402" s="964"/>
      <c r="U402" s="964"/>
      <c r="V402" s="964"/>
      <c r="W402" s="964"/>
      <c r="X402" s="964"/>
      <c r="Y402" s="964"/>
      <c r="Z402" s="964"/>
      <c r="AA402" s="964"/>
    </row>
    <row r="403" spans="1:27" ht="38.25">
      <c r="A403" s="248">
        <v>27</v>
      </c>
      <c r="B403" s="643" t="s">
        <v>5866</v>
      </c>
      <c r="C403" s="644" t="s">
        <v>5867</v>
      </c>
      <c r="D403" s="503"/>
      <c r="E403" s="967">
        <v>0.124</v>
      </c>
      <c r="F403" s="967">
        <v>0.124</v>
      </c>
      <c r="G403" s="967">
        <v>0.124</v>
      </c>
      <c r="H403" s="967"/>
      <c r="I403" s="964"/>
      <c r="J403" s="964"/>
      <c r="K403" s="964"/>
      <c r="L403" s="965"/>
      <c r="M403" s="964"/>
      <c r="N403" s="964"/>
      <c r="O403" s="964"/>
      <c r="P403" s="965"/>
      <c r="Q403" s="965"/>
      <c r="R403" s="966" t="s">
        <v>4865</v>
      </c>
      <c r="S403" s="964"/>
      <c r="T403" s="964"/>
      <c r="U403" s="964"/>
      <c r="V403" s="964"/>
      <c r="W403" s="964"/>
      <c r="X403" s="964"/>
      <c r="Y403" s="964"/>
      <c r="Z403" s="964"/>
      <c r="AA403" s="964"/>
    </row>
    <row r="404" spans="1:27" ht="38.25">
      <c r="A404" s="248">
        <v>28</v>
      </c>
      <c r="B404" s="643" t="s">
        <v>5868</v>
      </c>
      <c r="C404" s="644" t="s">
        <v>5869</v>
      </c>
      <c r="D404" s="503"/>
      <c r="E404" s="967">
        <v>0.1</v>
      </c>
      <c r="F404" s="967"/>
      <c r="G404" s="967"/>
      <c r="H404" s="967"/>
      <c r="I404" s="964"/>
      <c r="J404" s="964"/>
      <c r="K404" s="964"/>
      <c r="L404" s="965"/>
      <c r="M404" s="964"/>
      <c r="N404" s="964"/>
      <c r="O404" s="964"/>
      <c r="P404" s="965">
        <v>0.1</v>
      </c>
      <c r="Q404" s="965">
        <v>0.1</v>
      </c>
      <c r="R404" s="966" t="s">
        <v>607</v>
      </c>
      <c r="S404" s="964"/>
      <c r="T404" s="964"/>
      <c r="U404" s="964"/>
      <c r="V404" s="964"/>
      <c r="W404" s="964"/>
      <c r="X404" s="964"/>
      <c r="Y404" s="964"/>
      <c r="Z404" s="964"/>
      <c r="AA404" s="964"/>
    </row>
    <row r="405" spans="1:27" ht="38.25">
      <c r="A405" s="248">
        <v>29</v>
      </c>
      <c r="B405" s="643" t="s">
        <v>5870</v>
      </c>
      <c r="C405" s="644" t="s">
        <v>5871</v>
      </c>
      <c r="D405" s="503"/>
      <c r="E405" s="967">
        <v>0.2</v>
      </c>
      <c r="F405" s="967"/>
      <c r="G405" s="967"/>
      <c r="H405" s="967"/>
      <c r="I405" s="964"/>
      <c r="J405" s="964"/>
      <c r="K405" s="964"/>
      <c r="L405" s="965"/>
      <c r="M405" s="964"/>
      <c r="N405" s="964"/>
      <c r="O405" s="964"/>
      <c r="P405" s="965">
        <v>0.2</v>
      </c>
      <c r="Q405" s="965">
        <v>0.2</v>
      </c>
      <c r="R405" s="966" t="s">
        <v>607</v>
      </c>
      <c r="S405" s="964"/>
      <c r="T405" s="964"/>
      <c r="U405" s="964"/>
      <c r="V405" s="964"/>
      <c r="W405" s="964"/>
      <c r="X405" s="964"/>
      <c r="Y405" s="964"/>
      <c r="Z405" s="964"/>
      <c r="AA405" s="964"/>
    </row>
    <row r="406" spans="1:27" ht="38.25">
      <c r="A406" s="248">
        <v>30</v>
      </c>
      <c r="B406" s="643" t="s">
        <v>5872</v>
      </c>
      <c r="C406" s="644" t="s">
        <v>5873</v>
      </c>
      <c r="D406" s="503"/>
      <c r="E406" s="967">
        <v>0.1</v>
      </c>
      <c r="F406" s="967"/>
      <c r="G406" s="967"/>
      <c r="H406" s="967"/>
      <c r="I406" s="964"/>
      <c r="J406" s="964"/>
      <c r="K406" s="964"/>
      <c r="L406" s="965"/>
      <c r="M406" s="964"/>
      <c r="N406" s="964"/>
      <c r="O406" s="964"/>
      <c r="P406" s="965">
        <v>0.1</v>
      </c>
      <c r="Q406" s="965">
        <v>0.1</v>
      </c>
      <c r="R406" s="966" t="s">
        <v>607</v>
      </c>
      <c r="S406" s="964"/>
      <c r="T406" s="964"/>
      <c r="U406" s="964"/>
      <c r="V406" s="964"/>
      <c r="W406" s="964"/>
      <c r="X406" s="964"/>
      <c r="Y406" s="964"/>
      <c r="Z406" s="964"/>
      <c r="AA406" s="964"/>
    </row>
    <row r="407" spans="1:27" ht="38.25">
      <c r="A407" s="248">
        <v>31</v>
      </c>
      <c r="B407" s="643" t="s">
        <v>5874</v>
      </c>
      <c r="C407" s="644" t="s">
        <v>5875</v>
      </c>
      <c r="D407" s="503"/>
      <c r="E407" s="967">
        <v>0.1</v>
      </c>
      <c r="F407" s="967"/>
      <c r="G407" s="967"/>
      <c r="H407" s="967"/>
      <c r="I407" s="964"/>
      <c r="J407" s="964"/>
      <c r="K407" s="964"/>
      <c r="L407" s="965"/>
      <c r="M407" s="964"/>
      <c r="N407" s="964"/>
      <c r="O407" s="964"/>
      <c r="P407" s="965">
        <v>0.1</v>
      </c>
      <c r="Q407" s="965">
        <v>0.1</v>
      </c>
      <c r="R407" s="966" t="s">
        <v>607</v>
      </c>
      <c r="S407" s="964"/>
      <c r="T407" s="964"/>
      <c r="U407" s="964"/>
      <c r="V407" s="964"/>
      <c r="W407" s="964"/>
      <c r="X407" s="964"/>
      <c r="Y407" s="964"/>
      <c r="Z407" s="964"/>
      <c r="AA407" s="964"/>
    </row>
    <row r="408" spans="1:27" ht="38.25">
      <c r="A408" s="248">
        <v>32</v>
      </c>
      <c r="B408" s="643" t="s">
        <v>5876</v>
      </c>
      <c r="C408" s="644" t="s">
        <v>5877</v>
      </c>
      <c r="D408" s="503"/>
      <c r="E408" s="967">
        <v>0.13489999999999999</v>
      </c>
      <c r="F408" s="967"/>
      <c r="G408" s="967"/>
      <c r="H408" s="967"/>
      <c r="I408" s="964"/>
      <c r="J408" s="964"/>
      <c r="K408" s="964"/>
      <c r="L408" s="965"/>
      <c r="M408" s="964"/>
      <c r="N408" s="964"/>
      <c r="O408" s="964"/>
      <c r="P408" s="967">
        <v>0.13489999999999999</v>
      </c>
      <c r="Q408" s="967">
        <v>0.13489999999999999</v>
      </c>
      <c r="R408" s="966" t="s">
        <v>607</v>
      </c>
      <c r="S408" s="964"/>
      <c r="T408" s="964"/>
      <c r="U408" s="964"/>
      <c r="V408" s="964"/>
      <c r="W408" s="964"/>
      <c r="X408" s="964"/>
      <c r="Y408" s="964"/>
      <c r="Z408" s="964"/>
      <c r="AA408" s="964"/>
    </row>
    <row r="409" spans="1:27" ht="38.25">
      <c r="A409" s="248">
        <v>33</v>
      </c>
      <c r="B409" s="643" t="s">
        <v>8585</v>
      </c>
      <c r="C409" s="644" t="s">
        <v>5878</v>
      </c>
      <c r="D409" s="503"/>
      <c r="E409" s="967">
        <v>0.48670000000000002</v>
      </c>
      <c r="F409" s="967"/>
      <c r="G409" s="967"/>
      <c r="H409" s="967"/>
      <c r="I409" s="964"/>
      <c r="J409" s="964"/>
      <c r="K409" s="964"/>
      <c r="L409" s="965"/>
      <c r="M409" s="964"/>
      <c r="N409" s="964"/>
      <c r="O409" s="964"/>
      <c r="P409" s="967">
        <v>0.48670000000000002</v>
      </c>
      <c r="Q409" s="967">
        <v>0.48670000000000002</v>
      </c>
      <c r="R409" s="966" t="s">
        <v>607</v>
      </c>
      <c r="S409" s="964"/>
      <c r="T409" s="964"/>
      <c r="U409" s="964"/>
      <c r="V409" s="964"/>
      <c r="W409" s="964"/>
      <c r="X409" s="964"/>
      <c r="Y409" s="964"/>
      <c r="Z409" s="964"/>
      <c r="AA409" s="964"/>
    </row>
    <row r="410" spans="1:27" ht="38.25">
      <c r="A410" s="248">
        <v>34</v>
      </c>
      <c r="B410" s="643" t="s">
        <v>5879</v>
      </c>
      <c r="C410" s="644" t="s">
        <v>5880</v>
      </c>
      <c r="D410" s="503"/>
      <c r="E410" s="967">
        <v>0.15709999999999999</v>
      </c>
      <c r="F410" s="967"/>
      <c r="G410" s="967"/>
      <c r="H410" s="967"/>
      <c r="I410" s="964"/>
      <c r="J410" s="964"/>
      <c r="K410" s="964"/>
      <c r="L410" s="965"/>
      <c r="M410" s="964"/>
      <c r="N410" s="964"/>
      <c r="O410" s="964"/>
      <c r="P410" s="967">
        <v>0.15709999999999999</v>
      </c>
      <c r="Q410" s="967">
        <v>0.15709999999999999</v>
      </c>
      <c r="R410" s="966" t="s">
        <v>607</v>
      </c>
      <c r="S410" s="964"/>
      <c r="T410" s="964"/>
      <c r="U410" s="964"/>
      <c r="V410" s="964"/>
      <c r="W410" s="964"/>
      <c r="X410" s="964"/>
      <c r="Y410" s="964"/>
      <c r="Z410" s="964"/>
      <c r="AA410" s="964"/>
    </row>
    <row r="411" spans="1:27" ht="38.25">
      <c r="A411" s="248">
        <v>35</v>
      </c>
      <c r="B411" s="643" t="s">
        <v>5881</v>
      </c>
      <c r="C411" s="644" t="s">
        <v>5882</v>
      </c>
      <c r="D411" s="503"/>
      <c r="E411" s="967">
        <v>0.5</v>
      </c>
      <c r="F411" s="967"/>
      <c r="G411" s="967"/>
      <c r="H411" s="967"/>
      <c r="I411" s="964"/>
      <c r="J411" s="964"/>
      <c r="K411" s="964"/>
      <c r="L411" s="965"/>
      <c r="M411" s="964"/>
      <c r="N411" s="964"/>
      <c r="O411" s="964"/>
      <c r="P411" s="965">
        <v>0.5</v>
      </c>
      <c r="Q411" s="965">
        <v>0.5</v>
      </c>
      <c r="R411" s="966" t="s">
        <v>607</v>
      </c>
      <c r="S411" s="964"/>
      <c r="T411" s="964"/>
      <c r="U411" s="964"/>
      <c r="V411" s="964"/>
      <c r="W411" s="964"/>
      <c r="X411" s="964"/>
      <c r="Y411" s="964"/>
      <c r="Z411" s="964"/>
      <c r="AA411" s="964"/>
    </row>
    <row r="412" spans="1:27" ht="38.25">
      <c r="A412" s="248">
        <v>36</v>
      </c>
      <c r="B412" s="643" t="s">
        <v>5883</v>
      </c>
      <c r="C412" s="644" t="s">
        <v>5884</v>
      </c>
      <c r="D412" s="503"/>
      <c r="E412" s="967">
        <v>0.5</v>
      </c>
      <c r="F412" s="967"/>
      <c r="G412" s="967"/>
      <c r="H412" s="967"/>
      <c r="I412" s="964"/>
      <c r="J412" s="964"/>
      <c r="K412" s="964"/>
      <c r="L412" s="965"/>
      <c r="M412" s="964"/>
      <c r="N412" s="964"/>
      <c r="O412" s="964"/>
      <c r="P412" s="965">
        <v>0.5</v>
      </c>
      <c r="Q412" s="965">
        <v>0.5</v>
      </c>
      <c r="R412" s="966" t="s">
        <v>607</v>
      </c>
      <c r="S412" s="964"/>
      <c r="T412" s="964"/>
      <c r="U412" s="964"/>
      <c r="V412" s="964"/>
      <c r="W412" s="964"/>
      <c r="X412" s="964"/>
      <c r="Y412" s="964"/>
      <c r="Z412" s="964"/>
      <c r="AA412" s="964"/>
    </row>
    <row r="413" spans="1:27" ht="38.25">
      <c r="A413" s="248">
        <v>37</v>
      </c>
      <c r="B413" s="643" t="s">
        <v>5885</v>
      </c>
      <c r="C413" s="644" t="s">
        <v>5886</v>
      </c>
      <c r="D413" s="503"/>
      <c r="E413" s="967">
        <v>0.05</v>
      </c>
      <c r="F413" s="967"/>
      <c r="G413" s="967"/>
      <c r="H413" s="967"/>
      <c r="I413" s="964"/>
      <c r="J413" s="964"/>
      <c r="K413" s="964"/>
      <c r="L413" s="965"/>
      <c r="M413" s="964"/>
      <c r="N413" s="964"/>
      <c r="O413" s="964"/>
      <c r="P413" s="965">
        <v>0.05</v>
      </c>
      <c r="Q413" s="965">
        <v>0.05</v>
      </c>
      <c r="R413" s="966" t="s">
        <v>607</v>
      </c>
      <c r="S413" s="964"/>
      <c r="T413" s="964"/>
      <c r="U413" s="964"/>
      <c r="V413" s="964"/>
      <c r="W413" s="964"/>
      <c r="X413" s="964"/>
      <c r="Y413" s="964"/>
      <c r="Z413" s="964"/>
      <c r="AA413" s="964"/>
    </row>
    <row r="414" spans="1:27" ht="38.25">
      <c r="A414" s="248">
        <v>38</v>
      </c>
      <c r="B414" s="643" t="s">
        <v>5887</v>
      </c>
      <c r="C414" s="644" t="s">
        <v>5888</v>
      </c>
      <c r="D414" s="503"/>
      <c r="E414" s="967">
        <v>0.15</v>
      </c>
      <c r="F414" s="967"/>
      <c r="G414" s="967"/>
      <c r="H414" s="967"/>
      <c r="I414" s="964"/>
      <c r="J414" s="964"/>
      <c r="K414" s="964"/>
      <c r="L414" s="965"/>
      <c r="M414" s="964"/>
      <c r="N414" s="964"/>
      <c r="O414" s="964"/>
      <c r="P414" s="965">
        <v>0.15</v>
      </c>
      <c r="Q414" s="965">
        <v>0.15</v>
      </c>
      <c r="R414" s="966" t="s">
        <v>607</v>
      </c>
      <c r="S414" s="964"/>
      <c r="T414" s="964"/>
      <c r="U414" s="964"/>
      <c r="V414" s="964"/>
      <c r="W414" s="964"/>
      <c r="X414" s="964"/>
      <c r="Y414" s="964"/>
      <c r="Z414" s="964"/>
      <c r="AA414" s="964"/>
    </row>
    <row r="415" spans="1:27" ht="38.25">
      <c r="A415" s="248">
        <v>39</v>
      </c>
      <c r="B415" s="643" t="s">
        <v>5889</v>
      </c>
      <c r="C415" s="644" t="s">
        <v>5890</v>
      </c>
      <c r="D415" s="503"/>
      <c r="E415" s="967">
        <v>0.41560000000000002</v>
      </c>
      <c r="F415" s="967"/>
      <c r="G415" s="967"/>
      <c r="H415" s="967"/>
      <c r="I415" s="964"/>
      <c r="J415" s="964"/>
      <c r="K415" s="964"/>
      <c r="L415" s="965"/>
      <c r="M415" s="964"/>
      <c r="N415" s="964"/>
      <c r="O415" s="964"/>
      <c r="P415" s="967">
        <v>0.41560000000000002</v>
      </c>
      <c r="Q415" s="967">
        <v>0.41560000000000002</v>
      </c>
      <c r="R415" s="966" t="s">
        <v>607</v>
      </c>
      <c r="S415" s="964"/>
      <c r="T415" s="964"/>
      <c r="U415" s="964"/>
      <c r="V415" s="964"/>
      <c r="W415" s="964"/>
      <c r="X415" s="964"/>
      <c r="Y415" s="964"/>
      <c r="Z415" s="964"/>
      <c r="AA415" s="964"/>
    </row>
    <row r="416" spans="1:27" ht="38.25">
      <c r="A416" s="248">
        <v>40</v>
      </c>
      <c r="B416" s="643" t="s">
        <v>5891</v>
      </c>
      <c r="C416" s="644" t="s">
        <v>5892</v>
      </c>
      <c r="D416" s="503"/>
      <c r="E416" s="967">
        <v>0.18310000000000001</v>
      </c>
      <c r="F416" s="967"/>
      <c r="G416" s="967"/>
      <c r="H416" s="967"/>
      <c r="I416" s="964"/>
      <c r="J416" s="964"/>
      <c r="K416" s="964"/>
      <c r="L416" s="965"/>
      <c r="M416" s="964"/>
      <c r="N416" s="964"/>
      <c r="O416" s="964"/>
      <c r="P416" s="967">
        <v>0.18310000000000001</v>
      </c>
      <c r="Q416" s="967">
        <v>0.18310000000000001</v>
      </c>
      <c r="R416" s="966" t="s">
        <v>607</v>
      </c>
      <c r="S416" s="964"/>
      <c r="T416" s="964"/>
      <c r="U416" s="964"/>
      <c r="V416" s="964"/>
      <c r="W416" s="964"/>
      <c r="X416" s="964"/>
      <c r="Y416" s="964"/>
      <c r="Z416" s="964"/>
      <c r="AA416" s="964"/>
    </row>
    <row r="417" spans="1:27" ht="38.25">
      <c r="A417" s="248">
        <v>41</v>
      </c>
      <c r="B417" s="643" t="s">
        <v>5893</v>
      </c>
      <c r="C417" s="644" t="s">
        <v>5894</v>
      </c>
      <c r="D417" s="503"/>
      <c r="E417" s="967">
        <v>0.1</v>
      </c>
      <c r="F417" s="967"/>
      <c r="G417" s="967"/>
      <c r="H417" s="967"/>
      <c r="I417" s="964"/>
      <c r="J417" s="964"/>
      <c r="K417" s="964"/>
      <c r="L417" s="965"/>
      <c r="M417" s="964"/>
      <c r="N417" s="964"/>
      <c r="O417" s="964"/>
      <c r="P417" s="965">
        <v>0.1</v>
      </c>
      <c r="Q417" s="965">
        <v>0.1</v>
      </c>
      <c r="R417" s="966" t="s">
        <v>607</v>
      </c>
      <c r="S417" s="964"/>
      <c r="T417" s="964"/>
      <c r="U417" s="964"/>
      <c r="V417" s="964"/>
      <c r="W417" s="964"/>
      <c r="X417" s="964"/>
      <c r="Y417" s="964"/>
      <c r="Z417" s="964"/>
      <c r="AA417" s="964"/>
    </row>
    <row r="418" spans="1:27" ht="38.25">
      <c r="A418" s="248">
        <v>42</v>
      </c>
      <c r="B418" s="643" t="s">
        <v>5895</v>
      </c>
      <c r="C418" s="644" t="s">
        <v>5896</v>
      </c>
      <c r="D418" s="503"/>
      <c r="E418" s="967">
        <v>0.1</v>
      </c>
      <c r="F418" s="967"/>
      <c r="G418" s="967"/>
      <c r="H418" s="967"/>
      <c r="I418" s="964"/>
      <c r="J418" s="964"/>
      <c r="K418" s="964"/>
      <c r="L418" s="965"/>
      <c r="M418" s="964"/>
      <c r="N418" s="964"/>
      <c r="O418" s="964"/>
      <c r="P418" s="965">
        <v>0.1</v>
      </c>
      <c r="Q418" s="965">
        <v>0.1</v>
      </c>
      <c r="R418" s="966" t="s">
        <v>607</v>
      </c>
      <c r="S418" s="964"/>
      <c r="T418" s="964"/>
      <c r="U418" s="964"/>
      <c r="V418" s="964"/>
      <c r="W418" s="964"/>
      <c r="X418" s="964"/>
      <c r="Y418" s="964"/>
      <c r="Z418" s="964"/>
      <c r="AA418" s="964"/>
    </row>
    <row r="419" spans="1:27" ht="38.25">
      <c r="A419" s="248">
        <v>43</v>
      </c>
      <c r="B419" s="643" t="s">
        <v>5897</v>
      </c>
      <c r="C419" s="644" t="s">
        <v>5898</v>
      </c>
      <c r="D419" s="503"/>
      <c r="E419" s="967">
        <v>0.3</v>
      </c>
      <c r="F419" s="967"/>
      <c r="G419" s="967"/>
      <c r="H419" s="967"/>
      <c r="I419" s="964"/>
      <c r="J419" s="964"/>
      <c r="K419" s="964"/>
      <c r="L419" s="965"/>
      <c r="M419" s="964"/>
      <c r="N419" s="964"/>
      <c r="O419" s="964"/>
      <c r="P419" s="965">
        <v>0.3</v>
      </c>
      <c r="Q419" s="965">
        <v>0.3</v>
      </c>
      <c r="R419" s="966" t="s">
        <v>607</v>
      </c>
      <c r="S419" s="964"/>
      <c r="T419" s="964"/>
      <c r="U419" s="964"/>
      <c r="V419" s="964"/>
      <c r="W419" s="964"/>
      <c r="X419" s="964"/>
      <c r="Y419" s="964"/>
      <c r="Z419" s="964"/>
      <c r="AA419" s="964"/>
    </row>
    <row r="420" spans="1:27" ht="38.25">
      <c r="A420" s="248">
        <v>44</v>
      </c>
      <c r="B420" s="643" t="s">
        <v>5899</v>
      </c>
      <c r="C420" s="644" t="s">
        <v>5900</v>
      </c>
      <c r="D420" s="503"/>
      <c r="E420" s="967">
        <v>0.5</v>
      </c>
      <c r="F420" s="967"/>
      <c r="G420" s="967"/>
      <c r="H420" s="967"/>
      <c r="I420" s="964"/>
      <c r="J420" s="964"/>
      <c r="K420" s="964"/>
      <c r="L420" s="965"/>
      <c r="M420" s="964"/>
      <c r="N420" s="964"/>
      <c r="O420" s="964"/>
      <c r="P420" s="965">
        <v>0.5</v>
      </c>
      <c r="Q420" s="965">
        <v>0.5</v>
      </c>
      <c r="R420" s="966" t="s">
        <v>607</v>
      </c>
      <c r="S420" s="964"/>
      <c r="T420" s="964"/>
      <c r="U420" s="964"/>
      <c r="V420" s="964"/>
      <c r="W420" s="964"/>
      <c r="X420" s="964"/>
      <c r="Y420" s="964"/>
      <c r="Z420" s="964"/>
      <c r="AA420" s="964"/>
    </row>
    <row r="421" spans="1:27" ht="38.25">
      <c r="A421" s="248">
        <v>45</v>
      </c>
      <c r="B421" s="643" t="s">
        <v>5901</v>
      </c>
      <c r="C421" s="644" t="s">
        <v>5902</v>
      </c>
      <c r="D421" s="503"/>
      <c r="E421" s="967">
        <v>0.3</v>
      </c>
      <c r="F421" s="967"/>
      <c r="G421" s="967"/>
      <c r="H421" s="967"/>
      <c r="I421" s="964"/>
      <c r="J421" s="964"/>
      <c r="K421" s="964"/>
      <c r="L421" s="965"/>
      <c r="M421" s="964"/>
      <c r="N421" s="964"/>
      <c r="O421" s="964"/>
      <c r="P421" s="965">
        <v>0.3</v>
      </c>
      <c r="Q421" s="965">
        <v>0.3</v>
      </c>
      <c r="R421" s="966" t="s">
        <v>607</v>
      </c>
      <c r="S421" s="964"/>
      <c r="T421" s="964"/>
      <c r="U421" s="964"/>
      <c r="V421" s="964"/>
      <c r="W421" s="964"/>
      <c r="X421" s="964"/>
      <c r="Y421" s="964"/>
      <c r="Z421" s="964"/>
      <c r="AA421" s="964"/>
    </row>
    <row r="422" spans="1:27" ht="38.25">
      <c r="A422" s="248">
        <v>46</v>
      </c>
      <c r="B422" s="643" t="s">
        <v>5903</v>
      </c>
      <c r="C422" s="644" t="s">
        <v>5904</v>
      </c>
      <c r="D422" s="503"/>
      <c r="E422" s="967">
        <v>0.5</v>
      </c>
      <c r="F422" s="967"/>
      <c r="G422" s="967"/>
      <c r="H422" s="967"/>
      <c r="I422" s="964"/>
      <c r="J422" s="964"/>
      <c r="K422" s="964"/>
      <c r="L422" s="965"/>
      <c r="M422" s="964"/>
      <c r="N422" s="964"/>
      <c r="O422" s="964"/>
      <c r="P422" s="965">
        <v>0.5</v>
      </c>
      <c r="Q422" s="965">
        <v>0.5</v>
      </c>
      <c r="R422" s="966" t="s">
        <v>607</v>
      </c>
      <c r="S422" s="964"/>
      <c r="T422" s="964"/>
      <c r="U422" s="964"/>
      <c r="V422" s="964"/>
      <c r="W422" s="964"/>
      <c r="X422" s="964"/>
      <c r="Y422" s="964"/>
      <c r="Z422" s="964"/>
      <c r="AA422" s="964"/>
    </row>
    <row r="423" spans="1:27" ht="38.25">
      <c r="A423" s="248">
        <v>47</v>
      </c>
      <c r="B423" s="643" t="s">
        <v>5905</v>
      </c>
      <c r="C423" s="644" t="s">
        <v>5906</v>
      </c>
      <c r="D423" s="503"/>
      <c r="E423" s="967">
        <v>0.15</v>
      </c>
      <c r="F423" s="967"/>
      <c r="G423" s="967"/>
      <c r="H423" s="967"/>
      <c r="I423" s="964"/>
      <c r="J423" s="964"/>
      <c r="K423" s="964"/>
      <c r="L423" s="965"/>
      <c r="M423" s="964"/>
      <c r="N423" s="964"/>
      <c r="O423" s="964"/>
      <c r="P423" s="965">
        <v>0.15</v>
      </c>
      <c r="Q423" s="965">
        <v>0.15</v>
      </c>
      <c r="R423" s="966" t="s">
        <v>607</v>
      </c>
      <c r="S423" s="964"/>
      <c r="T423" s="964"/>
      <c r="U423" s="964"/>
      <c r="V423" s="964"/>
      <c r="W423" s="964"/>
      <c r="X423" s="964"/>
      <c r="Y423" s="964"/>
      <c r="Z423" s="964"/>
      <c r="AA423" s="964"/>
    </row>
    <row r="424" spans="1:27" ht="38.25">
      <c r="A424" s="248">
        <v>48</v>
      </c>
      <c r="B424" s="643" t="s">
        <v>5907</v>
      </c>
      <c r="C424" s="644" t="s">
        <v>5908</v>
      </c>
      <c r="D424" s="503"/>
      <c r="E424" s="967">
        <v>0.6</v>
      </c>
      <c r="F424" s="967"/>
      <c r="G424" s="967"/>
      <c r="H424" s="967"/>
      <c r="I424" s="964"/>
      <c r="J424" s="964"/>
      <c r="K424" s="964"/>
      <c r="L424" s="965"/>
      <c r="M424" s="964"/>
      <c r="N424" s="964"/>
      <c r="O424" s="964"/>
      <c r="P424" s="965">
        <v>0.6</v>
      </c>
      <c r="Q424" s="965">
        <v>0.6</v>
      </c>
      <c r="R424" s="966" t="s">
        <v>607</v>
      </c>
      <c r="S424" s="964"/>
      <c r="T424" s="964"/>
      <c r="U424" s="964"/>
      <c r="V424" s="964"/>
      <c r="W424" s="964"/>
      <c r="X424" s="964"/>
      <c r="Y424" s="964"/>
      <c r="Z424" s="964"/>
      <c r="AA424" s="964"/>
    </row>
    <row r="425" spans="1:27" ht="38.25">
      <c r="A425" s="248">
        <v>49</v>
      </c>
      <c r="B425" s="643" t="s">
        <v>5909</v>
      </c>
      <c r="C425" s="644" t="s">
        <v>5910</v>
      </c>
      <c r="D425" s="503"/>
      <c r="E425" s="967">
        <v>0.57179999999999997</v>
      </c>
      <c r="F425" s="967"/>
      <c r="G425" s="967"/>
      <c r="H425" s="967"/>
      <c r="I425" s="964"/>
      <c r="J425" s="964"/>
      <c r="K425" s="964"/>
      <c r="L425" s="965"/>
      <c r="M425" s="964"/>
      <c r="N425" s="964"/>
      <c r="O425" s="964"/>
      <c r="P425" s="967">
        <v>0.57179999999999997</v>
      </c>
      <c r="Q425" s="967">
        <v>0.57179999999999997</v>
      </c>
      <c r="R425" s="966" t="s">
        <v>607</v>
      </c>
      <c r="S425" s="964"/>
      <c r="T425" s="964"/>
      <c r="U425" s="964"/>
      <c r="V425" s="964"/>
      <c r="W425" s="964"/>
      <c r="X425" s="964"/>
      <c r="Y425" s="964"/>
      <c r="Z425" s="964"/>
      <c r="AA425" s="964"/>
    </row>
    <row r="426" spans="1:27" ht="38.25">
      <c r="A426" s="248">
        <v>50</v>
      </c>
      <c r="B426" s="643" t="s">
        <v>5911</v>
      </c>
      <c r="C426" s="644" t="s">
        <v>5912</v>
      </c>
      <c r="D426" s="503"/>
      <c r="E426" s="967">
        <v>7.0000000000000007E-2</v>
      </c>
      <c r="F426" s="967"/>
      <c r="G426" s="967"/>
      <c r="H426" s="967"/>
      <c r="I426" s="964"/>
      <c r="J426" s="964"/>
      <c r="K426" s="964"/>
      <c r="L426" s="965"/>
      <c r="M426" s="964"/>
      <c r="N426" s="964"/>
      <c r="O426" s="964"/>
      <c r="P426" s="965">
        <v>7.0000000000000007E-2</v>
      </c>
      <c r="Q426" s="965">
        <v>7.0000000000000007E-2</v>
      </c>
      <c r="R426" s="966" t="s">
        <v>607</v>
      </c>
      <c r="S426" s="964"/>
      <c r="T426" s="964"/>
      <c r="U426" s="964"/>
      <c r="V426" s="964"/>
      <c r="W426" s="964"/>
      <c r="X426" s="964"/>
      <c r="Y426" s="964"/>
      <c r="Z426" s="964"/>
      <c r="AA426" s="964"/>
    </row>
    <row r="427" spans="1:27" ht="38.25">
      <c r="A427" s="248">
        <v>51</v>
      </c>
      <c r="B427" s="643" t="s">
        <v>8587</v>
      </c>
      <c r="C427" s="644" t="s">
        <v>5913</v>
      </c>
      <c r="D427" s="503"/>
      <c r="E427" s="967">
        <v>0.59160000000000001</v>
      </c>
      <c r="F427" s="967"/>
      <c r="G427" s="967"/>
      <c r="H427" s="967"/>
      <c r="I427" s="964"/>
      <c r="J427" s="964"/>
      <c r="K427" s="964"/>
      <c r="L427" s="965"/>
      <c r="M427" s="964"/>
      <c r="N427" s="964"/>
      <c r="O427" s="964"/>
      <c r="P427" s="967">
        <v>0.59160000000000001</v>
      </c>
      <c r="Q427" s="967">
        <v>0.59160000000000001</v>
      </c>
      <c r="R427" s="966" t="s">
        <v>607</v>
      </c>
      <c r="S427" s="964"/>
      <c r="T427" s="964"/>
      <c r="U427" s="964"/>
      <c r="V427" s="964"/>
      <c r="W427" s="964"/>
      <c r="X427" s="964"/>
      <c r="Y427" s="964"/>
      <c r="Z427" s="964"/>
      <c r="AA427" s="964"/>
    </row>
    <row r="428" spans="1:27" ht="38.25">
      <c r="A428" s="248">
        <v>52</v>
      </c>
      <c r="B428" s="643" t="s">
        <v>5914</v>
      </c>
      <c r="C428" s="644" t="s">
        <v>5915</v>
      </c>
      <c r="D428" s="503"/>
      <c r="E428" s="967">
        <v>0.1</v>
      </c>
      <c r="F428" s="967"/>
      <c r="G428" s="967"/>
      <c r="H428" s="967"/>
      <c r="I428" s="964"/>
      <c r="J428" s="964"/>
      <c r="K428" s="964"/>
      <c r="L428" s="965"/>
      <c r="M428" s="964"/>
      <c r="N428" s="964"/>
      <c r="O428" s="964"/>
      <c r="P428" s="965">
        <v>0.1</v>
      </c>
      <c r="Q428" s="965">
        <v>0.1</v>
      </c>
      <c r="R428" s="966" t="s">
        <v>607</v>
      </c>
      <c r="S428" s="964"/>
      <c r="T428" s="964"/>
      <c r="U428" s="964"/>
      <c r="V428" s="964"/>
      <c r="W428" s="964"/>
      <c r="X428" s="964"/>
      <c r="Y428" s="964"/>
      <c r="Z428" s="964"/>
      <c r="AA428" s="964"/>
    </row>
    <row r="429" spans="1:27" ht="38.25">
      <c r="A429" s="248">
        <v>53</v>
      </c>
      <c r="B429" s="643" t="s">
        <v>5916</v>
      </c>
      <c r="C429" s="644" t="s">
        <v>5917</v>
      </c>
      <c r="D429" s="503"/>
      <c r="E429" s="967">
        <v>0.05</v>
      </c>
      <c r="F429" s="967"/>
      <c r="G429" s="967"/>
      <c r="H429" s="967"/>
      <c r="I429" s="964"/>
      <c r="J429" s="964"/>
      <c r="K429" s="964"/>
      <c r="L429" s="965"/>
      <c r="M429" s="964"/>
      <c r="N429" s="964"/>
      <c r="O429" s="964"/>
      <c r="P429" s="965">
        <v>0.05</v>
      </c>
      <c r="Q429" s="965">
        <v>0.05</v>
      </c>
      <c r="R429" s="966" t="s">
        <v>607</v>
      </c>
      <c r="S429" s="964"/>
      <c r="T429" s="964"/>
      <c r="U429" s="964"/>
      <c r="V429" s="964"/>
      <c r="W429" s="964"/>
      <c r="X429" s="964"/>
      <c r="Y429" s="964"/>
      <c r="Z429" s="964"/>
      <c r="AA429" s="964"/>
    </row>
    <row r="430" spans="1:27" ht="38.25">
      <c r="A430" s="248">
        <v>54</v>
      </c>
      <c r="B430" s="643" t="s">
        <v>5918</v>
      </c>
      <c r="C430" s="644" t="s">
        <v>5919</v>
      </c>
      <c r="D430" s="503"/>
      <c r="E430" s="967">
        <v>0.2</v>
      </c>
      <c r="F430" s="967"/>
      <c r="G430" s="967"/>
      <c r="H430" s="967"/>
      <c r="I430" s="964"/>
      <c r="J430" s="964"/>
      <c r="K430" s="964"/>
      <c r="L430" s="965"/>
      <c r="M430" s="964"/>
      <c r="N430" s="964"/>
      <c r="O430" s="964"/>
      <c r="P430" s="965">
        <v>0.2</v>
      </c>
      <c r="Q430" s="965">
        <v>0.2</v>
      </c>
      <c r="R430" s="966" t="s">
        <v>607</v>
      </c>
      <c r="S430" s="964"/>
      <c r="T430" s="964"/>
      <c r="U430" s="964"/>
      <c r="V430" s="964"/>
      <c r="W430" s="964"/>
      <c r="X430" s="964"/>
      <c r="Y430" s="964"/>
      <c r="Z430" s="964"/>
      <c r="AA430" s="964"/>
    </row>
    <row r="431" spans="1:27" ht="38.25">
      <c r="A431" s="248">
        <v>55</v>
      </c>
      <c r="B431" s="643" t="s">
        <v>5920</v>
      </c>
      <c r="C431" s="644" t="s">
        <v>5921</v>
      </c>
      <c r="D431" s="503"/>
      <c r="E431" s="967">
        <v>0.15</v>
      </c>
      <c r="F431" s="967"/>
      <c r="G431" s="967"/>
      <c r="H431" s="967"/>
      <c r="I431" s="964"/>
      <c r="J431" s="964"/>
      <c r="K431" s="964"/>
      <c r="L431" s="965"/>
      <c r="M431" s="964"/>
      <c r="N431" s="964"/>
      <c r="O431" s="964"/>
      <c r="P431" s="965">
        <v>0.15</v>
      </c>
      <c r="Q431" s="965">
        <v>0.15</v>
      </c>
      <c r="R431" s="966" t="s">
        <v>607</v>
      </c>
      <c r="S431" s="964"/>
      <c r="T431" s="964"/>
      <c r="U431" s="964"/>
      <c r="V431" s="964"/>
      <c r="W431" s="964"/>
      <c r="X431" s="964"/>
      <c r="Y431" s="964"/>
      <c r="Z431" s="964"/>
      <c r="AA431" s="964"/>
    </row>
    <row r="432" spans="1:27" ht="38.25">
      <c r="A432" s="248">
        <v>56</v>
      </c>
      <c r="B432" s="643" t="s">
        <v>5922</v>
      </c>
      <c r="C432" s="644" t="s">
        <v>5923</v>
      </c>
      <c r="D432" s="503"/>
      <c r="E432" s="967">
        <v>0.25</v>
      </c>
      <c r="F432" s="967"/>
      <c r="G432" s="967"/>
      <c r="H432" s="967"/>
      <c r="I432" s="964"/>
      <c r="J432" s="964"/>
      <c r="K432" s="964"/>
      <c r="L432" s="965"/>
      <c r="M432" s="964"/>
      <c r="N432" s="964"/>
      <c r="O432" s="964"/>
      <c r="P432" s="965">
        <v>0.25</v>
      </c>
      <c r="Q432" s="965">
        <v>0.25</v>
      </c>
      <c r="R432" s="966" t="s">
        <v>607</v>
      </c>
      <c r="S432" s="964"/>
      <c r="T432" s="964"/>
      <c r="U432" s="964"/>
      <c r="V432" s="964"/>
      <c r="W432" s="964"/>
      <c r="X432" s="964"/>
      <c r="Y432" s="964"/>
      <c r="Z432" s="964"/>
      <c r="AA432" s="964"/>
    </row>
    <row r="433" spans="1:27" ht="38.25">
      <c r="A433" s="248">
        <v>57</v>
      </c>
      <c r="B433" s="643" t="s">
        <v>5924</v>
      </c>
      <c r="C433" s="644" t="s">
        <v>5925</v>
      </c>
      <c r="D433" s="503"/>
      <c r="E433" s="967">
        <v>7.0000000000000007E-2</v>
      </c>
      <c r="F433" s="967"/>
      <c r="G433" s="967"/>
      <c r="H433" s="967"/>
      <c r="I433" s="964"/>
      <c r="J433" s="964"/>
      <c r="K433" s="964"/>
      <c r="L433" s="965"/>
      <c r="M433" s="964"/>
      <c r="N433" s="964"/>
      <c r="O433" s="964"/>
      <c r="P433" s="965">
        <v>7.0000000000000007E-2</v>
      </c>
      <c r="Q433" s="965">
        <v>7.0000000000000007E-2</v>
      </c>
      <c r="R433" s="966" t="s">
        <v>607</v>
      </c>
      <c r="S433" s="964"/>
      <c r="T433" s="964"/>
      <c r="U433" s="964"/>
      <c r="V433" s="964"/>
      <c r="W433" s="964"/>
      <c r="X433" s="964"/>
      <c r="Y433" s="964"/>
      <c r="Z433" s="964"/>
      <c r="AA433" s="964"/>
    </row>
    <row r="434" spans="1:27" ht="38.25">
      <c r="A434" s="248">
        <v>58</v>
      </c>
      <c r="B434" s="643" t="s">
        <v>5926</v>
      </c>
      <c r="C434" s="644" t="s">
        <v>5927</v>
      </c>
      <c r="D434" s="503"/>
      <c r="E434" s="967">
        <v>0.3</v>
      </c>
      <c r="F434" s="967"/>
      <c r="G434" s="967"/>
      <c r="H434" s="967"/>
      <c r="I434" s="964"/>
      <c r="J434" s="964"/>
      <c r="K434" s="964"/>
      <c r="L434" s="965"/>
      <c r="M434" s="964"/>
      <c r="N434" s="964"/>
      <c r="O434" s="964"/>
      <c r="P434" s="965">
        <v>0.3</v>
      </c>
      <c r="Q434" s="965">
        <v>0.3</v>
      </c>
      <c r="R434" s="966" t="s">
        <v>607</v>
      </c>
      <c r="S434" s="964"/>
      <c r="T434" s="964"/>
      <c r="U434" s="964"/>
      <c r="V434" s="964"/>
      <c r="W434" s="964"/>
      <c r="X434" s="964"/>
      <c r="Y434" s="964"/>
      <c r="Z434" s="964"/>
      <c r="AA434" s="964"/>
    </row>
    <row r="435" spans="1:27" ht="38.25">
      <c r="A435" s="248">
        <v>59</v>
      </c>
      <c r="B435" s="643" t="s">
        <v>5928</v>
      </c>
      <c r="C435" s="644" t="s">
        <v>5929</v>
      </c>
      <c r="D435" s="503"/>
      <c r="E435" s="967">
        <v>0.3</v>
      </c>
      <c r="F435" s="967"/>
      <c r="G435" s="967"/>
      <c r="H435" s="967"/>
      <c r="I435" s="964"/>
      <c r="J435" s="964"/>
      <c r="K435" s="964"/>
      <c r="L435" s="965"/>
      <c r="M435" s="964"/>
      <c r="N435" s="964"/>
      <c r="O435" s="964"/>
      <c r="P435" s="965">
        <v>0.3</v>
      </c>
      <c r="Q435" s="965">
        <v>0.3</v>
      </c>
      <c r="R435" s="966" t="s">
        <v>607</v>
      </c>
      <c r="S435" s="964"/>
      <c r="T435" s="964"/>
      <c r="U435" s="964"/>
      <c r="V435" s="964"/>
      <c r="W435" s="964"/>
      <c r="X435" s="964"/>
      <c r="Y435" s="964"/>
      <c r="Z435" s="964"/>
      <c r="AA435" s="964"/>
    </row>
    <row r="436" spans="1:27" ht="38.25">
      <c r="A436" s="248">
        <v>60</v>
      </c>
      <c r="B436" s="643" t="s">
        <v>5930</v>
      </c>
      <c r="C436" s="644" t="s">
        <v>5931</v>
      </c>
      <c r="D436" s="503"/>
      <c r="E436" s="967">
        <v>0.2</v>
      </c>
      <c r="F436" s="967"/>
      <c r="G436" s="967"/>
      <c r="H436" s="967"/>
      <c r="I436" s="964"/>
      <c r="J436" s="964"/>
      <c r="K436" s="964"/>
      <c r="L436" s="965"/>
      <c r="M436" s="964"/>
      <c r="N436" s="964"/>
      <c r="O436" s="964"/>
      <c r="P436" s="965">
        <v>0.2</v>
      </c>
      <c r="Q436" s="965">
        <v>0.2</v>
      </c>
      <c r="R436" s="966" t="s">
        <v>607</v>
      </c>
      <c r="S436" s="964"/>
      <c r="T436" s="964"/>
      <c r="U436" s="964"/>
      <c r="V436" s="964"/>
      <c r="W436" s="964"/>
      <c r="X436" s="964"/>
      <c r="Y436" s="964"/>
      <c r="Z436" s="964"/>
      <c r="AA436" s="964"/>
    </row>
    <row r="437" spans="1:27" ht="38.25">
      <c r="A437" s="248">
        <v>61</v>
      </c>
      <c r="B437" s="643" t="s">
        <v>5932</v>
      </c>
      <c r="C437" s="644" t="s">
        <v>5933</v>
      </c>
      <c r="D437" s="503"/>
      <c r="E437" s="967">
        <v>0.1</v>
      </c>
      <c r="F437" s="967"/>
      <c r="G437" s="967"/>
      <c r="H437" s="967"/>
      <c r="I437" s="964"/>
      <c r="J437" s="964"/>
      <c r="K437" s="964"/>
      <c r="L437" s="965"/>
      <c r="M437" s="964"/>
      <c r="N437" s="964"/>
      <c r="O437" s="964"/>
      <c r="P437" s="965">
        <v>0.1</v>
      </c>
      <c r="Q437" s="965">
        <v>0.1</v>
      </c>
      <c r="R437" s="966" t="s">
        <v>607</v>
      </c>
      <c r="S437" s="964"/>
      <c r="T437" s="964"/>
      <c r="U437" s="964"/>
      <c r="V437" s="964"/>
      <c r="W437" s="964"/>
      <c r="X437" s="964"/>
      <c r="Y437" s="964"/>
      <c r="Z437" s="964"/>
      <c r="AA437" s="964"/>
    </row>
    <row r="438" spans="1:27" ht="38.25">
      <c r="A438" s="248">
        <v>62</v>
      </c>
      <c r="B438" s="643" t="s">
        <v>5934</v>
      </c>
      <c r="C438" s="644" t="s">
        <v>5935</v>
      </c>
      <c r="D438" s="503"/>
      <c r="E438" s="967">
        <v>0.25</v>
      </c>
      <c r="F438" s="967"/>
      <c r="G438" s="967"/>
      <c r="H438" s="967"/>
      <c r="I438" s="964"/>
      <c r="J438" s="964"/>
      <c r="K438" s="964"/>
      <c r="L438" s="965"/>
      <c r="M438" s="964"/>
      <c r="N438" s="964"/>
      <c r="O438" s="964"/>
      <c r="P438" s="965">
        <v>0.25</v>
      </c>
      <c r="Q438" s="965">
        <v>0.25</v>
      </c>
      <c r="R438" s="966" t="s">
        <v>607</v>
      </c>
      <c r="S438" s="964"/>
      <c r="T438" s="964"/>
      <c r="U438" s="964"/>
      <c r="V438" s="964"/>
      <c r="W438" s="964"/>
      <c r="X438" s="964"/>
      <c r="Y438" s="964"/>
      <c r="Z438" s="964"/>
      <c r="AA438" s="964"/>
    </row>
    <row r="439" spans="1:27" ht="38.25">
      <c r="A439" s="248">
        <v>63</v>
      </c>
      <c r="B439" s="643" t="s">
        <v>5936</v>
      </c>
      <c r="C439" s="644" t="s">
        <v>5937</v>
      </c>
      <c r="D439" s="503"/>
      <c r="E439" s="967">
        <v>0.1</v>
      </c>
      <c r="F439" s="967"/>
      <c r="G439" s="967"/>
      <c r="H439" s="967"/>
      <c r="I439" s="964"/>
      <c r="J439" s="964"/>
      <c r="K439" s="964"/>
      <c r="L439" s="965"/>
      <c r="M439" s="964"/>
      <c r="N439" s="964"/>
      <c r="O439" s="964"/>
      <c r="P439" s="965">
        <v>0.1</v>
      </c>
      <c r="Q439" s="965">
        <v>0.1</v>
      </c>
      <c r="R439" s="966" t="s">
        <v>607</v>
      </c>
      <c r="S439" s="964"/>
      <c r="T439" s="964"/>
      <c r="U439" s="964"/>
      <c r="V439" s="964"/>
      <c r="W439" s="964"/>
      <c r="X439" s="964"/>
      <c r="Y439" s="964"/>
      <c r="Z439" s="964"/>
      <c r="AA439" s="964"/>
    </row>
    <row r="440" spans="1:27" ht="38.25">
      <c r="A440" s="248">
        <v>64</v>
      </c>
      <c r="B440" s="643" t="s">
        <v>5938</v>
      </c>
      <c r="C440" s="644" t="s">
        <v>5939</v>
      </c>
      <c r="D440" s="503"/>
      <c r="E440" s="967">
        <v>0.30980000000000002</v>
      </c>
      <c r="F440" s="967"/>
      <c r="G440" s="967"/>
      <c r="H440" s="967"/>
      <c r="I440" s="964"/>
      <c r="J440" s="964"/>
      <c r="K440" s="964"/>
      <c r="L440" s="965"/>
      <c r="M440" s="964"/>
      <c r="N440" s="964"/>
      <c r="O440" s="964"/>
      <c r="P440" s="967">
        <v>0.30980000000000002</v>
      </c>
      <c r="Q440" s="967">
        <v>0.30980000000000002</v>
      </c>
      <c r="R440" s="966" t="s">
        <v>607</v>
      </c>
      <c r="S440" s="964"/>
      <c r="T440" s="964"/>
      <c r="U440" s="964"/>
      <c r="V440" s="964"/>
      <c r="W440" s="964"/>
      <c r="X440" s="964"/>
      <c r="Y440" s="964"/>
      <c r="Z440" s="964"/>
      <c r="AA440" s="964"/>
    </row>
    <row r="441" spans="1:27" ht="38.25">
      <c r="A441" s="248">
        <v>65</v>
      </c>
      <c r="B441" s="643" t="s">
        <v>5940</v>
      </c>
      <c r="C441" s="644" t="s">
        <v>5941</v>
      </c>
      <c r="D441" s="503"/>
      <c r="E441" s="967">
        <v>0.05</v>
      </c>
      <c r="F441" s="967"/>
      <c r="G441" s="967"/>
      <c r="H441" s="967"/>
      <c r="I441" s="964"/>
      <c r="J441" s="964"/>
      <c r="K441" s="964"/>
      <c r="L441" s="965"/>
      <c r="M441" s="964"/>
      <c r="N441" s="964"/>
      <c r="O441" s="964"/>
      <c r="P441" s="965">
        <v>0.05</v>
      </c>
      <c r="Q441" s="965">
        <v>0.05</v>
      </c>
      <c r="R441" s="966" t="s">
        <v>607</v>
      </c>
      <c r="S441" s="964"/>
      <c r="T441" s="964"/>
      <c r="U441" s="964"/>
      <c r="V441" s="964"/>
      <c r="W441" s="964"/>
      <c r="X441" s="964"/>
      <c r="Y441" s="964"/>
      <c r="Z441" s="964"/>
      <c r="AA441" s="964"/>
    </row>
    <row r="442" spans="1:27" ht="38.25">
      <c r="A442" s="248">
        <v>66</v>
      </c>
      <c r="B442" s="643" t="s">
        <v>5942</v>
      </c>
      <c r="C442" s="644" t="s">
        <v>5943</v>
      </c>
      <c r="D442" s="503"/>
      <c r="E442" s="967">
        <v>0.3</v>
      </c>
      <c r="F442" s="967"/>
      <c r="G442" s="967"/>
      <c r="H442" s="967"/>
      <c r="I442" s="964"/>
      <c r="J442" s="964"/>
      <c r="K442" s="964"/>
      <c r="L442" s="965"/>
      <c r="M442" s="964"/>
      <c r="N442" s="964"/>
      <c r="O442" s="964"/>
      <c r="P442" s="965">
        <v>0.3</v>
      </c>
      <c r="Q442" s="965">
        <v>0.3</v>
      </c>
      <c r="R442" s="966" t="s">
        <v>607</v>
      </c>
      <c r="S442" s="964"/>
      <c r="T442" s="964"/>
      <c r="U442" s="964"/>
      <c r="V442" s="964"/>
      <c r="W442" s="964"/>
      <c r="X442" s="964"/>
      <c r="Y442" s="964"/>
      <c r="Z442" s="964"/>
      <c r="AA442" s="964"/>
    </row>
    <row r="443" spans="1:27" ht="38.25">
      <c r="A443" s="248">
        <v>67</v>
      </c>
      <c r="B443" s="643" t="s">
        <v>5944</v>
      </c>
      <c r="C443" s="644" t="s">
        <v>5945</v>
      </c>
      <c r="D443" s="503"/>
      <c r="E443" s="967">
        <v>0.1</v>
      </c>
      <c r="F443" s="967"/>
      <c r="G443" s="967"/>
      <c r="H443" s="967"/>
      <c r="I443" s="964"/>
      <c r="J443" s="964"/>
      <c r="K443" s="964"/>
      <c r="L443" s="965"/>
      <c r="M443" s="964"/>
      <c r="N443" s="964"/>
      <c r="O443" s="964"/>
      <c r="P443" s="965">
        <v>0.1</v>
      </c>
      <c r="Q443" s="965">
        <v>0.1</v>
      </c>
      <c r="R443" s="966" t="s">
        <v>607</v>
      </c>
      <c r="S443" s="964"/>
      <c r="T443" s="964"/>
      <c r="U443" s="964"/>
      <c r="V443" s="964"/>
      <c r="W443" s="964"/>
      <c r="X443" s="964"/>
      <c r="Y443" s="964"/>
      <c r="Z443" s="964"/>
      <c r="AA443" s="964"/>
    </row>
    <row r="444" spans="1:27" ht="51">
      <c r="A444" s="248">
        <v>68</v>
      </c>
      <c r="B444" s="643" t="s">
        <v>5946</v>
      </c>
      <c r="C444" s="644" t="s">
        <v>5947</v>
      </c>
      <c r="D444" s="503"/>
      <c r="E444" s="967">
        <v>0.39</v>
      </c>
      <c r="F444" s="967"/>
      <c r="G444" s="967"/>
      <c r="H444" s="967"/>
      <c r="I444" s="964"/>
      <c r="J444" s="964"/>
      <c r="K444" s="964"/>
      <c r="L444" s="965"/>
      <c r="M444" s="964"/>
      <c r="N444" s="964"/>
      <c r="O444" s="964"/>
      <c r="P444" s="965">
        <v>0.39</v>
      </c>
      <c r="Q444" s="965">
        <v>0.39</v>
      </c>
      <c r="R444" s="966" t="s">
        <v>607</v>
      </c>
      <c r="S444" s="964"/>
      <c r="T444" s="964"/>
      <c r="U444" s="964"/>
      <c r="V444" s="964"/>
      <c r="W444" s="964"/>
      <c r="X444" s="964"/>
      <c r="Y444" s="964"/>
      <c r="Z444" s="964"/>
      <c r="AA444" s="964"/>
    </row>
    <row r="445" spans="1:27" ht="38.25">
      <c r="A445" s="248">
        <v>69</v>
      </c>
      <c r="B445" s="643" t="s">
        <v>5948</v>
      </c>
      <c r="C445" s="644" t="s">
        <v>5949</v>
      </c>
      <c r="D445" s="503"/>
      <c r="E445" s="967">
        <v>0.2</v>
      </c>
      <c r="F445" s="967"/>
      <c r="G445" s="967"/>
      <c r="H445" s="967"/>
      <c r="I445" s="964"/>
      <c r="J445" s="964"/>
      <c r="K445" s="964"/>
      <c r="L445" s="965"/>
      <c r="M445" s="964"/>
      <c r="N445" s="964"/>
      <c r="O445" s="964"/>
      <c r="P445" s="965">
        <v>0.2</v>
      </c>
      <c r="Q445" s="965">
        <v>0.2</v>
      </c>
      <c r="R445" s="966" t="s">
        <v>607</v>
      </c>
      <c r="S445" s="964"/>
      <c r="T445" s="964"/>
      <c r="U445" s="964"/>
      <c r="V445" s="964"/>
      <c r="W445" s="964"/>
      <c r="X445" s="964"/>
      <c r="Y445" s="964"/>
      <c r="Z445" s="964"/>
      <c r="AA445" s="964"/>
    </row>
    <row r="446" spans="1:27" ht="38.25">
      <c r="A446" s="248">
        <v>70</v>
      </c>
      <c r="B446" s="643" t="s">
        <v>5950</v>
      </c>
      <c r="C446" s="644" t="s">
        <v>5951</v>
      </c>
      <c r="D446" s="503"/>
      <c r="E446" s="967">
        <v>0.2</v>
      </c>
      <c r="F446" s="967">
        <v>0.2</v>
      </c>
      <c r="G446" s="967">
        <v>0.2</v>
      </c>
      <c r="H446" s="967"/>
      <c r="I446" s="964"/>
      <c r="J446" s="964"/>
      <c r="K446" s="964"/>
      <c r="L446" s="965"/>
      <c r="M446" s="964"/>
      <c r="N446" s="964"/>
      <c r="O446" s="964"/>
      <c r="P446" s="965"/>
      <c r="Q446" s="965"/>
      <c r="R446" s="966" t="s">
        <v>4865</v>
      </c>
      <c r="S446" s="964"/>
      <c r="T446" s="964"/>
      <c r="U446" s="964"/>
      <c r="V446" s="964"/>
      <c r="W446" s="964"/>
      <c r="X446" s="964"/>
      <c r="Y446" s="964"/>
      <c r="Z446" s="964"/>
      <c r="AA446" s="964"/>
    </row>
    <row r="447" spans="1:27" ht="38.25">
      <c r="A447" s="248">
        <v>71</v>
      </c>
      <c r="B447" s="643" t="s">
        <v>5952</v>
      </c>
      <c r="C447" s="644" t="s">
        <v>5953</v>
      </c>
      <c r="D447" s="503"/>
      <c r="E447" s="967">
        <v>0.28000000000000003</v>
      </c>
      <c r="F447" s="967">
        <v>0.28000000000000003</v>
      </c>
      <c r="G447" s="967"/>
      <c r="H447" s="967"/>
      <c r="I447" s="964"/>
      <c r="J447" s="964"/>
      <c r="K447" s="964"/>
      <c r="L447" s="967">
        <v>0.28000000000000003</v>
      </c>
      <c r="M447" s="964"/>
      <c r="N447" s="964"/>
      <c r="O447" s="964"/>
      <c r="P447" s="965"/>
      <c r="Q447" s="965"/>
      <c r="R447" s="966" t="s">
        <v>4865</v>
      </c>
      <c r="S447" s="964"/>
      <c r="T447" s="964"/>
      <c r="U447" s="964"/>
      <c r="V447" s="964"/>
      <c r="W447" s="964"/>
      <c r="X447" s="964"/>
      <c r="Y447" s="964"/>
      <c r="Z447" s="964"/>
      <c r="AA447" s="964"/>
    </row>
    <row r="448" spans="1:27" ht="38.25">
      <c r="A448" s="248">
        <v>72</v>
      </c>
      <c r="B448" s="643" t="s">
        <v>5954</v>
      </c>
      <c r="C448" s="644" t="s">
        <v>5955</v>
      </c>
      <c r="D448" s="503"/>
      <c r="E448" s="967">
        <v>0.2</v>
      </c>
      <c r="F448" s="967"/>
      <c r="G448" s="967"/>
      <c r="H448" s="967"/>
      <c r="I448" s="964"/>
      <c r="J448" s="964"/>
      <c r="K448" s="964"/>
      <c r="L448" s="965"/>
      <c r="M448" s="964"/>
      <c r="N448" s="964"/>
      <c r="O448" s="964"/>
      <c r="P448" s="965">
        <v>0.2</v>
      </c>
      <c r="Q448" s="965">
        <v>0.2</v>
      </c>
      <c r="R448" s="966" t="s">
        <v>607</v>
      </c>
      <c r="S448" s="964"/>
      <c r="T448" s="964"/>
      <c r="U448" s="964"/>
      <c r="V448" s="964"/>
      <c r="W448" s="964"/>
      <c r="X448" s="964"/>
      <c r="Y448" s="964"/>
      <c r="Z448" s="964"/>
      <c r="AA448" s="964"/>
    </row>
    <row r="449" spans="1:27" ht="38.25">
      <c r="A449" s="248">
        <v>73</v>
      </c>
      <c r="B449" s="643" t="s">
        <v>5956</v>
      </c>
      <c r="C449" s="644" t="s">
        <v>5957</v>
      </c>
      <c r="D449" s="503"/>
      <c r="E449" s="967">
        <v>7.0000000000000007E-2</v>
      </c>
      <c r="F449" s="967"/>
      <c r="G449" s="967"/>
      <c r="H449" s="967"/>
      <c r="I449" s="964"/>
      <c r="J449" s="964"/>
      <c r="K449" s="964"/>
      <c r="L449" s="965"/>
      <c r="M449" s="964"/>
      <c r="N449" s="964"/>
      <c r="O449" s="964"/>
      <c r="P449" s="965">
        <v>7.0000000000000007E-2</v>
      </c>
      <c r="Q449" s="965">
        <v>7.0000000000000007E-2</v>
      </c>
      <c r="R449" s="966" t="s">
        <v>607</v>
      </c>
      <c r="S449" s="964"/>
      <c r="T449" s="964"/>
      <c r="U449" s="964"/>
      <c r="V449" s="964"/>
      <c r="W449" s="964"/>
      <c r="X449" s="964"/>
      <c r="Y449" s="964"/>
      <c r="Z449" s="964"/>
      <c r="AA449" s="964"/>
    </row>
    <row r="450" spans="1:27" ht="38.25">
      <c r="A450" s="248">
        <v>74</v>
      </c>
      <c r="B450" s="643" t="s">
        <v>5958</v>
      </c>
      <c r="C450" s="644" t="s">
        <v>5959</v>
      </c>
      <c r="D450" s="503"/>
      <c r="E450" s="967">
        <v>0.08</v>
      </c>
      <c r="F450" s="967"/>
      <c r="G450" s="967"/>
      <c r="H450" s="967"/>
      <c r="I450" s="964"/>
      <c r="J450" s="964"/>
      <c r="K450" s="964"/>
      <c r="L450" s="965"/>
      <c r="M450" s="964"/>
      <c r="N450" s="964"/>
      <c r="O450" s="964"/>
      <c r="P450" s="965">
        <v>0.08</v>
      </c>
      <c r="Q450" s="965">
        <v>0.08</v>
      </c>
      <c r="R450" s="966" t="s">
        <v>607</v>
      </c>
      <c r="S450" s="964"/>
      <c r="T450" s="964"/>
      <c r="U450" s="964"/>
      <c r="V450" s="964"/>
      <c r="W450" s="964"/>
      <c r="X450" s="964"/>
      <c r="Y450" s="964"/>
      <c r="Z450" s="964"/>
      <c r="AA450" s="964"/>
    </row>
    <row r="451" spans="1:27" ht="38.25">
      <c r="A451" s="248">
        <v>75</v>
      </c>
      <c r="B451" s="643" t="s">
        <v>5960</v>
      </c>
      <c r="C451" s="644" t="s">
        <v>5961</v>
      </c>
      <c r="D451" s="503"/>
      <c r="E451" s="967">
        <v>0.1</v>
      </c>
      <c r="F451" s="967"/>
      <c r="G451" s="967"/>
      <c r="H451" s="967"/>
      <c r="I451" s="964"/>
      <c r="J451" s="964"/>
      <c r="K451" s="964"/>
      <c r="L451" s="965"/>
      <c r="M451" s="964"/>
      <c r="N451" s="964"/>
      <c r="O451" s="964"/>
      <c r="P451" s="965">
        <v>0.1</v>
      </c>
      <c r="Q451" s="965">
        <v>0.1</v>
      </c>
      <c r="R451" s="966" t="s">
        <v>607</v>
      </c>
      <c r="S451" s="964"/>
      <c r="T451" s="964"/>
      <c r="U451" s="964"/>
      <c r="V451" s="964"/>
      <c r="W451" s="964"/>
      <c r="X451" s="964"/>
      <c r="Y451" s="964"/>
      <c r="Z451" s="964"/>
      <c r="AA451" s="964"/>
    </row>
    <row r="452" spans="1:27" ht="38.25">
      <c r="A452" s="248">
        <v>76</v>
      </c>
      <c r="B452" s="643" t="s">
        <v>5962</v>
      </c>
      <c r="C452" s="644" t="s">
        <v>5963</v>
      </c>
      <c r="D452" s="503"/>
      <c r="E452" s="967">
        <v>0.1</v>
      </c>
      <c r="F452" s="967"/>
      <c r="G452" s="967"/>
      <c r="H452" s="967"/>
      <c r="I452" s="964"/>
      <c r="J452" s="964"/>
      <c r="K452" s="964"/>
      <c r="L452" s="965"/>
      <c r="M452" s="964"/>
      <c r="N452" s="964"/>
      <c r="O452" s="964"/>
      <c r="P452" s="965">
        <v>0.1</v>
      </c>
      <c r="Q452" s="965">
        <v>0.1</v>
      </c>
      <c r="R452" s="966" t="s">
        <v>607</v>
      </c>
      <c r="S452" s="964"/>
      <c r="T452" s="964"/>
      <c r="U452" s="964"/>
      <c r="V452" s="964"/>
      <c r="W452" s="964"/>
      <c r="X452" s="964"/>
      <c r="Y452" s="964"/>
      <c r="Z452" s="964"/>
      <c r="AA452" s="964"/>
    </row>
    <row r="453" spans="1:27" ht="38.25">
      <c r="A453" s="248">
        <v>77</v>
      </c>
      <c r="B453" s="643" t="s">
        <v>5964</v>
      </c>
      <c r="C453" s="644" t="s">
        <v>5965</v>
      </c>
      <c r="D453" s="503"/>
      <c r="E453" s="967">
        <v>0.04</v>
      </c>
      <c r="F453" s="967"/>
      <c r="G453" s="967"/>
      <c r="H453" s="967"/>
      <c r="I453" s="964"/>
      <c r="J453" s="964"/>
      <c r="K453" s="964"/>
      <c r="L453" s="965"/>
      <c r="M453" s="964"/>
      <c r="N453" s="964"/>
      <c r="O453" s="964"/>
      <c r="P453" s="965">
        <v>0.04</v>
      </c>
      <c r="Q453" s="965">
        <v>0.04</v>
      </c>
      <c r="R453" s="966" t="s">
        <v>607</v>
      </c>
      <c r="S453" s="964"/>
      <c r="T453" s="964"/>
      <c r="U453" s="964"/>
      <c r="V453" s="964"/>
      <c r="W453" s="964"/>
      <c r="X453" s="964"/>
      <c r="Y453" s="964"/>
      <c r="Z453" s="964"/>
      <c r="AA453" s="964"/>
    </row>
    <row r="454" spans="1:27" ht="38.25">
      <c r="A454" s="248">
        <v>78</v>
      </c>
      <c r="B454" s="643" t="s">
        <v>5966</v>
      </c>
      <c r="C454" s="644" t="s">
        <v>5967</v>
      </c>
      <c r="D454" s="503"/>
      <c r="E454" s="967">
        <v>0.05</v>
      </c>
      <c r="F454" s="967"/>
      <c r="G454" s="967"/>
      <c r="H454" s="967"/>
      <c r="I454" s="964"/>
      <c r="J454" s="964"/>
      <c r="K454" s="964"/>
      <c r="L454" s="965"/>
      <c r="M454" s="964"/>
      <c r="N454" s="964"/>
      <c r="O454" s="964"/>
      <c r="P454" s="965">
        <v>0.05</v>
      </c>
      <c r="Q454" s="965">
        <v>0.05</v>
      </c>
      <c r="R454" s="966" t="s">
        <v>607</v>
      </c>
      <c r="S454" s="964"/>
      <c r="T454" s="964"/>
      <c r="U454" s="964"/>
      <c r="V454" s="964"/>
      <c r="W454" s="964"/>
      <c r="X454" s="964"/>
      <c r="Y454" s="964"/>
      <c r="Z454" s="964"/>
      <c r="AA454" s="964"/>
    </row>
    <row r="455" spans="1:27" ht="38.25">
      <c r="A455" s="248">
        <v>79</v>
      </c>
      <c r="B455" s="643" t="s">
        <v>5968</v>
      </c>
      <c r="C455" s="644" t="s">
        <v>5969</v>
      </c>
      <c r="D455" s="503"/>
      <c r="E455" s="967">
        <v>0.15</v>
      </c>
      <c r="F455" s="967"/>
      <c r="G455" s="967"/>
      <c r="H455" s="967"/>
      <c r="I455" s="964"/>
      <c r="J455" s="964"/>
      <c r="K455" s="964"/>
      <c r="L455" s="965"/>
      <c r="M455" s="964"/>
      <c r="N455" s="964"/>
      <c r="O455" s="964"/>
      <c r="P455" s="965">
        <v>0.15</v>
      </c>
      <c r="Q455" s="965">
        <v>0.15</v>
      </c>
      <c r="R455" s="966" t="s">
        <v>607</v>
      </c>
      <c r="S455" s="964"/>
      <c r="T455" s="964"/>
      <c r="U455" s="964"/>
      <c r="V455" s="964"/>
      <c r="W455" s="964"/>
      <c r="X455" s="964"/>
      <c r="Y455" s="964"/>
      <c r="Z455" s="964"/>
      <c r="AA455" s="964"/>
    </row>
    <row r="456" spans="1:27" ht="38.25">
      <c r="A456" s="248">
        <v>80</v>
      </c>
      <c r="B456" s="643" t="s">
        <v>5970</v>
      </c>
      <c r="C456" s="644" t="s">
        <v>5971</v>
      </c>
      <c r="D456" s="503"/>
      <c r="E456" s="967">
        <v>0.2</v>
      </c>
      <c r="F456" s="967"/>
      <c r="G456" s="967"/>
      <c r="H456" s="967"/>
      <c r="I456" s="964"/>
      <c r="J456" s="964"/>
      <c r="K456" s="964"/>
      <c r="L456" s="965"/>
      <c r="M456" s="964"/>
      <c r="N456" s="964"/>
      <c r="O456" s="964"/>
      <c r="P456" s="965">
        <v>0.2</v>
      </c>
      <c r="Q456" s="965">
        <v>0.2</v>
      </c>
      <c r="R456" s="966" t="s">
        <v>607</v>
      </c>
      <c r="S456" s="964"/>
      <c r="T456" s="964"/>
      <c r="U456" s="964"/>
      <c r="V456" s="964"/>
      <c r="W456" s="964"/>
      <c r="X456" s="964"/>
      <c r="Y456" s="964"/>
      <c r="Z456" s="964"/>
      <c r="AA456" s="964"/>
    </row>
    <row r="457" spans="1:27" ht="38.25">
      <c r="A457" s="248">
        <v>81</v>
      </c>
      <c r="B457" s="643" t="s">
        <v>5972</v>
      </c>
      <c r="C457" s="644" t="s">
        <v>5973</v>
      </c>
      <c r="D457" s="503"/>
      <c r="E457" s="967">
        <v>0.35189999999999999</v>
      </c>
      <c r="F457" s="967">
        <v>0.35189999999999999</v>
      </c>
      <c r="G457" s="967">
        <v>0.35189999999999999</v>
      </c>
      <c r="H457" s="967"/>
      <c r="I457" s="964"/>
      <c r="J457" s="964"/>
      <c r="K457" s="964"/>
      <c r="L457" s="965"/>
      <c r="M457" s="964"/>
      <c r="N457" s="964"/>
      <c r="O457" s="964"/>
      <c r="P457" s="965"/>
      <c r="Q457" s="965"/>
      <c r="R457" s="966" t="s">
        <v>4865</v>
      </c>
      <c r="S457" s="964"/>
      <c r="T457" s="964"/>
      <c r="U457" s="964"/>
      <c r="V457" s="964"/>
      <c r="W457" s="964"/>
      <c r="X457" s="964"/>
      <c r="Y457" s="964"/>
      <c r="Z457" s="964"/>
      <c r="AA457" s="964"/>
    </row>
    <row r="458" spans="1:27" ht="38.25">
      <c r="A458" s="248">
        <v>82</v>
      </c>
      <c r="B458" s="643" t="s">
        <v>5974</v>
      </c>
      <c r="C458" s="644" t="s">
        <v>5975</v>
      </c>
      <c r="D458" s="503"/>
      <c r="E458" s="967">
        <v>0.153</v>
      </c>
      <c r="F458" s="967">
        <v>0.153</v>
      </c>
      <c r="G458" s="967"/>
      <c r="H458" s="967"/>
      <c r="I458" s="964"/>
      <c r="J458" s="964"/>
      <c r="K458" s="964"/>
      <c r="L458" s="967">
        <v>0.153</v>
      </c>
      <c r="M458" s="964"/>
      <c r="N458" s="964"/>
      <c r="O458" s="964"/>
      <c r="P458" s="965"/>
      <c r="Q458" s="965"/>
      <c r="R458" s="966" t="s">
        <v>4865</v>
      </c>
      <c r="S458" s="964"/>
      <c r="T458" s="964"/>
      <c r="U458" s="964"/>
      <c r="V458" s="964"/>
      <c r="W458" s="964"/>
      <c r="X458" s="964"/>
      <c r="Y458" s="964"/>
      <c r="Z458" s="964"/>
      <c r="AA458" s="964"/>
    </row>
    <row r="459" spans="1:27" ht="38.25">
      <c r="A459" s="248">
        <v>83</v>
      </c>
      <c r="B459" s="643" t="s">
        <v>5976</v>
      </c>
      <c r="C459" s="644" t="s">
        <v>5977</v>
      </c>
      <c r="D459" s="503"/>
      <c r="E459" s="967">
        <v>0.40500000000000003</v>
      </c>
      <c r="F459" s="967">
        <v>0.40500000000000003</v>
      </c>
      <c r="G459" s="967"/>
      <c r="H459" s="967"/>
      <c r="I459" s="964"/>
      <c r="J459" s="964"/>
      <c r="K459" s="964"/>
      <c r="L459" s="967">
        <v>0.40500000000000003</v>
      </c>
      <c r="M459" s="964"/>
      <c r="N459" s="964"/>
      <c r="O459" s="964"/>
      <c r="P459" s="967"/>
      <c r="Q459" s="967"/>
      <c r="R459" s="966" t="s">
        <v>4865</v>
      </c>
      <c r="S459" s="964"/>
      <c r="T459" s="964"/>
      <c r="U459" s="964"/>
      <c r="V459" s="964"/>
      <c r="W459" s="964"/>
      <c r="X459" s="964"/>
      <c r="Y459" s="964"/>
      <c r="Z459" s="964"/>
      <c r="AA459" s="964"/>
    </row>
    <row r="460" spans="1:27" ht="38.25">
      <c r="A460" s="248">
        <v>84</v>
      </c>
      <c r="B460" s="643" t="s">
        <v>5978</v>
      </c>
      <c r="C460" s="644" t="s">
        <v>5979</v>
      </c>
      <c r="D460" s="503"/>
      <c r="E460" s="967">
        <v>0.38200000000000001</v>
      </c>
      <c r="F460" s="967">
        <v>0.38200000000000001</v>
      </c>
      <c r="G460" s="967"/>
      <c r="H460" s="967"/>
      <c r="I460" s="964"/>
      <c r="J460" s="964"/>
      <c r="K460" s="964"/>
      <c r="L460" s="967">
        <v>0.38200000000000001</v>
      </c>
      <c r="M460" s="964"/>
      <c r="N460" s="964"/>
      <c r="O460" s="964"/>
      <c r="P460" s="965"/>
      <c r="Q460" s="965"/>
      <c r="R460" s="966" t="s">
        <v>4865</v>
      </c>
      <c r="S460" s="964"/>
      <c r="T460" s="964"/>
      <c r="U460" s="964"/>
      <c r="V460" s="964"/>
      <c r="W460" s="964"/>
      <c r="X460" s="964"/>
      <c r="Y460" s="964"/>
      <c r="Z460" s="964"/>
      <c r="AA460" s="964"/>
    </row>
    <row r="461" spans="1:27" ht="38.25">
      <c r="A461" s="248">
        <v>85</v>
      </c>
      <c r="B461" s="643" t="s">
        <v>5980</v>
      </c>
      <c r="C461" s="644" t="s">
        <v>5981</v>
      </c>
      <c r="D461" s="503"/>
      <c r="E461" s="967">
        <v>0.4</v>
      </c>
      <c r="F461" s="967"/>
      <c r="G461" s="967"/>
      <c r="H461" s="967"/>
      <c r="I461" s="964"/>
      <c r="J461" s="964"/>
      <c r="K461" s="964"/>
      <c r="L461" s="965"/>
      <c r="M461" s="964"/>
      <c r="N461" s="964"/>
      <c r="O461" s="964"/>
      <c r="P461" s="965">
        <v>0.4</v>
      </c>
      <c r="Q461" s="965">
        <v>0.4</v>
      </c>
      <c r="R461" s="966" t="s">
        <v>607</v>
      </c>
      <c r="S461" s="964"/>
      <c r="T461" s="964"/>
      <c r="U461" s="964"/>
      <c r="V461" s="964"/>
      <c r="W461" s="964"/>
      <c r="X461" s="964"/>
      <c r="Y461" s="964"/>
      <c r="Z461" s="964"/>
      <c r="AA461" s="964"/>
    </row>
    <row r="462" spans="1:27" ht="38.25">
      <c r="A462" s="248">
        <v>86</v>
      </c>
      <c r="B462" s="643" t="s">
        <v>5982</v>
      </c>
      <c r="C462" s="644" t="s">
        <v>5983</v>
      </c>
      <c r="D462" s="503"/>
      <c r="E462" s="967">
        <v>0.3</v>
      </c>
      <c r="F462" s="967">
        <v>0.1</v>
      </c>
      <c r="G462" s="967"/>
      <c r="H462" s="967"/>
      <c r="I462" s="964"/>
      <c r="J462" s="964"/>
      <c r="K462" s="964"/>
      <c r="L462" s="965">
        <v>0.1</v>
      </c>
      <c r="M462" s="964"/>
      <c r="N462" s="964"/>
      <c r="O462" s="964"/>
      <c r="P462" s="965">
        <v>0.2</v>
      </c>
      <c r="Q462" s="965">
        <v>0.2</v>
      </c>
      <c r="R462" s="966" t="s">
        <v>607</v>
      </c>
      <c r="S462" s="964"/>
      <c r="T462" s="964"/>
      <c r="U462" s="964"/>
      <c r="V462" s="964"/>
      <c r="W462" s="964"/>
      <c r="X462" s="964"/>
      <c r="Y462" s="964"/>
      <c r="Z462" s="964"/>
      <c r="AA462" s="964"/>
    </row>
    <row r="463" spans="1:27" ht="38.25">
      <c r="A463" s="248">
        <v>87</v>
      </c>
      <c r="B463" s="643" t="s">
        <v>5984</v>
      </c>
      <c r="C463" s="644" t="s">
        <v>5985</v>
      </c>
      <c r="D463" s="503"/>
      <c r="E463" s="967">
        <v>0.32</v>
      </c>
      <c r="F463" s="967"/>
      <c r="G463" s="967"/>
      <c r="H463" s="967"/>
      <c r="I463" s="964"/>
      <c r="J463" s="964"/>
      <c r="K463" s="964"/>
      <c r="L463" s="965"/>
      <c r="M463" s="964"/>
      <c r="N463" s="964"/>
      <c r="O463" s="964"/>
      <c r="P463" s="965">
        <v>0.32</v>
      </c>
      <c r="Q463" s="965">
        <v>0.32</v>
      </c>
      <c r="R463" s="966" t="s">
        <v>607</v>
      </c>
      <c r="S463" s="964"/>
      <c r="T463" s="964"/>
      <c r="U463" s="964"/>
      <c r="V463" s="964"/>
      <c r="W463" s="964"/>
      <c r="X463" s="964"/>
      <c r="Y463" s="964"/>
      <c r="Z463" s="964"/>
      <c r="AA463" s="964"/>
    </row>
    <row r="464" spans="1:27" ht="38.25">
      <c r="A464" s="248">
        <v>88</v>
      </c>
      <c r="B464" s="643" t="s">
        <v>5986</v>
      </c>
      <c r="C464" s="644" t="s">
        <v>5987</v>
      </c>
      <c r="D464" s="503"/>
      <c r="E464" s="967">
        <v>0.51500000000000001</v>
      </c>
      <c r="F464" s="967">
        <v>0.51500000000000001</v>
      </c>
      <c r="G464" s="967"/>
      <c r="H464" s="967"/>
      <c r="I464" s="964"/>
      <c r="J464" s="964"/>
      <c r="K464" s="964"/>
      <c r="L464" s="967">
        <v>0.51500000000000001</v>
      </c>
      <c r="M464" s="964"/>
      <c r="N464" s="964"/>
      <c r="O464" s="964"/>
      <c r="P464" s="967"/>
      <c r="Q464" s="967"/>
      <c r="R464" s="966" t="s">
        <v>4865</v>
      </c>
      <c r="S464" s="964"/>
      <c r="T464" s="964"/>
      <c r="U464" s="964"/>
      <c r="V464" s="964"/>
      <c r="W464" s="964"/>
      <c r="X464" s="964"/>
      <c r="Y464" s="964"/>
      <c r="Z464" s="964"/>
      <c r="AA464" s="964"/>
    </row>
    <row r="465" spans="1:27" ht="38.25">
      <c r="A465" s="248">
        <v>89</v>
      </c>
      <c r="B465" s="643" t="s">
        <v>5988</v>
      </c>
      <c r="C465" s="644" t="s">
        <v>5989</v>
      </c>
      <c r="D465" s="503"/>
      <c r="E465" s="967">
        <v>0.3</v>
      </c>
      <c r="F465" s="967">
        <v>0.14000000000000001</v>
      </c>
      <c r="G465" s="967"/>
      <c r="H465" s="967"/>
      <c r="I465" s="964"/>
      <c r="J465" s="964"/>
      <c r="K465" s="964"/>
      <c r="L465" s="965">
        <v>0.14000000000000001</v>
      </c>
      <c r="M465" s="964"/>
      <c r="N465" s="964"/>
      <c r="O465" s="964"/>
      <c r="P465" s="965">
        <v>0.16</v>
      </c>
      <c r="Q465" s="965">
        <v>0.16</v>
      </c>
      <c r="R465" s="966" t="s">
        <v>607</v>
      </c>
      <c r="S465" s="964"/>
      <c r="T465" s="964"/>
      <c r="U465" s="964"/>
      <c r="V465" s="964"/>
      <c r="W465" s="964"/>
      <c r="X465" s="964"/>
      <c r="Y465" s="964"/>
      <c r="Z465" s="964"/>
      <c r="AA465" s="964"/>
    </row>
    <row r="466" spans="1:27" ht="38.25">
      <c r="A466" s="248">
        <v>90</v>
      </c>
      <c r="B466" s="643" t="s">
        <v>5990</v>
      </c>
      <c r="C466" s="644" t="s">
        <v>5991</v>
      </c>
      <c r="D466" s="503"/>
      <c r="E466" s="967">
        <v>0.14000000000000001</v>
      </c>
      <c r="F466" s="967">
        <v>0.14000000000000001</v>
      </c>
      <c r="G466" s="967"/>
      <c r="H466" s="967"/>
      <c r="I466" s="964"/>
      <c r="J466" s="964"/>
      <c r="K466" s="964"/>
      <c r="L466" s="965">
        <v>0.14000000000000001</v>
      </c>
      <c r="M466" s="964"/>
      <c r="N466" s="964"/>
      <c r="O466" s="964"/>
      <c r="P466" s="965"/>
      <c r="Q466" s="965"/>
      <c r="R466" s="966" t="s">
        <v>4865</v>
      </c>
      <c r="S466" s="964"/>
      <c r="T466" s="964"/>
      <c r="U466" s="964"/>
      <c r="V466" s="964"/>
      <c r="W466" s="964"/>
      <c r="X466" s="964"/>
      <c r="Y466" s="964"/>
      <c r="Z466" s="964"/>
      <c r="AA466" s="964"/>
    </row>
    <row r="467" spans="1:27" ht="38.25">
      <c r="A467" s="248">
        <v>91</v>
      </c>
      <c r="B467" s="643" t="s">
        <v>5992</v>
      </c>
      <c r="C467" s="644" t="s">
        <v>5993</v>
      </c>
      <c r="D467" s="503"/>
      <c r="E467" s="967">
        <v>0.38300000000000001</v>
      </c>
      <c r="F467" s="967"/>
      <c r="G467" s="967"/>
      <c r="H467" s="967"/>
      <c r="I467" s="964"/>
      <c r="J467" s="964"/>
      <c r="K467" s="964"/>
      <c r="L467" s="965"/>
      <c r="M467" s="964"/>
      <c r="N467" s="964"/>
      <c r="O467" s="964"/>
      <c r="P467" s="967">
        <v>0.38300000000000001</v>
      </c>
      <c r="Q467" s="967">
        <v>0.38300000000000001</v>
      </c>
      <c r="R467" s="966" t="s">
        <v>607</v>
      </c>
      <c r="S467" s="964"/>
      <c r="T467" s="964"/>
      <c r="U467" s="964"/>
      <c r="V467" s="964"/>
      <c r="W467" s="964"/>
      <c r="X467" s="964"/>
      <c r="Y467" s="964"/>
      <c r="Z467" s="964"/>
      <c r="AA467" s="964"/>
    </row>
    <row r="468" spans="1:27" ht="38.25">
      <c r="A468" s="248">
        <v>92</v>
      </c>
      <c r="B468" s="643" t="s">
        <v>5994</v>
      </c>
      <c r="C468" s="644" t="s">
        <v>5995</v>
      </c>
      <c r="D468" s="503"/>
      <c r="E468" s="967">
        <v>1.1619999999999999</v>
      </c>
      <c r="F468" s="967">
        <v>1.012</v>
      </c>
      <c r="G468" s="967">
        <v>0.36</v>
      </c>
      <c r="H468" s="967"/>
      <c r="I468" s="964"/>
      <c r="J468" s="964"/>
      <c r="K468" s="964"/>
      <c r="L468" s="965">
        <v>0.65200000000000002</v>
      </c>
      <c r="M468" s="964"/>
      <c r="N468" s="964"/>
      <c r="O468" s="964"/>
      <c r="P468" s="965">
        <v>0.15</v>
      </c>
      <c r="Q468" s="965">
        <v>0.15</v>
      </c>
      <c r="R468" s="966" t="s">
        <v>55</v>
      </c>
      <c r="S468" s="964"/>
      <c r="T468" s="964"/>
      <c r="U468" s="964"/>
      <c r="V468" s="964"/>
      <c r="W468" s="964"/>
      <c r="X468" s="964"/>
      <c r="Y468" s="964"/>
      <c r="Z468" s="964"/>
      <c r="AA468" s="964"/>
    </row>
    <row r="469" spans="1:27" ht="38.25">
      <c r="A469" s="248">
        <v>93</v>
      </c>
      <c r="B469" s="643" t="s">
        <v>5996</v>
      </c>
      <c r="C469" s="644" t="s">
        <v>5997</v>
      </c>
      <c r="D469" s="503"/>
      <c r="E469" s="967">
        <v>0.39300000000000002</v>
      </c>
      <c r="F469" s="967"/>
      <c r="G469" s="967"/>
      <c r="H469" s="967"/>
      <c r="I469" s="964"/>
      <c r="J469" s="964"/>
      <c r="K469" s="964"/>
      <c r="L469" s="965"/>
      <c r="M469" s="964"/>
      <c r="N469" s="964"/>
      <c r="O469" s="964"/>
      <c r="P469" s="967">
        <v>0.39300000000000002</v>
      </c>
      <c r="Q469" s="967">
        <v>0.39300000000000002</v>
      </c>
      <c r="R469" s="966" t="s">
        <v>607</v>
      </c>
      <c r="S469" s="964"/>
      <c r="T469" s="964"/>
      <c r="U469" s="964"/>
      <c r="V469" s="964"/>
      <c r="W469" s="964"/>
      <c r="X469" s="964"/>
      <c r="Y469" s="964"/>
      <c r="Z469" s="964"/>
      <c r="AA469" s="964"/>
    </row>
    <row r="470" spans="1:27" ht="38.25">
      <c r="A470" s="248">
        <v>94</v>
      </c>
      <c r="B470" s="643" t="s">
        <v>5998</v>
      </c>
      <c r="C470" s="644" t="s">
        <v>5999</v>
      </c>
      <c r="D470" s="503"/>
      <c r="E470" s="967">
        <v>0.311</v>
      </c>
      <c r="F470" s="967"/>
      <c r="G470" s="967"/>
      <c r="H470" s="967"/>
      <c r="I470" s="964"/>
      <c r="J470" s="964"/>
      <c r="K470" s="964"/>
      <c r="L470" s="965"/>
      <c r="M470" s="964"/>
      <c r="N470" s="964"/>
      <c r="O470" s="964"/>
      <c r="P470" s="967">
        <v>0.311</v>
      </c>
      <c r="Q470" s="967">
        <v>0.311</v>
      </c>
      <c r="R470" s="966" t="s">
        <v>607</v>
      </c>
      <c r="S470" s="964"/>
      <c r="T470" s="964"/>
      <c r="U470" s="964"/>
      <c r="V470" s="964"/>
      <c r="W470" s="964"/>
      <c r="X470" s="964"/>
      <c r="Y470" s="964"/>
      <c r="Z470" s="964"/>
      <c r="AA470" s="964"/>
    </row>
    <row r="471" spans="1:27" ht="38.25">
      <c r="A471" s="248">
        <v>95</v>
      </c>
      <c r="B471" s="643" t="s">
        <v>6000</v>
      </c>
      <c r="C471" s="644" t="s">
        <v>6001</v>
      </c>
      <c r="D471" s="503"/>
      <c r="E471" s="967">
        <v>0.1</v>
      </c>
      <c r="F471" s="967"/>
      <c r="G471" s="967"/>
      <c r="H471" s="967"/>
      <c r="I471" s="964"/>
      <c r="J471" s="964"/>
      <c r="K471" s="964"/>
      <c r="L471" s="965"/>
      <c r="M471" s="964"/>
      <c r="N471" s="964"/>
      <c r="O471" s="964"/>
      <c r="P471" s="965">
        <v>0.1</v>
      </c>
      <c r="Q471" s="965">
        <v>0.1</v>
      </c>
      <c r="R471" s="966" t="s">
        <v>607</v>
      </c>
      <c r="S471" s="964"/>
      <c r="T471" s="964"/>
      <c r="U471" s="964"/>
      <c r="V471" s="964"/>
      <c r="W471" s="964"/>
      <c r="X471" s="964"/>
      <c r="Y471" s="964"/>
      <c r="Z471" s="964"/>
      <c r="AA471" s="964"/>
    </row>
    <row r="472" spans="1:27" ht="38.25">
      <c r="A472" s="248">
        <v>96</v>
      </c>
      <c r="B472" s="643" t="s">
        <v>6002</v>
      </c>
      <c r="C472" s="644" t="s">
        <v>6003</v>
      </c>
      <c r="D472" s="503"/>
      <c r="E472" s="967">
        <v>0.41870000000000002</v>
      </c>
      <c r="F472" s="967">
        <v>0.41870000000000002</v>
      </c>
      <c r="G472" s="967"/>
      <c r="H472" s="967"/>
      <c r="I472" s="964"/>
      <c r="J472" s="964"/>
      <c r="K472" s="964"/>
      <c r="L472" s="967">
        <v>0.41870000000000002</v>
      </c>
      <c r="M472" s="964"/>
      <c r="N472" s="964"/>
      <c r="O472" s="964"/>
      <c r="P472" s="965"/>
      <c r="Q472" s="965"/>
      <c r="R472" s="966" t="s">
        <v>55</v>
      </c>
      <c r="S472" s="964"/>
      <c r="T472" s="964"/>
      <c r="U472" s="964"/>
      <c r="V472" s="964"/>
      <c r="W472" s="964"/>
      <c r="X472" s="964"/>
      <c r="Y472" s="964"/>
      <c r="Z472" s="964"/>
      <c r="AA472" s="964"/>
    </row>
    <row r="473" spans="1:27" ht="38.25">
      <c r="A473" s="248">
        <v>97</v>
      </c>
      <c r="B473" s="643" t="s">
        <v>6004</v>
      </c>
      <c r="C473" s="644" t="s">
        <v>6005</v>
      </c>
      <c r="D473" s="503"/>
      <c r="E473" s="967">
        <v>1.2733000000000001</v>
      </c>
      <c r="F473" s="967">
        <v>1.1233</v>
      </c>
      <c r="G473" s="967">
        <v>0.16</v>
      </c>
      <c r="H473" s="967"/>
      <c r="I473" s="964"/>
      <c r="J473" s="964"/>
      <c r="K473" s="964"/>
      <c r="L473" s="965">
        <v>0.96330000000000005</v>
      </c>
      <c r="M473" s="964"/>
      <c r="N473" s="964"/>
      <c r="O473" s="964"/>
      <c r="P473" s="965">
        <v>0.15</v>
      </c>
      <c r="Q473" s="965">
        <v>0.15</v>
      </c>
      <c r="R473" s="966" t="s">
        <v>55</v>
      </c>
      <c r="S473" s="964"/>
      <c r="T473" s="964"/>
      <c r="U473" s="964"/>
      <c r="V473" s="964"/>
      <c r="W473" s="964"/>
      <c r="X473" s="964"/>
      <c r="Y473" s="964"/>
      <c r="Z473" s="964"/>
      <c r="AA473" s="964"/>
    </row>
    <row r="474" spans="1:27" ht="38.25">
      <c r="A474" s="248">
        <v>98</v>
      </c>
      <c r="B474" s="643" t="s">
        <v>6006</v>
      </c>
      <c r="C474" s="644" t="s">
        <v>6007</v>
      </c>
      <c r="D474" s="503"/>
      <c r="E474" s="967">
        <v>0.21890000000000001</v>
      </c>
      <c r="F474" s="967"/>
      <c r="G474" s="967"/>
      <c r="H474" s="967"/>
      <c r="I474" s="964"/>
      <c r="J474" s="964"/>
      <c r="K474" s="964"/>
      <c r="L474" s="965"/>
      <c r="M474" s="964"/>
      <c r="N474" s="964"/>
      <c r="O474" s="964"/>
      <c r="P474" s="967">
        <v>0.21890000000000001</v>
      </c>
      <c r="Q474" s="967">
        <v>0.21890000000000001</v>
      </c>
      <c r="R474" s="966" t="s">
        <v>607</v>
      </c>
      <c r="S474" s="964"/>
      <c r="T474" s="964"/>
      <c r="U474" s="964"/>
      <c r="V474" s="964"/>
      <c r="W474" s="964"/>
      <c r="X474" s="964"/>
      <c r="Y474" s="964"/>
      <c r="Z474" s="964"/>
      <c r="AA474" s="964"/>
    </row>
    <row r="475" spans="1:27" ht="38.25">
      <c r="A475" s="248">
        <v>99</v>
      </c>
      <c r="B475" s="643" t="s">
        <v>6008</v>
      </c>
      <c r="C475" s="644" t="s">
        <v>6009</v>
      </c>
      <c r="D475" s="503"/>
      <c r="E475" s="967">
        <v>0.1</v>
      </c>
      <c r="F475" s="967"/>
      <c r="G475" s="967"/>
      <c r="H475" s="967"/>
      <c r="I475" s="964"/>
      <c r="J475" s="964"/>
      <c r="K475" s="964"/>
      <c r="L475" s="965"/>
      <c r="M475" s="964"/>
      <c r="N475" s="964"/>
      <c r="O475" s="964"/>
      <c r="P475" s="965">
        <v>0.1</v>
      </c>
      <c r="Q475" s="965">
        <v>0.1</v>
      </c>
      <c r="R475" s="966" t="s">
        <v>607</v>
      </c>
      <c r="S475" s="964"/>
      <c r="T475" s="964"/>
      <c r="U475" s="964"/>
      <c r="V475" s="964"/>
      <c r="W475" s="964"/>
      <c r="X475" s="964"/>
      <c r="Y475" s="964"/>
      <c r="Z475" s="964"/>
      <c r="AA475" s="964"/>
    </row>
    <row r="476" spans="1:27" ht="38.25">
      <c r="A476" s="248">
        <v>100</v>
      </c>
      <c r="B476" s="643" t="s">
        <v>6010</v>
      </c>
      <c r="C476" s="644" t="s">
        <v>6011</v>
      </c>
      <c r="D476" s="503"/>
      <c r="E476" s="967">
        <v>0.3</v>
      </c>
      <c r="F476" s="967"/>
      <c r="G476" s="967"/>
      <c r="H476" s="967"/>
      <c r="I476" s="964"/>
      <c r="J476" s="964"/>
      <c r="K476" s="964"/>
      <c r="L476" s="965"/>
      <c r="M476" s="964"/>
      <c r="N476" s="964"/>
      <c r="O476" s="964"/>
      <c r="P476" s="965">
        <v>0.3</v>
      </c>
      <c r="Q476" s="965">
        <v>0.3</v>
      </c>
      <c r="R476" s="966" t="s">
        <v>607</v>
      </c>
      <c r="S476" s="964"/>
      <c r="T476" s="964"/>
      <c r="U476" s="964"/>
      <c r="V476" s="964"/>
      <c r="W476" s="964"/>
      <c r="X476" s="964"/>
      <c r="Y476" s="964"/>
      <c r="Z476" s="964"/>
      <c r="AA476" s="964"/>
    </row>
    <row r="477" spans="1:27" ht="38.25">
      <c r="A477" s="248">
        <v>101</v>
      </c>
      <c r="B477" s="643" t="s">
        <v>6012</v>
      </c>
      <c r="C477" s="644" t="s">
        <v>6013</v>
      </c>
      <c r="D477" s="503"/>
      <c r="E477" s="967">
        <v>0.15</v>
      </c>
      <c r="F477" s="967"/>
      <c r="G477" s="967"/>
      <c r="H477" s="967"/>
      <c r="I477" s="964"/>
      <c r="J477" s="964"/>
      <c r="K477" s="964"/>
      <c r="L477" s="965"/>
      <c r="M477" s="964"/>
      <c r="N477" s="964"/>
      <c r="O477" s="964"/>
      <c r="P477" s="965">
        <v>0.15</v>
      </c>
      <c r="Q477" s="965">
        <v>0.15</v>
      </c>
      <c r="R477" s="966" t="s">
        <v>607</v>
      </c>
      <c r="S477" s="964"/>
      <c r="T477" s="964"/>
      <c r="U477" s="964"/>
      <c r="V477" s="964"/>
      <c r="W477" s="964"/>
      <c r="X477" s="964"/>
      <c r="Y477" s="964"/>
      <c r="Z477" s="964"/>
      <c r="AA477" s="964"/>
    </row>
    <row r="478" spans="1:27" ht="38.25">
      <c r="A478" s="248">
        <v>102</v>
      </c>
      <c r="B478" s="643" t="s">
        <v>6014</v>
      </c>
      <c r="C478" s="644" t="s">
        <v>6015</v>
      </c>
      <c r="D478" s="503"/>
      <c r="E478" s="967">
        <v>0.38200000000000001</v>
      </c>
      <c r="F478" s="967"/>
      <c r="G478" s="967"/>
      <c r="H478" s="967"/>
      <c r="I478" s="964"/>
      <c r="J478" s="964"/>
      <c r="K478" s="964"/>
      <c r="L478" s="965"/>
      <c r="M478" s="964"/>
      <c r="N478" s="964"/>
      <c r="O478" s="964"/>
      <c r="P478" s="967">
        <v>0.38200000000000001</v>
      </c>
      <c r="Q478" s="967">
        <v>0.38200000000000001</v>
      </c>
      <c r="R478" s="966" t="s">
        <v>607</v>
      </c>
      <c r="S478" s="964"/>
      <c r="T478" s="964"/>
      <c r="U478" s="964"/>
      <c r="V478" s="964"/>
      <c r="W478" s="964"/>
      <c r="X478" s="964"/>
      <c r="Y478" s="964"/>
      <c r="Z478" s="964"/>
      <c r="AA478" s="964"/>
    </row>
    <row r="479" spans="1:27" ht="38.25">
      <c r="A479" s="248">
        <v>103</v>
      </c>
      <c r="B479" s="649" t="s">
        <v>6016</v>
      </c>
      <c r="C479" s="644" t="s">
        <v>6017</v>
      </c>
      <c r="D479" s="503"/>
      <c r="E479" s="967">
        <v>0.34200000000000003</v>
      </c>
      <c r="F479" s="967">
        <v>0.34200000000000003</v>
      </c>
      <c r="G479" s="967"/>
      <c r="H479" s="967"/>
      <c r="I479" s="964"/>
      <c r="J479" s="964"/>
      <c r="K479" s="964"/>
      <c r="L479" s="967">
        <v>0.34200000000000003</v>
      </c>
      <c r="M479" s="964"/>
      <c r="N479" s="964"/>
      <c r="O479" s="964"/>
      <c r="P479" s="965"/>
      <c r="Q479" s="965"/>
      <c r="R479" s="966" t="s">
        <v>55</v>
      </c>
      <c r="S479" s="964"/>
      <c r="T479" s="964"/>
      <c r="U479" s="964"/>
      <c r="V479" s="964"/>
      <c r="W479" s="964"/>
      <c r="X479" s="964"/>
      <c r="Y479" s="964"/>
      <c r="Z479" s="964"/>
      <c r="AA479" s="964"/>
    </row>
    <row r="480" spans="1:27" ht="38.25">
      <c r="A480" s="248"/>
      <c r="B480" s="961" t="s">
        <v>8586</v>
      </c>
      <c r="C480" s="644"/>
      <c r="D480" s="503"/>
      <c r="E480" s="967">
        <v>0.32</v>
      </c>
      <c r="F480" s="967">
        <v>0.32</v>
      </c>
      <c r="G480" s="967">
        <v>0.32</v>
      </c>
      <c r="H480" s="967"/>
      <c r="I480" s="964"/>
      <c r="J480" s="964"/>
      <c r="K480" s="964"/>
      <c r="L480" s="965"/>
      <c r="M480" s="964"/>
      <c r="N480" s="964"/>
      <c r="O480" s="964"/>
      <c r="P480" s="965"/>
      <c r="Q480" s="965"/>
      <c r="R480" s="966" t="s">
        <v>55</v>
      </c>
      <c r="S480" s="964"/>
      <c r="T480" s="964"/>
      <c r="U480" s="964"/>
      <c r="V480" s="964"/>
      <c r="W480" s="964"/>
      <c r="X480" s="964"/>
      <c r="Y480" s="964"/>
      <c r="Z480" s="964"/>
      <c r="AA480" s="964"/>
    </row>
    <row r="481" spans="1:27" ht="27.75" customHeight="1">
      <c r="A481" s="248"/>
      <c r="B481" s="1825" t="s">
        <v>6018</v>
      </c>
      <c r="C481" s="1914"/>
      <c r="D481" s="1914"/>
      <c r="E481" s="1915">
        <f>SUM(E377:E480)</f>
        <v>28.947200000000009</v>
      </c>
      <c r="F481" s="1915">
        <f t="shared" ref="F481:AA481" si="9">SUM(F377:F480)</f>
        <v>9.2786999999999988</v>
      </c>
      <c r="G481" s="1915">
        <f t="shared" si="9"/>
        <v>4.4377000000000004</v>
      </c>
      <c r="H481" s="1915">
        <f t="shared" si="9"/>
        <v>0</v>
      </c>
      <c r="I481" s="1915">
        <f t="shared" si="9"/>
        <v>0</v>
      </c>
      <c r="J481" s="1915">
        <f t="shared" si="9"/>
        <v>0</v>
      </c>
      <c r="K481" s="1915">
        <f t="shared" si="9"/>
        <v>0</v>
      </c>
      <c r="L481" s="1915">
        <f t="shared" si="9"/>
        <v>4.8410000000000002</v>
      </c>
      <c r="M481" s="1915">
        <f t="shared" si="9"/>
        <v>0</v>
      </c>
      <c r="N481" s="1915">
        <f t="shared" si="9"/>
        <v>0</v>
      </c>
      <c r="O481" s="1915">
        <f t="shared" si="9"/>
        <v>0</v>
      </c>
      <c r="P481" s="1915">
        <f t="shared" si="9"/>
        <v>19.668499999999998</v>
      </c>
      <c r="Q481" s="1915">
        <f t="shared" si="9"/>
        <v>19.668499999999998</v>
      </c>
      <c r="R481" s="1916">
        <f t="shared" si="9"/>
        <v>0</v>
      </c>
      <c r="S481" s="1915">
        <f t="shared" si="9"/>
        <v>0</v>
      </c>
      <c r="T481" s="1915">
        <f t="shared" si="9"/>
        <v>0</v>
      </c>
      <c r="U481" s="1915">
        <f t="shared" si="9"/>
        <v>0</v>
      </c>
      <c r="V481" s="1915">
        <f t="shared" si="9"/>
        <v>0</v>
      </c>
      <c r="W481" s="1915">
        <f t="shared" si="9"/>
        <v>0</v>
      </c>
      <c r="X481" s="1915">
        <f t="shared" si="9"/>
        <v>0</v>
      </c>
      <c r="Y481" s="2602">
        <f t="shared" si="9"/>
        <v>0</v>
      </c>
      <c r="Z481" s="2602">
        <f t="shared" si="9"/>
        <v>0</v>
      </c>
      <c r="AA481" s="2602">
        <f t="shared" si="9"/>
        <v>0</v>
      </c>
    </row>
    <row r="483" spans="1:27" ht="22.5" customHeight="1">
      <c r="A483" s="1669"/>
      <c r="B483" s="969" t="s">
        <v>17044</v>
      </c>
      <c r="C483" s="237"/>
      <c r="D483" s="70"/>
      <c r="E483" s="70"/>
      <c r="F483" s="70"/>
      <c r="G483" s="70"/>
      <c r="H483" s="70"/>
      <c r="I483" s="70"/>
      <c r="J483" s="70"/>
      <c r="K483" s="70"/>
      <c r="L483" s="70"/>
      <c r="M483" s="70"/>
      <c r="N483" s="70"/>
      <c r="O483" s="70"/>
      <c r="P483" s="70"/>
      <c r="Q483" s="70"/>
      <c r="R483" s="829"/>
      <c r="S483" s="70"/>
      <c r="T483" s="70"/>
      <c r="U483" s="70"/>
      <c r="V483" s="70"/>
      <c r="W483" s="70"/>
      <c r="X483" s="70"/>
      <c r="Y483" s="70"/>
      <c r="Z483" s="70"/>
      <c r="AA483" s="71"/>
    </row>
    <row r="484" spans="1:27" ht="15.75">
      <c r="A484" s="1927"/>
      <c r="B484" s="1918" t="s">
        <v>16902</v>
      </c>
      <c r="C484" s="1917"/>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1"/>
    </row>
    <row r="485" spans="1:27">
      <c r="A485" s="120">
        <v>1</v>
      </c>
      <c r="B485" s="164" t="s">
        <v>16067</v>
      </c>
      <c r="C485" s="1920" t="s">
        <v>16903</v>
      </c>
      <c r="D485" s="858"/>
      <c r="E485" s="858">
        <v>1</v>
      </c>
      <c r="F485" s="858">
        <v>0.3</v>
      </c>
      <c r="G485" s="858">
        <v>0.3</v>
      </c>
      <c r="H485" s="858"/>
      <c r="I485" s="858"/>
      <c r="J485" s="858"/>
      <c r="K485" s="858"/>
      <c r="L485" s="858"/>
      <c r="M485" s="858"/>
      <c r="N485" s="2"/>
      <c r="O485" s="858">
        <v>0.7</v>
      </c>
      <c r="P485" s="858"/>
      <c r="Q485" s="858">
        <v>0.38</v>
      </c>
      <c r="R485" s="859" t="s">
        <v>55</v>
      </c>
      <c r="S485" s="858"/>
      <c r="T485" s="858"/>
      <c r="U485" s="858"/>
      <c r="V485" s="858"/>
      <c r="W485" s="858"/>
      <c r="X485" s="858"/>
      <c r="Y485" s="858"/>
      <c r="Z485" s="858">
        <v>0.3</v>
      </c>
      <c r="AA485" s="858">
        <v>0.7</v>
      </c>
    </row>
    <row r="486" spans="1:27">
      <c r="A486" s="120">
        <v>2</v>
      </c>
      <c r="B486" s="164" t="s">
        <v>16904</v>
      </c>
      <c r="C486" s="1920" t="s">
        <v>16905</v>
      </c>
      <c r="D486" s="858"/>
      <c r="E486" s="858">
        <v>0.8</v>
      </c>
      <c r="F486" s="858"/>
      <c r="G486" s="858"/>
      <c r="H486" s="858"/>
      <c r="I486" s="858"/>
      <c r="J486" s="858"/>
      <c r="K486" s="858"/>
      <c r="L486" s="2"/>
      <c r="M486" s="858"/>
      <c r="N486" s="2"/>
      <c r="O486" s="2332">
        <v>0.8</v>
      </c>
      <c r="P486" s="858"/>
      <c r="Q486" s="858">
        <v>0.8</v>
      </c>
      <c r="R486" s="859" t="s">
        <v>55</v>
      </c>
      <c r="S486" s="858"/>
      <c r="T486" s="858"/>
      <c r="U486" s="858"/>
      <c r="V486" s="858"/>
      <c r="W486" s="858"/>
      <c r="X486" s="858"/>
      <c r="Y486" s="858"/>
      <c r="Z486" s="858"/>
      <c r="AA486" s="858">
        <v>0.8</v>
      </c>
    </row>
    <row r="487" spans="1:27">
      <c r="A487" s="120">
        <v>3</v>
      </c>
      <c r="B487" s="164" t="s">
        <v>818</v>
      </c>
      <c r="C487" s="1920" t="s">
        <v>16906</v>
      </c>
      <c r="D487" s="858"/>
      <c r="E487" s="858">
        <v>0.5</v>
      </c>
      <c r="F487" s="858"/>
      <c r="G487" s="858"/>
      <c r="H487" s="858"/>
      <c r="I487" s="858"/>
      <c r="J487" s="858"/>
      <c r="K487" s="858"/>
      <c r="L487" s="2"/>
      <c r="M487" s="858"/>
      <c r="N487" s="2"/>
      <c r="O487" s="2332">
        <v>0.5</v>
      </c>
      <c r="P487" s="858"/>
      <c r="Q487" s="858">
        <v>0.5</v>
      </c>
      <c r="R487" s="859" t="s">
        <v>55</v>
      </c>
      <c r="S487" s="858"/>
      <c r="T487" s="858"/>
      <c r="U487" s="858"/>
      <c r="V487" s="858"/>
      <c r="W487" s="858"/>
      <c r="X487" s="858"/>
      <c r="Y487" s="858"/>
      <c r="Z487" s="858"/>
      <c r="AA487" s="858">
        <v>0.5</v>
      </c>
    </row>
    <row r="488" spans="1:27">
      <c r="A488" s="120">
        <v>4</v>
      </c>
      <c r="B488" s="164" t="s">
        <v>7545</v>
      </c>
      <c r="C488" s="1920" t="s">
        <v>16907</v>
      </c>
      <c r="D488" s="858"/>
      <c r="E488" s="858">
        <v>0.25</v>
      </c>
      <c r="F488" s="858"/>
      <c r="G488" s="858"/>
      <c r="H488" s="858"/>
      <c r="I488" s="858"/>
      <c r="J488" s="858"/>
      <c r="K488" s="858"/>
      <c r="L488" s="858"/>
      <c r="M488" s="858"/>
      <c r="N488" s="2"/>
      <c r="O488" s="858">
        <v>0.25</v>
      </c>
      <c r="P488" s="858"/>
      <c r="Q488" s="858">
        <v>0.25</v>
      </c>
      <c r="R488" s="859" t="s">
        <v>55</v>
      </c>
      <c r="S488" s="858"/>
      <c r="T488" s="858"/>
      <c r="U488" s="858"/>
      <c r="V488" s="858"/>
      <c r="W488" s="858"/>
      <c r="X488" s="858"/>
      <c r="Y488" s="858"/>
      <c r="Z488" s="858"/>
      <c r="AA488" s="858">
        <v>0.25</v>
      </c>
    </row>
    <row r="489" spans="1:27">
      <c r="A489" s="120">
        <v>5</v>
      </c>
      <c r="B489" s="164" t="s">
        <v>16908</v>
      </c>
      <c r="C489" s="1920" t="s">
        <v>16909</v>
      </c>
      <c r="D489" s="858"/>
      <c r="E489" s="858">
        <v>0.25</v>
      </c>
      <c r="F489" s="858"/>
      <c r="G489" s="858"/>
      <c r="H489" s="858"/>
      <c r="I489" s="858"/>
      <c r="J489" s="858"/>
      <c r="K489" s="858"/>
      <c r="L489" s="858"/>
      <c r="M489" s="858"/>
      <c r="N489" s="2"/>
      <c r="O489" s="858">
        <v>0.25</v>
      </c>
      <c r="P489" s="858"/>
      <c r="Q489" s="858">
        <v>0.25</v>
      </c>
      <c r="R489" s="859" t="s">
        <v>55</v>
      </c>
      <c r="S489" s="858"/>
      <c r="T489" s="858"/>
      <c r="U489" s="858"/>
      <c r="V489" s="858"/>
      <c r="W489" s="858"/>
      <c r="X489" s="858"/>
      <c r="Y489" s="858"/>
      <c r="Z489" s="858"/>
      <c r="AA489" s="858">
        <v>0.25</v>
      </c>
    </row>
    <row r="490" spans="1:27">
      <c r="A490" s="238">
        <v>6</v>
      </c>
      <c r="B490" s="164" t="s">
        <v>16910</v>
      </c>
      <c r="C490" s="1920" t="s">
        <v>16911</v>
      </c>
      <c r="D490" s="1919"/>
      <c r="E490" s="231">
        <v>0.2</v>
      </c>
      <c r="F490" s="1919"/>
      <c r="G490" s="1919"/>
      <c r="H490" s="1921"/>
      <c r="I490" s="1921"/>
      <c r="J490" s="1921"/>
      <c r="K490" s="231"/>
      <c r="L490" s="231"/>
      <c r="M490" s="231"/>
      <c r="N490" s="2"/>
      <c r="O490" s="231">
        <v>0.2</v>
      </c>
      <c r="P490" s="231"/>
      <c r="Q490" s="231">
        <v>0.2</v>
      </c>
      <c r="R490" s="859" t="s">
        <v>55</v>
      </c>
      <c r="S490" s="858"/>
      <c r="T490" s="858"/>
      <c r="U490" s="858"/>
      <c r="V490" s="858"/>
      <c r="W490" s="858"/>
      <c r="X490" s="858"/>
      <c r="Y490" s="858"/>
      <c r="Z490" s="858"/>
      <c r="AA490" s="231">
        <v>0.2</v>
      </c>
    </row>
    <row r="491" spans="1:27">
      <c r="A491" s="120">
        <v>7</v>
      </c>
      <c r="B491" s="164" t="s">
        <v>16912</v>
      </c>
      <c r="C491" s="1920" t="s">
        <v>16913</v>
      </c>
      <c r="D491" s="858"/>
      <c r="E491" s="858">
        <v>0.26</v>
      </c>
      <c r="F491" s="858"/>
      <c r="G491" s="858"/>
      <c r="H491" s="858"/>
      <c r="I491" s="858"/>
      <c r="J491" s="858"/>
      <c r="K491" s="858"/>
      <c r="L491" s="858"/>
      <c r="M491" s="858"/>
      <c r="N491" s="2"/>
      <c r="O491" s="858">
        <v>0.26</v>
      </c>
      <c r="P491" s="858"/>
      <c r="Q491" s="858">
        <v>0.26</v>
      </c>
      <c r="R491" s="859" t="s">
        <v>55</v>
      </c>
      <c r="S491" s="858"/>
      <c r="T491" s="858"/>
      <c r="U491" s="858"/>
      <c r="V491" s="858"/>
      <c r="W491" s="858"/>
      <c r="X491" s="858"/>
      <c r="Y491" s="858"/>
      <c r="Z491" s="858"/>
      <c r="AA491" s="858">
        <v>0.26</v>
      </c>
    </row>
    <row r="492" spans="1:27">
      <c r="A492" s="120">
        <v>8</v>
      </c>
      <c r="B492" s="164" t="s">
        <v>16914</v>
      </c>
      <c r="C492" s="1920" t="s">
        <v>16915</v>
      </c>
      <c r="D492" s="858"/>
      <c r="E492" s="858">
        <v>0.44</v>
      </c>
      <c r="F492" s="858"/>
      <c r="G492" s="858"/>
      <c r="H492" s="858"/>
      <c r="I492" s="858"/>
      <c r="J492" s="858"/>
      <c r="K492" s="858"/>
      <c r="L492" s="858"/>
      <c r="M492" s="858"/>
      <c r="N492" s="2"/>
      <c r="O492" s="858">
        <v>0.44</v>
      </c>
      <c r="P492" s="858"/>
      <c r="Q492" s="858">
        <v>0.44</v>
      </c>
      <c r="R492" s="859" t="s">
        <v>55</v>
      </c>
      <c r="S492" s="858"/>
      <c r="T492" s="858"/>
      <c r="U492" s="858"/>
      <c r="V492" s="858"/>
      <c r="W492" s="858"/>
      <c r="X492" s="858"/>
      <c r="Y492" s="858"/>
      <c r="Z492" s="858"/>
      <c r="AA492" s="858">
        <v>0.44</v>
      </c>
    </row>
    <row r="493" spans="1:27">
      <c r="A493" s="120">
        <v>9</v>
      </c>
      <c r="B493" s="164" t="s">
        <v>16916</v>
      </c>
      <c r="C493" s="1920" t="s">
        <v>16917</v>
      </c>
      <c r="D493" s="858"/>
      <c r="E493" s="858">
        <v>0.48</v>
      </c>
      <c r="F493" s="858"/>
      <c r="G493" s="858"/>
      <c r="H493" s="858"/>
      <c r="I493" s="858"/>
      <c r="J493" s="858"/>
      <c r="K493" s="858"/>
      <c r="L493" s="858"/>
      <c r="M493" s="858"/>
      <c r="N493" s="2"/>
      <c r="O493" s="858">
        <v>0.48</v>
      </c>
      <c r="P493" s="858"/>
      <c r="Q493" s="858">
        <v>0.48</v>
      </c>
      <c r="R493" s="859" t="s">
        <v>55</v>
      </c>
      <c r="S493" s="858"/>
      <c r="T493" s="858"/>
      <c r="U493" s="858"/>
      <c r="V493" s="858"/>
      <c r="W493" s="858"/>
      <c r="X493" s="858"/>
      <c r="Y493" s="858"/>
      <c r="Z493" s="858"/>
      <c r="AA493" s="858">
        <v>0.48</v>
      </c>
    </row>
    <row r="494" spans="1:27">
      <c r="A494" s="120">
        <v>10</v>
      </c>
      <c r="B494" s="164" t="s">
        <v>16918</v>
      </c>
      <c r="C494" s="1920" t="s">
        <v>16919</v>
      </c>
      <c r="D494" s="858"/>
      <c r="E494" s="858">
        <v>0.28000000000000003</v>
      </c>
      <c r="F494" s="858"/>
      <c r="G494" s="858"/>
      <c r="H494" s="858"/>
      <c r="I494" s="858"/>
      <c r="J494" s="858"/>
      <c r="K494" s="858"/>
      <c r="L494" s="858"/>
      <c r="M494" s="858"/>
      <c r="N494" s="2"/>
      <c r="O494" s="858">
        <v>0.28000000000000003</v>
      </c>
      <c r="P494" s="858"/>
      <c r="Q494" s="858">
        <v>0.28000000000000003</v>
      </c>
      <c r="R494" s="859" t="s">
        <v>55</v>
      </c>
      <c r="S494" s="858"/>
      <c r="T494" s="858"/>
      <c r="U494" s="858"/>
      <c r="V494" s="858"/>
      <c r="W494" s="858"/>
      <c r="X494" s="858"/>
      <c r="Y494" s="858"/>
      <c r="Z494" s="858"/>
      <c r="AA494" s="858">
        <v>0.28000000000000003</v>
      </c>
    </row>
    <row r="495" spans="1:27">
      <c r="A495" s="120">
        <v>11</v>
      </c>
      <c r="B495" s="164" t="s">
        <v>16920</v>
      </c>
      <c r="C495" s="1920" t="s">
        <v>16921</v>
      </c>
      <c r="D495" s="858"/>
      <c r="E495" s="858">
        <v>0.38</v>
      </c>
      <c r="F495" s="858"/>
      <c r="G495" s="858"/>
      <c r="H495" s="858"/>
      <c r="I495" s="858"/>
      <c r="J495" s="858"/>
      <c r="K495" s="858"/>
      <c r="L495" s="858"/>
      <c r="M495" s="858"/>
      <c r="N495" s="2"/>
      <c r="O495" s="858">
        <v>0.38</v>
      </c>
      <c r="P495" s="858"/>
      <c r="Q495" s="858">
        <v>0.38</v>
      </c>
      <c r="R495" s="859" t="s">
        <v>55</v>
      </c>
      <c r="S495" s="858"/>
      <c r="T495" s="858"/>
      <c r="U495" s="858"/>
      <c r="V495" s="858"/>
      <c r="W495" s="858"/>
      <c r="X495" s="858"/>
      <c r="Y495" s="858"/>
      <c r="Z495" s="858"/>
      <c r="AA495" s="858">
        <v>0.38</v>
      </c>
    </row>
    <row r="496" spans="1:27">
      <c r="A496" s="120">
        <v>12</v>
      </c>
      <c r="B496" s="164" t="s">
        <v>16922</v>
      </c>
      <c r="C496" s="1920" t="s">
        <v>16923</v>
      </c>
      <c r="D496" s="858"/>
      <c r="E496" s="858">
        <v>0.4</v>
      </c>
      <c r="F496" s="858"/>
      <c r="G496" s="858"/>
      <c r="H496" s="858"/>
      <c r="I496" s="858"/>
      <c r="J496" s="858"/>
      <c r="K496" s="858"/>
      <c r="L496" s="858"/>
      <c r="M496" s="858"/>
      <c r="N496" s="2"/>
      <c r="O496" s="858">
        <v>0.4</v>
      </c>
      <c r="P496" s="858"/>
      <c r="Q496" s="858">
        <v>0.4</v>
      </c>
      <c r="R496" s="859" t="s">
        <v>55</v>
      </c>
      <c r="S496" s="858"/>
      <c r="T496" s="858"/>
      <c r="U496" s="858"/>
      <c r="V496" s="858"/>
      <c r="W496" s="858"/>
      <c r="X496" s="858"/>
      <c r="Y496" s="858"/>
      <c r="Z496" s="858"/>
      <c r="AA496" s="858">
        <v>0.4</v>
      </c>
    </row>
    <row r="497" spans="1:27">
      <c r="A497" s="120">
        <v>13</v>
      </c>
      <c r="B497" s="164" t="s">
        <v>16924</v>
      </c>
      <c r="C497" s="1920" t="s">
        <v>16925</v>
      </c>
      <c r="D497" s="858"/>
      <c r="E497" s="858">
        <v>0.48</v>
      </c>
      <c r="F497" s="858"/>
      <c r="G497" s="858"/>
      <c r="H497" s="858"/>
      <c r="I497" s="858"/>
      <c r="J497" s="858"/>
      <c r="K497" s="858"/>
      <c r="L497" s="858"/>
      <c r="M497" s="858"/>
      <c r="N497" s="2"/>
      <c r="O497" s="858">
        <v>0.48</v>
      </c>
      <c r="P497" s="858"/>
      <c r="Q497" s="858">
        <v>0.48</v>
      </c>
      <c r="R497" s="859" t="s">
        <v>55</v>
      </c>
      <c r="S497" s="858"/>
      <c r="T497" s="858"/>
      <c r="U497" s="858"/>
      <c r="V497" s="858"/>
      <c r="W497" s="858"/>
      <c r="X497" s="858"/>
      <c r="Y497" s="858"/>
      <c r="Z497" s="858"/>
      <c r="AA497" s="858">
        <v>0.48</v>
      </c>
    </row>
    <row r="498" spans="1:27">
      <c r="A498" s="120">
        <v>14</v>
      </c>
      <c r="B498" s="164" t="s">
        <v>16926</v>
      </c>
      <c r="C498" s="1920" t="s">
        <v>16927</v>
      </c>
      <c r="D498" s="858"/>
      <c r="E498" s="858">
        <v>0.46</v>
      </c>
      <c r="F498" s="858"/>
      <c r="G498" s="858"/>
      <c r="H498" s="858"/>
      <c r="I498" s="858"/>
      <c r="J498" s="858"/>
      <c r="K498" s="858"/>
      <c r="L498" s="858"/>
      <c r="M498" s="858"/>
      <c r="N498" s="2"/>
      <c r="O498" s="858">
        <v>0.46</v>
      </c>
      <c r="P498" s="858"/>
      <c r="Q498" s="858">
        <v>0.46</v>
      </c>
      <c r="R498" s="859" t="s">
        <v>55</v>
      </c>
      <c r="S498" s="858"/>
      <c r="T498" s="858"/>
      <c r="U498" s="858"/>
      <c r="V498" s="858"/>
      <c r="W498" s="858"/>
      <c r="X498" s="858"/>
      <c r="Y498" s="858"/>
      <c r="Z498" s="858"/>
      <c r="AA498" s="858">
        <v>0.46</v>
      </c>
    </row>
    <row r="499" spans="1:27">
      <c r="A499" s="120"/>
      <c r="B499" s="217" t="s">
        <v>16928</v>
      </c>
      <c r="C499" s="164"/>
      <c r="D499" s="858"/>
      <c r="E499" s="858"/>
      <c r="F499" s="858"/>
      <c r="G499" s="858"/>
      <c r="H499" s="858"/>
      <c r="I499" s="858"/>
      <c r="J499" s="858"/>
      <c r="K499" s="858"/>
      <c r="L499" s="858"/>
      <c r="M499" s="858"/>
      <c r="N499" s="2"/>
      <c r="O499" s="858"/>
      <c r="P499" s="858"/>
      <c r="Q499" s="858"/>
      <c r="R499" s="859"/>
      <c r="S499" s="858"/>
      <c r="T499" s="858"/>
      <c r="U499" s="858"/>
      <c r="V499" s="858"/>
      <c r="W499" s="858"/>
      <c r="X499" s="858"/>
      <c r="Y499" s="858"/>
      <c r="Z499" s="858"/>
      <c r="AA499" s="858"/>
    </row>
    <row r="500" spans="1:27">
      <c r="A500" s="120">
        <v>15</v>
      </c>
      <c r="B500" s="164" t="s">
        <v>1024</v>
      </c>
      <c r="C500" s="1920" t="s">
        <v>16929</v>
      </c>
      <c r="D500" s="858"/>
      <c r="E500" s="858">
        <v>1.6</v>
      </c>
      <c r="F500" s="1353">
        <v>1.6</v>
      </c>
      <c r="G500" s="858">
        <v>0.45</v>
      </c>
      <c r="H500" s="858"/>
      <c r="I500" s="858"/>
      <c r="J500" s="858"/>
      <c r="K500" s="1922">
        <v>1.1499999999999999</v>
      </c>
      <c r="L500" s="858"/>
      <c r="M500" s="858"/>
      <c r="N500" s="2"/>
      <c r="O500" s="858"/>
      <c r="P500" s="858"/>
      <c r="Q500" s="858"/>
      <c r="R500" s="859" t="s">
        <v>55</v>
      </c>
      <c r="S500" s="858"/>
      <c r="T500" s="858"/>
      <c r="U500" s="858"/>
      <c r="V500" s="858"/>
      <c r="W500" s="858"/>
      <c r="X500" s="858"/>
      <c r="Y500" s="858"/>
      <c r="Z500" s="858">
        <v>1.6</v>
      </c>
      <c r="AA500" s="858"/>
    </row>
    <row r="501" spans="1:27">
      <c r="A501" s="120">
        <v>16</v>
      </c>
      <c r="B501" s="164" t="s">
        <v>16930</v>
      </c>
      <c r="C501" s="1920" t="s">
        <v>16931</v>
      </c>
      <c r="D501" s="858"/>
      <c r="E501" s="858">
        <v>0.9</v>
      </c>
      <c r="F501" s="858"/>
      <c r="G501" s="858"/>
      <c r="H501" s="858"/>
      <c r="I501" s="858"/>
      <c r="J501" s="858"/>
      <c r="K501" s="858"/>
      <c r="L501" s="858"/>
      <c r="M501" s="858"/>
      <c r="N501" s="2"/>
      <c r="O501" s="858">
        <v>0.9</v>
      </c>
      <c r="P501" s="858"/>
      <c r="Q501" s="858">
        <v>0.9</v>
      </c>
      <c r="R501" s="859" t="s">
        <v>55</v>
      </c>
      <c r="S501" s="858"/>
      <c r="T501" s="858"/>
      <c r="U501" s="858"/>
      <c r="V501" s="858"/>
      <c r="W501" s="858"/>
      <c r="X501" s="858"/>
      <c r="Y501" s="858"/>
      <c r="Z501" s="858"/>
      <c r="AA501" s="858">
        <v>0.9</v>
      </c>
    </row>
    <row r="502" spans="1:27">
      <c r="A502" s="120">
        <v>17</v>
      </c>
      <c r="B502" s="164" t="s">
        <v>16932</v>
      </c>
      <c r="C502" s="1920" t="s">
        <v>16933</v>
      </c>
      <c r="D502" s="858"/>
      <c r="E502" s="858">
        <v>0.5</v>
      </c>
      <c r="F502" s="858"/>
      <c r="G502" s="858"/>
      <c r="H502" s="858"/>
      <c r="I502" s="858"/>
      <c r="J502" s="858"/>
      <c r="K502" s="858"/>
      <c r="L502" s="858"/>
      <c r="M502" s="858"/>
      <c r="N502" s="2"/>
      <c r="O502" s="858">
        <v>0.5</v>
      </c>
      <c r="P502" s="858"/>
      <c r="Q502" s="858">
        <v>0.5</v>
      </c>
      <c r="R502" s="859" t="s">
        <v>55</v>
      </c>
      <c r="S502" s="858"/>
      <c r="T502" s="858"/>
      <c r="U502" s="858"/>
      <c r="V502" s="858"/>
      <c r="W502" s="858"/>
      <c r="X502" s="858"/>
      <c r="Y502" s="858"/>
      <c r="Z502" s="858"/>
      <c r="AA502" s="858">
        <v>0.5</v>
      </c>
    </row>
    <row r="503" spans="1:27">
      <c r="A503" s="120"/>
      <c r="B503" s="217" t="s">
        <v>16934</v>
      </c>
      <c r="C503" s="164"/>
      <c r="D503" s="858"/>
      <c r="E503" s="858"/>
      <c r="F503" s="858"/>
      <c r="G503" s="858"/>
      <c r="H503" s="858"/>
      <c r="I503" s="858"/>
      <c r="J503" s="858"/>
      <c r="K503" s="858"/>
      <c r="L503" s="858"/>
      <c r="M503" s="858"/>
      <c r="N503" s="2"/>
      <c r="O503" s="858"/>
      <c r="P503" s="858"/>
      <c r="Q503" s="858"/>
      <c r="R503" s="859"/>
      <c r="S503" s="858"/>
      <c r="T503" s="858"/>
      <c r="U503" s="858"/>
      <c r="V503" s="858"/>
      <c r="W503" s="858"/>
      <c r="X503" s="858"/>
      <c r="Y503" s="858"/>
      <c r="Z503" s="858"/>
      <c r="AA503" s="858"/>
    </row>
    <row r="504" spans="1:27">
      <c r="A504" s="120">
        <v>18</v>
      </c>
      <c r="B504" s="164" t="s">
        <v>16935</v>
      </c>
      <c r="C504" s="1920" t="s">
        <v>16909</v>
      </c>
      <c r="D504" s="858"/>
      <c r="E504" s="858">
        <v>0.6</v>
      </c>
      <c r="F504" s="858">
        <v>0.6</v>
      </c>
      <c r="G504" s="858">
        <v>0.25</v>
      </c>
      <c r="H504" s="858"/>
      <c r="I504" s="858"/>
      <c r="J504" s="858"/>
      <c r="K504" s="858"/>
      <c r="L504" s="858">
        <v>0.35</v>
      </c>
      <c r="M504" s="858"/>
      <c r="N504" s="2"/>
      <c r="O504" s="858"/>
      <c r="P504" s="858"/>
      <c r="Q504" s="858"/>
      <c r="R504" s="859" t="s">
        <v>55</v>
      </c>
      <c r="S504" s="858"/>
      <c r="T504" s="858"/>
      <c r="U504" s="858"/>
      <c r="V504" s="858"/>
      <c r="W504" s="858"/>
      <c r="X504" s="858"/>
      <c r="Y504" s="858"/>
      <c r="Z504" s="858">
        <v>0.25</v>
      </c>
      <c r="AA504" s="858">
        <v>0.35</v>
      </c>
    </row>
    <row r="505" spans="1:27">
      <c r="A505" s="120">
        <v>19</v>
      </c>
      <c r="B505" s="164" t="s">
        <v>16936</v>
      </c>
      <c r="C505" s="1920" t="s">
        <v>16937</v>
      </c>
      <c r="D505" s="2314"/>
      <c r="E505" s="858">
        <v>0.56000000000000005</v>
      </c>
      <c r="F505" s="2332"/>
      <c r="G505" s="858"/>
      <c r="H505" s="858"/>
      <c r="I505" s="858"/>
      <c r="J505" s="858"/>
      <c r="K505" s="858"/>
      <c r="L505" s="858"/>
      <c r="M505" s="858"/>
      <c r="N505" s="2"/>
      <c r="O505" s="858">
        <v>0.56000000000000005</v>
      </c>
      <c r="P505" s="858"/>
      <c r="Q505" s="858">
        <v>0.56000000000000005</v>
      </c>
      <c r="R505" s="859" t="s">
        <v>55</v>
      </c>
      <c r="S505" s="858"/>
      <c r="T505" s="858"/>
      <c r="U505" s="858"/>
      <c r="V505" s="858"/>
      <c r="W505" s="858"/>
      <c r="X505" s="858"/>
      <c r="Y505" s="858"/>
      <c r="Z505" s="858"/>
      <c r="AA505" s="858">
        <v>0.56000000000000005</v>
      </c>
    </row>
    <row r="506" spans="1:27">
      <c r="A506" s="120">
        <v>20</v>
      </c>
      <c r="B506" s="164" t="s">
        <v>7555</v>
      </c>
      <c r="C506" s="1920" t="s">
        <v>16938</v>
      </c>
      <c r="D506" s="858"/>
      <c r="E506" s="858">
        <v>0.2</v>
      </c>
      <c r="F506" s="858"/>
      <c r="G506" s="858"/>
      <c r="H506" s="858"/>
      <c r="I506" s="858"/>
      <c r="J506" s="858"/>
      <c r="K506" s="858"/>
      <c r="L506" s="858"/>
      <c r="M506" s="858"/>
      <c r="N506" s="2"/>
      <c r="O506" s="858">
        <v>0.2</v>
      </c>
      <c r="P506" s="858"/>
      <c r="Q506" s="858">
        <v>0.2</v>
      </c>
      <c r="R506" s="859" t="s">
        <v>55</v>
      </c>
      <c r="S506" s="858"/>
      <c r="T506" s="858"/>
      <c r="U506" s="858"/>
      <c r="V506" s="858"/>
      <c r="W506" s="858"/>
      <c r="X506" s="858"/>
      <c r="Y506" s="858"/>
      <c r="Z506" s="858"/>
      <c r="AA506" s="858">
        <v>0.2</v>
      </c>
    </row>
    <row r="507" spans="1:27">
      <c r="A507" s="120">
        <v>21</v>
      </c>
      <c r="B507" s="164" t="s">
        <v>16939</v>
      </c>
      <c r="C507" s="1920" t="s">
        <v>16940</v>
      </c>
      <c r="D507" s="858"/>
      <c r="E507" s="858">
        <v>0.38</v>
      </c>
      <c r="F507" s="858"/>
      <c r="G507" s="858"/>
      <c r="H507" s="858"/>
      <c r="I507" s="858"/>
      <c r="J507" s="858"/>
      <c r="K507" s="858"/>
      <c r="L507" s="858"/>
      <c r="M507" s="858"/>
      <c r="N507" s="2"/>
      <c r="O507" s="858">
        <v>0.38</v>
      </c>
      <c r="P507" s="858"/>
      <c r="Q507" s="858">
        <v>0.38</v>
      </c>
      <c r="R507" s="859" t="s">
        <v>55</v>
      </c>
      <c r="S507" s="858"/>
      <c r="T507" s="858"/>
      <c r="U507" s="858"/>
      <c r="V507" s="858"/>
      <c r="W507" s="858"/>
      <c r="X507" s="858"/>
      <c r="Y507" s="858"/>
      <c r="Z507" s="858"/>
      <c r="AA507" s="858">
        <v>0.38</v>
      </c>
    </row>
    <row r="508" spans="1:27" ht="25.5">
      <c r="A508" s="120">
        <v>22</v>
      </c>
      <c r="B508" s="164" t="s">
        <v>16941</v>
      </c>
      <c r="C508" s="1920" t="s">
        <v>16942</v>
      </c>
      <c r="D508" s="858"/>
      <c r="E508" s="858">
        <v>0.38</v>
      </c>
      <c r="F508" s="858"/>
      <c r="G508" s="858"/>
      <c r="H508" s="858"/>
      <c r="I508" s="858"/>
      <c r="J508" s="858"/>
      <c r="K508" s="858"/>
      <c r="L508" s="858"/>
      <c r="M508" s="858"/>
      <c r="N508" s="2"/>
      <c r="O508" s="858">
        <v>0.38</v>
      </c>
      <c r="P508" s="858"/>
      <c r="Q508" s="858">
        <v>0.38</v>
      </c>
      <c r="R508" s="859" t="s">
        <v>55</v>
      </c>
      <c r="S508" s="858"/>
      <c r="T508" s="858"/>
      <c r="U508" s="858"/>
      <c r="V508" s="858"/>
      <c r="W508" s="858"/>
      <c r="X508" s="858"/>
      <c r="Y508" s="858"/>
      <c r="Z508" s="858"/>
      <c r="AA508" s="858">
        <v>0.38</v>
      </c>
    </row>
    <row r="509" spans="1:27">
      <c r="A509" s="120">
        <v>23</v>
      </c>
      <c r="B509" s="164" t="s">
        <v>16943</v>
      </c>
      <c r="C509" s="1920" t="s">
        <v>16944</v>
      </c>
      <c r="D509" s="858"/>
      <c r="E509" s="858">
        <v>0.28000000000000003</v>
      </c>
      <c r="F509" s="858"/>
      <c r="G509" s="858"/>
      <c r="H509" s="858"/>
      <c r="I509" s="858"/>
      <c r="J509" s="858"/>
      <c r="K509" s="858"/>
      <c r="L509" s="858"/>
      <c r="M509" s="858"/>
      <c r="N509" s="2"/>
      <c r="O509" s="858">
        <v>0.28000000000000003</v>
      </c>
      <c r="P509" s="858"/>
      <c r="Q509" s="858">
        <v>0.28000000000000003</v>
      </c>
      <c r="R509" s="859" t="s">
        <v>55</v>
      </c>
      <c r="S509" s="858"/>
      <c r="T509" s="858"/>
      <c r="U509" s="858"/>
      <c r="V509" s="858"/>
      <c r="W509" s="858"/>
      <c r="X509" s="858"/>
      <c r="Y509" s="858"/>
      <c r="Z509" s="858"/>
      <c r="AA509" s="858">
        <v>0.28000000000000003</v>
      </c>
    </row>
    <row r="510" spans="1:27" ht="25.5">
      <c r="A510" s="120">
        <v>24</v>
      </c>
      <c r="B510" s="164" t="s">
        <v>16945</v>
      </c>
      <c r="C510" s="1920" t="s">
        <v>16946</v>
      </c>
      <c r="D510" s="858"/>
      <c r="E510" s="858">
        <v>0.2</v>
      </c>
      <c r="F510" s="858"/>
      <c r="G510" s="858"/>
      <c r="H510" s="858"/>
      <c r="I510" s="858"/>
      <c r="J510" s="858"/>
      <c r="K510" s="858"/>
      <c r="L510" s="858"/>
      <c r="M510" s="858"/>
      <c r="N510" s="2"/>
      <c r="O510" s="858">
        <v>0.2</v>
      </c>
      <c r="P510" s="858"/>
      <c r="Q510" s="858">
        <v>0.2</v>
      </c>
      <c r="R510" s="859" t="s">
        <v>55</v>
      </c>
      <c r="S510" s="858"/>
      <c r="T510" s="858"/>
      <c r="U510" s="858"/>
      <c r="V510" s="858"/>
      <c r="W510" s="858"/>
      <c r="X510" s="858"/>
      <c r="Y510" s="858"/>
      <c r="Z510" s="858"/>
      <c r="AA510" s="858">
        <v>0.2</v>
      </c>
    </row>
    <row r="511" spans="1:27">
      <c r="A511" s="120">
        <v>25</v>
      </c>
      <c r="B511" s="164" t="s">
        <v>16947</v>
      </c>
      <c r="C511" s="1920" t="s">
        <v>16948</v>
      </c>
      <c r="D511" s="858"/>
      <c r="E511" s="858">
        <v>2.16</v>
      </c>
      <c r="F511" s="858">
        <v>2.16</v>
      </c>
      <c r="G511" s="858">
        <v>1.36</v>
      </c>
      <c r="H511" s="858"/>
      <c r="I511" s="858"/>
      <c r="J511" s="858"/>
      <c r="K511" s="858"/>
      <c r="L511" s="858">
        <v>0.8</v>
      </c>
      <c r="M511" s="858"/>
      <c r="N511" s="2"/>
      <c r="O511" s="858"/>
      <c r="P511" s="858"/>
      <c r="Q511" s="858">
        <v>0.8</v>
      </c>
      <c r="R511" s="859" t="s">
        <v>55</v>
      </c>
      <c r="S511" s="858"/>
      <c r="T511" s="858"/>
      <c r="U511" s="858"/>
      <c r="V511" s="858"/>
      <c r="W511" s="858"/>
      <c r="X511" s="858"/>
      <c r="Y511" s="858"/>
      <c r="Z511" s="858">
        <v>2.16</v>
      </c>
      <c r="AA511" s="858"/>
    </row>
    <row r="512" spans="1:27">
      <c r="A512" s="120">
        <v>26</v>
      </c>
      <c r="B512" s="164" t="s">
        <v>16949</v>
      </c>
      <c r="C512" s="1920" t="s">
        <v>16950</v>
      </c>
      <c r="D512" s="858"/>
      <c r="E512" s="858">
        <v>0.2</v>
      </c>
      <c r="F512" s="858"/>
      <c r="G512" s="858"/>
      <c r="H512" s="858"/>
      <c r="I512" s="858"/>
      <c r="J512" s="858"/>
      <c r="K512" s="858"/>
      <c r="L512" s="858"/>
      <c r="M512" s="858"/>
      <c r="N512" s="2"/>
      <c r="O512" s="858">
        <v>0.2</v>
      </c>
      <c r="P512" s="858"/>
      <c r="Q512" s="858">
        <v>0.2</v>
      </c>
      <c r="R512" s="859" t="s">
        <v>55</v>
      </c>
      <c r="S512" s="858"/>
      <c r="T512" s="858"/>
      <c r="U512" s="858"/>
      <c r="V512" s="858"/>
      <c r="W512" s="858"/>
      <c r="X512" s="858"/>
      <c r="Y512" s="858"/>
      <c r="Z512" s="858"/>
      <c r="AA512" s="858">
        <v>0.2</v>
      </c>
    </row>
    <row r="513" spans="1:27">
      <c r="A513" s="120"/>
      <c r="B513" s="217" t="s">
        <v>16951</v>
      </c>
      <c r="C513" s="164"/>
      <c r="D513" s="858"/>
      <c r="E513" s="858"/>
      <c r="F513" s="858"/>
      <c r="G513" s="858"/>
      <c r="H513" s="858"/>
      <c r="I513" s="858"/>
      <c r="J513" s="858"/>
      <c r="K513" s="858"/>
      <c r="L513" s="858"/>
      <c r="M513" s="858"/>
      <c r="N513" s="2"/>
      <c r="O513" s="858"/>
      <c r="P513" s="858"/>
      <c r="Q513" s="858"/>
      <c r="R513" s="859"/>
      <c r="S513" s="858"/>
      <c r="T513" s="858"/>
      <c r="U513" s="858"/>
      <c r="V513" s="858"/>
      <c r="W513" s="858"/>
      <c r="X513" s="858"/>
      <c r="Y513" s="858"/>
      <c r="Z513" s="858"/>
      <c r="AA513" s="858"/>
    </row>
    <row r="514" spans="1:27">
      <c r="A514" s="120">
        <v>27</v>
      </c>
      <c r="B514" s="164" t="s">
        <v>16952</v>
      </c>
      <c r="C514" s="1920" t="s">
        <v>16953</v>
      </c>
      <c r="D514" s="1920"/>
      <c r="E514" s="858">
        <v>0.37</v>
      </c>
      <c r="F514" s="858">
        <v>0.37</v>
      </c>
      <c r="G514" s="858">
        <v>0.37</v>
      </c>
      <c r="H514" s="858"/>
      <c r="I514" s="858"/>
      <c r="J514" s="858"/>
      <c r="K514" s="858"/>
      <c r="L514" s="858"/>
      <c r="M514" s="858"/>
      <c r="N514" s="2"/>
      <c r="O514" s="858"/>
      <c r="P514" s="858"/>
      <c r="Q514" s="858">
        <v>0.37</v>
      </c>
      <c r="R514" s="859" t="s">
        <v>55</v>
      </c>
      <c r="S514" s="858"/>
      <c r="T514" s="858"/>
      <c r="U514" s="858"/>
      <c r="V514" s="858"/>
      <c r="W514" s="858"/>
      <c r="X514" s="858"/>
      <c r="Y514" s="858"/>
      <c r="Z514" s="858">
        <v>0.37</v>
      </c>
      <c r="AA514" s="858"/>
    </row>
    <row r="515" spans="1:27">
      <c r="A515" s="120">
        <v>28</v>
      </c>
      <c r="B515" s="164" t="s">
        <v>16954</v>
      </c>
      <c r="C515" s="1920" t="s">
        <v>16955</v>
      </c>
      <c r="D515" s="1920"/>
      <c r="E515" s="858">
        <v>0.34</v>
      </c>
      <c r="F515" s="2332">
        <v>0.34</v>
      </c>
      <c r="G515" s="858"/>
      <c r="H515" s="858"/>
      <c r="I515" s="858"/>
      <c r="J515" s="858"/>
      <c r="K515" s="858"/>
      <c r="L515" s="858">
        <v>0.34</v>
      </c>
      <c r="M515" s="858"/>
      <c r="N515" s="2"/>
      <c r="O515" s="858"/>
      <c r="P515" s="858"/>
      <c r="Q515" s="858">
        <v>0.34</v>
      </c>
      <c r="R515" s="859" t="s">
        <v>55</v>
      </c>
      <c r="S515" s="858"/>
      <c r="T515" s="858"/>
      <c r="U515" s="858"/>
      <c r="V515" s="858"/>
      <c r="W515" s="858"/>
      <c r="X515" s="858"/>
      <c r="Y515" s="858"/>
      <c r="Z515" s="858">
        <v>0.34</v>
      </c>
      <c r="AA515" s="858"/>
    </row>
    <row r="516" spans="1:27">
      <c r="A516" s="120">
        <v>29</v>
      </c>
      <c r="B516" s="164" t="s">
        <v>7517</v>
      </c>
      <c r="C516" s="1920" t="s">
        <v>16956</v>
      </c>
      <c r="D516" s="1920"/>
      <c r="E516" s="858">
        <v>0.4</v>
      </c>
      <c r="F516" s="858">
        <v>0.4</v>
      </c>
      <c r="G516" s="858">
        <v>0.4</v>
      </c>
      <c r="H516" s="858"/>
      <c r="I516" s="858"/>
      <c r="J516" s="858"/>
      <c r="K516" s="858"/>
      <c r="L516" s="858"/>
      <c r="M516" s="858"/>
      <c r="N516" s="2"/>
      <c r="O516" s="858"/>
      <c r="P516" s="858"/>
      <c r="Q516" s="858">
        <v>0.4</v>
      </c>
      <c r="R516" s="859" t="s">
        <v>55</v>
      </c>
      <c r="S516" s="858"/>
      <c r="T516" s="858"/>
      <c r="U516" s="858"/>
      <c r="V516" s="858"/>
      <c r="W516" s="858"/>
      <c r="X516" s="858"/>
      <c r="Y516" s="858"/>
      <c r="Z516" s="858">
        <v>0.4</v>
      </c>
      <c r="AA516" s="858"/>
    </row>
    <row r="517" spans="1:27">
      <c r="A517" s="120">
        <v>30</v>
      </c>
      <c r="B517" s="164" t="s">
        <v>16957</v>
      </c>
      <c r="C517" s="1920" t="s">
        <v>16958</v>
      </c>
      <c r="D517" s="1920"/>
      <c r="E517" s="858">
        <v>1.1000000000000001</v>
      </c>
      <c r="F517" s="858">
        <v>1.1000000000000001</v>
      </c>
      <c r="G517" s="858">
        <v>1.1000000000000001</v>
      </c>
      <c r="H517" s="858"/>
      <c r="I517" s="858"/>
      <c r="J517" s="858"/>
      <c r="K517" s="858"/>
      <c r="L517" s="858"/>
      <c r="M517" s="858"/>
      <c r="N517" s="2"/>
      <c r="O517" s="858"/>
      <c r="P517" s="858"/>
      <c r="Q517" s="858">
        <v>0.8</v>
      </c>
      <c r="R517" s="859" t="s">
        <v>55</v>
      </c>
      <c r="S517" s="858"/>
      <c r="T517" s="858"/>
      <c r="U517" s="858"/>
      <c r="V517" s="858"/>
      <c r="W517" s="858"/>
      <c r="X517" s="858"/>
      <c r="Y517" s="858"/>
      <c r="Z517" s="858">
        <v>1.1000000000000001</v>
      </c>
      <c r="AA517" s="858"/>
    </row>
    <row r="518" spans="1:27">
      <c r="A518" s="120">
        <v>31</v>
      </c>
      <c r="B518" s="164" t="s">
        <v>16959</v>
      </c>
      <c r="C518" s="1920" t="s">
        <v>16960</v>
      </c>
      <c r="D518" s="1920"/>
      <c r="E518" s="858">
        <v>1.8</v>
      </c>
      <c r="F518" s="858">
        <v>1.8</v>
      </c>
      <c r="G518" s="858">
        <v>1.8</v>
      </c>
      <c r="H518" s="858"/>
      <c r="I518" s="858"/>
      <c r="J518" s="858"/>
      <c r="K518" s="858"/>
      <c r="L518" s="858"/>
      <c r="M518" s="858"/>
      <c r="N518" s="2"/>
      <c r="O518" s="858"/>
      <c r="P518" s="858"/>
      <c r="Q518" s="858">
        <v>0.9</v>
      </c>
      <c r="R518" s="859" t="s">
        <v>55</v>
      </c>
      <c r="S518" s="858"/>
      <c r="T518" s="858"/>
      <c r="U518" s="858"/>
      <c r="V518" s="858"/>
      <c r="W518" s="858"/>
      <c r="X518" s="858"/>
      <c r="Y518" s="858">
        <v>1.8</v>
      </c>
      <c r="Z518" s="858"/>
      <c r="AA518" s="858"/>
    </row>
    <row r="519" spans="1:27">
      <c r="A519" s="120">
        <v>32</v>
      </c>
      <c r="B519" s="164" t="s">
        <v>16961</v>
      </c>
      <c r="C519" s="1920" t="s">
        <v>16962</v>
      </c>
      <c r="D519" s="1920"/>
      <c r="E519" s="858">
        <v>0.25</v>
      </c>
      <c r="F519" s="858">
        <v>0.25</v>
      </c>
      <c r="G519" s="858">
        <v>0.25</v>
      </c>
      <c r="H519" s="858"/>
      <c r="I519" s="858"/>
      <c r="J519" s="858"/>
      <c r="K519" s="858"/>
      <c r="L519" s="858"/>
      <c r="M519" s="858"/>
      <c r="N519" s="2"/>
      <c r="O519" s="858"/>
      <c r="P519" s="858"/>
      <c r="Q519" s="858">
        <v>0.25</v>
      </c>
      <c r="R519" s="859" t="s">
        <v>55</v>
      </c>
      <c r="S519" s="858"/>
      <c r="T519" s="858"/>
      <c r="U519" s="858"/>
      <c r="V519" s="858"/>
      <c r="W519" s="858"/>
      <c r="X519" s="858"/>
      <c r="Y519" s="858"/>
      <c r="Z519" s="858">
        <v>0.25</v>
      </c>
      <c r="AA519" s="858"/>
    </row>
    <row r="520" spans="1:27">
      <c r="A520" s="120">
        <v>33</v>
      </c>
      <c r="B520" s="164" t="s">
        <v>16963</v>
      </c>
      <c r="C520" s="1920" t="s">
        <v>16964</v>
      </c>
      <c r="D520" s="1920"/>
      <c r="E520" s="858">
        <v>0.27</v>
      </c>
      <c r="F520" s="858">
        <v>0.27</v>
      </c>
      <c r="G520" s="858">
        <v>0.27</v>
      </c>
      <c r="H520" s="858"/>
      <c r="I520" s="858"/>
      <c r="J520" s="858"/>
      <c r="K520" s="858"/>
      <c r="L520" s="858"/>
      <c r="M520" s="858"/>
      <c r="N520" s="2"/>
      <c r="O520" s="858"/>
      <c r="P520" s="858"/>
      <c r="Q520" s="858"/>
      <c r="R520" s="859" t="s">
        <v>55</v>
      </c>
      <c r="S520" s="858"/>
      <c r="T520" s="858"/>
      <c r="U520" s="858"/>
      <c r="V520" s="858"/>
      <c r="W520" s="858"/>
      <c r="X520" s="858"/>
      <c r="Y520" s="858"/>
      <c r="Z520" s="858">
        <v>0.27</v>
      </c>
      <c r="AA520" s="858"/>
    </row>
    <row r="521" spans="1:27">
      <c r="A521" s="120">
        <v>34</v>
      </c>
      <c r="B521" s="164" t="s">
        <v>16965</v>
      </c>
      <c r="C521" s="1920" t="s">
        <v>16966</v>
      </c>
      <c r="D521" s="1920"/>
      <c r="E521" s="858">
        <v>1.2</v>
      </c>
      <c r="F521" s="858">
        <v>1.2</v>
      </c>
      <c r="G521" s="858">
        <v>1.2</v>
      </c>
      <c r="H521" s="858"/>
      <c r="I521" s="858"/>
      <c r="J521" s="858"/>
      <c r="K521" s="858"/>
      <c r="L521" s="858"/>
      <c r="M521" s="858"/>
      <c r="N521" s="2"/>
      <c r="O521" s="858"/>
      <c r="P521" s="858"/>
      <c r="Q521" s="858">
        <v>1.2</v>
      </c>
      <c r="R521" s="859" t="s">
        <v>55</v>
      </c>
      <c r="S521" s="858"/>
      <c r="T521" s="858"/>
      <c r="U521" s="858"/>
      <c r="V521" s="858"/>
      <c r="W521" s="858"/>
      <c r="X521" s="858"/>
      <c r="Y521" s="858"/>
      <c r="Z521" s="858">
        <v>1.2</v>
      </c>
      <c r="AA521" s="858"/>
    </row>
    <row r="522" spans="1:27">
      <c r="A522" s="120">
        <v>35</v>
      </c>
      <c r="B522" s="164" t="s">
        <v>16967</v>
      </c>
      <c r="C522" s="1920" t="s">
        <v>16968</v>
      </c>
      <c r="D522" s="1920"/>
      <c r="E522" s="858">
        <v>0.16</v>
      </c>
      <c r="F522" s="858"/>
      <c r="G522" s="858"/>
      <c r="H522" s="858"/>
      <c r="I522" s="858"/>
      <c r="J522" s="858"/>
      <c r="K522" s="858"/>
      <c r="L522" s="858"/>
      <c r="M522" s="858"/>
      <c r="N522" s="2"/>
      <c r="O522" s="858">
        <v>0.16</v>
      </c>
      <c r="P522" s="858"/>
      <c r="Q522" s="858">
        <v>0.16</v>
      </c>
      <c r="R522" s="859" t="s">
        <v>55</v>
      </c>
      <c r="S522" s="858"/>
      <c r="T522" s="858"/>
      <c r="U522" s="858"/>
      <c r="V522" s="858"/>
      <c r="W522" s="858"/>
      <c r="X522" s="858"/>
      <c r="Y522" s="858"/>
      <c r="Z522" s="858"/>
      <c r="AA522" s="858">
        <v>0.16</v>
      </c>
    </row>
    <row r="523" spans="1:27">
      <c r="A523" s="120">
        <v>36</v>
      </c>
      <c r="B523" s="164" t="s">
        <v>16969</v>
      </c>
      <c r="C523" s="1920" t="s">
        <v>16970</v>
      </c>
      <c r="D523" s="1920"/>
      <c r="E523" s="858">
        <v>0.6</v>
      </c>
      <c r="F523" s="858">
        <v>0.6</v>
      </c>
      <c r="G523" s="858">
        <v>0.6</v>
      </c>
      <c r="H523" s="858"/>
      <c r="I523" s="858"/>
      <c r="J523" s="858"/>
      <c r="K523" s="858"/>
      <c r="L523" s="858"/>
      <c r="M523" s="858"/>
      <c r="N523" s="2"/>
      <c r="O523" s="858"/>
      <c r="P523" s="858"/>
      <c r="Q523" s="858"/>
      <c r="R523" s="859" t="s">
        <v>55</v>
      </c>
      <c r="S523" s="858"/>
      <c r="T523" s="858"/>
      <c r="U523" s="858"/>
      <c r="V523" s="858"/>
      <c r="W523" s="858"/>
      <c r="X523" s="858"/>
      <c r="Y523" s="858"/>
      <c r="Z523" s="858">
        <v>0.6</v>
      </c>
      <c r="AA523" s="858"/>
    </row>
    <row r="524" spans="1:27">
      <c r="A524" s="120">
        <v>37</v>
      </c>
      <c r="B524" s="164" t="s">
        <v>16971</v>
      </c>
      <c r="C524" s="1920" t="s">
        <v>16972</v>
      </c>
      <c r="D524" s="1920"/>
      <c r="E524" s="858">
        <v>0.7</v>
      </c>
      <c r="F524" s="858">
        <v>0.7</v>
      </c>
      <c r="G524" s="858">
        <v>0.7</v>
      </c>
      <c r="H524" s="858"/>
      <c r="I524" s="858"/>
      <c r="J524" s="858"/>
      <c r="K524" s="858"/>
      <c r="L524" s="858"/>
      <c r="M524" s="858"/>
      <c r="N524" s="2"/>
      <c r="O524" s="858"/>
      <c r="P524" s="858"/>
      <c r="Q524" s="858"/>
      <c r="R524" s="859" t="s">
        <v>55</v>
      </c>
      <c r="S524" s="858"/>
      <c r="T524" s="858"/>
      <c r="U524" s="858"/>
      <c r="V524" s="858"/>
      <c r="W524" s="858"/>
      <c r="X524" s="858"/>
      <c r="Y524" s="858"/>
      <c r="Z524" s="858">
        <v>0.7</v>
      </c>
      <c r="AA524" s="858"/>
    </row>
    <row r="525" spans="1:27">
      <c r="A525" s="120">
        <v>38</v>
      </c>
      <c r="B525" s="164" t="s">
        <v>16973</v>
      </c>
      <c r="C525" s="1920" t="s">
        <v>16974</v>
      </c>
      <c r="D525" s="1920"/>
      <c r="E525" s="858">
        <v>0.8</v>
      </c>
      <c r="F525" s="858">
        <v>0.8</v>
      </c>
      <c r="G525" s="858">
        <v>0.8</v>
      </c>
      <c r="H525" s="858"/>
      <c r="I525" s="858"/>
      <c r="J525" s="858"/>
      <c r="K525" s="858"/>
      <c r="L525" s="858"/>
      <c r="M525" s="858"/>
      <c r="N525" s="2"/>
      <c r="O525" s="858"/>
      <c r="P525" s="858"/>
      <c r="Q525" s="858">
        <v>0.5</v>
      </c>
      <c r="R525" s="859" t="s">
        <v>55</v>
      </c>
      <c r="S525" s="858"/>
      <c r="T525" s="858"/>
      <c r="U525" s="858"/>
      <c r="V525" s="858"/>
      <c r="W525" s="858"/>
      <c r="X525" s="858"/>
      <c r="Y525" s="858">
        <v>0.8</v>
      </c>
      <c r="Z525" s="858"/>
      <c r="AA525" s="858"/>
    </row>
    <row r="526" spans="1:27">
      <c r="A526" s="120">
        <v>39</v>
      </c>
      <c r="B526" s="164" t="s">
        <v>16975</v>
      </c>
      <c r="C526" s="1920" t="s">
        <v>16976</v>
      </c>
      <c r="D526" s="1920"/>
      <c r="E526" s="858">
        <v>0.25</v>
      </c>
      <c r="F526" s="858">
        <v>0.25</v>
      </c>
      <c r="G526" s="858">
        <v>0.25</v>
      </c>
      <c r="H526" s="858"/>
      <c r="I526" s="858"/>
      <c r="J526" s="858"/>
      <c r="K526" s="858"/>
      <c r="L526" s="858"/>
      <c r="M526" s="858"/>
      <c r="N526" s="2"/>
      <c r="O526" s="858"/>
      <c r="P526" s="858"/>
      <c r="Q526" s="858">
        <v>0.25</v>
      </c>
      <c r="R526" s="859" t="s">
        <v>55</v>
      </c>
      <c r="S526" s="858"/>
      <c r="T526" s="858"/>
      <c r="U526" s="858"/>
      <c r="V526" s="858"/>
      <c r="W526" s="858"/>
      <c r="X526" s="858"/>
      <c r="Y526" s="858"/>
      <c r="Z526" s="858">
        <v>0.25</v>
      </c>
      <c r="AA526" s="858"/>
    </row>
    <row r="527" spans="1:27">
      <c r="A527" s="120">
        <v>40</v>
      </c>
      <c r="B527" s="164" t="s">
        <v>16977</v>
      </c>
      <c r="C527" s="1920" t="s">
        <v>16978</v>
      </c>
      <c r="D527" s="1920"/>
      <c r="E527" s="858">
        <v>0.7</v>
      </c>
      <c r="F527" s="858">
        <v>0.7</v>
      </c>
      <c r="G527" s="858">
        <v>0.7</v>
      </c>
      <c r="H527" s="858"/>
      <c r="I527" s="858"/>
      <c r="J527" s="858"/>
      <c r="K527" s="858"/>
      <c r="L527" s="858"/>
      <c r="M527" s="858"/>
      <c r="N527" s="2"/>
      <c r="O527" s="858"/>
      <c r="P527" s="858"/>
      <c r="Q527" s="858">
        <v>0.7</v>
      </c>
      <c r="R527" s="859" t="s">
        <v>55</v>
      </c>
      <c r="S527" s="858"/>
      <c r="T527" s="858"/>
      <c r="U527" s="858"/>
      <c r="V527" s="858"/>
      <c r="W527" s="858"/>
      <c r="X527" s="858"/>
      <c r="Y527" s="858"/>
      <c r="Z527" s="858">
        <v>0.7</v>
      </c>
      <c r="AA527" s="858"/>
    </row>
    <row r="528" spans="1:27">
      <c r="A528" s="120">
        <v>41</v>
      </c>
      <c r="B528" s="164" t="s">
        <v>16979</v>
      </c>
      <c r="C528" s="1920" t="s">
        <v>16980</v>
      </c>
      <c r="D528" s="1920"/>
      <c r="E528" s="858">
        <v>0.3</v>
      </c>
      <c r="F528" s="858">
        <v>0.3</v>
      </c>
      <c r="G528" s="858">
        <v>0.3</v>
      </c>
      <c r="H528" s="858"/>
      <c r="I528" s="858"/>
      <c r="J528" s="858"/>
      <c r="K528" s="858"/>
      <c r="L528" s="858"/>
      <c r="M528" s="858"/>
      <c r="N528" s="2"/>
      <c r="O528" s="858"/>
      <c r="P528" s="858"/>
      <c r="Q528" s="858">
        <v>0.3</v>
      </c>
      <c r="R528" s="859" t="s">
        <v>55</v>
      </c>
      <c r="S528" s="858"/>
      <c r="T528" s="858"/>
      <c r="U528" s="858"/>
      <c r="V528" s="858"/>
      <c r="W528" s="858"/>
      <c r="X528" s="858"/>
      <c r="Y528" s="858"/>
      <c r="Z528" s="858">
        <v>0.3</v>
      </c>
      <c r="AA528" s="858"/>
    </row>
    <row r="529" spans="1:27">
      <c r="A529" s="120">
        <v>42</v>
      </c>
      <c r="B529" s="164" t="s">
        <v>16981</v>
      </c>
      <c r="C529" s="1920" t="s">
        <v>16982</v>
      </c>
      <c r="D529" s="1920"/>
      <c r="E529" s="858">
        <v>0.7</v>
      </c>
      <c r="F529" s="858">
        <v>0.7</v>
      </c>
      <c r="G529" s="858">
        <v>0.7</v>
      </c>
      <c r="H529" s="858"/>
      <c r="I529" s="858"/>
      <c r="J529" s="858"/>
      <c r="K529" s="858"/>
      <c r="L529" s="858"/>
      <c r="M529" s="858"/>
      <c r="N529" s="2"/>
      <c r="O529" s="858"/>
      <c r="P529" s="858"/>
      <c r="Q529" s="858"/>
      <c r="R529" s="859" t="s">
        <v>55</v>
      </c>
      <c r="S529" s="858"/>
      <c r="T529" s="858"/>
      <c r="U529" s="858"/>
      <c r="V529" s="858"/>
      <c r="W529" s="858"/>
      <c r="X529" s="858"/>
      <c r="Y529" s="858"/>
      <c r="Z529" s="858">
        <v>0.7</v>
      </c>
      <c r="AA529" s="858"/>
    </row>
    <row r="530" spans="1:27">
      <c r="A530" s="120">
        <v>43</v>
      </c>
      <c r="B530" s="164" t="s">
        <v>16983</v>
      </c>
      <c r="C530" s="1920" t="s">
        <v>16984</v>
      </c>
      <c r="D530" s="1920"/>
      <c r="E530" s="858">
        <v>0.8</v>
      </c>
      <c r="F530" s="858">
        <v>0.8</v>
      </c>
      <c r="G530" s="858">
        <v>0.8</v>
      </c>
      <c r="H530" s="858"/>
      <c r="I530" s="858"/>
      <c r="J530" s="858"/>
      <c r="K530" s="858"/>
      <c r="L530" s="858"/>
      <c r="M530" s="858"/>
      <c r="N530" s="2"/>
      <c r="O530" s="858"/>
      <c r="P530" s="858"/>
      <c r="Q530" s="858"/>
      <c r="R530" s="859" t="s">
        <v>55</v>
      </c>
      <c r="S530" s="858"/>
      <c r="T530" s="858"/>
      <c r="U530" s="858"/>
      <c r="V530" s="858"/>
      <c r="W530" s="858"/>
      <c r="X530" s="858"/>
      <c r="Y530" s="858"/>
      <c r="Z530" s="858">
        <v>0.8</v>
      </c>
      <c r="AA530" s="858"/>
    </row>
    <row r="531" spans="1:27">
      <c r="A531" s="120">
        <v>44</v>
      </c>
      <c r="B531" s="164" t="s">
        <v>9172</v>
      </c>
      <c r="C531" s="1920" t="s">
        <v>16985</v>
      </c>
      <c r="D531" s="1920"/>
      <c r="E531" s="858">
        <v>1.2</v>
      </c>
      <c r="F531" s="858">
        <v>1.2</v>
      </c>
      <c r="G531" s="858">
        <v>1.2</v>
      </c>
      <c r="H531" s="858"/>
      <c r="I531" s="858"/>
      <c r="J531" s="858"/>
      <c r="K531" s="858"/>
      <c r="L531" s="858"/>
      <c r="M531" s="858"/>
      <c r="N531" s="2"/>
      <c r="O531" s="858"/>
      <c r="P531" s="858"/>
      <c r="Q531" s="858"/>
      <c r="R531" s="859" t="s">
        <v>55</v>
      </c>
      <c r="S531" s="858"/>
      <c r="T531" s="858"/>
      <c r="U531" s="858"/>
      <c r="V531" s="858"/>
      <c r="W531" s="858"/>
      <c r="X531" s="858"/>
      <c r="Y531" s="858"/>
      <c r="Z531" s="858">
        <v>1.2</v>
      </c>
      <c r="AA531" s="858"/>
    </row>
    <row r="532" spans="1:27">
      <c r="A532" s="120">
        <v>45</v>
      </c>
      <c r="B532" s="164" t="s">
        <v>16986</v>
      </c>
      <c r="C532" s="1920" t="s">
        <v>16987</v>
      </c>
      <c r="D532" s="1920"/>
      <c r="E532" s="858">
        <v>0.65</v>
      </c>
      <c r="F532" s="858">
        <v>0.65</v>
      </c>
      <c r="G532" s="858">
        <v>0.65</v>
      </c>
      <c r="H532" s="858"/>
      <c r="I532" s="858"/>
      <c r="J532" s="858"/>
      <c r="K532" s="858"/>
      <c r="L532" s="858"/>
      <c r="M532" s="858"/>
      <c r="N532" s="2"/>
      <c r="O532" s="858"/>
      <c r="P532" s="858"/>
      <c r="Q532" s="858"/>
      <c r="R532" s="859" t="s">
        <v>55</v>
      </c>
      <c r="S532" s="858"/>
      <c r="T532" s="858"/>
      <c r="U532" s="858"/>
      <c r="V532" s="858"/>
      <c r="W532" s="858"/>
      <c r="X532" s="858"/>
      <c r="Y532" s="858"/>
      <c r="Z532" s="858">
        <v>0.65</v>
      </c>
      <c r="AA532" s="858"/>
    </row>
    <row r="533" spans="1:27">
      <c r="A533" s="120">
        <v>46</v>
      </c>
      <c r="B533" s="164" t="s">
        <v>16988</v>
      </c>
      <c r="C533" s="1920" t="s">
        <v>16989</v>
      </c>
      <c r="D533" s="1920"/>
      <c r="E533" s="858">
        <v>0.33</v>
      </c>
      <c r="F533" s="858">
        <v>0.33</v>
      </c>
      <c r="G533" s="858">
        <v>0.33</v>
      </c>
      <c r="H533" s="858"/>
      <c r="I533" s="858"/>
      <c r="J533" s="858"/>
      <c r="K533" s="858"/>
      <c r="L533" s="858"/>
      <c r="M533" s="858"/>
      <c r="N533" s="2"/>
      <c r="O533" s="858"/>
      <c r="P533" s="858"/>
      <c r="Q533" s="858"/>
      <c r="R533" s="859" t="s">
        <v>55</v>
      </c>
      <c r="S533" s="858"/>
      <c r="T533" s="858"/>
      <c r="U533" s="858"/>
      <c r="V533" s="858"/>
      <c r="W533" s="858"/>
      <c r="X533" s="858"/>
      <c r="Y533" s="858"/>
      <c r="Z533" s="858">
        <v>0.33</v>
      </c>
      <c r="AA533" s="858"/>
    </row>
    <row r="534" spans="1:27">
      <c r="A534" s="120">
        <v>47</v>
      </c>
      <c r="B534" s="164" t="s">
        <v>1039</v>
      </c>
      <c r="C534" s="1920" t="s">
        <v>16990</v>
      </c>
      <c r="D534" s="1920"/>
      <c r="E534" s="858">
        <v>0.9</v>
      </c>
      <c r="F534" s="858"/>
      <c r="G534" s="858"/>
      <c r="H534" s="858"/>
      <c r="I534" s="858"/>
      <c r="J534" s="858"/>
      <c r="K534" s="858"/>
      <c r="L534" s="858"/>
      <c r="M534" s="858"/>
      <c r="N534" s="2"/>
      <c r="O534" s="858">
        <v>0.9</v>
      </c>
      <c r="P534" s="858"/>
      <c r="Q534" s="858">
        <v>0.9</v>
      </c>
      <c r="R534" s="859" t="s">
        <v>55</v>
      </c>
      <c r="S534" s="858"/>
      <c r="T534" s="858"/>
      <c r="U534" s="858"/>
      <c r="V534" s="858"/>
      <c r="W534" s="858"/>
      <c r="X534" s="858"/>
      <c r="Y534" s="858"/>
      <c r="Z534" s="858"/>
      <c r="AA534" s="858">
        <v>0.9</v>
      </c>
    </row>
    <row r="535" spans="1:27">
      <c r="A535" s="120">
        <v>48</v>
      </c>
      <c r="B535" s="164" t="s">
        <v>16991</v>
      </c>
      <c r="C535" s="1920" t="s">
        <v>16992</v>
      </c>
      <c r="D535" s="1920"/>
      <c r="E535" s="858">
        <v>0.18</v>
      </c>
      <c r="F535" s="858"/>
      <c r="G535" s="858"/>
      <c r="H535" s="858"/>
      <c r="I535" s="858"/>
      <c r="J535" s="858"/>
      <c r="K535" s="858"/>
      <c r="L535" s="858"/>
      <c r="M535" s="858"/>
      <c r="N535" s="2"/>
      <c r="O535" s="858">
        <v>0.18</v>
      </c>
      <c r="P535" s="858"/>
      <c r="Q535" s="858">
        <v>0.18</v>
      </c>
      <c r="R535" s="859" t="s">
        <v>55</v>
      </c>
      <c r="S535" s="858"/>
      <c r="T535" s="858"/>
      <c r="U535" s="858"/>
      <c r="V535" s="858"/>
      <c r="W535" s="858"/>
      <c r="X535" s="858"/>
      <c r="Y535" s="858"/>
      <c r="Z535" s="858"/>
      <c r="AA535" s="858">
        <v>0.18</v>
      </c>
    </row>
    <row r="536" spans="1:27">
      <c r="A536" s="120">
        <v>49</v>
      </c>
      <c r="B536" s="164" t="s">
        <v>777</v>
      </c>
      <c r="C536" s="1920" t="s">
        <v>16993</v>
      </c>
      <c r="D536" s="1920"/>
      <c r="E536" s="858">
        <v>0.17</v>
      </c>
      <c r="F536" s="858"/>
      <c r="G536" s="858"/>
      <c r="H536" s="858"/>
      <c r="I536" s="858"/>
      <c r="J536" s="858"/>
      <c r="K536" s="858"/>
      <c r="L536" s="858"/>
      <c r="M536" s="858"/>
      <c r="N536" s="2"/>
      <c r="O536" s="858">
        <v>0.17</v>
      </c>
      <c r="P536" s="858"/>
      <c r="Q536" s="858">
        <v>0.17</v>
      </c>
      <c r="R536" s="859" t="s">
        <v>55</v>
      </c>
      <c r="S536" s="858"/>
      <c r="T536" s="858"/>
      <c r="U536" s="858"/>
      <c r="V536" s="858"/>
      <c r="W536" s="858"/>
      <c r="X536" s="858"/>
      <c r="Y536" s="858"/>
      <c r="Z536" s="858"/>
      <c r="AA536" s="858">
        <v>0.17</v>
      </c>
    </row>
    <row r="537" spans="1:27">
      <c r="A537" s="120">
        <v>50</v>
      </c>
      <c r="B537" s="164" t="s">
        <v>16994</v>
      </c>
      <c r="C537" s="1920" t="s">
        <v>16995</v>
      </c>
      <c r="D537" s="1920"/>
      <c r="E537" s="858">
        <v>0.9</v>
      </c>
      <c r="F537" s="858">
        <v>0.9</v>
      </c>
      <c r="G537" s="858">
        <v>0.9</v>
      </c>
      <c r="H537" s="858"/>
      <c r="I537" s="858"/>
      <c r="J537" s="858"/>
      <c r="K537" s="858"/>
      <c r="L537" s="858"/>
      <c r="M537" s="858"/>
      <c r="N537" s="2"/>
      <c r="O537" s="858"/>
      <c r="P537" s="858"/>
      <c r="Q537" s="858">
        <v>0.9</v>
      </c>
      <c r="R537" s="859" t="s">
        <v>55</v>
      </c>
      <c r="S537" s="858"/>
      <c r="T537" s="858"/>
      <c r="U537" s="858"/>
      <c r="V537" s="858"/>
      <c r="W537" s="858"/>
      <c r="X537" s="858"/>
      <c r="Y537" s="858"/>
      <c r="Z537" s="858">
        <v>0.9</v>
      </c>
      <c r="AA537" s="858"/>
    </row>
    <row r="538" spans="1:27">
      <c r="A538" s="120">
        <v>51</v>
      </c>
      <c r="B538" s="164" t="s">
        <v>16996</v>
      </c>
      <c r="C538" s="1920" t="s">
        <v>16997</v>
      </c>
      <c r="D538" s="1920"/>
      <c r="E538" s="858">
        <v>2.2000000000000002</v>
      </c>
      <c r="F538" s="858">
        <v>2.2000000000000002</v>
      </c>
      <c r="G538" s="858">
        <v>2.2000000000000002</v>
      </c>
      <c r="H538" s="858"/>
      <c r="I538" s="858"/>
      <c r="J538" s="858"/>
      <c r="K538" s="858"/>
      <c r="L538" s="858"/>
      <c r="M538" s="858"/>
      <c r="N538" s="2"/>
      <c r="O538" s="858"/>
      <c r="P538" s="858"/>
      <c r="Q538" s="858">
        <v>2.2000000000000002</v>
      </c>
      <c r="R538" s="859" t="s">
        <v>55</v>
      </c>
      <c r="S538" s="858"/>
      <c r="T538" s="858"/>
      <c r="U538" s="858"/>
      <c r="V538" s="858"/>
      <c r="W538" s="858"/>
      <c r="X538" s="858"/>
      <c r="Y538" s="858"/>
      <c r="Z538" s="858">
        <v>2.2000000000000002</v>
      </c>
      <c r="AA538" s="858"/>
    </row>
    <row r="539" spans="1:27">
      <c r="A539" s="120">
        <v>52</v>
      </c>
      <c r="B539" s="164" t="s">
        <v>373</v>
      </c>
      <c r="C539" s="1920" t="s">
        <v>16998</v>
      </c>
      <c r="D539" s="1920"/>
      <c r="E539" s="858">
        <v>2.5</v>
      </c>
      <c r="F539" s="858">
        <v>2.5</v>
      </c>
      <c r="G539" s="858">
        <v>2.5</v>
      </c>
      <c r="H539" s="858"/>
      <c r="I539" s="858"/>
      <c r="J539" s="858"/>
      <c r="K539" s="858"/>
      <c r="L539" s="858"/>
      <c r="M539" s="858"/>
      <c r="N539" s="2"/>
      <c r="O539" s="858"/>
      <c r="P539" s="858"/>
      <c r="Q539" s="858"/>
      <c r="R539" s="859" t="s">
        <v>55</v>
      </c>
      <c r="S539" s="858"/>
      <c r="T539" s="858"/>
      <c r="U539" s="858"/>
      <c r="V539" s="858"/>
      <c r="W539" s="858"/>
      <c r="X539" s="858"/>
      <c r="Y539" s="858">
        <v>2.5</v>
      </c>
      <c r="Z539" s="858"/>
      <c r="AA539" s="858"/>
    </row>
    <row r="540" spans="1:27">
      <c r="A540" s="120">
        <v>53</v>
      </c>
      <c r="B540" s="164" t="s">
        <v>16999</v>
      </c>
      <c r="C540" s="1920" t="s">
        <v>17000</v>
      </c>
      <c r="D540" s="1920"/>
      <c r="E540" s="858">
        <v>0.16</v>
      </c>
      <c r="F540" s="2332">
        <v>0.16</v>
      </c>
      <c r="G540" s="858"/>
      <c r="H540" s="858"/>
      <c r="I540" s="858"/>
      <c r="J540" s="858"/>
      <c r="K540" s="858"/>
      <c r="L540" s="858">
        <v>0.16</v>
      </c>
      <c r="M540" s="858"/>
      <c r="N540" s="2"/>
      <c r="O540" s="858"/>
      <c r="P540" s="858"/>
      <c r="Q540" s="858">
        <v>0.16</v>
      </c>
      <c r="R540" s="859" t="s">
        <v>55</v>
      </c>
      <c r="S540" s="858"/>
      <c r="T540" s="858"/>
      <c r="U540" s="858"/>
      <c r="V540" s="858"/>
      <c r="W540" s="858"/>
      <c r="X540" s="858"/>
      <c r="Y540" s="858"/>
      <c r="Z540" s="858">
        <v>0.16</v>
      </c>
      <c r="AA540" s="858"/>
    </row>
    <row r="541" spans="1:27">
      <c r="A541" s="120">
        <v>54</v>
      </c>
      <c r="B541" s="164" t="s">
        <v>155</v>
      </c>
      <c r="C541" s="1920" t="s">
        <v>17001</v>
      </c>
      <c r="D541" s="1920"/>
      <c r="E541" s="858">
        <v>0.3</v>
      </c>
      <c r="F541" s="858"/>
      <c r="G541" s="858"/>
      <c r="H541" s="858"/>
      <c r="I541" s="858"/>
      <c r="J541" s="858"/>
      <c r="K541" s="858"/>
      <c r="L541" s="858"/>
      <c r="M541" s="858"/>
      <c r="N541" s="2"/>
      <c r="O541" s="858">
        <v>0.3</v>
      </c>
      <c r="P541" s="858"/>
      <c r="Q541" s="858">
        <v>0.3</v>
      </c>
      <c r="R541" s="859" t="s">
        <v>55</v>
      </c>
      <c r="S541" s="858"/>
      <c r="T541" s="858"/>
      <c r="U541" s="858"/>
      <c r="V541" s="858"/>
      <c r="W541" s="858"/>
      <c r="X541" s="858"/>
      <c r="Y541" s="858"/>
      <c r="Z541" s="858"/>
      <c r="AA541" s="858">
        <v>0.3</v>
      </c>
    </row>
    <row r="542" spans="1:27">
      <c r="A542" s="120">
        <v>55</v>
      </c>
      <c r="B542" s="164" t="s">
        <v>17002</v>
      </c>
      <c r="C542" s="1920" t="s">
        <v>17003</v>
      </c>
      <c r="D542" s="1920"/>
      <c r="E542" s="858">
        <v>0.8</v>
      </c>
      <c r="F542" s="858"/>
      <c r="G542" s="858"/>
      <c r="H542" s="858"/>
      <c r="I542" s="858"/>
      <c r="J542" s="858"/>
      <c r="K542" s="858"/>
      <c r="L542" s="858"/>
      <c r="M542" s="858"/>
      <c r="N542" s="2"/>
      <c r="O542" s="858">
        <v>0.8</v>
      </c>
      <c r="P542" s="858"/>
      <c r="Q542" s="858">
        <v>0.8</v>
      </c>
      <c r="R542" s="859" t="s">
        <v>55</v>
      </c>
      <c r="S542" s="858"/>
      <c r="T542" s="858"/>
      <c r="U542" s="858"/>
      <c r="V542" s="858"/>
      <c r="W542" s="858"/>
      <c r="X542" s="858"/>
      <c r="Y542" s="858"/>
      <c r="Z542" s="858"/>
      <c r="AA542" s="858">
        <v>0.8</v>
      </c>
    </row>
    <row r="543" spans="1:27">
      <c r="A543" s="120">
        <v>56</v>
      </c>
      <c r="B543" s="164" t="s">
        <v>17004</v>
      </c>
      <c r="C543" s="1920" t="s">
        <v>17005</v>
      </c>
      <c r="D543" s="1920"/>
      <c r="E543" s="858">
        <v>0.85</v>
      </c>
      <c r="F543" s="858"/>
      <c r="G543" s="858"/>
      <c r="H543" s="858"/>
      <c r="I543" s="858"/>
      <c r="J543" s="858"/>
      <c r="K543" s="858"/>
      <c r="L543" s="858"/>
      <c r="M543" s="858"/>
      <c r="N543" s="2"/>
      <c r="O543" s="858">
        <v>0.85</v>
      </c>
      <c r="P543" s="858"/>
      <c r="Q543" s="858">
        <v>0.85</v>
      </c>
      <c r="R543" s="859" t="s">
        <v>55</v>
      </c>
      <c r="S543" s="858"/>
      <c r="T543" s="858"/>
      <c r="U543" s="858"/>
      <c r="V543" s="858"/>
      <c r="W543" s="858"/>
      <c r="X543" s="858"/>
      <c r="Y543" s="858"/>
      <c r="Z543" s="858"/>
      <c r="AA543" s="858">
        <v>0.85</v>
      </c>
    </row>
    <row r="544" spans="1:27">
      <c r="A544" s="120">
        <v>57</v>
      </c>
      <c r="B544" s="164" t="s">
        <v>17006</v>
      </c>
      <c r="C544" s="1920" t="s">
        <v>17007</v>
      </c>
      <c r="D544" s="1920"/>
      <c r="E544" s="858">
        <v>0.85</v>
      </c>
      <c r="F544" s="858"/>
      <c r="G544" s="858"/>
      <c r="H544" s="858"/>
      <c r="I544" s="858"/>
      <c r="J544" s="858"/>
      <c r="K544" s="858"/>
      <c r="L544" s="858"/>
      <c r="M544" s="858"/>
      <c r="N544" s="2"/>
      <c r="O544" s="858">
        <v>0.85</v>
      </c>
      <c r="P544" s="858"/>
      <c r="Q544" s="858">
        <v>0.85</v>
      </c>
      <c r="R544" s="859" t="s">
        <v>55</v>
      </c>
      <c r="S544" s="858"/>
      <c r="T544" s="858"/>
      <c r="U544" s="858"/>
      <c r="V544" s="858"/>
      <c r="W544" s="858"/>
      <c r="X544" s="858"/>
      <c r="Y544" s="858"/>
      <c r="Z544" s="858"/>
      <c r="AA544" s="858">
        <v>0.85</v>
      </c>
    </row>
    <row r="545" spans="1:27">
      <c r="A545" s="120">
        <v>58</v>
      </c>
      <c r="B545" s="164" t="s">
        <v>17008</v>
      </c>
      <c r="C545" s="1920" t="s">
        <v>17009</v>
      </c>
      <c r="D545" s="1920"/>
      <c r="E545" s="858">
        <v>1.6</v>
      </c>
      <c r="F545" s="858"/>
      <c r="G545" s="858"/>
      <c r="H545" s="858"/>
      <c r="I545" s="858"/>
      <c r="J545" s="858"/>
      <c r="K545" s="858"/>
      <c r="L545" s="858"/>
      <c r="M545" s="858"/>
      <c r="N545" s="2"/>
      <c r="O545" s="858">
        <v>1.6</v>
      </c>
      <c r="P545" s="858"/>
      <c r="Q545" s="858">
        <v>1.6</v>
      </c>
      <c r="R545" s="859" t="s">
        <v>55</v>
      </c>
      <c r="S545" s="858"/>
      <c r="T545" s="858"/>
      <c r="U545" s="858"/>
      <c r="V545" s="858"/>
      <c r="W545" s="858"/>
      <c r="X545" s="858"/>
      <c r="Y545" s="858"/>
      <c r="Z545" s="858"/>
      <c r="AA545" s="858">
        <v>1.6</v>
      </c>
    </row>
    <row r="546" spans="1:27">
      <c r="A546" s="120">
        <v>59</v>
      </c>
      <c r="B546" s="164" t="s">
        <v>17010</v>
      </c>
      <c r="C546" s="1920" t="s">
        <v>17011</v>
      </c>
      <c r="D546" s="1920"/>
      <c r="E546" s="858">
        <v>0.3</v>
      </c>
      <c r="F546" s="858"/>
      <c r="G546" s="858"/>
      <c r="H546" s="858"/>
      <c r="I546" s="858"/>
      <c r="J546" s="858"/>
      <c r="K546" s="858"/>
      <c r="L546" s="858"/>
      <c r="M546" s="858"/>
      <c r="N546" s="2"/>
      <c r="O546" s="858">
        <v>0.3</v>
      </c>
      <c r="P546" s="858"/>
      <c r="Q546" s="858">
        <v>0.3</v>
      </c>
      <c r="R546" s="859" t="s">
        <v>55</v>
      </c>
      <c r="S546" s="858"/>
      <c r="T546" s="858"/>
      <c r="U546" s="858"/>
      <c r="V546" s="858"/>
      <c r="W546" s="858"/>
      <c r="X546" s="858"/>
      <c r="Y546" s="858"/>
      <c r="Z546" s="858"/>
      <c r="AA546" s="858">
        <v>0.3</v>
      </c>
    </row>
    <row r="547" spans="1:27">
      <c r="A547" s="120">
        <v>60</v>
      </c>
      <c r="B547" s="164" t="s">
        <v>17012</v>
      </c>
      <c r="C547" s="1920" t="s">
        <v>17013</v>
      </c>
      <c r="D547" s="1920"/>
      <c r="E547" s="858">
        <v>1.5</v>
      </c>
      <c r="F547" s="858">
        <v>1.5</v>
      </c>
      <c r="G547" s="858">
        <v>1.5</v>
      </c>
      <c r="H547" s="858"/>
      <c r="I547" s="858"/>
      <c r="J547" s="858"/>
      <c r="K547" s="858"/>
      <c r="L547" s="858"/>
      <c r="M547" s="858"/>
      <c r="N547" s="2"/>
      <c r="O547" s="858"/>
      <c r="P547" s="858"/>
      <c r="Q547" s="858"/>
      <c r="R547" s="859" t="s">
        <v>55</v>
      </c>
      <c r="S547" s="858"/>
      <c r="T547" s="858"/>
      <c r="U547" s="858"/>
      <c r="V547" s="858"/>
      <c r="W547" s="858"/>
      <c r="X547" s="858"/>
      <c r="Y547" s="858">
        <v>1.5</v>
      </c>
      <c r="Z547" s="858"/>
      <c r="AA547" s="858"/>
    </row>
    <row r="548" spans="1:27">
      <c r="A548" s="120">
        <v>61</v>
      </c>
      <c r="B548" s="164" t="s">
        <v>17014</v>
      </c>
      <c r="C548" s="1920" t="s">
        <v>17015</v>
      </c>
      <c r="D548" s="1920"/>
      <c r="E548" s="858">
        <v>0.8</v>
      </c>
      <c r="F548" s="858">
        <v>0.8</v>
      </c>
      <c r="G548" s="858">
        <v>0.8</v>
      </c>
      <c r="H548" s="858"/>
      <c r="I548" s="858"/>
      <c r="J548" s="858"/>
      <c r="K548" s="858"/>
      <c r="L548" s="858"/>
      <c r="M548" s="858"/>
      <c r="N548" s="2"/>
      <c r="O548" s="858"/>
      <c r="P548" s="858"/>
      <c r="Q548" s="858">
        <v>0.4</v>
      </c>
      <c r="R548" s="859" t="s">
        <v>55</v>
      </c>
      <c r="S548" s="858"/>
      <c r="T548" s="858"/>
      <c r="U548" s="858"/>
      <c r="V548" s="858"/>
      <c r="W548" s="858"/>
      <c r="X548" s="858"/>
      <c r="Y548" s="858"/>
      <c r="Z548" s="858">
        <v>0.8</v>
      </c>
      <c r="AA548" s="858"/>
    </row>
    <row r="549" spans="1:27">
      <c r="A549" s="120">
        <v>62</v>
      </c>
      <c r="B549" s="164" t="s">
        <v>17016</v>
      </c>
      <c r="C549" s="1920" t="s">
        <v>17017</v>
      </c>
      <c r="D549" s="1920"/>
      <c r="E549" s="858">
        <v>1.6</v>
      </c>
      <c r="F549" s="858">
        <v>1.6</v>
      </c>
      <c r="G549" s="858">
        <v>1.6</v>
      </c>
      <c r="H549" s="858"/>
      <c r="I549" s="858"/>
      <c r="J549" s="858"/>
      <c r="K549" s="858"/>
      <c r="L549" s="858"/>
      <c r="M549" s="858"/>
      <c r="N549" s="2"/>
      <c r="O549" s="858"/>
      <c r="P549" s="858"/>
      <c r="Q549" s="858">
        <v>1.6</v>
      </c>
      <c r="R549" s="859" t="s">
        <v>55</v>
      </c>
      <c r="S549" s="858"/>
      <c r="T549" s="858"/>
      <c r="U549" s="858"/>
      <c r="V549" s="858"/>
      <c r="W549" s="858"/>
      <c r="X549" s="858"/>
      <c r="Y549" s="858"/>
      <c r="Z549" s="858">
        <v>1.6</v>
      </c>
      <c r="AA549" s="858"/>
    </row>
    <row r="550" spans="1:27">
      <c r="A550" s="120">
        <v>63</v>
      </c>
      <c r="B550" s="164" t="s">
        <v>306</v>
      </c>
      <c r="C550" s="1920" t="s">
        <v>17018</v>
      </c>
      <c r="D550" s="1920"/>
      <c r="E550" s="858">
        <v>1.2</v>
      </c>
      <c r="F550" s="858">
        <v>1.2</v>
      </c>
      <c r="G550" s="858">
        <v>1.2</v>
      </c>
      <c r="H550" s="858"/>
      <c r="I550" s="858"/>
      <c r="J550" s="858"/>
      <c r="K550" s="858"/>
      <c r="L550" s="858"/>
      <c r="M550" s="858"/>
      <c r="N550" s="2"/>
      <c r="O550" s="858"/>
      <c r="P550" s="858"/>
      <c r="Q550" s="858"/>
      <c r="R550" s="859" t="s">
        <v>55</v>
      </c>
      <c r="S550" s="858"/>
      <c r="T550" s="858"/>
      <c r="U550" s="858"/>
      <c r="V550" s="858"/>
      <c r="W550" s="858"/>
      <c r="X550" s="858"/>
      <c r="Y550" s="858"/>
      <c r="Z550" s="858">
        <v>1.2</v>
      </c>
      <c r="AA550" s="858"/>
    </row>
    <row r="551" spans="1:27">
      <c r="A551" s="120">
        <v>64</v>
      </c>
      <c r="B551" s="164" t="s">
        <v>17019</v>
      </c>
      <c r="C551" s="1920" t="s">
        <v>17020</v>
      </c>
      <c r="D551" s="1920"/>
      <c r="E551" s="858">
        <v>0.8</v>
      </c>
      <c r="F551" s="858">
        <v>0.8</v>
      </c>
      <c r="G551" s="858">
        <v>0.8</v>
      </c>
      <c r="H551" s="858"/>
      <c r="I551" s="858"/>
      <c r="J551" s="858"/>
      <c r="K551" s="858"/>
      <c r="L551" s="858"/>
      <c r="M551" s="858"/>
      <c r="N551" s="2"/>
      <c r="O551" s="858"/>
      <c r="P551" s="858"/>
      <c r="Q551" s="858">
        <v>0.8</v>
      </c>
      <c r="R551" s="859" t="s">
        <v>55</v>
      </c>
      <c r="S551" s="858"/>
      <c r="T551" s="858"/>
      <c r="U551" s="858"/>
      <c r="V551" s="858"/>
      <c r="W551" s="858"/>
      <c r="X551" s="858"/>
      <c r="Y551" s="858"/>
      <c r="Z551" s="858">
        <v>0.8</v>
      </c>
      <c r="AA551" s="858"/>
    </row>
    <row r="552" spans="1:27">
      <c r="A552" s="120">
        <v>65</v>
      </c>
      <c r="B552" s="164" t="s">
        <v>7400</v>
      </c>
      <c r="C552" s="1920" t="s">
        <v>17021</v>
      </c>
      <c r="D552" s="1920"/>
      <c r="E552" s="858">
        <v>0.8</v>
      </c>
      <c r="F552" s="858">
        <v>0.8</v>
      </c>
      <c r="G552" s="858">
        <v>0.8</v>
      </c>
      <c r="H552" s="858"/>
      <c r="I552" s="858"/>
      <c r="J552" s="858"/>
      <c r="K552" s="858"/>
      <c r="L552" s="858"/>
      <c r="M552" s="858"/>
      <c r="N552" s="2"/>
      <c r="O552" s="858"/>
      <c r="P552" s="858"/>
      <c r="Q552" s="858"/>
      <c r="R552" s="859" t="s">
        <v>55</v>
      </c>
      <c r="S552" s="858"/>
      <c r="T552" s="858"/>
      <c r="U552" s="858"/>
      <c r="V552" s="858"/>
      <c r="W552" s="858"/>
      <c r="X552" s="858"/>
      <c r="Y552" s="858"/>
      <c r="Z552" s="858">
        <v>0.8</v>
      </c>
      <c r="AA552" s="858"/>
    </row>
    <row r="553" spans="1:27">
      <c r="A553" s="120">
        <v>66</v>
      </c>
      <c r="B553" s="164" t="s">
        <v>200</v>
      </c>
      <c r="C553" s="1920" t="s">
        <v>17022</v>
      </c>
      <c r="D553" s="1920"/>
      <c r="E553" s="858">
        <v>0.5</v>
      </c>
      <c r="F553" s="858">
        <v>0.5</v>
      </c>
      <c r="G553" s="858">
        <v>0.5</v>
      </c>
      <c r="H553" s="858"/>
      <c r="I553" s="858"/>
      <c r="J553" s="858"/>
      <c r="K553" s="858"/>
      <c r="L553" s="858"/>
      <c r="M553" s="858"/>
      <c r="N553" s="2"/>
      <c r="O553" s="858"/>
      <c r="P553" s="858"/>
      <c r="Q553" s="858"/>
      <c r="R553" s="859" t="s">
        <v>55</v>
      </c>
      <c r="S553" s="858"/>
      <c r="T553" s="858"/>
      <c r="U553" s="858"/>
      <c r="V553" s="858"/>
      <c r="W553" s="858"/>
      <c r="X553" s="858"/>
      <c r="Y553" s="858"/>
      <c r="Z553" s="858">
        <v>0.5</v>
      </c>
      <c r="AA553" s="858"/>
    </row>
    <row r="554" spans="1:27">
      <c r="A554" s="120">
        <v>67</v>
      </c>
      <c r="B554" s="164" t="s">
        <v>9001</v>
      </c>
      <c r="C554" s="1920" t="s">
        <v>17023</v>
      </c>
      <c r="D554" s="1920"/>
      <c r="E554" s="858">
        <v>0.85</v>
      </c>
      <c r="F554" s="858">
        <v>0.85</v>
      </c>
      <c r="G554" s="858">
        <v>0.85</v>
      </c>
      <c r="H554" s="858"/>
      <c r="I554" s="858"/>
      <c r="J554" s="858"/>
      <c r="K554" s="858"/>
      <c r="L554" s="858"/>
      <c r="M554" s="858"/>
      <c r="N554" s="2"/>
      <c r="O554" s="858"/>
      <c r="P554" s="858"/>
      <c r="Q554" s="858"/>
      <c r="R554" s="859" t="s">
        <v>55</v>
      </c>
      <c r="S554" s="858"/>
      <c r="T554" s="858"/>
      <c r="U554" s="858"/>
      <c r="V554" s="858"/>
      <c r="W554" s="858"/>
      <c r="X554" s="858"/>
      <c r="Y554" s="858"/>
      <c r="Z554" s="858">
        <v>0.85</v>
      </c>
      <c r="AA554" s="858"/>
    </row>
    <row r="555" spans="1:27">
      <c r="A555" s="120">
        <v>68</v>
      </c>
      <c r="B555" s="164" t="s">
        <v>17024</v>
      </c>
      <c r="C555" s="1920" t="s">
        <v>17025</v>
      </c>
      <c r="D555" s="1920"/>
      <c r="E555" s="858">
        <v>0.4</v>
      </c>
      <c r="F555" s="858"/>
      <c r="G555" s="858"/>
      <c r="H555" s="858"/>
      <c r="I555" s="858"/>
      <c r="J555" s="858"/>
      <c r="K555" s="858"/>
      <c r="L555" s="858"/>
      <c r="M555" s="858"/>
      <c r="N555" s="2"/>
      <c r="O555" s="858">
        <v>0.4</v>
      </c>
      <c r="P555" s="858"/>
      <c r="Q555" s="858">
        <v>0.4</v>
      </c>
      <c r="R555" s="859" t="s">
        <v>55</v>
      </c>
      <c r="S555" s="858"/>
      <c r="T555" s="858"/>
      <c r="U555" s="858"/>
      <c r="V555" s="858"/>
      <c r="W555" s="858"/>
      <c r="X555" s="858"/>
      <c r="Y555" s="858"/>
      <c r="Z555" s="858"/>
      <c r="AA555" s="858">
        <v>0.4</v>
      </c>
    </row>
    <row r="556" spans="1:27">
      <c r="A556" s="120">
        <v>69</v>
      </c>
      <c r="B556" s="164" t="s">
        <v>818</v>
      </c>
      <c r="C556" s="1920" t="s">
        <v>17026</v>
      </c>
      <c r="D556" s="1920"/>
      <c r="E556" s="858">
        <v>0.7</v>
      </c>
      <c r="F556" s="858">
        <v>0.7</v>
      </c>
      <c r="G556" s="858">
        <v>0.7</v>
      </c>
      <c r="H556" s="858"/>
      <c r="I556" s="858"/>
      <c r="J556" s="858"/>
      <c r="K556" s="858"/>
      <c r="L556" s="858"/>
      <c r="M556" s="858"/>
      <c r="N556" s="2"/>
      <c r="O556" s="858"/>
      <c r="P556" s="858"/>
      <c r="Q556" s="858"/>
      <c r="R556" s="859" t="s">
        <v>55</v>
      </c>
      <c r="S556" s="858"/>
      <c r="T556" s="858"/>
      <c r="U556" s="858"/>
      <c r="V556" s="858"/>
      <c r="W556" s="858"/>
      <c r="X556" s="858"/>
      <c r="Y556" s="858"/>
      <c r="Z556" s="858">
        <v>0.7</v>
      </c>
      <c r="AA556" s="858"/>
    </row>
    <row r="557" spans="1:27">
      <c r="A557" s="120">
        <v>70</v>
      </c>
      <c r="B557" s="164" t="s">
        <v>17027</v>
      </c>
      <c r="C557" s="1920" t="s">
        <v>17028</v>
      </c>
      <c r="D557" s="1920"/>
      <c r="E557" s="858">
        <v>0.6</v>
      </c>
      <c r="F557" s="858">
        <v>0.6</v>
      </c>
      <c r="G557" s="858">
        <v>0.6</v>
      </c>
      <c r="H557" s="858"/>
      <c r="I557" s="858"/>
      <c r="J557" s="858"/>
      <c r="K557" s="858"/>
      <c r="L557" s="858"/>
      <c r="M557" s="858"/>
      <c r="N557" s="2"/>
      <c r="O557" s="858"/>
      <c r="P557" s="858"/>
      <c r="Q557" s="858">
        <v>0.6</v>
      </c>
      <c r="R557" s="859" t="s">
        <v>55</v>
      </c>
      <c r="S557" s="858"/>
      <c r="T557" s="858"/>
      <c r="U557" s="858"/>
      <c r="V557" s="858"/>
      <c r="W557" s="858"/>
      <c r="X557" s="858"/>
      <c r="Y557" s="858"/>
      <c r="Z557" s="858">
        <v>0.6</v>
      </c>
      <c r="AA557" s="858"/>
    </row>
    <row r="558" spans="1:27">
      <c r="A558" s="120">
        <v>71</v>
      </c>
      <c r="B558" s="164" t="s">
        <v>17029</v>
      </c>
      <c r="C558" s="1920" t="s">
        <v>17030</v>
      </c>
      <c r="D558" s="1920"/>
      <c r="E558" s="858">
        <v>1.4</v>
      </c>
      <c r="F558" s="858">
        <v>1.4</v>
      </c>
      <c r="G558" s="858">
        <v>1.4</v>
      </c>
      <c r="H558" s="858"/>
      <c r="I558" s="858"/>
      <c r="J558" s="858"/>
      <c r="K558" s="858"/>
      <c r="L558" s="858"/>
      <c r="M558" s="858"/>
      <c r="N558" s="2"/>
      <c r="O558" s="858"/>
      <c r="P558" s="858"/>
      <c r="Q558" s="858">
        <v>1.4</v>
      </c>
      <c r="R558" s="859" t="s">
        <v>55</v>
      </c>
      <c r="S558" s="858"/>
      <c r="T558" s="858"/>
      <c r="U558" s="858"/>
      <c r="V558" s="858"/>
      <c r="W558" s="858"/>
      <c r="X558" s="858"/>
      <c r="Y558" s="858"/>
      <c r="Z558" s="858">
        <v>1.4</v>
      </c>
      <c r="AA558" s="858"/>
    </row>
    <row r="559" spans="1:27">
      <c r="A559" s="120">
        <v>72</v>
      </c>
      <c r="B559" s="164" t="s">
        <v>17031</v>
      </c>
      <c r="C559" s="1920" t="s">
        <v>17032</v>
      </c>
      <c r="D559" s="1920"/>
      <c r="E559" s="858">
        <v>0.25</v>
      </c>
      <c r="F559" s="2332">
        <v>0.25</v>
      </c>
      <c r="G559" s="858"/>
      <c r="H559" s="858"/>
      <c r="I559" s="858"/>
      <c r="J559" s="1922"/>
      <c r="K559" s="858">
        <v>0.25</v>
      </c>
      <c r="L559" s="858"/>
      <c r="M559" s="858"/>
      <c r="N559" s="2"/>
      <c r="O559" s="858"/>
      <c r="P559" s="858"/>
      <c r="Q559" s="858"/>
      <c r="R559" s="859" t="s">
        <v>55</v>
      </c>
      <c r="S559" s="858"/>
      <c r="T559" s="858"/>
      <c r="U559" s="858"/>
      <c r="V559" s="858"/>
      <c r="W559" s="858"/>
      <c r="X559" s="858"/>
      <c r="Y559" s="858"/>
      <c r="Z559" s="858"/>
      <c r="AA559" s="858">
        <v>0.25</v>
      </c>
    </row>
    <row r="560" spans="1:27">
      <c r="A560" s="120">
        <v>73</v>
      </c>
      <c r="B560" s="164" t="s">
        <v>17033</v>
      </c>
      <c r="C560" s="1920" t="s">
        <v>17034</v>
      </c>
      <c r="D560" s="1920"/>
      <c r="E560" s="858">
        <v>0.15</v>
      </c>
      <c r="F560" s="858"/>
      <c r="G560" s="858"/>
      <c r="H560" s="858"/>
      <c r="I560" s="858"/>
      <c r="J560" s="858"/>
      <c r="K560" s="858"/>
      <c r="L560" s="858"/>
      <c r="M560" s="858"/>
      <c r="N560" s="2"/>
      <c r="O560" s="858">
        <v>0.15</v>
      </c>
      <c r="P560" s="858"/>
      <c r="Q560" s="858">
        <v>0.15</v>
      </c>
      <c r="R560" s="859" t="s">
        <v>55</v>
      </c>
      <c r="S560" s="858"/>
      <c r="T560" s="858"/>
      <c r="U560" s="858"/>
      <c r="V560" s="858"/>
      <c r="W560" s="858"/>
      <c r="X560" s="858"/>
      <c r="Y560" s="858"/>
      <c r="Z560" s="858"/>
      <c r="AA560" s="858">
        <v>0.15</v>
      </c>
    </row>
    <row r="561" spans="1:27">
      <c r="A561" s="120">
        <v>74</v>
      </c>
      <c r="B561" s="164" t="s">
        <v>9036</v>
      </c>
      <c r="C561" s="1920" t="s">
        <v>17035</v>
      </c>
      <c r="D561" s="1920"/>
      <c r="E561" s="858">
        <v>0.5</v>
      </c>
      <c r="F561" s="858">
        <v>0.5</v>
      </c>
      <c r="G561" s="858">
        <v>0.5</v>
      </c>
      <c r="H561" s="858"/>
      <c r="I561" s="858"/>
      <c r="J561" s="858"/>
      <c r="K561" s="858"/>
      <c r="L561" s="858"/>
      <c r="M561" s="858"/>
      <c r="N561" s="2"/>
      <c r="O561" s="858"/>
      <c r="P561" s="858"/>
      <c r="Q561" s="858"/>
      <c r="R561" s="859" t="s">
        <v>55</v>
      </c>
      <c r="S561" s="858"/>
      <c r="T561" s="858"/>
      <c r="U561" s="858"/>
      <c r="V561" s="858"/>
      <c r="W561" s="858"/>
      <c r="X561" s="858"/>
      <c r="Y561" s="858">
        <v>0.5</v>
      </c>
      <c r="Z561" s="858"/>
      <c r="AA561" s="858"/>
    </row>
    <row r="562" spans="1:27">
      <c r="A562" s="120">
        <v>75</v>
      </c>
      <c r="B562" s="164" t="s">
        <v>340</v>
      </c>
      <c r="C562" s="1920" t="s">
        <v>17036</v>
      </c>
      <c r="D562" s="1920"/>
      <c r="E562" s="858">
        <v>1.7</v>
      </c>
      <c r="F562" s="858">
        <v>1.7</v>
      </c>
      <c r="G562" s="858">
        <v>1.7</v>
      </c>
      <c r="H562" s="858"/>
      <c r="I562" s="858"/>
      <c r="J562" s="858"/>
      <c r="K562" s="858"/>
      <c r="L562" s="858"/>
      <c r="M562" s="858"/>
      <c r="N562" s="2"/>
      <c r="O562" s="858"/>
      <c r="P562" s="858"/>
      <c r="Q562" s="858"/>
      <c r="R562" s="859" t="s">
        <v>55</v>
      </c>
      <c r="S562" s="858"/>
      <c r="T562" s="858"/>
      <c r="U562" s="858"/>
      <c r="V562" s="858"/>
      <c r="W562" s="858"/>
      <c r="X562" s="858"/>
      <c r="Y562" s="858">
        <v>1.7</v>
      </c>
      <c r="Z562" s="858"/>
      <c r="AA562" s="858"/>
    </row>
    <row r="563" spans="1:27">
      <c r="A563" s="120">
        <v>76</v>
      </c>
      <c r="B563" s="164" t="s">
        <v>7132</v>
      </c>
      <c r="C563" s="1920" t="s">
        <v>17037</v>
      </c>
      <c r="D563" s="1920"/>
      <c r="E563" s="858">
        <v>1.6</v>
      </c>
      <c r="F563" s="858">
        <v>1.6</v>
      </c>
      <c r="G563" s="858">
        <v>1.6</v>
      </c>
      <c r="H563" s="858"/>
      <c r="I563" s="858"/>
      <c r="J563" s="858"/>
      <c r="K563" s="858"/>
      <c r="L563" s="858"/>
      <c r="M563" s="858"/>
      <c r="N563" s="2"/>
      <c r="O563" s="858"/>
      <c r="P563" s="858"/>
      <c r="Q563" s="2332">
        <v>0.1</v>
      </c>
      <c r="R563" s="859" t="s">
        <v>55</v>
      </c>
      <c r="S563" s="858"/>
      <c r="T563" s="858"/>
      <c r="U563" s="858"/>
      <c r="V563" s="858"/>
      <c r="W563" s="858"/>
      <c r="X563" s="858"/>
      <c r="Y563" s="858">
        <v>1.6</v>
      </c>
      <c r="Z563" s="858"/>
      <c r="AA563" s="858"/>
    </row>
    <row r="564" spans="1:27">
      <c r="A564" s="120">
        <v>77</v>
      </c>
      <c r="B564" s="164" t="s">
        <v>12792</v>
      </c>
      <c r="C564" s="1920" t="s">
        <v>17038</v>
      </c>
      <c r="D564" s="1920"/>
      <c r="E564" s="1923">
        <v>2</v>
      </c>
      <c r="F564" s="1923">
        <v>2</v>
      </c>
      <c r="G564" s="1923">
        <v>2</v>
      </c>
      <c r="H564" s="858"/>
      <c r="I564" s="858"/>
      <c r="J564" s="858"/>
      <c r="K564" s="858"/>
      <c r="L564" s="858"/>
      <c r="M564" s="858"/>
      <c r="N564" s="2"/>
      <c r="O564" s="858"/>
      <c r="P564" s="858"/>
      <c r="Q564" s="858">
        <v>1.27</v>
      </c>
      <c r="R564" s="859" t="s">
        <v>55</v>
      </c>
      <c r="S564" s="858"/>
      <c r="T564" s="858"/>
      <c r="U564" s="858"/>
      <c r="V564" s="858"/>
      <c r="W564" s="858"/>
      <c r="X564" s="858"/>
      <c r="Y564" s="1923">
        <v>2</v>
      </c>
      <c r="Z564" s="858"/>
      <c r="AA564" s="858"/>
    </row>
    <row r="565" spans="1:27">
      <c r="A565" s="120">
        <v>78</v>
      </c>
      <c r="B565" s="164" t="s">
        <v>17039</v>
      </c>
      <c r="C565" s="1920" t="s">
        <v>17040</v>
      </c>
      <c r="D565" s="1920"/>
      <c r="E565" s="858">
        <v>0.42</v>
      </c>
      <c r="F565" s="858"/>
      <c r="G565" s="858"/>
      <c r="H565" s="858"/>
      <c r="I565" s="858"/>
      <c r="J565" s="858"/>
      <c r="K565" s="858"/>
      <c r="L565" s="858"/>
      <c r="M565" s="858"/>
      <c r="N565" s="2"/>
      <c r="O565" s="858">
        <v>0.42</v>
      </c>
      <c r="P565" s="858"/>
      <c r="Q565" s="858">
        <v>0.42</v>
      </c>
      <c r="R565" s="859" t="s">
        <v>55</v>
      </c>
      <c r="S565" s="858"/>
      <c r="T565" s="858"/>
      <c r="U565" s="858"/>
      <c r="V565" s="858"/>
      <c r="W565" s="858"/>
      <c r="X565" s="858"/>
      <c r="Y565" s="858"/>
      <c r="Z565" s="858"/>
      <c r="AA565" s="858">
        <v>0.42</v>
      </c>
    </row>
    <row r="566" spans="1:27">
      <c r="A566" s="120">
        <v>79</v>
      </c>
      <c r="B566" s="1924" t="s">
        <v>164</v>
      </c>
      <c r="C566" s="1920" t="s">
        <v>17041</v>
      </c>
      <c r="D566" s="1920"/>
      <c r="E566" s="858">
        <v>0.66</v>
      </c>
      <c r="F566" s="858">
        <v>0.66</v>
      </c>
      <c r="G566" s="858"/>
      <c r="H566" s="858"/>
      <c r="I566" s="858"/>
      <c r="J566" s="1922"/>
      <c r="K566" s="858">
        <v>0.66</v>
      </c>
      <c r="L566" s="858"/>
      <c r="M566" s="858"/>
      <c r="N566" s="2"/>
      <c r="O566" s="858"/>
      <c r="P566" s="858"/>
      <c r="Q566" s="2332">
        <v>0.1</v>
      </c>
      <c r="R566" s="859" t="s">
        <v>55</v>
      </c>
      <c r="S566" s="858"/>
      <c r="T566" s="858"/>
      <c r="U566" s="858"/>
      <c r="V566" s="858"/>
      <c r="W566" s="858"/>
      <c r="X566" s="858"/>
      <c r="Y566" s="858"/>
      <c r="Z566" s="858">
        <v>0.66</v>
      </c>
      <c r="AA566" s="858"/>
    </row>
    <row r="567" spans="1:27">
      <c r="A567" s="120">
        <v>80</v>
      </c>
      <c r="B567" s="1925" t="s">
        <v>17042</v>
      </c>
      <c r="C567" s="1920" t="s">
        <v>17043</v>
      </c>
      <c r="D567" s="1920"/>
      <c r="E567" s="858">
        <v>0.23</v>
      </c>
      <c r="F567" s="858"/>
      <c r="G567" s="858"/>
      <c r="H567" s="858"/>
      <c r="I567" s="858"/>
      <c r="J567" s="858"/>
      <c r="K567" s="858"/>
      <c r="L567" s="858"/>
      <c r="M567" s="858"/>
      <c r="N567" s="2"/>
      <c r="O567" s="858">
        <v>0.23</v>
      </c>
      <c r="P567" s="858"/>
      <c r="Q567" s="858">
        <v>0.23</v>
      </c>
      <c r="R567" s="859" t="s">
        <v>55</v>
      </c>
      <c r="S567" s="858"/>
      <c r="T567" s="858"/>
      <c r="U567" s="858"/>
      <c r="V567" s="858"/>
      <c r="W567" s="858"/>
      <c r="X567" s="858"/>
      <c r="Y567" s="858"/>
      <c r="Z567" s="858"/>
      <c r="AA567" s="858">
        <v>0.23</v>
      </c>
    </row>
    <row r="568" spans="1:27">
      <c r="A568" s="120"/>
      <c r="B568" s="858"/>
      <c r="C568" s="858"/>
      <c r="D568" s="858"/>
      <c r="E568" s="858"/>
      <c r="F568" s="858"/>
      <c r="G568" s="858"/>
      <c r="H568" s="858"/>
      <c r="I568" s="858"/>
      <c r="J568" s="858"/>
      <c r="K568" s="858"/>
      <c r="L568" s="858"/>
      <c r="M568" s="858"/>
      <c r="N568" s="2"/>
      <c r="O568" s="858"/>
      <c r="P568" s="858"/>
      <c r="Q568" s="858"/>
      <c r="R568" s="858"/>
      <c r="S568" s="858"/>
      <c r="T568" s="858"/>
      <c r="U568" s="858"/>
      <c r="V568" s="858"/>
      <c r="W568" s="858"/>
      <c r="X568" s="858"/>
      <c r="Y568" s="858"/>
      <c r="Z568" s="858"/>
      <c r="AA568" s="858"/>
    </row>
    <row r="569" spans="1:27" s="1926" customFormat="1" ht="24" customHeight="1">
      <c r="A569" s="1847"/>
      <c r="B569" s="1847" t="s">
        <v>17045</v>
      </c>
      <c r="C569" s="1847"/>
      <c r="D569" s="1847"/>
      <c r="E569" s="1847">
        <f t="shared" ref="E569:Q569" si="10">SUM(E485:E567)</f>
        <v>57.429999999999986</v>
      </c>
      <c r="F569" s="2603">
        <f t="shared" si="10"/>
        <v>40.64</v>
      </c>
      <c r="G569" s="2604">
        <f t="shared" si="10"/>
        <v>36.930000000000007</v>
      </c>
      <c r="H569" s="2604">
        <f t="shared" si="10"/>
        <v>0</v>
      </c>
      <c r="I569" s="2604">
        <f t="shared" si="10"/>
        <v>0</v>
      </c>
      <c r="J569" s="2604">
        <f t="shared" si="10"/>
        <v>0</v>
      </c>
      <c r="K569" s="2603">
        <f t="shared" si="10"/>
        <v>2.06</v>
      </c>
      <c r="L569" s="2603">
        <f t="shared" si="10"/>
        <v>1.65</v>
      </c>
      <c r="M569" s="2603">
        <f t="shared" si="10"/>
        <v>0</v>
      </c>
      <c r="N569" s="2603">
        <f t="shared" si="10"/>
        <v>0</v>
      </c>
      <c r="O569" s="2603">
        <f t="shared" si="10"/>
        <v>16.790000000000003</v>
      </c>
      <c r="P569" s="1847">
        <f t="shared" si="10"/>
        <v>0</v>
      </c>
      <c r="Q569" s="1847">
        <f t="shared" si="10"/>
        <v>32.81</v>
      </c>
      <c r="R569" s="1847"/>
      <c r="S569" s="1847"/>
      <c r="T569" s="1847"/>
      <c r="U569" s="1847"/>
      <c r="V569" s="1847"/>
      <c r="W569" s="1847"/>
      <c r="X569" s="1847"/>
      <c r="Y569" s="1847">
        <f>SUM(Y485:Y567)</f>
        <v>12.399999999999999</v>
      </c>
      <c r="Z569" s="1847">
        <f>SUM(Z485:Z567)</f>
        <v>27.640000000000004</v>
      </c>
      <c r="AA569" s="1847">
        <f>SUM(AA485:AA567)</f>
        <v>17.39</v>
      </c>
    </row>
    <row r="570" spans="1:27" ht="23.25" customHeight="1">
      <c r="B570" s="1" t="s">
        <v>17046</v>
      </c>
    </row>
  </sheetData>
  <mergeCells count="19">
    <mergeCell ref="B8:AA8"/>
    <mergeCell ref="B154:AA154"/>
    <mergeCell ref="V4:AA6"/>
    <mergeCell ref="E5:E7"/>
    <mergeCell ref="F5:F7"/>
    <mergeCell ref="G5:P5"/>
    <mergeCell ref="Q5:Q7"/>
    <mergeCell ref="G6:J6"/>
    <mergeCell ref="K6:N6"/>
    <mergeCell ref="A1:AA1"/>
    <mergeCell ref="A2:AA2"/>
    <mergeCell ref="N3:P3"/>
    <mergeCell ref="A4:A7"/>
    <mergeCell ref="B4:B7"/>
    <mergeCell ref="C4:C7"/>
    <mergeCell ref="D4:D7"/>
    <mergeCell ref="E4:Q4"/>
    <mergeCell ref="R4:R7"/>
    <mergeCell ref="S4:U6"/>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79"/>
  <sheetViews>
    <sheetView topLeftCell="A6" zoomScale="62" zoomScaleNormal="62" workbookViewId="0">
      <pane ySplit="2" topLeftCell="A351" activePane="bottomLeft" state="frozen"/>
      <selection activeCell="A6" sqref="A6"/>
      <selection pane="bottomLeft" activeCell="S382" sqref="S382"/>
    </sheetView>
  </sheetViews>
  <sheetFormatPr defaultRowHeight="15"/>
  <cols>
    <col min="2" max="2" width="31.5703125" customWidth="1"/>
    <col min="3" max="3" width="29.5703125" customWidth="1"/>
    <col min="4" max="4" width="10.42578125" customWidth="1"/>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5316</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455"/>
      <c r="B3" s="455"/>
      <c r="C3" s="455"/>
      <c r="D3" s="455"/>
      <c r="E3" s="455"/>
      <c r="F3" s="455"/>
      <c r="G3" s="455"/>
      <c r="H3" s="455"/>
      <c r="I3" s="455"/>
      <c r="J3" s="455"/>
      <c r="K3" s="455"/>
      <c r="L3" s="5"/>
      <c r="M3" s="3112" t="s">
        <v>15</v>
      </c>
      <c r="N3" s="3140"/>
      <c r="O3" s="3140"/>
      <c r="P3" s="3140"/>
      <c r="Q3" s="455"/>
      <c r="R3" s="455"/>
      <c r="S3" s="455"/>
      <c r="T3" s="455"/>
      <c r="U3" s="455"/>
      <c r="V3" s="455"/>
      <c r="W3" s="455"/>
      <c r="X3" s="455"/>
      <c r="Y3" s="455"/>
      <c r="Z3" s="455"/>
      <c r="AA3" s="455"/>
    </row>
    <row r="4" spans="1:27">
      <c r="A4" s="3079" t="s">
        <v>16</v>
      </c>
      <c r="B4" s="3079"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080"/>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080"/>
      <c r="C6" s="3080"/>
      <c r="D6" s="3080"/>
      <c r="E6" s="3071"/>
      <c r="F6" s="3072"/>
      <c r="G6" s="3072" t="s">
        <v>28</v>
      </c>
      <c r="H6" s="3073"/>
      <c r="I6" s="3073"/>
      <c r="J6" s="3074"/>
      <c r="K6" s="3072" t="s">
        <v>29</v>
      </c>
      <c r="L6" s="3073"/>
      <c r="M6" s="3073"/>
      <c r="N6" s="3073"/>
      <c r="O6" s="6"/>
      <c r="P6" s="7"/>
      <c r="Q6" s="3080"/>
      <c r="R6" s="3080"/>
      <c r="S6" s="3068"/>
      <c r="T6" s="3069"/>
      <c r="U6" s="3070"/>
      <c r="V6" s="3068"/>
      <c r="W6" s="3069"/>
      <c r="X6" s="3069"/>
      <c r="Y6" s="3069"/>
      <c r="Z6" s="3069"/>
      <c r="AA6" s="3070"/>
    </row>
    <row r="7" spans="1:27" ht="101.25">
      <c r="A7" s="3081"/>
      <c r="B7" s="3081"/>
      <c r="C7" s="3081"/>
      <c r="D7" s="3081"/>
      <c r="E7" s="3071"/>
      <c r="F7" s="3071"/>
      <c r="G7" s="8" t="s">
        <v>30</v>
      </c>
      <c r="H7" s="8" t="s">
        <v>31</v>
      </c>
      <c r="I7" s="9" t="s">
        <v>32</v>
      </c>
      <c r="J7" s="9" t="s">
        <v>33</v>
      </c>
      <c r="K7" s="9" t="s">
        <v>34</v>
      </c>
      <c r="L7" s="9" t="s">
        <v>35</v>
      </c>
      <c r="M7" s="10" t="s">
        <v>36</v>
      </c>
      <c r="N7" s="9" t="s">
        <v>37</v>
      </c>
      <c r="O7" s="11" t="s">
        <v>38</v>
      </c>
      <c r="P7" s="12" t="s">
        <v>39</v>
      </c>
      <c r="Q7" s="3081"/>
      <c r="R7" s="3081"/>
      <c r="S7" s="8" t="s">
        <v>40</v>
      </c>
      <c r="T7" s="8" t="s">
        <v>41</v>
      </c>
      <c r="U7" s="8" t="s">
        <v>42</v>
      </c>
      <c r="V7" s="13" t="s">
        <v>43</v>
      </c>
      <c r="W7" s="13" t="s">
        <v>44</v>
      </c>
      <c r="X7" s="13" t="s">
        <v>45</v>
      </c>
      <c r="Y7" s="13" t="s">
        <v>46</v>
      </c>
      <c r="Z7" s="13" t="s">
        <v>47</v>
      </c>
      <c r="AA7" s="13" t="s">
        <v>48</v>
      </c>
    </row>
    <row r="8" spans="1:27" ht="27.75" customHeight="1">
      <c r="A8" s="3129" t="s">
        <v>49</v>
      </c>
      <c r="B8" s="3113"/>
      <c r="C8" s="3113"/>
      <c r="D8" s="3113"/>
      <c r="E8" s="3113"/>
      <c r="F8" s="3113"/>
      <c r="G8" s="3113"/>
      <c r="H8" s="3113"/>
      <c r="I8" s="3113"/>
      <c r="J8" s="3113"/>
      <c r="K8" s="3113"/>
      <c r="L8" s="3113"/>
      <c r="M8" s="3113"/>
      <c r="N8" s="3113"/>
      <c r="O8" s="3113"/>
      <c r="P8" s="3113"/>
      <c r="Q8" s="3113"/>
      <c r="R8" s="3113"/>
      <c r="S8" s="3113"/>
      <c r="T8" s="3113"/>
      <c r="U8" s="3113"/>
      <c r="V8" s="3113"/>
      <c r="W8" s="3113"/>
      <c r="X8" s="3113"/>
      <c r="Y8" s="3113"/>
      <c r="Z8" s="3113"/>
      <c r="AA8" s="3114"/>
    </row>
    <row r="9" spans="1:27" ht="19.5" customHeight="1">
      <c r="A9" s="544"/>
      <c r="B9" s="545" t="s">
        <v>9</v>
      </c>
      <c r="C9" s="29"/>
      <c r="D9" s="29"/>
      <c r="E9" s="29"/>
      <c r="F9" s="29"/>
      <c r="G9" s="29"/>
      <c r="H9" s="29"/>
      <c r="I9" s="29"/>
      <c r="J9" s="29"/>
      <c r="K9" s="29"/>
      <c r="L9" s="29"/>
      <c r="M9" s="29"/>
      <c r="N9" s="29"/>
      <c r="O9" s="29"/>
      <c r="P9" s="29"/>
      <c r="Q9" s="29"/>
      <c r="R9" s="29"/>
      <c r="S9" s="29"/>
      <c r="T9" s="29"/>
      <c r="U9" s="29"/>
      <c r="V9" s="29"/>
      <c r="W9" s="29"/>
      <c r="X9" s="29"/>
      <c r="Y9" s="29"/>
      <c r="Z9" s="29"/>
      <c r="AA9" s="30"/>
    </row>
    <row r="10" spans="1:27" ht="30">
      <c r="A10" s="565">
        <v>1</v>
      </c>
      <c r="B10" s="546" t="s">
        <v>5110</v>
      </c>
      <c r="C10" s="547" t="s">
        <v>5111</v>
      </c>
      <c r="D10" s="570"/>
      <c r="E10" s="556">
        <v>0.2</v>
      </c>
      <c r="F10" s="571"/>
      <c r="G10" s="571"/>
      <c r="H10" s="571"/>
      <c r="I10" s="571"/>
      <c r="J10" s="571"/>
      <c r="K10" s="571"/>
      <c r="L10" s="571"/>
      <c r="M10" s="571"/>
      <c r="N10" s="571"/>
      <c r="O10" s="556">
        <v>0.2</v>
      </c>
      <c r="P10" s="556"/>
      <c r="Q10" s="556">
        <v>0.2</v>
      </c>
      <c r="R10" s="557" t="s">
        <v>607</v>
      </c>
      <c r="S10" s="571"/>
      <c r="T10" s="571"/>
      <c r="U10" s="571"/>
      <c r="V10" s="571"/>
      <c r="W10" s="571"/>
      <c r="X10" s="571"/>
      <c r="Y10" s="571"/>
      <c r="Z10" s="571"/>
      <c r="AA10" s="556">
        <v>0.2</v>
      </c>
    </row>
    <row r="11" spans="1:27" ht="45">
      <c r="A11" s="565">
        <v>2</v>
      </c>
      <c r="B11" s="546" t="s">
        <v>5112</v>
      </c>
      <c r="C11" s="547" t="s">
        <v>5113</v>
      </c>
      <c r="D11" s="570"/>
      <c r="E11" s="556">
        <v>0.43</v>
      </c>
      <c r="F11" s="556">
        <v>0.43</v>
      </c>
      <c r="G11" s="556">
        <v>0.43</v>
      </c>
      <c r="H11" s="571"/>
      <c r="I11" s="571"/>
      <c r="J11" s="571"/>
      <c r="K11" s="571"/>
      <c r="L11" s="571"/>
      <c r="M11" s="571"/>
      <c r="N11" s="571"/>
      <c r="O11" s="571"/>
      <c r="P11" s="571"/>
      <c r="Q11" s="556">
        <v>0.43</v>
      </c>
      <c r="R11" s="557" t="s">
        <v>607</v>
      </c>
      <c r="S11" s="571"/>
      <c r="T11" s="571"/>
      <c r="U11" s="571"/>
      <c r="V11" s="571"/>
      <c r="W11" s="571"/>
      <c r="X11" s="571"/>
      <c r="Y11" s="556">
        <v>0.43</v>
      </c>
      <c r="Z11" s="571"/>
      <c r="AA11" s="571"/>
    </row>
    <row r="12" spans="1:27">
      <c r="A12" s="565">
        <v>3</v>
      </c>
      <c r="B12" s="546" t="s">
        <v>5114</v>
      </c>
      <c r="C12" s="547" t="s">
        <v>5115</v>
      </c>
      <c r="D12" s="570"/>
      <c r="E12" s="556">
        <v>0.37</v>
      </c>
      <c r="F12" s="571"/>
      <c r="G12" s="571"/>
      <c r="H12" s="571"/>
      <c r="I12" s="571"/>
      <c r="J12" s="571"/>
      <c r="K12" s="571"/>
      <c r="L12" s="571"/>
      <c r="M12" s="571"/>
      <c r="N12" s="571"/>
      <c r="O12" s="556">
        <v>0.37</v>
      </c>
      <c r="P12" s="571"/>
      <c r="Q12" s="556">
        <v>0.37</v>
      </c>
      <c r="R12" s="557" t="s">
        <v>607</v>
      </c>
      <c r="S12" s="571"/>
      <c r="T12" s="571"/>
      <c r="U12" s="571"/>
      <c r="V12" s="571"/>
      <c r="W12" s="571"/>
      <c r="X12" s="571"/>
      <c r="Y12" s="571"/>
      <c r="Z12" s="571"/>
      <c r="AA12" s="557">
        <v>0.37</v>
      </c>
    </row>
    <row r="13" spans="1:27" ht="30">
      <c r="A13" s="565">
        <v>4</v>
      </c>
      <c r="B13" s="546" t="s">
        <v>5116</v>
      </c>
      <c r="C13" s="547" t="s">
        <v>5117</v>
      </c>
      <c r="D13" s="570"/>
      <c r="E13" s="556">
        <v>0.3</v>
      </c>
      <c r="F13" s="571"/>
      <c r="G13" s="571"/>
      <c r="H13" s="571"/>
      <c r="I13" s="571"/>
      <c r="J13" s="571"/>
      <c r="K13" s="571"/>
      <c r="L13" s="571"/>
      <c r="M13" s="571"/>
      <c r="N13" s="571"/>
      <c r="O13" s="556">
        <v>0.3</v>
      </c>
      <c r="P13" s="571"/>
      <c r="Q13" s="556">
        <v>0.3</v>
      </c>
      <c r="R13" s="557" t="s">
        <v>607</v>
      </c>
      <c r="S13" s="571"/>
      <c r="T13" s="571"/>
      <c r="U13" s="571"/>
      <c r="V13" s="571"/>
      <c r="W13" s="571"/>
      <c r="X13" s="571"/>
      <c r="Y13" s="571"/>
      <c r="Z13" s="571"/>
      <c r="AA13" s="556">
        <v>0.3</v>
      </c>
    </row>
    <row r="14" spans="1:27" ht="30">
      <c r="A14" s="565">
        <v>5</v>
      </c>
      <c r="B14" s="548" t="s">
        <v>5118</v>
      </c>
      <c r="C14" s="547" t="s">
        <v>5119</v>
      </c>
      <c r="D14" s="570"/>
      <c r="E14" s="556">
        <v>1.9</v>
      </c>
      <c r="F14" s="571"/>
      <c r="G14" s="571"/>
      <c r="H14" s="571"/>
      <c r="I14" s="571"/>
      <c r="J14" s="571"/>
      <c r="K14" s="571"/>
      <c r="L14" s="571"/>
      <c r="M14" s="571"/>
      <c r="N14" s="571"/>
      <c r="O14" s="556">
        <v>1.9</v>
      </c>
      <c r="P14" s="571"/>
      <c r="Q14" s="556">
        <v>1.9</v>
      </c>
      <c r="R14" s="557" t="s">
        <v>607</v>
      </c>
      <c r="S14" s="571"/>
      <c r="T14" s="571"/>
      <c r="U14" s="571"/>
      <c r="V14" s="571"/>
      <c r="W14" s="571"/>
      <c r="X14" s="571"/>
      <c r="Y14" s="571"/>
      <c r="Z14" s="571"/>
      <c r="AA14" s="556">
        <v>1.9</v>
      </c>
    </row>
    <row r="15" spans="1:27" ht="30">
      <c r="A15" s="565">
        <v>6</v>
      </c>
      <c r="B15" s="548" t="s">
        <v>5120</v>
      </c>
      <c r="C15" s="547" t="s">
        <v>5121</v>
      </c>
      <c r="D15" s="570"/>
      <c r="E15" s="556">
        <v>0.8</v>
      </c>
      <c r="F15" s="571"/>
      <c r="G15" s="571"/>
      <c r="H15" s="571"/>
      <c r="I15" s="571"/>
      <c r="J15" s="571"/>
      <c r="K15" s="571"/>
      <c r="L15" s="571"/>
      <c r="M15" s="571"/>
      <c r="N15" s="571"/>
      <c r="O15" s="556">
        <v>0.8</v>
      </c>
      <c r="P15" s="571"/>
      <c r="Q15" s="556">
        <v>0.8</v>
      </c>
      <c r="R15" s="557" t="s">
        <v>607</v>
      </c>
      <c r="S15" s="571"/>
      <c r="T15" s="571"/>
      <c r="U15" s="571"/>
      <c r="V15" s="571"/>
      <c r="W15" s="571"/>
      <c r="X15" s="571"/>
      <c r="Y15" s="571"/>
      <c r="Z15" s="571"/>
      <c r="AA15" s="556">
        <v>0.8</v>
      </c>
    </row>
    <row r="16" spans="1:27" ht="30">
      <c r="A16" s="565">
        <v>7</v>
      </c>
      <c r="B16" s="548" t="s">
        <v>5122</v>
      </c>
      <c r="C16" s="547" t="s">
        <v>5123</v>
      </c>
      <c r="D16" s="570"/>
      <c r="E16" s="556">
        <v>0.05</v>
      </c>
      <c r="F16" s="571"/>
      <c r="G16" s="571"/>
      <c r="H16" s="571"/>
      <c r="I16" s="571"/>
      <c r="J16" s="571"/>
      <c r="K16" s="571"/>
      <c r="L16" s="571"/>
      <c r="M16" s="571"/>
      <c r="N16" s="571"/>
      <c r="O16" s="556">
        <v>0.05</v>
      </c>
      <c r="P16" s="571"/>
      <c r="Q16" s="556">
        <v>0.05</v>
      </c>
      <c r="R16" s="557" t="s">
        <v>607</v>
      </c>
      <c r="S16" s="571"/>
      <c r="T16" s="571"/>
      <c r="U16" s="571"/>
      <c r="V16" s="571"/>
      <c r="W16" s="571"/>
      <c r="X16" s="571"/>
      <c r="Y16" s="571"/>
      <c r="Z16" s="571"/>
      <c r="AA16" s="556">
        <v>0.05</v>
      </c>
    </row>
    <row r="17" spans="1:27" ht="30">
      <c r="A17" s="565">
        <v>8</v>
      </c>
      <c r="B17" s="546" t="s">
        <v>5124</v>
      </c>
      <c r="C17" s="547" t="s">
        <v>5125</v>
      </c>
      <c r="D17" s="570"/>
      <c r="E17" s="556">
        <v>0.86</v>
      </c>
      <c r="F17" s="571"/>
      <c r="G17" s="571"/>
      <c r="H17" s="571"/>
      <c r="I17" s="571"/>
      <c r="J17" s="571"/>
      <c r="K17" s="571"/>
      <c r="L17" s="571"/>
      <c r="M17" s="571"/>
      <c r="N17" s="571"/>
      <c r="O17" s="556">
        <v>0.86</v>
      </c>
      <c r="P17" s="571"/>
      <c r="Q17" s="556">
        <v>0.86</v>
      </c>
      <c r="R17" s="557" t="s">
        <v>607</v>
      </c>
      <c r="S17" s="571"/>
      <c r="T17" s="571"/>
      <c r="U17" s="571">
        <v>1</v>
      </c>
      <c r="V17" s="571"/>
      <c r="W17" s="571"/>
      <c r="X17" s="571"/>
      <c r="Y17" s="571"/>
      <c r="Z17" s="571"/>
      <c r="AA17" s="556">
        <v>0.86</v>
      </c>
    </row>
    <row r="18" spans="1:27" ht="30">
      <c r="A18" s="565">
        <v>9</v>
      </c>
      <c r="B18" s="546" t="s">
        <v>5126</v>
      </c>
      <c r="C18" s="547" t="s">
        <v>5127</v>
      </c>
      <c r="D18" s="570"/>
      <c r="E18" s="556">
        <v>0.3</v>
      </c>
      <c r="F18" s="571"/>
      <c r="G18" s="571"/>
      <c r="H18" s="571"/>
      <c r="I18" s="571"/>
      <c r="J18" s="571"/>
      <c r="K18" s="571"/>
      <c r="L18" s="571"/>
      <c r="M18" s="571"/>
      <c r="N18" s="571"/>
      <c r="O18" s="556">
        <v>0.3</v>
      </c>
      <c r="P18" s="571"/>
      <c r="Q18" s="556">
        <v>0.3</v>
      </c>
      <c r="R18" s="557" t="s">
        <v>607</v>
      </c>
      <c r="S18" s="571"/>
      <c r="T18" s="571"/>
      <c r="U18" s="571"/>
      <c r="V18" s="571"/>
      <c r="W18" s="571"/>
      <c r="X18" s="571"/>
      <c r="Y18" s="571"/>
      <c r="Z18" s="571"/>
      <c r="AA18" s="556">
        <v>0.3</v>
      </c>
    </row>
    <row r="19" spans="1:27">
      <c r="A19" s="566">
        <v>10</v>
      </c>
      <c r="B19" s="549" t="s">
        <v>5128</v>
      </c>
      <c r="C19" s="550" t="s">
        <v>5129</v>
      </c>
      <c r="D19" s="577"/>
      <c r="E19" s="558">
        <v>0.45</v>
      </c>
      <c r="F19" s="578">
        <v>0.45</v>
      </c>
      <c r="G19" s="578"/>
      <c r="H19" s="578"/>
      <c r="I19" s="578"/>
      <c r="J19" s="578"/>
      <c r="K19" s="578"/>
      <c r="L19" s="558">
        <v>0.45</v>
      </c>
      <c r="M19" s="578"/>
      <c r="N19" s="578"/>
      <c r="O19" s="558"/>
      <c r="P19" s="578"/>
      <c r="Q19" s="558"/>
      <c r="R19" s="559" t="s">
        <v>607</v>
      </c>
      <c r="S19" s="578"/>
      <c r="T19" s="578"/>
      <c r="U19" s="578"/>
      <c r="V19" s="578"/>
      <c r="W19" s="578"/>
      <c r="X19" s="578"/>
      <c r="Y19" s="578"/>
      <c r="Z19" s="578"/>
      <c r="AA19" s="558">
        <v>0.45</v>
      </c>
    </row>
    <row r="20" spans="1:27" ht="30">
      <c r="A20" s="566">
        <v>11</v>
      </c>
      <c r="B20" s="549" t="s">
        <v>5130</v>
      </c>
      <c r="C20" s="550" t="s">
        <v>5131</v>
      </c>
      <c r="D20" s="577"/>
      <c r="E20" s="558">
        <v>0.25</v>
      </c>
      <c r="F20" s="578">
        <v>0.25</v>
      </c>
      <c r="G20" s="578"/>
      <c r="H20" s="578"/>
      <c r="I20" s="578"/>
      <c r="J20" s="578"/>
      <c r="K20" s="578"/>
      <c r="L20" s="558">
        <v>0.25</v>
      </c>
      <c r="M20" s="578"/>
      <c r="N20" s="578"/>
      <c r="O20" s="558"/>
      <c r="P20" s="578"/>
      <c r="Q20" s="558"/>
      <c r="R20" s="559" t="s">
        <v>607</v>
      </c>
      <c r="S20" s="578"/>
      <c r="T20" s="578"/>
      <c r="U20" s="578"/>
      <c r="V20" s="578"/>
      <c r="W20" s="578"/>
      <c r="X20" s="578"/>
      <c r="Y20" s="578"/>
      <c r="Z20" s="578"/>
      <c r="AA20" s="558">
        <v>0.25</v>
      </c>
    </row>
    <row r="21" spans="1:27" ht="30">
      <c r="A21" s="565">
        <v>12</v>
      </c>
      <c r="B21" s="548" t="s">
        <v>5132</v>
      </c>
      <c r="C21" s="547" t="s">
        <v>5133</v>
      </c>
      <c r="D21" s="570"/>
      <c r="E21" s="556">
        <v>0.25</v>
      </c>
      <c r="F21" s="571"/>
      <c r="G21" s="571"/>
      <c r="H21" s="571"/>
      <c r="I21" s="571"/>
      <c r="J21" s="571"/>
      <c r="K21" s="571"/>
      <c r="L21" s="571"/>
      <c r="M21" s="571"/>
      <c r="N21" s="571"/>
      <c r="O21" s="556">
        <v>0.25</v>
      </c>
      <c r="P21" s="571"/>
      <c r="Q21" s="556">
        <v>0.25</v>
      </c>
      <c r="R21" s="557" t="s">
        <v>607</v>
      </c>
      <c r="S21" s="571"/>
      <c r="T21" s="571"/>
      <c r="U21" s="571"/>
      <c r="V21" s="571"/>
      <c r="W21" s="571"/>
      <c r="X21" s="571"/>
      <c r="Y21" s="571"/>
      <c r="Z21" s="571"/>
      <c r="AA21" s="556">
        <v>0.25</v>
      </c>
    </row>
    <row r="22" spans="1:27" ht="30">
      <c r="A22" s="565">
        <v>13</v>
      </c>
      <c r="B22" s="548" t="s">
        <v>5134</v>
      </c>
      <c r="C22" s="547" t="s">
        <v>5135</v>
      </c>
      <c r="D22" s="570"/>
      <c r="E22" s="556">
        <v>0.22</v>
      </c>
      <c r="F22" s="571"/>
      <c r="G22" s="571"/>
      <c r="H22" s="571"/>
      <c r="I22" s="571"/>
      <c r="J22" s="571"/>
      <c r="K22" s="571"/>
      <c r="L22" s="571"/>
      <c r="M22" s="571"/>
      <c r="N22" s="571"/>
      <c r="O22" s="556">
        <v>0.22</v>
      </c>
      <c r="P22" s="571"/>
      <c r="Q22" s="556">
        <v>0.22</v>
      </c>
      <c r="R22" s="557" t="s">
        <v>607</v>
      </c>
      <c r="S22" s="571"/>
      <c r="T22" s="571"/>
      <c r="U22" s="571"/>
      <c r="V22" s="571"/>
      <c r="W22" s="571"/>
      <c r="X22" s="571"/>
      <c r="Y22" s="571"/>
      <c r="Z22" s="571"/>
      <c r="AA22" s="556">
        <v>0.22</v>
      </c>
    </row>
    <row r="23" spans="1:27" ht="30">
      <c r="A23" s="565">
        <v>14</v>
      </c>
      <c r="B23" s="548" t="s">
        <v>5136</v>
      </c>
      <c r="C23" s="547" t="s">
        <v>5137</v>
      </c>
      <c r="D23" s="570"/>
      <c r="E23" s="556">
        <v>0.41</v>
      </c>
      <c r="F23" s="571"/>
      <c r="G23" s="571"/>
      <c r="H23" s="571"/>
      <c r="I23" s="571"/>
      <c r="J23" s="571"/>
      <c r="K23" s="571"/>
      <c r="L23" s="571"/>
      <c r="M23" s="571"/>
      <c r="N23" s="571"/>
      <c r="O23" s="556">
        <v>0.41</v>
      </c>
      <c r="P23" s="571"/>
      <c r="Q23" s="556">
        <v>0.41</v>
      </c>
      <c r="R23" s="557" t="s">
        <v>607</v>
      </c>
      <c r="S23" s="571"/>
      <c r="T23" s="571"/>
      <c r="U23" s="571"/>
      <c r="V23" s="571"/>
      <c r="W23" s="571"/>
      <c r="X23" s="571"/>
      <c r="Y23" s="571"/>
      <c r="Z23" s="571"/>
      <c r="AA23" s="556">
        <v>0.41</v>
      </c>
    </row>
    <row r="24" spans="1:27" ht="30">
      <c r="A24" s="565">
        <v>15</v>
      </c>
      <c r="B24" s="548" t="s">
        <v>5138</v>
      </c>
      <c r="C24" s="547" t="s">
        <v>5139</v>
      </c>
      <c r="D24" s="570"/>
      <c r="E24" s="556">
        <v>0.18</v>
      </c>
      <c r="F24" s="571"/>
      <c r="G24" s="571"/>
      <c r="H24" s="571"/>
      <c r="I24" s="571"/>
      <c r="J24" s="571"/>
      <c r="K24" s="571"/>
      <c r="L24" s="571"/>
      <c r="M24" s="571"/>
      <c r="N24" s="571"/>
      <c r="O24" s="556">
        <v>0.18</v>
      </c>
      <c r="P24" s="571"/>
      <c r="Q24" s="556">
        <v>0.18</v>
      </c>
      <c r="R24" s="557" t="s">
        <v>607</v>
      </c>
      <c r="S24" s="571"/>
      <c r="T24" s="571"/>
      <c r="U24" s="571"/>
      <c r="V24" s="571"/>
      <c r="W24" s="571"/>
      <c r="X24" s="571"/>
      <c r="Y24" s="571"/>
      <c r="Z24" s="571"/>
      <c r="AA24" s="556">
        <v>0.18</v>
      </c>
    </row>
    <row r="25" spans="1:27" ht="30">
      <c r="A25" s="565">
        <v>16</v>
      </c>
      <c r="B25" s="548" t="s">
        <v>5140</v>
      </c>
      <c r="C25" s="547" t="s">
        <v>5141</v>
      </c>
      <c r="D25" s="570"/>
      <c r="E25" s="556">
        <v>0.17</v>
      </c>
      <c r="F25" s="571"/>
      <c r="G25" s="571"/>
      <c r="H25" s="571"/>
      <c r="I25" s="571"/>
      <c r="J25" s="571"/>
      <c r="K25" s="571"/>
      <c r="L25" s="571"/>
      <c r="M25" s="571"/>
      <c r="N25" s="571"/>
      <c r="O25" s="556">
        <v>0.17</v>
      </c>
      <c r="P25" s="571"/>
      <c r="Q25" s="556">
        <v>0.17</v>
      </c>
      <c r="R25" s="557" t="s">
        <v>607</v>
      </c>
      <c r="S25" s="571"/>
      <c r="T25" s="571"/>
      <c r="U25" s="571"/>
      <c r="V25" s="571"/>
      <c r="W25" s="571"/>
      <c r="X25" s="571"/>
      <c r="Y25" s="571"/>
      <c r="Z25" s="571"/>
      <c r="AA25" s="556">
        <v>0.17</v>
      </c>
    </row>
    <row r="26" spans="1:27" ht="45">
      <c r="A26" s="565">
        <v>17</v>
      </c>
      <c r="B26" s="546" t="s">
        <v>5142</v>
      </c>
      <c r="C26" s="547" t="s">
        <v>5143</v>
      </c>
      <c r="D26" s="579"/>
      <c r="E26" s="556">
        <v>1.4</v>
      </c>
      <c r="F26" s="571"/>
      <c r="G26" s="571"/>
      <c r="H26" s="571"/>
      <c r="I26" s="571"/>
      <c r="J26" s="571"/>
      <c r="K26" s="571"/>
      <c r="L26" s="571"/>
      <c r="M26" s="571"/>
      <c r="N26" s="571"/>
      <c r="O26" s="556">
        <v>1.4</v>
      </c>
      <c r="P26" s="571"/>
      <c r="Q26" s="571">
        <v>1.4</v>
      </c>
      <c r="R26" s="557" t="s">
        <v>607</v>
      </c>
      <c r="S26" s="571"/>
      <c r="T26" s="571"/>
      <c r="U26" s="571">
        <v>1</v>
      </c>
      <c r="V26" s="571"/>
      <c r="W26" s="571"/>
      <c r="X26" s="571"/>
      <c r="Y26" s="571"/>
      <c r="Z26" s="571"/>
      <c r="AA26" s="556">
        <v>1.4</v>
      </c>
    </row>
    <row r="27" spans="1:27" ht="30">
      <c r="A27" s="565">
        <v>18</v>
      </c>
      <c r="B27" s="546" t="s">
        <v>5144</v>
      </c>
      <c r="C27" s="547" t="s">
        <v>5145</v>
      </c>
      <c r="D27" s="570"/>
      <c r="E27" s="556">
        <v>0.3</v>
      </c>
      <c r="F27" s="571"/>
      <c r="G27" s="571"/>
      <c r="H27" s="571"/>
      <c r="I27" s="571"/>
      <c r="J27" s="571"/>
      <c r="K27" s="571"/>
      <c r="L27" s="571"/>
      <c r="M27" s="571"/>
      <c r="N27" s="571"/>
      <c r="O27" s="556">
        <v>0.3</v>
      </c>
      <c r="P27" s="571"/>
      <c r="Q27" s="556">
        <v>0.3</v>
      </c>
      <c r="R27" s="557" t="s">
        <v>607</v>
      </c>
      <c r="S27" s="571"/>
      <c r="T27" s="571"/>
      <c r="U27" s="571"/>
      <c r="V27" s="571"/>
      <c r="W27" s="571"/>
      <c r="X27" s="571"/>
      <c r="Y27" s="571"/>
      <c r="Z27" s="571"/>
      <c r="AA27" s="556">
        <v>0.3</v>
      </c>
    </row>
    <row r="28" spans="1:27" ht="30">
      <c r="A28" s="565">
        <v>19</v>
      </c>
      <c r="B28" s="546" t="s">
        <v>5146</v>
      </c>
      <c r="C28" s="547" t="s">
        <v>5147</v>
      </c>
      <c r="D28" s="570"/>
      <c r="E28" s="560">
        <v>1.7</v>
      </c>
      <c r="F28" s="571"/>
      <c r="G28" s="571"/>
      <c r="H28" s="571"/>
      <c r="I28" s="571"/>
      <c r="J28" s="571"/>
      <c r="K28" s="571"/>
      <c r="L28" s="571"/>
      <c r="M28" s="571"/>
      <c r="N28" s="571"/>
      <c r="O28" s="560">
        <v>1.7</v>
      </c>
      <c r="P28" s="571"/>
      <c r="Q28" s="560">
        <v>1.7</v>
      </c>
      <c r="R28" s="557" t="s">
        <v>607</v>
      </c>
      <c r="S28" s="571"/>
      <c r="T28" s="571"/>
      <c r="U28" s="571"/>
      <c r="V28" s="571"/>
      <c r="W28" s="571"/>
      <c r="X28" s="571"/>
      <c r="Y28" s="571"/>
      <c r="Z28" s="571"/>
      <c r="AA28" s="560">
        <v>1.7</v>
      </c>
    </row>
    <row r="29" spans="1:27">
      <c r="A29" s="565">
        <v>20</v>
      </c>
      <c r="B29" s="548" t="s">
        <v>5148</v>
      </c>
      <c r="C29" s="547" t="s">
        <v>5149</v>
      </c>
      <c r="D29" s="570"/>
      <c r="E29" s="561">
        <v>1</v>
      </c>
      <c r="F29" s="571"/>
      <c r="G29" s="571"/>
      <c r="H29" s="571"/>
      <c r="I29" s="571"/>
      <c r="J29" s="571"/>
      <c r="K29" s="571"/>
      <c r="L29" s="571"/>
      <c r="M29" s="571"/>
      <c r="N29" s="571"/>
      <c r="O29" s="561">
        <v>1</v>
      </c>
      <c r="P29" s="571"/>
      <c r="Q29" s="561">
        <v>1</v>
      </c>
      <c r="R29" s="557" t="s">
        <v>607</v>
      </c>
      <c r="S29" s="571"/>
      <c r="T29" s="571"/>
      <c r="U29" s="571"/>
      <c r="V29" s="571"/>
      <c r="W29" s="571"/>
      <c r="X29" s="571"/>
      <c r="Y29" s="571"/>
      <c r="Z29" s="571"/>
      <c r="AA29" s="561">
        <v>1</v>
      </c>
    </row>
    <row r="30" spans="1:27" ht="30">
      <c r="A30" s="565">
        <v>21</v>
      </c>
      <c r="B30" s="548" t="s">
        <v>5150</v>
      </c>
      <c r="C30" s="547" t="s">
        <v>5151</v>
      </c>
      <c r="D30" s="570"/>
      <c r="E30" s="556">
        <v>0.1</v>
      </c>
      <c r="F30" s="571"/>
      <c r="G30" s="571"/>
      <c r="H30" s="571"/>
      <c r="I30" s="571"/>
      <c r="J30" s="571"/>
      <c r="K30" s="571"/>
      <c r="L30" s="571"/>
      <c r="M30" s="571"/>
      <c r="N30" s="571"/>
      <c r="O30" s="580">
        <v>0.1</v>
      </c>
      <c r="P30" s="571"/>
      <c r="Q30" s="580">
        <v>0.1</v>
      </c>
      <c r="R30" s="557" t="s">
        <v>607</v>
      </c>
      <c r="S30" s="571"/>
      <c r="T30" s="571"/>
      <c r="U30" s="571"/>
      <c r="V30" s="571"/>
      <c r="W30" s="571"/>
      <c r="X30" s="571"/>
      <c r="Y30" s="571"/>
      <c r="Z30" s="571"/>
      <c r="AA30" s="580">
        <v>0.1</v>
      </c>
    </row>
    <row r="31" spans="1:27" ht="30">
      <c r="A31" s="565">
        <v>22</v>
      </c>
      <c r="B31" s="548" t="s">
        <v>5152</v>
      </c>
      <c r="C31" s="547" t="s">
        <v>5153</v>
      </c>
      <c r="D31" s="570"/>
      <c r="E31" s="556">
        <v>0.17</v>
      </c>
      <c r="F31" s="571"/>
      <c r="G31" s="571"/>
      <c r="H31" s="571"/>
      <c r="I31" s="571"/>
      <c r="J31" s="571"/>
      <c r="K31" s="571"/>
      <c r="L31" s="571"/>
      <c r="M31" s="571"/>
      <c r="N31" s="571"/>
      <c r="O31" s="561">
        <v>0.17</v>
      </c>
      <c r="P31" s="571"/>
      <c r="Q31" s="561">
        <v>0.17</v>
      </c>
      <c r="R31" s="557" t="s">
        <v>607</v>
      </c>
      <c r="S31" s="571"/>
      <c r="T31" s="571"/>
      <c r="U31" s="571"/>
      <c r="V31" s="571"/>
      <c r="W31" s="571"/>
      <c r="X31" s="571"/>
      <c r="Y31" s="571"/>
      <c r="Z31" s="571"/>
      <c r="AA31" s="561">
        <v>0.17</v>
      </c>
    </row>
    <row r="32" spans="1:27" ht="30">
      <c r="A32" s="565">
        <v>23</v>
      </c>
      <c r="B32" s="548" t="s">
        <v>5154</v>
      </c>
      <c r="C32" s="547" t="s">
        <v>5155</v>
      </c>
      <c r="D32" s="570"/>
      <c r="E32" s="556">
        <v>0.7</v>
      </c>
      <c r="F32" s="571"/>
      <c r="G32" s="571"/>
      <c r="H32" s="571"/>
      <c r="I32" s="571"/>
      <c r="J32" s="571"/>
      <c r="K32" s="571"/>
      <c r="L32" s="571"/>
      <c r="M32" s="571"/>
      <c r="N32" s="571"/>
      <c r="O32" s="561">
        <v>0.7</v>
      </c>
      <c r="P32" s="571"/>
      <c r="Q32" s="561">
        <v>0.7</v>
      </c>
      <c r="R32" s="557" t="s">
        <v>607</v>
      </c>
      <c r="S32" s="571"/>
      <c r="T32" s="571"/>
      <c r="U32" s="571"/>
      <c r="V32" s="571"/>
      <c r="W32" s="571"/>
      <c r="X32" s="571"/>
      <c r="Y32" s="571"/>
      <c r="Z32" s="571"/>
      <c r="AA32" s="561">
        <v>0.7</v>
      </c>
    </row>
    <row r="33" spans="1:27" ht="30">
      <c r="A33" s="565">
        <v>24</v>
      </c>
      <c r="B33" s="548" t="s">
        <v>5156</v>
      </c>
      <c r="C33" s="547" t="s">
        <v>5157</v>
      </c>
      <c r="D33" s="570"/>
      <c r="E33" s="556">
        <v>1</v>
      </c>
      <c r="F33" s="571"/>
      <c r="G33" s="571"/>
      <c r="H33" s="571"/>
      <c r="I33" s="571"/>
      <c r="J33" s="571"/>
      <c r="K33" s="571"/>
      <c r="L33" s="571"/>
      <c r="M33" s="571"/>
      <c r="N33" s="571"/>
      <c r="O33" s="561">
        <v>1</v>
      </c>
      <c r="P33" s="571"/>
      <c r="Q33" s="561">
        <v>1</v>
      </c>
      <c r="R33" s="557" t="s">
        <v>607</v>
      </c>
      <c r="S33" s="571"/>
      <c r="T33" s="571"/>
      <c r="U33" s="571"/>
      <c r="V33" s="571"/>
      <c r="W33" s="571"/>
      <c r="X33" s="571"/>
      <c r="Y33" s="571"/>
      <c r="Z33" s="571"/>
      <c r="AA33" s="561">
        <v>1</v>
      </c>
    </row>
    <row r="34" spans="1:27" ht="30">
      <c r="A34" s="565">
        <v>25</v>
      </c>
      <c r="B34" s="548" t="s">
        <v>5158</v>
      </c>
      <c r="C34" s="547" t="s">
        <v>5159</v>
      </c>
      <c r="D34" s="570"/>
      <c r="E34" s="556">
        <v>0.5</v>
      </c>
      <c r="F34" s="571"/>
      <c r="G34" s="571"/>
      <c r="H34" s="571"/>
      <c r="I34" s="571"/>
      <c r="J34" s="571"/>
      <c r="K34" s="571"/>
      <c r="L34" s="571"/>
      <c r="M34" s="571"/>
      <c r="N34" s="571"/>
      <c r="O34" s="556">
        <v>0.5</v>
      </c>
      <c r="P34" s="571"/>
      <c r="Q34" s="556">
        <v>0.5</v>
      </c>
      <c r="R34" s="557" t="s">
        <v>607</v>
      </c>
      <c r="S34" s="571"/>
      <c r="T34" s="571"/>
      <c r="U34" s="571"/>
      <c r="V34" s="571"/>
      <c r="W34" s="571"/>
      <c r="X34" s="571"/>
      <c r="Y34" s="571"/>
      <c r="Z34" s="571"/>
      <c r="AA34" s="556">
        <v>0.5</v>
      </c>
    </row>
    <row r="35" spans="1:27" ht="30">
      <c r="A35" s="565">
        <v>26</v>
      </c>
      <c r="B35" s="548" t="s">
        <v>5160</v>
      </c>
      <c r="C35" s="547" t="s">
        <v>5161</v>
      </c>
      <c r="D35" s="570"/>
      <c r="E35" s="556">
        <v>1</v>
      </c>
      <c r="F35" s="571"/>
      <c r="G35" s="571"/>
      <c r="H35" s="571"/>
      <c r="I35" s="571"/>
      <c r="J35" s="571"/>
      <c r="K35" s="571"/>
      <c r="L35" s="571"/>
      <c r="M35" s="571"/>
      <c r="N35" s="571"/>
      <c r="O35" s="556">
        <v>1</v>
      </c>
      <c r="P35" s="571"/>
      <c r="Q35" s="556">
        <v>1</v>
      </c>
      <c r="R35" s="557" t="s">
        <v>607</v>
      </c>
      <c r="S35" s="571"/>
      <c r="T35" s="571"/>
      <c r="U35" s="571"/>
      <c r="V35" s="571"/>
      <c r="W35" s="571"/>
      <c r="X35" s="571"/>
      <c r="Y35" s="571"/>
      <c r="Z35" s="571"/>
      <c r="AA35" s="556">
        <v>1</v>
      </c>
    </row>
    <row r="36" spans="1:27" ht="30">
      <c r="A36" s="565">
        <v>27</v>
      </c>
      <c r="B36" s="548" t="s">
        <v>5162</v>
      </c>
      <c r="C36" s="547" t="s">
        <v>5163</v>
      </c>
      <c r="D36" s="570"/>
      <c r="E36" s="556">
        <v>1</v>
      </c>
      <c r="F36" s="571"/>
      <c r="G36" s="571"/>
      <c r="H36" s="571"/>
      <c r="I36" s="571"/>
      <c r="J36" s="571"/>
      <c r="K36" s="571"/>
      <c r="L36" s="571"/>
      <c r="M36" s="571"/>
      <c r="N36" s="571"/>
      <c r="O36" s="556">
        <v>1</v>
      </c>
      <c r="P36" s="571"/>
      <c r="Q36" s="556">
        <v>1</v>
      </c>
      <c r="R36" s="557" t="s">
        <v>607</v>
      </c>
      <c r="S36" s="571"/>
      <c r="T36" s="571"/>
      <c r="U36" s="571">
        <v>1</v>
      </c>
      <c r="V36" s="571"/>
      <c r="W36" s="571"/>
      <c r="X36" s="571"/>
      <c r="Y36" s="571"/>
      <c r="Z36" s="571"/>
      <c r="AA36" s="556">
        <v>1</v>
      </c>
    </row>
    <row r="37" spans="1:27" ht="30">
      <c r="A37" s="565">
        <v>28</v>
      </c>
      <c r="B37" s="548" t="s">
        <v>5164</v>
      </c>
      <c r="C37" s="547" t="s">
        <v>5165</v>
      </c>
      <c r="D37" s="570"/>
      <c r="E37" s="556">
        <v>0.5</v>
      </c>
      <c r="F37" s="571"/>
      <c r="G37" s="571"/>
      <c r="H37" s="571"/>
      <c r="I37" s="571"/>
      <c r="J37" s="571"/>
      <c r="K37" s="571"/>
      <c r="L37" s="571"/>
      <c r="M37" s="571"/>
      <c r="N37" s="571"/>
      <c r="O37" s="556">
        <v>0.5</v>
      </c>
      <c r="P37" s="571"/>
      <c r="Q37" s="556">
        <v>0.5</v>
      </c>
      <c r="R37" s="557" t="s">
        <v>607</v>
      </c>
      <c r="S37" s="571"/>
      <c r="T37" s="571"/>
      <c r="U37" s="571"/>
      <c r="V37" s="571"/>
      <c r="W37" s="571"/>
      <c r="X37" s="571"/>
      <c r="Y37" s="571"/>
      <c r="Z37" s="571"/>
      <c r="AA37" s="556">
        <v>0.5</v>
      </c>
    </row>
    <row r="38" spans="1:27" ht="30">
      <c r="A38" s="565">
        <v>29</v>
      </c>
      <c r="B38" s="548" t="s">
        <v>5166</v>
      </c>
      <c r="C38" s="547" t="s">
        <v>5167</v>
      </c>
      <c r="D38" s="570"/>
      <c r="E38" s="556">
        <v>1.5</v>
      </c>
      <c r="F38" s="561">
        <v>0.4</v>
      </c>
      <c r="G38" s="561">
        <v>0.4</v>
      </c>
      <c r="H38" s="571"/>
      <c r="I38" s="571"/>
      <c r="J38" s="571"/>
      <c r="K38" s="571"/>
      <c r="L38" s="571"/>
      <c r="M38" s="571"/>
      <c r="N38" s="571"/>
      <c r="O38" s="556">
        <v>1.1000000000000001</v>
      </c>
      <c r="P38" s="571"/>
      <c r="Q38" s="556">
        <v>1.5</v>
      </c>
      <c r="R38" s="557" t="s">
        <v>607</v>
      </c>
      <c r="S38" s="571"/>
      <c r="T38" s="571"/>
      <c r="U38" s="571"/>
      <c r="V38" s="571"/>
      <c r="W38" s="571"/>
      <c r="X38" s="571"/>
      <c r="Y38" s="556">
        <v>1.5</v>
      </c>
      <c r="Z38" s="571"/>
      <c r="AA38" s="571"/>
    </row>
    <row r="39" spans="1:27">
      <c r="A39" s="565">
        <v>30</v>
      </c>
      <c r="B39" s="548" t="s">
        <v>5168</v>
      </c>
      <c r="C39" s="547" t="s">
        <v>5169</v>
      </c>
      <c r="D39" s="570"/>
      <c r="E39" s="556">
        <v>1</v>
      </c>
      <c r="F39" s="556">
        <v>1</v>
      </c>
      <c r="G39" s="561">
        <v>0.5</v>
      </c>
      <c r="H39" s="571"/>
      <c r="I39" s="571"/>
      <c r="J39" s="571"/>
      <c r="K39" s="571"/>
      <c r="L39" s="561">
        <v>0.5</v>
      </c>
      <c r="M39" s="571"/>
      <c r="N39" s="571"/>
      <c r="O39" s="571"/>
      <c r="P39" s="571"/>
      <c r="Q39" s="556">
        <v>1</v>
      </c>
      <c r="R39" s="557" t="s">
        <v>607</v>
      </c>
      <c r="S39" s="571"/>
      <c r="T39" s="571"/>
      <c r="U39" s="571"/>
      <c r="V39" s="571"/>
      <c r="W39" s="571"/>
      <c r="X39" s="571"/>
      <c r="Y39" s="556">
        <v>1</v>
      </c>
      <c r="Z39" s="571"/>
      <c r="AA39" s="571"/>
    </row>
    <row r="40" spans="1:27">
      <c r="A40" s="565">
        <v>31</v>
      </c>
      <c r="B40" s="548" t="s">
        <v>5170</v>
      </c>
      <c r="C40" s="547" t="s">
        <v>5171</v>
      </c>
      <c r="D40" s="570"/>
      <c r="E40" s="556">
        <v>1.5</v>
      </c>
      <c r="F40" s="556">
        <v>0.8</v>
      </c>
      <c r="G40" s="561">
        <v>0.5</v>
      </c>
      <c r="H40" s="571"/>
      <c r="I40" s="571"/>
      <c r="J40" s="571"/>
      <c r="K40" s="571"/>
      <c r="L40" s="561">
        <v>0.3</v>
      </c>
      <c r="M40" s="571"/>
      <c r="N40" s="571"/>
      <c r="O40" s="556">
        <v>0.7</v>
      </c>
      <c r="P40" s="571"/>
      <c r="Q40" s="556">
        <v>1.5</v>
      </c>
      <c r="R40" s="557" t="s">
        <v>607</v>
      </c>
      <c r="S40" s="571"/>
      <c r="T40" s="571"/>
      <c r="U40" s="571"/>
      <c r="V40" s="571"/>
      <c r="W40" s="571"/>
      <c r="X40" s="571"/>
      <c r="Y40" s="556">
        <v>1.5</v>
      </c>
      <c r="Z40" s="571"/>
      <c r="AA40" s="571"/>
    </row>
    <row r="41" spans="1:27" ht="30">
      <c r="A41" s="565">
        <v>32</v>
      </c>
      <c r="B41" s="548" t="s">
        <v>5172</v>
      </c>
      <c r="C41" s="547" t="s">
        <v>5173</v>
      </c>
      <c r="D41" s="570"/>
      <c r="E41" s="556">
        <v>0.8</v>
      </c>
      <c r="F41" s="556">
        <v>0.8</v>
      </c>
      <c r="G41" s="561">
        <v>0.8</v>
      </c>
      <c r="H41" s="571"/>
      <c r="I41" s="571"/>
      <c r="J41" s="571"/>
      <c r="K41" s="571"/>
      <c r="L41" s="571"/>
      <c r="M41" s="571"/>
      <c r="N41" s="571"/>
      <c r="O41" s="571"/>
      <c r="P41" s="571"/>
      <c r="Q41" s="556">
        <v>0.8</v>
      </c>
      <c r="R41" s="557" t="s">
        <v>607</v>
      </c>
      <c r="S41" s="571"/>
      <c r="T41" s="571"/>
      <c r="U41" s="571"/>
      <c r="V41" s="571"/>
      <c r="W41" s="571"/>
      <c r="X41" s="571"/>
      <c r="Y41" s="556">
        <v>0.8</v>
      </c>
      <c r="Z41" s="571"/>
      <c r="AA41" s="571"/>
    </row>
    <row r="42" spans="1:27" ht="30">
      <c r="A42" s="565">
        <v>33</v>
      </c>
      <c r="B42" s="548" t="s">
        <v>5174</v>
      </c>
      <c r="C42" s="547" t="s">
        <v>5175</v>
      </c>
      <c r="D42" s="570"/>
      <c r="E42" s="556">
        <v>1.5</v>
      </c>
      <c r="F42" s="556">
        <v>1</v>
      </c>
      <c r="G42" s="556">
        <v>1</v>
      </c>
      <c r="H42" s="571"/>
      <c r="I42" s="571"/>
      <c r="J42" s="571"/>
      <c r="K42" s="571"/>
      <c r="L42" s="571"/>
      <c r="M42" s="571"/>
      <c r="N42" s="571"/>
      <c r="O42" s="556">
        <v>0.5</v>
      </c>
      <c r="P42" s="571"/>
      <c r="Q42" s="556">
        <v>1.5</v>
      </c>
      <c r="R42" s="557" t="s">
        <v>607</v>
      </c>
      <c r="S42" s="571"/>
      <c r="T42" s="571"/>
      <c r="U42" s="571"/>
      <c r="V42" s="571"/>
      <c r="W42" s="571"/>
      <c r="X42" s="571"/>
      <c r="Y42" s="556">
        <v>1.5</v>
      </c>
      <c r="Z42" s="571"/>
      <c r="AA42" s="571"/>
    </row>
    <row r="43" spans="1:27" ht="30">
      <c r="A43" s="566">
        <v>34</v>
      </c>
      <c r="B43" s="551" t="s">
        <v>5176</v>
      </c>
      <c r="C43" s="550" t="s">
        <v>5177</v>
      </c>
      <c r="D43" s="577"/>
      <c r="E43" s="558">
        <v>1</v>
      </c>
      <c r="F43" s="578">
        <v>0.08</v>
      </c>
      <c r="G43" s="578"/>
      <c r="H43" s="578"/>
      <c r="I43" s="578"/>
      <c r="J43" s="578"/>
      <c r="K43" s="578">
        <v>0.08</v>
      </c>
      <c r="L43" s="578"/>
      <c r="M43" s="578"/>
      <c r="N43" s="578"/>
      <c r="O43" s="558">
        <v>0.92</v>
      </c>
      <c r="P43" s="578"/>
      <c r="Q43" s="558">
        <v>0.92</v>
      </c>
      <c r="R43" s="559" t="s">
        <v>607</v>
      </c>
      <c r="S43" s="578"/>
      <c r="T43" s="578"/>
      <c r="U43" s="578"/>
      <c r="V43" s="578"/>
      <c r="W43" s="578"/>
      <c r="X43" s="578"/>
      <c r="Y43" s="578"/>
      <c r="Z43" s="578"/>
      <c r="AA43" s="558">
        <v>1</v>
      </c>
    </row>
    <row r="44" spans="1:27" ht="30">
      <c r="A44" s="565">
        <v>35</v>
      </c>
      <c r="B44" s="548" t="s">
        <v>5178</v>
      </c>
      <c r="C44" s="547" t="s">
        <v>5179</v>
      </c>
      <c r="D44" s="570"/>
      <c r="E44" s="556">
        <v>0.3</v>
      </c>
      <c r="F44" s="556">
        <v>0.3</v>
      </c>
      <c r="G44" s="556">
        <v>0.3</v>
      </c>
      <c r="H44" s="571"/>
      <c r="I44" s="571"/>
      <c r="J44" s="571"/>
      <c r="K44" s="571"/>
      <c r="L44" s="571"/>
      <c r="M44" s="571"/>
      <c r="N44" s="571"/>
      <c r="O44" s="571"/>
      <c r="P44" s="571"/>
      <c r="Q44" s="556">
        <v>0.3</v>
      </c>
      <c r="R44" s="557" t="s">
        <v>607</v>
      </c>
      <c r="S44" s="571"/>
      <c r="T44" s="571"/>
      <c r="U44" s="571"/>
      <c r="V44" s="571"/>
      <c r="W44" s="571"/>
      <c r="X44" s="571"/>
      <c r="Y44" s="556">
        <v>0.3</v>
      </c>
      <c r="Z44" s="571"/>
      <c r="AA44" s="571"/>
    </row>
    <row r="45" spans="1:27" ht="30">
      <c r="A45" s="565">
        <v>36</v>
      </c>
      <c r="B45" s="548" t="s">
        <v>5180</v>
      </c>
      <c r="C45" s="547" t="s">
        <v>5181</v>
      </c>
      <c r="D45" s="570"/>
      <c r="E45" s="556">
        <v>1.5</v>
      </c>
      <c r="F45" s="571"/>
      <c r="G45" s="571"/>
      <c r="H45" s="571"/>
      <c r="I45" s="571"/>
      <c r="J45" s="571"/>
      <c r="K45" s="571"/>
      <c r="L45" s="571"/>
      <c r="M45" s="571"/>
      <c r="N45" s="571"/>
      <c r="O45" s="556">
        <v>1.5</v>
      </c>
      <c r="P45" s="571"/>
      <c r="Q45" s="556">
        <v>1.5</v>
      </c>
      <c r="R45" s="557" t="s">
        <v>607</v>
      </c>
      <c r="S45" s="571"/>
      <c r="T45" s="571"/>
      <c r="U45" s="571"/>
      <c r="V45" s="571"/>
      <c r="W45" s="571"/>
      <c r="X45" s="571"/>
      <c r="Y45" s="571"/>
      <c r="Z45" s="571"/>
      <c r="AA45" s="556">
        <v>1.5</v>
      </c>
    </row>
    <row r="46" spans="1:27" ht="30">
      <c r="A46" s="565">
        <v>37</v>
      </c>
      <c r="B46" s="548" t="s">
        <v>5182</v>
      </c>
      <c r="C46" s="547" t="s">
        <v>5183</v>
      </c>
      <c r="D46" s="570"/>
      <c r="E46" s="556">
        <v>0.81</v>
      </c>
      <c r="F46" s="571"/>
      <c r="G46" s="571"/>
      <c r="H46" s="571"/>
      <c r="I46" s="571"/>
      <c r="J46" s="571"/>
      <c r="K46" s="571"/>
      <c r="L46" s="571"/>
      <c r="M46" s="571"/>
      <c r="N46" s="571"/>
      <c r="O46" s="556">
        <v>0.81</v>
      </c>
      <c r="P46" s="571"/>
      <c r="Q46" s="556">
        <v>0.81</v>
      </c>
      <c r="R46" s="557" t="s">
        <v>607</v>
      </c>
      <c r="S46" s="571"/>
      <c r="T46" s="571"/>
      <c r="U46" s="571"/>
      <c r="V46" s="571"/>
      <c r="W46" s="571"/>
      <c r="X46" s="571"/>
      <c r="Y46" s="571"/>
      <c r="Z46" s="571"/>
      <c r="AA46" s="556">
        <v>0.81</v>
      </c>
    </row>
    <row r="47" spans="1:27" ht="30">
      <c r="A47" s="565">
        <v>38</v>
      </c>
      <c r="B47" s="552" t="s">
        <v>5184</v>
      </c>
      <c r="C47" s="547" t="s">
        <v>5185</v>
      </c>
      <c r="D47" s="570"/>
      <c r="E47" s="556">
        <v>1.5</v>
      </c>
      <c r="F47" s="571"/>
      <c r="G47" s="571"/>
      <c r="H47" s="571"/>
      <c r="I47" s="571"/>
      <c r="J47" s="571"/>
      <c r="K47" s="571"/>
      <c r="L47" s="571"/>
      <c r="M47" s="571"/>
      <c r="N47" s="571"/>
      <c r="O47" s="571"/>
      <c r="P47" s="556">
        <v>1.5</v>
      </c>
      <c r="Q47" s="556">
        <v>1.5</v>
      </c>
      <c r="R47" s="557" t="s">
        <v>607</v>
      </c>
      <c r="S47" s="571"/>
      <c r="T47" s="571"/>
      <c r="U47" s="571"/>
      <c r="V47" s="571"/>
      <c r="W47" s="571"/>
      <c r="X47" s="571"/>
      <c r="Y47" s="571"/>
      <c r="Z47" s="571"/>
      <c r="AA47" s="556">
        <v>1.5</v>
      </c>
    </row>
    <row r="48" spans="1:27" ht="30">
      <c r="A48" s="565">
        <v>39</v>
      </c>
      <c r="B48" s="548" t="s">
        <v>5186</v>
      </c>
      <c r="C48" s="547" t="s">
        <v>5187</v>
      </c>
      <c r="D48" s="570"/>
      <c r="E48" s="556">
        <v>0.5</v>
      </c>
      <c r="F48" s="571"/>
      <c r="G48" s="571"/>
      <c r="H48" s="571"/>
      <c r="I48" s="571"/>
      <c r="J48" s="571"/>
      <c r="K48" s="571"/>
      <c r="L48" s="571"/>
      <c r="M48" s="571"/>
      <c r="N48" s="571"/>
      <c r="O48" s="556">
        <v>0.5</v>
      </c>
      <c r="P48" s="571"/>
      <c r="Q48" s="556">
        <v>0.5</v>
      </c>
      <c r="R48" s="557" t="s">
        <v>607</v>
      </c>
      <c r="S48" s="571"/>
      <c r="T48" s="571"/>
      <c r="U48" s="571"/>
      <c r="V48" s="571"/>
      <c r="W48" s="571"/>
      <c r="X48" s="571"/>
      <c r="Y48" s="571"/>
      <c r="Z48" s="571"/>
      <c r="AA48" s="556">
        <v>0.5</v>
      </c>
    </row>
    <row r="49" spans="1:27" ht="30">
      <c r="A49" s="565">
        <v>40</v>
      </c>
      <c r="B49" s="548" t="s">
        <v>5188</v>
      </c>
      <c r="C49" s="547" t="s">
        <v>5189</v>
      </c>
      <c r="D49" s="570"/>
      <c r="E49" s="556">
        <v>0.1</v>
      </c>
      <c r="F49" s="556">
        <v>0.1</v>
      </c>
      <c r="G49" s="556">
        <v>0.1</v>
      </c>
      <c r="H49" s="571"/>
      <c r="I49" s="571"/>
      <c r="J49" s="571"/>
      <c r="K49" s="571"/>
      <c r="L49" s="571"/>
      <c r="M49" s="571"/>
      <c r="N49" s="571"/>
      <c r="O49" s="556"/>
      <c r="P49" s="571"/>
      <c r="Q49" s="556">
        <v>0.1</v>
      </c>
      <c r="R49" s="557" t="s">
        <v>607</v>
      </c>
      <c r="S49" s="571"/>
      <c r="T49" s="571"/>
      <c r="U49" s="571"/>
      <c r="V49" s="571"/>
      <c r="W49" s="571"/>
      <c r="X49" s="571"/>
      <c r="Y49" s="571"/>
      <c r="Z49" s="571"/>
      <c r="AA49" s="556">
        <v>0.1</v>
      </c>
    </row>
    <row r="50" spans="1:27" ht="30">
      <c r="A50" s="565">
        <v>41</v>
      </c>
      <c r="B50" s="548" t="s">
        <v>5190</v>
      </c>
      <c r="C50" s="547" t="s">
        <v>5191</v>
      </c>
      <c r="D50" s="570"/>
      <c r="E50" s="556">
        <v>0.2</v>
      </c>
      <c r="F50" s="571"/>
      <c r="G50" s="571"/>
      <c r="H50" s="571"/>
      <c r="I50" s="571"/>
      <c r="J50" s="571"/>
      <c r="K50" s="571"/>
      <c r="L50" s="571"/>
      <c r="M50" s="571"/>
      <c r="N50" s="571"/>
      <c r="O50" s="556">
        <v>0.2</v>
      </c>
      <c r="P50" s="571"/>
      <c r="Q50" s="556">
        <v>0.2</v>
      </c>
      <c r="R50" s="557" t="s">
        <v>607</v>
      </c>
      <c r="S50" s="571"/>
      <c r="T50" s="571"/>
      <c r="U50" s="571"/>
      <c r="V50" s="571"/>
      <c r="W50" s="571"/>
      <c r="X50" s="571"/>
      <c r="Y50" s="571"/>
      <c r="Z50" s="571"/>
      <c r="AA50" s="556">
        <v>0.2</v>
      </c>
    </row>
    <row r="51" spans="1:27" ht="45">
      <c r="A51" s="565">
        <v>42</v>
      </c>
      <c r="B51" s="548" t="s">
        <v>5192</v>
      </c>
      <c r="C51" s="547" t="s">
        <v>5193</v>
      </c>
      <c r="D51" s="570"/>
      <c r="E51" s="556">
        <v>0.2</v>
      </c>
      <c r="F51" s="571"/>
      <c r="G51" s="571"/>
      <c r="H51" s="571"/>
      <c r="I51" s="571"/>
      <c r="J51" s="571"/>
      <c r="K51" s="571"/>
      <c r="L51" s="571"/>
      <c r="M51" s="571"/>
      <c r="N51" s="571"/>
      <c r="O51" s="556">
        <v>0.2</v>
      </c>
      <c r="P51" s="571"/>
      <c r="Q51" s="556">
        <v>0.2</v>
      </c>
      <c r="R51" s="557" t="s">
        <v>607</v>
      </c>
      <c r="S51" s="571"/>
      <c r="T51" s="571"/>
      <c r="U51" s="571"/>
      <c r="V51" s="571"/>
      <c r="W51" s="571"/>
      <c r="X51" s="571"/>
      <c r="Y51" s="571"/>
      <c r="Z51" s="571"/>
      <c r="AA51" s="556">
        <v>0.2</v>
      </c>
    </row>
    <row r="52" spans="1:27">
      <c r="A52" s="565">
        <v>43</v>
      </c>
      <c r="B52" s="548" t="s">
        <v>5194</v>
      </c>
      <c r="C52" s="547" t="s">
        <v>5195</v>
      </c>
      <c r="D52" s="570"/>
      <c r="E52" s="556">
        <v>1</v>
      </c>
      <c r="F52" s="571"/>
      <c r="G52" s="571"/>
      <c r="H52" s="571"/>
      <c r="I52" s="571"/>
      <c r="J52" s="571"/>
      <c r="K52" s="571"/>
      <c r="L52" s="571"/>
      <c r="M52" s="571"/>
      <c r="N52" s="571"/>
      <c r="O52" s="556">
        <v>1</v>
      </c>
      <c r="P52" s="571"/>
      <c r="Q52" s="556">
        <v>1</v>
      </c>
      <c r="R52" s="557" t="s">
        <v>607</v>
      </c>
      <c r="S52" s="571"/>
      <c r="T52" s="571"/>
      <c r="U52" s="571"/>
      <c r="V52" s="571"/>
      <c r="W52" s="571"/>
      <c r="X52" s="571"/>
      <c r="Y52" s="571"/>
      <c r="Z52" s="571"/>
      <c r="AA52" s="556">
        <v>1</v>
      </c>
    </row>
    <row r="53" spans="1:27">
      <c r="A53" s="565">
        <v>44</v>
      </c>
      <c r="B53" s="548" t="s">
        <v>5196</v>
      </c>
      <c r="C53" s="547" t="s">
        <v>5197</v>
      </c>
      <c r="D53" s="570"/>
      <c r="E53" s="556">
        <v>1.7</v>
      </c>
      <c r="F53" s="571"/>
      <c r="G53" s="571"/>
      <c r="H53" s="571"/>
      <c r="I53" s="571"/>
      <c r="J53" s="571"/>
      <c r="K53" s="571"/>
      <c r="L53" s="571"/>
      <c r="M53" s="571"/>
      <c r="N53" s="571"/>
      <c r="O53" s="556">
        <v>1.7</v>
      </c>
      <c r="P53" s="571"/>
      <c r="Q53" s="556">
        <v>1.7</v>
      </c>
      <c r="R53" s="557" t="s">
        <v>607</v>
      </c>
      <c r="S53" s="571"/>
      <c r="T53" s="571"/>
      <c r="U53" s="571"/>
      <c r="V53" s="571"/>
      <c r="W53" s="571"/>
      <c r="X53" s="571"/>
      <c r="Y53" s="571"/>
      <c r="Z53" s="571"/>
      <c r="AA53" s="556">
        <v>1.7</v>
      </c>
    </row>
    <row r="54" spans="1:27" ht="30">
      <c r="A54" s="565">
        <v>45</v>
      </c>
      <c r="B54" s="548" t="s">
        <v>5198</v>
      </c>
      <c r="C54" s="547" t="s">
        <v>5199</v>
      </c>
      <c r="D54" s="570"/>
      <c r="E54" s="556">
        <v>2</v>
      </c>
      <c r="F54" s="571"/>
      <c r="G54" s="571"/>
      <c r="H54" s="571"/>
      <c r="I54" s="571"/>
      <c r="J54" s="571"/>
      <c r="K54" s="571"/>
      <c r="L54" s="571"/>
      <c r="M54" s="571"/>
      <c r="N54" s="571"/>
      <c r="O54" s="556">
        <v>2</v>
      </c>
      <c r="P54" s="571"/>
      <c r="Q54" s="556">
        <v>2</v>
      </c>
      <c r="R54" s="557" t="s">
        <v>607</v>
      </c>
      <c r="S54" s="571"/>
      <c r="T54" s="571"/>
      <c r="U54" s="571"/>
      <c r="V54" s="571"/>
      <c r="W54" s="571"/>
      <c r="X54" s="571"/>
      <c r="Y54" s="571"/>
      <c r="Z54" s="571"/>
      <c r="AA54" s="556">
        <v>2</v>
      </c>
    </row>
    <row r="55" spans="1:27">
      <c r="A55" s="565">
        <v>46</v>
      </c>
      <c r="B55" s="548" t="s">
        <v>5200</v>
      </c>
      <c r="C55" s="547" t="s">
        <v>5201</v>
      </c>
      <c r="D55" s="570"/>
      <c r="E55" s="556">
        <v>1.5</v>
      </c>
      <c r="F55" s="571"/>
      <c r="G55" s="571"/>
      <c r="H55" s="571"/>
      <c r="I55" s="571"/>
      <c r="J55" s="571"/>
      <c r="K55" s="571"/>
      <c r="L55" s="571"/>
      <c r="M55" s="571"/>
      <c r="N55" s="571"/>
      <c r="O55" s="556">
        <v>1.5</v>
      </c>
      <c r="P55" s="571"/>
      <c r="Q55" s="556">
        <v>1.5</v>
      </c>
      <c r="R55" s="557" t="s">
        <v>607</v>
      </c>
      <c r="S55" s="571"/>
      <c r="T55" s="571">
        <v>1</v>
      </c>
      <c r="U55" s="571"/>
      <c r="V55" s="571"/>
      <c r="W55" s="571"/>
      <c r="X55" s="571"/>
      <c r="Y55" s="571"/>
      <c r="Z55" s="571"/>
      <c r="AA55" s="556">
        <v>1.5</v>
      </c>
    </row>
    <row r="56" spans="1:27">
      <c r="A56" s="565">
        <v>47</v>
      </c>
      <c r="B56" s="548" t="s">
        <v>5202</v>
      </c>
      <c r="C56" s="547" t="s">
        <v>5203</v>
      </c>
      <c r="D56" s="570"/>
      <c r="E56" s="556">
        <v>1.5</v>
      </c>
      <c r="F56" s="571"/>
      <c r="G56" s="571"/>
      <c r="H56" s="571"/>
      <c r="I56" s="571"/>
      <c r="J56" s="571"/>
      <c r="K56" s="571"/>
      <c r="L56" s="571"/>
      <c r="M56" s="571"/>
      <c r="N56" s="571"/>
      <c r="O56" s="556">
        <v>1.5</v>
      </c>
      <c r="P56" s="571"/>
      <c r="Q56" s="556">
        <v>1.5</v>
      </c>
      <c r="R56" s="557" t="s">
        <v>607</v>
      </c>
      <c r="S56" s="571"/>
      <c r="T56" s="571"/>
      <c r="U56" s="571"/>
      <c r="V56" s="571"/>
      <c r="W56" s="571"/>
      <c r="X56" s="571"/>
      <c r="Y56" s="571"/>
      <c r="Z56" s="571"/>
      <c r="AA56" s="556">
        <v>1.5</v>
      </c>
    </row>
    <row r="57" spans="1:27" ht="30">
      <c r="A57" s="565">
        <v>48</v>
      </c>
      <c r="B57" s="548" t="s">
        <v>5204</v>
      </c>
      <c r="C57" s="547" t="s">
        <v>5205</v>
      </c>
      <c r="D57" s="570"/>
      <c r="E57" s="556">
        <v>0.7</v>
      </c>
      <c r="F57" s="571"/>
      <c r="G57" s="571"/>
      <c r="H57" s="571"/>
      <c r="I57" s="571"/>
      <c r="J57" s="571"/>
      <c r="K57" s="571"/>
      <c r="L57" s="571"/>
      <c r="M57" s="571"/>
      <c r="N57" s="571"/>
      <c r="O57" s="556">
        <v>0.7</v>
      </c>
      <c r="P57" s="571"/>
      <c r="Q57" s="556">
        <v>0.7</v>
      </c>
      <c r="R57" s="557" t="s">
        <v>607</v>
      </c>
      <c r="S57" s="571"/>
      <c r="T57" s="571"/>
      <c r="U57" s="571"/>
      <c r="V57" s="571"/>
      <c r="W57" s="571"/>
      <c r="X57" s="571"/>
      <c r="Y57" s="571"/>
      <c r="Z57" s="571"/>
      <c r="AA57" s="556">
        <v>0.7</v>
      </c>
    </row>
    <row r="58" spans="1:27" ht="30">
      <c r="A58" s="565">
        <v>49</v>
      </c>
      <c r="B58" s="548" t="s">
        <v>5206</v>
      </c>
      <c r="C58" s="547" t="s">
        <v>5207</v>
      </c>
      <c r="D58" s="570"/>
      <c r="E58" s="556">
        <v>2</v>
      </c>
      <c r="F58" s="571"/>
      <c r="G58" s="571"/>
      <c r="H58" s="571"/>
      <c r="I58" s="571"/>
      <c r="J58" s="571"/>
      <c r="K58" s="571"/>
      <c r="L58" s="571"/>
      <c r="M58" s="571"/>
      <c r="N58" s="571"/>
      <c r="O58" s="556">
        <v>2</v>
      </c>
      <c r="P58" s="571"/>
      <c r="Q58" s="556">
        <v>2</v>
      </c>
      <c r="R58" s="557" t="s">
        <v>607</v>
      </c>
      <c r="S58" s="571"/>
      <c r="T58" s="571"/>
      <c r="U58" s="571"/>
      <c r="V58" s="571"/>
      <c r="W58" s="571"/>
      <c r="X58" s="571"/>
      <c r="Y58" s="571"/>
      <c r="Z58" s="571"/>
      <c r="AA58" s="556">
        <v>2</v>
      </c>
    </row>
    <row r="59" spans="1:27" ht="30">
      <c r="A59" s="565">
        <v>50</v>
      </c>
      <c r="B59" s="548" t="s">
        <v>5208</v>
      </c>
      <c r="C59" s="547" t="s">
        <v>5209</v>
      </c>
      <c r="D59" s="570"/>
      <c r="E59" s="556">
        <v>2</v>
      </c>
      <c r="F59" s="571"/>
      <c r="G59" s="571"/>
      <c r="H59" s="571"/>
      <c r="I59" s="571"/>
      <c r="J59" s="571"/>
      <c r="K59" s="571"/>
      <c r="L59" s="571"/>
      <c r="M59" s="571"/>
      <c r="N59" s="571"/>
      <c r="O59" s="556">
        <v>2</v>
      </c>
      <c r="P59" s="571"/>
      <c r="Q59" s="556">
        <v>2</v>
      </c>
      <c r="R59" s="557" t="s">
        <v>607</v>
      </c>
      <c r="S59" s="571"/>
      <c r="T59" s="571"/>
      <c r="U59" s="571"/>
      <c r="V59" s="571"/>
      <c r="W59" s="571"/>
      <c r="X59" s="571"/>
      <c r="Y59" s="571"/>
      <c r="Z59" s="571"/>
      <c r="AA59" s="556">
        <v>2</v>
      </c>
    </row>
    <row r="60" spans="1:27">
      <c r="A60" s="565">
        <v>51</v>
      </c>
      <c r="B60" s="548" t="s">
        <v>5210</v>
      </c>
      <c r="C60" s="547" t="s">
        <v>5211</v>
      </c>
      <c r="D60" s="570"/>
      <c r="E60" s="556">
        <v>0.5</v>
      </c>
      <c r="F60" s="571"/>
      <c r="G60" s="571"/>
      <c r="H60" s="571"/>
      <c r="I60" s="571"/>
      <c r="J60" s="571"/>
      <c r="K60" s="571"/>
      <c r="L60" s="571"/>
      <c r="M60" s="571"/>
      <c r="N60" s="571"/>
      <c r="O60" s="556">
        <v>0.5</v>
      </c>
      <c r="P60" s="571"/>
      <c r="Q60" s="556">
        <v>0.5</v>
      </c>
      <c r="R60" s="557" t="s">
        <v>607</v>
      </c>
      <c r="S60" s="571"/>
      <c r="T60" s="571"/>
      <c r="U60" s="571"/>
      <c r="V60" s="571"/>
      <c r="W60" s="571"/>
      <c r="X60" s="571"/>
      <c r="Y60" s="571"/>
      <c r="Z60" s="571"/>
      <c r="AA60" s="556">
        <v>0.5</v>
      </c>
    </row>
    <row r="61" spans="1:27" ht="30">
      <c r="A61" s="565">
        <v>52</v>
      </c>
      <c r="B61" s="548" t="s">
        <v>5212</v>
      </c>
      <c r="C61" s="547" t="s">
        <v>5213</v>
      </c>
      <c r="D61" s="570"/>
      <c r="E61" s="556">
        <v>0.8</v>
      </c>
      <c r="F61" s="571"/>
      <c r="G61" s="571"/>
      <c r="H61" s="571"/>
      <c r="I61" s="571"/>
      <c r="J61" s="571"/>
      <c r="K61" s="571"/>
      <c r="L61" s="571"/>
      <c r="M61" s="571"/>
      <c r="N61" s="571"/>
      <c r="O61" s="571"/>
      <c r="P61" s="556">
        <v>0.8</v>
      </c>
      <c r="Q61" s="556">
        <v>0.8</v>
      </c>
      <c r="R61" s="557" t="s">
        <v>607</v>
      </c>
      <c r="S61" s="571"/>
      <c r="T61" s="571"/>
      <c r="U61" s="571"/>
      <c r="V61" s="571"/>
      <c r="W61" s="571"/>
      <c r="X61" s="571"/>
      <c r="Y61" s="571"/>
      <c r="Z61" s="571"/>
      <c r="AA61" s="556">
        <v>0.8</v>
      </c>
    </row>
    <row r="62" spans="1:27" ht="30">
      <c r="A62" s="565">
        <v>53</v>
      </c>
      <c r="B62" s="548" t="s">
        <v>5214</v>
      </c>
      <c r="C62" s="547" t="s">
        <v>5215</v>
      </c>
      <c r="D62" s="570"/>
      <c r="E62" s="556">
        <v>0.8</v>
      </c>
      <c r="F62" s="571"/>
      <c r="G62" s="571"/>
      <c r="H62" s="571"/>
      <c r="I62" s="571"/>
      <c r="J62" s="571"/>
      <c r="K62" s="571"/>
      <c r="L62" s="571"/>
      <c r="M62" s="571"/>
      <c r="N62" s="571"/>
      <c r="O62" s="556">
        <v>0.8</v>
      </c>
      <c r="P62" s="571"/>
      <c r="Q62" s="556">
        <v>0.8</v>
      </c>
      <c r="R62" s="557" t="s">
        <v>607</v>
      </c>
      <c r="S62" s="571"/>
      <c r="T62" s="571"/>
      <c r="U62" s="571"/>
      <c r="V62" s="571"/>
      <c r="W62" s="571"/>
      <c r="X62" s="571"/>
      <c r="Y62" s="571"/>
      <c r="Z62" s="571"/>
      <c r="AA62" s="556">
        <v>0.8</v>
      </c>
    </row>
    <row r="63" spans="1:27" ht="30">
      <c r="A63" s="565">
        <v>54</v>
      </c>
      <c r="B63" s="548" t="s">
        <v>5216</v>
      </c>
      <c r="C63" s="547" t="s">
        <v>5217</v>
      </c>
      <c r="D63" s="570"/>
      <c r="E63" s="556">
        <v>0.5</v>
      </c>
      <c r="F63" s="571"/>
      <c r="G63" s="571"/>
      <c r="H63" s="571"/>
      <c r="I63" s="571"/>
      <c r="J63" s="571"/>
      <c r="K63" s="571"/>
      <c r="L63" s="571"/>
      <c r="M63" s="571"/>
      <c r="N63" s="571"/>
      <c r="O63" s="556">
        <v>0.5</v>
      </c>
      <c r="P63" s="571"/>
      <c r="Q63" s="556">
        <v>0.5</v>
      </c>
      <c r="R63" s="557" t="s">
        <v>607</v>
      </c>
      <c r="S63" s="571"/>
      <c r="T63" s="571"/>
      <c r="U63" s="571"/>
      <c r="V63" s="571"/>
      <c r="W63" s="571"/>
      <c r="X63" s="571"/>
      <c r="Y63" s="571"/>
      <c r="Z63" s="571"/>
      <c r="AA63" s="556">
        <v>0.5</v>
      </c>
    </row>
    <row r="64" spans="1:27" ht="30">
      <c r="A64" s="565">
        <v>55</v>
      </c>
      <c r="B64" s="548" t="s">
        <v>5218</v>
      </c>
      <c r="C64" s="547" t="s">
        <v>5219</v>
      </c>
      <c r="D64" s="570"/>
      <c r="E64" s="556">
        <v>0.4</v>
      </c>
      <c r="F64" s="571"/>
      <c r="G64" s="571"/>
      <c r="H64" s="571"/>
      <c r="I64" s="571"/>
      <c r="J64" s="571"/>
      <c r="K64" s="571"/>
      <c r="L64" s="571"/>
      <c r="M64" s="571"/>
      <c r="N64" s="571"/>
      <c r="O64" s="556">
        <v>0.4</v>
      </c>
      <c r="P64" s="571"/>
      <c r="Q64" s="556">
        <v>0.4</v>
      </c>
      <c r="R64" s="557" t="s">
        <v>607</v>
      </c>
      <c r="S64" s="571"/>
      <c r="T64" s="571"/>
      <c r="U64" s="571"/>
      <c r="V64" s="571"/>
      <c r="W64" s="571"/>
      <c r="X64" s="571"/>
      <c r="Y64" s="571"/>
      <c r="Z64" s="571"/>
      <c r="AA64" s="556">
        <v>0.4</v>
      </c>
    </row>
    <row r="65" spans="1:27" ht="30">
      <c r="A65" s="565">
        <v>56</v>
      </c>
      <c r="B65" s="548" t="s">
        <v>5220</v>
      </c>
      <c r="C65" s="547" t="s">
        <v>5221</v>
      </c>
      <c r="D65" s="570"/>
      <c r="E65" s="556">
        <v>0.5</v>
      </c>
      <c r="F65" s="571"/>
      <c r="G65" s="571"/>
      <c r="H65" s="571"/>
      <c r="I65" s="571"/>
      <c r="J65" s="571"/>
      <c r="K65" s="571"/>
      <c r="L65" s="571"/>
      <c r="M65" s="571"/>
      <c r="N65" s="571"/>
      <c r="O65" s="556">
        <v>0.5</v>
      </c>
      <c r="P65" s="571"/>
      <c r="Q65" s="556">
        <v>0.5</v>
      </c>
      <c r="R65" s="557" t="s">
        <v>607</v>
      </c>
      <c r="S65" s="571"/>
      <c r="T65" s="571"/>
      <c r="U65" s="571"/>
      <c r="V65" s="571"/>
      <c r="W65" s="571"/>
      <c r="X65" s="571"/>
      <c r="Y65" s="571"/>
      <c r="Z65" s="571"/>
      <c r="AA65" s="556">
        <v>0.5</v>
      </c>
    </row>
    <row r="66" spans="1:27" ht="30">
      <c r="A66" s="565">
        <v>57</v>
      </c>
      <c r="B66" s="548" t="s">
        <v>5222</v>
      </c>
      <c r="C66" s="547" t="s">
        <v>5223</v>
      </c>
      <c r="D66" s="570"/>
      <c r="E66" s="556">
        <v>0.5</v>
      </c>
      <c r="F66" s="571"/>
      <c r="G66" s="571"/>
      <c r="H66" s="571"/>
      <c r="I66" s="571"/>
      <c r="J66" s="571"/>
      <c r="K66" s="571"/>
      <c r="L66" s="571"/>
      <c r="M66" s="571"/>
      <c r="N66" s="571"/>
      <c r="O66" s="556">
        <v>0.5</v>
      </c>
      <c r="P66" s="571"/>
      <c r="Q66" s="556">
        <v>0.5</v>
      </c>
      <c r="R66" s="557" t="s">
        <v>607</v>
      </c>
      <c r="S66" s="571"/>
      <c r="T66" s="571"/>
      <c r="U66" s="571"/>
      <c r="V66" s="571"/>
      <c r="W66" s="571"/>
      <c r="X66" s="571"/>
      <c r="Y66" s="571"/>
      <c r="Z66" s="571"/>
      <c r="AA66" s="556">
        <v>0.5</v>
      </c>
    </row>
    <row r="67" spans="1:27" ht="30">
      <c r="A67" s="565">
        <v>58</v>
      </c>
      <c r="B67" s="548" t="s">
        <v>5224</v>
      </c>
      <c r="C67" s="547" t="s">
        <v>5225</v>
      </c>
      <c r="D67" s="570"/>
      <c r="E67" s="556">
        <v>0.8</v>
      </c>
      <c r="F67" s="571"/>
      <c r="G67" s="571"/>
      <c r="H67" s="571"/>
      <c r="I67" s="571"/>
      <c r="J67" s="571"/>
      <c r="K67" s="571"/>
      <c r="L67" s="571"/>
      <c r="M67" s="571"/>
      <c r="N67" s="571"/>
      <c r="O67" s="556">
        <v>0.8</v>
      </c>
      <c r="P67" s="571"/>
      <c r="Q67" s="556">
        <v>0.8</v>
      </c>
      <c r="R67" s="557" t="s">
        <v>607</v>
      </c>
      <c r="S67" s="571"/>
      <c r="T67" s="571"/>
      <c r="U67" s="571"/>
      <c r="V67" s="571"/>
      <c r="W67" s="571"/>
      <c r="X67" s="571"/>
      <c r="Y67" s="571"/>
      <c r="Z67" s="571"/>
      <c r="AA67" s="556">
        <v>0.8</v>
      </c>
    </row>
    <row r="68" spans="1:27" ht="30">
      <c r="A68" s="565">
        <v>59</v>
      </c>
      <c r="B68" s="548" t="s">
        <v>5226</v>
      </c>
      <c r="C68" s="547" t="s">
        <v>5227</v>
      </c>
      <c r="D68" s="570"/>
      <c r="E68" s="556">
        <v>1</v>
      </c>
      <c r="F68" s="571"/>
      <c r="G68" s="571"/>
      <c r="H68" s="571"/>
      <c r="I68" s="571"/>
      <c r="J68" s="571"/>
      <c r="K68" s="571"/>
      <c r="L68" s="571"/>
      <c r="M68" s="571"/>
      <c r="N68" s="571"/>
      <c r="O68" s="556">
        <v>1</v>
      </c>
      <c r="P68" s="571"/>
      <c r="Q68" s="556">
        <v>1</v>
      </c>
      <c r="R68" s="557" t="s">
        <v>607</v>
      </c>
      <c r="S68" s="571"/>
      <c r="T68" s="571"/>
      <c r="U68" s="571">
        <v>1</v>
      </c>
      <c r="V68" s="571"/>
      <c r="W68" s="571"/>
      <c r="X68" s="571"/>
      <c r="Y68" s="571"/>
      <c r="Z68" s="571"/>
      <c r="AA68" s="556">
        <v>1</v>
      </c>
    </row>
    <row r="69" spans="1:27" ht="30">
      <c r="A69" s="565">
        <v>60</v>
      </c>
      <c r="B69" s="548" t="s">
        <v>5228</v>
      </c>
      <c r="C69" s="547" t="s">
        <v>5229</v>
      </c>
      <c r="D69" s="570"/>
      <c r="E69" s="556">
        <v>0.5</v>
      </c>
      <c r="F69" s="571"/>
      <c r="G69" s="571"/>
      <c r="H69" s="571"/>
      <c r="I69" s="571"/>
      <c r="J69" s="571"/>
      <c r="K69" s="571"/>
      <c r="L69" s="571"/>
      <c r="M69" s="571"/>
      <c r="N69" s="571"/>
      <c r="O69" s="556">
        <v>0.5</v>
      </c>
      <c r="P69" s="571"/>
      <c r="Q69" s="556">
        <v>0.5</v>
      </c>
      <c r="R69" s="557" t="s">
        <v>607</v>
      </c>
      <c r="S69" s="571"/>
      <c r="T69" s="571"/>
      <c r="U69" s="571"/>
      <c r="V69" s="571"/>
      <c r="W69" s="571"/>
      <c r="X69" s="571"/>
      <c r="Y69" s="571"/>
      <c r="Z69" s="571"/>
      <c r="AA69" s="556">
        <v>0.5</v>
      </c>
    </row>
    <row r="70" spans="1:27">
      <c r="A70" s="565">
        <v>61</v>
      </c>
      <c r="B70" s="548" t="s">
        <v>5230</v>
      </c>
      <c r="C70" s="547" t="s">
        <v>5231</v>
      </c>
      <c r="D70" s="570"/>
      <c r="E70" s="556">
        <v>1.1000000000000001</v>
      </c>
      <c r="F70" s="571"/>
      <c r="G70" s="571"/>
      <c r="H70" s="571"/>
      <c r="I70" s="571"/>
      <c r="J70" s="571"/>
      <c r="K70" s="571"/>
      <c r="L70" s="571"/>
      <c r="M70" s="571"/>
      <c r="N70" s="571"/>
      <c r="O70" s="556">
        <v>1.1000000000000001</v>
      </c>
      <c r="P70" s="571"/>
      <c r="Q70" s="556">
        <v>1.1000000000000001</v>
      </c>
      <c r="R70" s="557" t="s">
        <v>607</v>
      </c>
      <c r="S70" s="571"/>
      <c r="T70" s="571"/>
      <c r="U70" s="571"/>
      <c r="V70" s="571"/>
      <c r="W70" s="571"/>
      <c r="X70" s="571"/>
      <c r="Y70" s="571"/>
      <c r="Z70" s="571"/>
      <c r="AA70" s="556">
        <v>1.1000000000000001</v>
      </c>
    </row>
    <row r="71" spans="1:27">
      <c r="A71" s="565">
        <v>62</v>
      </c>
      <c r="B71" s="548" t="s">
        <v>5232</v>
      </c>
      <c r="C71" s="547" t="s">
        <v>5233</v>
      </c>
      <c r="D71" s="570"/>
      <c r="E71" s="556">
        <v>1.6</v>
      </c>
      <c r="F71" s="571"/>
      <c r="G71" s="571"/>
      <c r="H71" s="571"/>
      <c r="I71" s="571"/>
      <c r="J71" s="571"/>
      <c r="K71" s="571"/>
      <c r="L71" s="571"/>
      <c r="M71" s="571"/>
      <c r="N71" s="571"/>
      <c r="O71" s="556">
        <v>1.6</v>
      </c>
      <c r="P71" s="571"/>
      <c r="Q71" s="556">
        <v>1.6</v>
      </c>
      <c r="R71" s="557" t="s">
        <v>607</v>
      </c>
      <c r="S71" s="571"/>
      <c r="T71" s="571"/>
      <c r="U71" s="571"/>
      <c r="V71" s="571"/>
      <c r="W71" s="571"/>
      <c r="X71" s="571"/>
      <c r="Y71" s="571"/>
      <c r="Z71" s="571"/>
      <c r="AA71" s="556">
        <v>1.6</v>
      </c>
    </row>
    <row r="72" spans="1:27" ht="30">
      <c r="A72" s="565">
        <v>63</v>
      </c>
      <c r="B72" s="548" t="s">
        <v>5234</v>
      </c>
      <c r="C72" s="547" t="s">
        <v>5235</v>
      </c>
      <c r="D72" s="570"/>
      <c r="E72" s="556">
        <v>2</v>
      </c>
      <c r="F72" s="556">
        <v>2</v>
      </c>
      <c r="G72" s="556">
        <v>2</v>
      </c>
      <c r="H72" s="571"/>
      <c r="I72" s="571"/>
      <c r="J72" s="571"/>
      <c r="K72" s="571"/>
      <c r="L72" s="571"/>
      <c r="M72" s="571"/>
      <c r="N72" s="571"/>
      <c r="O72" s="571"/>
      <c r="P72" s="571"/>
      <c r="Q72" s="556">
        <v>2</v>
      </c>
      <c r="R72" s="557" t="s">
        <v>607</v>
      </c>
      <c r="S72" s="571"/>
      <c r="T72" s="571"/>
      <c r="U72" s="571"/>
      <c r="V72" s="571"/>
      <c r="W72" s="571"/>
      <c r="X72" s="571"/>
      <c r="Y72" s="556">
        <v>2</v>
      </c>
      <c r="Z72" s="571"/>
      <c r="AA72" s="571"/>
    </row>
    <row r="73" spans="1:27">
      <c r="A73" s="565">
        <v>64</v>
      </c>
      <c r="B73" s="548" t="s">
        <v>5236</v>
      </c>
      <c r="C73" s="547" t="s">
        <v>5237</v>
      </c>
      <c r="D73" s="570"/>
      <c r="E73" s="556">
        <v>2</v>
      </c>
      <c r="F73" s="556">
        <v>0.8</v>
      </c>
      <c r="G73" s="556">
        <v>0.8</v>
      </c>
      <c r="H73" s="571"/>
      <c r="I73" s="571"/>
      <c r="J73" s="571"/>
      <c r="K73" s="571"/>
      <c r="L73" s="571"/>
      <c r="M73" s="571"/>
      <c r="N73" s="571"/>
      <c r="O73" s="556">
        <v>1.2</v>
      </c>
      <c r="P73" s="571"/>
      <c r="Q73" s="556">
        <v>2</v>
      </c>
      <c r="R73" s="557" t="s">
        <v>607</v>
      </c>
      <c r="S73" s="571"/>
      <c r="T73" s="571"/>
      <c r="U73" s="571"/>
      <c r="V73" s="571"/>
      <c r="W73" s="571"/>
      <c r="X73" s="571"/>
      <c r="Y73" s="556">
        <v>2</v>
      </c>
      <c r="Z73" s="571"/>
      <c r="AA73" s="571"/>
    </row>
    <row r="74" spans="1:27" ht="30">
      <c r="A74" s="565">
        <v>65</v>
      </c>
      <c r="B74" s="548" t="s">
        <v>5238</v>
      </c>
      <c r="C74" s="547" t="s">
        <v>5239</v>
      </c>
      <c r="D74" s="570"/>
      <c r="E74" s="556">
        <v>0.7</v>
      </c>
      <c r="F74" s="556">
        <v>0.7</v>
      </c>
      <c r="G74" s="556">
        <v>0.7</v>
      </c>
      <c r="H74" s="571"/>
      <c r="I74" s="571"/>
      <c r="J74" s="571"/>
      <c r="K74" s="571"/>
      <c r="L74" s="571"/>
      <c r="M74" s="571"/>
      <c r="N74" s="571"/>
      <c r="O74" s="571"/>
      <c r="P74" s="571"/>
      <c r="Q74" s="556">
        <v>0.7</v>
      </c>
      <c r="R74" s="557" t="s">
        <v>607</v>
      </c>
      <c r="S74" s="571"/>
      <c r="T74" s="571"/>
      <c r="U74" s="571"/>
      <c r="V74" s="571"/>
      <c r="W74" s="571"/>
      <c r="X74" s="571"/>
      <c r="Y74" s="556">
        <v>0.7</v>
      </c>
      <c r="Z74" s="571"/>
      <c r="AA74" s="571"/>
    </row>
    <row r="75" spans="1:27" ht="30">
      <c r="A75" s="565">
        <v>66</v>
      </c>
      <c r="B75" s="548" t="s">
        <v>5240</v>
      </c>
      <c r="C75" s="547" t="s">
        <v>5241</v>
      </c>
      <c r="D75" s="570"/>
      <c r="E75" s="556">
        <v>0.3</v>
      </c>
      <c r="F75" s="556">
        <v>0.3</v>
      </c>
      <c r="G75" s="556">
        <v>0.3</v>
      </c>
      <c r="H75" s="571"/>
      <c r="I75" s="571"/>
      <c r="J75" s="571"/>
      <c r="K75" s="571"/>
      <c r="L75" s="571"/>
      <c r="M75" s="571"/>
      <c r="N75" s="571"/>
      <c r="O75" s="571"/>
      <c r="P75" s="571"/>
      <c r="Q75" s="556">
        <v>0.3</v>
      </c>
      <c r="R75" s="557" t="s">
        <v>607</v>
      </c>
      <c r="S75" s="571"/>
      <c r="T75" s="571"/>
      <c r="U75" s="571"/>
      <c r="V75" s="571"/>
      <c r="W75" s="571"/>
      <c r="X75" s="571"/>
      <c r="Y75" s="556">
        <v>0.3</v>
      </c>
      <c r="Z75" s="571"/>
      <c r="AA75" s="571"/>
    </row>
    <row r="76" spans="1:27" ht="30">
      <c r="A76" s="565">
        <v>67</v>
      </c>
      <c r="B76" s="548" t="s">
        <v>5242</v>
      </c>
      <c r="C76" s="547" t="s">
        <v>5243</v>
      </c>
      <c r="D76" s="570"/>
      <c r="E76" s="556">
        <v>4</v>
      </c>
      <c r="F76" s="571"/>
      <c r="G76" s="571"/>
      <c r="H76" s="571"/>
      <c r="I76" s="571"/>
      <c r="J76" s="571"/>
      <c r="K76" s="571"/>
      <c r="L76" s="571"/>
      <c r="M76" s="571"/>
      <c r="N76" s="571"/>
      <c r="O76" s="556">
        <v>4</v>
      </c>
      <c r="P76" s="571"/>
      <c r="Q76" s="556">
        <v>4</v>
      </c>
      <c r="R76" s="557" t="s">
        <v>607</v>
      </c>
      <c r="S76" s="571"/>
      <c r="T76" s="571"/>
      <c r="U76" s="571">
        <v>1</v>
      </c>
      <c r="V76" s="571"/>
      <c r="W76" s="571"/>
      <c r="X76" s="571"/>
      <c r="Y76" s="571"/>
      <c r="Z76" s="571"/>
      <c r="AA76" s="556">
        <v>4</v>
      </c>
    </row>
    <row r="77" spans="1:27">
      <c r="A77" s="565">
        <v>68</v>
      </c>
      <c r="B77" s="548" t="s">
        <v>5244</v>
      </c>
      <c r="C77" s="547" t="s">
        <v>5245</v>
      </c>
      <c r="D77" s="570"/>
      <c r="E77" s="556">
        <v>3.5</v>
      </c>
      <c r="F77" s="571"/>
      <c r="G77" s="571"/>
      <c r="H77" s="571"/>
      <c r="I77" s="571"/>
      <c r="J77" s="571"/>
      <c r="K77" s="571"/>
      <c r="L77" s="571"/>
      <c r="M77" s="571"/>
      <c r="N77" s="571"/>
      <c r="O77" s="556">
        <v>3.5</v>
      </c>
      <c r="P77" s="571"/>
      <c r="Q77" s="556">
        <v>3.5</v>
      </c>
      <c r="R77" s="557" t="s">
        <v>607</v>
      </c>
      <c r="S77" s="571"/>
      <c r="T77" s="571"/>
      <c r="U77" s="571"/>
      <c r="V77" s="571"/>
      <c r="W77" s="571"/>
      <c r="X77" s="571"/>
      <c r="Y77" s="571"/>
      <c r="Z77" s="571"/>
      <c r="AA77" s="556">
        <v>3.5</v>
      </c>
    </row>
    <row r="78" spans="1:27">
      <c r="A78" s="565">
        <v>69</v>
      </c>
      <c r="B78" s="548" t="s">
        <v>5246</v>
      </c>
      <c r="C78" s="547" t="s">
        <v>5247</v>
      </c>
      <c r="D78" s="570"/>
      <c r="E78" s="556">
        <v>2.5</v>
      </c>
      <c r="F78" s="571"/>
      <c r="G78" s="571"/>
      <c r="H78" s="571"/>
      <c r="I78" s="571"/>
      <c r="J78" s="571"/>
      <c r="K78" s="571"/>
      <c r="L78" s="571"/>
      <c r="M78" s="571"/>
      <c r="N78" s="571"/>
      <c r="O78" s="556">
        <v>2.5</v>
      </c>
      <c r="P78" s="571"/>
      <c r="Q78" s="556">
        <v>2.5</v>
      </c>
      <c r="R78" s="557" t="s">
        <v>607</v>
      </c>
      <c r="S78" s="571"/>
      <c r="T78" s="571"/>
      <c r="U78" s="571"/>
      <c r="V78" s="571"/>
      <c r="W78" s="571"/>
      <c r="X78" s="571"/>
      <c r="Y78" s="571"/>
      <c r="Z78" s="571"/>
      <c r="AA78" s="556">
        <v>2.5</v>
      </c>
    </row>
    <row r="79" spans="1:27">
      <c r="A79" s="565">
        <v>70</v>
      </c>
      <c r="B79" s="548" t="s">
        <v>5248</v>
      </c>
      <c r="C79" s="547" t="s">
        <v>5249</v>
      </c>
      <c r="D79" s="570"/>
      <c r="E79" s="556">
        <v>0.7</v>
      </c>
      <c r="F79" s="571"/>
      <c r="G79" s="571"/>
      <c r="H79" s="571"/>
      <c r="I79" s="571"/>
      <c r="J79" s="571"/>
      <c r="K79" s="571"/>
      <c r="L79" s="571"/>
      <c r="M79" s="571"/>
      <c r="N79" s="571"/>
      <c r="O79" s="556">
        <v>0.7</v>
      </c>
      <c r="P79" s="571"/>
      <c r="Q79" s="556">
        <v>0.7</v>
      </c>
      <c r="R79" s="557" t="s">
        <v>607</v>
      </c>
      <c r="S79" s="571"/>
      <c r="T79" s="571"/>
      <c r="U79" s="571">
        <v>1</v>
      </c>
      <c r="V79" s="571"/>
      <c r="W79" s="571"/>
      <c r="X79" s="571"/>
      <c r="Y79" s="571"/>
      <c r="Z79" s="571"/>
      <c r="AA79" s="556">
        <v>0.7</v>
      </c>
    </row>
    <row r="80" spans="1:27" ht="30">
      <c r="A80" s="565">
        <v>71</v>
      </c>
      <c r="B80" s="553" t="s">
        <v>5250</v>
      </c>
      <c r="C80" s="547" t="s">
        <v>5251</v>
      </c>
      <c r="D80" s="570"/>
      <c r="E80" s="556">
        <v>6</v>
      </c>
      <c r="F80" s="571"/>
      <c r="G80" s="571"/>
      <c r="H80" s="571"/>
      <c r="I80" s="571"/>
      <c r="J80" s="571"/>
      <c r="K80" s="571"/>
      <c r="L80" s="571"/>
      <c r="M80" s="571"/>
      <c r="N80" s="571"/>
      <c r="O80" s="556">
        <v>6</v>
      </c>
      <c r="P80" s="571"/>
      <c r="Q80" s="556">
        <v>6</v>
      </c>
      <c r="R80" s="557" t="s">
        <v>607</v>
      </c>
      <c r="S80" s="571"/>
      <c r="T80" s="571"/>
      <c r="U80" s="571">
        <v>1</v>
      </c>
      <c r="V80" s="571"/>
      <c r="W80" s="571"/>
      <c r="X80" s="571"/>
      <c r="Y80" s="571"/>
      <c r="Z80" s="571"/>
      <c r="AA80" s="556">
        <v>6</v>
      </c>
    </row>
    <row r="81" spans="1:27">
      <c r="A81" s="565">
        <v>72</v>
      </c>
      <c r="B81" s="548" t="s">
        <v>5252</v>
      </c>
      <c r="C81" s="547" t="s">
        <v>5253</v>
      </c>
      <c r="D81" s="570"/>
      <c r="E81" s="556">
        <v>2</v>
      </c>
      <c r="F81" s="571"/>
      <c r="G81" s="571"/>
      <c r="H81" s="571"/>
      <c r="I81" s="571"/>
      <c r="J81" s="571"/>
      <c r="K81" s="571"/>
      <c r="L81" s="571"/>
      <c r="M81" s="571"/>
      <c r="N81" s="571"/>
      <c r="O81" s="556">
        <v>2</v>
      </c>
      <c r="P81" s="571"/>
      <c r="Q81" s="556">
        <v>2</v>
      </c>
      <c r="R81" s="557" t="s">
        <v>607</v>
      </c>
      <c r="S81" s="571"/>
      <c r="T81" s="571">
        <v>1</v>
      </c>
      <c r="U81" s="571"/>
      <c r="V81" s="571"/>
      <c r="W81" s="571"/>
      <c r="X81" s="571"/>
      <c r="Y81" s="571"/>
      <c r="Z81" s="571"/>
      <c r="AA81" s="556">
        <v>2</v>
      </c>
    </row>
    <row r="82" spans="1:27">
      <c r="A82" s="565">
        <v>73</v>
      </c>
      <c r="B82" s="548" t="s">
        <v>5254</v>
      </c>
      <c r="C82" s="547" t="s">
        <v>5255</v>
      </c>
      <c r="D82" s="570"/>
      <c r="E82" s="556">
        <v>2</v>
      </c>
      <c r="F82" s="571"/>
      <c r="G82" s="571"/>
      <c r="H82" s="571"/>
      <c r="I82" s="571"/>
      <c r="J82" s="571"/>
      <c r="K82" s="571"/>
      <c r="L82" s="571"/>
      <c r="M82" s="571"/>
      <c r="N82" s="571"/>
      <c r="O82" s="556">
        <v>2</v>
      </c>
      <c r="P82" s="571"/>
      <c r="Q82" s="556">
        <v>2</v>
      </c>
      <c r="R82" s="557" t="s">
        <v>607</v>
      </c>
      <c r="S82" s="571"/>
      <c r="T82" s="571"/>
      <c r="U82" s="571"/>
      <c r="V82" s="571"/>
      <c r="W82" s="571"/>
      <c r="X82" s="571"/>
      <c r="Y82" s="571"/>
      <c r="Z82" s="571"/>
      <c r="AA82" s="556">
        <v>2</v>
      </c>
    </row>
    <row r="83" spans="1:27" ht="30">
      <c r="A83" s="565">
        <v>74</v>
      </c>
      <c r="B83" s="548" t="s">
        <v>5256</v>
      </c>
      <c r="C83" s="547" t="s">
        <v>5257</v>
      </c>
      <c r="D83" s="570"/>
      <c r="E83" s="556">
        <v>2</v>
      </c>
      <c r="F83" s="571"/>
      <c r="G83" s="571"/>
      <c r="H83" s="571"/>
      <c r="I83" s="571"/>
      <c r="J83" s="571"/>
      <c r="K83" s="571"/>
      <c r="L83" s="571"/>
      <c r="M83" s="571"/>
      <c r="N83" s="571"/>
      <c r="O83" s="556">
        <v>2</v>
      </c>
      <c r="P83" s="571"/>
      <c r="Q83" s="556">
        <v>2</v>
      </c>
      <c r="R83" s="557" t="s">
        <v>607</v>
      </c>
      <c r="S83" s="571"/>
      <c r="T83" s="571"/>
      <c r="U83" s="571"/>
      <c r="V83" s="571"/>
      <c r="W83" s="571"/>
      <c r="X83" s="571"/>
      <c r="Y83" s="571"/>
      <c r="Z83" s="571"/>
      <c r="AA83" s="556">
        <v>2</v>
      </c>
    </row>
    <row r="84" spans="1:27">
      <c r="A84" s="565">
        <v>75</v>
      </c>
      <c r="B84" s="548" t="s">
        <v>5258</v>
      </c>
      <c r="C84" s="547" t="s">
        <v>5259</v>
      </c>
      <c r="D84" s="570"/>
      <c r="E84" s="556">
        <v>2</v>
      </c>
      <c r="F84" s="571"/>
      <c r="G84" s="571"/>
      <c r="H84" s="571"/>
      <c r="I84" s="571"/>
      <c r="J84" s="571"/>
      <c r="K84" s="571"/>
      <c r="L84" s="571"/>
      <c r="M84" s="571"/>
      <c r="N84" s="571"/>
      <c r="O84" s="556">
        <v>2</v>
      </c>
      <c r="P84" s="571"/>
      <c r="Q84" s="556">
        <v>2</v>
      </c>
      <c r="R84" s="557" t="s">
        <v>607</v>
      </c>
      <c r="S84" s="571"/>
      <c r="T84" s="571"/>
      <c r="U84" s="571"/>
      <c r="V84" s="571"/>
      <c r="W84" s="571"/>
      <c r="X84" s="571"/>
      <c r="Y84" s="571"/>
      <c r="Z84" s="571"/>
      <c r="AA84" s="556">
        <v>2</v>
      </c>
    </row>
    <row r="85" spans="1:27">
      <c r="A85" s="565">
        <v>76</v>
      </c>
      <c r="B85" s="548" t="s">
        <v>5260</v>
      </c>
      <c r="C85" s="547" t="s">
        <v>5261</v>
      </c>
      <c r="D85" s="570"/>
      <c r="E85" s="556">
        <v>3</v>
      </c>
      <c r="F85" s="571"/>
      <c r="G85" s="571"/>
      <c r="H85" s="571"/>
      <c r="I85" s="571"/>
      <c r="J85" s="571"/>
      <c r="K85" s="571"/>
      <c r="L85" s="571"/>
      <c r="M85" s="571"/>
      <c r="N85" s="571"/>
      <c r="O85" s="556">
        <v>3</v>
      </c>
      <c r="P85" s="571"/>
      <c r="Q85" s="556">
        <v>3</v>
      </c>
      <c r="R85" s="557" t="s">
        <v>607</v>
      </c>
      <c r="S85" s="571"/>
      <c r="T85" s="571"/>
      <c r="U85" s="571"/>
      <c r="V85" s="571"/>
      <c r="W85" s="571"/>
      <c r="X85" s="571"/>
      <c r="Y85" s="571"/>
      <c r="Z85" s="571"/>
      <c r="AA85" s="556">
        <v>3</v>
      </c>
    </row>
    <row r="86" spans="1:27">
      <c r="A86" s="565">
        <v>77</v>
      </c>
      <c r="B86" s="548" t="s">
        <v>5262</v>
      </c>
      <c r="C86" s="547" t="s">
        <v>5263</v>
      </c>
      <c r="D86" s="570"/>
      <c r="E86" s="556">
        <v>3</v>
      </c>
      <c r="F86" s="571"/>
      <c r="G86" s="571"/>
      <c r="H86" s="571"/>
      <c r="I86" s="571"/>
      <c r="J86" s="571"/>
      <c r="K86" s="571"/>
      <c r="L86" s="571"/>
      <c r="M86" s="571"/>
      <c r="N86" s="571"/>
      <c r="O86" s="556">
        <v>3</v>
      </c>
      <c r="P86" s="571"/>
      <c r="Q86" s="556">
        <v>3</v>
      </c>
      <c r="R86" s="557" t="s">
        <v>607</v>
      </c>
      <c r="S86" s="571"/>
      <c r="T86" s="571"/>
      <c r="U86" s="571"/>
      <c r="V86" s="571"/>
      <c r="W86" s="571"/>
      <c r="X86" s="571"/>
      <c r="Y86" s="571"/>
      <c r="Z86" s="571"/>
      <c r="AA86" s="556">
        <v>3</v>
      </c>
    </row>
    <row r="87" spans="1:27">
      <c r="A87" s="565">
        <v>78</v>
      </c>
      <c r="B87" s="548" t="s">
        <v>5264</v>
      </c>
      <c r="C87" s="547" t="s">
        <v>5265</v>
      </c>
      <c r="D87" s="570"/>
      <c r="E87" s="556">
        <v>2.5</v>
      </c>
      <c r="F87" s="571"/>
      <c r="G87" s="571"/>
      <c r="H87" s="571"/>
      <c r="I87" s="571"/>
      <c r="J87" s="571"/>
      <c r="K87" s="571"/>
      <c r="L87" s="571"/>
      <c r="M87" s="571"/>
      <c r="N87" s="571"/>
      <c r="O87" s="556">
        <v>2.5</v>
      </c>
      <c r="P87" s="571"/>
      <c r="Q87" s="556">
        <v>2.5</v>
      </c>
      <c r="R87" s="557" t="s">
        <v>607</v>
      </c>
      <c r="S87" s="571"/>
      <c r="T87" s="571"/>
      <c r="U87" s="571"/>
      <c r="V87" s="571"/>
      <c r="W87" s="571"/>
      <c r="X87" s="571"/>
      <c r="Y87" s="571"/>
      <c r="Z87" s="571"/>
      <c r="AA87" s="556">
        <v>2.5</v>
      </c>
    </row>
    <row r="88" spans="1:27" ht="30">
      <c r="A88" s="565">
        <v>79</v>
      </c>
      <c r="B88" s="548" t="s">
        <v>5266</v>
      </c>
      <c r="C88" s="547" t="s">
        <v>5267</v>
      </c>
      <c r="D88" s="570"/>
      <c r="E88" s="556">
        <v>3</v>
      </c>
      <c r="F88" s="571"/>
      <c r="G88" s="571"/>
      <c r="H88" s="571"/>
      <c r="I88" s="571"/>
      <c r="J88" s="571"/>
      <c r="K88" s="571"/>
      <c r="L88" s="571"/>
      <c r="M88" s="571"/>
      <c r="N88" s="571"/>
      <c r="O88" s="556">
        <v>3</v>
      </c>
      <c r="P88" s="571"/>
      <c r="Q88" s="556">
        <v>3</v>
      </c>
      <c r="R88" s="557" t="s">
        <v>607</v>
      </c>
      <c r="S88" s="571"/>
      <c r="T88" s="571"/>
      <c r="U88" s="571"/>
      <c r="V88" s="571"/>
      <c r="W88" s="571"/>
      <c r="X88" s="571"/>
      <c r="Y88" s="571"/>
      <c r="Z88" s="571"/>
      <c r="AA88" s="556">
        <v>3</v>
      </c>
    </row>
    <row r="89" spans="1:27" ht="30">
      <c r="A89" s="565">
        <v>80</v>
      </c>
      <c r="B89" s="548" t="s">
        <v>5268</v>
      </c>
      <c r="C89" s="547" t="s">
        <v>5269</v>
      </c>
      <c r="D89" s="570"/>
      <c r="E89" s="556">
        <v>3</v>
      </c>
      <c r="F89" s="571"/>
      <c r="G89" s="571"/>
      <c r="H89" s="571"/>
      <c r="I89" s="571"/>
      <c r="J89" s="571"/>
      <c r="K89" s="571"/>
      <c r="L89" s="571"/>
      <c r="M89" s="571"/>
      <c r="N89" s="571"/>
      <c r="O89" s="556">
        <v>3</v>
      </c>
      <c r="P89" s="571"/>
      <c r="Q89" s="556">
        <v>3</v>
      </c>
      <c r="R89" s="557" t="s">
        <v>607</v>
      </c>
      <c r="S89" s="571"/>
      <c r="T89" s="571"/>
      <c r="U89" s="571"/>
      <c r="V89" s="571"/>
      <c r="W89" s="571"/>
      <c r="X89" s="571"/>
      <c r="Y89" s="571"/>
      <c r="Z89" s="571"/>
      <c r="AA89" s="556">
        <v>3</v>
      </c>
    </row>
    <row r="90" spans="1:27" ht="30">
      <c r="A90" s="565">
        <v>81</v>
      </c>
      <c r="B90" s="548" t="s">
        <v>5270</v>
      </c>
      <c r="C90" s="547" t="s">
        <v>5271</v>
      </c>
      <c r="D90" s="570"/>
      <c r="E90" s="556">
        <v>3</v>
      </c>
      <c r="F90" s="571"/>
      <c r="G90" s="571"/>
      <c r="H90" s="571"/>
      <c r="I90" s="571"/>
      <c r="J90" s="571"/>
      <c r="K90" s="571"/>
      <c r="L90" s="571"/>
      <c r="M90" s="571"/>
      <c r="N90" s="571"/>
      <c r="O90" s="556">
        <v>3</v>
      </c>
      <c r="P90" s="571"/>
      <c r="Q90" s="556">
        <v>3</v>
      </c>
      <c r="R90" s="557" t="s">
        <v>607</v>
      </c>
      <c r="S90" s="571"/>
      <c r="T90" s="571"/>
      <c r="U90" s="571">
        <v>1</v>
      </c>
      <c r="V90" s="571"/>
      <c r="W90" s="571"/>
      <c r="X90" s="571"/>
      <c r="Y90" s="571"/>
      <c r="Z90" s="571"/>
      <c r="AA90" s="556">
        <v>3</v>
      </c>
    </row>
    <row r="91" spans="1:27">
      <c r="A91" s="565">
        <v>82</v>
      </c>
      <c r="B91" s="548" t="s">
        <v>5272</v>
      </c>
      <c r="C91" s="547" t="s">
        <v>5273</v>
      </c>
      <c r="D91" s="570"/>
      <c r="E91" s="556">
        <v>0.7</v>
      </c>
      <c r="F91" s="571"/>
      <c r="G91" s="571"/>
      <c r="H91" s="571"/>
      <c r="I91" s="571"/>
      <c r="J91" s="571"/>
      <c r="K91" s="571"/>
      <c r="L91" s="571"/>
      <c r="M91" s="571"/>
      <c r="N91" s="571"/>
      <c r="O91" s="556">
        <v>0.7</v>
      </c>
      <c r="P91" s="571"/>
      <c r="Q91" s="556">
        <v>0.7</v>
      </c>
      <c r="R91" s="557" t="s">
        <v>607</v>
      </c>
      <c r="S91" s="571"/>
      <c r="T91" s="571">
        <v>1</v>
      </c>
      <c r="U91" s="571"/>
      <c r="V91" s="571"/>
      <c r="W91" s="571"/>
      <c r="X91" s="571"/>
      <c r="Y91" s="571"/>
      <c r="Z91" s="571"/>
      <c r="AA91" s="556">
        <v>0.7</v>
      </c>
    </row>
    <row r="92" spans="1:27">
      <c r="A92" s="565">
        <v>83</v>
      </c>
      <c r="B92" s="548" t="s">
        <v>5274</v>
      </c>
      <c r="C92" s="547" t="s">
        <v>5275</v>
      </c>
      <c r="D92" s="570"/>
      <c r="E92" s="556">
        <v>0.5</v>
      </c>
      <c r="F92" s="571"/>
      <c r="G92" s="571"/>
      <c r="H92" s="571"/>
      <c r="I92" s="571"/>
      <c r="J92" s="571"/>
      <c r="K92" s="571"/>
      <c r="L92" s="571"/>
      <c r="M92" s="571"/>
      <c r="N92" s="571"/>
      <c r="O92" s="556">
        <v>0.5</v>
      </c>
      <c r="P92" s="571"/>
      <c r="Q92" s="556">
        <v>0.5</v>
      </c>
      <c r="R92" s="557" t="s">
        <v>607</v>
      </c>
      <c r="S92" s="571"/>
      <c r="T92" s="571"/>
      <c r="U92" s="571"/>
      <c r="V92" s="571"/>
      <c r="W92" s="571"/>
      <c r="X92" s="571"/>
      <c r="Y92" s="571"/>
      <c r="Z92" s="571"/>
      <c r="AA92" s="556">
        <v>0.5</v>
      </c>
    </row>
    <row r="93" spans="1:27" ht="30">
      <c r="A93" s="565">
        <v>84</v>
      </c>
      <c r="B93" s="548" t="s">
        <v>5276</v>
      </c>
      <c r="C93" s="547" t="s">
        <v>5277</v>
      </c>
      <c r="D93" s="570"/>
      <c r="E93" s="556">
        <v>3</v>
      </c>
      <c r="F93" s="571"/>
      <c r="G93" s="571"/>
      <c r="H93" s="571"/>
      <c r="I93" s="571"/>
      <c r="J93" s="571"/>
      <c r="K93" s="571"/>
      <c r="L93" s="571"/>
      <c r="M93" s="571"/>
      <c r="N93" s="571"/>
      <c r="O93" s="556">
        <v>3</v>
      </c>
      <c r="P93" s="571"/>
      <c r="Q93" s="556">
        <v>3</v>
      </c>
      <c r="R93" s="557" t="s">
        <v>607</v>
      </c>
      <c r="S93" s="571"/>
      <c r="T93" s="571"/>
      <c r="U93" s="571"/>
      <c r="V93" s="571"/>
      <c r="W93" s="571"/>
      <c r="X93" s="571"/>
      <c r="Y93" s="571"/>
      <c r="Z93" s="571"/>
      <c r="AA93" s="556">
        <v>3</v>
      </c>
    </row>
    <row r="94" spans="1:27" ht="30">
      <c r="A94" s="565">
        <v>85</v>
      </c>
      <c r="B94" s="548" t="s">
        <v>5278</v>
      </c>
      <c r="C94" s="547" t="s">
        <v>5279</v>
      </c>
      <c r="D94" s="570"/>
      <c r="E94" s="556">
        <v>2</v>
      </c>
      <c r="F94" s="571"/>
      <c r="G94" s="571"/>
      <c r="H94" s="571"/>
      <c r="I94" s="571"/>
      <c r="J94" s="571"/>
      <c r="K94" s="571"/>
      <c r="L94" s="571"/>
      <c r="M94" s="571"/>
      <c r="N94" s="571"/>
      <c r="O94" s="556">
        <v>2</v>
      </c>
      <c r="P94" s="571"/>
      <c r="Q94" s="556">
        <v>2</v>
      </c>
      <c r="R94" s="557" t="s">
        <v>607</v>
      </c>
      <c r="S94" s="571"/>
      <c r="T94" s="571"/>
      <c r="U94" s="571"/>
      <c r="V94" s="571"/>
      <c r="W94" s="571"/>
      <c r="X94" s="571"/>
      <c r="Y94" s="571"/>
      <c r="Z94" s="571"/>
      <c r="AA94" s="556">
        <v>2</v>
      </c>
    </row>
    <row r="95" spans="1:27" ht="30">
      <c r="A95" s="565">
        <v>86</v>
      </c>
      <c r="B95" s="548" t="s">
        <v>5280</v>
      </c>
      <c r="C95" s="547" t="s">
        <v>5281</v>
      </c>
      <c r="D95" s="570"/>
      <c r="E95" s="556">
        <v>3</v>
      </c>
      <c r="F95" s="571"/>
      <c r="G95" s="571"/>
      <c r="H95" s="571"/>
      <c r="I95" s="571"/>
      <c r="J95" s="571"/>
      <c r="K95" s="571"/>
      <c r="L95" s="571"/>
      <c r="M95" s="571"/>
      <c r="N95" s="571"/>
      <c r="O95" s="556">
        <v>3</v>
      </c>
      <c r="P95" s="571"/>
      <c r="Q95" s="556">
        <v>3</v>
      </c>
      <c r="R95" s="557" t="s">
        <v>607</v>
      </c>
      <c r="S95" s="571"/>
      <c r="T95" s="571"/>
      <c r="U95" s="571"/>
      <c r="V95" s="571"/>
      <c r="W95" s="571"/>
      <c r="X95" s="571"/>
      <c r="Y95" s="571"/>
      <c r="Z95" s="571"/>
      <c r="AA95" s="556">
        <v>3</v>
      </c>
    </row>
    <row r="96" spans="1:27">
      <c r="A96" s="565">
        <v>87</v>
      </c>
      <c r="B96" s="548" t="s">
        <v>5282</v>
      </c>
      <c r="C96" s="547" t="s">
        <v>5283</v>
      </c>
      <c r="D96" s="570"/>
      <c r="E96" s="556">
        <v>1</v>
      </c>
      <c r="F96" s="571"/>
      <c r="G96" s="571"/>
      <c r="H96" s="571"/>
      <c r="I96" s="571"/>
      <c r="J96" s="571"/>
      <c r="K96" s="571"/>
      <c r="L96" s="571"/>
      <c r="M96" s="571"/>
      <c r="N96" s="571"/>
      <c r="O96" s="556">
        <v>1</v>
      </c>
      <c r="P96" s="571"/>
      <c r="Q96" s="556">
        <v>1</v>
      </c>
      <c r="R96" s="557" t="s">
        <v>607</v>
      </c>
      <c r="S96" s="571"/>
      <c r="T96" s="571"/>
      <c r="U96" s="571"/>
      <c r="V96" s="571"/>
      <c r="W96" s="571"/>
      <c r="X96" s="571"/>
      <c r="Y96" s="571"/>
      <c r="Z96" s="571"/>
      <c r="AA96" s="556">
        <v>1</v>
      </c>
    </row>
    <row r="97" spans="1:27">
      <c r="A97" s="566">
        <v>88</v>
      </c>
      <c r="B97" s="551" t="s">
        <v>5284</v>
      </c>
      <c r="C97" s="550" t="s">
        <v>5285</v>
      </c>
      <c r="D97" s="577"/>
      <c r="E97" s="558">
        <v>6</v>
      </c>
      <c r="F97" s="558">
        <v>6</v>
      </c>
      <c r="G97" s="558">
        <v>6</v>
      </c>
      <c r="H97" s="578"/>
      <c r="I97" s="578"/>
      <c r="J97" s="578"/>
      <c r="K97" s="578"/>
      <c r="L97" s="578"/>
      <c r="M97" s="578"/>
      <c r="N97" s="578"/>
      <c r="O97" s="578"/>
      <c r="P97" s="578"/>
      <c r="Q97" s="558"/>
      <c r="R97" s="559" t="s">
        <v>607</v>
      </c>
      <c r="S97" s="578"/>
      <c r="T97" s="578"/>
      <c r="U97" s="578"/>
      <c r="V97" s="578"/>
      <c r="W97" s="578"/>
      <c r="X97" s="578"/>
      <c r="Y97" s="558">
        <v>6</v>
      </c>
      <c r="Z97" s="578"/>
      <c r="AA97" s="578"/>
    </row>
    <row r="98" spans="1:27" ht="20.25" customHeight="1">
      <c r="A98" s="565"/>
      <c r="B98" s="2609" t="s">
        <v>5318</v>
      </c>
      <c r="C98" s="2610"/>
      <c r="D98" s="2610"/>
      <c r="E98" s="2611">
        <f>SUM(E10:E97)</f>
        <v>113.72</v>
      </c>
      <c r="F98" s="2611">
        <f>SUM(F10:F97)</f>
        <v>15.41</v>
      </c>
      <c r="G98" s="2611">
        <f>SUM(G10:G97)</f>
        <v>13.829999999999998</v>
      </c>
      <c r="H98" s="2611">
        <f t="shared" ref="H98:L98" si="0">SUM(H10:H97)</f>
        <v>0</v>
      </c>
      <c r="I98" s="2611">
        <f t="shared" si="0"/>
        <v>0</v>
      </c>
      <c r="J98" s="2611">
        <f t="shared" si="0"/>
        <v>0</v>
      </c>
      <c r="K98" s="2611">
        <f t="shared" si="0"/>
        <v>0.08</v>
      </c>
      <c r="L98" s="2611">
        <f t="shared" si="0"/>
        <v>1.5</v>
      </c>
      <c r="M98" s="2611">
        <f t="shared" ref="M98:X98" si="1">SUM(M10:M97)</f>
        <v>0</v>
      </c>
      <c r="N98" s="2611">
        <f t="shared" si="1"/>
        <v>0</v>
      </c>
      <c r="O98" s="2611">
        <f t="shared" si="1"/>
        <v>96.01</v>
      </c>
      <c r="P98" s="2611">
        <f t="shared" si="1"/>
        <v>2.2999999999999998</v>
      </c>
      <c r="Q98" s="2611">
        <f t="shared" si="1"/>
        <v>106.94</v>
      </c>
      <c r="R98" s="2611">
        <f t="shared" si="1"/>
        <v>0</v>
      </c>
      <c r="S98" s="2611">
        <f t="shared" si="1"/>
        <v>0</v>
      </c>
      <c r="T98" s="2611">
        <f t="shared" si="1"/>
        <v>3</v>
      </c>
      <c r="U98" s="2611">
        <f t="shared" si="1"/>
        <v>8</v>
      </c>
      <c r="V98" s="2611">
        <f t="shared" si="1"/>
        <v>0</v>
      </c>
      <c r="W98" s="2611">
        <f t="shared" si="1"/>
        <v>0</v>
      </c>
      <c r="X98" s="2611">
        <f t="shared" si="1"/>
        <v>0</v>
      </c>
      <c r="Y98" s="2611">
        <f t="shared" ref="Y98" si="2">SUM(Y10:Y97)</f>
        <v>18.03</v>
      </c>
      <c r="Z98" s="2611">
        <f>SUM(Z10:Z97)</f>
        <v>0</v>
      </c>
      <c r="AA98" s="2611">
        <f>SUM(AA10:AA97)</f>
        <v>95.689999999999984</v>
      </c>
    </row>
    <row r="99" spans="1:27" ht="27" customHeight="1">
      <c r="A99" s="569"/>
      <c r="B99" s="567" t="s">
        <v>8</v>
      </c>
      <c r="C99" s="570"/>
      <c r="D99" s="570"/>
      <c r="E99" s="571"/>
      <c r="F99" s="571"/>
      <c r="G99" s="571"/>
      <c r="H99" s="571"/>
      <c r="I99" s="571"/>
      <c r="J99" s="571"/>
      <c r="K99" s="571"/>
      <c r="L99" s="571"/>
      <c r="M99" s="571"/>
      <c r="N99" s="571"/>
      <c r="O99" s="571"/>
      <c r="P99" s="571"/>
      <c r="Q99" s="571"/>
      <c r="R99" s="571"/>
      <c r="S99" s="571"/>
      <c r="T99" s="571"/>
      <c r="U99" s="571"/>
      <c r="V99" s="571"/>
      <c r="W99" s="571"/>
      <c r="X99" s="571"/>
      <c r="Y99" s="571"/>
      <c r="Z99" s="571"/>
      <c r="AA99" s="571"/>
    </row>
    <row r="100" spans="1:27" ht="30">
      <c r="A100" s="572">
        <v>89</v>
      </c>
      <c r="B100" s="553" t="s">
        <v>5286</v>
      </c>
      <c r="C100" s="554" t="s">
        <v>5287</v>
      </c>
      <c r="D100" s="570"/>
      <c r="E100" s="562">
        <v>1.7</v>
      </c>
      <c r="F100" s="571"/>
      <c r="G100" s="571"/>
      <c r="H100" s="571"/>
      <c r="I100" s="571"/>
      <c r="J100" s="571"/>
      <c r="K100" s="571"/>
      <c r="L100" s="571"/>
      <c r="M100" s="571"/>
      <c r="N100" s="571"/>
      <c r="O100" s="562">
        <v>1.7</v>
      </c>
      <c r="P100" s="571"/>
      <c r="Q100" s="562">
        <v>1.7</v>
      </c>
      <c r="R100" s="557" t="s">
        <v>607</v>
      </c>
      <c r="S100" s="571"/>
      <c r="T100" s="571"/>
      <c r="U100" s="571"/>
      <c r="V100" s="571"/>
      <c r="W100" s="571"/>
      <c r="X100" s="571"/>
      <c r="Y100" s="571"/>
      <c r="Z100" s="571"/>
      <c r="AA100" s="562">
        <v>1.7</v>
      </c>
    </row>
    <row r="101" spans="1:27">
      <c r="A101" s="572">
        <v>90</v>
      </c>
      <c r="B101" s="553" t="s">
        <v>5288</v>
      </c>
      <c r="C101" s="547" t="s">
        <v>5289</v>
      </c>
      <c r="D101" s="570"/>
      <c r="E101" s="563">
        <v>0.25</v>
      </c>
      <c r="F101" s="571"/>
      <c r="G101" s="571"/>
      <c r="H101" s="571"/>
      <c r="I101" s="571"/>
      <c r="J101" s="571"/>
      <c r="K101" s="571"/>
      <c r="L101" s="571"/>
      <c r="M101" s="571"/>
      <c r="N101" s="571"/>
      <c r="O101" s="563">
        <v>0.25</v>
      </c>
      <c r="P101" s="571"/>
      <c r="Q101" s="563">
        <v>0.25</v>
      </c>
      <c r="R101" s="557" t="s">
        <v>607</v>
      </c>
      <c r="S101" s="571"/>
      <c r="T101" s="571"/>
      <c r="U101" s="571"/>
      <c r="V101" s="571"/>
      <c r="W101" s="571"/>
      <c r="X101" s="571"/>
      <c r="Y101" s="571"/>
      <c r="Z101" s="571"/>
      <c r="AA101" s="563">
        <v>0.25</v>
      </c>
    </row>
    <row r="102" spans="1:27">
      <c r="A102" s="572">
        <v>91</v>
      </c>
      <c r="B102" s="553" t="s">
        <v>5290</v>
      </c>
      <c r="C102" s="547" t="s">
        <v>5291</v>
      </c>
      <c r="D102" s="570"/>
      <c r="E102" s="564">
        <v>1.1499999999999999</v>
      </c>
      <c r="F102" s="571"/>
      <c r="G102" s="571"/>
      <c r="H102" s="571"/>
      <c r="I102" s="571"/>
      <c r="J102" s="571"/>
      <c r="K102" s="571"/>
      <c r="L102" s="571"/>
      <c r="M102" s="571"/>
      <c r="N102" s="571"/>
      <c r="O102" s="564">
        <v>1.1499999999999999</v>
      </c>
      <c r="P102" s="571"/>
      <c r="Q102" s="564">
        <v>1.1499999999999999</v>
      </c>
      <c r="R102" s="557" t="s">
        <v>607</v>
      </c>
      <c r="S102" s="571"/>
      <c r="T102" s="571"/>
      <c r="U102" s="571"/>
      <c r="V102" s="571"/>
      <c r="W102" s="571"/>
      <c r="X102" s="571"/>
      <c r="Y102" s="571"/>
      <c r="Z102" s="571"/>
      <c r="AA102" s="564">
        <v>1.1499999999999999</v>
      </c>
    </row>
    <row r="103" spans="1:27" ht="30">
      <c r="A103" s="572">
        <v>92</v>
      </c>
      <c r="B103" s="553" t="s">
        <v>5292</v>
      </c>
      <c r="C103" s="547" t="s">
        <v>5293</v>
      </c>
      <c r="D103" s="570"/>
      <c r="E103" s="563">
        <v>2</v>
      </c>
      <c r="F103" s="571"/>
      <c r="G103" s="571"/>
      <c r="H103" s="571"/>
      <c r="I103" s="571"/>
      <c r="J103" s="571"/>
      <c r="K103" s="571"/>
      <c r="L103" s="571"/>
      <c r="M103" s="571"/>
      <c r="N103" s="571"/>
      <c r="O103" s="563">
        <v>2</v>
      </c>
      <c r="P103" s="571"/>
      <c r="Q103" s="563">
        <v>2</v>
      </c>
      <c r="R103" s="557" t="s">
        <v>607</v>
      </c>
      <c r="S103" s="571"/>
      <c r="T103" s="571"/>
      <c r="U103" s="571"/>
      <c r="V103" s="571"/>
      <c r="W103" s="571"/>
      <c r="X103" s="571"/>
      <c r="Y103" s="571"/>
      <c r="Z103" s="571"/>
      <c r="AA103" s="563">
        <v>2</v>
      </c>
    </row>
    <row r="104" spans="1:27" ht="30">
      <c r="A104" s="572">
        <v>93</v>
      </c>
      <c r="B104" s="553" t="s">
        <v>5294</v>
      </c>
      <c r="C104" s="547" t="s">
        <v>5295</v>
      </c>
      <c r="D104" s="570"/>
      <c r="E104" s="563">
        <v>5</v>
      </c>
      <c r="F104" s="571"/>
      <c r="G104" s="571"/>
      <c r="H104" s="571"/>
      <c r="I104" s="571"/>
      <c r="J104" s="571"/>
      <c r="K104" s="571"/>
      <c r="L104" s="571"/>
      <c r="M104" s="571"/>
      <c r="N104" s="571"/>
      <c r="O104" s="563">
        <v>5</v>
      </c>
      <c r="P104" s="571"/>
      <c r="Q104" s="563">
        <v>5</v>
      </c>
      <c r="R104" s="557" t="s">
        <v>607</v>
      </c>
      <c r="S104" s="571"/>
      <c r="T104" s="571"/>
      <c r="U104" s="571"/>
      <c r="V104" s="571"/>
      <c r="W104" s="571"/>
      <c r="X104" s="571"/>
      <c r="Y104" s="571"/>
      <c r="Z104" s="571"/>
      <c r="AA104" s="563">
        <v>5</v>
      </c>
    </row>
    <row r="105" spans="1:27" ht="30">
      <c r="A105" s="572">
        <v>94</v>
      </c>
      <c r="B105" s="548" t="s">
        <v>5296</v>
      </c>
      <c r="C105" s="547" t="s">
        <v>5297</v>
      </c>
      <c r="D105" s="570"/>
      <c r="E105" s="563">
        <v>0.5</v>
      </c>
      <c r="F105" s="571"/>
      <c r="G105" s="571"/>
      <c r="H105" s="571"/>
      <c r="I105" s="571"/>
      <c r="J105" s="571"/>
      <c r="K105" s="571"/>
      <c r="L105" s="571"/>
      <c r="M105" s="571"/>
      <c r="N105" s="571"/>
      <c r="O105" s="563">
        <v>0.5</v>
      </c>
      <c r="P105" s="571"/>
      <c r="Q105" s="563">
        <v>0.5</v>
      </c>
      <c r="R105" s="557" t="s">
        <v>607</v>
      </c>
      <c r="S105" s="571"/>
      <c r="T105" s="571"/>
      <c r="U105" s="571"/>
      <c r="V105" s="571"/>
      <c r="W105" s="571"/>
      <c r="X105" s="571"/>
      <c r="Y105" s="571"/>
      <c r="Z105" s="571"/>
      <c r="AA105" s="563">
        <v>0.5</v>
      </c>
    </row>
    <row r="106" spans="1:27" ht="30">
      <c r="A106" s="572">
        <v>95</v>
      </c>
      <c r="B106" s="553" t="s">
        <v>5298</v>
      </c>
      <c r="C106" s="547" t="s">
        <v>5299</v>
      </c>
      <c r="D106" s="570"/>
      <c r="E106" s="563">
        <v>1.4</v>
      </c>
      <c r="F106" s="571"/>
      <c r="G106" s="571"/>
      <c r="H106" s="571"/>
      <c r="I106" s="571"/>
      <c r="J106" s="571"/>
      <c r="K106" s="571"/>
      <c r="L106" s="571"/>
      <c r="M106" s="571"/>
      <c r="N106" s="571"/>
      <c r="O106" s="563">
        <v>1.4</v>
      </c>
      <c r="P106" s="571"/>
      <c r="Q106" s="563">
        <v>1.4</v>
      </c>
      <c r="R106" s="557" t="s">
        <v>607</v>
      </c>
      <c r="S106" s="571"/>
      <c r="T106" s="571"/>
      <c r="U106" s="571"/>
      <c r="V106" s="571"/>
      <c r="W106" s="571"/>
      <c r="X106" s="571"/>
      <c r="Y106" s="571"/>
      <c r="Z106" s="571"/>
      <c r="AA106" s="563">
        <v>1.4</v>
      </c>
    </row>
    <row r="107" spans="1:27" ht="30">
      <c r="A107" s="572">
        <v>96</v>
      </c>
      <c r="B107" s="553" t="s">
        <v>5300</v>
      </c>
      <c r="C107" s="547" t="s">
        <v>5301</v>
      </c>
      <c r="D107" s="570"/>
      <c r="E107" s="563">
        <v>1</v>
      </c>
      <c r="F107" s="571"/>
      <c r="G107" s="571"/>
      <c r="H107" s="571"/>
      <c r="I107" s="571"/>
      <c r="J107" s="571"/>
      <c r="K107" s="571"/>
      <c r="L107" s="571"/>
      <c r="M107" s="571"/>
      <c r="N107" s="571"/>
      <c r="O107" s="563">
        <v>1</v>
      </c>
      <c r="P107" s="571"/>
      <c r="Q107" s="563">
        <v>1</v>
      </c>
      <c r="R107" s="557" t="s">
        <v>607</v>
      </c>
      <c r="S107" s="571"/>
      <c r="T107" s="571"/>
      <c r="U107" s="571"/>
      <c r="V107" s="571"/>
      <c r="W107" s="571"/>
      <c r="X107" s="571"/>
      <c r="Y107" s="571"/>
      <c r="Z107" s="571"/>
      <c r="AA107" s="563">
        <v>1</v>
      </c>
    </row>
    <row r="108" spans="1:27" ht="30">
      <c r="A108" s="572">
        <v>97</v>
      </c>
      <c r="B108" s="553" t="s">
        <v>5302</v>
      </c>
      <c r="C108" s="547" t="s">
        <v>5303</v>
      </c>
      <c r="D108" s="570"/>
      <c r="E108" s="563">
        <v>0.65</v>
      </c>
      <c r="F108" s="571"/>
      <c r="G108" s="571"/>
      <c r="H108" s="571"/>
      <c r="I108" s="571"/>
      <c r="J108" s="571"/>
      <c r="K108" s="571"/>
      <c r="L108" s="571"/>
      <c r="M108" s="571"/>
      <c r="N108" s="571"/>
      <c r="O108" s="563">
        <v>0.65</v>
      </c>
      <c r="P108" s="571"/>
      <c r="Q108" s="563">
        <v>0.65</v>
      </c>
      <c r="R108" s="557" t="s">
        <v>607</v>
      </c>
      <c r="S108" s="571"/>
      <c r="T108" s="571"/>
      <c r="U108" s="571"/>
      <c r="V108" s="571"/>
      <c r="W108" s="571"/>
      <c r="X108" s="571"/>
      <c r="Y108" s="571"/>
      <c r="Z108" s="571"/>
      <c r="AA108" s="563">
        <v>0.65</v>
      </c>
    </row>
    <row r="109" spans="1:27" ht="30">
      <c r="A109" s="572">
        <v>98</v>
      </c>
      <c r="B109" s="553" t="s">
        <v>5304</v>
      </c>
      <c r="C109" s="547" t="s">
        <v>5305</v>
      </c>
      <c r="D109" s="570"/>
      <c r="E109" s="563">
        <v>1</v>
      </c>
      <c r="F109" s="571"/>
      <c r="G109" s="571"/>
      <c r="H109" s="571"/>
      <c r="I109" s="571"/>
      <c r="J109" s="571"/>
      <c r="K109" s="571"/>
      <c r="L109" s="571"/>
      <c r="M109" s="571"/>
      <c r="N109" s="571"/>
      <c r="O109" s="563">
        <v>1</v>
      </c>
      <c r="P109" s="571"/>
      <c r="Q109" s="563">
        <v>1</v>
      </c>
      <c r="R109" s="557" t="s">
        <v>607</v>
      </c>
      <c r="S109" s="571"/>
      <c r="T109" s="571"/>
      <c r="U109" s="571"/>
      <c r="V109" s="571"/>
      <c r="W109" s="571"/>
      <c r="X109" s="571"/>
      <c r="Y109" s="571"/>
      <c r="Z109" s="571"/>
      <c r="AA109" s="563">
        <v>1</v>
      </c>
    </row>
    <row r="110" spans="1:27" ht="30">
      <c r="A110" s="573">
        <v>99</v>
      </c>
      <c r="B110" s="555" t="s">
        <v>5306</v>
      </c>
      <c r="C110" s="547" t="s">
        <v>5307</v>
      </c>
      <c r="D110" s="574"/>
      <c r="E110" s="564">
        <v>1.4</v>
      </c>
      <c r="F110" s="575"/>
      <c r="G110" s="575"/>
      <c r="H110" s="575"/>
      <c r="I110" s="575"/>
      <c r="J110" s="575"/>
      <c r="K110" s="575"/>
      <c r="L110" s="575"/>
      <c r="M110" s="575"/>
      <c r="N110" s="575"/>
      <c r="O110" s="575">
        <v>1.4</v>
      </c>
      <c r="P110" s="575"/>
      <c r="Q110" s="564">
        <v>1.4</v>
      </c>
      <c r="R110" s="557" t="s">
        <v>607</v>
      </c>
      <c r="S110" s="575"/>
      <c r="T110" s="575"/>
      <c r="U110" s="575"/>
      <c r="V110" s="575"/>
      <c r="W110" s="575"/>
      <c r="X110" s="575"/>
      <c r="Y110" s="575"/>
      <c r="Z110" s="575"/>
      <c r="AA110" s="564">
        <v>1.4</v>
      </c>
    </row>
    <row r="111" spans="1:27" ht="30">
      <c r="A111" s="572">
        <v>100</v>
      </c>
      <c r="B111" s="553" t="s">
        <v>5308</v>
      </c>
      <c r="C111" s="547" t="s">
        <v>5309</v>
      </c>
      <c r="D111" s="570"/>
      <c r="E111" s="563">
        <v>1</v>
      </c>
      <c r="F111" s="571"/>
      <c r="G111" s="571"/>
      <c r="H111" s="571"/>
      <c r="I111" s="571"/>
      <c r="J111" s="571"/>
      <c r="K111" s="571"/>
      <c r="L111" s="571"/>
      <c r="M111" s="571"/>
      <c r="N111" s="571"/>
      <c r="O111" s="563">
        <v>1</v>
      </c>
      <c r="P111" s="571"/>
      <c r="Q111" s="563">
        <v>1</v>
      </c>
      <c r="R111" s="557" t="s">
        <v>607</v>
      </c>
      <c r="S111" s="571"/>
      <c r="T111" s="571"/>
      <c r="U111" s="571"/>
      <c r="V111" s="571"/>
      <c r="W111" s="571"/>
      <c r="X111" s="571"/>
      <c r="Y111" s="571"/>
      <c r="Z111" s="571"/>
      <c r="AA111" s="563">
        <v>1</v>
      </c>
    </row>
    <row r="112" spans="1:27" ht="30">
      <c r="A112" s="572">
        <v>101</v>
      </c>
      <c r="B112" s="553" t="s">
        <v>5310</v>
      </c>
      <c r="C112" s="547" t="s">
        <v>5311</v>
      </c>
      <c r="D112" s="570"/>
      <c r="E112" s="564">
        <v>3</v>
      </c>
      <c r="F112" s="571"/>
      <c r="G112" s="571"/>
      <c r="H112" s="571"/>
      <c r="I112" s="571"/>
      <c r="J112" s="571"/>
      <c r="K112" s="571"/>
      <c r="L112" s="571"/>
      <c r="M112" s="571"/>
      <c r="N112" s="571"/>
      <c r="O112" s="564">
        <v>3</v>
      </c>
      <c r="P112" s="571"/>
      <c r="Q112" s="564">
        <v>3</v>
      </c>
      <c r="R112" s="557" t="s">
        <v>607</v>
      </c>
      <c r="S112" s="571"/>
      <c r="T112" s="571"/>
      <c r="U112" s="571"/>
      <c r="V112" s="571"/>
      <c r="W112" s="571"/>
      <c r="X112" s="571"/>
      <c r="Y112" s="571"/>
      <c r="Z112" s="571"/>
      <c r="AA112" s="564">
        <v>3</v>
      </c>
    </row>
    <row r="113" spans="1:27" ht="30">
      <c r="A113" s="572">
        <v>102</v>
      </c>
      <c r="B113" s="548" t="s">
        <v>5312</v>
      </c>
      <c r="C113" s="547" t="s">
        <v>5313</v>
      </c>
      <c r="D113" s="570"/>
      <c r="E113" s="563">
        <v>5.8</v>
      </c>
      <c r="F113" s="571"/>
      <c r="G113" s="571"/>
      <c r="H113" s="571"/>
      <c r="I113" s="571"/>
      <c r="J113" s="571"/>
      <c r="K113" s="571"/>
      <c r="L113" s="571"/>
      <c r="M113" s="571"/>
      <c r="N113" s="571"/>
      <c r="O113" s="563">
        <v>5.8</v>
      </c>
      <c r="P113" s="571"/>
      <c r="Q113" s="563">
        <v>5.8</v>
      </c>
      <c r="R113" s="557" t="s">
        <v>607</v>
      </c>
      <c r="S113" s="571"/>
      <c r="T113" s="571"/>
      <c r="U113" s="571"/>
      <c r="V113" s="571"/>
      <c r="W113" s="571"/>
      <c r="X113" s="571"/>
      <c r="Y113" s="571"/>
      <c r="Z113" s="571"/>
      <c r="AA113" s="563">
        <v>5.8</v>
      </c>
    </row>
    <row r="114" spans="1:27">
      <c r="A114" s="572">
        <v>103</v>
      </c>
      <c r="B114" s="553" t="s">
        <v>5314</v>
      </c>
      <c r="C114" s="547" t="s">
        <v>5315</v>
      </c>
      <c r="D114" s="570"/>
      <c r="E114" s="563">
        <v>3.5</v>
      </c>
      <c r="F114" s="571"/>
      <c r="G114" s="571"/>
      <c r="H114" s="571"/>
      <c r="I114" s="571"/>
      <c r="J114" s="571"/>
      <c r="K114" s="571"/>
      <c r="L114" s="571"/>
      <c r="M114" s="571"/>
      <c r="N114" s="571"/>
      <c r="O114" s="563">
        <v>3.5</v>
      </c>
      <c r="P114" s="571"/>
      <c r="Q114" s="563">
        <v>3.5</v>
      </c>
      <c r="R114" s="557" t="s">
        <v>607</v>
      </c>
      <c r="S114" s="571"/>
      <c r="T114" s="571"/>
      <c r="U114" s="571"/>
      <c r="V114" s="571"/>
      <c r="W114" s="571"/>
      <c r="X114" s="571"/>
      <c r="Y114" s="571"/>
      <c r="Z114" s="571"/>
      <c r="AA114" s="563">
        <v>3.5</v>
      </c>
    </row>
    <row r="115" spans="1:27" ht="27" customHeight="1">
      <c r="A115" s="576"/>
      <c r="B115" s="2606" t="s">
        <v>5317</v>
      </c>
      <c r="C115" s="2607"/>
      <c r="D115" s="2607"/>
      <c r="E115" s="2608">
        <f>SUM(E100:E114)</f>
        <v>29.35</v>
      </c>
      <c r="F115" s="2608">
        <f t="shared" ref="F115:O115" si="3">SUM(F100:F114)</f>
        <v>0</v>
      </c>
      <c r="G115" s="2608">
        <f t="shared" si="3"/>
        <v>0</v>
      </c>
      <c r="H115" s="2608">
        <f t="shared" si="3"/>
        <v>0</v>
      </c>
      <c r="I115" s="2608">
        <f t="shared" si="3"/>
        <v>0</v>
      </c>
      <c r="J115" s="2608">
        <f t="shared" si="3"/>
        <v>0</v>
      </c>
      <c r="K115" s="2608">
        <f t="shared" si="3"/>
        <v>0</v>
      </c>
      <c r="L115" s="2608">
        <f t="shared" si="3"/>
        <v>0</v>
      </c>
      <c r="M115" s="2608">
        <f t="shared" si="3"/>
        <v>0</v>
      </c>
      <c r="N115" s="2608">
        <f t="shared" si="3"/>
        <v>0</v>
      </c>
      <c r="O115" s="2608">
        <f t="shared" si="3"/>
        <v>29.35</v>
      </c>
      <c r="P115" s="2608">
        <f>SUM(P100:P114)</f>
        <v>0</v>
      </c>
      <c r="Q115" s="2608">
        <f t="shared" ref="Q115" si="4">SUM(Q100:Q114)</f>
        <v>29.35</v>
      </c>
      <c r="R115" s="2608">
        <f>SUM(R100:R114)</f>
        <v>0</v>
      </c>
      <c r="S115" s="2608">
        <f t="shared" ref="S115" si="5">SUM(S100:S114)</f>
        <v>0</v>
      </c>
      <c r="T115" s="2608">
        <f t="shared" ref="T115" si="6">SUM(T100:T114)</f>
        <v>0</v>
      </c>
      <c r="U115" s="2608">
        <f t="shared" ref="U115" si="7">SUM(U100:U114)</f>
        <v>0</v>
      </c>
      <c r="V115" s="2608">
        <f t="shared" ref="V115" si="8">SUM(V100:V114)</f>
        <v>0</v>
      </c>
      <c r="W115" s="2608">
        <f t="shared" ref="W115" si="9">SUM(W100:W114)</f>
        <v>0</v>
      </c>
      <c r="X115" s="2608">
        <f t="shared" ref="X115" si="10">SUM(X100:X114)</f>
        <v>0</v>
      </c>
      <c r="Y115" s="2608">
        <f t="shared" ref="Y115" si="11">SUM(Y100:Y114)</f>
        <v>0</v>
      </c>
      <c r="Z115" s="2608">
        <f t="shared" ref="Z115" si="12">SUM(Z100:Z114)</f>
        <v>0</v>
      </c>
      <c r="AA115" s="2608">
        <f t="shared" ref="AA115" si="13">SUM(AA100:AA114)</f>
        <v>29.35</v>
      </c>
    </row>
    <row r="116" spans="1:27" ht="30.75" customHeight="1">
      <c r="A116" s="568"/>
      <c r="B116" s="568" t="s">
        <v>5319</v>
      </c>
      <c r="C116" s="568"/>
      <c r="D116" s="568"/>
      <c r="E116" s="568">
        <f>E115+E98</f>
        <v>143.07</v>
      </c>
      <c r="F116" s="568">
        <f t="shared" ref="F116:AA116" si="14">F115+F98</f>
        <v>15.41</v>
      </c>
      <c r="G116" s="568">
        <f t="shared" si="14"/>
        <v>13.829999999999998</v>
      </c>
      <c r="H116" s="568">
        <f t="shared" si="14"/>
        <v>0</v>
      </c>
      <c r="I116" s="568">
        <f t="shared" si="14"/>
        <v>0</v>
      </c>
      <c r="J116" s="568">
        <f t="shared" si="14"/>
        <v>0</v>
      </c>
      <c r="K116" s="568">
        <f t="shared" si="14"/>
        <v>0.08</v>
      </c>
      <c r="L116" s="568">
        <f t="shared" si="14"/>
        <v>1.5</v>
      </c>
      <c r="M116" s="568">
        <f t="shared" si="14"/>
        <v>0</v>
      </c>
      <c r="N116" s="568">
        <f t="shared" si="14"/>
        <v>0</v>
      </c>
      <c r="O116" s="568">
        <f t="shared" si="14"/>
        <v>125.36000000000001</v>
      </c>
      <c r="P116" s="568">
        <f t="shared" si="14"/>
        <v>2.2999999999999998</v>
      </c>
      <c r="Q116" s="568">
        <f t="shared" si="14"/>
        <v>136.29</v>
      </c>
      <c r="R116" s="568">
        <f t="shared" si="14"/>
        <v>0</v>
      </c>
      <c r="S116" s="568">
        <f t="shared" si="14"/>
        <v>0</v>
      </c>
      <c r="T116" s="568">
        <f t="shared" si="14"/>
        <v>3</v>
      </c>
      <c r="U116" s="568">
        <f t="shared" si="14"/>
        <v>8</v>
      </c>
      <c r="V116" s="568">
        <f t="shared" si="14"/>
        <v>0</v>
      </c>
      <c r="W116" s="568">
        <f t="shared" si="14"/>
        <v>0</v>
      </c>
      <c r="X116" s="568">
        <f t="shared" si="14"/>
        <v>0</v>
      </c>
      <c r="Y116" s="568">
        <f t="shared" si="14"/>
        <v>18.03</v>
      </c>
      <c r="Z116" s="568">
        <f t="shared" si="14"/>
        <v>0</v>
      </c>
      <c r="AA116" s="568">
        <f t="shared" si="14"/>
        <v>125.03999999999999</v>
      </c>
    </row>
    <row r="117" spans="1:27" ht="35.25" customHeight="1">
      <c r="A117" s="46"/>
      <c r="B117" s="3127" t="s">
        <v>50</v>
      </c>
      <c r="C117" s="3127"/>
      <c r="D117" s="3127"/>
      <c r="E117" s="3127"/>
      <c r="F117" s="3127"/>
      <c r="G117" s="3127"/>
      <c r="H117" s="3127"/>
      <c r="I117" s="3127"/>
      <c r="J117" s="3127"/>
      <c r="K117" s="3127"/>
      <c r="L117" s="3127"/>
      <c r="M117" s="3127"/>
      <c r="N117" s="3127"/>
      <c r="O117" s="3127"/>
      <c r="P117" s="3127"/>
      <c r="Q117" s="3127"/>
      <c r="R117" s="3127"/>
      <c r="S117" s="3127"/>
      <c r="T117" s="3127"/>
      <c r="U117" s="3127"/>
      <c r="V117" s="3127"/>
      <c r="W117" s="3127"/>
      <c r="X117" s="3127"/>
      <c r="Y117" s="3127"/>
      <c r="Z117" s="3127"/>
      <c r="AA117" s="3128"/>
    </row>
    <row r="118" spans="1:27">
      <c r="A118" s="3121" t="s">
        <v>16</v>
      </c>
      <c r="B118" s="3118" t="s">
        <v>17</v>
      </c>
      <c r="C118" s="3118" t="s">
        <v>18</v>
      </c>
      <c r="D118" s="3118" t="s">
        <v>5812</v>
      </c>
      <c r="E118" s="3124" t="s">
        <v>20</v>
      </c>
      <c r="F118" s="3125"/>
      <c r="G118" s="3125"/>
      <c r="H118" s="3125"/>
      <c r="I118" s="3125"/>
      <c r="J118" s="3125"/>
      <c r="K118" s="3125"/>
      <c r="L118" s="3125"/>
      <c r="M118" s="3125"/>
      <c r="N118" s="3125"/>
      <c r="O118" s="3125"/>
      <c r="P118" s="3125"/>
      <c r="Q118" s="3126"/>
      <c r="R118" s="3118" t="s">
        <v>21</v>
      </c>
      <c r="S118" s="3130" t="s">
        <v>22</v>
      </c>
      <c r="T118" s="3131"/>
      <c r="U118" s="3132"/>
      <c r="V118" s="3130" t="s">
        <v>23</v>
      </c>
      <c r="W118" s="3131"/>
      <c r="X118" s="3131"/>
      <c r="Y118" s="3131"/>
      <c r="Z118" s="3131"/>
      <c r="AA118" s="3132"/>
    </row>
    <row r="119" spans="1:27">
      <c r="A119" s="3122"/>
      <c r="B119" s="3119"/>
      <c r="C119" s="3119"/>
      <c r="D119" s="3119"/>
      <c r="E119" s="3139" t="s">
        <v>24</v>
      </c>
      <c r="F119" s="3139" t="s">
        <v>25</v>
      </c>
      <c r="G119" s="3115" t="s">
        <v>26</v>
      </c>
      <c r="H119" s="3116"/>
      <c r="I119" s="3116"/>
      <c r="J119" s="3116"/>
      <c r="K119" s="3116"/>
      <c r="L119" s="3116"/>
      <c r="M119" s="3116"/>
      <c r="N119" s="3116"/>
      <c r="O119" s="3116"/>
      <c r="P119" s="3117"/>
      <c r="Q119" s="3118" t="s">
        <v>27</v>
      </c>
      <c r="R119" s="3119"/>
      <c r="S119" s="3133"/>
      <c r="T119" s="3134"/>
      <c r="U119" s="3135"/>
      <c r="V119" s="3133"/>
      <c r="W119" s="3134"/>
      <c r="X119" s="3134"/>
      <c r="Y119" s="3134"/>
      <c r="Z119" s="3134"/>
      <c r="AA119" s="3135"/>
    </row>
    <row r="120" spans="1:27">
      <c r="A120" s="3122"/>
      <c r="B120" s="3119"/>
      <c r="C120" s="3119"/>
      <c r="D120" s="3119"/>
      <c r="E120" s="3139"/>
      <c r="F120" s="3115"/>
      <c r="G120" s="3115" t="s">
        <v>28</v>
      </c>
      <c r="H120" s="3116"/>
      <c r="I120" s="3116"/>
      <c r="J120" s="3117"/>
      <c r="K120" s="3115" t="s">
        <v>29</v>
      </c>
      <c r="L120" s="3116"/>
      <c r="M120" s="3116"/>
      <c r="N120" s="3116"/>
      <c r="O120" s="633"/>
      <c r="P120" s="634"/>
      <c r="Q120" s="3119"/>
      <c r="R120" s="3119"/>
      <c r="S120" s="3136"/>
      <c r="T120" s="3137"/>
      <c r="U120" s="3138"/>
      <c r="V120" s="3136"/>
      <c r="W120" s="3137"/>
      <c r="X120" s="3137"/>
      <c r="Y120" s="3137"/>
      <c r="Z120" s="3137"/>
      <c r="AA120" s="3138"/>
    </row>
    <row r="121" spans="1:27" ht="108">
      <c r="A121" s="3123"/>
      <c r="B121" s="3120"/>
      <c r="C121" s="3120"/>
      <c r="D121" s="3120"/>
      <c r="E121" s="3139"/>
      <c r="F121" s="3139"/>
      <c r="G121" s="635" t="s">
        <v>30</v>
      </c>
      <c r="H121" s="635" t="s">
        <v>31</v>
      </c>
      <c r="I121" s="636" t="s">
        <v>32</v>
      </c>
      <c r="J121" s="636" t="s">
        <v>33</v>
      </c>
      <c r="K121" s="636" t="s">
        <v>34</v>
      </c>
      <c r="L121" s="636" t="s">
        <v>35</v>
      </c>
      <c r="M121" s="637" t="s">
        <v>36</v>
      </c>
      <c r="N121" s="636" t="s">
        <v>37</v>
      </c>
      <c r="O121" s="636" t="s">
        <v>38</v>
      </c>
      <c r="P121" s="636" t="s">
        <v>39</v>
      </c>
      <c r="Q121" s="3120"/>
      <c r="R121" s="3120"/>
      <c r="S121" s="635" t="s">
        <v>40</v>
      </c>
      <c r="T121" s="635" t="s">
        <v>41</v>
      </c>
      <c r="U121" s="635" t="s">
        <v>42</v>
      </c>
      <c r="V121" s="638" t="s">
        <v>43</v>
      </c>
      <c r="W121" s="638" t="s">
        <v>44</v>
      </c>
      <c r="X121" s="638" t="s">
        <v>45</v>
      </c>
      <c r="Y121" s="638" t="s">
        <v>46</v>
      </c>
      <c r="Z121" s="638" t="s">
        <v>47</v>
      </c>
      <c r="AA121" s="638" t="s">
        <v>48</v>
      </c>
    </row>
    <row r="122" spans="1:27" ht="22.5" customHeight="1">
      <c r="A122" s="462"/>
      <c r="B122" s="463" t="s">
        <v>4283</v>
      </c>
      <c r="C122" s="464"/>
      <c r="D122" s="465"/>
      <c r="E122" s="466"/>
      <c r="F122" s="467"/>
      <c r="G122" s="467"/>
      <c r="H122" s="467"/>
      <c r="I122" s="467"/>
      <c r="J122" s="467"/>
      <c r="K122" s="467"/>
      <c r="L122" s="467"/>
      <c r="M122" s="467"/>
      <c r="N122" s="467"/>
      <c r="O122" s="467"/>
      <c r="P122" s="467"/>
      <c r="Q122" s="467"/>
      <c r="R122" s="467"/>
      <c r="S122" s="467"/>
      <c r="T122" s="467"/>
      <c r="U122" s="467"/>
      <c r="V122" s="467"/>
      <c r="W122" s="467"/>
      <c r="X122" s="467"/>
      <c r="Y122" s="467"/>
      <c r="Z122" s="467"/>
      <c r="AA122" s="468"/>
    </row>
    <row r="123" spans="1:27">
      <c r="A123" s="469">
        <v>1</v>
      </c>
      <c r="B123" s="470" t="s">
        <v>3964</v>
      </c>
      <c r="C123" s="471" t="s">
        <v>3965</v>
      </c>
      <c r="D123" s="456" t="s">
        <v>3966</v>
      </c>
      <c r="E123" s="472">
        <v>0.3</v>
      </c>
      <c r="F123" s="472"/>
      <c r="G123" s="473"/>
      <c r="H123" s="473"/>
      <c r="I123" s="474"/>
      <c r="J123" s="474"/>
      <c r="K123" s="473"/>
      <c r="L123" s="474"/>
      <c r="M123" s="474"/>
      <c r="N123" s="474"/>
      <c r="O123" s="474"/>
      <c r="P123" s="472">
        <v>0.3</v>
      </c>
      <c r="Q123" s="472">
        <v>0.3</v>
      </c>
      <c r="R123" s="475" t="s">
        <v>607</v>
      </c>
      <c r="S123" s="474"/>
      <c r="T123" s="474"/>
      <c r="U123" s="474"/>
      <c r="V123" s="472"/>
      <c r="W123" s="472"/>
      <c r="X123" s="472"/>
      <c r="Y123" s="472"/>
      <c r="Z123" s="472"/>
      <c r="AA123" s="472">
        <v>0.3</v>
      </c>
    </row>
    <row r="124" spans="1:27">
      <c r="A124" s="469">
        <v>2</v>
      </c>
      <c r="B124" s="470" t="s">
        <v>3967</v>
      </c>
      <c r="C124" s="471" t="s">
        <v>3968</v>
      </c>
      <c r="D124" s="456" t="s">
        <v>3966</v>
      </c>
      <c r="E124" s="476">
        <v>0.4</v>
      </c>
      <c r="F124" s="476"/>
      <c r="G124" s="477"/>
      <c r="H124" s="477"/>
      <c r="I124" s="478"/>
      <c r="J124" s="478"/>
      <c r="K124" s="477"/>
      <c r="L124" s="478"/>
      <c r="M124" s="478"/>
      <c r="N124" s="478"/>
      <c r="O124" s="478"/>
      <c r="P124" s="476">
        <v>0.4</v>
      </c>
      <c r="Q124" s="476">
        <v>0.4</v>
      </c>
      <c r="R124" s="477" t="s">
        <v>607</v>
      </c>
      <c r="S124" s="478"/>
      <c r="T124" s="478"/>
      <c r="U124" s="478"/>
      <c r="V124" s="476"/>
      <c r="W124" s="476"/>
      <c r="X124" s="476"/>
      <c r="Y124" s="476"/>
      <c r="Z124" s="476"/>
      <c r="AA124" s="476">
        <v>0.4</v>
      </c>
    </row>
    <row r="125" spans="1:27">
      <c r="A125" s="469">
        <v>3</v>
      </c>
      <c r="B125" s="470" t="s">
        <v>3969</v>
      </c>
      <c r="C125" s="471" t="s">
        <v>3970</v>
      </c>
      <c r="D125" s="456" t="s">
        <v>3966</v>
      </c>
      <c r="E125" s="479">
        <v>0.5</v>
      </c>
      <c r="F125" s="476">
        <v>0.5</v>
      </c>
      <c r="G125" s="477"/>
      <c r="H125" s="476">
        <v>0.5</v>
      </c>
      <c r="I125" s="478"/>
      <c r="J125" s="478"/>
      <c r="K125" s="477"/>
      <c r="L125" s="478"/>
      <c r="M125" s="478"/>
      <c r="N125" s="478"/>
      <c r="O125" s="478"/>
      <c r="P125" s="476"/>
      <c r="Q125" s="476"/>
      <c r="R125" s="477" t="s">
        <v>55</v>
      </c>
      <c r="S125" s="478"/>
      <c r="T125" s="478"/>
      <c r="U125" s="478"/>
      <c r="V125" s="476"/>
      <c r="W125" s="476"/>
      <c r="X125" s="476"/>
      <c r="Y125" s="476">
        <v>0.5</v>
      </c>
      <c r="Z125" s="476"/>
      <c r="AA125" s="476"/>
    </row>
    <row r="126" spans="1:27">
      <c r="A126" s="469">
        <v>4</v>
      </c>
      <c r="B126" s="470" t="s">
        <v>3971</v>
      </c>
      <c r="C126" s="471" t="s">
        <v>3972</v>
      </c>
      <c r="D126" s="456" t="s">
        <v>3966</v>
      </c>
      <c r="E126" s="476">
        <v>0.8</v>
      </c>
      <c r="F126" s="476"/>
      <c r="G126" s="477"/>
      <c r="H126" s="477"/>
      <c r="I126" s="478"/>
      <c r="J126" s="478"/>
      <c r="K126" s="477"/>
      <c r="L126" s="478"/>
      <c r="M126" s="478"/>
      <c r="N126" s="478"/>
      <c r="O126" s="478"/>
      <c r="P126" s="476">
        <v>0.8</v>
      </c>
      <c r="Q126" s="476">
        <v>0.8</v>
      </c>
      <c r="R126" s="477" t="s">
        <v>607</v>
      </c>
      <c r="S126" s="478"/>
      <c r="T126" s="478"/>
      <c r="U126" s="478"/>
      <c r="V126" s="476"/>
      <c r="W126" s="476"/>
      <c r="X126" s="476"/>
      <c r="Y126" s="476"/>
      <c r="Z126" s="476"/>
      <c r="AA126" s="476">
        <v>0.8</v>
      </c>
    </row>
    <row r="127" spans="1:27">
      <c r="A127" s="469">
        <v>5</v>
      </c>
      <c r="B127" s="470" t="s">
        <v>3973</v>
      </c>
      <c r="C127" s="471" t="s">
        <v>3974</v>
      </c>
      <c r="D127" s="456" t="s">
        <v>3966</v>
      </c>
      <c r="E127" s="476">
        <v>0.28000000000000003</v>
      </c>
      <c r="F127" s="476"/>
      <c r="G127" s="477"/>
      <c r="H127" s="477"/>
      <c r="I127" s="478"/>
      <c r="J127" s="478"/>
      <c r="K127" s="477"/>
      <c r="L127" s="478"/>
      <c r="M127" s="478"/>
      <c r="N127" s="478"/>
      <c r="O127" s="478"/>
      <c r="P127" s="476">
        <v>0.28000000000000003</v>
      </c>
      <c r="Q127" s="476">
        <v>0.28000000000000003</v>
      </c>
      <c r="R127" s="477" t="s">
        <v>607</v>
      </c>
      <c r="S127" s="478"/>
      <c r="T127" s="478"/>
      <c r="U127" s="478"/>
      <c r="V127" s="476"/>
      <c r="W127" s="476"/>
      <c r="X127" s="476"/>
      <c r="Y127" s="476"/>
      <c r="Z127" s="476"/>
      <c r="AA127" s="476">
        <v>0.28000000000000003</v>
      </c>
    </row>
    <row r="128" spans="1:27">
      <c r="A128" s="469">
        <v>6</v>
      </c>
      <c r="B128" s="470" t="s">
        <v>3975</v>
      </c>
      <c r="C128" s="471" t="s">
        <v>3976</v>
      </c>
      <c r="D128" s="456" t="s">
        <v>3966</v>
      </c>
      <c r="E128" s="476">
        <v>0.25</v>
      </c>
      <c r="F128" s="476"/>
      <c r="G128" s="477"/>
      <c r="H128" s="477"/>
      <c r="I128" s="478"/>
      <c r="J128" s="478"/>
      <c r="K128" s="477"/>
      <c r="L128" s="478"/>
      <c r="M128" s="478"/>
      <c r="N128" s="478"/>
      <c r="O128" s="478"/>
      <c r="P128" s="476">
        <v>0.25</v>
      </c>
      <c r="Q128" s="476">
        <v>0.25</v>
      </c>
      <c r="R128" s="477" t="s">
        <v>607</v>
      </c>
      <c r="S128" s="478"/>
      <c r="T128" s="478"/>
      <c r="U128" s="478"/>
      <c r="V128" s="476"/>
      <c r="W128" s="476"/>
      <c r="X128" s="476"/>
      <c r="Y128" s="476"/>
      <c r="Z128" s="476"/>
      <c r="AA128" s="476">
        <v>0.25</v>
      </c>
    </row>
    <row r="129" spans="1:27">
      <c r="A129" s="469">
        <v>7</v>
      </c>
      <c r="B129" s="470" t="s">
        <v>3977</v>
      </c>
      <c r="C129" s="471" t="s">
        <v>3978</v>
      </c>
      <c r="D129" s="456" t="s">
        <v>3966</v>
      </c>
      <c r="E129" s="476">
        <v>0.2</v>
      </c>
      <c r="F129" s="476"/>
      <c r="G129" s="477"/>
      <c r="H129" s="477"/>
      <c r="I129" s="478"/>
      <c r="J129" s="478"/>
      <c r="K129" s="477"/>
      <c r="L129" s="478"/>
      <c r="M129" s="478"/>
      <c r="N129" s="478"/>
      <c r="O129" s="478"/>
      <c r="P129" s="476">
        <v>0.2</v>
      </c>
      <c r="Q129" s="476">
        <v>0.2</v>
      </c>
      <c r="R129" s="477" t="s">
        <v>607</v>
      </c>
      <c r="S129" s="478"/>
      <c r="T129" s="478"/>
      <c r="U129" s="478"/>
      <c r="V129" s="476"/>
      <c r="W129" s="476"/>
      <c r="X129" s="476"/>
      <c r="Y129" s="476"/>
      <c r="Z129" s="476"/>
      <c r="AA129" s="476">
        <v>0.2</v>
      </c>
    </row>
    <row r="130" spans="1:27">
      <c r="A130" s="469">
        <v>8</v>
      </c>
      <c r="B130" s="470" t="s">
        <v>3979</v>
      </c>
      <c r="C130" s="471" t="s">
        <v>3980</v>
      </c>
      <c r="D130" s="456" t="s">
        <v>3966</v>
      </c>
      <c r="E130" s="476">
        <v>0.1</v>
      </c>
      <c r="F130" s="476"/>
      <c r="G130" s="477"/>
      <c r="H130" s="477"/>
      <c r="I130" s="478"/>
      <c r="J130" s="478"/>
      <c r="K130" s="477"/>
      <c r="L130" s="478"/>
      <c r="M130" s="478"/>
      <c r="N130" s="478"/>
      <c r="O130" s="478"/>
      <c r="P130" s="476">
        <v>0.1</v>
      </c>
      <c r="Q130" s="476">
        <v>0.1</v>
      </c>
      <c r="R130" s="477" t="s">
        <v>607</v>
      </c>
      <c r="S130" s="478"/>
      <c r="T130" s="478"/>
      <c r="U130" s="478"/>
      <c r="V130" s="476"/>
      <c r="W130" s="476"/>
      <c r="X130" s="476"/>
      <c r="Y130" s="476"/>
      <c r="Z130" s="476"/>
      <c r="AA130" s="476">
        <v>0.1</v>
      </c>
    </row>
    <row r="131" spans="1:27">
      <c r="A131" s="469">
        <v>9</v>
      </c>
      <c r="B131" s="470" t="s">
        <v>3981</v>
      </c>
      <c r="C131" s="471" t="s">
        <v>3982</v>
      </c>
      <c r="D131" s="456" t="s">
        <v>3966</v>
      </c>
      <c r="E131" s="476">
        <v>0.5</v>
      </c>
      <c r="F131" s="476"/>
      <c r="G131" s="477"/>
      <c r="H131" s="477"/>
      <c r="I131" s="478"/>
      <c r="J131" s="478"/>
      <c r="K131" s="477"/>
      <c r="L131" s="478"/>
      <c r="M131" s="478"/>
      <c r="N131" s="478"/>
      <c r="O131" s="478"/>
      <c r="P131" s="476">
        <v>0.5</v>
      </c>
      <c r="Q131" s="476">
        <v>0.5</v>
      </c>
      <c r="R131" s="477" t="s">
        <v>607</v>
      </c>
      <c r="S131" s="478"/>
      <c r="T131" s="478"/>
      <c r="U131" s="478"/>
      <c r="V131" s="476"/>
      <c r="W131" s="476"/>
      <c r="X131" s="476"/>
      <c r="Y131" s="476"/>
      <c r="Z131" s="476"/>
      <c r="AA131" s="476">
        <v>0.5</v>
      </c>
    </row>
    <row r="132" spans="1:27">
      <c r="A132" s="469">
        <v>10</v>
      </c>
      <c r="B132" s="470" t="s">
        <v>3983</v>
      </c>
      <c r="C132" s="471" t="s">
        <v>3984</v>
      </c>
      <c r="D132" s="456" t="s">
        <v>3966</v>
      </c>
      <c r="E132" s="476">
        <v>0.5</v>
      </c>
      <c r="F132" s="476"/>
      <c r="G132" s="477"/>
      <c r="H132" s="477"/>
      <c r="I132" s="478"/>
      <c r="J132" s="478"/>
      <c r="K132" s="477"/>
      <c r="L132" s="478"/>
      <c r="M132" s="478"/>
      <c r="N132" s="478"/>
      <c r="O132" s="478"/>
      <c r="P132" s="476">
        <v>0.5</v>
      </c>
      <c r="Q132" s="476">
        <v>0.5</v>
      </c>
      <c r="R132" s="477" t="s">
        <v>607</v>
      </c>
      <c r="S132" s="478"/>
      <c r="T132" s="478"/>
      <c r="U132" s="478"/>
      <c r="V132" s="476"/>
      <c r="W132" s="476"/>
      <c r="X132" s="476"/>
      <c r="Y132" s="476"/>
      <c r="Z132" s="476"/>
      <c r="AA132" s="476">
        <v>0.5</v>
      </c>
    </row>
    <row r="133" spans="1:27">
      <c r="A133" s="469">
        <v>11</v>
      </c>
      <c r="B133" s="470" t="s">
        <v>3985</v>
      </c>
      <c r="C133" s="471" t="s">
        <v>3986</v>
      </c>
      <c r="D133" s="456" t="s">
        <v>3966</v>
      </c>
      <c r="E133" s="479">
        <v>2</v>
      </c>
      <c r="F133" s="476">
        <v>2</v>
      </c>
      <c r="G133" s="476">
        <v>2</v>
      </c>
      <c r="H133" s="477"/>
      <c r="I133" s="478"/>
      <c r="J133" s="478"/>
      <c r="K133" s="477"/>
      <c r="L133" s="478"/>
      <c r="M133" s="478"/>
      <c r="N133" s="478"/>
      <c r="O133" s="478"/>
      <c r="P133" s="476"/>
      <c r="Q133" s="476"/>
      <c r="R133" s="477" t="s">
        <v>55</v>
      </c>
      <c r="S133" s="478"/>
      <c r="T133" s="478"/>
      <c r="U133" s="478"/>
      <c r="V133" s="476"/>
      <c r="W133" s="476"/>
      <c r="X133" s="476"/>
      <c r="Y133" s="476">
        <v>2</v>
      </c>
      <c r="Z133" s="476"/>
      <c r="AA133" s="476"/>
    </row>
    <row r="134" spans="1:27">
      <c r="A134" s="469">
        <v>12</v>
      </c>
      <c r="B134" s="470" t="s">
        <v>3987</v>
      </c>
      <c r="C134" s="471" t="s">
        <v>3988</v>
      </c>
      <c r="D134" s="456" t="s">
        <v>3966</v>
      </c>
      <c r="E134" s="476">
        <v>0.2</v>
      </c>
      <c r="F134" s="476"/>
      <c r="G134" s="477"/>
      <c r="H134" s="477"/>
      <c r="I134" s="478"/>
      <c r="J134" s="478"/>
      <c r="K134" s="477"/>
      <c r="L134" s="478"/>
      <c r="M134" s="478"/>
      <c r="N134" s="478"/>
      <c r="O134" s="478"/>
      <c r="P134" s="476">
        <v>0.2</v>
      </c>
      <c r="Q134" s="476">
        <v>0.2</v>
      </c>
      <c r="R134" s="477" t="s">
        <v>607</v>
      </c>
      <c r="S134" s="478"/>
      <c r="T134" s="478"/>
      <c r="U134" s="478"/>
      <c r="V134" s="476"/>
      <c r="W134" s="476"/>
      <c r="X134" s="476"/>
      <c r="Y134" s="476"/>
      <c r="Z134" s="476"/>
      <c r="AA134" s="476">
        <v>0.2</v>
      </c>
    </row>
    <row r="135" spans="1:27">
      <c r="A135" s="469">
        <v>13</v>
      </c>
      <c r="B135" s="470" t="s">
        <v>3989</v>
      </c>
      <c r="C135" s="471" t="s">
        <v>3990</v>
      </c>
      <c r="D135" s="456" t="s">
        <v>3966</v>
      </c>
      <c r="E135" s="476">
        <v>0.6</v>
      </c>
      <c r="F135" s="476"/>
      <c r="G135" s="480"/>
      <c r="H135" s="480"/>
      <c r="I135" s="478"/>
      <c r="J135" s="478"/>
      <c r="K135" s="480"/>
      <c r="L135" s="478"/>
      <c r="M135" s="478"/>
      <c r="N135" s="478"/>
      <c r="O135" s="478"/>
      <c r="P135" s="476">
        <v>0.6</v>
      </c>
      <c r="Q135" s="476">
        <v>0.6</v>
      </c>
      <c r="R135" s="477" t="s">
        <v>607</v>
      </c>
      <c r="S135" s="478"/>
      <c r="T135" s="478"/>
      <c r="U135" s="478"/>
      <c r="V135" s="476"/>
      <c r="W135" s="476"/>
      <c r="X135" s="476"/>
      <c r="Y135" s="476"/>
      <c r="Z135" s="476"/>
      <c r="AA135" s="476">
        <v>0.6</v>
      </c>
    </row>
    <row r="136" spans="1:27">
      <c r="A136" s="469">
        <v>14</v>
      </c>
      <c r="B136" s="470" t="s">
        <v>3991</v>
      </c>
      <c r="C136" s="471" t="s">
        <v>3992</v>
      </c>
      <c r="D136" s="456" t="s">
        <v>3966</v>
      </c>
      <c r="E136" s="476">
        <v>0.4</v>
      </c>
      <c r="F136" s="476"/>
      <c r="G136" s="477"/>
      <c r="H136" s="477"/>
      <c r="I136" s="478"/>
      <c r="J136" s="478"/>
      <c r="K136" s="477"/>
      <c r="L136" s="478"/>
      <c r="M136" s="478"/>
      <c r="N136" s="478"/>
      <c r="O136" s="478"/>
      <c r="P136" s="476">
        <v>0.4</v>
      </c>
      <c r="Q136" s="476">
        <v>0.4</v>
      </c>
      <c r="R136" s="477" t="s">
        <v>607</v>
      </c>
      <c r="S136" s="478"/>
      <c r="T136" s="478"/>
      <c r="U136" s="478"/>
      <c r="V136" s="476"/>
      <c r="W136" s="476"/>
      <c r="X136" s="476"/>
      <c r="Y136" s="476"/>
      <c r="Z136" s="476"/>
      <c r="AA136" s="476">
        <v>0.4</v>
      </c>
    </row>
    <row r="137" spans="1:27">
      <c r="A137" s="469">
        <v>15</v>
      </c>
      <c r="B137" s="470" t="s">
        <v>3993</v>
      </c>
      <c r="C137" s="471" t="s">
        <v>3994</v>
      </c>
      <c r="D137" s="456" t="s">
        <v>3966</v>
      </c>
      <c r="E137" s="476">
        <v>0.8</v>
      </c>
      <c r="F137" s="476"/>
      <c r="G137" s="477"/>
      <c r="H137" s="477"/>
      <c r="I137" s="478"/>
      <c r="J137" s="478"/>
      <c r="K137" s="477"/>
      <c r="L137" s="478"/>
      <c r="M137" s="478"/>
      <c r="N137" s="478"/>
      <c r="O137" s="478"/>
      <c r="P137" s="476">
        <v>0.8</v>
      </c>
      <c r="Q137" s="476">
        <v>0.8</v>
      </c>
      <c r="R137" s="477" t="s">
        <v>607</v>
      </c>
      <c r="S137" s="478"/>
      <c r="T137" s="478"/>
      <c r="U137" s="478"/>
      <c r="V137" s="476"/>
      <c r="W137" s="476"/>
      <c r="X137" s="476"/>
      <c r="Y137" s="476"/>
      <c r="Z137" s="476"/>
      <c r="AA137" s="476">
        <v>0.8</v>
      </c>
    </row>
    <row r="138" spans="1:27">
      <c r="A138" s="469">
        <v>16</v>
      </c>
      <c r="B138" s="470" t="s">
        <v>3995</v>
      </c>
      <c r="C138" s="471" t="s">
        <v>3996</v>
      </c>
      <c r="D138" s="456" t="s">
        <v>3966</v>
      </c>
      <c r="E138" s="476">
        <v>0.28000000000000003</v>
      </c>
      <c r="F138" s="476"/>
      <c r="G138" s="477"/>
      <c r="H138" s="477"/>
      <c r="I138" s="478"/>
      <c r="J138" s="478"/>
      <c r="K138" s="477"/>
      <c r="L138" s="478"/>
      <c r="M138" s="478"/>
      <c r="N138" s="478"/>
      <c r="O138" s="478"/>
      <c r="P138" s="476">
        <v>0.28000000000000003</v>
      </c>
      <c r="Q138" s="476">
        <v>0.28000000000000003</v>
      </c>
      <c r="R138" s="477" t="s">
        <v>607</v>
      </c>
      <c r="S138" s="478"/>
      <c r="T138" s="478"/>
      <c r="U138" s="478"/>
      <c r="V138" s="476"/>
      <c r="W138" s="476"/>
      <c r="X138" s="476"/>
      <c r="Y138" s="476"/>
      <c r="Z138" s="476"/>
      <c r="AA138" s="476">
        <v>0.28000000000000003</v>
      </c>
    </row>
    <row r="139" spans="1:27">
      <c r="A139" s="469">
        <v>17</v>
      </c>
      <c r="B139" s="470" t="s">
        <v>3997</v>
      </c>
      <c r="C139" s="471" t="s">
        <v>3998</v>
      </c>
      <c r="D139" s="456" t="s">
        <v>3966</v>
      </c>
      <c r="E139" s="476">
        <v>0.4</v>
      </c>
      <c r="F139" s="476"/>
      <c r="G139" s="477"/>
      <c r="H139" s="477"/>
      <c r="I139" s="478"/>
      <c r="J139" s="478"/>
      <c r="K139" s="477"/>
      <c r="L139" s="478"/>
      <c r="M139" s="478"/>
      <c r="N139" s="478"/>
      <c r="O139" s="478"/>
      <c r="P139" s="476">
        <v>0.4</v>
      </c>
      <c r="Q139" s="476">
        <v>0.4</v>
      </c>
      <c r="R139" s="477" t="s">
        <v>607</v>
      </c>
      <c r="S139" s="478"/>
      <c r="T139" s="478"/>
      <c r="U139" s="478"/>
      <c r="V139" s="476"/>
      <c r="W139" s="476"/>
      <c r="X139" s="476"/>
      <c r="Y139" s="476"/>
      <c r="Z139" s="476"/>
      <c r="AA139" s="476">
        <v>0.4</v>
      </c>
    </row>
    <row r="140" spans="1:27">
      <c r="A140" s="469">
        <v>18</v>
      </c>
      <c r="B140" s="470" t="s">
        <v>3999</v>
      </c>
      <c r="C140" s="471" t="s">
        <v>4000</v>
      </c>
      <c r="D140" s="456" t="s">
        <v>3966</v>
      </c>
      <c r="E140" s="476">
        <v>0.2</v>
      </c>
      <c r="F140" s="476"/>
      <c r="G140" s="477"/>
      <c r="H140" s="477"/>
      <c r="I140" s="478"/>
      <c r="J140" s="478"/>
      <c r="K140" s="477"/>
      <c r="L140" s="478"/>
      <c r="M140" s="478"/>
      <c r="N140" s="478"/>
      <c r="O140" s="478"/>
      <c r="P140" s="476">
        <v>0.2</v>
      </c>
      <c r="Q140" s="476">
        <v>0.2</v>
      </c>
      <c r="R140" s="477" t="s">
        <v>607</v>
      </c>
      <c r="S140" s="478"/>
      <c r="T140" s="478"/>
      <c r="U140" s="478">
        <v>1</v>
      </c>
      <c r="V140" s="476"/>
      <c r="W140" s="476"/>
      <c r="X140" s="476"/>
      <c r="Y140" s="476"/>
      <c r="Z140" s="476"/>
      <c r="AA140" s="476">
        <v>0.2</v>
      </c>
    </row>
    <row r="141" spans="1:27">
      <c r="A141" s="469">
        <v>19</v>
      </c>
      <c r="B141" s="470" t="s">
        <v>4001</v>
      </c>
      <c r="C141" s="471" t="s">
        <v>4002</v>
      </c>
      <c r="D141" s="456" t="s">
        <v>3966</v>
      </c>
      <c r="E141" s="476">
        <v>0.1</v>
      </c>
      <c r="F141" s="476"/>
      <c r="G141" s="477"/>
      <c r="H141" s="477"/>
      <c r="I141" s="478"/>
      <c r="J141" s="478"/>
      <c r="K141" s="477"/>
      <c r="L141" s="478"/>
      <c r="M141" s="478"/>
      <c r="N141" s="478"/>
      <c r="O141" s="478"/>
      <c r="P141" s="476">
        <v>0.1</v>
      </c>
      <c r="Q141" s="476">
        <v>0.1</v>
      </c>
      <c r="R141" s="477" t="s">
        <v>607</v>
      </c>
      <c r="S141" s="478"/>
      <c r="T141" s="478"/>
      <c r="U141" s="478"/>
      <c r="V141" s="476"/>
      <c r="W141" s="476"/>
      <c r="X141" s="476"/>
      <c r="Y141" s="476"/>
      <c r="Z141" s="476"/>
      <c r="AA141" s="476">
        <v>0.1</v>
      </c>
    </row>
    <row r="142" spans="1:27">
      <c r="A142" s="469">
        <v>20</v>
      </c>
      <c r="B142" s="470" t="s">
        <v>4003</v>
      </c>
      <c r="C142" s="471" t="s">
        <v>4004</v>
      </c>
      <c r="D142" s="456" t="s">
        <v>3966</v>
      </c>
      <c r="E142" s="476">
        <v>0.7</v>
      </c>
      <c r="F142" s="476"/>
      <c r="G142" s="477"/>
      <c r="H142" s="477"/>
      <c r="I142" s="478"/>
      <c r="J142" s="478"/>
      <c r="K142" s="477"/>
      <c r="L142" s="478"/>
      <c r="M142" s="478"/>
      <c r="N142" s="478"/>
      <c r="O142" s="478"/>
      <c r="P142" s="476">
        <v>0.7</v>
      </c>
      <c r="Q142" s="476">
        <v>0.7</v>
      </c>
      <c r="R142" s="477" t="s">
        <v>607</v>
      </c>
      <c r="S142" s="478"/>
      <c r="T142" s="478"/>
      <c r="U142" s="478"/>
      <c r="V142" s="476"/>
      <c r="W142" s="476"/>
      <c r="X142" s="476"/>
      <c r="Y142" s="476"/>
      <c r="Z142" s="476"/>
      <c r="AA142" s="476">
        <v>0.7</v>
      </c>
    </row>
    <row r="143" spans="1:27">
      <c r="A143" s="481">
        <v>21</v>
      </c>
      <c r="B143" s="482" t="s">
        <v>4005</v>
      </c>
      <c r="C143" s="483" t="s">
        <v>4006</v>
      </c>
      <c r="D143" s="457" t="s">
        <v>3966</v>
      </c>
      <c r="E143" s="483">
        <v>2.5</v>
      </c>
      <c r="F143" s="483">
        <v>1.667</v>
      </c>
      <c r="G143" s="484">
        <v>0.9</v>
      </c>
      <c r="H143" s="484"/>
      <c r="I143" s="485"/>
      <c r="J143" s="485"/>
      <c r="K143" s="483">
        <v>0.76700000000000002</v>
      </c>
      <c r="L143" s="485"/>
      <c r="M143" s="485"/>
      <c r="N143" s="485"/>
      <c r="O143" s="485"/>
      <c r="P143" s="483">
        <v>0.83299999999999996</v>
      </c>
      <c r="Q143" s="483">
        <v>0.83299999999999996</v>
      </c>
      <c r="R143" s="484" t="s">
        <v>55</v>
      </c>
      <c r="S143" s="485"/>
      <c r="T143" s="485"/>
      <c r="U143" s="485"/>
      <c r="V143" s="486"/>
      <c r="W143" s="486"/>
      <c r="X143" s="486"/>
      <c r="Y143" s="486">
        <v>1.667</v>
      </c>
      <c r="Z143" s="486"/>
      <c r="AA143" s="486">
        <v>0.83299999999999996</v>
      </c>
    </row>
    <row r="144" spans="1:27">
      <c r="A144" s="469">
        <v>22</v>
      </c>
      <c r="B144" s="470" t="s">
        <v>4007</v>
      </c>
      <c r="C144" s="471" t="s">
        <v>4008</v>
      </c>
      <c r="D144" s="456" t="s">
        <v>3966</v>
      </c>
      <c r="E144" s="476">
        <v>0.2</v>
      </c>
      <c r="F144" s="476"/>
      <c r="G144" s="477"/>
      <c r="H144" s="477"/>
      <c r="I144" s="478"/>
      <c r="J144" s="478"/>
      <c r="K144" s="477"/>
      <c r="L144" s="478"/>
      <c r="M144" s="478"/>
      <c r="N144" s="478"/>
      <c r="O144" s="478"/>
      <c r="P144" s="476">
        <v>0.2</v>
      </c>
      <c r="Q144" s="476">
        <v>0.2</v>
      </c>
      <c r="R144" s="477" t="s">
        <v>607</v>
      </c>
      <c r="S144" s="478"/>
      <c r="T144" s="478">
        <v>1</v>
      </c>
      <c r="U144" s="478"/>
      <c r="V144" s="476"/>
      <c r="W144" s="476"/>
      <c r="X144" s="476"/>
      <c r="Y144" s="476"/>
      <c r="Z144" s="476"/>
      <c r="AA144" s="476">
        <v>0.2</v>
      </c>
    </row>
    <row r="145" spans="1:27">
      <c r="A145" s="469">
        <v>23</v>
      </c>
      <c r="B145" s="470" t="s">
        <v>4009</v>
      </c>
      <c r="C145" s="471" t="s">
        <v>4010</v>
      </c>
      <c r="D145" s="456" t="s">
        <v>3966</v>
      </c>
      <c r="E145" s="476">
        <v>0.2</v>
      </c>
      <c r="F145" s="476"/>
      <c r="G145" s="477"/>
      <c r="H145" s="477"/>
      <c r="I145" s="478"/>
      <c r="J145" s="478"/>
      <c r="K145" s="477"/>
      <c r="L145" s="478"/>
      <c r="M145" s="478"/>
      <c r="N145" s="478"/>
      <c r="O145" s="478"/>
      <c r="P145" s="476">
        <v>0.2</v>
      </c>
      <c r="Q145" s="476">
        <v>0.2</v>
      </c>
      <c r="R145" s="477" t="s">
        <v>607</v>
      </c>
      <c r="S145" s="478"/>
      <c r="T145" s="478"/>
      <c r="U145" s="478"/>
      <c r="V145" s="476"/>
      <c r="W145" s="476"/>
      <c r="X145" s="476"/>
      <c r="Y145" s="476"/>
      <c r="Z145" s="476"/>
      <c r="AA145" s="476">
        <v>0.2</v>
      </c>
    </row>
    <row r="146" spans="1:27">
      <c r="A146" s="469">
        <v>24</v>
      </c>
      <c r="B146" s="470" t="s">
        <v>4011</v>
      </c>
      <c r="C146" s="471" t="s">
        <v>4012</v>
      </c>
      <c r="D146" s="456" t="s">
        <v>3966</v>
      </c>
      <c r="E146" s="476">
        <v>0.4</v>
      </c>
      <c r="F146" s="476"/>
      <c r="G146" s="477"/>
      <c r="H146" s="477"/>
      <c r="I146" s="478"/>
      <c r="J146" s="478"/>
      <c r="K146" s="477"/>
      <c r="L146" s="478"/>
      <c r="M146" s="478"/>
      <c r="N146" s="478"/>
      <c r="O146" s="478"/>
      <c r="P146" s="476">
        <v>0.4</v>
      </c>
      <c r="Q146" s="476">
        <v>0.4</v>
      </c>
      <c r="R146" s="477" t="s">
        <v>607</v>
      </c>
      <c r="S146" s="478"/>
      <c r="T146" s="478"/>
      <c r="U146" s="478"/>
      <c r="V146" s="476"/>
      <c r="W146" s="476"/>
      <c r="X146" s="476"/>
      <c r="Y146" s="476"/>
      <c r="Z146" s="476"/>
      <c r="AA146" s="476">
        <v>0.4</v>
      </c>
    </row>
    <row r="147" spans="1:27">
      <c r="A147" s="469">
        <v>25</v>
      </c>
      <c r="B147" s="470" t="s">
        <v>4013</v>
      </c>
      <c r="C147" s="471" t="s">
        <v>4014</v>
      </c>
      <c r="D147" s="456" t="s">
        <v>3966</v>
      </c>
      <c r="E147" s="476">
        <v>0.2</v>
      </c>
      <c r="F147" s="476"/>
      <c r="G147" s="480"/>
      <c r="H147" s="480"/>
      <c r="I147" s="478"/>
      <c r="J147" s="478"/>
      <c r="K147" s="480"/>
      <c r="L147" s="478"/>
      <c r="M147" s="478"/>
      <c r="N147" s="478"/>
      <c r="O147" s="478"/>
      <c r="P147" s="476">
        <v>0.2</v>
      </c>
      <c r="Q147" s="476">
        <v>0.2</v>
      </c>
      <c r="R147" s="477" t="s">
        <v>607</v>
      </c>
      <c r="S147" s="478"/>
      <c r="T147" s="478"/>
      <c r="U147" s="478"/>
      <c r="V147" s="476"/>
      <c r="W147" s="476"/>
      <c r="X147" s="476"/>
      <c r="Y147" s="476"/>
      <c r="Z147" s="476"/>
      <c r="AA147" s="476">
        <v>0.2</v>
      </c>
    </row>
    <row r="148" spans="1:27">
      <c r="A148" s="469">
        <v>26</v>
      </c>
      <c r="B148" s="470" t="s">
        <v>4015</v>
      </c>
      <c r="C148" s="471" t="s">
        <v>4016</v>
      </c>
      <c r="D148" s="456" t="s">
        <v>3966</v>
      </c>
      <c r="E148" s="476">
        <v>0.5</v>
      </c>
      <c r="F148" s="476"/>
      <c r="G148" s="477"/>
      <c r="H148" s="477"/>
      <c r="I148" s="478"/>
      <c r="J148" s="478"/>
      <c r="K148" s="477"/>
      <c r="L148" s="478"/>
      <c r="M148" s="478"/>
      <c r="N148" s="478"/>
      <c r="O148" s="478"/>
      <c r="P148" s="476">
        <v>0.5</v>
      </c>
      <c r="Q148" s="476">
        <v>0.5</v>
      </c>
      <c r="R148" s="477" t="s">
        <v>607</v>
      </c>
      <c r="S148" s="478"/>
      <c r="T148" s="478"/>
      <c r="U148" s="478"/>
      <c r="V148" s="476"/>
      <c r="W148" s="476"/>
      <c r="X148" s="476"/>
      <c r="Y148" s="476"/>
      <c r="Z148" s="476"/>
      <c r="AA148" s="476">
        <v>0.5</v>
      </c>
    </row>
    <row r="149" spans="1:27">
      <c r="A149" s="469">
        <v>27</v>
      </c>
      <c r="B149" s="470" t="s">
        <v>4017</v>
      </c>
      <c r="C149" s="471" t="s">
        <v>4018</v>
      </c>
      <c r="D149" s="456" t="s">
        <v>3966</v>
      </c>
      <c r="E149" s="479">
        <v>1.0049999999999999</v>
      </c>
      <c r="F149" s="476">
        <v>1.0049999999999999</v>
      </c>
      <c r="G149" s="477"/>
      <c r="H149" s="477">
        <v>0.4</v>
      </c>
      <c r="I149" s="478"/>
      <c r="J149" s="478"/>
      <c r="K149" s="477">
        <v>0.60499999999999998</v>
      </c>
      <c r="L149" s="478"/>
      <c r="M149" s="478"/>
      <c r="N149" s="478"/>
      <c r="O149" s="478"/>
      <c r="P149" s="476"/>
      <c r="Q149" s="476"/>
      <c r="R149" s="477" t="s">
        <v>55</v>
      </c>
      <c r="S149" s="478"/>
      <c r="T149" s="478"/>
      <c r="U149" s="478"/>
      <c r="V149" s="476"/>
      <c r="W149" s="476"/>
      <c r="X149" s="476"/>
      <c r="Y149" s="476">
        <v>1.0049999999999999</v>
      </c>
      <c r="Z149" s="476"/>
      <c r="AA149" s="476"/>
    </row>
    <row r="150" spans="1:27">
      <c r="A150" s="469">
        <v>28</v>
      </c>
      <c r="B150" s="470" t="s">
        <v>4019</v>
      </c>
      <c r="C150" s="471" t="s">
        <v>4020</v>
      </c>
      <c r="D150" s="456" t="s">
        <v>3966</v>
      </c>
      <c r="E150" s="476">
        <v>1</v>
      </c>
      <c r="F150" s="476"/>
      <c r="G150" s="477"/>
      <c r="H150" s="477"/>
      <c r="I150" s="478"/>
      <c r="J150" s="478"/>
      <c r="K150" s="477"/>
      <c r="L150" s="478"/>
      <c r="M150" s="478"/>
      <c r="N150" s="478"/>
      <c r="O150" s="478"/>
      <c r="P150" s="476">
        <v>1</v>
      </c>
      <c r="Q150" s="476">
        <v>1</v>
      </c>
      <c r="R150" s="477" t="s">
        <v>607</v>
      </c>
      <c r="S150" s="478"/>
      <c r="T150" s="478"/>
      <c r="U150" s="478"/>
      <c r="V150" s="476"/>
      <c r="W150" s="476"/>
      <c r="X150" s="476"/>
      <c r="Y150" s="476"/>
      <c r="Z150" s="476"/>
      <c r="AA150" s="476">
        <v>1</v>
      </c>
    </row>
    <row r="151" spans="1:27">
      <c r="A151" s="469">
        <v>29</v>
      </c>
      <c r="B151" s="470" t="s">
        <v>4021</v>
      </c>
      <c r="C151" s="471" t="s">
        <v>4022</v>
      </c>
      <c r="D151" s="456" t="s">
        <v>3966</v>
      </c>
      <c r="E151" s="476">
        <v>0.5</v>
      </c>
      <c r="F151" s="476"/>
      <c r="G151" s="477"/>
      <c r="H151" s="477"/>
      <c r="I151" s="478"/>
      <c r="J151" s="478"/>
      <c r="K151" s="477"/>
      <c r="L151" s="478"/>
      <c r="M151" s="478"/>
      <c r="N151" s="478"/>
      <c r="O151" s="478"/>
      <c r="P151" s="476">
        <v>0.5</v>
      </c>
      <c r="Q151" s="476">
        <v>0.5</v>
      </c>
      <c r="R151" s="477" t="s">
        <v>607</v>
      </c>
      <c r="S151" s="478"/>
      <c r="T151" s="478"/>
      <c r="U151" s="478"/>
      <c r="V151" s="476"/>
      <c r="W151" s="476"/>
      <c r="X151" s="476"/>
      <c r="Y151" s="476"/>
      <c r="Z151" s="476"/>
      <c r="AA151" s="476">
        <v>0.5</v>
      </c>
    </row>
    <row r="152" spans="1:27">
      <c r="A152" s="469">
        <v>30</v>
      </c>
      <c r="B152" s="470" t="s">
        <v>4023</v>
      </c>
      <c r="C152" s="471" t="s">
        <v>4024</v>
      </c>
      <c r="D152" s="456" t="s">
        <v>3966</v>
      </c>
      <c r="E152" s="476">
        <v>1</v>
      </c>
      <c r="F152" s="476"/>
      <c r="G152" s="477"/>
      <c r="H152" s="477"/>
      <c r="I152" s="478"/>
      <c r="J152" s="478"/>
      <c r="K152" s="477"/>
      <c r="L152" s="478"/>
      <c r="M152" s="478"/>
      <c r="N152" s="478"/>
      <c r="O152" s="478"/>
      <c r="P152" s="476">
        <v>1</v>
      </c>
      <c r="Q152" s="476">
        <v>1</v>
      </c>
      <c r="R152" s="477" t="s">
        <v>607</v>
      </c>
      <c r="S152" s="478"/>
      <c r="T152" s="478"/>
      <c r="U152" s="478"/>
      <c r="V152" s="476"/>
      <c r="W152" s="476"/>
      <c r="X152" s="476"/>
      <c r="Y152" s="476"/>
      <c r="Z152" s="476"/>
      <c r="AA152" s="476">
        <v>1</v>
      </c>
    </row>
    <row r="153" spans="1:27">
      <c r="A153" s="469">
        <v>31</v>
      </c>
      <c r="B153" s="470" t="s">
        <v>4025</v>
      </c>
      <c r="C153" s="471" t="s">
        <v>4026</v>
      </c>
      <c r="D153" s="456" t="s">
        <v>3966</v>
      </c>
      <c r="E153" s="476">
        <v>0.5</v>
      </c>
      <c r="F153" s="476"/>
      <c r="G153" s="477"/>
      <c r="H153" s="477"/>
      <c r="I153" s="478"/>
      <c r="J153" s="478"/>
      <c r="K153" s="477"/>
      <c r="L153" s="478"/>
      <c r="M153" s="478"/>
      <c r="N153" s="478"/>
      <c r="O153" s="478"/>
      <c r="P153" s="476">
        <v>0.5</v>
      </c>
      <c r="Q153" s="476">
        <v>0.5</v>
      </c>
      <c r="R153" s="477" t="s">
        <v>607</v>
      </c>
      <c r="S153" s="478"/>
      <c r="T153" s="478"/>
      <c r="U153" s="478"/>
      <c r="V153" s="476"/>
      <c r="W153" s="476"/>
      <c r="X153" s="476"/>
      <c r="Y153" s="476"/>
      <c r="Z153" s="476"/>
      <c r="AA153" s="476">
        <v>0.5</v>
      </c>
    </row>
    <row r="154" spans="1:27">
      <c r="A154" s="481">
        <v>32</v>
      </c>
      <c r="B154" s="487" t="s">
        <v>4027</v>
      </c>
      <c r="C154" s="483" t="s">
        <v>4028</v>
      </c>
      <c r="D154" s="457" t="s">
        <v>3966</v>
      </c>
      <c r="E154" s="483">
        <v>1</v>
      </c>
      <c r="F154" s="483">
        <v>0.77500000000000002</v>
      </c>
      <c r="G154" s="484"/>
      <c r="H154" s="484"/>
      <c r="I154" s="485"/>
      <c r="J154" s="485"/>
      <c r="K154" s="484">
        <v>0.77500000000000002</v>
      </c>
      <c r="L154" s="485"/>
      <c r="M154" s="485"/>
      <c r="N154" s="485"/>
      <c r="O154" s="485"/>
      <c r="P154" s="483">
        <v>0.22500000000000001</v>
      </c>
      <c r="Q154" s="483">
        <v>0.22500000000000001</v>
      </c>
      <c r="R154" s="484" t="s">
        <v>55</v>
      </c>
      <c r="S154" s="485"/>
      <c r="T154" s="485"/>
      <c r="U154" s="485"/>
      <c r="V154" s="483"/>
      <c r="W154" s="483"/>
      <c r="X154" s="483"/>
      <c r="Y154" s="483">
        <v>0.77500000000000002</v>
      </c>
      <c r="Z154" s="483"/>
      <c r="AA154" s="483">
        <v>0.22500000000000001</v>
      </c>
    </row>
    <row r="155" spans="1:27">
      <c r="A155" s="469">
        <v>33</v>
      </c>
      <c r="B155" s="470" t="s">
        <v>4029</v>
      </c>
      <c r="C155" s="471" t="s">
        <v>4030</v>
      </c>
      <c r="D155" s="456" t="s">
        <v>3966</v>
      </c>
      <c r="E155" s="479">
        <v>0.8</v>
      </c>
      <c r="F155" s="476">
        <v>0.8</v>
      </c>
      <c r="G155" s="477">
        <v>0.8</v>
      </c>
      <c r="H155" s="477"/>
      <c r="I155" s="478"/>
      <c r="J155" s="478"/>
      <c r="K155" s="477"/>
      <c r="L155" s="478"/>
      <c r="M155" s="478"/>
      <c r="N155" s="478"/>
      <c r="O155" s="478"/>
      <c r="P155" s="476"/>
      <c r="Q155" s="476"/>
      <c r="R155" s="477" t="s">
        <v>55</v>
      </c>
      <c r="S155" s="478"/>
      <c r="T155" s="478"/>
      <c r="U155" s="478"/>
      <c r="V155" s="476"/>
      <c r="W155" s="476"/>
      <c r="X155" s="476"/>
      <c r="Y155" s="476">
        <v>0.8</v>
      </c>
      <c r="Z155" s="476"/>
      <c r="AA155" s="476"/>
    </row>
    <row r="156" spans="1:27">
      <c r="A156" s="469">
        <v>34</v>
      </c>
      <c r="B156" s="470" t="s">
        <v>4031</v>
      </c>
      <c r="C156" s="471" t="s">
        <v>4032</v>
      </c>
      <c r="D156" s="456" t="s">
        <v>3966</v>
      </c>
      <c r="E156" s="476">
        <v>0.2</v>
      </c>
      <c r="F156" s="476"/>
      <c r="G156" s="477"/>
      <c r="H156" s="477"/>
      <c r="I156" s="478"/>
      <c r="J156" s="478"/>
      <c r="K156" s="477"/>
      <c r="L156" s="478"/>
      <c r="M156" s="478"/>
      <c r="N156" s="478"/>
      <c r="O156" s="478"/>
      <c r="P156" s="476">
        <v>0.2</v>
      </c>
      <c r="Q156" s="476">
        <v>0.2</v>
      </c>
      <c r="R156" s="477" t="s">
        <v>607</v>
      </c>
      <c r="S156" s="478"/>
      <c r="T156" s="478"/>
      <c r="U156" s="478"/>
      <c r="V156" s="476"/>
      <c r="W156" s="476"/>
      <c r="X156" s="476"/>
      <c r="Y156" s="476"/>
      <c r="Z156" s="476"/>
      <c r="AA156" s="476">
        <v>0.2</v>
      </c>
    </row>
    <row r="157" spans="1:27">
      <c r="A157" s="469">
        <v>35</v>
      </c>
      <c r="B157" s="470" t="s">
        <v>4033</v>
      </c>
      <c r="C157" s="471" t="s">
        <v>4034</v>
      </c>
      <c r="D157" s="456" t="s">
        <v>3966</v>
      </c>
      <c r="E157" s="476">
        <v>0.5</v>
      </c>
      <c r="F157" s="476"/>
      <c r="G157" s="477"/>
      <c r="H157" s="477"/>
      <c r="I157" s="478"/>
      <c r="J157" s="478"/>
      <c r="K157" s="477"/>
      <c r="L157" s="478"/>
      <c r="M157" s="478"/>
      <c r="N157" s="478"/>
      <c r="O157" s="478"/>
      <c r="P157" s="476">
        <v>0.5</v>
      </c>
      <c r="Q157" s="476">
        <v>0.5</v>
      </c>
      <c r="R157" s="477" t="s">
        <v>607</v>
      </c>
      <c r="S157" s="478"/>
      <c r="T157" s="478"/>
      <c r="U157" s="478"/>
      <c r="V157" s="476"/>
      <c r="W157" s="476"/>
      <c r="X157" s="476"/>
      <c r="Y157" s="476"/>
      <c r="Z157" s="476"/>
      <c r="AA157" s="476">
        <v>0.5</v>
      </c>
    </row>
    <row r="158" spans="1:27">
      <c r="A158" s="469">
        <v>36</v>
      </c>
      <c r="B158" s="470" t="s">
        <v>4035</v>
      </c>
      <c r="C158" s="471" t="s">
        <v>4036</v>
      </c>
      <c r="D158" s="456" t="s">
        <v>3966</v>
      </c>
      <c r="E158" s="476">
        <v>0.5</v>
      </c>
      <c r="F158" s="476"/>
      <c r="G158" s="477"/>
      <c r="H158" s="477"/>
      <c r="I158" s="478"/>
      <c r="J158" s="478"/>
      <c r="K158" s="477"/>
      <c r="L158" s="478"/>
      <c r="M158" s="478"/>
      <c r="N158" s="478"/>
      <c r="O158" s="478"/>
      <c r="P158" s="476">
        <v>0.5</v>
      </c>
      <c r="Q158" s="476">
        <v>0.5</v>
      </c>
      <c r="R158" s="477" t="s">
        <v>607</v>
      </c>
      <c r="S158" s="478"/>
      <c r="T158" s="478"/>
      <c r="U158" s="478"/>
      <c r="V158" s="476"/>
      <c r="W158" s="476"/>
      <c r="X158" s="476"/>
      <c r="Y158" s="476"/>
      <c r="Z158" s="476"/>
      <c r="AA158" s="476">
        <v>0.5</v>
      </c>
    </row>
    <row r="159" spans="1:27">
      <c r="A159" s="469">
        <v>37</v>
      </c>
      <c r="B159" s="470" t="s">
        <v>4037</v>
      </c>
      <c r="C159" s="471" t="s">
        <v>4038</v>
      </c>
      <c r="D159" s="456" t="s">
        <v>3966</v>
      </c>
      <c r="E159" s="476">
        <v>0.9</v>
      </c>
      <c r="F159" s="476"/>
      <c r="G159" s="480"/>
      <c r="H159" s="480"/>
      <c r="I159" s="478"/>
      <c r="J159" s="478"/>
      <c r="K159" s="480"/>
      <c r="L159" s="478"/>
      <c r="M159" s="478"/>
      <c r="N159" s="478"/>
      <c r="O159" s="478"/>
      <c r="P159" s="476">
        <v>0.9</v>
      </c>
      <c r="Q159" s="476">
        <v>0.9</v>
      </c>
      <c r="R159" s="477" t="s">
        <v>607</v>
      </c>
      <c r="S159" s="478"/>
      <c r="T159" s="478"/>
      <c r="U159" s="478"/>
      <c r="V159" s="476"/>
      <c r="W159" s="476"/>
      <c r="X159" s="476"/>
      <c r="Y159" s="476"/>
      <c r="Z159" s="476"/>
      <c r="AA159" s="476">
        <v>0.9</v>
      </c>
    </row>
    <row r="160" spans="1:27">
      <c r="A160" s="469">
        <v>38</v>
      </c>
      <c r="B160" s="470" t="s">
        <v>4039</v>
      </c>
      <c r="C160" s="471" t="s">
        <v>4040</v>
      </c>
      <c r="D160" s="456" t="s">
        <v>3966</v>
      </c>
      <c r="E160" s="476">
        <v>0.4</v>
      </c>
      <c r="F160" s="476"/>
      <c r="G160" s="477"/>
      <c r="H160" s="477"/>
      <c r="I160" s="478"/>
      <c r="J160" s="478"/>
      <c r="K160" s="477"/>
      <c r="L160" s="478"/>
      <c r="M160" s="478"/>
      <c r="N160" s="478"/>
      <c r="O160" s="478"/>
      <c r="P160" s="476">
        <v>0.4</v>
      </c>
      <c r="Q160" s="476">
        <v>0.4</v>
      </c>
      <c r="R160" s="477" t="s">
        <v>607</v>
      </c>
      <c r="S160" s="478"/>
      <c r="T160" s="478"/>
      <c r="U160" s="478"/>
      <c r="V160" s="476"/>
      <c r="W160" s="476"/>
      <c r="X160" s="476"/>
      <c r="Y160" s="476"/>
      <c r="Z160" s="476"/>
      <c r="AA160" s="476">
        <v>0.4</v>
      </c>
    </row>
    <row r="161" spans="1:27">
      <c r="A161" s="469">
        <v>39</v>
      </c>
      <c r="B161" s="470" t="s">
        <v>4041</v>
      </c>
      <c r="C161" s="471" t="s">
        <v>4042</v>
      </c>
      <c r="D161" s="456" t="s">
        <v>3966</v>
      </c>
      <c r="E161" s="476">
        <v>0.2</v>
      </c>
      <c r="F161" s="476"/>
      <c r="G161" s="477"/>
      <c r="H161" s="477"/>
      <c r="I161" s="478"/>
      <c r="J161" s="478"/>
      <c r="K161" s="477"/>
      <c r="L161" s="478"/>
      <c r="M161" s="478"/>
      <c r="N161" s="478"/>
      <c r="O161" s="478"/>
      <c r="P161" s="476">
        <v>0.2</v>
      </c>
      <c r="Q161" s="476">
        <v>0.2</v>
      </c>
      <c r="R161" s="477" t="s">
        <v>607</v>
      </c>
      <c r="S161" s="478"/>
      <c r="T161" s="478"/>
      <c r="U161" s="478"/>
      <c r="V161" s="476"/>
      <c r="W161" s="476"/>
      <c r="X161" s="476"/>
      <c r="Y161" s="476"/>
      <c r="Z161" s="476"/>
      <c r="AA161" s="476">
        <v>0.2</v>
      </c>
    </row>
    <row r="162" spans="1:27">
      <c r="A162" s="469">
        <v>40</v>
      </c>
      <c r="B162" s="470" t="s">
        <v>4043</v>
      </c>
      <c r="C162" s="471" t="s">
        <v>4044</v>
      </c>
      <c r="D162" s="456" t="s">
        <v>3966</v>
      </c>
      <c r="E162" s="476">
        <v>0.5</v>
      </c>
      <c r="F162" s="476"/>
      <c r="G162" s="477"/>
      <c r="H162" s="477"/>
      <c r="I162" s="478"/>
      <c r="J162" s="478"/>
      <c r="K162" s="477"/>
      <c r="L162" s="478"/>
      <c r="M162" s="478"/>
      <c r="N162" s="478"/>
      <c r="O162" s="478"/>
      <c r="P162" s="476">
        <v>0.5</v>
      </c>
      <c r="Q162" s="476">
        <v>0.5</v>
      </c>
      <c r="R162" s="477" t="s">
        <v>607</v>
      </c>
      <c r="S162" s="478"/>
      <c r="T162" s="478"/>
      <c r="U162" s="478"/>
      <c r="V162" s="476"/>
      <c r="W162" s="476"/>
      <c r="X162" s="476"/>
      <c r="Y162" s="476"/>
      <c r="Z162" s="476"/>
      <c r="AA162" s="476">
        <v>0.5</v>
      </c>
    </row>
    <row r="163" spans="1:27">
      <c r="A163" s="469">
        <v>41</v>
      </c>
      <c r="B163" s="470" t="s">
        <v>4045</v>
      </c>
      <c r="C163" s="471" t="s">
        <v>4046</v>
      </c>
      <c r="D163" s="456" t="s">
        <v>3966</v>
      </c>
      <c r="E163" s="476">
        <v>0.2</v>
      </c>
      <c r="F163" s="476"/>
      <c r="G163" s="477"/>
      <c r="H163" s="477"/>
      <c r="I163" s="478"/>
      <c r="J163" s="478"/>
      <c r="K163" s="477"/>
      <c r="L163" s="478"/>
      <c r="M163" s="478"/>
      <c r="N163" s="478"/>
      <c r="O163" s="478"/>
      <c r="P163" s="476">
        <v>0.2</v>
      </c>
      <c r="Q163" s="476">
        <v>0.2</v>
      </c>
      <c r="R163" s="477" t="s">
        <v>607</v>
      </c>
      <c r="S163" s="478"/>
      <c r="T163" s="478"/>
      <c r="U163" s="478"/>
      <c r="V163" s="476"/>
      <c r="W163" s="476"/>
      <c r="X163" s="476"/>
      <c r="Y163" s="476"/>
      <c r="Z163" s="476"/>
      <c r="AA163" s="476">
        <v>0.2</v>
      </c>
    </row>
    <row r="164" spans="1:27">
      <c r="A164" s="469">
        <v>42</v>
      </c>
      <c r="B164" s="470" t="s">
        <v>4047</v>
      </c>
      <c r="C164" s="471" t="s">
        <v>4048</v>
      </c>
      <c r="D164" s="456" t="s">
        <v>3966</v>
      </c>
      <c r="E164" s="476">
        <v>0.1</v>
      </c>
      <c r="F164" s="476"/>
      <c r="G164" s="477"/>
      <c r="H164" s="477"/>
      <c r="I164" s="478"/>
      <c r="J164" s="478"/>
      <c r="K164" s="477"/>
      <c r="L164" s="478"/>
      <c r="M164" s="478"/>
      <c r="N164" s="478"/>
      <c r="O164" s="478"/>
      <c r="P164" s="476">
        <v>0.1</v>
      </c>
      <c r="Q164" s="476">
        <v>0.1</v>
      </c>
      <c r="R164" s="477" t="s">
        <v>607</v>
      </c>
      <c r="S164" s="478"/>
      <c r="T164" s="478"/>
      <c r="U164" s="478"/>
      <c r="V164" s="476"/>
      <c r="W164" s="476"/>
      <c r="X164" s="476"/>
      <c r="Y164" s="476"/>
      <c r="Z164" s="476"/>
      <c r="AA164" s="476">
        <v>0.1</v>
      </c>
    </row>
    <row r="165" spans="1:27">
      <c r="A165" s="481">
        <v>43</v>
      </c>
      <c r="B165" s="487" t="s">
        <v>4049</v>
      </c>
      <c r="C165" s="483" t="s">
        <v>4050</v>
      </c>
      <c r="D165" s="457" t="s">
        <v>3966</v>
      </c>
      <c r="E165" s="483">
        <v>0.7</v>
      </c>
      <c r="F165" s="483">
        <v>0.48299999999999998</v>
      </c>
      <c r="G165" s="484"/>
      <c r="H165" s="484"/>
      <c r="I165" s="485"/>
      <c r="J165" s="485"/>
      <c r="K165" s="484">
        <v>0.48299999999999998</v>
      </c>
      <c r="L165" s="485"/>
      <c r="M165" s="485"/>
      <c r="N165" s="485"/>
      <c r="O165" s="485"/>
      <c r="P165" s="483">
        <v>0.217</v>
      </c>
      <c r="Q165" s="483">
        <v>0.217</v>
      </c>
      <c r="R165" s="484" t="s">
        <v>607</v>
      </c>
      <c r="S165" s="485"/>
      <c r="T165" s="485"/>
      <c r="U165" s="485"/>
      <c r="V165" s="483"/>
      <c r="W165" s="483"/>
      <c r="X165" s="483"/>
      <c r="Y165" s="483">
        <v>0.48299999999999998</v>
      </c>
      <c r="Z165" s="483"/>
      <c r="AA165" s="483">
        <v>0.217</v>
      </c>
    </row>
    <row r="166" spans="1:27">
      <c r="A166" s="469">
        <v>44</v>
      </c>
      <c r="B166" s="470" t="s">
        <v>4051</v>
      </c>
      <c r="C166" s="471" t="s">
        <v>4052</v>
      </c>
      <c r="D166" s="456" t="s">
        <v>3966</v>
      </c>
      <c r="E166" s="479">
        <v>0.2</v>
      </c>
      <c r="F166" s="476">
        <v>0.2</v>
      </c>
      <c r="G166" s="477">
        <v>0.2</v>
      </c>
      <c r="H166" s="477"/>
      <c r="I166" s="478"/>
      <c r="J166" s="478"/>
      <c r="K166" s="477"/>
      <c r="L166" s="478"/>
      <c r="M166" s="478"/>
      <c r="N166" s="478"/>
      <c r="O166" s="478"/>
      <c r="P166" s="476"/>
      <c r="Q166" s="476"/>
      <c r="R166" s="477" t="s">
        <v>55</v>
      </c>
      <c r="S166" s="478"/>
      <c r="T166" s="478"/>
      <c r="U166" s="478"/>
      <c r="V166" s="476"/>
      <c r="W166" s="476"/>
      <c r="X166" s="476"/>
      <c r="Y166" s="476">
        <v>0.2</v>
      </c>
      <c r="Z166" s="476"/>
      <c r="AA166" s="476"/>
    </row>
    <row r="167" spans="1:27">
      <c r="A167" s="469">
        <v>45</v>
      </c>
      <c r="B167" s="470" t="s">
        <v>4053</v>
      </c>
      <c r="C167" s="471" t="s">
        <v>4054</v>
      </c>
      <c r="D167" s="456" t="s">
        <v>3966</v>
      </c>
      <c r="E167" s="479">
        <v>0.5</v>
      </c>
      <c r="F167" s="476">
        <v>0.5</v>
      </c>
      <c r="G167" s="477">
        <v>0.5</v>
      </c>
      <c r="H167" s="477"/>
      <c r="I167" s="478"/>
      <c r="J167" s="478"/>
      <c r="K167" s="477"/>
      <c r="L167" s="478"/>
      <c r="M167" s="478"/>
      <c r="N167" s="478"/>
      <c r="O167" s="478"/>
      <c r="P167" s="476"/>
      <c r="Q167" s="476"/>
      <c r="R167" s="477" t="s">
        <v>55</v>
      </c>
      <c r="S167" s="478"/>
      <c r="T167" s="478"/>
      <c r="U167" s="478"/>
      <c r="V167" s="476"/>
      <c r="W167" s="476"/>
      <c r="X167" s="476"/>
      <c r="Y167" s="476">
        <v>0.5</v>
      </c>
      <c r="Z167" s="476"/>
      <c r="AA167" s="476"/>
    </row>
    <row r="168" spans="1:27">
      <c r="A168" s="469">
        <v>46</v>
      </c>
      <c r="B168" s="470" t="s">
        <v>4055</v>
      </c>
      <c r="C168" s="471" t="s">
        <v>4056</v>
      </c>
      <c r="D168" s="456" t="s">
        <v>3966</v>
      </c>
      <c r="E168" s="476">
        <v>0.5</v>
      </c>
      <c r="F168" s="476"/>
      <c r="G168" s="477"/>
      <c r="H168" s="477"/>
      <c r="I168" s="478"/>
      <c r="J168" s="478"/>
      <c r="K168" s="477"/>
      <c r="L168" s="478"/>
      <c r="M168" s="478"/>
      <c r="N168" s="478"/>
      <c r="O168" s="478"/>
      <c r="P168" s="476">
        <v>0.5</v>
      </c>
      <c r="Q168" s="476">
        <v>0.5</v>
      </c>
      <c r="R168" s="477" t="s">
        <v>607</v>
      </c>
      <c r="S168" s="478"/>
      <c r="T168" s="478"/>
      <c r="U168" s="478"/>
      <c r="V168" s="476"/>
      <c r="W168" s="476"/>
      <c r="X168" s="476"/>
      <c r="Y168" s="476"/>
      <c r="Z168" s="476"/>
      <c r="AA168" s="476">
        <v>0.5</v>
      </c>
    </row>
    <row r="169" spans="1:27">
      <c r="A169" s="469">
        <v>47</v>
      </c>
      <c r="B169" s="470" t="s">
        <v>4057</v>
      </c>
      <c r="C169" s="471" t="s">
        <v>4058</v>
      </c>
      <c r="D169" s="456" t="s">
        <v>3966</v>
      </c>
      <c r="E169" s="476">
        <v>0.1</v>
      </c>
      <c r="F169" s="476"/>
      <c r="G169" s="477"/>
      <c r="H169" s="477"/>
      <c r="I169" s="478"/>
      <c r="J169" s="478"/>
      <c r="K169" s="477"/>
      <c r="L169" s="478"/>
      <c r="M169" s="478"/>
      <c r="N169" s="478"/>
      <c r="O169" s="478"/>
      <c r="P169" s="476">
        <v>0.1</v>
      </c>
      <c r="Q169" s="476">
        <v>0.1</v>
      </c>
      <c r="R169" s="477" t="s">
        <v>607</v>
      </c>
      <c r="S169" s="478"/>
      <c r="T169" s="478"/>
      <c r="U169" s="478"/>
      <c r="V169" s="476"/>
      <c r="W169" s="476"/>
      <c r="X169" s="476"/>
      <c r="Y169" s="476"/>
      <c r="Z169" s="476"/>
      <c r="AA169" s="476">
        <v>0.1</v>
      </c>
    </row>
    <row r="170" spans="1:27">
      <c r="A170" s="469">
        <v>48</v>
      </c>
      <c r="B170" s="470" t="s">
        <v>4059</v>
      </c>
      <c r="C170" s="471" t="s">
        <v>4060</v>
      </c>
      <c r="D170" s="456" t="s">
        <v>3966</v>
      </c>
      <c r="E170" s="476">
        <v>0.5</v>
      </c>
      <c r="F170" s="476"/>
      <c r="G170" s="480"/>
      <c r="H170" s="480"/>
      <c r="I170" s="478"/>
      <c r="J170" s="478"/>
      <c r="K170" s="480"/>
      <c r="L170" s="478"/>
      <c r="M170" s="478"/>
      <c r="N170" s="478"/>
      <c r="O170" s="478"/>
      <c r="P170" s="476">
        <v>0.5</v>
      </c>
      <c r="Q170" s="476">
        <v>0.5</v>
      </c>
      <c r="R170" s="477" t="s">
        <v>607</v>
      </c>
      <c r="S170" s="478"/>
      <c r="T170" s="478"/>
      <c r="U170" s="478"/>
      <c r="V170" s="476"/>
      <c r="W170" s="476"/>
      <c r="X170" s="476"/>
      <c r="Y170" s="476"/>
      <c r="Z170" s="476"/>
      <c r="AA170" s="476">
        <v>0.5</v>
      </c>
    </row>
    <row r="171" spans="1:27">
      <c r="A171" s="469">
        <v>49</v>
      </c>
      <c r="B171" s="470" t="s">
        <v>4061</v>
      </c>
      <c r="C171" s="471" t="s">
        <v>4062</v>
      </c>
      <c r="D171" s="456" t="s">
        <v>3966</v>
      </c>
      <c r="E171" s="476">
        <v>1</v>
      </c>
      <c r="F171" s="476"/>
      <c r="G171" s="477"/>
      <c r="H171" s="477"/>
      <c r="I171" s="478"/>
      <c r="J171" s="478"/>
      <c r="K171" s="477"/>
      <c r="L171" s="478"/>
      <c r="M171" s="478"/>
      <c r="N171" s="478"/>
      <c r="O171" s="478"/>
      <c r="P171" s="476">
        <v>1</v>
      </c>
      <c r="Q171" s="476">
        <v>1</v>
      </c>
      <c r="R171" s="477" t="s">
        <v>607</v>
      </c>
      <c r="S171" s="478"/>
      <c r="T171" s="478"/>
      <c r="U171" s="478"/>
      <c r="V171" s="476"/>
      <c r="W171" s="476"/>
      <c r="X171" s="476"/>
      <c r="Y171" s="476"/>
      <c r="Z171" s="476"/>
      <c r="AA171" s="476">
        <v>1</v>
      </c>
    </row>
    <row r="172" spans="1:27">
      <c r="A172" s="469">
        <v>50</v>
      </c>
      <c r="B172" s="470" t="s">
        <v>4063</v>
      </c>
      <c r="C172" s="471" t="s">
        <v>4064</v>
      </c>
      <c r="D172" s="456" t="s">
        <v>3966</v>
      </c>
      <c r="E172" s="476">
        <v>0.3</v>
      </c>
      <c r="F172" s="476">
        <v>0.3</v>
      </c>
      <c r="G172" s="477">
        <v>0.3</v>
      </c>
      <c r="H172" s="477"/>
      <c r="I172" s="478"/>
      <c r="J172" s="478"/>
      <c r="K172" s="477"/>
      <c r="L172" s="478"/>
      <c r="M172" s="478"/>
      <c r="N172" s="478"/>
      <c r="O172" s="478"/>
      <c r="P172" s="476"/>
      <c r="Q172" s="476"/>
      <c r="R172" s="477" t="s">
        <v>55</v>
      </c>
      <c r="S172" s="478"/>
      <c r="T172" s="478"/>
      <c r="U172" s="478"/>
      <c r="V172" s="476"/>
      <c r="W172" s="476"/>
      <c r="X172" s="476"/>
      <c r="Y172" s="476">
        <v>0.3</v>
      </c>
      <c r="Z172" s="476"/>
      <c r="AA172" s="476"/>
    </row>
    <row r="173" spans="1:27">
      <c r="A173" s="469">
        <v>51</v>
      </c>
      <c r="B173" s="470" t="s">
        <v>4065</v>
      </c>
      <c r="C173" s="471" t="s">
        <v>4066</v>
      </c>
      <c r="D173" s="456" t="s">
        <v>3966</v>
      </c>
      <c r="E173" s="476">
        <v>0.3</v>
      </c>
      <c r="F173" s="476"/>
      <c r="G173" s="477"/>
      <c r="H173" s="477"/>
      <c r="I173" s="478"/>
      <c r="J173" s="478"/>
      <c r="K173" s="477"/>
      <c r="L173" s="478"/>
      <c r="M173" s="478"/>
      <c r="N173" s="478"/>
      <c r="O173" s="478"/>
      <c r="P173" s="476">
        <v>0.3</v>
      </c>
      <c r="Q173" s="476">
        <v>0.3</v>
      </c>
      <c r="R173" s="477" t="s">
        <v>607</v>
      </c>
      <c r="S173" s="478"/>
      <c r="T173" s="478"/>
      <c r="U173" s="478"/>
      <c r="V173" s="476"/>
      <c r="W173" s="476"/>
      <c r="X173" s="476"/>
      <c r="Y173" s="476"/>
      <c r="Z173" s="476"/>
      <c r="AA173" s="476">
        <v>0.3</v>
      </c>
    </row>
    <row r="174" spans="1:27">
      <c r="A174" s="469">
        <v>52</v>
      </c>
      <c r="B174" s="470" t="s">
        <v>4067</v>
      </c>
      <c r="C174" s="471" t="s">
        <v>4068</v>
      </c>
      <c r="D174" s="456" t="s">
        <v>3966</v>
      </c>
      <c r="E174" s="476">
        <v>0.2</v>
      </c>
      <c r="F174" s="476"/>
      <c r="G174" s="477"/>
      <c r="H174" s="477"/>
      <c r="I174" s="478"/>
      <c r="J174" s="478"/>
      <c r="K174" s="477"/>
      <c r="L174" s="478"/>
      <c r="M174" s="478"/>
      <c r="N174" s="478"/>
      <c r="O174" s="478"/>
      <c r="P174" s="476">
        <v>0.2</v>
      </c>
      <c r="Q174" s="476">
        <v>0.2</v>
      </c>
      <c r="R174" s="477" t="s">
        <v>607</v>
      </c>
      <c r="S174" s="478"/>
      <c r="T174" s="478"/>
      <c r="U174" s="478"/>
      <c r="V174" s="476"/>
      <c r="W174" s="476"/>
      <c r="X174" s="476"/>
      <c r="Y174" s="476"/>
      <c r="Z174" s="476"/>
      <c r="AA174" s="476">
        <v>0.2</v>
      </c>
    </row>
    <row r="175" spans="1:27">
      <c r="A175" s="469">
        <v>53</v>
      </c>
      <c r="B175" s="470" t="s">
        <v>4069</v>
      </c>
      <c r="C175" s="471" t="s">
        <v>4070</v>
      </c>
      <c r="D175" s="456" t="s">
        <v>3966</v>
      </c>
      <c r="E175" s="476">
        <v>0.5</v>
      </c>
      <c r="F175" s="476"/>
      <c r="G175" s="477"/>
      <c r="H175" s="477"/>
      <c r="I175" s="478"/>
      <c r="J175" s="478"/>
      <c r="K175" s="477"/>
      <c r="L175" s="478"/>
      <c r="M175" s="478"/>
      <c r="N175" s="478"/>
      <c r="O175" s="478"/>
      <c r="P175" s="476">
        <v>0.5</v>
      </c>
      <c r="Q175" s="476">
        <v>0.5</v>
      </c>
      <c r="R175" s="477" t="s">
        <v>607</v>
      </c>
      <c r="S175" s="478"/>
      <c r="T175" s="478"/>
      <c r="U175" s="478"/>
      <c r="V175" s="476"/>
      <c r="W175" s="476"/>
      <c r="X175" s="476"/>
      <c r="Y175" s="476"/>
      <c r="Z175" s="476"/>
      <c r="AA175" s="476">
        <v>0.5</v>
      </c>
    </row>
    <row r="176" spans="1:27">
      <c r="A176" s="469">
        <v>54</v>
      </c>
      <c r="B176" s="470" t="s">
        <v>4071</v>
      </c>
      <c r="C176" s="471" t="s">
        <v>4072</v>
      </c>
      <c r="D176" s="456" t="s">
        <v>3966</v>
      </c>
      <c r="E176" s="476">
        <v>0.3</v>
      </c>
      <c r="F176" s="476"/>
      <c r="G176" s="477"/>
      <c r="H176" s="477"/>
      <c r="I176" s="478"/>
      <c r="J176" s="478"/>
      <c r="K176" s="477"/>
      <c r="L176" s="478"/>
      <c r="M176" s="478"/>
      <c r="N176" s="478"/>
      <c r="O176" s="478"/>
      <c r="P176" s="476">
        <v>0.3</v>
      </c>
      <c r="Q176" s="476">
        <v>0.3</v>
      </c>
      <c r="R176" s="477" t="s">
        <v>607</v>
      </c>
      <c r="S176" s="478"/>
      <c r="T176" s="478"/>
      <c r="U176" s="478"/>
      <c r="V176" s="476"/>
      <c r="W176" s="476"/>
      <c r="X176" s="476"/>
      <c r="Y176" s="476"/>
      <c r="Z176" s="476"/>
      <c r="AA176" s="476">
        <v>0.3</v>
      </c>
    </row>
    <row r="177" spans="1:27">
      <c r="A177" s="469">
        <v>55</v>
      </c>
      <c r="B177" s="488" t="s">
        <v>4073</v>
      </c>
      <c r="C177" s="471" t="s">
        <v>4074</v>
      </c>
      <c r="D177" s="456" t="s">
        <v>3966</v>
      </c>
      <c r="E177" s="479">
        <v>1.2</v>
      </c>
      <c r="F177" s="476">
        <v>1.2</v>
      </c>
      <c r="G177" s="477">
        <v>1.2</v>
      </c>
      <c r="H177" s="477"/>
      <c r="I177" s="478"/>
      <c r="J177" s="478"/>
      <c r="K177" s="477"/>
      <c r="L177" s="478"/>
      <c r="M177" s="478"/>
      <c r="N177" s="478"/>
      <c r="O177" s="478"/>
      <c r="P177" s="476"/>
      <c r="Q177" s="476"/>
      <c r="R177" s="477" t="s">
        <v>55</v>
      </c>
      <c r="S177" s="478"/>
      <c r="T177" s="478"/>
      <c r="U177" s="478"/>
      <c r="V177" s="476"/>
      <c r="W177" s="476"/>
      <c r="X177" s="476"/>
      <c r="Y177" s="476">
        <v>1.2</v>
      </c>
      <c r="Z177" s="476"/>
      <c r="AA177" s="476"/>
    </row>
    <row r="178" spans="1:27">
      <c r="A178" s="469">
        <v>56</v>
      </c>
      <c r="B178" s="470" t="s">
        <v>4075</v>
      </c>
      <c r="C178" s="471" t="s">
        <v>4076</v>
      </c>
      <c r="D178" s="456" t="s">
        <v>3966</v>
      </c>
      <c r="E178" s="476">
        <v>0.3</v>
      </c>
      <c r="F178" s="476"/>
      <c r="G178" s="477"/>
      <c r="H178" s="477"/>
      <c r="I178" s="478"/>
      <c r="J178" s="478"/>
      <c r="K178" s="477"/>
      <c r="L178" s="478"/>
      <c r="M178" s="478"/>
      <c r="N178" s="478"/>
      <c r="O178" s="478"/>
      <c r="P178" s="476">
        <v>0.3</v>
      </c>
      <c r="Q178" s="476">
        <v>0.3</v>
      </c>
      <c r="R178" s="477" t="s">
        <v>607</v>
      </c>
      <c r="S178" s="478"/>
      <c r="T178" s="478"/>
      <c r="U178" s="478"/>
      <c r="V178" s="476"/>
      <c r="W178" s="476"/>
      <c r="X178" s="476"/>
      <c r="Y178" s="476"/>
      <c r="Z178" s="476"/>
      <c r="AA178" s="476">
        <v>0.3</v>
      </c>
    </row>
    <row r="179" spans="1:27">
      <c r="A179" s="469">
        <v>57</v>
      </c>
      <c r="B179" s="470" t="s">
        <v>4077</v>
      </c>
      <c r="C179" s="471" t="s">
        <v>4078</v>
      </c>
      <c r="D179" s="456" t="s">
        <v>3966</v>
      </c>
      <c r="E179" s="476">
        <v>0.3</v>
      </c>
      <c r="F179" s="476"/>
      <c r="G179" s="477"/>
      <c r="H179" s="477"/>
      <c r="I179" s="478"/>
      <c r="J179" s="478"/>
      <c r="K179" s="477"/>
      <c r="L179" s="478"/>
      <c r="M179" s="478"/>
      <c r="N179" s="478"/>
      <c r="O179" s="478"/>
      <c r="P179" s="476">
        <v>0.3</v>
      </c>
      <c r="Q179" s="476">
        <v>0.3</v>
      </c>
      <c r="R179" s="477" t="s">
        <v>607</v>
      </c>
      <c r="S179" s="478"/>
      <c r="T179" s="478"/>
      <c r="U179" s="478"/>
      <c r="V179" s="476"/>
      <c r="W179" s="476"/>
      <c r="X179" s="476"/>
      <c r="Y179" s="476"/>
      <c r="Z179" s="476"/>
      <c r="AA179" s="476">
        <v>0.3</v>
      </c>
    </row>
    <row r="180" spans="1:27">
      <c r="A180" s="469">
        <v>58</v>
      </c>
      <c r="B180" s="470" t="s">
        <v>4079</v>
      </c>
      <c r="C180" s="471" t="s">
        <v>4080</v>
      </c>
      <c r="D180" s="456" t="s">
        <v>3966</v>
      </c>
      <c r="E180" s="476">
        <v>0.4</v>
      </c>
      <c r="F180" s="476"/>
      <c r="G180" s="477"/>
      <c r="H180" s="477"/>
      <c r="I180" s="478"/>
      <c r="J180" s="478"/>
      <c r="K180" s="477"/>
      <c r="L180" s="478"/>
      <c r="M180" s="478"/>
      <c r="N180" s="478"/>
      <c r="O180" s="478"/>
      <c r="P180" s="476">
        <v>0.4</v>
      </c>
      <c r="Q180" s="476">
        <v>0.4</v>
      </c>
      <c r="R180" s="477" t="s">
        <v>607</v>
      </c>
      <c r="S180" s="478"/>
      <c r="T180" s="478"/>
      <c r="U180" s="478"/>
      <c r="V180" s="476"/>
      <c r="W180" s="476"/>
      <c r="X180" s="476"/>
      <c r="Y180" s="476"/>
      <c r="Z180" s="476"/>
      <c r="AA180" s="476">
        <v>0.4</v>
      </c>
    </row>
    <row r="181" spans="1:27">
      <c r="A181" s="469">
        <v>59</v>
      </c>
      <c r="B181" s="470" t="s">
        <v>4081</v>
      </c>
      <c r="C181" s="471" t="s">
        <v>4082</v>
      </c>
      <c r="D181" s="456" t="s">
        <v>3966</v>
      </c>
      <c r="E181" s="479">
        <v>1</v>
      </c>
      <c r="F181" s="476">
        <v>1</v>
      </c>
      <c r="G181" s="477"/>
      <c r="H181" s="477">
        <v>1</v>
      </c>
      <c r="I181" s="478"/>
      <c r="J181" s="478"/>
      <c r="K181" s="477"/>
      <c r="L181" s="478"/>
      <c r="M181" s="478"/>
      <c r="N181" s="478"/>
      <c r="O181" s="478"/>
      <c r="P181" s="476"/>
      <c r="Q181" s="476"/>
      <c r="R181" s="477" t="s">
        <v>55</v>
      </c>
      <c r="S181" s="478"/>
      <c r="T181" s="478"/>
      <c r="U181" s="478"/>
      <c r="V181" s="476"/>
      <c r="W181" s="476"/>
      <c r="X181" s="476"/>
      <c r="Y181" s="476">
        <v>1</v>
      </c>
      <c r="Z181" s="476"/>
      <c r="AA181" s="476"/>
    </row>
    <row r="182" spans="1:27">
      <c r="A182" s="469">
        <v>60</v>
      </c>
      <c r="B182" s="470" t="s">
        <v>4083</v>
      </c>
      <c r="C182" s="471" t="s">
        <v>4084</v>
      </c>
      <c r="D182" s="456" t="s">
        <v>3966</v>
      </c>
      <c r="E182" s="476">
        <v>0.7</v>
      </c>
      <c r="F182" s="476"/>
      <c r="G182" s="480"/>
      <c r="H182" s="480"/>
      <c r="I182" s="478"/>
      <c r="J182" s="478"/>
      <c r="K182" s="480"/>
      <c r="L182" s="478"/>
      <c r="M182" s="478"/>
      <c r="N182" s="478"/>
      <c r="O182" s="478"/>
      <c r="P182" s="476">
        <v>0.7</v>
      </c>
      <c r="Q182" s="476">
        <v>0.7</v>
      </c>
      <c r="R182" s="477" t="s">
        <v>607</v>
      </c>
      <c r="S182" s="478"/>
      <c r="T182" s="478"/>
      <c r="U182" s="478"/>
      <c r="V182" s="476"/>
      <c r="W182" s="476"/>
      <c r="X182" s="476"/>
      <c r="Y182" s="476"/>
      <c r="Z182" s="476"/>
      <c r="AA182" s="476">
        <v>0.7</v>
      </c>
    </row>
    <row r="183" spans="1:27">
      <c r="A183" s="469">
        <v>61</v>
      </c>
      <c r="B183" s="470" t="s">
        <v>4085</v>
      </c>
      <c r="C183" s="471" t="s">
        <v>4086</v>
      </c>
      <c r="D183" s="456" t="s">
        <v>3966</v>
      </c>
      <c r="E183" s="476">
        <v>0.2</v>
      </c>
      <c r="F183" s="476"/>
      <c r="G183" s="477"/>
      <c r="H183" s="477"/>
      <c r="I183" s="478"/>
      <c r="J183" s="478"/>
      <c r="K183" s="477"/>
      <c r="L183" s="478"/>
      <c r="M183" s="478"/>
      <c r="N183" s="478"/>
      <c r="O183" s="478"/>
      <c r="P183" s="476">
        <v>0.2</v>
      </c>
      <c r="Q183" s="476">
        <v>0.2</v>
      </c>
      <c r="R183" s="477" t="s">
        <v>607</v>
      </c>
      <c r="S183" s="478"/>
      <c r="T183" s="478"/>
      <c r="U183" s="478"/>
      <c r="V183" s="476"/>
      <c r="W183" s="476"/>
      <c r="X183" s="476"/>
      <c r="Y183" s="476"/>
      <c r="Z183" s="476"/>
      <c r="AA183" s="476">
        <v>0.2</v>
      </c>
    </row>
    <row r="184" spans="1:27">
      <c r="A184" s="469">
        <v>62</v>
      </c>
      <c r="B184" s="470" t="s">
        <v>4087</v>
      </c>
      <c r="C184" s="471" t="s">
        <v>4088</v>
      </c>
      <c r="D184" s="456" t="s">
        <v>3966</v>
      </c>
      <c r="E184" s="476">
        <v>0.3</v>
      </c>
      <c r="F184" s="476"/>
      <c r="G184" s="477"/>
      <c r="H184" s="477"/>
      <c r="I184" s="478"/>
      <c r="J184" s="478"/>
      <c r="K184" s="477"/>
      <c r="L184" s="478"/>
      <c r="M184" s="478"/>
      <c r="N184" s="478"/>
      <c r="O184" s="478"/>
      <c r="P184" s="476">
        <v>0.3</v>
      </c>
      <c r="Q184" s="476">
        <v>0.3</v>
      </c>
      <c r="R184" s="477" t="s">
        <v>607</v>
      </c>
      <c r="S184" s="478"/>
      <c r="T184" s="478"/>
      <c r="U184" s="478"/>
      <c r="V184" s="476"/>
      <c r="W184" s="476"/>
      <c r="X184" s="476"/>
      <c r="Y184" s="476"/>
      <c r="Z184" s="476"/>
      <c r="AA184" s="476">
        <v>0.3</v>
      </c>
    </row>
    <row r="185" spans="1:27">
      <c r="A185" s="469">
        <v>63</v>
      </c>
      <c r="B185" s="470" t="s">
        <v>4089</v>
      </c>
      <c r="C185" s="471" t="s">
        <v>4090</v>
      </c>
      <c r="D185" s="456" t="s">
        <v>3966</v>
      </c>
      <c r="E185" s="476">
        <v>0.5</v>
      </c>
      <c r="F185" s="476"/>
      <c r="G185" s="477"/>
      <c r="H185" s="477"/>
      <c r="I185" s="478"/>
      <c r="J185" s="478"/>
      <c r="K185" s="477"/>
      <c r="L185" s="478"/>
      <c r="M185" s="478"/>
      <c r="N185" s="478"/>
      <c r="O185" s="478"/>
      <c r="P185" s="476">
        <v>0.5</v>
      </c>
      <c r="Q185" s="476">
        <v>0.5</v>
      </c>
      <c r="R185" s="477" t="s">
        <v>607</v>
      </c>
      <c r="S185" s="478"/>
      <c r="T185" s="478"/>
      <c r="U185" s="478"/>
      <c r="V185" s="476"/>
      <c r="W185" s="476"/>
      <c r="X185" s="476"/>
      <c r="Y185" s="476"/>
      <c r="Z185" s="476"/>
      <c r="AA185" s="476">
        <v>0.5</v>
      </c>
    </row>
    <row r="186" spans="1:27">
      <c r="A186" s="469">
        <v>64</v>
      </c>
      <c r="B186" s="470" t="s">
        <v>4091</v>
      </c>
      <c r="C186" s="471" t="s">
        <v>4092</v>
      </c>
      <c r="D186" s="456" t="s">
        <v>3966</v>
      </c>
      <c r="E186" s="476">
        <v>0.7</v>
      </c>
      <c r="F186" s="476"/>
      <c r="G186" s="477"/>
      <c r="H186" s="477"/>
      <c r="I186" s="478"/>
      <c r="J186" s="478"/>
      <c r="K186" s="477"/>
      <c r="L186" s="478"/>
      <c r="M186" s="478"/>
      <c r="N186" s="478"/>
      <c r="O186" s="478"/>
      <c r="P186" s="476">
        <v>0.7</v>
      </c>
      <c r="Q186" s="476">
        <v>0.7</v>
      </c>
      <c r="R186" s="477" t="s">
        <v>607</v>
      </c>
      <c r="S186" s="478"/>
      <c r="T186" s="478"/>
      <c r="U186" s="478"/>
      <c r="V186" s="476"/>
      <c r="W186" s="476"/>
      <c r="X186" s="476"/>
      <c r="Y186" s="476"/>
      <c r="Z186" s="476"/>
      <c r="AA186" s="476">
        <v>0.7</v>
      </c>
    </row>
    <row r="187" spans="1:27">
      <c r="A187" s="469">
        <v>65</v>
      </c>
      <c r="B187" s="470" t="s">
        <v>4093</v>
      </c>
      <c r="C187" s="471" t="s">
        <v>4094</v>
      </c>
      <c r="D187" s="456" t="s">
        <v>3966</v>
      </c>
      <c r="E187" s="476">
        <v>0.5</v>
      </c>
      <c r="F187" s="476"/>
      <c r="G187" s="477"/>
      <c r="H187" s="477"/>
      <c r="I187" s="478"/>
      <c r="J187" s="478"/>
      <c r="K187" s="477"/>
      <c r="L187" s="478"/>
      <c r="M187" s="478"/>
      <c r="N187" s="478"/>
      <c r="O187" s="478"/>
      <c r="P187" s="476">
        <v>0.5</v>
      </c>
      <c r="Q187" s="476">
        <v>0.5</v>
      </c>
      <c r="R187" s="477" t="s">
        <v>607</v>
      </c>
      <c r="S187" s="478"/>
      <c r="T187" s="478"/>
      <c r="U187" s="478"/>
      <c r="V187" s="476"/>
      <c r="W187" s="476"/>
      <c r="X187" s="476"/>
      <c r="Y187" s="476"/>
      <c r="Z187" s="476"/>
      <c r="AA187" s="476">
        <v>0.5</v>
      </c>
    </row>
    <row r="188" spans="1:27">
      <c r="A188" s="469">
        <v>66</v>
      </c>
      <c r="B188" s="470" t="s">
        <v>4095</v>
      </c>
      <c r="C188" s="471" t="s">
        <v>4096</v>
      </c>
      <c r="D188" s="456" t="s">
        <v>3966</v>
      </c>
      <c r="E188" s="479">
        <v>2</v>
      </c>
      <c r="F188" s="476">
        <v>2</v>
      </c>
      <c r="G188" s="477">
        <v>2</v>
      </c>
      <c r="H188" s="477"/>
      <c r="I188" s="478"/>
      <c r="J188" s="478"/>
      <c r="K188" s="477"/>
      <c r="L188" s="478"/>
      <c r="M188" s="478"/>
      <c r="N188" s="478"/>
      <c r="O188" s="478"/>
      <c r="P188" s="476"/>
      <c r="Q188" s="476"/>
      <c r="R188" s="477" t="s">
        <v>55</v>
      </c>
      <c r="S188" s="478"/>
      <c r="T188" s="478"/>
      <c r="U188" s="478"/>
      <c r="V188" s="476"/>
      <c r="W188" s="476"/>
      <c r="X188" s="476"/>
      <c r="Y188" s="476">
        <v>2</v>
      </c>
      <c r="Z188" s="476"/>
      <c r="AA188" s="476"/>
    </row>
    <row r="189" spans="1:27">
      <c r="A189" s="469">
        <v>67</v>
      </c>
      <c r="B189" s="470" t="s">
        <v>4097</v>
      </c>
      <c r="C189" s="471" t="s">
        <v>4098</v>
      </c>
      <c r="D189" s="456" t="s">
        <v>3966</v>
      </c>
      <c r="E189" s="476">
        <v>0.5</v>
      </c>
      <c r="F189" s="476"/>
      <c r="G189" s="477"/>
      <c r="H189" s="477"/>
      <c r="I189" s="478"/>
      <c r="J189" s="478"/>
      <c r="K189" s="477"/>
      <c r="L189" s="478"/>
      <c r="M189" s="478"/>
      <c r="N189" s="478"/>
      <c r="O189" s="478"/>
      <c r="P189" s="476">
        <v>0.5</v>
      </c>
      <c r="Q189" s="476">
        <v>0.5</v>
      </c>
      <c r="R189" s="477" t="s">
        <v>607</v>
      </c>
      <c r="S189" s="478"/>
      <c r="T189" s="478"/>
      <c r="U189" s="478"/>
      <c r="V189" s="476"/>
      <c r="W189" s="476"/>
      <c r="X189" s="476"/>
      <c r="Y189" s="476"/>
      <c r="Z189" s="476"/>
      <c r="AA189" s="476">
        <v>0.5</v>
      </c>
    </row>
    <row r="190" spans="1:27">
      <c r="A190" s="469">
        <v>68</v>
      </c>
      <c r="B190" s="470" t="s">
        <v>4099</v>
      </c>
      <c r="C190" s="471" t="s">
        <v>4100</v>
      </c>
      <c r="D190" s="456" t="s">
        <v>3966</v>
      </c>
      <c r="E190" s="479">
        <v>1.2</v>
      </c>
      <c r="F190" s="476">
        <v>1.2</v>
      </c>
      <c r="G190" s="477">
        <v>1.2</v>
      </c>
      <c r="H190" s="477"/>
      <c r="I190" s="478"/>
      <c r="J190" s="478"/>
      <c r="K190" s="477"/>
      <c r="L190" s="478"/>
      <c r="M190" s="478"/>
      <c r="N190" s="478"/>
      <c r="O190" s="478"/>
      <c r="P190" s="476"/>
      <c r="Q190" s="476"/>
      <c r="R190" s="477" t="s">
        <v>55</v>
      </c>
      <c r="S190" s="478"/>
      <c r="T190" s="478"/>
      <c r="U190" s="478"/>
      <c r="V190" s="476"/>
      <c r="W190" s="476"/>
      <c r="X190" s="476"/>
      <c r="Y190" s="476">
        <v>1.2</v>
      </c>
      <c r="Z190" s="476"/>
      <c r="AA190" s="476"/>
    </row>
    <row r="191" spans="1:27">
      <c r="A191" s="469">
        <v>69</v>
      </c>
      <c r="B191" s="470" t="s">
        <v>4101</v>
      </c>
      <c r="C191" s="471" t="s">
        <v>4102</v>
      </c>
      <c r="D191" s="456" t="s">
        <v>3966</v>
      </c>
      <c r="E191" s="479">
        <v>0.5</v>
      </c>
      <c r="F191" s="476">
        <v>0.5</v>
      </c>
      <c r="G191" s="477">
        <v>0.5</v>
      </c>
      <c r="H191" s="477"/>
      <c r="I191" s="478"/>
      <c r="J191" s="478"/>
      <c r="K191" s="477"/>
      <c r="L191" s="478"/>
      <c r="M191" s="478"/>
      <c r="N191" s="478"/>
      <c r="O191" s="478"/>
      <c r="P191" s="476"/>
      <c r="Q191" s="476"/>
      <c r="R191" s="477" t="s">
        <v>55</v>
      </c>
      <c r="S191" s="478"/>
      <c r="T191" s="478"/>
      <c r="U191" s="478"/>
      <c r="V191" s="476"/>
      <c r="W191" s="476"/>
      <c r="X191" s="476"/>
      <c r="Y191" s="476">
        <v>0.5</v>
      </c>
      <c r="Z191" s="476"/>
      <c r="AA191" s="476"/>
    </row>
    <row r="192" spans="1:27">
      <c r="A192" s="469">
        <v>70</v>
      </c>
      <c r="B192" s="470" t="s">
        <v>4103</v>
      </c>
      <c r="C192" s="471" t="s">
        <v>4104</v>
      </c>
      <c r="D192" s="456" t="s">
        <v>3966</v>
      </c>
      <c r="E192" s="479">
        <v>2</v>
      </c>
      <c r="F192" s="476">
        <v>2</v>
      </c>
      <c r="G192" s="477">
        <v>2</v>
      </c>
      <c r="H192" s="477"/>
      <c r="I192" s="478"/>
      <c r="J192" s="478"/>
      <c r="K192" s="477"/>
      <c r="L192" s="478"/>
      <c r="M192" s="478"/>
      <c r="N192" s="478"/>
      <c r="O192" s="478"/>
      <c r="P192" s="476"/>
      <c r="Q192" s="476"/>
      <c r="R192" s="477" t="s">
        <v>55</v>
      </c>
      <c r="S192" s="478"/>
      <c r="T192" s="478"/>
      <c r="U192" s="478"/>
      <c r="V192" s="476"/>
      <c r="W192" s="476"/>
      <c r="X192" s="476"/>
      <c r="Y192" s="476">
        <v>2</v>
      </c>
      <c r="Z192" s="476"/>
      <c r="AA192" s="476"/>
    </row>
    <row r="193" spans="1:27">
      <c r="A193" s="469">
        <v>71</v>
      </c>
      <c r="B193" s="470" t="s">
        <v>4105</v>
      </c>
      <c r="C193" s="471" t="s">
        <v>4106</v>
      </c>
      <c r="D193" s="456" t="s">
        <v>3966</v>
      </c>
      <c r="E193" s="479">
        <v>1</v>
      </c>
      <c r="F193" s="476">
        <v>1</v>
      </c>
      <c r="G193" s="489">
        <v>1</v>
      </c>
      <c r="H193" s="480"/>
      <c r="I193" s="478"/>
      <c r="J193" s="478"/>
      <c r="K193" s="480"/>
      <c r="L193" s="478"/>
      <c r="M193" s="478"/>
      <c r="N193" s="478"/>
      <c r="O193" s="478"/>
      <c r="P193" s="476"/>
      <c r="Q193" s="476"/>
      <c r="R193" s="477" t="s">
        <v>55</v>
      </c>
      <c r="S193" s="478"/>
      <c r="T193" s="478"/>
      <c r="U193" s="478"/>
      <c r="V193" s="476"/>
      <c r="W193" s="476"/>
      <c r="X193" s="476"/>
      <c r="Y193" s="476">
        <v>1</v>
      </c>
      <c r="Z193" s="476"/>
      <c r="AA193" s="476"/>
    </row>
    <row r="194" spans="1:27">
      <c r="A194" s="469">
        <v>72</v>
      </c>
      <c r="B194" s="470" t="s">
        <v>4107</v>
      </c>
      <c r="C194" s="471" t="s">
        <v>4108</v>
      </c>
      <c r="D194" s="456" t="s">
        <v>3966</v>
      </c>
      <c r="E194" s="476">
        <v>0.7</v>
      </c>
      <c r="F194" s="476"/>
      <c r="G194" s="477"/>
      <c r="H194" s="477"/>
      <c r="I194" s="478"/>
      <c r="J194" s="478"/>
      <c r="K194" s="477"/>
      <c r="L194" s="478"/>
      <c r="M194" s="478"/>
      <c r="N194" s="478"/>
      <c r="O194" s="478"/>
      <c r="P194" s="476">
        <v>0.7</v>
      </c>
      <c r="Q194" s="476">
        <v>0.7</v>
      </c>
      <c r="R194" s="477" t="s">
        <v>607</v>
      </c>
      <c r="S194" s="478"/>
      <c r="T194" s="478"/>
      <c r="U194" s="478"/>
      <c r="V194" s="476"/>
      <c r="W194" s="476"/>
      <c r="X194" s="476"/>
      <c r="Y194" s="476"/>
      <c r="Z194" s="476"/>
      <c r="AA194" s="476">
        <v>0.7</v>
      </c>
    </row>
    <row r="195" spans="1:27">
      <c r="A195" s="469">
        <v>73</v>
      </c>
      <c r="B195" s="470" t="s">
        <v>4109</v>
      </c>
      <c r="C195" s="471" t="s">
        <v>4110</v>
      </c>
      <c r="D195" s="456" t="s">
        <v>3966</v>
      </c>
      <c r="E195" s="476">
        <v>0.2</v>
      </c>
      <c r="F195" s="476"/>
      <c r="G195" s="477"/>
      <c r="H195" s="477"/>
      <c r="I195" s="478"/>
      <c r="J195" s="478"/>
      <c r="K195" s="477"/>
      <c r="L195" s="478"/>
      <c r="M195" s="478"/>
      <c r="N195" s="478"/>
      <c r="O195" s="478"/>
      <c r="P195" s="476">
        <v>0.2</v>
      </c>
      <c r="Q195" s="476">
        <v>0.2</v>
      </c>
      <c r="R195" s="477" t="s">
        <v>607</v>
      </c>
      <c r="S195" s="478"/>
      <c r="T195" s="478"/>
      <c r="U195" s="478"/>
      <c r="V195" s="476"/>
      <c r="W195" s="476"/>
      <c r="X195" s="476"/>
      <c r="Y195" s="476"/>
      <c r="Z195" s="476"/>
      <c r="AA195" s="476">
        <v>0.2</v>
      </c>
    </row>
    <row r="196" spans="1:27">
      <c r="A196" s="469">
        <v>74</v>
      </c>
      <c r="B196" s="470" t="s">
        <v>4111</v>
      </c>
      <c r="C196" s="471" t="s">
        <v>4112</v>
      </c>
      <c r="D196" s="456" t="s">
        <v>3966</v>
      </c>
      <c r="E196" s="479">
        <v>0.6</v>
      </c>
      <c r="F196" s="476">
        <v>0.6</v>
      </c>
      <c r="G196" s="477">
        <v>0.6</v>
      </c>
      <c r="H196" s="477"/>
      <c r="I196" s="478"/>
      <c r="J196" s="478"/>
      <c r="K196" s="477"/>
      <c r="L196" s="478"/>
      <c r="M196" s="478"/>
      <c r="N196" s="478"/>
      <c r="O196" s="478"/>
      <c r="P196" s="476"/>
      <c r="Q196" s="476"/>
      <c r="R196" s="477" t="s">
        <v>55</v>
      </c>
      <c r="S196" s="478"/>
      <c r="T196" s="478"/>
      <c r="U196" s="478"/>
      <c r="V196" s="476"/>
      <c r="W196" s="476"/>
      <c r="X196" s="476"/>
      <c r="Y196" s="476">
        <v>0.6</v>
      </c>
      <c r="Z196" s="476"/>
      <c r="AA196" s="476"/>
    </row>
    <row r="197" spans="1:27">
      <c r="A197" s="469">
        <v>75</v>
      </c>
      <c r="B197" s="470" t="s">
        <v>4113</v>
      </c>
      <c r="C197" s="471" t="s">
        <v>4114</v>
      </c>
      <c r="D197" s="456" t="s">
        <v>3966</v>
      </c>
      <c r="E197" s="476">
        <v>0.8</v>
      </c>
      <c r="F197" s="476"/>
      <c r="G197" s="477"/>
      <c r="H197" s="477"/>
      <c r="I197" s="478"/>
      <c r="J197" s="478"/>
      <c r="K197" s="477"/>
      <c r="L197" s="478"/>
      <c r="M197" s="478"/>
      <c r="N197" s="478"/>
      <c r="O197" s="478"/>
      <c r="P197" s="476">
        <v>0.8</v>
      </c>
      <c r="Q197" s="476">
        <v>0.8</v>
      </c>
      <c r="R197" s="477" t="s">
        <v>607</v>
      </c>
      <c r="S197" s="478"/>
      <c r="T197" s="478"/>
      <c r="U197" s="478"/>
      <c r="V197" s="476"/>
      <c r="W197" s="476"/>
      <c r="X197" s="476"/>
      <c r="Y197" s="476"/>
      <c r="Z197" s="476"/>
      <c r="AA197" s="476">
        <v>0.8</v>
      </c>
    </row>
    <row r="198" spans="1:27">
      <c r="A198" s="469">
        <v>76</v>
      </c>
      <c r="B198" s="470" t="s">
        <v>4115</v>
      </c>
      <c r="C198" s="471" t="s">
        <v>4116</v>
      </c>
      <c r="D198" s="456" t="s">
        <v>3966</v>
      </c>
      <c r="E198" s="476">
        <v>0.4</v>
      </c>
      <c r="F198" s="476"/>
      <c r="G198" s="477"/>
      <c r="H198" s="477"/>
      <c r="I198" s="478"/>
      <c r="J198" s="478"/>
      <c r="K198" s="477"/>
      <c r="L198" s="478"/>
      <c r="M198" s="478"/>
      <c r="N198" s="478"/>
      <c r="O198" s="478"/>
      <c r="P198" s="476">
        <v>0.4</v>
      </c>
      <c r="Q198" s="476">
        <v>0.4</v>
      </c>
      <c r="R198" s="477" t="s">
        <v>607</v>
      </c>
      <c r="S198" s="478"/>
      <c r="T198" s="478"/>
      <c r="U198" s="478"/>
      <c r="V198" s="476"/>
      <c r="W198" s="476"/>
      <c r="X198" s="476"/>
      <c r="Y198" s="476"/>
      <c r="Z198" s="476"/>
      <c r="AA198" s="476">
        <v>0.4</v>
      </c>
    </row>
    <row r="199" spans="1:27">
      <c r="A199" s="469">
        <v>77</v>
      </c>
      <c r="B199" s="470" t="s">
        <v>4117</v>
      </c>
      <c r="C199" s="471" t="s">
        <v>4118</v>
      </c>
      <c r="D199" s="456" t="s">
        <v>3966</v>
      </c>
      <c r="E199" s="476">
        <v>0.5</v>
      </c>
      <c r="F199" s="476"/>
      <c r="G199" s="477"/>
      <c r="H199" s="477"/>
      <c r="I199" s="478"/>
      <c r="J199" s="478"/>
      <c r="K199" s="477"/>
      <c r="L199" s="478"/>
      <c r="M199" s="478"/>
      <c r="N199" s="478"/>
      <c r="O199" s="478"/>
      <c r="P199" s="476">
        <v>0.5</v>
      </c>
      <c r="Q199" s="476">
        <v>0.5</v>
      </c>
      <c r="R199" s="477" t="s">
        <v>607</v>
      </c>
      <c r="S199" s="478"/>
      <c r="T199" s="478"/>
      <c r="U199" s="478">
        <v>1</v>
      </c>
      <c r="V199" s="476"/>
      <c r="W199" s="476"/>
      <c r="X199" s="476"/>
      <c r="Y199" s="476"/>
      <c r="Z199" s="476"/>
      <c r="AA199" s="476">
        <v>0.5</v>
      </c>
    </row>
    <row r="200" spans="1:27">
      <c r="A200" s="469">
        <v>78</v>
      </c>
      <c r="B200" s="470" t="s">
        <v>4119</v>
      </c>
      <c r="C200" s="471" t="s">
        <v>4120</v>
      </c>
      <c r="D200" s="456" t="s">
        <v>3966</v>
      </c>
      <c r="E200" s="476">
        <v>0.3</v>
      </c>
      <c r="F200" s="476"/>
      <c r="G200" s="477"/>
      <c r="H200" s="477"/>
      <c r="I200" s="478"/>
      <c r="J200" s="478"/>
      <c r="K200" s="477"/>
      <c r="L200" s="478"/>
      <c r="M200" s="478"/>
      <c r="N200" s="478"/>
      <c r="O200" s="478"/>
      <c r="P200" s="476">
        <v>0.3</v>
      </c>
      <c r="Q200" s="476">
        <v>0.3</v>
      </c>
      <c r="R200" s="477" t="s">
        <v>607</v>
      </c>
      <c r="S200" s="478"/>
      <c r="T200" s="478"/>
      <c r="U200" s="478"/>
      <c r="V200" s="476"/>
      <c r="W200" s="476"/>
      <c r="X200" s="476"/>
      <c r="Y200" s="476"/>
      <c r="Z200" s="476"/>
      <c r="AA200" s="476">
        <v>0.3</v>
      </c>
    </row>
    <row r="201" spans="1:27">
      <c r="A201" s="469">
        <v>79</v>
      </c>
      <c r="B201" s="490" t="s">
        <v>4121</v>
      </c>
      <c r="C201" s="476" t="s">
        <v>4122</v>
      </c>
      <c r="D201" s="456" t="s">
        <v>3966</v>
      </c>
      <c r="E201" s="476">
        <v>5</v>
      </c>
      <c r="F201" s="476">
        <v>4.1180000000000003</v>
      </c>
      <c r="G201" s="477">
        <v>4</v>
      </c>
      <c r="H201" s="477"/>
      <c r="I201" s="478"/>
      <c r="J201" s="478"/>
      <c r="K201" s="477">
        <v>0.11799999999999999</v>
      </c>
      <c r="L201" s="478"/>
      <c r="M201" s="478"/>
      <c r="N201" s="478"/>
      <c r="O201" s="478"/>
      <c r="P201" s="476">
        <v>0.88200000000000001</v>
      </c>
      <c r="Q201" s="476">
        <v>0.88200000000000001</v>
      </c>
      <c r="R201" s="477" t="s">
        <v>55</v>
      </c>
      <c r="S201" s="478"/>
      <c r="T201" s="478"/>
      <c r="U201" s="478"/>
      <c r="V201" s="476"/>
      <c r="W201" s="476"/>
      <c r="X201" s="476"/>
      <c r="Y201" s="476">
        <v>4.1180000000000003</v>
      </c>
      <c r="Z201" s="476"/>
      <c r="AA201" s="476">
        <v>0.88200000000000001</v>
      </c>
    </row>
    <row r="202" spans="1:27">
      <c r="A202" s="469">
        <v>80</v>
      </c>
      <c r="B202" s="490" t="s">
        <v>4123</v>
      </c>
      <c r="C202" s="476" t="s">
        <v>4124</v>
      </c>
      <c r="D202" s="456" t="s">
        <v>3966</v>
      </c>
      <c r="E202" s="476">
        <v>2</v>
      </c>
      <c r="F202" s="476">
        <v>1.38</v>
      </c>
      <c r="G202" s="477"/>
      <c r="H202" s="477">
        <v>1</v>
      </c>
      <c r="I202" s="478"/>
      <c r="J202" s="478"/>
      <c r="K202" s="477">
        <v>0.38</v>
      </c>
      <c r="L202" s="478"/>
      <c r="M202" s="478"/>
      <c r="N202" s="478"/>
      <c r="O202" s="478"/>
      <c r="P202" s="476">
        <v>0.62</v>
      </c>
      <c r="Q202" s="476">
        <v>0.62</v>
      </c>
      <c r="R202" s="477" t="s">
        <v>55</v>
      </c>
      <c r="S202" s="478"/>
      <c r="T202" s="478"/>
      <c r="U202" s="478"/>
      <c r="V202" s="476"/>
      <c r="W202" s="476"/>
      <c r="X202" s="476"/>
      <c r="Y202" s="476">
        <v>1.38</v>
      </c>
      <c r="Z202" s="476"/>
      <c r="AA202" s="476">
        <v>0.62</v>
      </c>
    </row>
    <row r="203" spans="1:27">
      <c r="A203" s="469">
        <v>81</v>
      </c>
      <c r="B203" s="470" t="s">
        <v>4125</v>
      </c>
      <c r="C203" s="471" t="s">
        <v>4126</v>
      </c>
      <c r="D203" s="456" t="s">
        <v>3966</v>
      </c>
      <c r="E203" s="476">
        <v>1</v>
      </c>
      <c r="F203" s="476"/>
      <c r="G203" s="477"/>
      <c r="H203" s="477"/>
      <c r="I203" s="478"/>
      <c r="J203" s="478"/>
      <c r="K203" s="477"/>
      <c r="L203" s="478"/>
      <c r="M203" s="478"/>
      <c r="N203" s="478"/>
      <c r="O203" s="478"/>
      <c r="P203" s="476">
        <v>1</v>
      </c>
      <c r="Q203" s="476">
        <v>1</v>
      </c>
      <c r="R203" s="477" t="s">
        <v>607</v>
      </c>
      <c r="S203" s="478"/>
      <c r="T203" s="478"/>
      <c r="U203" s="478"/>
      <c r="V203" s="476"/>
      <c r="W203" s="476"/>
      <c r="X203" s="476"/>
      <c r="Y203" s="476"/>
      <c r="Z203" s="476"/>
      <c r="AA203" s="476">
        <v>1</v>
      </c>
    </row>
    <row r="204" spans="1:27">
      <c r="A204" s="469">
        <v>82</v>
      </c>
      <c r="B204" s="470" t="s">
        <v>4127</v>
      </c>
      <c r="C204" s="471" t="s">
        <v>4128</v>
      </c>
      <c r="D204" s="456" t="s">
        <v>3966</v>
      </c>
      <c r="E204" s="476">
        <v>0.2</v>
      </c>
      <c r="F204" s="476"/>
      <c r="G204" s="477"/>
      <c r="H204" s="477"/>
      <c r="I204" s="478"/>
      <c r="J204" s="478"/>
      <c r="K204" s="477"/>
      <c r="L204" s="478"/>
      <c r="M204" s="478"/>
      <c r="N204" s="478"/>
      <c r="O204" s="478"/>
      <c r="P204" s="476">
        <v>0.2</v>
      </c>
      <c r="Q204" s="476">
        <v>0.2</v>
      </c>
      <c r="R204" s="477" t="s">
        <v>607</v>
      </c>
      <c r="S204" s="478"/>
      <c r="T204" s="478"/>
      <c r="U204" s="478"/>
      <c r="V204" s="476"/>
      <c r="W204" s="476"/>
      <c r="X204" s="476"/>
      <c r="Y204" s="476"/>
      <c r="Z204" s="476"/>
      <c r="AA204" s="476">
        <v>0.2</v>
      </c>
    </row>
    <row r="205" spans="1:27">
      <c r="A205" s="469">
        <v>83</v>
      </c>
      <c r="B205" s="470" t="s">
        <v>4129</v>
      </c>
      <c r="C205" s="471" t="s">
        <v>4130</v>
      </c>
      <c r="D205" s="456" t="s">
        <v>3966</v>
      </c>
      <c r="E205" s="479">
        <v>0.5</v>
      </c>
      <c r="F205" s="476">
        <v>0.5</v>
      </c>
      <c r="G205" s="489">
        <v>0.5</v>
      </c>
      <c r="H205" s="480"/>
      <c r="I205" s="478"/>
      <c r="J205" s="478"/>
      <c r="K205" s="480"/>
      <c r="L205" s="478"/>
      <c r="M205" s="478"/>
      <c r="N205" s="478"/>
      <c r="O205" s="478"/>
      <c r="P205" s="476"/>
      <c r="Q205" s="476"/>
      <c r="R205" s="477" t="s">
        <v>55</v>
      </c>
      <c r="S205" s="478"/>
      <c r="T205" s="478"/>
      <c r="U205" s="478"/>
      <c r="V205" s="476"/>
      <c r="W205" s="476"/>
      <c r="X205" s="476"/>
      <c r="Y205" s="476">
        <v>0.5</v>
      </c>
      <c r="Z205" s="476"/>
      <c r="AA205" s="476"/>
    </row>
    <row r="206" spans="1:27">
      <c r="A206" s="469">
        <v>84</v>
      </c>
      <c r="B206" s="470" t="s">
        <v>4131</v>
      </c>
      <c r="C206" s="471" t="s">
        <v>4132</v>
      </c>
      <c r="D206" s="456" t="s">
        <v>3966</v>
      </c>
      <c r="E206" s="476">
        <v>0.5</v>
      </c>
      <c r="F206" s="476"/>
      <c r="G206" s="477"/>
      <c r="H206" s="477"/>
      <c r="I206" s="478"/>
      <c r="J206" s="478"/>
      <c r="K206" s="477"/>
      <c r="L206" s="478"/>
      <c r="M206" s="478"/>
      <c r="N206" s="478"/>
      <c r="O206" s="478"/>
      <c r="P206" s="476">
        <v>0.5</v>
      </c>
      <c r="Q206" s="476">
        <v>0.5</v>
      </c>
      <c r="R206" s="477" t="s">
        <v>607</v>
      </c>
      <c r="S206" s="478"/>
      <c r="T206" s="478"/>
      <c r="U206" s="478"/>
      <c r="V206" s="476"/>
      <c r="W206" s="476"/>
      <c r="X206" s="476"/>
      <c r="Y206" s="476"/>
      <c r="Z206" s="476"/>
      <c r="AA206" s="476">
        <v>0.5</v>
      </c>
    </row>
    <row r="207" spans="1:27">
      <c r="A207" s="469">
        <v>85</v>
      </c>
      <c r="B207" s="470" t="s">
        <v>4133</v>
      </c>
      <c r="C207" s="471" t="s">
        <v>4134</v>
      </c>
      <c r="D207" s="456" t="s">
        <v>3966</v>
      </c>
      <c r="E207" s="476">
        <v>0.2</v>
      </c>
      <c r="F207" s="476"/>
      <c r="G207" s="477"/>
      <c r="H207" s="477"/>
      <c r="I207" s="478"/>
      <c r="J207" s="478"/>
      <c r="K207" s="477"/>
      <c r="L207" s="478"/>
      <c r="M207" s="478"/>
      <c r="N207" s="478"/>
      <c r="O207" s="478"/>
      <c r="P207" s="476">
        <v>0.2</v>
      </c>
      <c r="Q207" s="476">
        <v>0.2</v>
      </c>
      <c r="R207" s="477" t="s">
        <v>607</v>
      </c>
      <c r="S207" s="478"/>
      <c r="T207" s="478"/>
      <c r="U207" s="478"/>
      <c r="V207" s="476"/>
      <c r="W207" s="476"/>
      <c r="X207" s="476"/>
      <c r="Y207" s="476"/>
      <c r="Z207" s="476"/>
      <c r="AA207" s="476">
        <v>0.2</v>
      </c>
    </row>
    <row r="208" spans="1:27">
      <c r="A208" s="469">
        <v>86</v>
      </c>
      <c r="B208" s="470" t="s">
        <v>4135</v>
      </c>
      <c r="C208" s="471" t="s">
        <v>4136</v>
      </c>
      <c r="D208" s="456" t="s">
        <v>3966</v>
      </c>
      <c r="E208" s="476">
        <v>1</v>
      </c>
      <c r="F208" s="476"/>
      <c r="G208" s="477"/>
      <c r="H208" s="477"/>
      <c r="I208" s="478"/>
      <c r="J208" s="478"/>
      <c r="K208" s="477"/>
      <c r="L208" s="478"/>
      <c r="M208" s="478"/>
      <c r="N208" s="478"/>
      <c r="O208" s="478"/>
      <c r="P208" s="476">
        <v>1</v>
      </c>
      <c r="Q208" s="476">
        <v>1</v>
      </c>
      <c r="R208" s="477" t="s">
        <v>607</v>
      </c>
      <c r="S208" s="478"/>
      <c r="T208" s="478"/>
      <c r="U208" s="478"/>
      <c r="V208" s="476"/>
      <c r="W208" s="476"/>
      <c r="X208" s="476"/>
      <c r="Y208" s="476"/>
      <c r="Z208" s="476"/>
      <c r="AA208" s="476">
        <v>1</v>
      </c>
    </row>
    <row r="209" spans="1:27">
      <c r="A209" s="469">
        <v>87</v>
      </c>
      <c r="B209" s="470" t="s">
        <v>4137</v>
      </c>
      <c r="C209" s="471" t="s">
        <v>4138</v>
      </c>
      <c r="D209" s="456" t="s">
        <v>3966</v>
      </c>
      <c r="E209" s="479">
        <v>0.7</v>
      </c>
      <c r="F209" s="476">
        <v>0.7</v>
      </c>
      <c r="G209" s="477"/>
      <c r="H209" s="477">
        <v>0.7</v>
      </c>
      <c r="I209" s="478"/>
      <c r="J209" s="478"/>
      <c r="K209" s="477"/>
      <c r="L209" s="478"/>
      <c r="M209" s="478"/>
      <c r="N209" s="478"/>
      <c r="O209" s="478"/>
      <c r="P209" s="476"/>
      <c r="Q209" s="476"/>
      <c r="R209" s="477" t="s">
        <v>55</v>
      </c>
      <c r="S209" s="478"/>
      <c r="T209" s="478"/>
      <c r="U209" s="478"/>
      <c r="V209" s="476"/>
      <c r="W209" s="476"/>
      <c r="X209" s="476"/>
      <c r="Y209" s="476">
        <v>0.7</v>
      </c>
      <c r="Z209" s="476"/>
      <c r="AA209" s="476"/>
    </row>
    <row r="210" spans="1:27">
      <c r="A210" s="469">
        <v>88</v>
      </c>
      <c r="B210" s="470" t="s">
        <v>4139</v>
      </c>
      <c r="C210" s="471" t="s">
        <v>4140</v>
      </c>
      <c r="D210" s="456" t="s">
        <v>3966</v>
      </c>
      <c r="E210" s="476">
        <v>0.5</v>
      </c>
      <c r="F210" s="476"/>
      <c r="G210" s="477"/>
      <c r="H210" s="477"/>
      <c r="I210" s="478"/>
      <c r="J210" s="478"/>
      <c r="K210" s="477"/>
      <c r="L210" s="478"/>
      <c r="M210" s="478"/>
      <c r="N210" s="478"/>
      <c r="O210" s="478"/>
      <c r="P210" s="476">
        <v>0.5</v>
      </c>
      <c r="Q210" s="476">
        <v>0.5</v>
      </c>
      <c r="R210" s="477" t="s">
        <v>607</v>
      </c>
      <c r="S210" s="478"/>
      <c r="T210" s="478"/>
      <c r="U210" s="478"/>
      <c r="V210" s="476"/>
      <c r="W210" s="476"/>
      <c r="X210" s="476"/>
      <c r="Y210" s="476"/>
      <c r="Z210" s="476"/>
      <c r="AA210" s="476">
        <v>0.5</v>
      </c>
    </row>
    <row r="211" spans="1:27">
      <c r="A211" s="469">
        <v>89</v>
      </c>
      <c r="B211" s="470" t="s">
        <v>4141</v>
      </c>
      <c r="C211" s="471" t="s">
        <v>4142</v>
      </c>
      <c r="D211" s="456" t="s">
        <v>3966</v>
      </c>
      <c r="E211" s="476">
        <v>0.5</v>
      </c>
      <c r="F211" s="476"/>
      <c r="G211" s="477"/>
      <c r="H211" s="477"/>
      <c r="I211" s="478"/>
      <c r="J211" s="478"/>
      <c r="K211" s="477"/>
      <c r="L211" s="478"/>
      <c r="M211" s="478"/>
      <c r="N211" s="478"/>
      <c r="O211" s="478"/>
      <c r="P211" s="476">
        <v>0.5</v>
      </c>
      <c r="Q211" s="476">
        <v>0.5</v>
      </c>
      <c r="R211" s="477" t="s">
        <v>607</v>
      </c>
      <c r="S211" s="478"/>
      <c r="T211" s="478"/>
      <c r="U211" s="478"/>
      <c r="V211" s="476"/>
      <c r="W211" s="476"/>
      <c r="X211" s="476"/>
      <c r="Y211" s="476"/>
      <c r="Z211" s="476"/>
      <c r="AA211" s="476">
        <v>0.5</v>
      </c>
    </row>
    <row r="212" spans="1:27">
      <c r="A212" s="469">
        <v>90</v>
      </c>
      <c r="B212" s="470" t="s">
        <v>4143</v>
      </c>
      <c r="C212" s="471" t="s">
        <v>4144</v>
      </c>
      <c r="D212" s="456" t="s">
        <v>3966</v>
      </c>
      <c r="E212" s="476">
        <v>1</v>
      </c>
      <c r="F212" s="476"/>
      <c r="G212" s="477"/>
      <c r="H212" s="477"/>
      <c r="I212" s="478"/>
      <c r="J212" s="478"/>
      <c r="K212" s="477"/>
      <c r="L212" s="478"/>
      <c r="M212" s="478"/>
      <c r="N212" s="478"/>
      <c r="O212" s="478"/>
      <c r="P212" s="476">
        <v>1</v>
      </c>
      <c r="Q212" s="476">
        <v>1</v>
      </c>
      <c r="R212" s="477" t="s">
        <v>607</v>
      </c>
      <c r="S212" s="478"/>
      <c r="T212" s="478"/>
      <c r="U212" s="478"/>
      <c r="V212" s="476"/>
      <c r="W212" s="476"/>
      <c r="X212" s="476"/>
      <c r="Y212" s="476"/>
      <c r="Z212" s="476"/>
      <c r="AA212" s="476">
        <v>1</v>
      </c>
    </row>
    <row r="213" spans="1:27">
      <c r="A213" s="469">
        <v>91</v>
      </c>
      <c r="B213" s="470" t="s">
        <v>4145</v>
      </c>
      <c r="C213" s="471" t="s">
        <v>4146</v>
      </c>
      <c r="D213" s="456" t="s">
        <v>3966</v>
      </c>
      <c r="E213" s="476">
        <v>0.2</v>
      </c>
      <c r="F213" s="476"/>
      <c r="G213" s="477"/>
      <c r="H213" s="477"/>
      <c r="I213" s="478"/>
      <c r="J213" s="478"/>
      <c r="K213" s="477"/>
      <c r="L213" s="478"/>
      <c r="M213" s="478"/>
      <c r="N213" s="478"/>
      <c r="O213" s="478"/>
      <c r="P213" s="476">
        <v>0.2</v>
      </c>
      <c r="Q213" s="476">
        <v>0.2</v>
      </c>
      <c r="R213" s="477" t="s">
        <v>607</v>
      </c>
      <c r="S213" s="478"/>
      <c r="T213" s="478"/>
      <c r="U213" s="478"/>
      <c r="V213" s="476"/>
      <c r="W213" s="476"/>
      <c r="X213" s="476"/>
      <c r="Y213" s="476"/>
      <c r="Z213" s="476"/>
      <c r="AA213" s="476">
        <v>0.2</v>
      </c>
    </row>
    <row r="214" spans="1:27">
      <c r="A214" s="469">
        <v>92</v>
      </c>
      <c r="B214" s="470" t="s">
        <v>4147</v>
      </c>
      <c r="C214" s="471" t="s">
        <v>4148</v>
      </c>
      <c r="D214" s="456" t="s">
        <v>3966</v>
      </c>
      <c r="E214" s="476">
        <v>0.2</v>
      </c>
      <c r="F214" s="476"/>
      <c r="G214" s="477"/>
      <c r="H214" s="477"/>
      <c r="I214" s="478"/>
      <c r="J214" s="478"/>
      <c r="K214" s="477"/>
      <c r="L214" s="478"/>
      <c r="M214" s="478"/>
      <c r="N214" s="478"/>
      <c r="O214" s="478"/>
      <c r="P214" s="476">
        <v>0.2</v>
      </c>
      <c r="Q214" s="476">
        <v>0.2</v>
      </c>
      <c r="R214" s="477" t="s">
        <v>607</v>
      </c>
      <c r="S214" s="478"/>
      <c r="T214" s="478"/>
      <c r="U214" s="478"/>
      <c r="V214" s="476"/>
      <c r="W214" s="476"/>
      <c r="X214" s="476"/>
      <c r="Y214" s="476"/>
      <c r="Z214" s="476"/>
      <c r="AA214" s="476">
        <v>0.2</v>
      </c>
    </row>
    <row r="215" spans="1:27">
      <c r="A215" s="469">
        <v>93</v>
      </c>
      <c r="B215" s="470" t="s">
        <v>4149</v>
      </c>
      <c r="C215" s="471" t="s">
        <v>4150</v>
      </c>
      <c r="D215" s="456" t="s">
        <v>3966</v>
      </c>
      <c r="E215" s="476">
        <v>0.5</v>
      </c>
      <c r="F215" s="476"/>
      <c r="G215" s="477"/>
      <c r="H215" s="477"/>
      <c r="I215" s="478"/>
      <c r="J215" s="478"/>
      <c r="K215" s="477"/>
      <c r="L215" s="478"/>
      <c r="M215" s="478"/>
      <c r="N215" s="478"/>
      <c r="O215" s="478"/>
      <c r="P215" s="476">
        <v>0.5</v>
      </c>
      <c r="Q215" s="476">
        <v>0.5</v>
      </c>
      <c r="R215" s="477" t="s">
        <v>607</v>
      </c>
      <c r="S215" s="478"/>
      <c r="T215" s="478"/>
      <c r="U215" s="478"/>
      <c r="V215" s="476"/>
      <c r="W215" s="476"/>
      <c r="X215" s="476"/>
      <c r="Y215" s="476"/>
      <c r="Z215" s="476"/>
      <c r="AA215" s="476">
        <v>0.5</v>
      </c>
    </row>
    <row r="216" spans="1:27">
      <c r="A216" s="469">
        <v>94</v>
      </c>
      <c r="B216" s="470" t="s">
        <v>4151</v>
      </c>
      <c r="C216" s="471" t="s">
        <v>4152</v>
      </c>
      <c r="D216" s="456" t="s">
        <v>3966</v>
      </c>
      <c r="E216" s="479">
        <v>1.5</v>
      </c>
      <c r="F216" s="476">
        <v>1.5</v>
      </c>
      <c r="G216" s="480"/>
      <c r="H216" s="489">
        <v>1.5</v>
      </c>
      <c r="I216" s="478"/>
      <c r="J216" s="478"/>
      <c r="K216" s="480"/>
      <c r="L216" s="478"/>
      <c r="M216" s="478"/>
      <c r="N216" s="478"/>
      <c r="O216" s="478"/>
      <c r="P216" s="476"/>
      <c r="Q216" s="476"/>
      <c r="R216" s="477" t="s">
        <v>55</v>
      </c>
      <c r="S216" s="478"/>
      <c r="T216" s="478"/>
      <c r="U216" s="478"/>
      <c r="V216" s="476"/>
      <c r="W216" s="476"/>
      <c r="X216" s="476"/>
      <c r="Y216" s="476">
        <v>1.5</v>
      </c>
      <c r="Z216" s="476"/>
      <c r="AA216" s="476"/>
    </row>
    <row r="217" spans="1:27">
      <c r="A217" s="469">
        <v>95</v>
      </c>
      <c r="B217" s="470" t="s">
        <v>4153</v>
      </c>
      <c r="C217" s="471" t="s">
        <v>4154</v>
      </c>
      <c r="D217" s="456" t="s">
        <v>3966</v>
      </c>
      <c r="E217" s="476">
        <v>0.5</v>
      </c>
      <c r="F217" s="476"/>
      <c r="G217" s="477"/>
      <c r="H217" s="477"/>
      <c r="I217" s="478"/>
      <c r="J217" s="478"/>
      <c r="K217" s="477"/>
      <c r="L217" s="478"/>
      <c r="M217" s="478"/>
      <c r="N217" s="478"/>
      <c r="O217" s="478"/>
      <c r="P217" s="476">
        <v>0.5</v>
      </c>
      <c r="Q217" s="476">
        <v>0.5</v>
      </c>
      <c r="R217" s="477" t="s">
        <v>607</v>
      </c>
      <c r="S217" s="478"/>
      <c r="T217" s="478"/>
      <c r="U217" s="478">
        <v>1</v>
      </c>
      <c r="V217" s="476"/>
      <c r="W217" s="476"/>
      <c r="X217" s="476"/>
      <c r="Y217" s="476"/>
      <c r="Z217" s="476"/>
      <c r="AA217" s="476">
        <v>0.5</v>
      </c>
    </row>
    <row r="218" spans="1:27">
      <c r="A218" s="469">
        <v>96</v>
      </c>
      <c r="B218" s="470" t="s">
        <v>4155</v>
      </c>
      <c r="C218" s="471" t="s">
        <v>4156</v>
      </c>
      <c r="D218" s="456" t="s">
        <v>3966</v>
      </c>
      <c r="E218" s="476">
        <v>0.6</v>
      </c>
      <c r="F218" s="476"/>
      <c r="G218" s="477"/>
      <c r="H218" s="477"/>
      <c r="I218" s="478"/>
      <c r="J218" s="478"/>
      <c r="K218" s="477"/>
      <c r="L218" s="478"/>
      <c r="M218" s="478"/>
      <c r="N218" s="478"/>
      <c r="O218" s="478"/>
      <c r="P218" s="476">
        <v>0.6</v>
      </c>
      <c r="Q218" s="476">
        <v>0.6</v>
      </c>
      <c r="R218" s="477" t="s">
        <v>607</v>
      </c>
      <c r="S218" s="478"/>
      <c r="T218" s="478"/>
      <c r="U218" s="478"/>
      <c r="V218" s="476"/>
      <c r="W218" s="476"/>
      <c r="X218" s="476"/>
      <c r="Y218" s="476"/>
      <c r="Z218" s="476"/>
      <c r="AA218" s="476">
        <v>0.6</v>
      </c>
    </row>
    <row r="219" spans="1:27">
      <c r="A219" s="469">
        <v>97</v>
      </c>
      <c r="B219" s="470" t="s">
        <v>4157</v>
      </c>
      <c r="C219" s="471" t="s">
        <v>4158</v>
      </c>
      <c r="D219" s="456" t="s">
        <v>3966</v>
      </c>
      <c r="E219" s="479">
        <v>1</v>
      </c>
      <c r="F219" s="476">
        <v>1</v>
      </c>
      <c r="G219" s="477"/>
      <c r="H219" s="477">
        <v>1</v>
      </c>
      <c r="I219" s="478"/>
      <c r="J219" s="478"/>
      <c r="K219" s="477"/>
      <c r="L219" s="478"/>
      <c r="M219" s="478"/>
      <c r="N219" s="478"/>
      <c r="O219" s="478"/>
      <c r="P219" s="476"/>
      <c r="Q219" s="476"/>
      <c r="R219" s="477" t="s">
        <v>55</v>
      </c>
      <c r="S219" s="478"/>
      <c r="T219" s="478"/>
      <c r="U219" s="478"/>
      <c r="V219" s="476"/>
      <c r="W219" s="476"/>
      <c r="X219" s="476"/>
      <c r="Y219" s="476">
        <v>1</v>
      </c>
      <c r="Z219" s="476"/>
      <c r="AA219" s="476"/>
    </row>
    <row r="220" spans="1:27">
      <c r="A220" s="469">
        <v>98</v>
      </c>
      <c r="B220" s="470" t="s">
        <v>4159</v>
      </c>
      <c r="C220" s="471" t="s">
        <v>4160</v>
      </c>
      <c r="D220" s="456" t="s">
        <v>3966</v>
      </c>
      <c r="E220" s="479">
        <v>0.5</v>
      </c>
      <c r="F220" s="476">
        <v>0.5</v>
      </c>
      <c r="G220" s="477"/>
      <c r="H220" s="477">
        <v>0.5</v>
      </c>
      <c r="I220" s="478"/>
      <c r="J220" s="478"/>
      <c r="K220" s="477"/>
      <c r="L220" s="478"/>
      <c r="M220" s="478"/>
      <c r="N220" s="478"/>
      <c r="O220" s="478"/>
      <c r="P220" s="476"/>
      <c r="Q220" s="476"/>
      <c r="R220" s="477" t="s">
        <v>55</v>
      </c>
      <c r="S220" s="478"/>
      <c r="T220" s="478"/>
      <c r="U220" s="478"/>
      <c r="V220" s="476"/>
      <c r="W220" s="476"/>
      <c r="X220" s="476"/>
      <c r="Y220" s="476">
        <v>0.5</v>
      </c>
      <c r="Z220" s="476"/>
      <c r="AA220" s="476"/>
    </row>
    <row r="221" spans="1:27">
      <c r="A221" s="469">
        <v>99</v>
      </c>
      <c r="B221" s="470" t="s">
        <v>4161</v>
      </c>
      <c r="C221" s="471" t="s">
        <v>4162</v>
      </c>
      <c r="D221" s="456" t="s">
        <v>3966</v>
      </c>
      <c r="E221" s="476">
        <v>0.1</v>
      </c>
      <c r="F221" s="476"/>
      <c r="G221" s="477"/>
      <c r="H221" s="477"/>
      <c r="I221" s="478"/>
      <c r="J221" s="478"/>
      <c r="K221" s="477"/>
      <c r="L221" s="478"/>
      <c r="M221" s="478"/>
      <c r="N221" s="478"/>
      <c r="O221" s="478"/>
      <c r="P221" s="476">
        <v>0.1</v>
      </c>
      <c r="Q221" s="476">
        <v>0.1</v>
      </c>
      <c r="R221" s="477" t="s">
        <v>607</v>
      </c>
      <c r="S221" s="478"/>
      <c r="T221" s="478"/>
      <c r="U221" s="478"/>
      <c r="V221" s="476"/>
      <c r="W221" s="476"/>
      <c r="X221" s="476"/>
      <c r="Y221" s="476"/>
      <c r="Z221" s="476"/>
      <c r="AA221" s="476">
        <v>0.1</v>
      </c>
    </row>
    <row r="222" spans="1:27">
      <c r="A222" s="469">
        <v>100</v>
      </c>
      <c r="B222" s="470" t="s">
        <v>4163</v>
      </c>
      <c r="C222" s="471" t="s">
        <v>4164</v>
      </c>
      <c r="D222" s="456" t="s">
        <v>3966</v>
      </c>
      <c r="E222" s="476">
        <v>0.1</v>
      </c>
      <c r="F222" s="476"/>
      <c r="G222" s="477"/>
      <c r="H222" s="477"/>
      <c r="I222" s="478"/>
      <c r="J222" s="478"/>
      <c r="K222" s="477"/>
      <c r="L222" s="478"/>
      <c r="M222" s="478"/>
      <c r="N222" s="478"/>
      <c r="O222" s="478"/>
      <c r="P222" s="476">
        <v>0.1</v>
      </c>
      <c r="Q222" s="476">
        <v>0.1</v>
      </c>
      <c r="R222" s="477" t="s">
        <v>607</v>
      </c>
      <c r="S222" s="478"/>
      <c r="T222" s="478"/>
      <c r="U222" s="478"/>
      <c r="V222" s="476"/>
      <c r="W222" s="476"/>
      <c r="X222" s="476"/>
      <c r="Y222" s="476"/>
      <c r="Z222" s="476"/>
      <c r="AA222" s="476">
        <v>0.1</v>
      </c>
    </row>
    <row r="223" spans="1:27">
      <c r="A223" s="469">
        <v>101</v>
      </c>
      <c r="B223" s="470" t="s">
        <v>4165</v>
      </c>
      <c r="C223" s="471" t="s">
        <v>4166</v>
      </c>
      <c r="D223" s="456" t="s">
        <v>3966</v>
      </c>
      <c r="E223" s="476">
        <v>0.2</v>
      </c>
      <c r="F223" s="476"/>
      <c r="G223" s="477"/>
      <c r="H223" s="477"/>
      <c r="I223" s="478"/>
      <c r="J223" s="478"/>
      <c r="K223" s="477"/>
      <c r="L223" s="478"/>
      <c r="M223" s="478"/>
      <c r="N223" s="478"/>
      <c r="O223" s="478"/>
      <c r="P223" s="476">
        <v>0.2</v>
      </c>
      <c r="Q223" s="476">
        <v>0.2</v>
      </c>
      <c r="R223" s="477" t="s">
        <v>607</v>
      </c>
      <c r="S223" s="478"/>
      <c r="T223" s="478"/>
      <c r="U223" s="478"/>
      <c r="V223" s="476"/>
      <c r="W223" s="476"/>
      <c r="X223" s="476"/>
      <c r="Y223" s="476"/>
      <c r="Z223" s="476"/>
      <c r="AA223" s="476">
        <v>0.2</v>
      </c>
    </row>
    <row r="224" spans="1:27">
      <c r="A224" s="469">
        <v>102</v>
      </c>
      <c r="B224" s="470" t="s">
        <v>4167</v>
      </c>
      <c r="C224" s="471" t="s">
        <v>4168</v>
      </c>
      <c r="D224" s="456" t="s">
        <v>3966</v>
      </c>
      <c r="E224" s="479">
        <v>0.2</v>
      </c>
      <c r="F224" s="476">
        <v>0.2</v>
      </c>
      <c r="G224" s="477">
        <v>0.2</v>
      </c>
      <c r="H224" s="477"/>
      <c r="I224" s="478"/>
      <c r="J224" s="478"/>
      <c r="K224" s="477"/>
      <c r="L224" s="478"/>
      <c r="M224" s="478"/>
      <c r="N224" s="478"/>
      <c r="O224" s="478"/>
      <c r="P224" s="476"/>
      <c r="Q224" s="476"/>
      <c r="R224" s="477" t="s">
        <v>55</v>
      </c>
      <c r="S224" s="478"/>
      <c r="T224" s="478"/>
      <c r="U224" s="478"/>
      <c r="V224" s="476"/>
      <c r="W224" s="476"/>
      <c r="X224" s="476"/>
      <c r="Y224" s="476">
        <v>0.2</v>
      </c>
      <c r="Z224" s="476"/>
      <c r="AA224" s="476"/>
    </row>
    <row r="225" spans="1:27">
      <c r="A225" s="469">
        <v>103</v>
      </c>
      <c r="B225" s="470" t="s">
        <v>4169</v>
      </c>
      <c r="C225" s="471" t="s">
        <v>4170</v>
      </c>
      <c r="D225" s="456" t="s">
        <v>3966</v>
      </c>
      <c r="E225" s="476">
        <v>2</v>
      </c>
      <c r="F225" s="476">
        <v>2</v>
      </c>
      <c r="G225" s="477"/>
      <c r="H225" s="477">
        <v>2</v>
      </c>
      <c r="I225" s="478"/>
      <c r="J225" s="478"/>
      <c r="K225" s="477"/>
      <c r="L225" s="478"/>
      <c r="M225" s="478"/>
      <c r="N225" s="478"/>
      <c r="O225" s="478"/>
      <c r="P225" s="476"/>
      <c r="Q225" s="476"/>
      <c r="R225" s="477" t="s">
        <v>55</v>
      </c>
      <c r="S225" s="478"/>
      <c r="T225" s="478"/>
      <c r="U225" s="478"/>
      <c r="V225" s="476"/>
      <c r="W225" s="476"/>
      <c r="X225" s="476"/>
      <c r="Y225" s="476">
        <v>2</v>
      </c>
      <c r="Z225" s="476"/>
      <c r="AA225" s="476"/>
    </row>
    <row r="226" spans="1:27">
      <c r="A226" s="469">
        <v>104</v>
      </c>
      <c r="B226" s="470" t="s">
        <v>4171</v>
      </c>
      <c r="C226" s="471" t="s">
        <v>4172</v>
      </c>
      <c r="D226" s="456" t="s">
        <v>3966</v>
      </c>
      <c r="E226" s="476">
        <v>0.3</v>
      </c>
      <c r="F226" s="476"/>
      <c r="G226" s="477"/>
      <c r="H226" s="477"/>
      <c r="I226" s="478"/>
      <c r="J226" s="478"/>
      <c r="K226" s="477"/>
      <c r="L226" s="478"/>
      <c r="M226" s="478"/>
      <c r="N226" s="478"/>
      <c r="O226" s="478"/>
      <c r="P226" s="476">
        <v>0.3</v>
      </c>
      <c r="Q226" s="476">
        <v>0.3</v>
      </c>
      <c r="R226" s="477" t="s">
        <v>607</v>
      </c>
      <c r="S226" s="478"/>
      <c r="T226" s="478"/>
      <c r="U226" s="478"/>
      <c r="V226" s="476"/>
      <c r="W226" s="476"/>
      <c r="X226" s="476"/>
      <c r="Y226" s="476"/>
      <c r="Z226" s="476"/>
      <c r="AA226" s="476">
        <v>0.3</v>
      </c>
    </row>
    <row r="227" spans="1:27">
      <c r="A227" s="469">
        <v>105</v>
      </c>
      <c r="B227" s="470" t="s">
        <v>4173</v>
      </c>
      <c r="C227" s="471" t="s">
        <v>4174</v>
      </c>
      <c r="D227" s="456" t="s">
        <v>3966</v>
      </c>
      <c r="E227" s="476">
        <v>0.7</v>
      </c>
      <c r="F227" s="476"/>
      <c r="G227" s="477"/>
      <c r="H227" s="477"/>
      <c r="I227" s="478"/>
      <c r="J227" s="478"/>
      <c r="K227" s="477"/>
      <c r="L227" s="478"/>
      <c r="M227" s="478"/>
      <c r="N227" s="478"/>
      <c r="O227" s="478"/>
      <c r="P227" s="476">
        <v>0.7</v>
      </c>
      <c r="Q227" s="476">
        <v>0.7</v>
      </c>
      <c r="R227" s="477" t="s">
        <v>607</v>
      </c>
      <c r="S227" s="478"/>
      <c r="T227" s="478"/>
      <c r="U227" s="478"/>
      <c r="V227" s="476"/>
      <c r="W227" s="476"/>
      <c r="X227" s="476"/>
      <c r="Y227" s="476"/>
      <c r="Z227" s="476"/>
      <c r="AA227" s="476">
        <v>0.7</v>
      </c>
    </row>
    <row r="228" spans="1:27">
      <c r="A228" s="469">
        <v>106</v>
      </c>
      <c r="B228" s="470" t="s">
        <v>4175</v>
      </c>
      <c r="C228" s="471" t="s">
        <v>4176</v>
      </c>
      <c r="D228" s="456" t="s">
        <v>3966</v>
      </c>
      <c r="E228" s="476">
        <v>0.5</v>
      </c>
      <c r="F228" s="476"/>
      <c r="G228" s="480"/>
      <c r="H228" s="480"/>
      <c r="I228" s="478"/>
      <c r="J228" s="478"/>
      <c r="K228" s="480"/>
      <c r="L228" s="478"/>
      <c r="M228" s="478"/>
      <c r="N228" s="478"/>
      <c r="O228" s="478"/>
      <c r="P228" s="476">
        <v>0.5</v>
      </c>
      <c r="Q228" s="476">
        <v>0.5</v>
      </c>
      <c r="R228" s="477" t="s">
        <v>607</v>
      </c>
      <c r="S228" s="478"/>
      <c r="T228" s="478"/>
      <c r="U228" s="478"/>
      <c r="V228" s="476"/>
      <c r="W228" s="476"/>
      <c r="X228" s="476"/>
      <c r="Y228" s="476"/>
      <c r="Z228" s="476"/>
      <c r="AA228" s="476">
        <v>0.5</v>
      </c>
    </row>
    <row r="229" spans="1:27">
      <c r="A229" s="469">
        <v>107</v>
      </c>
      <c r="B229" s="470" t="s">
        <v>4177</v>
      </c>
      <c r="C229" s="471" t="s">
        <v>4178</v>
      </c>
      <c r="D229" s="456" t="s">
        <v>3966</v>
      </c>
      <c r="E229" s="476">
        <v>0.7</v>
      </c>
      <c r="F229" s="476"/>
      <c r="G229" s="477"/>
      <c r="H229" s="477"/>
      <c r="I229" s="478"/>
      <c r="J229" s="478"/>
      <c r="K229" s="477"/>
      <c r="L229" s="478"/>
      <c r="M229" s="478"/>
      <c r="N229" s="478"/>
      <c r="O229" s="478"/>
      <c r="P229" s="476">
        <v>0.7</v>
      </c>
      <c r="Q229" s="476">
        <v>0.7</v>
      </c>
      <c r="R229" s="477" t="s">
        <v>607</v>
      </c>
      <c r="S229" s="478"/>
      <c r="T229" s="478"/>
      <c r="U229" s="478"/>
      <c r="V229" s="476"/>
      <c r="W229" s="476"/>
      <c r="X229" s="476"/>
      <c r="Y229" s="476"/>
      <c r="Z229" s="476"/>
      <c r="AA229" s="476">
        <v>0.7</v>
      </c>
    </row>
    <row r="230" spans="1:27">
      <c r="A230" s="469">
        <v>108</v>
      </c>
      <c r="B230" s="470" t="s">
        <v>4179</v>
      </c>
      <c r="C230" s="471" t="s">
        <v>4180</v>
      </c>
      <c r="D230" s="456" t="s">
        <v>3966</v>
      </c>
      <c r="E230" s="476">
        <v>1.5</v>
      </c>
      <c r="F230" s="476">
        <v>0.91</v>
      </c>
      <c r="G230" s="477"/>
      <c r="H230" s="477"/>
      <c r="I230" s="478"/>
      <c r="J230" s="478"/>
      <c r="K230" s="477">
        <v>0.91</v>
      </c>
      <c r="L230" s="478"/>
      <c r="M230" s="478"/>
      <c r="N230" s="478"/>
      <c r="O230" s="478"/>
      <c r="P230" s="476">
        <v>0.59</v>
      </c>
      <c r="Q230" s="476">
        <v>0.59</v>
      </c>
      <c r="R230" s="477" t="s">
        <v>55</v>
      </c>
      <c r="S230" s="478"/>
      <c r="T230" s="478"/>
      <c r="U230" s="478"/>
      <c r="V230" s="476"/>
      <c r="W230" s="476"/>
      <c r="X230" s="476"/>
      <c r="Y230" s="476">
        <v>0.91</v>
      </c>
      <c r="Z230" s="476"/>
      <c r="AA230" s="476">
        <v>0.59</v>
      </c>
    </row>
    <row r="231" spans="1:27">
      <c r="A231" s="469">
        <v>109</v>
      </c>
      <c r="B231" s="470" t="s">
        <v>4181</v>
      </c>
      <c r="C231" s="471" t="s">
        <v>4182</v>
      </c>
      <c r="D231" s="456" t="s">
        <v>3966</v>
      </c>
      <c r="E231" s="476">
        <v>0.7</v>
      </c>
      <c r="F231" s="476"/>
      <c r="G231" s="477"/>
      <c r="H231" s="477"/>
      <c r="I231" s="478"/>
      <c r="J231" s="478"/>
      <c r="K231" s="477"/>
      <c r="L231" s="478"/>
      <c r="M231" s="478"/>
      <c r="N231" s="478"/>
      <c r="O231" s="478"/>
      <c r="P231" s="476">
        <v>0.7</v>
      </c>
      <c r="Q231" s="476">
        <v>0.7</v>
      </c>
      <c r="R231" s="477" t="s">
        <v>607</v>
      </c>
      <c r="S231" s="478"/>
      <c r="T231" s="478"/>
      <c r="U231" s="478"/>
      <c r="V231" s="476"/>
      <c r="W231" s="476"/>
      <c r="X231" s="476"/>
      <c r="Y231" s="476"/>
      <c r="Z231" s="476"/>
      <c r="AA231" s="476">
        <v>0.7</v>
      </c>
    </row>
    <row r="232" spans="1:27">
      <c r="A232" s="469">
        <v>110</v>
      </c>
      <c r="B232" s="470" t="s">
        <v>4183</v>
      </c>
      <c r="C232" s="471" t="s">
        <v>4184</v>
      </c>
      <c r="D232" s="456" t="s">
        <v>3966</v>
      </c>
      <c r="E232" s="476">
        <v>1.1000000000000001</v>
      </c>
      <c r="F232" s="476">
        <v>0.35</v>
      </c>
      <c r="G232" s="477">
        <v>0.3</v>
      </c>
      <c r="H232" s="477"/>
      <c r="I232" s="478"/>
      <c r="J232" s="478"/>
      <c r="K232" s="477">
        <v>0.05</v>
      </c>
      <c r="L232" s="478"/>
      <c r="M232" s="478"/>
      <c r="N232" s="478"/>
      <c r="O232" s="478"/>
      <c r="P232" s="476">
        <v>0.75</v>
      </c>
      <c r="Q232" s="476">
        <v>0.75</v>
      </c>
      <c r="R232" s="477" t="s">
        <v>55</v>
      </c>
      <c r="S232" s="478"/>
      <c r="T232" s="478"/>
      <c r="U232" s="478">
        <v>1</v>
      </c>
      <c r="V232" s="476"/>
      <c r="W232" s="476"/>
      <c r="X232" s="476"/>
      <c r="Y232" s="476">
        <v>0.35</v>
      </c>
      <c r="Z232" s="476"/>
      <c r="AA232" s="476">
        <v>0.75</v>
      </c>
    </row>
    <row r="233" spans="1:27">
      <c r="A233" s="469">
        <v>111</v>
      </c>
      <c r="B233" s="470" t="s">
        <v>4185</v>
      </c>
      <c r="C233" s="471" t="s">
        <v>4186</v>
      </c>
      <c r="D233" s="456" t="s">
        <v>3966</v>
      </c>
      <c r="E233" s="476">
        <v>0.6</v>
      </c>
      <c r="F233" s="476"/>
      <c r="G233" s="477"/>
      <c r="H233" s="477"/>
      <c r="I233" s="478"/>
      <c r="J233" s="478"/>
      <c r="K233" s="477"/>
      <c r="L233" s="478"/>
      <c r="M233" s="478"/>
      <c r="N233" s="478"/>
      <c r="O233" s="478"/>
      <c r="P233" s="476">
        <v>0.6</v>
      </c>
      <c r="Q233" s="476">
        <v>0.6</v>
      </c>
      <c r="R233" s="477" t="s">
        <v>607</v>
      </c>
      <c r="S233" s="478"/>
      <c r="T233" s="478"/>
      <c r="U233" s="478"/>
      <c r="V233" s="476"/>
      <c r="W233" s="476"/>
      <c r="X233" s="476"/>
      <c r="Y233" s="476"/>
      <c r="Z233" s="476"/>
      <c r="AA233" s="476">
        <v>0.6</v>
      </c>
    </row>
    <row r="234" spans="1:27">
      <c r="A234" s="469">
        <v>112</v>
      </c>
      <c r="B234" s="470" t="s">
        <v>4187</v>
      </c>
      <c r="C234" s="471" t="s">
        <v>4188</v>
      </c>
      <c r="D234" s="456" t="s">
        <v>3966</v>
      </c>
      <c r="E234" s="476">
        <v>0.2</v>
      </c>
      <c r="F234" s="476"/>
      <c r="G234" s="477"/>
      <c r="H234" s="477"/>
      <c r="I234" s="478"/>
      <c r="J234" s="478"/>
      <c r="K234" s="477"/>
      <c r="L234" s="478"/>
      <c r="M234" s="478"/>
      <c r="N234" s="478"/>
      <c r="O234" s="478"/>
      <c r="P234" s="476">
        <v>0.2</v>
      </c>
      <c r="Q234" s="476">
        <v>0.2</v>
      </c>
      <c r="R234" s="477" t="s">
        <v>607</v>
      </c>
      <c r="S234" s="478"/>
      <c r="T234" s="478"/>
      <c r="U234" s="478"/>
      <c r="V234" s="476"/>
      <c r="W234" s="476"/>
      <c r="X234" s="476"/>
      <c r="Y234" s="476"/>
      <c r="Z234" s="476"/>
      <c r="AA234" s="476">
        <v>0.2</v>
      </c>
    </row>
    <row r="235" spans="1:27">
      <c r="A235" s="469">
        <v>113</v>
      </c>
      <c r="B235" s="470" t="s">
        <v>4189</v>
      </c>
      <c r="C235" s="471" t="s">
        <v>4190</v>
      </c>
      <c r="D235" s="456" t="s">
        <v>3966</v>
      </c>
      <c r="E235" s="476">
        <v>0.3</v>
      </c>
      <c r="F235" s="476">
        <v>0.1</v>
      </c>
      <c r="G235" s="477"/>
      <c r="H235" s="477"/>
      <c r="I235" s="478"/>
      <c r="J235" s="478"/>
      <c r="K235" s="477">
        <v>0.1</v>
      </c>
      <c r="L235" s="478"/>
      <c r="M235" s="478"/>
      <c r="N235" s="478"/>
      <c r="O235" s="478"/>
      <c r="P235" s="476">
        <v>0.2</v>
      </c>
      <c r="Q235" s="476">
        <v>0.2</v>
      </c>
      <c r="R235" s="477" t="s">
        <v>607</v>
      </c>
      <c r="S235" s="478"/>
      <c r="T235" s="478"/>
      <c r="U235" s="478"/>
      <c r="V235" s="476"/>
      <c r="W235" s="476"/>
      <c r="X235" s="476"/>
      <c r="Y235" s="476">
        <v>0.1</v>
      </c>
      <c r="Z235" s="476"/>
      <c r="AA235" s="476">
        <v>0.2</v>
      </c>
    </row>
    <row r="236" spans="1:27">
      <c r="A236" s="469">
        <v>114</v>
      </c>
      <c r="B236" s="470" t="s">
        <v>4191</v>
      </c>
      <c r="C236" s="471" t="s">
        <v>4192</v>
      </c>
      <c r="D236" s="456" t="s">
        <v>3966</v>
      </c>
      <c r="E236" s="476">
        <v>0.5</v>
      </c>
      <c r="F236" s="476"/>
      <c r="G236" s="477"/>
      <c r="H236" s="477"/>
      <c r="I236" s="478"/>
      <c r="J236" s="478"/>
      <c r="K236" s="477"/>
      <c r="L236" s="478"/>
      <c r="M236" s="478"/>
      <c r="N236" s="478"/>
      <c r="O236" s="478"/>
      <c r="P236" s="476">
        <v>0.5</v>
      </c>
      <c r="Q236" s="476">
        <v>0.5</v>
      </c>
      <c r="R236" s="477" t="s">
        <v>607</v>
      </c>
      <c r="S236" s="478"/>
      <c r="T236" s="478"/>
      <c r="U236" s="478"/>
      <c r="V236" s="476"/>
      <c r="W236" s="476"/>
      <c r="X236" s="476"/>
      <c r="Y236" s="476"/>
      <c r="Z236" s="476"/>
      <c r="AA236" s="476">
        <v>0.5</v>
      </c>
    </row>
    <row r="237" spans="1:27">
      <c r="A237" s="469">
        <v>115</v>
      </c>
      <c r="B237" s="470" t="s">
        <v>4193</v>
      </c>
      <c r="C237" s="471" t="s">
        <v>4194</v>
      </c>
      <c r="D237" s="456" t="s">
        <v>3966</v>
      </c>
      <c r="E237" s="476">
        <v>0.2</v>
      </c>
      <c r="F237" s="476"/>
      <c r="G237" s="477"/>
      <c r="H237" s="477"/>
      <c r="I237" s="478"/>
      <c r="J237" s="478"/>
      <c r="K237" s="477"/>
      <c r="L237" s="478"/>
      <c r="M237" s="478"/>
      <c r="N237" s="478"/>
      <c r="O237" s="478"/>
      <c r="P237" s="476">
        <v>0.2</v>
      </c>
      <c r="Q237" s="476">
        <v>0.2</v>
      </c>
      <c r="R237" s="477" t="s">
        <v>607</v>
      </c>
      <c r="S237" s="478"/>
      <c r="T237" s="478"/>
      <c r="U237" s="478"/>
      <c r="V237" s="476"/>
      <c r="W237" s="476"/>
      <c r="X237" s="476"/>
      <c r="Y237" s="476"/>
      <c r="Z237" s="476"/>
      <c r="AA237" s="476">
        <v>0.2</v>
      </c>
    </row>
    <row r="238" spans="1:27">
      <c r="A238" s="469">
        <v>116</v>
      </c>
      <c r="B238" s="470" t="s">
        <v>4195</v>
      </c>
      <c r="C238" s="471" t="s">
        <v>4196</v>
      </c>
      <c r="D238" s="456" t="s">
        <v>3966</v>
      </c>
      <c r="E238" s="476">
        <v>0.2</v>
      </c>
      <c r="F238" s="476"/>
      <c r="G238" s="477"/>
      <c r="H238" s="477"/>
      <c r="I238" s="478"/>
      <c r="J238" s="478"/>
      <c r="K238" s="477"/>
      <c r="L238" s="478"/>
      <c r="M238" s="478"/>
      <c r="N238" s="478"/>
      <c r="O238" s="478"/>
      <c r="P238" s="476">
        <v>0.2</v>
      </c>
      <c r="Q238" s="476">
        <v>0.2</v>
      </c>
      <c r="R238" s="477" t="s">
        <v>607</v>
      </c>
      <c r="S238" s="478"/>
      <c r="T238" s="478"/>
      <c r="U238" s="478"/>
      <c r="V238" s="476"/>
      <c r="W238" s="476"/>
      <c r="X238" s="476"/>
      <c r="Y238" s="476"/>
      <c r="Z238" s="476"/>
      <c r="AA238" s="476">
        <v>0.2</v>
      </c>
    </row>
    <row r="239" spans="1:27">
      <c r="A239" s="469">
        <v>117</v>
      </c>
      <c r="B239" s="470" t="s">
        <v>4197</v>
      </c>
      <c r="C239" s="471" t="s">
        <v>4198</v>
      </c>
      <c r="D239" s="456" t="s">
        <v>3966</v>
      </c>
      <c r="E239" s="476">
        <v>0.7</v>
      </c>
      <c r="F239" s="476">
        <v>0.2</v>
      </c>
      <c r="G239" s="477"/>
      <c r="H239" s="477"/>
      <c r="I239" s="478"/>
      <c r="J239" s="478"/>
      <c r="K239" s="477">
        <v>0.2</v>
      </c>
      <c r="L239" s="478"/>
      <c r="M239" s="478"/>
      <c r="N239" s="478"/>
      <c r="O239" s="478"/>
      <c r="P239" s="476">
        <v>0.5</v>
      </c>
      <c r="Q239" s="476">
        <v>0.5</v>
      </c>
      <c r="R239" s="477" t="s">
        <v>607</v>
      </c>
      <c r="S239" s="478"/>
      <c r="T239" s="478"/>
      <c r="U239" s="478"/>
      <c r="V239" s="476"/>
      <c r="W239" s="476"/>
      <c r="X239" s="476"/>
      <c r="Y239" s="476">
        <v>0.2</v>
      </c>
      <c r="Z239" s="476"/>
      <c r="AA239" s="476">
        <v>0.5</v>
      </c>
    </row>
    <row r="240" spans="1:27">
      <c r="A240" s="469">
        <v>118</v>
      </c>
      <c r="B240" s="470" t="s">
        <v>4199</v>
      </c>
      <c r="C240" s="471" t="s">
        <v>4200</v>
      </c>
      <c r="D240" s="456" t="s">
        <v>3966</v>
      </c>
      <c r="E240" s="476">
        <v>0.7</v>
      </c>
      <c r="F240" s="476"/>
      <c r="G240" s="477"/>
      <c r="H240" s="477"/>
      <c r="I240" s="478"/>
      <c r="J240" s="478"/>
      <c r="K240" s="477"/>
      <c r="L240" s="478"/>
      <c r="M240" s="478"/>
      <c r="N240" s="478"/>
      <c r="O240" s="478"/>
      <c r="P240" s="476">
        <v>0.7</v>
      </c>
      <c r="Q240" s="476">
        <v>0.7</v>
      </c>
      <c r="R240" s="477" t="s">
        <v>607</v>
      </c>
      <c r="S240" s="478"/>
      <c r="T240" s="478"/>
      <c r="U240" s="478"/>
      <c r="V240" s="476"/>
      <c r="W240" s="476"/>
      <c r="X240" s="476"/>
      <c r="Y240" s="476"/>
      <c r="Z240" s="476"/>
      <c r="AA240" s="476">
        <v>0.7</v>
      </c>
    </row>
    <row r="241" spans="1:27">
      <c r="A241" s="469">
        <v>119</v>
      </c>
      <c r="B241" s="470" t="s">
        <v>4201</v>
      </c>
      <c r="C241" s="471" t="s">
        <v>4202</v>
      </c>
      <c r="D241" s="456" t="s">
        <v>3966</v>
      </c>
      <c r="E241" s="476">
        <v>0.2</v>
      </c>
      <c r="F241" s="476"/>
      <c r="G241" s="477"/>
      <c r="H241" s="477"/>
      <c r="I241" s="478"/>
      <c r="J241" s="478"/>
      <c r="K241" s="477"/>
      <c r="L241" s="478"/>
      <c r="M241" s="478"/>
      <c r="N241" s="478"/>
      <c r="O241" s="478"/>
      <c r="P241" s="476">
        <v>0.2</v>
      </c>
      <c r="Q241" s="476">
        <v>0.2</v>
      </c>
      <c r="R241" s="477" t="s">
        <v>607</v>
      </c>
      <c r="S241" s="478"/>
      <c r="T241" s="478"/>
      <c r="U241" s="478"/>
      <c r="V241" s="476"/>
      <c r="W241" s="476"/>
      <c r="X241" s="476"/>
      <c r="Y241" s="476"/>
      <c r="Z241" s="476"/>
      <c r="AA241" s="476">
        <v>0.2</v>
      </c>
    </row>
    <row r="242" spans="1:27">
      <c r="A242" s="469">
        <v>120</v>
      </c>
      <c r="B242" s="470" t="s">
        <v>4203</v>
      </c>
      <c r="C242" s="471" t="s">
        <v>4204</v>
      </c>
      <c r="D242" s="456" t="s">
        <v>3966</v>
      </c>
      <c r="E242" s="476">
        <v>0.4</v>
      </c>
      <c r="F242" s="476"/>
      <c r="G242" s="480"/>
      <c r="H242" s="480"/>
      <c r="I242" s="478"/>
      <c r="J242" s="478"/>
      <c r="K242" s="480"/>
      <c r="L242" s="478"/>
      <c r="M242" s="478"/>
      <c r="N242" s="478"/>
      <c r="O242" s="478"/>
      <c r="P242" s="476">
        <v>0.4</v>
      </c>
      <c r="Q242" s="476">
        <v>0.4</v>
      </c>
      <c r="R242" s="477" t="s">
        <v>607</v>
      </c>
      <c r="S242" s="478"/>
      <c r="T242" s="478"/>
      <c r="U242" s="478">
        <v>1</v>
      </c>
      <c r="V242" s="476"/>
      <c r="W242" s="476"/>
      <c r="X242" s="476"/>
      <c r="Y242" s="476"/>
      <c r="Z242" s="476"/>
      <c r="AA242" s="476">
        <v>0.4</v>
      </c>
    </row>
    <row r="243" spans="1:27">
      <c r="A243" s="469">
        <v>121</v>
      </c>
      <c r="B243" s="470" t="s">
        <v>4205</v>
      </c>
      <c r="C243" s="471" t="s">
        <v>4206</v>
      </c>
      <c r="D243" s="456" t="s">
        <v>3966</v>
      </c>
      <c r="E243" s="476">
        <v>0.3</v>
      </c>
      <c r="F243" s="476"/>
      <c r="G243" s="477"/>
      <c r="H243" s="477"/>
      <c r="I243" s="478"/>
      <c r="J243" s="478"/>
      <c r="K243" s="477"/>
      <c r="L243" s="478"/>
      <c r="M243" s="478"/>
      <c r="N243" s="478"/>
      <c r="O243" s="478"/>
      <c r="P243" s="476">
        <v>0.3</v>
      </c>
      <c r="Q243" s="476">
        <v>0.3</v>
      </c>
      <c r="R243" s="477" t="s">
        <v>607</v>
      </c>
      <c r="S243" s="478"/>
      <c r="T243" s="478"/>
      <c r="U243" s="478"/>
      <c r="V243" s="476"/>
      <c r="W243" s="476"/>
      <c r="X243" s="476"/>
      <c r="Y243" s="476"/>
      <c r="Z243" s="476"/>
      <c r="AA243" s="476">
        <v>0.3</v>
      </c>
    </row>
    <row r="244" spans="1:27">
      <c r="A244" s="469">
        <v>122</v>
      </c>
      <c r="B244" s="470" t="s">
        <v>4207</v>
      </c>
      <c r="C244" s="471" t="s">
        <v>4208</v>
      </c>
      <c r="D244" s="456" t="s">
        <v>3966</v>
      </c>
      <c r="E244" s="476">
        <v>0.3</v>
      </c>
      <c r="F244" s="476"/>
      <c r="G244" s="477"/>
      <c r="H244" s="477"/>
      <c r="I244" s="478"/>
      <c r="J244" s="478"/>
      <c r="K244" s="477"/>
      <c r="L244" s="478"/>
      <c r="M244" s="478"/>
      <c r="N244" s="478"/>
      <c r="O244" s="478"/>
      <c r="P244" s="476">
        <v>0.3</v>
      </c>
      <c r="Q244" s="476">
        <v>0.3</v>
      </c>
      <c r="R244" s="477" t="s">
        <v>607</v>
      </c>
      <c r="S244" s="478"/>
      <c r="T244" s="478"/>
      <c r="U244" s="478"/>
      <c r="V244" s="476"/>
      <c r="W244" s="476"/>
      <c r="X244" s="476"/>
      <c r="Y244" s="476"/>
      <c r="Z244" s="476"/>
      <c r="AA244" s="476">
        <v>0.3</v>
      </c>
    </row>
    <row r="245" spans="1:27">
      <c r="A245" s="469">
        <v>123</v>
      </c>
      <c r="B245" s="470" t="s">
        <v>4209</v>
      </c>
      <c r="C245" s="471" t="s">
        <v>4210</v>
      </c>
      <c r="D245" s="456" t="s">
        <v>3966</v>
      </c>
      <c r="E245" s="476">
        <v>0.5</v>
      </c>
      <c r="F245" s="476"/>
      <c r="G245" s="477"/>
      <c r="H245" s="477"/>
      <c r="I245" s="478"/>
      <c r="J245" s="478"/>
      <c r="K245" s="477"/>
      <c r="L245" s="478"/>
      <c r="M245" s="478"/>
      <c r="N245" s="478"/>
      <c r="O245" s="478"/>
      <c r="P245" s="476">
        <v>0.5</v>
      </c>
      <c r="Q245" s="476">
        <v>0.5</v>
      </c>
      <c r="R245" s="477" t="s">
        <v>607</v>
      </c>
      <c r="S245" s="478"/>
      <c r="T245" s="478"/>
      <c r="U245" s="478"/>
      <c r="V245" s="476"/>
      <c r="W245" s="476"/>
      <c r="X245" s="476"/>
      <c r="Y245" s="476"/>
      <c r="Z245" s="476"/>
      <c r="AA245" s="476">
        <v>0.5</v>
      </c>
    </row>
    <row r="246" spans="1:27">
      <c r="A246" s="469">
        <v>124</v>
      </c>
      <c r="B246" s="470" t="s">
        <v>4211</v>
      </c>
      <c r="C246" s="471" t="s">
        <v>4212</v>
      </c>
      <c r="D246" s="456" t="s">
        <v>3966</v>
      </c>
      <c r="E246" s="476">
        <v>1.2</v>
      </c>
      <c r="F246" s="476"/>
      <c r="G246" s="477"/>
      <c r="H246" s="477"/>
      <c r="I246" s="478"/>
      <c r="J246" s="478"/>
      <c r="K246" s="477"/>
      <c r="L246" s="478"/>
      <c r="M246" s="478"/>
      <c r="N246" s="478"/>
      <c r="O246" s="478"/>
      <c r="P246" s="476">
        <v>1.2</v>
      </c>
      <c r="Q246" s="476">
        <v>1.2</v>
      </c>
      <c r="R246" s="477" t="s">
        <v>607</v>
      </c>
      <c r="S246" s="478"/>
      <c r="T246" s="478"/>
      <c r="U246" s="478"/>
      <c r="V246" s="476"/>
      <c r="W246" s="476"/>
      <c r="X246" s="476"/>
      <c r="Y246" s="476"/>
      <c r="Z246" s="476"/>
      <c r="AA246" s="476">
        <v>1.2</v>
      </c>
    </row>
    <row r="247" spans="1:27">
      <c r="A247" s="469">
        <v>125</v>
      </c>
      <c r="B247" s="470" t="s">
        <v>4213</v>
      </c>
      <c r="C247" s="471" t="s">
        <v>4214</v>
      </c>
      <c r="D247" s="456" t="s">
        <v>3966</v>
      </c>
      <c r="E247" s="476">
        <v>0.3</v>
      </c>
      <c r="F247" s="476"/>
      <c r="G247" s="477"/>
      <c r="H247" s="477"/>
      <c r="I247" s="478"/>
      <c r="J247" s="478"/>
      <c r="K247" s="477"/>
      <c r="L247" s="478"/>
      <c r="M247" s="478"/>
      <c r="N247" s="478"/>
      <c r="O247" s="478"/>
      <c r="P247" s="476">
        <v>0.3</v>
      </c>
      <c r="Q247" s="476">
        <v>0.3</v>
      </c>
      <c r="R247" s="477" t="s">
        <v>607</v>
      </c>
      <c r="S247" s="478"/>
      <c r="T247" s="478"/>
      <c r="U247" s="478"/>
      <c r="V247" s="476"/>
      <c r="W247" s="476"/>
      <c r="X247" s="476"/>
      <c r="Y247" s="476"/>
      <c r="Z247" s="476"/>
      <c r="AA247" s="476">
        <v>0.3</v>
      </c>
    </row>
    <row r="248" spans="1:27">
      <c r="A248" s="469">
        <v>126</v>
      </c>
      <c r="B248" s="470" t="s">
        <v>4215</v>
      </c>
      <c r="C248" s="471" t="s">
        <v>4216</v>
      </c>
      <c r="D248" s="456" t="s">
        <v>3966</v>
      </c>
      <c r="E248" s="476">
        <v>0.2</v>
      </c>
      <c r="F248" s="476"/>
      <c r="G248" s="477"/>
      <c r="H248" s="477"/>
      <c r="I248" s="478"/>
      <c r="J248" s="478"/>
      <c r="K248" s="477"/>
      <c r="L248" s="478"/>
      <c r="M248" s="478"/>
      <c r="N248" s="478"/>
      <c r="O248" s="478"/>
      <c r="P248" s="476">
        <v>0.2</v>
      </c>
      <c r="Q248" s="476">
        <v>0.2</v>
      </c>
      <c r="R248" s="477" t="s">
        <v>607</v>
      </c>
      <c r="S248" s="478"/>
      <c r="T248" s="478"/>
      <c r="U248" s="478"/>
      <c r="V248" s="476"/>
      <c r="W248" s="476"/>
      <c r="X248" s="476"/>
      <c r="Y248" s="476"/>
      <c r="Z248" s="476"/>
      <c r="AA248" s="476">
        <v>0.2</v>
      </c>
    </row>
    <row r="249" spans="1:27">
      <c r="A249" s="469">
        <v>127</v>
      </c>
      <c r="B249" s="470" t="s">
        <v>4217</v>
      </c>
      <c r="C249" s="471" t="s">
        <v>4218</v>
      </c>
      <c r="D249" s="456" t="s">
        <v>3966</v>
      </c>
      <c r="E249" s="476">
        <v>0.3</v>
      </c>
      <c r="F249" s="476"/>
      <c r="G249" s="477"/>
      <c r="H249" s="477"/>
      <c r="I249" s="478"/>
      <c r="J249" s="478"/>
      <c r="K249" s="477"/>
      <c r="L249" s="478"/>
      <c r="M249" s="478"/>
      <c r="N249" s="478"/>
      <c r="O249" s="478"/>
      <c r="P249" s="476">
        <v>0.3</v>
      </c>
      <c r="Q249" s="476">
        <v>0.3</v>
      </c>
      <c r="R249" s="477" t="s">
        <v>607</v>
      </c>
      <c r="S249" s="478"/>
      <c r="T249" s="478"/>
      <c r="U249" s="478"/>
      <c r="V249" s="476"/>
      <c r="W249" s="476"/>
      <c r="X249" s="476"/>
      <c r="Y249" s="476"/>
      <c r="Z249" s="476"/>
      <c r="AA249" s="476">
        <v>0.3</v>
      </c>
    </row>
    <row r="250" spans="1:27">
      <c r="A250" s="469">
        <v>128</v>
      </c>
      <c r="B250" s="470" t="s">
        <v>4219</v>
      </c>
      <c r="C250" s="471" t="s">
        <v>4220</v>
      </c>
      <c r="D250" s="456" t="s">
        <v>3966</v>
      </c>
      <c r="E250" s="476">
        <v>0.6</v>
      </c>
      <c r="F250" s="476">
        <v>0.2</v>
      </c>
      <c r="G250" s="477"/>
      <c r="H250" s="477">
        <v>0.2</v>
      </c>
      <c r="I250" s="478"/>
      <c r="J250" s="478"/>
      <c r="K250" s="477"/>
      <c r="L250" s="478"/>
      <c r="M250" s="478"/>
      <c r="N250" s="478"/>
      <c r="O250" s="478"/>
      <c r="P250" s="476">
        <v>0.4</v>
      </c>
      <c r="Q250" s="476">
        <v>0.4</v>
      </c>
      <c r="R250" s="477" t="s">
        <v>607</v>
      </c>
      <c r="S250" s="478"/>
      <c r="T250" s="478"/>
      <c r="U250" s="478"/>
      <c r="V250" s="476"/>
      <c r="W250" s="476"/>
      <c r="X250" s="476"/>
      <c r="Y250" s="476">
        <v>0.2</v>
      </c>
      <c r="Z250" s="476"/>
      <c r="AA250" s="476">
        <v>0.4</v>
      </c>
    </row>
    <row r="251" spans="1:27">
      <c r="A251" s="469">
        <v>129</v>
      </c>
      <c r="B251" s="470" t="s">
        <v>4221</v>
      </c>
      <c r="C251" s="471" t="s">
        <v>4222</v>
      </c>
      <c r="D251" s="456" t="s">
        <v>3966</v>
      </c>
      <c r="E251" s="476">
        <v>0.2</v>
      </c>
      <c r="F251" s="476"/>
      <c r="G251" s="477"/>
      <c r="H251" s="477"/>
      <c r="I251" s="478"/>
      <c r="J251" s="478"/>
      <c r="K251" s="477"/>
      <c r="L251" s="478"/>
      <c r="M251" s="478"/>
      <c r="N251" s="478"/>
      <c r="O251" s="478"/>
      <c r="P251" s="476">
        <v>0.2</v>
      </c>
      <c r="Q251" s="476">
        <v>0.2</v>
      </c>
      <c r="R251" s="477" t="s">
        <v>607</v>
      </c>
      <c r="S251" s="478"/>
      <c r="T251" s="478"/>
      <c r="U251" s="478"/>
      <c r="V251" s="476"/>
      <c r="W251" s="476"/>
      <c r="X251" s="476"/>
      <c r="Y251" s="476"/>
      <c r="Z251" s="476"/>
      <c r="AA251" s="476">
        <v>0.2</v>
      </c>
    </row>
    <row r="252" spans="1:27">
      <c r="A252" s="469">
        <v>130</v>
      </c>
      <c r="B252" s="470" t="s">
        <v>4223</v>
      </c>
      <c r="C252" s="471" t="s">
        <v>4224</v>
      </c>
      <c r="D252" s="456" t="s">
        <v>3966</v>
      </c>
      <c r="E252" s="476">
        <v>0.2</v>
      </c>
      <c r="F252" s="476"/>
      <c r="G252" s="477"/>
      <c r="H252" s="477"/>
      <c r="I252" s="478"/>
      <c r="J252" s="478"/>
      <c r="K252" s="477"/>
      <c r="L252" s="478"/>
      <c r="M252" s="478"/>
      <c r="N252" s="478"/>
      <c r="O252" s="478"/>
      <c r="P252" s="476">
        <v>0.2</v>
      </c>
      <c r="Q252" s="476">
        <v>0.2</v>
      </c>
      <c r="R252" s="477" t="s">
        <v>607</v>
      </c>
      <c r="S252" s="478"/>
      <c r="T252" s="478"/>
      <c r="U252" s="478"/>
      <c r="V252" s="476"/>
      <c r="W252" s="476"/>
      <c r="X252" s="476"/>
      <c r="Y252" s="476"/>
      <c r="Z252" s="476"/>
      <c r="AA252" s="476">
        <v>0.2</v>
      </c>
    </row>
    <row r="253" spans="1:27">
      <c r="A253" s="469">
        <v>131</v>
      </c>
      <c r="B253" s="470" t="s">
        <v>4225</v>
      </c>
      <c r="C253" s="471" t="s">
        <v>4226</v>
      </c>
      <c r="D253" s="456" t="s">
        <v>3966</v>
      </c>
      <c r="E253" s="476">
        <v>0.4</v>
      </c>
      <c r="F253" s="476"/>
      <c r="G253" s="480"/>
      <c r="H253" s="480"/>
      <c r="I253" s="478"/>
      <c r="J253" s="478"/>
      <c r="K253" s="480"/>
      <c r="L253" s="478"/>
      <c r="M253" s="478"/>
      <c r="N253" s="478"/>
      <c r="O253" s="478"/>
      <c r="P253" s="476">
        <v>0.4</v>
      </c>
      <c r="Q253" s="476">
        <v>0.4</v>
      </c>
      <c r="R253" s="477" t="s">
        <v>607</v>
      </c>
      <c r="S253" s="478"/>
      <c r="T253" s="478"/>
      <c r="U253" s="478"/>
      <c r="V253" s="476"/>
      <c r="W253" s="476"/>
      <c r="X253" s="476"/>
      <c r="Y253" s="476"/>
      <c r="Z253" s="476"/>
      <c r="AA253" s="476">
        <v>0.4</v>
      </c>
    </row>
    <row r="254" spans="1:27">
      <c r="A254" s="469">
        <v>132</v>
      </c>
      <c r="B254" s="470" t="s">
        <v>4227</v>
      </c>
      <c r="C254" s="471" t="s">
        <v>4228</v>
      </c>
      <c r="D254" s="456" t="s">
        <v>3966</v>
      </c>
      <c r="E254" s="476">
        <v>0.7</v>
      </c>
      <c r="F254" s="476"/>
      <c r="G254" s="477"/>
      <c r="H254" s="477"/>
      <c r="I254" s="478"/>
      <c r="J254" s="478"/>
      <c r="K254" s="477"/>
      <c r="L254" s="478"/>
      <c r="M254" s="478"/>
      <c r="N254" s="478"/>
      <c r="O254" s="478"/>
      <c r="P254" s="476">
        <v>0.7</v>
      </c>
      <c r="Q254" s="476">
        <v>0.7</v>
      </c>
      <c r="R254" s="477" t="s">
        <v>607</v>
      </c>
      <c r="S254" s="478"/>
      <c r="T254" s="478"/>
      <c r="U254" s="478"/>
      <c r="V254" s="476"/>
      <c r="W254" s="476"/>
      <c r="X254" s="476"/>
      <c r="Y254" s="476"/>
      <c r="Z254" s="476"/>
      <c r="AA254" s="476">
        <v>0.7</v>
      </c>
    </row>
    <row r="255" spans="1:27">
      <c r="A255" s="469">
        <v>133</v>
      </c>
      <c r="B255" s="470" t="s">
        <v>4229</v>
      </c>
      <c r="C255" s="471" t="s">
        <v>4230</v>
      </c>
      <c r="D255" s="456" t="s">
        <v>3966</v>
      </c>
      <c r="E255" s="476">
        <v>0.2</v>
      </c>
      <c r="F255" s="476"/>
      <c r="G255" s="477"/>
      <c r="H255" s="477"/>
      <c r="I255" s="478"/>
      <c r="J255" s="478"/>
      <c r="K255" s="477"/>
      <c r="L255" s="478"/>
      <c r="M255" s="478"/>
      <c r="N255" s="478"/>
      <c r="O255" s="478"/>
      <c r="P255" s="476">
        <v>0.2</v>
      </c>
      <c r="Q255" s="476">
        <v>0.2</v>
      </c>
      <c r="R255" s="477" t="s">
        <v>607</v>
      </c>
      <c r="S255" s="478"/>
      <c r="T255" s="478"/>
      <c r="U255" s="478"/>
      <c r="V255" s="476"/>
      <c r="W255" s="476"/>
      <c r="X255" s="476"/>
      <c r="Y255" s="476"/>
      <c r="Z255" s="476"/>
      <c r="AA255" s="476">
        <v>0.2</v>
      </c>
    </row>
    <row r="256" spans="1:27">
      <c r="A256" s="469">
        <v>134</v>
      </c>
      <c r="B256" s="470" t="s">
        <v>4231</v>
      </c>
      <c r="C256" s="471" t="s">
        <v>4232</v>
      </c>
      <c r="D256" s="456" t="s">
        <v>3966</v>
      </c>
      <c r="E256" s="476">
        <v>0.3</v>
      </c>
      <c r="F256" s="476"/>
      <c r="G256" s="477"/>
      <c r="H256" s="477"/>
      <c r="I256" s="478"/>
      <c r="J256" s="478"/>
      <c r="K256" s="477"/>
      <c r="L256" s="478"/>
      <c r="M256" s="478"/>
      <c r="N256" s="478"/>
      <c r="O256" s="478"/>
      <c r="P256" s="476">
        <v>0.3</v>
      </c>
      <c r="Q256" s="476">
        <v>0.3</v>
      </c>
      <c r="R256" s="477" t="s">
        <v>607</v>
      </c>
      <c r="S256" s="478"/>
      <c r="T256" s="478"/>
      <c r="U256" s="478"/>
      <c r="V256" s="476"/>
      <c r="W256" s="476"/>
      <c r="X256" s="476"/>
      <c r="Y256" s="476"/>
      <c r="Z256" s="476"/>
      <c r="AA256" s="476">
        <v>0.3</v>
      </c>
    </row>
    <row r="257" spans="1:27">
      <c r="A257" s="469">
        <v>135</v>
      </c>
      <c r="B257" s="470" t="s">
        <v>4233</v>
      </c>
      <c r="C257" s="471" t="s">
        <v>4234</v>
      </c>
      <c r="D257" s="456" t="s">
        <v>3966</v>
      </c>
      <c r="E257" s="476">
        <v>0.2</v>
      </c>
      <c r="F257" s="476"/>
      <c r="G257" s="477"/>
      <c r="H257" s="477"/>
      <c r="I257" s="478"/>
      <c r="J257" s="478"/>
      <c r="K257" s="477"/>
      <c r="L257" s="478"/>
      <c r="M257" s="478"/>
      <c r="N257" s="478"/>
      <c r="O257" s="478"/>
      <c r="P257" s="476">
        <v>0.2</v>
      </c>
      <c r="Q257" s="476">
        <v>0.2</v>
      </c>
      <c r="R257" s="477" t="s">
        <v>607</v>
      </c>
      <c r="S257" s="478"/>
      <c r="T257" s="478"/>
      <c r="U257" s="478"/>
      <c r="V257" s="476"/>
      <c r="W257" s="476"/>
      <c r="X257" s="476"/>
      <c r="Y257" s="476"/>
      <c r="Z257" s="476"/>
      <c r="AA257" s="476">
        <v>0.2</v>
      </c>
    </row>
    <row r="258" spans="1:27">
      <c r="A258" s="469">
        <v>136</v>
      </c>
      <c r="B258" s="470" t="s">
        <v>4131</v>
      </c>
      <c r="C258" s="471" t="s">
        <v>4235</v>
      </c>
      <c r="D258" s="456" t="s">
        <v>3966</v>
      </c>
      <c r="E258" s="476">
        <v>0.2</v>
      </c>
      <c r="F258" s="476"/>
      <c r="G258" s="477"/>
      <c r="H258" s="477"/>
      <c r="I258" s="478"/>
      <c r="J258" s="478"/>
      <c r="K258" s="477"/>
      <c r="L258" s="478"/>
      <c r="M258" s="478"/>
      <c r="N258" s="478"/>
      <c r="O258" s="478"/>
      <c r="P258" s="476">
        <v>0.2</v>
      </c>
      <c r="Q258" s="476">
        <v>0.2</v>
      </c>
      <c r="R258" s="477" t="s">
        <v>607</v>
      </c>
      <c r="S258" s="478"/>
      <c r="T258" s="478"/>
      <c r="U258" s="478"/>
      <c r="V258" s="476"/>
      <c r="W258" s="476"/>
      <c r="X258" s="476"/>
      <c r="Y258" s="476"/>
      <c r="Z258" s="476"/>
      <c r="AA258" s="476">
        <v>0.2</v>
      </c>
    </row>
    <row r="259" spans="1:27">
      <c r="A259" s="469">
        <v>137</v>
      </c>
      <c r="B259" s="470" t="s">
        <v>4236</v>
      </c>
      <c r="C259" s="471" t="s">
        <v>4237</v>
      </c>
      <c r="D259" s="456" t="s">
        <v>3966</v>
      </c>
      <c r="E259" s="476">
        <v>0.2</v>
      </c>
      <c r="F259" s="476"/>
      <c r="G259" s="477"/>
      <c r="H259" s="477"/>
      <c r="I259" s="478"/>
      <c r="J259" s="478"/>
      <c r="K259" s="477"/>
      <c r="L259" s="478"/>
      <c r="M259" s="478"/>
      <c r="N259" s="478"/>
      <c r="O259" s="478"/>
      <c r="P259" s="476">
        <v>0.2</v>
      </c>
      <c r="Q259" s="476">
        <v>0.2</v>
      </c>
      <c r="R259" s="477" t="s">
        <v>607</v>
      </c>
      <c r="S259" s="478"/>
      <c r="T259" s="478"/>
      <c r="U259" s="478"/>
      <c r="V259" s="476"/>
      <c r="W259" s="476"/>
      <c r="X259" s="476"/>
      <c r="Y259" s="476"/>
      <c r="Z259" s="476"/>
      <c r="AA259" s="476">
        <v>0.2</v>
      </c>
    </row>
    <row r="260" spans="1:27">
      <c r="A260" s="469">
        <v>138</v>
      </c>
      <c r="B260" s="470" t="s">
        <v>4238</v>
      </c>
      <c r="C260" s="471" t="s">
        <v>4239</v>
      </c>
      <c r="D260" s="456" t="s">
        <v>3966</v>
      </c>
      <c r="E260" s="476">
        <v>0.3</v>
      </c>
      <c r="F260" s="476"/>
      <c r="G260" s="477"/>
      <c r="H260" s="477"/>
      <c r="I260" s="478"/>
      <c r="J260" s="478"/>
      <c r="K260" s="477"/>
      <c r="L260" s="478"/>
      <c r="M260" s="478"/>
      <c r="N260" s="478"/>
      <c r="O260" s="478"/>
      <c r="P260" s="476">
        <v>0.3</v>
      </c>
      <c r="Q260" s="476">
        <v>0.3</v>
      </c>
      <c r="R260" s="477" t="s">
        <v>607</v>
      </c>
      <c r="S260" s="478"/>
      <c r="T260" s="478"/>
      <c r="U260" s="478"/>
      <c r="V260" s="476"/>
      <c r="W260" s="476"/>
      <c r="X260" s="476"/>
      <c r="Y260" s="476"/>
      <c r="Z260" s="476"/>
      <c r="AA260" s="476">
        <v>0.3</v>
      </c>
    </row>
    <row r="261" spans="1:27">
      <c r="A261" s="469">
        <v>139</v>
      </c>
      <c r="B261" s="470" t="s">
        <v>4240</v>
      </c>
      <c r="C261" s="471" t="s">
        <v>4241</v>
      </c>
      <c r="D261" s="456" t="s">
        <v>3966</v>
      </c>
      <c r="E261" s="476">
        <v>0.3</v>
      </c>
      <c r="F261" s="476"/>
      <c r="G261" s="477"/>
      <c r="H261" s="477"/>
      <c r="I261" s="478"/>
      <c r="J261" s="478"/>
      <c r="K261" s="477"/>
      <c r="L261" s="478"/>
      <c r="M261" s="478"/>
      <c r="N261" s="478"/>
      <c r="O261" s="478"/>
      <c r="P261" s="476">
        <v>0.3</v>
      </c>
      <c r="Q261" s="476">
        <v>0.3</v>
      </c>
      <c r="R261" s="477" t="s">
        <v>607</v>
      </c>
      <c r="S261" s="478"/>
      <c r="T261" s="478"/>
      <c r="U261" s="478"/>
      <c r="V261" s="476"/>
      <c r="W261" s="476"/>
      <c r="X261" s="476"/>
      <c r="Y261" s="476"/>
      <c r="Z261" s="476"/>
      <c r="AA261" s="476">
        <v>0.3</v>
      </c>
    </row>
    <row r="262" spans="1:27">
      <c r="A262" s="469">
        <v>140</v>
      </c>
      <c r="B262" s="470" t="s">
        <v>4242</v>
      </c>
      <c r="C262" s="471" t="s">
        <v>4243</v>
      </c>
      <c r="D262" s="456" t="s">
        <v>3966</v>
      </c>
      <c r="E262" s="476">
        <v>0.2</v>
      </c>
      <c r="F262" s="476"/>
      <c r="G262" s="477"/>
      <c r="H262" s="477"/>
      <c r="I262" s="478"/>
      <c r="J262" s="478"/>
      <c r="K262" s="477"/>
      <c r="L262" s="478"/>
      <c r="M262" s="478"/>
      <c r="N262" s="478"/>
      <c r="O262" s="478"/>
      <c r="P262" s="476">
        <v>0.2</v>
      </c>
      <c r="Q262" s="476">
        <v>0.2</v>
      </c>
      <c r="R262" s="477" t="s">
        <v>607</v>
      </c>
      <c r="S262" s="478"/>
      <c r="T262" s="478"/>
      <c r="U262" s="478"/>
      <c r="V262" s="476"/>
      <c r="W262" s="476"/>
      <c r="X262" s="476"/>
      <c r="Y262" s="476"/>
      <c r="Z262" s="476"/>
      <c r="AA262" s="476">
        <v>0.2</v>
      </c>
    </row>
    <row r="263" spans="1:27">
      <c r="A263" s="469">
        <v>141</v>
      </c>
      <c r="B263" s="470" t="s">
        <v>4244</v>
      </c>
      <c r="C263" s="471" t="s">
        <v>4245</v>
      </c>
      <c r="D263" s="456" t="s">
        <v>3966</v>
      </c>
      <c r="E263" s="476">
        <v>1</v>
      </c>
      <c r="F263" s="476"/>
      <c r="G263" s="477"/>
      <c r="H263" s="477"/>
      <c r="I263" s="478"/>
      <c r="J263" s="478"/>
      <c r="K263" s="477"/>
      <c r="L263" s="478"/>
      <c r="M263" s="478"/>
      <c r="N263" s="478"/>
      <c r="O263" s="478"/>
      <c r="P263" s="476">
        <v>1</v>
      </c>
      <c r="Q263" s="476">
        <v>1</v>
      </c>
      <c r="R263" s="477" t="s">
        <v>607</v>
      </c>
      <c r="S263" s="478"/>
      <c r="T263" s="478"/>
      <c r="U263" s="478"/>
      <c r="V263" s="476"/>
      <c r="W263" s="476"/>
      <c r="X263" s="476"/>
      <c r="Y263" s="476"/>
      <c r="Z263" s="476"/>
      <c r="AA263" s="476">
        <v>1</v>
      </c>
    </row>
    <row r="264" spans="1:27">
      <c r="A264" s="469">
        <v>142</v>
      </c>
      <c r="B264" s="470" t="s">
        <v>4246</v>
      </c>
      <c r="C264" s="471" t="s">
        <v>4247</v>
      </c>
      <c r="D264" s="456" t="s">
        <v>3966</v>
      </c>
      <c r="E264" s="476">
        <v>0.4</v>
      </c>
      <c r="F264" s="476"/>
      <c r="G264" s="477"/>
      <c r="H264" s="477"/>
      <c r="I264" s="478"/>
      <c r="J264" s="478"/>
      <c r="K264" s="477"/>
      <c r="L264" s="478"/>
      <c r="M264" s="478"/>
      <c r="N264" s="478"/>
      <c r="O264" s="478"/>
      <c r="P264" s="476">
        <v>0.4</v>
      </c>
      <c r="Q264" s="476">
        <v>0.4</v>
      </c>
      <c r="R264" s="477" t="s">
        <v>607</v>
      </c>
      <c r="S264" s="478"/>
      <c r="T264" s="478"/>
      <c r="U264" s="478"/>
      <c r="V264" s="476"/>
      <c r="W264" s="476"/>
      <c r="X264" s="476"/>
      <c r="Y264" s="476"/>
      <c r="Z264" s="476"/>
      <c r="AA264" s="476">
        <v>0.4</v>
      </c>
    </row>
    <row r="265" spans="1:27">
      <c r="A265" s="469">
        <v>143</v>
      </c>
      <c r="B265" s="470" t="s">
        <v>4248</v>
      </c>
      <c r="C265" s="471" t="s">
        <v>4249</v>
      </c>
      <c r="D265" s="456" t="s">
        <v>3966</v>
      </c>
      <c r="E265" s="476">
        <v>0.5</v>
      </c>
      <c r="F265" s="476"/>
      <c r="G265" s="480"/>
      <c r="H265" s="480"/>
      <c r="I265" s="478"/>
      <c r="J265" s="478"/>
      <c r="K265" s="480"/>
      <c r="L265" s="478"/>
      <c r="M265" s="478"/>
      <c r="N265" s="478"/>
      <c r="O265" s="478"/>
      <c r="P265" s="476">
        <v>0.5</v>
      </c>
      <c r="Q265" s="476">
        <v>0.5</v>
      </c>
      <c r="R265" s="477" t="s">
        <v>607</v>
      </c>
      <c r="S265" s="478"/>
      <c r="T265" s="478"/>
      <c r="U265" s="478"/>
      <c r="V265" s="476"/>
      <c r="W265" s="476"/>
      <c r="X265" s="476"/>
      <c r="Y265" s="476"/>
      <c r="Z265" s="476"/>
      <c r="AA265" s="476">
        <v>0.5</v>
      </c>
    </row>
    <row r="266" spans="1:27">
      <c r="A266" s="469">
        <v>144</v>
      </c>
      <c r="B266" s="470" t="s">
        <v>4250</v>
      </c>
      <c r="C266" s="471" t="s">
        <v>4251</v>
      </c>
      <c r="D266" s="456" t="s">
        <v>3966</v>
      </c>
      <c r="E266" s="476">
        <v>0.4</v>
      </c>
      <c r="F266" s="476"/>
      <c r="G266" s="477"/>
      <c r="H266" s="477"/>
      <c r="I266" s="478"/>
      <c r="J266" s="478"/>
      <c r="K266" s="477"/>
      <c r="L266" s="478"/>
      <c r="M266" s="478"/>
      <c r="N266" s="478"/>
      <c r="O266" s="478"/>
      <c r="P266" s="476">
        <v>0.4</v>
      </c>
      <c r="Q266" s="476">
        <v>0.4</v>
      </c>
      <c r="R266" s="477" t="s">
        <v>607</v>
      </c>
      <c r="S266" s="478"/>
      <c r="T266" s="478"/>
      <c r="U266" s="478"/>
      <c r="V266" s="476"/>
      <c r="W266" s="476"/>
      <c r="X266" s="476"/>
      <c r="Y266" s="476"/>
      <c r="Z266" s="476"/>
      <c r="AA266" s="476">
        <v>0.4</v>
      </c>
    </row>
    <row r="267" spans="1:27">
      <c r="A267" s="469">
        <v>145</v>
      </c>
      <c r="B267" s="470" t="s">
        <v>4252</v>
      </c>
      <c r="C267" s="471" t="s">
        <v>4253</v>
      </c>
      <c r="D267" s="456" t="s">
        <v>3966</v>
      </c>
      <c r="E267" s="476">
        <v>0.5</v>
      </c>
      <c r="F267" s="476"/>
      <c r="G267" s="477"/>
      <c r="H267" s="477"/>
      <c r="I267" s="478"/>
      <c r="J267" s="478"/>
      <c r="K267" s="477"/>
      <c r="L267" s="478"/>
      <c r="M267" s="478"/>
      <c r="N267" s="478"/>
      <c r="O267" s="478"/>
      <c r="P267" s="476">
        <v>0.5</v>
      </c>
      <c r="Q267" s="476">
        <v>0.5</v>
      </c>
      <c r="R267" s="477" t="s">
        <v>607</v>
      </c>
      <c r="S267" s="478"/>
      <c r="T267" s="478"/>
      <c r="U267" s="478"/>
      <c r="V267" s="476"/>
      <c r="W267" s="476"/>
      <c r="X267" s="476"/>
      <c r="Y267" s="476"/>
      <c r="Z267" s="476"/>
      <c r="AA267" s="476">
        <v>0.5</v>
      </c>
    </row>
    <row r="268" spans="1:27">
      <c r="A268" s="469">
        <v>146</v>
      </c>
      <c r="B268" s="470" t="s">
        <v>4254</v>
      </c>
      <c r="C268" s="471" t="s">
        <v>4255</v>
      </c>
      <c r="D268" s="456" t="s">
        <v>3966</v>
      </c>
      <c r="E268" s="476">
        <v>0.1</v>
      </c>
      <c r="F268" s="476"/>
      <c r="G268" s="477"/>
      <c r="H268" s="477"/>
      <c r="I268" s="478"/>
      <c r="J268" s="478"/>
      <c r="K268" s="477"/>
      <c r="L268" s="478"/>
      <c r="M268" s="478"/>
      <c r="N268" s="478"/>
      <c r="O268" s="478"/>
      <c r="P268" s="476">
        <v>0.1</v>
      </c>
      <c r="Q268" s="476">
        <v>0.1</v>
      </c>
      <c r="R268" s="477" t="s">
        <v>607</v>
      </c>
      <c r="S268" s="478"/>
      <c r="T268" s="478"/>
      <c r="U268" s="478"/>
      <c r="V268" s="476"/>
      <c r="W268" s="476"/>
      <c r="X268" s="476"/>
      <c r="Y268" s="476"/>
      <c r="Z268" s="476"/>
      <c r="AA268" s="476">
        <v>0.1</v>
      </c>
    </row>
    <row r="269" spans="1:27">
      <c r="A269" s="469">
        <v>147</v>
      </c>
      <c r="B269" s="470" t="s">
        <v>4256</v>
      </c>
      <c r="C269" s="471" t="s">
        <v>4257</v>
      </c>
      <c r="D269" s="456" t="s">
        <v>3966</v>
      </c>
      <c r="E269" s="476">
        <v>0.7</v>
      </c>
      <c r="F269" s="476"/>
      <c r="G269" s="477"/>
      <c r="H269" s="477"/>
      <c r="I269" s="478"/>
      <c r="J269" s="478"/>
      <c r="K269" s="477"/>
      <c r="L269" s="478"/>
      <c r="M269" s="478"/>
      <c r="N269" s="478"/>
      <c r="O269" s="478"/>
      <c r="P269" s="476">
        <v>0.7</v>
      </c>
      <c r="Q269" s="476">
        <v>0.7</v>
      </c>
      <c r="R269" s="477" t="s">
        <v>607</v>
      </c>
      <c r="S269" s="478"/>
      <c r="T269" s="478"/>
      <c r="U269" s="478"/>
      <c r="V269" s="476"/>
      <c r="W269" s="476"/>
      <c r="X269" s="476"/>
      <c r="Y269" s="476"/>
      <c r="Z269" s="476"/>
      <c r="AA269" s="476">
        <v>0.7</v>
      </c>
    </row>
    <row r="270" spans="1:27">
      <c r="A270" s="469">
        <v>148</v>
      </c>
      <c r="B270" s="470" t="s">
        <v>4258</v>
      </c>
      <c r="C270" s="471" t="s">
        <v>4259</v>
      </c>
      <c r="D270" s="456" t="s">
        <v>3966</v>
      </c>
      <c r="E270" s="476">
        <v>0.6</v>
      </c>
      <c r="F270" s="476"/>
      <c r="G270" s="477"/>
      <c r="H270" s="477"/>
      <c r="I270" s="478"/>
      <c r="J270" s="478"/>
      <c r="K270" s="477"/>
      <c r="L270" s="478"/>
      <c r="M270" s="478"/>
      <c r="N270" s="478"/>
      <c r="O270" s="478"/>
      <c r="P270" s="476">
        <v>0.6</v>
      </c>
      <c r="Q270" s="476">
        <v>0.6</v>
      </c>
      <c r="R270" s="477" t="s">
        <v>607</v>
      </c>
      <c r="S270" s="478"/>
      <c r="T270" s="478"/>
      <c r="U270" s="478"/>
      <c r="V270" s="476"/>
      <c r="W270" s="476"/>
      <c r="X270" s="476"/>
      <c r="Y270" s="476"/>
      <c r="Z270" s="476"/>
      <c r="AA270" s="476">
        <v>0.6</v>
      </c>
    </row>
    <row r="271" spans="1:27">
      <c r="A271" s="481">
        <v>149</v>
      </c>
      <c r="B271" s="487" t="s">
        <v>4260</v>
      </c>
      <c r="C271" s="483" t="s">
        <v>4261</v>
      </c>
      <c r="D271" s="457" t="s">
        <v>3966</v>
      </c>
      <c r="E271" s="483">
        <v>2.1</v>
      </c>
      <c r="F271" s="483">
        <v>1.22</v>
      </c>
      <c r="G271" s="484">
        <v>0.3</v>
      </c>
      <c r="H271" s="484"/>
      <c r="I271" s="485"/>
      <c r="J271" s="485"/>
      <c r="K271" s="484">
        <v>0.92</v>
      </c>
      <c r="L271" s="485"/>
      <c r="M271" s="485"/>
      <c r="N271" s="485"/>
      <c r="O271" s="485"/>
      <c r="P271" s="483">
        <v>0.88</v>
      </c>
      <c r="Q271" s="483">
        <v>0.88</v>
      </c>
      <c r="R271" s="484" t="s">
        <v>55</v>
      </c>
      <c r="S271" s="485"/>
      <c r="T271" s="485"/>
      <c r="U271" s="485"/>
      <c r="V271" s="483"/>
      <c r="W271" s="483"/>
      <c r="X271" s="483"/>
      <c r="Y271" s="483">
        <v>1.22</v>
      </c>
      <c r="Z271" s="483"/>
      <c r="AA271" s="483">
        <v>0.88</v>
      </c>
    </row>
    <row r="272" spans="1:27">
      <c r="A272" s="469">
        <v>150</v>
      </c>
      <c r="B272" s="470" t="s">
        <v>4262</v>
      </c>
      <c r="C272" s="471" t="s">
        <v>4263</v>
      </c>
      <c r="D272" s="456" t="s">
        <v>3966</v>
      </c>
      <c r="E272" s="476">
        <v>0.3</v>
      </c>
      <c r="F272" s="476"/>
      <c r="G272" s="477"/>
      <c r="H272" s="477"/>
      <c r="I272" s="478"/>
      <c r="J272" s="478"/>
      <c r="K272" s="477"/>
      <c r="L272" s="478"/>
      <c r="M272" s="478"/>
      <c r="N272" s="478"/>
      <c r="O272" s="478"/>
      <c r="P272" s="476">
        <v>0.3</v>
      </c>
      <c r="Q272" s="476">
        <v>0.3</v>
      </c>
      <c r="R272" s="477" t="s">
        <v>607</v>
      </c>
      <c r="S272" s="478"/>
      <c r="T272" s="478"/>
      <c r="U272" s="478"/>
      <c r="V272" s="476"/>
      <c r="W272" s="476"/>
      <c r="X272" s="476"/>
      <c r="Y272" s="476"/>
      <c r="Z272" s="476"/>
      <c r="AA272" s="476">
        <v>0.3</v>
      </c>
    </row>
    <row r="273" spans="1:27">
      <c r="A273" s="469">
        <v>151</v>
      </c>
      <c r="B273" s="470" t="s">
        <v>4027</v>
      </c>
      <c r="C273" s="471" t="s">
        <v>4264</v>
      </c>
      <c r="D273" s="456" t="s">
        <v>3966</v>
      </c>
      <c r="E273" s="476">
        <v>0.2</v>
      </c>
      <c r="F273" s="476"/>
      <c r="G273" s="477"/>
      <c r="H273" s="477"/>
      <c r="I273" s="478"/>
      <c r="J273" s="478"/>
      <c r="K273" s="477"/>
      <c r="L273" s="478"/>
      <c r="M273" s="478"/>
      <c r="N273" s="478"/>
      <c r="O273" s="478"/>
      <c r="P273" s="476">
        <v>0.2</v>
      </c>
      <c r="Q273" s="476">
        <v>0.2</v>
      </c>
      <c r="R273" s="477" t="s">
        <v>607</v>
      </c>
      <c r="S273" s="478"/>
      <c r="T273" s="478"/>
      <c r="U273" s="478"/>
      <c r="V273" s="476"/>
      <c r="W273" s="476"/>
      <c r="X273" s="476"/>
      <c r="Y273" s="476"/>
      <c r="Z273" s="476"/>
      <c r="AA273" s="476">
        <v>0.2</v>
      </c>
    </row>
    <row r="274" spans="1:27">
      <c r="A274" s="469">
        <v>152</v>
      </c>
      <c r="B274" s="470" t="s">
        <v>4265</v>
      </c>
      <c r="C274" s="471" t="s">
        <v>4266</v>
      </c>
      <c r="D274" s="456" t="s">
        <v>3966</v>
      </c>
      <c r="E274" s="476">
        <v>0.1</v>
      </c>
      <c r="F274" s="476"/>
      <c r="G274" s="477"/>
      <c r="H274" s="477"/>
      <c r="I274" s="478"/>
      <c r="J274" s="478"/>
      <c r="K274" s="477"/>
      <c r="L274" s="478"/>
      <c r="M274" s="478"/>
      <c r="N274" s="478"/>
      <c r="O274" s="478"/>
      <c r="P274" s="476">
        <v>0.1</v>
      </c>
      <c r="Q274" s="476">
        <v>0.1</v>
      </c>
      <c r="R274" s="477" t="s">
        <v>607</v>
      </c>
      <c r="S274" s="478"/>
      <c r="T274" s="478"/>
      <c r="U274" s="478"/>
      <c r="V274" s="476"/>
      <c r="W274" s="476"/>
      <c r="X274" s="476"/>
      <c r="Y274" s="476"/>
      <c r="Z274" s="476"/>
      <c r="AA274" s="476">
        <v>0.1</v>
      </c>
    </row>
    <row r="275" spans="1:27">
      <c r="A275" s="469">
        <v>153</v>
      </c>
      <c r="B275" s="470" t="s">
        <v>4267</v>
      </c>
      <c r="C275" s="471" t="s">
        <v>4268</v>
      </c>
      <c r="D275" s="456" t="s">
        <v>3966</v>
      </c>
      <c r="E275" s="476">
        <v>0.2</v>
      </c>
      <c r="F275" s="476"/>
      <c r="G275" s="480"/>
      <c r="H275" s="480"/>
      <c r="I275" s="478"/>
      <c r="J275" s="478"/>
      <c r="K275" s="480"/>
      <c r="L275" s="478"/>
      <c r="M275" s="478"/>
      <c r="N275" s="478"/>
      <c r="O275" s="478"/>
      <c r="P275" s="476">
        <v>0.2</v>
      </c>
      <c r="Q275" s="476">
        <v>0.2</v>
      </c>
      <c r="R275" s="477" t="s">
        <v>607</v>
      </c>
      <c r="S275" s="478"/>
      <c r="T275" s="478"/>
      <c r="U275" s="478"/>
      <c r="V275" s="476"/>
      <c r="W275" s="476"/>
      <c r="X275" s="476"/>
      <c r="Y275" s="476"/>
      <c r="Z275" s="476"/>
      <c r="AA275" s="476">
        <v>0.2</v>
      </c>
    </row>
    <row r="276" spans="1:27">
      <c r="A276" s="469">
        <v>154</v>
      </c>
      <c r="B276" s="470" t="s">
        <v>4269</v>
      </c>
      <c r="C276" s="471" t="s">
        <v>4270</v>
      </c>
      <c r="D276" s="456" t="s">
        <v>3966</v>
      </c>
      <c r="E276" s="476">
        <v>0.2</v>
      </c>
      <c r="F276" s="476"/>
      <c r="G276" s="477"/>
      <c r="H276" s="477"/>
      <c r="I276" s="478"/>
      <c r="J276" s="478"/>
      <c r="K276" s="477"/>
      <c r="L276" s="478"/>
      <c r="M276" s="478"/>
      <c r="N276" s="478"/>
      <c r="O276" s="478"/>
      <c r="P276" s="476">
        <v>0.2</v>
      </c>
      <c r="Q276" s="476">
        <v>0.2</v>
      </c>
      <c r="R276" s="477" t="s">
        <v>607</v>
      </c>
      <c r="S276" s="478"/>
      <c r="T276" s="478"/>
      <c r="U276" s="478"/>
      <c r="V276" s="476"/>
      <c r="W276" s="476"/>
      <c r="X276" s="476"/>
      <c r="Y276" s="476"/>
      <c r="Z276" s="476"/>
      <c r="AA276" s="476">
        <v>0.2</v>
      </c>
    </row>
    <row r="277" spans="1:27">
      <c r="A277" s="469">
        <v>155</v>
      </c>
      <c r="B277" s="470" t="s">
        <v>4271</v>
      </c>
      <c r="C277" s="471" t="s">
        <v>4272</v>
      </c>
      <c r="D277" s="456" t="s">
        <v>3966</v>
      </c>
      <c r="E277" s="476">
        <v>0.3</v>
      </c>
      <c r="F277" s="476"/>
      <c r="G277" s="477"/>
      <c r="H277" s="477"/>
      <c r="I277" s="478"/>
      <c r="J277" s="478"/>
      <c r="K277" s="477"/>
      <c r="L277" s="478"/>
      <c r="M277" s="478"/>
      <c r="N277" s="478"/>
      <c r="O277" s="478"/>
      <c r="P277" s="476">
        <v>0.3</v>
      </c>
      <c r="Q277" s="476">
        <v>0.3</v>
      </c>
      <c r="R277" s="477" t="s">
        <v>607</v>
      </c>
      <c r="S277" s="478"/>
      <c r="T277" s="478"/>
      <c r="U277" s="478"/>
      <c r="V277" s="476"/>
      <c r="W277" s="476"/>
      <c r="X277" s="476"/>
      <c r="Y277" s="476"/>
      <c r="Z277" s="476"/>
      <c r="AA277" s="476">
        <v>0.3</v>
      </c>
    </row>
    <row r="278" spans="1:27">
      <c r="A278" s="469">
        <v>156</v>
      </c>
      <c r="B278" s="470" t="s">
        <v>4273</v>
      </c>
      <c r="C278" s="471" t="s">
        <v>4274</v>
      </c>
      <c r="D278" s="456" t="s">
        <v>3966</v>
      </c>
      <c r="E278" s="476">
        <v>0.3</v>
      </c>
      <c r="F278" s="476"/>
      <c r="G278" s="477"/>
      <c r="H278" s="477"/>
      <c r="I278" s="478"/>
      <c r="J278" s="478"/>
      <c r="K278" s="477"/>
      <c r="L278" s="478"/>
      <c r="M278" s="478"/>
      <c r="N278" s="478"/>
      <c r="O278" s="478"/>
      <c r="P278" s="476">
        <v>0.3</v>
      </c>
      <c r="Q278" s="476">
        <v>0.3</v>
      </c>
      <c r="R278" s="477" t="s">
        <v>607</v>
      </c>
      <c r="S278" s="478"/>
      <c r="T278" s="478"/>
      <c r="U278" s="478"/>
      <c r="V278" s="476"/>
      <c r="W278" s="476"/>
      <c r="X278" s="476"/>
      <c r="Y278" s="476"/>
      <c r="Z278" s="476"/>
      <c r="AA278" s="476">
        <v>0.3</v>
      </c>
    </row>
    <row r="279" spans="1:27">
      <c r="A279" s="469">
        <v>157</v>
      </c>
      <c r="B279" s="470" t="s">
        <v>4275</v>
      </c>
      <c r="C279" s="471" t="s">
        <v>4276</v>
      </c>
      <c r="D279" s="456" t="s">
        <v>3966</v>
      </c>
      <c r="E279" s="476">
        <v>0.3</v>
      </c>
      <c r="F279" s="476"/>
      <c r="G279" s="477"/>
      <c r="H279" s="477"/>
      <c r="I279" s="478"/>
      <c r="J279" s="478"/>
      <c r="K279" s="477"/>
      <c r="L279" s="478"/>
      <c r="M279" s="478"/>
      <c r="N279" s="478"/>
      <c r="O279" s="478"/>
      <c r="P279" s="476">
        <v>0.3</v>
      </c>
      <c r="Q279" s="476">
        <v>0.3</v>
      </c>
      <c r="R279" s="477" t="s">
        <v>607</v>
      </c>
      <c r="S279" s="478"/>
      <c r="T279" s="478"/>
      <c r="U279" s="478"/>
      <c r="V279" s="476"/>
      <c r="W279" s="476"/>
      <c r="X279" s="476"/>
      <c r="Y279" s="476"/>
      <c r="Z279" s="476"/>
      <c r="AA279" s="476">
        <v>0.3</v>
      </c>
    </row>
    <row r="280" spans="1:27">
      <c r="A280" s="469">
        <v>158</v>
      </c>
      <c r="B280" s="470" t="s">
        <v>4277</v>
      </c>
      <c r="C280" s="471" t="s">
        <v>4278</v>
      </c>
      <c r="D280" s="456" t="s">
        <v>3966</v>
      </c>
      <c r="E280" s="476">
        <v>0.1</v>
      </c>
      <c r="F280" s="476"/>
      <c r="G280" s="477"/>
      <c r="H280" s="477"/>
      <c r="I280" s="478"/>
      <c r="J280" s="478"/>
      <c r="K280" s="477"/>
      <c r="L280" s="478"/>
      <c r="M280" s="478"/>
      <c r="N280" s="478"/>
      <c r="O280" s="478"/>
      <c r="P280" s="476">
        <v>0.1</v>
      </c>
      <c r="Q280" s="476">
        <v>0.1</v>
      </c>
      <c r="R280" s="477" t="s">
        <v>607</v>
      </c>
      <c r="S280" s="478"/>
      <c r="T280" s="478"/>
      <c r="U280" s="478"/>
      <c r="V280" s="476"/>
      <c r="W280" s="476"/>
      <c r="X280" s="476"/>
      <c r="Y280" s="476"/>
      <c r="Z280" s="476"/>
      <c r="AA280" s="476">
        <v>0.1</v>
      </c>
    </row>
    <row r="281" spans="1:27">
      <c r="A281" s="469">
        <v>159</v>
      </c>
      <c r="B281" s="470" t="s">
        <v>4279</v>
      </c>
      <c r="C281" s="471" t="s">
        <v>4280</v>
      </c>
      <c r="D281" s="456" t="s">
        <v>3966</v>
      </c>
      <c r="E281" s="476">
        <v>0.2</v>
      </c>
      <c r="F281" s="476"/>
      <c r="G281" s="477"/>
      <c r="H281" s="477"/>
      <c r="I281" s="478"/>
      <c r="J281" s="478"/>
      <c r="K281" s="477"/>
      <c r="L281" s="478"/>
      <c r="M281" s="478"/>
      <c r="N281" s="478"/>
      <c r="O281" s="478"/>
      <c r="P281" s="476">
        <v>0.2</v>
      </c>
      <c r="Q281" s="476">
        <v>0.2</v>
      </c>
      <c r="R281" s="477" t="s">
        <v>607</v>
      </c>
      <c r="S281" s="478"/>
      <c r="T281" s="478"/>
      <c r="U281" s="478"/>
      <c r="V281" s="476"/>
      <c r="W281" s="476"/>
      <c r="X281" s="476"/>
      <c r="Y281" s="476"/>
      <c r="Z281" s="476"/>
      <c r="AA281" s="476">
        <v>0.2</v>
      </c>
    </row>
    <row r="282" spans="1:27">
      <c r="A282" s="469">
        <v>160</v>
      </c>
      <c r="B282" s="491" t="s">
        <v>4281</v>
      </c>
      <c r="C282" s="489" t="s">
        <v>4282</v>
      </c>
      <c r="D282" s="458" t="s">
        <v>3966</v>
      </c>
      <c r="E282" s="492">
        <v>0.4</v>
      </c>
      <c r="F282" s="492"/>
      <c r="G282" s="493"/>
      <c r="H282" s="493"/>
      <c r="I282" s="478"/>
      <c r="J282" s="478"/>
      <c r="K282" s="493"/>
      <c r="L282" s="478"/>
      <c r="M282" s="478"/>
      <c r="N282" s="478"/>
      <c r="O282" s="478"/>
      <c r="P282" s="492">
        <v>0.4</v>
      </c>
      <c r="Q282" s="492">
        <v>0.4</v>
      </c>
      <c r="R282" s="477" t="s">
        <v>607</v>
      </c>
      <c r="S282" s="478"/>
      <c r="T282" s="478">
        <v>1</v>
      </c>
      <c r="U282" s="478"/>
      <c r="V282" s="492"/>
      <c r="W282" s="492"/>
      <c r="X282" s="492"/>
      <c r="Y282" s="492"/>
      <c r="Z282" s="492"/>
      <c r="AA282" s="492">
        <v>0.4</v>
      </c>
    </row>
    <row r="283" spans="1:27" ht="20.25" customHeight="1">
      <c r="A283" s="459"/>
      <c r="B283" s="460" t="s">
        <v>4284</v>
      </c>
      <c r="C283" s="461"/>
      <c r="D283" s="461"/>
      <c r="E283" s="461">
        <f>SUM(E123:E282)</f>
        <v>90.915000000000035</v>
      </c>
      <c r="F283" s="461">
        <v>32.607999999999997</v>
      </c>
      <c r="G283" s="461">
        <v>18.5</v>
      </c>
      <c r="H283" s="461">
        <v>8.7999999999999989</v>
      </c>
      <c r="I283" s="461">
        <v>0</v>
      </c>
      <c r="J283" s="461">
        <v>0</v>
      </c>
      <c r="K283" s="461">
        <v>5.3079999999999998</v>
      </c>
      <c r="L283" s="461">
        <v>0</v>
      </c>
      <c r="M283" s="461">
        <v>0</v>
      </c>
      <c r="N283" s="461">
        <v>0</v>
      </c>
      <c r="O283" s="461">
        <v>0</v>
      </c>
      <c r="P283" s="461">
        <f>SUM(P123:P282)</f>
        <v>58.307000000000052</v>
      </c>
      <c r="Q283" s="461">
        <f>SUM(Q123:Q282)</f>
        <v>58.307000000000052</v>
      </c>
      <c r="R283" s="461">
        <v>0</v>
      </c>
      <c r="S283" s="461">
        <v>0</v>
      </c>
      <c r="T283" s="461">
        <v>2</v>
      </c>
      <c r="U283" s="461">
        <v>41</v>
      </c>
      <c r="V283" s="461">
        <v>0</v>
      </c>
      <c r="W283" s="461">
        <v>0</v>
      </c>
      <c r="X283" s="461">
        <v>0</v>
      </c>
      <c r="Y283" s="461">
        <v>32.607999999999997</v>
      </c>
      <c r="Z283" s="461">
        <v>0</v>
      </c>
      <c r="AA283" s="461">
        <f>SUM(AA123:AA282)</f>
        <v>58.307000000000052</v>
      </c>
    </row>
    <row r="284" spans="1:27" ht="18.75" customHeight="1">
      <c r="A284" s="428"/>
      <c r="B284" s="581" t="s">
        <v>5108</v>
      </c>
    </row>
    <row r="285" spans="1:27">
      <c r="A285" s="533">
        <v>1</v>
      </c>
      <c r="B285" s="534" t="s">
        <v>5033</v>
      </c>
      <c r="C285" s="530" t="s">
        <v>5034</v>
      </c>
      <c r="D285" s="531"/>
      <c r="E285" s="535">
        <v>0.72599999999999998</v>
      </c>
      <c r="F285" s="535">
        <v>0.48099999999999998</v>
      </c>
      <c r="G285" s="536">
        <v>0.48099999999999998</v>
      </c>
      <c r="H285" s="536"/>
      <c r="I285" s="539"/>
      <c r="J285" s="539"/>
      <c r="K285" s="539"/>
      <c r="L285" s="539"/>
      <c r="M285" s="539"/>
      <c r="N285" s="536"/>
      <c r="O285" s="539"/>
      <c r="P285" s="536">
        <v>0.245</v>
      </c>
      <c r="Q285" s="535">
        <v>0.245</v>
      </c>
      <c r="R285" s="532" t="s">
        <v>5035</v>
      </c>
      <c r="S285" s="537">
        <v>1</v>
      </c>
      <c r="T285" s="537"/>
      <c r="U285" s="537"/>
      <c r="V285" s="537"/>
      <c r="W285" s="537"/>
      <c r="X285" s="540">
        <v>0.72599999999999998</v>
      </c>
      <c r="Y285" s="540"/>
      <c r="Z285" s="540"/>
      <c r="AA285" s="540"/>
    </row>
    <row r="286" spans="1:27">
      <c r="A286" s="533">
        <v>2</v>
      </c>
      <c r="B286" s="534" t="s">
        <v>72</v>
      </c>
      <c r="C286" s="530" t="s">
        <v>5036</v>
      </c>
      <c r="D286" s="531"/>
      <c r="E286" s="535">
        <v>2.87</v>
      </c>
      <c r="F286" s="535">
        <v>2.484</v>
      </c>
      <c r="G286" s="536">
        <v>2.484</v>
      </c>
      <c r="H286" s="536"/>
      <c r="I286" s="539"/>
      <c r="J286" s="539"/>
      <c r="K286" s="539"/>
      <c r="L286" s="539"/>
      <c r="M286" s="539"/>
      <c r="N286" s="538"/>
      <c r="O286" s="539"/>
      <c r="P286" s="538">
        <v>0.38600000000000001</v>
      </c>
      <c r="Q286" s="535">
        <v>0.38600000000000001</v>
      </c>
      <c r="R286" s="532" t="s">
        <v>605</v>
      </c>
      <c r="S286" s="537"/>
      <c r="T286" s="537"/>
      <c r="U286" s="537"/>
      <c r="V286" s="537"/>
      <c r="W286" s="537"/>
      <c r="X286" s="540">
        <v>2.87</v>
      </c>
      <c r="Y286" s="540"/>
      <c r="Z286" s="540"/>
      <c r="AA286" s="540"/>
    </row>
    <row r="287" spans="1:27">
      <c r="A287" s="533">
        <v>3</v>
      </c>
      <c r="B287" s="534" t="s">
        <v>5037</v>
      </c>
      <c r="C287" s="530" t="s">
        <v>5038</v>
      </c>
      <c r="D287" s="531"/>
      <c r="E287" s="535">
        <v>1.351</v>
      </c>
      <c r="F287" s="535">
        <v>0.55600000000000005</v>
      </c>
      <c r="G287" s="536">
        <v>0.55600000000000005</v>
      </c>
      <c r="H287" s="536"/>
      <c r="I287" s="539"/>
      <c r="J287" s="539"/>
      <c r="K287" s="539"/>
      <c r="L287" s="539"/>
      <c r="M287" s="539"/>
      <c r="N287" s="538"/>
      <c r="O287" s="539"/>
      <c r="P287" s="538">
        <v>0.79500000000000004</v>
      </c>
      <c r="Q287" s="535">
        <v>0.79500000000000004</v>
      </c>
      <c r="R287" s="532" t="s">
        <v>55</v>
      </c>
      <c r="S287" s="537">
        <v>1</v>
      </c>
      <c r="T287" s="537"/>
      <c r="U287" s="537"/>
      <c r="V287" s="537"/>
      <c r="W287" s="537"/>
      <c r="X287" s="540"/>
      <c r="Y287" s="540">
        <v>1.351</v>
      </c>
      <c r="Z287" s="540"/>
      <c r="AA287" s="540"/>
    </row>
    <row r="288" spans="1:27">
      <c r="A288" s="533">
        <v>4</v>
      </c>
      <c r="B288" s="534" t="s">
        <v>5039</v>
      </c>
      <c r="C288" s="530" t="s">
        <v>5040</v>
      </c>
      <c r="D288" s="531"/>
      <c r="E288" s="535">
        <v>2.5720000000000001</v>
      </c>
      <c r="F288" s="535">
        <v>2.5720000000000001</v>
      </c>
      <c r="G288" s="536">
        <v>2.5720000000000001</v>
      </c>
      <c r="H288" s="536"/>
      <c r="I288" s="539"/>
      <c r="J288" s="539"/>
      <c r="K288" s="539"/>
      <c r="L288" s="539"/>
      <c r="M288" s="539"/>
      <c r="N288" s="538"/>
      <c r="O288" s="539"/>
      <c r="P288" s="538"/>
      <c r="Q288" s="535"/>
      <c r="R288" s="532" t="s">
        <v>605</v>
      </c>
      <c r="S288" s="537">
        <v>3</v>
      </c>
      <c r="T288" s="537"/>
      <c r="U288" s="537"/>
      <c r="V288" s="537"/>
      <c r="W288" s="537"/>
      <c r="X288" s="540">
        <v>2.5720000000000001</v>
      </c>
      <c r="Y288" s="540"/>
      <c r="Z288" s="540"/>
      <c r="AA288" s="540"/>
    </row>
    <row r="289" spans="1:27">
      <c r="A289" s="533">
        <v>5</v>
      </c>
      <c r="B289" s="534" t="s">
        <v>363</v>
      </c>
      <c r="C289" s="530" t="s">
        <v>5041</v>
      </c>
      <c r="D289" s="531"/>
      <c r="E289" s="535">
        <v>1.9</v>
      </c>
      <c r="F289" s="535">
        <v>1.9</v>
      </c>
      <c r="G289" s="536">
        <v>1.9</v>
      </c>
      <c r="H289" s="536"/>
      <c r="I289" s="539"/>
      <c r="J289" s="539"/>
      <c r="K289" s="539"/>
      <c r="L289" s="539"/>
      <c r="M289" s="539"/>
      <c r="N289" s="538"/>
      <c r="O289" s="539"/>
      <c r="P289" s="538"/>
      <c r="Q289" s="535"/>
      <c r="R289" s="532" t="s">
        <v>605</v>
      </c>
      <c r="S289" s="537"/>
      <c r="T289" s="537"/>
      <c r="U289" s="537"/>
      <c r="V289" s="537"/>
      <c r="W289" s="537"/>
      <c r="X289" s="540">
        <v>1.9</v>
      </c>
      <c r="Y289" s="540"/>
      <c r="Z289" s="540"/>
      <c r="AA289" s="540"/>
    </row>
    <row r="290" spans="1:27">
      <c r="A290" s="533">
        <v>6</v>
      </c>
      <c r="B290" s="534" t="s">
        <v>155</v>
      </c>
      <c r="C290" s="530" t="s">
        <v>5042</v>
      </c>
      <c r="D290" s="531"/>
      <c r="E290" s="535">
        <v>2.6619999999999999</v>
      </c>
      <c r="F290" s="535">
        <v>1.5669999999999999</v>
      </c>
      <c r="G290" s="536">
        <v>1.5669999999999999</v>
      </c>
      <c r="H290" s="536"/>
      <c r="I290" s="539"/>
      <c r="J290" s="539"/>
      <c r="K290" s="539"/>
      <c r="L290" s="539"/>
      <c r="M290" s="539"/>
      <c r="N290" s="538"/>
      <c r="O290" s="539"/>
      <c r="P290" s="538">
        <v>1.095</v>
      </c>
      <c r="Q290" s="535">
        <v>1.095</v>
      </c>
      <c r="R290" s="532" t="s">
        <v>605</v>
      </c>
      <c r="S290" s="537"/>
      <c r="T290" s="537"/>
      <c r="U290" s="537"/>
      <c r="V290" s="537"/>
      <c r="W290" s="537"/>
      <c r="X290" s="540">
        <v>2.6619999999999999</v>
      </c>
      <c r="Y290" s="540"/>
      <c r="Z290" s="540"/>
      <c r="AA290" s="540"/>
    </row>
    <row r="291" spans="1:27">
      <c r="A291" s="533">
        <v>7</v>
      </c>
      <c r="B291" s="534" t="s">
        <v>5043</v>
      </c>
      <c r="C291" s="530" t="s">
        <v>5044</v>
      </c>
      <c r="D291" s="531"/>
      <c r="E291" s="535">
        <v>0.35399999999999998</v>
      </c>
      <c r="F291" s="535">
        <v>0.1</v>
      </c>
      <c r="G291" s="536"/>
      <c r="H291" s="536"/>
      <c r="I291" s="539"/>
      <c r="J291" s="539"/>
      <c r="K291" s="539"/>
      <c r="L291" s="539">
        <v>0.1</v>
      </c>
      <c r="M291" s="539"/>
      <c r="N291" s="538"/>
      <c r="O291" s="539"/>
      <c r="P291" s="538">
        <v>0.254</v>
      </c>
      <c r="Q291" s="535">
        <v>0.254</v>
      </c>
      <c r="R291" s="532" t="s">
        <v>55</v>
      </c>
      <c r="S291" s="537"/>
      <c r="T291" s="537"/>
      <c r="U291" s="537"/>
      <c r="V291" s="537"/>
      <c r="W291" s="537"/>
      <c r="X291" s="540"/>
      <c r="Y291" s="540">
        <v>0.35399999999999998</v>
      </c>
      <c r="Z291" s="540"/>
      <c r="AA291" s="540"/>
    </row>
    <row r="292" spans="1:27">
      <c r="A292" s="533">
        <v>8</v>
      </c>
      <c r="B292" s="534" t="s">
        <v>5045</v>
      </c>
      <c r="C292" s="530" t="s">
        <v>5046</v>
      </c>
      <c r="D292" s="531"/>
      <c r="E292" s="535">
        <v>0.89700000000000002</v>
      </c>
      <c r="F292" s="535">
        <v>0.501</v>
      </c>
      <c r="G292" s="536">
        <v>0.501</v>
      </c>
      <c r="H292" s="536"/>
      <c r="I292" s="539"/>
      <c r="J292" s="539"/>
      <c r="K292" s="539"/>
      <c r="L292" s="539"/>
      <c r="M292" s="539"/>
      <c r="N292" s="538"/>
      <c r="O292" s="539"/>
      <c r="P292" s="538">
        <v>0.39600000000000002</v>
      </c>
      <c r="Q292" s="535">
        <v>0.39600000000000002</v>
      </c>
      <c r="R292" s="532" t="s">
        <v>55</v>
      </c>
      <c r="S292" s="537"/>
      <c r="T292" s="537"/>
      <c r="U292" s="537"/>
      <c r="V292" s="537"/>
      <c r="W292" s="537"/>
      <c r="X292" s="540">
        <v>0.89700000000000002</v>
      </c>
      <c r="Y292" s="540"/>
      <c r="Z292" s="540"/>
      <c r="AA292" s="540"/>
    </row>
    <row r="293" spans="1:27">
      <c r="A293" s="533">
        <v>9</v>
      </c>
      <c r="B293" s="534" t="s">
        <v>5047</v>
      </c>
      <c r="C293" s="530" t="s">
        <v>5048</v>
      </c>
      <c r="D293" s="531"/>
      <c r="E293" s="535">
        <v>1.7529999999999999</v>
      </c>
      <c r="F293" s="535">
        <v>0.223</v>
      </c>
      <c r="G293" s="536">
        <v>0.223</v>
      </c>
      <c r="H293" s="536"/>
      <c r="I293" s="539"/>
      <c r="J293" s="539"/>
      <c r="K293" s="539"/>
      <c r="L293" s="539"/>
      <c r="M293" s="539"/>
      <c r="N293" s="538"/>
      <c r="O293" s="539"/>
      <c r="P293" s="538">
        <v>1.53</v>
      </c>
      <c r="Q293" s="535">
        <v>1.53</v>
      </c>
      <c r="R293" s="532" t="s">
        <v>55</v>
      </c>
      <c r="S293" s="537"/>
      <c r="T293" s="537"/>
      <c r="U293" s="537"/>
      <c r="V293" s="537"/>
      <c r="W293" s="537"/>
      <c r="X293" s="540"/>
      <c r="Y293" s="540">
        <v>1.7529999999999999</v>
      </c>
      <c r="Z293" s="540"/>
      <c r="AA293" s="540"/>
    </row>
    <row r="294" spans="1:27">
      <c r="A294" s="533">
        <v>10</v>
      </c>
      <c r="B294" s="534" t="s">
        <v>125</v>
      </c>
      <c r="C294" s="530" t="s">
        <v>5049</v>
      </c>
      <c r="D294" s="531"/>
      <c r="E294" s="535">
        <v>0.74299999999999999</v>
      </c>
      <c r="F294" s="535">
        <v>0.376</v>
      </c>
      <c r="G294" s="536">
        <v>0.376</v>
      </c>
      <c r="H294" s="536"/>
      <c r="I294" s="539"/>
      <c r="J294" s="539"/>
      <c r="K294" s="539"/>
      <c r="L294" s="539"/>
      <c r="M294" s="539"/>
      <c r="N294" s="538"/>
      <c r="O294" s="539"/>
      <c r="P294" s="538">
        <v>0.36699999999999999</v>
      </c>
      <c r="Q294" s="535">
        <v>0.36699999999999999</v>
      </c>
      <c r="R294" s="532" t="s">
        <v>55</v>
      </c>
      <c r="S294" s="537"/>
      <c r="T294" s="537"/>
      <c r="U294" s="537"/>
      <c r="V294" s="537"/>
      <c r="W294" s="537"/>
      <c r="X294" s="540"/>
      <c r="Y294" s="540">
        <v>0.74299999999999999</v>
      </c>
      <c r="Z294" s="540"/>
      <c r="AA294" s="540"/>
    </row>
    <row r="295" spans="1:27">
      <c r="A295" s="533">
        <v>11</v>
      </c>
      <c r="B295" s="534" t="s">
        <v>5050</v>
      </c>
      <c r="C295" s="530" t="s">
        <v>5051</v>
      </c>
      <c r="D295" s="531"/>
      <c r="E295" s="535">
        <v>0.22500000000000001</v>
      </c>
      <c r="F295" s="535">
        <v>0.22500000000000001</v>
      </c>
      <c r="G295" s="536">
        <v>0.22500000000000001</v>
      </c>
      <c r="H295" s="536"/>
      <c r="I295" s="539"/>
      <c r="J295" s="539"/>
      <c r="K295" s="539"/>
      <c r="L295" s="539"/>
      <c r="M295" s="539"/>
      <c r="N295" s="538"/>
      <c r="O295" s="539"/>
      <c r="P295" s="538"/>
      <c r="Q295" s="535"/>
      <c r="R295" s="532" t="s">
        <v>55</v>
      </c>
      <c r="S295" s="537"/>
      <c r="T295" s="537"/>
      <c r="U295" s="537"/>
      <c r="V295" s="537"/>
      <c r="W295" s="537"/>
      <c r="X295" s="540">
        <v>0.22500000000000001</v>
      </c>
      <c r="Y295" s="540"/>
      <c r="Z295" s="540"/>
      <c r="AA295" s="540"/>
    </row>
    <row r="296" spans="1:27">
      <c r="A296" s="533">
        <v>12</v>
      </c>
      <c r="B296" s="534" t="s">
        <v>5052</v>
      </c>
      <c r="C296" s="530" t="s">
        <v>5053</v>
      </c>
      <c r="D296" s="531"/>
      <c r="E296" s="535">
        <v>1.4670000000000001</v>
      </c>
      <c r="F296" s="535">
        <v>0.36</v>
      </c>
      <c r="G296" s="536">
        <v>0.36</v>
      </c>
      <c r="H296" s="536"/>
      <c r="I296" s="539"/>
      <c r="J296" s="539"/>
      <c r="K296" s="539"/>
      <c r="L296" s="539"/>
      <c r="M296" s="539"/>
      <c r="N296" s="538"/>
      <c r="O296" s="539"/>
      <c r="P296" s="538">
        <v>1.107</v>
      </c>
      <c r="Q296" s="535">
        <v>1.107</v>
      </c>
      <c r="R296" s="532" t="s">
        <v>55</v>
      </c>
      <c r="S296" s="537">
        <v>1</v>
      </c>
      <c r="T296" s="537"/>
      <c r="U296" s="537"/>
      <c r="V296" s="537"/>
      <c r="W296" s="537"/>
      <c r="X296" s="540">
        <v>1.4670000000000001</v>
      </c>
      <c r="Y296" s="540"/>
      <c r="Z296" s="540"/>
      <c r="AA296" s="540"/>
    </row>
    <row r="297" spans="1:27">
      <c r="A297" s="533">
        <v>13</v>
      </c>
      <c r="B297" s="534" t="s">
        <v>5054</v>
      </c>
      <c r="C297" s="530" t="s">
        <v>5055</v>
      </c>
      <c r="D297" s="531"/>
      <c r="E297" s="535">
        <v>0.95699999999999996</v>
      </c>
      <c r="F297" s="535">
        <v>0.48199999999999998</v>
      </c>
      <c r="G297" s="536">
        <v>0.48199999999999998</v>
      </c>
      <c r="H297" s="536"/>
      <c r="I297" s="539"/>
      <c r="J297" s="539"/>
      <c r="K297" s="539"/>
      <c r="L297" s="539"/>
      <c r="M297" s="539"/>
      <c r="N297" s="538"/>
      <c r="O297" s="539"/>
      <c r="P297" s="538">
        <v>0.47499999999999998</v>
      </c>
      <c r="Q297" s="535">
        <v>0.47499999999999998</v>
      </c>
      <c r="R297" s="532" t="s">
        <v>55</v>
      </c>
      <c r="S297" s="537"/>
      <c r="T297" s="537"/>
      <c r="U297" s="537"/>
      <c r="V297" s="537"/>
      <c r="W297" s="537"/>
      <c r="X297" s="540"/>
      <c r="Y297" s="540">
        <v>0.95699999999999996</v>
      </c>
      <c r="Z297" s="540"/>
      <c r="AA297" s="540"/>
    </row>
    <row r="298" spans="1:27">
      <c r="A298" s="533">
        <v>14</v>
      </c>
      <c r="B298" s="534" t="s">
        <v>357</v>
      </c>
      <c r="C298" s="530" t="s">
        <v>5056</v>
      </c>
      <c r="D298" s="531"/>
      <c r="E298" s="535">
        <v>0.61</v>
      </c>
      <c r="F298" s="535">
        <v>0.125</v>
      </c>
      <c r="G298" s="536">
        <v>0.125</v>
      </c>
      <c r="H298" s="536"/>
      <c r="I298" s="539"/>
      <c r="J298" s="539"/>
      <c r="K298" s="539"/>
      <c r="L298" s="539"/>
      <c r="M298" s="539"/>
      <c r="N298" s="538"/>
      <c r="O298" s="539"/>
      <c r="P298" s="538">
        <v>0.48499999999999999</v>
      </c>
      <c r="Q298" s="535">
        <v>0.48499999999999999</v>
      </c>
      <c r="R298" s="532" t="s">
        <v>55</v>
      </c>
      <c r="S298" s="537"/>
      <c r="T298" s="537"/>
      <c r="U298" s="537"/>
      <c r="V298" s="537"/>
      <c r="W298" s="537"/>
      <c r="X298" s="540"/>
      <c r="Y298" s="540">
        <v>0.61</v>
      </c>
      <c r="Z298" s="540"/>
      <c r="AA298" s="540"/>
    </row>
    <row r="299" spans="1:27">
      <c r="A299" s="533">
        <v>15</v>
      </c>
      <c r="B299" s="534" t="s">
        <v>5057</v>
      </c>
      <c r="C299" s="530" t="s">
        <v>5058</v>
      </c>
      <c r="D299" s="531"/>
      <c r="E299" s="535">
        <v>2.722</v>
      </c>
      <c r="F299" s="535">
        <v>2.722</v>
      </c>
      <c r="G299" s="536">
        <v>2.722</v>
      </c>
      <c r="H299" s="536"/>
      <c r="I299" s="539"/>
      <c r="J299" s="539"/>
      <c r="K299" s="539"/>
      <c r="L299" s="539"/>
      <c r="M299" s="539"/>
      <c r="N299" s="538"/>
      <c r="O299" s="539"/>
      <c r="P299" s="538"/>
      <c r="Q299" s="535"/>
      <c r="R299" s="532" t="s">
        <v>605</v>
      </c>
      <c r="S299" s="537">
        <v>2</v>
      </c>
      <c r="T299" s="537"/>
      <c r="U299" s="537"/>
      <c r="V299" s="537"/>
      <c r="W299" s="537"/>
      <c r="X299" s="540">
        <v>2.722</v>
      </c>
      <c r="Y299" s="540"/>
      <c r="Z299" s="540"/>
      <c r="AA299" s="540"/>
    </row>
    <row r="300" spans="1:27">
      <c r="A300" s="533">
        <v>16</v>
      </c>
      <c r="B300" s="534" t="s">
        <v>571</v>
      </c>
      <c r="C300" s="530" t="s">
        <v>5059</v>
      </c>
      <c r="D300" s="531"/>
      <c r="E300" s="535">
        <v>1.859</v>
      </c>
      <c r="F300" s="535">
        <v>1.859</v>
      </c>
      <c r="G300" s="536">
        <v>1.6339999999999999</v>
      </c>
      <c r="H300" s="536">
        <v>0.22500000000000001</v>
      </c>
      <c r="I300" s="539"/>
      <c r="J300" s="539"/>
      <c r="K300" s="539"/>
      <c r="L300" s="539"/>
      <c r="M300" s="539"/>
      <c r="N300" s="538"/>
      <c r="O300" s="539"/>
      <c r="P300" s="538"/>
      <c r="Q300" s="535"/>
      <c r="R300" s="532" t="s">
        <v>605</v>
      </c>
      <c r="S300" s="537"/>
      <c r="T300" s="537"/>
      <c r="U300" s="537"/>
      <c r="V300" s="537"/>
      <c r="W300" s="537"/>
      <c r="X300" s="540">
        <v>1.859</v>
      </c>
      <c r="Y300" s="540"/>
      <c r="Z300" s="540"/>
      <c r="AA300" s="540"/>
    </row>
    <row r="301" spans="1:27">
      <c r="A301" s="533">
        <v>17</v>
      </c>
      <c r="B301" s="534" t="s">
        <v>5060</v>
      </c>
      <c r="C301" s="530" t="s">
        <v>5061</v>
      </c>
      <c r="D301" s="531"/>
      <c r="E301" s="535">
        <v>0.47599999999999998</v>
      </c>
      <c r="F301" s="535">
        <v>0.47599999999999998</v>
      </c>
      <c r="G301" s="536">
        <v>0.47599999999999998</v>
      </c>
      <c r="H301" s="536"/>
      <c r="I301" s="539"/>
      <c r="J301" s="539"/>
      <c r="K301" s="539"/>
      <c r="L301" s="539"/>
      <c r="M301" s="539"/>
      <c r="N301" s="538"/>
      <c r="O301" s="539"/>
      <c r="P301" s="538"/>
      <c r="Q301" s="535"/>
      <c r="R301" s="532" t="s">
        <v>605</v>
      </c>
      <c r="S301" s="537"/>
      <c r="T301" s="537"/>
      <c r="U301" s="537"/>
      <c r="V301" s="537"/>
      <c r="W301" s="537"/>
      <c r="X301" s="540">
        <v>0.47599999999999998</v>
      </c>
      <c r="Y301" s="540"/>
      <c r="Z301" s="540"/>
      <c r="AA301" s="540"/>
    </row>
    <row r="302" spans="1:27">
      <c r="A302" s="533">
        <v>18</v>
      </c>
      <c r="B302" s="534" t="s">
        <v>5062</v>
      </c>
      <c r="C302" s="530" t="s">
        <v>5063</v>
      </c>
      <c r="D302" s="531"/>
      <c r="E302" s="535">
        <v>0.39500000000000002</v>
      </c>
      <c r="F302" s="535">
        <v>0.39500000000000002</v>
      </c>
      <c r="G302" s="536">
        <v>0.39500000000000002</v>
      </c>
      <c r="H302" s="536"/>
      <c r="I302" s="539"/>
      <c r="J302" s="539"/>
      <c r="K302" s="539"/>
      <c r="L302" s="539"/>
      <c r="M302" s="539"/>
      <c r="N302" s="538"/>
      <c r="O302" s="539"/>
      <c r="P302" s="538"/>
      <c r="Q302" s="535"/>
      <c r="R302" s="532" t="s">
        <v>605</v>
      </c>
      <c r="S302" s="537"/>
      <c r="T302" s="537"/>
      <c r="U302" s="537"/>
      <c r="V302" s="537"/>
      <c r="W302" s="537"/>
      <c r="X302" s="540">
        <v>0.39500000000000002</v>
      </c>
      <c r="Y302" s="540"/>
      <c r="Z302" s="540"/>
      <c r="AA302" s="540"/>
    </row>
    <row r="303" spans="1:27">
      <c r="A303" s="533">
        <v>19</v>
      </c>
      <c r="B303" s="534" t="s">
        <v>5064</v>
      </c>
      <c r="C303" s="530" t="s">
        <v>5065</v>
      </c>
      <c r="D303" s="531"/>
      <c r="E303" s="535">
        <v>1.397</v>
      </c>
      <c r="F303" s="535">
        <v>0.26</v>
      </c>
      <c r="G303" s="536">
        <v>0.26</v>
      </c>
      <c r="H303" s="536"/>
      <c r="I303" s="539"/>
      <c r="J303" s="539"/>
      <c r="K303" s="539"/>
      <c r="L303" s="539"/>
      <c r="M303" s="539"/>
      <c r="N303" s="538"/>
      <c r="O303" s="539"/>
      <c r="P303" s="538">
        <v>1.137</v>
      </c>
      <c r="Q303" s="535">
        <v>1.137</v>
      </c>
      <c r="R303" s="532" t="s">
        <v>55</v>
      </c>
      <c r="S303" s="537"/>
      <c r="T303" s="537"/>
      <c r="U303" s="537"/>
      <c r="V303" s="537"/>
      <c r="W303" s="537"/>
      <c r="X303" s="540"/>
      <c r="Y303" s="540">
        <v>1.397</v>
      </c>
      <c r="Z303" s="540"/>
      <c r="AA303" s="540"/>
    </row>
    <row r="304" spans="1:27">
      <c r="A304" s="533">
        <v>20</v>
      </c>
      <c r="B304" s="534" t="s">
        <v>5066</v>
      </c>
      <c r="C304" s="530" t="s">
        <v>5065</v>
      </c>
      <c r="D304" s="531"/>
      <c r="E304" s="535">
        <v>1.4410000000000001</v>
      </c>
      <c r="F304" s="535">
        <v>1.4410000000000001</v>
      </c>
      <c r="G304" s="536">
        <v>1.4410000000000001</v>
      </c>
      <c r="H304" s="536"/>
      <c r="I304" s="539"/>
      <c r="J304" s="539"/>
      <c r="K304" s="539"/>
      <c r="L304" s="539"/>
      <c r="M304" s="539"/>
      <c r="N304" s="538"/>
      <c r="O304" s="539"/>
      <c r="P304" s="538"/>
      <c r="Q304" s="535"/>
      <c r="R304" s="530" t="s">
        <v>55</v>
      </c>
      <c r="S304" s="537"/>
      <c r="T304" s="537"/>
      <c r="U304" s="537"/>
      <c r="V304" s="537"/>
      <c r="W304" s="537"/>
      <c r="X304" s="540">
        <v>1.4410000000000001</v>
      </c>
      <c r="Y304" s="540"/>
      <c r="Z304" s="540"/>
      <c r="AA304" s="540"/>
    </row>
    <row r="305" spans="1:27">
      <c r="A305" s="533">
        <v>21</v>
      </c>
      <c r="B305" s="534" t="s">
        <v>5067</v>
      </c>
      <c r="C305" s="530" t="s">
        <v>5068</v>
      </c>
      <c r="D305" s="531"/>
      <c r="E305" s="535">
        <v>0.28100000000000003</v>
      </c>
      <c r="F305" s="535"/>
      <c r="G305" s="536"/>
      <c r="H305" s="536"/>
      <c r="I305" s="539"/>
      <c r="J305" s="539"/>
      <c r="K305" s="539"/>
      <c r="L305" s="539"/>
      <c r="M305" s="539"/>
      <c r="N305" s="538"/>
      <c r="O305" s="539"/>
      <c r="P305" s="538">
        <v>0.28100000000000003</v>
      </c>
      <c r="Q305" s="535">
        <v>0.28100000000000003</v>
      </c>
      <c r="R305" s="530" t="s">
        <v>55</v>
      </c>
      <c r="S305" s="537"/>
      <c r="T305" s="537"/>
      <c r="U305" s="537"/>
      <c r="V305" s="537"/>
      <c r="W305" s="537"/>
      <c r="X305" s="540"/>
      <c r="Y305" s="540"/>
      <c r="Z305" s="540"/>
      <c r="AA305" s="540">
        <v>0.28100000000000003</v>
      </c>
    </row>
    <row r="306" spans="1:27">
      <c r="A306" s="533">
        <v>22</v>
      </c>
      <c r="B306" s="534" t="s">
        <v>5069</v>
      </c>
      <c r="C306" s="530" t="s">
        <v>5070</v>
      </c>
      <c r="D306" s="531"/>
      <c r="E306" s="535">
        <v>0.38600000000000001</v>
      </c>
      <c r="F306" s="535"/>
      <c r="G306" s="536"/>
      <c r="H306" s="536"/>
      <c r="I306" s="539"/>
      <c r="J306" s="539"/>
      <c r="K306" s="539"/>
      <c r="L306" s="539"/>
      <c r="M306" s="539"/>
      <c r="N306" s="538"/>
      <c r="O306" s="539"/>
      <c r="P306" s="538">
        <v>0.38600000000000001</v>
      </c>
      <c r="Q306" s="535">
        <v>0.38600000000000001</v>
      </c>
      <c r="R306" s="530" t="s">
        <v>55</v>
      </c>
      <c r="S306" s="537"/>
      <c r="T306" s="537"/>
      <c r="U306" s="537"/>
      <c r="V306" s="537"/>
      <c r="W306" s="537"/>
      <c r="X306" s="540"/>
      <c r="Y306" s="540"/>
      <c r="Z306" s="540"/>
      <c r="AA306" s="540">
        <v>0.38600000000000001</v>
      </c>
    </row>
    <row r="307" spans="1:27">
      <c r="A307" s="533">
        <v>23</v>
      </c>
      <c r="B307" s="534" t="s">
        <v>5071</v>
      </c>
      <c r="C307" s="530" t="s">
        <v>5072</v>
      </c>
      <c r="D307" s="531"/>
      <c r="E307" s="535">
        <v>0.79200000000000004</v>
      </c>
      <c r="F307" s="535"/>
      <c r="G307" s="536"/>
      <c r="H307" s="536"/>
      <c r="I307" s="539"/>
      <c r="J307" s="539"/>
      <c r="K307" s="539"/>
      <c r="L307" s="539"/>
      <c r="M307" s="539"/>
      <c r="N307" s="538"/>
      <c r="O307" s="539"/>
      <c r="P307" s="538">
        <v>0.79200000000000004</v>
      </c>
      <c r="Q307" s="535">
        <v>0.79200000000000004</v>
      </c>
      <c r="R307" s="530" t="s">
        <v>55</v>
      </c>
      <c r="S307" s="537"/>
      <c r="T307" s="537"/>
      <c r="U307" s="537"/>
      <c r="V307" s="537"/>
      <c r="W307" s="537"/>
      <c r="X307" s="540"/>
      <c r="Y307" s="540">
        <v>0.79200000000000004</v>
      </c>
      <c r="Z307" s="540"/>
      <c r="AA307" s="540"/>
    </row>
    <row r="308" spans="1:27">
      <c r="A308" s="533">
        <v>24</v>
      </c>
      <c r="B308" s="534" t="s">
        <v>462</v>
      </c>
      <c r="C308" s="530" t="s">
        <v>5073</v>
      </c>
      <c r="D308" s="531"/>
      <c r="E308" s="535">
        <v>0.29799999999999999</v>
      </c>
      <c r="F308" s="535">
        <v>0.29799999999999999</v>
      </c>
      <c r="G308" s="536">
        <v>0.29799999999999999</v>
      </c>
      <c r="H308" s="536"/>
      <c r="I308" s="539"/>
      <c r="J308" s="539"/>
      <c r="K308" s="539"/>
      <c r="L308" s="539"/>
      <c r="M308" s="539"/>
      <c r="N308" s="538"/>
      <c r="O308" s="539"/>
      <c r="P308" s="538"/>
      <c r="Q308" s="535"/>
      <c r="R308" s="530" t="s">
        <v>605</v>
      </c>
      <c r="S308" s="537">
        <v>1</v>
      </c>
      <c r="T308" s="537"/>
      <c r="U308" s="537"/>
      <c r="V308" s="537"/>
      <c r="W308" s="537"/>
      <c r="X308" s="540">
        <v>0.29799999999999999</v>
      </c>
      <c r="Y308" s="540"/>
      <c r="Z308" s="540"/>
      <c r="AA308" s="540"/>
    </row>
    <row r="309" spans="1:27">
      <c r="A309" s="533">
        <v>25</v>
      </c>
      <c r="B309" s="534" t="s">
        <v>164</v>
      </c>
      <c r="C309" s="530" t="s">
        <v>5074</v>
      </c>
      <c r="D309" s="531"/>
      <c r="E309" s="535">
        <v>0.32900000000000001</v>
      </c>
      <c r="F309" s="535">
        <v>0.21</v>
      </c>
      <c r="G309" s="536"/>
      <c r="H309" s="536"/>
      <c r="I309" s="539"/>
      <c r="J309" s="539"/>
      <c r="K309" s="539"/>
      <c r="L309" s="539">
        <v>0.21</v>
      </c>
      <c r="M309" s="539"/>
      <c r="N309" s="538"/>
      <c r="O309" s="539"/>
      <c r="P309" s="538">
        <v>0.11899999999999999</v>
      </c>
      <c r="Q309" s="535">
        <v>0.11899999999999999</v>
      </c>
      <c r="R309" s="530" t="s">
        <v>55</v>
      </c>
      <c r="S309" s="537"/>
      <c r="T309" s="537"/>
      <c r="U309" s="537"/>
      <c r="V309" s="537"/>
      <c r="W309" s="537"/>
      <c r="X309" s="540"/>
      <c r="Y309" s="540">
        <v>0.32900000000000001</v>
      </c>
      <c r="Z309" s="540"/>
      <c r="AA309" s="540"/>
    </row>
    <row r="310" spans="1:27">
      <c r="A310" s="533">
        <v>26</v>
      </c>
      <c r="B310" s="534" t="s">
        <v>5075</v>
      </c>
      <c r="C310" s="530" t="s">
        <v>5076</v>
      </c>
      <c r="D310" s="531"/>
      <c r="E310" s="535">
        <v>0.77500000000000002</v>
      </c>
      <c r="F310" s="535"/>
      <c r="G310" s="536"/>
      <c r="H310" s="536"/>
      <c r="I310" s="539"/>
      <c r="J310" s="539"/>
      <c r="K310" s="539"/>
      <c r="L310" s="539"/>
      <c r="M310" s="539"/>
      <c r="N310" s="538"/>
      <c r="O310" s="539"/>
      <c r="P310" s="538">
        <v>0.77500000000000002</v>
      </c>
      <c r="Q310" s="535">
        <v>0.77500000000000002</v>
      </c>
      <c r="R310" s="530" t="s">
        <v>55</v>
      </c>
      <c r="S310" s="537"/>
      <c r="T310" s="537"/>
      <c r="U310" s="537"/>
      <c r="V310" s="537"/>
      <c r="W310" s="537"/>
      <c r="X310" s="540"/>
      <c r="Y310" s="540">
        <v>0.77500000000000002</v>
      </c>
      <c r="Z310" s="540"/>
      <c r="AA310" s="540"/>
    </row>
    <row r="311" spans="1:27">
      <c r="A311" s="533">
        <v>27</v>
      </c>
      <c r="B311" s="534" t="s">
        <v>5077</v>
      </c>
      <c r="C311" s="530" t="s">
        <v>5078</v>
      </c>
      <c r="D311" s="531"/>
      <c r="E311" s="535">
        <v>0.67500000000000004</v>
      </c>
      <c r="F311" s="535"/>
      <c r="G311" s="536"/>
      <c r="H311" s="536"/>
      <c r="I311" s="539"/>
      <c r="J311" s="539"/>
      <c r="K311" s="539"/>
      <c r="L311" s="539"/>
      <c r="M311" s="539"/>
      <c r="N311" s="538"/>
      <c r="O311" s="539"/>
      <c r="P311" s="538">
        <v>0.67500000000000004</v>
      </c>
      <c r="Q311" s="535">
        <v>0.67500000000000004</v>
      </c>
      <c r="R311" s="530" t="s">
        <v>55</v>
      </c>
      <c r="S311" s="537"/>
      <c r="T311" s="537"/>
      <c r="U311" s="537"/>
      <c r="V311" s="537"/>
      <c r="W311" s="537"/>
      <c r="X311" s="540"/>
      <c r="Y311" s="540">
        <v>0.67500000000000004</v>
      </c>
      <c r="Z311" s="540"/>
      <c r="AA311" s="540"/>
    </row>
    <row r="312" spans="1:27">
      <c r="A312" s="533">
        <v>28</v>
      </c>
      <c r="B312" s="534" t="s">
        <v>227</v>
      </c>
      <c r="C312" s="530" t="s">
        <v>5079</v>
      </c>
      <c r="D312" s="531"/>
      <c r="E312" s="535">
        <v>0.65600000000000003</v>
      </c>
      <c r="F312" s="535">
        <v>0.29499999999999998</v>
      </c>
      <c r="G312" s="536"/>
      <c r="H312" s="536"/>
      <c r="I312" s="539"/>
      <c r="J312" s="539"/>
      <c r="K312" s="539"/>
      <c r="L312" s="539">
        <v>0.29499999999999998</v>
      </c>
      <c r="M312" s="539"/>
      <c r="N312" s="538"/>
      <c r="O312" s="539"/>
      <c r="P312" s="538">
        <v>0.36099999999999999</v>
      </c>
      <c r="Q312" s="535">
        <v>0.36099999999999999</v>
      </c>
      <c r="R312" s="530" t="s">
        <v>55</v>
      </c>
      <c r="S312" s="537"/>
      <c r="T312" s="537"/>
      <c r="U312" s="537"/>
      <c r="V312" s="537"/>
      <c r="W312" s="537"/>
      <c r="X312" s="540"/>
      <c r="Y312" s="540">
        <v>0.65600000000000003</v>
      </c>
      <c r="Z312" s="540"/>
      <c r="AA312" s="540"/>
    </row>
    <row r="313" spans="1:27">
      <c r="A313" s="533">
        <v>29</v>
      </c>
      <c r="B313" s="534" t="s">
        <v>5080</v>
      </c>
      <c r="C313" s="530" t="s">
        <v>5081</v>
      </c>
      <c r="D313" s="531"/>
      <c r="E313" s="535">
        <v>0.09</v>
      </c>
      <c r="F313" s="535"/>
      <c r="G313" s="536"/>
      <c r="H313" s="536"/>
      <c r="I313" s="539"/>
      <c r="J313" s="539"/>
      <c r="K313" s="539"/>
      <c r="L313" s="539"/>
      <c r="M313" s="539"/>
      <c r="N313" s="538"/>
      <c r="O313" s="539"/>
      <c r="P313" s="538">
        <v>0.09</v>
      </c>
      <c r="Q313" s="535">
        <v>0.09</v>
      </c>
      <c r="R313" s="530" t="s">
        <v>55</v>
      </c>
      <c r="S313" s="537"/>
      <c r="T313" s="537"/>
      <c r="U313" s="537"/>
      <c r="V313" s="537"/>
      <c r="W313" s="537"/>
      <c r="X313" s="540"/>
      <c r="Y313" s="540"/>
      <c r="Z313" s="540"/>
      <c r="AA313" s="540">
        <v>0.09</v>
      </c>
    </row>
    <row r="314" spans="1:27">
      <c r="A314" s="533">
        <v>30</v>
      </c>
      <c r="B314" s="534" t="s">
        <v>58</v>
      </c>
      <c r="C314" s="530" t="s">
        <v>5082</v>
      </c>
      <c r="D314" s="531"/>
      <c r="E314" s="535">
        <v>0.187</v>
      </c>
      <c r="F314" s="535"/>
      <c r="G314" s="536"/>
      <c r="H314" s="536"/>
      <c r="I314" s="539"/>
      <c r="J314" s="539"/>
      <c r="K314" s="539"/>
      <c r="L314" s="539"/>
      <c r="M314" s="539"/>
      <c r="N314" s="538"/>
      <c r="O314" s="539"/>
      <c r="P314" s="538">
        <v>0.187</v>
      </c>
      <c r="Q314" s="535">
        <v>0.187</v>
      </c>
      <c r="R314" s="530" t="s">
        <v>55</v>
      </c>
      <c r="S314" s="537"/>
      <c r="T314" s="537"/>
      <c r="U314" s="537"/>
      <c r="V314" s="537"/>
      <c r="W314" s="537"/>
      <c r="X314" s="540"/>
      <c r="Y314" s="540"/>
      <c r="Z314" s="540"/>
      <c r="AA314" s="540">
        <v>0.187</v>
      </c>
    </row>
    <row r="315" spans="1:27">
      <c r="A315" s="533">
        <v>31</v>
      </c>
      <c r="B315" s="534" t="s">
        <v>5083</v>
      </c>
      <c r="C315" s="530" t="s">
        <v>5084</v>
      </c>
      <c r="D315" s="531"/>
      <c r="E315" s="535">
        <v>0.26600000000000001</v>
      </c>
      <c r="F315" s="535"/>
      <c r="G315" s="536"/>
      <c r="H315" s="536"/>
      <c r="I315" s="539"/>
      <c r="J315" s="539"/>
      <c r="K315" s="539"/>
      <c r="L315" s="539"/>
      <c r="M315" s="539"/>
      <c r="N315" s="538"/>
      <c r="O315" s="539"/>
      <c r="P315" s="538">
        <v>0.26600000000000001</v>
      </c>
      <c r="Q315" s="535">
        <v>0.26600000000000001</v>
      </c>
      <c r="R315" s="530" t="s">
        <v>55</v>
      </c>
      <c r="S315" s="537"/>
      <c r="T315" s="537"/>
      <c r="U315" s="537"/>
      <c r="V315" s="537"/>
      <c r="W315" s="537"/>
      <c r="X315" s="540"/>
      <c r="Y315" s="540"/>
      <c r="Z315" s="540"/>
      <c r="AA315" s="540">
        <v>0.26600000000000001</v>
      </c>
    </row>
    <row r="316" spans="1:27">
      <c r="A316" s="533">
        <v>32</v>
      </c>
      <c r="B316" s="534" t="s">
        <v>5085</v>
      </c>
      <c r="C316" s="530" t="s">
        <v>5086</v>
      </c>
      <c r="D316" s="531"/>
      <c r="E316" s="535">
        <v>0.69699999999999995</v>
      </c>
      <c r="F316" s="535">
        <v>0.46600000000000003</v>
      </c>
      <c r="G316" s="536">
        <v>0.1</v>
      </c>
      <c r="H316" s="536">
        <v>0.36599999999999999</v>
      </c>
      <c r="I316" s="539"/>
      <c r="J316" s="539"/>
      <c r="K316" s="539"/>
      <c r="L316" s="539"/>
      <c r="M316" s="539"/>
      <c r="N316" s="538"/>
      <c r="O316" s="539"/>
      <c r="P316" s="538">
        <v>0.23100000000000001</v>
      </c>
      <c r="Q316" s="535">
        <v>0.23100000000000001</v>
      </c>
      <c r="R316" s="530" t="s">
        <v>55</v>
      </c>
      <c r="S316" s="537"/>
      <c r="T316" s="537"/>
      <c r="U316" s="537"/>
      <c r="V316" s="537"/>
      <c r="W316" s="537"/>
      <c r="X316" s="540">
        <v>0.69699999999999995</v>
      </c>
      <c r="Y316" s="540"/>
      <c r="Z316" s="540"/>
      <c r="AA316" s="540"/>
    </row>
    <row r="317" spans="1:27">
      <c r="A317" s="533">
        <v>33</v>
      </c>
      <c r="B317" s="534" t="s">
        <v>5087</v>
      </c>
      <c r="C317" s="530" t="s">
        <v>5088</v>
      </c>
      <c r="D317" s="531"/>
      <c r="E317" s="535">
        <v>0.64200000000000002</v>
      </c>
      <c r="F317" s="535">
        <v>0.64200000000000002</v>
      </c>
      <c r="G317" s="536">
        <v>0.64200000000000002</v>
      </c>
      <c r="H317" s="536"/>
      <c r="I317" s="539"/>
      <c r="J317" s="539"/>
      <c r="K317" s="539"/>
      <c r="L317" s="539"/>
      <c r="M317" s="539"/>
      <c r="N317" s="538"/>
      <c r="O317" s="539"/>
      <c r="P317" s="538"/>
      <c r="Q317" s="535"/>
      <c r="R317" s="530" t="s">
        <v>55</v>
      </c>
      <c r="S317" s="537"/>
      <c r="T317" s="537"/>
      <c r="U317" s="537"/>
      <c r="V317" s="537"/>
      <c r="W317" s="537"/>
      <c r="X317" s="540">
        <v>0.64200000000000002</v>
      </c>
      <c r="Y317" s="540"/>
      <c r="Z317" s="540"/>
      <c r="AA317" s="540"/>
    </row>
    <row r="318" spans="1:27">
      <c r="A318" s="533">
        <v>34</v>
      </c>
      <c r="B318" s="534" t="s">
        <v>373</v>
      </c>
      <c r="C318" s="530" t="s">
        <v>5089</v>
      </c>
      <c r="D318" s="531"/>
      <c r="E318" s="535">
        <v>0.113</v>
      </c>
      <c r="F318" s="535">
        <v>0.113</v>
      </c>
      <c r="G318" s="536">
        <v>0.113</v>
      </c>
      <c r="H318" s="536"/>
      <c r="I318" s="539"/>
      <c r="J318" s="539"/>
      <c r="K318" s="539"/>
      <c r="L318" s="539"/>
      <c r="M318" s="539"/>
      <c r="N318" s="538"/>
      <c r="O318" s="539"/>
      <c r="P318" s="538"/>
      <c r="Q318" s="535"/>
      <c r="R318" s="530" t="s">
        <v>55</v>
      </c>
      <c r="S318" s="537"/>
      <c r="T318" s="537"/>
      <c r="U318" s="537"/>
      <c r="V318" s="537"/>
      <c r="W318" s="537"/>
      <c r="X318" s="540"/>
      <c r="Y318" s="540">
        <v>0.113</v>
      </c>
      <c r="Z318" s="540"/>
      <c r="AA318" s="540"/>
    </row>
    <row r="319" spans="1:27">
      <c r="A319" s="533">
        <v>35</v>
      </c>
      <c r="B319" s="534" t="s">
        <v>597</v>
      </c>
      <c r="C319" s="530" t="s">
        <v>5090</v>
      </c>
      <c r="D319" s="531"/>
      <c r="E319" s="535">
        <v>0.73299999999999998</v>
      </c>
      <c r="F319" s="535">
        <v>0.73299999999999998</v>
      </c>
      <c r="G319" s="536"/>
      <c r="H319" s="536"/>
      <c r="I319" s="539"/>
      <c r="J319" s="539"/>
      <c r="K319" s="539"/>
      <c r="L319" s="539">
        <v>0.73299999999999998</v>
      </c>
      <c r="M319" s="539"/>
      <c r="N319" s="538"/>
      <c r="O319" s="539"/>
      <c r="P319" s="538"/>
      <c r="Q319" s="535"/>
      <c r="R319" s="530" t="s">
        <v>55</v>
      </c>
      <c r="S319" s="537"/>
      <c r="T319" s="537"/>
      <c r="U319" s="537"/>
      <c r="V319" s="537"/>
      <c r="W319" s="537"/>
      <c r="X319" s="540"/>
      <c r="Y319" s="540">
        <v>0.73299999999999998</v>
      </c>
      <c r="Z319" s="540"/>
      <c r="AA319" s="540"/>
    </row>
    <row r="320" spans="1:27">
      <c r="A320" s="533">
        <v>36</v>
      </c>
      <c r="B320" s="534" t="s">
        <v>5091</v>
      </c>
      <c r="C320" s="530" t="s">
        <v>5092</v>
      </c>
      <c r="D320" s="531"/>
      <c r="E320" s="535">
        <v>0.49</v>
      </c>
      <c r="F320" s="535">
        <v>0.49</v>
      </c>
      <c r="G320" s="536">
        <v>0.49</v>
      </c>
      <c r="H320" s="536"/>
      <c r="I320" s="539"/>
      <c r="J320" s="539"/>
      <c r="K320" s="539"/>
      <c r="L320" s="539"/>
      <c r="M320" s="539"/>
      <c r="N320" s="538"/>
      <c r="O320" s="539"/>
      <c r="P320" s="538"/>
      <c r="Q320" s="535"/>
      <c r="R320" s="530" t="s">
        <v>55</v>
      </c>
      <c r="S320" s="537"/>
      <c r="T320" s="537"/>
      <c r="U320" s="537"/>
      <c r="V320" s="537"/>
      <c r="W320" s="537"/>
      <c r="X320" s="540">
        <v>0.49</v>
      </c>
      <c r="Y320" s="540"/>
      <c r="Z320" s="540"/>
      <c r="AA320" s="540"/>
    </row>
    <row r="321" spans="1:27">
      <c r="A321" s="533">
        <v>37</v>
      </c>
      <c r="B321" s="534" t="s">
        <v>5093</v>
      </c>
      <c r="C321" s="530" t="s">
        <v>5094</v>
      </c>
      <c r="D321" s="531"/>
      <c r="E321" s="535">
        <v>0.25600000000000001</v>
      </c>
      <c r="F321" s="535"/>
      <c r="G321" s="536"/>
      <c r="H321" s="536"/>
      <c r="I321" s="539"/>
      <c r="J321" s="539"/>
      <c r="K321" s="539"/>
      <c r="L321" s="539"/>
      <c r="M321" s="539"/>
      <c r="N321" s="538"/>
      <c r="O321" s="539"/>
      <c r="P321" s="538">
        <v>0.25600000000000001</v>
      </c>
      <c r="Q321" s="535">
        <v>0.25600000000000001</v>
      </c>
      <c r="R321" s="530" t="s">
        <v>55</v>
      </c>
      <c r="S321" s="537"/>
      <c r="T321" s="537"/>
      <c r="U321" s="537"/>
      <c r="V321" s="537"/>
      <c r="W321" s="537"/>
      <c r="X321" s="540"/>
      <c r="Y321" s="540"/>
      <c r="Z321" s="540"/>
      <c r="AA321" s="540">
        <v>0.25600000000000001</v>
      </c>
    </row>
    <row r="322" spans="1:27">
      <c r="A322" s="533">
        <v>38</v>
      </c>
      <c r="B322" s="534" t="s">
        <v>5095</v>
      </c>
      <c r="C322" s="530" t="s">
        <v>5096</v>
      </c>
      <c r="D322" s="531"/>
      <c r="E322" s="535">
        <v>0.24399999999999999</v>
      </c>
      <c r="F322" s="535"/>
      <c r="G322" s="536"/>
      <c r="H322" s="536"/>
      <c r="I322" s="539"/>
      <c r="J322" s="539"/>
      <c r="K322" s="539"/>
      <c r="L322" s="539"/>
      <c r="M322" s="539"/>
      <c r="N322" s="538"/>
      <c r="O322" s="539"/>
      <c r="P322" s="538">
        <v>0.24399999999999999</v>
      </c>
      <c r="Q322" s="535">
        <v>0.24399999999999999</v>
      </c>
      <c r="R322" s="530" t="s">
        <v>55</v>
      </c>
      <c r="S322" s="537"/>
      <c r="T322" s="537"/>
      <c r="U322" s="537"/>
      <c r="V322" s="537"/>
      <c r="W322" s="537"/>
      <c r="X322" s="540"/>
      <c r="Y322" s="540"/>
      <c r="Z322" s="540"/>
      <c r="AA322" s="540">
        <v>0.24399999999999999</v>
      </c>
    </row>
    <row r="323" spans="1:27">
      <c r="A323" s="533">
        <v>39</v>
      </c>
      <c r="B323" s="534" t="s">
        <v>5097</v>
      </c>
      <c r="C323" s="530" t="s">
        <v>5098</v>
      </c>
      <c r="D323" s="531"/>
      <c r="E323" s="535">
        <v>0.19800000000000001</v>
      </c>
      <c r="F323" s="535"/>
      <c r="G323" s="536"/>
      <c r="H323" s="536"/>
      <c r="I323" s="539"/>
      <c r="J323" s="539"/>
      <c r="K323" s="539"/>
      <c r="L323" s="539"/>
      <c r="M323" s="539"/>
      <c r="N323" s="538"/>
      <c r="O323" s="539"/>
      <c r="P323" s="538">
        <v>0.19800000000000001</v>
      </c>
      <c r="Q323" s="535">
        <v>0.19800000000000001</v>
      </c>
      <c r="R323" s="530" t="s">
        <v>55</v>
      </c>
      <c r="S323" s="537"/>
      <c r="T323" s="537"/>
      <c r="U323" s="537"/>
      <c r="V323" s="537"/>
      <c r="W323" s="537"/>
      <c r="X323" s="540"/>
      <c r="Y323" s="540"/>
      <c r="Z323" s="540"/>
      <c r="AA323" s="540">
        <v>0.19800000000000001</v>
      </c>
    </row>
    <row r="324" spans="1:27">
      <c r="A324" s="533">
        <v>40</v>
      </c>
      <c r="B324" s="534" t="s">
        <v>5099</v>
      </c>
      <c r="C324" s="530" t="s">
        <v>5100</v>
      </c>
      <c r="D324" s="531"/>
      <c r="E324" s="535">
        <v>0.222</v>
      </c>
      <c r="F324" s="535"/>
      <c r="G324" s="536"/>
      <c r="H324" s="536"/>
      <c r="I324" s="539"/>
      <c r="J324" s="539"/>
      <c r="K324" s="539"/>
      <c r="L324" s="539"/>
      <c r="M324" s="539"/>
      <c r="N324" s="538"/>
      <c r="O324" s="539"/>
      <c r="P324" s="538">
        <v>0.222</v>
      </c>
      <c r="Q324" s="535">
        <v>0.222</v>
      </c>
      <c r="R324" s="530" t="s">
        <v>55</v>
      </c>
      <c r="S324" s="537"/>
      <c r="T324" s="537"/>
      <c r="U324" s="537"/>
      <c r="V324" s="537"/>
      <c r="W324" s="537"/>
      <c r="X324" s="540"/>
      <c r="Y324" s="540"/>
      <c r="Z324" s="540"/>
      <c r="AA324" s="540">
        <v>0.222</v>
      </c>
    </row>
    <row r="325" spans="1:27">
      <c r="A325" s="533">
        <v>41</v>
      </c>
      <c r="B325" s="534" t="s">
        <v>447</v>
      </c>
      <c r="C325" s="530" t="s">
        <v>5101</v>
      </c>
      <c r="D325" s="531"/>
      <c r="E325" s="535">
        <v>0.53500000000000003</v>
      </c>
      <c r="F325" s="535"/>
      <c r="G325" s="536"/>
      <c r="H325" s="536"/>
      <c r="I325" s="539"/>
      <c r="J325" s="539"/>
      <c r="K325" s="539"/>
      <c r="L325" s="539"/>
      <c r="M325" s="539"/>
      <c r="N325" s="538"/>
      <c r="O325" s="539"/>
      <c r="P325" s="538">
        <v>0.53500000000000003</v>
      </c>
      <c r="Q325" s="535">
        <v>0.53500000000000003</v>
      </c>
      <c r="R325" s="530" t="s">
        <v>55</v>
      </c>
      <c r="S325" s="537"/>
      <c r="T325" s="537"/>
      <c r="U325" s="537"/>
      <c r="V325" s="537"/>
      <c r="W325" s="537"/>
      <c r="X325" s="540"/>
      <c r="Y325" s="540"/>
      <c r="Z325" s="540"/>
      <c r="AA325" s="540">
        <v>0.53500000000000003</v>
      </c>
    </row>
    <row r="326" spans="1:27">
      <c r="A326" s="533">
        <v>42</v>
      </c>
      <c r="B326" s="534" t="s">
        <v>5102</v>
      </c>
      <c r="C326" s="530" t="s">
        <v>5103</v>
      </c>
      <c r="D326" s="531"/>
      <c r="E326" s="535">
        <v>0.2</v>
      </c>
      <c r="F326" s="535"/>
      <c r="G326" s="536"/>
      <c r="H326" s="536"/>
      <c r="I326" s="539"/>
      <c r="J326" s="539"/>
      <c r="K326" s="539"/>
      <c r="L326" s="539"/>
      <c r="M326" s="539"/>
      <c r="N326" s="538"/>
      <c r="O326" s="539"/>
      <c r="P326" s="538">
        <v>0.2</v>
      </c>
      <c r="Q326" s="535">
        <v>0.2</v>
      </c>
      <c r="R326" s="530" t="s">
        <v>55</v>
      </c>
      <c r="S326" s="537"/>
      <c r="T326" s="537"/>
      <c r="U326" s="537"/>
      <c r="V326" s="537"/>
      <c r="W326" s="537"/>
      <c r="X326" s="540"/>
      <c r="Y326" s="540"/>
      <c r="Z326" s="540"/>
      <c r="AA326" s="540">
        <v>0.2</v>
      </c>
    </row>
    <row r="327" spans="1:27">
      <c r="A327" s="533">
        <v>43</v>
      </c>
      <c r="B327" s="534" t="s">
        <v>5104</v>
      </c>
      <c r="C327" s="530" t="s">
        <v>5105</v>
      </c>
      <c r="D327" s="531"/>
      <c r="E327" s="535">
        <v>0.254</v>
      </c>
      <c r="F327" s="535">
        <v>0.254</v>
      </c>
      <c r="G327" s="536">
        <v>0.254</v>
      </c>
      <c r="H327" s="536"/>
      <c r="I327" s="539"/>
      <c r="J327" s="539"/>
      <c r="K327" s="539"/>
      <c r="L327" s="539"/>
      <c r="M327" s="539"/>
      <c r="N327" s="538"/>
      <c r="O327" s="539"/>
      <c r="P327" s="538"/>
      <c r="Q327" s="535">
        <v>0</v>
      </c>
      <c r="R327" s="530" t="s">
        <v>55</v>
      </c>
      <c r="S327" s="537"/>
      <c r="T327" s="537"/>
      <c r="U327" s="537"/>
      <c r="V327" s="537"/>
      <c r="W327" s="537"/>
      <c r="X327" s="540">
        <v>0.254</v>
      </c>
      <c r="Y327" s="540"/>
      <c r="Z327" s="540"/>
      <c r="AA327" s="540"/>
    </row>
    <row r="328" spans="1:27">
      <c r="A328" s="533">
        <v>44</v>
      </c>
      <c r="B328" s="534" t="s">
        <v>5106</v>
      </c>
      <c r="C328" s="530" t="s">
        <v>5107</v>
      </c>
      <c r="D328" s="531"/>
      <c r="E328" s="535">
        <v>0.42399999999999999</v>
      </c>
      <c r="F328" s="535">
        <v>0.42399999999999999</v>
      </c>
      <c r="G328" s="536">
        <v>0</v>
      </c>
      <c r="H328" s="536">
        <v>0.42399999999999999</v>
      </c>
      <c r="I328" s="539"/>
      <c r="J328" s="539"/>
      <c r="K328" s="539"/>
      <c r="L328" s="539"/>
      <c r="M328" s="539"/>
      <c r="N328" s="538"/>
      <c r="O328" s="539"/>
      <c r="P328" s="538"/>
      <c r="Q328" s="535">
        <v>0</v>
      </c>
      <c r="R328" s="530" t="s">
        <v>55</v>
      </c>
      <c r="S328" s="537"/>
      <c r="T328" s="537"/>
      <c r="U328" s="537"/>
      <c r="V328" s="537"/>
      <c r="W328" s="537"/>
      <c r="X328" s="541"/>
      <c r="Y328" s="541"/>
      <c r="Z328" s="541">
        <v>0.42399999999999999</v>
      </c>
      <c r="AA328" s="541"/>
    </row>
    <row r="329" spans="1:27" ht="21.75" customHeight="1">
      <c r="A329" s="543"/>
      <c r="B329" s="542" t="s">
        <v>5109</v>
      </c>
      <c r="C329" s="618"/>
      <c r="D329" s="618"/>
      <c r="E329" s="619">
        <f>SUM(E285:E328)</f>
        <v>37.119999999999997</v>
      </c>
      <c r="F329" s="619">
        <f t="shared" ref="F329:G329" si="15">SUM(F285:F328)</f>
        <v>23.029999999999998</v>
      </c>
      <c r="G329" s="619">
        <f t="shared" si="15"/>
        <v>20.676999999999996</v>
      </c>
      <c r="H329" s="619">
        <f>SUM(H285:H328)</f>
        <v>1.0149999999999999</v>
      </c>
      <c r="I329" s="619">
        <f>SUM(I285:I328)</f>
        <v>0</v>
      </c>
      <c r="J329" s="619">
        <f t="shared" ref="J329" si="16">SUM(J285:J328)</f>
        <v>0</v>
      </c>
      <c r="K329" s="619">
        <f t="shared" ref="K329" si="17">SUM(K285:K328)</f>
        <v>0</v>
      </c>
      <c r="L329" s="619">
        <f>SUM(L285:L328)</f>
        <v>1.3380000000000001</v>
      </c>
      <c r="M329" s="619">
        <f>SUM(M285:M328)</f>
        <v>0</v>
      </c>
      <c r="N329" s="619">
        <f t="shared" ref="N329" si="18">SUM(N285:N328)</f>
        <v>0</v>
      </c>
      <c r="O329" s="619">
        <f t="shared" ref="O329" si="19">SUM(O285:O328)</f>
        <v>0</v>
      </c>
      <c r="P329" s="619">
        <f>SUM(P285:P328)</f>
        <v>14.09</v>
      </c>
      <c r="Q329" s="619">
        <f>SUM(Q285:Q328)</f>
        <v>14.09</v>
      </c>
      <c r="R329" s="619">
        <f t="shared" ref="R329" si="20">SUM(R285:R328)</f>
        <v>0</v>
      </c>
      <c r="S329" s="619">
        <f t="shared" ref="S329" si="21">SUM(S285:S328)</f>
        <v>9</v>
      </c>
      <c r="T329" s="619">
        <f>SUM(T285:T328)</f>
        <v>0</v>
      </c>
      <c r="U329" s="619">
        <f t="shared" ref="U329" si="22">SUM(U285:U328)</f>
        <v>0</v>
      </c>
      <c r="V329" s="619">
        <f t="shared" ref="V329" si="23">SUM(V285:V328)</f>
        <v>0</v>
      </c>
      <c r="W329" s="619">
        <f>SUM(W285:W328)</f>
        <v>0</v>
      </c>
      <c r="X329" s="619">
        <f>SUM(X285:X328)</f>
        <v>22.592999999999993</v>
      </c>
      <c r="Y329" s="619">
        <f t="shared" ref="Y329" si="24">SUM(Y285:Y328)</f>
        <v>11.238000000000003</v>
      </c>
      <c r="Z329" s="619">
        <f>SUM(Z285:Z328)</f>
        <v>0.42399999999999999</v>
      </c>
      <c r="AA329" s="619">
        <f t="shared" ref="AA329" si="25">SUM(AA285:AA328)</f>
        <v>2.8650000000000002</v>
      </c>
    </row>
    <row r="330" spans="1:27" ht="21.75" customHeight="1">
      <c r="A330" s="427"/>
      <c r="B330" s="632" t="s">
        <v>5723</v>
      </c>
      <c r="C330" s="620"/>
      <c r="D330" s="621"/>
      <c r="E330" s="621"/>
      <c r="F330" s="621"/>
      <c r="G330" s="621"/>
      <c r="H330" s="621"/>
      <c r="I330" s="70"/>
      <c r="J330" s="621"/>
      <c r="K330" s="70"/>
      <c r="L330" s="70"/>
      <c r="M330" s="70"/>
      <c r="N330" s="70"/>
      <c r="O330" s="70"/>
      <c r="P330" s="621"/>
      <c r="Q330" s="621"/>
      <c r="R330" s="622"/>
      <c r="S330" s="70"/>
      <c r="T330" s="70"/>
      <c r="U330" s="70"/>
      <c r="V330" s="622"/>
      <c r="W330" s="622"/>
      <c r="X330" s="622"/>
      <c r="Y330" s="622"/>
      <c r="Z330" s="622"/>
      <c r="AA330" s="623"/>
    </row>
    <row r="331" spans="1:27">
      <c r="A331" s="617"/>
      <c r="B331" s="608" t="s">
        <v>5724</v>
      </c>
      <c r="C331" s="609"/>
      <c r="D331" s="610"/>
      <c r="E331" s="625"/>
      <c r="F331" s="625"/>
      <c r="G331" s="625"/>
      <c r="H331" s="625"/>
      <c r="I331" s="626"/>
      <c r="J331" s="625"/>
      <c r="K331" s="626"/>
      <c r="L331" s="626"/>
      <c r="M331" s="626"/>
      <c r="N331" s="626"/>
      <c r="O331" s="626"/>
      <c r="P331" s="625"/>
      <c r="Q331" s="625"/>
      <c r="R331" s="627"/>
      <c r="S331" s="626"/>
      <c r="T331" s="626"/>
      <c r="U331" s="626"/>
      <c r="V331" s="627"/>
      <c r="W331" s="627"/>
      <c r="X331" s="627"/>
      <c r="Y331" s="627"/>
      <c r="Z331" s="627"/>
      <c r="AA331" s="627"/>
    </row>
    <row r="332" spans="1:27">
      <c r="A332" s="617">
        <v>1</v>
      </c>
      <c r="B332" s="611" t="s">
        <v>155</v>
      </c>
      <c r="C332" s="609" t="s">
        <v>5725</v>
      </c>
      <c r="D332" s="612"/>
      <c r="E332" s="628">
        <v>0.42</v>
      </c>
      <c r="F332" s="628">
        <v>0.42</v>
      </c>
      <c r="G332" s="628">
        <v>0.42</v>
      </c>
      <c r="H332" s="628"/>
      <c r="I332" s="626"/>
      <c r="J332" s="628"/>
      <c r="K332" s="626"/>
      <c r="L332" s="626"/>
      <c r="M332" s="626"/>
      <c r="N332" s="626"/>
      <c r="O332" s="626"/>
      <c r="P332" s="628"/>
      <c r="Q332" s="628"/>
      <c r="R332" s="628" t="s">
        <v>55</v>
      </c>
      <c r="S332" s="626"/>
      <c r="T332" s="626"/>
      <c r="U332" s="626"/>
      <c r="V332" s="629"/>
      <c r="W332" s="629"/>
      <c r="X332" s="629"/>
      <c r="Y332" s="629">
        <v>0.42</v>
      </c>
      <c r="Z332" s="629"/>
      <c r="AA332" s="629"/>
    </row>
    <row r="333" spans="1:27">
      <c r="A333" s="617">
        <v>2</v>
      </c>
      <c r="B333" s="611" t="s">
        <v>453</v>
      </c>
      <c r="C333" s="609" t="s">
        <v>5726</v>
      </c>
      <c r="D333" s="612"/>
      <c r="E333" s="628">
        <v>0.43</v>
      </c>
      <c r="F333" s="628">
        <v>0.43</v>
      </c>
      <c r="G333" s="628">
        <v>0.43</v>
      </c>
      <c r="H333" s="628"/>
      <c r="I333" s="626"/>
      <c r="J333" s="628"/>
      <c r="K333" s="626"/>
      <c r="L333" s="626"/>
      <c r="M333" s="626"/>
      <c r="N333" s="626"/>
      <c r="O333" s="626"/>
      <c r="P333" s="628"/>
      <c r="Q333" s="628"/>
      <c r="R333" s="628" t="s">
        <v>55</v>
      </c>
      <c r="S333" s="626"/>
      <c r="T333" s="626"/>
      <c r="U333" s="626"/>
      <c r="V333" s="629"/>
      <c r="W333" s="629"/>
      <c r="X333" s="629"/>
      <c r="Y333" s="629">
        <v>0.43</v>
      </c>
      <c r="Z333" s="629"/>
      <c r="AA333" s="629"/>
    </row>
    <row r="334" spans="1:27">
      <c r="A334" s="617">
        <v>3</v>
      </c>
      <c r="B334" s="611" t="s">
        <v>1024</v>
      </c>
      <c r="C334" s="609" t="s">
        <v>5727</v>
      </c>
      <c r="D334" s="612"/>
      <c r="E334" s="628">
        <v>0.32</v>
      </c>
      <c r="F334" s="628">
        <v>0.32</v>
      </c>
      <c r="G334" s="628">
        <v>0.32</v>
      </c>
      <c r="H334" s="628"/>
      <c r="I334" s="626"/>
      <c r="J334" s="628"/>
      <c r="K334" s="626"/>
      <c r="L334" s="626"/>
      <c r="M334" s="626"/>
      <c r="N334" s="626"/>
      <c r="O334" s="626"/>
      <c r="P334" s="628"/>
      <c r="Q334" s="628"/>
      <c r="R334" s="628" t="s">
        <v>55</v>
      </c>
      <c r="S334" s="626"/>
      <c r="T334" s="626"/>
      <c r="U334" s="626"/>
      <c r="V334" s="629"/>
      <c r="W334" s="629"/>
      <c r="X334" s="629"/>
      <c r="Y334" s="629">
        <v>0.32</v>
      </c>
      <c r="Z334" s="629"/>
      <c r="AA334" s="629"/>
    </row>
    <row r="335" spans="1:27">
      <c r="A335" s="617">
        <v>4</v>
      </c>
      <c r="B335" s="611" t="s">
        <v>5728</v>
      </c>
      <c r="C335" s="609" t="s">
        <v>5729</v>
      </c>
      <c r="D335" s="612"/>
      <c r="E335" s="628">
        <v>0.63</v>
      </c>
      <c r="F335" s="628">
        <v>0.63</v>
      </c>
      <c r="G335" s="628">
        <v>0.63</v>
      </c>
      <c r="H335" s="628"/>
      <c r="I335" s="626"/>
      <c r="J335" s="628"/>
      <c r="K335" s="626"/>
      <c r="L335" s="626"/>
      <c r="M335" s="626"/>
      <c r="N335" s="626"/>
      <c r="O335" s="626"/>
      <c r="P335" s="628"/>
      <c r="Q335" s="628">
        <v>0.63</v>
      </c>
      <c r="R335" s="628" t="s">
        <v>607</v>
      </c>
      <c r="S335" s="626"/>
      <c r="T335" s="626"/>
      <c r="U335" s="626"/>
      <c r="V335" s="629"/>
      <c r="W335" s="629"/>
      <c r="X335" s="629"/>
      <c r="Y335" s="629">
        <v>0.63</v>
      </c>
      <c r="Z335" s="629"/>
      <c r="AA335" s="629"/>
    </row>
    <row r="336" spans="1:27">
      <c r="A336" s="617">
        <v>5</v>
      </c>
      <c r="B336" s="611" t="s">
        <v>5730</v>
      </c>
      <c r="C336" s="609" t="s">
        <v>5731</v>
      </c>
      <c r="D336" s="612"/>
      <c r="E336" s="628">
        <v>0.54</v>
      </c>
      <c r="F336" s="628">
        <v>0.48</v>
      </c>
      <c r="G336" s="628">
        <v>0.48</v>
      </c>
      <c r="H336" s="628"/>
      <c r="I336" s="626"/>
      <c r="J336" s="628"/>
      <c r="K336" s="626"/>
      <c r="L336" s="626"/>
      <c r="M336" s="626"/>
      <c r="N336" s="626"/>
      <c r="O336" s="626"/>
      <c r="P336" s="628">
        <v>0.06</v>
      </c>
      <c r="Q336" s="628">
        <v>0.06</v>
      </c>
      <c r="R336" s="628" t="s">
        <v>607</v>
      </c>
      <c r="S336" s="626"/>
      <c r="T336" s="626"/>
      <c r="U336" s="626"/>
      <c r="V336" s="629"/>
      <c r="W336" s="629"/>
      <c r="X336" s="629"/>
      <c r="Y336" s="629">
        <v>0.48</v>
      </c>
      <c r="Z336" s="629">
        <v>0.06</v>
      </c>
      <c r="AA336" s="629"/>
    </row>
    <row r="337" spans="1:27">
      <c r="A337" s="617">
        <v>6</v>
      </c>
      <c r="B337" s="611" t="s">
        <v>58</v>
      </c>
      <c r="C337" s="609" t="s">
        <v>5732</v>
      </c>
      <c r="D337" s="613"/>
      <c r="E337" s="630">
        <v>0.7</v>
      </c>
      <c r="F337" s="630"/>
      <c r="G337" s="630"/>
      <c r="H337" s="630"/>
      <c r="I337" s="626"/>
      <c r="J337" s="630"/>
      <c r="K337" s="626"/>
      <c r="L337" s="626"/>
      <c r="M337" s="626"/>
      <c r="N337" s="626"/>
      <c r="O337" s="626"/>
      <c r="P337" s="630">
        <v>0.7</v>
      </c>
      <c r="Q337" s="630">
        <v>0.7</v>
      </c>
      <c r="R337" s="628" t="s">
        <v>607</v>
      </c>
      <c r="S337" s="626"/>
      <c r="T337" s="626"/>
      <c r="U337" s="626"/>
      <c r="V337" s="629"/>
      <c r="W337" s="629"/>
      <c r="X337" s="629"/>
      <c r="Y337" s="629"/>
      <c r="Z337" s="629">
        <v>0.7</v>
      </c>
      <c r="AA337" s="629"/>
    </row>
    <row r="338" spans="1:27">
      <c r="A338" s="617">
        <v>7</v>
      </c>
      <c r="B338" s="611" t="s">
        <v>5733</v>
      </c>
      <c r="C338" s="609" t="s">
        <v>5734</v>
      </c>
      <c r="D338" s="612"/>
      <c r="E338" s="628">
        <v>0.6</v>
      </c>
      <c r="F338" s="628">
        <v>0.3</v>
      </c>
      <c r="G338" s="628">
        <v>0.3</v>
      </c>
      <c r="H338" s="628"/>
      <c r="I338" s="626"/>
      <c r="J338" s="628"/>
      <c r="K338" s="626"/>
      <c r="L338" s="626"/>
      <c r="M338" s="626"/>
      <c r="N338" s="626"/>
      <c r="O338" s="626"/>
      <c r="P338" s="628">
        <v>0.3</v>
      </c>
      <c r="Q338" s="628">
        <v>0.3</v>
      </c>
      <c r="R338" s="628" t="s">
        <v>607</v>
      </c>
      <c r="S338" s="626"/>
      <c r="T338" s="626"/>
      <c r="U338" s="626"/>
      <c r="V338" s="629"/>
      <c r="W338" s="629"/>
      <c r="X338" s="629"/>
      <c r="Y338" s="629">
        <v>0.3</v>
      </c>
      <c r="Z338" s="629">
        <v>0.3</v>
      </c>
      <c r="AA338" s="629"/>
    </row>
    <row r="339" spans="1:27">
      <c r="A339" s="617">
        <v>8</v>
      </c>
      <c r="B339" s="614" t="s">
        <v>5735</v>
      </c>
      <c r="C339" s="609" t="s">
        <v>5736</v>
      </c>
      <c r="D339" s="612"/>
      <c r="E339" s="628">
        <v>0.73</v>
      </c>
      <c r="F339" s="628"/>
      <c r="G339" s="628"/>
      <c r="H339" s="628"/>
      <c r="I339" s="626"/>
      <c r="J339" s="628"/>
      <c r="K339" s="626"/>
      <c r="L339" s="626"/>
      <c r="M339" s="626"/>
      <c r="N339" s="626"/>
      <c r="O339" s="626"/>
      <c r="P339" s="628">
        <v>0.73</v>
      </c>
      <c r="Q339" s="628">
        <v>0.73</v>
      </c>
      <c r="R339" s="628" t="s">
        <v>607</v>
      </c>
      <c r="S339" s="626"/>
      <c r="T339" s="626"/>
      <c r="U339" s="626"/>
      <c r="V339" s="629"/>
      <c r="W339" s="629"/>
      <c r="X339" s="629"/>
      <c r="Y339" s="629"/>
      <c r="Z339" s="629">
        <v>0.73</v>
      </c>
      <c r="AA339" s="629"/>
    </row>
    <row r="340" spans="1:27">
      <c r="A340" s="617">
        <v>9</v>
      </c>
      <c r="B340" s="611" t="s">
        <v>5737</v>
      </c>
      <c r="C340" s="609" t="s">
        <v>5738</v>
      </c>
      <c r="D340" s="612"/>
      <c r="E340" s="628">
        <v>0.27</v>
      </c>
      <c r="F340" s="628"/>
      <c r="G340" s="628"/>
      <c r="H340" s="628"/>
      <c r="I340" s="626"/>
      <c r="J340" s="628"/>
      <c r="K340" s="626"/>
      <c r="L340" s="626"/>
      <c r="M340" s="626"/>
      <c r="N340" s="626"/>
      <c r="O340" s="626"/>
      <c r="P340" s="628">
        <v>0.27</v>
      </c>
      <c r="Q340" s="628">
        <v>0.27</v>
      </c>
      <c r="R340" s="628" t="s">
        <v>607</v>
      </c>
      <c r="S340" s="626"/>
      <c r="T340" s="626"/>
      <c r="U340" s="626"/>
      <c r="V340" s="629"/>
      <c r="W340" s="629"/>
      <c r="X340" s="629"/>
      <c r="Y340" s="629"/>
      <c r="Z340" s="629">
        <v>0.27</v>
      </c>
      <c r="AA340" s="629"/>
    </row>
    <row r="341" spans="1:27">
      <c r="A341" s="617">
        <v>10</v>
      </c>
      <c r="B341" s="611" t="s">
        <v>5739</v>
      </c>
      <c r="C341" s="609" t="s">
        <v>5740</v>
      </c>
      <c r="D341" s="612"/>
      <c r="E341" s="628">
        <v>0.25</v>
      </c>
      <c r="F341" s="628"/>
      <c r="G341" s="628"/>
      <c r="H341" s="628"/>
      <c r="I341" s="626"/>
      <c r="J341" s="628"/>
      <c r="K341" s="626"/>
      <c r="L341" s="626"/>
      <c r="M341" s="626"/>
      <c r="N341" s="626"/>
      <c r="O341" s="626"/>
      <c r="P341" s="628">
        <v>0.25</v>
      </c>
      <c r="Q341" s="628">
        <v>0.25</v>
      </c>
      <c r="R341" s="628" t="s">
        <v>607</v>
      </c>
      <c r="S341" s="626"/>
      <c r="T341" s="626"/>
      <c r="U341" s="626"/>
      <c r="V341" s="629"/>
      <c r="W341" s="629"/>
      <c r="X341" s="629"/>
      <c r="Y341" s="629"/>
      <c r="Z341" s="629">
        <v>0.25</v>
      </c>
      <c r="AA341" s="629"/>
    </row>
    <row r="342" spans="1:27">
      <c r="A342" s="617">
        <v>11</v>
      </c>
      <c r="B342" s="611" t="s">
        <v>5741</v>
      </c>
      <c r="C342" s="609" t="s">
        <v>5742</v>
      </c>
      <c r="D342" s="612"/>
      <c r="E342" s="628">
        <v>0.4</v>
      </c>
      <c r="F342" s="628"/>
      <c r="G342" s="628"/>
      <c r="H342" s="628"/>
      <c r="I342" s="626"/>
      <c r="J342" s="628"/>
      <c r="K342" s="626"/>
      <c r="L342" s="626"/>
      <c r="M342" s="626"/>
      <c r="N342" s="626"/>
      <c r="O342" s="626"/>
      <c r="P342" s="628">
        <v>0.4</v>
      </c>
      <c r="Q342" s="628">
        <v>0.4</v>
      </c>
      <c r="R342" s="628" t="s">
        <v>607</v>
      </c>
      <c r="S342" s="626"/>
      <c r="T342" s="626"/>
      <c r="U342" s="626"/>
      <c r="V342" s="629"/>
      <c r="W342" s="629"/>
      <c r="X342" s="629"/>
      <c r="Y342" s="629"/>
      <c r="Z342" s="629">
        <v>0.4</v>
      </c>
      <c r="AA342" s="629"/>
    </row>
    <row r="343" spans="1:27">
      <c r="A343" s="617">
        <v>12</v>
      </c>
      <c r="B343" s="614" t="s">
        <v>5743</v>
      </c>
      <c r="C343" s="609" t="s">
        <v>5744</v>
      </c>
      <c r="D343" s="612"/>
      <c r="E343" s="628">
        <v>0.49</v>
      </c>
      <c r="F343" s="628"/>
      <c r="G343" s="628"/>
      <c r="H343" s="628"/>
      <c r="I343" s="626"/>
      <c r="J343" s="628"/>
      <c r="K343" s="626"/>
      <c r="L343" s="626"/>
      <c r="M343" s="626"/>
      <c r="N343" s="626"/>
      <c r="O343" s="626"/>
      <c r="P343" s="628">
        <v>0.49</v>
      </c>
      <c r="Q343" s="628">
        <v>0.49</v>
      </c>
      <c r="R343" s="628" t="s">
        <v>607</v>
      </c>
      <c r="S343" s="626"/>
      <c r="T343" s="626"/>
      <c r="U343" s="626"/>
      <c r="V343" s="629"/>
      <c r="W343" s="629"/>
      <c r="X343" s="629"/>
      <c r="Y343" s="629"/>
      <c r="Z343" s="629">
        <v>0.49</v>
      </c>
      <c r="AA343" s="629"/>
    </row>
    <row r="344" spans="1:27">
      <c r="A344" s="617">
        <v>13</v>
      </c>
      <c r="B344" s="611" t="s">
        <v>5745</v>
      </c>
      <c r="C344" s="609" t="s">
        <v>5746</v>
      </c>
      <c r="D344" s="612"/>
      <c r="E344" s="628">
        <v>0.78</v>
      </c>
      <c r="F344" s="628"/>
      <c r="G344" s="628"/>
      <c r="H344" s="628"/>
      <c r="I344" s="626"/>
      <c r="J344" s="628"/>
      <c r="K344" s="626"/>
      <c r="L344" s="626"/>
      <c r="M344" s="626"/>
      <c r="N344" s="626"/>
      <c r="O344" s="626"/>
      <c r="P344" s="628">
        <v>0.78</v>
      </c>
      <c r="Q344" s="628">
        <v>0.78</v>
      </c>
      <c r="R344" s="628" t="s">
        <v>607</v>
      </c>
      <c r="S344" s="626"/>
      <c r="T344" s="626"/>
      <c r="U344" s="626"/>
      <c r="V344" s="629"/>
      <c r="W344" s="629"/>
      <c r="X344" s="629"/>
      <c r="Y344" s="629"/>
      <c r="Z344" s="629">
        <v>0.78</v>
      </c>
      <c r="AA344" s="629"/>
    </row>
    <row r="345" spans="1:27">
      <c r="A345" s="617">
        <v>14</v>
      </c>
      <c r="B345" s="611" t="s">
        <v>5747</v>
      </c>
      <c r="C345" s="609" t="s">
        <v>5748</v>
      </c>
      <c r="D345" s="612"/>
      <c r="E345" s="628">
        <v>0.13</v>
      </c>
      <c r="F345" s="628"/>
      <c r="G345" s="628"/>
      <c r="H345" s="628"/>
      <c r="I345" s="626"/>
      <c r="J345" s="628"/>
      <c r="K345" s="626"/>
      <c r="L345" s="626"/>
      <c r="M345" s="626"/>
      <c r="N345" s="626"/>
      <c r="O345" s="626"/>
      <c r="P345" s="628">
        <v>0.13</v>
      </c>
      <c r="Q345" s="628">
        <v>0.13</v>
      </c>
      <c r="R345" s="628" t="s">
        <v>607</v>
      </c>
      <c r="S345" s="626"/>
      <c r="T345" s="626"/>
      <c r="U345" s="626"/>
      <c r="V345" s="629"/>
      <c r="W345" s="629"/>
      <c r="X345" s="629"/>
      <c r="Y345" s="629"/>
      <c r="Z345" s="629">
        <v>0.13</v>
      </c>
      <c r="AA345" s="629"/>
    </row>
    <row r="346" spans="1:27">
      <c r="A346" s="617">
        <v>15</v>
      </c>
      <c r="B346" s="611" t="s">
        <v>5747</v>
      </c>
      <c r="C346" s="609" t="s">
        <v>5749</v>
      </c>
      <c r="D346" s="612"/>
      <c r="E346" s="628">
        <v>0.76</v>
      </c>
      <c r="F346" s="631">
        <v>0.26</v>
      </c>
      <c r="G346" s="631">
        <v>0.26</v>
      </c>
      <c r="H346" s="628"/>
      <c r="I346" s="626"/>
      <c r="J346" s="628"/>
      <c r="K346" s="626"/>
      <c r="L346" s="626"/>
      <c r="M346" s="626"/>
      <c r="N346" s="626"/>
      <c r="O346" s="626"/>
      <c r="P346" s="628">
        <v>0.5</v>
      </c>
      <c r="Q346" s="628">
        <v>0.5</v>
      </c>
      <c r="R346" s="628" t="s">
        <v>607</v>
      </c>
      <c r="S346" s="626"/>
      <c r="T346" s="626"/>
      <c r="U346" s="626"/>
      <c r="V346" s="629"/>
      <c r="W346" s="629"/>
      <c r="X346" s="629"/>
      <c r="Y346" s="629">
        <v>0.26</v>
      </c>
      <c r="Z346" s="629">
        <v>0.5</v>
      </c>
      <c r="AA346" s="629"/>
    </row>
    <row r="347" spans="1:27">
      <c r="A347" s="617">
        <v>16</v>
      </c>
      <c r="B347" s="611" t="s">
        <v>5750</v>
      </c>
      <c r="C347" s="609" t="s">
        <v>5751</v>
      </c>
      <c r="D347" s="612"/>
      <c r="E347" s="628">
        <v>0.15</v>
      </c>
      <c r="F347" s="628"/>
      <c r="G347" s="628"/>
      <c r="H347" s="628"/>
      <c r="I347" s="626"/>
      <c r="J347" s="628"/>
      <c r="K347" s="626"/>
      <c r="L347" s="626"/>
      <c r="M347" s="626"/>
      <c r="N347" s="626"/>
      <c r="O347" s="626"/>
      <c r="P347" s="628">
        <v>0.15</v>
      </c>
      <c r="Q347" s="628">
        <v>0.15</v>
      </c>
      <c r="R347" s="628" t="s">
        <v>607</v>
      </c>
      <c r="S347" s="626"/>
      <c r="T347" s="626"/>
      <c r="U347" s="626"/>
      <c r="V347" s="629"/>
      <c r="W347" s="629"/>
      <c r="X347" s="629"/>
      <c r="Y347" s="629"/>
      <c r="Z347" s="629">
        <v>0.15</v>
      </c>
      <c r="AA347" s="629"/>
    </row>
    <row r="348" spans="1:27">
      <c r="A348" s="617">
        <v>17</v>
      </c>
      <c r="B348" s="611" t="s">
        <v>5752</v>
      </c>
      <c r="C348" s="609" t="s">
        <v>5753</v>
      </c>
      <c r="D348" s="612"/>
      <c r="E348" s="628">
        <v>0.73</v>
      </c>
      <c r="F348" s="628">
        <v>0.73</v>
      </c>
      <c r="G348" s="628">
        <v>0.73</v>
      </c>
      <c r="H348" s="628"/>
      <c r="I348" s="626"/>
      <c r="J348" s="628"/>
      <c r="K348" s="626"/>
      <c r="L348" s="626"/>
      <c r="M348" s="626"/>
      <c r="N348" s="626"/>
      <c r="O348" s="626"/>
      <c r="P348" s="628"/>
      <c r="Q348" s="628">
        <v>0.73</v>
      </c>
      <c r="R348" s="628" t="s">
        <v>55</v>
      </c>
      <c r="S348" s="626"/>
      <c r="T348" s="626"/>
      <c r="U348" s="626"/>
      <c r="V348" s="629"/>
      <c r="W348" s="629"/>
      <c r="X348" s="629"/>
      <c r="Y348" s="629">
        <v>0.73</v>
      </c>
      <c r="Z348" s="629"/>
      <c r="AA348" s="629"/>
    </row>
    <row r="349" spans="1:27">
      <c r="A349" s="617">
        <v>18</v>
      </c>
      <c r="B349" s="611" t="s">
        <v>5754</v>
      </c>
      <c r="C349" s="609" t="s">
        <v>5755</v>
      </c>
      <c r="D349" s="612"/>
      <c r="E349" s="628">
        <v>0.98</v>
      </c>
      <c r="F349" s="628"/>
      <c r="G349" s="628"/>
      <c r="H349" s="628"/>
      <c r="I349" s="626"/>
      <c r="J349" s="628"/>
      <c r="K349" s="626"/>
      <c r="L349" s="626"/>
      <c r="M349" s="626"/>
      <c r="N349" s="626"/>
      <c r="O349" s="626"/>
      <c r="P349" s="628">
        <v>0.98</v>
      </c>
      <c r="Q349" s="628">
        <v>0.98</v>
      </c>
      <c r="R349" s="628" t="s">
        <v>607</v>
      </c>
      <c r="S349" s="626"/>
      <c r="T349" s="626"/>
      <c r="U349" s="626"/>
      <c r="V349" s="629"/>
      <c r="W349" s="629"/>
      <c r="X349" s="629"/>
      <c r="Y349" s="629"/>
      <c r="Z349" s="629">
        <v>0.98</v>
      </c>
      <c r="AA349" s="629"/>
    </row>
    <row r="350" spans="1:27">
      <c r="A350" s="617">
        <v>19</v>
      </c>
      <c r="B350" s="611" t="s">
        <v>5756</v>
      </c>
      <c r="C350" s="609" t="s">
        <v>5757</v>
      </c>
      <c r="D350" s="612"/>
      <c r="E350" s="628">
        <v>0.25</v>
      </c>
      <c r="F350" s="628"/>
      <c r="G350" s="628"/>
      <c r="H350" s="628"/>
      <c r="I350" s="626"/>
      <c r="J350" s="628"/>
      <c r="K350" s="626"/>
      <c r="L350" s="626"/>
      <c r="M350" s="626"/>
      <c r="N350" s="626"/>
      <c r="O350" s="626"/>
      <c r="P350" s="628">
        <v>0.25</v>
      </c>
      <c r="Q350" s="628">
        <v>0.25</v>
      </c>
      <c r="R350" s="628" t="s">
        <v>607</v>
      </c>
      <c r="S350" s="626"/>
      <c r="T350" s="626"/>
      <c r="U350" s="626"/>
      <c r="V350" s="629"/>
      <c r="W350" s="629"/>
      <c r="X350" s="629"/>
      <c r="Y350" s="629"/>
      <c r="Z350" s="629">
        <v>0.25</v>
      </c>
      <c r="AA350" s="629"/>
    </row>
    <row r="351" spans="1:27">
      <c r="A351" s="617">
        <v>20</v>
      </c>
      <c r="B351" s="611" t="s">
        <v>5758</v>
      </c>
      <c r="C351" s="609" t="s">
        <v>5759</v>
      </c>
      <c r="D351" s="612"/>
      <c r="E351" s="628">
        <v>0.69</v>
      </c>
      <c r="F351" s="628">
        <v>0.5</v>
      </c>
      <c r="G351" s="628">
        <v>0.5</v>
      </c>
      <c r="H351" s="628"/>
      <c r="I351" s="626"/>
      <c r="J351" s="628"/>
      <c r="K351" s="626"/>
      <c r="L351" s="626"/>
      <c r="M351" s="626"/>
      <c r="N351" s="626"/>
      <c r="O351" s="626"/>
      <c r="P351" s="642">
        <v>0.19</v>
      </c>
      <c r="Q351" s="628">
        <v>0.19</v>
      </c>
      <c r="R351" s="628" t="s">
        <v>607</v>
      </c>
      <c r="S351" s="626"/>
      <c r="T351" s="626"/>
      <c r="U351" s="626"/>
      <c r="V351" s="629"/>
      <c r="W351" s="629"/>
      <c r="X351" s="629"/>
      <c r="Y351" s="629">
        <v>0.5</v>
      </c>
      <c r="Z351" s="629">
        <v>0.19</v>
      </c>
      <c r="AA351" s="629"/>
    </row>
    <row r="352" spans="1:27">
      <c r="A352" s="617">
        <v>21</v>
      </c>
      <c r="B352" s="611" t="s">
        <v>5760</v>
      </c>
      <c r="C352" s="609" t="s">
        <v>5761</v>
      </c>
      <c r="D352" s="613"/>
      <c r="E352" s="630">
        <v>0.69</v>
      </c>
      <c r="F352" s="630">
        <v>0.4</v>
      </c>
      <c r="G352" s="630">
        <v>0.4</v>
      </c>
      <c r="H352" s="630"/>
      <c r="I352" s="626"/>
      <c r="J352" s="630"/>
      <c r="K352" s="626"/>
      <c r="L352" s="626"/>
      <c r="M352" s="626"/>
      <c r="N352" s="626"/>
      <c r="O352" s="626"/>
      <c r="P352" s="630">
        <v>0.28999999999999998</v>
      </c>
      <c r="Q352" s="630">
        <v>0.28999999999999998</v>
      </c>
      <c r="R352" s="628" t="s">
        <v>607</v>
      </c>
      <c r="S352" s="626"/>
      <c r="T352" s="626"/>
      <c r="U352" s="626"/>
      <c r="V352" s="629"/>
      <c r="W352" s="629"/>
      <c r="X352" s="629"/>
      <c r="Y352" s="629">
        <v>0.4</v>
      </c>
      <c r="Z352" s="629">
        <v>0.28999999999999998</v>
      </c>
      <c r="AA352" s="629"/>
    </row>
    <row r="353" spans="1:27">
      <c r="A353" s="427"/>
      <c r="B353" s="615" t="s">
        <v>5762</v>
      </c>
      <c r="C353" s="609"/>
      <c r="D353" s="610"/>
      <c r="E353" s="625"/>
      <c r="F353" s="625"/>
      <c r="G353" s="625"/>
      <c r="H353" s="625"/>
      <c r="I353" s="626"/>
      <c r="J353" s="625"/>
      <c r="K353" s="626"/>
      <c r="L353" s="626"/>
      <c r="M353" s="626"/>
      <c r="N353" s="626"/>
      <c r="O353" s="626"/>
      <c r="P353" s="625"/>
      <c r="Q353" s="625"/>
      <c r="R353" s="627"/>
      <c r="S353" s="626"/>
      <c r="T353" s="626"/>
      <c r="U353" s="626"/>
      <c r="V353" s="627"/>
      <c r="W353" s="627"/>
      <c r="X353" s="627"/>
      <c r="Y353" s="627"/>
      <c r="Z353" s="627"/>
      <c r="AA353" s="627"/>
    </row>
    <row r="354" spans="1:27">
      <c r="A354" s="427">
        <v>22</v>
      </c>
      <c r="B354" s="615" t="s">
        <v>5763</v>
      </c>
      <c r="C354" s="609" t="s">
        <v>5764</v>
      </c>
      <c r="D354" s="612"/>
      <c r="E354" s="628">
        <v>0.85</v>
      </c>
      <c r="F354" s="628">
        <v>0.85</v>
      </c>
      <c r="G354" s="628">
        <v>0.85</v>
      </c>
      <c r="H354" s="628"/>
      <c r="I354" s="626"/>
      <c r="J354" s="628"/>
      <c r="K354" s="626"/>
      <c r="L354" s="626"/>
      <c r="M354" s="626"/>
      <c r="N354" s="626"/>
      <c r="O354" s="626"/>
      <c r="P354" s="628"/>
      <c r="Q354" s="628">
        <v>0.85</v>
      </c>
      <c r="R354" s="628" t="s">
        <v>55</v>
      </c>
      <c r="S354" s="626"/>
      <c r="T354" s="626"/>
      <c r="U354" s="626"/>
      <c r="V354" s="629"/>
      <c r="W354" s="629"/>
      <c r="X354" s="629"/>
      <c r="Y354" s="629">
        <v>0.85</v>
      </c>
      <c r="Z354" s="629"/>
      <c r="AA354" s="629"/>
    </row>
    <row r="355" spans="1:27">
      <c r="A355" s="427">
        <v>23</v>
      </c>
      <c r="B355" s="615" t="s">
        <v>5765</v>
      </c>
      <c r="C355" s="609" t="s">
        <v>5766</v>
      </c>
      <c r="D355" s="612"/>
      <c r="E355" s="628">
        <v>0.75</v>
      </c>
      <c r="F355" s="628">
        <v>0.63</v>
      </c>
      <c r="G355" s="628">
        <v>0.63</v>
      </c>
      <c r="H355" s="628"/>
      <c r="I355" s="626"/>
      <c r="J355" s="628"/>
      <c r="K355" s="626"/>
      <c r="L355" s="626"/>
      <c r="M355" s="626"/>
      <c r="N355" s="626"/>
      <c r="O355" s="626"/>
      <c r="P355" s="628">
        <v>0.12</v>
      </c>
      <c r="Q355" s="628">
        <v>0.75</v>
      </c>
      <c r="R355" s="628" t="s">
        <v>55</v>
      </c>
      <c r="S355" s="626"/>
      <c r="T355" s="626"/>
      <c r="U355" s="626"/>
      <c r="V355" s="629"/>
      <c r="W355" s="629"/>
      <c r="X355" s="629"/>
      <c r="Y355" s="629">
        <v>0.63</v>
      </c>
      <c r="Z355" s="629">
        <v>0.12</v>
      </c>
      <c r="AA355" s="629"/>
    </row>
    <row r="356" spans="1:27">
      <c r="A356" s="427">
        <v>24</v>
      </c>
      <c r="B356" s="615" t="s">
        <v>5767</v>
      </c>
      <c r="C356" s="609" t="s">
        <v>5768</v>
      </c>
      <c r="D356" s="612"/>
      <c r="E356" s="628">
        <v>0.25</v>
      </c>
      <c r="F356" s="628">
        <v>0.25</v>
      </c>
      <c r="G356" s="628"/>
      <c r="H356" s="628"/>
      <c r="I356" s="626"/>
      <c r="J356" s="628">
        <v>0.25</v>
      </c>
      <c r="K356" s="626"/>
      <c r="L356" s="626"/>
      <c r="M356" s="626"/>
      <c r="N356" s="626"/>
      <c r="O356" s="626"/>
      <c r="P356" s="628"/>
      <c r="Q356" s="628">
        <v>0</v>
      </c>
      <c r="R356" s="628" t="s">
        <v>607</v>
      </c>
      <c r="S356" s="626"/>
      <c r="T356" s="626"/>
      <c r="U356" s="626"/>
      <c r="V356" s="629"/>
      <c r="W356" s="629"/>
      <c r="X356" s="629"/>
      <c r="Y356" s="629"/>
      <c r="Z356" s="629">
        <v>0.25</v>
      </c>
      <c r="AA356" s="629"/>
    </row>
    <row r="357" spans="1:27">
      <c r="A357" s="427">
        <v>25</v>
      </c>
      <c r="B357" s="615" t="s">
        <v>5769</v>
      </c>
      <c r="C357" s="609" t="s">
        <v>5770</v>
      </c>
      <c r="D357" s="612"/>
      <c r="E357" s="628">
        <v>0.37</v>
      </c>
      <c r="F357" s="628"/>
      <c r="G357" s="628"/>
      <c r="H357" s="628"/>
      <c r="I357" s="626"/>
      <c r="J357" s="628"/>
      <c r="K357" s="626"/>
      <c r="L357" s="626"/>
      <c r="M357" s="626"/>
      <c r="N357" s="626"/>
      <c r="O357" s="626"/>
      <c r="P357" s="628">
        <v>0.37</v>
      </c>
      <c r="Q357" s="628">
        <v>0.37</v>
      </c>
      <c r="R357" s="628" t="s">
        <v>607</v>
      </c>
      <c r="S357" s="626"/>
      <c r="T357" s="626"/>
      <c r="U357" s="626"/>
      <c r="V357" s="629"/>
      <c r="W357" s="629"/>
      <c r="X357" s="629"/>
      <c r="Y357" s="629"/>
      <c r="Z357" s="629">
        <v>0.37</v>
      </c>
      <c r="AA357" s="629"/>
    </row>
    <row r="358" spans="1:27">
      <c r="A358" s="427">
        <v>26</v>
      </c>
      <c r="B358" s="615" t="s">
        <v>5771</v>
      </c>
      <c r="C358" s="609" t="s">
        <v>5772</v>
      </c>
      <c r="D358" s="612"/>
      <c r="E358" s="628">
        <v>0.22</v>
      </c>
      <c r="F358" s="628"/>
      <c r="G358" s="628"/>
      <c r="H358" s="628"/>
      <c r="I358" s="626"/>
      <c r="J358" s="628"/>
      <c r="K358" s="626"/>
      <c r="L358" s="626"/>
      <c r="M358" s="626"/>
      <c r="N358" s="626"/>
      <c r="O358" s="626"/>
      <c r="P358" s="628">
        <v>0.22</v>
      </c>
      <c r="Q358" s="628">
        <v>0.22</v>
      </c>
      <c r="R358" s="628" t="s">
        <v>607</v>
      </c>
      <c r="S358" s="626"/>
      <c r="T358" s="626"/>
      <c r="U358" s="626"/>
      <c r="V358" s="629"/>
      <c r="W358" s="629"/>
      <c r="X358" s="629"/>
      <c r="Y358" s="629"/>
      <c r="Z358" s="629">
        <v>0.22</v>
      </c>
      <c r="AA358" s="629"/>
    </row>
    <row r="359" spans="1:27">
      <c r="A359" s="427">
        <v>27</v>
      </c>
      <c r="B359" s="615" t="s">
        <v>5773</v>
      </c>
      <c r="C359" s="609" t="s">
        <v>5774</v>
      </c>
      <c r="D359" s="612"/>
      <c r="E359" s="628">
        <v>0.35</v>
      </c>
      <c r="F359" s="628"/>
      <c r="G359" s="628"/>
      <c r="H359" s="628"/>
      <c r="I359" s="626"/>
      <c r="J359" s="628"/>
      <c r="K359" s="626"/>
      <c r="L359" s="626"/>
      <c r="M359" s="626"/>
      <c r="N359" s="626"/>
      <c r="O359" s="626"/>
      <c r="P359" s="628">
        <v>0.35</v>
      </c>
      <c r="Q359" s="628">
        <v>0.35</v>
      </c>
      <c r="R359" s="628" t="s">
        <v>607</v>
      </c>
      <c r="S359" s="626"/>
      <c r="T359" s="626"/>
      <c r="U359" s="626"/>
      <c r="V359" s="629"/>
      <c r="W359" s="629"/>
      <c r="X359" s="629"/>
      <c r="Y359" s="629"/>
      <c r="Z359" s="629">
        <v>0.35</v>
      </c>
      <c r="AA359" s="629"/>
    </row>
    <row r="360" spans="1:27">
      <c r="A360" s="427">
        <v>28</v>
      </c>
      <c r="B360" s="615" t="s">
        <v>5775</v>
      </c>
      <c r="C360" s="609" t="s">
        <v>5776</v>
      </c>
      <c r="D360" s="612"/>
      <c r="E360" s="628">
        <v>0.23</v>
      </c>
      <c r="F360" s="628"/>
      <c r="G360" s="628"/>
      <c r="H360" s="628"/>
      <c r="I360" s="626"/>
      <c r="J360" s="628"/>
      <c r="K360" s="626"/>
      <c r="L360" s="626"/>
      <c r="M360" s="626"/>
      <c r="N360" s="626"/>
      <c r="O360" s="626"/>
      <c r="P360" s="628">
        <v>0.23</v>
      </c>
      <c r="Q360" s="628">
        <v>0.23</v>
      </c>
      <c r="R360" s="628" t="s">
        <v>607</v>
      </c>
      <c r="S360" s="626"/>
      <c r="T360" s="626"/>
      <c r="U360" s="626"/>
      <c r="V360" s="629"/>
      <c r="W360" s="629"/>
      <c r="X360" s="629"/>
      <c r="Y360" s="629"/>
      <c r="Z360" s="629">
        <v>0.23</v>
      </c>
      <c r="AA360" s="629"/>
    </row>
    <row r="361" spans="1:27">
      <c r="A361" s="427">
        <v>29</v>
      </c>
      <c r="B361" s="615" t="s">
        <v>5777</v>
      </c>
      <c r="C361" s="609" t="s">
        <v>5778</v>
      </c>
      <c r="D361" s="612"/>
      <c r="E361" s="628">
        <v>0.2</v>
      </c>
      <c r="F361" s="628"/>
      <c r="G361" s="628"/>
      <c r="H361" s="628"/>
      <c r="I361" s="626"/>
      <c r="J361" s="628"/>
      <c r="K361" s="626"/>
      <c r="L361" s="626"/>
      <c r="M361" s="626"/>
      <c r="N361" s="626"/>
      <c r="O361" s="626"/>
      <c r="P361" s="628">
        <v>0.2</v>
      </c>
      <c r="Q361" s="628">
        <v>0.2</v>
      </c>
      <c r="R361" s="628" t="s">
        <v>607</v>
      </c>
      <c r="S361" s="626"/>
      <c r="T361" s="626"/>
      <c r="U361" s="626"/>
      <c r="V361" s="629"/>
      <c r="W361" s="629"/>
      <c r="X361" s="629"/>
      <c r="Y361" s="629"/>
      <c r="Z361" s="629">
        <v>0.2</v>
      </c>
      <c r="AA361" s="629"/>
    </row>
    <row r="362" spans="1:27">
      <c r="A362" s="427">
        <v>30</v>
      </c>
      <c r="B362" s="615" t="s">
        <v>5779</v>
      </c>
      <c r="C362" s="609" t="s">
        <v>5780</v>
      </c>
      <c r="D362" s="612"/>
      <c r="E362" s="628">
        <v>0.57999999999999996</v>
      </c>
      <c r="F362" s="628"/>
      <c r="G362" s="628"/>
      <c r="H362" s="628"/>
      <c r="I362" s="626"/>
      <c r="J362" s="628"/>
      <c r="K362" s="626"/>
      <c r="L362" s="626"/>
      <c r="M362" s="626"/>
      <c r="N362" s="626"/>
      <c r="O362" s="626"/>
      <c r="P362" s="628">
        <v>0.57999999999999996</v>
      </c>
      <c r="Q362" s="628">
        <v>0.57999999999999996</v>
      </c>
      <c r="R362" s="628" t="s">
        <v>607</v>
      </c>
      <c r="S362" s="626"/>
      <c r="T362" s="626"/>
      <c r="U362" s="626"/>
      <c r="V362" s="629"/>
      <c r="W362" s="629"/>
      <c r="X362" s="629"/>
      <c r="Y362" s="629"/>
      <c r="Z362" s="629">
        <v>0.57999999999999996</v>
      </c>
      <c r="AA362" s="629"/>
    </row>
    <row r="363" spans="1:27">
      <c r="A363" s="427">
        <v>31</v>
      </c>
      <c r="B363" s="615" t="s">
        <v>5781</v>
      </c>
      <c r="C363" s="609" t="s">
        <v>5782</v>
      </c>
      <c r="D363" s="612"/>
      <c r="E363" s="628">
        <v>0.34</v>
      </c>
      <c r="F363" s="628"/>
      <c r="G363" s="628"/>
      <c r="H363" s="628"/>
      <c r="I363" s="626"/>
      <c r="J363" s="628"/>
      <c r="K363" s="626"/>
      <c r="L363" s="626"/>
      <c r="M363" s="626"/>
      <c r="N363" s="626"/>
      <c r="O363" s="626"/>
      <c r="P363" s="628">
        <v>0.34</v>
      </c>
      <c r="Q363" s="628">
        <v>0.34</v>
      </c>
      <c r="R363" s="628" t="s">
        <v>607</v>
      </c>
      <c r="S363" s="626"/>
      <c r="T363" s="626"/>
      <c r="U363" s="626"/>
      <c r="V363" s="629"/>
      <c r="W363" s="629"/>
      <c r="X363" s="629"/>
      <c r="Y363" s="629"/>
      <c r="Z363" s="629">
        <v>0.34</v>
      </c>
      <c r="AA363" s="629"/>
    </row>
    <row r="364" spans="1:27">
      <c r="A364" s="427">
        <v>32</v>
      </c>
      <c r="B364" s="615" t="s">
        <v>5783</v>
      </c>
      <c r="C364" s="609" t="s">
        <v>5784</v>
      </c>
      <c r="D364" s="612"/>
      <c r="E364" s="628">
        <v>0.41</v>
      </c>
      <c r="F364" s="628"/>
      <c r="G364" s="628"/>
      <c r="H364" s="628"/>
      <c r="I364" s="626"/>
      <c r="J364" s="628"/>
      <c r="K364" s="626"/>
      <c r="L364" s="626"/>
      <c r="M364" s="626"/>
      <c r="N364" s="626"/>
      <c r="O364" s="626"/>
      <c r="P364" s="628">
        <v>0.41</v>
      </c>
      <c r="Q364" s="628">
        <v>0.41</v>
      </c>
      <c r="R364" s="628" t="s">
        <v>607</v>
      </c>
      <c r="S364" s="626"/>
      <c r="T364" s="626"/>
      <c r="U364" s="626"/>
      <c r="V364" s="629"/>
      <c r="W364" s="629"/>
      <c r="X364" s="629"/>
      <c r="Y364" s="629"/>
      <c r="Z364" s="629">
        <v>0.41</v>
      </c>
      <c r="AA364" s="629"/>
    </row>
    <row r="365" spans="1:27">
      <c r="A365" s="427">
        <v>33</v>
      </c>
      <c r="B365" s="615" t="s">
        <v>5785</v>
      </c>
      <c r="C365" s="609" t="s">
        <v>5786</v>
      </c>
      <c r="D365" s="612"/>
      <c r="E365" s="628">
        <v>0.15</v>
      </c>
      <c r="F365" s="628"/>
      <c r="G365" s="628"/>
      <c r="H365" s="628"/>
      <c r="I365" s="626"/>
      <c r="J365" s="628"/>
      <c r="K365" s="626"/>
      <c r="L365" s="626"/>
      <c r="M365" s="626"/>
      <c r="N365" s="626"/>
      <c r="O365" s="626"/>
      <c r="P365" s="628">
        <v>0.15</v>
      </c>
      <c r="Q365" s="628">
        <v>0.15</v>
      </c>
      <c r="R365" s="628" t="s">
        <v>607</v>
      </c>
      <c r="S365" s="626"/>
      <c r="T365" s="626"/>
      <c r="U365" s="626"/>
      <c r="V365" s="629"/>
      <c r="W365" s="629"/>
      <c r="X365" s="629"/>
      <c r="Y365" s="629"/>
      <c r="Z365" s="629">
        <v>0.15</v>
      </c>
      <c r="AA365" s="629"/>
    </row>
    <row r="366" spans="1:27">
      <c r="A366" s="427">
        <v>34</v>
      </c>
      <c r="B366" s="615" t="s">
        <v>5787</v>
      </c>
      <c r="C366" s="609" t="s">
        <v>5788</v>
      </c>
      <c r="D366" s="612"/>
      <c r="E366" s="628">
        <v>0.22</v>
      </c>
      <c r="F366" s="628"/>
      <c r="G366" s="628"/>
      <c r="H366" s="628"/>
      <c r="I366" s="626"/>
      <c r="J366" s="628"/>
      <c r="K366" s="626"/>
      <c r="L366" s="626"/>
      <c r="M366" s="626"/>
      <c r="N366" s="626"/>
      <c r="O366" s="626"/>
      <c r="P366" s="628">
        <v>0.22</v>
      </c>
      <c r="Q366" s="628">
        <v>0.22</v>
      </c>
      <c r="R366" s="628" t="s">
        <v>607</v>
      </c>
      <c r="S366" s="626"/>
      <c r="T366" s="626"/>
      <c r="U366" s="626"/>
      <c r="V366" s="629"/>
      <c r="W366" s="629"/>
      <c r="X366" s="629"/>
      <c r="Y366" s="629"/>
      <c r="Z366" s="629">
        <v>0.22</v>
      </c>
      <c r="AA366" s="629"/>
    </row>
    <row r="367" spans="1:27">
      <c r="A367" s="427">
        <v>35</v>
      </c>
      <c r="B367" s="615" t="s">
        <v>5789</v>
      </c>
      <c r="C367" s="609" t="s">
        <v>5790</v>
      </c>
      <c r="D367" s="612"/>
      <c r="E367" s="628">
        <v>0.1</v>
      </c>
      <c r="F367" s="628"/>
      <c r="G367" s="628"/>
      <c r="H367" s="628"/>
      <c r="I367" s="626"/>
      <c r="J367" s="628"/>
      <c r="K367" s="626"/>
      <c r="L367" s="626"/>
      <c r="M367" s="626"/>
      <c r="N367" s="626"/>
      <c r="O367" s="626"/>
      <c r="P367" s="628">
        <v>0.1</v>
      </c>
      <c r="Q367" s="628">
        <v>0.1</v>
      </c>
      <c r="R367" s="628" t="s">
        <v>607</v>
      </c>
      <c r="S367" s="626"/>
      <c r="T367" s="626"/>
      <c r="U367" s="626"/>
      <c r="V367" s="629"/>
      <c r="W367" s="629"/>
      <c r="X367" s="629"/>
      <c r="Y367" s="629"/>
      <c r="Z367" s="629">
        <v>0.1</v>
      </c>
      <c r="AA367" s="629"/>
    </row>
    <row r="368" spans="1:27">
      <c r="A368" s="427">
        <v>36</v>
      </c>
      <c r="B368" s="615" t="s">
        <v>5791</v>
      </c>
      <c r="C368" s="609" t="s">
        <v>5792</v>
      </c>
      <c r="D368" s="612"/>
      <c r="E368" s="628">
        <v>0.32</v>
      </c>
      <c r="F368" s="628"/>
      <c r="G368" s="628"/>
      <c r="H368" s="628"/>
      <c r="I368" s="626"/>
      <c r="J368" s="628"/>
      <c r="K368" s="626"/>
      <c r="L368" s="626"/>
      <c r="M368" s="626"/>
      <c r="N368" s="626"/>
      <c r="O368" s="626"/>
      <c r="P368" s="628">
        <v>0.32</v>
      </c>
      <c r="Q368" s="628">
        <v>0.32</v>
      </c>
      <c r="R368" s="628" t="s">
        <v>607</v>
      </c>
      <c r="S368" s="626"/>
      <c r="T368" s="626"/>
      <c r="U368" s="626"/>
      <c r="V368" s="629"/>
      <c r="W368" s="629"/>
      <c r="X368" s="629"/>
      <c r="Y368" s="629"/>
      <c r="Z368" s="629">
        <v>0.32</v>
      </c>
      <c r="AA368" s="629"/>
    </row>
    <row r="369" spans="1:27">
      <c r="A369" s="427">
        <v>37</v>
      </c>
      <c r="B369" s="615" t="s">
        <v>5793</v>
      </c>
      <c r="C369" s="609" t="s">
        <v>5794</v>
      </c>
      <c r="D369" s="612"/>
      <c r="E369" s="628">
        <v>0.31</v>
      </c>
      <c r="F369" s="628"/>
      <c r="G369" s="628"/>
      <c r="H369" s="628"/>
      <c r="I369" s="626"/>
      <c r="J369" s="628"/>
      <c r="K369" s="626"/>
      <c r="L369" s="626"/>
      <c r="M369" s="626"/>
      <c r="N369" s="626"/>
      <c r="O369" s="626"/>
      <c r="P369" s="628">
        <v>0.31</v>
      </c>
      <c r="Q369" s="628">
        <v>0.31</v>
      </c>
      <c r="R369" s="628" t="s">
        <v>607</v>
      </c>
      <c r="S369" s="626"/>
      <c r="T369" s="626"/>
      <c r="U369" s="626"/>
      <c r="V369" s="629"/>
      <c r="W369" s="629"/>
      <c r="X369" s="629"/>
      <c r="Y369" s="629"/>
      <c r="Z369" s="629">
        <v>0.31</v>
      </c>
      <c r="AA369" s="629"/>
    </row>
    <row r="370" spans="1:27">
      <c r="A370" s="427">
        <v>38</v>
      </c>
      <c r="B370" s="615" t="s">
        <v>5795</v>
      </c>
      <c r="C370" s="609" t="s">
        <v>5796</v>
      </c>
      <c r="D370" s="612"/>
      <c r="E370" s="628">
        <v>0.23</v>
      </c>
      <c r="F370" s="628"/>
      <c r="G370" s="628"/>
      <c r="H370" s="628"/>
      <c r="I370" s="626"/>
      <c r="J370" s="628"/>
      <c r="K370" s="626"/>
      <c r="L370" s="626"/>
      <c r="M370" s="626"/>
      <c r="N370" s="626"/>
      <c r="O370" s="626"/>
      <c r="P370" s="628">
        <v>0.23</v>
      </c>
      <c r="Q370" s="628">
        <v>0.23</v>
      </c>
      <c r="R370" s="628" t="s">
        <v>607</v>
      </c>
      <c r="S370" s="626"/>
      <c r="T370" s="626"/>
      <c r="U370" s="626"/>
      <c r="V370" s="629"/>
      <c r="W370" s="629"/>
      <c r="X370" s="629"/>
      <c r="Y370" s="629"/>
      <c r="Z370" s="629">
        <v>0.23</v>
      </c>
      <c r="AA370" s="629"/>
    </row>
    <row r="371" spans="1:27">
      <c r="A371" s="427">
        <v>39</v>
      </c>
      <c r="B371" s="615" t="s">
        <v>5797</v>
      </c>
      <c r="C371" s="609" t="s">
        <v>5798</v>
      </c>
      <c r="D371" s="612"/>
      <c r="E371" s="628">
        <v>0.3</v>
      </c>
      <c r="F371" s="628"/>
      <c r="G371" s="628"/>
      <c r="H371" s="628"/>
      <c r="I371" s="626"/>
      <c r="J371" s="628"/>
      <c r="K371" s="626"/>
      <c r="L371" s="626"/>
      <c r="M371" s="626"/>
      <c r="N371" s="626"/>
      <c r="O371" s="626"/>
      <c r="P371" s="628">
        <v>0.3</v>
      </c>
      <c r="Q371" s="628">
        <v>0.3</v>
      </c>
      <c r="R371" s="628" t="s">
        <v>607</v>
      </c>
      <c r="S371" s="626"/>
      <c r="T371" s="626"/>
      <c r="U371" s="626"/>
      <c r="V371" s="629"/>
      <c r="W371" s="629"/>
      <c r="X371" s="629"/>
      <c r="Y371" s="629"/>
      <c r="Z371" s="629">
        <v>0.3</v>
      </c>
      <c r="AA371" s="629"/>
    </row>
    <row r="372" spans="1:27">
      <c r="A372" s="427">
        <v>40</v>
      </c>
      <c r="B372" s="615" t="s">
        <v>5799</v>
      </c>
      <c r="C372" s="609" t="s">
        <v>5800</v>
      </c>
      <c r="D372" s="612"/>
      <c r="E372" s="628">
        <v>0.33</v>
      </c>
      <c r="F372" s="628"/>
      <c r="G372" s="628"/>
      <c r="H372" s="628"/>
      <c r="I372" s="626"/>
      <c r="J372" s="628"/>
      <c r="K372" s="626"/>
      <c r="L372" s="626"/>
      <c r="M372" s="626"/>
      <c r="N372" s="626"/>
      <c r="O372" s="626"/>
      <c r="P372" s="628">
        <v>0.33</v>
      </c>
      <c r="Q372" s="628">
        <v>0.33</v>
      </c>
      <c r="R372" s="628" t="s">
        <v>607</v>
      </c>
      <c r="S372" s="626"/>
      <c r="T372" s="626"/>
      <c r="U372" s="626"/>
      <c r="V372" s="629"/>
      <c r="W372" s="629"/>
      <c r="X372" s="629"/>
      <c r="Y372" s="629"/>
      <c r="Z372" s="629">
        <v>0.33</v>
      </c>
      <c r="AA372" s="629"/>
    </row>
    <row r="373" spans="1:27">
      <c r="A373" s="427">
        <v>41</v>
      </c>
      <c r="B373" s="615" t="s">
        <v>762</v>
      </c>
      <c r="C373" s="609" t="s">
        <v>5801</v>
      </c>
      <c r="D373" s="612"/>
      <c r="E373" s="628">
        <v>0.26</v>
      </c>
      <c r="F373" s="628"/>
      <c r="G373" s="628"/>
      <c r="H373" s="628"/>
      <c r="I373" s="626"/>
      <c r="J373" s="628"/>
      <c r="K373" s="626"/>
      <c r="L373" s="626"/>
      <c r="M373" s="626"/>
      <c r="N373" s="626"/>
      <c r="O373" s="626"/>
      <c r="P373" s="628">
        <v>0.26</v>
      </c>
      <c r="Q373" s="628">
        <v>0.26</v>
      </c>
      <c r="R373" s="628" t="s">
        <v>607</v>
      </c>
      <c r="S373" s="626"/>
      <c r="T373" s="626"/>
      <c r="U373" s="626"/>
      <c r="V373" s="629"/>
      <c r="W373" s="629"/>
      <c r="X373" s="629"/>
      <c r="Y373" s="629"/>
      <c r="Z373" s="629">
        <v>0.26</v>
      </c>
      <c r="AA373" s="629"/>
    </row>
    <row r="374" spans="1:27">
      <c r="A374" s="427">
        <v>42</v>
      </c>
      <c r="B374" s="615" t="s">
        <v>5802</v>
      </c>
      <c r="C374" s="609" t="s">
        <v>5803</v>
      </c>
      <c r="D374" s="612"/>
      <c r="E374" s="628">
        <v>0.54</v>
      </c>
      <c r="F374" s="628"/>
      <c r="G374" s="628"/>
      <c r="H374" s="628"/>
      <c r="I374" s="626"/>
      <c r="J374" s="628"/>
      <c r="K374" s="626"/>
      <c r="L374" s="626"/>
      <c r="M374" s="626"/>
      <c r="N374" s="626"/>
      <c r="O374" s="626"/>
      <c r="P374" s="628">
        <v>0.54</v>
      </c>
      <c r="Q374" s="628">
        <v>0.54</v>
      </c>
      <c r="R374" s="628" t="s">
        <v>607</v>
      </c>
      <c r="S374" s="626"/>
      <c r="T374" s="626"/>
      <c r="U374" s="626"/>
      <c r="V374" s="629"/>
      <c r="W374" s="629"/>
      <c r="X374" s="629"/>
      <c r="Y374" s="629"/>
      <c r="Z374" s="629">
        <v>0.54</v>
      </c>
      <c r="AA374" s="629"/>
    </row>
    <row r="375" spans="1:27">
      <c r="A375" s="427">
        <v>43</v>
      </c>
      <c r="B375" s="615" t="s">
        <v>5804</v>
      </c>
      <c r="C375" s="609" t="s">
        <v>5805</v>
      </c>
      <c r="D375" s="612"/>
      <c r="E375" s="628">
        <v>0.48</v>
      </c>
      <c r="F375" s="628"/>
      <c r="G375" s="628"/>
      <c r="H375" s="628"/>
      <c r="I375" s="626"/>
      <c r="J375" s="628"/>
      <c r="K375" s="626"/>
      <c r="L375" s="626"/>
      <c r="M375" s="626"/>
      <c r="N375" s="626"/>
      <c r="O375" s="626"/>
      <c r="P375" s="628">
        <v>0.48</v>
      </c>
      <c r="Q375" s="628">
        <v>0.48</v>
      </c>
      <c r="R375" s="628" t="s">
        <v>607</v>
      </c>
      <c r="S375" s="626"/>
      <c r="T375" s="626"/>
      <c r="U375" s="626"/>
      <c r="V375" s="629"/>
      <c r="W375" s="629"/>
      <c r="X375" s="629"/>
      <c r="Y375" s="629"/>
      <c r="Z375" s="629">
        <v>0.48</v>
      </c>
      <c r="AA375" s="629"/>
    </row>
    <row r="376" spans="1:27">
      <c r="A376" s="427">
        <v>44</v>
      </c>
      <c r="B376" s="616" t="s">
        <v>5806</v>
      </c>
      <c r="C376" s="609" t="s">
        <v>5807</v>
      </c>
      <c r="D376" s="612"/>
      <c r="E376" s="628">
        <v>1.6</v>
      </c>
      <c r="F376" s="628">
        <v>1.6</v>
      </c>
      <c r="G376" s="628">
        <v>1.6</v>
      </c>
      <c r="H376" s="628"/>
      <c r="I376" s="626"/>
      <c r="J376" s="628"/>
      <c r="K376" s="626"/>
      <c r="L376" s="626"/>
      <c r="M376" s="626"/>
      <c r="N376" s="626"/>
      <c r="O376" s="626"/>
      <c r="P376" s="628"/>
      <c r="Q376" s="628">
        <v>1.6</v>
      </c>
      <c r="R376" s="628" t="s">
        <v>55</v>
      </c>
      <c r="S376" s="626"/>
      <c r="T376" s="626"/>
      <c r="U376" s="626"/>
      <c r="V376" s="629"/>
      <c r="W376" s="629"/>
      <c r="X376" s="629"/>
      <c r="Y376" s="629"/>
      <c r="Z376" s="629">
        <v>1.6</v>
      </c>
      <c r="AA376" s="629"/>
    </row>
    <row r="377" spans="1:27">
      <c r="A377" s="427">
        <v>45</v>
      </c>
      <c r="B377" s="615" t="s">
        <v>5808</v>
      </c>
      <c r="C377" s="609" t="s">
        <v>5809</v>
      </c>
      <c r="D377" s="612"/>
      <c r="E377" s="628">
        <v>0.23</v>
      </c>
      <c r="F377" s="628"/>
      <c r="G377" s="628"/>
      <c r="H377" s="628"/>
      <c r="I377" s="626"/>
      <c r="J377" s="628"/>
      <c r="K377" s="626"/>
      <c r="L377" s="626"/>
      <c r="M377" s="626"/>
      <c r="N377" s="626"/>
      <c r="O377" s="626"/>
      <c r="P377" s="628">
        <v>0.23</v>
      </c>
      <c r="Q377" s="628">
        <v>0.23</v>
      </c>
      <c r="R377" s="628" t="s">
        <v>607</v>
      </c>
      <c r="S377" s="626"/>
      <c r="T377" s="626"/>
      <c r="U377" s="626"/>
      <c r="V377" s="629"/>
      <c r="W377" s="629"/>
      <c r="X377" s="629"/>
      <c r="Y377" s="629"/>
      <c r="Z377" s="629">
        <v>0.23</v>
      </c>
      <c r="AA377" s="629"/>
    </row>
    <row r="378" spans="1:27">
      <c r="A378" s="427">
        <v>46</v>
      </c>
      <c r="B378" s="615" t="s">
        <v>5810</v>
      </c>
      <c r="C378" s="624"/>
      <c r="D378" s="612"/>
      <c r="E378" s="628">
        <v>1.5</v>
      </c>
      <c r="F378" s="628"/>
      <c r="G378" s="628"/>
      <c r="H378" s="628"/>
      <c r="I378" s="626"/>
      <c r="J378" s="628"/>
      <c r="K378" s="626"/>
      <c r="L378" s="626"/>
      <c r="M378" s="626"/>
      <c r="N378" s="626"/>
      <c r="O378" s="626"/>
      <c r="P378" s="628">
        <v>1.5</v>
      </c>
      <c r="Q378" s="628">
        <v>1.5</v>
      </c>
      <c r="R378" s="628" t="s">
        <v>607</v>
      </c>
      <c r="S378" s="626"/>
      <c r="T378" s="626"/>
      <c r="U378" s="626"/>
      <c r="V378" s="629"/>
      <c r="W378" s="629"/>
      <c r="X378" s="629"/>
      <c r="Y378" s="629"/>
      <c r="Z378" s="629">
        <v>1.5</v>
      </c>
      <c r="AA378" s="629"/>
    </row>
    <row r="379" spans="1:27" s="421" customFormat="1" ht="24" customHeight="1">
      <c r="A379" s="639"/>
      <c r="B379" s="251" t="s">
        <v>5811</v>
      </c>
      <c r="C379" s="639"/>
      <c r="D379" s="640"/>
      <c r="E379" s="641">
        <f>SUM(E332:E378)</f>
        <v>22.060000000000002</v>
      </c>
      <c r="F379" s="641">
        <f t="shared" ref="F379:J379" si="26">SUM(F332:F378)</f>
        <v>7.8000000000000007</v>
      </c>
      <c r="G379" s="641">
        <f t="shared" si="26"/>
        <v>7.5500000000000007</v>
      </c>
      <c r="H379" s="641">
        <f t="shared" si="26"/>
        <v>0</v>
      </c>
      <c r="I379" s="641">
        <f t="shared" si="26"/>
        <v>0</v>
      </c>
      <c r="J379" s="641">
        <f t="shared" si="26"/>
        <v>0.25</v>
      </c>
      <c r="K379" s="641">
        <f>SUM(K332:K378)</f>
        <v>0</v>
      </c>
      <c r="L379" s="641">
        <f t="shared" ref="L379" si="27">SUM(L332:L378)</f>
        <v>0</v>
      </c>
      <c r="M379" s="641">
        <f t="shared" ref="M379" si="28">SUM(M332:M378)</f>
        <v>0</v>
      </c>
      <c r="N379" s="641">
        <f t="shared" ref="N379" si="29">SUM(N332:N378)</f>
        <v>0</v>
      </c>
      <c r="O379" s="641">
        <f t="shared" ref="O379" si="30">SUM(O332:O378)</f>
        <v>0</v>
      </c>
      <c r="P379" s="641">
        <f>SUM(P332:P378)</f>
        <v>14.260000000000005</v>
      </c>
      <c r="Q379" s="641">
        <f t="shared" ref="Q379" si="31">SUM(Q332:Q378)</f>
        <v>18.700000000000006</v>
      </c>
      <c r="R379" s="641"/>
      <c r="S379" s="641">
        <f t="shared" ref="S379" si="32">SUM(S332:S378)</f>
        <v>0</v>
      </c>
      <c r="T379" s="641">
        <f t="shared" ref="T379" si="33">SUM(T332:T378)</f>
        <v>0</v>
      </c>
      <c r="U379" s="641">
        <f t="shared" ref="U379" si="34">SUM(U332:U378)</f>
        <v>0</v>
      </c>
      <c r="V379" s="641">
        <f t="shared" ref="V379" si="35">SUM(V332:V378)</f>
        <v>0</v>
      </c>
      <c r="W379" s="641">
        <f t="shared" ref="W379" si="36">SUM(W332:W378)</f>
        <v>0</v>
      </c>
      <c r="X379" s="641">
        <f>SUM(X332:X378)</f>
        <v>0</v>
      </c>
      <c r="Y379" s="641">
        <f t="shared" ref="Y379:Z379" si="37">SUM(Y332:Y378)</f>
        <v>5.95</v>
      </c>
      <c r="Z379" s="641">
        <f t="shared" si="37"/>
        <v>16.11</v>
      </c>
      <c r="AA379" s="641">
        <f>SUM(AA332:AA378)</f>
        <v>0</v>
      </c>
    </row>
  </sheetData>
  <mergeCells count="33">
    <mergeCell ref="A1:AA1"/>
    <mergeCell ref="A2:AA2"/>
    <mergeCell ref="M3:P3"/>
    <mergeCell ref="A4:A7"/>
    <mergeCell ref="B4:B7"/>
    <mergeCell ref="C4:C7"/>
    <mergeCell ref="D4:D7"/>
    <mergeCell ref="E4:Q4"/>
    <mergeCell ref="R4:R7"/>
    <mergeCell ref="S4:U6"/>
    <mergeCell ref="V4:AA6"/>
    <mergeCell ref="E5:E7"/>
    <mergeCell ref="A118:A121"/>
    <mergeCell ref="G5:P5"/>
    <mergeCell ref="C118:C121"/>
    <mergeCell ref="G6:J6"/>
    <mergeCell ref="E118:Q118"/>
    <mergeCell ref="B118:B121"/>
    <mergeCell ref="F5:F7"/>
    <mergeCell ref="D118:D121"/>
    <mergeCell ref="Q5:Q7"/>
    <mergeCell ref="B117:AA117"/>
    <mergeCell ref="K6:N6"/>
    <mergeCell ref="A8:AA8"/>
    <mergeCell ref="S118:U120"/>
    <mergeCell ref="V118:AA120"/>
    <mergeCell ref="E119:E121"/>
    <mergeCell ref="F119:F121"/>
    <mergeCell ref="G119:P119"/>
    <mergeCell ref="Q119:Q121"/>
    <mergeCell ref="G120:J120"/>
    <mergeCell ref="K120:N120"/>
    <mergeCell ref="R118:R121"/>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787"/>
  <sheetViews>
    <sheetView zoomScale="69" zoomScaleNormal="69" workbookViewId="0">
      <pane xSplit="7" ySplit="8" topLeftCell="H758" activePane="bottomRight" state="frozen"/>
      <selection pane="topRight" activeCell="H1" sqref="H1"/>
      <selection pane="bottomLeft" activeCell="A9" sqref="A9"/>
      <selection pane="bottomRight" activeCell="AD781" sqref="AD781"/>
    </sheetView>
  </sheetViews>
  <sheetFormatPr defaultRowHeight="15"/>
  <cols>
    <col min="1" max="1" width="7" style="230" customWidth="1"/>
    <col min="2" max="2" width="28.140625" style="119" customWidth="1"/>
    <col min="3" max="3" width="25.140625" style="230" hidden="1" customWidth="1"/>
    <col min="4" max="4" width="19.7109375" hidden="1" customWidth="1"/>
    <col min="6" max="17" width="9.140625" customWidth="1"/>
    <col min="18" max="18" width="9.140625" style="230" customWidth="1"/>
    <col min="19" max="19" width="9.140625" customWidth="1"/>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14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1125"/>
      <c r="B3" s="117"/>
      <c r="C3" s="650"/>
      <c r="D3" s="650"/>
      <c r="E3" s="650"/>
      <c r="F3" s="650"/>
      <c r="G3" s="650"/>
      <c r="H3" s="650"/>
      <c r="I3" s="650"/>
      <c r="J3" s="650"/>
      <c r="K3" s="650"/>
      <c r="L3" s="5"/>
      <c r="M3" s="5"/>
      <c r="N3" s="3112" t="s">
        <v>15</v>
      </c>
      <c r="O3" s="3112"/>
      <c r="P3" s="3112"/>
      <c r="Q3" s="650"/>
      <c r="R3" s="1125"/>
      <c r="S3" s="650"/>
      <c r="T3" s="650"/>
      <c r="U3" s="650"/>
      <c r="V3" s="650"/>
      <c r="W3" s="650"/>
      <c r="X3" s="650"/>
      <c r="Y3" s="650"/>
      <c r="Z3" s="650"/>
      <c r="AA3" s="650"/>
    </row>
    <row r="4" spans="1:27">
      <c r="A4" s="3079" t="s">
        <v>16</v>
      </c>
      <c r="B4" s="3141" t="s">
        <v>17</v>
      </c>
      <c r="C4" s="3079" t="s">
        <v>18</v>
      </c>
      <c r="D4" s="3079" t="s">
        <v>19</v>
      </c>
      <c r="E4" s="3082" t="s">
        <v>20</v>
      </c>
      <c r="F4" s="3083"/>
      <c r="G4" s="3083"/>
      <c r="H4" s="3083"/>
      <c r="I4" s="3083"/>
      <c r="J4" s="3083"/>
      <c r="K4" s="3083"/>
      <c r="L4" s="3083"/>
      <c r="M4" s="3083"/>
      <c r="N4" s="3083"/>
      <c r="O4" s="3083"/>
      <c r="P4" s="3083"/>
      <c r="Q4" s="3084"/>
      <c r="R4" s="3079" t="s">
        <v>21</v>
      </c>
      <c r="S4" s="3055" t="s">
        <v>22</v>
      </c>
      <c r="T4" s="3066"/>
      <c r="U4" s="3067"/>
      <c r="V4" s="3055" t="s">
        <v>23</v>
      </c>
      <c r="W4" s="3066"/>
      <c r="X4" s="3066"/>
      <c r="Y4" s="3066"/>
      <c r="Z4" s="3066"/>
      <c r="AA4" s="3067"/>
    </row>
    <row r="5" spans="1:27">
      <c r="A5" s="3080"/>
      <c r="B5" s="3142"/>
      <c r="C5" s="3080"/>
      <c r="D5" s="3080"/>
      <c r="E5" s="3071" t="s">
        <v>24</v>
      </c>
      <c r="F5" s="3071" t="s">
        <v>25</v>
      </c>
      <c r="G5" s="3072" t="s">
        <v>26</v>
      </c>
      <c r="H5" s="3073"/>
      <c r="I5" s="3073"/>
      <c r="J5" s="3073"/>
      <c r="K5" s="3073"/>
      <c r="L5" s="3073"/>
      <c r="M5" s="3073"/>
      <c r="N5" s="3073"/>
      <c r="O5" s="3073"/>
      <c r="P5" s="3074"/>
      <c r="Q5" s="3079" t="s">
        <v>27</v>
      </c>
      <c r="R5" s="3080"/>
      <c r="S5" s="3091"/>
      <c r="T5" s="3092"/>
      <c r="U5" s="3093"/>
      <c r="V5" s="3091"/>
      <c r="W5" s="3092"/>
      <c r="X5" s="3092"/>
      <c r="Y5" s="3092"/>
      <c r="Z5" s="3092"/>
      <c r="AA5" s="3093"/>
    </row>
    <row r="6" spans="1:27">
      <c r="A6" s="3080"/>
      <c r="B6" s="3142"/>
      <c r="C6" s="3080"/>
      <c r="D6" s="3080"/>
      <c r="E6" s="3071"/>
      <c r="F6" s="3072"/>
      <c r="G6" s="3072" t="s">
        <v>28</v>
      </c>
      <c r="H6" s="3073"/>
      <c r="I6" s="3073"/>
      <c r="J6" s="3074"/>
      <c r="K6" s="3072" t="s">
        <v>29</v>
      </c>
      <c r="L6" s="3073"/>
      <c r="M6" s="3073"/>
      <c r="N6" s="3073"/>
      <c r="O6" s="6"/>
      <c r="P6" s="7"/>
      <c r="Q6" s="3080"/>
      <c r="R6" s="3080"/>
      <c r="S6" s="3068"/>
      <c r="T6" s="3069"/>
      <c r="U6" s="3070"/>
      <c r="V6" s="3068"/>
      <c r="W6" s="3069"/>
      <c r="X6" s="3069"/>
      <c r="Y6" s="3069"/>
      <c r="Z6" s="3069"/>
      <c r="AA6" s="3070"/>
    </row>
    <row r="7" spans="1:27" ht="101.25">
      <c r="A7" s="3081"/>
      <c r="B7" s="3143"/>
      <c r="C7" s="3081"/>
      <c r="D7" s="3081"/>
      <c r="E7" s="3071"/>
      <c r="F7" s="3071"/>
      <c r="G7" s="8" t="s">
        <v>30</v>
      </c>
      <c r="H7" s="8" t="s">
        <v>31</v>
      </c>
      <c r="I7" s="9" t="s">
        <v>32</v>
      </c>
      <c r="J7" s="9" t="s">
        <v>33</v>
      </c>
      <c r="K7" s="9" t="s">
        <v>34</v>
      </c>
      <c r="L7" s="9" t="s">
        <v>35</v>
      </c>
      <c r="M7" s="10" t="s">
        <v>36</v>
      </c>
      <c r="N7" s="9" t="s">
        <v>37</v>
      </c>
      <c r="O7" s="9" t="s">
        <v>38</v>
      </c>
      <c r="P7" s="9" t="s">
        <v>39</v>
      </c>
      <c r="Q7" s="3081"/>
      <c r="R7" s="3081"/>
      <c r="S7" s="8" t="s">
        <v>40</v>
      </c>
      <c r="T7" s="8" t="s">
        <v>41</v>
      </c>
      <c r="U7" s="8" t="s">
        <v>42</v>
      </c>
      <c r="V7" s="13" t="s">
        <v>43</v>
      </c>
      <c r="W7" s="13" t="s">
        <v>44</v>
      </c>
      <c r="X7" s="13" t="s">
        <v>45</v>
      </c>
      <c r="Y7" s="13" t="s">
        <v>46</v>
      </c>
      <c r="Z7" s="13" t="s">
        <v>47</v>
      </c>
      <c r="AA7" s="13" t="s">
        <v>48</v>
      </c>
    </row>
    <row r="8" spans="1:27" ht="27.75" customHeight="1">
      <c r="A8" s="3145" t="s">
        <v>49</v>
      </c>
      <c r="B8" s="3146"/>
      <c r="C8" s="3146"/>
      <c r="D8" s="3146"/>
      <c r="E8" s="3146"/>
      <c r="F8" s="3146"/>
      <c r="G8" s="3146"/>
      <c r="H8" s="3146"/>
      <c r="I8" s="3146"/>
      <c r="J8" s="3146"/>
      <c r="K8" s="3146"/>
      <c r="L8" s="3146"/>
      <c r="M8" s="3146"/>
      <c r="N8" s="3146"/>
      <c r="O8" s="3146"/>
      <c r="P8" s="3146"/>
      <c r="Q8" s="3146"/>
      <c r="R8" s="3146"/>
      <c r="S8" s="3146"/>
      <c r="T8" s="3146"/>
      <c r="U8" s="3146"/>
      <c r="V8" s="3146"/>
      <c r="W8" s="3146"/>
      <c r="X8" s="3146"/>
      <c r="Y8" s="3146"/>
      <c r="Z8" s="3146"/>
      <c r="AA8" s="3147"/>
    </row>
    <row r="9" spans="1:27" s="343" customFormat="1" ht="23.25" customHeight="1">
      <c r="A9" s="1606"/>
      <c r="B9" s="1607" t="s">
        <v>14665</v>
      </c>
      <c r="C9" s="1603"/>
      <c r="D9" s="1603"/>
      <c r="E9" s="1603"/>
      <c r="F9" s="1603"/>
      <c r="G9" s="1603"/>
      <c r="H9" s="1603"/>
      <c r="I9" s="1603"/>
      <c r="J9" s="1603"/>
      <c r="K9" s="1603"/>
      <c r="L9" s="1603"/>
      <c r="M9" s="1603"/>
      <c r="N9" s="1603"/>
      <c r="O9" s="1603"/>
      <c r="P9" s="1603"/>
      <c r="Q9" s="1603"/>
      <c r="R9" s="1603"/>
      <c r="S9" s="1603"/>
      <c r="T9" s="1603"/>
      <c r="U9" s="1603"/>
      <c r="V9" s="1603"/>
      <c r="W9" s="1603"/>
      <c r="X9" s="1603"/>
      <c r="Y9" s="1603"/>
      <c r="Z9" s="1603"/>
      <c r="AA9" s="1604"/>
    </row>
    <row r="10" spans="1:27" ht="25.5">
      <c r="A10" s="1605">
        <v>1</v>
      </c>
      <c r="B10" s="1598" t="s">
        <v>14666</v>
      </c>
      <c r="C10" s="1599" t="s">
        <v>14667</v>
      </c>
      <c r="D10" s="1600"/>
      <c r="E10" s="1599">
        <v>0.28899999999999998</v>
      </c>
      <c r="F10" s="1599">
        <v>0.28899999999999998</v>
      </c>
      <c r="G10" s="1599">
        <v>0.28899999999999998</v>
      </c>
      <c r="H10" s="1599"/>
      <c r="I10" s="1599"/>
      <c r="J10" s="2"/>
      <c r="K10" s="2"/>
      <c r="L10" s="2"/>
      <c r="M10" s="2"/>
      <c r="N10" s="1600"/>
      <c r="O10" s="1600"/>
      <c r="P10" s="1599"/>
      <c r="Q10" s="1599"/>
      <c r="R10" s="1601" t="s">
        <v>605</v>
      </c>
      <c r="S10" s="1600"/>
      <c r="T10" s="2"/>
      <c r="U10" s="2"/>
      <c r="V10" s="2"/>
      <c r="W10" s="2"/>
      <c r="X10" s="2"/>
      <c r="Y10" s="2"/>
      <c r="Z10" s="1599">
        <v>0.28899999999999998</v>
      </c>
      <c r="AA10" s="1600"/>
    </row>
    <row r="11" spans="1:27" ht="25.5">
      <c r="A11" s="1605">
        <f>A10+1</f>
        <v>2</v>
      </c>
      <c r="B11" s="1598" t="s">
        <v>14668</v>
      </c>
      <c r="C11" s="1599" t="s">
        <v>14669</v>
      </c>
      <c r="D11" s="1600"/>
      <c r="E11" s="1599">
        <v>0.65800000000000003</v>
      </c>
      <c r="F11" s="1599">
        <v>0.65800000000000003</v>
      </c>
      <c r="G11" s="1599">
        <v>0.65800000000000003</v>
      </c>
      <c r="H11" s="1599"/>
      <c r="I11" s="1599"/>
      <c r="J11" s="2"/>
      <c r="K11" s="2"/>
      <c r="L11" s="2"/>
      <c r="M11" s="2"/>
      <c r="N11" s="1600"/>
      <c r="O11" s="1600"/>
      <c r="P11" s="1599"/>
      <c r="Q11" s="1599"/>
      <c r="R11" s="1601" t="s">
        <v>605</v>
      </c>
      <c r="S11" s="1600"/>
      <c r="T11" s="2"/>
      <c r="U11" s="2"/>
      <c r="V11" s="2"/>
      <c r="W11" s="2"/>
      <c r="X11" s="2"/>
      <c r="Y11" s="2"/>
      <c r="Z11" s="1599">
        <v>0.65800000000000003</v>
      </c>
      <c r="AA11" s="1600"/>
    </row>
    <row r="12" spans="1:27">
      <c r="A12" s="1605">
        <f t="shared" ref="A12:A75" si="0">A11+1</f>
        <v>3</v>
      </c>
      <c r="B12" s="1598" t="s">
        <v>14670</v>
      </c>
      <c r="C12" s="1599" t="s">
        <v>14671</v>
      </c>
      <c r="D12" s="1600"/>
      <c r="E12" s="1599">
        <v>0.99099999999999999</v>
      </c>
      <c r="F12" s="1599">
        <v>0.99099999999999999</v>
      </c>
      <c r="G12" s="1599">
        <v>0.99099999999999999</v>
      </c>
      <c r="H12" s="1599"/>
      <c r="I12" s="1599"/>
      <c r="J12" s="2"/>
      <c r="K12" s="2"/>
      <c r="L12" s="2"/>
      <c r="M12" s="2"/>
      <c r="N12" s="1600"/>
      <c r="O12" s="1600"/>
      <c r="P12" s="1599"/>
      <c r="Q12" s="1599"/>
      <c r="R12" s="1601" t="s">
        <v>605</v>
      </c>
      <c r="S12" s="1600"/>
      <c r="T12" s="2"/>
      <c r="U12" s="2"/>
      <c r="V12" s="2"/>
      <c r="W12" s="2"/>
      <c r="X12" s="2"/>
      <c r="Y12" s="2"/>
      <c r="Z12" s="1602">
        <v>0.99099999999999999</v>
      </c>
      <c r="AA12" s="1600"/>
    </row>
    <row r="13" spans="1:27">
      <c r="A13" s="1605">
        <f t="shared" si="0"/>
        <v>4</v>
      </c>
      <c r="B13" s="1598" t="s">
        <v>14672</v>
      </c>
      <c r="C13" s="1599" t="s">
        <v>14673</v>
      </c>
      <c r="D13" s="1600"/>
      <c r="E13" s="1599">
        <v>0.43099999999999999</v>
      </c>
      <c r="F13" s="1599">
        <v>0.43099999999999999</v>
      </c>
      <c r="G13" s="1599">
        <v>0.43099999999999999</v>
      </c>
      <c r="H13" s="1599"/>
      <c r="I13" s="1599"/>
      <c r="J13" s="2"/>
      <c r="K13" s="2"/>
      <c r="L13" s="2"/>
      <c r="M13" s="2"/>
      <c r="N13" s="1600"/>
      <c r="O13" s="1600"/>
      <c r="P13" s="1599"/>
      <c r="Q13" s="1599"/>
      <c r="R13" s="1601" t="s">
        <v>55</v>
      </c>
      <c r="S13" s="1600"/>
      <c r="T13" s="1599">
        <v>1</v>
      </c>
      <c r="U13" s="2"/>
      <c r="V13" s="2"/>
      <c r="W13" s="2"/>
      <c r="X13" s="2"/>
      <c r="Y13" s="2"/>
      <c r="Z13" s="1599">
        <v>0.43099999999999999</v>
      </c>
      <c r="AA13" s="1600"/>
    </row>
    <row r="14" spans="1:27">
      <c r="A14" s="1605">
        <f t="shared" si="0"/>
        <v>5</v>
      </c>
      <c r="B14" s="1598" t="s">
        <v>14674</v>
      </c>
      <c r="C14" s="1599" t="s">
        <v>14675</v>
      </c>
      <c r="D14" s="1600"/>
      <c r="E14" s="1599">
        <v>1.8740000000000001</v>
      </c>
      <c r="F14" s="1599">
        <v>0.5</v>
      </c>
      <c r="G14" s="1599"/>
      <c r="H14" s="1599">
        <v>0.5</v>
      </c>
      <c r="I14" s="1599"/>
      <c r="J14" s="2"/>
      <c r="K14" s="2"/>
      <c r="L14" s="2"/>
      <c r="M14" s="2"/>
      <c r="N14" s="1600"/>
      <c r="O14" s="1600"/>
      <c r="P14" s="530">
        <v>1.3740000000000001</v>
      </c>
      <c r="Q14" s="1599">
        <v>1.3740000000000001</v>
      </c>
      <c r="R14" s="1601" t="s">
        <v>55</v>
      </c>
      <c r="S14" s="1600"/>
      <c r="T14" s="2"/>
      <c r="U14" s="2"/>
      <c r="V14" s="2"/>
      <c r="W14" s="2"/>
      <c r="X14" s="2"/>
      <c r="Y14" s="2"/>
      <c r="Z14" s="1600"/>
      <c r="AA14" s="1599">
        <v>1.8740000000000001</v>
      </c>
    </row>
    <row r="15" spans="1:27">
      <c r="A15" s="1605">
        <f t="shared" si="0"/>
        <v>6</v>
      </c>
      <c r="B15" s="1598" t="s">
        <v>14676</v>
      </c>
      <c r="C15" s="1599" t="s">
        <v>14677</v>
      </c>
      <c r="D15" s="1600"/>
      <c r="E15" s="1599">
        <v>0.2</v>
      </c>
      <c r="F15" s="1600"/>
      <c r="G15" s="1600"/>
      <c r="H15" s="1600"/>
      <c r="I15" s="1600"/>
      <c r="J15" s="2"/>
      <c r="K15" s="2"/>
      <c r="L15" s="2"/>
      <c r="M15" s="2"/>
      <c r="N15" s="1600"/>
      <c r="O15" s="1600"/>
      <c r="P15" s="1599">
        <v>0.2</v>
      </c>
      <c r="Q15" s="1599">
        <v>0.2</v>
      </c>
      <c r="R15" s="1601" t="s">
        <v>55</v>
      </c>
      <c r="S15" s="1600"/>
      <c r="T15" s="2"/>
      <c r="U15" s="2"/>
      <c r="V15" s="2"/>
      <c r="W15" s="2"/>
      <c r="X15" s="2"/>
      <c r="Y15" s="2"/>
      <c r="Z15" s="1600"/>
      <c r="AA15" s="1599">
        <v>0.2</v>
      </c>
    </row>
    <row r="16" spans="1:27">
      <c r="A16" s="1605">
        <f t="shared" si="0"/>
        <v>7</v>
      </c>
      <c r="B16" s="1598" t="s">
        <v>14678</v>
      </c>
      <c r="C16" s="1599" t="s">
        <v>14679</v>
      </c>
      <c r="D16" s="1600"/>
      <c r="E16" s="1599">
        <v>0.41499999999999998</v>
      </c>
      <c r="F16" s="1600"/>
      <c r="G16" s="1600"/>
      <c r="H16" s="1600"/>
      <c r="I16" s="1600"/>
      <c r="J16" s="2"/>
      <c r="K16" s="2"/>
      <c r="L16" s="2"/>
      <c r="M16" s="2"/>
      <c r="N16" s="1600"/>
      <c r="O16" s="1600"/>
      <c r="P16" s="1599">
        <v>0.41499999999999998</v>
      </c>
      <c r="Q16" s="1599">
        <v>0.41499999999999998</v>
      </c>
      <c r="R16" s="1601" t="s">
        <v>55</v>
      </c>
      <c r="S16" s="1600"/>
      <c r="T16" s="2"/>
      <c r="U16" s="2"/>
      <c r="V16" s="2"/>
      <c r="W16" s="2"/>
      <c r="X16" s="2"/>
      <c r="Y16" s="2"/>
      <c r="Z16" s="1600"/>
      <c r="AA16" s="1599">
        <v>0.41499999999999998</v>
      </c>
    </row>
    <row r="17" spans="1:27">
      <c r="A17" s="1605">
        <f t="shared" si="0"/>
        <v>8</v>
      </c>
      <c r="B17" s="1598" t="s">
        <v>14680</v>
      </c>
      <c r="C17" s="1599" t="s">
        <v>14681</v>
      </c>
      <c r="D17" s="1600"/>
      <c r="E17" s="1599">
        <v>0.38300000000000001</v>
      </c>
      <c r="F17" s="1600"/>
      <c r="G17" s="1600"/>
      <c r="H17" s="1600"/>
      <c r="I17" s="1600"/>
      <c r="J17" s="2"/>
      <c r="K17" s="2"/>
      <c r="L17" s="2"/>
      <c r="M17" s="2"/>
      <c r="N17" s="1600"/>
      <c r="O17" s="1600"/>
      <c r="P17" s="1599">
        <v>0.38300000000000001</v>
      </c>
      <c r="Q17" s="1599">
        <v>0.38300000000000001</v>
      </c>
      <c r="R17" s="1601" t="s">
        <v>55</v>
      </c>
      <c r="S17" s="1600"/>
      <c r="T17" s="2"/>
      <c r="U17" s="2"/>
      <c r="V17" s="2"/>
      <c r="W17" s="2"/>
      <c r="X17" s="2"/>
      <c r="Y17" s="2"/>
      <c r="Z17" s="1600"/>
      <c r="AA17" s="1599">
        <v>0.38300000000000001</v>
      </c>
    </row>
    <row r="18" spans="1:27">
      <c r="A18" s="1605">
        <f t="shared" si="0"/>
        <v>9</v>
      </c>
      <c r="B18" s="1598" t="s">
        <v>14682</v>
      </c>
      <c r="C18" s="1599" t="s">
        <v>14683</v>
      </c>
      <c r="D18" s="1600"/>
      <c r="E18" s="1599">
        <v>8</v>
      </c>
      <c r="F18" s="1600"/>
      <c r="G18" s="1600"/>
      <c r="H18" s="1600"/>
      <c r="I18" s="1600"/>
      <c r="J18" s="2"/>
      <c r="K18" s="2"/>
      <c r="L18" s="2"/>
      <c r="M18" s="2"/>
      <c r="N18" s="1600"/>
      <c r="O18" s="1600"/>
      <c r="P18" s="1599">
        <v>8</v>
      </c>
      <c r="Q18" s="1599">
        <v>8</v>
      </c>
      <c r="R18" s="1601" t="s">
        <v>55</v>
      </c>
      <c r="S18" s="1600"/>
      <c r="T18" s="2"/>
      <c r="U18" s="2"/>
      <c r="V18" s="2"/>
      <c r="W18" s="2"/>
      <c r="X18" s="2"/>
      <c r="Y18" s="2"/>
      <c r="Z18" s="1600"/>
      <c r="AA18" s="1599">
        <v>8</v>
      </c>
    </row>
    <row r="19" spans="1:27">
      <c r="A19" s="1605">
        <f t="shared" si="0"/>
        <v>10</v>
      </c>
      <c r="B19" s="1598" t="s">
        <v>14684</v>
      </c>
      <c r="C19" s="1599" t="s">
        <v>14685</v>
      </c>
      <c r="D19" s="1600"/>
      <c r="E19" s="1599">
        <v>1</v>
      </c>
      <c r="F19" s="1600"/>
      <c r="G19" s="1600"/>
      <c r="H19" s="1600"/>
      <c r="I19" s="1600"/>
      <c r="J19" s="2"/>
      <c r="K19" s="2"/>
      <c r="L19" s="2"/>
      <c r="M19" s="2"/>
      <c r="N19" s="1600"/>
      <c r="O19" s="1600"/>
      <c r="P19" s="1599">
        <v>1</v>
      </c>
      <c r="Q19" s="1599">
        <v>1</v>
      </c>
      <c r="R19" s="1601" t="s">
        <v>55</v>
      </c>
      <c r="S19" s="1600"/>
      <c r="T19" s="2"/>
      <c r="U19" s="2"/>
      <c r="V19" s="2"/>
      <c r="W19" s="2"/>
      <c r="X19" s="2"/>
      <c r="Y19" s="2"/>
      <c r="Z19" s="1600"/>
      <c r="AA19" s="1599">
        <v>1</v>
      </c>
    </row>
    <row r="20" spans="1:27">
      <c r="A20" s="1605">
        <f t="shared" si="0"/>
        <v>11</v>
      </c>
      <c r="B20" s="1598" t="s">
        <v>14686</v>
      </c>
      <c r="C20" s="1599" t="s">
        <v>14687</v>
      </c>
      <c r="D20" s="1600"/>
      <c r="E20" s="1599">
        <v>1.0880000000000001</v>
      </c>
      <c r="F20" s="1600"/>
      <c r="G20" s="1600"/>
      <c r="H20" s="1600"/>
      <c r="I20" s="1600"/>
      <c r="J20" s="2"/>
      <c r="K20" s="2"/>
      <c r="L20" s="2"/>
      <c r="M20" s="2"/>
      <c r="N20" s="1600"/>
      <c r="O20" s="1600"/>
      <c r="P20" s="1599">
        <v>1.0880000000000001</v>
      </c>
      <c r="Q20" s="1599">
        <v>1.0880000000000001</v>
      </c>
      <c r="R20" s="1601" t="s">
        <v>55</v>
      </c>
      <c r="S20" s="1600"/>
      <c r="T20" s="2"/>
      <c r="U20" s="2"/>
      <c r="V20" s="2"/>
      <c r="W20" s="2"/>
      <c r="X20" s="2"/>
      <c r="Y20" s="2"/>
      <c r="Z20" s="1600"/>
      <c r="AA20" s="1599">
        <v>1.0880000000000001</v>
      </c>
    </row>
    <row r="21" spans="1:27" ht="25.5">
      <c r="A21" s="1605">
        <f t="shared" si="0"/>
        <v>12</v>
      </c>
      <c r="B21" s="1598" t="s">
        <v>14688</v>
      </c>
      <c r="C21" s="1599" t="s">
        <v>14689</v>
      </c>
      <c r="D21" s="1600"/>
      <c r="E21" s="1599">
        <v>0.9</v>
      </c>
      <c r="F21" s="1600"/>
      <c r="G21" s="1600"/>
      <c r="H21" s="1600"/>
      <c r="I21" s="1600"/>
      <c r="J21" s="2"/>
      <c r="K21" s="2"/>
      <c r="L21" s="2"/>
      <c r="M21" s="2"/>
      <c r="N21" s="1600"/>
      <c r="O21" s="1600"/>
      <c r="P21" s="1599">
        <v>0.9</v>
      </c>
      <c r="Q21" s="1599">
        <v>0.9</v>
      </c>
      <c r="R21" s="1601" t="s">
        <v>55</v>
      </c>
      <c r="S21" s="1600"/>
      <c r="T21" s="2"/>
      <c r="U21" s="2"/>
      <c r="V21" s="2"/>
      <c r="W21" s="2"/>
      <c r="X21" s="2"/>
      <c r="Y21" s="2"/>
      <c r="Z21" s="1600"/>
      <c r="AA21" s="1599">
        <v>0.9</v>
      </c>
    </row>
    <row r="22" spans="1:27">
      <c r="A22" s="1605">
        <f t="shared" si="0"/>
        <v>13</v>
      </c>
      <c r="B22" s="1598" t="s">
        <v>14690</v>
      </c>
      <c r="C22" s="1599" t="s">
        <v>14691</v>
      </c>
      <c r="D22" s="1600"/>
      <c r="E22" s="1599">
        <v>0.41899999999999998</v>
      </c>
      <c r="F22" s="1600"/>
      <c r="G22" s="1600"/>
      <c r="H22" s="1600"/>
      <c r="I22" s="1600"/>
      <c r="J22" s="2"/>
      <c r="K22" s="2"/>
      <c r="L22" s="2"/>
      <c r="M22" s="2"/>
      <c r="N22" s="1600"/>
      <c r="O22" s="1600"/>
      <c r="P22" s="1599">
        <v>0.41899999999999998</v>
      </c>
      <c r="Q22" s="1599">
        <v>0.41899999999999998</v>
      </c>
      <c r="R22" s="1601" t="s">
        <v>55</v>
      </c>
      <c r="S22" s="1600"/>
      <c r="T22" s="2"/>
      <c r="U22" s="2"/>
      <c r="V22" s="2"/>
      <c r="W22" s="2"/>
      <c r="X22" s="2"/>
      <c r="Y22" s="2"/>
      <c r="Z22" s="1600"/>
      <c r="AA22" s="1599">
        <v>0.41899999999999998</v>
      </c>
    </row>
    <row r="23" spans="1:27">
      <c r="A23" s="1605">
        <f t="shared" si="0"/>
        <v>14</v>
      </c>
      <c r="B23" s="1598" t="s">
        <v>14692</v>
      </c>
      <c r="C23" s="1599" t="s">
        <v>14693</v>
      </c>
      <c r="D23" s="1600"/>
      <c r="E23" s="1599">
        <v>0.35899999999999999</v>
      </c>
      <c r="F23" s="1600"/>
      <c r="G23" s="1600"/>
      <c r="H23" s="1600"/>
      <c r="I23" s="1600"/>
      <c r="J23" s="2"/>
      <c r="K23" s="2"/>
      <c r="L23" s="2"/>
      <c r="M23" s="2"/>
      <c r="N23" s="1600"/>
      <c r="O23" s="1600"/>
      <c r="P23" s="1599">
        <v>0.35899999999999999</v>
      </c>
      <c r="Q23" s="1599">
        <v>0.35899999999999999</v>
      </c>
      <c r="R23" s="1601" t="s">
        <v>55</v>
      </c>
      <c r="S23" s="1600"/>
      <c r="T23" s="2"/>
      <c r="U23" s="2"/>
      <c r="V23" s="2"/>
      <c r="W23" s="2"/>
      <c r="X23" s="2"/>
      <c r="Y23" s="2"/>
      <c r="Z23" s="1600"/>
      <c r="AA23" s="1599">
        <v>0.35899999999999999</v>
      </c>
    </row>
    <row r="24" spans="1:27">
      <c r="A24" s="1605">
        <f t="shared" si="0"/>
        <v>15</v>
      </c>
      <c r="B24" s="1598" t="s">
        <v>14694</v>
      </c>
      <c r="C24" s="1599" t="s">
        <v>14695</v>
      </c>
      <c r="D24" s="1600"/>
      <c r="E24" s="1599">
        <v>0.45700000000000002</v>
      </c>
      <c r="F24" s="1600"/>
      <c r="G24" s="1600"/>
      <c r="H24" s="1600"/>
      <c r="I24" s="1600"/>
      <c r="J24" s="2"/>
      <c r="K24" s="2"/>
      <c r="L24" s="2"/>
      <c r="M24" s="2"/>
      <c r="N24" s="1600"/>
      <c r="O24" s="1600"/>
      <c r="P24" s="1599">
        <v>0.45700000000000002</v>
      </c>
      <c r="Q24" s="1599">
        <v>0.45700000000000002</v>
      </c>
      <c r="R24" s="1601" t="s">
        <v>55</v>
      </c>
      <c r="S24" s="1600"/>
      <c r="T24" s="2"/>
      <c r="U24" s="2"/>
      <c r="V24" s="2"/>
      <c r="W24" s="2"/>
      <c r="X24" s="2"/>
      <c r="Y24" s="2"/>
      <c r="Z24" s="1600"/>
      <c r="AA24" s="1599">
        <v>0.45700000000000002</v>
      </c>
    </row>
    <row r="25" spans="1:27">
      <c r="A25" s="1605">
        <f t="shared" si="0"/>
        <v>16</v>
      </c>
      <c r="B25" s="1598" t="s">
        <v>14696</v>
      </c>
      <c r="C25" s="1599" t="s">
        <v>14697</v>
      </c>
      <c r="D25" s="1600"/>
      <c r="E25" s="1599">
        <v>0.438</v>
      </c>
      <c r="F25" s="1600"/>
      <c r="G25" s="1600"/>
      <c r="H25" s="1600"/>
      <c r="I25" s="1600"/>
      <c r="J25" s="2"/>
      <c r="K25" s="2"/>
      <c r="L25" s="2"/>
      <c r="M25" s="2"/>
      <c r="N25" s="1600"/>
      <c r="O25" s="1600"/>
      <c r="P25" s="1599">
        <v>0.438</v>
      </c>
      <c r="Q25" s="1599">
        <v>0.438</v>
      </c>
      <c r="R25" s="1601" t="s">
        <v>55</v>
      </c>
      <c r="S25" s="1600"/>
      <c r="T25" s="2"/>
      <c r="U25" s="2"/>
      <c r="V25" s="2"/>
      <c r="W25" s="2"/>
      <c r="X25" s="2"/>
      <c r="Y25" s="2"/>
      <c r="Z25" s="1600"/>
      <c r="AA25" s="1599">
        <v>0.438</v>
      </c>
    </row>
    <row r="26" spans="1:27">
      <c r="A26" s="1605">
        <f t="shared" si="0"/>
        <v>17</v>
      </c>
      <c r="B26" s="1598" t="s">
        <v>14698</v>
      </c>
      <c r="C26" s="1599" t="s">
        <v>14699</v>
      </c>
      <c r="D26" s="1600"/>
      <c r="E26" s="1599">
        <v>0.5</v>
      </c>
      <c r="F26" s="1600"/>
      <c r="G26" s="1600"/>
      <c r="H26" s="1600"/>
      <c r="I26" s="1600"/>
      <c r="J26" s="2"/>
      <c r="K26" s="2"/>
      <c r="L26" s="2"/>
      <c r="M26" s="2"/>
      <c r="N26" s="1600"/>
      <c r="O26" s="1600"/>
      <c r="P26" s="1599">
        <v>0.5</v>
      </c>
      <c r="Q26" s="1599">
        <v>0.5</v>
      </c>
      <c r="R26" s="1601" t="s">
        <v>55</v>
      </c>
      <c r="S26" s="1600"/>
      <c r="T26" s="2"/>
      <c r="U26" s="2"/>
      <c r="V26" s="2"/>
      <c r="W26" s="2"/>
      <c r="X26" s="2"/>
      <c r="Y26" s="2"/>
      <c r="Z26" s="1600"/>
      <c r="AA26" s="1599">
        <v>0.5</v>
      </c>
    </row>
    <row r="27" spans="1:27">
      <c r="A27" s="1605">
        <f t="shared" si="0"/>
        <v>18</v>
      </c>
      <c r="B27" s="1598" t="s">
        <v>14700</v>
      </c>
      <c r="C27" s="1599" t="s">
        <v>14701</v>
      </c>
      <c r="D27" s="1600"/>
      <c r="E27" s="1599">
        <v>5</v>
      </c>
      <c r="F27" s="1600"/>
      <c r="G27" s="1600"/>
      <c r="H27" s="1600"/>
      <c r="I27" s="1600"/>
      <c r="J27" s="2"/>
      <c r="K27" s="2"/>
      <c r="L27" s="2"/>
      <c r="M27" s="2"/>
      <c r="N27" s="1600"/>
      <c r="O27" s="1600"/>
      <c r="P27" s="1599">
        <v>5</v>
      </c>
      <c r="Q27" s="1599">
        <v>5</v>
      </c>
      <c r="R27" s="1601" t="s">
        <v>55</v>
      </c>
      <c r="S27" s="1600"/>
      <c r="T27" s="2"/>
      <c r="U27" s="2"/>
      <c r="V27" s="2"/>
      <c r="W27" s="2"/>
      <c r="X27" s="2"/>
      <c r="Y27" s="2"/>
      <c r="Z27" s="1600"/>
      <c r="AA27" s="1599">
        <v>5</v>
      </c>
    </row>
    <row r="28" spans="1:27">
      <c r="A28" s="1605">
        <f t="shared" si="0"/>
        <v>19</v>
      </c>
      <c r="B28" s="1598" t="s">
        <v>14702</v>
      </c>
      <c r="C28" s="1599" t="s">
        <v>14703</v>
      </c>
      <c r="D28" s="1600"/>
      <c r="E28" s="1599">
        <v>3.6</v>
      </c>
      <c r="F28" s="1600"/>
      <c r="G28" s="1600"/>
      <c r="H28" s="1600"/>
      <c r="I28" s="1600"/>
      <c r="J28" s="2"/>
      <c r="K28" s="2"/>
      <c r="L28" s="2"/>
      <c r="M28" s="2"/>
      <c r="N28" s="1600"/>
      <c r="O28" s="1600"/>
      <c r="P28" s="1599">
        <v>3.6</v>
      </c>
      <c r="Q28" s="1599">
        <v>3.6</v>
      </c>
      <c r="R28" s="1601" t="s">
        <v>55</v>
      </c>
      <c r="S28" s="1600"/>
      <c r="T28" s="2"/>
      <c r="U28" s="2"/>
      <c r="V28" s="2"/>
      <c r="W28" s="2"/>
      <c r="X28" s="2"/>
      <c r="Y28" s="2"/>
      <c r="Z28" s="1600"/>
      <c r="AA28" s="1599">
        <v>3.6</v>
      </c>
    </row>
    <row r="29" spans="1:27">
      <c r="A29" s="1605">
        <f t="shared" si="0"/>
        <v>20</v>
      </c>
      <c r="B29" s="1598" t="s">
        <v>14704</v>
      </c>
      <c r="C29" s="1599" t="s">
        <v>14705</v>
      </c>
      <c r="D29" s="1600"/>
      <c r="E29" s="1599">
        <v>0.439</v>
      </c>
      <c r="F29" s="1600"/>
      <c r="G29" s="1600"/>
      <c r="H29" s="1600"/>
      <c r="I29" s="1600"/>
      <c r="J29" s="2"/>
      <c r="K29" s="2"/>
      <c r="L29" s="2"/>
      <c r="M29" s="2"/>
      <c r="N29" s="1600"/>
      <c r="O29" s="1600"/>
      <c r="P29" s="1599">
        <v>0.439</v>
      </c>
      <c r="Q29" s="1599">
        <v>0.439</v>
      </c>
      <c r="R29" s="1601" t="s">
        <v>55</v>
      </c>
      <c r="S29" s="1600"/>
      <c r="T29" s="2"/>
      <c r="U29" s="2"/>
      <c r="V29" s="2"/>
      <c r="W29" s="2"/>
      <c r="X29" s="2"/>
      <c r="Y29" s="2"/>
      <c r="Z29" s="1600"/>
      <c r="AA29" s="1599">
        <v>0.439</v>
      </c>
    </row>
    <row r="30" spans="1:27" ht="25.5">
      <c r="A30" s="1605">
        <f t="shared" si="0"/>
        <v>21</v>
      </c>
      <c r="B30" s="1598" t="s">
        <v>14706</v>
      </c>
      <c r="C30" s="1599" t="s">
        <v>14707</v>
      </c>
      <c r="D30" s="1600"/>
      <c r="E30" s="1599">
        <v>0.3</v>
      </c>
      <c r="F30" s="1600"/>
      <c r="G30" s="1600"/>
      <c r="H30" s="1600"/>
      <c r="I30" s="1600"/>
      <c r="J30" s="2"/>
      <c r="K30" s="2"/>
      <c r="L30" s="2"/>
      <c r="M30" s="2"/>
      <c r="N30" s="1600"/>
      <c r="O30" s="1600"/>
      <c r="P30" s="1599">
        <v>0.3</v>
      </c>
      <c r="Q30" s="1599">
        <v>0.3</v>
      </c>
      <c r="R30" s="1601" t="s">
        <v>55</v>
      </c>
      <c r="S30" s="1600"/>
      <c r="T30" s="2"/>
      <c r="U30" s="2"/>
      <c r="V30" s="2"/>
      <c r="W30" s="2"/>
      <c r="X30" s="2"/>
      <c r="Y30" s="2"/>
      <c r="Z30" s="1600"/>
      <c r="AA30" s="1599">
        <v>0.3</v>
      </c>
    </row>
    <row r="31" spans="1:27">
      <c r="A31" s="1605">
        <f t="shared" si="0"/>
        <v>22</v>
      </c>
      <c r="B31" s="1598" t="s">
        <v>14708</v>
      </c>
      <c r="C31" s="1599" t="s">
        <v>14709</v>
      </c>
      <c r="D31" s="1600"/>
      <c r="E31" s="1599">
        <v>1.5780000000000001</v>
      </c>
      <c r="F31" s="1600"/>
      <c r="G31" s="1600"/>
      <c r="H31" s="1600"/>
      <c r="I31" s="1600"/>
      <c r="J31" s="2"/>
      <c r="K31" s="2"/>
      <c r="L31" s="2"/>
      <c r="M31" s="2"/>
      <c r="N31" s="1600"/>
      <c r="O31" s="1600"/>
      <c r="P31" s="1599">
        <v>1.5780000000000001</v>
      </c>
      <c r="Q31" s="1599">
        <v>1.5780000000000001</v>
      </c>
      <c r="R31" s="1601" t="s">
        <v>55</v>
      </c>
      <c r="S31" s="1600"/>
      <c r="T31" s="2"/>
      <c r="U31" s="2"/>
      <c r="V31" s="2"/>
      <c r="W31" s="2"/>
      <c r="X31" s="2"/>
      <c r="Y31" s="2"/>
      <c r="Z31" s="1600"/>
      <c r="AA31" s="1599">
        <v>1.5780000000000001</v>
      </c>
    </row>
    <row r="32" spans="1:27" ht="25.5">
      <c r="A32" s="1605">
        <f t="shared" si="0"/>
        <v>23</v>
      </c>
      <c r="B32" s="1598" t="s">
        <v>14710</v>
      </c>
      <c r="C32" s="1599" t="s">
        <v>14711</v>
      </c>
      <c r="D32" s="1600"/>
      <c r="E32" s="1599">
        <v>0.48599999999999999</v>
      </c>
      <c r="F32" s="1599"/>
      <c r="G32" s="1599"/>
      <c r="H32" s="1600"/>
      <c r="I32" s="1600"/>
      <c r="J32" s="2"/>
      <c r="K32" s="2"/>
      <c r="L32" s="2"/>
      <c r="M32" s="2"/>
      <c r="N32" s="1600"/>
      <c r="O32" s="1600"/>
      <c r="P32" s="530">
        <v>0.48599999999999999</v>
      </c>
      <c r="Q32" s="530">
        <v>0.48599999999999999</v>
      </c>
      <c r="R32" s="1601" t="s">
        <v>55</v>
      </c>
      <c r="S32" s="1600"/>
      <c r="T32" s="2"/>
      <c r="U32" s="2"/>
      <c r="V32" s="2"/>
      <c r="W32" s="2"/>
      <c r="X32" s="2"/>
      <c r="Y32" s="2"/>
      <c r="Z32" s="1599"/>
      <c r="AA32" s="1599">
        <v>0.48599999999999999</v>
      </c>
    </row>
    <row r="33" spans="1:27">
      <c r="A33" s="1605">
        <f t="shared" si="0"/>
        <v>24</v>
      </c>
      <c r="B33" s="1598" t="s">
        <v>14712</v>
      </c>
      <c r="C33" s="1599" t="s">
        <v>14713</v>
      </c>
      <c r="D33" s="1600"/>
      <c r="E33" s="1599">
        <v>0.26500000000000001</v>
      </c>
      <c r="F33" s="1600"/>
      <c r="G33" s="1600"/>
      <c r="H33" s="1600"/>
      <c r="I33" s="1600"/>
      <c r="J33" s="2"/>
      <c r="K33" s="2"/>
      <c r="L33" s="2"/>
      <c r="M33" s="2"/>
      <c r="N33" s="1600"/>
      <c r="O33" s="1600"/>
      <c r="P33" s="1599">
        <v>0.26500000000000001</v>
      </c>
      <c r="Q33" s="1599">
        <v>0.26500000000000001</v>
      </c>
      <c r="R33" s="1601" t="s">
        <v>55</v>
      </c>
      <c r="S33" s="1600"/>
      <c r="T33" s="2"/>
      <c r="U33" s="2"/>
      <c r="V33" s="2"/>
      <c r="W33" s="2"/>
      <c r="X33" s="2"/>
      <c r="Y33" s="2"/>
      <c r="Z33" s="1600"/>
      <c r="AA33" s="1599">
        <v>0.26500000000000001</v>
      </c>
    </row>
    <row r="34" spans="1:27" ht="25.5">
      <c r="A34" s="1605">
        <f t="shared" si="0"/>
        <v>25</v>
      </c>
      <c r="B34" s="1598" t="s">
        <v>14714</v>
      </c>
      <c r="C34" s="1599" t="s">
        <v>14715</v>
      </c>
      <c r="D34" s="1600"/>
      <c r="E34" s="1599">
        <v>0.8</v>
      </c>
      <c r="F34" s="1600"/>
      <c r="G34" s="1600"/>
      <c r="H34" s="1600"/>
      <c r="I34" s="1600"/>
      <c r="J34" s="2"/>
      <c r="K34" s="2"/>
      <c r="L34" s="2"/>
      <c r="M34" s="2"/>
      <c r="N34" s="1600"/>
      <c r="O34" s="1600"/>
      <c r="P34" s="1599">
        <v>0.8</v>
      </c>
      <c r="Q34" s="1599">
        <v>0.8</v>
      </c>
      <c r="R34" s="1601" t="s">
        <v>55</v>
      </c>
      <c r="S34" s="1600"/>
      <c r="T34" s="2"/>
      <c r="U34" s="2"/>
      <c r="V34" s="2"/>
      <c r="W34" s="2"/>
      <c r="X34" s="2"/>
      <c r="Y34" s="2"/>
      <c r="Z34" s="1600"/>
      <c r="AA34" s="1599">
        <v>0.8</v>
      </c>
    </row>
    <row r="35" spans="1:27" ht="25.5">
      <c r="A35" s="1605">
        <f t="shared" si="0"/>
        <v>26</v>
      </c>
      <c r="B35" s="1598" t="s">
        <v>14716</v>
      </c>
      <c r="C35" s="1599" t="s">
        <v>14717</v>
      </c>
      <c r="D35" s="1600"/>
      <c r="E35" s="1599">
        <v>2</v>
      </c>
      <c r="F35" s="1600"/>
      <c r="G35" s="1600"/>
      <c r="H35" s="1600"/>
      <c r="I35" s="1600"/>
      <c r="J35" s="2"/>
      <c r="K35" s="2"/>
      <c r="L35" s="2"/>
      <c r="M35" s="2"/>
      <c r="N35" s="1600"/>
      <c r="O35" s="1600"/>
      <c r="P35" s="1599">
        <v>2</v>
      </c>
      <c r="Q35" s="1599">
        <v>2</v>
      </c>
      <c r="R35" s="1601" t="s">
        <v>55</v>
      </c>
      <c r="S35" s="1600"/>
      <c r="T35" s="2"/>
      <c r="U35" s="2"/>
      <c r="V35" s="2"/>
      <c r="W35" s="2"/>
      <c r="X35" s="2"/>
      <c r="Y35" s="2"/>
      <c r="Z35" s="1600"/>
      <c r="AA35" s="1599">
        <v>2</v>
      </c>
    </row>
    <row r="36" spans="1:27">
      <c r="A36" s="1605">
        <f t="shared" si="0"/>
        <v>27</v>
      </c>
      <c r="B36" s="1598" t="s">
        <v>14718</v>
      </c>
      <c r="C36" s="1599" t="s">
        <v>14719</v>
      </c>
      <c r="D36" s="1600"/>
      <c r="E36" s="1599">
        <v>0.5</v>
      </c>
      <c r="F36" s="1600"/>
      <c r="G36" s="1600"/>
      <c r="H36" s="1600"/>
      <c r="I36" s="1600"/>
      <c r="J36" s="2"/>
      <c r="K36" s="2"/>
      <c r="L36" s="2"/>
      <c r="M36" s="2"/>
      <c r="N36" s="1600"/>
      <c r="O36" s="1600"/>
      <c r="P36" s="1599">
        <v>0.5</v>
      </c>
      <c r="Q36" s="1599">
        <v>0.5</v>
      </c>
      <c r="R36" s="1601" t="s">
        <v>55</v>
      </c>
      <c r="S36" s="1600"/>
      <c r="T36" s="2"/>
      <c r="U36" s="2"/>
      <c r="V36" s="2"/>
      <c r="W36" s="2"/>
      <c r="X36" s="2"/>
      <c r="Y36" s="2"/>
      <c r="Z36" s="1600"/>
      <c r="AA36" s="1599">
        <v>0.5</v>
      </c>
    </row>
    <row r="37" spans="1:27" ht="25.5">
      <c r="A37" s="1605">
        <f t="shared" si="0"/>
        <v>28</v>
      </c>
      <c r="B37" s="1598" t="s">
        <v>14720</v>
      </c>
      <c r="C37" s="1599" t="s">
        <v>14721</v>
      </c>
      <c r="D37" s="1600"/>
      <c r="E37" s="1599">
        <v>0.29599999999999999</v>
      </c>
      <c r="F37" s="1600"/>
      <c r="G37" s="1600"/>
      <c r="H37" s="1600"/>
      <c r="I37" s="1600"/>
      <c r="J37" s="2"/>
      <c r="K37" s="2"/>
      <c r="L37" s="2"/>
      <c r="M37" s="2"/>
      <c r="N37" s="1600"/>
      <c r="O37" s="1600"/>
      <c r="P37" s="1599">
        <v>0.29599999999999999</v>
      </c>
      <c r="Q37" s="1599">
        <v>0.29599999999999999</v>
      </c>
      <c r="R37" s="1601" t="s">
        <v>55</v>
      </c>
      <c r="S37" s="1600"/>
      <c r="T37" s="2"/>
      <c r="U37" s="2"/>
      <c r="V37" s="2"/>
      <c r="W37" s="2"/>
      <c r="X37" s="2"/>
      <c r="Y37" s="2"/>
      <c r="Z37" s="1600"/>
      <c r="AA37" s="1599">
        <v>0.29599999999999999</v>
      </c>
    </row>
    <row r="38" spans="1:27">
      <c r="A38" s="1605">
        <f t="shared" si="0"/>
        <v>29</v>
      </c>
      <c r="B38" s="1598" t="s">
        <v>14722</v>
      </c>
      <c r="C38" s="1599" t="s">
        <v>14723</v>
      </c>
      <c r="D38" s="1600"/>
      <c r="E38" s="1599">
        <v>1.7849999999999999</v>
      </c>
      <c r="F38" s="1600"/>
      <c r="G38" s="1600"/>
      <c r="H38" s="1600"/>
      <c r="I38" s="1600"/>
      <c r="J38" s="2"/>
      <c r="K38" s="2"/>
      <c r="L38" s="2"/>
      <c r="M38" s="2"/>
      <c r="N38" s="1600"/>
      <c r="O38" s="1600"/>
      <c r="P38" s="1599">
        <v>1.7849999999999999</v>
      </c>
      <c r="Q38" s="1599">
        <v>1.7849999999999999</v>
      </c>
      <c r="R38" s="1601" t="s">
        <v>55</v>
      </c>
      <c r="S38" s="1600"/>
      <c r="T38" s="2"/>
      <c r="U38" s="2"/>
      <c r="V38" s="2"/>
      <c r="W38" s="2"/>
      <c r="X38" s="2"/>
      <c r="Y38" s="2"/>
      <c r="Z38" s="1600"/>
      <c r="AA38" s="1599">
        <v>1.7849999999999999</v>
      </c>
    </row>
    <row r="39" spans="1:27">
      <c r="A39" s="1605">
        <f t="shared" si="0"/>
        <v>30</v>
      </c>
      <c r="B39" s="1598" t="s">
        <v>14724</v>
      </c>
      <c r="C39" s="1599" t="s">
        <v>14725</v>
      </c>
      <c r="D39" s="1600"/>
      <c r="E39" s="1599">
        <v>0.2</v>
      </c>
      <c r="F39" s="1600"/>
      <c r="G39" s="1600"/>
      <c r="H39" s="1600"/>
      <c r="I39" s="1600"/>
      <c r="J39" s="2"/>
      <c r="K39" s="2"/>
      <c r="L39" s="2"/>
      <c r="M39" s="2"/>
      <c r="N39" s="1600"/>
      <c r="O39" s="1600"/>
      <c r="P39" s="1599">
        <v>0.2</v>
      </c>
      <c r="Q39" s="1599">
        <v>0.2</v>
      </c>
      <c r="R39" s="1601" t="s">
        <v>55</v>
      </c>
      <c r="S39" s="1600"/>
      <c r="T39" s="2"/>
      <c r="U39" s="2"/>
      <c r="V39" s="2"/>
      <c r="W39" s="2"/>
      <c r="X39" s="2"/>
      <c r="Y39" s="2"/>
      <c r="Z39" s="1600"/>
      <c r="AA39" s="1599">
        <v>0.2</v>
      </c>
    </row>
    <row r="40" spans="1:27" ht="25.5">
      <c r="A40" s="1605">
        <f t="shared" si="0"/>
        <v>31</v>
      </c>
      <c r="B40" s="1598" t="s">
        <v>14726</v>
      </c>
      <c r="C40" s="1599" t="s">
        <v>14727</v>
      </c>
      <c r="D40" s="1600"/>
      <c r="E40" s="1599">
        <v>1</v>
      </c>
      <c r="F40" s="1600"/>
      <c r="G40" s="1600"/>
      <c r="H40" s="1600"/>
      <c r="I40" s="1600"/>
      <c r="J40" s="2"/>
      <c r="K40" s="2"/>
      <c r="L40" s="2"/>
      <c r="M40" s="2"/>
      <c r="N40" s="1600"/>
      <c r="O40" s="1600"/>
      <c r="P40" s="1599">
        <v>1</v>
      </c>
      <c r="Q40" s="1599">
        <v>1</v>
      </c>
      <c r="R40" s="1601" t="s">
        <v>55</v>
      </c>
      <c r="S40" s="1600"/>
      <c r="T40" s="2"/>
      <c r="U40" s="2"/>
      <c r="V40" s="2"/>
      <c r="W40" s="2"/>
      <c r="X40" s="2"/>
      <c r="Y40" s="2"/>
      <c r="Z40" s="1600"/>
      <c r="AA40" s="1599">
        <v>1</v>
      </c>
    </row>
    <row r="41" spans="1:27" ht="25.5">
      <c r="A41" s="1605">
        <f t="shared" si="0"/>
        <v>32</v>
      </c>
      <c r="B41" s="1598" t="s">
        <v>14728</v>
      </c>
      <c r="C41" s="1599" t="s">
        <v>14729</v>
      </c>
      <c r="D41" s="1600"/>
      <c r="E41" s="1599">
        <v>3.5</v>
      </c>
      <c r="F41" s="1600"/>
      <c r="G41" s="1600"/>
      <c r="H41" s="1600"/>
      <c r="I41" s="1600"/>
      <c r="J41" s="2"/>
      <c r="K41" s="2"/>
      <c r="L41" s="2"/>
      <c r="M41" s="2"/>
      <c r="N41" s="1600"/>
      <c r="O41" s="1600"/>
      <c r="P41" s="1599">
        <v>3.5</v>
      </c>
      <c r="Q41" s="1599">
        <v>3.5</v>
      </c>
      <c r="R41" s="1601" t="s">
        <v>55</v>
      </c>
      <c r="S41" s="1600"/>
      <c r="T41" s="2"/>
      <c r="U41" s="2"/>
      <c r="V41" s="2"/>
      <c r="W41" s="2"/>
      <c r="X41" s="2"/>
      <c r="Y41" s="2"/>
      <c r="Z41" s="1600"/>
      <c r="AA41" s="1599">
        <v>3.5</v>
      </c>
    </row>
    <row r="42" spans="1:27" ht="25.5">
      <c r="A42" s="1605">
        <f t="shared" si="0"/>
        <v>33</v>
      </c>
      <c r="B42" s="1598" t="s">
        <v>14730</v>
      </c>
      <c r="C42" s="1599" t="s">
        <v>14731</v>
      </c>
      <c r="D42" s="1600"/>
      <c r="E42" s="1599">
        <v>2.4140000000000001</v>
      </c>
      <c r="F42" s="1600"/>
      <c r="G42" s="1600"/>
      <c r="H42" s="1600"/>
      <c r="I42" s="1600"/>
      <c r="J42" s="2"/>
      <c r="K42" s="2"/>
      <c r="L42" s="2"/>
      <c r="M42" s="2"/>
      <c r="N42" s="1600"/>
      <c r="O42" s="1600"/>
      <c r="P42" s="1599">
        <v>2.4140000000000001</v>
      </c>
      <c r="Q42" s="1599">
        <v>2.4140000000000001</v>
      </c>
      <c r="R42" s="1601" t="s">
        <v>55</v>
      </c>
      <c r="S42" s="1600"/>
      <c r="T42" s="2"/>
      <c r="U42" s="2"/>
      <c r="V42" s="2"/>
      <c r="W42" s="2"/>
      <c r="X42" s="2"/>
      <c r="Y42" s="2"/>
      <c r="Z42" s="1600"/>
      <c r="AA42" s="1599">
        <v>2.4140000000000001</v>
      </c>
    </row>
    <row r="43" spans="1:27">
      <c r="A43" s="1605">
        <f t="shared" si="0"/>
        <v>34</v>
      </c>
      <c r="B43" s="1598" t="s">
        <v>14732</v>
      </c>
      <c r="C43" s="1599" t="s">
        <v>14733</v>
      </c>
      <c r="D43" s="1600"/>
      <c r="E43" s="1599">
        <v>0.8</v>
      </c>
      <c r="F43" s="1600"/>
      <c r="G43" s="1600"/>
      <c r="H43" s="1600"/>
      <c r="I43" s="1600"/>
      <c r="J43" s="2"/>
      <c r="K43" s="2"/>
      <c r="L43" s="2"/>
      <c r="M43" s="2"/>
      <c r="N43" s="1600"/>
      <c r="O43" s="1600"/>
      <c r="P43" s="1599">
        <v>0.8</v>
      </c>
      <c r="Q43" s="1599">
        <v>0.8</v>
      </c>
      <c r="R43" s="1601" t="s">
        <v>55</v>
      </c>
      <c r="S43" s="1600"/>
      <c r="T43" s="2"/>
      <c r="U43" s="2"/>
      <c r="V43" s="2"/>
      <c r="W43" s="2"/>
      <c r="X43" s="2"/>
      <c r="Y43" s="2"/>
      <c r="Z43" s="1600"/>
      <c r="AA43" s="1599">
        <v>0.8</v>
      </c>
    </row>
    <row r="44" spans="1:27" ht="25.5">
      <c r="A44" s="1605">
        <f t="shared" si="0"/>
        <v>35</v>
      </c>
      <c r="B44" s="1598" t="s">
        <v>14734</v>
      </c>
      <c r="C44" s="1599" t="s">
        <v>14735</v>
      </c>
      <c r="D44" s="1600"/>
      <c r="E44" s="1599">
        <v>0.68500000000000005</v>
      </c>
      <c r="F44" s="1600"/>
      <c r="G44" s="1600"/>
      <c r="H44" s="1600"/>
      <c r="I44" s="1600"/>
      <c r="J44" s="2"/>
      <c r="K44" s="2"/>
      <c r="L44" s="2"/>
      <c r="M44" s="2"/>
      <c r="N44" s="1600"/>
      <c r="O44" s="1600"/>
      <c r="P44" s="1599">
        <v>0.68500000000000005</v>
      </c>
      <c r="Q44" s="1599">
        <v>0.68500000000000005</v>
      </c>
      <c r="R44" s="1601" t="s">
        <v>55</v>
      </c>
      <c r="S44" s="1600"/>
      <c r="T44" s="2"/>
      <c r="U44" s="2"/>
      <c r="V44" s="2"/>
      <c r="W44" s="2"/>
      <c r="X44" s="2"/>
      <c r="Y44" s="2"/>
      <c r="Z44" s="1600"/>
      <c r="AA44" s="1599">
        <v>0.68500000000000005</v>
      </c>
    </row>
    <row r="45" spans="1:27">
      <c r="A45" s="1605">
        <f t="shared" si="0"/>
        <v>36</v>
      </c>
      <c r="B45" s="1598" t="s">
        <v>14736</v>
      </c>
      <c r="C45" s="1599" t="s">
        <v>14737</v>
      </c>
      <c r="D45" s="1600"/>
      <c r="E45" s="1599">
        <v>0.85299999999999998</v>
      </c>
      <c r="F45" s="1600"/>
      <c r="G45" s="1600"/>
      <c r="H45" s="1600"/>
      <c r="I45" s="1600"/>
      <c r="J45" s="2"/>
      <c r="K45" s="2"/>
      <c r="L45" s="2"/>
      <c r="M45" s="2"/>
      <c r="N45" s="1600"/>
      <c r="O45" s="1600"/>
      <c r="P45" s="1599">
        <v>0.85299999999999998</v>
      </c>
      <c r="Q45" s="1599">
        <v>0.85299999999999998</v>
      </c>
      <c r="R45" s="1601" t="s">
        <v>55</v>
      </c>
      <c r="S45" s="1600"/>
      <c r="T45" s="2"/>
      <c r="U45" s="2"/>
      <c r="V45" s="2"/>
      <c r="W45" s="2"/>
      <c r="X45" s="2"/>
      <c r="Y45" s="2"/>
      <c r="Z45" s="1600"/>
      <c r="AA45" s="1599">
        <v>0.85299999999999998</v>
      </c>
    </row>
    <row r="46" spans="1:27" ht="25.5">
      <c r="A46" s="1605">
        <f t="shared" si="0"/>
        <v>37</v>
      </c>
      <c r="B46" s="1598" t="s">
        <v>14738</v>
      </c>
      <c r="C46" s="1599" t="s">
        <v>14739</v>
      </c>
      <c r="D46" s="1600"/>
      <c r="E46" s="1599">
        <v>1.2</v>
      </c>
      <c r="F46" s="1600"/>
      <c r="G46" s="1600"/>
      <c r="H46" s="1600"/>
      <c r="I46" s="1600"/>
      <c r="J46" s="2"/>
      <c r="K46" s="2"/>
      <c r="L46" s="2"/>
      <c r="M46" s="2"/>
      <c r="N46" s="1600"/>
      <c r="O46" s="1600"/>
      <c r="P46" s="1599">
        <v>1.2</v>
      </c>
      <c r="Q46" s="1599">
        <v>1.2</v>
      </c>
      <c r="R46" s="1601" t="s">
        <v>55</v>
      </c>
      <c r="S46" s="1600"/>
      <c r="T46" s="2"/>
      <c r="U46" s="2"/>
      <c r="V46" s="2"/>
      <c r="W46" s="2"/>
      <c r="X46" s="2"/>
      <c r="Y46" s="2"/>
      <c r="Z46" s="1600"/>
      <c r="AA46" s="1599">
        <v>1.2</v>
      </c>
    </row>
    <row r="47" spans="1:27" ht="25.5">
      <c r="A47" s="1605">
        <f t="shared" si="0"/>
        <v>38</v>
      </c>
      <c r="B47" s="1598" t="s">
        <v>14740</v>
      </c>
      <c r="C47" s="1599" t="s">
        <v>14741</v>
      </c>
      <c r="D47" s="1600"/>
      <c r="E47" s="1599">
        <v>1.5</v>
      </c>
      <c r="F47" s="1600"/>
      <c r="G47" s="1600"/>
      <c r="H47" s="1600"/>
      <c r="I47" s="1600"/>
      <c r="J47" s="2"/>
      <c r="K47" s="2"/>
      <c r="L47" s="2"/>
      <c r="M47" s="2"/>
      <c r="N47" s="1600"/>
      <c r="O47" s="1600"/>
      <c r="P47" s="1599">
        <v>1.5</v>
      </c>
      <c r="Q47" s="1599">
        <v>1.5</v>
      </c>
      <c r="R47" s="1601" t="s">
        <v>55</v>
      </c>
      <c r="S47" s="1600"/>
      <c r="T47" s="2"/>
      <c r="U47" s="2"/>
      <c r="V47" s="2"/>
      <c r="W47" s="2"/>
      <c r="X47" s="2"/>
      <c r="Y47" s="2"/>
      <c r="Z47" s="1600"/>
      <c r="AA47" s="1599">
        <v>1.5</v>
      </c>
    </row>
    <row r="48" spans="1:27">
      <c r="A48" s="1605">
        <f t="shared" si="0"/>
        <v>39</v>
      </c>
      <c r="B48" s="1598" t="s">
        <v>14742</v>
      </c>
      <c r="C48" s="1599" t="s">
        <v>14743</v>
      </c>
      <c r="D48" s="1600"/>
      <c r="E48" s="1599">
        <v>0.2</v>
      </c>
      <c r="F48" s="1600"/>
      <c r="G48" s="1600"/>
      <c r="H48" s="1600"/>
      <c r="I48" s="1600"/>
      <c r="J48" s="2"/>
      <c r="K48" s="2"/>
      <c r="L48" s="2"/>
      <c r="M48" s="2"/>
      <c r="N48" s="1600"/>
      <c r="O48" s="1600"/>
      <c r="P48" s="1599">
        <v>0.2</v>
      </c>
      <c r="Q48" s="1599">
        <v>0.2</v>
      </c>
      <c r="R48" s="1601" t="s">
        <v>55</v>
      </c>
      <c r="S48" s="1600"/>
      <c r="T48" s="2"/>
      <c r="U48" s="2"/>
      <c r="V48" s="2"/>
      <c r="W48" s="2"/>
      <c r="X48" s="2"/>
      <c r="Y48" s="2"/>
      <c r="Z48" s="1600"/>
      <c r="AA48" s="1599">
        <v>0.2</v>
      </c>
    </row>
    <row r="49" spans="1:27">
      <c r="A49" s="1605">
        <f t="shared" si="0"/>
        <v>40</v>
      </c>
      <c r="B49" s="1598" t="s">
        <v>14744</v>
      </c>
      <c r="C49" s="1599" t="s">
        <v>14745</v>
      </c>
      <c r="D49" s="1600"/>
      <c r="E49" s="1599">
        <v>2</v>
      </c>
      <c r="F49" s="1600"/>
      <c r="G49" s="1600"/>
      <c r="H49" s="1600"/>
      <c r="I49" s="1600"/>
      <c r="J49" s="2"/>
      <c r="K49" s="2"/>
      <c r="L49" s="2"/>
      <c r="M49" s="2"/>
      <c r="N49" s="1600"/>
      <c r="O49" s="1600"/>
      <c r="P49" s="1599">
        <v>2</v>
      </c>
      <c r="Q49" s="1599">
        <v>2</v>
      </c>
      <c r="R49" s="1601" t="s">
        <v>55</v>
      </c>
      <c r="S49" s="1600"/>
      <c r="T49" s="2"/>
      <c r="U49" s="2"/>
      <c r="V49" s="2"/>
      <c r="W49" s="2"/>
      <c r="X49" s="2"/>
      <c r="Y49" s="2"/>
      <c r="Z49" s="1600"/>
      <c r="AA49" s="1599">
        <v>2</v>
      </c>
    </row>
    <row r="50" spans="1:27">
      <c r="A50" s="1605">
        <f t="shared" si="0"/>
        <v>41</v>
      </c>
      <c r="B50" s="1598" t="s">
        <v>14746</v>
      </c>
      <c r="C50" s="1599" t="s">
        <v>14747</v>
      </c>
      <c r="D50" s="1600"/>
      <c r="E50" s="1599">
        <v>12</v>
      </c>
      <c r="F50" s="1600"/>
      <c r="G50" s="1600"/>
      <c r="H50" s="1600"/>
      <c r="I50" s="1600"/>
      <c r="J50" s="2"/>
      <c r="K50" s="2"/>
      <c r="L50" s="2"/>
      <c r="M50" s="2"/>
      <c r="N50" s="1600"/>
      <c r="O50" s="1600"/>
      <c r="P50" s="1599">
        <v>12</v>
      </c>
      <c r="Q50" s="1599">
        <v>11.16</v>
      </c>
      <c r="R50" s="1601" t="s">
        <v>55</v>
      </c>
      <c r="S50" s="1600"/>
      <c r="T50" s="2"/>
      <c r="U50" s="2"/>
      <c r="V50" s="2"/>
      <c r="W50" s="2"/>
      <c r="X50" s="2"/>
      <c r="Y50" s="2"/>
      <c r="Z50" s="1600"/>
      <c r="AA50" s="1599">
        <v>12</v>
      </c>
    </row>
    <row r="51" spans="1:27" ht="25.5">
      <c r="A51" s="1605">
        <f t="shared" si="0"/>
        <v>42</v>
      </c>
      <c r="B51" s="1598" t="s">
        <v>14748</v>
      </c>
      <c r="C51" s="1599" t="s">
        <v>14749</v>
      </c>
      <c r="D51" s="1600"/>
      <c r="E51" s="1599">
        <v>6</v>
      </c>
      <c r="F51" s="1600"/>
      <c r="G51" s="1600"/>
      <c r="H51" s="1600"/>
      <c r="I51" s="1600"/>
      <c r="J51" s="2"/>
      <c r="K51" s="2"/>
      <c r="L51" s="2"/>
      <c r="M51" s="2"/>
      <c r="N51" s="1600"/>
      <c r="O51" s="1600"/>
      <c r="P51" s="1599">
        <v>6</v>
      </c>
      <c r="Q51" s="1599">
        <v>6</v>
      </c>
      <c r="R51" s="1601" t="s">
        <v>55</v>
      </c>
      <c r="S51" s="1600"/>
      <c r="T51" s="2"/>
      <c r="U51" s="2"/>
      <c r="V51" s="2"/>
      <c r="W51" s="2"/>
      <c r="X51" s="2"/>
      <c r="Y51" s="2"/>
      <c r="Z51" s="1600"/>
      <c r="AA51" s="1599">
        <v>6</v>
      </c>
    </row>
    <row r="52" spans="1:27">
      <c r="A52" s="1605">
        <f t="shared" si="0"/>
        <v>43</v>
      </c>
      <c r="B52" s="1598" t="s">
        <v>14750</v>
      </c>
      <c r="C52" s="1599" t="s">
        <v>14751</v>
      </c>
      <c r="D52" s="1600"/>
      <c r="E52" s="1599">
        <v>0.311</v>
      </c>
      <c r="F52" s="1599">
        <v>0.311</v>
      </c>
      <c r="G52" s="1599">
        <v>0</v>
      </c>
      <c r="H52" s="1599"/>
      <c r="I52" s="2"/>
      <c r="J52" s="2"/>
      <c r="K52" s="1599">
        <v>0.311</v>
      </c>
      <c r="L52" s="2"/>
      <c r="M52" s="2"/>
      <c r="N52" s="1600"/>
      <c r="O52" s="1600"/>
      <c r="P52" s="530"/>
      <c r="Q52" s="530"/>
      <c r="R52" s="1601" t="s">
        <v>55</v>
      </c>
      <c r="S52" s="1600"/>
      <c r="T52" s="2"/>
      <c r="U52" s="2"/>
      <c r="V52" s="2"/>
      <c r="W52" s="2"/>
      <c r="X52" s="2"/>
      <c r="Y52" s="2"/>
      <c r="Z52" s="1600"/>
      <c r="AA52" s="530">
        <v>0.311</v>
      </c>
    </row>
    <row r="53" spans="1:27">
      <c r="A53" s="1605">
        <f t="shared" si="0"/>
        <v>44</v>
      </c>
      <c r="B53" s="1598" t="s">
        <v>14752</v>
      </c>
      <c r="C53" s="1599" t="s">
        <v>14753</v>
      </c>
      <c r="D53" s="1600"/>
      <c r="E53" s="1599">
        <v>0.2</v>
      </c>
      <c r="F53" s="1600"/>
      <c r="G53" s="1600"/>
      <c r="H53" s="1600"/>
      <c r="I53" s="2"/>
      <c r="J53" s="2"/>
      <c r="K53" s="1600"/>
      <c r="L53" s="2"/>
      <c r="M53" s="2"/>
      <c r="N53" s="1600"/>
      <c r="O53" s="1600"/>
      <c r="P53" s="1599">
        <v>0.2</v>
      </c>
      <c r="Q53" s="1599">
        <v>0.2</v>
      </c>
      <c r="R53" s="1601" t="s">
        <v>55</v>
      </c>
      <c r="S53" s="1600"/>
      <c r="T53" s="2"/>
      <c r="U53" s="2"/>
      <c r="V53" s="2"/>
      <c r="W53" s="2"/>
      <c r="X53" s="2"/>
      <c r="Y53" s="2"/>
      <c r="Z53" s="1600"/>
      <c r="AA53" s="1599">
        <v>0.2</v>
      </c>
    </row>
    <row r="54" spans="1:27">
      <c r="A54" s="1605">
        <f t="shared" si="0"/>
        <v>45</v>
      </c>
      <c r="B54" s="1598" t="s">
        <v>14754</v>
      </c>
      <c r="C54" s="1599" t="s">
        <v>14755</v>
      </c>
      <c r="D54" s="1600"/>
      <c r="E54" s="1599">
        <v>0.5</v>
      </c>
      <c r="F54" s="1600"/>
      <c r="G54" s="1600"/>
      <c r="H54" s="1600"/>
      <c r="I54" s="2"/>
      <c r="J54" s="2"/>
      <c r="K54" s="1600"/>
      <c r="L54" s="2"/>
      <c r="M54" s="2"/>
      <c r="N54" s="1600"/>
      <c r="O54" s="1600"/>
      <c r="P54" s="1599">
        <v>0.5</v>
      </c>
      <c r="Q54" s="1599">
        <v>0.5</v>
      </c>
      <c r="R54" s="1601" t="s">
        <v>55</v>
      </c>
      <c r="S54" s="1600"/>
      <c r="T54" s="2"/>
      <c r="U54" s="2"/>
      <c r="V54" s="2"/>
      <c r="W54" s="2"/>
      <c r="X54" s="2"/>
      <c r="Y54" s="2"/>
      <c r="Z54" s="1600"/>
      <c r="AA54" s="1599">
        <v>0.5</v>
      </c>
    </row>
    <row r="55" spans="1:27" ht="25.5">
      <c r="A55" s="1605">
        <f t="shared" si="0"/>
        <v>46</v>
      </c>
      <c r="B55" s="1598" t="s">
        <v>14756</v>
      </c>
      <c r="C55" s="1599" t="s">
        <v>14757</v>
      </c>
      <c r="D55" s="1600"/>
      <c r="E55" s="1599">
        <v>0.9</v>
      </c>
      <c r="F55" s="1600"/>
      <c r="G55" s="1600"/>
      <c r="H55" s="1600"/>
      <c r="I55" s="2"/>
      <c r="J55" s="2"/>
      <c r="K55" s="1600"/>
      <c r="L55" s="2"/>
      <c r="M55" s="2"/>
      <c r="N55" s="1600"/>
      <c r="O55" s="1600"/>
      <c r="P55" s="1599">
        <v>0.9</v>
      </c>
      <c r="Q55" s="1599">
        <v>0.9</v>
      </c>
      <c r="R55" s="1601" t="s">
        <v>55</v>
      </c>
      <c r="S55" s="1600"/>
      <c r="T55" s="2"/>
      <c r="U55" s="2"/>
      <c r="V55" s="2"/>
      <c r="W55" s="2"/>
      <c r="X55" s="2"/>
      <c r="Y55" s="2"/>
      <c r="Z55" s="1600"/>
      <c r="AA55" s="1599">
        <v>0.9</v>
      </c>
    </row>
    <row r="56" spans="1:27" ht="25.5">
      <c r="A56" s="1605">
        <f t="shared" si="0"/>
        <v>47</v>
      </c>
      <c r="B56" s="1598" t="s">
        <v>14758</v>
      </c>
      <c r="C56" s="1599" t="s">
        <v>14759</v>
      </c>
      <c r="D56" s="1600"/>
      <c r="E56" s="1599">
        <v>5.5</v>
      </c>
      <c r="F56" s="1600"/>
      <c r="G56" s="1600"/>
      <c r="H56" s="1600"/>
      <c r="I56" s="2"/>
      <c r="J56" s="2"/>
      <c r="K56" s="1600"/>
      <c r="L56" s="2"/>
      <c r="M56" s="2"/>
      <c r="N56" s="1600"/>
      <c r="O56" s="1600"/>
      <c r="P56" s="1599">
        <v>5.5</v>
      </c>
      <c r="Q56" s="1599">
        <v>5.5</v>
      </c>
      <c r="R56" s="1601" t="s">
        <v>55</v>
      </c>
      <c r="S56" s="1600"/>
      <c r="T56" s="2"/>
      <c r="U56" s="2"/>
      <c r="V56" s="2"/>
      <c r="W56" s="2"/>
      <c r="X56" s="2"/>
      <c r="Y56" s="2"/>
      <c r="Z56" s="1600"/>
      <c r="AA56" s="1599">
        <v>5.5</v>
      </c>
    </row>
    <row r="57" spans="1:27">
      <c r="A57" s="1605">
        <f t="shared" si="0"/>
        <v>48</v>
      </c>
      <c r="B57" s="1598" t="s">
        <v>14760</v>
      </c>
      <c r="C57" s="1599" t="s">
        <v>14761</v>
      </c>
      <c r="D57" s="1600"/>
      <c r="E57" s="1599">
        <v>1</v>
      </c>
      <c r="F57" s="1600"/>
      <c r="G57" s="1600"/>
      <c r="H57" s="1600"/>
      <c r="I57" s="2"/>
      <c r="J57" s="2"/>
      <c r="K57" s="1600"/>
      <c r="L57" s="2"/>
      <c r="M57" s="2"/>
      <c r="N57" s="1600"/>
      <c r="O57" s="1600"/>
      <c r="P57" s="1599">
        <v>1</v>
      </c>
      <c r="Q57" s="1599">
        <v>1</v>
      </c>
      <c r="R57" s="1601" t="s">
        <v>55</v>
      </c>
      <c r="S57" s="1600"/>
      <c r="T57" s="2"/>
      <c r="U57" s="2"/>
      <c r="V57" s="2"/>
      <c r="W57" s="2"/>
      <c r="X57" s="2"/>
      <c r="Y57" s="2"/>
      <c r="Z57" s="1600"/>
      <c r="AA57" s="1599">
        <v>1</v>
      </c>
    </row>
    <row r="58" spans="1:27">
      <c r="A58" s="1605">
        <f t="shared" si="0"/>
        <v>49</v>
      </c>
      <c r="B58" s="1598" t="s">
        <v>14762</v>
      </c>
      <c r="C58" s="1599" t="s">
        <v>14763</v>
      </c>
      <c r="D58" s="1600"/>
      <c r="E58" s="1599">
        <v>2</v>
      </c>
      <c r="F58" s="1600"/>
      <c r="G58" s="1600"/>
      <c r="H58" s="1600"/>
      <c r="I58" s="2"/>
      <c r="J58" s="2"/>
      <c r="K58" s="1600"/>
      <c r="L58" s="2"/>
      <c r="M58" s="2"/>
      <c r="N58" s="1600"/>
      <c r="O58" s="1600"/>
      <c r="P58" s="1599">
        <v>2</v>
      </c>
      <c r="Q58" s="1599">
        <v>2</v>
      </c>
      <c r="R58" s="1601" t="s">
        <v>55</v>
      </c>
      <c r="S58" s="1600"/>
      <c r="T58" s="2"/>
      <c r="U58" s="2"/>
      <c r="V58" s="2"/>
      <c r="W58" s="2"/>
      <c r="X58" s="2"/>
      <c r="Y58" s="2"/>
      <c r="Z58" s="1600"/>
      <c r="AA58" s="1599">
        <v>2</v>
      </c>
    </row>
    <row r="59" spans="1:27">
      <c r="A59" s="1605">
        <f t="shared" si="0"/>
        <v>50</v>
      </c>
      <c r="B59" s="1598" t="s">
        <v>14764</v>
      </c>
      <c r="C59" s="1599" t="s">
        <v>14765</v>
      </c>
      <c r="D59" s="1600"/>
      <c r="E59" s="1599">
        <v>1.5</v>
      </c>
      <c r="F59" s="1600"/>
      <c r="G59" s="1600"/>
      <c r="H59" s="1600"/>
      <c r="I59" s="2"/>
      <c r="J59" s="2"/>
      <c r="K59" s="1600"/>
      <c r="L59" s="2"/>
      <c r="M59" s="2"/>
      <c r="N59" s="1600"/>
      <c r="O59" s="1600"/>
      <c r="P59" s="1599">
        <v>1.5</v>
      </c>
      <c r="Q59" s="1599">
        <v>1.5</v>
      </c>
      <c r="R59" s="1601" t="s">
        <v>55</v>
      </c>
      <c r="S59" s="1600"/>
      <c r="T59" s="2"/>
      <c r="U59" s="2"/>
      <c r="V59" s="2"/>
      <c r="W59" s="2"/>
      <c r="X59" s="2"/>
      <c r="Y59" s="2"/>
      <c r="Z59" s="1600"/>
      <c r="AA59" s="1599">
        <v>1.5</v>
      </c>
    </row>
    <row r="60" spans="1:27">
      <c r="A60" s="1605">
        <f t="shared" si="0"/>
        <v>51</v>
      </c>
      <c r="B60" s="1598" t="s">
        <v>14766</v>
      </c>
      <c r="C60" s="1599" t="s">
        <v>14767</v>
      </c>
      <c r="D60" s="1600"/>
      <c r="E60" s="1599">
        <v>0.438</v>
      </c>
      <c r="F60" s="1600"/>
      <c r="G60" s="1600"/>
      <c r="H60" s="1600"/>
      <c r="I60" s="2"/>
      <c r="J60" s="2"/>
      <c r="K60" s="1600"/>
      <c r="L60" s="2"/>
      <c r="M60" s="2"/>
      <c r="N60" s="1600"/>
      <c r="O60" s="1600"/>
      <c r="P60" s="1599">
        <v>0.438</v>
      </c>
      <c r="Q60" s="1599">
        <v>0.438</v>
      </c>
      <c r="R60" s="1601" t="s">
        <v>55</v>
      </c>
      <c r="S60" s="1600"/>
      <c r="T60" s="2"/>
      <c r="U60" s="2"/>
      <c r="V60" s="2"/>
      <c r="W60" s="2"/>
      <c r="X60" s="2"/>
      <c r="Y60" s="2"/>
      <c r="Z60" s="1600"/>
      <c r="AA60" s="1599">
        <v>0.438</v>
      </c>
    </row>
    <row r="61" spans="1:27" ht="25.5">
      <c r="A61" s="1605">
        <f t="shared" si="0"/>
        <v>52</v>
      </c>
      <c r="B61" s="1598" t="s">
        <v>14768</v>
      </c>
      <c r="C61" s="1599" t="s">
        <v>14769</v>
      </c>
      <c r="D61" s="1600"/>
      <c r="E61" s="1599">
        <v>2</v>
      </c>
      <c r="F61" s="1600"/>
      <c r="G61" s="1600"/>
      <c r="H61" s="1600"/>
      <c r="I61" s="2"/>
      <c r="J61" s="2"/>
      <c r="K61" s="1600"/>
      <c r="L61" s="2"/>
      <c r="M61" s="2"/>
      <c r="N61" s="1600"/>
      <c r="O61" s="1600"/>
      <c r="P61" s="1599">
        <v>2</v>
      </c>
      <c r="Q61" s="1599">
        <v>2</v>
      </c>
      <c r="R61" s="1601" t="s">
        <v>55</v>
      </c>
      <c r="S61" s="1600"/>
      <c r="T61" s="2"/>
      <c r="U61" s="2"/>
      <c r="V61" s="2"/>
      <c r="W61" s="2"/>
      <c r="X61" s="2"/>
      <c r="Y61" s="2"/>
      <c r="Z61" s="1600"/>
      <c r="AA61" s="1599">
        <v>2</v>
      </c>
    </row>
    <row r="62" spans="1:27">
      <c r="A62" s="1605">
        <f t="shared" si="0"/>
        <v>53</v>
      </c>
      <c r="B62" s="1598" t="s">
        <v>14770</v>
      </c>
      <c r="C62" s="1599" t="s">
        <v>14771</v>
      </c>
      <c r="D62" s="1600"/>
      <c r="E62" s="1599">
        <v>0.2</v>
      </c>
      <c r="F62" s="1600"/>
      <c r="G62" s="1600"/>
      <c r="H62" s="1600"/>
      <c r="I62" s="2"/>
      <c r="J62" s="2"/>
      <c r="K62" s="1600"/>
      <c r="L62" s="2"/>
      <c r="M62" s="2"/>
      <c r="N62" s="1600"/>
      <c r="O62" s="1600"/>
      <c r="P62" s="1599">
        <v>0.2</v>
      </c>
      <c r="Q62" s="1599">
        <v>0.2</v>
      </c>
      <c r="R62" s="1601" t="s">
        <v>55</v>
      </c>
      <c r="S62" s="1600"/>
      <c r="T62" s="2"/>
      <c r="U62" s="2"/>
      <c r="V62" s="2"/>
      <c r="W62" s="2"/>
      <c r="X62" s="2"/>
      <c r="Y62" s="2"/>
      <c r="Z62" s="1600"/>
      <c r="AA62" s="1599">
        <v>0.2</v>
      </c>
    </row>
    <row r="63" spans="1:27">
      <c r="A63" s="1605">
        <f t="shared" si="0"/>
        <v>54</v>
      </c>
      <c r="B63" s="1598" t="s">
        <v>14772</v>
      </c>
      <c r="C63" s="1599" t="s">
        <v>14773</v>
      </c>
      <c r="D63" s="1600"/>
      <c r="E63" s="1599">
        <v>5</v>
      </c>
      <c r="F63" s="1600"/>
      <c r="G63" s="1600"/>
      <c r="H63" s="1600"/>
      <c r="I63" s="2"/>
      <c r="J63" s="2"/>
      <c r="K63" s="1600"/>
      <c r="L63" s="2"/>
      <c r="M63" s="2"/>
      <c r="N63" s="1600"/>
      <c r="O63" s="1600"/>
      <c r="P63" s="1599">
        <v>5</v>
      </c>
      <c r="Q63" s="1599">
        <v>5</v>
      </c>
      <c r="R63" s="1601" t="s">
        <v>55</v>
      </c>
      <c r="S63" s="1600"/>
      <c r="T63" s="2"/>
      <c r="U63" s="2"/>
      <c r="V63" s="2"/>
      <c r="W63" s="2"/>
      <c r="X63" s="2"/>
      <c r="Y63" s="2"/>
      <c r="Z63" s="1600"/>
      <c r="AA63" s="1599">
        <v>5</v>
      </c>
    </row>
    <row r="64" spans="1:27">
      <c r="A64" s="1605">
        <f t="shared" si="0"/>
        <v>55</v>
      </c>
      <c r="B64" s="1598" t="s">
        <v>14774</v>
      </c>
      <c r="C64" s="1599" t="s">
        <v>14775</v>
      </c>
      <c r="D64" s="1600"/>
      <c r="E64" s="1599">
        <v>0.2</v>
      </c>
      <c r="F64" s="1600"/>
      <c r="G64" s="1600"/>
      <c r="H64" s="1600"/>
      <c r="I64" s="2"/>
      <c r="J64" s="2"/>
      <c r="K64" s="1600"/>
      <c r="L64" s="2"/>
      <c r="M64" s="2"/>
      <c r="N64" s="1600"/>
      <c r="O64" s="1600"/>
      <c r="P64" s="1599">
        <v>0.2</v>
      </c>
      <c r="Q64" s="1599">
        <v>0.2</v>
      </c>
      <c r="R64" s="1601" t="s">
        <v>55</v>
      </c>
      <c r="S64" s="1600"/>
      <c r="T64" s="2"/>
      <c r="U64" s="2"/>
      <c r="V64" s="2"/>
      <c r="W64" s="2"/>
      <c r="X64" s="2"/>
      <c r="Y64" s="2"/>
      <c r="Z64" s="1600"/>
      <c r="AA64" s="1599">
        <v>0.2</v>
      </c>
    </row>
    <row r="65" spans="1:27">
      <c r="A65" s="1605">
        <f t="shared" si="0"/>
        <v>56</v>
      </c>
      <c r="B65" s="1598" t="s">
        <v>14776</v>
      </c>
      <c r="C65" s="1599" t="s">
        <v>14777</v>
      </c>
      <c r="D65" s="1600"/>
      <c r="E65" s="1599">
        <v>0.3</v>
      </c>
      <c r="F65" s="1600"/>
      <c r="G65" s="1600"/>
      <c r="H65" s="1600"/>
      <c r="I65" s="2"/>
      <c r="J65" s="2"/>
      <c r="K65" s="1600"/>
      <c r="L65" s="2"/>
      <c r="M65" s="2"/>
      <c r="N65" s="1600"/>
      <c r="O65" s="1600"/>
      <c r="P65" s="1599">
        <v>0.3</v>
      </c>
      <c r="Q65" s="1599">
        <v>0.3</v>
      </c>
      <c r="R65" s="1601" t="s">
        <v>55</v>
      </c>
      <c r="S65" s="1600"/>
      <c r="T65" s="2"/>
      <c r="U65" s="2"/>
      <c r="V65" s="2"/>
      <c r="W65" s="2"/>
      <c r="X65" s="2"/>
      <c r="Y65" s="2"/>
      <c r="Z65" s="1600"/>
      <c r="AA65" s="1599">
        <v>0.3</v>
      </c>
    </row>
    <row r="66" spans="1:27">
      <c r="A66" s="1605">
        <f t="shared" si="0"/>
        <v>57</v>
      </c>
      <c r="B66" s="1598" t="s">
        <v>14778</v>
      </c>
      <c r="C66" s="1599" t="s">
        <v>14779</v>
      </c>
      <c r="D66" s="1600"/>
      <c r="E66" s="1599">
        <v>7</v>
      </c>
      <c r="F66" s="1600"/>
      <c r="G66" s="1600"/>
      <c r="H66" s="1600"/>
      <c r="I66" s="2"/>
      <c r="J66" s="2"/>
      <c r="K66" s="1600"/>
      <c r="L66" s="2"/>
      <c r="M66" s="2"/>
      <c r="N66" s="1600"/>
      <c r="O66" s="1600"/>
      <c r="P66" s="1599">
        <v>7</v>
      </c>
      <c r="Q66" s="1599">
        <v>7</v>
      </c>
      <c r="R66" s="1601" t="s">
        <v>55</v>
      </c>
      <c r="S66" s="1600"/>
      <c r="T66" s="2"/>
      <c r="U66" s="2"/>
      <c r="V66" s="2"/>
      <c r="W66" s="2"/>
      <c r="X66" s="2"/>
      <c r="Y66" s="2"/>
      <c r="Z66" s="1600"/>
      <c r="AA66" s="1599">
        <v>7</v>
      </c>
    </row>
    <row r="67" spans="1:27">
      <c r="A67" s="1605">
        <f t="shared" si="0"/>
        <v>58</v>
      </c>
      <c r="B67" s="1598" t="s">
        <v>14780</v>
      </c>
      <c r="C67" s="1599" t="s">
        <v>14781</v>
      </c>
      <c r="D67" s="1600"/>
      <c r="E67" s="1599">
        <v>4</v>
      </c>
      <c r="F67" s="1600"/>
      <c r="G67" s="1600"/>
      <c r="H67" s="1600"/>
      <c r="I67" s="2"/>
      <c r="J67" s="2"/>
      <c r="K67" s="1600"/>
      <c r="L67" s="2"/>
      <c r="M67" s="2"/>
      <c r="N67" s="1600"/>
      <c r="O67" s="1600"/>
      <c r="P67" s="1599">
        <v>4</v>
      </c>
      <c r="Q67" s="1599">
        <v>4</v>
      </c>
      <c r="R67" s="1601" t="s">
        <v>55</v>
      </c>
      <c r="S67" s="1600"/>
      <c r="T67" s="2"/>
      <c r="U67" s="2"/>
      <c r="V67" s="2"/>
      <c r="W67" s="2"/>
      <c r="X67" s="2"/>
      <c r="Y67" s="2"/>
      <c r="Z67" s="1600"/>
      <c r="AA67" s="1599">
        <v>4</v>
      </c>
    </row>
    <row r="68" spans="1:27">
      <c r="A68" s="1605">
        <f t="shared" si="0"/>
        <v>59</v>
      </c>
      <c r="B68" s="1598" t="s">
        <v>14782</v>
      </c>
      <c r="C68" s="1599" t="s">
        <v>14783</v>
      </c>
      <c r="D68" s="1600"/>
      <c r="E68" s="1599">
        <v>1</v>
      </c>
      <c r="F68" s="1600"/>
      <c r="G68" s="1600"/>
      <c r="H68" s="1600"/>
      <c r="I68" s="2"/>
      <c r="J68" s="2"/>
      <c r="K68" s="1600"/>
      <c r="L68" s="2"/>
      <c r="M68" s="2"/>
      <c r="N68" s="1600"/>
      <c r="O68" s="1600"/>
      <c r="P68" s="1599">
        <v>1</v>
      </c>
      <c r="Q68" s="1599">
        <v>1</v>
      </c>
      <c r="R68" s="1601" t="s">
        <v>55</v>
      </c>
      <c r="S68" s="1600"/>
      <c r="T68" s="2"/>
      <c r="U68" s="2"/>
      <c r="V68" s="2"/>
      <c r="W68" s="2"/>
      <c r="X68" s="2"/>
      <c r="Y68" s="2"/>
      <c r="Z68" s="1600"/>
      <c r="AA68" s="1599">
        <v>1</v>
      </c>
    </row>
    <row r="69" spans="1:27">
      <c r="A69" s="1605">
        <f t="shared" si="0"/>
        <v>60</v>
      </c>
      <c r="B69" s="1598" t="s">
        <v>14784</v>
      </c>
      <c r="C69" s="1599" t="s">
        <v>14785</v>
      </c>
      <c r="D69" s="1600"/>
      <c r="E69" s="1599">
        <v>5</v>
      </c>
      <c r="F69" s="1600"/>
      <c r="G69" s="1600"/>
      <c r="H69" s="1600"/>
      <c r="I69" s="2"/>
      <c r="J69" s="2"/>
      <c r="K69" s="1600"/>
      <c r="L69" s="2"/>
      <c r="M69" s="2"/>
      <c r="N69" s="1600"/>
      <c r="O69" s="1600"/>
      <c r="P69" s="1599">
        <v>5</v>
      </c>
      <c r="Q69" s="1599">
        <v>5</v>
      </c>
      <c r="R69" s="1601" t="s">
        <v>55</v>
      </c>
      <c r="S69" s="1600"/>
      <c r="T69" s="2"/>
      <c r="U69" s="2"/>
      <c r="V69" s="2"/>
      <c r="W69" s="2"/>
      <c r="X69" s="2"/>
      <c r="Y69" s="2"/>
      <c r="Z69" s="1600"/>
      <c r="AA69" s="1599">
        <v>5</v>
      </c>
    </row>
    <row r="70" spans="1:27">
      <c r="A70" s="1605">
        <f t="shared" si="0"/>
        <v>61</v>
      </c>
      <c r="B70" s="1598" t="s">
        <v>14786</v>
      </c>
      <c r="C70" s="1599" t="s">
        <v>14787</v>
      </c>
      <c r="D70" s="1600"/>
      <c r="E70" s="1599">
        <v>1.2</v>
      </c>
      <c r="F70" s="1600"/>
      <c r="G70" s="1600"/>
      <c r="H70" s="1600"/>
      <c r="I70" s="2"/>
      <c r="J70" s="2"/>
      <c r="K70" s="1600"/>
      <c r="L70" s="2"/>
      <c r="M70" s="2"/>
      <c r="N70" s="1600"/>
      <c r="O70" s="1600"/>
      <c r="P70" s="1599">
        <v>1.2</v>
      </c>
      <c r="Q70" s="1599">
        <v>1.2</v>
      </c>
      <c r="R70" s="1601" t="s">
        <v>55</v>
      </c>
      <c r="S70" s="1600"/>
      <c r="T70" s="2"/>
      <c r="U70" s="2"/>
      <c r="V70" s="2"/>
      <c r="W70" s="2"/>
      <c r="X70" s="2"/>
      <c r="Y70" s="2"/>
      <c r="Z70" s="1600"/>
      <c r="AA70" s="1599">
        <v>1.2</v>
      </c>
    </row>
    <row r="71" spans="1:27">
      <c r="A71" s="1605">
        <f t="shared" si="0"/>
        <v>62</v>
      </c>
      <c r="B71" s="1598" t="s">
        <v>14788</v>
      </c>
      <c r="C71" s="1599" t="s">
        <v>14789</v>
      </c>
      <c r="D71" s="1600"/>
      <c r="E71" s="1599">
        <v>0.2</v>
      </c>
      <c r="F71" s="1600"/>
      <c r="G71" s="1600"/>
      <c r="H71" s="1600"/>
      <c r="I71" s="2"/>
      <c r="J71" s="2"/>
      <c r="K71" s="1600"/>
      <c r="L71" s="2"/>
      <c r="M71" s="2"/>
      <c r="N71" s="1600"/>
      <c r="O71" s="1600"/>
      <c r="P71" s="1599">
        <v>0.2</v>
      </c>
      <c r="Q71" s="1599">
        <v>0.2</v>
      </c>
      <c r="R71" s="1601" t="s">
        <v>55</v>
      </c>
      <c r="S71" s="1600"/>
      <c r="T71" s="2"/>
      <c r="U71" s="2"/>
      <c r="V71" s="2"/>
      <c r="W71" s="2"/>
      <c r="X71" s="2"/>
      <c r="Y71" s="2"/>
      <c r="Z71" s="1600"/>
      <c r="AA71" s="1599">
        <v>0.2</v>
      </c>
    </row>
    <row r="72" spans="1:27">
      <c r="A72" s="1605">
        <f t="shared" si="0"/>
        <v>63</v>
      </c>
      <c r="B72" s="1598" t="s">
        <v>14790</v>
      </c>
      <c r="C72" s="1599" t="s">
        <v>14791</v>
      </c>
      <c r="D72" s="1600"/>
      <c r="E72" s="1599">
        <v>1</v>
      </c>
      <c r="F72" s="1600"/>
      <c r="G72" s="1600"/>
      <c r="H72" s="1600"/>
      <c r="I72" s="2"/>
      <c r="J72" s="2"/>
      <c r="K72" s="1600"/>
      <c r="L72" s="2"/>
      <c r="M72" s="2"/>
      <c r="N72" s="1600"/>
      <c r="O72" s="1600"/>
      <c r="P72" s="1599">
        <v>1</v>
      </c>
      <c r="Q72" s="1599">
        <v>1</v>
      </c>
      <c r="R72" s="1601" t="s">
        <v>55</v>
      </c>
      <c r="S72" s="1600"/>
      <c r="T72" s="2"/>
      <c r="U72" s="2"/>
      <c r="V72" s="2"/>
      <c r="W72" s="2"/>
      <c r="X72" s="2"/>
      <c r="Y72" s="2"/>
      <c r="Z72" s="1600"/>
      <c r="AA72" s="1599">
        <v>1</v>
      </c>
    </row>
    <row r="73" spans="1:27">
      <c r="A73" s="1605">
        <f t="shared" si="0"/>
        <v>64</v>
      </c>
      <c r="B73" s="1598" t="s">
        <v>14792</v>
      </c>
      <c r="C73" s="1599" t="s">
        <v>14793</v>
      </c>
      <c r="D73" s="1600"/>
      <c r="E73" s="1599">
        <v>0.66300000000000003</v>
      </c>
      <c r="F73" s="1600"/>
      <c r="G73" s="1600"/>
      <c r="H73" s="1600"/>
      <c r="I73" s="2"/>
      <c r="J73" s="2"/>
      <c r="K73" s="1600"/>
      <c r="L73" s="2"/>
      <c r="M73" s="2"/>
      <c r="N73" s="1600"/>
      <c r="O73" s="1600"/>
      <c r="P73" s="1599">
        <v>0.66300000000000003</v>
      </c>
      <c r="Q73" s="1599">
        <v>0.66300000000000003</v>
      </c>
      <c r="R73" s="1601" t="s">
        <v>55</v>
      </c>
      <c r="S73" s="1600"/>
      <c r="T73" s="2"/>
      <c r="U73" s="2"/>
      <c r="V73" s="2"/>
      <c r="W73" s="2"/>
      <c r="X73" s="2"/>
      <c r="Y73" s="2"/>
      <c r="Z73" s="1600"/>
      <c r="AA73" s="1599">
        <v>0.66300000000000003</v>
      </c>
    </row>
    <row r="74" spans="1:27">
      <c r="A74" s="1605">
        <f t="shared" si="0"/>
        <v>65</v>
      </c>
      <c r="B74" s="1598" t="s">
        <v>14794</v>
      </c>
      <c r="C74" s="1599" t="s">
        <v>14795</v>
      </c>
      <c r="D74" s="1600"/>
      <c r="E74" s="1599">
        <v>0.32700000000000001</v>
      </c>
      <c r="F74" s="1600"/>
      <c r="G74" s="1600"/>
      <c r="H74" s="1600"/>
      <c r="I74" s="2"/>
      <c r="J74" s="2"/>
      <c r="K74" s="1600"/>
      <c r="L74" s="2"/>
      <c r="M74" s="2"/>
      <c r="N74" s="1600"/>
      <c r="O74" s="1600"/>
      <c r="P74" s="1599">
        <v>0.32700000000000001</v>
      </c>
      <c r="Q74" s="1599">
        <v>0.32700000000000001</v>
      </c>
      <c r="R74" s="1601" t="s">
        <v>55</v>
      </c>
      <c r="S74" s="1600"/>
      <c r="T74" s="2"/>
      <c r="U74" s="2"/>
      <c r="V74" s="2"/>
      <c r="W74" s="2"/>
      <c r="X74" s="2"/>
      <c r="Y74" s="2"/>
      <c r="Z74" s="1600"/>
      <c r="AA74" s="1599">
        <v>0.32700000000000001</v>
      </c>
    </row>
    <row r="75" spans="1:27">
      <c r="A75" s="1605">
        <f t="shared" si="0"/>
        <v>66</v>
      </c>
      <c r="B75" s="1598" t="s">
        <v>14796</v>
      </c>
      <c r="C75" s="1599" t="s">
        <v>14797</v>
      </c>
      <c r="D75" s="1600"/>
      <c r="E75" s="1599">
        <v>1</v>
      </c>
      <c r="F75" s="1600"/>
      <c r="G75" s="1600"/>
      <c r="H75" s="1600"/>
      <c r="I75" s="2"/>
      <c r="J75" s="2"/>
      <c r="K75" s="1600"/>
      <c r="L75" s="2"/>
      <c r="M75" s="2"/>
      <c r="N75" s="1600"/>
      <c r="O75" s="1600"/>
      <c r="P75" s="1599">
        <v>1</v>
      </c>
      <c r="Q75" s="1599">
        <v>1</v>
      </c>
      <c r="R75" s="1601" t="s">
        <v>55</v>
      </c>
      <c r="S75" s="1600"/>
      <c r="T75" s="2"/>
      <c r="U75" s="2"/>
      <c r="V75" s="2"/>
      <c r="W75" s="2"/>
      <c r="X75" s="2"/>
      <c r="Y75" s="2"/>
      <c r="Z75" s="1600"/>
      <c r="AA75" s="1599">
        <v>1</v>
      </c>
    </row>
    <row r="76" spans="1:27">
      <c r="A76" s="1605">
        <f t="shared" ref="A76:A133" si="1">A75+1</f>
        <v>67</v>
      </c>
      <c r="B76" s="1598" t="s">
        <v>14798</v>
      </c>
      <c r="C76" s="1599" t="s">
        <v>14799</v>
      </c>
      <c r="D76" s="1600"/>
      <c r="E76" s="1599">
        <v>2</v>
      </c>
      <c r="F76" s="1600"/>
      <c r="G76" s="1600"/>
      <c r="H76" s="1600"/>
      <c r="I76" s="2"/>
      <c r="J76" s="2"/>
      <c r="K76" s="1600"/>
      <c r="L76" s="2"/>
      <c r="M76" s="2"/>
      <c r="N76" s="1600"/>
      <c r="O76" s="1600"/>
      <c r="P76" s="1599">
        <v>2</v>
      </c>
      <c r="Q76" s="1599">
        <v>2</v>
      </c>
      <c r="R76" s="1601" t="s">
        <v>55</v>
      </c>
      <c r="S76" s="1600"/>
      <c r="T76" s="2"/>
      <c r="U76" s="2"/>
      <c r="V76" s="2"/>
      <c r="W76" s="2"/>
      <c r="X76" s="2"/>
      <c r="Y76" s="2"/>
      <c r="Z76" s="1600"/>
      <c r="AA76" s="1599">
        <v>2</v>
      </c>
    </row>
    <row r="77" spans="1:27">
      <c r="A77" s="1605">
        <f t="shared" si="1"/>
        <v>68</v>
      </c>
      <c r="B77" s="1598" t="s">
        <v>14800</v>
      </c>
      <c r="C77" s="1599" t="s">
        <v>14801</v>
      </c>
      <c r="D77" s="1600"/>
      <c r="E77" s="1599">
        <v>0.5</v>
      </c>
      <c r="F77" s="1600"/>
      <c r="G77" s="1600"/>
      <c r="H77" s="1600"/>
      <c r="I77" s="2"/>
      <c r="J77" s="2"/>
      <c r="K77" s="1600"/>
      <c r="L77" s="2"/>
      <c r="M77" s="2"/>
      <c r="N77" s="1600"/>
      <c r="O77" s="1600"/>
      <c r="P77" s="1599">
        <v>0.5</v>
      </c>
      <c r="Q77" s="1599">
        <v>0.5</v>
      </c>
      <c r="R77" s="1601" t="s">
        <v>55</v>
      </c>
      <c r="S77" s="1600"/>
      <c r="T77" s="2"/>
      <c r="U77" s="2"/>
      <c r="V77" s="2"/>
      <c r="W77" s="2"/>
      <c r="X77" s="2"/>
      <c r="Y77" s="2"/>
      <c r="Z77" s="1600"/>
      <c r="AA77" s="1599">
        <v>0.5</v>
      </c>
    </row>
    <row r="78" spans="1:27">
      <c r="A78" s="1605">
        <f t="shared" si="1"/>
        <v>69</v>
      </c>
      <c r="B78" s="1598" t="s">
        <v>14802</v>
      </c>
      <c r="C78" s="1599" t="s">
        <v>14803</v>
      </c>
      <c r="D78" s="1600"/>
      <c r="E78" s="1599">
        <v>0.318</v>
      </c>
      <c r="F78" s="1600"/>
      <c r="G78" s="1600"/>
      <c r="H78" s="1600"/>
      <c r="I78" s="2"/>
      <c r="J78" s="2"/>
      <c r="K78" s="1600"/>
      <c r="L78" s="2"/>
      <c r="M78" s="2"/>
      <c r="N78" s="1600"/>
      <c r="O78" s="1600"/>
      <c r="P78" s="1599">
        <v>0.318</v>
      </c>
      <c r="Q78" s="1599">
        <v>0.318</v>
      </c>
      <c r="R78" s="1601" t="s">
        <v>55</v>
      </c>
      <c r="S78" s="1600"/>
      <c r="T78" s="2"/>
      <c r="U78" s="2"/>
      <c r="V78" s="2"/>
      <c r="W78" s="2"/>
      <c r="X78" s="2"/>
      <c r="Y78" s="2"/>
      <c r="Z78" s="1600"/>
      <c r="AA78" s="1599">
        <v>0.318</v>
      </c>
    </row>
    <row r="79" spans="1:27">
      <c r="A79" s="1605">
        <f t="shared" si="1"/>
        <v>70</v>
      </c>
      <c r="B79" s="1598" t="s">
        <v>14804</v>
      </c>
      <c r="C79" s="1599" t="s">
        <v>14805</v>
      </c>
      <c r="D79" s="1600"/>
      <c r="E79" s="1599">
        <v>1.5</v>
      </c>
      <c r="F79" s="1600"/>
      <c r="G79" s="1600"/>
      <c r="H79" s="1600"/>
      <c r="I79" s="2"/>
      <c r="J79" s="2"/>
      <c r="K79" s="1600"/>
      <c r="L79" s="2"/>
      <c r="M79" s="2"/>
      <c r="N79" s="1600"/>
      <c r="O79" s="1600"/>
      <c r="P79" s="1599">
        <v>1.5</v>
      </c>
      <c r="Q79" s="1599">
        <v>1.5</v>
      </c>
      <c r="R79" s="1601" t="s">
        <v>55</v>
      </c>
      <c r="S79" s="1600"/>
      <c r="T79" s="2"/>
      <c r="U79" s="2"/>
      <c r="V79" s="2"/>
      <c r="W79" s="2"/>
      <c r="X79" s="2"/>
      <c r="Y79" s="2"/>
      <c r="Z79" s="1600"/>
      <c r="AA79" s="1599">
        <v>1.5</v>
      </c>
    </row>
    <row r="80" spans="1:27">
      <c r="A80" s="1605">
        <f t="shared" si="1"/>
        <v>71</v>
      </c>
      <c r="B80" s="1598" t="s">
        <v>14806</v>
      </c>
      <c r="C80" s="1599" t="s">
        <v>14807</v>
      </c>
      <c r="D80" s="1600"/>
      <c r="E80" s="1599">
        <v>0.5</v>
      </c>
      <c r="F80" s="1600"/>
      <c r="G80" s="1600"/>
      <c r="H80" s="1600"/>
      <c r="I80" s="2"/>
      <c r="J80" s="2"/>
      <c r="K80" s="1600"/>
      <c r="L80" s="2"/>
      <c r="M80" s="2"/>
      <c r="N80" s="1600"/>
      <c r="O80" s="1600"/>
      <c r="P80" s="1599">
        <v>0.5</v>
      </c>
      <c r="Q80" s="1599">
        <v>0.5</v>
      </c>
      <c r="R80" s="1601" t="s">
        <v>55</v>
      </c>
      <c r="S80" s="1600"/>
      <c r="T80" s="2"/>
      <c r="U80" s="2"/>
      <c r="V80" s="2"/>
      <c r="W80" s="2"/>
      <c r="X80" s="2"/>
      <c r="Y80" s="2"/>
      <c r="Z80" s="1600"/>
      <c r="AA80" s="1599">
        <v>0.5</v>
      </c>
    </row>
    <row r="81" spans="1:27">
      <c r="A81" s="1605">
        <f t="shared" si="1"/>
        <v>72</v>
      </c>
      <c r="B81" s="1598" t="s">
        <v>14808</v>
      </c>
      <c r="C81" s="1599" t="s">
        <v>14809</v>
      </c>
      <c r="D81" s="1600"/>
      <c r="E81" s="1599">
        <v>3</v>
      </c>
      <c r="F81" s="1600"/>
      <c r="G81" s="1600"/>
      <c r="H81" s="1600"/>
      <c r="I81" s="2"/>
      <c r="J81" s="2"/>
      <c r="K81" s="1600"/>
      <c r="L81" s="2"/>
      <c r="M81" s="2"/>
      <c r="N81" s="1600"/>
      <c r="O81" s="1600"/>
      <c r="P81" s="1599">
        <v>3</v>
      </c>
      <c r="Q81" s="1599">
        <v>3</v>
      </c>
      <c r="R81" s="1601" t="s">
        <v>55</v>
      </c>
      <c r="S81" s="1600"/>
      <c r="T81" s="2"/>
      <c r="U81" s="2"/>
      <c r="V81" s="2"/>
      <c r="W81" s="2"/>
      <c r="X81" s="2"/>
      <c r="Y81" s="2"/>
      <c r="Z81" s="1600"/>
      <c r="AA81" s="1599">
        <v>3</v>
      </c>
    </row>
    <row r="82" spans="1:27">
      <c r="A82" s="1605">
        <f t="shared" si="1"/>
        <v>73</v>
      </c>
      <c r="B82" s="1598" t="s">
        <v>14810</v>
      </c>
      <c r="C82" s="1599" t="s">
        <v>14811</v>
      </c>
      <c r="D82" s="1600"/>
      <c r="E82" s="1599">
        <v>1.5</v>
      </c>
      <c r="F82" s="1600"/>
      <c r="G82" s="1600"/>
      <c r="H82" s="1600"/>
      <c r="I82" s="2"/>
      <c r="J82" s="2"/>
      <c r="K82" s="1600"/>
      <c r="L82" s="2"/>
      <c r="M82" s="2"/>
      <c r="N82" s="1600"/>
      <c r="O82" s="1600"/>
      <c r="P82" s="1599">
        <v>1.5</v>
      </c>
      <c r="Q82" s="1599">
        <v>1.5</v>
      </c>
      <c r="R82" s="1601" t="s">
        <v>55</v>
      </c>
      <c r="S82" s="1600"/>
      <c r="T82" s="2"/>
      <c r="U82" s="2"/>
      <c r="V82" s="2"/>
      <c r="W82" s="2"/>
      <c r="X82" s="2"/>
      <c r="Y82" s="2"/>
      <c r="Z82" s="1600"/>
      <c r="AA82" s="1599">
        <v>1.5</v>
      </c>
    </row>
    <row r="83" spans="1:27">
      <c r="A83" s="1605">
        <f t="shared" si="1"/>
        <v>74</v>
      </c>
      <c r="B83" s="1598" t="s">
        <v>14812</v>
      </c>
      <c r="C83" s="1599" t="s">
        <v>14813</v>
      </c>
      <c r="D83" s="1600"/>
      <c r="E83" s="1599">
        <v>0.435</v>
      </c>
      <c r="F83" s="1599">
        <v>0.435</v>
      </c>
      <c r="G83" s="1599">
        <v>0.435</v>
      </c>
      <c r="H83" s="1599"/>
      <c r="I83" s="2"/>
      <c r="J83" s="2"/>
      <c r="K83" s="1599"/>
      <c r="L83" s="2"/>
      <c r="M83" s="2"/>
      <c r="N83" s="1600"/>
      <c r="O83" s="1600"/>
      <c r="P83" s="1599"/>
      <c r="Q83" s="1599"/>
      <c r="R83" s="1601" t="s">
        <v>55</v>
      </c>
      <c r="S83" s="1600"/>
      <c r="T83" s="2"/>
      <c r="U83" s="2"/>
      <c r="V83" s="2"/>
      <c r="W83" s="2"/>
      <c r="X83" s="2"/>
      <c r="Y83" s="2"/>
      <c r="Z83" s="1600"/>
      <c r="AA83" s="1599">
        <v>0.435</v>
      </c>
    </row>
    <row r="84" spans="1:27">
      <c r="A84" s="1605">
        <f t="shared" si="1"/>
        <v>75</v>
      </c>
      <c r="B84" s="1598" t="s">
        <v>14814</v>
      </c>
      <c r="C84" s="1599" t="s">
        <v>14815</v>
      </c>
      <c r="D84" s="1600"/>
      <c r="E84" s="1599">
        <v>0.63400000000000001</v>
      </c>
      <c r="F84" s="1599"/>
      <c r="G84" s="1599"/>
      <c r="H84" s="1599"/>
      <c r="I84" s="2"/>
      <c r="J84" s="2"/>
      <c r="K84" s="1599"/>
      <c r="L84" s="2"/>
      <c r="M84" s="2"/>
      <c r="N84" s="1600"/>
      <c r="O84" s="1600"/>
      <c r="P84" s="1599">
        <v>0.63400000000000001</v>
      </c>
      <c r="Q84" s="1599">
        <v>0.63400000000000001</v>
      </c>
      <c r="R84" s="1601" t="s">
        <v>55</v>
      </c>
      <c r="S84" s="1600"/>
      <c r="T84" s="2"/>
      <c r="U84" s="2"/>
      <c r="V84" s="2"/>
      <c r="W84" s="2"/>
      <c r="X84" s="2"/>
      <c r="Y84" s="2"/>
      <c r="Z84" s="1600"/>
      <c r="AA84" s="1599">
        <v>0.63400000000000001</v>
      </c>
    </row>
    <row r="85" spans="1:27">
      <c r="A85" s="1605">
        <f t="shared" si="1"/>
        <v>76</v>
      </c>
      <c r="B85" s="1598" t="s">
        <v>14816</v>
      </c>
      <c r="C85" s="1599" t="s">
        <v>14817</v>
      </c>
      <c r="D85" s="1600"/>
      <c r="E85" s="1599">
        <v>3</v>
      </c>
      <c r="F85" s="1600"/>
      <c r="G85" s="1600"/>
      <c r="H85" s="1600"/>
      <c r="I85" s="2"/>
      <c r="J85" s="2"/>
      <c r="K85" s="1600"/>
      <c r="L85" s="2"/>
      <c r="M85" s="2"/>
      <c r="N85" s="1600"/>
      <c r="O85" s="1600"/>
      <c r="P85" s="1599">
        <v>3</v>
      </c>
      <c r="Q85" s="1599">
        <v>3</v>
      </c>
      <c r="R85" s="1601" t="s">
        <v>55</v>
      </c>
      <c r="S85" s="1600"/>
      <c r="T85" s="2"/>
      <c r="U85" s="2"/>
      <c r="V85" s="2"/>
      <c r="W85" s="2"/>
      <c r="X85" s="2"/>
      <c r="Y85" s="2"/>
      <c r="Z85" s="1600"/>
      <c r="AA85" s="1599">
        <v>3</v>
      </c>
    </row>
    <row r="86" spans="1:27" ht="25.5">
      <c r="A86" s="1605">
        <f t="shared" si="1"/>
        <v>77</v>
      </c>
      <c r="B86" s="1598" t="s">
        <v>14818</v>
      </c>
      <c r="C86" s="1599" t="s">
        <v>14819</v>
      </c>
      <c r="D86" s="1600"/>
      <c r="E86" s="1599">
        <v>2</v>
      </c>
      <c r="F86" s="1600"/>
      <c r="G86" s="1600"/>
      <c r="H86" s="1600"/>
      <c r="I86" s="2"/>
      <c r="J86" s="2"/>
      <c r="K86" s="1600"/>
      <c r="L86" s="2"/>
      <c r="M86" s="2"/>
      <c r="N86" s="1600"/>
      <c r="O86" s="1600"/>
      <c r="P86" s="1599">
        <v>2</v>
      </c>
      <c r="Q86" s="1599">
        <v>2</v>
      </c>
      <c r="R86" s="1601" t="s">
        <v>55</v>
      </c>
      <c r="S86" s="1600"/>
      <c r="T86" s="2"/>
      <c r="U86" s="2"/>
      <c r="V86" s="2"/>
      <c r="W86" s="2"/>
      <c r="X86" s="2"/>
      <c r="Y86" s="2"/>
      <c r="Z86" s="1600"/>
      <c r="AA86" s="1599">
        <v>2</v>
      </c>
    </row>
    <row r="87" spans="1:27">
      <c r="A87" s="1605">
        <f t="shared" si="1"/>
        <v>78</v>
      </c>
      <c r="B87" s="1598" t="s">
        <v>14820</v>
      </c>
      <c r="C87" s="1599" t="s">
        <v>14821</v>
      </c>
      <c r="D87" s="1600"/>
      <c r="E87" s="1599">
        <v>0.17599999999999999</v>
      </c>
      <c r="F87" s="1600"/>
      <c r="G87" s="1600"/>
      <c r="H87" s="1600"/>
      <c r="I87" s="2"/>
      <c r="J87" s="2"/>
      <c r="K87" s="1600"/>
      <c r="L87" s="2"/>
      <c r="M87" s="2"/>
      <c r="N87" s="1600"/>
      <c r="O87" s="1600"/>
      <c r="P87" s="1599">
        <v>0.17599999999999999</v>
      </c>
      <c r="Q87" s="1599">
        <v>0.17599999999999999</v>
      </c>
      <c r="R87" s="1601" t="s">
        <v>55</v>
      </c>
      <c r="S87" s="1600"/>
      <c r="T87" s="2"/>
      <c r="U87" s="2"/>
      <c r="V87" s="2"/>
      <c r="W87" s="2"/>
      <c r="X87" s="2"/>
      <c r="Y87" s="2"/>
      <c r="Z87" s="1600"/>
      <c r="AA87" s="1599">
        <v>0.17599999999999999</v>
      </c>
    </row>
    <row r="88" spans="1:27" ht="25.5">
      <c r="A88" s="1605">
        <f t="shared" si="1"/>
        <v>79</v>
      </c>
      <c r="B88" s="1598" t="s">
        <v>14822</v>
      </c>
      <c r="C88" s="1599" t="s">
        <v>14823</v>
      </c>
      <c r="D88" s="1600"/>
      <c r="E88" s="1599">
        <v>0.53400000000000003</v>
      </c>
      <c r="F88" s="1600"/>
      <c r="G88" s="1600"/>
      <c r="H88" s="1600"/>
      <c r="I88" s="2"/>
      <c r="J88" s="2"/>
      <c r="K88" s="1600"/>
      <c r="L88" s="2"/>
      <c r="M88" s="2"/>
      <c r="N88" s="1600"/>
      <c r="O88" s="1600"/>
      <c r="P88" s="1599">
        <v>0.53400000000000003</v>
      </c>
      <c r="Q88" s="1599">
        <v>0.53400000000000003</v>
      </c>
      <c r="R88" s="1601" t="s">
        <v>55</v>
      </c>
      <c r="S88" s="1600"/>
      <c r="T88" s="2"/>
      <c r="U88" s="2"/>
      <c r="V88" s="2"/>
      <c r="W88" s="2"/>
      <c r="X88" s="2"/>
      <c r="Y88" s="2"/>
      <c r="Z88" s="1600"/>
      <c r="AA88" s="1599">
        <v>0.53400000000000003</v>
      </c>
    </row>
    <row r="89" spans="1:27">
      <c r="A89" s="1605">
        <f t="shared" si="1"/>
        <v>80</v>
      </c>
      <c r="B89" s="1598" t="s">
        <v>14824</v>
      </c>
      <c r="C89" s="1599" t="s">
        <v>14825</v>
      </c>
      <c r="D89" s="1600"/>
      <c r="E89" s="1599">
        <v>0.5</v>
      </c>
      <c r="F89" s="1600"/>
      <c r="G89" s="1600"/>
      <c r="H89" s="1600"/>
      <c r="I89" s="2"/>
      <c r="J89" s="2"/>
      <c r="K89" s="1600"/>
      <c r="L89" s="2"/>
      <c r="M89" s="2"/>
      <c r="N89" s="1600"/>
      <c r="O89" s="1600"/>
      <c r="P89" s="1599">
        <v>0.5</v>
      </c>
      <c r="Q89" s="1599">
        <v>0.5</v>
      </c>
      <c r="R89" s="1601" t="s">
        <v>55</v>
      </c>
      <c r="S89" s="1600"/>
      <c r="T89" s="2"/>
      <c r="U89" s="2"/>
      <c r="V89" s="2"/>
      <c r="W89" s="2"/>
      <c r="X89" s="2"/>
      <c r="Y89" s="2"/>
      <c r="Z89" s="1600"/>
      <c r="AA89" s="1599">
        <v>0.5</v>
      </c>
    </row>
    <row r="90" spans="1:27">
      <c r="A90" s="1605">
        <f t="shared" si="1"/>
        <v>81</v>
      </c>
      <c r="B90" s="1598" t="s">
        <v>14826</v>
      </c>
      <c r="C90" s="1599" t="s">
        <v>14827</v>
      </c>
      <c r="D90" s="1600"/>
      <c r="E90" s="1599">
        <v>0.5</v>
      </c>
      <c r="F90" s="1600"/>
      <c r="G90" s="1600"/>
      <c r="H90" s="1600"/>
      <c r="I90" s="2"/>
      <c r="J90" s="2"/>
      <c r="K90" s="1600"/>
      <c r="L90" s="2"/>
      <c r="M90" s="2"/>
      <c r="N90" s="1600"/>
      <c r="O90" s="1600"/>
      <c r="P90" s="1599">
        <v>0.5</v>
      </c>
      <c r="Q90" s="1599">
        <v>0.5</v>
      </c>
      <c r="R90" s="1601" t="s">
        <v>55</v>
      </c>
      <c r="S90" s="1600"/>
      <c r="T90" s="2"/>
      <c r="U90" s="2"/>
      <c r="V90" s="2"/>
      <c r="W90" s="2"/>
      <c r="X90" s="2"/>
      <c r="Y90" s="2"/>
      <c r="Z90" s="1600"/>
      <c r="AA90" s="1599">
        <v>0.5</v>
      </c>
    </row>
    <row r="91" spans="1:27">
      <c r="A91" s="1605">
        <f t="shared" si="1"/>
        <v>82</v>
      </c>
      <c r="B91" s="1598" t="s">
        <v>14828</v>
      </c>
      <c r="C91" s="1599" t="s">
        <v>14829</v>
      </c>
      <c r="D91" s="1600"/>
      <c r="E91" s="1599">
        <v>0.5</v>
      </c>
      <c r="F91" s="1600"/>
      <c r="G91" s="1600"/>
      <c r="H91" s="1600"/>
      <c r="I91" s="2"/>
      <c r="J91" s="2"/>
      <c r="K91" s="1600"/>
      <c r="L91" s="2"/>
      <c r="M91" s="2"/>
      <c r="N91" s="1600"/>
      <c r="O91" s="1600"/>
      <c r="P91" s="1599">
        <v>0.5</v>
      </c>
      <c r="Q91" s="1599">
        <v>0.5</v>
      </c>
      <c r="R91" s="1601" t="s">
        <v>55</v>
      </c>
      <c r="S91" s="1600"/>
      <c r="T91" s="2"/>
      <c r="U91" s="2"/>
      <c r="V91" s="2"/>
      <c r="W91" s="2"/>
      <c r="X91" s="2"/>
      <c r="Y91" s="2"/>
      <c r="Z91" s="1600"/>
      <c r="AA91" s="1599">
        <v>0.5</v>
      </c>
    </row>
    <row r="92" spans="1:27">
      <c r="A92" s="1605">
        <f t="shared" si="1"/>
        <v>83</v>
      </c>
      <c r="B92" s="1598" t="s">
        <v>14830</v>
      </c>
      <c r="C92" s="1599" t="s">
        <v>14831</v>
      </c>
      <c r="D92" s="1600"/>
      <c r="E92" s="1599">
        <v>0.5</v>
      </c>
      <c r="F92" s="1600"/>
      <c r="G92" s="1600"/>
      <c r="H92" s="1600"/>
      <c r="I92" s="2"/>
      <c r="J92" s="2"/>
      <c r="K92" s="1600"/>
      <c r="L92" s="2"/>
      <c r="M92" s="2"/>
      <c r="N92" s="1600"/>
      <c r="O92" s="1600"/>
      <c r="P92" s="1599">
        <v>0.5</v>
      </c>
      <c r="Q92" s="1599">
        <v>0.5</v>
      </c>
      <c r="R92" s="1601" t="s">
        <v>55</v>
      </c>
      <c r="S92" s="1600"/>
      <c r="T92" s="2"/>
      <c r="U92" s="2"/>
      <c r="V92" s="2"/>
      <c r="W92" s="2"/>
      <c r="X92" s="2"/>
      <c r="Y92" s="2"/>
      <c r="Z92" s="1600"/>
      <c r="AA92" s="1599">
        <v>0.5</v>
      </c>
    </row>
    <row r="93" spans="1:27">
      <c r="A93" s="1605">
        <f t="shared" si="1"/>
        <v>84</v>
      </c>
      <c r="B93" s="1598" t="s">
        <v>14832</v>
      </c>
      <c r="C93" s="1599" t="s">
        <v>14833</v>
      </c>
      <c r="D93" s="1600"/>
      <c r="E93" s="1599">
        <v>1.5</v>
      </c>
      <c r="F93" s="1600"/>
      <c r="G93" s="1600"/>
      <c r="H93" s="1600"/>
      <c r="I93" s="2"/>
      <c r="J93" s="2"/>
      <c r="K93" s="1600"/>
      <c r="L93" s="2"/>
      <c r="M93" s="2"/>
      <c r="N93" s="1600"/>
      <c r="O93" s="1600"/>
      <c r="P93" s="1599">
        <v>1.5</v>
      </c>
      <c r="Q93" s="1599">
        <v>1.5</v>
      </c>
      <c r="R93" s="1601" t="s">
        <v>55</v>
      </c>
      <c r="S93" s="1600"/>
      <c r="T93" s="2"/>
      <c r="U93" s="2"/>
      <c r="V93" s="2"/>
      <c r="W93" s="2"/>
      <c r="X93" s="2"/>
      <c r="Y93" s="2"/>
      <c r="Z93" s="1600"/>
      <c r="AA93" s="1599">
        <v>1.5</v>
      </c>
    </row>
    <row r="94" spans="1:27">
      <c r="A94" s="1605">
        <f t="shared" si="1"/>
        <v>85</v>
      </c>
      <c r="B94" s="1598" t="s">
        <v>14834</v>
      </c>
      <c r="C94" s="1599" t="s">
        <v>14835</v>
      </c>
      <c r="D94" s="1600"/>
      <c r="E94" s="1599">
        <v>1</v>
      </c>
      <c r="F94" s="1599">
        <v>1</v>
      </c>
      <c r="G94" s="1599">
        <v>1</v>
      </c>
      <c r="H94" s="1600"/>
      <c r="I94" s="2"/>
      <c r="J94" s="2"/>
      <c r="K94" s="1600"/>
      <c r="L94" s="2"/>
      <c r="M94" s="2"/>
      <c r="N94" s="1600"/>
      <c r="O94" s="1600"/>
      <c r="P94" s="1599">
        <v>0</v>
      </c>
      <c r="Q94" s="1599">
        <v>0</v>
      </c>
      <c r="R94" s="1601" t="s">
        <v>55</v>
      </c>
      <c r="S94" s="1600"/>
      <c r="T94" s="2"/>
      <c r="U94" s="2"/>
      <c r="V94" s="2"/>
      <c r="W94" s="2"/>
      <c r="X94" s="2"/>
      <c r="Y94" s="2"/>
      <c r="Z94" s="1599">
        <v>1</v>
      </c>
      <c r="AA94" s="1599">
        <v>0</v>
      </c>
    </row>
    <row r="95" spans="1:27">
      <c r="A95" s="1605">
        <f t="shared" si="1"/>
        <v>86</v>
      </c>
      <c r="B95" s="1598" t="s">
        <v>14836</v>
      </c>
      <c r="C95" s="1599" t="s">
        <v>14837</v>
      </c>
      <c r="D95" s="1600"/>
      <c r="E95" s="1599">
        <v>0.3</v>
      </c>
      <c r="F95" s="1600"/>
      <c r="G95" s="1600"/>
      <c r="H95" s="1600"/>
      <c r="I95" s="2"/>
      <c r="J95" s="2"/>
      <c r="K95" s="1600"/>
      <c r="L95" s="2"/>
      <c r="M95" s="2"/>
      <c r="N95" s="1600"/>
      <c r="O95" s="1600"/>
      <c r="P95" s="1599">
        <v>0.3</v>
      </c>
      <c r="Q95" s="1599">
        <v>0.3</v>
      </c>
      <c r="R95" s="1601" t="s">
        <v>55</v>
      </c>
      <c r="S95" s="1600"/>
      <c r="T95" s="2"/>
      <c r="U95" s="2"/>
      <c r="V95" s="2"/>
      <c r="W95" s="2"/>
      <c r="X95" s="2"/>
      <c r="Y95" s="2"/>
      <c r="Z95" s="1600"/>
      <c r="AA95" s="1599">
        <v>0.3</v>
      </c>
    </row>
    <row r="96" spans="1:27">
      <c r="A96" s="1605">
        <f t="shared" si="1"/>
        <v>87</v>
      </c>
      <c r="B96" s="1598" t="s">
        <v>14838</v>
      </c>
      <c r="C96" s="1599" t="s">
        <v>14839</v>
      </c>
      <c r="D96" s="1600"/>
      <c r="E96" s="1599">
        <v>0.77100000000000002</v>
      </c>
      <c r="F96" s="1600"/>
      <c r="G96" s="1600"/>
      <c r="H96" s="1600"/>
      <c r="I96" s="2"/>
      <c r="J96" s="2"/>
      <c r="K96" s="1600"/>
      <c r="L96" s="2"/>
      <c r="M96" s="2"/>
      <c r="N96" s="1600"/>
      <c r="O96" s="1600"/>
      <c r="P96" s="1599">
        <v>0.77100000000000002</v>
      </c>
      <c r="Q96" s="1599">
        <v>0.77100000000000002</v>
      </c>
      <c r="R96" s="1601" t="s">
        <v>55</v>
      </c>
      <c r="S96" s="1600"/>
      <c r="T96" s="2"/>
      <c r="U96" s="2"/>
      <c r="V96" s="2"/>
      <c r="W96" s="2"/>
      <c r="X96" s="2"/>
      <c r="Y96" s="2"/>
      <c r="Z96" s="1600"/>
      <c r="AA96" s="1599">
        <v>0.77100000000000002</v>
      </c>
    </row>
    <row r="97" spans="1:27">
      <c r="A97" s="1605">
        <f t="shared" si="1"/>
        <v>88</v>
      </c>
      <c r="B97" s="1598" t="s">
        <v>14840</v>
      </c>
      <c r="C97" s="1599" t="s">
        <v>14841</v>
      </c>
      <c r="D97" s="1600"/>
      <c r="E97" s="1599">
        <v>0.3</v>
      </c>
      <c r="F97" s="1600"/>
      <c r="G97" s="1600"/>
      <c r="H97" s="1600"/>
      <c r="I97" s="2"/>
      <c r="J97" s="2"/>
      <c r="K97" s="1600"/>
      <c r="L97" s="2"/>
      <c r="M97" s="2"/>
      <c r="N97" s="1600"/>
      <c r="O97" s="1600"/>
      <c r="P97" s="1599">
        <v>0.3</v>
      </c>
      <c r="Q97" s="1599">
        <v>0.3</v>
      </c>
      <c r="R97" s="1601" t="s">
        <v>55</v>
      </c>
      <c r="S97" s="1600"/>
      <c r="T97" s="2"/>
      <c r="U97" s="2"/>
      <c r="V97" s="2"/>
      <c r="W97" s="2"/>
      <c r="X97" s="2"/>
      <c r="Y97" s="2"/>
      <c r="Z97" s="1600"/>
      <c r="AA97" s="1599">
        <v>0.3</v>
      </c>
    </row>
    <row r="98" spans="1:27">
      <c r="A98" s="1605">
        <f t="shared" si="1"/>
        <v>89</v>
      </c>
      <c r="B98" s="1598" t="s">
        <v>14842</v>
      </c>
      <c r="C98" s="1599" t="s">
        <v>14843</v>
      </c>
      <c r="D98" s="1600"/>
      <c r="E98" s="1599">
        <v>3</v>
      </c>
      <c r="F98" s="1600"/>
      <c r="G98" s="1600"/>
      <c r="H98" s="1600"/>
      <c r="I98" s="2"/>
      <c r="J98" s="2"/>
      <c r="K98" s="1600"/>
      <c r="L98" s="2"/>
      <c r="M98" s="2"/>
      <c r="N98" s="1600"/>
      <c r="O98" s="1600"/>
      <c r="P98" s="1599">
        <v>3</v>
      </c>
      <c r="Q98" s="1599">
        <v>3</v>
      </c>
      <c r="R98" s="1601" t="s">
        <v>55</v>
      </c>
      <c r="S98" s="1600"/>
      <c r="T98" s="2"/>
      <c r="U98" s="2"/>
      <c r="V98" s="2"/>
      <c r="W98" s="2"/>
      <c r="X98" s="2"/>
      <c r="Y98" s="2"/>
      <c r="Z98" s="1600"/>
      <c r="AA98" s="1599">
        <v>3</v>
      </c>
    </row>
    <row r="99" spans="1:27">
      <c r="A99" s="1605">
        <f t="shared" si="1"/>
        <v>90</v>
      </c>
      <c r="B99" s="1598" t="s">
        <v>14844</v>
      </c>
      <c r="C99" s="1599" t="s">
        <v>14845</v>
      </c>
      <c r="D99" s="1600"/>
      <c r="E99" s="1599">
        <v>2</v>
      </c>
      <c r="F99" s="1600"/>
      <c r="G99" s="1600"/>
      <c r="H99" s="1600"/>
      <c r="I99" s="2"/>
      <c r="J99" s="2"/>
      <c r="K99" s="1600"/>
      <c r="L99" s="2"/>
      <c r="M99" s="2"/>
      <c r="N99" s="1600"/>
      <c r="O99" s="1600"/>
      <c r="P99" s="1599">
        <v>2</v>
      </c>
      <c r="Q99" s="1599">
        <v>2</v>
      </c>
      <c r="R99" s="1601" t="s">
        <v>55</v>
      </c>
      <c r="S99" s="1600"/>
      <c r="T99" s="2"/>
      <c r="U99" s="2"/>
      <c r="V99" s="2"/>
      <c r="W99" s="2"/>
      <c r="X99" s="2"/>
      <c r="Y99" s="2"/>
      <c r="Z99" s="1600"/>
      <c r="AA99" s="1599">
        <v>2</v>
      </c>
    </row>
    <row r="100" spans="1:27">
      <c r="A100" s="1605">
        <f t="shared" si="1"/>
        <v>91</v>
      </c>
      <c r="B100" s="1598" t="s">
        <v>14846</v>
      </c>
      <c r="C100" s="1599" t="s">
        <v>14847</v>
      </c>
      <c r="D100" s="1600"/>
      <c r="E100" s="1599">
        <v>0.82299999999999995</v>
      </c>
      <c r="F100" s="1600"/>
      <c r="G100" s="1600"/>
      <c r="H100" s="1600"/>
      <c r="I100" s="2"/>
      <c r="J100" s="2"/>
      <c r="K100" s="1600"/>
      <c r="L100" s="2"/>
      <c r="M100" s="2"/>
      <c r="N100" s="1600"/>
      <c r="O100" s="1600"/>
      <c r="P100" s="1599">
        <v>0.82299999999999995</v>
      </c>
      <c r="Q100" s="1599">
        <v>0.82299999999999995</v>
      </c>
      <c r="R100" s="1601" t="s">
        <v>55</v>
      </c>
      <c r="S100" s="1600"/>
      <c r="T100" s="2"/>
      <c r="U100" s="2"/>
      <c r="V100" s="2"/>
      <c r="W100" s="2"/>
      <c r="X100" s="2"/>
      <c r="Y100" s="2"/>
      <c r="Z100" s="1600"/>
      <c r="AA100" s="1599">
        <v>0.82299999999999995</v>
      </c>
    </row>
    <row r="101" spans="1:27">
      <c r="A101" s="1605">
        <f t="shared" si="1"/>
        <v>92</v>
      </c>
      <c r="B101" s="1598" t="s">
        <v>14848</v>
      </c>
      <c r="C101" s="1599" t="s">
        <v>14849</v>
      </c>
      <c r="D101" s="1600"/>
      <c r="E101" s="1599">
        <v>0.84699999999999998</v>
      </c>
      <c r="F101" s="1600"/>
      <c r="G101" s="1600"/>
      <c r="H101" s="1600"/>
      <c r="I101" s="2"/>
      <c r="J101" s="2"/>
      <c r="K101" s="1600"/>
      <c r="L101" s="2"/>
      <c r="M101" s="2"/>
      <c r="N101" s="1600"/>
      <c r="O101" s="1600"/>
      <c r="P101" s="1599">
        <v>0.84699999999999998</v>
      </c>
      <c r="Q101" s="1599">
        <v>0.84699999999999998</v>
      </c>
      <c r="R101" s="1601" t="s">
        <v>55</v>
      </c>
      <c r="S101" s="1600"/>
      <c r="T101" s="2"/>
      <c r="U101" s="2"/>
      <c r="V101" s="2"/>
      <c r="W101" s="2"/>
      <c r="X101" s="2"/>
      <c r="Y101" s="2"/>
      <c r="Z101" s="1600"/>
      <c r="AA101" s="1599">
        <v>0.84699999999999998</v>
      </c>
    </row>
    <row r="102" spans="1:27">
      <c r="A102" s="1605">
        <f t="shared" si="1"/>
        <v>93</v>
      </c>
      <c r="B102" s="1598" t="s">
        <v>14850</v>
      </c>
      <c r="C102" s="1599" t="s">
        <v>14851</v>
      </c>
      <c r="D102" s="1600"/>
      <c r="E102" s="1599">
        <v>2</v>
      </c>
      <c r="F102" s="1600"/>
      <c r="G102" s="1600"/>
      <c r="H102" s="1600"/>
      <c r="I102" s="2"/>
      <c r="J102" s="2"/>
      <c r="K102" s="1600"/>
      <c r="L102" s="2"/>
      <c r="M102" s="2"/>
      <c r="N102" s="1600"/>
      <c r="O102" s="1600"/>
      <c r="P102" s="1599">
        <v>2</v>
      </c>
      <c r="Q102" s="1599">
        <v>2</v>
      </c>
      <c r="R102" s="1601" t="s">
        <v>55</v>
      </c>
      <c r="S102" s="1600"/>
      <c r="T102" s="2"/>
      <c r="U102" s="2"/>
      <c r="V102" s="2"/>
      <c r="W102" s="2"/>
      <c r="X102" s="2"/>
      <c r="Y102" s="2"/>
      <c r="Z102" s="1600"/>
      <c r="AA102" s="1599">
        <v>2</v>
      </c>
    </row>
    <row r="103" spans="1:27">
      <c r="A103" s="1605">
        <f t="shared" si="1"/>
        <v>94</v>
      </c>
      <c r="B103" s="1598" t="s">
        <v>14852</v>
      </c>
      <c r="C103" s="1599" t="s">
        <v>14853</v>
      </c>
      <c r="D103" s="1600"/>
      <c r="E103" s="1599">
        <v>0.5</v>
      </c>
      <c r="F103" s="1600"/>
      <c r="G103" s="1600"/>
      <c r="H103" s="1600"/>
      <c r="I103" s="2"/>
      <c r="J103" s="2"/>
      <c r="K103" s="1600"/>
      <c r="L103" s="2"/>
      <c r="M103" s="2"/>
      <c r="N103" s="1600"/>
      <c r="O103" s="1600"/>
      <c r="P103" s="1599">
        <v>0.5</v>
      </c>
      <c r="Q103" s="1599">
        <v>0.5</v>
      </c>
      <c r="R103" s="1601" t="s">
        <v>55</v>
      </c>
      <c r="S103" s="1600"/>
      <c r="T103" s="2"/>
      <c r="U103" s="2"/>
      <c r="V103" s="2"/>
      <c r="W103" s="2"/>
      <c r="X103" s="2"/>
      <c r="Y103" s="2"/>
      <c r="Z103" s="1600"/>
      <c r="AA103" s="1599">
        <v>0.5</v>
      </c>
    </row>
    <row r="104" spans="1:27">
      <c r="A104" s="1605">
        <f t="shared" si="1"/>
        <v>95</v>
      </c>
      <c r="B104" s="1598" t="s">
        <v>14854</v>
      </c>
      <c r="C104" s="1599" t="s">
        <v>14855</v>
      </c>
      <c r="D104" s="1600"/>
      <c r="E104" s="1599">
        <v>3</v>
      </c>
      <c r="F104" s="1600"/>
      <c r="G104" s="1600"/>
      <c r="H104" s="1600"/>
      <c r="I104" s="2"/>
      <c r="J104" s="2"/>
      <c r="K104" s="1600"/>
      <c r="L104" s="2"/>
      <c r="M104" s="2"/>
      <c r="N104" s="1600"/>
      <c r="O104" s="1600"/>
      <c r="P104" s="1599">
        <v>3</v>
      </c>
      <c r="Q104" s="1599">
        <v>3</v>
      </c>
      <c r="R104" s="1601" t="s">
        <v>55</v>
      </c>
      <c r="S104" s="1600"/>
      <c r="T104" s="2"/>
      <c r="U104" s="2"/>
      <c r="V104" s="2"/>
      <c r="W104" s="2"/>
      <c r="X104" s="2"/>
      <c r="Y104" s="2"/>
      <c r="Z104" s="1600"/>
      <c r="AA104" s="1599">
        <v>3</v>
      </c>
    </row>
    <row r="105" spans="1:27">
      <c r="A105" s="1605">
        <f t="shared" si="1"/>
        <v>96</v>
      </c>
      <c r="B105" s="1598" t="s">
        <v>14856</v>
      </c>
      <c r="C105" s="1599" t="s">
        <v>14857</v>
      </c>
      <c r="D105" s="1600"/>
      <c r="E105" s="1599">
        <v>4</v>
      </c>
      <c r="F105" s="1600"/>
      <c r="G105" s="1600"/>
      <c r="H105" s="1600"/>
      <c r="I105" s="2"/>
      <c r="J105" s="2"/>
      <c r="K105" s="1600"/>
      <c r="L105" s="2"/>
      <c r="M105" s="2"/>
      <c r="N105" s="1600"/>
      <c r="O105" s="1600"/>
      <c r="P105" s="1599">
        <v>4</v>
      </c>
      <c r="Q105" s="1599">
        <v>4</v>
      </c>
      <c r="R105" s="1601" t="s">
        <v>55</v>
      </c>
      <c r="S105" s="1600"/>
      <c r="T105" s="2"/>
      <c r="U105" s="2"/>
      <c r="V105" s="2"/>
      <c r="W105" s="2"/>
      <c r="X105" s="2"/>
      <c r="Y105" s="2"/>
      <c r="Z105" s="1600"/>
      <c r="AA105" s="1599">
        <v>4</v>
      </c>
    </row>
    <row r="106" spans="1:27">
      <c r="A106" s="1605">
        <f t="shared" si="1"/>
        <v>97</v>
      </c>
      <c r="B106" s="1598" t="s">
        <v>14858</v>
      </c>
      <c r="C106" s="1599" t="s">
        <v>14859</v>
      </c>
      <c r="D106" s="1600"/>
      <c r="E106" s="1599">
        <v>3</v>
      </c>
      <c r="F106" s="1600"/>
      <c r="G106" s="1600"/>
      <c r="H106" s="1600"/>
      <c r="I106" s="2"/>
      <c r="J106" s="2"/>
      <c r="K106" s="1600"/>
      <c r="L106" s="2"/>
      <c r="M106" s="2"/>
      <c r="N106" s="1600"/>
      <c r="O106" s="1600"/>
      <c r="P106" s="1599">
        <v>3</v>
      </c>
      <c r="Q106" s="1599">
        <v>3</v>
      </c>
      <c r="R106" s="1601" t="s">
        <v>55</v>
      </c>
      <c r="S106" s="1600"/>
      <c r="T106" s="2"/>
      <c r="U106" s="2"/>
      <c r="V106" s="2"/>
      <c r="W106" s="2"/>
      <c r="X106" s="2"/>
      <c r="Y106" s="2"/>
      <c r="Z106" s="1600"/>
      <c r="AA106" s="1599">
        <v>3</v>
      </c>
    </row>
    <row r="107" spans="1:27">
      <c r="A107" s="1605">
        <f t="shared" si="1"/>
        <v>98</v>
      </c>
      <c r="B107" s="1598" t="s">
        <v>14860</v>
      </c>
      <c r="C107" s="1599" t="s">
        <v>14861</v>
      </c>
      <c r="D107" s="1600"/>
      <c r="E107" s="1599">
        <v>1</v>
      </c>
      <c r="F107" s="1600"/>
      <c r="G107" s="1600"/>
      <c r="H107" s="1600"/>
      <c r="I107" s="2"/>
      <c r="J107" s="2"/>
      <c r="K107" s="1600"/>
      <c r="L107" s="2"/>
      <c r="M107" s="2"/>
      <c r="N107" s="1600"/>
      <c r="O107" s="1600"/>
      <c r="P107" s="1599">
        <v>1</v>
      </c>
      <c r="Q107" s="1599">
        <v>1</v>
      </c>
      <c r="R107" s="1601" t="s">
        <v>55</v>
      </c>
      <c r="S107" s="1600"/>
      <c r="T107" s="2"/>
      <c r="U107" s="2"/>
      <c r="V107" s="2"/>
      <c r="W107" s="2"/>
      <c r="X107" s="2"/>
      <c r="Y107" s="2"/>
      <c r="Z107" s="1600"/>
      <c r="AA107" s="1599">
        <v>1</v>
      </c>
    </row>
    <row r="108" spans="1:27">
      <c r="A108" s="1605">
        <f t="shared" si="1"/>
        <v>99</v>
      </c>
      <c r="B108" s="1598" t="s">
        <v>14862</v>
      </c>
      <c r="C108" s="1599" t="s">
        <v>14863</v>
      </c>
      <c r="D108" s="1600"/>
      <c r="E108" s="1599">
        <v>3</v>
      </c>
      <c r="F108" s="1600"/>
      <c r="G108" s="1600"/>
      <c r="H108" s="1600"/>
      <c r="I108" s="2"/>
      <c r="J108" s="2"/>
      <c r="K108" s="1600"/>
      <c r="L108" s="2"/>
      <c r="M108" s="2"/>
      <c r="N108" s="1600"/>
      <c r="O108" s="1600"/>
      <c r="P108" s="1599">
        <v>3</v>
      </c>
      <c r="Q108" s="1599">
        <v>3</v>
      </c>
      <c r="R108" s="1601" t="s">
        <v>55</v>
      </c>
      <c r="S108" s="1600"/>
      <c r="T108" s="2"/>
      <c r="U108" s="2"/>
      <c r="V108" s="2"/>
      <c r="W108" s="2"/>
      <c r="X108" s="2"/>
      <c r="Y108" s="2"/>
      <c r="Z108" s="1600"/>
      <c r="AA108" s="1599">
        <v>3</v>
      </c>
    </row>
    <row r="109" spans="1:27">
      <c r="A109" s="1605">
        <f t="shared" si="1"/>
        <v>100</v>
      </c>
      <c r="B109" s="1598" t="s">
        <v>14864</v>
      </c>
      <c r="C109" s="1599" t="s">
        <v>14865</v>
      </c>
      <c r="D109" s="1600"/>
      <c r="E109" s="1599">
        <v>2.8</v>
      </c>
      <c r="F109" s="1600"/>
      <c r="G109" s="1600"/>
      <c r="H109" s="1600"/>
      <c r="I109" s="2"/>
      <c r="J109" s="2"/>
      <c r="K109" s="1600"/>
      <c r="L109" s="2"/>
      <c r="M109" s="2"/>
      <c r="N109" s="1600"/>
      <c r="O109" s="1600"/>
      <c r="P109" s="1599">
        <v>2.8</v>
      </c>
      <c r="Q109" s="1599">
        <v>2.8</v>
      </c>
      <c r="R109" s="1601" t="s">
        <v>55</v>
      </c>
      <c r="S109" s="1600"/>
      <c r="T109" s="2"/>
      <c r="U109" s="2"/>
      <c r="V109" s="2"/>
      <c r="W109" s="2"/>
      <c r="X109" s="2"/>
      <c r="Y109" s="2"/>
      <c r="Z109" s="1600"/>
      <c r="AA109" s="1599">
        <v>2.8</v>
      </c>
    </row>
    <row r="110" spans="1:27">
      <c r="A110" s="1605">
        <f t="shared" si="1"/>
        <v>101</v>
      </c>
      <c r="B110" s="1598" t="s">
        <v>14866</v>
      </c>
      <c r="C110" s="1599" t="s">
        <v>14867</v>
      </c>
      <c r="D110" s="1600"/>
      <c r="E110" s="1599">
        <v>0.7</v>
      </c>
      <c r="F110" s="1599">
        <v>0.7</v>
      </c>
      <c r="G110" s="1599">
        <v>0.7</v>
      </c>
      <c r="H110" s="1600"/>
      <c r="I110" s="2"/>
      <c r="J110" s="2"/>
      <c r="K110" s="1600"/>
      <c r="L110" s="2"/>
      <c r="M110" s="2"/>
      <c r="N110" s="1600"/>
      <c r="O110" s="1600"/>
      <c r="P110" s="530"/>
      <c r="Q110" s="530"/>
      <c r="R110" s="1601" t="s">
        <v>55</v>
      </c>
      <c r="S110" s="1600"/>
      <c r="T110" s="2"/>
      <c r="U110" s="2"/>
      <c r="V110" s="2"/>
      <c r="W110" s="2"/>
      <c r="X110" s="2"/>
      <c r="Y110" s="2"/>
      <c r="Z110" s="1599">
        <v>0.7</v>
      </c>
      <c r="AA110" s="530"/>
    </row>
    <row r="111" spans="1:27" ht="25.5">
      <c r="A111" s="1605">
        <f t="shared" si="1"/>
        <v>102</v>
      </c>
      <c r="B111" s="1598" t="s">
        <v>14868</v>
      </c>
      <c r="C111" s="1599" t="s">
        <v>14869</v>
      </c>
      <c r="D111" s="1600"/>
      <c r="E111" s="1599">
        <v>0.6</v>
      </c>
      <c r="F111" s="1599">
        <v>0.6</v>
      </c>
      <c r="G111" s="1599"/>
      <c r="H111" s="1600"/>
      <c r="I111" s="2"/>
      <c r="J111" s="2"/>
      <c r="K111" s="1599">
        <v>0.6</v>
      </c>
      <c r="L111" s="2"/>
      <c r="M111" s="2"/>
      <c r="N111" s="1600"/>
      <c r="O111" s="1600"/>
      <c r="P111" s="1599"/>
      <c r="Q111" s="1599">
        <v>0.6</v>
      </c>
      <c r="R111" s="1601" t="s">
        <v>55</v>
      </c>
      <c r="S111" s="1600"/>
      <c r="T111" s="2"/>
      <c r="U111" s="2"/>
      <c r="V111" s="2"/>
      <c r="W111" s="2"/>
      <c r="X111" s="2"/>
      <c r="Y111" s="2"/>
      <c r="Z111" s="1599">
        <v>0.6</v>
      </c>
      <c r="AA111" s="530"/>
    </row>
    <row r="112" spans="1:27">
      <c r="A112" s="1605">
        <f t="shared" si="1"/>
        <v>103</v>
      </c>
      <c r="B112" s="1598" t="s">
        <v>14870</v>
      </c>
      <c r="C112" s="1599" t="s">
        <v>14871</v>
      </c>
      <c r="D112" s="1600"/>
      <c r="E112" s="1599">
        <v>1.2</v>
      </c>
      <c r="F112" s="1599"/>
      <c r="G112" s="1599"/>
      <c r="H112" s="1600"/>
      <c r="I112" s="2"/>
      <c r="J112" s="2"/>
      <c r="K112" s="1600"/>
      <c r="L112" s="2"/>
      <c r="M112" s="2"/>
      <c r="N112" s="1600"/>
      <c r="O112" s="1600"/>
      <c r="P112" s="1599">
        <v>1.2</v>
      </c>
      <c r="Q112" s="1599">
        <v>1.2</v>
      </c>
      <c r="R112" s="1601" t="s">
        <v>55</v>
      </c>
      <c r="S112" s="1600"/>
      <c r="T112" s="2"/>
      <c r="U112" s="2"/>
      <c r="V112" s="2"/>
      <c r="W112" s="2"/>
      <c r="X112" s="2"/>
      <c r="Y112" s="2"/>
      <c r="Z112" s="1599"/>
      <c r="AA112" s="1599">
        <v>1.2</v>
      </c>
    </row>
    <row r="113" spans="1:27">
      <c r="A113" s="1605">
        <f t="shared" si="1"/>
        <v>104</v>
      </c>
      <c r="B113" s="1598" t="s">
        <v>14872</v>
      </c>
      <c r="C113" s="1599" t="s">
        <v>14873</v>
      </c>
      <c r="D113" s="1600"/>
      <c r="E113" s="1599">
        <v>0.4</v>
      </c>
      <c r="F113" s="1599">
        <v>0.4</v>
      </c>
      <c r="G113" s="1599">
        <v>0.4</v>
      </c>
      <c r="H113" s="1600"/>
      <c r="I113" s="2"/>
      <c r="J113" s="2"/>
      <c r="K113" s="1600"/>
      <c r="L113" s="2"/>
      <c r="M113" s="2"/>
      <c r="N113" s="1600"/>
      <c r="O113" s="1600"/>
      <c r="P113" s="530"/>
      <c r="Q113" s="530"/>
      <c r="R113" s="1601" t="s">
        <v>55</v>
      </c>
      <c r="S113" s="1600"/>
      <c r="T113" s="2"/>
      <c r="U113" s="2"/>
      <c r="V113" s="2"/>
      <c r="W113" s="2"/>
      <c r="X113" s="2"/>
      <c r="Y113" s="2"/>
      <c r="Z113" s="1599">
        <v>0.4</v>
      </c>
      <c r="AA113" s="530"/>
    </row>
    <row r="114" spans="1:27">
      <c r="A114" s="1605">
        <f t="shared" si="1"/>
        <v>105</v>
      </c>
      <c r="B114" s="1598" t="s">
        <v>14874</v>
      </c>
      <c r="C114" s="1599" t="s">
        <v>14875</v>
      </c>
      <c r="D114" s="1600"/>
      <c r="E114" s="1599">
        <v>0.2</v>
      </c>
      <c r="F114" s="1600"/>
      <c r="G114" s="1600"/>
      <c r="H114" s="1600"/>
      <c r="I114" s="2"/>
      <c r="J114" s="2"/>
      <c r="K114" s="1600"/>
      <c r="L114" s="2"/>
      <c r="M114" s="2"/>
      <c r="N114" s="1600"/>
      <c r="O114" s="1600"/>
      <c r="P114" s="1599">
        <v>0.2</v>
      </c>
      <c r="Q114" s="1599">
        <v>0.2</v>
      </c>
      <c r="R114" s="1601" t="s">
        <v>55</v>
      </c>
      <c r="S114" s="1600"/>
      <c r="T114" s="1599">
        <v>1</v>
      </c>
      <c r="U114" s="2"/>
      <c r="V114" s="2"/>
      <c r="W114" s="2"/>
      <c r="X114" s="2"/>
      <c r="Y114" s="2"/>
      <c r="Z114" s="1599"/>
      <c r="AA114" s="1599">
        <v>0.2</v>
      </c>
    </row>
    <row r="115" spans="1:27" ht="25.5">
      <c r="A115" s="1605">
        <f t="shared" si="1"/>
        <v>106</v>
      </c>
      <c r="B115" s="1598" t="s">
        <v>14876</v>
      </c>
      <c r="C115" s="1599" t="s">
        <v>14877</v>
      </c>
      <c r="D115" s="1600"/>
      <c r="E115" s="1599">
        <v>2.5</v>
      </c>
      <c r="F115" s="1600"/>
      <c r="G115" s="1600"/>
      <c r="H115" s="1600"/>
      <c r="I115" s="2"/>
      <c r="J115" s="2"/>
      <c r="K115" s="1600"/>
      <c r="L115" s="2"/>
      <c r="M115" s="2"/>
      <c r="N115" s="1600"/>
      <c r="O115" s="1600"/>
      <c r="P115" s="1599">
        <v>2.5</v>
      </c>
      <c r="Q115" s="1599">
        <v>2.5</v>
      </c>
      <c r="R115" s="1601" t="s">
        <v>55</v>
      </c>
      <c r="S115" s="1600"/>
      <c r="T115" s="2"/>
      <c r="U115" s="2"/>
      <c r="V115" s="2"/>
      <c r="W115" s="2"/>
      <c r="X115" s="2"/>
      <c r="Y115" s="2"/>
      <c r="Z115" s="1599"/>
      <c r="AA115" s="1599">
        <v>2.5</v>
      </c>
    </row>
    <row r="116" spans="1:27">
      <c r="A116" s="1605">
        <f t="shared" si="1"/>
        <v>107</v>
      </c>
      <c r="B116" s="1598" t="s">
        <v>14878</v>
      </c>
      <c r="C116" s="1599" t="s">
        <v>14879</v>
      </c>
      <c r="D116" s="1600"/>
      <c r="E116" s="1599">
        <v>0.48699999999999999</v>
      </c>
      <c r="F116" s="1599">
        <v>0.48699999999999999</v>
      </c>
      <c r="G116" s="1599">
        <v>0.48699999999999999</v>
      </c>
      <c r="H116" s="1600"/>
      <c r="I116" s="2"/>
      <c r="J116" s="2"/>
      <c r="K116" s="1600"/>
      <c r="L116" s="2"/>
      <c r="M116" s="2"/>
      <c r="N116" s="1600"/>
      <c r="O116" s="1600"/>
      <c r="P116" s="1599"/>
      <c r="Q116" s="1599"/>
      <c r="R116" s="1601" t="s">
        <v>605</v>
      </c>
      <c r="S116" s="1600"/>
      <c r="T116" s="2"/>
      <c r="U116" s="2"/>
      <c r="V116" s="2"/>
      <c r="W116" s="2"/>
      <c r="X116" s="2"/>
      <c r="Y116" s="2"/>
      <c r="Z116" s="1599">
        <v>0.48699999999999999</v>
      </c>
      <c r="AA116" s="1599"/>
    </row>
    <row r="117" spans="1:27">
      <c r="A117" s="1605">
        <f t="shared" si="1"/>
        <v>108</v>
      </c>
      <c r="B117" s="1598" t="s">
        <v>14880</v>
      </c>
      <c r="C117" s="1599" t="s">
        <v>14881</v>
      </c>
      <c r="D117" s="1600"/>
      <c r="E117" s="1599">
        <v>0.89800000000000002</v>
      </c>
      <c r="F117" s="1599">
        <v>0.89800000000000002</v>
      </c>
      <c r="G117" s="1599">
        <v>0.89800000000000002</v>
      </c>
      <c r="H117" s="1600"/>
      <c r="I117" s="2"/>
      <c r="J117" s="2"/>
      <c r="K117" s="1600"/>
      <c r="L117" s="2"/>
      <c r="M117" s="2"/>
      <c r="N117" s="1600"/>
      <c r="O117" s="1600"/>
      <c r="P117" s="1599"/>
      <c r="Q117" s="1599"/>
      <c r="R117" s="1601" t="s">
        <v>605</v>
      </c>
      <c r="S117" s="1600"/>
      <c r="T117" s="2"/>
      <c r="U117" s="2"/>
      <c r="V117" s="2"/>
      <c r="W117" s="2"/>
      <c r="X117" s="2"/>
      <c r="Y117" s="2"/>
      <c r="Z117" s="1599">
        <v>0.89800000000000002</v>
      </c>
      <c r="AA117" s="1599"/>
    </row>
    <row r="118" spans="1:27">
      <c r="A118" s="1605">
        <f t="shared" si="1"/>
        <v>109</v>
      </c>
      <c r="B118" s="1598" t="s">
        <v>14882</v>
      </c>
      <c r="C118" s="1599" t="s">
        <v>14883</v>
      </c>
      <c r="D118" s="1600"/>
      <c r="E118" s="1599">
        <v>0.35899999999999999</v>
      </c>
      <c r="F118" s="1599"/>
      <c r="G118" s="1599"/>
      <c r="H118" s="1600"/>
      <c r="I118" s="2"/>
      <c r="J118" s="2"/>
      <c r="K118" s="1600"/>
      <c r="L118" s="2"/>
      <c r="M118" s="2"/>
      <c r="N118" s="1600"/>
      <c r="O118" s="1600"/>
      <c r="P118" s="1599">
        <v>0.35899999999999999</v>
      </c>
      <c r="Q118" s="1599">
        <v>0.35899999999999999</v>
      </c>
      <c r="R118" s="1601" t="s">
        <v>55</v>
      </c>
      <c r="S118" s="1600"/>
      <c r="T118" s="2"/>
      <c r="U118" s="2"/>
      <c r="V118" s="2"/>
      <c r="W118" s="2"/>
      <c r="X118" s="2"/>
      <c r="Y118" s="2"/>
      <c r="Z118" s="1600"/>
      <c r="AA118" s="1599">
        <v>0.35899999999999999</v>
      </c>
    </row>
    <row r="119" spans="1:27">
      <c r="A119" s="1605">
        <f t="shared" si="1"/>
        <v>110</v>
      </c>
      <c r="B119" s="1598" t="s">
        <v>14884</v>
      </c>
      <c r="C119" s="1599" t="s">
        <v>14885</v>
      </c>
      <c r="D119" s="1600"/>
      <c r="E119" s="1599">
        <v>0.56000000000000005</v>
      </c>
      <c r="F119" s="1599"/>
      <c r="G119" s="1599"/>
      <c r="H119" s="1600"/>
      <c r="I119" s="2"/>
      <c r="J119" s="2"/>
      <c r="K119" s="1600"/>
      <c r="L119" s="2"/>
      <c r="M119" s="2"/>
      <c r="N119" s="1600"/>
      <c r="O119" s="1600"/>
      <c r="P119" s="1599">
        <v>0.56000000000000005</v>
      </c>
      <c r="Q119" s="1599">
        <v>0.56000000000000005</v>
      </c>
      <c r="R119" s="1601" t="s">
        <v>55</v>
      </c>
      <c r="S119" s="1600"/>
      <c r="T119" s="2"/>
      <c r="U119" s="2"/>
      <c r="V119" s="2"/>
      <c r="W119" s="2"/>
      <c r="X119" s="2"/>
      <c r="Y119" s="2"/>
      <c r="Z119" s="1600"/>
      <c r="AA119" s="1599">
        <v>0.56000000000000005</v>
      </c>
    </row>
    <row r="120" spans="1:27">
      <c r="A120" s="1605">
        <f t="shared" si="1"/>
        <v>111</v>
      </c>
      <c r="B120" s="1598" t="s">
        <v>14886</v>
      </c>
      <c r="C120" s="1599" t="s">
        <v>14887</v>
      </c>
      <c r="D120" s="1600"/>
      <c r="E120" s="1599">
        <v>0.51100000000000001</v>
      </c>
      <c r="F120" s="1599"/>
      <c r="G120" s="1599"/>
      <c r="H120" s="1600"/>
      <c r="I120" s="2"/>
      <c r="J120" s="2"/>
      <c r="K120" s="1600"/>
      <c r="L120" s="2"/>
      <c r="M120" s="2"/>
      <c r="N120" s="1600"/>
      <c r="O120" s="1600"/>
      <c r="P120" s="530">
        <v>0.51100000000000001</v>
      </c>
      <c r="Q120" s="530">
        <v>0.51100000000000001</v>
      </c>
      <c r="R120" s="1601" t="s">
        <v>55</v>
      </c>
      <c r="S120" s="1600"/>
      <c r="T120" s="2"/>
      <c r="U120" s="2"/>
      <c r="V120" s="2"/>
      <c r="W120" s="2"/>
      <c r="X120" s="2"/>
      <c r="Y120" s="2"/>
      <c r="Z120" s="1600"/>
      <c r="AA120" s="530">
        <v>0.51100000000000001</v>
      </c>
    </row>
    <row r="121" spans="1:27">
      <c r="A121" s="1605">
        <f t="shared" si="1"/>
        <v>112</v>
      </c>
      <c r="B121" s="1598" t="s">
        <v>14888</v>
      </c>
      <c r="C121" s="1599" t="s">
        <v>14889</v>
      </c>
      <c r="D121" s="1600"/>
      <c r="E121" s="1599">
        <v>0.31900000000000001</v>
      </c>
      <c r="F121" s="1599"/>
      <c r="G121" s="1599"/>
      <c r="H121" s="1600"/>
      <c r="I121" s="2"/>
      <c r="J121" s="2"/>
      <c r="K121" s="1600"/>
      <c r="L121" s="2"/>
      <c r="M121" s="2"/>
      <c r="N121" s="1600"/>
      <c r="O121" s="1600"/>
      <c r="P121" s="1599">
        <v>0.31900000000000001</v>
      </c>
      <c r="Q121" s="1599">
        <v>0.31900000000000001</v>
      </c>
      <c r="R121" s="1601" t="s">
        <v>55</v>
      </c>
      <c r="S121" s="1600"/>
      <c r="T121" s="2"/>
      <c r="U121" s="2"/>
      <c r="V121" s="2"/>
      <c r="W121" s="2"/>
      <c r="X121" s="2"/>
      <c r="Y121" s="2"/>
      <c r="Z121" s="1600"/>
      <c r="AA121" s="530">
        <v>0.31900000000000001</v>
      </c>
    </row>
    <row r="122" spans="1:27">
      <c r="A122" s="1605">
        <f t="shared" si="1"/>
        <v>113</v>
      </c>
      <c r="B122" s="1598" t="s">
        <v>14890</v>
      </c>
      <c r="C122" s="1599" t="s">
        <v>14891</v>
      </c>
      <c r="D122" s="1600"/>
      <c r="E122" s="1599">
        <v>0.309</v>
      </c>
      <c r="F122" s="1599"/>
      <c r="G122" s="1599"/>
      <c r="H122" s="1600"/>
      <c r="I122" s="2"/>
      <c r="J122" s="2"/>
      <c r="K122" s="1600"/>
      <c r="L122" s="2"/>
      <c r="M122" s="2"/>
      <c r="N122" s="1600"/>
      <c r="O122" s="1600"/>
      <c r="P122" s="1599">
        <v>0.309</v>
      </c>
      <c r="Q122" s="1599">
        <v>0.309</v>
      </c>
      <c r="R122" s="1601" t="s">
        <v>55</v>
      </c>
      <c r="S122" s="1600"/>
      <c r="T122" s="2"/>
      <c r="U122" s="2"/>
      <c r="V122" s="2"/>
      <c r="W122" s="2"/>
      <c r="X122" s="2"/>
      <c r="Y122" s="2"/>
      <c r="Z122" s="1600"/>
      <c r="AA122" s="1599">
        <v>0.309</v>
      </c>
    </row>
    <row r="123" spans="1:27">
      <c r="A123" s="1605">
        <f t="shared" si="1"/>
        <v>114</v>
      </c>
      <c r="B123" s="1598" t="s">
        <v>14892</v>
      </c>
      <c r="C123" s="1599" t="s">
        <v>14893</v>
      </c>
      <c r="D123" s="1600"/>
      <c r="E123" s="1599">
        <v>0.46</v>
      </c>
      <c r="F123" s="1599"/>
      <c r="G123" s="1599"/>
      <c r="H123" s="1600"/>
      <c r="I123" s="2"/>
      <c r="J123" s="2"/>
      <c r="K123" s="1600"/>
      <c r="L123" s="2"/>
      <c r="M123" s="2"/>
      <c r="N123" s="1600"/>
      <c r="O123" s="1600"/>
      <c r="P123" s="530">
        <v>0.46</v>
      </c>
      <c r="Q123" s="530">
        <v>0.46</v>
      </c>
      <c r="R123" s="1601" t="s">
        <v>55</v>
      </c>
      <c r="S123" s="1600"/>
      <c r="T123" s="2"/>
      <c r="U123" s="2"/>
      <c r="V123" s="2"/>
      <c r="W123" s="2"/>
      <c r="X123" s="2"/>
      <c r="Y123" s="2"/>
      <c r="Z123" s="1600"/>
      <c r="AA123" s="530">
        <v>0.46</v>
      </c>
    </row>
    <row r="124" spans="1:27">
      <c r="A124" s="1605">
        <f t="shared" si="1"/>
        <v>115</v>
      </c>
      <c r="B124" s="1598" t="s">
        <v>14894</v>
      </c>
      <c r="C124" s="1599" t="s">
        <v>14895</v>
      </c>
      <c r="D124" s="1600"/>
      <c r="E124" s="1599">
        <v>0.83199999999999996</v>
      </c>
      <c r="F124" s="1599">
        <v>0.83199999999999996</v>
      </c>
      <c r="G124" s="1599"/>
      <c r="H124" s="1600"/>
      <c r="I124" s="2"/>
      <c r="J124" s="2"/>
      <c r="K124" s="1599">
        <v>0.83199999999999996</v>
      </c>
      <c r="L124" s="2"/>
      <c r="M124" s="2"/>
      <c r="N124" s="1600"/>
      <c r="O124" s="1600"/>
      <c r="P124" s="1599">
        <v>0</v>
      </c>
      <c r="Q124" s="1599">
        <v>0</v>
      </c>
      <c r="R124" s="1601" t="s">
        <v>55</v>
      </c>
      <c r="S124" s="1600"/>
      <c r="T124" s="2"/>
      <c r="U124" s="2"/>
      <c r="V124" s="2"/>
      <c r="W124" s="2"/>
      <c r="X124" s="2"/>
      <c r="Y124" s="2"/>
      <c r="Z124" s="1600"/>
      <c r="AA124" s="1599">
        <v>0.83199999999999996</v>
      </c>
    </row>
    <row r="125" spans="1:27">
      <c r="A125" s="1605">
        <f t="shared" si="1"/>
        <v>116</v>
      </c>
      <c r="B125" s="1598" t="s">
        <v>14896</v>
      </c>
      <c r="C125" s="1599" t="s">
        <v>14897</v>
      </c>
      <c r="D125" s="1600"/>
      <c r="E125" s="1599">
        <v>0.755</v>
      </c>
      <c r="F125" s="1599">
        <v>0.755</v>
      </c>
      <c r="G125" s="1599">
        <v>0.755</v>
      </c>
      <c r="H125" s="1600"/>
      <c r="I125" s="2"/>
      <c r="J125" s="2"/>
      <c r="K125" s="1600"/>
      <c r="L125" s="2"/>
      <c r="M125" s="2"/>
      <c r="N125" s="1600"/>
      <c r="O125" s="1600"/>
      <c r="P125" s="1599">
        <v>0</v>
      </c>
      <c r="Q125" s="1599">
        <v>0</v>
      </c>
      <c r="R125" s="1601" t="s">
        <v>55</v>
      </c>
      <c r="S125" s="1600"/>
      <c r="T125" s="2"/>
      <c r="U125" s="2"/>
      <c r="V125" s="2"/>
      <c r="W125" s="2"/>
      <c r="X125" s="2"/>
      <c r="Y125" s="2"/>
      <c r="Z125" s="1599">
        <v>0.755</v>
      </c>
      <c r="AA125" s="1599"/>
    </row>
    <row r="126" spans="1:27">
      <c r="A126" s="1605">
        <f t="shared" si="1"/>
        <v>117</v>
      </c>
      <c r="B126" s="1598" t="s">
        <v>14898</v>
      </c>
      <c r="C126" s="1599" t="s">
        <v>14899</v>
      </c>
      <c r="D126" s="1600"/>
      <c r="E126" s="1599">
        <v>0.44600000000000001</v>
      </c>
      <c r="F126" s="1599"/>
      <c r="G126" s="1599"/>
      <c r="H126" s="1600"/>
      <c r="I126" s="2"/>
      <c r="J126" s="2"/>
      <c r="K126" s="1600"/>
      <c r="L126" s="2"/>
      <c r="M126" s="2"/>
      <c r="N126" s="1600"/>
      <c r="O126" s="1600"/>
      <c r="P126" s="1599">
        <v>0.44600000000000001</v>
      </c>
      <c r="Q126" s="1599">
        <v>0.44600000000000001</v>
      </c>
      <c r="R126" s="1601" t="s">
        <v>55</v>
      </c>
      <c r="S126" s="1600"/>
      <c r="T126" s="2"/>
      <c r="U126" s="2"/>
      <c r="V126" s="2"/>
      <c r="W126" s="2"/>
      <c r="X126" s="2"/>
      <c r="Y126" s="2"/>
      <c r="Z126" s="1599"/>
      <c r="AA126" s="1599">
        <v>0.44600000000000001</v>
      </c>
    </row>
    <row r="127" spans="1:27">
      <c r="A127" s="1605">
        <f t="shared" si="1"/>
        <v>118</v>
      </c>
      <c r="B127" s="1598" t="s">
        <v>14900</v>
      </c>
      <c r="C127" s="1599" t="s">
        <v>14901</v>
      </c>
      <c r="D127" s="1600"/>
      <c r="E127" s="1599">
        <v>0.876</v>
      </c>
      <c r="F127" s="1599"/>
      <c r="G127" s="1599"/>
      <c r="H127" s="1600"/>
      <c r="I127" s="2"/>
      <c r="J127" s="2"/>
      <c r="K127" s="1600"/>
      <c r="L127" s="2"/>
      <c r="M127" s="2"/>
      <c r="N127" s="1600"/>
      <c r="O127" s="1600"/>
      <c r="P127" s="1599">
        <v>0.876</v>
      </c>
      <c r="Q127" s="1599">
        <v>0.876</v>
      </c>
      <c r="R127" s="1601" t="s">
        <v>55</v>
      </c>
      <c r="S127" s="1600"/>
      <c r="T127" s="2"/>
      <c r="U127" s="2"/>
      <c r="V127" s="2"/>
      <c r="W127" s="2"/>
      <c r="X127" s="2"/>
      <c r="Y127" s="2"/>
      <c r="Z127" s="1599"/>
      <c r="AA127" s="1599">
        <v>0.876</v>
      </c>
    </row>
    <row r="128" spans="1:27">
      <c r="A128" s="1605">
        <f t="shared" si="1"/>
        <v>119</v>
      </c>
      <c r="B128" s="1598" t="s">
        <v>14902</v>
      </c>
      <c r="C128" s="1599" t="s">
        <v>14903</v>
      </c>
      <c r="D128" s="1600"/>
      <c r="E128" s="1599">
        <v>1.383</v>
      </c>
      <c r="F128" s="1599"/>
      <c r="G128" s="1599"/>
      <c r="H128" s="1600"/>
      <c r="I128" s="2"/>
      <c r="J128" s="2"/>
      <c r="K128" s="1600"/>
      <c r="L128" s="2"/>
      <c r="M128" s="2"/>
      <c r="N128" s="1600"/>
      <c r="O128" s="1600"/>
      <c r="P128" s="1599">
        <v>1.383</v>
      </c>
      <c r="Q128" s="1599">
        <v>1.383</v>
      </c>
      <c r="R128" s="1601" t="s">
        <v>55</v>
      </c>
      <c r="S128" s="1600"/>
      <c r="T128" s="2"/>
      <c r="U128" s="2"/>
      <c r="V128" s="2"/>
      <c r="W128" s="2"/>
      <c r="X128" s="2"/>
      <c r="Y128" s="2"/>
      <c r="Z128" s="1599"/>
      <c r="AA128" s="1599">
        <v>1.383</v>
      </c>
    </row>
    <row r="129" spans="1:27">
      <c r="A129" s="1605">
        <f t="shared" si="1"/>
        <v>120</v>
      </c>
      <c r="B129" s="1598" t="s">
        <v>14904</v>
      </c>
      <c r="C129" s="1599" t="s">
        <v>14905</v>
      </c>
      <c r="D129" s="1600"/>
      <c r="E129" s="1599">
        <v>0.84799999999999998</v>
      </c>
      <c r="F129" s="1599"/>
      <c r="G129" s="1599"/>
      <c r="H129" s="1600"/>
      <c r="I129" s="2"/>
      <c r="J129" s="2"/>
      <c r="K129" s="1600"/>
      <c r="L129" s="2"/>
      <c r="M129" s="2"/>
      <c r="N129" s="1600"/>
      <c r="O129" s="1600"/>
      <c r="P129" s="1599">
        <v>0.84799999999999998</v>
      </c>
      <c r="Q129" s="1599">
        <v>0.84799999999999998</v>
      </c>
      <c r="R129" s="1601" t="s">
        <v>55</v>
      </c>
      <c r="S129" s="1600"/>
      <c r="T129" s="2"/>
      <c r="U129" s="2"/>
      <c r="V129" s="2"/>
      <c r="W129" s="2"/>
      <c r="X129" s="2"/>
      <c r="Y129" s="2"/>
      <c r="Z129" s="1599"/>
      <c r="AA129" s="1599">
        <v>0.84799999999999998</v>
      </c>
    </row>
    <row r="130" spans="1:27">
      <c r="A130" s="1605">
        <f t="shared" si="1"/>
        <v>121</v>
      </c>
      <c r="B130" s="1598" t="s">
        <v>14906</v>
      </c>
      <c r="C130" s="1599" t="s">
        <v>14907</v>
      </c>
      <c r="D130" s="1600"/>
      <c r="E130" s="1599">
        <v>0.83199999999999996</v>
      </c>
      <c r="F130" s="1599"/>
      <c r="G130" s="1599"/>
      <c r="H130" s="1600"/>
      <c r="I130" s="2"/>
      <c r="J130" s="2"/>
      <c r="K130" s="1600"/>
      <c r="L130" s="2"/>
      <c r="M130" s="2"/>
      <c r="N130" s="1600"/>
      <c r="O130" s="1600"/>
      <c r="P130" s="1599">
        <v>0.83199999999999996</v>
      </c>
      <c r="Q130" s="1599">
        <v>0.83199999999999996</v>
      </c>
      <c r="R130" s="1601" t="s">
        <v>55</v>
      </c>
      <c r="S130" s="1600"/>
      <c r="T130" s="2"/>
      <c r="U130" s="2"/>
      <c r="V130" s="2"/>
      <c r="W130" s="2"/>
      <c r="X130" s="2"/>
      <c r="Y130" s="2"/>
      <c r="Z130" s="1599"/>
      <c r="AA130" s="1599">
        <v>0.83199999999999996</v>
      </c>
    </row>
    <row r="131" spans="1:27" ht="25.5">
      <c r="A131" s="1605">
        <f t="shared" si="1"/>
        <v>122</v>
      </c>
      <c r="B131" s="1598" t="s">
        <v>14908</v>
      </c>
      <c r="C131" s="1599" t="s">
        <v>14909</v>
      </c>
      <c r="D131" s="1600"/>
      <c r="E131" s="1599">
        <v>2.16</v>
      </c>
      <c r="F131" s="1599"/>
      <c r="G131" s="1599"/>
      <c r="H131" s="1600"/>
      <c r="I131" s="2"/>
      <c r="J131" s="2"/>
      <c r="K131" s="1600"/>
      <c r="L131" s="2"/>
      <c r="M131" s="2"/>
      <c r="N131" s="1600"/>
      <c r="O131" s="1600"/>
      <c r="P131" s="1599">
        <v>2.16</v>
      </c>
      <c r="Q131" s="1599">
        <v>2.16</v>
      </c>
      <c r="R131" s="1601" t="s">
        <v>55</v>
      </c>
      <c r="S131" s="1600"/>
      <c r="T131" s="2"/>
      <c r="U131" s="2"/>
      <c r="V131" s="2"/>
      <c r="W131" s="2"/>
      <c r="X131" s="2"/>
      <c r="Y131" s="2"/>
      <c r="Z131" s="1599"/>
      <c r="AA131" s="1599">
        <v>2.16</v>
      </c>
    </row>
    <row r="132" spans="1:27" ht="25.5">
      <c r="A132" s="1605">
        <f t="shared" si="1"/>
        <v>123</v>
      </c>
      <c r="B132" s="1598" t="s">
        <v>14910</v>
      </c>
      <c r="C132" s="1599"/>
      <c r="D132" s="1600"/>
      <c r="E132" s="1599">
        <v>0.16900000000000001</v>
      </c>
      <c r="F132" s="1599"/>
      <c r="G132" s="1599"/>
      <c r="H132" s="1600"/>
      <c r="I132" s="2"/>
      <c r="J132" s="2"/>
      <c r="K132" s="1600"/>
      <c r="L132" s="2"/>
      <c r="M132" s="2"/>
      <c r="N132" s="1600"/>
      <c r="O132" s="1600"/>
      <c r="P132" s="1599">
        <v>0.16900000000000001</v>
      </c>
      <c r="Q132" s="1599">
        <v>0.16900000000000001</v>
      </c>
      <c r="R132" s="1601" t="s">
        <v>55</v>
      </c>
      <c r="S132" s="1600"/>
      <c r="T132" s="2"/>
      <c r="U132" s="2"/>
      <c r="V132" s="2"/>
      <c r="W132" s="2"/>
      <c r="X132" s="2"/>
      <c r="Y132" s="2"/>
      <c r="Z132" s="1599"/>
      <c r="AA132" s="1599">
        <v>0.16900000000000001</v>
      </c>
    </row>
    <row r="133" spans="1:27">
      <c r="A133" s="1605">
        <f t="shared" si="1"/>
        <v>124</v>
      </c>
      <c r="B133" s="1598" t="s">
        <v>14911</v>
      </c>
      <c r="C133" s="1599"/>
      <c r="D133" s="1600"/>
      <c r="E133" s="1599">
        <v>0.28499999999999998</v>
      </c>
      <c r="F133" s="1599">
        <v>0.28499999999999998</v>
      </c>
      <c r="G133" s="1599">
        <v>0.28499999999999998</v>
      </c>
      <c r="H133" s="1600"/>
      <c r="I133" s="2"/>
      <c r="J133" s="2"/>
      <c r="K133" s="1600"/>
      <c r="L133" s="2"/>
      <c r="M133" s="2"/>
      <c r="N133" s="1600"/>
      <c r="O133" s="1600"/>
      <c r="P133" s="1599">
        <v>0</v>
      </c>
      <c r="Q133" s="1599">
        <v>0</v>
      </c>
      <c r="R133" s="1601" t="s">
        <v>605</v>
      </c>
      <c r="S133" s="1600"/>
      <c r="T133" s="2"/>
      <c r="U133" s="2"/>
      <c r="V133" s="2"/>
      <c r="W133" s="2"/>
      <c r="X133" s="2"/>
      <c r="Y133" s="2"/>
      <c r="Z133" s="1599">
        <v>0.28499999999999998</v>
      </c>
      <c r="AA133" s="1599"/>
    </row>
    <row r="134" spans="1:27" ht="25.5">
      <c r="A134" s="1608"/>
      <c r="B134" s="1609" t="s">
        <v>14912</v>
      </c>
      <c r="C134" s="1610"/>
      <c r="D134" s="1611"/>
      <c r="E134" s="1610">
        <f>SUM(E10:E133)</f>
        <v>175.26900000000006</v>
      </c>
      <c r="F134" s="1610">
        <f>SUM(F10:F133)</f>
        <v>9.572000000000001</v>
      </c>
      <c r="G134" s="1610">
        <f>SUM(G10:G133)</f>
        <v>7.3290000000000006</v>
      </c>
      <c r="H134" s="1610">
        <f>SUM(H10:H125)</f>
        <v>0.5</v>
      </c>
      <c r="I134" s="1611"/>
      <c r="J134" s="1611"/>
      <c r="K134" s="1611">
        <f>SUM(K10:K133)</f>
        <v>1.7429999999999999</v>
      </c>
      <c r="L134" s="1611"/>
      <c r="M134" s="1611"/>
      <c r="N134" s="1611"/>
      <c r="O134" s="1611"/>
      <c r="P134" s="1610">
        <f>SUM(P10:P133)</f>
        <v>165.69700000000006</v>
      </c>
      <c r="Q134" s="1610">
        <f>SUM(Q10:Q133)</f>
        <v>165.45700000000005</v>
      </c>
      <c r="R134" s="1611"/>
      <c r="S134" s="1611"/>
      <c r="T134" s="1611"/>
      <c r="U134" s="1611"/>
      <c r="V134" s="1611"/>
      <c r="W134" s="1611"/>
      <c r="X134" s="1611"/>
      <c r="Y134" s="1611"/>
      <c r="Z134" s="1612">
        <f>SUM(Z10:Z133)</f>
        <v>7.4939999999999998</v>
      </c>
      <c r="AA134" s="1612">
        <f>SUM(AA10:AA132)</f>
        <v>167.77500000000006</v>
      </c>
    </row>
    <row r="135" spans="1:27" s="343" customFormat="1" ht="21" customHeight="1">
      <c r="A135" s="1606"/>
      <c r="B135" s="1607" t="s">
        <v>14913</v>
      </c>
      <c r="C135" s="1603"/>
      <c r="D135" s="1603"/>
      <c r="E135" s="1603"/>
      <c r="F135" s="1603"/>
      <c r="G135" s="1603"/>
      <c r="H135" s="1603"/>
      <c r="I135" s="1603"/>
      <c r="J135" s="1603"/>
      <c r="K135" s="1603"/>
      <c r="L135" s="1603"/>
      <c r="M135" s="1603"/>
      <c r="N135" s="1603"/>
      <c r="O135" s="1603"/>
      <c r="P135" s="1603"/>
      <c r="Q135" s="1603"/>
      <c r="R135" s="1603"/>
      <c r="S135" s="1603"/>
      <c r="T135" s="1603"/>
      <c r="U135" s="1603"/>
      <c r="V135" s="1603"/>
      <c r="W135" s="1603"/>
      <c r="X135" s="1603"/>
      <c r="Y135" s="1603"/>
      <c r="Z135" s="1603"/>
      <c r="AA135" s="1604"/>
    </row>
    <row r="136" spans="1:27">
      <c r="A136" s="1605">
        <v>1</v>
      </c>
      <c r="B136" s="1598" t="s">
        <v>14914</v>
      </c>
      <c r="C136" s="1599" t="s">
        <v>14915</v>
      </c>
      <c r="D136" s="1600"/>
      <c r="E136" s="1599">
        <v>2</v>
      </c>
      <c r="F136" s="1600"/>
      <c r="G136" s="1600"/>
      <c r="H136" s="1600"/>
      <c r="I136" s="2"/>
      <c r="J136" s="2"/>
      <c r="K136" s="1600"/>
      <c r="L136" s="2"/>
      <c r="M136" s="2"/>
      <c r="N136" s="1600"/>
      <c r="O136" s="1600"/>
      <c r="P136" s="1599">
        <v>2</v>
      </c>
      <c r="Q136" s="1599">
        <v>2</v>
      </c>
      <c r="R136" s="1600" t="s">
        <v>55</v>
      </c>
      <c r="S136" s="1600"/>
      <c r="T136" s="2"/>
      <c r="U136" s="2"/>
      <c r="V136" s="2"/>
      <c r="W136" s="2"/>
      <c r="X136" s="2"/>
      <c r="Y136" s="2"/>
      <c r="Z136" s="1600"/>
      <c r="AA136" s="1599">
        <v>2</v>
      </c>
    </row>
    <row r="137" spans="1:27">
      <c r="A137" s="1605">
        <f>A136+1</f>
        <v>2</v>
      </c>
      <c r="B137" s="1598" t="s">
        <v>14916</v>
      </c>
      <c r="C137" s="1599" t="s">
        <v>14917</v>
      </c>
      <c r="D137" s="1600"/>
      <c r="E137" s="1599">
        <v>0.5</v>
      </c>
      <c r="F137" s="1600"/>
      <c r="G137" s="1600"/>
      <c r="H137" s="1600"/>
      <c r="I137" s="2"/>
      <c r="J137" s="2"/>
      <c r="K137" s="1600"/>
      <c r="L137" s="2"/>
      <c r="M137" s="2"/>
      <c r="N137" s="1600"/>
      <c r="O137" s="1600"/>
      <c r="P137" s="1599">
        <v>0.5</v>
      </c>
      <c r="Q137" s="1599">
        <v>0.5</v>
      </c>
      <c r="R137" s="1600" t="s">
        <v>55</v>
      </c>
      <c r="S137" s="1600"/>
      <c r="T137" s="2"/>
      <c r="U137" s="2"/>
      <c r="V137" s="2"/>
      <c r="W137" s="2"/>
      <c r="X137" s="2"/>
      <c r="Y137" s="2"/>
      <c r="Z137" s="1600"/>
      <c r="AA137" s="1599">
        <v>0.5</v>
      </c>
    </row>
    <row r="138" spans="1:27">
      <c r="A138" s="1605">
        <f t="shared" ref="A138:A170" si="2">A137+1</f>
        <v>3</v>
      </c>
      <c r="B138" s="1598" t="s">
        <v>14918</v>
      </c>
      <c r="C138" s="1599" t="s">
        <v>14919</v>
      </c>
      <c r="D138" s="1600"/>
      <c r="E138" s="1599">
        <v>3</v>
      </c>
      <c r="F138" s="1600"/>
      <c r="G138" s="1600"/>
      <c r="H138" s="1600"/>
      <c r="I138" s="2"/>
      <c r="J138" s="2"/>
      <c r="K138" s="1600"/>
      <c r="L138" s="2"/>
      <c r="M138" s="2"/>
      <c r="N138" s="1600"/>
      <c r="O138" s="1600"/>
      <c r="P138" s="1599">
        <v>3</v>
      </c>
      <c r="Q138" s="1599">
        <v>3</v>
      </c>
      <c r="R138" s="1600" t="s">
        <v>55</v>
      </c>
      <c r="S138" s="1600"/>
      <c r="T138" s="2"/>
      <c r="U138" s="2"/>
      <c r="V138" s="2"/>
      <c r="W138" s="2"/>
      <c r="X138" s="2"/>
      <c r="Y138" s="2"/>
      <c r="Z138" s="1600"/>
      <c r="AA138" s="1599">
        <v>3</v>
      </c>
    </row>
    <row r="139" spans="1:27" ht="25.5">
      <c r="A139" s="1605">
        <f t="shared" si="2"/>
        <v>4</v>
      </c>
      <c r="B139" s="1598" t="s">
        <v>14920</v>
      </c>
      <c r="C139" s="1599" t="s">
        <v>14921</v>
      </c>
      <c r="D139" s="1600"/>
      <c r="E139" s="1599">
        <v>2.7069999999999999</v>
      </c>
      <c r="F139" s="1600"/>
      <c r="G139" s="1600"/>
      <c r="H139" s="1600"/>
      <c r="I139" s="2"/>
      <c r="J139" s="2"/>
      <c r="K139" s="1600"/>
      <c r="L139" s="2"/>
      <c r="M139" s="2"/>
      <c r="N139" s="1600"/>
      <c r="O139" s="1600"/>
      <c r="P139" s="1599">
        <v>2.7069999999999999</v>
      </c>
      <c r="Q139" s="1599">
        <v>2.7069999999999999</v>
      </c>
      <c r="R139" s="1600" t="s">
        <v>55</v>
      </c>
      <c r="S139" s="1600"/>
      <c r="T139" s="2"/>
      <c r="U139" s="2"/>
      <c r="V139" s="2"/>
      <c r="W139" s="2"/>
      <c r="X139" s="2"/>
      <c r="Y139" s="2"/>
      <c r="Z139" s="1600"/>
      <c r="AA139" s="1599">
        <v>2.7069999999999999</v>
      </c>
    </row>
    <row r="140" spans="1:27">
      <c r="A140" s="1605">
        <f t="shared" si="2"/>
        <v>5</v>
      </c>
      <c r="B140" s="1598" t="s">
        <v>14922</v>
      </c>
      <c r="C140" s="1599" t="s">
        <v>14923</v>
      </c>
      <c r="D140" s="1600"/>
      <c r="E140" s="1599">
        <v>0.75</v>
      </c>
      <c r="F140" s="1600"/>
      <c r="G140" s="1600"/>
      <c r="H140" s="1600"/>
      <c r="I140" s="2"/>
      <c r="J140" s="2"/>
      <c r="K140" s="1600"/>
      <c r="L140" s="2"/>
      <c r="M140" s="2"/>
      <c r="N140" s="1600"/>
      <c r="O140" s="1600"/>
      <c r="P140" s="1599">
        <v>0.75</v>
      </c>
      <c r="Q140" s="1599">
        <v>0.75</v>
      </c>
      <c r="R140" s="1600" t="s">
        <v>55</v>
      </c>
      <c r="S140" s="1600"/>
      <c r="T140" s="2"/>
      <c r="U140" s="2"/>
      <c r="V140" s="2"/>
      <c r="W140" s="2"/>
      <c r="X140" s="2"/>
      <c r="Y140" s="2"/>
      <c r="Z140" s="1600"/>
      <c r="AA140" s="1599">
        <v>0.75</v>
      </c>
    </row>
    <row r="141" spans="1:27">
      <c r="A141" s="1605">
        <f t="shared" si="2"/>
        <v>6</v>
      </c>
      <c r="B141" s="1598" t="s">
        <v>14924</v>
      </c>
      <c r="C141" s="1599" t="s">
        <v>14925</v>
      </c>
      <c r="D141" s="1600"/>
      <c r="E141" s="1599">
        <v>0.15</v>
      </c>
      <c r="F141" s="1600"/>
      <c r="G141" s="1600"/>
      <c r="H141" s="1600"/>
      <c r="I141" s="2"/>
      <c r="J141" s="2"/>
      <c r="K141" s="1600"/>
      <c r="L141" s="2"/>
      <c r="M141" s="2"/>
      <c r="N141" s="1600"/>
      <c r="O141" s="1600"/>
      <c r="P141" s="1599">
        <v>0.15</v>
      </c>
      <c r="Q141" s="1599">
        <v>0.15</v>
      </c>
      <c r="R141" s="1600" t="s">
        <v>55</v>
      </c>
      <c r="S141" s="1600"/>
      <c r="T141" s="2"/>
      <c r="U141" s="2"/>
      <c r="V141" s="2"/>
      <c r="W141" s="2"/>
      <c r="X141" s="2"/>
      <c r="Y141" s="2"/>
      <c r="Z141" s="1600"/>
      <c r="AA141" s="1599">
        <v>0.15</v>
      </c>
    </row>
    <row r="142" spans="1:27" ht="25.5">
      <c r="A142" s="1605">
        <f t="shared" si="2"/>
        <v>7</v>
      </c>
      <c r="B142" s="1598" t="s">
        <v>14926</v>
      </c>
      <c r="C142" s="1599" t="s">
        <v>14927</v>
      </c>
      <c r="D142" s="1600"/>
      <c r="E142" s="1599">
        <v>0.14699999999999999</v>
      </c>
      <c r="F142" s="1600"/>
      <c r="G142" s="1600"/>
      <c r="H142" s="1600"/>
      <c r="I142" s="2"/>
      <c r="J142" s="2"/>
      <c r="K142" s="1600"/>
      <c r="L142" s="2"/>
      <c r="M142" s="2"/>
      <c r="N142" s="1600"/>
      <c r="O142" s="1600"/>
      <c r="P142" s="1599">
        <v>0.14699999999999999</v>
      </c>
      <c r="Q142" s="1599">
        <v>0.14699999999999999</v>
      </c>
      <c r="R142" s="1600" t="s">
        <v>55</v>
      </c>
      <c r="S142" s="1600"/>
      <c r="T142" s="2"/>
      <c r="U142" s="2"/>
      <c r="V142" s="2"/>
      <c r="W142" s="2"/>
      <c r="X142" s="2"/>
      <c r="Y142" s="2"/>
      <c r="Z142" s="1600"/>
      <c r="AA142" s="1599">
        <v>0.14699999999999999</v>
      </c>
    </row>
    <row r="143" spans="1:27">
      <c r="A143" s="1605">
        <f t="shared" si="2"/>
        <v>8</v>
      </c>
      <c r="B143" s="1598" t="s">
        <v>14928</v>
      </c>
      <c r="C143" s="1599" t="s">
        <v>14929</v>
      </c>
      <c r="D143" s="1600"/>
      <c r="E143" s="1599">
        <v>0.3</v>
      </c>
      <c r="F143" s="1600"/>
      <c r="G143" s="1600"/>
      <c r="H143" s="1600"/>
      <c r="I143" s="2"/>
      <c r="J143" s="2"/>
      <c r="K143" s="1600"/>
      <c r="L143" s="2"/>
      <c r="M143" s="2"/>
      <c r="N143" s="1600"/>
      <c r="O143" s="1600"/>
      <c r="P143" s="1599">
        <v>0.3</v>
      </c>
      <c r="Q143" s="1599">
        <v>0.3</v>
      </c>
      <c r="R143" s="1600" t="s">
        <v>55</v>
      </c>
      <c r="S143" s="1600"/>
      <c r="T143" s="2"/>
      <c r="U143" s="2"/>
      <c r="V143" s="2"/>
      <c r="W143" s="2"/>
      <c r="X143" s="2"/>
      <c r="Y143" s="2"/>
      <c r="Z143" s="1600"/>
      <c r="AA143" s="1599">
        <v>0.3</v>
      </c>
    </row>
    <row r="144" spans="1:27" ht="25.5">
      <c r="A144" s="1605">
        <f t="shared" si="2"/>
        <v>9</v>
      </c>
      <c r="B144" s="1598" t="s">
        <v>14930</v>
      </c>
      <c r="C144" s="1599" t="s">
        <v>14931</v>
      </c>
      <c r="D144" s="1600"/>
      <c r="E144" s="1599">
        <v>0.95399999999999996</v>
      </c>
      <c r="F144" s="1600"/>
      <c r="G144" s="1600"/>
      <c r="H144" s="1600"/>
      <c r="I144" s="2"/>
      <c r="J144" s="2"/>
      <c r="K144" s="1600"/>
      <c r="L144" s="2"/>
      <c r="M144" s="2"/>
      <c r="N144" s="1600"/>
      <c r="O144" s="1600"/>
      <c r="P144" s="1599">
        <v>0.95399999999999996</v>
      </c>
      <c r="Q144" s="1599">
        <v>0.95399999999999996</v>
      </c>
      <c r="R144" s="1600" t="s">
        <v>55</v>
      </c>
      <c r="S144" s="1600"/>
      <c r="T144" s="2"/>
      <c r="U144" s="2"/>
      <c r="V144" s="2"/>
      <c r="W144" s="2"/>
      <c r="X144" s="2"/>
      <c r="Y144" s="2"/>
      <c r="Z144" s="1600"/>
      <c r="AA144" s="1599">
        <v>0.95399999999999996</v>
      </c>
    </row>
    <row r="145" spans="1:27">
      <c r="A145" s="1605">
        <f t="shared" si="2"/>
        <v>10</v>
      </c>
      <c r="B145" s="1598" t="s">
        <v>14932</v>
      </c>
      <c r="C145" s="1599" t="s">
        <v>14933</v>
      </c>
      <c r="D145" s="1600"/>
      <c r="E145" s="1599">
        <v>1.5</v>
      </c>
      <c r="F145" s="1600"/>
      <c r="G145" s="1600"/>
      <c r="H145" s="1600"/>
      <c r="I145" s="2"/>
      <c r="J145" s="2"/>
      <c r="K145" s="1600"/>
      <c r="L145" s="2"/>
      <c r="M145" s="2"/>
      <c r="N145" s="1600"/>
      <c r="O145" s="1600"/>
      <c r="P145" s="1599">
        <v>1.5</v>
      </c>
      <c r="Q145" s="1599">
        <v>1.5</v>
      </c>
      <c r="R145" s="1600" t="s">
        <v>55</v>
      </c>
      <c r="S145" s="1600"/>
      <c r="T145" s="2"/>
      <c r="U145" s="2"/>
      <c r="V145" s="2"/>
      <c r="W145" s="2"/>
      <c r="X145" s="2"/>
      <c r="Y145" s="2"/>
      <c r="Z145" s="1600"/>
      <c r="AA145" s="1599">
        <v>1.5</v>
      </c>
    </row>
    <row r="146" spans="1:27">
      <c r="A146" s="1605">
        <f t="shared" si="2"/>
        <v>11</v>
      </c>
      <c r="B146" s="1598" t="s">
        <v>14934</v>
      </c>
      <c r="C146" s="1599" t="s">
        <v>14935</v>
      </c>
      <c r="D146" s="1600"/>
      <c r="E146" s="1599">
        <v>1.5</v>
      </c>
      <c r="F146" s="1600"/>
      <c r="G146" s="1600"/>
      <c r="H146" s="1600"/>
      <c r="I146" s="2"/>
      <c r="J146" s="2"/>
      <c r="K146" s="1600"/>
      <c r="L146" s="2"/>
      <c r="M146" s="2"/>
      <c r="N146" s="1600"/>
      <c r="O146" s="1600"/>
      <c r="P146" s="1599">
        <v>1.5</v>
      </c>
      <c r="Q146" s="1599">
        <v>1.5</v>
      </c>
      <c r="R146" s="1600" t="s">
        <v>55</v>
      </c>
      <c r="S146" s="1600"/>
      <c r="T146" s="2"/>
      <c r="U146" s="2"/>
      <c r="V146" s="2"/>
      <c r="W146" s="2"/>
      <c r="X146" s="2"/>
      <c r="Y146" s="2"/>
      <c r="Z146" s="1600"/>
      <c r="AA146" s="1599">
        <v>1.5</v>
      </c>
    </row>
    <row r="147" spans="1:27">
      <c r="A147" s="1605">
        <f t="shared" si="2"/>
        <v>12</v>
      </c>
      <c r="B147" s="1598" t="s">
        <v>14936</v>
      </c>
      <c r="C147" s="1599" t="s">
        <v>14937</v>
      </c>
      <c r="D147" s="1600"/>
      <c r="E147" s="1599">
        <v>2</v>
      </c>
      <c r="F147" s="1600"/>
      <c r="G147" s="1600"/>
      <c r="H147" s="1600"/>
      <c r="I147" s="2"/>
      <c r="J147" s="2"/>
      <c r="K147" s="1600"/>
      <c r="L147" s="2"/>
      <c r="M147" s="2"/>
      <c r="N147" s="1600"/>
      <c r="O147" s="1600"/>
      <c r="P147" s="1599">
        <v>2</v>
      </c>
      <c r="Q147" s="1599">
        <v>2</v>
      </c>
      <c r="R147" s="1600" t="s">
        <v>55</v>
      </c>
      <c r="S147" s="1600"/>
      <c r="T147" s="2"/>
      <c r="U147" s="2"/>
      <c r="V147" s="2"/>
      <c r="W147" s="2"/>
      <c r="X147" s="2"/>
      <c r="Y147" s="2"/>
      <c r="Z147" s="1600"/>
      <c r="AA147" s="1599">
        <v>2</v>
      </c>
    </row>
    <row r="148" spans="1:27">
      <c r="A148" s="1605">
        <f t="shared" si="2"/>
        <v>13</v>
      </c>
      <c r="B148" s="1598" t="s">
        <v>14938</v>
      </c>
      <c r="C148" s="1599" t="s">
        <v>14939</v>
      </c>
      <c r="D148" s="1600"/>
      <c r="E148" s="1599">
        <v>1.5</v>
      </c>
      <c r="F148" s="1600"/>
      <c r="G148" s="1600"/>
      <c r="H148" s="1600"/>
      <c r="I148" s="2"/>
      <c r="J148" s="2"/>
      <c r="K148" s="1600"/>
      <c r="L148" s="2"/>
      <c r="M148" s="2"/>
      <c r="N148" s="1600"/>
      <c r="O148" s="1600"/>
      <c r="P148" s="1599">
        <v>1.5</v>
      </c>
      <c r="Q148" s="1599">
        <v>1.5</v>
      </c>
      <c r="R148" s="1600" t="s">
        <v>55</v>
      </c>
      <c r="S148" s="1600"/>
      <c r="T148" s="2"/>
      <c r="U148" s="2"/>
      <c r="V148" s="2"/>
      <c r="W148" s="2"/>
      <c r="X148" s="2"/>
      <c r="Y148" s="2"/>
      <c r="Z148" s="1600"/>
      <c r="AA148" s="1599">
        <v>1.5</v>
      </c>
    </row>
    <row r="149" spans="1:27">
      <c r="A149" s="1605">
        <f t="shared" si="2"/>
        <v>14</v>
      </c>
      <c r="B149" s="1598" t="s">
        <v>14940</v>
      </c>
      <c r="C149" s="1599" t="s">
        <v>14941</v>
      </c>
      <c r="D149" s="1600"/>
      <c r="E149" s="1599">
        <v>1.7</v>
      </c>
      <c r="F149" s="1600"/>
      <c r="G149" s="1600"/>
      <c r="H149" s="1600"/>
      <c r="I149" s="2"/>
      <c r="J149" s="2"/>
      <c r="K149" s="1600"/>
      <c r="L149" s="2"/>
      <c r="M149" s="2"/>
      <c r="N149" s="1600"/>
      <c r="O149" s="1600"/>
      <c r="P149" s="1599">
        <v>1.7</v>
      </c>
      <c r="Q149" s="1599">
        <v>1.7</v>
      </c>
      <c r="R149" s="1600" t="s">
        <v>55</v>
      </c>
      <c r="S149" s="1600"/>
      <c r="T149" s="2"/>
      <c r="U149" s="2"/>
      <c r="V149" s="2"/>
      <c r="W149" s="2"/>
      <c r="X149" s="2"/>
      <c r="Y149" s="2"/>
      <c r="Z149" s="1600"/>
      <c r="AA149" s="1599">
        <v>1.7</v>
      </c>
    </row>
    <row r="150" spans="1:27" ht="25.5">
      <c r="A150" s="1605">
        <f t="shared" si="2"/>
        <v>15</v>
      </c>
      <c r="B150" s="1598" t="s">
        <v>14942</v>
      </c>
      <c r="C150" s="1599" t="s">
        <v>14943</v>
      </c>
      <c r="D150" s="1600"/>
      <c r="E150" s="1599">
        <v>1.5</v>
      </c>
      <c r="F150" s="1600"/>
      <c r="G150" s="1600"/>
      <c r="H150" s="1600"/>
      <c r="I150" s="2"/>
      <c r="J150" s="2"/>
      <c r="K150" s="1600"/>
      <c r="L150" s="2"/>
      <c r="M150" s="2"/>
      <c r="N150" s="1600"/>
      <c r="O150" s="1600"/>
      <c r="P150" s="1599">
        <v>1.5</v>
      </c>
      <c r="Q150" s="1599">
        <v>1.5</v>
      </c>
      <c r="R150" s="1600" t="s">
        <v>55</v>
      </c>
      <c r="S150" s="1600"/>
      <c r="T150" s="2"/>
      <c r="U150" s="2"/>
      <c r="V150" s="2"/>
      <c r="W150" s="2"/>
      <c r="X150" s="2"/>
      <c r="Y150" s="2"/>
      <c r="Z150" s="1600"/>
      <c r="AA150" s="1599">
        <v>1.5</v>
      </c>
    </row>
    <row r="151" spans="1:27" ht="25.5">
      <c r="A151" s="1605">
        <f t="shared" si="2"/>
        <v>16</v>
      </c>
      <c r="B151" s="1598" t="s">
        <v>14944</v>
      </c>
      <c r="C151" s="1599" t="s">
        <v>14945</v>
      </c>
      <c r="D151" s="1600"/>
      <c r="E151" s="1599">
        <v>0.67</v>
      </c>
      <c r="F151" s="1600"/>
      <c r="G151" s="1600"/>
      <c r="H151" s="1600"/>
      <c r="I151" s="2"/>
      <c r="J151" s="2"/>
      <c r="K151" s="1600"/>
      <c r="L151" s="2"/>
      <c r="M151" s="2"/>
      <c r="N151" s="1600"/>
      <c r="O151" s="1600"/>
      <c r="P151" s="1599">
        <v>0.67</v>
      </c>
      <c r="Q151" s="1599">
        <v>0.67</v>
      </c>
      <c r="R151" s="1600" t="s">
        <v>55</v>
      </c>
      <c r="S151" s="1600"/>
      <c r="T151" s="2"/>
      <c r="U151" s="2"/>
      <c r="V151" s="2"/>
      <c r="W151" s="2"/>
      <c r="X151" s="2"/>
      <c r="Y151" s="2"/>
      <c r="Z151" s="1600"/>
      <c r="AA151" s="1599">
        <v>0.67</v>
      </c>
    </row>
    <row r="152" spans="1:27" ht="25.5">
      <c r="A152" s="1605">
        <f t="shared" si="2"/>
        <v>17</v>
      </c>
      <c r="B152" s="1598" t="s">
        <v>14946</v>
      </c>
      <c r="C152" s="1599" t="s">
        <v>14947</v>
      </c>
      <c r="D152" s="1600"/>
      <c r="E152" s="1599">
        <v>0.65800000000000003</v>
      </c>
      <c r="F152" s="1599">
        <v>0.65800000000000003</v>
      </c>
      <c r="G152" s="1599">
        <v>0.65800000000000003</v>
      </c>
      <c r="H152" s="1600"/>
      <c r="I152" s="2"/>
      <c r="J152" s="2"/>
      <c r="K152" s="1600"/>
      <c r="L152" s="2"/>
      <c r="M152" s="2"/>
      <c r="N152" s="1600"/>
      <c r="O152" s="1600"/>
      <c r="P152" s="1599"/>
      <c r="Q152" s="1599">
        <v>0.65800000000000003</v>
      </c>
      <c r="R152" s="1600" t="s">
        <v>605</v>
      </c>
      <c r="S152" s="1600"/>
      <c r="T152" s="2"/>
      <c r="U152" s="2"/>
      <c r="V152" s="2"/>
      <c r="W152" s="2"/>
      <c r="X152" s="2"/>
      <c r="Y152" s="2"/>
      <c r="Z152" s="1600"/>
      <c r="AA152" s="1599">
        <v>0.65800000000000003</v>
      </c>
    </row>
    <row r="153" spans="1:27">
      <c r="A153" s="1605">
        <f t="shared" si="2"/>
        <v>18</v>
      </c>
      <c r="B153" s="1598" t="s">
        <v>14948</v>
      </c>
      <c r="C153" s="1599" t="s">
        <v>14949</v>
      </c>
      <c r="D153" s="1600"/>
      <c r="E153" s="1599">
        <v>0.5</v>
      </c>
      <c r="F153" s="1600"/>
      <c r="G153" s="1600"/>
      <c r="H153" s="1600"/>
      <c r="I153" s="2"/>
      <c r="J153" s="2"/>
      <c r="K153" s="1600"/>
      <c r="L153" s="2"/>
      <c r="M153" s="2"/>
      <c r="N153" s="1600"/>
      <c r="O153" s="1600"/>
      <c r="P153" s="1599">
        <v>0.5</v>
      </c>
      <c r="Q153" s="1599">
        <v>0.5</v>
      </c>
      <c r="R153" s="1600" t="s">
        <v>55</v>
      </c>
      <c r="S153" s="1600"/>
      <c r="T153" s="2"/>
      <c r="U153" s="2"/>
      <c r="V153" s="2"/>
      <c r="W153" s="2"/>
      <c r="X153" s="2"/>
      <c r="Y153" s="2"/>
      <c r="Z153" s="1600"/>
      <c r="AA153" s="1599">
        <v>0.5</v>
      </c>
    </row>
    <row r="154" spans="1:27" ht="25.5">
      <c r="A154" s="1605">
        <f t="shared" si="2"/>
        <v>19</v>
      </c>
      <c r="B154" s="1598" t="s">
        <v>14950</v>
      </c>
      <c r="C154" s="1599" t="s">
        <v>14951</v>
      </c>
      <c r="D154" s="1600"/>
      <c r="E154" s="1599">
        <v>0.63600000000000001</v>
      </c>
      <c r="F154" s="1600"/>
      <c r="G154" s="1600"/>
      <c r="H154" s="1600"/>
      <c r="I154" s="2"/>
      <c r="J154" s="2"/>
      <c r="K154" s="1600"/>
      <c r="L154" s="2"/>
      <c r="M154" s="2"/>
      <c r="N154" s="1600"/>
      <c r="O154" s="1600"/>
      <c r="P154" s="1599">
        <v>0.63600000000000001</v>
      </c>
      <c r="Q154" s="1599">
        <v>0.63600000000000001</v>
      </c>
      <c r="R154" s="1600" t="s">
        <v>55</v>
      </c>
      <c r="S154" s="1600"/>
      <c r="T154" s="2"/>
      <c r="U154" s="2"/>
      <c r="V154" s="2"/>
      <c r="W154" s="2"/>
      <c r="X154" s="2"/>
      <c r="Y154" s="2"/>
      <c r="Z154" s="1600"/>
      <c r="AA154" s="1599">
        <v>0.63600000000000001</v>
      </c>
    </row>
    <row r="155" spans="1:27" ht="25.5">
      <c r="A155" s="1605">
        <f t="shared" si="2"/>
        <v>20</v>
      </c>
      <c r="B155" s="1598" t="s">
        <v>14952</v>
      </c>
      <c r="C155" s="1599" t="s">
        <v>14953</v>
      </c>
      <c r="D155" s="1600"/>
      <c r="E155" s="1599">
        <v>0.41799999999999998</v>
      </c>
      <c r="F155" s="1600"/>
      <c r="G155" s="1600"/>
      <c r="H155" s="1600"/>
      <c r="I155" s="2"/>
      <c r="J155" s="2"/>
      <c r="K155" s="1600"/>
      <c r="L155" s="2"/>
      <c r="M155" s="2"/>
      <c r="N155" s="1600"/>
      <c r="O155" s="1600"/>
      <c r="P155" s="1599">
        <v>0.41799999999999998</v>
      </c>
      <c r="Q155" s="1599">
        <v>0.41799999999999998</v>
      </c>
      <c r="R155" s="1600" t="s">
        <v>55</v>
      </c>
      <c r="S155" s="1600"/>
      <c r="T155" s="2"/>
      <c r="U155" s="2"/>
      <c r="V155" s="2"/>
      <c r="W155" s="2"/>
      <c r="X155" s="2"/>
      <c r="Y155" s="2"/>
      <c r="Z155" s="1600"/>
      <c r="AA155" s="1599">
        <v>0.41799999999999998</v>
      </c>
    </row>
    <row r="156" spans="1:27" ht="25.5">
      <c r="A156" s="1605">
        <f t="shared" si="2"/>
        <v>21</v>
      </c>
      <c r="B156" s="1598" t="s">
        <v>14954</v>
      </c>
      <c r="C156" s="1599" t="s">
        <v>14955</v>
      </c>
      <c r="D156" s="1600"/>
      <c r="E156" s="1599">
        <v>0.97199999999999998</v>
      </c>
      <c r="F156" s="1600"/>
      <c r="G156" s="1600"/>
      <c r="H156" s="1600"/>
      <c r="I156" s="2"/>
      <c r="J156" s="2"/>
      <c r="K156" s="1600"/>
      <c r="L156" s="2"/>
      <c r="M156" s="2"/>
      <c r="N156" s="1600"/>
      <c r="O156" s="1600"/>
      <c r="P156" s="1599">
        <v>0.97199999999999998</v>
      </c>
      <c r="Q156" s="1599">
        <v>0.97199999999999998</v>
      </c>
      <c r="R156" s="1600" t="s">
        <v>55</v>
      </c>
      <c r="S156" s="1600"/>
      <c r="T156" s="2"/>
      <c r="U156" s="2"/>
      <c r="V156" s="2"/>
      <c r="W156" s="2"/>
      <c r="X156" s="2"/>
      <c r="Y156" s="2"/>
      <c r="Z156" s="1600"/>
      <c r="AA156" s="1599">
        <v>0.97199999999999998</v>
      </c>
    </row>
    <row r="157" spans="1:27" ht="25.5">
      <c r="A157" s="1605">
        <f t="shared" si="2"/>
        <v>22</v>
      </c>
      <c r="B157" s="1598" t="s">
        <v>14956</v>
      </c>
      <c r="C157" s="1599" t="s">
        <v>14957</v>
      </c>
      <c r="D157" s="1600"/>
      <c r="E157" s="1599">
        <v>3.036</v>
      </c>
      <c r="F157" s="1600"/>
      <c r="G157" s="1600"/>
      <c r="H157" s="1600"/>
      <c r="I157" s="2"/>
      <c r="J157" s="2"/>
      <c r="K157" s="1600"/>
      <c r="L157" s="2"/>
      <c r="M157" s="2"/>
      <c r="N157" s="1600"/>
      <c r="O157" s="1600"/>
      <c r="P157" s="1599">
        <v>3.036</v>
      </c>
      <c r="Q157" s="1599">
        <v>3.036</v>
      </c>
      <c r="R157" s="1600" t="s">
        <v>55</v>
      </c>
      <c r="S157" s="1600"/>
      <c r="T157" s="2"/>
      <c r="U157" s="2"/>
      <c r="V157" s="2"/>
      <c r="W157" s="2"/>
      <c r="X157" s="2"/>
      <c r="Y157" s="2"/>
      <c r="Z157" s="1600"/>
      <c r="AA157" s="1599">
        <v>3.036</v>
      </c>
    </row>
    <row r="158" spans="1:27">
      <c r="A158" s="1605">
        <f t="shared" si="2"/>
        <v>23</v>
      </c>
      <c r="B158" s="1598" t="s">
        <v>14958</v>
      </c>
      <c r="C158" s="1599" t="s">
        <v>14959</v>
      </c>
      <c r="D158" s="1600"/>
      <c r="E158" s="1599">
        <v>0.8</v>
      </c>
      <c r="F158" s="1600"/>
      <c r="G158" s="1600"/>
      <c r="H158" s="1600"/>
      <c r="I158" s="2"/>
      <c r="J158" s="2"/>
      <c r="K158" s="1600"/>
      <c r="L158" s="2"/>
      <c r="M158" s="2"/>
      <c r="N158" s="1600"/>
      <c r="O158" s="1600"/>
      <c r="P158" s="1599">
        <v>0.8</v>
      </c>
      <c r="Q158" s="1599">
        <v>0.8</v>
      </c>
      <c r="R158" s="1600" t="s">
        <v>55</v>
      </c>
      <c r="S158" s="1600"/>
      <c r="T158" s="2"/>
      <c r="U158" s="2"/>
      <c r="V158" s="2"/>
      <c r="W158" s="2"/>
      <c r="X158" s="2"/>
      <c r="Y158" s="2"/>
      <c r="Z158" s="1600"/>
      <c r="AA158" s="1599">
        <v>0.8</v>
      </c>
    </row>
    <row r="159" spans="1:27">
      <c r="A159" s="1605">
        <f t="shared" si="2"/>
        <v>24</v>
      </c>
      <c r="B159" s="1598" t="s">
        <v>14960</v>
      </c>
      <c r="C159" s="1599" t="s">
        <v>14961</v>
      </c>
      <c r="D159" s="1600"/>
      <c r="E159" s="1599">
        <v>1</v>
      </c>
      <c r="F159" s="1600"/>
      <c r="G159" s="1600"/>
      <c r="H159" s="1600"/>
      <c r="I159" s="2"/>
      <c r="J159" s="2"/>
      <c r="K159" s="1600"/>
      <c r="L159" s="2"/>
      <c r="M159" s="2"/>
      <c r="N159" s="1600"/>
      <c r="O159" s="1600"/>
      <c r="P159" s="1599">
        <v>1</v>
      </c>
      <c r="Q159" s="1599">
        <v>1</v>
      </c>
      <c r="R159" s="1600" t="s">
        <v>55</v>
      </c>
      <c r="S159" s="1600"/>
      <c r="T159" s="2"/>
      <c r="U159" s="2"/>
      <c r="V159" s="2"/>
      <c r="W159" s="2"/>
      <c r="X159" s="2"/>
      <c r="Y159" s="2"/>
      <c r="Z159" s="1600"/>
      <c r="AA159" s="1599">
        <v>1</v>
      </c>
    </row>
    <row r="160" spans="1:27" ht="25.5">
      <c r="A160" s="1605">
        <f t="shared" si="2"/>
        <v>25</v>
      </c>
      <c r="B160" s="1598" t="s">
        <v>14962</v>
      </c>
      <c r="C160" s="1599" t="s">
        <v>14963</v>
      </c>
      <c r="D160" s="1600"/>
      <c r="E160" s="1599">
        <v>0.42899999999999999</v>
      </c>
      <c r="F160" s="1600"/>
      <c r="G160" s="1600"/>
      <c r="H160" s="1600"/>
      <c r="I160" s="2"/>
      <c r="J160" s="2"/>
      <c r="K160" s="1600"/>
      <c r="L160" s="2"/>
      <c r="M160" s="2"/>
      <c r="N160" s="1600"/>
      <c r="O160" s="1600"/>
      <c r="P160" s="1599">
        <v>0.42899999999999999</v>
      </c>
      <c r="Q160" s="1599">
        <v>0.42899999999999999</v>
      </c>
      <c r="R160" s="1600" t="s">
        <v>55</v>
      </c>
      <c r="S160" s="1600"/>
      <c r="T160" s="2"/>
      <c r="U160" s="2"/>
      <c r="V160" s="2"/>
      <c r="W160" s="2"/>
      <c r="X160" s="2"/>
      <c r="Y160" s="2"/>
      <c r="Z160" s="1600"/>
      <c r="AA160" s="1599">
        <v>0.42899999999999999</v>
      </c>
    </row>
    <row r="161" spans="1:27" ht="25.5">
      <c r="A161" s="1605">
        <f t="shared" si="2"/>
        <v>26</v>
      </c>
      <c r="B161" s="1598" t="s">
        <v>14964</v>
      </c>
      <c r="C161" s="1599" t="s">
        <v>14965</v>
      </c>
      <c r="D161" s="1600"/>
      <c r="E161" s="1599">
        <v>1.2</v>
      </c>
      <c r="F161" s="1600"/>
      <c r="G161" s="1600"/>
      <c r="H161" s="1600"/>
      <c r="I161" s="2"/>
      <c r="J161" s="2"/>
      <c r="K161" s="1600"/>
      <c r="L161" s="2"/>
      <c r="M161" s="2"/>
      <c r="N161" s="1600"/>
      <c r="O161" s="1600"/>
      <c r="P161" s="1599">
        <v>1.2</v>
      </c>
      <c r="Q161" s="1599">
        <v>1.2</v>
      </c>
      <c r="R161" s="1600" t="s">
        <v>55</v>
      </c>
      <c r="S161" s="1600"/>
      <c r="T161" s="2"/>
      <c r="U161" s="2"/>
      <c r="V161" s="2"/>
      <c r="W161" s="2"/>
      <c r="X161" s="2"/>
      <c r="Y161" s="2"/>
      <c r="Z161" s="1600"/>
      <c r="AA161" s="1599">
        <v>1.2</v>
      </c>
    </row>
    <row r="162" spans="1:27">
      <c r="A162" s="1605">
        <f t="shared" si="2"/>
        <v>27</v>
      </c>
      <c r="B162" s="1598" t="s">
        <v>14966</v>
      </c>
      <c r="C162" s="1599" t="s">
        <v>14967</v>
      </c>
      <c r="D162" s="1600"/>
      <c r="E162" s="1599">
        <v>0.5</v>
      </c>
      <c r="F162" s="1600"/>
      <c r="G162" s="1600"/>
      <c r="H162" s="1600"/>
      <c r="I162" s="2"/>
      <c r="J162" s="2"/>
      <c r="K162" s="1600"/>
      <c r="L162" s="2"/>
      <c r="M162" s="2"/>
      <c r="N162" s="1600"/>
      <c r="O162" s="1600"/>
      <c r="P162" s="1599">
        <v>0.5</v>
      </c>
      <c r="Q162" s="1599">
        <v>0.5</v>
      </c>
      <c r="R162" s="1600" t="s">
        <v>55</v>
      </c>
      <c r="S162" s="1600"/>
      <c r="T162" s="2"/>
      <c r="U162" s="2"/>
      <c r="V162" s="2"/>
      <c r="W162" s="2"/>
      <c r="X162" s="2"/>
      <c r="Y162" s="2"/>
      <c r="Z162" s="1600"/>
      <c r="AA162" s="1599">
        <v>0.5</v>
      </c>
    </row>
    <row r="163" spans="1:27">
      <c r="A163" s="1605">
        <f t="shared" si="2"/>
        <v>28</v>
      </c>
      <c r="B163" s="1598" t="s">
        <v>14968</v>
      </c>
      <c r="C163" s="1599" t="s">
        <v>14969</v>
      </c>
      <c r="D163" s="1600"/>
      <c r="E163" s="1599">
        <v>0.8</v>
      </c>
      <c r="F163" s="1600"/>
      <c r="G163" s="1600"/>
      <c r="H163" s="1600"/>
      <c r="I163" s="2"/>
      <c r="J163" s="2"/>
      <c r="K163" s="1600"/>
      <c r="L163" s="2"/>
      <c r="M163" s="2"/>
      <c r="N163" s="1600"/>
      <c r="O163" s="1600"/>
      <c r="P163" s="1599">
        <v>0.8</v>
      </c>
      <c r="Q163" s="1599">
        <v>0.8</v>
      </c>
      <c r="R163" s="1600" t="s">
        <v>55</v>
      </c>
      <c r="S163" s="1600"/>
      <c r="T163" s="2"/>
      <c r="U163" s="2"/>
      <c r="V163" s="2"/>
      <c r="W163" s="2"/>
      <c r="X163" s="2"/>
      <c r="Y163" s="2"/>
      <c r="Z163" s="1600"/>
      <c r="AA163" s="1599">
        <v>0.8</v>
      </c>
    </row>
    <row r="164" spans="1:27" ht="25.5">
      <c r="A164" s="1605">
        <f t="shared" si="2"/>
        <v>29</v>
      </c>
      <c r="B164" s="1598" t="s">
        <v>14970</v>
      </c>
      <c r="C164" s="1599" t="s">
        <v>14971</v>
      </c>
      <c r="D164" s="1600"/>
      <c r="E164" s="1599">
        <v>2.0579999999999998</v>
      </c>
      <c r="F164" s="1599">
        <v>1</v>
      </c>
      <c r="G164" s="1600"/>
      <c r="H164" s="1600"/>
      <c r="I164" s="2"/>
      <c r="J164" s="2"/>
      <c r="K164" s="1599">
        <v>1</v>
      </c>
      <c r="L164" s="2"/>
      <c r="M164" s="2"/>
      <c r="N164" s="1600"/>
      <c r="O164" s="1600"/>
      <c r="P164" s="1599">
        <v>1.0580000000000001</v>
      </c>
      <c r="Q164" s="1599">
        <v>1.0580000000000001</v>
      </c>
      <c r="R164" s="1600" t="s">
        <v>55</v>
      </c>
      <c r="S164" s="1600"/>
      <c r="T164" s="2"/>
      <c r="U164" s="2"/>
      <c r="V164" s="2"/>
      <c r="W164" s="2"/>
      <c r="X164" s="2"/>
      <c r="Y164" s="2"/>
      <c r="Z164" s="1600"/>
      <c r="AA164" s="1599">
        <v>2.0579999999999998</v>
      </c>
    </row>
    <row r="165" spans="1:27" ht="25.5">
      <c r="A165" s="1605">
        <f t="shared" si="2"/>
        <v>30</v>
      </c>
      <c r="B165" s="1598" t="s">
        <v>14972</v>
      </c>
      <c r="C165" s="1599" t="s">
        <v>14973</v>
      </c>
      <c r="D165" s="1600"/>
      <c r="E165" s="1599">
        <v>0.373</v>
      </c>
      <c r="F165" s="1600"/>
      <c r="G165" s="1600"/>
      <c r="H165" s="1600"/>
      <c r="I165" s="2"/>
      <c r="J165" s="2"/>
      <c r="K165" s="1600"/>
      <c r="L165" s="2"/>
      <c r="M165" s="2"/>
      <c r="N165" s="1600"/>
      <c r="O165" s="1600"/>
      <c r="P165" s="1599">
        <v>0.373</v>
      </c>
      <c r="Q165" s="1599">
        <v>0.373</v>
      </c>
      <c r="R165" s="1600" t="s">
        <v>55</v>
      </c>
      <c r="S165" s="1600"/>
      <c r="T165" s="2"/>
      <c r="U165" s="2"/>
      <c r="V165" s="2"/>
      <c r="W165" s="2"/>
      <c r="X165" s="2"/>
      <c r="Y165" s="2"/>
      <c r="Z165" s="1600"/>
      <c r="AA165" s="1599">
        <v>0.373</v>
      </c>
    </row>
    <row r="166" spans="1:27">
      <c r="A166" s="1605">
        <f t="shared" si="2"/>
        <v>31</v>
      </c>
      <c r="B166" s="1598" t="s">
        <v>14974</v>
      </c>
      <c r="C166" s="1599" t="s">
        <v>14975</v>
      </c>
      <c r="D166" s="1600"/>
      <c r="E166" s="1599">
        <v>0.4</v>
      </c>
      <c r="F166" s="1600"/>
      <c r="G166" s="1600"/>
      <c r="H166" s="1600"/>
      <c r="I166" s="2"/>
      <c r="J166" s="2"/>
      <c r="K166" s="1600"/>
      <c r="L166" s="2"/>
      <c r="M166" s="2"/>
      <c r="N166" s="1600"/>
      <c r="O166" s="1600"/>
      <c r="P166" s="1599">
        <v>0.4</v>
      </c>
      <c r="Q166" s="1599">
        <v>0.4</v>
      </c>
      <c r="R166" s="1600" t="s">
        <v>55</v>
      </c>
      <c r="S166" s="1600"/>
      <c r="T166" s="2"/>
      <c r="U166" s="2"/>
      <c r="V166" s="2"/>
      <c r="W166" s="2"/>
      <c r="X166" s="2"/>
      <c r="Y166" s="2"/>
      <c r="Z166" s="1600"/>
      <c r="AA166" s="1599">
        <v>0.4</v>
      </c>
    </row>
    <row r="167" spans="1:27" ht="25.5">
      <c r="A167" s="1605">
        <f t="shared" si="2"/>
        <v>32</v>
      </c>
      <c r="B167" s="1598" t="s">
        <v>14976</v>
      </c>
      <c r="C167" s="1599"/>
      <c r="D167" s="1600"/>
      <c r="E167" s="1599">
        <v>0.112</v>
      </c>
      <c r="F167" s="1600"/>
      <c r="G167" s="1600"/>
      <c r="H167" s="1600"/>
      <c r="I167" s="2"/>
      <c r="J167" s="2"/>
      <c r="K167" s="1600"/>
      <c r="L167" s="2"/>
      <c r="M167" s="2"/>
      <c r="N167" s="1600"/>
      <c r="O167" s="1600"/>
      <c r="P167" s="1599">
        <v>0.112</v>
      </c>
      <c r="Q167" s="1599">
        <v>0.112</v>
      </c>
      <c r="R167" s="1600" t="s">
        <v>55</v>
      </c>
      <c r="S167" s="1600"/>
      <c r="T167" s="2"/>
      <c r="U167" s="2"/>
      <c r="V167" s="2"/>
      <c r="W167" s="2"/>
      <c r="X167" s="2"/>
      <c r="Y167" s="2"/>
      <c r="Z167" s="1600"/>
      <c r="AA167" s="1599">
        <v>0.112</v>
      </c>
    </row>
    <row r="168" spans="1:27" ht="25.5">
      <c r="A168" s="1605">
        <f t="shared" si="2"/>
        <v>33</v>
      </c>
      <c r="B168" s="1598" t="s">
        <v>14977</v>
      </c>
      <c r="C168" s="1599"/>
      <c r="D168" s="1600"/>
      <c r="E168" s="1599">
        <v>0.5</v>
      </c>
      <c r="F168" s="1600"/>
      <c r="G168" s="1600"/>
      <c r="H168" s="1600"/>
      <c r="I168" s="2"/>
      <c r="J168" s="2"/>
      <c r="K168" s="1600"/>
      <c r="L168" s="2"/>
      <c r="M168" s="2"/>
      <c r="N168" s="1600"/>
      <c r="O168" s="1600"/>
      <c r="P168" s="1599">
        <v>0.5</v>
      </c>
      <c r="Q168" s="1599">
        <v>0.5</v>
      </c>
      <c r="R168" s="1600" t="s">
        <v>55</v>
      </c>
      <c r="S168" s="1600"/>
      <c r="T168" s="2"/>
      <c r="U168" s="2"/>
      <c r="V168" s="2"/>
      <c r="W168" s="2"/>
      <c r="X168" s="2"/>
      <c r="Y168" s="2"/>
      <c r="Z168" s="1600"/>
      <c r="AA168" s="1599">
        <v>0.5</v>
      </c>
    </row>
    <row r="169" spans="1:27" ht="25.5">
      <c r="A169" s="1605">
        <f t="shared" si="2"/>
        <v>34</v>
      </c>
      <c r="B169" s="1598" t="s">
        <v>14978</v>
      </c>
      <c r="C169" s="1599"/>
      <c r="D169" s="1600"/>
      <c r="E169" s="1599">
        <v>1.5</v>
      </c>
      <c r="F169" s="1600"/>
      <c r="G169" s="1600"/>
      <c r="H169" s="1600"/>
      <c r="I169" s="2"/>
      <c r="J169" s="2"/>
      <c r="K169" s="1600"/>
      <c r="L169" s="2"/>
      <c r="M169" s="2"/>
      <c r="N169" s="1600"/>
      <c r="O169" s="1600"/>
      <c r="P169" s="1599">
        <v>1.5</v>
      </c>
      <c r="Q169" s="1599">
        <v>1.5</v>
      </c>
      <c r="R169" s="1600" t="s">
        <v>55</v>
      </c>
      <c r="S169" s="1600"/>
      <c r="T169" s="2"/>
      <c r="U169" s="2"/>
      <c r="V169" s="2"/>
      <c r="W169" s="2"/>
      <c r="X169" s="2"/>
      <c r="Y169" s="2"/>
      <c r="Z169" s="1600"/>
      <c r="AA169" s="1599">
        <v>1.5</v>
      </c>
    </row>
    <row r="170" spans="1:27" ht="25.5">
      <c r="A170" s="1605">
        <f t="shared" si="2"/>
        <v>35</v>
      </c>
      <c r="B170" s="1598" t="s">
        <v>14979</v>
      </c>
      <c r="C170" s="1599"/>
      <c r="D170" s="1600"/>
      <c r="E170" s="1599">
        <v>1.6479999999999999</v>
      </c>
      <c r="F170" s="1600"/>
      <c r="G170" s="1600"/>
      <c r="H170" s="1600"/>
      <c r="I170" s="2"/>
      <c r="J170" s="2"/>
      <c r="K170" s="1600"/>
      <c r="L170" s="2"/>
      <c r="M170" s="2"/>
      <c r="N170" s="1600"/>
      <c r="O170" s="1600"/>
      <c r="P170" s="1599">
        <v>1.6479999999999999</v>
      </c>
      <c r="Q170" s="1599">
        <v>1.6479999999999999</v>
      </c>
      <c r="R170" s="1600" t="s">
        <v>55</v>
      </c>
      <c r="S170" s="1600"/>
      <c r="T170" s="2"/>
      <c r="U170" s="2"/>
      <c r="V170" s="2"/>
      <c r="W170" s="2"/>
      <c r="X170" s="2"/>
      <c r="Y170" s="2"/>
      <c r="Z170" s="1600"/>
      <c r="AA170" s="1599">
        <v>1.6479999999999999</v>
      </c>
    </row>
    <row r="171" spans="1:27" ht="25.5">
      <c r="A171" s="1608"/>
      <c r="B171" s="1609" t="s">
        <v>14980</v>
      </c>
      <c r="C171" s="1610"/>
      <c r="D171" s="1611"/>
      <c r="E171" s="1610">
        <f>SUM(E136:E170)</f>
        <v>38.418000000000006</v>
      </c>
      <c r="F171" s="1610">
        <f>SUM(F136:F164)</f>
        <v>1.6579999999999999</v>
      </c>
      <c r="G171" s="1610">
        <f>SUM(G136:G164)</f>
        <v>0.65800000000000003</v>
      </c>
      <c r="H171" s="1610">
        <f>SUM(H136:H164)</f>
        <v>0</v>
      </c>
      <c r="I171" s="1611"/>
      <c r="J171" s="1611"/>
      <c r="K171" s="1611">
        <f>SUM(K136:K164)</f>
        <v>1</v>
      </c>
      <c r="L171" s="1611"/>
      <c r="M171" s="1611"/>
      <c r="N171" s="1611"/>
      <c r="O171" s="1611"/>
      <c r="P171" s="1610">
        <f>SUM(P136:P170)</f>
        <v>36.760000000000005</v>
      </c>
      <c r="Q171" s="1610">
        <f>SUM(Q136:Q170)</f>
        <v>37.418000000000006</v>
      </c>
      <c r="R171" s="1611"/>
      <c r="S171" s="1611"/>
      <c r="T171" s="1611"/>
      <c r="U171" s="1611"/>
      <c r="V171" s="1611"/>
      <c r="W171" s="1611"/>
      <c r="X171" s="1611"/>
      <c r="Y171" s="1611"/>
      <c r="Z171" s="1611"/>
      <c r="AA171" s="1610">
        <f>SUM(AA136:AA170)</f>
        <v>38.418000000000006</v>
      </c>
    </row>
    <row r="172" spans="1:27" s="343" customFormat="1" ht="27" customHeight="1">
      <c r="A172" s="1606"/>
      <c r="B172" s="1607" t="s">
        <v>14981</v>
      </c>
      <c r="C172" s="1603"/>
      <c r="D172" s="1603"/>
      <c r="E172" s="1603"/>
      <c r="F172" s="1603"/>
      <c r="G172" s="1603"/>
      <c r="H172" s="1603"/>
      <c r="I172" s="1603"/>
      <c r="J172" s="1603"/>
      <c r="K172" s="1603"/>
      <c r="L172" s="1603"/>
      <c r="M172" s="1603"/>
      <c r="N172" s="1603"/>
      <c r="O172" s="1603"/>
      <c r="P172" s="1603"/>
      <c r="Q172" s="1603"/>
      <c r="R172" s="1603"/>
      <c r="S172" s="1603"/>
      <c r="T172" s="1603"/>
      <c r="U172" s="1603"/>
      <c r="V172" s="1603"/>
      <c r="W172" s="1603"/>
      <c r="X172" s="1603"/>
      <c r="Y172" s="1603"/>
      <c r="Z172" s="1603"/>
      <c r="AA172" s="1604"/>
    </row>
    <row r="173" spans="1:27">
      <c r="A173" s="1605">
        <v>1</v>
      </c>
      <c r="B173" s="1598" t="s">
        <v>14982</v>
      </c>
      <c r="C173" s="1599" t="s">
        <v>14983</v>
      </c>
      <c r="D173" s="1600"/>
      <c r="E173" s="1599">
        <v>4</v>
      </c>
      <c r="F173" s="1600"/>
      <c r="G173" s="1600"/>
      <c r="H173" s="1600"/>
      <c r="I173" s="2"/>
      <c r="J173" s="2"/>
      <c r="K173" s="1600"/>
      <c r="L173" s="2"/>
      <c r="M173" s="2"/>
      <c r="N173" s="1600"/>
      <c r="O173" s="1600"/>
      <c r="P173" s="1599">
        <v>4</v>
      </c>
      <c r="Q173" s="1599">
        <v>4</v>
      </c>
      <c r="R173" s="1600" t="s">
        <v>55</v>
      </c>
      <c r="S173" s="1600"/>
      <c r="T173" s="2"/>
      <c r="U173" s="2"/>
      <c r="V173" s="2"/>
      <c r="W173" s="2"/>
      <c r="X173" s="2"/>
      <c r="Y173" s="2"/>
      <c r="Z173" s="1600"/>
      <c r="AA173" s="1599">
        <v>4</v>
      </c>
    </row>
    <row r="174" spans="1:27">
      <c r="A174" s="1605">
        <f>A173+1</f>
        <v>2</v>
      </c>
      <c r="B174" s="1598" t="s">
        <v>14984</v>
      </c>
      <c r="C174" s="1599" t="s">
        <v>14985</v>
      </c>
      <c r="D174" s="1600"/>
      <c r="E174" s="1599">
        <v>1.6</v>
      </c>
      <c r="F174" s="1600"/>
      <c r="G174" s="1600"/>
      <c r="H174" s="1600"/>
      <c r="I174" s="2"/>
      <c r="J174" s="2"/>
      <c r="K174" s="1600"/>
      <c r="L174" s="2"/>
      <c r="M174" s="2"/>
      <c r="N174" s="1600"/>
      <c r="O174" s="1600"/>
      <c r="P174" s="1599">
        <v>1.6</v>
      </c>
      <c r="Q174" s="1599">
        <v>1.6</v>
      </c>
      <c r="R174" s="1600" t="s">
        <v>55</v>
      </c>
      <c r="S174" s="1600"/>
      <c r="T174" s="2"/>
      <c r="U174" s="2"/>
      <c r="V174" s="2"/>
      <c r="W174" s="2"/>
      <c r="X174" s="2"/>
      <c r="Y174" s="2"/>
      <c r="Z174" s="1600"/>
      <c r="AA174" s="1599">
        <v>1.6</v>
      </c>
    </row>
    <row r="175" spans="1:27">
      <c r="A175" s="1605">
        <f t="shared" ref="A175:A215" si="3">A174+1</f>
        <v>3</v>
      </c>
      <c r="B175" s="1598" t="s">
        <v>14986</v>
      </c>
      <c r="C175" s="1599" t="s">
        <v>14987</v>
      </c>
      <c r="D175" s="1600"/>
      <c r="E175" s="1599">
        <v>3.4</v>
      </c>
      <c r="F175" s="1600"/>
      <c r="G175" s="1600"/>
      <c r="H175" s="1600"/>
      <c r="I175" s="2"/>
      <c r="J175" s="2"/>
      <c r="K175" s="1600"/>
      <c r="L175" s="2"/>
      <c r="M175" s="2"/>
      <c r="N175" s="1600"/>
      <c r="O175" s="1600"/>
      <c r="P175" s="1599">
        <v>3.4</v>
      </c>
      <c r="Q175" s="1599">
        <v>3.4</v>
      </c>
      <c r="R175" s="1600" t="s">
        <v>55</v>
      </c>
      <c r="S175" s="1600"/>
      <c r="T175" s="2"/>
      <c r="U175" s="2"/>
      <c r="V175" s="2"/>
      <c r="W175" s="2"/>
      <c r="X175" s="2"/>
      <c r="Y175" s="2"/>
      <c r="Z175" s="1600"/>
      <c r="AA175" s="1599">
        <v>3.4</v>
      </c>
    </row>
    <row r="176" spans="1:27">
      <c r="A176" s="1605">
        <f t="shared" si="3"/>
        <v>4</v>
      </c>
      <c r="B176" s="1598" t="s">
        <v>14988</v>
      </c>
      <c r="C176" s="1599" t="s">
        <v>14989</v>
      </c>
      <c r="D176" s="1600"/>
      <c r="E176" s="1599">
        <v>2.7</v>
      </c>
      <c r="F176" s="1600"/>
      <c r="G176" s="1600"/>
      <c r="H176" s="1600"/>
      <c r="I176" s="2"/>
      <c r="J176" s="2"/>
      <c r="K176" s="1600"/>
      <c r="L176" s="2"/>
      <c r="M176" s="2"/>
      <c r="N176" s="1600"/>
      <c r="O176" s="1600"/>
      <c r="P176" s="1599">
        <v>2.7</v>
      </c>
      <c r="Q176" s="1599">
        <v>2.7</v>
      </c>
      <c r="R176" s="1600" t="s">
        <v>55</v>
      </c>
      <c r="S176" s="1600"/>
      <c r="T176" s="2"/>
      <c r="U176" s="2"/>
      <c r="V176" s="2"/>
      <c r="W176" s="2"/>
      <c r="X176" s="2"/>
      <c r="Y176" s="2"/>
      <c r="Z176" s="1600"/>
      <c r="AA176" s="1599">
        <v>2.7</v>
      </c>
    </row>
    <row r="177" spans="1:27">
      <c r="A177" s="1605">
        <f t="shared" si="3"/>
        <v>5</v>
      </c>
      <c r="B177" s="1598" t="s">
        <v>14990</v>
      </c>
      <c r="C177" s="1599" t="s">
        <v>14991</v>
      </c>
      <c r="D177" s="1600"/>
      <c r="E177" s="1599">
        <v>3.3</v>
      </c>
      <c r="F177" s="1600"/>
      <c r="G177" s="1600"/>
      <c r="H177" s="1600"/>
      <c r="I177" s="2"/>
      <c r="J177" s="2"/>
      <c r="K177" s="1600"/>
      <c r="L177" s="2"/>
      <c r="M177" s="2"/>
      <c r="N177" s="1600"/>
      <c r="O177" s="1600"/>
      <c r="P177" s="1599">
        <v>3.3</v>
      </c>
      <c r="Q177" s="1599">
        <v>3.3</v>
      </c>
      <c r="R177" s="1600" t="s">
        <v>55</v>
      </c>
      <c r="S177" s="1600"/>
      <c r="T177" s="2"/>
      <c r="U177" s="2"/>
      <c r="V177" s="2"/>
      <c r="W177" s="2"/>
      <c r="X177" s="2"/>
      <c r="Y177" s="2"/>
      <c r="Z177" s="1600"/>
      <c r="AA177" s="1599">
        <v>3.3</v>
      </c>
    </row>
    <row r="178" spans="1:27">
      <c r="A178" s="1605">
        <f t="shared" si="3"/>
        <v>6</v>
      </c>
      <c r="B178" s="1598" t="s">
        <v>14992</v>
      </c>
      <c r="C178" s="1599" t="s">
        <v>14993</v>
      </c>
      <c r="D178" s="1600"/>
      <c r="E178" s="1599">
        <v>4</v>
      </c>
      <c r="F178" s="1600"/>
      <c r="G178" s="1600"/>
      <c r="H178" s="1600"/>
      <c r="I178" s="2"/>
      <c r="J178" s="2"/>
      <c r="K178" s="1600"/>
      <c r="L178" s="2"/>
      <c r="M178" s="2"/>
      <c r="N178" s="1600"/>
      <c r="O178" s="1600"/>
      <c r="P178" s="1599">
        <v>4</v>
      </c>
      <c r="Q178" s="1599">
        <v>4</v>
      </c>
      <c r="R178" s="1600" t="s">
        <v>55</v>
      </c>
      <c r="S178" s="1600"/>
      <c r="T178" s="2"/>
      <c r="U178" s="2"/>
      <c r="V178" s="2"/>
      <c r="W178" s="2"/>
      <c r="X178" s="2"/>
      <c r="Y178" s="2"/>
      <c r="Z178" s="1600"/>
      <c r="AA178" s="1599">
        <v>4</v>
      </c>
    </row>
    <row r="179" spans="1:27">
      <c r="A179" s="1605">
        <f t="shared" si="3"/>
        <v>7</v>
      </c>
      <c r="B179" s="1598" t="s">
        <v>14994</v>
      </c>
      <c r="C179" s="1599" t="s">
        <v>14995</v>
      </c>
      <c r="D179" s="1600"/>
      <c r="E179" s="1599">
        <v>0.3</v>
      </c>
      <c r="F179" s="1600"/>
      <c r="G179" s="1600"/>
      <c r="H179" s="1600"/>
      <c r="I179" s="2"/>
      <c r="J179" s="2"/>
      <c r="K179" s="1600"/>
      <c r="L179" s="2"/>
      <c r="M179" s="2"/>
      <c r="N179" s="1600"/>
      <c r="O179" s="1600"/>
      <c r="P179" s="1599">
        <v>0.3</v>
      </c>
      <c r="Q179" s="1599">
        <v>0.3</v>
      </c>
      <c r="R179" s="1600" t="s">
        <v>55</v>
      </c>
      <c r="S179" s="1600"/>
      <c r="T179" s="2"/>
      <c r="U179" s="2"/>
      <c r="V179" s="2"/>
      <c r="W179" s="2"/>
      <c r="X179" s="2"/>
      <c r="Y179" s="2"/>
      <c r="Z179" s="1600"/>
      <c r="AA179" s="1599">
        <v>0.3</v>
      </c>
    </row>
    <row r="180" spans="1:27">
      <c r="A180" s="1605">
        <f t="shared" si="3"/>
        <v>8</v>
      </c>
      <c r="B180" s="1598" t="s">
        <v>14996</v>
      </c>
      <c r="C180" s="1599" t="s">
        <v>14997</v>
      </c>
      <c r="D180" s="1600"/>
      <c r="E180" s="1599">
        <v>2</v>
      </c>
      <c r="F180" s="1600"/>
      <c r="G180" s="1600"/>
      <c r="H180" s="1600"/>
      <c r="I180" s="2"/>
      <c r="J180" s="2"/>
      <c r="K180" s="1600"/>
      <c r="L180" s="2"/>
      <c r="M180" s="2"/>
      <c r="N180" s="1600"/>
      <c r="O180" s="1600"/>
      <c r="P180" s="1599">
        <v>2</v>
      </c>
      <c r="Q180" s="1599">
        <v>2</v>
      </c>
      <c r="R180" s="1600" t="s">
        <v>55</v>
      </c>
      <c r="S180" s="1600"/>
      <c r="T180" s="2"/>
      <c r="U180" s="2"/>
      <c r="V180" s="2"/>
      <c r="W180" s="2"/>
      <c r="X180" s="2"/>
      <c r="Y180" s="2"/>
      <c r="Z180" s="1600"/>
      <c r="AA180" s="1599">
        <v>2</v>
      </c>
    </row>
    <row r="181" spans="1:27">
      <c r="A181" s="1605">
        <f t="shared" si="3"/>
        <v>9</v>
      </c>
      <c r="B181" s="1598" t="s">
        <v>14998</v>
      </c>
      <c r="C181" s="1599" t="s">
        <v>14999</v>
      </c>
      <c r="D181" s="1600"/>
      <c r="E181" s="1599">
        <v>0.2</v>
      </c>
      <c r="F181" s="1600">
        <v>0.2</v>
      </c>
      <c r="G181" s="1600">
        <v>0.2</v>
      </c>
      <c r="H181" s="1600"/>
      <c r="I181" s="2"/>
      <c r="J181" s="2"/>
      <c r="K181" s="1600"/>
      <c r="L181" s="2"/>
      <c r="M181" s="2"/>
      <c r="N181" s="1600"/>
      <c r="O181" s="1600"/>
      <c r="P181" s="1599"/>
      <c r="Q181" s="1599"/>
      <c r="R181" s="1600" t="s">
        <v>55</v>
      </c>
      <c r="S181" s="1600"/>
      <c r="T181" s="2"/>
      <c r="U181" s="2"/>
      <c r="V181" s="2"/>
      <c r="W181" s="2"/>
      <c r="X181" s="2"/>
      <c r="Y181" s="2"/>
      <c r="Z181" s="1600"/>
      <c r="AA181" s="1599">
        <v>0.2</v>
      </c>
    </row>
    <row r="182" spans="1:27">
      <c r="A182" s="1605">
        <f t="shared" si="3"/>
        <v>10</v>
      </c>
      <c r="B182" s="1598" t="s">
        <v>15000</v>
      </c>
      <c r="C182" s="1599" t="s">
        <v>15001</v>
      </c>
      <c r="D182" s="1600"/>
      <c r="E182" s="1599">
        <v>4.7</v>
      </c>
      <c r="F182" s="1600"/>
      <c r="G182" s="1600"/>
      <c r="H182" s="1600"/>
      <c r="I182" s="2"/>
      <c r="J182" s="2"/>
      <c r="K182" s="1600"/>
      <c r="L182" s="2"/>
      <c r="M182" s="2"/>
      <c r="N182" s="1600"/>
      <c r="O182" s="1600"/>
      <c r="P182" s="1599">
        <v>4.7</v>
      </c>
      <c r="Q182" s="1599">
        <v>4.7</v>
      </c>
      <c r="R182" s="1600" t="s">
        <v>55</v>
      </c>
      <c r="S182" s="1600"/>
      <c r="T182" s="2"/>
      <c r="U182" s="2"/>
      <c r="V182" s="2"/>
      <c r="W182" s="2"/>
      <c r="X182" s="2"/>
      <c r="Y182" s="2"/>
      <c r="Z182" s="1600"/>
      <c r="AA182" s="1599">
        <v>4.7</v>
      </c>
    </row>
    <row r="183" spans="1:27">
      <c r="A183" s="1605">
        <f t="shared" si="3"/>
        <v>11</v>
      </c>
      <c r="B183" s="1598" t="s">
        <v>15002</v>
      </c>
      <c r="C183" s="1599" t="s">
        <v>15003</v>
      </c>
      <c r="D183" s="1600"/>
      <c r="E183" s="1599">
        <v>0.2</v>
      </c>
      <c r="F183" s="1600"/>
      <c r="G183" s="1600"/>
      <c r="H183" s="1600"/>
      <c r="I183" s="2"/>
      <c r="J183" s="2"/>
      <c r="K183" s="1600"/>
      <c r="L183" s="2"/>
      <c r="M183" s="2"/>
      <c r="N183" s="1600"/>
      <c r="O183" s="1600"/>
      <c r="P183" s="1599">
        <v>0.2</v>
      </c>
      <c r="Q183" s="1599">
        <v>0.2</v>
      </c>
      <c r="R183" s="1600" t="s">
        <v>55</v>
      </c>
      <c r="S183" s="1600"/>
      <c r="T183" s="2"/>
      <c r="U183" s="2"/>
      <c r="V183" s="2"/>
      <c r="W183" s="2"/>
      <c r="X183" s="2"/>
      <c r="Y183" s="2"/>
      <c r="Z183" s="1600"/>
      <c r="AA183" s="1599">
        <v>0.2</v>
      </c>
    </row>
    <row r="184" spans="1:27">
      <c r="A184" s="1605">
        <f t="shared" si="3"/>
        <v>12</v>
      </c>
      <c r="B184" s="1598" t="s">
        <v>15004</v>
      </c>
      <c r="C184" s="1599" t="s">
        <v>15005</v>
      </c>
      <c r="D184" s="1600"/>
      <c r="E184" s="1599">
        <v>2</v>
      </c>
      <c r="F184" s="1600"/>
      <c r="G184" s="1600"/>
      <c r="H184" s="1600"/>
      <c r="I184" s="2"/>
      <c r="J184" s="2"/>
      <c r="K184" s="1600"/>
      <c r="L184" s="2"/>
      <c r="M184" s="2"/>
      <c r="N184" s="1600"/>
      <c r="O184" s="1600"/>
      <c r="P184" s="1599">
        <v>2</v>
      </c>
      <c r="Q184" s="1599">
        <v>2</v>
      </c>
      <c r="R184" s="1600" t="s">
        <v>55</v>
      </c>
      <c r="S184" s="1600"/>
      <c r="T184" s="2"/>
      <c r="U184" s="2"/>
      <c r="V184" s="2"/>
      <c r="W184" s="2"/>
      <c r="X184" s="2"/>
      <c r="Y184" s="2"/>
      <c r="Z184" s="1600"/>
      <c r="AA184" s="1599">
        <v>2</v>
      </c>
    </row>
    <row r="185" spans="1:27">
      <c r="A185" s="1605">
        <f t="shared" si="3"/>
        <v>13</v>
      </c>
      <c r="B185" s="1598" t="s">
        <v>15006</v>
      </c>
      <c r="C185" s="1599" t="s">
        <v>15007</v>
      </c>
      <c r="D185" s="1600"/>
      <c r="E185" s="1599">
        <v>1.8</v>
      </c>
      <c r="F185" s="1600"/>
      <c r="G185" s="1600"/>
      <c r="H185" s="1600"/>
      <c r="I185" s="2"/>
      <c r="J185" s="2"/>
      <c r="K185" s="1600"/>
      <c r="L185" s="2"/>
      <c r="M185" s="2"/>
      <c r="N185" s="1600"/>
      <c r="O185" s="1600"/>
      <c r="P185" s="1599">
        <v>1.8</v>
      </c>
      <c r="Q185" s="1599">
        <v>1.8</v>
      </c>
      <c r="R185" s="1600" t="s">
        <v>55</v>
      </c>
      <c r="S185" s="1600"/>
      <c r="T185" s="2"/>
      <c r="U185" s="2"/>
      <c r="V185" s="2"/>
      <c r="W185" s="2"/>
      <c r="X185" s="2"/>
      <c r="Y185" s="2"/>
      <c r="Z185" s="1600"/>
      <c r="AA185" s="1599">
        <v>1.8</v>
      </c>
    </row>
    <row r="186" spans="1:27">
      <c r="A186" s="1605">
        <f t="shared" si="3"/>
        <v>14</v>
      </c>
      <c r="B186" s="1598" t="s">
        <v>15008</v>
      </c>
      <c r="C186" s="1599" t="s">
        <v>15009</v>
      </c>
      <c r="D186" s="1600"/>
      <c r="E186" s="1599">
        <v>2</v>
      </c>
      <c r="F186" s="1600"/>
      <c r="G186" s="1600"/>
      <c r="H186" s="1600"/>
      <c r="I186" s="2"/>
      <c r="J186" s="2"/>
      <c r="K186" s="1600"/>
      <c r="L186" s="2"/>
      <c r="M186" s="2"/>
      <c r="N186" s="1600"/>
      <c r="O186" s="1600"/>
      <c r="P186" s="1599">
        <v>2</v>
      </c>
      <c r="Q186" s="1599">
        <v>2</v>
      </c>
      <c r="R186" s="1600" t="s">
        <v>55</v>
      </c>
      <c r="S186" s="1600"/>
      <c r="T186" s="2"/>
      <c r="U186" s="2"/>
      <c r="V186" s="2"/>
      <c r="W186" s="2"/>
      <c r="X186" s="2"/>
      <c r="Y186" s="2"/>
      <c r="Z186" s="1600"/>
      <c r="AA186" s="1599">
        <v>2</v>
      </c>
    </row>
    <row r="187" spans="1:27">
      <c r="A187" s="1605">
        <f t="shared" si="3"/>
        <v>15</v>
      </c>
      <c r="B187" s="1598" t="s">
        <v>15010</v>
      </c>
      <c r="C187" s="1599" t="s">
        <v>15011</v>
      </c>
      <c r="D187" s="1600"/>
      <c r="E187" s="1599">
        <v>0.1</v>
      </c>
      <c r="F187" s="1600">
        <v>0.1</v>
      </c>
      <c r="G187" s="1600">
        <v>0.1</v>
      </c>
      <c r="H187" s="1600"/>
      <c r="I187" s="2"/>
      <c r="J187" s="2"/>
      <c r="K187" s="1600"/>
      <c r="L187" s="2"/>
      <c r="M187" s="2"/>
      <c r="N187" s="1600"/>
      <c r="O187" s="1600"/>
      <c r="P187" s="1599"/>
      <c r="Q187" s="1599"/>
      <c r="R187" s="1600" t="s">
        <v>55</v>
      </c>
      <c r="S187" s="1600"/>
      <c r="T187" s="2"/>
      <c r="U187" s="2"/>
      <c r="V187" s="2"/>
      <c r="W187" s="2"/>
      <c r="X187" s="2"/>
      <c r="Y187" s="2"/>
      <c r="Z187" s="1600"/>
      <c r="AA187" s="1599">
        <v>0.1</v>
      </c>
    </row>
    <row r="188" spans="1:27">
      <c r="A188" s="1605">
        <f t="shared" si="3"/>
        <v>16</v>
      </c>
      <c r="B188" s="1598" t="s">
        <v>15012</v>
      </c>
      <c r="C188" s="1599" t="s">
        <v>15013</v>
      </c>
      <c r="D188" s="1600"/>
      <c r="E188" s="1599">
        <v>0.2</v>
      </c>
      <c r="F188" s="1600">
        <v>0.2</v>
      </c>
      <c r="G188" s="1600">
        <v>0.2</v>
      </c>
      <c r="H188" s="1600"/>
      <c r="I188" s="2"/>
      <c r="J188" s="2"/>
      <c r="K188" s="1600"/>
      <c r="L188" s="2"/>
      <c r="M188" s="2"/>
      <c r="N188" s="1600"/>
      <c r="O188" s="1600"/>
      <c r="P188" s="1599"/>
      <c r="Q188" s="1599"/>
      <c r="R188" s="1600" t="s">
        <v>55</v>
      </c>
      <c r="S188" s="1600"/>
      <c r="T188" s="2"/>
      <c r="U188" s="2"/>
      <c r="V188" s="2"/>
      <c r="W188" s="2"/>
      <c r="X188" s="2"/>
      <c r="Y188" s="2"/>
      <c r="Z188" s="1600"/>
      <c r="AA188" s="1599">
        <v>0.2</v>
      </c>
    </row>
    <row r="189" spans="1:27">
      <c r="A189" s="1605">
        <f t="shared" si="3"/>
        <v>17</v>
      </c>
      <c r="B189" s="1598" t="s">
        <v>15014</v>
      </c>
      <c r="C189" s="1599" t="s">
        <v>15015</v>
      </c>
      <c r="D189" s="1600"/>
      <c r="E189" s="1599">
        <v>1.45</v>
      </c>
      <c r="F189" s="1600"/>
      <c r="G189" s="1600"/>
      <c r="H189" s="1600"/>
      <c r="I189" s="2"/>
      <c r="J189" s="2"/>
      <c r="K189" s="1600"/>
      <c r="L189" s="2"/>
      <c r="M189" s="2"/>
      <c r="N189" s="1600"/>
      <c r="O189" s="1600"/>
      <c r="P189" s="1599">
        <v>1.45</v>
      </c>
      <c r="Q189" s="1599">
        <v>1.45</v>
      </c>
      <c r="R189" s="1600" t="s">
        <v>55</v>
      </c>
      <c r="S189" s="1600"/>
      <c r="T189" s="2"/>
      <c r="U189" s="2"/>
      <c r="V189" s="2"/>
      <c r="W189" s="2"/>
      <c r="X189" s="2"/>
      <c r="Y189" s="2"/>
      <c r="Z189" s="1600"/>
      <c r="AA189" s="1599">
        <v>1.45</v>
      </c>
    </row>
    <row r="190" spans="1:27">
      <c r="A190" s="1605">
        <f t="shared" si="3"/>
        <v>18</v>
      </c>
      <c r="B190" s="1598" t="s">
        <v>15016</v>
      </c>
      <c r="C190" s="1599" t="s">
        <v>15017</v>
      </c>
      <c r="D190" s="1600"/>
      <c r="E190" s="1599">
        <v>4</v>
      </c>
      <c r="F190" s="1600"/>
      <c r="G190" s="1600"/>
      <c r="H190" s="1600"/>
      <c r="I190" s="2"/>
      <c r="J190" s="2"/>
      <c r="K190" s="1600"/>
      <c r="L190" s="2"/>
      <c r="M190" s="2"/>
      <c r="N190" s="1600"/>
      <c r="O190" s="1600"/>
      <c r="P190" s="1599">
        <v>4</v>
      </c>
      <c r="Q190" s="1599">
        <v>4</v>
      </c>
      <c r="R190" s="1600" t="s">
        <v>55</v>
      </c>
      <c r="S190" s="1600"/>
      <c r="T190" s="2"/>
      <c r="U190" s="2"/>
      <c r="V190" s="2"/>
      <c r="W190" s="2"/>
      <c r="X190" s="2"/>
      <c r="Y190" s="2"/>
      <c r="Z190" s="1600"/>
      <c r="AA190" s="1599">
        <v>4</v>
      </c>
    </row>
    <row r="191" spans="1:27">
      <c r="A191" s="1605">
        <f t="shared" si="3"/>
        <v>19</v>
      </c>
      <c r="B191" s="1598" t="s">
        <v>15018</v>
      </c>
      <c r="C191" s="1599" t="s">
        <v>15019</v>
      </c>
      <c r="D191" s="1600"/>
      <c r="E191" s="1599">
        <v>0.2</v>
      </c>
      <c r="F191" s="1600"/>
      <c r="G191" s="1600"/>
      <c r="H191" s="1600"/>
      <c r="I191" s="2"/>
      <c r="J191" s="2"/>
      <c r="K191" s="1600"/>
      <c r="L191" s="2"/>
      <c r="M191" s="2"/>
      <c r="N191" s="1600"/>
      <c r="O191" s="1600"/>
      <c r="P191" s="1599">
        <v>0.2</v>
      </c>
      <c r="Q191" s="1599">
        <v>0.2</v>
      </c>
      <c r="R191" s="1600" t="s">
        <v>55</v>
      </c>
      <c r="S191" s="1600"/>
      <c r="T191" s="2"/>
      <c r="U191" s="2"/>
      <c r="V191" s="2"/>
      <c r="W191" s="2"/>
      <c r="X191" s="2"/>
      <c r="Y191" s="2"/>
      <c r="Z191" s="1600"/>
      <c r="AA191" s="1599">
        <v>0.2</v>
      </c>
    </row>
    <row r="192" spans="1:27">
      <c r="A192" s="1605">
        <f t="shared" si="3"/>
        <v>20</v>
      </c>
      <c r="B192" s="1598" t="s">
        <v>15020</v>
      </c>
      <c r="C192" s="1599" t="s">
        <v>15021</v>
      </c>
      <c r="D192" s="1600"/>
      <c r="E192" s="1599">
        <v>0.1</v>
      </c>
      <c r="F192" s="1600"/>
      <c r="G192" s="1600"/>
      <c r="H192" s="1600"/>
      <c r="I192" s="2"/>
      <c r="J192" s="2"/>
      <c r="K192" s="1600"/>
      <c r="L192" s="2"/>
      <c r="M192" s="2"/>
      <c r="N192" s="1600"/>
      <c r="O192" s="1600"/>
      <c r="P192" s="1599">
        <v>0.1</v>
      </c>
      <c r="Q192" s="1599">
        <v>0.1</v>
      </c>
      <c r="R192" s="1600" t="s">
        <v>55</v>
      </c>
      <c r="S192" s="1600"/>
      <c r="T192" s="2"/>
      <c r="U192" s="2"/>
      <c r="V192" s="2"/>
      <c r="W192" s="2"/>
      <c r="X192" s="2"/>
      <c r="Y192" s="2"/>
      <c r="Z192" s="1600"/>
      <c r="AA192" s="1599">
        <v>0.1</v>
      </c>
    </row>
    <row r="193" spans="1:27">
      <c r="A193" s="1605">
        <f t="shared" si="3"/>
        <v>21</v>
      </c>
      <c r="B193" s="1598" t="s">
        <v>15022</v>
      </c>
      <c r="C193" s="1599" t="s">
        <v>15023</v>
      </c>
      <c r="D193" s="1600"/>
      <c r="E193" s="1599">
        <v>0.2</v>
      </c>
      <c r="F193" s="1600"/>
      <c r="G193" s="1600"/>
      <c r="H193" s="1600"/>
      <c r="I193" s="2"/>
      <c r="J193" s="2"/>
      <c r="K193" s="1600"/>
      <c r="L193" s="2"/>
      <c r="M193" s="2"/>
      <c r="N193" s="1600"/>
      <c r="O193" s="1600"/>
      <c r="P193" s="1599">
        <v>0.2</v>
      </c>
      <c r="Q193" s="1599">
        <v>0.2</v>
      </c>
      <c r="R193" s="1600" t="s">
        <v>55</v>
      </c>
      <c r="S193" s="1600"/>
      <c r="T193" s="2"/>
      <c r="U193" s="2"/>
      <c r="V193" s="2"/>
      <c r="W193" s="2"/>
      <c r="X193" s="2"/>
      <c r="Y193" s="2"/>
      <c r="Z193" s="1600"/>
      <c r="AA193" s="1599">
        <v>0.2</v>
      </c>
    </row>
    <row r="194" spans="1:27">
      <c r="A194" s="1605">
        <f t="shared" si="3"/>
        <v>22</v>
      </c>
      <c r="B194" s="1598" t="s">
        <v>15024</v>
      </c>
      <c r="C194" s="1599" t="s">
        <v>15025</v>
      </c>
      <c r="D194" s="1600"/>
      <c r="E194" s="1599">
        <v>1.33</v>
      </c>
      <c r="F194" s="1600"/>
      <c r="G194" s="1600"/>
      <c r="H194" s="1600"/>
      <c r="I194" s="2"/>
      <c r="J194" s="2"/>
      <c r="K194" s="1600"/>
      <c r="L194" s="2"/>
      <c r="M194" s="2"/>
      <c r="N194" s="1600"/>
      <c r="O194" s="1600"/>
      <c r="P194" s="1599">
        <v>1.33</v>
      </c>
      <c r="Q194" s="1599">
        <v>1.33</v>
      </c>
      <c r="R194" s="1600" t="s">
        <v>55</v>
      </c>
      <c r="S194" s="1600"/>
      <c r="T194" s="2"/>
      <c r="U194" s="2"/>
      <c r="V194" s="2"/>
      <c r="W194" s="2"/>
      <c r="X194" s="2"/>
      <c r="Y194" s="2"/>
      <c r="Z194" s="1600"/>
      <c r="AA194" s="1599">
        <v>1.33</v>
      </c>
    </row>
    <row r="195" spans="1:27">
      <c r="A195" s="1605">
        <f t="shared" si="3"/>
        <v>23</v>
      </c>
      <c r="B195" s="1598" t="s">
        <v>15026</v>
      </c>
      <c r="C195" s="1599" t="s">
        <v>15027</v>
      </c>
      <c r="D195" s="1600"/>
      <c r="E195" s="1599">
        <v>4.7</v>
      </c>
      <c r="F195" s="1600"/>
      <c r="G195" s="1600"/>
      <c r="H195" s="1600"/>
      <c r="I195" s="2"/>
      <c r="J195" s="2"/>
      <c r="K195" s="1600"/>
      <c r="L195" s="2"/>
      <c r="M195" s="2"/>
      <c r="N195" s="1600"/>
      <c r="O195" s="1600"/>
      <c r="P195" s="1599">
        <v>4.7</v>
      </c>
      <c r="Q195" s="1599">
        <v>4.7</v>
      </c>
      <c r="R195" s="1600" t="s">
        <v>55</v>
      </c>
      <c r="S195" s="1600"/>
      <c r="T195" s="2"/>
      <c r="U195" s="2"/>
      <c r="V195" s="2"/>
      <c r="W195" s="2"/>
      <c r="X195" s="2"/>
      <c r="Y195" s="2"/>
      <c r="Z195" s="1600"/>
      <c r="AA195" s="1599">
        <v>4.7</v>
      </c>
    </row>
    <row r="196" spans="1:27">
      <c r="A196" s="1605">
        <f t="shared" si="3"/>
        <v>24</v>
      </c>
      <c r="B196" s="1598" t="s">
        <v>15028</v>
      </c>
      <c r="C196" s="1599" t="s">
        <v>15029</v>
      </c>
      <c r="D196" s="1600"/>
      <c r="E196" s="1599">
        <v>1.7</v>
      </c>
      <c r="F196" s="1600"/>
      <c r="G196" s="1600"/>
      <c r="H196" s="1600"/>
      <c r="I196" s="2"/>
      <c r="J196" s="2"/>
      <c r="K196" s="1600"/>
      <c r="L196" s="2"/>
      <c r="M196" s="2"/>
      <c r="N196" s="1600"/>
      <c r="O196" s="1600"/>
      <c r="P196" s="1599">
        <v>1.7</v>
      </c>
      <c r="Q196" s="1599">
        <v>1.7</v>
      </c>
      <c r="R196" s="1600" t="s">
        <v>55</v>
      </c>
      <c r="S196" s="1600"/>
      <c r="T196" s="2"/>
      <c r="U196" s="2"/>
      <c r="V196" s="2"/>
      <c r="W196" s="2"/>
      <c r="X196" s="2"/>
      <c r="Y196" s="2"/>
      <c r="Z196" s="1600"/>
      <c r="AA196" s="1599">
        <v>1.7</v>
      </c>
    </row>
    <row r="197" spans="1:27">
      <c r="A197" s="1605">
        <f t="shared" si="3"/>
        <v>25</v>
      </c>
      <c r="B197" s="1598" t="s">
        <v>15030</v>
      </c>
      <c r="C197" s="1599" t="s">
        <v>15031</v>
      </c>
      <c r="D197" s="1600"/>
      <c r="E197" s="1599">
        <v>1.4</v>
      </c>
      <c r="F197" s="1600"/>
      <c r="G197" s="1600"/>
      <c r="H197" s="1600"/>
      <c r="I197" s="2"/>
      <c r="J197" s="2"/>
      <c r="K197" s="1600"/>
      <c r="L197" s="2"/>
      <c r="M197" s="2"/>
      <c r="N197" s="1600"/>
      <c r="O197" s="1600"/>
      <c r="P197" s="1599">
        <v>1.4</v>
      </c>
      <c r="Q197" s="1599">
        <v>1.4</v>
      </c>
      <c r="R197" s="1600" t="s">
        <v>55</v>
      </c>
      <c r="S197" s="1600"/>
      <c r="T197" s="2"/>
      <c r="U197" s="2"/>
      <c r="V197" s="2"/>
      <c r="W197" s="2"/>
      <c r="X197" s="2"/>
      <c r="Y197" s="2"/>
      <c r="Z197" s="1600"/>
      <c r="AA197" s="1599">
        <v>1.4</v>
      </c>
    </row>
    <row r="198" spans="1:27">
      <c r="A198" s="1605">
        <f t="shared" si="3"/>
        <v>26</v>
      </c>
      <c r="B198" s="1598" t="s">
        <v>15032</v>
      </c>
      <c r="C198" s="1599" t="s">
        <v>15033</v>
      </c>
      <c r="D198" s="1600"/>
      <c r="E198" s="1599">
        <v>1.33</v>
      </c>
      <c r="F198" s="1600"/>
      <c r="G198" s="1600"/>
      <c r="H198" s="1600"/>
      <c r="I198" s="2"/>
      <c r="J198" s="2"/>
      <c r="K198" s="1600"/>
      <c r="L198" s="2"/>
      <c r="M198" s="2"/>
      <c r="N198" s="1600"/>
      <c r="O198" s="1600"/>
      <c r="P198" s="1599">
        <v>1.33</v>
      </c>
      <c r="Q198" s="1599">
        <v>1.33</v>
      </c>
      <c r="R198" s="1600" t="s">
        <v>55</v>
      </c>
      <c r="S198" s="1600"/>
      <c r="T198" s="2"/>
      <c r="U198" s="2"/>
      <c r="V198" s="2"/>
      <c r="W198" s="2"/>
      <c r="X198" s="2"/>
      <c r="Y198" s="2"/>
      <c r="Z198" s="1600"/>
      <c r="AA198" s="1599">
        <v>1.33</v>
      </c>
    </row>
    <row r="199" spans="1:27">
      <c r="A199" s="1605">
        <f t="shared" si="3"/>
        <v>27</v>
      </c>
      <c r="B199" s="1598" t="s">
        <v>15034</v>
      </c>
      <c r="C199" s="1599" t="s">
        <v>15035</v>
      </c>
      <c r="D199" s="1600"/>
      <c r="E199" s="1599">
        <v>5.6</v>
      </c>
      <c r="F199" s="1600"/>
      <c r="G199" s="1600"/>
      <c r="H199" s="1600"/>
      <c r="I199" s="2"/>
      <c r="J199" s="2"/>
      <c r="K199" s="1600"/>
      <c r="L199" s="2"/>
      <c r="M199" s="2"/>
      <c r="N199" s="1600"/>
      <c r="O199" s="1600"/>
      <c r="P199" s="1599">
        <v>5.6</v>
      </c>
      <c r="Q199" s="1599">
        <v>5.6</v>
      </c>
      <c r="R199" s="1600" t="s">
        <v>55</v>
      </c>
      <c r="S199" s="1600"/>
      <c r="T199" s="2"/>
      <c r="U199" s="2"/>
      <c r="V199" s="2"/>
      <c r="W199" s="2"/>
      <c r="X199" s="2"/>
      <c r="Y199" s="2"/>
      <c r="Z199" s="1600"/>
      <c r="AA199" s="1599">
        <v>5.6</v>
      </c>
    </row>
    <row r="200" spans="1:27">
      <c r="A200" s="1605">
        <f t="shared" si="3"/>
        <v>28</v>
      </c>
      <c r="B200" s="1598" t="s">
        <v>15036</v>
      </c>
      <c r="C200" s="1599" t="s">
        <v>15037</v>
      </c>
      <c r="D200" s="1600"/>
      <c r="E200" s="1599">
        <v>2</v>
      </c>
      <c r="F200" s="1600"/>
      <c r="G200" s="1600"/>
      <c r="H200" s="1600"/>
      <c r="I200" s="2"/>
      <c r="J200" s="2"/>
      <c r="K200" s="1600"/>
      <c r="L200" s="2"/>
      <c r="M200" s="2"/>
      <c r="N200" s="1600"/>
      <c r="O200" s="1600"/>
      <c r="P200" s="1599">
        <v>2</v>
      </c>
      <c r="Q200" s="1599">
        <v>2</v>
      </c>
      <c r="R200" s="1600" t="s">
        <v>55</v>
      </c>
      <c r="S200" s="1600"/>
      <c r="T200" s="2"/>
      <c r="U200" s="2"/>
      <c r="V200" s="2"/>
      <c r="W200" s="2"/>
      <c r="X200" s="2"/>
      <c r="Y200" s="2"/>
      <c r="Z200" s="1600"/>
      <c r="AA200" s="1599">
        <v>2</v>
      </c>
    </row>
    <row r="201" spans="1:27">
      <c r="A201" s="1605">
        <f t="shared" si="3"/>
        <v>29</v>
      </c>
      <c r="B201" s="1598" t="s">
        <v>15038</v>
      </c>
      <c r="C201" s="1599" t="s">
        <v>15039</v>
      </c>
      <c r="D201" s="1600"/>
      <c r="E201" s="1599">
        <v>2.7</v>
      </c>
      <c r="F201" s="1600"/>
      <c r="G201" s="1600"/>
      <c r="H201" s="1600"/>
      <c r="I201" s="2"/>
      <c r="J201" s="2"/>
      <c r="K201" s="1600"/>
      <c r="L201" s="2"/>
      <c r="M201" s="2"/>
      <c r="N201" s="1600"/>
      <c r="O201" s="1600"/>
      <c r="P201" s="1599">
        <v>2.7</v>
      </c>
      <c r="Q201" s="1599">
        <v>2.7</v>
      </c>
      <c r="R201" s="1600" t="s">
        <v>55</v>
      </c>
      <c r="S201" s="1600"/>
      <c r="T201" s="2"/>
      <c r="U201" s="2"/>
      <c r="V201" s="2"/>
      <c r="W201" s="2"/>
      <c r="X201" s="2"/>
      <c r="Y201" s="2"/>
      <c r="Z201" s="1600"/>
      <c r="AA201" s="1599">
        <v>2.7</v>
      </c>
    </row>
    <row r="202" spans="1:27">
      <c r="A202" s="1605">
        <f t="shared" si="3"/>
        <v>30</v>
      </c>
      <c r="B202" s="1598" t="s">
        <v>15040</v>
      </c>
      <c r="C202" s="1599" t="s">
        <v>15041</v>
      </c>
      <c r="D202" s="1600"/>
      <c r="E202" s="1599">
        <v>1.3</v>
      </c>
      <c r="F202" s="1600"/>
      <c r="G202" s="1600"/>
      <c r="H202" s="1600"/>
      <c r="I202" s="2"/>
      <c r="J202" s="2"/>
      <c r="K202" s="1600"/>
      <c r="L202" s="2"/>
      <c r="M202" s="2"/>
      <c r="N202" s="1600"/>
      <c r="O202" s="1600"/>
      <c r="P202" s="1599">
        <v>1.3</v>
      </c>
      <c r="Q202" s="1599">
        <v>1.3</v>
      </c>
      <c r="R202" s="1600" t="s">
        <v>55</v>
      </c>
      <c r="S202" s="1600"/>
      <c r="T202" s="2"/>
      <c r="U202" s="2"/>
      <c r="V202" s="2"/>
      <c r="W202" s="2"/>
      <c r="X202" s="2"/>
      <c r="Y202" s="2"/>
      <c r="Z202" s="1600"/>
      <c r="AA202" s="1599">
        <v>1.3</v>
      </c>
    </row>
    <row r="203" spans="1:27">
      <c r="A203" s="1605">
        <f t="shared" si="3"/>
        <v>31</v>
      </c>
      <c r="B203" s="1598" t="s">
        <v>15042</v>
      </c>
      <c r="C203" s="1599" t="s">
        <v>15043</v>
      </c>
      <c r="D203" s="1600"/>
      <c r="E203" s="1599">
        <v>0.15</v>
      </c>
      <c r="F203" s="1600"/>
      <c r="G203" s="1600"/>
      <c r="H203" s="1600"/>
      <c r="I203" s="2"/>
      <c r="J203" s="2"/>
      <c r="K203" s="1600"/>
      <c r="L203" s="2"/>
      <c r="M203" s="2"/>
      <c r="N203" s="1600"/>
      <c r="O203" s="1600"/>
      <c r="P203" s="1599">
        <v>0.15</v>
      </c>
      <c r="Q203" s="1599">
        <v>0.15</v>
      </c>
      <c r="R203" s="1600" t="s">
        <v>55</v>
      </c>
      <c r="S203" s="1600"/>
      <c r="T203" s="2"/>
      <c r="U203" s="2"/>
      <c r="V203" s="2"/>
      <c r="W203" s="2"/>
      <c r="X203" s="2"/>
      <c r="Y203" s="2"/>
      <c r="Z203" s="1600"/>
      <c r="AA203" s="1599">
        <v>0.15</v>
      </c>
    </row>
    <row r="204" spans="1:27">
      <c r="A204" s="1605">
        <f t="shared" si="3"/>
        <v>32</v>
      </c>
      <c r="B204" s="1598" t="s">
        <v>15044</v>
      </c>
      <c r="C204" s="1599" t="s">
        <v>15045</v>
      </c>
      <c r="D204" s="1600"/>
      <c r="E204" s="1599">
        <v>4</v>
      </c>
      <c r="F204" s="1600"/>
      <c r="G204" s="1600"/>
      <c r="H204" s="1600"/>
      <c r="I204" s="2"/>
      <c r="J204" s="2"/>
      <c r="K204" s="1600"/>
      <c r="L204" s="2"/>
      <c r="M204" s="2"/>
      <c r="N204" s="1600"/>
      <c r="O204" s="1600"/>
      <c r="P204" s="1599">
        <v>4</v>
      </c>
      <c r="Q204" s="1599">
        <v>4</v>
      </c>
      <c r="R204" s="1600" t="s">
        <v>55</v>
      </c>
      <c r="S204" s="1600"/>
      <c r="T204" s="2"/>
      <c r="U204" s="2"/>
      <c r="V204" s="2"/>
      <c r="W204" s="2"/>
      <c r="X204" s="2"/>
      <c r="Y204" s="2"/>
      <c r="Z204" s="1600"/>
      <c r="AA204" s="1599">
        <v>4</v>
      </c>
    </row>
    <row r="205" spans="1:27">
      <c r="A205" s="1605">
        <f t="shared" si="3"/>
        <v>33</v>
      </c>
      <c r="B205" s="1598" t="s">
        <v>15046</v>
      </c>
      <c r="C205" s="1599" t="s">
        <v>15047</v>
      </c>
      <c r="D205" s="1600"/>
      <c r="E205" s="1599">
        <v>1.3</v>
      </c>
      <c r="F205" s="1600"/>
      <c r="G205" s="1600"/>
      <c r="H205" s="1600"/>
      <c r="I205" s="2"/>
      <c r="J205" s="2"/>
      <c r="K205" s="1600"/>
      <c r="L205" s="2"/>
      <c r="M205" s="2"/>
      <c r="N205" s="1600"/>
      <c r="O205" s="1600"/>
      <c r="P205" s="1599">
        <v>1.3</v>
      </c>
      <c r="Q205" s="1599">
        <v>1.3</v>
      </c>
      <c r="R205" s="1600" t="s">
        <v>55</v>
      </c>
      <c r="S205" s="1600"/>
      <c r="T205" s="2"/>
      <c r="U205" s="2"/>
      <c r="V205" s="2"/>
      <c r="W205" s="2"/>
      <c r="X205" s="2"/>
      <c r="Y205" s="2"/>
      <c r="Z205" s="1600"/>
      <c r="AA205" s="1599">
        <v>1.3</v>
      </c>
    </row>
    <row r="206" spans="1:27">
      <c r="A206" s="1605">
        <f t="shared" si="3"/>
        <v>34</v>
      </c>
      <c r="B206" s="1598" t="s">
        <v>15048</v>
      </c>
      <c r="C206" s="1599" t="s">
        <v>15049</v>
      </c>
      <c r="D206" s="1600"/>
      <c r="E206" s="1599">
        <v>2.7</v>
      </c>
      <c r="F206" s="1600"/>
      <c r="G206" s="1600"/>
      <c r="H206" s="1600"/>
      <c r="I206" s="2"/>
      <c r="J206" s="2"/>
      <c r="K206" s="1600"/>
      <c r="L206" s="2"/>
      <c r="M206" s="2"/>
      <c r="N206" s="1600"/>
      <c r="O206" s="1600"/>
      <c r="P206" s="1599">
        <v>2.7</v>
      </c>
      <c r="Q206" s="1599">
        <v>2.7</v>
      </c>
      <c r="R206" s="1600" t="s">
        <v>55</v>
      </c>
      <c r="S206" s="1600"/>
      <c r="T206" s="2"/>
      <c r="U206" s="2"/>
      <c r="V206" s="2"/>
      <c r="W206" s="2"/>
      <c r="X206" s="2"/>
      <c r="Y206" s="2"/>
      <c r="Z206" s="1600"/>
      <c r="AA206" s="1599">
        <v>2.7</v>
      </c>
    </row>
    <row r="207" spans="1:27">
      <c r="A207" s="1605">
        <f t="shared" si="3"/>
        <v>35</v>
      </c>
      <c r="B207" s="1598" t="s">
        <v>15050</v>
      </c>
      <c r="C207" s="1599" t="s">
        <v>15051</v>
      </c>
      <c r="D207" s="1600"/>
      <c r="E207" s="1599">
        <v>2.7</v>
      </c>
      <c r="F207" s="1600"/>
      <c r="G207" s="1600"/>
      <c r="H207" s="1600"/>
      <c r="I207" s="2"/>
      <c r="J207" s="2"/>
      <c r="K207" s="1600"/>
      <c r="L207" s="2"/>
      <c r="M207" s="2"/>
      <c r="N207" s="1600"/>
      <c r="O207" s="1600"/>
      <c r="P207" s="1599">
        <v>2.7</v>
      </c>
      <c r="Q207" s="1599">
        <v>2.7</v>
      </c>
      <c r="R207" s="1600" t="s">
        <v>55</v>
      </c>
      <c r="S207" s="1600"/>
      <c r="T207" s="2"/>
      <c r="U207" s="2"/>
      <c r="V207" s="2"/>
      <c r="W207" s="2"/>
      <c r="X207" s="2"/>
      <c r="Y207" s="2"/>
      <c r="Z207" s="1600"/>
      <c r="AA207" s="1599">
        <v>2.7</v>
      </c>
    </row>
    <row r="208" spans="1:27">
      <c r="A208" s="1605">
        <f t="shared" si="3"/>
        <v>36</v>
      </c>
      <c r="B208" s="1598" t="s">
        <v>15052</v>
      </c>
      <c r="C208" s="1599" t="s">
        <v>15053</v>
      </c>
      <c r="D208" s="1600"/>
      <c r="E208" s="1599">
        <v>2</v>
      </c>
      <c r="F208" s="1600"/>
      <c r="G208" s="1600"/>
      <c r="H208" s="1600"/>
      <c r="I208" s="2"/>
      <c r="J208" s="2"/>
      <c r="K208" s="1600"/>
      <c r="L208" s="2"/>
      <c r="M208" s="2"/>
      <c r="N208" s="1600"/>
      <c r="O208" s="1600"/>
      <c r="P208" s="1599">
        <v>2</v>
      </c>
      <c r="Q208" s="1599">
        <v>2</v>
      </c>
      <c r="R208" s="1600" t="s">
        <v>55</v>
      </c>
      <c r="S208" s="1600"/>
      <c r="T208" s="2"/>
      <c r="U208" s="2"/>
      <c r="V208" s="2"/>
      <c r="W208" s="2"/>
      <c r="X208" s="2"/>
      <c r="Y208" s="2"/>
      <c r="Z208" s="1600"/>
      <c r="AA208" s="1599">
        <v>2</v>
      </c>
    </row>
    <row r="209" spans="1:41">
      <c r="A209" s="1605">
        <f t="shared" si="3"/>
        <v>37</v>
      </c>
      <c r="B209" s="1598" t="s">
        <v>15054</v>
      </c>
      <c r="C209" s="1599" t="s">
        <v>15055</v>
      </c>
      <c r="D209" s="1600"/>
      <c r="E209" s="1599">
        <v>1.33</v>
      </c>
      <c r="F209" s="1600"/>
      <c r="G209" s="1600"/>
      <c r="H209" s="1600"/>
      <c r="I209" s="2"/>
      <c r="J209" s="2"/>
      <c r="K209" s="1600"/>
      <c r="L209" s="2"/>
      <c r="M209" s="2"/>
      <c r="N209" s="1600"/>
      <c r="O209" s="1600"/>
      <c r="P209" s="1599">
        <v>1.33</v>
      </c>
      <c r="Q209" s="1599">
        <v>1.33</v>
      </c>
      <c r="R209" s="1600" t="s">
        <v>55</v>
      </c>
      <c r="S209" s="1600"/>
      <c r="T209" s="2"/>
      <c r="U209" s="2"/>
      <c r="V209" s="2"/>
      <c r="W209" s="2"/>
      <c r="X209" s="2"/>
      <c r="Y209" s="2"/>
      <c r="Z209" s="1600"/>
      <c r="AA209" s="1599">
        <v>1.33</v>
      </c>
    </row>
    <row r="210" spans="1:41">
      <c r="A210" s="1605">
        <f t="shared" si="3"/>
        <v>38</v>
      </c>
      <c r="B210" s="1598" t="s">
        <v>15056</v>
      </c>
      <c r="C210" s="1599" t="s">
        <v>15057</v>
      </c>
      <c r="D210" s="1600"/>
      <c r="E210" s="1599">
        <v>2.7</v>
      </c>
      <c r="F210" s="1600"/>
      <c r="G210" s="1600"/>
      <c r="H210" s="1600"/>
      <c r="I210" s="2"/>
      <c r="J210" s="2"/>
      <c r="K210" s="1600"/>
      <c r="L210" s="2"/>
      <c r="M210" s="2"/>
      <c r="N210" s="1600"/>
      <c r="O210" s="1600"/>
      <c r="P210" s="1599">
        <v>2.7</v>
      </c>
      <c r="Q210" s="1599">
        <v>2.7</v>
      </c>
      <c r="R210" s="1600" t="s">
        <v>55</v>
      </c>
      <c r="S210" s="1600"/>
      <c r="T210" s="2"/>
      <c r="U210" s="2"/>
      <c r="V210" s="2"/>
      <c r="W210" s="2"/>
      <c r="X210" s="2"/>
      <c r="Y210" s="2"/>
      <c r="Z210" s="1600"/>
      <c r="AA210" s="1599">
        <v>2.7</v>
      </c>
    </row>
    <row r="211" spans="1:41">
      <c r="A211" s="1605">
        <f t="shared" si="3"/>
        <v>39</v>
      </c>
      <c r="B211" s="1598" t="s">
        <v>15058</v>
      </c>
      <c r="C211" s="1599" t="s">
        <v>15059</v>
      </c>
      <c r="D211" s="1600"/>
      <c r="E211" s="1599">
        <v>6</v>
      </c>
      <c r="F211" s="1600"/>
      <c r="G211" s="1600"/>
      <c r="H211" s="1600"/>
      <c r="I211" s="2"/>
      <c r="J211" s="2"/>
      <c r="K211" s="1600"/>
      <c r="L211" s="2"/>
      <c r="M211" s="2"/>
      <c r="N211" s="1600"/>
      <c r="O211" s="1600"/>
      <c r="P211" s="1599">
        <v>6</v>
      </c>
      <c r="Q211" s="1599">
        <v>6</v>
      </c>
      <c r="R211" s="1600" t="s">
        <v>55</v>
      </c>
      <c r="S211" s="1600"/>
      <c r="T211" s="2"/>
      <c r="U211" s="2"/>
      <c r="V211" s="2"/>
      <c r="W211" s="2"/>
      <c r="X211" s="2"/>
      <c r="Y211" s="2"/>
      <c r="Z211" s="1600"/>
      <c r="AA211" s="1599">
        <v>6</v>
      </c>
    </row>
    <row r="212" spans="1:41">
      <c r="A212" s="1605">
        <f t="shared" si="3"/>
        <v>40</v>
      </c>
      <c r="B212" s="1598" t="s">
        <v>15060</v>
      </c>
      <c r="C212" s="1599" t="s">
        <v>15061</v>
      </c>
      <c r="D212" s="1600"/>
      <c r="E212" s="1599">
        <v>2</v>
      </c>
      <c r="F212" s="1600"/>
      <c r="G212" s="1600"/>
      <c r="H212" s="1600"/>
      <c r="I212" s="2"/>
      <c r="J212" s="2"/>
      <c r="K212" s="1600"/>
      <c r="L212" s="2"/>
      <c r="M212" s="2"/>
      <c r="N212" s="1600"/>
      <c r="O212" s="1600"/>
      <c r="P212" s="1599">
        <v>2</v>
      </c>
      <c r="Q212" s="1599">
        <v>2</v>
      </c>
      <c r="R212" s="1600" t="s">
        <v>55</v>
      </c>
      <c r="S212" s="1600"/>
      <c r="T212" s="2"/>
      <c r="U212" s="2"/>
      <c r="V212" s="2"/>
      <c r="W212" s="2"/>
      <c r="X212" s="2"/>
      <c r="Y212" s="2"/>
      <c r="Z212" s="1600"/>
      <c r="AA212" s="1599">
        <v>2</v>
      </c>
    </row>
    <row r="213" spans="1:41">
      <c r="A213" s="1605">
        <f t="shared" si="3"/>
        <v>41</v>
      </c>
      <c r="B213" s="1598" t="s">
        <v>15062</v>
      </c>
      <c r="C213" s="1599" t="s">
        <v>15063</v>
      </c>
      <c r="D213" s="1600"/>
      <c r="E213" s="1599">
        <v>1.6</v>
      </c>
      <c r="F213" s="1600"/>
      <c r="G213" s="1600"/>
      <c r="H213" s="1600"/>
      <c r="I213" s="2"/>
      <c r="J213" s="2"/>
      <c r="K213" s="1600"/>
      <c r="L213" s="2"/>
      <c r="M213" s="2"/>
      <c r="N213" s="1600"/>
      <c r="O213" s="1600"/>
      <c r="P213" s="1599">
        <v>1.6</v>
      </c>
      <c r="Q213" s="1599">
        <v>1.6</v>
      </c>
      <c r="R213" s="1600" t="s">
        <v>55</v>
      </c>
      <c r="S213" s="1600"/>
      <c r="T213" s="2"/>
      <c r="U213" s="2"/>
      <c r="V213" s="2"/>
      <c r="W213" s="2"/>
      <c r="X213" s="2"/>
      <c r="Y213" s="2"/>
      <c r="Z213" s="1600"/>
      <c r="AA213" s="1599">
        <v>1.6</v>
      </c>
    </row>
    <row r="214" spans="1:41">
      <c r="A214" s="1605">
        <f t="shared" si="3"/>
        <v>42</v>
      </c>
      <c r="B214" s="1598" t="s">
        <v>15064</v>
      </c>
      <c r="C214" s="1599" t="s">
        <v>15065</v>
      </c>
      <c r="D214" s="1600"/>
      <c r="E214" s="1599">
        <v>0.3</v>
      </c>
      <c r="F214" s="1600"/>
      <c r="G214" s="1600"/>
      <c r="H214" s="1600"/>
      <c r="I214" s="2"/>
      <c r="J214" s="2"/>
      <c r="K214" s="1600"/>
      <c r="L214" s="2"/>
      <c r="M214" s="2"/>
      <c r="N214" s="1600"/>
      <c r="O214" s="1600"/>
      <c r="P214" s="1599">
        <v>0.3</v>
      </c>
      <c r="Q214" s="1599">
        <v>0.3</v>
      </c>
      <c r="R214" s="1600" t="s">
        <v>55</v>
      </c>
      <c r="S214" s="1600"/>
      <c r="T214" s="2"/>
      <c r="U214" s="2"/>
      <c r="V214" s="2"/>
      <c r="W214" s="2"/>
      <c r="X214" s="2"/>
      <c r="Y214" s="2"/>
      <c r="Z214" s="1600"/>
      <c r="AA214" s="1599">
        <v>0.3</v>
      </c>
    </row>
    <row r="215" spans="1:41">
      <c r="A215" s="1605">
        <f t="shared" si="3"/>
        <v>43</v>
      </c>
      <c r="B215" s="1598" t="s">
        <v>15066</v>
      </c>
      <c r="C215" s="1599" t="s">
        <v>15067</v>
      </c>
      <c r="D215" s="1600"/>
      <c r="E215" s="1599">
        <v>5.3</v>
      </c>
      <c r="F215" s="1600"/>
      <c r="G215" s="1600"/>
      <c r="H215" s="1600"/>
      <c r="I215" s="2"/>
      <c r="J215" s="2"/>
      <c r="K215" s="1600"/>
      <c r="L215" s="2"/>
      <c r="M215" s="2"/>
      <c r="N215" s="1600"/>
      <c r="O215" s="1600"/>
      <c r="P215" s="1599">
        <v>5.3</v>
      </c>
      <c r="Q215" s="1599">
        <v>5.3</v>
      </c>
      <c r="R215" s="1600" t="s">
        <v>55</v>
      </c>
      <c r="S215" s="1600"/>
      <c r="T215" s="2"/>
      <c r="U215" s="2"/>
      <c r="V215" s="2"/>
      <c r="W215" s="2"/>
      <c r="X215" s="2"/>
      <c r="Y215" s="2"/>
      <c r="Z215" s="1600"/>
      <c r="AA215" s="1599">
        <v>5.3</v>
      </c>
    </row>
    <row r="216" spans="1:41" ht="25.5">
      <c r="A216" s="1608"/>
      <c r="B216" s="1609" t="s">
        <v>15068</v>
      </c>
      <c r="C216" s="1611"/>
      <c r="D216" s="1611"/>
      <c r="E216" s="1610">
        <f>SUM(E173:E215)</f>
        <v>92.590000000000018</v>
      </c>
      <c r="F216" s="1610">
        <f>SUM(F173:F215)</f>
        <v>0.5</v>
      </c>
      <c r="G216" s="1610">
        <f>SUM(G173:G215)</f>
        <v>0.5</v>
      </c>
      <c r="H216" s="1610">
        <f>SUM(H173:H215)</f>
        <v>0</v>
      </c>
      <c r="I216" s="1611"/>
      <c r="J216" s="1611"/>
      <c r="K216" s="1610">
        <f>SUM(K173:K215)</f>
        <v>0</v>
      </c>
      <c r="L216" s="1611"/>
      <c r="M216" s="1611"/>
      <c r="N216" s="1611"/>
      <c r="O216" s="1611"/>
      <c r="P216" s="1610">
        <f>SUM(P173:P215)</f>
        <v>92.09</v>
      </c>
      <c r="Q216" s="1610">
        <f>SUM(Q173:Q215)</f>
        <v>92.09</v>
      </c>
      <c r="R216" s="1610"/>
      <c r="S216" s="1611"/>
      <c r="T216" s="1611"/>
      <c r="U216" s="1611"/>
      <c r="V216" s="1611"/>
      <c r="W216" s="1611"/>
      <c r="X216" s="1611"/>
      <c r="Y216" s="1611"/>
      <c r="Z216" s="1611"/>
      <c r="AA216" s="1610">
        <f>SUM(AA173:AA215)</f>
        <v>92.590000000000018</v>
      </c>
    </row>
    <row r="217" spans="1:41" ht="31.5" customHeight="1">
      <c r="A217" s="1613">
        <f>A215+A170+A133</f>
        <v>202</v>
      </c>
      <c r="B217" s="1614" t="s">
        <v>15069</v>
      </c>
      <c r="C217" s="1615"/>
      <c r="D217" s="1615"/>
      <c r="E217" s="1616">
        <f>E134+E171+E216</f>
        <v>306.2770000000001</v>
      </c>
      <c r="F217" s="1616">
        <f>F134+F171+F216</f>
        <v>11.73</v>
      </c>
      <c r="G217" s="1616">
        <f>G134+G171+G216</f>
        <v>8.4870000000000019</v>
      </c>
      <c r="H217" s="1616">
        <f>H134+H171+H216</f>
        <v>0.5</v>
      </c>
      <c r="I217" s="1616"/>
      <c r="J217" s="1616">
        <f>J134+J171+J216</f>
        <v>0</v>
      </c>
      <c r="K217" s="1616">
        <f>K134+K171+K216</f>
        <v>2.7429999999999999</v>
      </c>
      <c r="L217" s="1616"/>
      <c r="M217" s="1616"/>
      <c r="N217" s="1616"/>
      <c r="O217" s="1616"/>
      <c r="P217" s="1616">
        <f>P134+P171+P216</f>
        <v>294.54700000000003</v>
      </c>
      <c r="Q217" s="1616">
        <f>Q134+Q171+Q216</f>
        <v>294.96500000000003</v>
      </c>
      <c r="R217" s="1616"/>
      <c r="S217" s="1616"/>
      <c r="T217" s="1616"/>
      <c r="U217" s="1616"/>
      <c r="V217" s="1616"/>
      <c r="W217" s="1616"/>
      <c r="X217" s="1616"/>
      <c r="Y217" s="1616"/>
      <c r="Z217" s="1616">
        <f>Z134+Z171+Z216</f>
        <v>7.4939999999999998</v>
      </c>
      <c r="AA217" s="1616">
        <f>AA134+AA171+AA216</f>
        <v>298.78300000000007</v>
      </c>
    </row>
    <row r="218" spans="1:41" ht="7.5" customHeight="1"/>
    <row r="219" spans="1:41" ht="22.5" customHeight="1">
      <c r="A219" s="3148" t="s">
        <v>50</v>
      </c>
      <c r="B219" s="3149"/>
      <c r="C219" s="3150"/>
      <c r="D219" s="3150"/>
      <c r="E219" s="3150"/>
      <c r="F219" s="3150"/>
      <c r="G219" s="3150"/>
      <c r="H219" s="3150"/>
      <c r="I219" s="3150"/>
      <c r="J219" s="3150"/>
      <c r="K219" s="3150"/>
      <c r="L219" s="3150"/>
      <c r="M219" s="3150"/>
      <c r="N219" s="3150"/>
      <c r="O219" s="3150"/>
      <c r="P219" s="3150"/>
      <c r="Q219" s="3150"/>
      <c r="R219" s="3150"/>
      <c r="S219" s="3150"/>
      <c r="T219" s="3150"/>
      <c r="U219" s="3150"/>
      <c r="V219" s="3150"/>
      <c r="W219" s="3150"/>
      <c r="X219" s="3150"/>
      <c r="Y219" s="3150"/>
      <c r="Z219" s="3150"/>
      <c r="AA219" s="3151"/>
    </row>
    <row r="220" spans="1:41">
      <c r="A220" s="47"/>
      <c r="B220" s="47" t="s">
        <v>6386</v>
      </c>
      <c r="C220" s="694"/>
      <c r="D220" s="694"/>
      <c r="E220" s="694"/>
      <c r="F220" s="694"/>
      <c r="G220" s="694"/>
      <c r="H220" s="694"/>
      <c r="I220" s="694"/>
      <c r="J220" s="694"/>
      <c r="K220" s="694"/>
      <c r="L220" s="694"/>
      <c r="M220" s="694"/>
      <c r="N220" s="694"/>
      <c r="O220" s="694"/>
      <c r="P220" s="694"/>
      <c r="Q220" s="694"/>
      <c r="R220" s="694"/>
      <c r="S220" s="694"/>
      <c r="T220" s="694"/>
      <c r="U220" s="694"/>
      <c r="V220" s="694"/>
      <c r="W220" s="694"/>
      <c r="X220" s="694"/>
      <c r="Y220" s="694"/>
      <c r="Z220" s="694"/>
      <c r="AA220" s="695"/>
      <c r="AB220" s="1"/>
      <c r="AC220" s="1"/>
      <c r="AD220" s="1"/>
      <c r="AE220" s="1"/>
      <c r="AF220" s="1"/>
      <c r="AG220" s="1"/>
      <c r="AH220" s="1"/>
      <c r="AI220" s="1"/>
      <c r="AJ220" s="1"/>
      <c r="AK220" s="1"/>
      <c r="AL220" s="1"/>
      <c r="AM220" s="1"/>
      <c r="AN220" s="1"/>
      <c r="AO220" s="1"/>
    </row>
    <row r="221" spans="1:41">
      <c r="A221" s="1580"/>
      <c r="B221" s="696" t="s">
        <v>6329</v>
      </c>
      <c r="C221" s="696"/>
      <c r="D221" s="696"/>
      <c r="E221" s="696"/>
      <c r="F221" s="696"/>
      <c r="G221" s="696"/>
      <c r="H221" s="696"/>
      <c r="I221" s="696"/>
      <c r="J221" s="668"/>
      <c r="K221" s="668"/>
      <c r="L221" s="668"/>
      <c r="M221" s="668"/>
      <c r="N221" s="668"/>
      <c r="O221" s="668"/>
      <c r="P221" s="668"/>
      <c r="Q221" s="668"/>
      <c r="R221" s="1588"/>
      <c r="S221" s="668"/>
      <c r="T221" s="668"/>
      <c r="U221" s="668"/>
      <c r="V221" s="668"/>
      <c r="W221" s="668"/>
      <c r="X221" s="668"/>
      <c r="Y221" s="668"/>
      <c r="Z221" s="668"/>
      <c r="AA221" s="669"/>
      <c r="AB221" s="670"/>
      <c r="AC221" s="671"/>
      <c r="AD221" s="671"/>
      <c r="AE221" s="671"/>
      <c r="AF221" s="671"/>
      <c r="AG221" s="671"/>
      <c r="AH221" s="671"/>
      <c r="AI221" s="671"/>
      <c r="AJ221" s="671"/>
      <c r="AK221" s="671"/>
      <c r="AL221" s="671"/>
      <c r="AM221" s="671"/>
      <c r="AN221" s="671"/>
      <c r="AO221" s="671"/>
    </row>
    <row r="222" spans="1:41">
      <c r="A222" s="25">
        <v>1</v>
      </c>
      <c r="B222" s="655" t="s">
        <v>6164</v>
      </c>
      <c r="C222" s="17"/>
      <c r="D222" s="16"/>
      <c r="E222" s="438">
        <v>0.9</v>
      </c>
      <c r="F222" s="438">
        <v>0.9</v>
      </c>
      <c r="G222" s="450">
        <v>0.9</v>
      </c>
      <c r="H222" s="626"/>
      <c r="I222" s="672"/>
      <c r="J222" s="672"/>
      <c r="K222" s="672"/>
      <c r="L222" s="672"/>
      <c r="M222" s="672"/>
      <c r="N222" s="672"/>
      <c r="O222" s="672"/>
      <c r="P222" s="672"/>
      <c r="Q222" s="672"/>
      <c r="R222" s="1589" t="s">
        <v>55</v>
      </c>
      <c r="S222" s="672"/>
      <c r="T222" s="672"/>
      <c r="U222" s="672"/>
      <c r="V222" s="672"/>
      <c r="W222" s="672"/>
      <c r="X222" s="672"/>
      <c r="Y222" s="672"/>
      <c r="Z222" s="673">
        <v>0.9</v>
      </c>
      <c r="AA222" s="445"/>
      <c r="AB222" s="674"/>
      <c r="AC222" s="1"/>
      <c r="AD222" s="1"/>
      <c r="AE222" s="1"/>
      <c r="AF222" s="1"/>
      <c r="AG222" s="1"/>
      <c r="AH222" s="1"/>
      <c r="AI222" s="1"/>
      <c r="AJ222" s="1"/>
      <c r="AK222" s="1"/>
      <c r="AL222" s="1"/>
      <c r="AM222" s="1"/>
      <c r="AN222" s="1"/>
      <c r="AO222" s="1"/>
    </row>
    <row r="223" spans="1:41">
      <c r="A223" s="25">
        <v>2</v>
      </c>
      <c r="B223" s="655" t="s">
        <v>6165</v>
      </c>
      <c r="C223" s="17"/>
      <c r="D223" s="16"/>
      <c r="E223" s="438">
        <v>0.25</v>
      </c>
      <c r="F223" s="209">
        <v>0.25</v>
      </c>
      <c r="G223" s="663">
        <v>0.25</v>
      </c>
      <c r="H223" s="626"/>
      <c r="I223" s="672"/>
      <c r="J223" s="672"/>
      <c r="K223" s="672"/>
      <c r="L223" s="672"/>
      <c r="M223" s="672"/>
      <c r="N223" s="672"/>
      <c r="O223" s="672"/>
      <c r="P223" s="672"/>
      <c r="Q223" s="672"/>
      <c r="R223" s="1589" t="s">
        <v>55</v>
      </c>
      <c r="S223" s="672"/>
      <c r="T223" s="672"/>
      <c r="U223" s="672"/>
      <c r="V223" s="672"/>
      <c r="W223" s="672"/>
      <c r="X223" s="672"/>
      <c r="Y223" s="672"/>
      <c r="Z223" s="673">
        <v>0.25</v>
      </c>
      <c r="AA223" s="445"/>
      <c r="AB223" s="674"/>
      <c r="AC223" s="1"/>
      <c r="AD223" s="1"/>
      <c r="AE223" s="1"/>
      <c r="AF223" s="1"/>
      <c r="AG223" s="1"/>
      <c r="AH223" s="1"/>
      <c r="AI223" s="1"/>
      <c r="AJ223" s="1"/>
      <c r="AK223" s="1"/>
      <c r="AL223" s="1"/>
      <c r="AM223" s="1"/>
      <c r="AN223" s="1"/>
      <c r="AO223" s="1"/>
    </row>
    <row r="224" spans="1:41">
      <c r="A224" s="25">
        <v>3</v>
      </c>
      <c r="B224" s="655" t="s">
        <v>6166</v>
      </c>
      <c r="C224" s="17"/>
      <c r="D224" s="16"/>
      <c r="E224" s="438">
        <v>0.35</v>
      </c>
      <c r="F224" s="209">
        <v>0.35</v>
      </c>
      <c r="G224" s="209">
        <v>0.35</v>
      </c>
      <c r="H224" s="626"/>
      <c r="I224" s="672"/>
      <c r="J224" s="672"/>
      <c r="K224" s="672"/>
      <c r="L224" s="672"/>
      <c r="M224" s="672"/>
      <c r="N224" s="672"/>
      <c r="O224" s="672"/>
      <c r="P224" s="672"/>
      <c r="Q224" s="672"/>
      <c r="R224" s="1589" t="s">
        <v>55</v>
      </c>
      <c r="S224" s="672"/>
      <c r="T224" s="672"/>
      <c r="U224" s="672"/>
      <c r="V224" s="672"/>
      <c r="W224" s="672"/>
      <c r="X224" s="672"/>
      <c r="Y224" s="672"/>
      <c r="Z224" s="673">
        <v>0.34</v>
      </c>
      <c r="AA224" s="209">
        <v>0.01</v>
      </c>
      <c r="AB224" s="674"/>
      <c r="AC224" s="1"/>
      <c r="AD224" s="1"/>
      <c r="AE224" s="1"/>
      <c r="AF224" s="1"/>
      <c r="AG224" s="1"/>
      <c r="AH224" s="1"/>
      <c r="AI224" s="1"/>
      <c r="AJ224" s="1"/>
      <c r="AK224" s="1"/>
      <c r="AL224" s="1"/>
      <c r="AM224" s="1"/>
      <c r="AN224" s="1"/>
      <c r="AO224" s="1"/>
    </row>
    <row r="225" spans="1:41" ht="25.5">
      <c r="A225" s="25">
        <v>4</v>
      </c>
      <c r="B225" s="16" t="s">
        <v>6170</v>
      </c>
      <c r="C225" s="657" t="s">
        <v>6171</v>
      </c>
      <c r="D225" s="16"/>
      <c r="E225" s="438">
        <v>0.2</v>
      </c>
      <c r="F225" s="438"/>
      <c r="G225" s="438"/>
      <c r="H225" s="626"/>
      <c r="I225" s="672"/>
      <c r="J225" s="672"/>
      <c r="K225" s="672"/>
      <c r="L225" s="672"/>
      <c r="M225" s="672"/>
      <c r="N225" s="672"/>
      <c r="O225" s="672"/>
      <c r="P225" s="673">
        <v>0.2</v>
      </c>
      <c r="Q225" s="673">
        <v>0.2</v>
      </c>
      <c r="R225" s="1589" t="s">
        <v>55</v>
      </c>
      <c r="S225" s="672"/>
      <c r="T225" s="672"/>
      <c r="U225" s="672"/>
      <c r="V225" s="672"/>
      <c r="W225" s="672"/>
      <c r="X225" s="672"/>
      <c r="Y225" s="672"/>
      <c r="Z225" s="672"/>
      <c r="AA225" s="209">
        <v>0.2</v>
      </c>
      <c r="AB225" s="674"/>
      <c r="AC225" s="1"/>
      <c r="AD225" s="1"/>
      <c r="AE225" s="1"/>
      <c r="AF225" s="1"/>
      <c r="AG225" s="1"/>
      <c r="AH225" s="1"/>
      <c r="AI225" s="1"/>
      <c r="AJ225" s="1"/>
      <c r="AK225" s="1"/>
      <c r="AL225" s="1"/>
      <c r="AM225" s="1"/>
      <c r="AN225" s="1"/>
      <c r="AO225" s="1"/>
    </row>
    <row r="226" spans="1:41" ht="25.5">
      <c r="A226" s="25">
        <v>5</v>
      </c>
      <c r="B226" s="16" t="s">
        <v>6172</v>
      </c>
      <c r="C226" s="17" t="s">
        <v>6173</v>
      </c>
      <c r="D226" s="16"/>
      <c r="E226" s="438">
        <v>1.5</v>
      </c>
      <c r="F226" s="209">
        <v>0.87</v>
      </c>
      <c r="G226" s="663"/>
      <c r="H226" s="626"/>
      <c r="I226" s="672"/>
      <c r="J226" s="672"/>
      <c r="K226" s="673">
        <v>0.87</v>
      </c>
      <c r="L226" s="672"/>
      <c r="M226" s="672"/>
      <c r="N226" s="672"/>
      <c r="O226" s="672"/>
      <c r="P226" s="673">
        <v>0.63</v>
      </c>
      <c r="Q226" s="673">
        <v>0.63</v>
      </c>
      <c r="R226" s="1589" t="s">
        <v>55</v>
      </c>
      <c r="S226" s="672"/>
      <c r="T226" s="672"/>
      <c r="U226" s="672"/>
      <c r="V226" s="672"/>
      <c r="W226" s="672"/>
      <c r="X226" s="672"/>
      <c r="Y226" s="672"/>
      <c r="Z226" s="673">
        <v>0.87</v>
      </c>
      <c r="AA226" s="675">
        <v>0.63</v>
      </c>
      <c r="AB226" s="674"/>
      <c r="AC226" s="1"/>
      <c r="AD226" s="1"/>
      <c r="AE226" s="1"/>
      <c r="AF226" s="1"/>
      <c r="AG226" s="1"/>
      <c r="AH226" s="1"/>
      <c r="AI226" s="1"/>
      <c r="AJ226" s="1"/>
      <c r="AK226" s="1"/>
      <c r="AL226" s="1"/>
      <c r="AM226" s="1"/>
      <c r="AN226" s="1"/>
      <c r="AO226" s="1"/>
    </row>
    <row r="227" spans="1:41" ht="25.5">
      <c r="A227" s="25">
        <v>6</v>
      </c>
      <c r="B227" s="660" t="s">
        <v>6174</v>
      </c>
      <c r="C227" s="430" t="s">
        <v>6131</v>
      </c>
      <c r="D227" s="660"/>
      <c r="E227" s="450">
        <v>1.1000000000000001</v>
      </c>
      <c r="F227" s="450">
        <v>1.1000000000000001</v>
      </c>
      <c r="G227" s="450"/>
      <c r="H227" s="626"/>
      <c r="I227" s="672"/>
      <c r="J227" s="672"/>
      <c r="K227" s="673">
        <v>1.1000000000000001</v>
      </c>
      <c r="L227" s="672"/>
      <c r="M227" s="672"/>
      <c r="N227" s="672"/>
      <c r="O227" s="672"/>
      <c r="P227" s="673"/>
      <c r="Q227" s="673"/>
      <c r="R227" s="1589" t="s">
        <v>55</v>
      </c>
      <c r="S227" s="672"/>
      <c r="T227" s="672"/>
      <c r="U227" s="672"/>
      <c r="V227" s="672"/>
      <c r="W227" s="672"/>
      <c r="X227" s="672"/>
      <c r="Y227" s="672"/>
      <c r="Z227" s="673">
        <v>1.1000000000000001</v>
      </c>
      <c r="AA227" s="676"/>
      <c r="AB227" s="674"/>
      <c r="AC227" s="1"/>
      <c r="AD227" s="1"/>
      <c r="AE227" s="1"/>
      <c r="AF227" s="1"/>
      <c r="AG227" s="1"/>
      <c r="AH227" s="1"/>
      <c r="AI227" s="1"/>
      <c r="AJ227" s="1"/>
      <c r="AK227" s="1"/>
      <c r="AL227" s="1"/>
      <c r="AM227" s="1"/>
      <c r="AN227" s="1"/>
      <c r="AO227" s="1"/>
    </row>
    <row r="228" spans="1:41" ht="25.5">
      <c r="A228" s="25">
        <v>7</v>
      </c>
      <c r="B228" s="16" t="s">
        <v>6175</v>
      </c>
      <c r="C228" s="17" t="s">
        <v>6176</v>
      </c>
      <c r="D228" s="16"/>
      <c r="E228" s="438">
        <v>0.2</v>
      </c>
      <c r="F228" s="438"/>
      <c r="G228" s="438"/>
      <c r="H228" s="626"/>
      <c r="I228" s="672"/>
      <c r="J228" s="672"/>
      <c r="K228" s="672"/>
      <c r="L228" s="672"/>
      <c r="M228" s="672"/>
      <c r="N228" s="672"/>
      <c r="O228" s="672"/>
      <c r="P228" s="438">
        <v>0.2</v>
      </c>
      <c r="Q228" s="438">
        <v>0.2</v>
      </c>
      <c r="R228" s="1589" t="s">
        <v>55</v>
      </c>
      <c r="S228" s="672"/>
      <c r="T228" s="672"/>
      <c r="U228" s="672"/>
      <c r="V228" s="672"/>
      <c r="W228" s="672"/>
      <c r="X228" s="672"/>
      <c r="Y228" s="672"/>
      <c r="Z228" s="672"/>
      <c r="AA228" s="209">
        <v>0.2</v>
      </c>
      <c r="AB228" s="674"/>
      <c r="AC228" s="1"/>
      <c r="AD228" s="1"/>
      <c r="AE228" s="1"/>
      <c r="AF228" s="1"/>
      <c r="AG228" s="1"/>
      <c r="AH228" s="1"/>
      <c r="AI228" s="1"/>
      <c r="AJ228" s="1"/>
      <c r="AK228" s="1"/>
      <c r="AL228" s="1"/>
      <c r="AM228" s="1"/>
      <c r="AN228" s="1"/>
      <c r="AO228" s="1"/>
    </row>
    <row r="229" spans="1:41" ht="25.5">
      <c r="A229" s="25">
        <v>8</v>
      </c>
      <c r="B229" s="16" t="s">
        <v>6177</v>
      </c>
      <c r="C229" s="17" t="s">
        <v>6178</v>
      </c>
      <c r="D229" s="16"/>
      <c r="E229" s="438">
        <v>0.2</v>
      </c>
      <c r="F229" s="438"/>
      <c r="G229" s="438"/>
      <c r="H229" s="626"/>
      <c r="I229" s="672"/>
      <c r="J229" s="672"/>
      <c r="K229" s="672"/>
      <c r="L229" s="672"/>
      <c r="M229" s="672"/>
      <c r="N229" s="672"/>
      <c r="O229" s="672"/>
      <c r="P229" s="438">
        <v>0.2</v>
      </c>
      <c r="Q229" s="438">
        <v>0.2</v>
      </c>
      <c r="R229" s="1589" t="s">
        <v>55</v>
      </c>
      <c r="S229" s="672"/>
      <c r="T229" s="672"/>
      <c r="U229" s="672"/>
      <c r="V229" s="672"/>
      <c r="W229" s="672"/>
      <c r="X229" s="672"/>
      <c r="Y229" s="672"/>
      <c r="Z229" s="672"/>
      <c r="AA229" s="209">
        <v>0.2</v>
      </c>
      <c r="AB229" s="674"/>
      <c r="AC229" s="1"/>
      <c r="AD229" s="1"/>
      <c r="AE229" s="1"/>
      <c r="AF229" s="1"/>
      <c r="AG229" s="1"/>
      <c r="AH229" s="1"/>
      <c r="AI229" s="1"/>
      <c r="AJ229" s="1"/>
      <c r="AK229" s="1"/>
      <c r="AL229" s="1"/>
      <c r="AM229" s="1"/>
      <c r="AN229" s="1"/>
      <c r="AO229" s="1"/>
    </row>
    <row r="230" spans="1:41" ht="25.5">
      <c r="A230" s="25">
        <v>9</v>
      </c>
      <c r="B230" s="661" t="s">
        <v>6324</v>
      </c>
      <c r="C230" s="657"/>
      <c r="D230" s="16"/>
      <c r="E230" s="209">
        <v>0.78</v>
      </c>
      <c r="F230" s="209">
        <v>0.78</v>
      </c>
      <c r="G230" s="663">
        <v>0.78</v>
      </c>
      <c r="H230" s="626"/>
      <c r="I230" s="672"/>
      <c r="J230" s="672"/>
      <c r="K230" s="672"/>
      <c r="L230" s="672"/>
      <c r="M230" s="672"/>
      <c r="N230" s="672"/>
      <c r="O230" s="672"/>
      <c r="P230" s="673"/>
      <c r="Q230" s="673"/>
      <c r="R230" s="1589" t="s">
        <v>55</v>
      </c>
      <c r="S230" s="672"/>
      <c r="T230" s="672"/>
      <c r="U230" s="672"/>
      <c r="V230" s="672"/>
      <c r="W230" s="672"/>
      <c r="X230" s="672"/>
      <c r="Y230" s="672"/>
      <c r="Z230" s="673">
        <v>0.78</v>
      </c>
      <c r="AA230" s="676"/>
      <c r="AB230" s="674"/>
      <c r="AC230" s="1"/>
      <c r="AD230" s="1"/>
      <c r="AE230" s="1"/>
      <c r="AF230" s="1"/>
      <c r="AG230" s="1"/>
      <c r="AH230" s="1"/>
      <c r="AI230" s="1"/>
      <c r="AJ230" s="1"/>
      <c r="AK230" s="1"/>
      <c r="AL230" s="1"/>
      <c r="AM230" s="1"/>
      <c r="AN230" s="1"/>
      <c r="AO230" s="1"/>
    </row>
    <row r="231" spans="1:41" ht="25.5">
      <c r="A231" s="25">
        <v>10</v>
      </c>
      <c r="B231" s="661" t="s">
        <v>6325</v>
      </c>
      <c r="C231" s="657"/>
      <c r="D231" s="16"/>
      <c r="E231" s="677">
        <v>0.08</v>
      </c>
      <c r="F231" s="209">
        <v>0.08</v>
      </c>
      <c r="G231" s="663">
        <v>0.08</v>
      </c>
      <c r="H231" s="626"/>
      <c r="I231" s="672"/>
      <c r="J231" s="672"/>
      <c r="K231" s="672"/>
      <c r="L231" s="672"/>
      <c r="M231" s="672"/>
      <c r="N231" s="672"/>
      <c r="O231" s="672"/>
      <c r="P231" s="673"/>
      <c r="Q231" s="673"/>
      <c r="R231" s="1589" t="s">
        <v>55</v>
      </c>
      <c r="S231" s="672"/>
      <c r="T231" s="672"/>
      <c r="U231" s="672"/>
      <c r="V231" s="672"/>
      <c r="W231" s="672"/>
      <c r="X231" s="672"/>
      <c r="Y231" s="672"/>
      <c r="Z231" s="673">
        <v>0.08</v>
      </c>
      <c r="AA231" s="676"/>
      <c r="AB231" s="674"/>
      <c r="AC231" s="1"/>
      <c r="AD231" s="1"/>
      <c r="AE231" s="1"/>
      <c r="AF231" s="1"/>
      <c r="AG231" s="1"/>
      <c r="AH231" s="1"/>
      <c r="AI231" s="1"/>
      <c r="AJ231" s="1"/>
      <c r="AK231" s="1"/>
      <c r="AL231" s="1"/>
      <c r="AM231" s="1"/>
      <c r="AN231" s="1"/>
      <c r="AO231" s="1"/>
    </row>
    <row r="232" spans="1:41" ht="25.5">
      <c r="A232" s="25">
        <v>11</v>
      </c>
      <c r="B232" s="661" t="s">
        <v>6326</v>
      </c>
      <c r="C232" s="657"/>
      <c r="D232" s="16"/>
      <c r="E232" s="209">
        <v>0.30499999999999999</v>
      </c>
      <c r="F232" s="209">
        <v>0.30499999999999999</v>
      </c>
      <c r="G232" s="663">
        <v>0.30499999999999999</v>
      </c>
      <c r="H232" s="626"/>
      <c r="I232" s="672"/>
      <c r="J232" s="672"/>
      <c r="K232" s="672"/>
      <c r="L232" s="672"/>
      <c r="M232" s="672"/>
      <c r="N232" s="672"/>
      <c r="O232" s="672"/>
      <c r="P232" s="673"/>
      <c r="Q232" s="673"/>
      <c r="R232" s="1589" t="s">
        <v>55</v>
      </c>
      <c r="S232" s="672"/>
      <c r="T232" s="672"/>
      <c r="U232" s="672"/>
      <c r="V232" s="672"/>
      <c r="W232" s="672"/>
      <c r="X232" s="672"/>
      <c r="Y232" s="672"/>
      <c r="Z232" s="673">
        <v>0.30499999999999999</v>
      </c>
      <c r="AA232" s="676"/>
      <c r="AB232" s="674"/>
      <c r="AC232" s="1"/>
      <c r="AD232" s="1"/>
      <c r="AE232" s="1"/>
      <c r="AF232" s="1"/>
      <c r="AG232" s="1"/>
      <c r="AH232" s="1"/>
      <c r="AI232" s="1"/>
      <c r="AJ232" s="1"/>
      <c r="AK232" s="1"/>
      <c r="AL232" s="1"/>
      <c r="AM232" s="1"/>
      <c r="AN232" s="1"/>
      <c r="AO232" s="1"/>
    </row>
    <row r="233" spans="1:41" ht="25.5">
      <c r="A233" s="25">
        <v>12</v>
      </c>
      <c r="B233" s="16" t="s">
        <v>6179</v>
      </c>
      <c r="C233" s="17" t="s">
        <v>6180</v>
      </c>
      <c r="D233" s="16"/>
      <c r="E233" s="438">
        <v>0.3</v>
      </c>
      <c r="F233" s="438"/>
      <c r="G233" s="438"/>
      <c r="H233" s="626"/>
      <c r="I233" s="672"/>
      <c r="J233" s="672"/>
      <c r="K233" s="672"/>
      <c r="L233" s="672"/>
      <c r="M233" s="672"/>
      <c r="N233" s="672"/>
      <c r="O233" s="672"/>
      <c r="P233" s="673">
        <v>0.3</v>
      </c>
      <c r="Q233" s="673">
        <v>0.3</v>
      </c>
      <c r="R233" s="1589" t="s">
        <v>55</v>
      </c>
      <c r="S233" s="672"/>
      <c r="T233" s="672"/>
      <c r="U233" s="672"/>
      <c r="V233" s="672"/>
      <c r="W233" s="672"/>
      <c r="X233" s="672"/>
      <c r="Y233" s="672"/>
      <c r="Z233" s="672"/>
      <c r="AA233" s="675">
        <v>0.3</v>
      </c>
      <c r="AB233" s="674"/>
      <c r="AC233" s="1"/>
      <c r="AD233" s="1"/>
      <c r="AE233" s="1"/>
      <c r="AF233" s="1"/>
      <c r="AG233" s="1"/>
      <c r="AH233" s="1"/>
      <c r="AI233" s="1"/>
      <c r="AJ233" s="1"/>
      <c r="AK233" s="1"/>
      <c r="AL233" s="1"/>
      <c r="AM233" s="1"/>
      <c r="AN233" s="1"/>
      <c r="AO233" s="1"/>
    </row>
    <row r="234" spans="1:41">
      <c r="A234" s="25">
        <v>13</v>
      </c>
      <c r="B234" s="16" t="s">
        <v>6167</v>
      </c>
      <c r="C234" s="17"/>
      <c r="D234" s="16"/>
      <c r="E234" s="438">
        <v>0.3</v>
      </c>
      <c r="F234" s="438">
        <v>0.3</v>
      </c>
      <c r="G234" s="450">
        <v>0.3</v>
      </c>
      <c r="H234" s="626"/>
      <c r="I234" s="672"/>
      <c r="J234" s="672"/>
      <c r="K234" s="672"/>
      <c r="L234" s="672"/>
      <c r="M234" s="672"/>
      <c r="N234" s="672"/>
      <c r="O234" s="672"/>
      <c r="P234" s="673"/>
      <c r="Q234" s="673"/>
      <c r="R234" s="1589" t="s">
        <v>55</v>
      </c>
      <c r="S234" s="672"/>
      <c r="T234" s="672"/>
      <c r="U234" s="672"/>
      <c r="V234" s="672"/>
      <c r="W234" s="672"/>
      <c r="X234" s="672"/>
      <c r="Y234" s="672"/>
      <c r="Z234" s="673">
        <v>0.3</v>
      </c>
      <c r="AA234" s="676"/>
      <c r="AB234" s="674"/>
      <c r="AC234" s="1"/>
      <c r="AD234" s="1"/>
      <c r="AE234" s="1"/>
      <c r="AF234" s="1"/>
      <c r="AG234" s="1"/>
      <c r="AH234" s="1"/>
      <c r="AI234" s="1"/>
      <c r="AJ234" s="1"/>
      <c r="AK234" s="1"/>
      <c r="AL234" s="1"/>
      <c r="AM234" s="1"/>
      <c r="AN234" s="1"/>
      <c r="AO234" s="1"/>
    </row>
    <row r="235" spans="1:41">
      <c r="A235" s="25">
        <v>14</v>
      </c>
      <c r="B235" s="655" t="s">
        <v>6168</v>
      </c>
      <c r="C235" s="657"/>
      <c r="D235" s="16"/>
      <c r="E235" s="438">
        <v>0.18</v>
      </c>
      <c r="F235" s="438">
        <v>0.18</v>
      </c>
      <c r="G235" s="450">
        <v>0.18</v>
      </c>
      <c r="H235" s="626"/>
      <c r="I235" s="672"/>
      <c r="J235" s="672"/>
      <c r="K235" s="672"/>
      <c r="L235" s="672"/>
      <c r="M235" s="672"/>
      <c r="N235" s="672"/>
      <c r="O235" s="672"/>
      <c r="P235" s="673"/>
      <c r="Q235" s="673"/>
      <c r="R235" s="1589" t="s">
        <v>55</v>
      </c>
      <c r="S235" s="672"/>
      <c r="T235" s="672"/>
      <c r="U235" s="672"/>
      <c r="V235" s="672"/>
      <c r="W235" s="672"/>
      <c r="X235" s="672"/>
      <c r="Y235" s="672"/>
      <c r="Z235" s="673">
        <v>0.18</v>
      </c>
      <c r="AA235" s="676"/>
      <c r="AB235" s="674"/>
      <c r="AC235" s="1"/>
      <c r="AD235" s="1"/>
      <c r="AE235" s="1"/>
      <c r="AF235" s="1"/>
      <c r="AG235" s="1"/>
      <c r="AH235" s="1"/>
      <c r="AI235" s="1"/>
      <c r="AJ235" s="1"/>
      <c r="AK235" s="1"/>
      <c r="AL235" s="1"/>
      <c r="AM235" s="1"/>
      <c r="AN235" s="1"/>
      <c r="AO235" s="1"/>
    </row>
    <row r="236" spans="1:41">
      <c r="A236" s="25">
        <v>15</v>
      </c>
      <c r="B236" s="655" t="s">
        <v>6169</v>
      </c>
      <c r="C236" s="657"/>
      <c r="D236" s="16"/>
      <c r="E236" s="678">
        <v>0.45</v>
      </c>
      <c r="F236" s="678">
        <v>0.45</v>
      </c>
      <c r="G236" s="679">
        <v>0.45</v>
      </c>
      <c r="H236" s="626"/>
      <c r="I236" s="672"/>
      <c r="J236" s="672"/>
      <c r="K236" s="672"/>
      <c r="L236" s="672"/>
      <c r="M236" s="672"/>
      <c r="N236" s="672"/>
      <c r="O236" s="672"/>
      <c r="P236" s="673"/>
      <c r="Q236" s="673"/>
      <c r="R236" s="1589" t="s">
        <v>55</v>
      </c>
      <c r="S236" s="672"/>
      <c r="T236" s="672"/>
      <c r="U236" s="672"/>
      <c r="V236" s="672"/>
      <c r="W236" s="672"/>
      <c r="X236" s="672"/>
      <c r="Y236" s="672"/>
      <c r="Z236" s="673">
        <v>0.45</v>
      </c>
      <c r="AA236" s="676"/>
      <c r="AB236" s="674"/>
      <c r="AC236" s="1"/>
      <c r="AD236" s="1"/>
      <c r="AE236" s="1"/>
      <c r="AF236" s="1"/>
      <c r="AG236" s="1"/>
      <c r="AH236" s="1"/>
      <c r="AI236" s="1"/>
      <c r="AJ236" s="1"/>
      <c r="AK236" s="1"/>
      <c r="AL236" s="1"/>
      <c r="AM236" s="1"/>
      <c r="AN236" s="1"/>
      <c r="AO236" s="1"/>
    </row>
    <row r="237" spans="1:41" ht="25.5">
      <c r="A237" s="25">
        <v>16</v>
      </c>
      <c r="B237" s="164" t="s">
        <v>6279</v>
      </c>
      <c r="C237" s="17" t="s">
        <v>6280</v>
      </c>
      <c r="D237" s="16"/>
      <c r="E237" s="438">
        <v>7.0000000000000007E-2</v>
      </c>
      <c r="F237" s="445"/>
      <c r="G237" s="445"/>
      <c r="H237" s="626"/>
      <c r="I237" s="672"/>
      <c r="J237" s="672"/>
      <c r="K237" s="672"/>
      <c r="L237" s="672"/>
      <c r="M237" s="672"/>
      <c r="N237" s="672"/>
      <c r="O237" s="672"/>
      <c r="P237" s="438">
        <v>7.0000000000000007E-2</v>
      </c>
      <c r="Q237" s="438">
        <v>7.0000000000000007E-2</v>
      </c>
      <c r="R237" s="1589" t="s">
        <v>55</v>
      </c>
      <c r="S237" s="672"/>
      <c r="T237" s="672"/>
      <c r="U237" s="672"/>
      <c r="V237" s="672"/>
      <c r="W237" s="672"/>
      <c r="X237" s="672"/>
      <c r="Y237" s="672"/>
      <c r="Z237" s="672"/>
      <c r="AA237" s="209">
        <v>7.0000000000000007E-2</v>
      </c>
      <c r="AB237" s="674"/>
      <c r="AC237" s="1"/>
      <c r="AD237" s="1"/>
      <c r="AE237" s="1"/>
      <c r="AF237" s="1"/>
      <c r="AG237" s="1"/>
      <c r="AH237" s="1"/>
      <c r="AI237" s="1"/>
      <c r="AJ237" s="1"/>
      <c r="AK237" s="1"/>
      <c r="AL237" s="1"/>
      <c r="AM237" s="1"/>
      <c r="AN237" s="1"/>
      <c r="AO237" s="1"/>
    </row>
    <row r="238" spans="1:41" ht="25.5">
      <c r="A238" s="25">
        <v>17</v>
      </c>
      <c r="B238" s="16" t="s">
        <v>6181</v>
      </c>
      <c r="C238" s="17" t="s">
        <v>6182</v>
      </c>
      <c r="D238" s="16"/>
      <c r="E238" s="438">
        <v>0.5</v>
      </c>
      <c r="F238" s="438"/>
      <c r="G238" s="438"/>
      <c r="H238" s="626"/>
      <c r="I238" s="672"/>
      <c r="J238" s="672"/>
      <c r="K238" s="672"/>
      <c r="L238" s="672"/>
      <c r="M238" s="672"/>
      <c r="N238" s="672"/>
      <c r="O238" s="672"/>
      <c r="P238" s="438">
        <v>0.5</v>
      </c>
      <c r="Q238" s="438">
        <v>0.5</v>
      </c>
      <c r="R238" s="1589" t="s">
        <v>55</v>
      </c>
      <c r="S238" s="672"/>
      <c r="T238" s="672"/>
      <c r="U238" s="672"/>
      <c r="V238" s="672"/>
      <c r="W238" s="672"/>
      <c r="X238" s="672"/>
      <c r="Y238" s="672"/>
      <c r="Z238" s="672"/>
      <c r="AA238" s="209">
        <v>0.5</v>
      </c>
      <c r="AB238" s="674"/>
      <c r="AC238" s="1"/>
      <c r="AD238" s="1"/>
      <c r="AE238" s="1"/>
      <c r="AF238" s="1"/>
      <c r="AG238" s="1"/>
      <c r="AH238" s="1"/>
      <c r="AI238" s="1"/>
      <c r="AJ238" s="1"/>
      <c r="AK238" s="1"/>
      <c r="AL238" s="1"/>
      <c r="AM238" s="1"/>
      <c r="AN238" s="1"/>
      <c r="AO238" s="1"/>
    </row>
    <row r="239" spans="1:41" ht="25.5">
      <c r="A239" s="25">
        <v>18</v>
      </c>
      <c r="B239" s="16" t="s">
        <v>6183</v>
      </c>
      <c r="C239" s="17" t="s">
        <v>6184</v>
      </c>
      <c r="D239" s="16"/>
      <c r="E239" s="438">
        <v>0.5</v>
      </c>
      <c r="F239" s="438"/>
      <c r="G239" s="438"/>
      <c r="H239" s="626"/>
      <c r="I239" s="672"/>
      <c r="J239" s="672"/>
      <c r="K239" s="672"/>
      <c r="L239" s="672"/>
      <c r="M239" s="672"/>
      <c r="N239" s="672"/>
      <c r="O239" s="672"/>
      <c r="P239" s="438">
        <v>0.5</v>
      </c>
      <c r="Q239" s="438">
        <v>0.5</v>
      </c>
      <c r="R239" s="1589" t="s">
        <v>55</v>
      </c>
      <c r="S239" s="672"/>
      <c r="T239" s="672"/>
      <c r="U239" s="672"/>
      <c r="V239" s="672"/>
      <c r="W239" s="672"/>
      <c r="X239" s="672"/>
      <c r="Y239" s="672"/>
      <c r="Z239" s="672"/>
      <c r="AA239" s="209">
        <v>0.5</v>
      </c>
      <c r="AB239" s="674"/>
      <c r="AC239" s="1"/>
      <c r="AD239" s="1"/>
      <c r="AE239" s="1"/>
      <c r="AF239" s="1"/>
      <c r="AG239" s="1"/>
      <c r="AH239" s="1"/>
      <c r="AI239" s="1"/>
      <c r="AJ239" s="1"/>
      <c r="AK239" s="1"/>
      <c r="AL239" s="1"/>
      <c r="AM239" s="1"/>
      <c r="AN239" s="1"/>
      <c r="AO239" s="1"/>
    </row>
    <row r="240" spans="1:41" ht="25.5">
      <c r="A240" s="25">
        <v>19</v>
      </c>
      <c r="B240" s="16" t="s">
        <v>6185</v>
      </c>
      <c r="C240" s="17" t="s">
        <v>6186</v>
      </c>
      <c r="D240" s="16"/>
      <c r="E240" s="438">
        <v>0.5</v>
      </c>
      <c r="F240" s="438"/>
      <c r="G240" s="438"/>
      <c r="H240" s="626"/>
      <c r="I240" s="672"/>
      <c r="J240" s="672"/>
      <c r="K240" s="672"/>
      <c r="L240" s="672"/>
      <c r="M240" s="672"/>
      <c r="N240" s="672"/>
      <c r="O240" s="672"/>
      <c r="P240" s="438">
        <v>0.5</v>
      </c>
      <c r="Q240" s="438">
        <v>0.5</v>
      </c>
      <c r="R240" s="1589" t="s">
        <v>55</v>
      </c>
      <c r="S240" s="672"/>
      <c r="T240" s="672"/>
      <c r="U240" s="672"/>
      <c r="V240" s="672"/>
      <c r="W240" s="672"/>
      <c r="X240" s="672"/>
      <c r="Y240" s="672"/>
      <c r="Z240" s="672"/>
      <c r="AA240" s="209">
        <v>0.5</v>
      </c>
      <c r="AB240" s="674"/>
      <c r="AC240" s="1"/>
      <c r="AD240" s="1"/>
      <c r="AE240" s="1"/>
      <c r="AF240" s="1"/>
      <c r="AG240" s="1"/>
      <c r="AH240" s="1"/>
      <c r="AI240" s="1"/>
      <c r="AJ240" s="1"/>
      <c r="AK240" s="1"/>
      <c r="AL240" s="1"/>
      <c r="AM240" s="1"/>
      <c r="AN240" s="1"/>
      <c r="AO240" s="1"/>
    </row>
    <row r="241" spans="1:41" ht="25.5">
      <c r="A241" s="25">
        <v>20</v>
      </c>
      <c r="B241" s="655" t="s">
        <v>6283</v>
      </c>
      <c r="C241" s="17" t="s">
        <v>6284</v>
      </c>
      <c r="D241" s="16"/>
      <c r="E241" s="438">
        <v>1</v>
      </c>
      <c r="F241" s="438"/>
      <c r="G241" s="438"/>
      <c r="H241" s="626"/>
      <c r="I241" s="672"/>
      <c r="J241" s="672"/>
      <c r="K241" s="672"/>
      <c r="L241" s="672"/>
      <c r="M241" s="672"/>
      <c r="N241" s="672"/>
      <c r="O241" s="672"/>
      <c r="P241" s="438">
        <v>1</v>
      </c>
      <c r="Q241" s="438">
        <v>1</v>
      </c>
      <c r="R241" s="1589" t="s">
        <v>55</v>
      </c>
      <c r="S241" s="672"/>
      <c r="T241" s="672"/>
      <c r="U241" s="672"/>
      <c r="V241" s="672"/>
      <c r="W241" s="672"/>
      <c r="X241" s="672"/>
      <c r="Y241" s="672"/>
      <c r="Z241" s="672"/>
      <c r="AA241" s="209">
        <v>1</v>
      </c>
      <c r="AB241" s="674"/>
      <c r="AC241" s="1"/>
      <c r="AD241" s="1"/>
      <c r="AE241" s="1"/>
      <c r="AF241" s="1"/>
      <c r="AG241" s="1"/>
      <c r="AH241" s="1"/>
      <c r="AI241" s="1"/>
      <c r="AJ241" s="1"/>
      <c r="AK241" s="1"/>
      <c r="AL241" s="1"/>
      <c r="AM241" s="1"/>
      <c r="AN241" s="1"/>
      <c r="AO241" s="1"/>
    </row>
    <row r="242" spans="1:41" ht="25.5">
      <c r="A242" s="25">
        <v>21</v>
      </c>
      <c r="B242" s="16" t="s">
        <v>6187</v>
      </c>
      <c r="C242" s="17" t="s">
        <v>6188</v>
      </c>
      <c r="D242" s="16"/>
      <c r="E242" s="438">
        <v>0.4</v>
      </c>
      <c r="F242" s="438"/>
      <c r="G242" s="438"/>
      <c r="H242" s="626"/>
      <c r="I242" s="672"/>
      <c r="J242" s="672"/>
      <c r="K242" s="672"/>
      <c r="L242" s="672"/>
      <c r="M242" s="672"/>
      <c r="N242" s="672"/>
      <c r="O242" s="672"/>
      <c r="P242" s="438">
        <v>0.4</v>
      </c>
      <c r="Q242" s="438">
        <v>0.4</v>
      </c>
      <c r="R242" s="1589" t="s">
        <v>55</v>
      </c>
      <c r="S242" s="672"/>
      <c r="T242" s="672"/>
      <c r="U242" s="672"/>
      <c r="V242" s="672"/>
      <c r="W242" s="672"/>
      <c r="X242" s="672"/>
      <c r="Y242" s="672"/>
      <c r="Z242" s="672"/>
      <c r="AA242" s="209">
        <v>0.4</v>
      </c>
      <c r="AB242" s="674"/>
      <c r="AC242" s="1"/>
      <c r="AD242" s="1"/>
      <c r="AE242" s="1"/>
      <c r="AF242" s="1"/>
      <c r="AG242" s="1"/>
      <c r="AH242" s="1"/>
      <c r="AI242" s="1"/>
      <c r="AJ242" s="1"/>
      <c r="AK242" s="1"/>
      <c r="AL242" s="1"/>
      <c r="AM242" s="1"/>
      <c r="AN242" s="1"/>
      <c r="AO242" s="1"/>
    </row>
    <row r="243" spans="1:41" ht="25.5">
      <c r="A243" s="25">
        <v>22</v>
      </c>
      <c r="B243" s="655" t="s">
        <v>6285</v>
      </c>
      <c r="C243" s="17" t="s">
        <v>6286</v>
      </c>
      <c r="D243" s="16"/>
      <c r="E243" s="438">
        <v>0.2</v>
      </c>
      <c r="F243" s="438"/>
      <c r="G243" s="438"/>
      <c r="H243" s="626"/>
      <c r="I243" s="672"/>
      <c r="J243" s="672"/>
      <c r="K243" s="672"/>
      <c r="L243" s="672"/>
      <c r="M243" s="672"/>
      <c r="N243" s="672"/>
      <c r="O243" s="672"/>
      <c r="P243" s="438">
        <v>0.2</v>
      </c>
      <c r="Q243" s="438">
        <v>0.2</v>
      </c>
      <c r="R243" s="1589" t="s">
        <v>55</v>
      </c>
      <c r="S243" s="672"/>
      <c r="T243" s="672"/>
      <c r="U243" s="672"/>
      <c r="V243" s="672"/>
      <c r="W243" s="672"/>
      <c r="X243" s="672"/>
      <c r="Y243" s="672"/>
      <c r="Z243" s="672"/>
      <c r="AA243" s="209">
        <v>0.2</v>
      </c>
      <c r="AB243" s="674"/>
      <c r="AC243" s="1"/>
      <c r="AD243" s="1"/>
      <c r="AE243" s="1"/>
      <c r="AF243" s="1"/>
      <c r="AG243" s="1"/>
      <c r="AH243" s="1"/>
      <c r="AI243" s="1"/>
      <c r="AJ243" s="1"/>
      <c r="AK243" s="1"/>
      <c r="AL243" s="1"/>
      <c r="AM243" s="1"/>
      <c r="AN243" s="1"/>
      <c r="AO243" s="1"/>
    </row>
    <row r="244" spans="1:41" ht="25.5">
      <c r="A244" s="25">
        <v>23</v>
      </c>
      <c r="B244" s="655" t="s">
        <v>6287</v>
      </c>
      <c r="C244" s="17" t="s">
        <v>6288</v>
      </c>
      <c r="D244" s="16"/>
      <c r="E244" s="438">
        <v>0.6</v>
      </c>
      <c r="F244" s="209">
        <v>0.2</v>
      </c>
      <c r="G244" s="209"/>
      <c r="H244" s="626"/>
      <c r="I244" s="672"/>
      <c r="J244" s="672"/>
      <c r="K244" s="673">
        <v>0.2</v>
      </c>
      <c r="L244" s="673"/>
      <c r="M244" s="673"/>
      <c r="N244" s="673"/>
      <c r="O244" s="673"/>
      <c r="P244" s="673">
        <v>0.4</v>
      </c>
      <c r="Q244" s="673">
        <v>0.4</v>
      </c>
      <c r="R244" s="1589" t="s">
        <v>55</v>
      </c>
      <c r="S244" s="672"/>
      <c r="T244" s="672"/>
      <c r="U244" s="672"/>
      <c r="V244" s="672"/>
      <c r="W244" s="672"/>
      <c r="X244" s="672"/>
      <c r="Y244" s="672"/>
      <c r="Z244" s="673">
        <v>0.2</v>
      </c>
      <c r="AA244" s="675">
        <v>0.4</v>
      </c>
      <c r="AB244" s="674"/>
      <c r="AC244" s="1"/>
      <c r="AD244" s="1"/>
      <c r="AE244" s="1"/>
      <c r="AF244" s="1"/>
      <c r="AG244" s="1"/>
      <c r="AH244" s="1"/>
      <c r="AI244" s="1"/>
      <c r="AJ244" s="1"/>
      <c r="AK244" s="1"/>
      <c r="AL244" s="1"/>
      <c r="AM244" s="1"/>
      <c r="AN244" s="1"/>
      <c r="AO244" s="1"/>
    </row>
    <row r="245" spans="1:41" ht="25.5">
      <c r="A245" s="25">
        <v>24</v>
      </c>
      <c r="B245" s="16" t="s">
        <v>6189</v>
      </c>
      <c r="C245" s="17" t="s">
        <v>6190</v>
      </c>
      <c r="D245" s="16"/>
      <c r="E245" s="438">
        <v>0.62</v>
      </c>
      <c r="F245" s="438">
        <v>0.62</v>
      </c>
      <c r="G245" s="438"/>
      <c r="H245" s="626"/>
      <c r="I245" s="672"/>
      <c r="J245" s="672"/>
      <c r="K245" s="673">
        <v>0.62</v>
      </c>
      <c r="L245" s="672"/>
      <c r="M245" s="672"/>
      <c r="N245" s="672"/>
      <c r="O245" s="672"/>
      <c r="P245" s="672"/>
      <c r="Q245" s="672"/>
      <c r="R245" s="1589" t="s">
        <v>55</v>
      </c>
      <c r="S245" s="672"/>
      <c r="T245" s="672"/>
      <c r="U245" s="672"/>
      <c r="V245" s="672"/>
      <c r="W245" s="672"/>
      <c r="X245" s="672"/>
      <c r="Y245" s="672"/>
      <c r="Z245" s="673">
        <v>0.62</v>
      </c>
      <c r="AA245" s="676"/>
      <c r="AB245" s="674"/>
      <c r="AC245" s="1"/>
      <c r="AD245" s="1"/>
      <c r="AE245" s="1"/>
      <c r="AF245" s="1"/>
      <c r="AG245" s="1"/>
      <c r="AH245" s="1"/>
      <c r="AI245" s="1"/>
      <c r="AJ245" s="1"/>
      <c r="AK245" s="1"/>
      <c r="AL245" s="1"/>
      <c r="AM245" s="1"/>
      <c r="AN245" s="1"/>
      <c r="AO245" s="1"/>
    </row>
    <row r="246" spans="1:41" ht="25.5">
      <c r="A246" s="25">
        <v>25</v>
      </c>
      <c r="B246" s="16" t="s">
        <v>6191</v>
      </c>
      <c r="C246" s="17" t="s">
        <v>6192</v>
      </c>
      <c r="D246" s="16"/>
      <c r="E246" s="438">
        <v>0.2</v>
      </c>
      <c r="F246" s="438"/>
      <c r="G246" s="438"/>
      <c r="H246" s="626"/>
      <c r="I246" s="672"/>
      <c r="J246" s="672"/>
      <c r="K246" s="672"/>
      <c r="L246" s="672"/>
      <c r="M246" s="672"/>
      <c r="N246" s="672"/>
      <c r="O246" s="672"/>
      <c r="P246" s="438">
        <v>0.2</v>
      </c>
      <c r="Q246" s="438">
        <v>0.2</v>
      </c>
      <c r="R246" s="1589" t="s">
        <v>55</v>
      </c>
      <c r="S246" s="672"/>
      <c r="T246" s="672"/>
      <c r="U246" s="672"/>
      <c r="V246" s="672"/>
      <c r="W246" s="672"/>
      <c r="X246" s="672"/>
      <c r="Y246" s="672"/>
      <c r="Z246" s="672"/>
      <c r="AA246" s="209">
        <v>0.2</v>
      </c>
      <c r="AB246" s="674"/>
      <c r="AC246" s="1"/>
      <c r="AD246" s="1"/>
      <c r="AE246" s="1"/>
      <c r="AF246" s="1"/>
      <c r="AG246" s="1"/>
      <c r="AH246" s="1"/>
      <c r="AI246" s="1"/>
      <c r="AJ246" s="1"/>
      <c r="AK246" s="1"/>
      <c r="AL246" s="1"/>
      <c r="AM246" s="1"/>
      <c r="AN246" s="1"/>
      <c r="AO246" s="1"/>
    </row>
    <row r="247" spans="1:41" ht="25.5">
      <c r="A247" s="25">
        <v>26</v>
      </c>
      <c r="B247" s="16" t="s">
        <v>6193</v>
      </c>
      <c r="C247" s="17" t="s">
        <v>6194</v>
      </c>
      <c r="D247" s="16"/>
      <c r="E247" s="438">
        <v>0.3</v>
      </c>
      <c r="F247" s="438"/>
      <c r="G247" s="438"/>
      <c r="H247" s="626"/>
      <c r="I247" s="672"/>
      <c r="J247" s="672"/>
      <c r="K247" s="672"/>
      <c r="L247" s="672"/>
      <c r="M247" s="672"/>
      <c r="N247" s="672"/>
      <c r="O247" s="672"/>
      <c r="P247" s="438">
        <v>0.3</v>
      </c>
      <c r="Q247" s="438">
        <v>0.3</v>
      </c>
      <c r="R247" s="1589" t="s">
        <v>55</v>
      </c>
      <c r="S247" s="672"/>
      <c r="T247" s="672"/>
      <c r="U247" s="672"/>
      <c r="V247" s="672"/>
      <c r="W247" s="672"/>
      <c r="X247" s="672"/>
      <c r="Y247" s="672"/>
      <c r="Z247" s="672"/>
      <c r="AA247" s="209">
        <v>0.3</v>
      </c>
      <c r="AB247" s="674"/>
      <c r="AC247" s="1"/>
      <c r="AD247" s="1"/>
      <c r="AE247" s="1"/>
      <c r="AF247" s="1"/>
      <c r="AG247" s="1"/>
      <c r="AH247" s="1"/>
      <c r="AI247" s="1"/>
      <c r="AJ247" s="1"/>
      <c r="AK247" s="1"/>
      <c r="AL247" s="1"/>
      <c r="AM247" s="1"/>
      <c r="AN247" s="1"/>
      <c r="AO247" s="1"/>
    </row>
    <row r="248" spans="1:41" ht="25.5">
      <c r="A248" s="25">
        <v>27</v>
      </c>
      <c r="B248" s="655" t="s">
        <v>6291</v>
      </c>
      <c r="C248" s="17" t="s">
        <v>6292</v>
      </c>
      <c r="D248" s="16"/>
      <c r="E248" s="438">
        <v>0.2</v>
      </c>
      <c r="F248" s="438"/>
      <c r="G248" s="438"/>
      <c r="H248" s="626"/>
      <c r="I248" s="672"/>
      <c r="J248" s="672"/>
      <c r="K248" s="672"/>
      <c r="L248" s="672"/>
      <c r="M248" s="672"/>
      <c r="N248" s="672"/>
      <c r="O248" s="672"/>
      <c r="P248" s="438">
        <v>0.2</v>
      </c>
      <c r="Q248" s="438">
        <v>0.2</v>
      </c>
      <c r="R248" s="1589" t="s">
        <v>55</v>
      </c>
      <c r="S248" s="672"/>
      <c r="T248" s="672"/>
      <c r="U248" s="672"/>
      <c r="V248" s="672"/>
      <c r="W248" s="672"/>
      <c r="X248" s="672"/>
      <c r="Y248" s="672"/>
      <c r="Z248" s="672"/>
      <c r="AA248" s="209">
        <v>0.2</v>
      </c>
      <c r="AB248" s="674"/>
      <c r="AC248" s="1"/>
      <c r="AD248" s="1"/>
      <c r="AE248" s="1"/>
      <c r="AF248" s="1"/>
      <c r="AG248" s="1"/>
      <c r="AH248" s="1"/>
      <c r="AI248" s="1"/>
      <c r="AJ248" s="1"/>
      <c r="AK248" s="1"/>
      <c r="AL248" s="1"/>
      <c r="AM248" s="1"/>
      <c r="AN248" s="1"/>
      <c r="AO248" s="1"/>
    </row>
    <row r="249" spans="1:41" ht="25.5">
      <c r="A249" s="25">
        <v>28</v>
      </c>
      <c r="B249" s="16" t="s">
        <v>6195</v>
      </c>
      <c r="C249" s="17" t="s">
        <v>6196</v>
      </c>
      <c r="D249" s="16"/>
      <c r="E249" s="438">
        <v>0.2</v>
      </c>
      <c r="F249" s="438"/>
      <c r="G249" s="438"/>
      <c r="H249" s="626"/>
      <c r="I249" s="672"/>
      <c r="J249" s="672"/>
      <c r="K249" s="672"/>
      <c r="L249" s="672"/>
      <c r="M249" s="672"/>
      <c r="N249" s="672"/>
      <c r="O249" s="672"/>
      <c r="P249" s="438">
        <v>0.2</v>
      </c>
      <c r="Q249" s="438">
        <v>0.2</v>
      </c>
      <c r="R249" s="1589" t="s">
        <v>55</v>
      </c>
      <c r="S249" s="672"/>
      <c r="T249" s="672"/>
      <c r="U249" s="672"/>
      <c r="V249" s="672"/>
      <c r="W249" s="672"/>
      <c r="X249" s="672"/>
      <c r="Y249" s="672"/>
      <c r="Z249" s="672"/>
      <c r="AA249" s="209">
        <v>0.2</v>
      </c>
      <c r="AB249" s="674"/>
      <c r="AC249" s="1"/>
      <c r="AD249" s="1"/>
      <c r="AE249" s="1"/>
      <c r="AF249" s="1"/>
      <c r="AG249" s="1"/>
      <c r="AH249" s="1"/>
      <c r="AI249" s="1"/>
      <c r="AJ249" s="1"/>
      <c r="AK249" s="1"/>
      <c r="AL249" s="1"/>
      <c r="AM249" s="1"/>
      <c r="AN249" s="1"/>
      <c r="AO249" s="1"/>
    </row>
    <row r="250" spans="1:41" ht="25.5">
      <c r="A250" s="25">
        <v>29</v>
      </c>
      <c r="B250" s="164" t="s">
        <v>6197</v>
      </c>
      <c r="C250" s="17" t="s">
        <v>6198</v>
      </c>
      <c r="D250" s="16" t="s">
        <v>4355</v>
      </c>
      <c r="E250" s="438">
        <v>0.625</v>
      </c>
      <c r="F250" s="438">
        <v>0.625</v>
      </c>
      <c r="G250" s="438"/>
      <c r="H250" s="626"/>
      <c r="I250" s="672"/>
      <c r="J250" s="672"/>
      <c r="K250" s="673">
        <v>0.625</v>
      </c>
      <c r="L250" s="672"/>
      <c r="M250" s="672"/>
      <c r="N250" s="672"/>
      <c r="O250" s="672"/>
      <c r="P250" s="672"/>
      <c r="Q250" s="672"/>
      <c r="R250" s="1589" t="s">
        <v>55</v>
      </c>
      <c r="S250" s="672"/>
      <c r="T250" s="672"/>
      <c r="U250" s="672"/>
      <c r="V250" s="672"/>
      <c r="W250" s="672"/>
      <c r="X250" s="672"/>
      <c r="Y250" s="672"/>
      <c r="Z250" s="673">
        <v>0.625</v>
      </c>
      <c r="AA250" s="676"/>
      <c r="AB250" s="674"/>
      <c r="AC250" s="1"/>
      <c r="AD250" s="1"/>
      <c r="AE250" s="1"/>
      <c r="AF250" s="1"/>
      <c r="AG250" s="1"/>
      <c r="AH250" s="1"/>
      <c r="AI250" s="1"/>
      <c r="AJ250" s="1"/>
      <c r="AK250" s="1"/>
      <c r="AL250" s="1"/>
      <c r="AM250" s="1"/>
      <c r="AN250" s="1"/>
      <c r="AO250" s="1"/>
    </row>
    <row r="251" spans="1:41" ht="25.5">
      <c r="A251" s="25">
        <v>30</v>
      </c>
      <c r="B251" s="655" t="s">
        <v>6295</v>
      </c>
      <c r="C251" s="17" t="s">
        <v>6296</v>
      </c>
      <c r="D251" s="16"/>
      <c r="E251" s="438">
        <v>0.2</v>
      </c>
      <c r="F251" s="438"/>
      <c r="G251" s="438"/>
      <c r="H251" s="626"/>
      <c r="I251" s="672"/>
      <c r="J251" s="672"/>
      <c r="K251" s="672"/>
      <c r="L251" s="672"/>
      <c r="M251" s="672"/>
      <c r="N251" s="672"/>
      <c r="O251" s="672"/>
      <c r="P251" s="673">
        <v>0.2</v>
      </c>
      <c r="Q251" s="673">
        <v>0.2</v>
      </c>
      <c r="R251" s="1589" t="s">
        <v>55</v>
      </c>
      <c r="S251" s="672"/>
      <c r="T251" s="672"/>
      <c r="U251" s="672"/>
      <c r="V251" s="672"/>
      <c r="W251" s="672"/>
      <c r="X251" s="672"/>
      <c r="Y251" s="672"/>
      <c r="Z251" s="672"/>
      <c r="AA251" s="675">
        <v>0.2</v>
      </c>
      <c r="AB251" s="674"/>
      <c r="AC251" s="1"/>
      <c r="AD251" s="1"/>
      <c r="AE251" s="1"/>
      <c r="AF251" s="1"/>
      <c r="AG251" s="1"/>
      <c r="AH251" s="1"/>
      <c r="AI251" s="1"/>
      <c r="AJ251" s="1"/>
      <c r="AK251" s="1"/>
      <c r="AL251" s="1"/>
      <c r="AM251" s="1"/>
      <c r="AN251" s="1"/>
      <c r="AO251" s="1"/>
    </row>
    <row r="252" spans="1:41" ht="25.5">
      <c r="A252" s="25">
        <v>31</v>
      </c>
      <c r="B252" s="655" t="s">
        <v>6305</v>
      </c>
      <c r="C252" s="17" t="s">
        <v>6306</v>
      </c>
      <c r="D252" s="16"/>
      <c r="E252" s="438">
        <v>0.3</v>
      </c>
      <c r="F252" s="209">
        <v>0.2</v>
      </c>
      <c r="G252" s="209"/>
      <c r="H252" s="626"/>
      <c r="I252" s="672"/>
      <c r="J252" s="672"/>
      <c r="K252" s="673">
        <v>0.2</v>
      </c>
      <c r="L252" s="673"/>
      <c r="M252" s="673"/>
      <c r="N252" s="673"/>
      <c r="O252" s="673"/>
      <c r="P252" s="673">
        <v>0.1</v>
      </c>
      <c r="Q252" s="673">
        <v>0.1</v>
      </c>
      <c r="R252" s="1589" t="s">
        <v>55</v>
      </c>
      <c r="S252" s="672"/>
      <c r="T252" s="672"/>
      <c r="U252" s="672"/>
      <c r="V252" s="672"/>
      <c r="W252" s="672"/>
      <c r="X252" s="672"/>
      <c r="Y252" s="672"/>
      <c r="Z252" s="673">
        <v>0.2</v>
      </c>
      <c r="AA252" s="675">
        <v>0.1</v>
      </c>
      <c r="AB252" s="674"/>
      <c r="AC252" s="1"/>
      <c r="AD252" s="1"/>
      <c r="AE252" s="1"/>
      <c r="AF252" s="1"/>
      <c r="AG252" s="1"/>
      <c r="AH252" s="1"/>
      <c r="AI252" s="1"/>
      <c r="AJ252" s="1"/>
      <c r="AK252" s="1"/>
      <c r="AL252" s="1"/>
      <c r="AM252" s="1"/>
      <c r="AN252" s="1"/>
      <c r="AO252" s="1"/>
    </row>
    <row r="253" spans="1:41" ht="25.5">
      <c r="A253" s="25">
        <v>32</v>
      </c>
      <c r="B253" s="16" t="s">
        <v>6199</v>
      </c>
      <c r="C253" s="17" t="s">
        <v>6200</v>
      </c>
      <c r="D253" s="16"/>
      <c r="E253" s="438">
        <v>0.2</v>
      </c>
      <c r="F253" s="438"/>
      <c r="G253" s="438"/>
      <c r="H253" s="626"/>
      <c r="I253" s="672"/>
      <c r="J253" s="672"/>
      <c r="K253" s="672"/>
      <c r="L253" s="672"/>
      <c r="M253" s="672"/>
      <c r="N253" s="672"/>
      <c r="O253" s="672"/>
      <c r="P253" s="438">
        <v>0.2</v>
      </c>
      <c r="Q253" s="438">
        <v>0.2</v>
      </c>
      <c r="R253" s="1589" t="s">
        <v>55</v>
      </c>
      <c r="S253" s="672"/>
      <c r="T253" s="672"/>
      <c r="U253" s="672"/>
      <c r="V253" s="672"/>
      <c r="W253" s="672"/>
      <c r="X253" s="672"/>
      <c r="Y253" s="672"/>
      <c r="Z253" s="672"/>
      <c r="AA253" s="209">
        <v>0.2</v>
      </c>
      <c r="AB253" s="674"/>
      <c r="AC253" s="1"/>
      <c r="AD253" s="1"/>
      <c r="AE253" s="1"/>
      <c r="AF253" s="1"/>
      <c r="AG253" s="1"/>
      <c r="AH253" s="1"/>
      <c r="AI253" s="1"/>
      <c r="AJ253" s="1"/>
      <c r="AK253" s="1"/>
      <c r="AL253" s="1"/>
      <c r="AM253" s="1"/>
      <c r="AN253" s="1"/>
      <c r="AO253" s="1"/>
    </row>
    <row r="254" spans="1:41" ht="25.5">
      <c r="A254" s="25">
        <v>33</v>
      </c>
      <c r="B254" s="16" t="s">
        <v>6201</v>
      </c>
      <c r="C254" s="17" t="s">
        <v>6202</v>
      </c>
      <c r="D254" s="16"/>
      <c r="E254" s="438">
        <v>0.5</v>
      </c>
      <c r="F254" s="438"/>
      <c r="G254" s="438"/>
      <c r="H254" s="626"/>
      <c r="I254" s="672"/>
      <c r="J254" s="672"/>
      <c r="K254" s="672"/>
      <c r="L254" s="672"/>
      <c r="M254" s="672"/>
      <c r="N254" s="672"/>
      <c r="O254" s="672"/>
      <c r="P254" s="438">
        <v>0.5</v>
      </c>
      <c r="Q254" s="438">
        <v>0.5</v>
      </c>
      <c r="R254" s="1589" t="s">
        <v>55</v>
      </c>
      <c r="S254" s="672"/>
      <c r="T254" s="672"/>
      <c r="U254" s="672"/>
      <c r="V254" s="672"/>
      <c r="W254" s="672"/>
      <c r="X254" s="672"/>
      <c r="Y254" s="672"/>
      <c r="Z254" s="672"/>
      <c r="AA254" s="209">
        <v>0.5</v>
      </c>
      <c r="AB254" s="674"/>
      <c r="AC254" s="1"/>
      <c r="AD254" s="1"/>
      <c r="AE254" s="1"/>
      <c r="AF254" s="1"/>
      <c r="AG254" s="1"/>
      <c r="AH254" s="1"/>
      <c r="AI254" s="1"/>
      <c r="AJ254" s="1"/>
      <c r="AK254" s="1"/>
      <c r="AL254" s="1"/>
      <c r="AM254" s="1"/>
      <c r="AN254" s="1"/>
      <c r="AO254" s="1"/>
    </row>
    <row r="255" spans="1:41" ht="25.5">
      <c r="A255" s="25">
        <v>34</v>
      </c>
      <c r="B255" s="16" t="s">
        <v>6203</v>
      </c>
      <c r="C255" s="17" t="s">
        <v>6204</v>
      </c>
      <c r="D255" s="16"/>
      <c r="E255" s="438">
        <v>0.2</v>
      </c>
      <c r="F255" s="438"/>
      <c r="G255" s="438"/>
      <c r="H255" s="626"/>
      <c r="I255" s="672"/>
      <c r="J255" s="672"/>
      <c r="K255" s="672"/>
      <c r="L255" s="672"/>
      <c r="M255" s="672"/>
      <c r="N255" s="672"/>
      <c r="O255" s="672"/>
      <c r="P255" s="438">
        <v>0.2</v>
      </c>
      <c r="Q255" s="438">
        <v>0.2</v>
      </c>
      <c r="R255" s="1589" t="s">
        <v>55</v>
      </c>
      <c r="S255" s="672"/>
      <c r="T255" s="672"/>
      <c r="U255" s="672"/>
      <c r="V255" s="672"/>
      <c r="W255" s="672"/>
      <c r="X255" s="672"/>
      <c r="Y255" s="672"/>
      <c r="Z255" s="672"/>
      <c r="AA255" s="209">
        <v>0.2</v>
      </c>
      <c r="AB255" s="674"/>
      <c r="AC255" s="1"/>
      <c r="AD255" s="1"/>
      <c r="AE255" s="1"/>
      <c r="AF255" s="1"/>
      <c r="AG255" s="1"/>
      <c r="AH255" s="1"/>
      <c r="AI255" s="1"/>
      <c r="AJ255" s="1"/>
      <c r="AK255" s="1"/>
      <c r="AL255" s="1"/>
      <c r="AM255" s="1"/>
      <c r="AN255" s="1"/>
      <c r="AO255" s="1"/>
    </row>
    <row r="256" spans="1:41" ht="25.5">
      <c r="A256" s="25">
        <v>35</v>
      </c>
      <c r="B256" s="655" t="s">
        <v>6299</v>
      </c>
      <c r="C256" s="17" t="s">
        <v>6300</v>
      </c>
      <c r="D256" s="16"/>
      <c r="E256" s="438">
        <v>0.2</v>
      </c>
      <c r="F256" s="438"/>
      <c r="G256" s="438"/>
      <c r="H256" s="626"/>
      <c r="I256" s="672"/>
      <c r="J256" s="672"/>
      <c r="K256" s="672"/>
      <c r="L256" s="672"/>
      <c r="M256" s="672"/>
      <c r="N256" s="672"/>
      <c r="O256" s="672"/>
      <c r="P256" s="438">
        <v>0.2</v>
      </c>
      <c r="Q256" s="438">
        <v>0.2</v>
      </c>
      <c r="R256" s="1589" t="s">
        <v>55</v>
      </c>
      <c r="S256" s="672"/>
      <c r="T256" s="672"/>
      <c r="U256" s="672"/>
      <c r="V256" s="672"/>
      <c r="W256" s="672"/>
      <c r="X256" s="672"/>
      <c r="Y256" s="672"/>
      <c r="Z256" s="672"/>
      <c r="AA256" s="209">
        <v>0.2</v>
      </c>
      <c r="AB256" s="674"/>
      <c r="AC256" s="1"/>
      <c r="AD256" s="1"/>
      <c r="AE256" s="1"/>
      <c r="AF256" s="1"/>
      <c r="AG256" s="1"/>
      <c r="AH256" s="1"/>
      <c r="AI256" s="1"/>
      <c r="AJ256" s="1"/>
      <c r="AK256" s="1"/>
      <c r="AL256" s="1"/>
      <c r="AM256" s="1"/>
      <c r="AN256" s="1"/>
      <c r="AO256" s="1"/>
    </row>
    <row r="257" spans="1:41" ht="25.5">
      <c r="A257" s="25">
        <v>36</v>
      </c>
      <c r="B257" s="16" t="s">
        <v>6205</v>
      </c>
      <c r="C257" s="17" t="s">
        <v>6206</v>
      </c>
      <c r="D257" s="16"/>
      <c r="E257" s="438">
        <v>0.3</v>
      </c>
      <c r="F257" s="438"/>
      <c r="G257" s="438"/>
      <c r="H257" s="626"/>
      <c r="I257" s="672"/>
      <c r="J257" s="672"/>
      <c r="K257" s="672"/>
      <c r="L257" s="672"/>
      <c r="M257" s="672"/>
      <c r="N257" s="672"/>
      <c r="O257" s="672"/>
      <c r="P257" s="438">
        <v>0.3</v>
      </c>
      <c r="Q257" s="438">
        <v>0.3</v>
      </c>
      <c r="R257" s="1589" t="s">
        <v>55</v>
      </c>
      <c r="S257" s="672"/>
      <c r="T257" s="672"/>
      <c r="U257" s="672"/>
      <c r="V257" s="672"/>
      <c r="W257" s="672"/>
      <c r="X257" s="672"/>
      <c r="Y257" s="672"/>
      <c r="Z257" s="672"/>
      <c r="AA257" s="209">
        <v>0.3</v>
      </c>
      <c r="AB257" s="674"/>
      <c r="AC257" s="1"/>
      <c r="AD257" s="1"/>
      <c r="AE257" s="1"/>
      <c r="AF257" s="1"/>
      <c r="AG257" s="1"/>
      <c r="AH257" s="1"/>
      <c r="AI257" s="1"/>
      <c r="AJ257" s="1"/>
      <c r="AK257" s="1"/>
      <c r="AL257" s="1"/>
      <c r="AM257" s="1"/>
      <c r="AN257" s="1"/>
      <c r="AO257" s="1"/>
    </row>
    <row r="258" spans="1:41" ht="25.5">
      <c r="A258" s="25">
        <v>37</v>
      </c>
      <c r="B258" s="16" t="s">
        <v>6207</v>
      </c>
      <c r="C258" s="17" t="s">
        <v>6208</v>
      </c>
      <c r="D258" s="16"/>
      <c r="E258" s="438">
        <v>0.2</v>
      </c>
      <c r="F258" s="438"/>
      <c r="G258" s="438"/>
      <c r="H258" s="626"/>
      <c r="I258" s="672"/>
      <c r="J258" s="672"/>
      <c r="K258" s="672"/>
      <c r="L258" s="672"/>
      <c r="M258" s="672"/>
      <c r="N258" s="672"/>
      <c r="O258" s="672"/>
      <c r="P258" s="438">
        <v>0.2</v>
      </c>
      <c r="Q258" s="438">
        <v>0.2</v>
      </c>
      <c r="R258" s="1589" t="s">
        <v>55</v>
      </c>
      <c r="S258" s="672"/>
      <c r="T258" s="672"/>
      <c r="U258" s="672"/>
      <c r="V258" s="672"/>
      <c r="W258" s="672"/>
      <c r="X258" s="672"/>
      <c r="Y258" s="672"/>
      <c r="Z258" s="672"/>
      <c r="AA258" s="209">
        <v>0.2</v>
      </c>
      <c r="AB258" s="674"/>
      <c r="AC258" s="1"/>
      <c r="AD258" s="1"/>
      <c r="AE258" s="1"/>
      <c r="AF258" s="1"/>
      <c r="AG258" s="1"/>
      <c r="AH258" s="1"/>
      <c r="AI258" s="1"/>
      <c r="AJ258" s="1"/>
      <c r="AK258" s="1"/>
      <c r="AL258" s="1"/>
      <c r="AM258" s="1"/>
      <c r="AN258" s="1"/>
      <c r="AO258" s="1"/>
    </row>
    <row r="259" spans="1:41" ht="25.5">
      <c r="A259" s="25">
        <v>38</v>
      </c>
      <c r="B259" s="655" t="s">
        <v>6301</v>
      </c>
      <c r="C259" s="17" t="s">
        <v>6302</v>
      </c>
      <c r="D259" s="16"/>
      <c r="E259" s="438">
        <v>0.5</v>
      </c>
      <c r="F259" s="438"/>
      <c r="G259" s="438"/>
      <c r="H259" s="626"/>
      <c r="I259" s="672"/>
      <c r="J259" s="672"/>
      <c r="K259" s="672"/>
      <c r="L259" s="672"/>
      <c r="M259" s="672"/>
      <c r="N259" s="672"/>
      <c r="O259" s="672"/>
      <c r="P259" s="438">
        <v>0.5</v>
      </c>
      <c r="Q259" s="438">
        <v>0.5</v>
      </c>
      <c r="R259" s="1589" t="s">
        <v>55</v>
      </c>
      <c r="S259" s="672"/>
      <c r="T259" s="672"/>
      <c r="U259" s="672"/>
      <c r="V259" s="672"/>
      <c r="W259" s="672"/>
      <c r="X259" s="672"/>
      <c r="Y259" s="672"/>
      <c r="Z259" s="672"/>
      <c r="AA259" s="209">
        <v>0.5</v>
      </c>
      <c r="AB259" s="674"/>
      <c r="AC259" s="1"/>
      <c r="AD259" s="1"/>
      <c r="AE259" s="1"/>
      <c r="AF259" s="1"/>
      <c r="AG259" s="1"/>
      <c r="AH259" s="1"/>
      <c r="AI259" s="1"/>
      <c r="AJ259" s="1"/>
      <c r="AK259" s="1"/>
      <c r="AL259" s="1"/>
      <c r="AM259" s="1"/>
      <c r="AN259" s="1"/>
      <c r="AO259" s="1"/>
    </row>
    <row r="260" spans="1:41" ht="25.5">
      <c r="A260" s="25">
        <v>39</v>
      </c>
      <c r="B260" s="16" t="s">
        <v>6209</v>
      </c>
      <c r="C260" s="17" t="s">
        <v>6210</v>
      </c>
      <c r="D260" s="16"/>
      <c r="E260" s="438">
        <v>0.1</v>
      </c>
      <c r="F260" s="438"/>
      <c r="G260" s="438"/>
      <c r="H260" s="626"/>
      <c r="I260" s="672"/>
      <c r="J260" s="672"/>
      <c r="K260" s="672"/>
      <c r="L260" s="672"/>
      <c r="M260" s="672"/>
      <c r="N260" s="672"/>
      <c r="O260" s="672"/>
      <c r="P260" s="438">
        <v>0.1</v>
      </c>
      <c r="Q260" s="438">
        <v>0.1</v>
      </c>
      <c r="R260" s="1589" t="s">
        <v>55</v>
      </c>
      <c r="S260" s="672"/>
      <c r="T260" s="672"/>
      <c r="U260" s="672"/>
      <c r="V260" s="672"/>
      <c r="W260" s="672"/>
      <c r="X260" s="672"/>
      <c r="Y260" s="672"/>
      <c r="Z260" s="672"/>
      <c r="AA260" s="209">
        <v>0.1</v>
      </c>
      <c r="AB260" s="674"/>
      <c r="AC260" s="1"/>
      <c r="AD260" s="1"/>
      <c r="AE260" s="1"/>
      <c r="AF260" s="1"/>
      <c r="AG260" s="1"/>
      <c r="AH260" s="1"/>
      <c r="AI260" s="1"/>
      <c r="AJ260" s="1"/>
      <c r="AK260" s="1"/>
      <c r="AL260" s="1"/>
      <c r="AM260" s="1"/>
      <c r="AN260" s="1"/>
      <c r="AO260" s="1"/>
    </row>
    <row r="261" spans="1:41" ht="25.5">
      <c r="A261" s="25">
        <v>40</v>
      </c>
      <c r="B261" s="655" t="s">
        <v>6303</v>
      </c>
      <c r="C261" s="17" t="s">
        <v>6304</v>
      </c>
      <c r="D261" s="16"/>
      <c r="E261" s="438">
        <v>0.6</v>
      </c>
      <c r="F261" s="438"/>
      <c r="G261" s="438"/>
      <c r="H261" s="626"/>
      <c r="I261" s="672"/>
      <c r="J261" s="672"/>
      <c r="K261" s="672"/>
      <c r="L261" s="672"/>
      <c r="M261" s="672"/>
      <c r="N261" s="672"/>
      <c r="O261" s="672"/>
      <c r="P261" s="438">
        <v>0.6</v>
      </c>
      <c r="Q261" s="438">
        <v>0.6</v>
      </c>
      <c r="R261" s="1589" t="s">
        <v>55</v>
      </c>
      <c r="S261" s="672"/>
      <c r="T261" s="672"/>
      <c r="U261" s="672"/>
      <c r="V261" s="672"/>
      <c r="W261" s="672"/>
      <c r="X261" s="672"/>
      <c r="Y261" s="672"/>
      <c r="Z261" s="672"/>
      <c r="AA261" s="209">
        <v>0.6</v>
      </c>
      <c r="AB261" s="674"/>
      <c r="AC261" s="1"/>
      <c r="AD261" s="1"/>
      <c r="AE261" s="1"/>
      <c r="AF261" s="1"/>
      <c r="AG261" s="1"/>
      <c r="AH261" s="1"/>
      <c r="AI261" s="1"/>
      <c r="AJ261" s="1"/>
      <c r="AK261" s="1"/>
      <c r="AL261" s="1"/>
      <c r="AM261" s="1"/>
      <c r="AN261" s="1"/>
      <c r="AO261" s="1"/>
    </row>
    <row r="262" spans="1:41" ht="25.5">
      <c r="A262" s="25">
        <v>41</v>
      </c>
      <c r="B262" s="16" t="s">
        <v>6211</v>
      </c>
      <c r="C262" s="17" t="s">
        <v>6212</v>
      </c>
      <c r="D262" s="16"/>
      <c r="E262" s="438">
        <v>0.3</v>
      </c>
      <c r="F262" s="438"/>
      <c r="G262" s="438"/>
      <c r="H262" s="626"/>
      <c r="I262" s="672"/>
      <c r="J262" s="672"/>
      <c r="K262" s="672"/>
      <c r="L262" s="672"/>
      <c r="M262" s="672"/>
      <c r="N262" s="672"/>
      <c r="O262" s="672"/>
      <c r="P262" s="438">
        <v>0.3</v>
      </c>
      <c r="Q262" s="438">
        <v>0.3</v>
      </c>
      <c r="R262" s="1589" t="s">
        <v>55</v>
      </c>
      <c r="S262" s="672"/>
      <c r="T262" s="672"/>
      <c r="U262" s="672"/>
      <c r="V262" s="672"/>
      <c r="W262" s="672"/>
      <c r="X262" s="672"/>
      <c r="Y262" s="672"/>
      <c r="Z262" s="672"/>
      <c r="AA262" s="209">
        <v>0.3</v>
      </c>
      <c r="AB262" s="674"/>
      <c r="AC262" s="1"/>
      <c r="AD262" s="1"/>
      <c r="AE262" s="1"/>
      <c r="AF262" s="1"/>
      <c r="AG262" s="1"/>
      <c r="AH262" s="1"/>
      <c r="AI262" s="1"/>
      <c r="AJ262" s="1"/>
      <c r="AK262" s="1"/>
      <c r="AL262" s="1"/>
      <c r="AM262" s="1"/>
      <c r="AN262" s="1"/>
      <c r="AO262" s="1"/>
    </row>
    <row r="263" spans="1:41" ht="25.5">
      <c r="A263" s="25">
        <v>42</v>
      </c>
      <c r="B263" s="655" t="s">
        <v>6307</v>
      </c>
      <c r="C263" s="17" t="s">
        <v>6308</v>
      </c>
      <c r="D263" s="16"/>
      <c r="E263" s="438">
        <v>0.2</v>
      </c>
      <c r="F263" s="438"/>
      <c r="G263" s="438"/>
      <c r="H263" s="626"/>
      <c r="I263" s="672"/>
      <c r="J263" s="672"/>
      <c r="K263" s="672"/>
      <c r="L263" s="672"/>
      <c r="M263" s="672"/>
      <c r="N263" s="672"/>
      <c r="O263" s="672"/>
      <c r="P263" s="438">
        <v>0.2</v>
      </c>
      <c r="Q263" s="438">
        <v>0.2</v>
      </c>
      <c r="R263" s="1589" t="s">
        <v>55</v>
      </c>
      <c r="S263" s="672"/>
      <c r="T263" s="672"/>
      <c r="U263" s="672"/>
      <c r="V263" s="672"/>
      <c r="W263" s="672"/>
      <c r="X263" s="672"/>
      <c r="Y263" s="672"/>
      <c r="Z263" s="672"/>
      <c r="AA263" s="209">
        <v>0.2</v>
      </c>
      <c r="AB263" s="674"/>
      <c r="AC263" s="1"/>
      <c r="AD263" s="1"/>
      <c r="AE263" s="1"/>
      <c r="AF263" s="1"/>
      <c r="AG263" s="1"/>
      <c r="AH263" s="1"/>
      <c r="AI263" s="1"/>
      <c r="AJ263" s="1"/>
      <c r="AK263" s="1"/>
      <c r="AL263" s="1"/>
      <c r="AM263" s="1"/>
      <c r="AN263" s="1"/>
      <c r="AO263" s="1"/>
    </row>
    <row r="264" spans="1:41" ht="25.5">
      <c r="A264" s="25">
        <v>43</v>
      </c>
      <c r="B264" s="655" t="s">
        <v>6311</v>
      </c>
      <c r="C264" s="17" t="s">
        <v>6312</v>
      </c>
      <c r="D264" s="16"/>
      <c r="E264" s="438">
        <v>0.3</v>
      </c>
      <c r="F264" s="438"/>
      <c r="G264" s="438"/>
      <c r="H264" s="626"/>
      <c r="I264" s="672"/>
      <c r="J264" s="672"/>
      <c r="K264" s="672"/>
      <c r="L264" s="672"/>
      <c r="M264" s="672"/>
      <c r="N264" s="672"/>
      <c r="O264" s="672"/>
      <c r="P264" s="438">
        <v>0.3</v>
      </c>
      <c r="Q264" s="438">
        <v>0.3</v>
      </c>
      <c r="R264" s="1589" t="s">
        <v>55</v>
      </c>
      <c r="S264" s="672"/>
      <c r="T264" s="672"/>
      <c r="U264" s="672"/>
      <c r="V264" s="672"/>
      <c r="W264" s="672"/>
      <c r="X264" s="672"/>
      <c r="Y264" s="672"/>
      <c r="Z264" s="672"/>
      <c r="AA264" s="209">
        <v>0.3</v>
      </c>
      <c r="AB264" s="674"/>
      <c r="AC264" s="1"/>
      <c r="AD264" s="1"/>
      <c r="AE264" s="1"/>
      <c r="AF264" s="1"/>
      <c r="AG264" s="1"/>
      <c r="AH264" s="1"/>
      <c r="AI264" s="1"/>
      <c r="AJ264" s="1"/>
      <c r="AK264" s="1"/>
      <c r="AL264" s="1"/>
      <c r="AM264" s="1"/>
      <c r="AN264" s="1"/>
      <c r="AO264" s="1"/>
    </row>
    <row r="265" spans="1:41" ht="25.5">
      <c r="A265" s="25">
        <v>44</v>
      </c>
      <c r="B265" s="655" t="s">
        <v>6313</v>
      </c>
      <c r="C265" s="17" t="s">
        <v>6314</v>
      </c>
      <c r="D265" s="16"/>
      <c r="E265" s="438">
        <v>0.2</v>
      </c>
      <c r="F265" s="438"/>
      <c r="G265" s="438"/>
      <c r="H265" s="626"/>
      <c r="I265" s="672"/>
      <c r="J265" s="672"/>
      <c r="K265" s="672"/>
      <c r="L265" s="672"/>
      <c r="M265" s="672"/>
      <c r="N265" s="672"/>
      <c r="O265" s="672"/>
      <c r="P265" s="438">
        <v>0.2</v>
      </c>
      <c r="Q265" s="438">
        <v>0.2</v>
      </c>
      <c r="R265" s="1589" t="s">
        <v>55</v>
      </c>
      <c r="S265" s="672"/>
      <c r="T265" s="672"/>
      <c r="U265" s="672"/>
      <c r="V265" s="672"/>
      <c r="W265" s="672"/>
      <c r="X265" s="672"/>
      <c r="Y265" s="672"/>
      <c r="Z265" s="672"/>
      <c r="AA265" s="209">
        <v>0.2</v>
      </c>
      <c r="AB265" s="674"/>
      <c r="AC265" s="1"/>
      <c r="AD265" s="1"/>
      <c r="AE265" s="1"/>
      <c r="AF265" s="1"/>
      <c r="AG265" s="1"/>
      <c r="AH265" s="1"/>
      <c r="AI265" s="1"/>
      <c r="AJ265" s="1"/>
      <c r="AK265" s="1"/>
      <c r="AL265" s="1"/>
      <c r="AM265" s="1"/>
      <c r="AN265" s="1"/>
      <c r="AO265" s="1"/>
    </row>
    <row r="266" spans="1:41" ht="25.5">
      <c r="A266" s="25">
        <v>45</v>
      </c>
      <c r="B266" s="655" t="s">
        <v>6315</v>
      </c>
      <c r="C266" s="17" t="s">
        <v>6316</v>
      </c>
      <c r="D266" s="16"/>
      <c r="E266" s="438">
        <v>0.2</v>
      </c>
      <c r="F266" s="438"/>
      <c r="G266" s="438"/>
      <c r="H266" s="626"/>
      <c r="I266" s="672"/>
      <c r="J266" s="672"/>
      <c r="K266" s="672"/>
      <c r="L266" s="672"/>
      <c r="M266" s="672"/>
      <c r="N266" s="672"/>
      <c r="O266" s="672"/>
      <c r="P266" s="438">
        <v>0.2</v>
      </c>
      <c r="Q266" s="438">
        <v>0.2</v>
      </c>
      <c r="R266" s="1589" t="s">
        <v>55</v>
      </c>
      <c r="S266" s="672"/>
      <c r="T266" s="672"/>
      <c r="U266" s="672"/>
      <c r="V266" s="672"/>
      <c r="W266" s="672"/>
      <c r="X266" s="672"/>
      <c r="Y266" s="672"/>
      <c r="Z266" s="672"/>
      <c r="AA266" s="209">
        <v>0.2</v>
      </c>
      <c r="AB266" s="674"/>
      <c r="AC266" s="1"/>
      <c r="AD266" s="1"/>
      <c r="AE266" s="1"/>
      <c r="AF266" s="1"/>
      <c r="AG266" s="1"/>
      <c r="AH266" s="1"/>
      <c r="AI266" s="1"/>
      <c r="AJ266" s="1"/>
      <c r="AK266" s="1"/>
      <c r="AL266" s="1"/>
      <c r="AM266" s="1"/>
      <c r="AN266" s="1"/>
      <c r="AO266" s="1"/>
    </row>
    <row r="267" spans="1:41" ht="25.5">
      <c r="A267" s="25">
        <v>46</v>
      </c>
      <c r="B267" s="16" t="s">
        <v>6213</v>
      </c>
      <c r="C267" s="17" t="s">
        <v>6214</v>
      </c>
      <c r="D267" s="16"/>
      <c r="E267" s="438">
        <v>0.3</v>
      </c>
      <c r="F267" s="438"/>
      <c r="G267" s="438"/>
      <c r="H267" s="626"/>
      <c r="I267" s="672"/>
      <c r="J267" s="672"/>
      <c r="K267" s="672"/>
      <c r="L267" s="672"/>
      <c r="M267" s="672"/>
      <c r="N267" s="672"/>
      <c r="O267" s="672"/>
      <c r="P267" s="438">
        <v>0.3</v>
      </c>
      <c r="Q267" s="438">
        <v>0.3</v>
      </c>
      <c r="R267" s="1589" t="s">
        <v>55</v>
      </c>
      <c r="S267" s="672"/>
      <c r="T267" s="672"/>
      <c r="U267" s="672"/>
      <c r="V267" s="672"/>
      <c r="W267" s="672"/>
      <c r="X267" s="672"/>
      <c r="Y267" s="672"/>
      <c r="Z267" s="672"/>
      <c r="AA267" s="209">
        <v>0.3</v>
      </c>
      <c r="AB267" s="674"/>
      <c r="AC267" s="1"/>
      <c r="AD267" s="1"/>
      <c r="AE267" s="1"/>
      <c r="AF267" s="1"/>
      <c r="AG267" s="1"/>
      <c r="AH267" s="1"/>
      <c r="AI267" s="1"/>
      <c r="AJ267" s="1"/>
      <c r="AK267" s="1"/>
      <c r="AL267" s="1"/>
      <c r="AM267" s="1"/>
      <c r="AN267" s="1"/>
      <c r="AO267" s="1"/>
    </row>
    <row r="268" spans="1:41" ht="25.5">
      <c r="A268" s="25">
        <v>47</v>
      </c>
      <c r="B268" s="655" t="s">
        <v>6318</v>
      </c>
      <c r="C268" s="17" t="s">
        <v>6319</v>
      </c>
      <c r="D268" s="16"/>
      <c r="E268" s="438">
        <v>0.5</v>
      </c>
      <c r="F268" s="438"/>
      <c r="G268" s="438"/>
      <c r="H268" s="626"/>
      <c r="I268" s="672"/>
      <c r="J268" s="672"/>
      <c r="K268" s="672"/>
      <c r="L268" s="672"/>
      <c r="M268" s="672"/>
      <c r="N268" s="672"/>
      <c r="O268" s="672"/>
      <c r="P268" s="438">
        <v>0.5</v>
      </c>
      <c r="Q268" s="438">
        <v>0.5</v>
      </c>
      <c r="R268" s="1589" t="s">
        <v>55</v>
      </c>
      <c r="S268" s="672"/>
      <c r="T268" s="672"/>
      <c r="U268" s="672"/>
      <c r="V268" s="672"/>
      <c r="W268" s="672"/>
      <c r="X268" s="672"/>
      <c r="Y268" s="672"/>
      <c r="Z268" s="672"/>
      <c r="AA268" s="209">
        <v>0.5</v>
      </c>
      <c r="AB268" s="674"/>
      <c r="AC268" s="1"/>
      <c r="AD268" s="1"/>
      <c r="AE268" s="1"/>
      <c r="AF268" s="1"/>
      <c r="AG268" s="1"/>
      <c r="AH268" s="1"/>
      <c r="AI268" s="1"/>
      <c r="AJ268" s="1"/>
      <c r="AK268" s="1"/>
      <c r="AL268" s="1"/>
      <c r="AM268" s="1"/>
      <c r="AN268" s="1"/>
      <c r="AO268" s="1"/>
    </row>
    <row r="269" spans="1:41" ht="25.5">
      <c r="A269" s="25">
        <v>48</v>
      </c>
      <c r="B269" s="16" t="s">
        <v>6215</v>
      </c>
      <c r="C269" s="17" t="s">
        <v>6216</v>
      </c>
      <c r="D269" s="16"/>
      <c r="E269" s="438">
        <v>0.3</v>
      </c>
      <c r="F269" s="438"/>
      <c r="G269" s="438"/>
      <c r="H269" s="626"/>
      <c r="I269" s="672"/>
      <c r="J269" s="672"/>
      <c r="K269" s="672"/>
      <c r="L269" s="672"/>
      <c r="M269" s="672"/>
      <c r="N269" s="672"/>
      <c r="O269" s="672"/>
      <c r="P269" s="438">
        <v>0.3</v>
      </c>
      <c r="Q269" s="438">
        <v>0.3</v>
      </c>
      <c r="R269" s="1589" t="s">
        <v>55</v>
      </c>
      <c r="S269" s="672"/>
      <c r="T269" s="672"/>
      <c r="U269" s="672"/>
      <c r="V269" s="672"/>
      <c r="W269" s="672"/>
      <c r="X269" s="672"/>
      <c r="Y269" s="672"/>
      <c r="Z269" s="672"/>
      <c r="AA269" s="209">
        <v>0.3</v>
      </c>
      <c r="AB269" s="674"/>
      <c r="AC269" s="1"/>
      <c r="AD269" s="1"/>
      <c r="AE269" s="1"/>
      <c r="AF269" s="1"/>
      <c r="AG269" s="1"/>
      <c r="AH269" s="1"/>
      <c r="AI269" s="1"/>
      <c r="AJ269" s="1"/>
      <c r="AK269" s="1"/>
      <c r="AL269" s="1"/>
      <c r="AM269" s="1"/>
      <c r="AN269" s="1"/>
      <c r="AO269" s="1"/>
    </row>
    <row r="270" spans="1:41" ht="25.5">
      <c r="A270" s="25">
        <v>49</v>
      </c>
      <c r="B270" s="16" t="s">
        <v>6217</v>
      </c>
      <c r="C270" s="17" t="s">
        <v>6218</v>
      </c>
      <c r="D270" s="16"/>
      <c r="E270" s="438">
        <v>0.3</v>
      </c>
      <c r="F270" s="438"/>
      <c r="G270" s="438"/>
      <c r="H270" s="626"/>
      <c r="I270" s="672"/>
      <c r="J270" s="672"/>
      <c r="K270" s="672"/>
      <c r="L270" s="672"/>
      <c r="M270" s="672"/>
      <c r="N270" s="672"/>
      <c r="O270" s="672"/>
      <c r="P270" s="438">
        <v>0.3</v>
      </c>
      <c r="Q270" s="438">
        <v>0.3</v>
      </c>
      <c r="R270" s="1589" t="s">
        <v>55</v>
      </c>
      <c r="S270" s="672"/>
      <c r="T270" s="672"/>
      <c r="U270" s="672"/>
      <c r="V270" s="672"/>
      <c r="W270" s="672"/>
      <c r="X270" s="672"/>
      <c r="Y270" s="672"/>
      <c r="Z270" s="672"/>
      <c r="AA270" s="209">
        <v>0.3</v>
      </c>
      <c r="AB270" s="674"/>
      <c r="AC270" s="1"/>
      <c r="AD270" s="1"/>
      <c r="AE270" s="1"/>
      <c r="AF270" s="1"/>
      <c r="AG270" s="1"/>
      <c r="AH270" s="1"/>
      <c r="AI270" s="1"/>
      <c r="AJ270" s="1"/>
      <c r="AK270" s="1"/>
      <c r="AL270" s="1"/>
      <c r="AM270" s="1"/>
      <c r="AN270" s="1"/>
      <c r="AO270" s="1"/>
    </row>
    <row r="271" spans="1:41" ht="25.5">
      <c r="A271" s="25">
        <v>50</v>
      </c>
      <c r="B271" s="16" t="s">
        <v>6219</v>
      </c>
      <c r="C271" s="17" t="s">
        <v>6220</v>
      </c>
      <c r="D271" s="16"/>
      <c r="E271" s="438">
        <v>0.1</v>
      </c>
      <c r="F271" s="438"/>
      <c r="G271" s="438"/>
      <c r="H271" s="626"/>
      <c r="I271" s="672"/>
      <c r="J271" s="672"/>
      <c r="K271" s="672"/>
      <c r="L271" s="672"/>
      <c r="M271" s="672"/>
      <c r="N271" s="672"/>
      <c r="O271" s="672"/>
      <c r="P271" s="438">
        <v>0.1</v>
      </c>
      <c r="Q271" s="438">
        <v>0.1</v>
      </c>
      <c r="R271" s="1589" t="s">
        <v>55</v>
      </c>
      <c r="S271" s="672"/>
      <c r="T271" s="672"/>
      <c r="U271" s="672"/>
      <c r="V271" s="672"/>
      <c r="W271" s="672"/>
      <c r="X271" s="672"/>
      <c r="Y271" s="672"/>
      <c r="Z271" s="672"/>
      <c r="AA271" s="209">
        <v>0.1</v>
      </c>
      <c r="AB271" s="674"/>
      <c r="AC271" s="1"/>
      <c r="AD271" s="1"/>
      <c r="AE271" s="1"/>
      <c r="AF271" s="1"/>
      <c r="AG271" s="1"/>
      <c r="AH271" s="1"/>
      <c r="AI271" s="1"/>
      <c r="AJ271" s="1"/>
      <c r="AK271" s="1"/>
      <c r="AL271" s="1"/>
      <c r="AM271" s="1"/>
      <c r="AN271" s="1"/>
      <c r="AO271" s="1"/>
    </row>
    <row r="272" spans="1:41" ht="25.5">
      <c r="A272" s="25">
        <v>51</v>
      </c>
      <c r="B272" s="16" t="s">
        <v>6221</v>
      </c>
      <c r="C272" s="17" t="s">
        <v>6222</v>
      </c>
      <c r="D272" s="16"/>
      <c r="E272" s="438">
        <v>0.4</v>
      </c>
      <c r="F272" s="438"/>
      <c r="G272" s="438"/>
      <c r="H272" s="626"/>
      <c r="I272" s="672"/>
      <c r="J272" s="672"/>
      <c r="K272" s="672"/>
      <c r="L272" s="672"/>
      <c r="M272" s="672"/>
      <c r="N272" s="672"/>
      <c r="O272" s="672"/>
      <c r="P272" s="438">
        <v>0.4</v>
      </c>
      <c r="Q272" s="438">
        <v>0.4</v>
      </c>
      <c r="R272" s="1589" t="s">
        <v>55</v>
      </c>
      <c r="S272" s="672"/>
      <c r="T272" s="672"/>
      <c r="U272" s="672"/>
      <c r="V272" s="672"/>
      <c r="W272" s="672"/>
      <c r="X272" s="672"/>
      <c r="Y272" s="672"/>
      <c r="Z272" s="672"/>
      <c r="AA272" s="209">
        <v>0.4</v>
      </c>
      <c r="AB272" s="674"/>
      <c r="AC272" s="1"/>
      <c r="AD272" s="1"/>
      <c r="AE272" s="1"/>
      <c r="AF272" s="1"/>
      <c r="AG272" s="1"/>
      <c r="AH272" s="1"/>
      <c r="AI272" s="1"/>
      <c r="AJ272" s="1"/>
      <c r="AK272" s="1"/>
      <c r="AL272" s="1"/>
      <c r="AM272" s="1"/>
      <c r="AN272" s="1"/>
      <c r="AO272" s="1"/>
    </row>
    <row r="273" spans="1:41" ht="25.5">
      <c r="A273" s="25">
        <v>52</v>
      </c>
      <c r="B273" s="16" t="s">
        <v>6223</v>
      </c>
      <c r="C273" s="17" t="s">
        <v>6224</v>
      </c>
      <c r="D273" s="16"/>
      <c r="E273" s="438">
        <v>0.91</v>
      </c>
      <c r="F273" s="438"/>
      <c r="G273" s="438"/>
      <c r="H273" s="626"/>
      <c r="I273" s="672"/>
      <c r="J273" s="672"/>
      <c r="K273" s="672"/>
      <c r="L273" s="672"/>
      <c r="M273" s="672"/>
      <c r="N273" s="672"/>
      <c r="O273" s="672"/>
      <c r="P273" s="438">
        <v>0.91</v>
      </c>
      <c r="Q273" s="438">
        <v>0.91</v>
      </c>
      <c r="R273" s="1589" t="s">
        <v>55</v>
      </c>
      <c r="S273" s="672"/>
      <c r="T273" s="672"/>
      <c r="U273" s="672"/>
      <c r="V273" s="672"/>
      <c r="W273" s="672"/>
      <c r="X273" s="672"/>
      <c r="Y273" s="672"/>
      <c r="Z273" s="672"/>
      <c r="AA273" s="209">
        <v>0.91</v>
      </c>
      <c r="AB273" s="674"/>
      <c r="AC273" s="1"/>
      <c r="AD273" s="1"/>
      <c r="AE273" s="1"/>
      <c r="AF273" s="1"/>
      <c r="AG273" s="1"/>
      <c r="AH273" s="1"/>
      <c r="AI273" s="1"/>
      <c r="AJ273" s="1"/>
      <c r="AK273" s="1"/>
      <c r="AL273" s="1"/>
      <c r="AM273" s="1"/>
      <c r="AN273" s="1"/>
      <c r="AO273" s="1"/>
    </row>
    <row r="274" spans="1:41" ht="25.5">
      <c r="A274" s="25">
        <v>53</v>
      </c>
      <c r="B274" s="655" t="s">
        <v>6281</v>
      </c>
      <c r="C274" s="17" t="s">
        <v>6282</v>
      </c>
      <c r="D274" s="16"/>
      <c r="E274" s="438">
        <v>0.5</v>
      </c>
      <c r="F274" s="438"/>
      <c r="G274" s="438"/>
      <c r="H274" s="626"/>
      <c r="I274" s="672"/>
      <c r="J274" s="672"/>
      <c r="K274" s="672"/>
      <c r="L274" s="672"/>
      <c r="M274" s="672"/>
      <c r="N274" s="672"/>
      <c r="O274" s="672"/>
      <c r="P274" s="438">
        <v>0.5</v>
      </c>
      <c r="Q274" s="438">
        <v>0.5</v>
      </c>
      <c r="R274" s="1589" t="s">
        <v>55</v>
      </c>
      <c r="S274" s="672"/>
      <c r="T274" s="672"/>
      <c r="U274" s="672"/>
      <c r="V274" s="672"/>
      <c r="W274" s="672"/>
      <c r="X274" s="672"/>
      <c r="Y274" s="672"/>
      <c r="Z274" s="672"/>
      <c r="AA274" s="209">
        <v>0.5</v>
      </c>
      <c r="AB274" s="674"/>
      <c r="AC274" s="1"/>
      <c r="AD274" s="1"/>
      <c r="AE274" s="1"/>
      <c r="AF274" s="1"/>
      <c r="AG274" s="1"/>
      <c r="AH274" s="1"/>
      <c r="AI274" s="1"/>
      <c r="AJ274" s="1"/>
      <c r="AK274" s="1"/>
      <c r="AL274" s="1"/>
      <c r="AM274" s="1"/>
      <c r="AN274" s="1"/>
      <c r="AO274" s="1"/>
    </row>
    <row r="275" spans="1:41" ht="25.5">
      <c r="A275" s="25">
        <v>54</v>
      </c>
      <c r="B275" s="16" t="s">
        <v>6225</v>
      </c>
      <c r="C275" s="17" t="s">
        <v>6226</v>
      </c>
      <c r="D275" s="16"/>
      <c r="E275" s="438">
        <v>0.3</v>
      </c>
      <c r="F275" s="438"/>
      <c r="G275" s="438"/>
      <c r="H275" s="626"/>
      <c r="I275" s="672"/>
      <c r="J275" s="672"/>
      <c r="K275" s="672"/>
      <c r="L275" s="672"/>
      <c r="M275" s="672"/>
      <c r="N275" s="672"/>
      <c r="O275" s="672"/>
      <c r="P275" s="438">
        <v>0.3</v>
      </c>
      <c r="Q275" s="438">
        <v>0.3</v>
      </c>
      <c r="R275" s="1589" t="s">
        <v>55</v>
      </c>
      <c r="S275" s="672"/>
      <c r="T275" s="672"/>
      <c r="U275" s="672"/>
      <c r="V275" s="672"/>
      <c r="W275" s="672"/>
      <c r="X275" s="672"/>
      <c r="Y275" s="672"/>
      <c r="Z275" s="672"/>
      <c r="AA275" s="209">
        <v>0.3</v>
      </c>
      <c r="AB275" s="674"/>
      <c r="AC275" s="1"/>
      <c r="AD275" s="1"/>
      <c r="AE275" s="1"/>
      <c r="AF275" s="1"/>
      <c r="AG275" s="1"/>
      <c r="AH275" s="1"/>
      <c r="AI275" s="1"/>
      <c r="AJ275" s="1"/>
      <c r="AK275" s="1"/>
      <c r="AL275" s="1"/>
      <c r="AM275" s="1"/>
      <c r="AN275" s="1"/>
      <c r="AO275" s="1"/>
    </row>
    <row r="276" spans="1:41" ht="25.5">
      <c r="A276" s="25">
        <v>55</v>
      </c>
      <c r="B276" s="16" t="s">
        <v>6227</v>
      </c>
      <c r="C276" s="17" t="s">
        <v>6228</v>
      </c>
      <c r="D276" s="16"/>
      <c r="E276" s="438">
        <v>0.2</v>
      </c>
      <c r="F276" s="438"/>
      <c r="G276" s="438"/>
      <c r="H276" s="626"/>
      <c r="I276" s="672"/>
      <c r="J276" s="672"/>
      <c r="K276" s="672"/>
      <c r="L276" s="672"/>
      <c r="M276" s="672"/>
      <c r="N276" s="672"/>
      <c r="O276" s="672"/>
      <c r="P276" s="438">
        <v>0.2</v>
      </c>
      <c r="Q276" s="438">
        <v>0.2</v>
      </c>
      <c r="R276" s="1589" t="s">
        <v>55</v>
      </c>
      <c r="S276" s="672"/>
      <c r="T276" s="672"/>
      <c r="U276" s="672"/>
      <c r="V276" s="672"/>
      <c r="W276" s="672"/>
      <c r="X276" s="672"/>
      <c r="Y276" s="672"/>
      <c r="Z276" s="672"/>
      <c r="AA276" s="209">
        <v>0.2</v>
      </c>
      <c r="AB276" s="674"/>
      <c r="AC276" s="1"/>
      <c r="AD276" s="1"/>
      <c r="AE276" s="1"/>
      <c r="AF276" s="1"/>
      <c r="AG276" s="1"/>
      <c r="AH276" s="1"/>
      <c r="AI276" s="1"/>
      <c r="AJ276" s="1"/>
      <c r="AK276" s="1"/>
      <c r="AL276" s="1"/>
      <c r="AM276" s="1"/>
      <c r="AN276" s="1"/>
      <c r="AO276" s="1"/>
    </row>
    <row r="277" spans="1:41" ht="25.5">
      <c r="A277" s="25">
        <v>56</v>
      </c>
      <c r="B277" s="16" t="s">
        <v>6229</v>
      </c>
      <c r="C277" s="17" t="s">
        <v>6230</v>
      </c>
      <c r="D277" s="16"/>
      <c r="E277" s="438">
        <v>0.1</v>
      </c>
      <c r="F277" s="438"/>
      <c r="G277" s="438"/>
      <c r="H277" s="626"/>
      <c r="I277" s="672"/>
      <c r="J277" s="672"/>
      <c r="K277" s="672"/>
      <c r="L277" s="672"/>
      <c r="M277" s="672"/>
      <c r="N277" s="672"/>
      <c r="O277" s="672"/>
      <c r="P277" s="438">
        <v>0.1</v>
      </c>
      <c r="Q277" s="438">
        <v>0.1</v>
      </c>
      <c r="R277" s="1589" t="s">
        <v>55</v>
      </c>
      <c r="S277" s="672"/>
      <c r="T277" s="672"/>
      <c r="U277" s="672"/>
      <c r="V277" s="672"/>
      <c r="W277" s="672"/>
      <c r="X277" s="672"/>
      <c r="Y277" s="672"/>
      <c r="Z277" s="672"/>
      <c r="AA277" s="209">
        <v>0.1</v>
      </c>
      <c r="AB277" s="674"/>
      <c r="AC277" s="1"/>
      <c r="AD277" s="1"/>
      <c r="AE277" s="1"/>
      <c r="AF277" s="1"/>
      <c r="AG277" s="1"/>
      <c r="AH277" s="1"/>
      <c r="AI277" s="1"/>
      <c r="AJ277" s="1"/>
      <c r="AK277" s="1"/>
      <c r="AL277" s="1"/>
      <c r="AM277" s="1"/>
      <c r="AN277" s="1"/>
      <c r="AO277" s="1"/>
    </row>
    <row r="278" spans="1:41" ht="25.5">
      <c r="A278" s="25">
        <v>57</v>
      </c>
      <c r="B278" s="16" t="s">
        <v>6231</v>
      </c>
      <c r="C278" s="17" t="s">
        <v>6232</v>
      </c>
      <c r="D278" s="16"/>
      <c r="E278" s="438">
        <v>0.1</v>
      </c>
      <c r="F278" s="438"/>
      <c r="G278" s="438"/>
      <c r="H278" s="626"/>
      <c r="I278" s="672"/>
      <c r="J278" s="672"/>
      <c r="K278" s="672"/>
      <c r="L278" s="672"/>
      <c r="M278" s="672"/>
      <c r="N278" s="672"/>
      <c r="O278" s="672"/>
      <c r="P278" s="438">
        <v>0.1</v>
      </c>
      <c r="Q278" s="438">
        <v>0.1</v>
      </c>
      <c r="R278" s="1589" t="s">
        <v>55</v>
      </c>
      <c r="S278" s="672"/>
      <c r="T278" s="672"/>
      <c r="U278" s="672"/>
      <c r="V278" s="672"/>
      <c r="W278" s="672"/>
      <c r="X278" s="672"/>
      <c r="Y278" s="672"/>
      <c r="Z278" s="672"/>
      <c r="AA278" s="209">
        <v>0.1</v>
      </c>
      <c r="AB278" s="674"/>
      <c r="AC278" s="1"/>
      <c r="AD278" s="1"/>
      <c r="AE278" s="1"/>
      <c r="AF278" s="1"/>
      <c r="AG278" s="1"/>
      <c r="AH278" s="1"/>
      <c r="AI278" s="1"/>
      <c r="AJ278" s="1"/>
      <c r="AK278" s="1"/>
      <c r="AL278" s="1"/>
      <c r="AM278" s="1"/>
      <c r="AN278" s="1"/>
      <c r="AO278" s="1"/>
    </row>
    <row r="279" spans="1:41" ht="25.5">
      <c r="A279" s="25">
        <v>58</v>
      </c>
      <c r="B279" s="16" t="s">
        <v>6233</v>
      </c>
      <c r="C279" s="17" t="s">
        <v>6234</v>
      </c>
      <c r="D279" s="16"/>
      <c r="E279" s="438">
        <v>0.2</v>
      </c>
      <c r="F279" s="438"/>
      <c r="G279" s="438"/>
      <c r="H279" s="626"/>
      <c r="I279" s="672"/>
      <c r="J279" s="672"/>
      <c r="K279" s="672"/>
      <c r="L279" s="672"/>
      <c r="M279" s="672"/>
      <c r="N279" s="672"/>
      <c r="O279" s="672"/>
      <c r="P279" s="438">
        <v>0.2</v>
      </c>
      <c r="Q279" s="438">
        <v>0.2</v>
      </c>
      <c r="R279" s="1589" t="s">
        <v>55</v>
      </c>
      <c r="S279" s="672"/>
      <c r="T279" s="672"/>
      <c r="U279" s="672"/>
      <c r="V279" s="672"/>
      <c r="W279" s="672"/>
      <c r="X279" s="672"/>
      <c r="Y279" s="672"/>
      <c r="Z279" s="672"/>
      <c r="AA279" s="209">
        <v>0.2</v>
      </c>
      <c r="AB279" s="674"/>
      <c r="AC279" s="1"/>
      <c r="AD279" s="1"/>
      <c r="AE279" s="1"/>
      <c r="AF279" s="1"/>
      <c r="AG279" s="1"/>
      <c r="AH279" s="1"/>
      <c r="AI279" s="1"/>
      <c r="AJ279" s="1"/>
      <c r="AK279" s="1"/>
      <c r="AL279" s="1"/>
      <c r="AM279" s="1"/>
      <c r="AN279" s="1"/>
      <c r="AO279" s="1"/>
    </row>
    <row r="280" spans="1:41" ht="25.5">
      <c r="A280" s="25">
        <v>59</v>
      </c>
      <c r="B280" s="16" t="s">
        <v>6235</v>
      </c>
      <c r="C280" s="17" t="s">
        <v>6236</v>
      </c>
      <c r="D280" s="16"/>
      <c r="E280" s="438">
        <v>0.3</v>
      </c>
      <c r="F280" s="438"/>
      <c r="G280" s="438"/>
      <c r="H280" s="626"/>
      <c r="I280" s="672"/>
      <c r="J280" s="672"/>
      <c r="K280" s="672"/>
      <c r="L280" s="672"/>
      <c r="M280" s="672"/>
      <c r="N280" s="672"/>
      <c r="O280" s="672"/>
      <c r="P280" s="438">
        <v>0.3</v>
      </c>
      <c r="Q280" s="438">
        <v>0.3</v>
      </c>
      <c r="R280" s="1589" t="s">
        <v>55</v>
      </c>
      <c r="S280" s="672"/>
      <c r="T280" s="672"/>
      <c r="U280" s="672"/>
      <c r="V280" s="672"/>
      <c r="W280" s="672"/>
      <c r="X280" s="672"/>
      <c r="Y280" s="672"/>
      <c r="Z280" s="672"/>
      <c r="AA280" s="209">
        <v>0.3</v>
      </c>
      <c r="AB280" s="674"/>
      <c r="AC280" s="1"/>
      <c r="AD280" s="1"/>
      <c r="AE280" s="1"/>
      <c r="AF280" s="1"/>
      <c r="AG280" s="1"/>
      <c r="AH280" s="1"/>
      <c r="AI280" s="1"/>
      <c r="AJ280" s="1"/>
      <c r="AK280" s="1"/>
      <c r="AL280" s="1"/>
      <c r="AM280" s="1"/>
      <c r="AN280" s="1"/>
      <c r="AO280" s="1"/>
    </row>
    <row r="281" spans="1:41" ht="25.5">
      <c r="A281" s="25">
        <v>60</v>
      </c>
      <c r="B281" s="16" t="s">
        <v>6237</v>
      </c>
      <c r="C281" s="17" t="s">
        <v>6238</v>
      </c>
      <c r="D281" s="16"/>
      <c r="E281" s="438">
        <v>0.3</v>
      </c>
      <c r="F281" s="438"/>
      <c r="G281" s="438"/>
      <c r="H281" s="626"/>
      <c r="I281" s="672"/>
      <c r="J281" s="672"/>
      <c r="K281" s="672"/>
      <c r="L281" s="672"/>
      <c r="M281" s="672"/>
      <c r="N281" s="672"/>
      <c r="O281" s="672"/>
      <c r="P281" s="438">
        <v>0.3</v>
      </c>
      <c r="Q281" s="438">
        <v>0.3</v>
      </c>
      <c r="R281" s="1589" t="s">
        <v>55</v>
      </c>
      <c r="S281" s="672"/>
      <c r="T281" s="672"/>
      <c r="U281" s="672"/>
      <c r="V281" s="672"/>
      <c r="W281" s="672"/>
      <c r="X281" s="672"/>
      <c r="Y281" s="672"/>
      <c r="Z281" s="672"/>
      <c r="AA281" s="209">
        <v>0.3</v>
      </c>
      <c r="AB281" s="674"/>
      <c r="AC281" s="1"/>
      <c r="AD281" s="1"/>
      <c r="AE281" s="1"/>
      <c r="AF281" s="1"/>
      <c r="AG281" s="1"/>
      <c r="AH281" s="1"/>
      <c r="AI281" s="1"/>
      <c r="AJ281" s="1"/>
      <c r="AK281" s="1"/>
      <c r="AL281" s="1"/>
      <c r="AM281" s="1"/>
      <c r="AN281" s="1"/>
      <c r="AO281" s="1"/>
    </row>
    <row r="282" spans="1:41" ht="25.5">
      <c r="A282" s="25">
        <v>61</v>
      </c>
      <c r="B282" s="655" t="s">
        <v>6297</v>
      </c>
      <c r="C282" s="17" t="s">
        <v>6298</v>
      </c>
      <c r="D282" s="16"/>
      <c r="E282" s="438">
        <v>0.4</v>
      </c>
      <c r="F282" s="438"/>
      <c r="G282" s="438"/>
      <c r="H282" s="626"/>
      <c r="I282" s="672"/>
      <c r="J282" s="672"/>
      <c r="K282" s="672"/>
      <c r="L282" s="672"/>
      <c r="M282" s="672"/>
      <c r="N282" s="672"/>
      <c r="O282" s="672"/>
      <c r="P282" s="438">
        <v>0.4</v>
      </c>
      <c r="Q282" s="438">
        <v>0.4</v>
      </c>
      <c r="R282" s="1589" t="s">
        <v>55</v>
      </c>
      <c r="S282" s="672"/>
      <c r="T282" s="672"/>
      <c r="U282" s="672"/>
      <c r="V282" s="672"/>
      <c r="W282" s="672"/>
      <c r="X282" s="672"/>
      <c r="Y282" s="672"/>
      <c r="Z282" s="672"/>
      <c r="AA282" s="209">
        <v>0.4</v>
      </c>
      <c r="AB282" s="674"/>
      <c r="AC282" s="1"/>
      <c r="AD282" s="1"/>
      <c r="AE282" s="1"/>
      <c r="AF282" s="1"/>
      <c r="AG282" s="1"/>
      <c r="AH282" s="1"/>
      <c r="AI282" s="1"/>
      <c r="AJ282" s="1"/>
      <c r="AK282" s="1"/>
      <c r="AL282" s="1"/>
      <c r="AM282" s="1"/>
      <c r="AN282" s="1"/>
      <c r="AO282" s="1"/>
    </row>
    <row r="283" spans="1:41" ht="25.5">
      <c r="A283" s="25">
        <v>62</v>
      </c>
      <c r="B283" s="16" t="s">
        <v>6239</v>
      </c>
      <c r="C283" s="17" t="s">
        <v>6240</v>
      </c>
      <c r="D283" s="16"/>
      <c r="E283" s="438">
        <v>0.1</v>
      </c>
      <c r="F283" s="438"/>
      <c r="G283" s="438"/>
      <c r="H283" s="626"/>
      <c r="I283" s="672"/>
      <c r="J283" s="672"/>
      <c r="K283" s="672"/>
      <c r="L283" s="672"/>
      <c r="M283" s="672"/>
      <c r="N283" s="672"/>
      <c r="O283" s="672"/>
      <c r="P283" s="438">
        <v>0.1</v>
      </c>
      <c r="Q283" s="438">
        <v>0.1</v>
      </c>
      <c r="R283" s="1589" t="s">
        <v>55</v>
      </c>
      <c r="S283" s="672"/>
      <c r="T283" s="672"/>
      <c r="U283" s="672"/>
      <c r="V283" s="672"/>
      <c r="W283" s="672"/>
      <c r="X283" s="672"/>
      <c r="Y283" s="672"/>
      <c r="Z283" s="672"/>
      <c r="AA283" s="209">
        <v>0.1</v>
      </c>
      <c r="AB283" s="674"/>
      <c r="AC283" s="1"/>
      <c r="AD283" s="1"/>
      <c r="AE283" s="1"/>
      <c r="AF283" s="1"/>
      <c r="AG283" s="1"/>
      <c r="AH283" s="1"/>
      <c r="AI283" s="1"/>
      <c r="AJ283" s="1"/>
      <c r="AK283" s="1"/>
      <c r="AL283" s="1"/>
      <c r="AM283" s="1"/>
      <c r="AN283" s="1"/>
      <c r="AO283" s="1"/>
    </row>
    <row r="284" spans="1:41" ht="25.5">
      <c r="A284" s="25">
        <v>63</v>
      </c>
      <c r="B284" s="16" t="s">
        <v>6241</v>
      </c>
      <c r="C284" s="17" t="s">
        <v>6242</v>
      </c>
      <c r="D284" s="16"/>
      <c r="E284" s="438">
        <v>0.2</v>
      </c>
      <c r="F284" s="438"/>
      <c r="G284" s="438"/>
      <c r="H284" s="626"/>
      <c r="I284" s="672"/>
      <c r="J284" s="672"/>
      <c r="K284" s="672"/>
      <c r="L284" s="672"/>
      <c r="M284" s="672"/>
      <c r="N284" s="672"/>
      <c r="O284" s="672"/>
      <c r="P284" s="438">
        <v>0.2</v>
      </c>
      <c r="Q284" s="438">
        <v>0.2</v>
      </c>
      <c r="R284" s="1589" t="s">
        <v>55</v>
      </c>
      <c r="S284" s="672"/>
      <c r="T284" s="672"/>
      <c r="U284" s="672"/>
      <c r="V284" s="672"/>
      <c r="W284" s="672"/>
      <c r="X284" s="672"/>
      <c r="Y284" s="672"/>
      <c r="Z284" s="672"/>
      <c r="AA284" s="209">
        <v>0.2</v>
      </c>
      <c r="AB284" s="674"/>
      <c r="AC284" s="1"/>
      <c r="AD284" s="1"/>
      <c r="AE284" s="1"/>
      <c r="AF284" s="1"/>
      <c r="AG284" s="1"/>
      <c r="AH284" s="1"/>
      <c r="AI284" s="1"/>
      <c r="AJ284" s="1"/>
      <c r="AK284" s="1"/>
      <c r="AL284" s="1"/>
      <c r="AM284" s="1"/>
      <c r="AN284" s="1"/>
      <c r="AO284" s="1"/>
    </row>
    <row r="285" spans="1:41" ht="25.5">
      <c r="A285" s="25">
        <v>64</v>
      </c>
      <c r="B285" s="16" t="s">
        <v>6243</v>
      </c>
      <c r="C285" s="17" t="s">
        <v>6244</v>
      </c>
      <c r="D285" s="16"/>
      <c r="E285" s="438">
        <v>0.1</v>
      </c>
      <c r="F285" s="438"/>
      <c r="G285" s="438"/>
      <c r="H285" s="626"/>
      <c r="I285" s="672"/>
      <c r="J285" s="672"/>
      <c r="K285" s="672"/>
      <c r="L285" s="672"/>
      <c r="M285" s="672"/>
      <c r="N285" s="672"/>
      <c r="O285" s="672"/>
      <c r="P285" s="438">
        <v>0.1</v>
      </c>
      <c r="Q285" s="438">
        <v>0.1</v>
      </c>
      <c r="R285" s="1589" t="s">
        <v>55</v>
      </c>
      <c r="S285" s="672"/>
      <c r="T285" s="672"/>
      <c r="U285" s="672"/>
      <c r="V285" s="672"/>
      <c r="W285" s="672"/>
      <c r="X285" s="672"/>
      <c r="Y285" s="672"/>
      <c r="Z285" s="672"/>
      <c r="AA285" s="209">
        <v>0.1</v>
      </c>
      <c r="AB285" s="674"/>
      <c r="AC285" s="1"/>
      <c r="AD285" s="1"/>
      <c r="AE285" s="1"/>
      <c r="AF285" s="1"/>
      <c r="AG285" s="1"/>
      <c r="AH285" s="1"/>
      <c r="AI285" s="1"/>
      <c r="AJ285" s="1"/>
      <c r="AK285" s="1"/>
      <c r="AL285" s="1"/>
      <c r="AM285" s="1"/>
      <c r="AN285" s="1"/>
      <c r="AO285" s="1"/>
    </row>
    <row r="286" spans="1:41" ht="25.5">
      <c r="A286" s="25">
        <v>65</v>
      </c>
      <c r="B286" s="16" t="s">
        <v>6245</v>
      </c>
      <c r="C286" s="17" t="s">
        <v>6246</v>
      </c>
      <c r="D286" s="16"/>
      <c r="E286" s="438">
        <v>0.1</v>
      </c>
      <c r="F286" s="438"/>
      <c r="G286" s="438"/>
      <c r="H286" s="626"/>
      <c r="I286" s="672"/>
      <c r="J286" s="672"/>
      <c r="K286" s="672"/>
      <c r="L286" s="672"/>
      <c r="M286" s="672"/>
      <c r="N286" s="672"/>
      <c r="O286" s="672"/>
      <c r="P286" s="438">
        <v>0.1</v>
      </c>
      <c r="Q286" s="438">
        <v>0.1</v>
      </c>
      <c r="R286" s="1589" t="s">
        <v>55</v>
      </c>
      <c r="S286" s="672"/>
      <c r="T286" s="672"/>
      <c r="U286" s="672"/>
      <c r="V286" s="672"/>
      <c r="W286" s="672"/>
      <c r="X286" s="672"/>
      <c r="Y286" s="672"/>
      <c r="Z286" s="672"/>
      <c r="AA286" s="209">
        <v>0.1</v>
      </c>
      <c r="AB286" s="674"/>
      <c r="AC286" s="1"/>
      <c r="AD286" s="1"/>
      <c r="AE286" s="1"/>
      <c r="AF286" s="1"/>
      <c r="AG286" s="1"/>
      <c r="AH286" s="1"/>
      <c r="AI286" s="1"/>
      <c r="AJ286" s="1"/>
      <c r="AK286" s="1"/>
      <c r="AL286" s="1"/>
      <c r="AM286" s="1"/>
      <c r="AN286" s="1"/>
      <c r="AO286" s="1"/>
    </row>
    <row r="287" spans="1:41" ht="25.5">
      <c r="A287" s="25">
        <v>66</v>
      </c>
      <c r="B287" s="655" t="s">
        <v>6293</v>
      </c>
      <c r="C287" s="17" t="s">
        <v>6294</v>
      </c>
      <c r="D287" s="16"/>
      <c r="E287" s="438">
        <v>0.1</v>
      </c>
      <c r="F287" s="438"/>
      <c r="G287" s="438"/>
      <c r="H287" s="626"/>
      <c r="I287" s="672"/>
      <c r="J287" s="672"/>
      <c r="K287" s="672"/>
      <c r="L287" s="672"/>
      <c r="M287" s="672"/>
      <c r="N287" s="672"/>
      <c r="O287" s="672"/>
      <c r="P287" s="438">
        <v>0.1</v>
      </c>
      <c r="Q287" s="438">
        <v>0.1</v>
      </c>
      <c r="R287" s="1589" t="s">
        <v>55</v>
      </c>
      <c r="S287" s="672"/>
      <c r="T287" s="672"/>
      <c r="U287" s="672"/>
      <c r="V287" s="672"/>
      <c r="W287" s="672"/>
      <c r="X287" s="672"/>
      <c r="Y287" s="672"/>
      <c r="Z287" s="672"/>
      <c r="AA287" s="209">
        <v>0.1</v>
      </c>
      <c r="AB287" s="674"/>
      <c r="AC287" s="1"/>
      <c r="AD287" s="1"/>
      <c r="AE287" s="1"/>
      <c r="AF287" s="1"/>
      <c r="AG287" s="1"/>
      <c r="AH287" s="1"/>
      <c r="AI287" s="1"/>
      <c r="AJ287" s="1"/>
      <c r="AK287" s="1"/>
      <c r="AL287" s="1"/>
      <c r="AM287" s="1"/>
      <c r="AN287" s="1"/>
      <c r="AO287" s="1"/>
    </row>
    <row r="288" spans="1:41" ht="25.5">
      <c r="A288" s="25">
        <v>67</v>
      </c>
      <c r="B288" s="228" t="s">
        <v>6247</v>
      </c>
      <c r="C288" s="17" t="s">
        <v>6248</v>
      </c>
      <c r="D288" s="16"/>
      <c r="E288" s="438">
        <v>0.2</v>
      </c>
      <c r="F288" s="438"/>
      <c r="G288" s="438"/>
      <c r="H288" s="626"/>
      <c r="I288" s="672"/>
      <c r="J288" s="672"/>
      <c r="K288" s="672"/>
      <c r="L288" s="672"/>
      <c r="M288" s="672"/>
      <c r="N288" s="672"/>
      <c r="O288" s="672"/>
      <c r="P288" s="438">
        <v>0.2</v>
      </c>
      <c r="Q288" s="438">
        <v>0.2</v>
      </c>
      <c r="R288" s="1589" t="s">
        <v>55</v>
      </c>
      <c r="S288" s="672"/>
      <c r="T288" s="672"/>
      <c r="U288" s="672"/>
      <c r="V288" s="672"/>
      <c r="W288" s="672"/>
      <c r="X288" s="672"/>
      <c r="Y288" s="672"/>
      <c r="Z288" s="672"/>
      <c r="AA288" s="209">
        <v>0.2</v>
      </c>
      <c r="AB288" s="674"/>
      <c r="AC288" s="1"/>
      <c r="AD288" s="1"/>
      <c r="AE288" s="1"/>
      <c r="AF288" s="1"/>
      <c r="AG288" s="1"/>
      <c r="AH288" s="1"/>
      <c r="AI288" s="1"/>
      <c r="AJ288" s="1"/>
      <c r="AK288" s="1"/>
      <c r="AL288" s="1"/>
      <c r="AM288" s="1"/>
      <c r="AN288" s="1"/>
      <c r="AO288" s="1"/>
    </row>
    <row r="289" spans="1:41" ht="25.5">
      <c r="A289" s="25">
        <v>68</v>
      </c>
      <c r="B289" s="16" t="s">
        <v>6249</v>
      </c>
      <c r="C289" s="17" t="s">
        <v>6250</v>
      </c>
      <c r="D289" s="16"/>
      <c r="E289" s="438">
        <v>0.1</v>
      </c>
      <c r="F289" s="438"/>
      <c r="G289" s="438"/>
      <c r="H289" s="626"/>
      <c r="I289" s="672"/>
      <c r="J289" s="672"/>
      <c r="K289" s="672"/>
      <c r="L289" s="672"/>
      <c r="M289" s="672"/>
      <c r="N289" s="672"/>
      <c r="O289" s="672"/>
      <c r="P289" s="438">
        <v>0.1</v>
      </c>
      <c r="Q289" s="438">
        <v>0.1</v>
      </c>
      <c r="R289" s="1589" t="s">
        <v>55</v>
      </c>
      <c r="S289" s="672"/>
      <c r="T289" s="672"/>
      <c r="U289" s="672"/>
      <c r="V289" s="672"/>
      <c r="W289" s="672"/>
      <c r="X289" s="672"/>
      <c r="Y289" s="672"/>
      <c r="Z289" s="672"/>
      <c r="AA289" s="209">
        <v>0.1</v>
      </c>
      <c r="AB289" s="674"/>
      <c r="AC289" s="1"/>
      <c r="AD289" s="1"/>
      <c r="AE289" s="1"/>
      <c r="AF289" s="1"/>
      <c r="AG289" s="1"/>
      <c r="AH289" s="1"/>
      <c r="AI289" s="1"/>
      <c r="AJ289" s="1"/>
      <c r="AK289" s="1"/>
      <c r="AL289" s="1"/>
      <c r="AM289" s="1"/>
      <c r="AN289" s="1"/>
      <c r="AO289" s="1"/>
    </row>
    <row r="290" spans="1:41" ht="25.5">
      <c r="A290" s="25">
        <v>69</v>
      </c>
      <c r="B290" s="16" t="s">
        <v>6251</v>
      </c>
      <c r="C290" s="17" t="s">
        <v>6252</v>
      </c>
      <c r="D290" s="16"/>
      <c r="E290" s="438">
        <v>0.3</v>
      </c>
      <c r="F290" s="438"/>
      <c r="G290" s="438"/>
      <c r="H290" s="626"/>
      <c r="I290" s="672"/>
      <c r="J290" s="672"/>
      <c r="K290" s="672"/>
      <c r="L290" s="672"/>
      <c r="M290" s="672"/>
      <c r="N290" s="672"/>
      <c r="O290" s="672"/>
      <c r="P290" s="438">
        <v>0.3</v>
      </c>
      <c r="Q290" s="438">
        <v>0.3</v>
      </c>
      <c r="R290" s="1589" t="s">
        <v>55</v>
      </c>
      <c r="S290" s="672"/>
      <c r="T290" s="672"/>
      <c r="U290" s="672"/>
      <c r="V290" s="672"/>
      <c r="W290" s="672"/>
      <c r="X290" s="672"/>
      <c r="Y290" s="672"/>
      <c r="Z290" s="672"/>
      <c r="AA290" s="209">
        <v>0.3</v>
      </c>
      <c r="AB290" s="674"/>
      <c r="AC290" s="1"/>
      <c r="AD290" s="1"/>
      <c r="AE290" s="1"/>
      <c r="AF290" s="1"/>
      <c r="AG290" s="1"/>
      <c r="AH290" s="1"/>
      <c r="AI290" s="1"/>
      <c r="AJ290" s="1"/>
      <c r="AK290" s="1"/>
      <c r="AL290" s="1"/>
      <c r="AM290" s="1"/>
      <c r="AN290" s="1"/>
      <c r="AO290" s="1"/>
    </row>
    <row r="291" spans="1:41" ht="25.5">
      <c r="A291" s="25">
        <v>70</v>
      </c>
      <c r="B291" s="655" t="s">
        <v>6309</v>
      </c>
      <c r="C291" s="17" t="s">
        <v>6310</v>
      </c>
      <c r="D291" s="16"/>
      <c r="E291" s="438">
        <v>0.3</v>
      </c>
      <c r="F291" s="438"/>
      <c r="G291" s="438"/>
      <c r="H291" s="626"/>
      <c r="I291" s="672"/>
      <c r="J291" s="672"/>
      <c r="K291" s="672"/>
      <c r="L291" s="672"/>
      <c r="M291" s="672"/>
      <c r="N291" s="672"/>
      <c r="O291" s="672"/>
      <c r="P291" s="438">
        <v>0.3</v>
      </c>
      <c r="Q291" s="438">
        <v>0.3</v>
      </c>
      <c r="R291" s="1589" t="s">
        <v>55</v>
      </c>
      <c r="S291" s="672"/>
      <c r="T291" s="672"/>
      <c r="U291" s="672"/>
      <c r="V291" s="672"/>
      <c r="W291" s="672"/>
      <c r="X291" s="672"/>
      <c r="Y291" s="672"/>
      <c r="Z291" s="672"/>
      <c r="AA291" s="209">
        <v>0.3</v>
      </c>
      <c r="AB291" s="674"/>
      <c r="AC291" s="1"/>
      <c r="AD291" s="1"/>
      <c r="AE291" s="1"/>
      <c r="AF291" s="1"/>
      <c r="AG291" s="1"/>
      <c r="AH291" s="1"/>
      <c r="AI291" s="1"/>
      <c r="AJ291" s="1"/>
      <c r="AK291" s="1"/>
      <c r="AL291" s="1"/>
      <c r="AM291" s="1"/>
      <c r="AN291" s="1"/>
      <c r="AO291" s="1"/>
    </row>
    <row r="292" spans="1:41" ht="25.5">
      <c r="A292" s="25">
        <v>71</v>
      </c>
      <c r="B292" s="16" t="s">
        <v>6253</v>
      </c>
      <c r="C292" s="17" t="s">
        <v>6254</v>
      </c>
      <c r="D292" s="16"/>
      <c r="E292" s="438">
        <v>0.1</v>
      </c>
      <c r="F292" s="438"/>
      <c r="G292" s="438"/>
      <c r="H292" s="626"/>
      <c r="I292" s="672"/>
      <c r="J292" s="672"/>
      <c r="K292" s="672"/>
      <c r="L292" s="672"/>
      <c r="M292" s="672"/>
      <c r="N292" s="672"/>
      <c r="O292" s="672"/>
      <c r="P292" s="438">
        <v>0.1</v>
      </c>
      <c r="Q292" s="438">
        <v>0.1</v>
      </c>
      <c r="R292" s="1589" t="s">
        <v>55</v>
      </c>
      <c r="S292" s="672"/>
      <c r="T292" s="672"/>
      <c r="U292" s="672"/>
      <c r="V292" s="672"/>
      <c r="W292" s="672"/>
      <c r="X292" s="672"/>
      <c r="Y292" s="672"/>
      <c r="Z292" s="672"/>
      <c r="AA292" s="209">
        <v>0.1</v>
      </c>
      <c r="AB292" s="674"/>
      <c r="AC292" s="1"/>
      <c r="AD292" s="1"/>
      <c r="AE292" s="1"/>
      <c r="AF292" s="1"/>
      <c r="AG292" s="1"/>
      <c r="AH292" s="1"/>
      <c r="AI292" s="1"/>
      <c r="AJ292" s="1"/>
      <c r="AK292" s="1"/>
      <c r="AL292" s="1"/>
      <c r="AM292" s="1"/>
      <c r="AN292" s="1"/>
      <c r="AO292" s="1"/>
    </row>
    <row r="293" spans="1:41" ht="25.5">
      <c r="A293" s="25">
        <v>72</v>
      </c>
      <c r="B293" s="655" t="s">
        <v>6317</v>
      </c>
      <c r="C293" s="17" t="s">
        <v>6248</v>
      </c>
      <c r="D293" s="16"/>
      <c r="E293" s="438">
        <v>0.2</v>
      </c>
      <c r="F293" s="438"/>
      <c r="G293" s="438"/>
      <c r="H293" s="626"/>
      <c r="I293" s="672"/>
      <c r="J293" s="672"/>
      <c r="K293" s="672"/>
      <c r="L293" s="672"/>
      <c r="M293" s="672"/>
      <c r="N293" s="672"/>
      <c r="O293" s="672"/>
      <c r="P293" s="438">
        <v>0.2</v>
      </c>
      <c r="Q293" s="438">
        <v>0.2</v>
      </c>
      <c r="R293" s="1589" t="s">
        <v>55</v>
      </c>
      <c r="S293" s="672"/>
      <c r="T293" s="672"/>
      <c r="U293" s="672"/>
      <c r="V293" s="672"/>
      <c r="W293" s="672"/>
      <c r="X293" s="672"/>
      <c r="Y293" s="672"/>
      <c r="Z293" s="672"/>
      <c r="AA293" s="209">
        <v>0.2</v>
      </c>
      <c r="AB293" s="674"/>
      <c r="AC293" s="1"/>
      <c r="AD293" s="1"/>
      <c r="AE293" s="1"/>
      <c r="AF293" s="1"/>
      <c r="AG293" s="1"/>
      <c r="AH293" s="1"/>
      <c r="AI293" s="1"/>
      <c r="AJ293" s="1"/>
      <c r="AK293" s="1"/>
      <c r="AL293" s="1"/>
      <c r="AM293" s="1"/>
      <c r="AN293" s="1"/>
      <c r="AO293" s="1"/>
    </row>
    <row r="294" spans="1:41" ht="25.5">
      <c r="A294" s="25">
        <v>73</v>
      </c>
      <c r="B294" s="16" t="s">
        <v>6255</v>
      </c>
      <c r="C294" s="17" t="s">
        <v>6256</v>
      </c>
      <c r="D294" s="16"/>
      <c r="E294" s="438">
        <v>0.2</v>
      </c>
      <c r="F294" s="438"/>
      <c r="G294" s="438"/>
      <c r="H294" s="626"/>
      <c r="I294" s="672"/>
      <c r="J294" s="672"/>
      <c r="K294" s="672"/>
      <c r="L294" s="672"/>
      <c r="M294" s="672"/>
      <c r="N294" s="672"/>
      <c r="O294" s="672"/>
      <c r="P294" s="438">
        <v>0.2</v>
      </c>
      <c r="Q294" s="438">
        <v>0.2</v>
      </c>
      <c r="R294" s="1589" t="s">
        <v>55</v>
      </c>
      <c r="S294" s="672"/>
      <c r="T294" s="672"/>
      <c r="U294" s="672"/>
      <c r="V294" s="672"/>
      <c r="W294" s="672"/>
      <c r="X294" s="672"/>
      <c r="Y294" s="672"/>
      <c r="Z294" s="672"/>
      <c r="AA294" s="209">
        <v>0.2</v>
      </c>
      <c r="AB294" s="674"/>
      <c r="AC294" s="1"/>
      <c r="AD294" s="1"/>
      <c r="AE294" s="1"/>
      <c r="AF294" s="1"/>
      <c r="AG294" s="1"/>
      <c r="AH294" s="1"/>
      <c r="AI294" s="1"/>
      <c r="AJ294" s="1"/>
      <c r="AK294" s="1"/>
      <c r="AL294" s="1"/>
      <c r="AM294" s="1"/>
      <c r="AN294" s="1"/>
      <c r="AO294" s="1"/>
    </row>
    <row r="295" spans="1:41" ht="25.5">
      <c r="A295" s="25">
        <v>74</v>
      </c>
      <c r="B295" s="16" t="s">
        <v>6257</v>
      </c>
      <c r="C295" s="17" t="s">
        <v>6258</v>
      </c>
      <c r="D295" s="16"/>
      <c r="E295" s="438">
        <v>0.2</v>
      </c>
      <c r="F295" s="438"/>
      <c r="G295" s="438"/>
      <c r="H295" s="626"/>
      <c r="I295" s="672"/>
      <c r="J295" s="672"/>
      <c r="K295" s="672"/>
      <c r="L295" s="672"/>
      <c r="M295" s="672"/>
      <c r="N295" s="672"/>
      <c r="O295" s="672"/>
      <c r="P295" s="438">
        <v>0.2</v>
      </c>
      <c r="Q295" s="438">
        <v>0.2</v>
      </c>
      <c r="R295" s="1589" t="s">
        <v>55</v>
      </c>
      <c r="S295" s="672"/>
      <c r="T295" s="672"/>
      <c r="U295" s="672"/>
      <c r="V295" s="672"/>
      <c r="W295" s="672"/>
      <c r="X295" s="672"/>
      <c r="Y295" s="672"/>
      <c r="Z295" s="672"/>
      <c r="AA295" s="209">
        <v>0.2</v>
      </c>
      <c r="AB295" s="674"/>
      <c r="AC295" s="1"/>
      <c r="AD295" s="1"/>
      <c r="AE295" s="1"/>
      <c r="AF295" s="1"/>
      <c r="AG295" s="1"/>
      <c r="AH295" s="1"/>
      <c r="AI295" s="1"/>
      <c r="AJ295" s="1"/>
      <c r="AK295" s="1"/>
      <c r="AL295" s="1"/>
      <c r="AM295" s="1"/>
      <c r="AN295" s="1"/>
      <c r="AO295" s="1"/>
    </row>
    <row r="296" spans="1:41" ht="25.5">
      <c r="A296" s="25">
        <v>75</v>
      </c>
      <c r="B296" s="16" t="s">
        <v>6259</v>
      </c>
      <c r="C296" s="17" t="s">
        <v>6260</v>
      </c>
      <c r="D296" s="16"/>
      <c r="E296" s="438">
        <v>0.2</v>
      </c>
      <c r="F296" s="438"/>
      <c r="G296" s="438"/>
      <c r="H296" s="626"/>
      <c r="I296" s="672"/>
      <c r="J296" s="672"/>
      <c r="K296" s="672"/>
      <c r="L296" s="672"/>
      <c r="M296" s="672"/>
      <c r="N296" s="672"/>
      <c r="O296" s="672"/>
      <c r="P296" s="438">
        <v>0.2</v>
      </c>
      <c r="Q296" s="438">
        <v>0.2</v>
      </c>
      <c r="R296" s="1589" t="s">
        <v>55</v>
      </c>
      <c r="S296" s="672"/>
      <c r="T296" s="672"/>
      <c r="U296" s="672"/>
      <c r="V296" s="672"/>
      <c r="W296" s="672"/>
      <c r="X296" s="672"/>
      <c r="Y296" s="672"/>
      <c r="Z296" s="672"/>
      <c r="AA296" s="209">
        <v>0.2</v>
      </c>
      <c r="AB296" s="674"/>
      <c r="AC296" s="1"/>
      <c r="AD296" s="1"/>
      <c r="AE296" s="1"/>
      <c r="AF296" s="1"/>
      <c r="AG296" s="1"/>
      <c r="AH296" s="1"/>
      <c r="AI296" s="1"/>
      <c r="AJ296" s="1"/>
      <c r="AK296" s="1"/>
      <c r="AL296" s="1"/>
      <c r="AM296" s="1"/>
      <c r="AN296" s="1"/>
      <c r="AO296" s="1"/>
    </row>
    <row r="297" spans="1:41" ht="25.5">
      <c r="A297" s="25">
        <v>76</v>
      </c>
      <c r="B297" s="16" t="s">
        <v>6277</v>
      </c>
      <c r="C297" s="17" t="s">
        <v>6278</v>
      </c>
      <c r="D297" s="16"/>
      <c r="E297" s="438">
        <v>0.2</v>
      </c>
      <c r="F297" s="438"/>
      <c r="G297" s="438"/>
      <c r="H297" s="626"/>
      <c r="I297" s="672"/>
      <c r="J297" s="672"/>
      <c r="K297" s="672"/>
      <c r="L297" s="672"/>
      <c r="M297" s="672"/>
      <c r="N297" s="672"/>
      <c r="O297" s="672"/>
      <c r="P297" s="438">
        <v>0.2</v>
      </c>
      <c r="Q297" s="438">
        <v>0.2</v>
      </c>
      <c r="R297" s="1589" t="s">
        <v>55</v>
      </c>
      <c r="S297" s="672"/>
      <c r="T297" s="672"/>
      <c r="U297" s="672"/>
      <c r="V297" s="672"/>
      <c r="W297" s="672"/>
      <c r="X297" s="672"/>
      <c r="Y297" s="672"/>
      <c r="Z297" s="672"/>
      <c r="AA297" s="209">
        <v>0.2</v>
      </c>
      <c r="AB297" s="674"/>
      <c r="AC297" s="1"/>
      <c r="AD297" s="1"/>
      <c r="AE297" s="1"/>
      <c r="AF297" s="1"/>
      <c r="AG297" s="1"/>
      <c r="AH297" s="1"/>
      <c r="AI297" s="1"/>
      <c r="AJ297" s="1"/>
      <c r="AK297" s="1"/>
      <c r="AL297" s="1"/>
      <c r="AM297" s="1"/>
      <c r="AN297" s="1"/>
      <c r="AO297" s="1"/>
    </row>
    <row r="298" spans="1:41" ht="25.5">
      <c r="A298" s="25">
        <v>77</v>
      </c>
      <c r="B298" s="16" t="s">
        <v>6320</v>
      </c>
      <c r="C298" s="17" t="s">
        <v>6321</v>
      </c>
      <c r="D298" s="16"/>
      <c r="E298" s="438">
        <v>0.5</v>
      </c>
      <c r="F298" s="438"/>
      <c r="G298" s="438"/>
      <c r="H298" s="626"/>
      <c r="I298" s="672"/>
      <c r="J298" s="672"/>
      <c r="K298" s="672"/>
      <c r="L298" s="672"/>
      <c r="M298" s="672"/>
      <c r="N298" s="672"/>
      <c r="O298" s="672"/>
      <c r="P298" s="438">
        <v>0.5</v>
      </c>
      <c r="Q298" s="438">
        <v>0.5</v>
      </c>
      <c r="R298" s="1589" t="s">
        <v>55</v>
      </c>
      <c r="S298" s="672"/>
      <c r="T298" s="672"/>
      <c r="U298" s="672"/>
      <c r="V298" s="672"/>
      <c r="W298" s="672"/>
      <c r="X298" s="672"/>
      <c r="Y298" s="672"/>
      <c r="Z298" s="672"/>
      <c r="AA298" s="209">
        <v>0.5</v>
      </c>
      <c r="AB298" s="674"/>
      <c r="AC298" s="1"/>
      <c r="AD298" s="1"/>
      <c r="AE298" s="1"/>
      <c r="AF298" s="1"/>
      <c r="AG298" s="1"/>
      <c r="AH298" s="1"/>
      <c r="AI298" s="1"/>
      <c r="AJ298" s="1"/>
      <c r="AK298" s="1"/>
      <c r="AL298" s="1"/>
      <c r="AM298" s="1"/>
      <c r="AN298" s="1"/>
      <c r="AO298" s="1"/>
    </row>
    <row r="299" spans="1:41" ht="25.5">
      <c r="A299" s="25">
        <v>78</v>
      </c>
      <c r="B299" s="228" t="s">
        <v>6261</v>
      </c>
      <c r="C299" s="17" t="s">
        <v>6262</v>
      </c>
      <c r="D299" s="16"/>
      <c r="E299" s="438">
        <v>0.5</v>
      </c>
      <c r="F299" s="438"/>
      <c r="G299" s="438"/>
      <c r="H299" s="626"/>
      <c r="I299" s="672"/>
      <c r="J299" s="672"/>
      <c r="K299" s="672"/>
      <c r="L299" s="672"/>
      <c r="M299" s="672"/>
      <c r="N299" s="672"/>
      <c r="O299" s="672"/>
      <c r="P299" s="438">
        <v>0.5</v>
      </c>
      <c r="Q299" s="438">
        <v>0.5</v>
      </c>
      <c r="R299" s="1589" t="s">
        <v>55</v>
      </c>
      <c r="S299" s="672"/>
      <c r="T299" s="672"/>
      <c r="U299" s="672"/>
      <c r="V299" s="672"/>
      <c r="W299" s="672"/>
      <c r="X299" s="672"/>
      <c r="Y299" s="672"/>
      <c r="Z299" s="672"/>
      <c r="AA299" s="209">
        <v>0.5</v>
      </c>
      <c r="AB299" s="674"/>
      <c r="AC299" s="1"/>
      <c r="AD299" s="1"/>
      <c r="AE299" s="1"/>
      <c r="AF299" s="1"/>
      <c r="AG299" s="1"/>
      <c r="AH299" s="1"/>
      <c r="AI299" s="1"/>
      <c r="AJ299" s="1"/>
      <c r="AK299" s="1"/>
      <c r="AL299" s="1"/>
      <c r="AM299" s="1"/>
      <c r="AN299" s="1"/>
      <c r="AO299" s="1"/>
    </row>
    <row r="300" spans="1:41" ht="25.5">
      <c r="A300" s="25">
        <v>79</v>
      </c>
      <c r="B300" s="655" t="s">
        <v>6289</v>
      </c>
      <c r="C300" s="17" t="s">
        <v>6290</v>
      </c>
      <c r="D300" s="16"/>
      <c r="E300" s="438">
        <v>0.5</v>
      </c>
      <c r="F300" s="209">
        <v>0.21</v>
      </c>
      <c r="G300" s="209"/>
      <c r="H300" s="626"/>
      <c r="I300" s="672"/>
      <c r="J300" s="672"/>
      <c r="K300" s="673">
        <v>0.21</v>
      </c>
      <c r="L300" s="672"/>
      <c r="M300" s="672"/>
      <c r="N300" s="672"/>
      <c r="O300" s="672"/>
      <c r="P300" s="673">
        <v>0.28999999999999998</v>
      </c>
      <c r="Q300" s="673">
        <v>0.28999999999999998</v>
      </c>
      <c r="R300" s="1589" t="s">
        <v>55</v>
      </c>
      <c r="S300" s="672"/>
      <c r="T300" s="672"/>
      <c r="U300" s="672"/>
      <c r="V300" s="672"/>
      <c r="W300" s="672"/>
      <c r="X300" s="672"/>
      <c r="Y300" s="672"/>
      <c r="Z300" s="673">
        <v>0.21</v>
      </c>
      <c r="AA300" s="675">
        <v>0.28999999999999998</v>
      </c>
      <c r="AB300" s="674"/>
      <c r="AC300" s="1"/>
      <c r="AD300" s="1"/>
      <c r="AE300" s="1"/>
      <c r="AF300" s="1"/>
      <c r="AG300" s="1"/>
      <c r="AH300" s="1"/>
      <c r="AI300" s="1"/>
      <c r="AJ300" s="1"/>
      <c r="AK300" s="1"/>
      <c r="AL300" s="1"/>
      <c r="AM300" s="1"/>
      <c r="AN300" s="1"/>
      <c r="AO300" s="1"/>
    </row>
    <row r="301" spans="1:41" ht="25.5">
      <c r="A301" s="25">
        <v>80</v>
      </c>
      <c r="B301" s="655" t="s">
        <v>6327</v>
      </c>
      <c r="C301" s="657" t="s">
        <v>6323</v>
      </c>
      <c r="D301" s="16"/>
      <c r="E301" s="438">
        <v>0.2</v>
      </c>
      <c r="F301" s="438"/>
      <c r="G301" s="438"/>
      <c r="H301" s="438"/>
      <c r="I301" s="672"/>
      <c r="J301" s="672"/>
      <c r="K301" s="672"/>
      <c r="L301" s="672"/>
      <c r="M301" s="672"/>
      <c r="N301" s="672"/>
      <c r="O301" s="672"/>
      <c r="P301" s="438">
        <v>0.2</v>
      </c>
      <c r="Q301" s="438">
        <v>0.2</v>
      </c>
      <c r="R301" s="1589" t="s">
        <v>55</v>
      </c>
      <c r="S301" s="672"/>
      <c r="T301" s="672"/>
      <c r="U301" s="672"/>
      <c r="V301" s="672"/>
      <c r="W301" s="672"/>
      <c r="X301" s="672"/>
      <c r="Y301" s="672"/>
      <c r="Z301" s="672"/>
      <c r="AA301" s="209">
        <v>0.2</v>
      </c>
      <c r="AB301" s="674"/>
      <c r="AC301" s="1"/>
      <c r="AD301" s="1"/>
      <c r="AE301" s="1"/>
      <c r="AF301" s="1"/>
      <c r="AG301" s="1"/>
      <c r="AH301" s="1"/>
      <c r="AI301" s="1"/>
      <c r="AJ301" s="1"/>
      <c r="AK301" s="1"/>
      <c r="AL301" s="1"/>
      <c r="AM301" s="1"/>
      <c r="AN301" s="1"/>
      <c r="AO301" s="1"/>
    </row>
    <row r="302" spans="1:41" ht="25.5">
      <c r="A302" s="25">
        <v>81</v>
      </c>
      <c r="B302" s="16" t="s">
        <v>6263</v>
      </c>
      <c r="C302" s="17" t="s">
        <v>6264</v>
      </c>
      <c r="D302" s="16"/>
      <c r="E302" s="438">
        <v>0.1</v>
      </c>
      <c r="F302" s="438"/>
      <c r="G302" s="438"/>
      <c r="H302" s="626"/>
      <c r="I302" s="672"/>
      <c r="J302" s="672"/>
      <c r="K302" s="672"/>
      <c r="L302" s="672"/>
      <c r="M302" s="672"/>
      <c r="N302" s="672"/>
      <c r="O302" s="672"/>
      <c r="P302" s="438">
        <v>0.1</v>
      </c>
      <c r="Q302" s="438">
        <v>0.1</v>
      </c>
      <c r="R302" s="1589" t="s">
        <v>55</v>
      </c>
      <c r="S302" s="672"/>
      <c r="T302" s="672"/>
      <c r="U302" s="672"/>
      <c r="V302" s="672"/>
      <c r="W302" s="672"/>
      <c r="X302" s="672"/>
      <c r="Y302" s="672"/>
      <c r="Z302" s="672"/>
      <c r="AA302" s="209">
        <v>0.1</v>
      </c>
      <c r="AB302" s="674"/>
      <c r="AC302" s="1"/>
      <c r="AD302" s="1"/>
      <c r="AE302" s="1"/>
      <c r="AF302" s="1"/>
      <c r="AG302" s="1"/>
      <c r="AH302" s="1"/>
      <c r="AI302" s="1"/>
      <c r="AJ302" s="1"/>
      <c r="AK302" s="1"/>
      <c r="AL302" s="1"/>
      <c r="AM302" s="1"/>
      <c r="AN302" s="1"/>
      <c r="AO302" s="1"/>
    </row>
    <row r="303" spans="1:41" ht="25.5">
      <c r="A303" s="25">
        <v>82</v>
      </c>
      <c r="B303" s="16" t="s">
        <v>6265</v>
      </c>
      <c r="C303" s="17" t="s">
        <v>6266</v>
      </c>
      <c r="D303" s="16"/>
      <c r="E303" s="438">
        <v>0.1</v>
      </c>
      <c r="F303" s="438"/>
      <c r="G303" s="438"/>
      <c r="H303" s="626"/>
      <c r="I303" s="672"/>
      <c r="J303" s="672"/>
      <c r="K303" s="672"/>
      <c r="L303" s="672"/>
      <c r="M303" s="672"/>
      <c r="N303" s="672"/>
      <c r="O303" s="672"/>
      <c r="P303" s="438">
        <v>0.1</v>
      </c>
      <c r="Q303" s="438">
        <v>0.1</v>
      </c>
      <c r="R303" s="1589" t="s">
        <v>55</v>
      </c>
      <c r="S303" s="672"/>
      <c r="T303" s="672"/>
      <c r="U303" s="672"/>
      <c r="V303" s="672"/>
      <c r="W303" s="672"/>
      <c r="X303" s="672"/>
      <c r="Y303" s="672"/>
      <c r="Z303" s="672"/>
      <c r="AA303" s="209">
        <v>0.1</v>
      </c>
      <c r="AB303" s="674"/>
      <c r="AC303" s="1"/>
      <c r="AD303" s="1"/>
      <c r="AE303" s="1"/>
      <c r="AF303" s="1"/>
      <c r="AG303" s="1"/>
      <c r="AH303" s="1"/>
      <c r="AI303" s="1"/>
      <c r="AJ303" s="1"/>
      <c r="AK303" s="1"/>
      <c r="AL303" s="1"/>
      <c r="AM303" s="1"/>
      <c r="AN303" s="1"/>
      <c r="AO303" s="1"/>
    </row>
    <row r="304" spans="1:41" ht="25.5">
      <c r="A304" s="25">
        <v>83</v>
      </c>
      <c r="B304" s="16" t="s">
        <v>6267</v>
      </c>
      <c r="C304" s="17" t="s">
        <v>6268</v>
      </c>
      <c r="D304" s="16"/>
      <c r="E304" s="438">
        <v>0.2</v>
      </c>
      <c r="F304" s="438"/>
      <c r="G304" s="438"/>
      <c r="H304" s="626"/>
      <c r="I304" s="672"/>
      <c r="J304" s="672"/>
      <c r="K304" s="672"/>
      <c r="L304" s="672"/>
      <c r="M304" s="672"/>
      <c r="N304" s="672"/>
      <c r="O304" s="672"/>
      <c r="P304" s="438">
        <v>0.2</v>
      </c>
      <c r="Q304" s="438">
        <v>0.2</v>
      </c>
      <c r="R304" s="1589" t="s">
        <v>55</v>
      </c>
      <c r="S304" s="672"/>
      <c r="T304" s="672"/>
      <c r="U304" s="672"/>
      <c r="V304" s="672"/>
      <c r="W304" s="672"/>
      <c r="X304" s="672"/>
      <c r="Y304" s="672"/>
      <c r="Z304" s="672"/>
      <c r="AA304" s="209">
        <v>0.2</v>
      </c>
      <c r="AB304" s="674"/>
      <c r="AC304" s="1"/>
      <c r="AD304" s="1"/>
      <c r="AE304" s="1"/>
      <c r="AF304" s="1"/>
      <c r="AG304" s="1"/>
      <c r="AH304" s="1"/>
      <c r="AI304" s="1"/>
      <c r="AJ304" s="1"/>
      <c r="AK304" s="1"/>
      <c r="AL304" s="1"/>
      <c r="AM304" s="1"/>
      <c r="AN304" s="1"/>
      <c r="AO304" s="1"/>
    </row>
    <row r="305" spans="1:41" ht="25.5">
      <c r="A305" s="25">
        <v>84</v>
      </c>
      <c r="B305" s="16" t="s">
        <v>6269</v>
      </c>
      <c r="C305" s="17" t="s">
        <v>6270</v>
      </c>
      <c r="D305" s="16"/>
      <c r="E305" s="438">
        <v>0.1</v>
      </c>
      <c r="F305" s="438"/>
      <c r="G305" s="438"/>
      <c r="H305" s="626"/>
      <c r="I305" s="672"/>
      <c r="J305" s="672"/>
      <c r="K305" s="672"/>
      <c r="L305" s="672"/>
      <c r="M305" s="672"/>
      <c r="N305" s="672"/>
      <c r="O305" s="672"/>
      <c r="P305" s="438">
        <v>0.1</v>
      </c>
      <c r="Q305" s="438">
        <v>0.1</v>
      </c>
      <c r="R305" s="1589" t="s">
        <v>55</v>
      </c>
      <c r="S305" s="672"/>
      <c r="T305" s="672"/>
      <c r="U305" s="672"/>
      <c r="V305" s="672"/>
      <c r="W305" s="672"/>
      <c r="X305" s="672"/>
      <c r="Y305" s="672"/>
      <c r="Z305" s="672"/>
      <c r="AA305" s="209">
        <v>0.1</v>
      </c>
      <c r="AB305" s="674"/>
      <c r="AC305" s="1"/>
      <c r="AD305" s="1"/>
      <c r="AE305" s="1"/>
      <c r="AF305" s="1"/>
      <c r="AG305" s="1"/>
      <c r="AH305" s="1"/>
      <c r="AI305" s="1"/>
      <c r="AJ305" s="1"/>
      <c r="AK305" s="1"/>
      <c r="AL305" s="1"/>
      <c r="AM305" s="1"/>
      <c r="AN305" s="1"/>
      <c r="AO305" s="1"/>
    </row>
    <row r="306" spans="1:41" ht="25.5">
      <c r="A306" s="25">
        <v>85</v>
      </c>
      <c r="B306" s="228" t="s">
        <v>6271</v>
      </c>
      <c r="C306" s="17" t="s">
        <v>6272</v>
      </c>
      <c r="D306" s="16"/>
      <c r="E306" s="438">
        <v>0.2</v>
      </c>
      <c r="F306" s="438"/>
      <c r="G306" s="438"/>
      <c r="H306" s="626"/>
      <c r="I306" s="672"/>
      <c r="J306" s="672"/>
      <c r="K306" s="672"/>
      <c r="L306" s="672"/>
      <c r="M306" s="672"/>
      <c r="N306" s="672"/>
      <c r="O306" s="672"/>
      <c r="P306" s="438">
        <v>0.2</v>
      </c>
      <c r="Q306" s="438">
        <v>0.2</v>
      </c>
      <c r="R306" s="1589" t="s">
        <v>55</v>
      </c>
      <c r="S306" s="672"/>
      <c r="T306" s="672"/>
      <c r="U306" s="672"/>
      <c r="V306" s="672"/>
      <c r="W306" s="672"/>
      <c r="X306" s="672"/>
      <c r="Y306" s="672"/>
      <c r="Z306" s="672"/>
      <c r="AA306" s="209">
        <v>0.2</v>
      </c>
      <c r="AB306" s="674"/>
      <c r="AC306" s="1"/>
      <c r="AD306" s="1"/>
      <c r="AE306" s="1"/>
      <c r="AF306" s="1"/>
      <c r="AG306" s="1"/>
      <c r="AH306" s="1"/>
      <c r="AI306" s="1"/>
      <c r="AJ306" s="1"/>
      <c r="AK306" s="1"/>
      <c r="AL306" s="1"/>
      <c r="AM306" s="1"/>
      <c r="AN306" s="1"/>
      <c r="AO306" s="1"/>
    </row>
    <row r="307" spans="1:41" ht="25.5">
      <c r="A307" s="25">
        <v>86</v>
      </c>
      <c r="B307" s="16" t="s">
        <v>6273</v>
      </c>
      <c r="C307" s="17" t="s">
        <v>6274</v>
      </c>
      <c r="D307" s="16"/>
      <c r="E307" s="438">
        <v>0.1</v>
      </c>
      <c r="F307" s="438"/>
      <c r="G307" s="438"/>
      <c r="H307" s="626"/>
      <c r="I307" s="672"/>
      <c r="J307" s="672"/>
      <c r="K307" s="672"/>
      <c r="L307" s="672"/>
      <c r="M307" s="672"/>
      <c r="N307" s="672"/>
      <c r="O307" s="672"/>
      <c r="P307" s="438">
        <v>0.1</v>
      </c>
      <c r="Q307" s="438">
        <v>0.1</v>
      </c>
      <c r="R307" s="1589" t="s">
        <v>55</v>
      </c>
      <c r="S307" s="672"/>
      <c r="T307" s="672"/>
      <c r="U307" s="672"/>
      <c r="V307" s="672"/>
      <c r="W307" s="672"/>
      <c r="X307" s="672"/>
      <c r="Y307" s="672"/>
      <c r="Z307" s="672"/>
      <c r="AA307" s="209">
        <v>0.1</v>
      </c>
      <c r="AB307" s="674"/>
      <c r="AC307" s="1"/>
      <c r="AD307" s="1"/>
      <c r="AE307" s="1"/>
      <c r="AF307" s="1"/>
      <c r="AG307" s="1"/>
      <c r="AH307" s="1"/>
      <c r="AI307" s="1"/>
      <c r="AJ307" s="1"/>
      <c r="AK307" s="1"/>
      <c r="AL307" s="1"/>
      <c r="AM307" s="1"/>
      <c r="AN307" s="1"/>
      <c r="AO307" s="1"/>
    </row>
    <row r="308" spans="1:41" ht="25.5">
      <c r="A308" s="25">
        <v>87</v>
      </c>
      <c r="B308" s="16" t="s">
        <v>6275</v>
      </c>
      <c r="C308" s="17" t="s">
        <v>6276</v>
      </c>
      <c r="D308" s="16"/>
      <c r="E308" s="438">
        <v>0.1</v>
      </c>
      <c r="F308" s="438"/>
      <c r="G308" s="438"/>
      <c r="H308" s="626"/>
      <c r="I308" s="672"/>
      <c r="J308" s="672"/>
      <c r="K308" s="672"/>
      <c r="L308" s="672"/>
      <c r="M308" s="672"/>
      <c r="N308" s="672"/>
      <c r="O308" s="672"/>
      <c r="P308" s="438">
        <v>0.1</v>
      </c>
      <c r="Q308" s="438">
        <v>0.1</v>
      </c>
      <c r="R308" s="1589" t="s">
        <v>55</v>
      </c>
      <c r="S308" s="672"/>
      <c r="T308" s="672"/>
      <c r="U308" s="672"/>
      <c r="V308" s="672"/>
      <c r="W308" s="672"/>
      <c r="X308" s="672"/>
      <c r="Y308" s="672"/>
      <c r="Z308" s="672"/>
      <c r="AA308" s="209">
        <v>0.1</v>
      </c>
      <c r="AB308" s="674"/>
      <c r="AC308" s="1"/>
      <c r="AD308" s="1"/>
      <c r="AE308" s="1"/>
      <c r="AF308" s="1"/>
      <c r="AG308" s="1"/>
      <c r="AH308" s="1"/>
      <c r="AI308" s="1"/>
      <c r="AJ308" s="1"/>
      <c r="AK308" s="1"/>
      <c r="AL308" s="1"/>
      <c r="AM308" s="1"/>
      <c r="AN308" s="1"/>
      <c r="AO308" s="1"/>
    </row>
    <row r="309" spans="1:41" ht="25.5">
      <c r="A309" s="25">
        <v>88</v>
      </c>
      <c r="B309" s="661" t="s">
        <v>6322</v>
      </c>
      <c r="C309" s="657" t="s">
        <v>6323</v>
      </c>
      <c r="D309" s="16"/>
      <c r="E309" s="438">
        <v>0.38</v>
      </c>
      <c r="F309" s="438">
        <v>0.38</v>
      </c>
      <c r="G309" s="438"/>
      <c r="H309" s="626"/>
      <c r="I309" s="672"/>
      <c r="J309" s="672"/>
      <c r="K309" s="673">
        <v>0.38</v>
      </c>
      <c r="L309" s="672"/>
      <c r="M309" s="672"/>
      <c r="N309" s="672"/>
      <c r="O309" s="672"/>
      <c r="P309" s="672"/>
      <c r="Q309" s="672"/>
      <c r="R309" s="1589" t="s">
        <v>55</v>
      </c>
      <c r="S309" s="672"/>
      <c r="T309" s="672"/>
      <c r="U309" s="672"/>
      <c r="V309" s="672"/>
      <c r="W309" s="672"/>
      <c r="X309" s="672"/>
      <c r="Y309" s="672"/>
      <c r="Z309" s="673">
        <v>0.38</v>
      </c>
      <c r="AA309" s="680"/>
      <c r="AB309" s="674"/>
      <c r="AC309" s="1"/>
      <c r="AD309" s="1"/>
      <c r="AE309" s="1"/>
      <c r="AF309" s="1"/>
      <c r="AG309" s="1"/>
      <c r="AH309" s="1"/>
      <c r="AI309" s="1"/>
      <c r="AJ309" s="1"/>
      <c r="AK309" s="1"/>
      <c r="AL309" s="1"/>
      <c r="AM309" s="1"/>
      <c r="AN309" s="1"/>
      <c r="AO309" s="1"/>
    </row>
    <row r="310" spans="1:41">
      <c r="A310" s="681"/>
      <c r="B310" s="26" t="s">
        <v>2957</v>
      </c>
      <c r="C310" s="665"/>
      <c r="D310" s="666"/>
      <c r="E310" s="700">
        <f>SUM(E222:E309)</f>
        <v>28.300000000000008</v>
      </c>
      <c r="F310" s="667">
        <f t="shared" ref="F310:AA310" si="4">SUM(F222:F309)</f>
        <v>7.8</v>
      </c>
      <c r="G310" s="667">
        <f t="shared" si="4"/>
        <v>3.5950000000000006</v>
      </c>
      <c r="H310" s="667">
        <f t="shared" si="4"/>
        <v>0</v>
      </c>
      <c r="I310" s="667">
        <f t="shared" si="4"/>
        <v>0</v>
      </c>
      <c r="J310" s="667">
        <f t="shared" si="4"/>
        <v>0</v>
      </c>
      <c r="K310" s="667">
        <f t="shared" si="4"/>
        <v>4.205000000000001</v>
      </c>
      <c r="L310" s="667">
        <f t="shared" si="4"/>
        <v>0</v>
      </c>
      <c r="M310" s="667">
        <f t="shared" si="4"/>
        <v>0</v>
      </c>
      <c r="N310" s="667">
        <f t="shared" si="4"/>
        <v>0</v>
      </c>
      <c r="O310" s="667">
        <f t="shared" si="4"/>
        <v>0</v>
      </c>
      <c r="P310" s="667">
        <f t="shared" si="4"/>
        <v>20.500000000000007</v>
      </c>
      <c r="Q310" s="667">
        <f t="shared" si="4"/>
        <v>20.500000000000007</v>
      </c>
      <c r="R310" s="1590">
        <f t="shared" si="4"/>
        <v>0</v>
      </c>
      <c r="S310" s="667">
        <f t="shared" si="4"/>
        <v>0</v>
      </c>
      <c r="T310" s="667">
        <f t="shared" si="4"/>
        <v>0</v>
      </c>
      <c r="U310" s="667">
        <f t="shared" si="4"/>
        <v>0</v>
      </c>
      <c r="V310" s="667">
        <f t="shared" si="4"/>
        <v>0</v>
      </c>
      <c r="W310" s="667">
        <f t="shared" si="4"/>
        <v>0</v>
      </c>
      <c r="X310" s="667">
        <f t="shared" si="4"/>
        <v>0</v>
      </c>
      <c r="Y310" s="667">
        <f t="shared" si="4"/>
        <v>0</v>
      </c>
      <c r="Z310" s="667">
        <f t="shared" si="4"/>
        <v>7.79</v>
      </c>
      <c r="AA310" s="667">
        <f t="shared" si="4"/>
        <v>20.510000000000009</v>
      </c>
      <c r="AB310" s="674"/>
      <c r="AC310" s="1"/>
      <c r="AD310" s="1"/>
      <c r="AE310" s="1"/>
      <c r="AF310" s="1"/>
      <c r="AG310" s="1"/>
      <c r="AH310" s="1"/>
      <c r="AI310" s="1"/>
      <c r="AJ310" s="1"/>
      <c r="AK310" s="1"/>
      <c r="AL310" s="1"/>
      <c r="AM310" s="1"/>
      <c r="AN310" s="1"/>
      <c r="AO310" s="1"/>
    </row>
    <row r="311" spans="1:41">
      <c r="A311" s="25"/>
      <c r="B311" s="696" t="s">
        <v>6330</v>
      </c>
      <c r="C311" s="696"/>
      <c r="D311" s="696"/>
      <c r="E311" s="697"/>
      <c r="F311" s="697"/>
      <c r="G311" s="697"/>
      <c r="H311" s="697"/>
      <c r="I311" s="697"/>
      <c r="J311" s="698"/>
      <c r="K311" s="699"/>
      <c r="L311" s="699"/>
      <c r="M311" s="682"/>
      <c r="N311" s="682"/>
      <c r="O311" s="682"/>
      <c r="P311" s="682"/>
      <c r="Q311" s="682"/>
      <c r="R311" s="29"/>
      <c r="S311" s="682"/>
      <c r="T311" s="682"/>
      <c r="U311" s="682"/>
      <c r="V311" s="682"/>
      <c r="W311" s="682"/>
      <c r="X311" s="682"/>
      <c r="Y311" s="682"/>
      <c r="Z311" s="682"/>
      <c r="AA311" s="683"/>
      <c r="AB311" s="684"/>
      <c r="AC311" s="685"/>
      <c r="AD311" s="685"/>
      <c r="AE311" s="685"/>
      <c r="AF311" s="685"/>
      <c r="AG311" s="685"/>
      <c r="AH311" s="685"/>
      <c r="AI311" s="685"/>
      <c r="AJ311" s="685"/>
      <c r="AK311" s="685"/>
      <c r="AL311" s="685"/>
      <c r="AM311" s="685"/>
      <c r="AN311" s="685"/>
      <c r="AO311" s="685"/>
    </row>
    <row r="312" spans="1:41" ht="25.5">
      <c r="A312" s="1126">
        <v>1</v>
      </c>
      <c r="B312" s="661" t="s">
        <v>6156</v>
      </c>
      <c r="C312" s="687" t="s">
        <v>6157</v>
      </c>
      <c r="D312" s="164"/>
      <c r="E312" s="209">
        <v>0.5</v>
      </c>
      <c r="F312" s="209"/>
      <c r="G312" s="445"/>
      <c r="H312" s="252"/>
      <c r="I312" s="672"/>
      <c r="J312" s="688"/>
      <c r="K312" s="688"/>
      <c r="L312" s="688"/>
      <c r="M312" s="688"/>
      <c r="N312" s="688"/>
      <c r="O312" s="688"/>
      <c r="P312" s="689">
        <v>0.5</v>
      </c>
      <c r="Q312" s="689">
        <v>0.5</v>
      </c>
      <c r="R312" s="1591" t="s">
        <v>55</v>
      </c>
      <c r="S312" s="688"/>
      <c r="T312" s="688"/>
      <c r="U312" s="688"/>
      <c r="V312" s="688"/>
      <c r="W312" s="688"/>
      <c r="X312" s="688"/>
      <c r="Y312" s="688"/>
      <c r="Z312" s="688"/>
      <c r="AA312" s="690">
        <v>0.5</v>
      </c>
      <c r="AB312" s="684" t="s">
        <v>6331</v>
      </c>
      <c r="AC312" s="685"/>
      <c r="AD312" s="685"/>
      <c r="AE312" s="685"/>
      <c r="AF312" s="685"/>
      <c r="AG312" s="685"/>
      <c r="AH312" s="685"/>
      <c r="AI312" s="685"/>
      <c r="AJ312" s="685"/>
      <c r="AK312" s="685"/>
      <c r="AL312" s="685"/>
      <c r="AM312" s="685"/>
      <c r="AN312" s="685"/>
      <c r="AO312" s="685"/>
    </row>
    <row r="313" spans="1:41" ht="25.5">
      <c r="A313" s="25">
        <v>2</v>
      </c>
      <c r="B313" s="655" t="s">
        <v>6162</v>
      </c>
      <c r="C313" s="657" t="s">
        <v>6163</v>
      </c>
      <c r="D313" s="16"/>
      <c r="E313" s="438">
        <v>1</v>
      </c>
      <c r="F313" s="209">
        <v>0.45</v>
      </c>
      <c r="G313" s="663">
        <v>0.45</v>
      </c>
      <c r="H313" s="691"/>
      <c r="I313" s="672"/>
      <c r="J313" s="672"/>
      <c r="K313" s="672"/>
      <c r="L313" s="672"/>
      <c r="M313" s="672"/>
      <c r="N313" s="672"/>
      <c r="O313" s="672"/>
      <c r="P313" s="673">
        <v>0.55000000000000004</v>
      </c>
      <c r="Q313" s="673">
        <v>0.55000000000000004</v>
      </c>
      <c r="R313" s="1589" t="s">
        <v>55</v>
      </c>
      <c r="S313" s="672"/>
      <c r="T313" s="672"/>
      <c r="U313" s="672"/>
      <c r="V313" s="672"/>
      <c r="W313" s="672"/>
      <c r="X313" s="672"/>
      <c r="Y313" s="672"/>
      <c r="Z313" s="673">
        <v>0.45</v>
      </c>
      <c r="AA313" s="690">
        <v>0.55000000000000004</v>
      </c>
      <c r="AB313" s="684"/>
      <c r="AC313" s="685"/>
      <c r="AD313" s="685"/>
      <c r="AE313" s="685"/>
      <c r="AF313" s="685"/>
      <c r="AG313" s="685"/>
      <c r="AH313" s="685"/>
      <c r="AI313" s="685"/>
      <c r="AJ313" s="685"/>
      <c r="AK313" s="685"/>
      <c r="AL313" s="685"/>
      <c r="AM313" s="685"/>
      <c r="AN313" s="685"/>
      <c r="AO313" s="685"/>
    </row>
    <row r="314" spans="1:41" ht="25.5">
      <c r="A314" s="25">
        <v>3</v>
      </c>
      <c r="B314" s="655" t="s">
        <v>6130</v>
      </c>
      <c r="C314" s="657" t="s">
        <v>6131</v>
      </c>
      <c r="D314" s="16"/>
      <c r="E314" s="438">
        <v>0.2</v>
      </c>
      <c r="F314" s="438">
        <v>0.2</v>
      </c>
      <c r="G314" s="438"/>
      <c r="H314" s="691"/>
      <c r="I314" s="672"/>
      <c r="J314" s="672"/>
      <c r="K314" s="673">
        <v>0.2</v>
      </c>
      <c r="L314" s="672"/>
      <c r="M314" s="672"/>
      <c r="N314" s="672"/>
      <c r="O314" s="672"/>
      <c r="P314" s="672"/>
      <c r="Q314" s="672"/>
      <c r="R314" s="1589" t="s">
        <v>55</v>
      </c>
      <c r="S314" s="672"/>
      <c r="T314" s="672"/>
      <c r="U314" s="672"/>
      <c r="V314" s="672"/>
      <c r="W314" s="672"/>
      <c r="X314" s="672"/>
      <c r="Y314" s="672"/>
      <c r="Z314" s="673">
        <v>0.2</v>
      </c>
      <c r="AA314" s="680"/>
      <c r="AB314" s="684"/>
      <c r="AC314" s="685"/>
      <c r="AD314" s="685"/>
      <c r="AE314" s="685"/>
      <c r="AF314" s="685"/>
      <c r="AG314" s="685"/>
      <c r="AH314" s="685"/>
      <c r="AI314" s="685"/>
      <c r="AJ314" s="685"/>
      <c r="AK314" s="685"/>
      <c r="AL314" s="685"/>
      <c r="AM314" s="685"/>
      <c r="AN314" s="685"/>
      <c r="AO314" s="685"/>
    </row>
    <row r="315" spans="1:41" ht="25.5">
      <c r="A315" s="1126">
        <v>4</v>
      </c>
      <c r="B315" s="658" t="s">
        <v>6124</v>
      </c>
      <c r="C315" s="657" t="s">
        <v>6125</v>
      </c>
      <c r="D315" s="16"/>
      <c r="E315" s="438">
        <v>0.2</v>
      </c>
      <c r="F315" s="438"/>
      <c r="G315" s="438"/>
      <c r="H315" s="691"/>
      <c r="I315" s="672"/>
      <c r="J315" s="672"/>
      <c r="K315" s="672"/>
      <c r="L315" s="672"/>
      <c r="M315" s="672"/>
      <c r="N315" s="672"/>
      <c r="O315" s="672"/>
      <c r="P315" s="438">
        <v>0.2</v>
      </c>
      <c r="Q315" s="438">
        <v>0.2</v>
      </c>
      <c r="R315" s="1589" t="s">
        <v>55</v>
      </c>
      <c r="S315" s="672"/>
      <c r="T315" s="672"/>
      <c r="U315" s="672"/>
      <c r="V315" s="672"/>
      <c r="W315" s="672"/>
      <c r="X315" s="672"/>
      <c r="Y315" s="672"/>
      <c r="Z315" s="672"/>
      <c r="AA315" s="438">
        <v>0.2</v>
      </c>
      <c r="AB315" s="684" t="s">
        <v>6332</v>
      </c>
      <c r="AC315" s="685"/>
      <c r="AD315" s="685"/>
      <c r="AE315" s="685"/>
      <c r="AF315" s="685"/>
      <c r="AG315" s="685"/>
      <c r="AH315" s="685"/>
      <c r="AI315" s="685"/>
      <c r="AJ315" s="685"/>
      <c r="AK315" s="685"/>
      <c r="AL315" s="685"/>
      <c r="AM315" s="685"/>
      <c r="AN315" s="685"/>
      <c r="AO315" s="685"/>
    </row>
    <row r="316" spans="1:41" ht="25.5">
      <c r="A316" s="25">
        <v>5</v>
      </c>
      <c r="B316" s="658" t="s">
        <v>6126</v>
      </c>
      <c r="C316" s="657" t="s">
        <v>6127</v>
      </c>
      <c r="D316" s="16"/>
      <c r="E316" s="438">
        <v>0.5</v>
      </c>
      <c r="F316" s="438"/>
      <c r="G316" s="438"/>
      <c r="H316" s="691"/>
      <c r="I316" s="672"/>
      <c r="J316" s="672"/>
      <c r="K316" s="672"/>
      <c r="L316" s="672"/>
      <c r="M316" s="672"/>
      <c r="N316" s="672"/>
      <c r="O316" s="672"/>
      <c r="P316" s="438">
        <v>0.5</v>
      </c>
      <c r="Q316" s="438">
        <v>0.5</v>
      </c>
      <c r="R316" s="1589" t="s">
        <v>55</v>
      </c>
      <c r="S316" s="672"/>
      <c r="T316" s="672"/>
      <c r="U316" s="672"/>
      <c r="V316" s="672"/>
      <c r="W316" s="672"/>
      <c r="X316" s="672"/>
      <c r="Y316" s="672"/>
      <c r="Z316" s="672"/>
      <c r="AA316" s="438">
        <v>0.5</v>
      </c>
      <c r="AB316" s="684" t="s">
        <v>6333</v>
      </c>
      <c r="AC316" s="685"/>
      <c r="AD316" s="685"/>
      <c r="AE316" s="685"/>
      <c r="AF316" s="685"/>
      <c r="AG316" s="685"/>
      <c r="AH316" s="685"/>
      <c r="AI316" s="685"/>
      <c r="AJ316" s="685"/>
      <c r="AK316" s="685"/>
      <c r="AL316" s="685"/>
      <c r="AM316" s="685"/>
      <c r="AN316" s="685"/>
      <c r="AO316" s="685"/>
    </row>
    <row r="317" spans="1:41" ht="25.5">
      <c r="A317" s="25">
        <v>6</v>
      </c>
      <c r="B317" s="658" t="s">
        <v>6128</v>
      </c>
      <c r="C317" s="657" t="s">
        <v>6129</v>
      </c>
      <c r="D317" s="16"/>
      <c r="E317" s="438">
        <v>0.1</v>
      </c>
      <c r="F317" s="438"/>
      <c r="G317" s="438"/>
      <c r="H317" s="691"/>
      <c r="I317" s="672"/>
      <c r="J317" s="672"/>
      <c r="K317" s="672"/>
      <c r="L317" s="672"/>
      <c r="M317" s="672"/>
      <c r="N317" s="672"/>
      <c r="O317" s="672"/>
      <c r="P317" s="438">
        <v>0.1</v>
      </c>
      <c r="Q317" s="438">
        <v>0.1</v>
      </c>
      <c r="R317" s="1589" t="s">
        <v>55</v>
      </c>
      <c r="S317" s="672"/>
      <c r="T317" s="672"/>
      <c r="U317" s="672"/>
      <c r="V317" s="672"/>
      <c r="W317" s="672"/>
      <c r="X317" s="672"/>
      <c r="Y317" s="672"/>
      <c r="Z317" s="672"/>
      <c r="AA317" s="438">
        <v>0.1</v>
      </c>
      <c r="AB317" s="684" t="s">
        <v>6334</v>
      </c>
      <c r="AC317" s="685"/>
      <c r="AD317" s="685"/>
      <c r="AE317" s="685"/>
      <c r="AF317" s="685"/>
      <c r="AG317" s="685"/>
      <c r="AH317" s="685"/>
      <c r="AI317" s="685"/>
      <c r="AJ317" s="685"/>
      <c r="AK317" s="685"/>
      <c r="AL317" s="685"/>
      <c r="AM317" s="685"/>
      <c r="AN317" s="685"/>
      <c r="AO317" s="685"/>
    </row>
    <row r="318" spans="1:41" ht="25.5">
      <c r="A318" s="1126">
        <v>7</v>
      </c>
      <c r="B318" s="655" t="s">
        <v>6064</v>
      </c>
      <c r="C318" s="657" t="s">
        <v>6065</v>
      </c>
      <c r="D318" s="16"/>
      <c r="E318" s="438">
        <v>1</v>
      </c>
      <c r="F318" s="438"/>
      <c r="G318" s="438"/>
      <c r="H318" s="691"/>
      <c r="I318" s="672"/>
      <c r="J318" s="672"/>
      <c r="K318" s="672"/>
      <c r="L318" s="672"/>
      <c r="M318" s="672"/>
      <c r="N318" s="672"/>
      <c r="O318" s="672"/>
      <c r="P318" s="438">
        <v>1</v>
      </c>
      <c r="Q318" s="438">
        <v>1</v>
      </c>
      <c r="R318" s="1589" t="s">
        <v>55</v>
      </c>
      <c r="S318" s="672"/>
      <c r="T318" s="672"/>
      <c r="U318" s="672"/>
      <c r="V318" s="672"/>
      <c r="W318" s="672"/>
      <c r="X318" s="672"/>
      <c r="Y318" s="672"/>
      <c r="Z318" s="672"/>
      <c r="AA318" s="438">
        <v>1</v>
      </c>
      <c r="AB318" s="684" t="s">
        <v>6335</v>
      </c>
      <c r="AC318" s="685"/>
      <c r="AD318" s="685"/>
      <c r="AE318" s="685"/>
      <c r="AF318" s="685"/>
      <c r="AG318" s="685"/>
      <c r="AH318" s="685"/>
      <c r="AI318" s="685"/>
      <c r="AJ318" s="685"/>
      <c r="AK318" s="685"/>
      <c r="AL318" s="685"/>
      <c r="AM318" s="685"/>
      <c r="AN318" s="685"/>
      <c r="AO318" s="685"/>
    </row>
    <row r="319" spans="1:41" ht="25.5">
      <c r="A319" s="25">
        <v>8</v>
      </c>
      <c r="B319" s="655" t="s">
        <v>6132</v>
      </c>
      <c r="C319" s="657" t="s">
        <v>6133</v>
      </c>
      <c r="D319" s="16"/>
      <c r="E319" s="438">
        <v>0.05</v>
      </c>
      <c r="F319" s="438"/>
      <c r="G319" s="438"/>
      <c r="H319" s="691"/>
      <c r="I319" s="672"/>
      <c r="J319" s="672"/>
      <c r="K319" s="672"/>
      <c r="L319" s="672"/>
      <c r="M319" s="672"/>
      <c r="N319" s="672"/>
      <c r="O319" s="672"/>
      <c r="P319" s="438">
        <v>0.05</v>
      </c>
      <c r="Q319" s="438">
        <v>0.05</v>
      </c>
      <c r="R319" s="1589" t="s">
        <v>55</v>
      </c>
      <c r="S319" s="672"/>
      <c r="T319" s="672"/>
      <c r="U319" s="672"/>
      <c r="V319" s="672"/>
      <c r="W319" s="672"/>
      <c r="X319" s="672"/>
      <c r="Y319" s="672"/>
      <c r="Z319" s="672"/>
      <c r="AA319" s="438">
        <v>0.05</v>
      </c>
      <c r="AB319" s="684" t="s">
        <v>6336</v>
      </c>
      <c r="AC319" s="685"/>
      <c r="AD319" s="685"/>
      <c r="AE319" s="685"/>
      <c r="AF319" s="685"/>
      <c r="AG319" s="685"/>
      <c r="AH319" s="685"/>
      <c r="AI319" s="685"/>
      <c r="AJ319" s="685"/>
      <c r="AK319" s="685"/>
      <c r="AL319" s="685"/>
      <c r="AM319" s="685"/>
      <c r="AN319" s="685"/>
      <c r="AO319" s="685"/>
    </row>
    <row r="320" spans="1:41" ht="25.5">
      <c r="A320" s="25">
        <v>9</v>
      </c>
      <c r="B320" s="655" t="s">
        <v>6152</v>
      </c>
      <c r="C320" s="657" t="s">
        <v>6153</v>
      </c>
      <c r="D320" s="16"/>
      <c r="E320" s="438">
        <v>0.3</v>
      </c>
      <c r="F320" s="438"/>
      <c r="G320" s="438"/>
      <c r="H320" s="691"/>
      <c r="I320" s="672"/>
      <c r="J320" s="672"/>
      <c r="K320" s="672"/>
      <c r="L320" s="672"/>
      <c r="M320" s="672"/>
      <c r="N320" s="672"/>
      <c r="O320" s="672"/>
      <c r="P320" s="438">
        <v>0.3</v>
      </c>
      <c r="Q320" s="438">
        <v>0.3</v>
      </c>
      <c r="R320" s="1589" t="s">
        <v>55</v>
      </c>
      <c r="S320" s="672"/>
      <c r="T320" s="672"/>
      <c r="U320" s="672"/>
      <c r="V320" s="672"/>
      <c r="W320" s="672"/>
      <c r="X320" s="672"/>
      <c r="Y320" s="672"/>
      <c r="Z320" s="672"/>
      <c r="AA320" s="438">
        <v>0.3</v>
      </c>
      <c r="AB320" s="684" t="s">
        <v>6337</v>
      </c>
      <c r="AC320" s="685"/>
      <c r="AD320" s="685"/>
      <c r="AE320" s="685"/>
      <c r="AF320" s="685"/>
      <c r="AG320" s="685"/>
      <c r="AH320" s="685"/>
      <c r="AI320" s="685"/>
      <c r="AJ320" s="685"/>
      <c r="AK320" s="685"/>
      <c r="AL320" s="685"/>
      <c r="AM320" s="685"/>
      <c r="AN320" s="685"/>
      <c r="AO320" s="685"/>
    </row>
    <row r="321" spans="1:41" ht="25.5">
      <c r="A321" s="1126">
        <v>10</v>
      </c>
      <c r="B321" s="655" t="s">
        <v>2989</v>
      </c>
      <c r="C321" s="657" t="s">
        <v>6068</v>
      </c>
      <c r="D321" s="16"/>
      <c r="E321" s="438">
        <v>1.5</v>
      </c>
      <c r="F321" s="438"/>
      <c r="G321" s="438"/>
      <c r="H321" s="691"/>
      <c r="I321" s="672"/>
      <c r="J321" s="672"/>
      <c r="K321" s="672"/>
      <c r="L321" s="672"/>
      <c r="M321" s="672"/>
      <c r="N321" s="672"/>
      <c r="O321" s="672"/>
      <c r="P321" s="438">
        <v>1.5</v>
      </c>
      <c r="Q321" s="438">
        <v>1.5</v>
      </c>
      <c r="R321" s="1589" t="s">
        <v>55</v>
      </c>
      <c r="S321" s="672"/>
      <c r="T321" s="672"/>
      <c r="U321" s="672"/>
      <c r="V321" s="672"/>
      <c r="W321" s="672"/>
      <c r="X321" s="672"/>
      <c r="Y321" s="672"/>
      <c r="Z321" s="672"/>
      <c r="AA321" s="438">
        <v>1.5</v>
      </c>
      <c r="AB321" s="684" t="s">
        <v>6338</v>
      </c>
      <c r="AC321" s="685"/>
      <c r="AD321" s="685"/>
      <c r="AE321" s="685"/>
      <c r="AF321" s="685"/>
      <c r="AG321" s="685"/>
      <c r="AH321" s="685"/>
      <c r="AI321" s="685"/>
      <c r="AJ321" s="685"/>
      <c r="AK321" s="685"/>
      <c r="AL321" s="685"/>
      <c r="AM321" s="685"/>
      <c r="AN321" s="685"/>
      <c r="AO321" s="685"/>
    </row>
    <row r="322" spans="1:41" ht="25.5">
      <c r="A322" s="25">
        <v>11</v>
      </c>
      <c r="B322" s="655" t="s">
        <v>6136</v>
      </c>
      <c r="C322" s="657" t="s">
        <v>6137</v>
      </c>
      <c r="D322" s="16"/>
      <c r="E322" s="438">
        <v>0.2</v>
      </c>
      <c r="F322" s="438"/>
      <c r="G322" s="438"/>
      <c r="H322" s="691"/>
      <c r="I322" s="672"/>
      <c r="J322" s="672"/>
      <c r="K322" s="672"/>
      <c r="L322" s="672"/>
      <c r="M322" s="672"/>
      <c r="N322" s="672"/>
      <c r="O322" s="672"/>
      <c r="P322" s="438">
        <v>0.2</v>
      </c>
      <c r="Q322" s="438">
        <v>0.2</v>
      </c>
      <c r="R322" s="1589" t="s">
        <v>55</v>
      </c>
      <c r="S322" s="672"/>
      <c r="T322" s="672"/>
      <c r="U322" s="672"/>
      <c r="V322" s="672"/>
      <c r="W322" s="672"/>
      <c r="X322" s="672"/>
      <c r="Y322" s="672"/>
      <c r="Z322" s="672"/>
      <c r="AA322" s="438">
        <v>0.2</v>
      </c>
      <c r="AB322" s="684" t="s">
        <v>6339</v>
      </c>
      <c r="AC322" s="685"/>
      <c r="AD322" s="685"/>
      <c r="AE322" s="685"/>
      <c r="AF322" s="685"/>
      <c r="AG322" s="685"/>
      <c r="AH322" s="685"/>
      <c r="AI322" s="685"/>
      <c r="AJ322" s="685"/>
      <c r="AK322" s="685"/>
      <c r="AL322" s="685"/>
      <c r="AM322" s="685"/>
      <c r="AN322" s="685"/>
      <c r="AO322" s="685"/>
    </row>
    <row r="323" spans="1:41" ht="25.5">
      <c r="A323" s="25">
        <v>12</v>
      </c>
      <c r="B323" s="655" t="s">
        <v>6142</v>
      </c>
      <c r="C323" s="657" t="s">
        <v>6143</v>
      </c>
      <c r="D323" s="16"/>
      <c r="E323" s="438">
        <v>0.2</v>
      </c>
      <c r="F323" s="438"/>
      <c r="G323" s="438"/>
      <c r="H323" s="691"/>
      <c r="I323" s="672"/>
      <c r="J323" s="672"/>
      <c r="K323" s="672"/>
      <c r="L323" s="672"/>
      <c r="M323" s="672"/>
      <c r="N323" s="672"/>
      <c r="O323" s="672"/>
      <c r="P323" s="438">
        <v>0.2</v>
      </c>
      <c r="Q323" s="438">
        <v>0.2</v>
      </c>
      <c r="R323" s="1589" t="s">
        <v>55</v>
      </c>
      <c r="S323" s="672"/>
      <c r="T323" s="672"/>
      <c r="U323" s="672"/>
      <c r="V323" s="672"/>
      <c r="W323" s="672"/>
      <c r="X323" s="672"/>
      <c r="Y323" s="672"/>
      <c r="Z323" s="672"/>
      <c r="AA323" s="438">
        <v>0.2</v>
      </c>
      <c r="AB323" s="684" t="s">
        <v>6340</v>
      </c>
      <c r="AC323" s="685"/>
      <c r="AD323" s="685"/>
      <c r="AE323" s="685"/>
      <c r="AF323" s="685"/>
      <c r="AG323" s="685"/>
      <c r="AH323" s="685"/>
      <c r="AI323" s="685"/>
      <c r="AJ323" s="685"/>
      <c r="AK323" s="685"/>
      <c r="AL323" s="685"/>
      <c r="AM323" s="685"/>
      <c r="AN323" s="685"/>
      <c r="AO323" s="685"/>
    </row>
    <row r="324" spans="1:41" ht="25.5">
      <c r="A324" s="1126">
        <v>13</v>
      </c>
      <c r="B324" s="655" t="s">
        <v>6120</v>
      </c>
      <c r="C324" s="657" t="s">
        <v>6121</v>
      </c>
      <c r="D324" s="16"/>
      <c r="E324" s="438">
        <v>1.5</v>
      </c>
      <c r="F324" s="438"/>
      <c r="G324" s="438"/>
      <c r="H324" s="691"/>
      <c r="I324" s="672"/>
      <c r="J324" s="672"/>
      <c r="K324" s="672"/>
      <c r="L324" s="672"/>
      <c r="M324" s="672"/>
      <c r="N324" s="672"/>
      <c r="O324" s="672"/>
      <c r="P324" s="438">
        <v>1.5</v>
      </c>
      <c r="Q324" s="438">
        <v>1.5</v>
      </c>
      <c r="R324" s="1589" t="s">
        <v>55</v>
      </c>
      <c r="S324" s="672"/>
      <c r="T324" s="672"/>
      <c r="U324" s="672"/>
      <c r="V324" s="672"/>
      <c r="W324" s="672"/>
      <c r="X324" s="672"/>
      <c r="Y324" s="672"/>
      <c r="Z324" s="672"/>
      <c r="AA324" s="438">
        <v>1.5</v>
      </c>
      <c r="AB324" s="684" t="s">
        <v>6341</v>
      </c>
      <c r="AC324" s="685"/>
      <c r="AD324" s="685"/>
      <c r="AE324" s="685"/>
      <c r="AF324" s="685"/>
      <c r="AG324" s="685"/>
      <c r="AH324" s="685"/>
      <c r="AI324" s="685"/>
      <c r="AJ324" s="685"/>
      <c r="AK324" s="685"/>
      <c r="AL324" s="685"/>
      <c r="AM324" s="685"/>
      <c r="AN324" s="685"/>
      <c r="AO324" s="685"/>
    </row>
    <row r="325" spans="1:41" ht="25.5">
      <c r="A325" s="25">
        <v>14</v>
      </c>
      <c r="B325" s="655" t="s">
        <v>6144</v>
      </c>
      <c r="C325" s="657" t="s">
        <v>6145</v>
      </c>
      <c r="D325" s="16"/>
      <c r="E325" s="438">
        <v>0.1</v>
      </c>
      <c r="F325" s="438"/>
      <c r="G325" s="438"/>
      <c r="H325" s="691"/>
      <c r="I325" s="672"/>
      <c r="J325" s="672"/>
      <c r="K325" s="672"/>
      <c r="L325" s="672"/>
      <c r="M325" s="672"/>
      <c r="N325" s="672"/>
      <c r="O325" s="672"/>
      <c r="P325" s="438">
        <v>0.1</v>
      </c>
      <c r="Q325" s="438">
        <v>0.1</v>
      </c>
      <c r="R325" s="1589" t="s">
        <v>55</v>
      </c>
      <c r="S325" s="672"/>
      <c r="T325" s="672"/>
      <c r="U325" s="672"/>
      <c r="V325" s="672"/>
      <c r="W325" s="672"/>
      <c r="X325" s="672"/>
      <c r="Y325" s="672"/>
      <c r="Z325" s="672"/>
      <c r="AA325" s="438">
        <v>0.1</v>
      </c>
      <c r="AB325" s="684" t="s">
        <v>6342</v>
      </c>
      <c r="AC325" s="685"/>
      <c r="AD325" s="685"/>
      <c r="AE325" s="685"/>
      <c r="AF325" s="685"/>
      <c r="AG325" s="685"/>
      <c r="AH325" s="685"/>
      <c r="AI325" s="685"/>
      <c r="AJ325" s="685"/>
      <c r="AK325" s="685"/>
      <c r="AL325" s="685"/>
      <c r="AM325" s="685"/>
      <c r="AN325" s="685"/>
      <c r="AO325" s="685"/>
    </row>
    <row r="326" spans="1:41" ht="25.5">
      <c r="A326" s="25">
        <v>15</v>
      </c>
      <c r="B326" s="655" t="s">
        <v>6085</v>
      </c>
      <c r="C326" s="657" t="s">
        <v>6086</v>
      </c>
      <c r="D326" s="16"/>
      <c r="E326" s="438">
        <v>1.5</v>
      </c>
      <c r="F326" s="438"/>
      <c r="G326" s="438"/>
      <c r="H326" s="691"/>
      <c r="I326" s="672"/>
      <c r="J326" s="672"/>
      <c r="K326" s="672"/>
      <c r="L326" s="672"/>
      <c r="M326" s="672"/>
      <c r="N326" s="672"/>
      <c r="O326" s="672"/>
      <c r="P326" s="438">
        <v>1.5</v>
      </c>
      <c r="Q326" s="438">
        <v>1.5</v>
      </c>
      <c r="R326" s="1589" t="s">
        <v>55</v>
      </c>
      <c r="S326" s="672"/>
      <c r="T326" s="672"/>
      <c r="U326" s="672"/>
      <c r="V326" s="672"/>
      <c r="W326" s="672"/>
      <c r="X326" s="672"/>
      <c r="Y326" s="672"/>
      <c r="Z326" s="672"/>
      <c r="AA326" s="438">
        <v>1.5</v>
      </c>
      <c r="AB326" s="684" t="s">
        <v>6343</v>
      </c>
      <c r="AC326" s="685"/>
      <c r="AD326" s="685"/>
      <c r="AE326" s="685"/>
      <c r="AF326" s="685"/>
      <c r="AG326" s="685"/>
      <c r="AH326" s="685"/>
      <c r="AI326" s="685"/>
      <c r="AJ326" s="685"/>
      <c r="AK326" s="685"/>
      <c r="AL326" s="685"/>
      <c r="AM326" s="685"/>
      <c r="AN326" s="685"/>
      <c r="AO326" s="685"/>
    </row>
    <row r="327" spans="1:41" ht="25.5">
      <c r="A327" s="1126">
        <v>16</v>
      </c>
      <c r="B327" s="655" t="s">
        <v>6154</v>
      </c>
      <c r="C327" s="657" t="s">
        <v>6155</v>
      </c>
      <c r="D327" s="16"/>
      <c r="E327" s="438">
        <v>0.1</v>
      </c>
      <c r="F327" s="438"/>
      <c r="G327" s="438"/>
      <c r="H327" s="691"/>
      <c r="I327" s="672"/>
      <c r="J327" s="672"/>
      <c r="K327" s="672"/>
      <c r="L327" s="672"/>
      <c r="M327" s="672"/>
      <c r="N327" s="672"/>
      <c r="O327" s="672"/>
      <c r="P327" s="438">
        <v>0.1</v>
      </c>
      <c r="Q327" s="438">
        <v>0.1</v>
      </c>
      <c r="R327" s="1589" t="s">
        <v>55</v>
      </c>
      <c r="S327" s="672"/>
      <c r="T327" s="672"/>
      <c r="U327" s="672"/>
      <c r="V327" s="672"/>
      <c r="W327" s="672"/>
      <c r="X327" s="672"/>
      <c r="Y327" s="672"/>
      <c r="Z327" s="672"/>
      <c r="AA327" s="438">
        <v>0.1</v>
      </c>
      <c r="AB327" s="684" t="s">
        <v>6344</v>
      </c>
      <c r="AC327" s="685"/>
      <c r="AD327" s="685"/>
      <c r="AE327" s="685"/>
      <c r="AF327" s="685"/>
      <c r="AG327" s="685"/>
      <c r="AH327" s="685"/>
      <c r="AI327" s="685"/>
      <c r="AJ327" s="685"/>
      <c r="AK327" s="685"/>
      <c r="AL327" s="685"/>
      <c r="AM327" s="685"/>
      <c r="AN327" s="685"/>
      <c r="AO327" s="685"/>
    </row>
    <row r="328" spans="1:41" ht="25.5">
      <c r="A328" s="25">
        <v>17</v>
      </c>
      <c r="B328" s="655" t="s">
        <v>6094</v>
      </c>
      <c r="C328" s="657" t="s">
        <v>6095</v>
      </c>
      <c r="D328" s="16"/>
      <c r="E328" s="438">
        <v>0.1</v>
      </c>
      <c r="F328" s="438"/>
      <c r="G328" s="438"/>
      <c r="H328" s="691"/>
      <c r="I328" s="672"/>
      <c r="J328" s="672"/>
      <c r="K328" s="672"/>
      <c r="L328" s="672"/>
      <c r="M328" s="672"/>
      <c r="N328" s="672"/>
      <c r="O328" s="672"/>
      <c r="P328" s="438">
        <v>0.1</v>
      </c>
      <c r="Q328" s="438">
        <v>0.1</v>
      </c>
      <c r="R328" s="1589" t="s">
        <v>55</v>
      </c>
      <c r="S328" s="672"/>
      <c r="T328" s="672"/>
      <c r="U328" s="672"/>
      <c r="V328" s="672"/>
      <c r="W328" s="672"/>
      <c r="X328" s="672"/>
      <c r="Y328" s="672"/>
      <c r="Z328" s="672"/>
      <c r="AA328" s="438">
        <v>0.1</v>
      </c>
      <c r="AB328" s="684" t="s">
        <v>6345</v>
      </c>
      <c r="AC328" s="685"/>
      <c r="AD328" s="685"/>
      <c r="AE328" s="685"/>
      <c r="AF328" s="685"/>
      <c r="AG328" s="685"/>
      <c r="AH328" s="685"/>
      <c r="AI328" s="685"/>
      <c r="AJ328" s="685"/>
      <c r="AK328" s="685"/>
      <c r="AL328" s="685"/>
      <c r="AM328" s="685"/>
      <c r="AN328" s="685"/>
      <c r="AO328" s="685"/>
    </row>
    <row r="329" spans="1:41" ht="25.5">
      <c r="A329" s="25">
        <v>18</v>
      </c>
      <c r="B329" s="655" t="s">
        <v>6096</v>
      </c>
      <c r="C329" s="657" t="s">
        <v>6097</v>
      </c>
      <c r="D329" s="16"/>
      <c r="E329" s="438">
        <v>1</v>
      </c>
      <c r="F329" s="438"/>
      <c r="G329" s="438"/>
      <c r="H329" s="691"/>
      <c r="I329" s="672"/>
      <c r="J329" s="672"/>
      <c r="K329" s="672"/>
      <c r="L329" s="672"/>
      <c r="M329" s="672"/>
      <c r="N329" s="672"/>
      <c r="O329" s="672"/>
      <c r="P329" s="438">
        <v>1</v>
      </c>
      <c r="Q329" s="438">
        <v>1</v>
      </c>
      <c r="R329" s="1589" t="s">
        <v>55</v>
      </c>
      <c r="S329" s="672"/>
      <c r="T329" s="672"/>
      <c r="U329" s="672"/>
      <c r="V329" s="672"/>
      <c r="W329" s="672"/>
      <c r="X329" s="672"/>
      <c r="Y329" s="672"/>
      <c r="Z329" s="672"/>
      <c r="AA329" s="438">
        <v>1</v>
      </c>
      <c r="AB329" s="684" t="s">
        <v>6346</v>
      </c>
      <c r="AC329" s="685"/>
      <c r="AD329" s="685"/>
      <c r="AE329" s="685"/>
      <c r="AF329" s="685"/>
      <c r="AG329" s="685"/>
      <c r="AH329" s="685"/>
      <c r="AI329" s="685"/>
      <c r="AJ329" s="685"/>
      <c r="AK329" s="685"/>
      <c r="AL329" s="685"/>
      <c r="AM329" s="685"/>
      <c r="AN329" s="685"/>
      <c r="AO329" s="685"/>
    </row>
    <row r="330" spans="1:41" ht="25.5">
      <c r="A330" s="1126">
        <v>19</v>
      </c>
      <c r="B330" s="655" t="s">
        <v>6150</v>
      </c>
      <c r="C330" s="657" t="s">
        <v>6151</v>
      </c>
      <c r="D330" s="16"/>
      <c r="E330" s="438">
        <v>0.1</v>
      </c>
      <c r="F330" s="438"/>
      <c r="G330" s="438"/>
      <c r="H330" s="691"/>
      <c r="I330" s="672"/>
      <c r="J330" s="672"/>
      <c r="K330" s="672"/>
      <c r="L330" s="672"/>
      <c r="M330" s="672"/>
      <c r="N330" s="672"/>
      <c r="O330" s="672"/>
      <c r="P330" s="438">
        <v>0.1</v>
      </c>
      <c r="Q330" s="438">
        <v>0.1</v>
      </c>
      <c r="R330" s="1589" t="s">
        <v>55</v>
      </c>
      <c r="S330" s="672"/>
      <c r="T330" s="672"/>
      <c r="U330" s="672"/>
      <c r="V330" s="672"/>
      <c r="W330" s="672"/>
      <c r="X330" s="672"/>
      <c r="Y330" s="672"/>
      <c r="Z330" s="672"/>
      <c r="AA330" s="438">
        <v>0.1</v>
      </c>
      <c r="AB330" s="684" t="s">
        <v>6347</v>
      </c>
      <c r="AC330" s="685"/>
      <c r="AD330" s="685"/>
      <c r="AE330" s="685"/>
      <c r="AF330" s="685"/>
      <c r="AG330" s="685"/>
      <c r="AH330" s="685"/>
      <c r="AI330" s="685"/>
      <c r="AJ330" s="685"/>
      <c r="AK330" s="685"/>
      <c r="AL330" s="685"/>
      <c r="AM330" s="685"/>
      <c r="AN330" s="685"/>
      <c r="AO330" s="685"/>
    </row>
    <row r="331" spans="1:41" ht="25.5">
      <c r="A331" s="25">
        <v>20</v>
      </c>
      <c r="B331" s="655" t="s">
        <v>6098</v>
      </c>
      <c r="C331" s="657" t="s">
        <v>6099</v>
      </c>
      <c r="D331" s="16"/>
      <c r="E331" s="438">
        <v>0.2</v>
      </c>
      <c r="F331" s="438"/>
      <c r="G331" s="438"/>
      <c r="H331" s="691"/>
      <c r="I331" s="672"/>
      <c r="J331" s="672"/>
      <c r="K331" s="672"/>
      <c r="L331" s="672"/>
      <c r="M331" s="672"/>
      <c r="N331" s="672"/>
      <c r="O331" s="672"/>
      <c r="P331" s="438">
        <v>0.2</v>
      </c>
      <c r="Q331" s="438">
        <v>0.2</v>
      </c>
      <c r="R331" s="1589" t="s">
        <v>55</v>
      </c>
      <c r="S331" s="672"/>
      <c r="T331" s="672"/>
      <c r="U331" s="672"/>
      <c r="V331" s="672"/>
      <c r="W331" s="672"/>
      <c r="X331" s="672"/>
      <c r="Y331" s="672"/>
      <c r="Z331" s="672"/>
      <c r="AA331" s="438">
        <v>0.2</v>
      </c>
      <c r="AB331" s="684" t="s">
        <v>6348</v>
      </c>
      <c r="AC331" s="685"/>
      <c r="AD331" s="685"/>
      <c r="AE331" s="685"/>
      <c r="AF331" s="685"/>
      <c r="AG331" s="685"/>
      <c r="AH331" s="685"/>
      <c r="AI331" s="685"/>
      <c r="AJ331" s="685"/>
      <c r="AK331" s="685"/>
      <c r="AL331" s="685"/>
      <c r="AM331" s="685"/>
      <c r="AN331" s="685"/>
      <c r="AO331" s="685"/>
    </row>
    <row r="332" spans="1:41" ht="25.5">
      <c r="A332" s="25">
        <v>21</v>
      </c>
      <c r="B332" s="655" t="s">
        <v>6100</v>
      </c>
      <c r="C332" s="657" t="s">
        <v>6101</v>
      </c>
      <c r="D332" s="16"/>
      <c r="E332" s="438">
        <v>0.2</v>
      </c>
      <c r="F332" s="438"/>
      <c r="G332" s="438"/>
      <c r="H332" s="691"/>
      <c r="I332" s="672"/>
      <c r="J332" s="672"/>
      <c r="K332" s="672"/>
      <c r="L332" s="672"/>
      <c r="M332" s="672"/>
      <c r="N332" s="672"/>
      <c r="O332" s="672"/>
      <c r="P332" s="438">
        <v>0.2</v>
      </c>
      <c r="Q332" s="438">
        <v>0.2</v>
      </c>
      <c r="R332" s="1589" t="s">
        <v>55</v>
      </c>
      <c r="S332" s="672"/>
      <c r="T332" s="672"/>
      <c r="U332" s="672"/>
      <c r="V332" s="672"/>
      <c r="W332" s="672"/>
      <c r="X332" s="672"/>
      <c r="Y332" s="672"/>
      <c r="Z332" s="672"/>
      <c r="AA332" s="438">
        <v>0.2</v>
      </c>
      <c r="AB332" s="684" t="s">
        <v>6349</v>
      </c>
      <c r="AC332" s="685"/>
      <c r="AD332" s="685"/>
      <c r="AE332" s="685"/>
      <c r="AF332" s="685"/>
      <c r="AG332" s="685"/>
      <c r="AH332" s="685"/>
      <c r="AI332" s="685"/>
      <c r="AJ332" s="685"/>
      <c r="AK332" s="685"/>
      <c r="AL332" s="685"/>
      <c r="AM332" s="685"/>
      <c r="AN332" s="685"/>
      <c r="AO332" s="685"/>
    </row>
    <row r="333" spans="1:41" ht="25.5">
      <c r="A333" s="1126">
        <v>22</v>
      </c>
      <c r="B333" s="655" t="s">
        <v>6102</v>
      </c>
      <c r="C333" s="657" t="s">
        <v>6103</v>
      </c>
      <c r="D333" s="16"/>
      <c r="E333" s="438">
        <v>2</v>
      </c>
      <c r="F333" s="438"/>
      <c r="G333" s="438"/>
      <c r="H333" s="691"/>
      <c r="I333" s="672"/>
      <c r="J333" s="672"/>
      <c r="K333" s="672"/>
      <c r="L333" s="672"/>
      <c r="M333" s="672"/>
      <c r="N333" s="672"/>
      <c r="O333" s="672"/>
      <c r="P333" s="438">
        <v>2</v>
      </c>
      <c r="Q333" s="438">
        <v>2</v>
      </c>
      <c r="R333" s="1589" t="s">
        <v>55</v>
      </c>
      <c r="S333" s="672"/>
      <c r="T333" s="672"/>
      <c r="U333" s="672"/>
      <c r="V333" s="672"/>
      <c r="W333" s="672"/>
      <c r="X333" s="672"/>
      <c r="Y333" s="672"/>
      <c r="Z333" s="672"/>
      <c r="AA333" s="438">
        <v>2</v>
      </c>
      <c r="AB333" s="684" t="s">
        <v>6350</v>
      </c>
      <c r="AC333" s="685"/>
      <c r="AD333" s="685"/>
      <c r="AE333" s="685"/>
      <c r="AF333" s="685"/>
      <c r="AG333" s="685"/>
      <c r="AH333" s="685"/>
      <c r="AI333" s="685"/>
      <c r="AJ333" s="685"/>
      <c r="AK333" s="685"/>
      <c r="AL333" s="685"/>
      <c r="AM333" s="685"/>
      <c r="AN333" s="685"/>
      <c r="AO333" s="685"/>
    </row>
    <row r="334" spans="1:41" ht="25.5">
      <c r="A334" s="25">
        <v>23</v>
      </c>
      <c r="B334" s="655" t="s">
        <v>6160</v>
      </c>
      <c r="C334" s="659" t="s">
        <v>6161</v>
      </c>
      <c r="D334" s="16"/>
      <c r="E334" s="438">
        <v>0.1</v>
      </c>
      <c r="F334" s="438"/>
      <c r="G334" s="438"/>
      <c r="H334" s="691"/>
      <c r="I334" s="672"/>
      <c r="J334" s="672"/>
      <c r="K334" s="672"/>
      <c r="L334" s="672"/>
      <c r="M334" s="672"/>
      <c r="N334" s="672"/>
      <c r="O334" s="672"/>
      <c r="P334" s="438">
        <v>0.1</v>
      </c>
      <c r="Q334" s="438">
        <v>0.1</v>
      </c>
      <c r="R334" s="1589" t="s">
        <v>55</v>
      </c>
      <c r="S334" s="672"/>
      <c r="T334" s="672"/>
      <c r="U334" s="672"/>
      <c r="V334" s="672"/>
      <c r="W334" s="672"/>
      <c r="X334" s="672"/>
      <c r="Y334" s="672"/>
      <c r="Z334" s="672"/>
      <c r="AA334" s="438">
        <v>0.1</v>
      </c>
      <c r="AB334" s="684" t="s">
        <v>6351</v>
      </c>
      <c r="AC334" s="685"/>
      <c r="AD334" s="685"/>
      <c r="AE334" s="685"/>
      <c r="AF334" s="685"/>
      <c r="AG334" s="685"/>
      <c r="AH334" s="685"/>
      <c r="AI334" s="685"/>
      <c r="AJ334" s="685"/>
      <c r="AK334" s="685"/>
      <c r="AL334" s="685"/>
      <c r="AM334" s="685"/>
      <c r="AN334" s="685"/>
      <c r="AO334" s="685"/>
    </row>
    <row r="335" spans="1:41" ht="25.5">
      <c r="A335" s="25">
        <v>24</v>
      </c>
      <c r="B335" s="655" t="s">
        <v>6114</v>
      </c>
      <c r="C335" s="657" t="s">
        <v>6115</v>
      </c>
      <c r="D335" s="16"/>
      <c r="E335" s="438">
        <v>1</v>
      </c>
      <c r="F335" s="438"/>
      <c r="G335" s="438"/>
      <c r="H335" s="691"/>
      <c r="I335" s="672"/>
      <c r="J335" s="672"/>
      <c r="K335" s="672"/>
      <c r="L335" s="672"/>
      <c r="M335" s="672"/>
      <c r="N335" s="672"/>
      <c r="O335" s="672"/>
      <c r="P335" s="438">
        <v>1</v>
      </c>
      <c r="Q335" s="438">
        <v>1</v>
      </c>
      <c r="R335" s="1589" t="s">
        <v>55</v>
      </c>
      <c r="S335" s="672"/>
      <c r="T335" s="672"/>
      <c r="U335" s="672"/>
      <c r="V335" s="672"/>
      <c r="W335" s="672"/>
      <c r="X335" s="672"/>
      <c r="Y335" s="672"/>
      <c r="Z335" s="672"/>
      <c r="AA335" s="438">
        <v>1</v>
      </c>
      <c r="AB335" s="684" t="s">
        <v>6352</v>
      </c>
      <c r="AC335" s="685"/>
      <c r="AD335" s="685"/>
      <c r="AE335" s="685"/>
      <c r="AF335" s="685"/>
      <c r="AG335" s="685"/>
      <c r="AH335" s="685"/>
      <c r="AI335" s="685"/>
      <c r="AJ335" s="685"/>
      <c r="AK335" s="685"/>
      <c r="AL335" s="685"/>
      <c r="AM335" s="685"/>
      <c r="AN335" s="685"/>
      <c r="AO335" s="685"/>
    </row>
    <row r="336" spans="1:41" ht="25.5">
      <c r="A336" s="1126">
        <v>25</v>
      </c>
      <c r="B336" s="655" t="s">
        <v>6122</v>
      </c>
      <c r="C336" s="657" t="s">
        <v>6123</v>
      </c>
      <c r="D336" s="16"/>
      <c r="E336" s="438">
        <v>1</v>
      </c>
      <c r="F336" s="438"/>
      <c r="G336" s="438"/>
      <c r="H336" s="691"/>
      <c r="I336" s="672"/>
      <c r="J336" s="672"/>
      <c r="K336" s="672"/>
      <c r="L336" s="672"/>
      <c r="M336" s="672"/>
      <c r="N336" s="672"/>
      <c r="O336" s="672"/>
      <c r="P336" s="438">
        <v>1</v>
      </c>
      <c r="Q336" s="438">
        <v>1</v>
      </c>
      <c r="R336" s="1589" t="s">
        <v>55</v>
      </c>
      <c r="S336" s="672"/>
      <c r="T336" s="672"/>
      <c r="U336" s="672"/>
      <c r="V336" s="672"/>
      <c r="W336" s="672"/>
      <c r="X336" s="672"/>
      <c r="Y336" s="672"/>
      <c r="Z336" s="672"/>
      <c r="AA336" s="438">
        <v>1</v>
      </c>
      <c r="AB336" s="684"/>
      <c r="AC336" s="685"/>
      <c r="AD336" s="685"/>
      <c r="AE336" s="685"/>
      <c r="AF336" s="685"/>
      <c r="AG336" s="685"/>
      <c r="AH336" s="685"/>
      <c r="AI336" s="685"/>
      <c r="AJ336" s="685"/>
      <c r="AK336" s="685"/>
      <c r="AL336" s="685"/>
      <c r="AM336" s="685"/>
      <c r="AN336" s="685"/>
      <c r="AO336" s="685"/>
    </row>
    <row r="337" spans="1:41" ht="25.5">
      <c r="A337" s="25">
        <v>26</v>
      </c>
      <c r="B337" s="655" t="s">
        <v>6060</v>
      </c>
      <c r="C337" s="657" t="s">
        <v>6061</v>
      </c>
      <c r="D337" s="16"/>
      <c r="E337" s="438">
        <v>2</v>
      </c>
      <c r="F337" s="438"/>
      <c r="G337" s="438"/>
      <c r="H337" s="691"/>
      <c r="I337" s="672"/>
      <c r="J337" s="672"/>
      <c r="K337" s="672"/>
      <c r="L337" s="672"/>
      <c r="M337" s="672"/>
      <c r="N337" s="672"/>
      <c r="O337" s="672"/>
      <c r="P337" s="438">
        <v>2</v>
      </c>
      <c r="Q337" s="438">
        <v>2</v>
      </c>
      <c r="R337" s="1589" t="s">
        <v>55</v>
      </c>
      <c r="S337" s="672"/>
      <c r="T337" s="672"/>
      <c r="U337" s="672"/>
      <c r="V337" s="672"/>
      <c r="W337" s="672"/>
      <c r="X337" s="672"/>
      <c r="Y337" s="672"/>
      <c r="Z337" s="672"/>
      <c r="AA337" s="438">
        <v>2</v>
      </c>
      <c r="AB337" s="684" t="s">
        <v>6353</v>
      </c>
      <c r="AC337" s="685"/>
      <c r="AD337" s="685"/>
      <c r="AE337" s="685"/>
      <c r="AF337" s="685"/>
      <c r="AG337" s="685"/>
      <c r="AH337" s="685"/>
      <c r="AI337" s="685"/>
      <c r="AJ337" s="685"/>
      <c r="AK337" s="685"/>
      <c r="AL337" s="685"/>
      <c r="AM337" s="685"/>
      <c r="AN337" s="685"/>
      <c r="AO337" s="685"/>
    </row>
    <row r="338" spans="1:41" ht="25.5">
      <c r="A338" s="25">
        <v>27</v>
      </c>
      <c r="B338" s="655" t="s">
        <v>6058</v>
      </c>
      <c r="C338" s="657" t="s">
        <v>6059</v>
      </c>
      <c r="D338" s="16"/>
      <c r="E338" s="438">
        <v>2.5</v>
      </c>
      <c r="F338" s="438"/>
      <c r="G338" s="438"/>
      <c r="H338" s="691"/>
      <c r="I338" s="672"/>
      <c r="J338" s="672"/>
      <c r="K338" s="672"/>
      <c r="L338" s="672"/>
      <c r="M338" s="672"/>
      <c r="N338" s="672"/>
      <c r="O338" s="672"/>
      <c r="P338" s="438">
        <v>2.5</v>
      </c>
      <c r="Q338" s="438">
        <v>2.5</v>
      </c>
      <c r="R338" s="1589" t="s">
        <v>55</v>
      </c>
      <c r="S338" s="672"/>
      <c r="T338" s="672"/>
      <c r="U338" s="672"/>
      <c r="V338" s="672"/>
      <c r="W338" s="672"/>
      <c r="X338" s="672"/>
      <c r="Y338" s="672"/>
      <c r="Z338" s="672"/>
      <c r="AA338" s="438">
        <v>2.5</v>
      </c>
      <c r="AB338" s="684" t="s">
        <v>6354</v>
      </c>
      <c r="AC338" s="685"/>
      <c r="AD338" s="685"/>
      <c r="AE338" s="685"/>
      <c r="AF338" s="685"/>
      <c r="AG338" s="685"/>
      <c r="AH338" s="685"/>
      <c r="AI338" s="685"/>
      <c r="AJ338" s="685"/>
      <c r="AK338" s="685"/>
      <c r="AL338" s="685"/>
      <c r="AM338" s="685"/>
      <c r="AN338" s="685"/>
      <c r="AO338" s="685"/>
    </row>
    <row r="339" spans="1:41" ht="25.5">
      <c r="A339" s="1126">
        <v>28</v>
      </c>
      <c r="B339" s="655" t="s">
        <v>6083</v>
      </c>
      <c r="C339" s="657" t="s">
        <v>6084</v>
      </c>
      <c r="D339" s="16"/>
      <c r="E339" s="438">
        <v>1.5</v>
      </c>
      <c r="F339" s="438"/>
      <c r="G339" s="438"/>
      <c r="H339" s="691"/>
      <c r="I339" s="672"/>
      <c r="J339" s="672"/>
      <c r="K339" s="672"/>
      <c r="L339" s="672"/>
      <c r="M339" s="672"/>
      <c r="N339" s="672"/>
      <c r="O339" s="672"/>
      <c r="P339" s="438">
        <v>1.5</v>
      </c>
      <c r="Q339" s="438">
        <v>1.5</v>
      </c>
      <c r="R339" s="1589" t="s">
        <v>55</v>
      </c>
      <c r="S339" s="672"/>
      <c r="T339" s="672"/>
      <c r="U339" s="672"/>
      <c r="V339" s="672"/>
      <c r="W339" s="672"/>
      <c r="X339" s="672"/>
      <c r="Y339" s="672"/>
      <c r="Z339" s="672"/>
      <c r="AA339" s="438">
        <v>1.5</v>
      </c>
      <c r="AB339" s="684" t="s">
        <v>6355</v>
      </c>
      <c r="AC339" s="685"/>
      <c r="AD339" s="685"/>
      <c r="AE339" s="685"/>
      <c r="AF339" s="685"/>
      <c r="AG339" s="685"/>
      <c r="AH339" s="685"/>
      <c r="AI339" s="685"/>
      <c r="AJ339" s="685"/>
      <c r="AK339" s="685"/>
      <c r="AL339" s="685"/>
      <c r="AM339" s="685"/>
      <c r="AN339" s="685"/>
      <c r="AO339" s="685"/>
    </row>
    <row r="340" spans="1:41" ht="25.5">
      <c r="A340" s="25">
        <v>29</v>
      </c>
      <c r="B340" s="655" t="s">
        <v>6140</v>
      </c>
      <c r="C340" s="657" t="s">
        <v>6141</v>
      </c>
      <c r="D340" s="16"/>
      <c r="E340" s="438">
        <v>0.2</v>
      </c>
      <c r="F340" s="438"/>
      <c r="G340" s="438"/>
      <c r="H340" s="691"/>
      <c r="I340" s="672"/>
      <c r="J340" s="672"/>
      <c r="K340" s="672"/>
      <c r="L340" s="672"/>
      <c r="M340" s="672"/>
      <c r="N340" s="672"/>
      <c r="O340" s="672"/>
      <c r="P340" s="438">
        <v>0.2</v>
      </c>
      <c r="Q340" s="438">
        <v>0.2</v>
      </c>
      <c r="R340" s="1589" t="s">
        <v>55</v>
      </c>
      <c r="S340" s="672"/>
      <c r="T340" s="672"/>
      <c r="U340" s="672"/>
      <c r="V340" s="672"/>
      <c r="W340" s="672"/>
      <c r="X340" s="672"/>
      <c r="Y340" s="672"/>
      <c r="Z340" s="672"/>
      <c r="AA340" s="438">
        <v>0.2</v>
      </c>
      <c r="AB340" s="684" t="s">
        <v>6356</v>
      </c>
      <c r="AC340" s="685"/>
      <c r="AD340" s="685"/>
      <c r="AE340" s="685"/>
      <c r="AF340" s="685"/>
      <c r="AG340" s="685"/>
      <c r="AH340" s="685"/>
      <c r="AI340" s="685"/>
      <c r="AJ340" s="685"/>
      <c r="AK340" s="685"/>
      <c r="AL340" s="685"/>
      <c r="AM340" s="685"/>
      <c r="AN340" s="685"/>
      <c r="AO340" s="685"/>
    </row>
    <row r="341" spans="1:41" ht="25.5">
      <c r="A341" s="25">
        <v>30</v>
      </c>
      <c r="B341" s="655" t="s">
        <v>6146</v>
      </c>
      <c r="C341" s="657" t="s">
        <v>6147</v>
      </c>
      <c r="D341" s="16"/>
      <c r="E341" s="438">
        <v>0.1</v>
      </c>
      <c r="F341" s="438"/>
      <c r="G341" s="438"/>
      <c r="H341" s="691"/>
      <c r="I341" s="672"/>
      <c r="J341" s="672"/>
      <c r="K341" s="672"/>
      <c r="L341" s="672"/>
      <c r="M341" s="672"/>
      <c r="N341" s="672"/>
      <c r="O341" s="672"/>
      <c r="P341" s="438">
        <v>0.1</v>
      </c>
      <c r="Q341" s="438">
        <v>0.1</v>
      </c>
      <c r="R341" s="1589" t="s">
        <v>55</v>
      </c>
      <c r="S341" s="672"/>
      <c r="T341" s="672"/>
      <c r="U341" s="672"/>
      <c r="V341" s="672"/>
      <c r="W341" s="672"/>
      <c r="X341" s="672"/>
      <c r="Y341" s="672"/>
      <c r="Z341" s="672"/>
      <c r="AA341" s="438">
        <v>0.1</v>
      </c>
      <c r="AB341" s="684" t="s">
        <v>6357</v>
      </c>
      <c r="AC341" s="685"/>
      <c r="AD341" s="685"/>
      <c r="AE341" s="685"/>
      <c r="AF341" s="685"/>
      <c r="AG341" s="685"/>
      <c r="AH341" s="685"/>
      <c r="AI341" s="685"/>
      <c r="AJ341" s="685"/>
      <c r="AK341" s="685"/>
      <c r="AL341" s="685"/>
      <c r="AM341" s="685"/>
      <c r="AN341" s="685"/>
      <c r="AO341" s="685"/>
    </row>
    <row r="342" spans="1:41" ht="25.5">
      <c r="A342" s="1126">
        <v>31</v>
      </c>
      <c r="B342" s="655" t="s">
        <v>6112</v>
      </c>
      <c r="C342" s="657" t="s">
        <v>6113</v>
      </c>
      <c r="D342" s="16"/>
      <c r="E342" s="438">
        <v>1</v>
      </c>
      <c r="F342" s="438"/>
      <c r="G342" s="438"/>
      <c r="H342" s="691"/>
      <c r="I342" s="672"/>
      <c r="J342" s="672"/>
      <c r="K342" s="672"/>
      <c r="L342" s="672"/>
      <c r="M342" s="672"/>
      <c r="N342" s="672"/>
      <c r="O342" s="672"/>
      <c r="P342" s="438">
        <v>1</v>
      </c>
      <c r="Q342" s="438">
        <v>1</v>
      </c>
      <c r="R342" s="1589" t="s">
        <v>55</v>
      </c>
      <c r="S342" s="672"/>
      <c r="T342" s="672"/>
      <c r="U342" s="672"/>
      <c r="V342" s="672"/>
      <c r="W342" s="672"/>
      <c r="X342" s="672"/>
      <c r="Y342" s="672"/>
      <c r="Z342" s="672"/>
      <c r="AA342" s="438">
        <v>1</v>
      </c>
      <c r="AB342" s="684" t="s">
        <v>6358</v>
      </c>
      <c r="AC342" s="685"/>
      <c r="AD342" s="685"/>
      <c r="AE342" s="685"/>
      <c r="AF342" s="685"/>
      <c r="AG342" s="685"/>
      <c r="AH342" s="685"/>
      <c r="AI342" s="685"/>
      <c r="AJ342" s="685"/>
      <c r="AK342" s="685"/>
      <c r="AL342" s="685"/>
      <c r="AM342" s="685"/>
      <c r="AN342" s="685"/>
      <c r="AO342" s="685"/>
    </row>
    <row r="343" spans="1:41" ht="25.5">
      <c r="A343" s="25">
        <v>32</v>
      </c>
      <c r="B343" s="655" t="s">
        <v>6054</v>
      </c>
      <c r="C343" s="657" t="s">
        <v>6055</v>
      </c>
      <c r="D343" s="16"/>
      <c r="E343" s="438">
        <v>2</v>
      </c>
      <c r="F343" s="438"/>
      <c r="G343" s="438"/>
      <c r="H343" s="691"/>
      <c r="I343" s="672"/>
      <c r="J343" s="672"/>
      <c r="K343" s="672"/>
      <c r="L343" s="672"/>
      <c r="M343" s="672"/>
      <c r="N343" s="672"/>
      <c r="O343" s="672"/>
      <c r="P343" s="438">
        <v>2</v>
      </c>
      <c r="Q343" s="438">
        <v>2</v>
      </c>
      <c r="R343" s="1589" t="s">
        <v>55</v>
      </c>
      <c r="S343" s="672"/>
      <c r="T343" s="672"/>
      <c r="U343" s="672"/>
      <c r="V343" s="672"/>
      <c r="W343" s="672"/>
      <c r="X343" s="672"/>
      <c r="Y343" s="672"/>
      <c r="Z343" s="672"/>
      <c r="AA343" s="438">
        <v>2</v>
      </c>
      <c r="AB343" s="684" t="s">
        <v>6359</v>
      </c>
      <c r="AC343" s="685"/>
      <c r="AD343" s="685"/>
      <c r="AE343" s="685"/>
      <c r="AF343" s="685"/>
      <c r="AG343" s="685"/>
      <c r="AH343" s="685"/>
      <c r="AI343" s="685"/>
      <c r="AJ343" s="685"/>
      <c r="AK343" s="685"/>
      <c r="AL343" s="685"/>
      <c r="AM343" s="685"/>
      <c r="AN343" s="685"/>
      <c r="AO343" s="685"/>
    </row>
    <row r="344" spans="1:41" ht="25.5">
      <c r="A344" s="25">
        <v>33</v>
      </c>
      <c r="B344" s="655" t="s">
        <v>6104</v>
      </c>
      <c r="C344" s="657" t="s">
        <v>6105</v>
      </c>
      <c r="D344" s="16"/>
      <c r="E344" s="438">
        <v>3</v>
      </c>
      <c r="F344" s="438"/>
      <c r="G344" s="438"/>
      <c r="H344" s="691"/>
      <c r="I344" s="672"/>
      <c r="J344" s="672"/>
      <c r="K344" s="672"/>
      <c r="L344" s="672"/>
      <c r="M344" s="672"/>
      <c r="N344" s="672"/>
      <c r="O344" s="672"/>
      <c r="P344" s="438">
        <v>3</v>
      </c>
      <c r="Q344" s="438">
        <v>3</v>
      </c>
      <c r="R344" s="1589" t="s">
        <v>55</v>
      </c>
      <c r="S344" s="672"/>
      <c r="T344" s="672"/>
      <c r="U344" s="672"/>
      <c r="V344" s="672"/>
      <c r="W344" s="672"/>
      <c r="X344" s="672"/>
      <c r="Y344" s="672"/>
      <c r="Z344" s="672"/>
      <c r="AA344" s="438">
        <v>3</v>
      </c>
      <c r="AB344" s="684" t="s">
        <v>6360</v>
      </c>
      <c r="AC344" s="685"/>
      <c r="AD344" s="685"/>
      <c r="AE344" s="685"/>
      <c r="AF344" s="685"/>
      <c r="AG344" s="685"/>
      <c r="AH344" s="685"/>
      <c r="AI344" s="685"/>
      <c r="AJ344" s="685"/>
      <c r="AK344" s="685"/>
      <c r="AL344" s="685"/>
      <c r="AM344" s="685"/>
      <c r="AN344" s="685"/>
      <c r="AO344" s="685"/>
    </row>
    <row r="345" spans="1:41" ht="25.5">
      <c r="A345" s="1126">
        <v>34</v>
      </c>
      <c r="B345" s="655" t="s">
        <v>6110</v>
      </c>
      <c r="C345" s="657" t="s">
        <v>6111</v>
      </c>
      <c r="D345" s="16"/>
      <c r="E345" s="438">
        <v>1.5</v>
      </c>
      <c r="F345" s="438"/>
      <c r="G345" s="438"/>
      <c r="H345" s="691"/>
      <c r="I345" s="672"/>
      <c r="J345" s="672"/>
      <c r="K345" s="672"/>
      <c r="L345" s="672"/>
      <c r="M345" s="672"/>
      <c r="N345" s="672"/>
      <c r="O345" s="672"/>
      <c r="P345" s="438">
        <v>1.5</v>
      </c>
      <c r="Q345" s="438">
        <v>1.5</v>
      </c>
      <c r="R345" s="1589" t="s">
        <v>55</v>
      </c>
      <c r="S345" s="672"/>
      <c r="T345" s="672"/>
      <c r="U345" s="672"/>
      <c r="V345" s="672"/>
      <c r="W345" s="672"/>
      <c r="X345" s="672"/>
      <c r="Y345" s="672"/>
      <c r="Z345" s="672"/>
      <c r="AA345" s="438">
        <v>1.5</v>
      </c>
      <c r="AB345" s="684" t="s">
        <v>6361</v>
      </c>
      <c r="AC345" s="685"/>
      <c r="AD345" s="685"/>
      <c r="AE345" s="685"/>
      <c r="AF345" s="685"/>
      <c r="AG345" s="685"/>
      <c r="AH345" s="685"/>
      <c r="AI345" s="685"/>
      <c r="AJ345" s="685"/>
      <c r="AK345" s="685"/>
      <c r="AL345" s="685"/>
      <c r="AM345" s="685"/>
      <c r="AN345" s="685"/>
      <c r="AO345" s="685"/>
    </row>
    <row r="346" spans="1:41" ht="25.5">
      <c r="A346" s="25">
        <v>35</v>
      </c>
      <c r="B346" s="655" t="s">
        <v>6069</v>
      </c>
      <c r="C346" s="657" t="s">
        <v>6070</v>
      </c>
      <c r="D346" s="16"/>
      <c r="E346" s="438">
        <v>1</v>
      </c>
      <c r="F346" s="438"/>
      <c r="G346" s="438"/>
      <c r="H346" s="691"/>
      <c r="I346" s="672"/>
      <c r="J346" s="672"/>
      <c r="K346" s="672"/>
      <c r="L346" s="672"/>
      <c r="M346" s="672"/>
      <c r="N346" s="672"/>
      <c r="O346" s="672"/>
      <c r="P346" s="438">
        <v>1</v>
      </c>
      <c r="Q346" s="438">
        <v>1</v>
      </c>
      <c r="R346" s="1589" t="s">
        <v>55</v>
      </c>
      <c r="S346" s="672"/>
      <c r="T346" s="672"/>
      <c r="U346" s="672"/>
      <c r="V346" s="672"/>
      <c r="W346" s="672"/>
      <c r="X346" s="672"/>
      <c r="Y346" s="672"/>
      <c r="Z346" s="672"/>
      <c r="AA346" s="438">
        <v>1</v>
      </c>
      <c r="AB346" s="684" t="s">
        <v>6362</v>
      </c>
      <c r="AC346" s="685"/>
      <c r="AD346" s="685"/>
      <c r="AE346" s="685"/>
      <c r="AF346" s="685"/>
      <c r="AG346" s="685"/>
      <c r="AH346" s="685"/>
      <c r="AI346" s="685"/>
      <c r="AJ346" s="685"/>
      <c r="AK346" s="685"/>
      <c r="AL346" s="685"/>
      <c r="AM346" s="685"/>
      <c r="AN346" s="685"/>
      <c r="AO346" s="685"/>
    </row>
    <row r="347" spans="1:41" ht="25.5">
      <c r="A347" s="25">
        <v>36</v>
      </c>
      <c r="B347" s="655" t="s">
        <v>6062</v>
      </c>
      <c r="C347" s="657" t="s">
        <v>6063</v>
      </c>
      <c r="D347" s="16"/>
      <c r="E347" s="438">
        <v>1.5</v>
      </c>
      <c r="F347" s="438"/>
      <c r="G347" s="438"/>
      <c r="H347" s="691"/>
      <c r="I347" s="672"/>
      <c r="J347" s="672"/>
      <c r="K347" s="672"/>
      <c r="L347" s="672"/>
      <c r="M347" s="672"/>
      <c r="N347" s="672"/>
      <c r="O347" s="672"/>
      <c r="P347" s="438">
        <v>1.5</v>
      </c>
      <c r="Q347" s="438">
        <v>1.5</v>
      </c>
      <c r="R347" s="1589" t="s">
        <v>55</v>
      </c>
      <c r="S347" s="672"/>
      <c r="T347" s="672"/>
      <c r="U347" s="672"/>
      <c r="V347" s="672"/>
      <c r="W347" s="672"/>
      <c r="X347" s="672"/>
      <c r="Y347" s="672"/>
      <c r="Z347" s="672"/>
      <c r="AA347" s="438">
        <v>1.5</v>
      </c>
      <c r="AB347" s="684" t="s">
        <v>6363</v>
      </c>
      <c r="AC347" s="685"/>
      <c r="AD347" s="685"/>
      <c r="AE347" s="685"/>
      <c r="AF347" s="685"/>
      <c r="AG347" s="685"/>
      <c r="AH347" s="685"/>
      <c r="AI347" s="685"/>
      <c r="AJ347" s="685"/>
      <c r="AK347" s="685"/>
      <c r="AL347" s="685"/>
      <c r="AM347" s="685"/>
      <c r="AN347" s="685"/>
      <c r="AO347" s="685"/>
    </row>
    <row r="348" spans="1:41" ht="25.5">
      <c r="A348" s="1126">
        <v>37</v>
      </c>
      <c r="B348" s="655" t="s">
        <v>6106</v>
      </c>
      <c r="C348" s="657" t="s">
        <v>6107</v>
      </c>
      <c r="D348" s="16"/>
      <c r="E348" s="438">
        <v>0.2</v>
      </c>
      <c r="F348" s="438"/>
      <c r="G348" s="438"/>
      <c r="H348" s="691"/>
      <c r="I348" s="672"/>
      <c r="J348" s="672"/>
      <c r="K348" s="672"/>
      <c r="L348" s="672"/>
      <c r="M348" s="672"/>
      <c r="N348" s="672"/>
      <c r="O348" s="672"/>
      <c r="P348" s="438">
        <v>0.2</v>
      </c>
      <c r="Q348" s="438">
        <v>0.2</v>
      </c>
      <c r="R348" s="1589" t="s">
        <v>55</v>
      </c>
      <c r="S348" s="672"/>
      <c r="T348" s="672"/>
      <c r="U348" s="672"/>
      <c r="V348" s="672"/>
      <c r="W348" s="672"/>
      <c r="X348" s="672"/>
      <c r="Y348" s="672"/>
      <c r="Z348" s="672"/>
      <c r="AA348" s="438">
        <v>0.2</v>
      </c>
      <c r="AB348" s="684" t="s">
        <v>6364</v>
      </c>
      <c r="AC348" s="685"/>
      <c r="AD348" s="685"/>
      <c r="AE348" s="685"/>
      <c r="AF348" s="685"/>
      <c r="AG348" s="685"/>
      <c r="AH348" s="685"/>
      <c r="AI348" s="685"/>
      <c r="AJ348" s="685"/>
      <c r="AK348" s="685"/>
      <c r="AL348" s="685"/>
      <c r="AM348" s="685"/>
      <c r="AN348" s="685"/>
      <c r="AO348" s="685"/>
    </row>
    <row r="349" spans="1:41" ht="25.5">
      <c r="A349" s="25">
        <v>38</v>
      </c>
      <c r="B349" s="655" t="s">
        <v>6075</v>
      </c>
      <c r="C349" s="657" t="s">
        <v>6076</v>
      </c>
      <c r="D349" s="16"/>
      <c r="E349" s="438">
        <v>1</v>
      </c>
      <c r="F349" s="438"/>
      <c r="G349" s="438"/>
      <c r="H349" s="691"/>
      <c r="I349" s="672"/>
      <c r="J349" s="672"/>
      <c r="K349" s="672"/>
      <c r="L349" s="672"/>
      <c r="M349" s="672"/>
      <c r="N349" s="672"/>
      <c r="O349" s="672"/>
      <c r="P349" s="438">
        <v>1</v>
      </c>
      <c r="Q349" s="438">
        <v>1</v>
      </c>
      <c r="R349" s="1589" t="s">
        <v>55</v>
      </c>
      <c r="S349" s="672"/>
      <c r="T349" s="672"/>
      <c r="U349" s="672"/>
      <c r="V349" s="672"/>
      <c r="W349" s="672"/>
      <c r="X349" s="672"/>
      <c r="Y349" s="672"/>
      <c r="Z349" s="672"/>
      <c r="AA349" s="438">
        <v>1</v>
      </c>
      <c r="AB349" s="684" t="s">
        <v>6365</v>
      </c>
      <c r="AC349" s="685"/>
      <c r="AD349" s="685"/>
      <c r="AE349" s="685"/>
      <c r="AF349" s="685"/>
      <c r="AG349" s="685"/>
      <c r="AH349" s="685"/>
      <c r="AI349" s="685"/>
      <c r="AJ349" s="685"/>
      <c r="AK349" s="685"/>
      <c r="AL349" s="685"/>
      <c r="AM349" s="685"/>
      <c r="AN349" s="685"/>
      <c r="AO349" s="685"/>
    </row>
    <row r="350" spans="1:41" ht="25.5">
      <c r="A350" s="25">
        <v>39</v>
      </c>
      <c r="B350" s="655" t="s">
        <v>6118</v>
      </c>
      <c r="C350" s="657" t="s">
        <v>6119</v>
      </c>
      <c r="D350" s="16"/>
      <c r="E350" s="438">
        <v>1.5</v>
      </c>
      <c r="F350" s="438"/>
      <c r="G350" s="438"/>
      <c r="H350" s="691"/>
      <c r="I350" s="672"/>
      <c r="J350" s="672"/>
      <c r="K350" s="672"/>
      <c r="L350" s="672"/>
      <c r="M350" s="672"/>
      <c r="N350" s="672"/>
      <c r="O350" s="672"/>
      <c r="P350" s="438">
        <v>1.5</v>
      </c>
      <c r="Q350" s="438">
        <v>1.5</v>
      </c>
      <c r="R350" s="1589" t="s">
        <v>55</v>
      </c>
      <c r="S350" s="672"/>
      <c r="T350" s="672"/>
      <c r="U350" s="672"/>
      <c r="V350" s="672"/>
      <c r="W350" s="672"/>
      <c r="X350" s="672"/>
      <c r="Y350" s="672"/>
      <c r="Z350" s="672"/>
      <c r="AA350" s="438">
        <v>1.5</v>
      </c>
      <c r="AB350" s="684" t="s">
        <v>6366</v>
      </c>
      <c r="AC350" s="685"/>
      <c r="AD350" s="685"/>
      <c r="AE350" s="685"/>
      <c r="AF350" s="685"/>
      <c r="AG350" s="685"/>
      <c r="AH350" s="685"/>
      <c r="AI350" s="685"/>
      <c r="AJ350" s="685"/>
      <c r="AK350" s="685"/>
      <c r="AL350" s="685"/>
      <c r="AM350" s="685"/>
      <c r="AN350" s="685"/>
      <c r="AO350" s="685"/>
    </row>
    <row r="351" spans="1:41" ht="25.5">
      <c r="A351" s="1126">
        <v>40</v>
      </c>
      <c r="B351" s="655" t="s">
        <v>6092</v>
      </c>
      <c r="C351" s="657" t="s">
        <v>6093</v>
      </c>
      <c r="D351" s="16"/>
      <c r="E351" s="438">
        <v>0.1</v>
      </c>
      <c r="F351" s="438"/>
      <c r="G351" s="438"/>
      <c r="H351" s="691"/>
      <c r="I351" s="672"/>
      <c r="J351" s="672"/>
      <c r="K351" s="672"/>
      <c r="L351" s="672"/>
      <c r="M351" s="672"/>
      <c r="N351" s="672"/>
      <c r="O351" s="672"/>
      <c r="P351" s="438">
        <v>0.1</v>
      </c>
      <c r="Q351" s="438">
        <v>0.1</v>
      </c>
      <c r="R351" s="1589" t="s">
        <v>55</v>
      </c>
      <c r="S351" s="672"/>
      <c r="T351" s="672"/>
      <c r="U351" s="672"/>
      <c r="V351" s="672"/>
      <c r="W351" s="672"/>
      <c r="X351" s="672"/>
      <c r="Y351" s="672"/>
      <c r="Z351" s="672"/>
      <c r="AA351" s="438">
        <v>0.1</v>
      </c>
      <c r="AB351" s="684" t="s">
        <v>6367</v>
      </c>
      <c r="AC351" s="685"/>
      <c r="AD351" s="685"/>
      <c r="AE351" s="685"/>
      <c r="AF351" s="685"/>
      <c r="AG351" s="685"/>
      <c r="AH351" s="685"/>
      <c r="AI351" s="685"/>
      <c r="AJ351" s="685"/>
      <c r="AK351" s="685"/>
      <c r="AL351" s="685"/>
      <c r="AM351" s="685"/>
      <c r="AN351" s="685"/>
      <c r="AO351" s="685"/>
    </row>
    <row r="352" spans="1:41" ht="25.5">
      <c r="A352" s="25">
        <v>41</v>
      </c>
      <c r="B352" s="655" t="s">
        <v>6079</v>
      </c>
      <c r="C352" s="657" t="s">
        <v>6080</v>
      </c>
      <c r="D352" s="16"/>
      <c r="E352" s="438">
        <v>1</v>
      </c>
      <c r="F352" s="438"/>
      <c r="G352" s="438"/>
      <c r="H352" s="691"/>
      <c r="I352" s="672"/>
      <c r="J352" s="672"/>
      <c r="K352" s="672"/>
      <c r="L352" s="672"/>
      <c r="M352" s="672"/>
      <c r="N352" s="672"/>
      <c r="O352" s="672"/>
      <c r="P352" s="438">
        <v>1</v>
      </c>
      <c r="Q352" s="438">
        <v>1</v>
      </c>
      <c r="R352" s="1589" t="s">
        <v>55</v>
      </c>
      <c r="S352" s="672"/>
      <c r="T352" s="672"/>
      <c r="U352" s="672"/>
      <c r="V352" s="672"/>
      <c r="W352" s="672"/>
      <c r="X352" s="672"/>
      <c r="Y352" s="672"/>
      <c r="Z352" s="672"/>
      <c r="AA352" s="438">
        <v>1</v>
      </c>
      <c r="AB352" s="684" t="s">
        <v>6368</v>
      </c>
      <c r="AC352" s="685"/>
      <c r="AD352" s="685"/>
      <c r="AE352" s="685"/>
      <c r="AF352" s="685"/>
      <c r="AG352" s="685"/>
      <c r="AH352" s="685"/>
      <c r="AI352" s="685"/>
      <c r="AJ352" s="685"/>
      <c r="AK352" s="685"/>
      <c r="AL352" s="685"/>
      <c r="AM352" s="685"/>
      <c r="AN352" s="685"/>
      <c r="AO352" s="685"/>
    </row>
    <row r="353" spans="1:41" ht="25.5">
      <c r="A353" s="25">
        <v>42</v>
      </c>
      <c r="B353" s="655" t="s">
        <v>6077</v>
      </c>
      <c r="C353" s="657" t="s">
        <v>6078</v>
      </c>
      <c r="D353" s="16"/>
      <c r="E353" s="438">
        <v>1</v>
      </c>
      <c r="F353" s="438"/>
      <c r="G353" s="438"/>
      <c r="H353" s="691"/>
      <c r="I353" s="672"/>
      <c r="J353" s="672"/>
      <c r="K353" s="672"/>
      <c r="L353" s="672"/>
      <c r="M353" s="672"/>
      <c r="N353" s="672"/>
      <c r="O353" s="672"/>
      <c r="P353" s="438">
        <v>1</v>
      </c>
      <c r="Q353" s="438">
        <v>1</v>
      </c>
      <c r="R353" s="1589" t="s">
        <v>55</v>
      </c>
      <c r="S353" s="672"/>
      <c r="T353" s="672"/>
      <c r="U353" s="672"/>
      <c r="V353" s="672"/>
      <c r="W353" s="672"/>
      <c r="X353" s="672"/>
      <c r="Y353" s="672"/>
      <c r="Z353" s="672"/>
      <c r="AA353" s="438">
        <v>1</v>
      </c>
      <c r="AB353" s="684" t="s">
        <v>6369</v>
      </c>
      <c r="AC353" s="685"/>
      <c r="AD353" s="685"/>
      <c r="AE353" s="685"/>
      <c r="AF353" s="685"/>
      <c r="AG353" s="685"/>
      <c r="AH353" s="685"/>
      <c r="AI353" s="685"/>
      <c r="AJ353" s="685"/>
      <c r="AK353" s="685"/>
      <c r="AL353" s="685"/>
      <c r="AM353" s="685"/>
      <c r="AN353" s="685"/>
      <c r="AO353" s="685"/>
    </row>
    <row r="354" spans="1:41" ht="25.5">
      <c r="A354" s="1126">
        <v>43</v>
      </c>
      <c r="B354" s="655" t="s">
        <v>6081</v>
      </c>
      <c r="C354" s="657" t="s">
        <v>6082</v>
      </c>
      <c r="D354" s="16"/>
      <c r="E354" s="438">
        <v>1.5</v>
      </c>
      <c r="F354" s="438"/>
      <c r="G354" s="438"/>
      <c r="H354" s="691"/>
      <c r="I354" s="672"/>
      <c r="J354" s="672"/>
      <c r="K354" s="672"/>
      <c r="L354" s="672"/>
      <c r="M354" s="672"/>
      <c r="N354" s="672"/>
      <c r="O354" s="672"/>
      <c r="P354" s="438">
        <v>1.5</v>
      </c>
      <c r="Q354" s="438">
        <v>1.5</v>
      </c>
      <c r="R354" s="1589" t="s">
        <v>55</v>
      </c>
      <c r="S354" s="672"/>
      <c r="T354" s="672"/>
      <c r="U354" s="672"/>
      <c r="V354" s="672"/>
      <c r="W354" s="672"/>
      <c r="X354" s="672"/>
      <c r="Y354" s="672"/>
      <c r="Z354" s="672"/>
      <c r="AA354" s="438">
        <v>1.5</v>
      </c>
      <c r="AB354" s="684" t="s">
        <v>6370</v>
      </c>
      <c r="AC354" s="685"/>
      <c r="AD354" s="685"/>
      <c r="AE354" s="685"/>
      <c r="AF354" s="685"/>
      <c r="AG354" s="685"/>
      <c r="AH354" s="685"/>
      <c r="AI354" s="685"/>
      <c r="AJ354" s="685"/>
      <c r="AK354" s="685"/>
      <c r="AL354" s="685"/>
      <c r="AM354" s="685"/>
      <c r="AN354" s="685"/>
      <c r="AO354" s="685"/>
    </row>
    <row r="355" spans="1:41" ht="25.5">
      <c r="A355" s="25">
        <v>44</v>
      </c>
      <c r="B355" s="655" t="s">
        <v>6108</v>
      </c>
      <c r="C355" s="657" t="s">
        <v>6109</v>
      </c>
      <c r="D355" s="16"/>
      <c r="E355" s="438">
        <v>2</v>
      </c>
      <c r="F355" s="438"/>
      <c r="G355" s="438"/>
      <c r="H355" s="691"/>
      <c r="I355" s="672"/>
      <c r="J355" s="672"/>
      <c r="K355" s="672"/>
      <c r="L355" s="672"/>
      <c r="M355" s="672"/>
      <c r="N355" s="672"/>
      <c r="O355" s="672"/>
      <c r="P355" s="438">
        <v>2</v>
      </c>
      <c r="Q355" s="438">
        <v>2</v>
      </c>
      <c r="R355" s="1589" t="s">
        <v>55</v>
      </c>
      <c r="S355" s="672"/>
      <c r="T355" s="672"/>
      <c r="U355" s="672"/>
      <c r="V355" s="672"/>
      <c r="W355" s="672"/>
      <c r="X355" s="672"/>
      <c r="Y355" s="672"/>
      <c r="Z355" s="672"/>
      <c r="AA355" s="438">
        <v>2</v>
      </c>
      <c r="AB355" s="684" t="s">
        <v>6371</v>
      </c>
      <c r="AC355" s="685"/>
      <c r="AD355" s="685"/>
      <c r="AE355" s="685"/>
      <c r="AF355" s="685"/>
      <c r="AG355" s="685"/>
      <c r="AH355" s="685"/>
      <c r="AI355" s="685"/>
      <c r="AJ355" s="685"/>
      <c r="AK355" s="685"/>
      <c r="AL355" s="685"/>
      <c r="AM355" s="685"/>
      <c r="AN355" s="685"/>
      <c r="AO355" s="685"/>
    </row>
    <row r="356" spans="1:41" ht="25.5">
      <c r="A356" s="25">
        <v>45</v>
      </c>
      <c r="B356" s="655" t="s">
        <v>6066</v>
      </c>
      <c r="C356" s="657" t="s">
        <v>6067</v>
      </c>
      <c r="D356" s="16"/>
      <c r="E356" s="438">
        <v>0.5</v>
      </c>
      <c r="F356" s="438"/>
      <c r="G356" s="438"/>
      <c r="H356" s="691"/>
      <c r="I356" s="672"/>
      <c r="J356" s="672"/>
      <c r="K356" s="672"/>
      <c r="L356" s="672"/>
      <c r="M356" s="672"/>
      <c r="N356" s="672"/>
      <c r="O356" s="672"/>
      <c r="P356" s="438">
        <v>0.5</v>
      </c>
      <c r="Q356" s="438">
        <v>0.5</v>
      </c>
      <c r="R356" s="1589" t="s">
        <v>55</v>
      </c>
      <c r="S356" s="672"/>
      <c r="T356" s="672"/>
      <c r="U356" s="672"/>
      <c r="V356" s="672"/>
      <c r="W356" s="672"/>
      <c r="X356" s="672"/>
      <c r="Y356" s="672"/>
      <c r="Z356" s="672"/>
      <c r="AA356" s="438">
        <v>0.5</v>
      </c>
      <c r="AB356" s="684" t="s">
        <v>6372</v>
      </c>
      <c r="AC356" s="685"/>
      <c r="AD356" s="685"/>
      <c r="AE356" s="685"/>
      <c r="AF356" s="685"/>
      <c r="AG356" s="685"/>
      <c r="AH356" s="685"/>
      <c r="AI356" s="685"/>
      <c r="AJ356" s="685"/>
      <c r="AK356" s="685"/>
      <c r="AL356" s="685"/>
      <c r="AM356" s="685"/>
      <c r="AN356" s="685"/>
      <c r="AO356" s="685"/>
    </row>
    <row r="357" spans="1:41" ht="25.5">
      <c r="A357" s="1126">
        <v>46</v>
      </c>
      <c r="B357" s="655" t="s">
        <v>6116</v>
      </c>
      <c r="C357" s="657" t="s">
        <v>6117</v>
      </c>
      <c r="D357" s="16"/>
      <c r="E357" s="438">
        <v>1</v>
      </c>
      <c r="F357" s="438"/>
      <c r="G357" s="438"/>
      <c r="H357" s="691"/>
      <c r="I357" s="672"/>
      <c r="J357" s="672"/>
      <c r="K357" s="672"/>
      <c r="L357" s="672"/>
      <c r="M357" s="672"/>
      <c r="N357" s="672"/>
      <c r="O357" s="672"/>
      <c r="P357" s="438">
        <v>1</v>
      </c>
      <c r="Q357" s="438">
        <v>1</v>
      </c>
      <c r="R357" s="1589" t="s">
        <v>55</v>
      </c>
      <c r="S357" s="672"/>
      <c r="T357" s="672"/>
      <c r="U357" s="672"/>
      <c r="V357" s="672"/>
      <c r="W357" s="672"/>
      <c r="X357" s="672"/>
      <c r="Y357" s="672"/>
      <c r="Z357" s="672"/>
      <c r="AA357" s="438">
        <v>1</v>
      </c>
      <c r="AB357" s="684" t="s">
        <v>6373</v>
      </c>
      <c r="AC357" s="685"/>
      <c r="AD357" s="685"/>
      <c r="AE357" s="685"/>
      <c r="AF357" s="685"/>
      <c r="AG357" s="685"/>
      <c r="AH357" s="685"/>
      <c r="AI357" s="685"/>
      <c r="AJ357" s="685"/>
      <c r="AK357" s="685"/>
      <c r="AL357" s="685"/>
      <c r="AM357" s="685"/>
      <c r="AN357" s="685"/>
      <c r="AO357" s="685"/>
    </row>
    <row r="358" spans="1:41" ht="25.5">
      <c r="A358" s="25">
        <v>47</v>
      </c>
      <c r="B358" s="655" t="s">
        <v>6073</v>
      </c>
      <c r="C358" s="657" t="s">
        <v>6074</v>
      </c>
      <c r="D358" s="16"/>
      <c r="E358" s="438">
        <v>0.5</v>
      </c>
      <c r="F358" s="438"/>
      <c r="G358" s="438"/>
      <c r="H358" s="691"/>
      <c r="I358" s="672"/>
      <c r="J358" s="672"/>
      <c r="K358" s="672"/>
      <c r="L358" s="672"/>
      <c r="M358" s="672"/>
      <c r="N358" s="672"/>
      <c r="O358" s="672"/>
      <c r="P358" s="438">
        <v>0.5</v>
      </c>
      <c r="Q358" s="438">
        <v>0.5</v>
      </c>
      <c r="R358" s="1589" t="s">
        <v>55</v>
      </c>
      <c r="S358" s="672"/>
      <c r="T358" s="672"/>
      <c r="U358" s="672"/>
      <c r="V358" s="672"/>
      <c r="W358" s="672"/>
      <c r="X358" s="672"/>
      <c r="Y358" s="672"/>
      <c r="Z358" s="672"/>
      <c r="AA358" s="438">
        <v>0.5</v>
      </c>
      <c r="AB358" s="684" t="s">
        <v>6374</v>
      </c>
      <c r="AC358" s="685"/>
      <c r="AD358" s="685"/>
      <c r="AE358" s="685"/>
      <c r="AF358" s="685"/>
      <c r="AG358" s="685"/>
      <c r="AH358" s="685"/>
      <c r="AI358" s="685"/>
      <c r="AJ358" s="685"/>
      <c r="AK358" s="685"/>
      <c r="AL358" s="685"/>
      <c r="AM358" s="685"/>
      <c r="AN358" s="685"/>
      <c r="AO358" s="685"/>
    </row>
    <row r="359" spans="1:41" ht="25.5">
      <c r="A359" s="25">
        <v>48</v>
      </c>
      <c r="B359" s="655" t="s">
        <v>552</v>
      </c>
      <c r="C359" s="657" t="s">
        <v>6091</v>
      </c>
      <c r="D359" s="16"/>
      <c r="E359" s="438">
        <v>1</v>
      </c>
      <c r="F359" s="438"/>
      <c r="G359" s="438"/>
      <c r="H359" s="691"/>
      <c r="I359" s="672"/>
      <c r="J359" s="672"/>
      <c r="K359" s="672"/>
      <c r="L359" s="672"/>
      <c r="M359" s="672"/>
      <c r="N359" s="672"/>
      <c r="O359" s="672"/>
      <c r="P359" s="438">
        <v>1</v>
      </c>
      <c r="Q359" s="438">
        <v>1</v>
      </c>
      <c r="R359" s="1589" t="s">
        <v>55</v>
      </c>
      <c r="S359" s="672"/>
      <c r="T359" s="672"/>
      <c r="U359" s="672"/>
      <c r="V359" s="672"/>
      <c r="W359" s="672"/>
      <c r="X359" s="672"/>
      <c r="Y359" s="672"/>
      <c r="Z359" s="672"/>
      <c r="AA359" s="438">
        <v>1</v>
      </c>
      <c r="AB359" s="684" t="s">
        <v>6375</v>
      </c>
      <c r="AC359" s="685"/>
      <c r="AD359" s="685"/>
      <c r="AE359" s="685"/>
      <c r="AF359" s="685"/>
      <c r="AG359" s="685"/>
      <c r="AH359" s="685"/>
      <c r="AI359" s="685"/>
      <c r="AJ359" s="685"/>
      <c r="AK359" s="685"/>
      <c r="AL359" s="685"/>
      <c r="AM359" s="685"/>
      <c r="AN359" s="685"/>
      <c r="AO359" s="685"/>
    </row>
    <row r="360" spans="1:41" ht="25.5">
      <c r="A360" s="1126">
        <v>49</v>
      </c>
      <c r="B360" s="655" t="s">
        <v>6071</v>
      </c>
      <c r="C360" s="657" t="s">
        <v>6072</v>
      </c>
      <c r="D360" s="16"/>
      <c r="E360" s="438">
        <v>1.5</v>
      </c>
      <c r="F360" s="438"/>
      <c r="G360" s="438"/>
      <c r="H360" s="691"/>
      <c r="I360" s="672"/>
      <c r="J360" s="672"/>
      <c r="K360" s="672"/>
      <c r="L360" s="672"/>
      <c r="M360" s="672"/>
      <c r="N360" s="672"/>
      <c r="O360" s="672"/>
      <c r="P360" s="438">
        <v>1.5</v>
      </c>
      <c r="Q360" s="438">
        <v>1.5</v>
      </c>
      <c r="R360" s="1589" t="s">
        <v>55</v>
      </c>
      <c r="S360" s="672"/>
      <c r="T360" s="672"/>
      <c r="U360" s="672"/>
      <c r="V360" s="672"/>
      <c r="W360" s="672"/>
      <c r="X360" s="672"/>
      <c r="Y360" s="672"/>
      <c r="Z360" s="672"/>
      <c r="AA360" s="438">
        <v>1.5</v>
      </c>
      <c r="AB360" s="684" t="s">
        <v>6376</v>
      </c>
      <c r="AC360" s="685"/>
      <c r="AD360" s="685"/>
      <c r="AE360" s="685"/>
      <c r="AF360" s="685"/>
      <c r="AG360" s="685"/>
      <c r="AH360" s="685"/>
      <c r="AI360" s="685"/>
      <c r="AJ360" s="685"/>
      <c r="AK360" s="685"/>
      <c r="AL360" s="685"/>
      <c r="AM360" s="685"/>
      <c r="AN360" s="685"/>
      <c r="AO360" s="685"/>
    </row>
    <row r="361" spans="1:41" ht="25.5">
      <c r="A361" s="25">
        <v>50</v>
      </c>
      <c r="B361" s="655" t="s">
        <v>6148</v>
      </c>
      <c r="C361" s="657" t="s">
        <v>6149</v>
      </c>
      <c r="D361" s="16"/>
      <c r="E361" s="438">
        <v>0.5</v>
      </c>
      <c r="F361" s="438"/>
      <c r="G361" s="438"/>
      <c r="H361" s="691"/>
      <c r="I361" s="672"/>
      <c r="J361" s="672"/>
      <c r="K361" s="672"/>
      <c r="L361" s="672"/>
      <c r="M361" s="672"/>
      <c r="N361" s="672"/>
      <c r="O361" s="672"/>
      <c r="P361" s="438">
        <v>0.5</v>
      </c>
      <c r="Q361" s="438">
        <v>0.5</v>
      </c>
      <c r="R361" s="1589" t="s">
        <v>55</v>
      </c>
      <c r="S361" s="672"/>
      <c r="T361" s="672"/>
      <c r="U361" s="672"/>
      <c r="V361" s="672"/>
      <c r="W361" s="672"/>
      <c r="X361" s="672"/>
      <c r="Y361" s="672"/>
      <c r="Z361" s="672"/>
      <c r="AA361" s="438">
        <v>0.5</v>
      </c>
      <c r="AB361" s="684" t="s">
        <v>6377</v>
      </c>
      <c r="AC361" s="685"/>
      <c r="AD361" s="685"/>
      <c r="AE361" s="685"/>
      <c r="AF361" s="685"/>
      <c r="AG361" s="685"/>
      <c r="AH361" s="685"/>
      <c r="AI361" s="685"/>
      <c r="AJ361" s="685"/>
      <c r="AK361" s="685"/>
      <c r="AL361" s="685"/>
      <c r="AM361" s="685"/>
      <c r="AN361" s="685"/>
      <c r="AO361" s="685"/>
    </row>
    <row r="362" spans="1:41" ht="25.5">
      <c r="A362" s="25">
        <v>51</v>
      </c>
      <c r="B362" s="655" t="s">
        <v>6158</v>
      </c>
      <c r="C362" s="657" t="s">
        <v>6159</v>
      </c>
      <c r="D362" s="16"/>
      <c r="E362" s="438">
        <v>0.5</v>
      </c>
      <c r="F362" s="438"/>
      <c r="G362" s="438"/>
      <c r="H362" s="691"/>
      <c r="I362" s="672"/>
      <c r="J362" s="672"/>
      <c r="K362" s="672"/>
      <c r="L362" s="672"/>
      <c r="M362" s="672"/>
      <c r="N362" s="672"/>
      <c r="O362" s="672"/>
      <c r="P362" s="438">
        <v>0.5</v>
      </c>
      <c r="Q362" s="438">
        <v>0.5</v>
      </c>
      <c r="R362" s="1589" t="s">
        <v>55</v>
      </c>
      <c r="S362" s="672"/>
      <c r="T362" s="672"/>
      <c r="U362" s="672"/>
      <c r="V362" s="672"/>
      <c r="W362" s="672"/>
      <c r="X362" s="672"/>
      <c r="Y362" s="672"/>
      <c r="Z362" s="672"/>
      <c r="AA362" s="438">
        <v>0.5</v>
      </c>
      <c r="AB362" s="684" t="s">
        <v>6378</v>
      </c>
      <c r="AC362" s="685"/>
      <c r="AD362" s="685"/>
      <c r="AE362" s="685"/>
      <c r="AF362" s="685"/>
      <c r="AG362" s="685"/>
      <c r="AH362" s="685"/>
      <c r="AI362" s="685"/>
      <c r="AJ362" s="685"/>
      <c r="AK362" s="685"/>
      <c r="AL362" s="685"/>
      <c r="AM362" s="685"/>
      <c r="AN362" s="685"/>
      <c r="AO362" s="685"/>
    </row>
    <row r="363" spans="1:41" ht="25.5">
      <c r="A363" s="1126">
        <v>52</v>
      </c>
      <c r="B363" s="655" t="s">
        <v>6138</v>
      </c>
      <c r="C363" s="657" t="s">
        <v>6139</v>
      </c>
      <c r="D363" s="16"/>
      <c r="E363" s="438">
        <v>0.5</v>
      </c>
      <c r="F363" s="438"/>
      <c r="G363" s="438"/>
      <c r="H363" s="691"/>
      <c r="I363" s="672"/>
      <c r="J363" s="672"/>
      <c r="K363" s="672"/>
      <c r="L363" s="672"/>
      <c r="M363" s="672"/>
      <c r="N363" s="672"/>
      <c r="O363" s="672"/>
      <c r="P363" s="438">
        <v>0.5</v>
      </c>
      <c r="Q363" s="438">
        <v>0.5</v>
      </c>
      <c r="R363" s="1589" t="s">
        <v>55</v>
      </c>
      <c r="S363" s="672"/>
      <c r="T363" s="672"/>
      <c r="U363" s="672"/>
      <c r="V363" s="672"/>
      <c r="W363" s="672"/>
      <c r="X363" s="672"/>
      <c r="Y363" s="672"/>
      <c r="Z363" s="672"/>
      <c r="AA363" s="438">
        <v>0.5</v>
      </c>
      <c r="AB363" s="684" t="s">
        <v>6379</v>
      </c>
      <c r="AC363" s="685"/>
      <c r="AD363" s="685"/>
      <c r="AE363" s="685"/>
      <c r="AF363" s="685"/>
      <c r="AG363" s="685"/>
      <c r="AH363" s="685"/>
      <c r="AI363" s="685"/>
      <c r="AJ363" s="685"/>
      <c r="AK363" s="685"/>
      <c r="AL363" s="685"/>
      <c r="AM363" s="685"/>
      <c r="AN363" s="685"/>
      <c r="AO363" s="685"/>
    </row>
    <row r="364" spans="1:41" ht="25.5">
      <c r="A364" s="25">
        <v>53</v>
      </c>
      <c r="B364" s="655" t="s">
        <v>6087</v>
      </c>
      <c r="C364" s="657" t="s">
        <v>6088</v>
      </c>
      <c r="D364" s="16"/>
      <c r="E364" s="438">
        <v>1.5</v>
      </c>
      <c r="F364" s="438"/>
      <c r="G364" s="438"/>
      <c r="H364" s="691"/>
      <c r="I364" s="672"/>
      <c r="J364" s="672"/>
      <c r="K364" s="672"/>
      <c r="L364" s="672"/>
      <c r="M364" s="672"/>
      <c r="N364" s="672"/>
      <c r="O364" s="672"/>
      <c r="P364" s="438">
        <v>1.5</v>
      </c>
      <c r="Q364" s="438">
        <v>1.5</v>
      </c>
      <c r="R364" s="1589" t="s">
        <v>55</v>
      </c>
      <c r="S364" s="672"/>
      <c r="T364" s="672"/>
      <c r="U364" s="672"/>
      <c r="V364" s="672"/>
      <c r="W364" s="672"/>
      <c r="X364" s="672"/>
      <c r="Y364" s="672"/>
      <c r="Z364" s="672"/>
      <c r="AA364" s="438">
        <v>1.5</v>
      </c>
      <c r="AB364" s="684" t="s">
        <v>6380</v>
      </c>
      <c r="AC364" s="685"/>
      <c r="AD364" s="685"/>
      <c r="AE364" s="685"/>
      <c r="AF364" s="685"/>
      <c r="AG364" s="685"/>
      <c r="AH364" s="685"/>
      <c r="AI364" s="685"/>
      <c r="AJ364" s="685"/>
      <c r="AK364" s="685"/>
      <c r="AL364" s="685"/>
      <c r="AM364" s="685"/>
      <c r="AN364" s="685"/>
      <c r="AO364" s="685"/>
    </row>
    <row r="365" spans="1:41" ht="25.5">
      <c r="A365" s="25">
        <v>54</v>
      </c>
      <c r="B365" s="655" t="s">
        <v>6089</v>
      </c>
      <c r="C365" s="657" t="s">
        <v>6090</v>
      </c>
      <c r="D365" s="16"/>
      <c r="E365" s="438">
        <v>0.2</v>
      </c>
      <c r="F365" s="438"/>
      <c r="G365" s="438"/>
      <c r="H365" s="691"/>
      <c r="I365" s="672"/>
      <c r="J365" s="672"/>
      <c r="K365" s="672"/>
      <c r="L365" s="672"/>
      <c r="M365" s="672"/>
      <c r="N365" s="672"/>
      <c r="O365" s="672"/>
      <c r="P365" s="438">
        <v>0.2</v>
      </c>
      <c r="Q365" s="438">
        <v>0.2</v>
      </c>
      <c r="R365" s="1589" t="s">
        <v>55</v>
      </c>
      <c r="S365" s="672"/>
      <c r="T365" s="672"/>
      <c r="U365" s="672"/>
      <c r="V365" s="672"/>
      <c r="W365" s="672"/>
      <c r="X365" s="672"/>
      <c r="Y365" s="672"/>
      <c r="Z365" s="672"/>
      <c r="AA365" s="438">
        <v>0.2</v>
      </c>
      <c r="AB365" s="684" t="s">
        <v>6381</v>
      </c>
      <c r="AC365" s="685"/>
      <c r="AD365" s="685"/>
      <c r="AE365" s="685"/>
      <c r="AF365" s="685"/>
      <c r="AG365" s="685"/>
      <c r="AH365" s="685"/>
      <c r="AI365" s="685"/>
      <c r="AJ365" s="685"/>
      <c r="AK365" s="685"/>
      <c r="AL365" s="685"/>
      <c r="AM365" s="685"/>
      <c r="AN365" s="685"/>
      <c r="AO365" s="685"/>
    </row>
    <row r="366" spans="1:41" ht="25.5">
      <c r="A366" s="1126">
        <v>55</v>
      </c>
      <c r="B366" s="655" t="s">
        <v>6134</v>
      </c>
      <c r="C366" s="657" t="s">
        <v>6135</v>
      </c>
      <c r="D366" s="16"/>
      <c r="E366" s="438">
        <v>0.2</v>
      </c>
      <c r="F366" s="438"/>
      <c r="G366" s="438"/>
      <c r="H366" s="691"/>
      <c r="I366" s="672"/>
      <c r="J366" s="672"/>
      <c r="K366" s="672"/>
      <c r="L366" s="672"/>
      <c r="M366" s="672"/>
      <c r="N366" s="672"/>
      <c r="O366" s="672"/>
      <c r="P366" s="438">
        <v>0.2</v>
      </c>
      <c r="Q366" s="438">
        <v>0.2</v>
      </c>
      <c r="R366" s="1589" t="s">
        <v>55</v>
      </c>
      <c r="S366" s="672"/>
      <c r="T366" s="672"/>
      <c r="U366" s="672"/>
      <c r="V366" s="672"/>
      <c r="W366" s="672"/>
      <c r="X366" s="672"/>
      <c r="Y366" s="672"/>
      <c r="Z366" s="672"/>
      <c r="AA366" s="438">
        <v>0.2</v>
      </c>
      <c r="AB366" s="684" t="s">
        <v>6382</v>
      </c>
      <c r="AC366" s="685"/>
      <c r="AD366" s="685"/>
      <c r="AE366" s="685"/>
      <c r="AF366" s="685"/>
      <c r="AG366" s="685"/>
      <c r="AH366" s="685"/>
      <c r="AI366" s="685"/>
      <c r="AJ366" s="685"/>
      <c r="AK366" s="685"/>
      <c r="AL366" s="685"/>
      <c r="AM366" s="685"/>
      <c r="AN366" s="685"/>
      <c r="AO366" s="685"/>
    </row>
    <row r="367" spans="1:41" ht="25.5">
      <c r="A367" s="25">
        <v>56</v>
      </c>
      <c r="B367" s="655" t="s">
        <v>6052</v>
      </c>
      <c r="C367" s="656" t="s">
        <v>6053</v>
      </c>
      <c r="D367" s="22"/>
      <c r="E367" s="662">
        <v>0.3</v>
      </c>
      <c r="F367" s="662"/>
      <c r="G367" s="662"/>
      <c r="H367" s="691"/>
      <c r="I367" s="672"/>
      <c r="J367" s="672"/>
      <c r="K367" s="672"/>
      <c r="L367" s="672"/>
      <c r="M367" s="672"/>
      <c r="N367" s="672"/>
      <c r="O367" s="672"/>
      <c r="P367" s="662">
        <v>0.3</v>
      </c>
      <c r="Q367" s="662">
        <v>0.3</v>
      </c>
      <c r="R367" s="1589" t="s">
        <v>55</v>
      </c>
      <c r="S367" s="672"/>
      <c r="T367" s="672"/>
      <c r="U367" s="672"/>
      <c r="V367" s="672"/>
      <c r="W367" s="672"/>
      <c r="X367" s="672"/>
      <c r="Y367" s="672"/>
      <c r="Z367" s="672"/>
      <c r="AA367" s="662">
        <v>0.3</v>
      </c>
      <c r="AB367" s="684" t="s">
        <v>6383</v>
      </c>
      <c r="AC367" s="685"/>
      <c r="AD367" s="685"/>
      <c r="AE367" s="685"/>
      <c r="AF367" s="685"/>
      <c r="AG367" s="685"/>
      <c r="AH367" s="685"/>
      <c r="AI367" s="685"/>
      <c r="AJ367" s="685"/>
      <c r="AK367" s="685"/>
      <c r="AL367" s="685"/>
      <c r="AM367" s="685"/>
      <c r="AN367" s="685"/>
      <c r="AO367" s="685"/>
    </row>
    <row r="368" spans="1:41" ht="25.5">
      <c r="A368" s="25">
        <v>57</v>
      </c>
      <c r="B368" s="655" t="s">
        <v>6056</v>
      </c>
      <c r="C368" s="657" t="s">
        <v>6057</v>
      </c>
      <c r="D368" s="16"/>
      <c r="E368" s="438">
        <v>1</v>
      </c>
      <c r="F368" s="438"/>
      <c r="G368" s="438"/>
      <c r="H368" s="691"/>
      <c r="I368" s="672"/>
      <c r="J368" s="672"/>
      <c r="K368" s="672"/>
      <c r="L368" s="672"/>
      <c r="M368" s="672"/>
      <c r="N368" s="672"/>
      <c r="O368" s="672"/>
      <c r="P368" s="438">
        <v>1</v>
      </c>
      <c r="Q368" s="438">
        <v>1</v>
      </c>
      <c r="R368" s="1589" t="s">
        <v>55</v>
      </c>
      <c r="S368" s="672"/>
      <c r="T368" s="672"/>
      <c r="U368" s="672"/>
      <c r="V368" s="672"/>
      <c r="W368" s="672"/>
      <c r="X368" s="672"/>
      <c r="Y368" s="672"/>
      <c r="Z368" s="672"/>
      <c r="AA368" s="438">
        <v>1</v>
      </c>
      <c r="AB368" s="684" t="s">
        <v>6384</v>
      </c>
      <c r="AC368" s="685"/>
      <c r="AD368" s="685"/>
      <c r="AE368" s="685"/>
      <c r="AF368" s="685"/>
      <c r="AG368" s="685"/>
      <c r="AH368" s="685"/>
      <c r="AI368" s="685"/>
      <c r="AJ368" s="685"/>
      <c r="AK368" s="685"/>
      <c r="AL368" s="685"/>
      <c r="AM368" s="685"/>
      <c r="AN368" s="685"/>
      <c r="AO368" s="685"/>
    </row>
    <row r="369" spans="1:41">
      <c r="A369" s="47"/>
      <c r="B369" s="692" t="s">
        <v>2957</v>
      </c>
      <c r="C369" s="47"/>
      <c r="D369" s="47"/>
      <c r="E369" s="693">
        <f>SUM(E312:E368)</f>
        <v>48.45</v>
      </c>
      <c r="F369" s="672">
        <f t="shared" ref="F369:P369" si="5">SUM(F312:F368)</f>
        <v>0.65</v>
      </c>
      <c r="G369" s="672">
        <f t="shared" si="5"/>
        <v>0.45</v>
      </c>
      <c r="H369" s="672">
        <f t="shared" si="5"/>
        <v>0</v>
      </c>
      <c r="I369" s="672">
        <f t="shared" si="5"/>
        <v>0</v>
      </c>
      <c r="J369" s="672">
        <f t="shared" si="5"/>
        <v>0</v>
      </c>
      <c r="K369" s="672">
        <f t="shared" si="5"/>
        <v>0.2</v>
      </c>
      <c r="L369" s="672">
        <f t="shared" si="5"/>
        <v>0</v>
      </c>
      <c r="M369" s="672">
        <f t="shared" si="5"/>
        <v>0</v>
      </c>
      <c r="N369" s="672">
        <f t="shared" si="5"/>
        <v>0</v>
      </c>
      <c r="O369" s="672">
        <f t="shared" si="5"/>
        <v>0</v>
      </c>
      <c r="P369" s="672">
        <f t="shared" si="5"/>
        <v>47.800000000000004</v>
      </c>
      <c r="Q369" s="672">
        <f t="shared" ref="Q369:AA369" si="6">SUM(Q312:Q368)</f>
        <v>47.800000000000004</v>
      </c>
      <c r="R369" s="1592">
        <f t="shared" si="6"/>
        <v>0</v>
      </c>
      <c r="S369" s="672">
        <f t="shared" si="6"/>
        <v>0</v>
      </c>
      <c r="T369" s="672">
        <f t="shared" si="6"/>
        <v>0</v>
      </c>
      <c r="U369" s="672">
        <f t="shared" si="6"/>
        <v>0</v>
      </c>
      <c r="V369" s="672">
        <f t="shared" si="6"/>
        <v>0</v>
      </c>
      <c r="W369" s="672">
        <f t="shared" si="6"/>
        <v>0</v>
      </c>
      <c r="X369" s="672">
        <f t="shared" si="6"/>
        <v>0</v>
      </c>
      <c r="Y369" s="672">
        <f t="shared" si="6"/>
        <v>0</v>
      </c>
      <c r="Z369" s="672">
        <f t="shared" si="6"/>
        <v>0.65</v>
      </c>
      <c r="AA369" s="672">
        <f t="shared" si="6"/>
        <v>47.800000000000004</v>
      </c>
      <c r="AB369" s="684"/>
      <c r="AC369" s="685"/>
      <c r="AD369" s="685"/>
      <c r="AE369" s="685"/>
      <c r="AF369" s="685"/>
      <c r="AG369" s="685"/>
      <c r="AH369" s="685"/>
      <c r="AI369" s="685"/>
      <c r="AJ369" s="685"/>
      <c r="AK369" s="685"/>
      <c r="AL369" s="685"/>
      <c r="AM369" s="685"/>
      <c r="AN369" s="685"/>
      <c r="AO369" s="685"/>
    </row>
    <row r="370" spans="1:41" ht="27.75" customHeight="1">
      <c r="A370" s="47"/>
      <c r="B370" s="1570" t="s">
        <v>6385</v>
      </c>
      <c r="C370" s="1571"/>
      <c r="D370" s="1571"/>
      <c r="E370" s="1572">
        <f>E369+E310</f>
        <v>76.750000000000014</v>
      </c>
      <c r="F370" s="1572">
        <f t="shared" ref="F370:AA370" si="7">F369+F310</f>
        <v>8.4499999999999993</v>
      </c>
      <c r="G370" s="1572">
        <f t="shared" si="7"/>
        <v>4.0450000000000008</v>
      </c>
      <c r="H370" s="1572">
        <f t="shared" si="7"/>
        <v>0</v>
      </c>
      <c r="I370" s="1572">
        <f t="shared" si="7"/>
        <v>0</v>
      </c>
      <c r="J370" s="1572">
        <f t="shared" si="7"/>
        <v>0</v>
      </c>
      <c r="K370" s="1572">
        <f t="shared" si="7"/>
        <v>4.4050000000000011</v>
      </c>
      <c r="L370" s="1572">
        <f t="shared" si="7"/>
        <v>0</v>
      </c>
      <c r="M370" s="1572">
        <f t="shared" si="7"/>
        <v>0</v>
      </c>
      <c r="N370" s="1572">
        <f t="shared" si="7"/>
        <v>0</v>
      </c>
      <c r="O370" s="1572">
        <f t="shared" si="7"/>
        <v>0</v>
      </c>
      <c r="P370" s="1572">
        <f t="shared" si="7"/>
        <v>68.300000000000011</v>
      </c>
      <c r="Q370" s="1572">
        <f t="shared" si="7"/>
        <v>68.300000000000011</v>
      </c>
      <c r="R370" s="1571"/>
      <c r="S370" s="1572">
        <f t="shared" si="7"/>
        <v>0</v>
      </c>
      <c r="T370" s="1572">
        <f t="shared" si="7"/>
        <v>0</v>
      </c>
      <c r="U370" s="1572">
        <f t="shared" si="7"/>
        <v>0</v>
      </c>
      <c r="V370" s="1572">
        <f t="shared" si="7"/>
        <v>0</v>
      </c>
      <c r="W370" s="1572">
        <f t="shared" si="7"/>
        <v>0</v>
      </c>
      <c r="X370" s="1572">
        <f t="shared" si="7"/>
        <v>0</v>
      </c>
      <c r="Y370" s="1572">
        <f t="shared" si="7"/>
        <v>0</v>
      </c>
      <c r="Z370" s="1572">
        <f t="shared" si="7"/>
        <v>8.44</v>
      </c>
      <c r="AA370" s="1572">
        <f t="shared" si="7"/>
        <v>68.310000000000016</v>
      </c>
      <c r="AB370" s="684"/>
      <c r="AC370" s="685"/>
      <c r="AD370" s="685"/>
      <c r="AE370" s="685"/>
      <c r="AF370" s="685"/>
      <c r="AG370" s="685"/>
      <c r="AH370" s="685"/>
      <c r="AI370" s="685"/>
      <c r="AJ370" s="685"/>
      <c r="AK370" s="685"/>
      <c r="AL370" s="685"/>
      <c r="AM370" s="685"/>
      <c r="AN370" s="685"/>
      <c r="AO370" s="685"/>
    </row>
    <row r="371" spans="1:41" ht="23.25" customHeight="1">
      <c r="A371" s="865"/>
      <c r="B371" s="1617" t="s">
        <v>4357</v>
      </c>
      <c r="C371" s="1573"/>
      <c r="D371" s="685"/>
      <c r="E371" s="685"/>
      <c r="F371" s="685"/>
      <c r="G371" s="685"/>
      <c r="H371" s="685"/>
      <c r="I371" s="685"/>
      <c r="J371" s="685"/>
      <c r="K371" s="685"/>
      <c r="L371" s="685"/>
      <c r="M371" s="685"/>
      <c r="N371" s="685"/>
      <c r="O371" s="685"/>
      <c r="P371" s="685"/>
      <c r="Q371" s="685"/>
      <c r="R371" s="1573"/>
      <c r="S371" s="685"/>
      <c r="T371" s="685"/>
      <c r="U371" s="685"/>
      <c r="V371" s="685"/>
      <c r="W371" s="685"/>
      <c r="X371" s="685"/>
      <c r="Y371" s="685"/>
      <c r="Z371" s="685"/>
      <c r="AA371" s="685"/>
    </row>
    <row r="372" spans="1:41">
      <c r="A372" s="1371">
        <v>1</v>
      </c>
      <c r="B372" s="1574" t="s">
        <v>14006</v>
      </c>
      <c r="C372" s="1574" t="s">
        <v>14007</v>
      </c>
      <c r="D372" s="1575" t="s">
        <v>8044</v>
      </c>
      <c r="E372" s="2213">
        <v>0.18</v>
      </c>
      <c r="F372" s="1575"/>
      <c r="G372" s="1575"/>
      <c r="H372" s="1575"/>
      <c r="I372" s="2214"/>
      <c r="J372" s="2214"/>
      <c r="K372" s="2214"/>
      <c r="L372" s="1846"/>
      <c r="M372" s="2214"/>
      <c r="N372" s="2214"/>
      <c r="O372" s="2214"/>
      <c r="P372" s="1575">
        <v>0.18</v>
      </c>
      <c r="Q372" s="1575">
        <v>0.18</v>
      </c>
      <c r="R372" s="1575" t="s">
        <v>607</v>
      </c>
      <c r="S372" s="2214"/>
      <c r="T372" s="2214"/>
      <c r="U372" s="2214"/>
      <c r="V372" s="2214"/>
      <c r="W372" s="2214"/>
      <c r="X372" s="2214"/>
      <c r="Y372" s="2214"/>
      <c r="Z372" s="1579"/>
      <c r="AA372" s="1846">
        <v>0.18</v>
      </c>
    </row>
    <row r="373" spans="1:41">
      <c r="A373" s="1371">
        <v>2</v>
      </c>
      <c r="B373" s="1576" t="s">
        <v>14008</v>
      </c>
      <c r="C373" s="1574" t="s">
        <v>14009</v>
      </c>
      <c r="D373" s="1575" t="s">
        <v>8044</v>
      </c>
      <c r="E373" s="2213">
        <v>0.46</v>
      </c>
      <c r="F373" s="1575"/>
      <c r="G373" s="1575"/>
      <c r="H373" s="1575"/>
      <c r="I373" s="2214"/>
      <c r="J373" s="2214"/>
      <c r="K373" s="2214"/>
      <c r="L373" s="1846"/>
      <c r="M373" s="2214"/>
      <c r="N373" s="2214"/>
      <c r="O373" s="2214"/>
      <c r="P373" s="2215">
        <v>0.46</v>
      </c>
      <c r="Q373" s="2215">
        <v>0.46</v>
      </c>
      <c r="R373" s="1575" t="s">
        <v>607</v>
      </c>
      <c r="S373" s="2214"/>
      <c r="T373" s="2214"/>
      <c r="U373" s="2214"/>
      <c r="V373" s="2214"/>
      <c r="W373" s="2214"/>
      <c r="X373" s="2214"/>
      <c r="Y373" s="2214"/>
      <c r="Z373" s="1579"/>
      <c r="AA373" s="993">
        <v>0.46</v>
      </c>
    </row>
    <row r="374" spans="1:41">
      <c r="A374" s="1371">
        <v>3</v>
      </c>
      <c r="B374" s="1576" t="s">
        <v>14010</v>
      </c>
      <c r="C374" s="1574" t="s">
        <v>14011</v>
      </c>
      <c r="D374" s="1575" t="s">
        <v>8044</v>
      </c>
      <c r="E374" s="2213">
        <v>0.12</v>
      </c>
      <c r="F374" s="1575"/>
      <c r="G374" s="1575"/>
      <c r="H374" s="1575"/>
      <c r="I374" s="2214"/>
      <c r="J374" s="2214"/>
      <c r="K374" s="2214"/>
      <c r="L374" s="1846"/>
      <c r="M374" s="2214"/>
      <c r="N374" s="2214"/>
      <c r="O374" s="2214"/>
      <c r="P374" s="2215">
        <v>0.12</v>
      </c>
      <c r="Q374" s="2215">
        <v>0.12</v>
      </c>
      <c r="R374" s="1575" t="s">
        <v>607</v>
      </c>
      <c r="S374" s="2214"/>
      <c r="T374" s="2214"/>
      <c r="U374" s="2214"/>
      <c r="V374" s="2214"/>
      <c r="W374" s="2214"/>
      <c r="X374" s="2214"/>
      <c r="Y374" s="2214"/>
      <c r="Z374" s="1579"/>
      <c r="AA374" s="993">
        <v>0.12</v>
      </c>
    </row>
    <row r="375" spans="1:41">
      <c r="A375" s="1371">
        <v>4</v>
      </c>
      <c r="B375" s="1574" t="s">
        <v>14012</v>
      </c>
      <c r="C375" s="1574" t="s">
        <v>14013</v>
      </c>
      <c r="D375" s="1575" t="s">
        <v>8044</v>
      </c>
      <c r="E375" s="2213">
        <v>0.12</v>
      </c>
      <c r="F375" s="1575"/>
      <c r="G375" s="1575"/>
      <c r="H375" s="1575"/>
      <c r="I375" s="2214"/>
      <c r="J375" s="2214"/>
      <c r="K375" s="2214"/>
      <c r="L375" s="1846"/>
      <c r="M375" s="2214"/>
      <c r="N375" s="2214"/>
      <c r="O375" s="2214"/>
      <c r="P375" s="2215">
        <v>0.12</v>
      </c>
      <c r="Q375" s="2215">
        <v>0.12</v>
      </c>
      <c r="R375" s="1575" t="s">
        <v>607</v>
      </c>
      <c r="S375" s="2214"/>
      <c r="T375" s="2214"/>
      <c r="U375" s="2214"/>
      <c r="V375" s="2214"/>
      <c r="W375" s="2214"/>
      <c r="X375" s="2214"/>
      <c r="Y375" s="2214"/>
      <c r="Z375" s="1579"/>
      <c r="AA375" s="993">
        <v>0.12</v>
      </c>
    </row>
    <row r="376" spans="1:41">
      <c r="A376" s="1371">
        <v>5</v>
      </c>
      <c r="B376" s="1574" t="s">
        <v>14014</v>
      </c>
      <c r="C376" s="1574" t="s">
        <v>14015</v>
      </c>
      <c r="D376" s="1575" t="s">
        <v>8044</v>
      </c>
      <c r="E376" s="2213">
        <v>0.35</v>
      </c>
      <c r="F376" s="1575"/>
      <c r="G376" s="1575"/>
      <c r="H376" s="1575"/>
      <c r="I376" s="2214"/>
      <c r="J376" s="2214"/>
      <c r="K376" s="2214"/>
      <c r="L376" s="1846"/>
      <c r="M376" s="2214"/>
      <c r="N376" s="2214"/>
      <c r="O376" s="2214"/>
      <c r="P376" s="2215">
        <v>0.35</v>
      </c>
      <c r="Q376" s="2215">
        <v>0.35</v>
      </c>
      <c r="R376" s="1575" t="s">
        <v>607</v>
      </c>
      <c r="S376" s="2214"/>
      <c r="T376" s="2214"/>
      <c r="U376" s="2214"/>
      <c r="V376" s="2214"/>
      <c r="W376" s="2214"/>
      <c r="X376" s="2214"/>
      <c r="Y376" s="2214"/>
      <c r="Z376" s="1579"/>
      <c r="AA376" s="993">
        <v>0.35</v>
      </c>
    </row>
    <row r="377" spans="1:41">
      <c r="A377" s="1371">
        <v>6</v>
      </c>
      <c r="B377" s="1574" t="s">
        <v>14016</v>
      </c>
      <c r="C377" s="1574" t="s">
        <v>14017</v>
      </c>
      <c r="D377" s="1575" t="s">
        <v>8044</v>
      </c>
      <c r="E377" s="2216">
        <v>0.52</v>
      </c>
      <c r="F377" s="1578">
        <v>0.4</v>
      </c>
      <c r="G377" s="1578"/>
      <c r="H377" s="1578"/>
      <c r="I377" s="2216"/>
      <c r="J377" s="2216"/>
      <c r="K377" s="2216"/>
      <c r="L377" s="1579">
        <v>0.4</v>
      </c>
      <c r="M377" s="2216"/>
      <c r="N377" s="2216"/>
      <c r="O377" s="2216"/>
      <c r="P377" s="122">
        <v>0.12</v>
      </c>
      <c r="Q377" s="123">
        <v>0.12</v>
      </c>
      <c r="R377" s="1575" t="s">
        <v>55</v>
      </c>
      <c r="S377" s="2214"/>
      <c r="T377" s="2214"/>
      <c r="U377" s="2214"/>
      <c r="V377" s="2214"/>
      <c r="W377" s="2214"/>
      <c r="X377" s="2214"/>
      <c r="Y377" s="2214"/>
      <c r="Z377" s="1579"/>
      <c r="AA377" s="993">
        <v>0.52</v>
      </c>
    </row>
    <row r="378" spans="1:41">
      <c r="A378" s="1371">
        <v>7</v>
      </c>
      <c r="B378" s="1576" t="s">
        <v>14018</v>
      </c>
      <c r="C378" s="1574" t="s">
        <v>14019</v>
      </c>
      <c r="D378" s="1575" t="s">
        <v>8044</v>
      </c>
      <c r="E378" s="2213">
        <v>0.5</v>
      </c>
      <c r="F378" s="1575"/>
      <c r="G378" s="1575"/>
      <c r="H378" s="1575"/>
      <c r="I378" s="2214"/>
      <c r="J378" s="2214"/>
      <c r="K378" s="2214"/>
      <c r="L378" s="1579"/>
      <c r="M378" s="2214"/>
      <c r="N378" s="2214"/>
      <c r="O378" s="2214"/>
      <c r="P378" s="2217">
        <v>0.5</v>
      </c>
      <c r="Q378" s="2215">
        <v>0.5</v>
      </c>
      <c r="R378" s="1575" t="s">
        <v>607</v>
      </c>
      <c r="S378" s="2214"/>
      <c r="T378" s="2214"/>
      <c r="U378" s="2214"/>
      <c r="V378" s="2214"/>
      <c r="W378" s="2214"/>
      <c r="X378" s="2214"/>
      <c r="Y378" s="2214"/>
      <c r="Z378" s="1579"/>
      <c r="AA378" s="993">
        <v>0.5</v>
      </c>
    </row>
    <row r="379" spans="1:41">
      <c r="A379" s="1371">
        <v>8</v>
      </c>
      <c r="B379" s="1574" t="s">
        <v>14020</v>
      </c>
      <c r="C379" s="1574" t="s">
        <v>14021</v>
      </c>
      <c r="D379" s="1575" t="s">
        <v>8044</v>
      </c>
      <c r="E379" s="2216">
        <v>0.82</v>
      </c>
      <c r="F379" s="1578">
        <v>0.82</v>
      </c>
      <c r="G379" s="1578"/>
      <c r="H379" s="1578"/>
      <c r="I379" s="2216"/>
      <c r="J379" s="2216"/>
      <c r="K379" s="2216"/>
      <c r="L379" s="1579">
        <v>0.82</v>
      </c>
      <c r="M379" s="2216"/>
      <c r="N379" s="2216"/>
      <c r="O379" s="2216"/>
      <c r="P379" s="122"/>
      <c r="Q379" s="123"/>
      <c r="R379" s="1575">
        <v>5</v>
      </c>
      <c r="S379" s="2214"/>
      <c r="T379" s="2214"/>
      <c r="U379" s="2214"/>
      <c r="V379" s="2214"/>
      <c r="W379" s="2214"/>
      <c r="X379" s="2214"/>
      <c r="Y379" s="2214"/>
      <c r="Z379" s="1579"/>
      <c r="AA379" s="993">
        <v>0.82</v>
      </c>
    </row>
    <row r="380" spans="1:41">
      <c r="A380" s="1371">
        <v>9</v>
      </c>
      <c r="B380" s="1576" t="s">
        <v>14022</v>
      </c>
      <c r="C380" s="1574" t="s">
        <v>14023</v>
      </c>
      <c r="D380" s="1575" t="s">
        <v>8044</v>
      </c>
      <c r="E380" s="2213">
        <v>0.22</v>
      </c>
      <c r="F380" s="1575"/>
      <c r="G380" s="1575"/>
      <c r="H380" s="1575"/>
      <c r="I380" s="2214"/>
      <c r="J380" s="2214"/>
      <c r="K380" s="2214"/>
      <c r="L380" s="1579"/>
      <c r="M380" s="2214"/>
      <c r="N380" s="2214"/>
      <c r="O380" s="2214"/>
      <c r="P380" s="2217">
        <v>0.22</v>
      </c>
      <c r="Q380" s="2215">
        <v>0.22</v>
      </c>
      <c r="R380" s="1575" t="s">
        <v>607</v>
      </c>
      <c r="S380" s="2214"/>
      <c r="T380" s="2214"/>
      <c r="U380" s="2214"/>
      <c r="V380" s="2214"/>
      <c r="W380" s="2214"/>
      <c r="X380" s="2214"/>
      <c r="Y380" s="2214"/>
      <c r="Z380" s="1579"/>
      <c r="AA380" s="993">
        <v>0.22</v>
      </c>
    </row>
    <row r="381" spans="1:41">
      <c r="A381" s="1371">
        <v>10</v>
      </c>
      <c r="B381" s="1576" t="s">
        <v>14024</v>
      </c>
      <c r="C381" s="1574" t="s">
        <v>14025</v>
      </c>
      <c r="D381" s="1575" t="s">
        <v>8044</v>
      </c>
      <c r="E381" s="2213">
        <v>0.14000000000000001</v>
      </c>
      <c r="F381" s="1575"/>
      <c r="G381" s="1575"/>
      <c r="H381" s="1575"/>
      <c r="I381" s="2214"/>
      <c r="J381" s="2214"/>
      <c r="K381" s="2214"/>
      <c r="L381" s="993"/>
      <c r="M381" s="2214"/>
      <c r="N381" s="2214"/>
      <c r="O381" s="2214"/>
      <c r="P381" s="2215">
        <v>0.14000000000000001</v>
      </c>
      <c r="Q381" s="2215">
        <v>0.14000000000000001</v>
      </c>
      <c r="R381" s="1575" t="s">
        <v>607</v>
      </c>
      <c r="S381" s="2214"/>
      <c r="T381" s="2214"/>
      <c r="U381" s="2214"/>
      <c r="V381" s="2214"/>
      <c r="W381" s="2214"/>
      <c r="X381" s="2214"/>
      <c r="Y381" s="2214"/>
      <c r="Z381" s="1579"/>
      <c r="AA381" s="993">
        <v>0.14000000000000001</v>
      </c>
    </row>
    <row r="382" spans="1:41">
      <c r="A382" s="1371">
        <v>11</v>
      </c>
      <c r="B382" s="1576" t="s">
        <v>14026</v>
      </c>
      <c r="C382" s="1574" t="s">
        <v>14027</v>
      </c>
      <c r="D382" s="1575" t="s">
        <v>8044</v>
      </c>
      <c r="E382" s="2216">
        <v>0.24</v>
      </c>
      <c r="F382" s="1578">
        <v>0.24</v>
      </c>
      <c r="G382" s="1578"/>
      <c r="H382" s="1578"/>
      <c r="I382" s="2216"/>
      <c r="J382" s="2216"/>
      <c r="K382" s="2216"/>
      <c r="L382" s="1579">
        <v>0.24</v>
      </c>
      <c r="M382" s="2216"/>
      <c r="N382" s="2216"/>
      <c r="O382" s="2216"/>
      <c r="P382" s="122" t="s">
        <v>14285</v>
      </c>
      <c r="Q382" s="122"/>
      <c r="R382" s="1575">
        <v>5</v>
      </c>
      <c r="S382" s="2214"/>
      <c r="T382" s="2214"/>
      <c r="U382" s="2214"/>
      <c r="V382" s="2214"/>
      <c r="W382" s="2214"/>
      <c r="X382" s="2214"/>
      <c r="Y382" s="2214"/>
      <c r="Z382" s="1579"/>
      <c r="AA382" s="993">
        <v>0.24</v>
      </c>
    </row>
    <row r="383" spans="1:41">
      <c r="A383" s="1371">
        <v>12</v>
      </c>
      <c r="B383" s="1574" t="s">
        <v>14028</v>
      </c>
      <c r="C383" s="1574" t="s">
        <v>14029</v>
      </c>
      <c r="D383" s="1575" t="s">
        <v>8044</v>
      </c>
      <c r="E383" s="2213">
        <v>1.1599999999999999</v>
      </c>
      <c r="F383" s="1575"/>
      <c r="G383" s="1575"/>
      <c r="H383" s="1575"/>
      <c r="I383" s="2214"/>
      <c r="J383" s="2214"/>
      <c r="K383" s="2214"/>
      <c r="L383" s="1579"/>
      <c r="M383" s="2214"/>
      <c r="N383" s="2214"/>
      <c r="O383" s="2214"/>
      <c r="P383" s="2217">
        <v>1.1599999999999999</v>
      </c>
      <c r="Q383" s="2217">
        <v>1.1599999999999999</v>
      </c>
      <c r="R383" s="1575" t="s">
        <v>607</v>
      </c>
      <c r="S383" s="2214"/>
      <c r="T383" s="2214"/>
      <c r="U383" s="2214"/>
      <c r="V383" s="2214"/>
      <c r="W383" s="2214"/>
      <c r="X383" s="2214"/>
      <c r="Y383" s="2214"/>
      <c r="Z383" s="1579"/>
      <c r="AA383" s="993">
        <v>1.1599999999999999</v>
      </c>
    </row>
    <row r="384" spans="1:41">
      <c r="A384" s="1371">
        <v>13</v>
      </c>
      <c r="B384" s="1576" t="s">
        <v>14030</v>
      </c>
      <c r="C384" s="1574" t="s">
        <v>14031</v>
      </c>
      <c r="D384" s="1575" t="s">
        <v>8044</v>
      </c>
      <c r="E384" s="2213">
        <v>0.2</v>
      </c>
      <c r="F384" s="1575"/>
      <c r="G384" s="1575"/>
      <c r="H384" s="1575"/>
      <c r="I384" s="2214"/>
      <c r="J384" s="2214"/>
      <c r="K384" s="2214"/>
      <c r="L384" s="1579"/>
      <c r="M384" s="2214"/>
      <c r="N384" s="2214"/>
      <c r="O384" s="2214"/>
      <c r="P384" s="2217">
        <v>0.2</v>
      </c>
      <c r="Q384" s="2217">
        <v>0.2</v>
      </c>
      <c r="R384" s="1575" t="s">
        <v>607</v>
      </c>
      <c r="S384" s="2214"/>
      <c r="T384" s="2214"/>
      <c r="U384" s="2214"/>
      <c r="V384" s="2214"/>
      <c r="W384" s="2214"/>
      <c r="X384" s="2214"/>
      <c r="Y384" s="2214"/>
      <c r="Z384" s="1579"/>
      <c r="AA384" s="993">
        <v>0.2</v>
      </c>
    </row>
    <row r="385" spans="1:27">
      <c r="A385" s="1371">
        <v>14</v>
      </c>
      <c r="B385" s="1574" t="s">
        <v>14032</v>
      </c>
      <c r="C385" s="1574" t="s">
        <v>14033</v>
      </c>
      <c r="D385" s="1575" t="s">
        <v>8044</v>
      </c>
      <c r="E385" s="2213">
        <v>0.26</v>
      </c>
      <c r="F385" s="1575"/>
      <c r="G385" s="1575"/>
      <c r="H385" s="1575"/>
      <c r="I385" s="2214"/>
      <c r="J385" s="2214"/>
      <c r="K385" s="2214"/>
      <c r="L385" s="1579"/>
      <c r="M385" s="2214"/>
      <c r="N385" s="2214"/>
      <c r="O385" s="2214"/>
      <c r="P385" s="2217">
        <v>0.26</v>
      </c>
      <c r="Q385" s="2217">
        <v>0.26</v>
      </c>
      <c r="R385" s="1575" t="s">
        <v>607</v>
      </c>
      <c r="S385" s="2214"/>
      <c r="T385" s="2214"/>
      <c r="U385" s="2214"/>
      <c r="V385" s="2214"/>
      <c r="W385" s="2214"/>
      <c r="X385" s="2214"/>
      <c r="Y385" s="2214"/>
      <c r="Z385" s="1579"/>
      <c r="AA385" s="993">
        <v>0.26</v>
      </c>
    </row>
    <row r="386" spans="1:27">
      <c r="A386" s="1371">
        <v>15</v>
      </c>
      <c r="B386" s="1576" t="s">
        <v>14034</v>
      </c>
      <c r="C386" s="1574" t="s">
        <v>14035</v>
      </c>
      <c r="D386" s="1575" t="s">
        <v>8044</v>
      </c>
      <c r="E386" s="2213">
        <v>0.76</v>
      </c>
      <c r="F386" s="1575"/>
      <c r="G386" s="1575"/>
      <c r="H386" s="1575"/>
      <c r="I386" s="2214"/>
      <c r="J386" s="2214"/>
      <c r="K386" s="2214"/>
      <c r="L386" s="1579"/>
      <c r="M386" s="2214"/>
      <c r="N386" s="2214"/>
      <c r="O386" s="2214"/>
      <c r="P386" s="2217">
        <v>0.76</v>
      </c>
      <c r="Q386" s="2217">
        <v>0.76</v>
      </c>
      <c r="R386" s="1575" t="s">
        <v>607</v>
      </c>
      <c r="S386" s="2214"/>
      <c r="T386" s="2214"/>
      <c r="U386" s="2214"/>
      <c r="V386" s="2214"/>
      <c r="W386" s="2214"/>
      <c r="X386" s="2214"/>
      <c r="Y386" s="2214"/>
      <c r="Z386" s="1579"/>
      <c r="AA386" s="993">
        <v>0.76</v>
      </c>
    </row>
    <row r="387" spans="1:27">
      <c r="A387" s="1371">
        <v>16</v>
      </c>
      <c r="B387" s="1574" t="s">
        <v>14036</v>
      </c>
      <c r="C387" s="1574" t="s">
        <v>14037</v>
      </c>
      <c r="D387" s="1575" t="s">
        <v>8044</v>
      </c>
      <c r="E387" s="2213">
        <v>0.62</v>
      </c>
      <c r="F387" s="1575"/>
      <c r="G387" s="1575"/>
      <c r="H387" s="1575"/>
      <c r="I387" s="2214"/>
      <c r="J387" s="2214"/>
      <c r="K387" s="2214"/>
      <c r="L387" s="1579"/>
      <c r="M387" s="2214"/>
      <c r="N387" s="2214"/>
      <c r="O387" s="2214"/>
      <c r="P387" s="2217">
        <v>0.62</v>
      </c>
      <c r="Q387" s="2217">
        <v>0.62</v>
      </c>
      <c r="R387" s="1575" t="s">
        <v>607</v>
      </c>
      <c r="S387" s="2214"/>
      <c r="T387" s="2214"/>
      <c r="U387" s="2214"/>
      <c r="V387" s="2214"/>
      <c r="W387" s="2214"/>
      <c r="X387" s="2214"/>
      <c r="Y387" s="2214"/>
      <c r="Z387" s="1579"/>
      <c r="AA387" s="993">
        <v>0.62</v>
      </c>
    </row>
    <row r="388" spans="1:27">
      <c r="A388" s="1371">
        <v>17</v>
      </c>
      <c r="B388" s="1576" t="s">
        <v>14038</v>
      </c>
      <c r="C388" s="1574" t="s">
        <v>14039</v>
      </c>
      <c r="D388" s="1575" t="s">
        <v>8044</v>
      </c>
      <c r="E388" s="2218">
        <v>0.28000000000000003</v>
      </c>
      <c r="F388" s="1578">
        <v>0.28000000000000003</v>
      </c>
      <c r="G388" s="1578"/>
      <c r="H388" s="1578"/>
      <c r="I388" s="2216"/>
      <c r="J388" s="2216"/>
      <c r="K388" s="2216"/>
      <c r="L388" s="1579">
        <v>0.28000000000000003</v>
      </c>
      <c r="M388" s="2216"/>
      <c r="N388" s="2216"/>
      <c r="O388" s="2216"/>
      <c r="P388" s="122"/>
      <c r="Q388" s="122"/>
      <c r="R388" s="1575" t="s">
        <v>607</v>
      </c>
      <c r="S388" s="2214"/>
      <c r="T388" s="2214"/>
      <c r="U388" s="2214"/>
      <c r="V388" s="2214"/>
      <c r="W388" s="2214"/>
      <c r="X388" s="2214"/>
      <c r="Y388" s="2214"/>
      <c r="Z388" s="1579">
        <v>0.28000000000000003</v>
      </c>
      <c r="AA388" s="993"/>
    </row>
    <row r="389" spans="1:27">
      <c r="A389" s="1371">
        <v>18</v>
      </c>
      <c r="B389" s="1574" t="s">
        <v>14040</v>
      </c>
      <c r="C389" s="1574" t="s">
        <v>14041</v>
      </c>
      <c r="D389" s="1575" t="s">
        <v>8044</v>
      </c>
      <c r="E389" s="2213">
        <v>0.72</v>
      </c>
      <c r="F389" s="1575"/>
      <c r="G389" s="1575"/>
      <c r="H389" s="1575"/>
      <c r="I389" s="2214"/>
      <c r="J389" s="2214"/>
      <c r="K389" s="2214"/>
      <c r="L389" s="1579"/>
      <c r="M389" s="2214"/>
      <c r="N389" s="2214"/>
      <c r="O389" s="2214"/>
      <c r="P389" s="2217">
        <v>0.72</v>
      </c>
      <c r="Q389" s="2217">
        <v>0.72</v>
      </c>
      <c r="R389" s="1575" t="s">
        <v>607</v>
      </c>
      <c r="S389" s="2214"/>
      <c r="T389" s="2214"/>
      <c r="U389" s="2214"/>
      <c r="V389" s="2214"/>
      <c r="W389" s="2214"/>
      <c r="X389" s="2214"/>
      <c r="Y389" s="2214"/>
      <c r="Z389" s="1579"/>
      <c r="AA389" s="993">
        <v>0.72</v>
      </c>
    </row>
    <row r="390" spans="1:27">
      <c r="A390" s="1371">
        <v>19</v>
      </c>
      <c r="B390" s="1576" t="s">
        <v>14042</v>
      </c>
      <c r="C390" s="1574" t="s">
        <v>14043</v>
      </c>
      <c r="D390" s="1575" t="s">
        <v>8044</v>
      </c>
      <c r="E390" s="2216">
        <v>0.21</v>
      </c>
      <c r="F390" s="1578">
        <v>0.21</v>
      </c>
      <c r="G390" s="1578"/>
      <c r="H390" s="1578"/>
      <c r="I390" s="2216"/>
      <c r="J390" s="2216"/>
      <c r="K390" s="2216"/>
      <c r="L390" s="1579">
        <v>0.21</v>
      </c>
      <c r="M390" s="2216"/>
      <c r="N390" s="2216"/>
      <c r="O390" s="2216"/>
      <c r="P390" s="122" t="s">
        <v>14285</v>
      </c>
      <c r="Q390" s="122"/>
      <c r="R390" s="1575">
        <v>5</v>
      </c>
      <c r="S390" s="2214"/>
      <c r="T390" s="2214"/>
      <c r="U390" s="2214"/>
      <c r="V390" s="2214"/>
      <c r="W390" s="2214"/>
      <c r="X390" s="2214"/>
      <c r="Y390" s="2214"/>
      <c r="Z390" s="1579"/>
      <c r="AA390" s="993">
        <v>0.21</v>
      </c>
    </row>
    <row r="391" spans="1:27">
      <c r="A391" s="1371">
        <v>20</v>
      </c>
      <c r="B391" s="1574" t="s">
        <v>14044</v>
      </c>
      <c r="C391" s="1574" t="s">
        <v>14045</v>
      </c>
      <c r="D391" s="1575" t="s">
        <v>8044</v>
      </c>
      <c r="E391" s="2216">
        <v>5.5</v>
      </c>
      <c r="F391" s="123">
        <v>2.6</v>
      </c>
      <c r="G391" s="123">
        <v>1.6</v>
      </c>
      <c r="H391" s="1578"/>
      <c r="I391" s="2216"/>
      <c r="J391" s="2216"/>
      <c r="K391" s="2216"/>
      <c r="L391" s="1579">
        <v>1</v>
      </c>
      <c r="M391" s="2216"/>
      <c r="N391" s="2216"/>
      <c r="O391" s="2216"/>
      <c r="P391" s="122">
        <v>2.9</v>
      </c>
      <c r="Q391" s="122">
        <v>2.9</v>
      </c>
      <c r="R391" s="1575">
        <v>5</v>
      </c>
      <c r="S391" s="2214"/>
      <c r="T391" s="2214"/>
      <c r="U391" s="2214"/>
      <c r="V391" s="2214"/>
      <c r="W391" s="2214"/>
      <c r="X391" s="2214"/>
      <c r="Y391" s="2214"/>
      <c r="Z391" s="1579">
        <v>1.6</v>
      </c>
      <c r="AA391" s="993">
        <v>3.9</v>
      </c>
    </row>
    <row r="392" spans="1:27">
      <c r="A392" s="1371">
        <v>21</v>
      </c>
      <c r="B392" s="1574" t="s">
        <v>14046</v>
      </c>
      <c r="C392" s="1574" t="s">
        <v>14047</v>
      </c>
      <c r="D392" s="1575" t="s">
        <v>8044</v>
      </c>
      <c r="E392" s="2213">
        <v>0.6</v>
      </c>
      <c r="F392" s="2215"/>
      <c r="G392" s="2215"/>
      <c r="H392" s="1575"/>
      <c r="I392" s="2214"/>
      <c r="J392" s="2214"/>
      <c r="K392" s="2214"/>
      <c r="L392" s="1579"/>
      <c r="M392" s="2214"/>
      <c r="N392" s="2214"/>
      <c r="O392" s="2214"/>
      <c r="P392" s="2217">
        <v>0.6</v>
      </c>
      <c r="Q392" s="2217">
        <v>0.6</v>
      </c>
      <c r="R392" s="1575" t="s">
        <v>607</v>
      </c>
      <c r="S392" s="2214"/>
      <c r="T392" s="2214"/>
      <c r="U392" s="2214"/>
      <c r="V392" s="2214"/>
      <c r="W392" s="2214"/>
      <c r="X392" s="2214"/>
      <c r="Y392" s="2214"/>
      <c r="Z392" s="1579"/>
      <c r="AA392" s="993">
        <v>0.6</v>
      </c>
    </row>
    <row r="393" spans="1:27">
      <c r="A393" s="1371">
        <v>22</v>
      </c>
      <c r="B393" s="1574" t="s">
        <v>14048</v>
      </c>
      <c r="C393" s="1574" t="s">
        <v>14049</v>
      </c>
      <c r="D393" s="1575" t="s">
        <v>8044</v>
      </c>
      <c r="E393" s="2213">
        <v>0.48</v>
      </c>
      <c r="F393" s="2215"/>
      <c r="G393" s="2215"/>
      <c r="H393" s="1575"/>
      <c r="I393" s="2214"/>
      <c r="J393" s="2214"/>
      <c r="K393" s="2214"/>
      <c r="L393" s="1579"/>
      <c r="M393" s="2214"/>
      <c r="N393" s="2214"/>
      <c r="O393" s="2214"/>
      <c r="P393" s="2217">
        <v>0.48</v>
      </c>
      <c r="Q393" s="2217">
        <v>0.48</v>
      </c>
      <c r="R393" s="1575" t="s">
        <v>607</v>
      </c>
      <c r="S393" s="2214"/>
      <c r="T393" s="2214"/>
      <c r="U393" s="2214"/>
      <c r="V393" s="2214"/>
      <c r="W393" s="2214"/>
      <c r="X393" s="2214"/>
      <c r="Y393" s="2214"/>
      <c r="Z393" s="1579"/>
      <c r="AA393" s="993">
        <v>0.48</v>
      </c>
    </row>
    <row r="394" spans="1:27">
      <c r="A394" s="1371">
        <v>23</v>
      </c>
      <c r="B394" s="1576" t="s">
        <v>14050</v>
      </c>
      <c r="C394" s="1574" t="s">
        <v>14051</v>
      </c>
      <c r="D394" s="1575" t="s">
        <v>8044</v>
      </c>
      <c r="E394" s="2216">
        <v>0.72</v>
      </c>
      <c r="F394" s="123">
        <v>0.63</v>
      </c>
      <c r="G394" s="123"/>
      <c r="H394" s="1578"/>
      <c r="I394" s="2216"/>
      <c r="J394" s="2216"/>
      <c r="K394" s="2216"/>
      <c r="L394" s="993">
        <v>0.63</v>
      </c>
      <c r="M394" s="2216"/>
      <c r="N394" s="2216"/>
      <c r="O394" s="2216"/>
      <c r="P394" s="122">
        <v>0.09</v>
      </c>
      <c r="Q394" s="122">
        <v>0.09</v>
      </c>
      <c r="R394" s="1575" t="s">
        <v>607</v>
      </c>
      <c r="S394" s="2214"/>
      <c r="T394" s="2214"/>
      <c r="U394" s="2214"/>
      <c r="V394" s="2214"/>
      <c r="W394" s="2214"/>
      <c r="X394" s="2214"/>
      <c r="Y394" s="2214"/>
      <c r="Z394" s="1579">
        <v>0.63</v>
      </c>
      <c r="AA394" s="993">
        <v>0.09</v>
      </c>
    </row>
    <row r="395" spans="1:27">
      <c r="A395" s="1371">
        <v>24</v>
      </c>
      <c r="B395" s="1574" t="s">
        <v>14052</v>
      </c>
      <c r="C395" s="1574" t="s">
        <v>14053</v>
      </c>
      <c r="D395" s="1575" t="s">
        <v>8044</v>
      </c>
      <c r="E395" s="2213">
        <v>0.2</v>
      </c>
      <c r="F395" s="2215"/>
      <c r="G395" s="2215"/>
      <c r="H395" s="1575"/>
      <c r="I395" s="2214"/>
      <c r="J395" s="2214"/>
      <c r="K395" s="2214"/>
      <c r="L395" s="1579"/>
      <c r="M395" s="2214"/>
      <c r="N395" s="2214"/>
      <c r="O395" s="2214"/>
      <c r="P395" s="2217">
        <v>0.2</v>
      </c>
      <c r="Q395" s="2217">
        <v>0.2</v>
      </c>
      <c r="R395" s="1575" t="s">
        <v>607</v>
      </c>
      <c r="S395" s="2214"/>
      <c r="T395" s="2214"/>
      <c r="U395" s="2214"/>
      <c r="V395" s="2214"/>
      <c r="W395" s="2214"/>
      <c r="X395" s="2214"/>
      <c r="Y395" s="2214"/>
      <c r="Z395" s="1579"/>
      <c r="AA395" s="993">
        <v>0.2</v>
      </c>
    </row>
    <row r="396" spans="1:27">
      <c r="A396" s="1371">
        <v>25</v>
      </c>
      <c r="B396" s="1574" t="s">
        <v>14054</v>
      </c>
      <c r="C396" s="1574" t="s">
        <v>14055</v>
      </c>
      <c r="D396" s="1575" t="s">
        <v>8044</v>
      </c>
      <c r="E396" s="2213">
        <v>2.16</v>
      </c>
      <c r="F396" s="2215">
        <v>1.6</v>
      </c>
      <c r="G396" s="2215">
        <v>1.6</v>
      </c>
      <c r="H396" s="1575"/>
      <c r="I396" s="2214"/>
      <c r="J396" s="2214"/>
      <c r="K396" s="2214"/>
      <c r="L396" s="1579"/>
      <c r="M396" s="2214"/>
      <c r="N396" s="2214"/>
      <c r="O396" s="2214"/>
      <c r="P396" s="2217">
        <v>0.56000000000000005</v>
      </c>
      <c r="Q396" s="2217">
        <v>0.56000000000000005</v>
      </c>
      <c r="R396" s="1575" t="s">
        <v>607</v>
      </c>
      <c r="S396" s="2214"/>
      <c r="T396" s="2214"/>
      <c r="U396" s="2214"/>
      <c r="V396" s="2214"/>
      <c r="W396" s="2214"/>
      <c r="X396" s="2214"/>
      <c r="Y396" s="2214"/>
      <c r="Z396" s="1579">
        <v>2.16</v>
      </c>
      <c r="AA396" s="993"/>
    </row>
    <row r="397" spans="1:27">
      <c r="A397" s="1371">
        <v>26</v>
      </c>
      <c r="B397" s="1574" t="s">
        <v>14056</v>
      </c>
      <c r="C397" s="1574" t="s">
        <v>14057</v>
      </c>
      <c r="D397" s="1575" t="s">
        <v>8044</v>
      </c>
      <c r="E397" s="2216">
        <v>0.38</v>
      </c>
      <c r="F397" s="123">
        <v>0.38</v>
      </c>
      <c r="G397" s="123"/>
      <c r="H397" s="1578"/>
      <c r="I397" s="2216"/>
      <c r="J397" s="2216"/>
      <c r="K397" s="2216"/>
      <c r="L397" s="1579">
        <v>0.38</v>
      </c>
      <c r="M397" s="2216"/>
      <c r="N397" s="2216"/>
      <c r="O397" s="2216"/>
      <c r="P397" s="122" t="s">
        <v>14285</v>
      </c>
      <c r="Q397" s="122"/>
      <c r="R397" s="1575">
        <v>5</v>
      </c>
      <c r="S397" s="2214"/>
      <c r="T397" s="2214"/>
      <c r="U397" s="2214"/>
      <c r="V397" s="2214"/>
      <c r="W397" s="2214"/>
      <c r="X397" s="2214"/>
      <c r="Y397" s="2214"/>
      <c r="Z397" s="1579">
        <v>0.38</v>
      </c>
      <c r="AA397" s="993"/>
    </row>
    <row r="398" spans="1:27">
      <c r="A398" s="1371">
        <v>27</v>
      </c>
      <c r="B398" s="1574" t="s">
        <v>14058</v>
      </c>
      <c r="C398" s="1574" t="s">
        <v>14059</v>
      </c>
      <c r="D398" s="1575" t="s">
        <v>8044</v>
      </c>
      <c r="E398" s="2213">
        <v>1.5</v>
      </c>
      <c r="F398" s="2215">
        <v>0.5</v>
      </c>
      <c r="G398" s="2215">
        <v>0.5</v>
      </c>
      <c r="H398" s="1575"/>
      <c r="I398" s="2214"/>
      <c r="J398" s="2214"/>
      <c r="K398" s="2214"/>
      <c r="L398" s="1579"/>
      <c r="M398" s="2214"/>
      <c r="N398" s="2214"/>
      <c r="O398" s="2214"/>
      <c r="P398" s="2217">
        <v>1</v>
      </c>
      <c r="Q398" s="2217">
        <v>1</v>
      </c>
      <c r="R398" s="1575">
        <v>5</v>
      </c>
      <c r="S398" s="2214"/>
      <c r="T398" s="2214"/>
      <c r="U398" s="2214"/>
      <c r="V398" s="2214"/>
      <c r="W398" s="2214"/>
      <c r="X398" s="2214"/>
      <c r="Y398" s="2214"/>
      <c r="Z398" s="1579">
        <v>0.5</v>
      </c>
      <c r="AA398" s="993">
        <v>1</v>
      </c>
    </row>
    <row r="399" spans="1:27">
      <c r="A399" s="1371">
        <v>28</v>
      </c>
      <c r="B399" s="1576" t="s">
        <v>14060</v>
      </c>
      <c r="C399" s="1574" t="s">
        <v>14061</v>
      </c>
      <c r="D399" s="1575" t="s">
        <v>8044</v>
      </c>
      <c r="E399" s="2213">
        <v>0.56000000000000005</v>
      </c>
      <c r="F399" s="2215"/>
      <c r="G399" s="2215"/>
      <c r="H399" s="1575"/>
      <c r="I399" s="2214"/>
      <c r="J399" s="2214"/>
      <c r="K399" s="2214"/>
      <c r="L399" s="1579"/>
      <c r="M399" s="2214"/>
      <c r="N399" s="2214"/>
      <c r="O399" s="2214"/>
      <c r="P399" s="2217">
        <v>0.56000000000000005</v>
      </c>
      <c r="Q399" s="2217">
        <v>0.56000000000000005</v>
      </c>
      <c r="R399" s="1575" t="s">
        <v>607</v>
      </c>
      <c r="S399" s="2214"/>
      <c r="T399" s="2214"/>
      <c r="U399" s="2214"/>
      <c r="V399" s="2214"/>
      <c r="W399" s="2214"/>
      <c r="X399" s="2214"/>
      <c r="Y399" s="2214"/>
      <c r="Z399" s="1579"/>
      <c r="AA399" s="993">
        <v>0.56000000000000005</v>
      </c>
    </row>
    <row r="400" spans="1:27">
      <c r="A400" s="1371">
        <v>29</v>
      </c>
      <c r="B400" s="1574" t="s">
        <v>14062</v>
      </c>
      <c r="C400" s="1574" t="s">
        <v>14063</v>
      </c>
      <c r="D400" s="1575" t="s">
        <v>8044</v>
      </c>
      <c r="E400" s="2213">
        <v>0.4</v>
      </c>
      <c r="F400" s="2215"/>
      <c r="G400" s="2215"/>
      <c r="H400" s="1575"/>
      <c r="I400" s="2214"/>
      <c r="J400" s="2214"/>
      <c r="K400" s="2214"/>
      <c r="L400" s="1579"/>
      <c r="M400" s="2214"/>
      <c r="N400" s="2214"/>
      <c r="O400" s="2214"/>
      <c r="P400" s="2217">
        <v>0.4</v>
      </c>
      <c r="Q400" s="2217">
        <v>0.4</v>
      </c>
      <c r="R400" s="1575" t="s">
        <v>607</v>
      </c>
      <c r="S400" s="2214"/>
      <c r="T400" s="2214"/>
      <c r="U400" s="2214"/>
      <c r="V400" s="2214"/>
      <c r="W400" s="2214"/>
      <c r="X400" s="2214"/>
      <c r="Y400" s="2214"/>
      <c r="Z400" s="1579"/>
      <c r="AA400" s="993">
        <v>0.4</v>
      </c>
    </row>
    <row r="401" spans="1:27">
      <c r="A401" s="1371">
        <v>30</v>
      </c>
      <c r="B401" s="1574" t="s">
        <v>14064</v>
      </c>
      <c r="C401" s="1574" t="s">
        <v>14065</v>
      </c>
      <c r="D401" s="1575" t="s">
        <v>8044</v>
      </c>
      <c r="E401" s="2213">
        <v>0.76</v>
      </c>
      <c r="F401" s="2215"/>
      <c r="G401" s="2215"/>
      <c r="H401" s="1575"/>
      <c r="I401" s="2214"/>
      <c r="J401" s="2214"/>
      <c r="K401" s="2214"/>
      <c r="L401" s="1579"/>
      <c r="M401" s="2214"/>
      <c r="N401" s="2214"/>
      <c r="O401" s="2214"/>
      <c r="P401" s="2217">
        <v>0.76</v>
      </c>
      <c r="Q401" s="2217">
        <v>0.76</v>
      </c>
      <c r="R401" s="1575" t="s">
        <v>607</v>
      </c>
      <c r="S401" s="2214"/>
      <c r="T401" s="2214"/>
      <c r="U401" s="2214"/>
      <c r="V401" s="2214"/>
      <c r="W401" s="2214"/>
      <c r="X401" s="2214"/>
      <c r="Y401" s="2214"/>
      <c r="Z401" s="1579"/>
      <c r="AA401" s="993">
        <v>0.76</v>
      </c>
    </row>
    <row r="402" spans="1:27">
      <c r="A402" s="1371">
        <v>31</v>
      </c>
      <c r="B402" s="1576" t="s">
        <v>14066</v>
      </c>
      <c r="C402" s="1574" t="s">
        <v>14067</v>
      </c>
      <c r="D402" s="1575" t="s">
        <v>8044</v>
      </c>
      <c r="E402" s="2218">
        <v>0.42</v>
      </c>
      <c r="F402" s="123">
        <v>0.42</v>
      </c>
      <c r="G402" s="123"/>
      <c r="H402" s="1578"/>
      <c r="I402" s="123"/>
      <c r="J402" s="123"/>
      <c r="K402" s="123"/>
      <c r="L402" s="993">
        <v>0.42</v>
      </c>
      <c r="M402" s="2216"/>
      <c r="N402" s="2216"/>
      <c r="O402" s="2216"/>
      <c r="P402" s="122"/>
      <c r="Q402" s="122"/>
      <c r="R402" s="1575" t="s">
        <v>607</v>
      </c>
      <c r="S402" s="2214"/>
      <c r="T402" s="2214"/>
      <c r="U402" s="2214"/>
      <c r="V402" s="2214"/>
      <c r="W402" s="2214"/>
      <c r="X402" s="2214"/>
      <c r="Y402" s="2214"/>
      <c r="Z402" s="1579">
        <v>0.42</v>
      </c>
      <c r="AA402" s="993"/>
    </row>
    <row r="403" spans="1:27">
      <c r="A403" s="1371">
        <v>32</v>
      </c>
      <c r="B403" s="1576" t="s">
        <v>14068</v>
      </c>
      <c r="C403" s="1574" t="s">
        <v>14069</v>
      </c>
      <c r="D403" s="1575" t="s">
        <v>8044</v>
      </c>
      <c r="E403" s="2216">
        <v>0.46</v>
      </c>
      <c r="F403" s="123">
        <v>0.46</v>
      </c>
      <c r="G403" s="123"/>
      <c r="H403" s="1578"/>
      <c r="I403" s="2216"/>
      <c r="J403" s="2216"/>
      <c r="K403" s="2216"/>
      <c r="L403" s="993">
        <v>0.46</v>
      </c>
      <c r="M403" s="2216"/>
      <c r="N403" s="2216"/>
      <c r="O403" s="2216"/>
      <c r="P403" s="122"/>
      <c r="Q403" s="122"/>
      <c r="R403" s="1575" t="s">
        <v>607</v>
      </c>
      <c r="S403" s="2214"/>
      <c r="T403" s="2214"/>
      <c r="U403" s="2214"/>
      <c r="V403" s="2214"/>
      <c r="W403" s="2214"/>
      <c r="X403" s="2214"/>
      <c r="Y403" s="2214"/>
      <c r="Z403" s="1579">
        <v>0.46</v>
      </c>
      <c r="AA403" s="993"/>
    </row>
    <row r="404" spans="1:27">
      <c r="A404" s="1371">
        <v>33</v>
      </c>
      <c r="B404" s="1576" t="s">
        <v>14070</v>
      </c>
      <c r="C404" s="1574" t="s">
        <v>14071</v>
      </c>
      <c r="D404" s="1575" t="s">
        <v>8044</v>
      </c>
      <c r="E404" s="2213">
        <v>0.16</v>
      </c>
      <c r="F404" s="2215"/>
      <c r="G404" s="2215"/>
      <c r="H404" s="1575"/>
      <c r="I404" s="2214"/>
      <c r="J404" s="2214"/>
      <c r="K404" s="2214"/>
      <c r="L404" s="1579"/>
      <c r="M404" s="2214"/>
      <c r="N404" s="2214"/>
      <c r="O404" s="2214"/>
      <c r="P404" s="2217">
        <v>0.16</v>
      </c>
      <c r="Q404" s="2217">
        <v>0.16</v>
      </c>
      <c r="R404" s="1575" t="s">
        <v>607</v>
      </c>
      <c r="S404" s="2214"/>
      <c r="T404" s="2214"/>
      <c r="U404" s="2214"/>
      <c r="V404" s="2214"/>
      <c r="W404" s="2214"/>
      <c r="X404" s="2214"/>
      <c r="Y404" s="2214"/>
      <c r="Z404" s="1579"/>
      <c r="AA404" s="993">
        <v>0.16</v>
      </c>
    </row>
    <row r="405" spans="1:27">
      <c r="A405" s="1371">
        <v>34</v>
      </c>
      <c r="B405" s="1576" t="s">
        <v>14072</v>
      </c>
      <c r="C405" s="1574" t="s">
        <v>14073</v>
      </c>
      <c r="D405" s="1575" t="s">
        <v>8044</v>
      </c>
      <c r="E405" s="2213">
        <v>0.08</v>
      </c>
      <c r="F405" s="2215"/>
      <c r="G405" s="2215"/>
      <c r="H405" s="1575"/>
      <c r="I405" s="2214"/>
      <c r="J405" s="2214"/>
      <c r="K405" s="2214"/>
      <c r="L405" s="1579"/>
      <c r="M405" s="2214"/>
      <c r="N405" s="2214"/>
      <c r="O405" s="2214"/>
      <c r="P405" s="2217">
        <v>0.08</v>
      </c>
      <c r="Q405" s="2217">
        <v>0.08</v>
      </c>
      <c r="R405" s="1575" t="s">
        <v>607</v>
      </c>
      <c r="S405" s="2214"/>
      <c r="T405" s="2214"/>
      <c r="U405" s="2214"/>
      <c r="V405" s="2214"/>
      <c r="W405" s="2214"/>
      <c r="X405" s="2214"/>
      <c r="Y405" s="2214"/>
      <c r="Z405" s="1579"/>
      <c r="AA405" s="993">
        <v>0.08</v>
      </c>
    </row>
    <row r="406" spans="1:27">
      <c r="A406" s="1371">
        <v>35</v>
      </c>
      <c r="B406" s="1576" t="s">
        <v>14074</v>
      </c>
      <c r="C406" s="1574" t="s">
        <v>14075</v>
      </c>
      <c r="D406" s="1575" t="s">
        <v>8044</v>
      </c>
      <c r="E406" s="2213">
        <v>0.4</v>
      </c>
      <c r="F406" s="2215"/>
      <c r="G406" s="2215"/>
      <c r="H406" s="1575"/>
      <c r="I406" s="2214"/>
      <c r="J406" s="2214"/>
      <c r="K406" s="2214"/>
      <c r="L406" s="1579"/>
      <c r="M406" s="2214"/>
      <c r="N406" s="2214"/>
      <c r="O406" s="2214"/>
      <c r="P406" s="2217">
        <v>0.4</v>
      </c>
      <c r="Q406" s="2217">
        <v>0.4</v>
      </c>
      <c r="R406" s="1575" t="s">
        <v>607</v>
      </c>
      <c r="S406" s="2214"/>
      <c r="T406" s="2214"/>
      <c r="U406" s="2214"/>
      <c r="V406" s="2214"/>
      <c r="W406" s="2214"/>
      <c r="X406" s="2214"/>
      <c r="Y406" s="2214"/>
      <c r="Z406" s="1579"/>
      <c r="AA406" s="993">
        <v>0.4</v>
      </c>
    </row>
    <row r="407" spans="1:27">
      <c r="A407" s="1371">
        <v>36</v>
      </c>
      <c r="B407" s="1577" t="s">
        <v>14076</v>
      </c>
      <c r="C407" s="1574" t="s">
        <v>14077</v>
      </c>
      <c r="D407" s="1575" t="s">
        <v>8044</v>
      </c>
      <c r="E407" s="2216">
        <v>0.72</v>
      </c>
      <c r="F407" s="122">
        <v>0.72</v>
      </c>
      <c r="G407" s="122">
        <v>0.72</v>
      </c>
      <c r="H407" s="122"/>
      <c r="I407" s="2216"/>
      <c r="J407" s="2216"/>
      <c r="K407" s="2216"/>
      <c r="L407" s="1579"/>
      <c r="M407" s="2216"/>
      <c r="N407" s="2216"/>
      <c r="O407" s="2216"/>
      <c r="P407" s="122"/>
      <c r="Q407" s="122"/>
      <c r="R407" s="1575">
        <v>5</v>
      </c>
      <c r="S407" s="2214"/>
      <c r="T407" s="2214"/>
      <c r="U407" s="2214"/>
      <c r="V407" s="2214"/>
      <c r="W407" s="2214"/>
      <c r="X407" s="2214"/>
      <c r="Y407" s="2214"/>
      <c r="Z407" s="1579">
        <v>0.72</v>
      </c>
      <c r="AA407" s="993"/>
    </row>
    <row r="408" spans="1:27">
      <c r="A408" s="1371">
        <v>37</v>
      </c>
      <c r="B408" s="1576" t="s">
        <v>14078</v>
      </c>
      <c r="C408" s="1574" t="s">
        <v>14079</v>
      </c>
      <c r="D408" s="1575" t="s">
        <v>8044</v>
      </c>
      <c r="E408" s="2213">
        <v>0.9</v>
      </c>
      <c r="F408" s="2217">
        <v>0.9</v>
      </c>
      <c r="G408" s="2217">
        <v>0.9</v>
      </c>
      <c r="H408" s="2217"/>
      <c r="I408" s="2214"/>
      <c r="J408" s="2214"/>
      <c r="K408" s="2214"/>
      <c r="L408" s="1579"/>
      <c r="M408" s="2214"/>
      <c r="N408" s="2214"/>
      <c r="O408" s="2214"/>
      <c r="P408" s="2217"/>
      <c r="Q408" s="2217"/>
      <c r="R408" s="1575">
        <v>5</v>
      </c>
      <c r="S408" s="2214"/>
      <c r="T408" s="2214"/>
      <c r="U408" s="2214"/>
      <c r="V408" s="2214"/>
      <c r="W408" s="2214"/>
      <c r="X408" s="2214"/>
      <c r="Y408" s="2214"/>
      <c r="Z408" s="1579">
        <v>0.9</v>
      </c>
      <c r="AA408" s="993"/>
    </row>
    <row r="409" spans="1:27">
      <c r="A409" s="1371">
        <v>38</v>
      </c>
      <c r="B409" s="1576" t="s">
        <v>14080</v>
      </c>
      <c r="C409" s="1574" t="s">
        <v>14081</v>
      </c>
      <c r="D409" s="1575" t="s">
        <v>8044</v>
      </c>
      <c r="E409" s="2213">
        <v>0.48</v>
      </c>
      <c r="F409" s="2217"/>
      <c r="G409" s="2217"/>
      <c r="H409" s="2217"/>
      <c r="I409" s="2214"/>
      <c r="J409" s="2214"/>
      <c r="K409" s="2214"/>
      <c r="L409" s="1579"/>
      <c r="M409" s="2214"/>
      <c r="N409" s="2214"/>
      <c r="O409" s="2214"/>
      <c r="P409" s="2217">
        <v>0.48</v>
      </c>
      <c r="Q409" s="2217">
        <v>0.48</v>
      </c>
      <c r="R409" s="1575" t="s">
        <v>607</v>
      </c>
      <c r="S409" s="2214"/>
      <c r="T409" s="2214"/>
      <c r="U409" s="2214"/>
      <c r="V409" s="2214"/>
      <c r="W409" s="2214"/>
      <c r="X409" s="2214"/>
      <c r="Y409" s="2214"/>
      <c r="Z409" s="1579"/>
      <c r="AA409" s="993">
        <v>0.48</v>
      </c>
    </row>
    <row r="410" spans="1:27">
      <c r="A410" s="1371">
        <v>39</v>
      </c>
      <c r="B410" s="1576" t="s">
        <v>14082</v>
      </c>
      <c r="C410" s="1574" t="s">
        <v>14083</v>
      </c>
      <c r="D410" s="1575" t="s">
        <v>8044</v>
      </c>
      <c r="E410" s="2213">
        <v>0.7</v>
      </c>
      <c r="F410" s="2217"/>
      <c r="G410" s="2217"/>
      <c r="H410" s="2217"/>
      <c r="I410" s="2214"/>
      <c r="J410" s="2214"/>
      <c r="K410" s="2214"/>
      <c r="L410" s="1579"/>
      <c r="M410" s="2214"/>
      <c r="N410" s="2214"/>
      <c r="O410" s="2214"/>
      <c r="P410" s="2217">
        <v>0.7</v>
      </c>
      <c r="Q410" s="2217">
        <v>0.7</v>
      </c>
      <c r="R410" s="1575" t="s">
        <v>607</v>
      </c>
      <c r="S410" s="2214"/>
      <c r="T410" s="2214"/>
      <c r="U410" s="2214"/>
      <c r="V410" s="2214"/>
      <c r="W410" s="2214"/>
      <c r="X410" s="2214"/>
      <c r="Y410" s="2214"/>
      <c r="Z410" s="1579"/>
      <c r="AA410" s="993">
        <v>0.7</v>
      </c>
    </row>
    <row r="411" spans="1:27">
      <c r="A411" s="1371">
        <v>40</v>
      </c>
      <c r="B411" s="1574" t="s">
        <v>14084</v>
      </c>
      <c r="C411" s="1574" t="s">
        <v>14085</v>
      </c>
      <c r="D411" s="1575" t="s">
        <v>8044</v>
      </c>
      <c r="E411" s="2213">
        <v>0.7</v>
      </c>
      <c r="F411" s="2217"/>
      <c r="G411" s="2217"/>
      <c r="H411" s="2217"/>
      <c r="I411" s="2214"/>
      <c r="J411" s="2214"/>
      <c r="K411" s="2214"/>
      <c r="L411" s="1579"/>
      <c r="M411" s="2214"/>
      <c r="N411" s="2214"/>
      <c r="O411" s="2214"/>
      <c r="P411" s="2217">
        <v>0.7</v>
      </c>
      <c r="Q411" s="2217">
        <v>0.7</v>
      </c>
      <c r="R411" s="1575" t="s">
        <v>607</v>
      </c>
      <c r="S411" s="2214"/>
      <c r="T411" s="2214"/>
      <c r="U411" s="2214"/>
      <c r="V411" s="2214"/>
      <c r="W411" s="2214"/>
      <c r="X411" s="2214"/>
      <c r="Y411" s="2214"/>
      <c r="Z411" s="1579"/>
      <c r="AA411" s="993">
        <v>0.7</v>
      </c>
    </row>
    <row r="412" spans="1:27">
      <c r="A412" s="1371">
        <v>41</v>
      </c>
      <c r="B412" s="1574" t="s">
        <v>14086</v>
      </c>
      <c r="C412" s="1574" t="s">
        <v>14087</v>
      </c>
      <c r="D412" s="1575" t="s">
        <v>8044</v>
      </c>
      <c r="E412" s="2213">
        <v>1.32</v>
      </c>
      <c r="F412" s="2217">
        <v>0.15</v>
      </c>
      <c r="G412" s="2217">
        <v>0.15</v>
      </c>
      <c r="H412" s="2217"/>
      <c r="I412" s="2214"/>
      <c r="J412" s="2214"/>
      <c r="K412" s="2214"/>
      <c r="L412" s="1579"/>
      <c r="M412" s="2214"/>
      <c r="N412" s="2214"/>
      <c r="O412" s="2214"/>
      <c r="P412" s="2217">
        <v>1.17</v>
      </c>
      <c r="Q412" s="2217">
        <v>1.17</v>
      </c>
      <c r="R412" s="1575">
        <v>5</v>
      </c>
      <c r="S412" s="2214"/>
      <c r="T412" s="2214"/>
      <c r="U412" s="2214"/>
      <c r="V412" s="2214"/>
      <c r="W412" s="2214"/>
      <c r="X412" s="2214"/>
      <c r="Y412" s="2214"/>
      <c r="Z412" s="1579">
        <v>1.32</v>
      </c>
      <c r="AA412" s="993"/>
    </row>
    <row r="413" spans="1:27">
      <c r="A413" s="1371">
        <v>42</v>
      </c>
      <c r="B413" s="1576" t="s">
        <v>14088</v>
      </c>
      <c r="C413" s="1574" t="s">
        <v>14089</v>
      </c>
      <c r="D413" s="1575" t="s">
        <v>8044</v>
      </c>
      <c r="E413" s="2213">
        <v>0.88</v>
      </c>
      <c r="F413" s="2217"/>
      <c r="G413" s="2217"/>
      <c r="H413" s="2217"/>
      <c r="I413" s="2214"/>
      <c r="J413" s="2214"/>
      <c r="K413" s="2214"/>
      <c r="L413" s="1579"/>
      <c r="M413" s="2214"/>
      <c r="N413" s="2214"/>
      <c r="O413" s="2214"/>
      <c r="P413" s="2217">
        <v>0.88</v>
      </c>
      <c r="Q413" s="2217">
        <v>0.88</v>
      </c>
      <c r="R413" s="1575" t="s">
        <v>607</v>
      </c>
      <c r="S413" s="2214"/>
      <c r="T413" s="2214"/>
      <c r="U413" s="2214"/>
      <c r="V413" s="2214"/>
      <c r="W413" s="2214"/>
      <c r="X413" s="2214"/>
      <c r="Y413" s="2214"/>
      <c r="Z413" s="1579"/>
      <c r="AA413" s="993">
        <v>0.88</v>
      </c>
    </row>
    <row r="414" spans="1:27">
      <c r="A414" s="1371">
        <v>43</v>
      </c>
      <c r="B414" s="1574" t="s">
        <v>14090</v>
      </c>
      <c r="C414" s="1574" t="s">
        <v>14091</v>
      </c>
      <c r="D414" s="1575" t="s">
        <v>8044</v>
      </c>
      <c r="E414" s="2213">
        <v>0.64</v>
      </c>
      <c r="F414" s="2217"/>
      <c r="G414" s="2217"/>
      <c r="H414" s="2217"/>
      <c r="I414" s="2214"/>
      <c r="J414" s="2214"/>
      <c r="K414" s="2214"/>
      <c r="L414" s="1579"/>
      <c r="M414" s="2214"/>
      <c r="N414" s="2214"/>
      <c r="O414" s="2214"/>
      <c r="P414" s="2217">
        <v>0.64</v>
      </c>
      <c r="Q414" s="2217">
        <v>0.64</v>
      </c>
      <c r="R414" s="1575" t="s">
        <v>607</v>
      </c>
      <c r="S414" s="2214"/>
      <c r="T414" s="2214"/>
      <c r="U414" s="2214"/>
      <c r="V414" s="2214"/>
      <c r="W414" s="2214"/>
      <c r="X414" s="2214"/>
      <c r="Y414" s="2214"/>
      <c r="Z414" s="1579"/>
      <c r="AA414" s="993">
        <v>0.64</v>
      </c>
    </row>
    <row r="415" spans="1:27">
      <c r="A415" s="1371">
        <v>44</v>
      </c>
      <c r="B415" s="1574" t="s">
        <v>14092</v>
      </c>
      <c r="C415" s="1574" t="s">
        <v>14093</v>
      </c>
      <c r="D415" s="1575" t="s">
        <v>8044</v>
      </c>
      <c r="E415" s="2213">
        <v>0.34</v>
      </c>
      <c r="F415" s="2217"/>
      <c r="G415" s="2217"/>
      <c r="H415" s="2217"/>
      <c r="I415" s="2214"/>
      <c r="J415" s="2214"/>
      <c r="K415" s="2214"/>
      <c r="L415" s="1579"/>
      <c r="M415" s="2214"/>
      <c r="N415" s="2214"/>
      <c r="O415" s="2214"/>
      <c r="P415" s="2217">
        <v>0.34</v>
      </c>
      <c r="Q415" s="2217">
        <v>0.34</v>
      </c>
      <c r="R415" s="1575" t="s">
        <v>607</v>
      </c>
      <c r="S415" s="2214"/>
      <c r="T415" s="2214"/>
      <c r="U415" s="2214"/>
      <c r="V415" s="2214"/>
      <c r="W415" s="2214"/>
      <c r="X415" s="2214"/>
      <c r="Y415" s="2214"/>
      <c r="Z415" s="1579"/>
      <c r="AA415" s="993">
        <v>0.34</v>
      </c>
    </row>
    <row r="416" spans="1:27">
      <c r="A416" s="1371">
        <v>45</v>
      </c>
      <c r="B416" s="1576" t="s">
        <v>14094</v>
      </c>
      <c r="C416" s="1574" t="s">
        <v>14095</v>
      </c>
      <c r="D416" s="1575" t="s">
        <v>8044</v>
      </c>
      <c r="E416" s="2213">
        <v>0.88</v>
      </c>
      <c r="F416" s="2217"/>
      <c r="G416" s="2217"/>
      <c r="H416" s="2217"/>
      <c r="I416" s="2214"/>
      <c r="J416" s="2214"/>
      <c r="K416" s="2214"/>
      <c r="L416" s="1579"/>
      <c r="M416" s="2214"/>
      <c r="N416" s="2214"/>
      <c r="O416" s="2214"/>
      <c r="P416" s="2217">
        <v>0.88</v>
      </c>
      <c r="Q416" s="2217">
        <v>0.88</v>
      </c>
      <c r="R416" s="1575" t="s">
        <v>607</v>
      </c>
      <c r="S416" s="2214"/>
      <c r="T416" s="2214"/>
      <c r="U416" s="2214"/>
      <c r="V416" s="2214"/>
      <c r="W416" s="2214"/>
      <c r="X416" s="2214"/>
      <c r="Y416" s="2214"/>
      <c r="Z416" s="1579"/>
      <c r="AA416" s="993">
        <v>0.88</v>
      </c>
    </row>
    <row r="417" spans="1:27">
      <c r="A417" s="1371">
        <v>46</v>
      </c>
      <c r="B417" s="1574" t="s">
        <v>14096</v>
      </c>
      <c r="C417" s="1574" t="s">
        <v>14097</v>
      </c>
      <c r="D417" s="1575" t="s">
        <v>8044</v>
      </c>
      <c r="E417" s="2213">
        <v>0.28000000000000003</v>
      </c>
      <c r="F417" s="2217"/>
      <c r="G417" s="2217"/>
      <c r="H417" s="2217"/>
      <c r="I417" s="2214"/>
      <c r="J417" s="2214"/>
      <c r="K417" s="2214"/>
      <c r="L417" s="1579"/>
      <c r="M417" s="2214"/>
      <c r="N417" s="2214"/>
      <c r="O417" s="2214"/>
      <c r="P417" s="2217">
        <v>0.28000000000000003</v>
      </c>
      <c r="Q417" s="2217">
        <v>0.28000000000000003</v>
      </c>
      <c r="R417" s="1575" t="s">
        <v>607</v>
      </c>
      <c r="S417" s="2214"/>
      <c r="T417" s="2214"/>
      <c r="U417" s="2214"/>
      <c r="V417" s="2214"/>
      <c r="W417" s="2214"/>
      <c r="X417" s="2214"/>
      <c r="Y417" s="2214"/>
      <c r="Z417" s="1579"/>
      <c r="AA417" s="993">
        <v>0.28000000000000003</v>
      </c>
    </row>
    <row r="418" spans="1:27">
      <c r="A418" s="1371">
        <v>47</v>
      </c>
      <c r="B418" s="1574" t="s">
        <v>14098</v>
      </c>
      <c r="C418" s="1574" t="s">
        <v>14099</v>
      </c>
      <c r="D418" s="1575" t="s">
        <v>8044</v>
      </c>
      <c r="E418" s="2213">
        <v>0.48</v>
      </c>
      <c r="F418" s="2217"/>
      <c r="G418" s="2217"/>
      <c r="H418" s="2217"/>
      <c r="I418" s="2214"/>
      <c r="J418" s="2214"/>
      <c r="K418" s="2214"/>
      <c r="L418" s="1579"/>
      <c r="M418" s="2214"/>
      <c r="N418" s="2214"/>
      <c r="O418" s="2214"/>
      <c r="P418" s="2217">
        <v>0.48</v>
      </c>
      <c r="Q418" s="2217">
        <v>0.48</v>
      </c>
      <c r="R418" s="1575" t="s">
        <v>607</v>
      </c>
      <c r="S418" s="2214"/>
      <c r="T418" s="2214"/>
      <c r="U418" s="2214"/>
      <c r="V418" s="2214"/>
      <c r="W418" s="2214"/>
      <c r="X418" s="2214"/>
      <c r="Y418" s="2214"/>
      <c r="Z418" s="1579"/>
      <c r="AA418" s="993">
        <v>0.48</v>
      </c>
    </row>
    <row r="419" spans="1:27">
      <c r="A419" s="1371">
        <v>48</v>
      </c>
      <c r="B419" s="1574" t="s">
        <v>14100</v>
      </c>
      <c r="C419" s="1574" t="s">
        <v>14101</v>
      </c>
      <c r="D419" s="1575" t="s">
        <v>8044</v>
      </c>
      <c r="E419" s="2213">
        <v>0.57999999999999996</v>
      </c>
      <c r="F419" s="2217">
        <v>0.25</v>
      </c>
      <c r="G419" s="2217">
        <v>0.25</v>
      </c>
      <c r="H419" s="2217"/>
      <c r="I419" s="2214"/>
      <c r="J419" s="2214"/>
      <c r="K419" s="2214"/>
      <c r="L419" s="1579"/>
      <c r="M419" s="2214"/>
      <c r="N419" s="2214"/>
      <c r="O419" s="2214"/>
      <c r="P419" s="2217">
        <v>0.33</v>
      </c>
      <c r="Q419" s="2217">
        <v>0.33</v>
      </c>
      <c r="R419" s="1575">
        <v>5</v>
      </c>
      <c r="S419" s="2214"/>
      <c r="T419" s="2214"/>
      <c r="U419" s="2214"/>
      <c r="V419" s="2214"/>
      <c r="W419" s="2214"/>
      <c r="X419" s="2214"/>
      <c r="Y419" s="2214"/>
      <c r="Z419" s="1579">
        <v>0.57999999999999996</v>
      </c>
      <c r="AA419" s="993"/>
    </row>
    <row r="420" spans="1:27">
      <c r="A420" s="1371">
        <v>49</v>
      </c>
      <c r="B420" s="1574" t="s">
        <v>14102</v>
      </c>
      <c r="C420" s="1574" t="s">
        <v>14103</v>
      </c>
      <c r="D420" s="1575" t="s">
        <v>8044</v>
      </c>
      <c r="E420" s="2213">
        <v>0.44</v>
      </c>
      <c r="F420" s="2217"/>
      <c r="G420" s="2217"/>
      <c r="H420" s="2217"/>
      <c r="I420" s="2214"/>
      <c r="J420" s="2214"/>
      <c r="K420" s="2214"/>
      <c r="L420" s="1579"/>
      <c r="M420" s="2214"/>
      <c r="N420" s="2214"/>
      <c r="O420" s="2214"/>
      <c r="P420" s="2217">
        <v>0.44</v>
      </c>
      <c r="Q420" s="2217">
        <v>0.44</v>
      </c>
      <c r="R420" s="1575" t="s">
        <v>607</v>
      </c>
      <c r="S420" s="2214"/>
      <c r="T420" s="2214"/>
      <c r="U420" s="2214"/>
      <c r="V420" s="2214"/>
      <c r="W420" s="2214"/>
      <c r="X420" s="2214"/>
      <c r="Y420" s="2214"/>
      <c r="Z420" s="1579"/>
      <c r="AA420" s="993">
        <v>0.44</v>
      </c>
    </row>
    <row r="421" spans="1:27">
      <c r="A421" s="1371">
        <v>50</v>
      </c>
      <c r="B421" s="1574" t="s">
        <v>14104</v>
      </c>
      <c r="C421" s="1574" t="s">
        <v>14105</v>
      </c>
      <c r="D421" s="1575" t="s">
        <v>8044</v>
      </c>
      <c r="E421" s="2216">
        <v>0.22</v>
      </c>
      <c r="F421" s="122">
        <v>0.22</v>
      </c>
      <c r="G421" s="122">
        <v>0.22</v>
      </c>
      <c r="H421" s="122"/>
      <c r="I421" s="2216"/>
      <c r="J421" s="2216"/>
      <c r="K421" s="2216"/>
      <c r="L421" s="1579"/>
      <c r="M421" s="2216"/>
      <c r="N421" s="2216"/>
      <c r="O421" s="2216"/>
      <c r="P421" s="122" t="s">
        <v>14285</v>
      </c>
      <c r="Q421" s="2217" t="s">
        <v>14285</v>
      </c>
      <c r="R421" s="1575">
        <v>5</v>
      </c>
      <c r="S421" s="2214"/>
      <c r="T421" s="2214"/>
      <c r="U421" s="2214"/>
      <c r="V421" s="2214"/>
      <c r="W421" s="2214"/>
      <c r="X421" s="2214"/>
      <c r="Y421" s="2214"/>
      <c r="Z421" s="1579">
        <v>0.22</v>
      </c>
      <c r="AA421" s="993" t="s">
        <v>14285</v>
      </c>
    </row>
    <row r="422" spans="1:27">
      <c r="A422" s="1371">
        <v>51</v>
      </c>
      <c r="B422" s="1574" t="s">
        <v>14106</v>
      </c>
      <c r="C422" s="1574" t="s">
        <v>14107</v>
      </c>
      <c r="D422" s="1575" t="s">
        <v>8044</v>
      </c>
      <c r="E422" s="2213">
        <v>0.44</v>
      </c>
      <c r="F422" s="2215"/>
      <c r="G422" s="2215"/>
      <c r="H422" s="1575"/>
      <c r="I422" s="2214"/>
      <c r="J422" s="2214"/>
      <c r="K422" s="2214"/>
      <c r="L422" s="1846"/>
      <c r="M422" s="2214"/>
      <c r="N422" s="2214"/>
      <c r="O422" s="2214"/>
      <c r="P422" s="2215">
        <v>0.44</v>
      </c>
      <c r="Q422" s="2215">
        <v>0.44</v>
      </c>
      <c r="R422" s="1575" t="s">
        <v>607</v>
      </c>
      <c r="S422" s="2214"/>
      <c r="T422" s="2214"/>
      <c r="U422" s="2214"/>
      <c r="V422" s="2214"/>
      <c r="W422" s="2214"/>
      <c r="X422" s="2214"/>
      <c r="Y422" s="2214"/>
      <c r="Z422" s="1579"/>
      <c r="AA422" s="993">
        <v>0.44</v>
      </c>
    </row>
    <row r="423" spans="1:27">
      <c r="A423" s="1371">
        <v>52</v>
      </c>
      <c r="B423" s="1576" t="s">
        <v>14108</v>
      </c>
      <c r="C423" s="1574" t="s">
        <v>14109</v>
      </c>
      <c r="D423" s="1575" t="s">
        <v>8044</v>
      </c>
      <c r="E423" s="2213">
        <v>0.3</v>
      </c>
      <c r="F423" s="2215"/>
      <c r="G423" s="2215"/>
      <c r="H423" s="1575"/>
      <c r="I423" s="2214"/>
      <c r="J423" s="2214"/>
      <c r="K423" s="2214"/>
      <c r="L423" s="1846"/>
      <c r="M423" s="2214"/>
      <c r="N423" s="2214"/>
      <c r="O423" s="2214"/>
      <c r="P423" s="2215">
        <v>0.3</v>
      </c>
      <c r="Q423" s="2215">
        <v>0.3</v>
      </c>
      <c r="R423" s="1575" t="s">
        <v>607</v>
      </c>
      <c r="S423" s="2214"/>
      <c r="T423" s="2214"/>
      <c r="U423" s="2214"/>
      <c r="V423" s="2214"/>
      <c r="W423" s="2214"/>
      <c r="X423" s="2214"/>
      <c r="Y423" s="2214"/>
      <c r="Z423" s="1579"/>
      <c r="AA423" s="993">
        <v>0.3</v>
      </c>
    </row>
    <row r="424" spans="1:27">
      <c r="A424" s="1371">
        <v>53</v>
      </c>
      <c r="B424" s="1574" t="s">
        <v>14110</v>
      </c>
      <c r="C424" s="1574" t="s">
        <v>14111</v>
      </c>
      <c r="D424" s="1575" t="s">
        <v>8044</v>
      </c>
      <c r="E424" s="2216">
        <v>0.44</v>
      </c>
      <c r="F424" s="123">
        <v>0.44</v>
      </c>
      <c r="G424" s="123"/>
      <c r="H424" s="1578"/>
      <c r="I424" s="2216"/>
      <c r="J424" s="2216"/>
      <c r="K424" s="2216"/>
      <c r="L424" s="993">
        <v>0.44</v>
      </c>
      <c r="M424" s="2216"/>
      <c r="N424" s="2216"/>
      <c r="O424" s="2216"/>
      <c r="P424" s="123"/>
      <c r="Q424" s="2215"/>
      <c r="R424" s="1575" t="s">
        <v>607</v>
      </c>
      <c r="S424" s="2214"/>
      <c r="T424" s="2214"/>
      <c r="U424" s="2214"/>
      <c r="V424" s="2214"/>
      <c r="W424" s="2214"/>
      <c r="X424" s="2214"/>
      <c r="Y424" s="2214"/>
      <c r="Z424" s="1579">
        <v>0.44</v>
      </c>
      <c r="AA424" s="993"/>
    </row>
    <row r="425" spans="1:27">
      <c r="A425" s="1371">
        <v>54</v>
      </c>
      <c r="B425" s="1574" t="s">
        <v>14112</v>
      </c>
      <c r="C425" s="1574" t="s">
        <v>14113</v>
      </c>
      <c r="D425" s="1575" t="s">
        <v>8044</v>
      </c>
      <c r="E425" s="2216">
        <v>0.6</v>
      </c>
      <c r="F425" s="123">
        <v>0.373</v>
      </c>
      <c r="G425" s="123">
        <v>0.373</v>
      </c>
      <c r="H425" s="1578"/>
      <c r="I425" s="2216"/>
      <c r="J425" s="2216"/>
      <c r="K425" s="2216"/>
      <c r="L425" s="1846"/>
      <c r="M425" s="2216"/>
      <c r="N425" s="2216"/>
      <c r="O425" s="2216"/>
      <c r="P425" s="123">
        <v>0.22700000000000001</v>
      </c>
      <c r="Q425" s="123">
        <v>0.22700000000000001</v>
      </c>
      <c r="R425" s="1575" t="s">
        <v>607</v>
      </c>
      <c r="S425" s="2214"/>
      <c r="T425" s="2214"/>
      <c r="U425" s="2214"/>
      <c r="V425" s="2214"/>
      <c r="W425" s="2214"/>
      <c r="X425" s="2214"/>
      <c r="Y425" s="2214"/>
      <c r="Z425" s="1579">
        <v>0.373</v>
      </c>
      <c r="AA425" s="993">
        <v>0.22700000000000001</v>
      </c>
    </row>
    <row r="426" spans="1:27">
      <c r="A426" s="1371">
        <v>55</v>
      </c>
      <c r="B426" s="1576" t="s">
        <v>14114</v>
      </c>
      <c r="C426" s="1574" t="s">
        <v>14115</v>
      </c>
      <c r="D426" s="1575" t="s">
        <v>8044</v>
      </c>
      <c r="E426" s="2213">
        <v>0.28000000000000003</v>
      </c>
      <c r="F426" s="2215"/>
      <c r="G426" s="2215"/>
      <c r="H426" s="1575"/>
      <c r="I426" s="2214"/>
      <c r="J426" s="2214"/>
      <c r="K426" s="2214"/>
      <c r="L426" s="1846"/>
      <c r="M426" s="2214"/>
      <c r="N426" s="2214"/>
      <c r="O426" s="2214"/>
      <c r="P426" s="2215">
        <v>0.28000000000000003</v>
      </c>
      <c r="Q426" s="2215">
        <v>0.28000000000000003</v>
      </c>
      <c r="R426" s="1575" t="s">
        <v>607</v>
      </c>
      <c r="S426" s="2214"/>
      <c r="T426" s="2214"/>
      <c r="U426" s="2214"/>
      <c r="V426" s="2214"/>
      <c r="W426" s="2214"/>
      <c r="X426" s="2214"/>
      <c r="Y426" s="2214"/>
      <c r="Z426" s="1579"/>
      <c r="AA426" s="993">
        <v>0.28000000000000003</v>
      </c>
    </row>
    <row r="427" spans="1:27">
      <c r="A427" s="1371">
        <v>56</v>
      </c>
      <c r="B427" s="1574" t="s">
        <v>14116</v>
      </c>
      <c r="C427" s="1574" t="s">
        <v>14117</v>
      </c>
      <c r="D427" s="1575" t="s">
        <v>8044</v>
      </c>
      <c r="E427" s="2213">
        <v>0.5</v>
      </c>
      <c r="F427" s="2215"/>
      <c r="G427" s="2215"/>
      <c r="H427" s="1575"/>
      <c r="I427" s="2214"/>
      <c r="J427" s="2214"/>
      <c r="K427" s="2214"/>
      <c r="L427" s="1846"/>
      <c r="M427" s="2214"/>
      <c r="N427" s="2214"/>
      <c r="O427" s="2214"/>
      <c r="P427" s="2215">
        <v>0.5</v>
      </c>
      <c r="Q427" s="2215">
        <v>0.5</v>
      </c>
      <c r="R427" s="1575" t="s">
        <v>607</v>
      </c>
      <c r="S427" s="2214"/>
      <c r="T427" s="2214"/>
      <c r="U427" s="2214"/>
      <c r="V427" s="2214"/>
      <c r="W427" s="2214"/>
      <c r="X427" s="2214"/>
      <c r="Y427" s="2214"/>
      <c r="Z427" s="1579"/>
      <c r="AA427" s="993">
        <v>0.5</v>
      </c>
    </row>
    <row r="428" spans="1:27">
      <c r="A428" s="1371">
        <v>57</v>
      </c>
      <c r="B428" s="1574" t="s">
        <v>14118</v>
      </c>
      <c r="C428" s="1574" t="s">
        <v>14119</v>
      </c>
      <c r="D428" s="1575" t="s">
        <v>8044</v>
      </c>
      <c r="E428" s="2213">
        <v>0.28000000000000003</v>
      </c>
      <c r="F428" s="2215"/>
      <c r="G428" s="2215"/>
      <c r="H428" s="1575"/>
      <c r="I428" s="2214"/>
      <c r="J428" s="2214"/>
      <c r="K428" s="2214"/>
      <c r="L428" s="1846"/>
      <c r="M428" s="2214"/>
      <c r="N428" s="2214"/>
      <c r="O428" s="2214"/>
      <c r="P428" s="2215">
        <v>0.28000000000000003</v>
      </c>
      <c r="Q428" s="2215">
        <v>0.28000000000000003</v>
      </c>
      <c r="R428" s="1575" t="s">
        <v>607</v>
      </c>
      <c r="S428" s="2214"/>
      <c r="T428" s="2214"/>
      <c r="U428" s="2214"/>
      <c r="V428" s="2214"/>
      <c r="W428" s="2214"/>
      <c r="X428" s="2214"/>
      <c r="Y428" s="2214"/>
      <c r="Z428" s="1579"/>
      <c r="AA428" s="993">
        <v>0.28000000000000003</v>
      </c>
    </row>
    <row r="429" spans="1:27">
      <c r="A429" s="1371">
        <v>58</v>
      </c>
      <c r="B429" s="1574" t="s">
        <v>14120</v>
      </c>
      <c r="C429" s="1574" t="s">
        <v>14121</v>
      </c>
      <c r="D429" s="1575" t="s">
        <v>8044</v>
      </c>
      <c r="E429" s="2213">
        <v>0.38</v>
      </c>
      <c r="F429" s="2215"/>
      <c r="G429" s="2215"/>
      <c r="H429" s="1575"/>
      <c r="I429" s="2214"/>
      <c r="J429" s="2214"/>
      <c r="K429" s="2214"/>
      <c r="L429" s="1846"/>
      <c r="M429" s="2214"/>
      <c r="N429" s="2214"/>
      <c r="O429" s="2214"/>
      <c r="P429" s="2215">
        <v>0.38</v>
      </c>
      <c r="Q429" s="2215">
        <v>0.38</v>
      </c>
      <c r="R429" s="1575" t="s">
        <v>607</v>
      </c>
      <c r="S429" s="2214"/>
      <c r="T429" s="2214"/>
      <c r="U429" s="2214"/>
      <c r="V429" s="2214"/>
      <c r="W429" s="2214"/>
      <c r="X429" s="2214"/>
      <c r="Y429" s="2214"/>
      <c r="Z429" s="1579"/>
      <c r="AA429" s="993">
        <v>0.38</v>
      </c>
    </row>
    <row r="430" spans="1:27">
      <c r="A430" s="1371">
        <v>59</v>
      </c>
      <c r="B430" s="1574" t="s">
        <v>14122</v>
      </c>
      <c r="C430" s="1574" t="s">
        <v>14123</v>
      </c>
      <c r="D430" s="1575" t="s">
        <v>8044</v>
      </c>
      <c r="E430" s="2213">
        <v>0.38</v>
      </c>
      <c r="F430" s="2215">
        <v>0.35</v>
      </c>
      <c r="G430" s="2215">
        <v>0.35</v>
      </c>
      <c r="H430" s="1575"/>
      <c r="I430" s="2214"/>
      <c r="J430" s="2214"/>
      <c r="K430" s="2214"/>
      <c r="L430" s="1846"/>
      <c r="M430" s="2214"/>
      <c r="N430" s="2214"/>
      <c r="O430" s="2214"/>
      <c r="P430" s="2215">
        <v>0.03</v>
      </c>
      <c r="Q430" s="2215">
        <v>0.03</v>
      </c>
      <c r="R430" s="1575">
        <v>5</v>
      </c>
      <c r="S430" s="2214"/>
      <c r="T430" s="2214"/>
      <c r="U430" s="2214"/>
      <c r="V430" s="2214"/>
      <c r="W430" s="2214"/>
      <c r="X430" s="2214"/>
      <c r="Y430" s="2214"/>
      <c r="Z430" s="1579">
        <v>0.38</v>
      </c>
      <c r="AA430" s="993"/>
    </row>
    <row r="431" spans="1:27">
      <c r="A431" s="1371">
        <v>60</v>
      </c>
      <c r="B431" s="1574" t="s">
        <v>14124</v>
      </c>
      <c r="C431" s="1574" t="s">
        <v>14125</v>
      </c>
      <c r="D431" s="1575" t="s">
        <v>8044</v>
      </c>
      <c r="E431" s="2213">
        <v>0.7</v>
      </c>
      <c r="F431" s="2215"/>
      <c r="G431" s="2215"/>
      <c r="H431" s="1575"/>
      <c r="I431" s="2214"/>
      <c r="J431" s="2214"/>
      <c r="K431" s="2214"/>
      <c r="L431" s="1846"/>
      <c r="M431" s="2214"/>
      <c r="N431" s="2214"/>
      <c r="O431" s="2214"/>
      <c r="P431" s="2215">
        <v>0.7</v>
      </c>
      <c r="Q431" s="2215">
        <v>0.7</v>
      </c>
      <c r="R431" s="1575" t="s">
        <v>607</v>
      </c>
      <c r="S431" s="2214"/>
      <c r="T431" s="2214"/>
      <c r="U431" s="2214"/>
      <c r="V431" s="2214"/>
      <c r="W431" s="2214"/>
      <c r="X431" s="2214"/>
      <c r="Y431" s="2214"/>
      <c r="Z431" s="1579"/>
      <c r="AA431" s="993">
        <v>0.7</v>
      </c>
    </row>
    <row r="432" spans="1:27">
      <c r="A432" s="1371">
        <v>61</v>
      </c>
      <c r="B432" s="1576" t="s">
        <v>14126</v>
      </c>
      <c r="C432" s="1574" t="s">
        <v>14127</v>
      </c>
      <c r="D432" s="1575" t="s">
        <v>8044</v>
      </c>
      <c r="E432" s="2213">
        <v>0.08</v>
      </c>
      <c r="F432" s="2215"/>
      <c r="G432" s="2215"/>
      <c r="H432" s="1575"/>
      <c r="I432" s="2214"/>
      <c r="J432" s="2214"/>
      <c r="K432" s="2214"/>
      <c r="L432" s="1846"/>
      <c r="M432" s="2214"/>
      <c r="N432" s="2214"/>
      <c r="O432" s="2214"/>
      <c r="P432" s="2215">
        <v>0.08</v>
      </c>
      <c r="Q432" s="2215">
        <v>0.08</v>
      </c>
      <c r="R432" s="1575" t="s">
        <v>607</v>
      </c>
      <c r="S432" s="2214"/>
      <c r="T432" s="2214"/>
      <c r="U432" s="2214"/>
      <c r="V432" s="2214"/>
      <c r="W432" s="2214"/>
      <c r="X432" s="2214"/>
      <c r="Y432" s="2214"/>
      <c r="Z432" s="1579"/>
      <c r="AA432" s="993">
        <v>0.08</v>
      </c>
    </row>
    <row r="433" spans="1:27">
      <c r="A433" s="1371">
        <v>62</v>
      </c>
      <c r="B433" s="1574" t="s">
        <v>14128</v>
      </c>
      <c r="C433" s="1574" t="s">
        <v>14129</v>
      </c>
      <c r="D433" s="1575" t="s">
        <v>8044</v>
      </c>
      <c r="E433" s="2213">
        <v>0.73</v>
      </c>
      <c r="F433" s="2215"/>
      <c r="G433" s="2215"/>
      <c r="H433" s="1575"/>
      <c r="I433" s="2214"/>
      <c r="J433" s="2214"/>
      <c r="K433" s="2214"/>
      <c r="L433" s="1846"/>
      <c r="M433" s="2214"/>
      <c r="N433" s="2214"/>
      <c r="O433" s="2214"/>
      <c r="P433" s="2215">
        <v>0.73</v>
      </c>
      <c r="Q433" s="2215">
        <v>0.73</v>
      </c>
      <c r="R433" s="1575" t="s">
        <v>607</v>
      </c>
      <c r="S433" s="2214"/>
      <c r="T433" s="2214"/>
      <c r="U433" s="2214"/>
      <c r="V433" s="2214"/>
      <c r="W433" s="2214"/>
      <c r="X433" s="2214"/>
      <c r="Y433" s="2214"/>
      <c r="Z433" s="1579"/>
      <c r="AA433" s="993">
        <v>0.73</v>
      </c>
    </row>
    <row r="434" spans="1:27">
      <c r="A434" s="1371">
        <v>63</v>
      </c>
      <c r="B434" s="1574" t="s">
        <v>14130</v>
      </c>
      <c r="C434" s="1574" t="s">
        <v>14131</v>
      </c>
      <c r="D434" s="1575" t="s">
        <v>8044</v>
      </c>
      <c r="E434" s="2213">
        <v>0.4</v>
      </c>
      <c r="F434" s="2215"/>
      <c r="G434" s="2215"/>
      <c r="H434" s="1575"/>
      <c r="I434" s="2214"/>
      <c r="J434" s="2214"/>
      <c r="K434" s="2214"/>
      <c r="L434" s="1846"/>
      <c r="M434" s="2214"/>
      <c r="N434" s="2214"/>
      <c r="O434" s="2214"/>
      <c r="P434" s="2215">
        <v>0.4</v>
      </c>
      <c r="Q434" s="2215">
        <v>0.4</v>
      </c>
      <c r="R434" s="1575" t="s">
        <v>607</v>
      </c>
      <c r="S434" s="2214"/>
      <c r="T434" s="2214"/>
      <c r="U434" s="2214"/>
      <c r="V434" s="2214"/>
      <c r="W434" s="2214"/>
      <c r="X434" s="2214"/>
      <c r="Y434" s="2214"/>
      <c r="Z434" s="1579"/>
      <c r="AA434" s="993">
        <v>0.4</v>
      </c>
    </row>
    <row r="435" spans="1:27">
      <c r="A435" s="1371">
        <v>64</v>
      </c>
      <c r="B435" s="1574" t="s">
        <v>14132</v>
      </c>
      <c r="C435" s="1574" t="s">
        <v>14133</v>
      </c>
      <c r="D435" s="1575" t="s">
        <v>8044</v>
      </c>
      <c r="E435" s="2213">
        <v>1.1499999999999999</v>
      </c>
      <c r="F435" s="2215"/>
      <c r="G435" s="2215"/>
      <c r="H435" s="1575"/>
      <c r="I435" s="2214"/>
      <c r="J435" s="2214"/>
      <c r="K435" s="2214"/>
      <c r="L435" s="1846"/>
      <c r="M435" s="2214"/>
      <c r="N435" s="2214"/>
      <c r="O435" s="2214"/>
      <c r="P435" s="2215">
        <v>1.1499999999999999</v>
      </c>
      <c r="Q435" s="2215">
        <v>1.1499999999999999</v>
      </c>
      <c r="R435" s="1575" t="s">
        <v>607</v>
      </c>
      <c r="S435" s="2214"/>
      <c r="T435" s="2214"/>
      <c r="U435" s="2214"/>
      <c r="V435" s="2214"/>
      <c r="W435" s="2214"/>
      <c r="X435" s="2214"/>
      <c r="Y435" s="2214"/>
      <c r="Z435" s="1579"/>
      <c r="AA435" s="993">
        <v>1.1499999999999999</v>
      </c>
    </row>
    <row r="436" spans="1:27">
      <c r="A436" s="1371">
        <v>65</v>
      </c>
      <c r="B436" s="1574" t="s">
        <v>14134</v>
      </c>
      <c r="C436" s="1574" t="s">
        <v>14135</v>
      </c>
      <c r="D436" s="1575" t="s">
        <v>8044</v>
      </c>
      <c r="E436" s="2216">
        <v>0.8</v>
      </c>
      <c r="F436" s="122">
        <v>0.65</v>
      </c>
      <c r="G436" s="122">
        <v>0.2</v>
      </c>
      <c r="H436" s="122"/>
      <c r="I436" s="2216"/>
      <c r="J436" s="2216"/>
      <c r="K436" s="2216"/>
      <c r="L436" s="1579">
        <v>0.45</v>
      </c>
      <c r="M436" s="2216"/>
      <c r="N436" s="2216"/>
      <c r="O436" s="2216"/>
      <c r="P436" s="122">
        <v>0.15</v>
      </c>
      <c r="Q436" s="2217">
        <v>0.15</v>
      </c>
      <c r="R436" s="1575">
        <v>5</v>
      </c>
      <c r="S436" s="2214"/>
      <c r="T436" s="2214"/>
      <c r="U436" s="2214"/>
      <c r="V436" s="2214"/>
      <c r="W436" s="2214"/>
      <c r="X436" s="2214"/>
      <c r="Y436" s="2214"/>
      <c r="Z436" s="1579">
        <v>0.65</v>
      </c>
      <c r="AA436" s="993">
        <v>0.15</v>
      </c>
    </row>
    <row r="437" spans="1:27">
      <c r="A437" s="1371">
        <v>66</v>
      </c>
      <c r="B437" s="1574" t="s">
        <v>14136</v>
      </c>
      <c r="C437" s="1574" t="s">
        <v>14137</v>
      </c>
      <c r="D437" s="1575" t="s">
        <v>8044</v>
      </c>
      <c r="E437" s="2213">
        <v>0.18</v>
      </c>
      <c r="F437" s="2215"/>
      <c r="G437" s="2215"/>
      <c r="H437" s="1575"/>
      <c r="I437" s="2214"/>
      <c r="J437" s="2214"/>
      <c r="K437" s="2214"/>
      <c r="L437" s="1846"/>
      <c r="M437" s="2214"/>
      <c r="N437" s="2214"/>
      <c r="O437" s="2214"/>
      <c r="P437" s="2215">
        <v>0.18</v>
      </c>
      <c r="Q437" s="2215">
        <v>0.18</v>
      </c>
      <c r="R437" s="1575" t="s">
        <v>607</v>
      </c>
      <c r="S437" s="2214"/>
      <c r="T437" s="2214"/>
      <c r="U437" s="2214"/>
      <c r="V437" s="2214"/>
      <c r="W437" s="2214"/>
      <c r="X437" s="2214"/>
      <c r="Y437" s="2214"/>
      <c r="Z437" s="1579"/>
      <c r="AA437" s="993">
        <v>0.18</v>
      </c>
    </row>
    <row r="438" spans="1:27">
      <c r="A438" s="1371">
        <v>67</v>
      </c>
      <c r="B438" s="1574" t="s">
        <v>14138</v>
      </c>
      <c r="C438" s="1574" t="s">
        <v>14139</v>
      </c>
      <c r="D438" s="1575" t="s">
        <v>8044</v>
      </c>
      <c r="E438" s="2213">
        <v>0.74</v>
      </c>
      <c r="F438" s="2215">
        <v>0.4</v>
      </c>
      <c r="G438" s="2215">
        <v>0.4</v>
      </c>
      <c r="H438" s="1575"/>
      <c r="I438" s="2214"/>
      <c r="J438" s="2214"/>
      <c r="K438" s="2214"/>
      <c r="L438" s="1846"/>
      <c r="M438" s="2214"/>
      <c r="N438" s="2214"/>
      <c r="O438" s="2214"/>
      <c r="P438" s="2215">
        <v>0.34</v>
      </c>
      <c r="Q438" s="2215">
        <v>0.34</v>
      </c>
      <c r="R438" s="1575" t="s">
        <v>607</v>
      </c>
      <c r="S438" s="2214"/>
      <c r="T438" s="2214"/>
      <c r="U438" s="2214"/>
      <c r="V438" s="2214"/>
      <c r="W438" s="2214"/>
      <c r="X438" s="2214"/>
      <c r="Y438" s="2214"/>
      <c r="Z438" s="1579">
        <v>0.74</v>
      </c>
      <c r="AA438" s="993"/>
    </row>
    <row r="439" spans="1:27" ht="38.25">
      <c r="A439" s="1371">
        <v>68</v>
      </c>
      <c r="B439" s="1576" t="s">
        <v>14140</v>
      </c>
      <c r="C439" s="1574" t="s">
        <v>14141</v>
      </c>
      <c r="D439" s="1575" t="s">
        <v>8044</v>
      </c>
      <c r="E439" s="2213">
        <v>1.65</v>
      </c>
      <c r="F439" s="2215">
        <v>1.65</v>
      </c>
      <c r="G439" s="2215">
        <v>1.65</v>
      </c>
      <c r="H439" s="1575"/>
      <c r="I439" s="2214"/>
      <c r="J439" s="2214"/>
      <c r="K439" s="2214"/>
      <c r="L439" s="1846"/>
      <c r="M439" s="2214"/>
      <c r="N439" s="2214"/>
      <c r="O439" s="2214"/>
      <c r="P439" s="2215"/>
      <c r="Q439" s="2215"/>
      <c r="R439" s="1575">
        <v>5</v>
      </c>
      <c r="S439" s="2214"/>
      <c r="T439" s="2214"/>
      <c r="U439" s="2214"/>
      <c r="V439" s="2214"/>
      <c r="W439" s="2214"/>
      <c r="X439" s="2214"/>
      <c r="Y439" s="2214"/>
      <c r="Z439" s="1579">
        <v>1.65</v>
      </c>
      <c r="AA439" s="993"/>
    </row>
    <row r="440" spans="1:27" ht="25.5">
      <c r="A440" s="1371">
        <v>69</v>
      </c>
      <c r="B440" s="1577" t="s">
        <v>14142</v>
      </c>
      <c r="C440" s="1574" t="s">
        <v>14143</v>
      </c>
      <c r="D440" s="1575" t="s">
        <v>8044</v>
      </c>
      <c r="E440" s="2213">
        <v>0.7</v>
      </c>
      <c r="F440" s="2215">
        <v>0.7</v>
      </c>
      <c r="G440" s="2215">
        <v>0.7</v>
      </c>
      <c r="H440" s="1575"/>
      <c r="I440" s="2214"/>
      <c r="J440" s="2214"/>
      <c r="K440" s="2214"/>
      <c r="L440" s="1846"/>
      <c r="M440" s="2214"/>
      <c r="N440" s="2214"/>
      <c r="O440" s="2214"/>
      <c r="P440" s="2215"/>
      <c r="Q440" s="2215"/>
      <c r="R440" s="1575">
        <v>5</v>
      </c>
      <c r="S440" s="2214"/>
      <c r="T440" s="2214"/>
      <c r="U440" s="2214"/>
      <c r="V440" s="2214"/>
      <c r="W440" s="2214"/>
      <c r="X440" s="2214"/>
      <c r="Y440" s="2214"/>
      <c r="Z440" s="1579">
        <v>0.7</v>
      </c>
      <c r="AA440" s="993"/>
    </row>
    <row r="441" spans="1:27" ht="38.25">
      <c r="A441" s="1371">
        <v>70</v>
      </c>
      <c r="B441" s="1576" t="s">
        <v>14144</v>
      </c>
      <c r="C441" s="1574" t="s">
        <v>14145</v>
      </c>
      <c r="D441" s="1575" t="s">
        <v>8044</v>
      </c>
      <c r="E441" s="2213">
        <v>0.3</v>
      </c>
      <c r="F441" s="2215">
        <v>0.3</v>
      </c>
      <c r="G441" s="2215">
        <v>0.3</v>
      </c>
      <c r="H441" s="1575"/>
      <c r="I441" s="2214"/>
      <c r="J441" s="2214"/>
      <c r="K441" s="2214"/>
      <c r="L441" s="1846"/>
      <c r="M441" s="2214"/>
      <c r="N441" s="2214"/>
      <c r="O441" s="2214"/>
      <c r="P441" s="2215"/>
      <c r="Q441" s="2215"/>
      <c r="R441" s="1575">
        <v>5</v>
      </c>
      <c r="S441" s="2214"/>
      <c r="T441" s="2214"/>
      <c r="U441" s="2214"/>
      <c r="V441" s="2214"/>
      <c r="W441" s="2214"/>
      <c r="X441" s="2214"/>
      <c r="Y441" s="2214"/>
      <c r="Z441" s="1579">
        <v>0.3</v>
      </c>
      <c r="AA441" s="993"/>
    </row>
    <row r="442" spans="1:27" ht="25.5">
      <c r="A442" s="1371">
        <v>71</v>
      </c>
      <c r="B442" s="1576" t="s">
        <v>20469</v>
      </c>
      <c r="C442" s="1574" t="s">
        <v>14146</v>
      </c>
      <c r="D442" s="1575" t="s">
        <v>8044</v>
      </c>
      <c r="E442" s="2213">
        <v>0.4</v>
      </c>
      <c r="F442" s="2215">
        <v>0.4</v>
      </c>
      <c r="G442" s="2215">
        <v>0.4</v>
      </c>
      <c r="H442" s="1575"/>
      <c r="I442" s="2214"/>
      <c r="J442" s="2214"/>
      <c r="K442" s="2214"/>
      <c r="L442" s="1846"/>
      <c r="M442" s="2214"/>
      <c r="N442" s="2214"/>
      <c r="O442" s="2214"/>
      <c r="P442" s="2215"/>
      <c r="Q442" s="2215"/>
      <c r="R442" s="1575">
        <v>5</v>
      </c>
      <c r="S442" s="2214"/>
      <c r="T442" s="2214"/>
      <c r="U442" s="2214"/>
      <c r="V442" s="2214"/>
      <c r="W442" s="2214"/>
      <c r="X442" s="2214"/>
      <c r="Y442" s="2214"/>
      <c r="Z442" s="1579">
        <v>0.4</v>
      </c>
      <c r="AA442" s="993"/>
    </row>
    <row r="443" spans="1:27">
      <c r="A443" s="1371">
        <v>72</v>
      </c>
      <c r="B443" s="1574" t="s">
        <v>14147</v>
      </c>
      <c r="C443" s="1574" t="s">
        <v>14148</v>
      </c>
      <c r="D443" s="1575" t="s">
        <v>8044</v>
      </c>
      <c r="E443" s="2213">
        <v>1.05</v>
      </c>
      <c r="F443" s="2215"/>
      <c r="G443" s="2215"/>
      <c r="H443" s="1575"/>
      <c r="I443" s="2214"/>
      <c r="J443" s="2214"/>
      <c r="K443" s="2214"/>
      <c r="L443" s="1846"/>
      <c r="M443" s="2214"/>
      <c r="N443" s="2214"/>
      <c r="O443" s="2214"/>
      <c r="P443" s="2215">
        <v>1.05</v>
      </c>
      <c r="Q443" s="2215">
        <v>1.05</v>
      </c>
      <c r="R443" s="1575" t="s">
        <v>607</v>
      </c>
      <c r="S443" s="2214"/>
      <c r="T443" s="2214"/>
      <c r="U443" s="2214"/>
      <c r="V443" s="2214"/>
      <c r="W443" s="2214"/>
      <c r="X443" s="2214"/>
      <c r="Y443" s="2214"/>
      <c r="Z443" s="1579"/>
      <c r="AA443" s="993">
        <v>1.05</v>
      </c>
    </row>
    <row r="444" spans="1:27">
      <c r="A444" s="1371">
        <v>73</v>
      </c>
      <c r="B444" s="1574" t="s">
        <v>14149</v>
      </c>
      <c r="C444" s="1574" t="s">
        <v>14150</v>
      </c>
      <c r="D444" s="1575" t="s">
        <v>8044</v>
      </c>
      <c r="E444" s="2213">
        <v>0.6</v>
      </c>
      <c r="F444" s="2215"/>
      <c r="G444" s="2215"/>
      <c r="H444" s="1575"/>
      <c r="I444" s="2214"/>
      <c r="J444" s="2214"/>
      <c r="K444" s="2214"/>
      <c r="L444" s="1846"/>
      <c r="M444" s="2214"/>
      <c r="N444" s="2214"/>
      <c r="O444" s="2214"/>
      <c r="P444" s="2215">
        <v>0.6</v>
      </c>
      <c r="Q444" s="2215">
        <v>0.6</v>
      </c>
      <c r="R444" s="1575" t="s">
        <v>607</v>
      </c>
      <c r="S444" s="2214"/>
      <c r="T444" s="2214"/>
      <c r="U444" s="2214"/>
      <c r="V444" s="2214"/>
      <c r="W444" s="2214"/>
      <c r="X444" s="2214"/>
      <c r="Y444" s="2214"/>
      <c r="Z444" s="1579"/>
      <c r="AA444" s="993">
        <v>0.6</v>
      </c>
    </row>
    <row r="445" spans="1:27">
      <c r="A445" s="1371">
        <v>74</v>
      </c>
      <c r="B445" s="1574" t="s">
        <v>14151</v>
      </c>
      <c r="C445" s="1574" t="s">
        <v>14152</v>
      </c>
      <c r="D445" s="1575" t="s">
        <v>8044</v>
      </c>
      <c r="E445" s="2216">
        <v>1.75</v>
      </c>
      <c r="F445" s="123">
        <v>0.61</v>
      </c>
      <c r="G445" s="123"/>
      <c r="H445" s="1578"/>
      <c r="I445" s="2216"/>
      <c r="J445" s="2216"/>
      <c r="K445" s="2216"/>
      <c r="L445" s="993">
        <v>0.61</v>
      </c>
      <c r="M445" s="2216"/>
      <c r="N445" s="2216"/>
      <c r="O445" s="2216"/>
      <c r="P445" s="123">
        <v>1.1399999999999999</v>
      </c>
      <c r="Q445" s="123">
        <v>1.1399999999999999</v>
      </c>
      <c r="R445" s="1575" t="s">
        <v>607</v>
      </c>
      <c r="S445" s="2214"/>
      <c r="T445" s="2214"/>
      <c r="U445" s="2214"/>
      <c r="V445" s="2214"/>
      <c r="W445" s="2214"/>
      <c r="X445" s="2214"/>
      <c r="Y445" s="2214"/>
      <c r="Z445" s="1579">
        <v>0.61</v>
      </c>
      <c r="AA445" s="2219">
        <v>1.1399999999999999</v>
      </c>
    </row>
    <row r="446" spans="1:27">
      <c r="A446" s="1371">
        <v>75</v>
      </c>
      <c r="B446" s="1574" t="s">
        <v>14153</v>
      </c>
      <c r="C446" s="1574" t="s">
        <v>14154</v>
      </c>
      <c r="D446" s="1575" t="s">
        <v>8044</v>
      </c>
      <c r="E446" s="2216">
        <v>0.8</v>
      </c>
      <c r="F446" s="123">
        <v>0.53</v>
      </c>
      <c r="G446" s="123">
        <v>0.53</v>
      </c>
      <c r="H446" s="1578"/>
      <c r="I446" s="2216"/>
      <c r="J446" s="2216"/>
      <c r="K446" s="2216"/>
      <c r="L446" s="1846"/>
      <c r="M446" s="2216"/>
      <c r="N446" s="2216"/>
      <c r="O446" s="2216"/>
      <c r="P446" s="123">
        <v>0.27</v>
      </c>
      <c r="Q446" s="123">
        <v>0.27</v>
      </c>
      <c r="R446" s="1575" t="s">
        <v>607</v>
      </c>
      <c r="S446" s="2214"/>
      <c r="T446" s="2214"/>
      <c r="U446" s="2214"/>
      <c r="V446" s="2214"/>
      <c r="W446" s="2214"/>
      <c r="X446" s="2214"/>
      <c r="Y446" s="2214"/>
      <c r="Z446" s="1579">
        <v>0.53</v>
      </c>
      <c r="AA446" s="993">
        <v>0.27</v>
      </c>
    </row>
    <row r="447" spans="1:27">
      <c r="A447" s="1371">
        <v>76</v>
      </c>
      <c r="B447" s="1574" t="s">
        <v>14155</v>
      </c>
      <c r="C447" s="1574" t="s">
        <v>14156</v>
      </c>
      <c r="D447" s="1575" t="s">
        <v>8044</v>
      </c>
      <c r="E447" s="2213">
        <v>0.4</v>
      </c>
      <c r="F447" s="2215">
        <v>0.2</v>
      </c>
      <c r="G447" s="2215">
        <v>0.2</v>
      </c>
      <c r="H447" s="1575"/>
      <c r="I447" s="2214"/>
      <c r="J447" s="2214"/>
      <c r="K447" s="2214"/>
      <c r="L447" s="1846"/>
      <c r="M447" s="2214"/>
      <c r="N447" s="2214"/>
      <c r="O447" s="2214"/>
      <c r="P447" s="2215">
        <v>0.2</v>
      </c>
      <c r="Q447" s="2215">
        <v>0.2</v>
      </c>
      <c r="R447" s="1575">
        <v>5</v>
      </c>
      <c r="S447" s="2214"/>
      <c r="T447" s="2214"/>
      <c r="U447" s="2214"/>
      <c r="V447" s="2214"/>
      <c r="W447" s="2214"/>
      <c r="X447" s="2214"/>
      <c r="Y447" s="2214"/>
      <c r="Z447" s="1579">
        <v>0.2</v>
      </c>
      <c r="AA447" s="993">
        <v>0.2</v>
      </c>
    </row>
    <row r="448" spans="1:27">
      <c r="A448" s="1371">
        <v>77</v>
      </c>
      <c r="B448" s="1574" t="s">
        <v>20470</v>
      </c>
      <c r="C448" s="1574" t="s">
        <v>14157</v>
      </c>
      <c r="D448" s="1575" t="s">
        <v>8044</v>
      </c>
      <c r="E448" s="2216">
        <v>0.3</v>
      </c>
      <c r="F448" s="123">
        <v>0.3</v>
      </c>
      <c r="G448" s="123">
        <v>0.3</v>
      </c>
      <c r="H448" s="1578"/>
      <c r="I448" s="2216"/>
      <c r="J448" s="2216"/>
      <c r="K448" s="2216"/>
      <c r="L448" s="1846"/>
      <c r="M448" s="2216"/>
      <c r="N448" s="2216"/>
      <c r="O448" s="2216"/>
      <c r="P448" s="123"/>
      <c r="Q448" s="2215"/>
      <c r="R448" s="1575">
        <v>5</v>
      </c>
      <c r="S448" s="2214"/>
      <c r="T448" s="2214"/>
      <c r="U448" s="2214"/>
      <c r="V448" s="2214"/>
      <c r="W448" s="2214"/>
      <c r="X448" s="2214"/>
      <c r="Y448" s="2214"/>
      <c r="Z448" s="1579">
        <v>0.3</v>
      </c>
      <c r="AA448" s="993"/>
    </row>
    <row r="449" spans="1:27">
      <c r="A449" s="1371">
        <v>78</v>
      </c>
      <c r="B449" s="1574" t="s">
        <v>14158</v>
      </c>
      <c r="C449" s="1574" t="s">
        <v>14159</v>
      </c>
      <c r="D449" s="1575" t="s">
        <v>8044</v>
      </c>
      <c r="E449" s="2213">
        <v>0.6</v>
      </c>
      <c r="F449" s="2215"/>
      <c r="G449" s="2215"/>
      <c r="H449" s="1575"/>
      <c r="I449" s="2214"/>
      <c r="J449" s="2214"/>
      <c r="K449" s="2214"/>
      <c r="L449" s="1846"/>
      <c r="M449" s="2214"/>
      <c r="N449" s="2214"/>
      <c r="O449" s="2214"/>
      <c r="P449" s="2215">
        <v>0.6</v>
      </c>
      <c r="Q449" s="2215">
        <v>0.6</v>
      </c>
      <c r="R449" s="1575" t="s">
        <v>607</v>
      </c>
      <c r="S449" s="2214"/>
      <c r="T449" s="2214"/>
      <c r="U449" s="2214"/>
      <c r="V449" s="2214"/>
      <c r="W449" s="2214"/>
      <c r="X449" s="2214"/>
      <c r="Y449" s="2214"/>
      <c r="Z449" s="1579"/>
      <c r="AA449" s="993">
        <v>0.6</v>
      </c>
    </row>
    <row r="450" spans="1:27" ht="25.5">
      <c r="A450" s="1371">
        <v>79</v>
      </c>
      <c r="B450" s="1574" t="s">
        <v>14160</v>
      </c>
      <c r="C450" s="1574" t="s">
        <v>14161</v>
      </c>
      <c r="D450" s="1575" t="s">
        <v>8044</v>
      </c>
      <c r="E450" s="2213">
        <v>0.2</v>
      </c>
      <c r="F450" s="2215">
        <v>0.2</v>
      </c>
      <c r="G450" s="123">
        <v>0.2</v>
      </c>
      <c r="H450" s="1575"/>
      <c r="I450" s="2214"/>
      <c r="J450" s="2214"/>
      <c r="K450" s="2214"/>
      <c r="L450" s="1846"/>
      <c r="M450" s="2214"/>
      <c r="N450" s="2214"/>
      <c r="O450" s="2214"/>
      <c r="P450" s="2215"/>
      <c r="Q450" s="2215"/>
      <c r="R450" s="1575">
        <v>5</v>
      </c>
      <c r="S450" s="2214"/>
      <c r="T450" s="2214"/>
      <c r="U450" s="2214"/>
      <c r="V450" s="2214"/>
      <c r="W450" s="2214"/>
      <c r="X450" s="2214"/>
      <c r="Y450" s="2214"/>
      <c r="Z450" s="1579">
        <v>0.2</v>
      </c>
      <c r="AA450" s="993"/>
    </row>
    <row r="451" spans="1:27" ht="25.5">
      <c r="A451" s="1371">
        <v>80</v>
      </c>
      <c r="B451" s="1574" t="s">
        <v>14162</v>
      </c>
      <c r="C451" s="1574" t="s">
        <v>14163</v>
      </c>
      <c r="D451" s="1575" t="s">
        <v>8044</v>
      </c>
      <c r="E451" s="2213">
        <v>0.3</v>
      </c>
      <c r="F451" s="2215"/>
      <c r="G451" s="2215"/>
      <c r="H451" s="1575"/>
      <c r="I451" s="2214"/>
      <c r="J451" s="2214"/>
      <c r="K451" s="2214"/>
      <c r="L451" s="1846"/>
      <c r="M451" s="2214"/>
      <c r="N451" s="2214"/>
      <c r="O451" s="2214"/>
      <c r="P451" s="2215">
        <v>0.3</v>
      </c>
      <c r="Q451" s="2215">
        <v>0.3</v>
      </c>
      <c r="R451" s="1575" t="s">
        <v>607</v>
      </c>
      <c r="S451" s="2214"/>
      <c r="T451" s="2214"/>
      <c r="U451" s="2214"/>
      <c r="V451" s="2214"/>
      <c r="W451" s="2214"/>
      <c r="X451" s="2214"/>
      <c r="Y451" s="2214"/>
      <c r="Z451" s="1579"/>
      <c r="AA451" s="993">
        <v>0.3</v>
      </c>
    </row>
    <row r="452" spans="1:27" ht="25.5">
      <c r="A452" s="1371">
        <v>81</v>
      </c>
      <c r="B452" s="1574" t="s">
        <v>14164</v>
      </c>
      <c r="C452" s="1574" t="s">
        <v>14165</v>
      </c>
      <c r="D452" s="1575" t="s">
        <v>8044</v>
      </c>
      <c r="E452" s="2213">
        <v>0.2</v>
      </c>
      <c r="F452" s="2215"/>
      <c r="G452" s="2215"/>
      <c r="H452" s="1575"/>
      <c r="I452" s="2214"/>
      <c r="J452" s="2214"/>
      <c r="K452" s="2214"/>
      <c r="L452" s="1846"/>
      <c r="M452" s="2214"/>
      <c r="N452" s="2214"/>
      <c r="O452" s="2214"/>
      <c r="P452" s="2215">
        <v>0.2</v>
      </c>
      <c r="Q452" s="2215">
        <v>0.2</v>
      </c>
      <c r="R452" s="1575" t="s">
        <v>607</v>
      </c>
      <c r="S452" s="2214"/>
      <c r="T452" s="2214"/>
      <c r="U452" s="2214"/>
      <c r="V452" s="2214"/>
      <c r="W452" s="2214"/>
      <c r="X452" s="2214"/>
      <c r="Y452" s="2214"/>
      <c r="Z452" s="1579"/>
      <c r="AA452" s="993">
        <v>0.2</v>
      </c>
    </row>
    <row r="453" spans="1:27">
      <c r="A453" s="1371">
        <v>82</v>
      </c>
      <c r="B453" s="1574" t="s">
        <v>14166</v>
      </c>
      <c r="C453" s="1574" t="s">
        <v>14167</v>
      </c>
      <c r="D453" s="1575" t="s">
        <v>8044</v>
      </c>
      <c r="E453" s="2213">
        <v>0.6</v>
      </c>
      <c r="F453" s="2215"/>
      <c r="G453" s="2215"/>
      <c r="H453" s="1575"/>
      <c r="I453" s="2214"/>
      <c r="J453" s="2214"/>
      <c r="K453" s="2214"/>
      <c r="L453" s="1846"/>
      <c r="M453" s="2214"/>
      <c r="N453" s="2214"/>
      <c r="O453" s="2214"/>
      <c r="P453" s="2215">
        <v>0.6</v>
      </c>
      <c r="Q453" s="2215">
        <v>0.6</v>
      </c>
      <c r="R453" s="1575" t="s">
        <v>607</v>
      </c>
      <c r="S453" s="2214"/>
      <c r="T453" s="2214"/>
      <c r="U453" s="2214"/>
      <c r="V453" s="2214"/>
      <c r="W453" s="2214"/>
      <c r="X453" s="2214"/>
      <c r="Y453" s="2214"/>
      <c r="Z453" s="1579"/>
      <c r="AA453" s="993">
        <v>0.6</v>
      </c>
    </row>
    <row r="454" spans="1:27">
      <c r="A454" s="1371">
        <v>83</v>
      </c>
      <c r="B454" s="1576" t="s">
        <v>14168</v>
      </c>
      <c r="C454" s="1574" t="s">
        <v>14169</v>
      </c>
      <c r="D454" s="1575" t="s">
        <v>8044</v>
      </c>
      <c r="E454" s="2213">
        <v>1.85</v>
      </c>
      <c r="F454" s="2215"/>
      <c r="G454" s="2215"/>
      <c r="H454" s="1575"/>
      <c r="I454" s="2214"/>
      <c r="J454" s="2214"/>
      <c r="K454" s="2214"/>
      <c r="L454" s="1846"/>
      <c r="M454" s="2214"/>
      <c r="N454" s="2214"/>
      <c r="O454" s="2214"/>
      <c r="P454" s="2215">
        <v>1.85</v>
      </c>
      <c r="Q454" s="2215">
        <v>1.85</v>
      </c>
      <c r="R454" s="1575" t="s">
        <v>607</v>
      </c>
      <c r="S454" s="2214"/>
      <c r="T454" s="2214"/>
      <c r="U454" s="2214"/>
      <c r="V454" s="2214"/>
      <c r="W454" s="2214"/>
      <c r="X454" s="2214"/>
      <c r="Y454" s="2214"/>
      <c r="Z454" s="1579">
        <v>0.95</v>
      </c>
      <c r="AA454" s="993">
        <v>0.9</v>
      </c>
    </row>
    <row r="455" spans="1:27">
      <c r="A455" s="1371">
        <v>84</v>
      </c>
      <c r="B455" s="1576" t="s">
        <v>14170</v>
      </c>
      <c r="C455" s="1574" t="s">
        <v>14171</v>
      </c>
      <c r="D455" s="1575" t="s">
        <v>8044</v>
      </c>
      <c r="E455" s="2213">
        <v>0.35</v>
      </c>
      <c r="F455" s="2215"/>
      <c r="G455" s="2215"/>
      <c r="H455" s="1575"/>
      <c r="I455" s="2214"/>
      <c r="J455" s="2214"/>
      <c r="K455" s="2214"/>
      <c r="L455" s="1846"/>
      <c r="M455" s="2214"/>
      <c r="N455" s="2214"/>
      <c r="O455" s="2214"/>
      <c r="P455" s="2215">
        <v>0.35</v>
      </c>
      <c r="Q455" s="2215">
        <v>0.35</v>
      </c>
      <c r="R455" s="1575" t="s">
        <v>607</v>
      </c>
      <c r="S455" s="2214"/>
      <c r="T455" s="2214"/>
      <c r="U455" s="2214"/>
      <c r="V455" s="2214"/>
      <c r="W455" s="2214"/>
      <c r="X455" s="2214"/>
      <c r="Y455" s="2214"/>
      <c r="Z455" s="1579"/>
      <c r="AA455" s="993">
        <v>0.35</v>
      </c>
    </row>
    <row r="456" spans="1:27">
      <c r="A456" s="1371">
        <v>85</v>
      </c>
      <c r="B456" s="1574" t="s">
        <v>14172</v>
      </c>
      <c r="C456" s="1574" t="s">
        <v>14173</v>
      </c>
      <c r="D456" s="1575" t="s">
        <v>8044</v>
      </c>
      <c r="E456" s="2213">
        <v>0.4</v>
      </c>
      <c r="F456" s="2215"/>
      <c r="G456" s="2215"/>
      <c r="H456" s="1575"/>
      <c r="I456" s="2214"/>
      <c r="J456" s="2214"/>
      <c r="K456" s="2214"/>
      <c r="L456" s="1846"/>
      <c r="M456" s="2214"/>
      <c r="N456" s="2214"/>
      <c r="O456" s="2214"/>
      <c r="P456" s="2215">
        <v>0.4</v>
      </c>
      <c r="Q456" s="2215">
        <v>0.4</v>
      </c>
      <c r="R456" s="1575" t="s">
        <v>607</v>
      </c>
      <c r="S456" s="2214"/>
      <c r="T456" s="2214"/>
      <c r="U456" s="2214"/>
      <c r="V456" s="2214"/>
      <c r="W456" s="2214"/>
      <c r="X456" s="2214"/>
      <c r="Y456" s="2214"/>
      <c r="Z456" s="1579"/>
      <c r="AA456" s="993">
        <v>0.4</v>
      </c>
    </row>
    <row r="457" spans="1:27">
      <c r="A457" s="1371">
        <v>86</v>
      </c>
      <c r="B457" s="1576" t="s">
        <v>14174</v>
      </c>
      <c r="C457" s="1574" t="s">
        <v>14175</v>
      </c>
      <c r="D457" s="1575" t="s">
        <v>8044</v>
      </c>
      <c r="E457" s="2213">
        <v>0.25</v>
      </c>
      <c r="F457" s="2215"/>
      <c r="G457" s="2215"/>
      <c r="H457" s="1575"/>
      <c r="I457" s="2214"/>
      <c r="J457" s="2214"/>
      <c r="K457" s="2214"/>
      <c r="L457" s="1846"/>
      <c r="M457" s="2214"/>
      <c r="N457" s="2214"/>
      <c r="O457" s="2214"/>
      <c r="P457" s="2215">
        <v>0.25</v>
      </c>
      <c r="Q457" s="2215">
        <v>0.25</v>
      </c>
      <c r="R457" s="1575" t="s">
        <v>607</v>
      </c>
      <c r="S457" s="2214"/>
      <c r="T457" s="2214"/>
      <c r="U457" s="2214"/>
      <c r="V457" s="2214"/>
      <c r="W457" s="2214"/>
      <c r="X457" s="2214"/>
      <c r="Y457" s="2214"/>
      <c r="Z457" s="1579"/>
      <c r="AA457" s="993">
        <v>0.25</v>
      </c>
    </row>
    <row r="458" spans="1:27">
      <c r="A458" s="1371">
        <v>87</v>
      </c>
      <c r="B458" s="1576" t="s">
        <v>14176</v>
      </c>
      <c r="C458" s="1574" t="s">
        <v>14177</v>
      </c>
      <c r="D458" s="1575" t="s">
        <v>8044</v>
      </c>
      <c r="E458" s="2213">
        <v>0.15</v>
      </c>
      <c r="F458" s="2215"/>
      <c r="G458" s="2215"/>
      <c r="H458" s="1575"/>
      <c r="I458" s="2214"/>
      <c r="J458" s="2214"/>
      <c r="K458" s="2214"/>
      <c r="L458" s="1846"/>
      <c r="M458" s="2214"/>
      <c r="N458" s="2214"/>
      <c r="O458" s="2214"/>
      <c r="P458" s="2215">
        <v>0.15</v>
      </c>
      <c r="Q458" s="2215">
        <v>0.15</v>
      </c>
      <c r="R458" s="1575" t="s">
        <v>607</v>
      </c>
      <c r="S458" s="2214"/>
      <c r="T458" s="2214"/>
      <c r="U458" s="2214"/>
      <c r="V458" s="2214"/>
      <c r="W458" s="2214"/>
      <c r="X458" s="2214"/>
      <c r="Y458" s="2214"/>
      <c r="Z458" s="1579"/>
      <c r="AA458" s="993">
        <v>0.15</v>
      </c>
    </row>
    <row r="459" spans="1:27">
      <c r="A459" s="1371">
        <v>88</v>
      </c>
      <c r="B459" s="1576" t="s">
        <v>14178</v>
      </c>
      <c r="C459" s="1574" t="s">
        <v>14179</v>
      </c>
      <c r="D459" s="1575" t="s">
        <v>8044</v>
      </c>
      <c r="E459" s="2213">
        <v>0.35</v>
      </c>
      <c r="F459" s="2215"/>
      <c r="G459" s="2215"/>
      <c r="H459" s="1575"/>
      <c r="I459" s="2214"/>
      <c r="J459" s="2214"/>
      <c r="K459" s="2214"/>
      <c r="L459" s="1846"/>
      <c r="M459" s="2214"/>
      <c r="N459" s="2214"/>
      <c r="O459" s="2214"/>
      <c r="P459" s="2215">
        <v>0.35</v>
      </c>
      <c r="Q459" s="2215">
        <v>0.35</v>
      </c>
      <c r="R459" s="1575" t="s">
        <v>607</v>
      </c>
      <c r="S459" s="2214"/>
      <c r="T459" s="2214"/>
      <c r="U459" s="2214"/>
      <c r="V459" s="2214"/>
      <c r="W459" s="2214"/>
      <c r="X459" s="2214"/>
      <c r="Y459" s="2214"/>
      <c r="Z459" s="1579"/>
      <c r="AA459" s="993">
        <v>0.35</v>
      </c>
    </row>
    <row r="460" spans="1:27">
      <c r="A460" s="1371">
        <v>89</v>
      </c>
      <c r="B460" s="1574" t="s">
        <v>14180</v>
      </c>
      <c r="C460" s="1574" t="s">
        <v>14181</v>
      </c>
      <c r="D460" s="1575" t="s">
        <v>8044</v>
      </c>
      <c r="E460" s="2213">
        <v>0.25</v>
      </c>
      <c r="F460" s="2215"/>
      <c r="G460" s="2215"/>
      <c r="H460" s="1575"/>
      <c r="I460" s="2214"/>
      <c r="J460" s="2214"/>
      <c r="K460" s="2214"/>
      <c r="L460" s="1846"/>
      <c r="M460" s="2214"/>
      <c r="N460" s="2214"/>
      <c r="O460" s="2214"/>
      <c r="P460" s="2215">
        <v>0.25</v>
      </c>
      <c r="Q460" s="2215">
        <v>0.25</v>
      </c>
      <c r="R460" s="1575" t="s">
        <v>607</v>
      </c>
      <c r="S460" s="2214"/>
      <c r="T460" s="2214"/>
      <c r="U460" s="2214"/>
      <c r="V460" s="2214"/>
      <c r="W460" s="2214"/>
      <c r="X460" s="2214"/>
      <c r="Y460" s="2214"/>
      <c r="Z460" s="1579"/>
      <c r="AA460" s="993">
        <v>0.25</v>
      </c>
    </row>
    <row r="461" spans="1:27">
      <c r="A461" s="1371">
        <v>90</v>
      </c>
      <c r="B461" s="1576" t="s">
        <v>14182</v>
      </c>
      <c r="C461" s="1574" t="s">
        <v>14183</v>
      </c>
      <c r="D461" s="1575" t="s">
        <v>8044</v>
      </c>
      <c r="E461" s="2213">
        <v>0.4</v>
      </c>
      <c r="F461" s="2215"/>
      <c r="G461" s="2215"/>
      <c r="H461" s="1575"/>
      <c r="I461" s="2214"/>
      <c r="J461" s="2214"/>
      <c r="K461" s="2214"/>
      <c r="L461" s="1846"/>
      <c r="M461" s="2214"/>
      <c r="N461" s="2214"/>
      <c r="O461" s="2214"/>
      <c r="P461" s="2215">
        <v>0.4</v>
      </c>
      <c r="Q461" s="2215">
        <v>0.4</v>
      </c>
      <c r="R461" s="1575" t="s">
        <v>607</v>
      </c>
      <c r="S461" s="2214"/>
      <c r="T461" s="2214"/>
      <c r="U461" s="2214"/>
      <c r="V461" s="2214"/>
      <c r="W461" s="2214"/>
      <c r="X461" s="2214"/>
      <c r="Y461" s="2214"/>
      <c r="Z461" s="1579"/>
      <c r="AA461" s="993">
        <v>0.4</v>
      </c>
    </row>
    <row r="462" spans="1:27">
      <c r="A462" s="1371">
        <v>91</v>
      </c>
      <c r="B462" s="1576" t="s">
        <v>14184</v>
      </c>
      <c r="C462" s="1574" t="s">
        <v>14185</v>
      </c>
      <c r="D462" s="1575" t="s">
        <v>8044</v>
      </c>
      <c r="E462" s="2213">
        <v>0.2</v>
      </c>
      <c r="F462" s="2215"/>
      <c r="G462" s="2215"/>
      <c r="H462" s="1575"/>
      <c r="I462" s="2214"/>
      <c r="J462" s="2214"/>
      <c r="K462" s="2214"/>
      <c r="L462" s="1846"/>
      <c r="M462" s="2214"/>
      <c r="N462" s="2214"/>
      <c r="O462" s="2214"/>
      <c r="P462" s="2215">
        <v>0.2</v>
      </c>
      <c r="Q462" s="2215">
        <v>0.2</v>
      </c>
      <c r="R462" s="1575" t="s">
        <v>607</v>
      </c>
      <c r="S462" s="2214"/>
      <c r="T462" s="2214"/>
      <c r="U462" s="2214"/>
      <c r="V462" s="2214"/>
      <c r="W462" s="2214"/>
      <c r="X462" s="2214"/>
      <c r="Y462" s="2214"/>
      <c r="Z462" s="1579"/>
      <c r="AA462" s="993">
        <v>0.2</v>
      </c>
    </row>
    <row r="463" spans="1:27">
      <c r="A463" s="1371">
        <v>92</v>
      </c>
      <c r="B463" s="1576" t="s">
        <v>14186</v>
      </c>
      <c r="C463" s="1574" t="s">
        <v>14187</v>
      </c>
      <c r="D463" s="1575" t="s">
        <v>8044</v>
      </c>
      <c r="E463" s="2213">
        <v>1.5</v>
      </c>
      <c r="F463" s="2215">
        <v>0.9</v>
      </c>
      <c r="G463" s="2215">
        <v>0.9</v>
      </c>
      <c r="H463" s="1575"/>
      <c r="I463" s="2214"/>
      <c r="J463" s="2214"/>
      <c r="K463" s="2214"/>
      <c r="L463" s="1846"/>
      <c r="M463" s="2214"/>
      <c r="N463" s="2214"/>
      <c r="O463" s="2214"/>
      <c r="P463" s="2215">
        <v>0.6</v>
      </c>
      <c r="Q463" s="2215">
        <v>0.6</v>
      </c>
      <c r="R463" s="1575">
        <v>5</v>
      </c>
      <c r="S463" s="2214"/>
      <c r="T463" s="2214"/>
      <c r="U463" s="2214"/>
      <c r="V463" s="2214"/>
      <c r="W463" s="2214"/>
      <c r="X463" s="2214"/>
      <c r="Y463" s="2214"/>
      <c r="Z463" s="1579">
        <v>0.9</v>
      </c>
      <c r="AA463" s="993">
        <v>0.6</v>
      </c>
    </row>
    <row r="464" spans="1:27">
      <c r="A464" s="1371">
        <v>93</v>
      </c>
      <c r="B464" s="1574" t="s">
        <v>14188</v>
      </c>
      <c r="C464" s="1574" t="s">
        <v>14189</v>
      </c>
      <c r="D464" s="1575" t="s">
        <v>8044</v>
      </c>
      <c r="E464" s="2213">
        <v>0.25</v>
      </c>
      <c r="F464" s="2215"/>
      <c r="G464" s="2215"/>
      <c r="H464" s="1575"/>
      <c r="I464" s="2214"/>
      <c r="J464" s="2214"/>
      <c r="K464" s="2214"/>
      <c r="L464" s="1846"/>
      <c r="M464" s="2214"/>
      <c r="N464" s="2214"/>
      <c r="O464" s="2214"/>
      <c r="P464" s="2215">
        <v>0.25</v>
      </c>
      <c r="Q464" s="2215">
        <v>0.25</v>
      </c>
      <c r="R464" s="1575" t="s">
        <v>607</v>
      </c>
      <c r="S464" s="2214"/>
      <c r="T464" s="2214"/>
      <c r="U464" s="2214"/>
      <c r="V464" s="2214"/>
      <c r="W464" s="2214"/>
      <c r="X464" s="2214"/>
      <c r="Y464" s="2214"/>
      <c r="Z464" s="1579"/>
      <c r="AA464" s="993">
        <v>0.25</v>
      </c>
    </row>
    <row r="465" spans="1:27">
      <c r="A465" s="1371">
        <v>94</v>
      </c>
      <c r="B465" s="1576" t="s">
        <v>14190</v>
      </c>
      <c r="C465" s="1574" t="s">
        <v>14191</v>
      </c>
      <c r="D465" s="1575" t="s">
        <v>8044</v>
      </c>
      <c r="E465" s="2213">
        <v>0.35</v>
      </c>
      <c r="F465" s="2215"/>
      <c r="G465" s="2215"/>
      <c r="H465" s="1575"/>
      <c r="I465" s="2214"/>
      <c r="J465" s="2214"/>
      <c r="K465" s="2214"/>
      <c r="L465" s="1846"/>
      <c r="M465" s="2214"/>
      <c r="N465" s="2214"/>
      <c r="O465" s="2214"/>
      <c r="P465" s="2215">
        <v>0.35</v>
      </c>
      <c r="Q465" s="2215">
        <v>0.35</v>
      </c>
      <c r="R465" s="1575" t="s">
        <v>607</v>
      </c>
      <c r="S465" s="2214"/>
      <c r="T465" s="2214"/>
      <c r="U465" s="2214"/>
      <c r="V465" s="2214"/>
      <c r="W465" s="2214"/>
      <c r="X465" s="2214"/>
      <c r="Y465" s="2214"/>
      <c r="Z465" s="1579"/>
      <c r="AA465" s="993">
        <v>0.35</v>
      </c>
    </row>
    <row r="466" spans="1:27">
      <c r="A466" s="1371">
        <v>95</v>
      </c>
      <c r="B466" s="1574" t="s">
        <v>14192</v>
      </c>
      <c r="C466" s="1574" t="s">
        <v>14193</v>
      </c>
      <c r="D466" s="1575" t="s">
        <v>8044</v>
      </c>
      <c r="E466" s="2213">
        <v>1.2</v>
      </c>
      <c r="F466" s="2215"/>
      <c r="G466" s="2215"/>
      <c r="H466" s="1575"/>
      <c r="I466" s="2214"/>
      <c r="J466" s="2214"/>
      <c r="K466" s="2214"/>
      <c r="L466" s="1846"/>
      <c r="M466" s="2214"/>
      <c r="N466" s="2214"/>
      <c r="O466" s="2214"/>
      <c r="P466" s="2215">
        <v>1.2</v>
      </c>
      <c r="Q466" s="2215">
        <v>1.2</v>
      </c>
      <c r="R466" s="1575" t="s">
        <v>607</v>
      </c>
      <c r="S466" s="2214"/>
      <c r="T466" s="2214"/>
      <c r="U466" s="2214"/>
      <c r="V466" s="2214"/>
      <c r="W466" s="2214"/>
      <c r="X466" s="2214"/>
      <c r="Y466" s="2214"/>
      <c r="Z466" s="1579"/>
      <c r="AA466" s="993">
        <v>1.2</v>
      </c>
    </row>
    <row r="467" spans="1:27">
      <c r="A467" s="1371">
        <v>96</v>
      </c>
      <c r="B467" s="1574" t="s">
        <v>14194</v>
      </c>
      <c r="C467" s="1574" t="s">
        <v>14195</v>
      </c>
      <c r="D467" s="1575" t="s">
        <v>8044</v>
      </c>
      <c r="E467" s="2213">
        <v>0.7</v>
      </c>
      <c r="F467" s="2215"/>
      <c r="G467" s="2215"/>
      <c r="H467" s="1575"/>
      <c r="I467" s="2214"/>
      <c r="J467" s="2214"/>
      <c r="K467" s="2214"/>
      <c r="L467" s="1846"/>
      <c r="M467" s="2214"/>
      <c r="N467" s="2214"/>
      <c r="O467" s="2214"/>
      <c r="P467" s="2215">
        <v>0.7</v>
      </c>
      <c r="Q467" s="2215">
        <v>0.7</v>
      </c>
      <c r="R467" s="1575" t="s">
        <v>607</v>
      </c>
      <c r="S467" s="2214"/>
      <c r="T467" s="2214"/>
      <c r="U467" s="2214"/>
      <c r="V467" s="2214"/>
      <c r="W467" s="2214"/>
      <c r="X467" s="2214"/>
      <c r="Y467" s="2214"/>
      <c r="Z467" s="1579"/>
      <c r="AA467" s="993">
        <v>0.7</v>
      </c>
    </row>
    <row r="468" spans="1:27">
      <c r="A468" s="1371">
        <v>97</v>
      </c>
      <c r="B468" s="1576" t="s">
        <v>14196</v>
      </c>
      <c r="C468" s="1574" t="s">
        <v>14197</v>
      </c>
      <c r="D468" s="1575" t="s">
        <v>8044</v>
      </c>
      <c r="E468" s="2213">
        <v>0.3</v>
      </c>
      <c r="F468" s="2215"/>
      <c r="G468" s="2215"/>
      <c r="H468" s="1575"/>
      <c r="I468" s="2214"/>
      <c r="J468" s="2214"/>
      <c r="K468" s="2214"/>
      <c r="L468" s="1846"/>
      <c r="M468" s="2214"/>
      <c r="N468" s="2214"/>
      <c r="O468" s="2214"/>
      <c r="P468" s="2215">
        <v>0.3</v>
      </c>
      <c r="Q468" s="2215">
        <v>0.3</v>
      </c>
      <c r="R468" s="1575" t="s">
        <v>607</v>
      </c>
      <c r="S468" s="2214"/>
      <c r="T468" s="2214"/>
      <c r="U468" s="2214"/>
      <c r="V468" s="2214"/>
      <c r="W468" s="2214"/>
      <c r="X468" s="2214"/>
      <c r="Y468" s="2214"/>
      <c r="Z468" s="1579"/>
      <c r="AA468" s="993">
        <v>0.3</v>
      </c>
    </row>
    <row r="469" spans="1:27">
      <c r="A469" s="1371">
        <v>98</v>
      </c>
      <c r="B469" s="1576" t="s">
        <v>14198</v>
      </c>
      <c r="C469" s="1574" t="s">
        <v>14199</v>
      </c>
      <c r="D469" s="1575" t="s">
        <v>8044</v>
      </c>
      <c r="E469" s="2213">
        <v>0.2</v>
      </c>
      <c r="F469" s="2215"/>
      <c r="G469" s="2215"/>
      <c r="H469" s="1575"/>
      <c r="I469" s="2214"/>
      <c r="J469" s="2214"/>
      <c r="K469" s="2214"/>
      <c r="L469" s="1846"/>
      <c r="M469" s="2214"/>
      <c r="N469" s="2214"/>
      <c r="O469" s="2214"/>
      <c r="P469" s="2215">
        <v>0.2</v>
      </c>
      <c r="Q469" s="2215">
        <v>0.2</v>
      </c>
      <c r="R469" s="1575" t="s">
        <v>607</v>
      </c>
      <c r="S469" s="2214"/>
      <c r="T469" s="2214"/>
      <c r="U469" s="2214"/>
      <c r="V469" s="2214"/>
      <c r="W469" s="2214"/>
      <c r="X469" s="2214"/>
      <c r="Y469" s="2214"/>
      <c r="Z469" s="1579"/>
      <c r="AA469" s="993">
        <v>0.2</v>
      </c>
    </row>
    <row r="470" spans="1:27">
      <c r="A470" s="1371">
        <v>99</v>
      </c>
      <c r="B470" s="1574" t="s">
        <v>14200</v>
      </c>
      <c r="C470" s="1574" t="s">
        <v>14201</v>
      </c>
      <c r="D470" s="1575" t="s">
        <v>8044</v>
      </c>
      <c r="E470" s="2213">
        <v>0.4</v>
      </c>
      <c r="F470" s="2215"/>
      <c r="G470" s="2215"/>
      <c r="H470" s="1575"/>
      <c r="I470" s="2214"/>
      <c r="J470" s="2214"/>
      <c r="K470" s="2214"/>
      <c r="L470" s="1846"/>
      <c r="M470" s="2214"/>
      <c r="N470" s="2214"/>
      <c r="O470" s="2214"/>
      <c r="P470" s="2215">
        <v>0.4</v>
      </c>
      <c r="Q470" s="2215">
        <v>0.4</v>
      </c>
      <c r="R470" s="1575" t="s">
        <v>607</v>
      </c>
      <c r="S470" s="2214"/>
      <c r="T470" s="2214"/>
      <c r="U470" s="2214"/>
      <c r="V470" s="2214"/>
      <c r="W470" s="2214"/>
      <c r="X470" s="2214"/>
      <c r="Y470" s="2214"/>
      <c r="Z470" s="1579"/>
      <c r="AA470" s="993">
        <v>0.4</v>
      </c>
    </row>
    <row r="471" spans="1:27">
      <c r="A471" s="1371">
        <v>100</v>
      </c>
      <c r="B471" s="1574" t="s">
        <v>14202</v>
      </c>
      <c r="C471" s="1574" t="s">
        <v>14203</v>
      </c>
      <c r="D471" s="1575" t="s">
        <v>8044</v>
      </c>
      <c r="E471" s="2213">
        <v>0.4</v>
      </c>
      <c r="F471" s="2215"/>
      <c r="G471" s="2215"/>
      <c r="H471" s="1575"/>
      <c r="I471" s="2214"/>
      <c r="J471" s="2214"/>
      <c r="K471" s="2214"/>
      <c r="L471" s="1846"/>
      <c r="M471" s="2214"/>
      <c r="N471" s="2214"/>
      <c r="O471" s="2214"/>
      <c r="P471" s="2215">
        <v>0.4</v>
      </c>
      <c r="Q471" s="2215">
        <v>0.4</v>
      </c>
      <c r="R471" s="1575" t="s">
        <v>607</v>
      </c>
      <c r="S471" s="2214"/>
      <c r="T471" s="2214"/>
      <c r="U471" s="2214"/>
      <c r="V471" s="2214"/>
      <c r="W471" s="2214"/>
      <c r="X471" s="2214"/>
      <c r="Y471" s="2214"/>
      <c r="Z471" s="1579"/>
      <c r="AA471" s="993">
        <v>0.4</v>
      </c>
    </row>
    <row r="472" spans="1:27">
      <c r="A472" s="1371">
        <v>101</v>
      </c>
      <c r="B472" s="1576" t="s">
        <v>14204</v>
      </c>
      <c r="C472" s="1574" t="s">
        <v>14205</v>
      </c>
      <c r="D472" s="1575" t="s">
        <v>8044</v>
      </c>
      <c r="E472" s="2213">
        <v>0.35</v>
      </c>
      <c r="F472" s="2215"/>
      <c r="G472" s="2215"/>
      <c r="H472" s="1575"/>
      <c r="I472" s="2214"/>
      <c r="J472" s="2214"/>
      <c r="K472" s="2214"/>
      <c r="L472" s="1846"/>
      <c r="M472" s="2214"/>
      <c r="N472" s="2214"/>
      <c r="O472" s="2214"/>
      <c r="P472" s="2215">
        <v>0.35</v>
      </c>
      <c r="Q472" s="2215">
        <v>0.35</v>
      </c>
      <c r="R472" s="1575" t="s">
        <v>607</v>
      </c>
      <c r="S472" s="2214"/>
      <c r="T472" s="2214"/>
      <c r="U472" s="2214"/>
      <c r="V472" s="2214"/>
      <c r="W472" s="2214"/>
      <c r="X472" s="2214"/>
      <c r="Y472" s="2214"/>
      <c r="Z472" s="1579"/>
      <c r="AA472" s="993">
        <v>0.35</v>
      </c>
    </row>
    <row r="473" spans="1:27">
      <c r="A473" s="1371">
        <v>102</v>
      </c>
      <c r="B473" s="1574" t="s">
        <v>14206</v>
      </c>
      <c r="C473" s="1574" t="s">
        <v>14207</v>
      </c>
      <c r="D473" s="1575" t="s">
        <v>8044</v>
      </c>
      <c r="E473" s="2213">
        <v>0.3</v>
      </c>
      <c r="F473" s="2215"/>
      <c r="G473" s="2215"/>
      <c r="H473" s="1575"/>
      <c r="I473" s="2214"/>
      <c r="J473" s="2214"/>
      <c r="K473" s="2214"/>
      <c r="L473" s="1846"/>
      <c r="M473" s="2214"/>
      <c r="N473" s="2214"/>
      <c r="O473" s="2214"/>
      <c r="P473" s="2215">
        <v>0.3</v>
      </c>
      <c r="Q473" s="2215">
        <v>0.3</v>
      </c>
      <c r="R473" s="1575" t="s">
        <v>607</v>
      </c>
      <c r="S473" s="2214"/>
      <c r="T473" s="2214"/>
      <c r="U473" s="2214"/>
      <c r="V473" s="2214"/>
      <c r="W473" s="2214"/>
      <c r="X473" s="2214"/>
      <c r="Y473" s="2214"/>
      <c r="Z473" s="1579"/>
      <c r="AA473" s="993">
        <v>0.3</v>
      </c>
    </row>
    <row r="474" spans="1:27">
      <c r="A474" s="1371">
        <v>103</v>
      </c>
      <c r="B474" s="1574" t="s">
        <v>14208</v>
      </c>
      <c r="C474" s="1574" t="s">
        <v>14209</v>
      </c>
      <c r="D474" s="1575" t="s">
        <v>8044</v>
      </c>
      <c r="E474" s="2213">
        <v>0.1</v>
      </c>
      <c r="F474" s="2215"/>
      <c r="G474" s="2215"/>
      <c r="H474" s="1575"/>
      <c r="I474" s="2214"/>
      <c r="J474" s="2214"/>
      <c r="K474" s="2214"/>
      <c r="L474" s="1846"/>
      <c r="M474" s="2214"/>
      <c r="N474" s="2214"/>
      <c r="O474" s="2214"/>
      <c r="P474" s="2215">
        <v>0.1</v>
      </c>
      <c r="Q474" s="2215">
        <v>0.1</v>
      </c>
      <c r="R474" s="1575" t="s">
        <v>607</v>
      </c>
      <c r="S474" s="2214"/>
      <c r="T474" s="2214"/>
      <c r="U474" s="2214"/>
      <c r="V474" s="2214"/>
      <c r="W474" s="2214"/>
      <c r="X474" s="2214"/>
      <c r="Y474" s="2214"/>
      <c r="Z474" s="1579"/>
      <c r="AA474" s="993">
        <v>0.1</v>
      </c>
    </row>
    <row r="475" spans="1:27">
      <c r="A475" s="1371">
        <v>104</v>
      </c>
      <c r="B475" s="1576" t="s">
        <v>14210</v>
      </c>
      <c r="C475" s="1574" t="s">
        <v>14211</v>
      </c>
      <c r="D475" s="1575" t="s">
        <v>8044</v>
      </c>
      <c r="E475" s="2213">
        <v>1</v>
      </c>
      <c r="F475" s="2215"/>
      <c r="G475" s="2215"/>
      <c r="H475" s="1575"/>
      <c r="I475" s="2214"/>
      <c r="J475" s="2214"/>
      <c r="K475" s="2214"/>
      <c r="L475" s="1846"/>
      <c r="M475" s="2214"/>
      <c r="N475" s="2214"/>
      <c r="O475" s="2214"/>
      <c r="P475" s="2215">
        <v>1</v>
      </c>
      <c r="Q475" s="2215">
        <v>1</v>
      </c>
      <c r="R475" s="1575" t="s">
        <v>607</v>
      </c>
      <c r="S475" s="2214"/>
      <c r="T475" s="2214"/>
      <c r="U475" s="2214"/>
      <c r="V475" s="2214"/>
      <c r="W475" s="2214"/>
      <c r="X475" s="2214"/>
      <c r="Y475" s="2214"/>
      <c r="Z475" s="1579"/>
      <c r="AA475" s="993">
        <v>1</v>
      </c>
    </row>
    <row r="476" spans="1:27">
      <c r="A476" s="1371">
        <v>105</v>
      </c>
      <c r="B476" s="1576" t="s">
        <v>14212</v>
      </c>
      <c r="C476" s="1574" t="s">
        <v>14213</v>
      </c>
      <c r="D476" s="1575" t="s">
        <v>8044</v>
      </c>
      <c r="E476" s="2213">
        <v>0.3</v>
      </c>
      <c r="F476" s="2215"/>
      <c r="G476" s="2215"/>
      <c r="H476" s="1575"/>
      <c r="I476" s="2214"/>
      <c r="J476" s="2214"/>
      <c r="K476" s="2214"/>
      <c r="L476" s="1846"/>
      <c r="M476" s="2214"/>
      <c r="N476" s="2214"/>
      <c r="O476" s="2214"/>
      <c r="P476" s="2215">
        <v>0.3</v>
      </c>
      <c r="Q476" s="2215">
        <v>0.3</v>
      </c>
      <c r="R476" s="1575" t="s">
        <v>607</v>
      </c>
      <c r="S476" s="2214"/>
      <c r="T476" s="2214"/>
      <c r="U476" s="2214"/>
      <c r="V476" s="2214"/>
      <c r="W476" s="2214"/>
      <c r="X476" s="2214"/>
      <c r="Y476" s="2214"/>
      <c r="Z476" s="1579"/>
      <c r="AA476" s="993">
        <v>0.3</v>
      </c>
    </row>
    <row r="477" spans="1:27">
      <c r="A477" s="1371">
        <v>106</v>
      </c>
      <c r="B477" s="1576" t="s">
        <v>14214</v>
      </c>
      <c r="C477" s="1574" t="s">
        <v>14215</v>
      </c>
      <c r="D477" s="1575" t="s">
        <v>8044</v>
      </c>
      <c r="E477" s="2213">
        <v>1.5</v>
      </c>
      <c r="F477" s="2215"/>
      <c r="G477" s="2215"/>
      <c r="H477" s="1575"/>
      <c r="I477" s="2214"/>
      <c r="J477" s="2214"/>
      <c r="K477" s="2214"/>
      <c r="L477" s="1846"/>
      <c r="M477" s="2214"/>
      <c r="N477" s="2214"/>
      <c r="O477" s="2214"/>
      <c r="P477" s="2215">
        <v>1.5</v>
      </c>
      <c r="Q477" s="2215">
        <v>1.5</v>
      </c>
      <c r="R477" s="1575" t="s">
        <v>607</v>
      </c>
      <c r="S477" s="2214"/>
      <c r="T477" s="2214"/>
      <c r="U477" s="2214"/>
      <c r="V477" s="2214"/>
      <c r="W477" s="2214"/>
      <c r="X477" s="2214"/>
      <c r="Y477" s="2214"/>
      <c r="Z477" s="1579"/>
      <c r="AA477" s="993">
        <v>1.5</v>
      </c>
    </row>
    <row r="478" spans="1:27">
      <c r="A478" s="1371">
        <v>107</v>
      </c>
      <c r="B478" s="1576" t="s">
        <v>14216</v>
      </c>
      <c r="C478" s="1574" t="s">
        <v>14217</v>
      </c>
      <c r="D478" s="1575" t="s">
        <v>8044</v>
      </c>
      <c r="E478" s="2213">
        <v>0.23</v>
      </c>
      <c r="F478" s="2215"/>
      <c r="G478" s="2215"/>
      <c r="H478" s="1575"/>
      <c r="I478" s="2214"/>
      <c r="J478" s="2214"/>
      <c r="K478" s="2214"/>
      <c r="L478" s="1846"/>
      <c r="M478" s="2214"/>
      <c r="N478" s="2214"/>
      <c r="O478" s="2214"/>
      <c r="P478" s="2215">
        <v>0.23</v>
      </c>
      <c r="Q478" s="2215">
        <v>0.23</v>
      </c>
      <c r="R478" s="1575" t="s">
        <v>607</v>
      </c>
      <c r="S478" s="2214"/>
      <c r="T478" s="2214"/>
      <c r="U478" s="2214"/>
      <c r="V478" s="2214"/>
      <c r="W478" s="2214"/>
      <c r="X478" s="2214"/>
      <c r="Y478" s="2214"/>
      <c r="Z478" s="1579"/>
      <c r="AA478" s="993">
        <v>0.23</v>
      </c>
    </row>
    <row r="479" spans="1:27">
      <c r="A479" s="1371">
        <v>108</v>
      </c>
      <c r="B479" s="1576" t="s">
        <v>14218</v>
      </c>
      <c r="C479" s="1574" t="s">
        <v>14219</v>
      </c>
      <c r="D479" s="1575" t="s">
        <v>8044</v>
      </c>
      <c r="E479" s="2213">
        <v>1.05</v>
      </c>
      <c r="F479" s="2215">
        <v>1.05</v>
      </c>
      <c r="G479" s="2215">
        <v>1.05</v>
      </c>
      <c r="H479" s="1575"/>
      <c r="I479" s="2214"/>
      <c r="J479" s="2214"/>
      <c r="K479" s="2214"/>
      <c r="L479" s="1846"/>
      <c r="M479" s="2214"/>
      <c r="N479" s="2214"/>
      <c r="O479" s="2214"/>
      <c r="P479" s="2215"/>
      <c r="Q479" s="2215"/>
      <c r="R479" s="1575">
        <v>5</v>
      </c>
      <c r="S479" s="2214"/>
      <c r="T479" s="2214"/>
      <c r="U479" s="2214"/>
      <c r="V479" s="2214"/>
      <c r="W479" s="2214"/>
      <c r="X479" s="2214"/>
      <c r="Y479" s="2214"/>
      <c r="Z479" s="1579">
        <v>1.05</v>
      </c>
      <c r="AA479" s="993"/>
    </row>
    <row r="480" spans="1:27">
      <c r="A480" s="1371">
        <v>109</v>
      </c>
      <c r="B480" s="1576" t="s">
        <v>14220</v>
      </c>
      <c r="C480" s="1574" t="s">
        <v>14221</v>
      </c>
      <c r="D480" s="1575" t="s">
        <v>8044</v>
      </c>
      <c r="E480" s="2213">
        <v>0.35</v>
      </c>
      <c r="F480" s="2215"/>
      <c r="G480" s="2215"/>
      <c r="H480" s="1575"/>
      <c r="I480" s="2214"/>
      <c r="J480" s="2214"/>
      <c r="K480" s="2214"/>
      <c r="L480" s="1846"/>
      <c r="M480" s="2214"/>
      <c r="N480" s="2214"/>
      <c r="O480" s="2214"/>
      <c r="P480" s="2215">
        <v>0.35</v>
      </c>
      <c r="Q480" s="2215">
        <v>0.35</v>
      </c>
      <c r="R480" s="1575" t="s">
        <v>607</v>
      </c>
      <c r="S480" s="2214"/>
      <c r="T480" s="2214"/>
      <c r="U480" s="2214"/>
      <c r="V480" s="2214"/>
      <c r="W480" s="2214"/>
      <c r="X480" s="2214"/>
      <c r="Y480" s="2214"/>
      <c r="Z480" s="2220"/>
      <c r="AA480" s="993">
        <v>0.35</v>
      </c>
    </row>
    <row r="481" spans="1:27">
      <c r="A481" s="1371">
        <v>110</v>
      </c>
      <c r="B481" s="1574" t="s">
        <v>14222</v>
      </c>
      <c r="C481" s="1574" t="s">
        <v>14223</v>
      </c>
      <c r="D481" s="1575" t="s">
        <v>8044</v>
      </c>
      <c r="E481" s="2213">
        <v>0.4</v>
      </c>
      <c r="F481" s="2215"/>
      <c r="G481" s="2215"/>
      <c r="H481" s="1575"/>
      <c r="I481" s="2214"/>
      <c r="J481" s="2214"/>
      <c r="K481" s="2214"/>
      <c r="L481" s="1846"/>
      <c r="M481" s="2214"/>
      <c r="N481" s="2214"/>
      <c r="O481" s="2214"/>
      <c r="P481" s="2215">
        <v>0.4</v>
      </c>
      <c r="Q481" s="2215">
        <v>0.4</v>
      </c>
      <c r="R481" s="1575" t="s">
        <v>607</v>
      </c>
      <c r="S481" s="2214"/>
      <c r="T481" s="2214"/>
      <c r="U481" s="2214"/>
      <c r="V481" s="2214"/>
      <c r="W481" s="2214"/>
      <c r="X481" s="2214"/>
      <c r="Y481" s="2214"/>
      <c r="Z481" s="1579"/>
      <c r="AA481" s="993">
        <v>0.4</v>
      </c>
    </row>
    <row r="482" spans="1:27">
      <c r="A482" s="1371">
        <v>111</v>
      </c>
      <c r="B482" s="1574" t="s">
        <v>14224</v>
      </c>
      <c r="C482" s="1574" t="s">
        <v>14225</v>
      </c>
      <c r="D482" s="1575" t="s">
        <v>8044</v>
      </c>
      <c r="E482" s="2213">
        <v>1.4</v>
      </c>
      <c r="F482" s="2215"/>
      <c r="G482" s="2215"/>
      <c r="H482" s="1575"/>
      <c r="I482" s="2214"/>
      <c r="J482" s="2214"/>
      <c r="K482" s="2214"/>
      <c r="L482" s="1846"/>
      <c r="M482" s="2214"/>
      <c r="N482" s="2214"/>
      <c r="O482" s="2214"/>
      <c r="P482" s="2215">
        <v>1.4</v>
      </c>
      <c r="Q482" s="2215">
        <v>1.4</v>
      </c>
      <c r="R482" s="1575" t="s">
        <v>607</v>
      </c>
      <c r="S482" s="2214"/>
      <c r="T482" s="2214"/>
      <c r="U482" s="2214"/>
      <c r="V482" s="2214"/>
      <c r="W482" s="2214"/>
      <c r="X482" s="2214"/>
      <c r="Y482" s="2214"/>
      <c r="Z482" s="1579"/>
      <c r="AA482" s="993">
        <v>1.4</v>
      </c>
    </row>
    <row r="483" spans="1:27">
      <c r="A483" s="1371">
        <v>112</v>
      </c>
      <c r="B483" s="1574" t="s">
        <v>14226</v>
      </c>
      <c r="C483" s="1574" t="s">
        <v>14227</v>
      </c>
      <c r="D483" s="1575" t="s">
        <v>8044</v>
      </c>
      <c r="E483" s="2213">
        <v>0.4</v>
      </c>
      <c r="F483" s="2215"/>
      <c r="G483" s="2215"/>
      <c r="H483" s="1575"/>
      <c r="I483" s="2214"/>
      <c r="J483" s="2214"/>
      <c r="K483" s="2214"/>
      <c r="L483" s="1846"/>
      <c r="M483" s="2214"/>
      <c r="N483" s="2214"/>
      <c r="O483" s="2214"/>
      <c r="P483" s="2215">
        <v>0.4</v>
      </c>
      <c r="Q483" s="2215">
        <v>0.4</v>
      </c>
      <c r="R483" s="1575" t="s">
        <v>607</v>
      </c>
      <c r="S483" s="2214"/>
      <c r="T483" s="2214"/>
      <c r="U483" s="2214"/>
      <c r="V483" s="2214"/>
      <c r="W483" s="2214"/>
      <c r="X483" s="2214"/>
      <c r="Y483" s="2214"/>
      <c r="Z483" s="1579"/>
      <c r="AA483" s="993">
        <v>0.4</v>
      </c>
    </row>
    <row r="484" spans="1:27">
      <c r="A484" s="1371">
        <v>113</v>
      </c>
      <c r="B484" s="1576" t="s">
        <v>14228</v>
      </c>
      <c r="C484" s="1574" t="s">
        <v>14229</v>
      </c>
      <c r="D484" s="1575" t="s">
        <v>8044</v>
      </c>
      <c r="E484" s="2213">
        <v>0.25</v>
      </c>
      <c r="F484" s="2215"/>
      <c r="G484" s="2215"/>
      <c r="H484" s="1575"/>
      <c r="I484" s="2214"/>
      <c r="J484" s="2214"/>
      <c r="K484" s="2214"/>
      <c r="L484" s="1846"/>
      <c r="M484" s="2214"/>
      <c r="N484" s="2214"/>
      <c r="O484" s="2214"/>
      <c r="P484" s="2215">
        <v>0.25</v>
      </c>
      <c r="Q484" s="2215">
        <v>0.25</v>
      </c>
      <c r="R484" s="1575" t="s">
        <v>607</v>
      </c>
      <c r="S484" s="2214"/>
      <c r="T484" s="2214"/>
      <c r="U484" s="2214"/>
      <c r="V484" s="2214"/>
      <c r="W484" s="2214"/>
      <c r="X484" s="2214"/>
      <c r="Y484" s="2214"/>
      <c r="Z484" s="1579"/>
      <c r="AA484" s="993">
        <v>0.25</v>
      </c>
    </row>
    <row r="485" spans="1:27">
      <c r="A485" s="1371">
        <v>114</v>
      </c>
      <c r="B485" s="1574" t="s">
        <v>14230</v>
      </c>
      <c r="C485" s="1574" t="s">
        <v>14231</v>
      </c>
      <c r="D485" s="1575" t="s">
        <v>8044</v>
      </c>
      <c r="E485" s="2213">
        <v>0.2</v>
      </c>
      <c r="F485" s="2215"/>
      <c r="G485" s="2215"/>
      <c r="H485" s="1575"/>
      <c r="I485" s="2214"/>
      <c r="J485" s="2214"/>
      <c r="K485" s="2214"/>
      <c r="L485" s="1846"/>
      <c r="M485" s="2214"/>
      <c r="N485" s="2214"/>
      <c r="O485" s="2214"/>
      <c r="P485" s="2215">
        <v>0.2</v>
      </c>
      <c r="Q485" s="2215">
        <v>0.2</v>
      </c>
      <c r="R485" s="1575" t="s">
        <v>607</v>
      </c>
      <c r="S485" s="2214"/>
      <c r="T485" s="2214"/>
      <c r="U485" s="2214"/>
      <c r="V485" s="2214"/>
      <c r="W485" s="2214"/>
      <c r="X485" s="2214"/>
      <c r="Y485" s="2214"/>
      <c r="Z485" s="1579"/>
      <c r="AA485" s="993">
        <v>0.2</v>
      </c>
    </row>
    <row r="486" spans="1:27">
      <c r="A486" s="1371">
        <v>115</v>
      </c>
      <c r="B486" s="1576" t="s">
        <v>14232</v>
      </c>
      <c r="C486" s="1574" t="s">
        <v>14233</v>
      </c>
      <c r="D486" s="1575" t="s">
        <v>8044</v>
      </c>
      <c r="E486" s="2213">
        <v>0.7</v>
      </c>
      <c r="F486" s="2215"/>
      <c r="G486" s="2215"/>
      <c r="H486" s="1575"/>
      <c r="I486" s="2214"/>
      <c r="J486" s="2214"/>
      <c r="K486" s="2214"/>
      <c r="L486" s="1846"/>
      <c r="M486" s="2214"/>
      <c r="N486" s="2214"/>
      <c r="O486" s="2214"/>
      <c r="P486" s="2215">
        <v>0.7</v>
      </c>
      <c r="Q486" s="2215">
        <v>0.7</v>
      </c>
      <c r="R486" s="1575" t="s">
        <v>607</v>
      </c>
      <c r="S486" s="2214"/>
      <c r="T486" s="2214"/>
      <c r="U486" s="2214"/>
      <c r="V486" s="2214"/>
      <c r="W486" s="2214"/>
      <c r="X486" s="2214"/>
      <c r="Y486" s="2214"/>
      <c r="Z486" s="1579"/>
      <c r="AA486" s="993">
        <v>0.7</v>
      </c>
    </row>
    <row r="487" spans="1:27">
      <c r="A487" s="1371">
        <v>116</v>
      </c>
      <c r="B487" s="1576" t="s">
        <v>14234</v>
      </c>
      <c r="C487" s="1574" t="s">
        <v>14235</v>
      </c>
      <c r="D487" s="1575" t="s">
        <v>8044</v>
      </c>
      <c r="E487" s="2213">
        <v>2.15</v>
      </c>
      <c r="F487" s="2215"/>
      <c r="G487" s="2215"/>
      <c r="H487" s="1575"/>
      <c r="I487" s="2214"/>
      <c r="J487" s="2214"/>
      <c r="K487" s="2214"/>
      <c r="L487" s="1846"/>
      <c r="M487" s="2214"/>
      <c r="N487" s="2214"/>
      <c r="O487" s="2214"/>
      <c r="P487" s="2215">
        <v>2.15</v>
      </c>
      <c r="Q487" s="2215">
        <v>2.15</v>
      </c>
      <c r="R487" s="1575" t="s">
        <v>607</v>
      </c>
      <c r="S487" s="2214"/>
      <c r="T487" s="2214"/>
      <c r="U487" s="2214"/>
      <c r="V487" s="2214"/>
      <c r="W487" s="2214"/>
      <c r="X487" s="2214"/>
      <c r="Y487" s="2214"/>
      <c r="Z487" s="1579">
        <v>1.75</v>
      </c>
      <c r="AA487" s="993">
        <v>0.4</v>
      </c>
    </row>
    <row r="488" spans="1:27">
      <c r="A488" s="1371">
        <v>117</v>
      </c>
      <c r="B488" s="1576" t="s">
        <v>14236</v>
      </c>
      <c r="C488" s="1574" t="s">
        <v>14237</v>
      </c>
      <c r="D488" s="1575" t="s">
        <v>8044</v>
      </c>
      <c r="E488" s="2213">
        <v>2.25</v>
      </c>
      <c r="F488" s="2215">
        <v>1.55</v>
      </c>
      <c r="G488" s="2215">
        <v>1.55</v>
      </c>
      <c r="H488" s="1575"/>
      <c r="I488" s="2214"/>
      <c r="J488" s="2214"/>
      <c r="K488" s="2214"/>
      <c r="L488" s="1846"/>
      <c r="M488" s="2214"/>
      <c r="N488" s="2214"/>
      <c r="O488" s="2214"/>
      <c r="P488" s="2215">
        <v>0.7</v>
      </c>
      <c r="Q488" s="2215">
        <v>0.7</v>
      </c>
      <c r="R488" s="1575">
        <v>5</v>
      </c>
      <c r="S488" s="2214"/>
      <c r="T488" s="2214"/>
      <c r="U488" s="2214"/>
      <c r="V488" s="2214"/>
      <c r="W488" s="2214"/>
      <c r="X488" s="2214"/>
      <c r="Y488" s="2214"/>
      <c r="Z488" s="1579">
        <v>2.25</v>
      </c>
      <c r="AA488" s="993"/>
    </row>
    <row r="489" spans="1:27">
      <c r="A489" s="1371">
        <v>118</v>
      </c>
      <c r="B489" s="1574" t="s">
        <v>14238</v>
      </c>
      <c r="C489" s="1574" t="s">
        <v>14239</v>
      </c>
      <c r="D489" s="1575" t="s">
        <v>8044</v>
      </c>
      <c r="E489" s="2213">
        <v>0.15</v>
      </c>
      <c r="F489" s="2215"/>
      <c r="G489" s="2215"/>
      <c r="H489" s="1575"/>
      <c r="I489" s="2214"/>
      <c r="J489" s="2214"/>
      <c r="K489" s="2214"/>
      <c r="L489" s="1846"/>
      <c r="M489" s="2214"/>
      <c r="N489" s="2214"/>
      <c r="O489" s="2214"/>
      <c r="P489" s="2215">
        <v>0.15</v>
      </c>
      <c r="Q489" s="2215">
        <v>0.15</v>
      </c>
      <c r="R489" s="1575" t="s">
        <v>607</v>
      </c>
      <c r="S489" s="2214"/>
      <c r="T489" s="2214"/>
      <c r="U489" s="2214"/>
      <c r="V489" s="2214"/>
      <c r="W489" s="2214"/>
      <c r="X489" s="2214"/>
      <c r="Y489" s="2214"/>
      <c r="Z489" s="1579"/>
      <c r="AA489" s="993">
        <v>0.15</v>
      </c>
    </row>
    <row r="490" spans="1:27">
      <c r="A490" s="1371">
        <v>119</v>
      </c>
      <c r="B490" s="1576" t="s">
        <v>14240</v>
      </c>
      <c r="C490" s="1574" t="s">
        <v>14241</v>
      </c>
      <c r="D490" s="1575" t="s">
        <v>8044</v>
      </c>
      <c r="E490" s="2213">
        <v>0.35</v>
      </c>
      <c r="F490" s="2215"/>
      <c r="G490" s="2215"/>
      <c r="H490" s="1575"/>
      <c r="I490" s="2214"/>
      <c r="J490" s="2214"/>
      <c r="K490" s="2214"/>
      <c r="L490" s="1846"/>
      <c r="M490" s="2214"/>
      <c r="N490" s="2214"/>
      <c r="O490" s="2214"/>
      <c r="P490" s="2215">
        <v>0.35</v>
      </c>
      <c r="Q490" s="2215">
        <v>0.35</v>
      </c>
      <c r="R490" s="1575" t="s">
        <v>607</v>
      </c>
      <c r="S490" s="2214"/>
      <c r="T490" s="2214"/>
      <c r="U490" s="2214"/>
      <c r="V490" s="2214"/>
      <c r="W490" s="2214"/>
      <c r="X490" s="2214"/>
      <c r="Y490" s="2214"/>
      <c r="Z490" s="1579"/>
      <c r="AA490" s="993">
        <v>0.35</v>
      </c>
    </row>
    <row r="491" spans="1:27">
      <c r="A491" s="1371">
        <v>120</v>
      </c>
      <c r="B491" s="1574" t="s">
        <v>14242</v>
      </c>
      <c r="C491" s="1574" t="s">
        <v>14243</v>
      </c>
      <c r="D491" s="1575" t="s">
        <v>8044</v>
      </c>
      <c r="E491" s="2213">
        <v>0.25</v>
      </c>
      <c r="F491" s="2215"/>
      <c r="G491" s="2215"/>
      <c r="H491" s="1575"/>
      <c r="I491" s="2214"/>
      <c r="J491" s="2214"/>
      <c r="K491" s="2214"/>
      <c r="L491" s="1846"/>
      <c r="M491" s="2214"/>
      <c r="N491" s="2214"/>
      <c r="O491" s="2214"/>
      <c r="P491" s="2215">
        <v>0.25</v>
      </c>
      <c r="Q491" s="2215">
        <v>0.25</v>
      </c>
      <c r="R491" s="1575" t="s">
        <v>607</v>
      </c>
      <c r="S491" s="2214"/>
      <c r="T491" s="2214"/>
      <c r="U491" s="2214"/>
      <c r="V491" s="2214"/>
      <c r="W491" s="2214"/>
      <c r="X491" s="2214"/>
      <c r="Y491" s="2214"/>
      <c r="Z491" s="1579"/>
      <c r="AA491" s="993">
        <v>0.25</v>
      </c>
    </row>
    <row r="492" spans="1:27">
      <c r="A492" s="1371">
        <v>121</v>
      </c>
      <c r="B492" s="1574" t="s">
        <v>14244</v>
      </c>
      <c r="C492" s="1574" t="s">
        <v>14245</v>
      </c>
      <c r="D492" s="1575" t="s">
        <v>8044</v>
      </c>
      <c r="E492" s="2213">
        <v>0.4</v>
      </c>
      <c r="F492" s="2215"/>
      <c r="G492" s="2215"/>
      <c r="H492" s="1575"/>
      <c r="I492" s="2214"/>
      <c r="J492" s="2214"/>
      <c r="K492" s="2214"/>
      <c r="L492" s="1846"/>
      <c r="M492" s="2214"/>
      <c r="N492" s="2214"/>
      <c r="O492" s="2214"/>
      <c r="P492" s="2215">
        <v>0.4</v>
      </c>
      <c r="Q492" s="2215">
        <v>0.4</v>
      </c>
      <c r="R492" s="1575" t="s">
        <v>607</v>
      </c>
      <c r="S492" s="2214"/>
      <c r="T492" s="2214"/>
      <c r="U492" s="2214"/>
      <c r="V492" s="2214"/>
      <c r="W492" s="2214"/>
      <c r="X492" s="2214"/>
      <c r="Y492" s="2214"/>
      <c r="Z492" s="1579"/>
      <c r="AA492" s="993">
        <v>0.4</v>
      </c>
    </row>
    <row r="493" spans="1:27">
      <c r="A493" s="1371">
        <v>122</v>
      </c>
      <c r="B493" s="1576" t="s">
        <v>14246</v>
      </c>
      <c r="C493" s="1574" t="s">
        <v>14247</v>
      </c>
      <c r="D493" s="1575" t="s">
        <v>8044</v>
      </c>
      <c r="E493" s="2213">
        <v>0.35</v>
      </c>
      <c r="F493" s="2215"/>
      <c r="G493" s="2215"/>
      <c r="H493" s="1575"/>
      <c r="I493" s="2214"/>
      <c r="J493" s="2214"/>
      <c r="K493" s="2214"/>
      <c r="L493" s="1846"/>
      <c r="M493" s="2214"/>
      <c r="N493" s="2214"/>
      <c r="O493" s="2214"/>
      <c r="P493" s="2215">
        <v>0.35</v>
      </c>
      <c r="Q493" s="2215">
        <v>0.35</v>
      </c>
      <c r="R493" s="1575" t="s">
        <v>607</v>
      </c>
      <c r="S493" s="2214"/>
      <c r="T493" s="2214"/>
      <c r="U493" s="2214"/>
      <c r="V493" s="2214"/>
      <c r="W493" s="2214"/>
      <c r="X493" s="2214"/>
      <c r="Y493" s="2214"/>
      <c r="Z493" s="1579"/>
      <c r="AA493" s="993">
        <v>0.35</v>
      </c>
    </row>
    <row r="494" spans="1:27">
      <c r="A494" s="1371">
        <v>123</v>
      </c>
      <c r="B494" s="1574" t="s">
        <v>14248</v>
      </c>
      <c r="C494" s="1574" t="s">
        <v>14249</v>
      </c>
      <c r="D494" s="1575" t="s">
        <v>8044</v>
      </c>
      <c r="E494" s="2213">
        <v>0.95</v>
      </c>
      <c r="F494" s="2215">
        <v>0.55000000000000004</v>
      </c>
      <c r="G494" s="123">
        <v>0.55000000000000004</v>
      </c>
      <c r="H494" s="1575"/>
      <c r="I494" s="2214"/>
      <c r="J494" s="2214"/>
      <c r="K494" s="2214"/>
      <c r="L494" s="1846"/>
      <c r="M494" s="2214"/>
      <c r="N494" s="2214"/>
      <c r="O494" s="2214"/>
      <c r="P494" s="2215">
        <v>0.4</v>
      </c>
      <c r="Q494" s="2215">
        <v>0.4</v>
      </c>
      <c r="R494" s="1575">
        <v>5</v>
      </c>
      <c r="S494" s="2214"/>
      <c r="T494" s="2214"/>
      <c r="U494" s="2214"/>
      <c r="V494" s="2214"/>
      <c r="W494" s="2214"/>
      <c r="X494" s="2214"/>
      <c r="Y494" s="2214"/>
      <c r="Z494" s="1579">
        <v>0.55000000000000004</v>
      </c>
      <c r="AA494" s="993">
        <v>0.4</v>
      </c>
    </row>
    <row r="495" spans="1:27">
      <c r="A495" s="1371">
        <v>124</v>
      </c>
      <c r="B495" s="1576" t="s">
        <v>14250</v>
      </c>
      <c r="C495" s="1574" t="s">
        <v>14251</v>
      </c>
      <c r="D495" s="1575" t="s">
        <v>8044</v>
      </c>
      <c r="E495" s="2213">
        <v>0.4</v>
      </c>
      <c r="F495" s="2215"/>
      <c r="G495" s="2215"/>
      <c r="H495" s="1575"/>
      <c r="I495" s="2214"/>
      <c r="J495" s="2214"/>
      <c r="K495" s="2214"/>
      <c r="L495" s="1846"/>
      <c r="M495" s="2214"/>
      <c r="N495" s="2214"/>
      <c r="O495" s="2214"/>
      <c r="P495" s="2215">
        <v>0.4</v>
      </c>
      <c r="Q495" s="2215">
        <v>0.4</v>
      </c>
      <c r="R495" s="1575" t="s">
        <v>607</v>
      </c>
      <c r="S495" s="2214"/>
      <c r="T495" s="2214"/>
      <c r="U495" s="2214"/>
      <c r="V495" s="2214"/>
      <c r="W495" s="2214"/>
      <c r="X495" s="2214"/>
      <c r="Y495" s="2214"/>
      <c r="Z495" s="1579"/>
      <c r="AA495" s="993">
        <v>0.4</v>
      </c>
    </row>
    <row r="496" spans="1:27">
      <c r="A496" s="1371">
        <v>125</v>
      </c>
      <c r="B496" s="1576" t="s">
        <v>14252</v>
      </c>
      <c r="C496" s="1574" t="s">
        <v>14253</v>
      </c>
      <c r="D496" s="1575" t="s">
        <v>8044</v>
      </c>
      <c r="E496" s="2213">
        <v>0.8</v>
      </c>
      <c r="F496" s="2215"/>
      <c r="G496" s="2215"/>
      <c r="H496" s="1575"/>
      <c r="I496" s="2214"/>
      <c r="J496" s="2214"/>
      <c r="K496" s="2214"/>
      <c r="L496" s="1846"/>
      <c r="M496" s="2214"/>
      <c r="N496" s="2214"/>
      <c r="O496" s="2214"/>
      <c r="P496" s="2215">
        <v>0.8</v>
      </c>
      <c r="Q496" s="2215">
        <v>0.8</v>
      </c>
      <c r="R496" s="1575" t="s">
        <v>607</v>
      </c>
      <c r="S496" s="2214"/>
      <c r="T496" s="2214"/>
      <c r="U496" s="2214"/>
      <c r="V496" s="2214"/>
      <c r="W496" s="2214"/>
      <c r="X496" s="2214"/>
      <c r="Y496" s="2214"/>
      <c r="Z496" s="2220"/>
      <c r="AA496" s="993">
        <v>0.8</v>
      </c>
    </row>
    <row r="497" spans="1:27">
      <c r="A497" s="1371">
        <v>126</v>
      </c>
      <c r="B497" s="1574" t="s">
        <v>14254</v>
      </c>
      <c r="C497" s="1574" t="s">
        <v>14255</v>
      </c>
      <c r="D497" s="1575" t="s">
        <v>8044</v>
      </c>
      <c r="E497" s="2213">
        <v>0.3</v>
      </c>
      <c r="F497" s="2215"/>
      <c r="G497" s="2215"/>
      <c r="H497" s="1575"/>
      <c r="I497" s="2214"/>
      <c r="J497" s="2214"/>
      <c r="K497" s="2214"/>
      <c r="L497" s="1846"/>
      <c r="M497" s="2214"/>
      <c r="N497" s="2214"/>
      <c r="O497" s="2214"/>
      <c r="P497" s="2215">
        <v>0.3</v>
      </c>
      <c r="Q497" s="2215">
        <v>0.3</v>
      </c>
      <c r="R497" s="1575" t="s">
        <v>607</v>
      </c>
      <c r="S497" s="2214"/>
      <c r="T497" s="2214"/>
      <c r="U497" s="2214"/>
      <c r="V497" s="2214"/>
      <c r="W497" s="2214"/>
      <c r="X497" s="2214"/>
      <c r="Y497" s="2214"/>
      <c r="Z497" s="1579"/>
      <c r="AA497" s="993">
        <v>0.3</v>
      </c>
    </row>
    <row r="498" spans="1:27">
      <c r="A498" s="1371">
        <v>127</v>
      </c>
      <c r="B498" s="1576" t="s">
        <v>14256</v>
      </c>
      <c r="C498" s="1574" t="s">
        <v>14257</v>
      </c>
      <c r="D498" s="1575" t="s">
        <v>8044</v>
      </c>
      <c r="E498" s="2213">
        <v>0.2</v>
      </c>
      <c r="F498" s="2215"/>
      <c r="G498" s="2215"/>
      <c r="H498" s="1575"/>
      <c r="I498" s="2214"/>
      <c r="J498" s="2214"/>
      <c r="K498" s="2214"/>
      <c r="L498" s="1846"/>
      <c r="M498" s="2214"/>
      <c r="N498" s="2214"/>
      <c r="O498" s="2214"/>
      <c r="P498" s="2215">
        <v>0.2</v>
      </c>
      <c r="Q498" s="2215">
        <v>0.2</v>
      </c>
      <c r="R498" s="1575" t="s">
        <v>607</v>
      </c>
      <c r="S498" s="2214"/>
      <c r="T498" s="2214"/>
      <c r="U498" s="2214"/>
      <c r="V498" s="2214"/>
      <c r="W498" s="2214"/>
      <c r="X498" s="2214"/>
      <c r="Y498" s="2214"/>
      <c r="Z498" s="1579"/>
      <c r="AA498" s="993">
        <v>0.2</v>
      </c>
    </row>
    <row r="499" spans="1:27">
      <c r="A499" s="1371">
        <v>128</v>
      </c>
      <c r="B499" s="1574" t="s">
        <v>14258</v>
      </c>
      <c r="C499" s="1574" t="s">
        <v>14259</v>
      </c>
      <c r="D499" s="1575" t="s">
        <v>8044</v>
      </c>
      <c r="E499" s="2213">
        <v>0.25</v>
      </c>
      <c r="F499" s="2215"/>
      <c r="G499" s="2215"/>
      <c r="H499" s="1575"/>
      <c r="I499" s="2214"/>
      <c r="J499" s="2214"/>
      <c r="K499" s="2214"/>
      <c r="L499" s="1846"/>
      <c r="M499" s="2214"/>
      <c r="N499" s="2214"/>
      <c r="O499" s="2214"/>
      <c r="P499" s="2215">
        <v>0.25</v>
      </c>
      <c r="Q499" s="2215">
        <v>0.25</v>
      </c>
      <c r="R499" s="1575" t="s">
        <v>607</v>
      </c>
      <c r="S499" s="2214"/>
      <c r="T499" s="2214"/>
      <c r="U499" s="2214"/>
      <c r="V499" s="2214"/>
      <c r="W499" s="2214"/>
      <c r="X499" s="2214"/>
      <c r="Y499" s="2214"/>
      <c r="Z499" s="1579"/>
      <c r="AA499" s="993">
        <v>0.25</v>
      </c>
    </row>
    <row r="500" spans="1:27">
      <c r="A500" s="1371">
        <v>129</v>
      </c>
      <c r="B500" s="1576" t="s">
        <v>14260</v>
      </c>
      <c r="C500" s="1574" t="s">
        <v>14261</v>
      </c>
      <c r="D500" s="1575" t="s">
        <v>8044</v>
      </c>
      <c r="E500" s="2213">
        <v>1</v>
      </c>
      <c r="F500" s="2215"/>
      <c r="G500" s="2215"/>
      <c r="H500" s="1575"/>
      <c r="I500" s="2214"/>
      <c r="J500" s="2214"/>
      <c r="K500" s="2214"/>
      <c r="L500" s="1846"/>
      <c r="M500" s="2214"/>
      <c r="N500" s="2214"/>
      <c r="O500" s="2214"/>
      <c r="P500" s="2215">
        <v>1</v>
      </c>
      <c r="Q500" s="2215">
        <v>1</v>
      </c>
      <c r="R500" s="1575" t="s">
        <v>607</v>
      </c>
      <c r="S500" s="2214"/>
      <c r="T500" s="2214"/>
      <c r="U500" s="2214"/>
      <c r="V500" s="2214"/>
      <c r="W500" s="2214"/>
      <c r="X500" s="2214"/>
      <c r="Y500" s="2214"/>
      <c r="Z500" s="1579"/>
      <c r="AA500" s="993">
        <v>1</v>
      </c>
    </row>
    <row r="501" spans="1:27">
      <c r="A501" s="1371">
        <v>130</v>
      </c>
      <c r="B501" s="1574" t="s">
        <v>14262</v>
      </c>
      <c r="C501" s="1574" t="s">
        <v>14263</v>
      </c>
      <c r="D501" s="1575" t="s">
        <v>8044</v>
      </c>
      <c r="E501" s="2213">
        <v>0.2</v>
      </c>
      <c r="F501" s="2215"/>
      <c r="G501" s="2215"/>
      <c r="H501" s="1575"/>
      <c r="I501" s="2214"/>
      <c r="J501" s="2214"/>
      <c r="K501" s="2214"/>
      <c r="L501" s="1846"/>
      <c r="M501" s="2214"/>
      <c r="N501" s="2214"/>
      <c r="O501" s="2214"/>
      <c r="P501" s="2215">
        <v>0.2</v>
      </c>
      <c r="Q501" s="2215">
        <v>0.2</v>
      </c>
      <c r="R501" s="1575" t="s">
        <v>607</v>
      </c>
      <c r="S501" s="2214"/>
      <c r="T501" s="2214"/>
      <c r="U501" s="2214"/>
      <c r="V501" s="2214"/>
      <c r="W501" s="2214"/>
      <c r="X501" s="2214"/>
      <c r="Y501" s="2214"/>
      <c r="Z501" s="1579"/>
      <c r="AA501" s="993">
        <v>0.2</v>
      </c>
    </row>
    <row r="502" spans="1:27" ht="25.5">
      <c r="A502" s="1371">
        <v>131</v>
      </c>
      <c r="B502" s="2222" t="s">
        <v>20476</v>
      </c>
      <c r="C502" s="2223" t="s">
        <v>14264</v>
      </c>
      <c r="D502" s="2224" t="s">
        <v>8044</v>
      </c>
      <c r="E502" s="2225">
        <v>0.3</v>
      </c>
      <c r="F502" s="2215"/>
      <c r="G502" s="123"/>
      <c r="H502" s="1575"/>
      <c r="I502" s="2214"/>
      <c r="J502" s="2214"/>
      <c r="K502" s="2214"/>
      <c r="L502" s="1846"/>
      <c r="M502" s="2214"/>
      <c r="N502" s="2214"/>
      <c r="O502" s="2214"/>
      <c r="P502" s="2215">
        <v>0.3</v>
      </c>
      <c r="Q502" s="2215">
        <v>0.3</v>
      </c>
      <c r="R502" s="1575">
        <v>5</v>
      </c>
      <c r="S502" s="2214"/>
      <c r="T502" s="2214"/>
      <c r="U502" s="2214"/>
      <c r="V502" s="2214"/>
      <c r="W502" s="2214"/>
      <c r="X502" s="2214"/>
      <c r="Y502" s="2214"/>
      <c r="Z502" s="1579"/>
      <c r="AA502" s="993">
        <v>0.3</v>
      </c>
    </row>
    <row r="503" spans="1:27">
      <c r="A503" s="1371">
        <v>132</v>
      </c>
      <c r="B503" s="1576" t="s">
        <v>14265</v>
      </c>
      <c r="C503" s="1574" t="s">
        <v>14266</v>
      </c>
      <c r="D503" s="1575" t="s">
        <v>8044</v>
      </c>
      <c r="E503" s="2213">
        <v>0.3</v>
      </c>
      <c r="F503" s="1575"/>
      <c r="G503" s="1575"/>
      <c r="H503" s="1575"/>
      <c r="I503" s="2214"/>
      <c r="J503" s="2214"/>
      <c r="K503" s="2214"/>
      <c r="L503" s="1846"/>
      <c r="M503" s="2214"/>
      <c r="N503" s="2214"/>
      <c r="O503" s="2214"/>
      <c r="P503" s="2215">
        <v>0.3</v>
      </c>
      <c r="Q503" s="2215">
        <v>0.3</v>
      </c>
      <c r="R503" s="1575" t="s">
        <v>607</v>
      </c>
      <c r="S503" s="2214"/>
      <c r="T503" s="2214"/>
      <c r="U503" s="2214"/>
      <c r="V503" s="2214"/>
      <c r="W503" s="2214"/>
      <c r="X503" s="2214"/>
      <c r="Y503" s="2214"/>
      <c r="Z503" s="1579"/>
      <c r="AA503" s="993">
        <v>0.3</v>
      </c>
    </row>
    <row r="504" spans="1:27">
      <c r="A504" s="1371">
        <v>133</v>
      </c>
      <c r="B504" s="1574" t="s">
        <v>14267</v>
      </c>
      <c r="C504" s="1574" t="s">
        <v>14268</v>
      </c>
      <c r="D504" s="1575" t="s">
        <v>8044</v>
      </c>
      <c r="E504" s="2213">
        <v>1.95</v>
      </c>
      <c r="F504" s="1575"/>
      <c r="G504" s="1575"/>
      <c r="H504" s="1575"/>
      <c r="I504" s="2214"/>
      <c r="J504" s="2214"/>
      <c r="K504" s="2214"/>
      <c r="L504" s="1846"/>
      <c r="M504" s="2214"/>
      <c r="N504" s="2214"/>
      <c r="O504" s="2214"/>
      <c r="P504" s="2215">
        <v>1.95</v>
      </c>
      <c r="Q504" s="2215">
        <v>1.95</v>
      </c>
      <c r="R504" s="1575" t="s">
        <v>607</v>
      </c>
      <c r="S504" s="2214"/>
      <c r="T504" s="2214"/>
      <c r="U504" s="2214"/>
      <c r="V504" s="2214"/>
      <c r="W504" s="2214"/>
      <c r="X504" s="2214"/>
      <c r="Y504" s="2214"/>
      <c r="Z504" s="1579">
        <v>1.45</v>
      </c>
      <c r="AA504" s="993">
        <v>0.5</v>
      </c>
    </row>
    <row r="505" spans="1:27">
      <c r="A505" s="1371">
        <v>134</v>
      </c>
      <c r="B505" s="1574" t="s">
        <v>14269</v>
      </c>
      <c r="C505" s="1574" t="s">
        <v>14270</v>
      </c>
      <c r="D505" s="1575" t="s">
        <v>8044</v>
      </c>
      <c r="E505" s="2213">
        <v>0.7</v>
      </c>
      <c r="F505" s="1575"/>
      <c r="G505" s="1575"/>
      <c r="H505" s="1575"/>
      <c r="I505" s="2214"/>
      <c r="J505" s="2214"/>
      <c r="K505" s="2214"/>
      <c r="L505" s="1846"/>
      <c r="M505" s="2214"/>
      <c r="N505" s="2214"/>
      <c r="O505" s="2214"/>
      <c r="P505" s="2215">
        <v>0.7</v>
      </c>
      <c r="Q505" s="2215">
        <v>0.7</v>
      </c>
      <c r="R505" s="1575" t="s">
        <v>607</v>
      </c>
      <c r="S505" s="2214"/>
      <c r="T505" s="2214"/>
      <c r="U505" s="2214"/>
      <c r="V505" s="2214"/>
      <c r="W505" s="2214"/>
      <c r="X505" s="2214"/>
      <c r="Y505" s="2214"/>
      <c r="Z505" s="1579"/>
      <c r="AA505" s="993">
        <v>0.7</v>
      </c>
    </row>
    <row r="506" spans="1:27">
      <c r="A506" s="1371">
        <v>135</v>
      </c>
      <c r="B506" s="1574" t="s">
        <v>14271</v>
      </c>
      <c r="C506" s="1574" t="s">
        <v>14272</v>
      </c>
      <c r="D506" s="1575" t="s">
        <v>8044</v>
      </c>
      <c r="E506" s="2213">
        <v>0.25</v>
      </c>
      <c r="F506" s="1575"/>
      <c r="G506" s="1575"/>
      <c r="H506" s="1575"/>
      <c r="I506" s="2214"/>
      <c r="J506" s="2214"/>
      <c r="K506" s="2214"/>
      <c r="L506" s="1846"/>
      <c r="M506" s="2214"/>
      <c r="N506" s="2214"/>
      <c r="O506" s="2214"/>
      <c r="P506" s="2215">
        <v>0.25</v>
      </c>
      <c r="Q506" s="2215">
        <v>0.25</v>
      </c>
      <c r="R506" s="1575" t="s">
        <v>607</v>
      </c>
      <c r="S506" s="2214"/>
      <c r="T506" s="2214"/>
      <c r="U506" s="2214"/>
      <c r="V506" s="2214"/>
      <c r="W506" s="2214"/>
      <c r="X506" s="2214"/>
      <c r="Y506" s="2214"/>
      <c r="Z506" s="1579"/>
      <c r="AA506" s="993">
        <v>0.25</v>
      </c>
    </row>
    <row r="507" spans="1:27">
      <c r="A507" s="1371">
        <v>136</v>
      </c>
      <c r="B507" s="1574" t="s">
        <v>14273</v>
      </c>
      <c r="C507" s="1574" t="s">
        <v>14274</v>
      </c>
      <c r="D507" s="1575" t="s">
        <v>8044</v>
      </c>
      <c r="E507" s="2213">
        <v>0.2</v>
      </c>
      <c r="F507" s="1575"/>
      <c r="G507" s="1575"/>
      <c r="H507" s="1575"/>
      <c r="I507" s="2214"/>
      <c r="J507" s="2214"/>
      <c r="K507" s="2214"/>
      <c r="L507" s="1846"/>
      <c r="M507" s="2214"/>
      <c r="N507" s="2214"/>
      <c r="O507" s="2214"/>
      <c r="P507" s="2215">
        <v>0.2</v>
      </c>
      <c r="Q507" s="2215">
        <v>0.2</v>
      </c>
      <c r="R507" s="1575" t="s">
        <v>607</v>
      </c>
      <c r="S507" s="2214"/>
      <c r="T507" s="2214"/>
      <c r="U507" s="2214"/>
      <c r="V507" s="2214"/>
      <c r="W507" s="2214"/>
      <c r="X507" s="2214"/>
      <c r="Y507" s="2214"/>
      <c r="Z507" s="1579"/>
      <c r="AA507" s="993">
        <v>0.2</v>
      </c>
    </row>
    <row r="508" spans="1:27">
      <c r="A508" s="1371">
        <v>137</v>
      </c>
      <c r="B508" s="1574" t="s">
        <v>14275</v>
      </c>
      <c r="C508" s="1574" t="s">
        <v>14276</v>
      </c>
      <c r="D508" s="1575" t="s">
        <v>8044</v>
      </c>
      <c r="E508" s="2213">
        <v>0.2</v>
      </c>
      <c r="F508" s="1575"/>
      <c r="G508" s="1575"/>
      <c r="H508" s="1575"/>
      <c r="I508" s="2214"/>
      <c r="J508" s="2214"/>
      <c r="K508" s="2214"/>
      <c r="L508" s="1846"/>
      <c r="M508" s="2214"/>
      <c r="N508" s="2214"/>
      <c r="O508" s="2214"/>
      <c r="P508" s="2215">
        <v>0.2</v>
      </c>
      <c r="Q508" s="2215">
        <v>0.2</v>
      </c>
      <c r="R508" s="1575" t="s">
        <v>607</v>
      </c>
      <c r="S508" s="2214"/>
      <c r="T508" s="2214"/>
      <c r="U508" s="2214"/>
      <c r="V508" s="2214"/>
      <c r="W508" s="2214"/>
      <c r="X508" s="2214"/>
      <c r="Y508" s="2214"/>
      <c r="Z508" s="1579"/>
      <c r="AA508" s="993">
        <v>0.2</v>
      </c>
    </row>
    <row r="509" spans="1:27">
      <c r="A509" s="1371">
        <v>138</v>
      </c>
      <c r="B509" s="1574" t="s">
        <v>14277</v>
      </c>
      <c r="C509" s="1574" t="s">
        <v>14278</v>
      </c>
      <c r="D509" s="1575" t="s">
        <v>8044</v>
      </c>
      <c r="E509" s="2213">
        <v>0.2</v>
      </c>
      <c r="F509" s="1575"/>
      <c r="G509" s="1575"/>
      <c r="H509" s="1575"/>
      <c r="I509" s="2214"/>
      <c r="J509" s="2214"/>
      <c r="K509" s="2214"/>
      <c r="L509" s="1846"/>
      <c r="M509" s="2214"/>
      <c r="N509" s="2214"/>
      <c r="O509" s="2214"/>
      <c r="P509" s="2215">
        <v>0.2</v>
      </c>
      <c r="Q509" s="2215">
        <v>0.2</v>
      </c>
      <c r="R509" s="1575" t="s">
        <v>607</v>
      </c>
      <c r="S509" s="2214"/>
      <c r="T509" s="2214"/>
      <c r="U509" s="2214"/>
      <c r="V509" s="2214"/>
      <c r="W509" s="2214"/>
      <c r="X509" s="2214"/>
      <c r="Y509" s="2214"/>
      <c r="Z509" s="1579"/>
      <c r="AA509" s="993">
        <v>0.2</v>
      </c>
    </row>
    <row r="510" spans="1:27">
      <c r="A510" s="1371">
        <v>139</v>
      </c>
      <c r="B510" s="1576" t="s">
        <v>14279</v>
      </c>
      <c r="C510" s="1574" t="s">
        <v>14280</v>
      </c>
      <c r="D510" s="1575" t="s">
        <v>8044</v>
      </c>
      <c r="E510" s="2213">
        <v>0.2</v>
      </c>
      <c r="F510" s="1575"/>
      <c r="G510" s="1575"/>
      <c r="H510" s="1575"/>
      <c r="I510" s="2214"/>
      <c r="J510" s="2214"/>
      <c r="K510" s="2214"/>
      <c r="L510" s="1846"/>
      <c r="M510" s="2214"/>
      <c r="N510" s="2214"/>
      <c r="O510" s="2214"/>
      <c r="P510" s="2215">
        <v>0.2</v>
      </c>
      <c r="Q510" s="2215">
        <v>0.2</v>
      </c>
      <c r="R510" s="1575" t="s">
        <v>607</v>
      </c>
      <c r="S510" s="2214"/>
      <c r="T510" s="2214"/>
      <c r="U510" s="2214"/>
      <c r="V510" s="2214"/>
      <c r="W510" s="2214"/>
      <c r="X510" s="2214"/>
      <c r="Y510" s="2214"/>
      <c r="Z510" s="1579"/>
      <c r="AA510" s="993">
        <v>0.2</v>
      </c>
    </row>
    <row r="511" spans="1:27">
      <c r="A511" s="1371">
        <v>140</v>
      </c>
      <c r="B511" s="1574" t="s">
        <v>14281</v>
      </c>
      <c r="C511" s="1574" t="s">
        <v>14282</v>
      </c>
      <c r="D511" s="1575" t="s">
        <v>8044</v>
      </c>
      <c r="E511" s="2213">
        <v>0.3</v>
      </c>
      <c r="F511" s="1575"/>
      <c r="G511" s="1575"/>
      <c r="H511" s="1575"/>
      <c r="I511" s="2214"/>
      <c r="J511" s="2214"/>
      <c r="K511" s="2214"/>
      <c r="L511" s="1846"/>
      <c r="M511" s="2214"/>
      <c r="N511" s="2214"/>
      <c r="O511" s="2214"/>
      <c r="P511" s="2215">
        <v>0.3</v>
      </c>
      <c r="Q511" s="2215">
        <v>0.3</v>
      </c>
      <c r="R511" s="1575" t="s">
        <v>607</v>
      </c>
      <c r="S511" s="2214"/>
      <c r="T511" s="2214"/>
      <c r="U511" s="2214"/>
      <c r="V511" s="2214"/>
      <c r="W511" s="2214"/>
      <c r="X511" s="2214"/>
      <c r="Y511" s="2214"/>
      <c r="Z511" s="1579"/>
      <c r="AA511" s="993">
        <v>0.3</v>
      </c>
    </row>
    <row r="512" spans="1:27" ht="25.5">
      <c r="A512" s="1371">
        <v>141</v>
      </c>
      <c r="B512" s="1574" t="s">
        <v>14283</v>
      </c>
      <c r="C512" s="1574" t="s">
        <v>14284</v>
      </c>
      <c r="D512" s="1575" t="s">
        <v>8044</v>
      </c>
      <c r="E512" s="2213">
        <v>2</v>
      </c>
      <c r="F512" s="1575"/>
      <c r="G512" s="1575"/>
      <c r="H512" s="1575"/>
      <c r="I512" s="2214"/>
      <c r="J512" s="2214"/>
      <c r="K512" s="2214"/>
      <c r="L512" s="1846"/>
      <c r="M512" s="2214"/>
      <c r="N512" s="2214"/>
      <c r="O512" s="2214"/>
      <c r="P512" s="2215">
        <v>2</v>
      </c>
      <c r="Q512" s="2215">
        <v>2</v>
      </c>
      <c r="R512" s="1575" t="s">
        <v>607</v>
      </c>
      <c r="S512" s="2214"/>
      <c r="T512" s="2214"/>
      <c r="U512" s="2214"/>
      <c r="V512" s="2214"/>
      <c r="W512" s="2214"/>
      <c r="X512" s="2214"/>
      <c r="Y512" s="2214"/>
      <c r="Z512" s="2221"/>
      <c r="AA512" s="1579">
        <v>2</v>
      </c>
    </row>
    <row r="513" spans="1:27" ht="27" customHeight="1">
      <c r="A513" s="1581"/>
      <c r="B513" s="1574" t="s">
        <v>20471</v>
      </c>
      <c r="C513" s="1574" t="s">
        <v>20472</v>
      </c>
      <c r="D513" s="1575" t="s">
        <v>8044</v>
      </c>
      <c r="E513" s="2213">
        <v>0.7</v>
      </c>
      <c r="F513" s="1575"/>
      <c r="G513" s="1575"/>
      <c r="H513" s="1575"/>
      <c r="I513" s="2214"/>
      <c r="J513" s="2214"/>
      <c r="K513" s="2214"/>
      <c r="L513" s="1846"/>
      <c r="M513" s="2214"/>
      <c r="N513" s="2214"/>
      <c r="O513" s="2214"/>
      <c r="P513" s="2215">
        <v>0.7</v>
      </c>
      <c r="Q513" s="2215">
        <v>0.7</v>
      </c>
      <c r="R513" s="1575" t="s">
        <v>607</v>
      </c>
      <c r="S513" s="2214"/>
      <c r="T513" s="2214"/>
      <c r="U513" s="2214"/>
      <c r="V513" s="2214"/>
      <c r="W513" s="2214"/>
      <c r="X513" s="2214"/>
      <c r="Y513" s="2214"/>
      <c r="Z513" s="2221"/>
      <c r="AA513" s="1579">
        <v>0.7</v>
      </c>
    </row>
    <row r="514" spans="1:27">
      <c r="A514" s="239"/>
      <c r="B514" s="1574" t="s">
        <v>20473</v>
      </c>
      <c r="C514" s="1574" t="s">
        <v>20474</v>
      </c>
      <c r="D514" s="1575" t="s">
        <v>8044</v>
      </c>
      <c r="E514" s="2213">
        <v>1</v>
      </c>
      <c r="F514" s="1575">
        <v>0.7</v>
      </c>
      <c r="G514" s="1575">
        <v>0.7</v>
      </c>
      <c r="H514" s="1575"/>
      <c r="I514" s="2214"/>
      <c r="J514" s="2214"/>
      <c r="K514" s="2214"/>
      <c r="L514" s="1846"/>
      <c r="M514" s="2214"/>
      <c r="N514" s="2214"/>
      <c r="O514" s="2214"/>
      <c r="P514" s="2215">
        <v>0.3</v>
      </c>
      <c r="Q514" s="2215">
        <v>0.3</v>
      </c>
      <c r="R514" s="1575">
        <v>5</v>
      </c>
      <c r="S514" s="2214"/>
      <c r="T514" s="2214"/>
      <c r="U514" s="2214"/>
      <c r="V514" s="2214"/>
      <c r="W514" s="2214"/>
      <c r="X514" s="2214"/>
      <c r="Y514" s="2214"/>
      <c r="Z514" s="2221">
        <v>0.7</v>
      </c>
      <c r="AA514" s="1579">
        <v>0.3</v>
      </c>
    </row>
    <row r="515" spans="1:27" s="1" customFormat="1" ht="24.75" customHeight="1">
      <c r="A515" s="239"/>
      <c r="B515" s="2209" t="s">
        <v>14664</v>
      </c>
      <c r="C515" s="1594"/>
      <c r="D515" s="1594"/>
      <c r="E515" s="1594">
        <f>SUM(E372:E514)</f>
        <v>86.78000000000003</v>
      </c>
      <c r="F515" s="2236">
        <f>SUM(F372:F514)</f>
        <v>22.633000000000003</v>
      </c>
      <c r="G515" s="2236">
        <f>SUM(G372:G514)</f>
        <v>16.293000000000003</v>
      </c>
      <c r="H515" s="2236">
        <v>0</v>
      </c>
      <c r="I515" s="2236">
        <v>0</v>
      </c>
      <c r="J515" s="2236">
        <v>0</v>
      </c>
      <c r="K515" s="2236">
        <v>0</v>
      </c>
      <c r="L515" s="2236">
        <f>SUM(L372:L514)</f>
        <v>6.3400000000000007</v>
      </c>
      <c r="M515" s="2236">
        <v>0</v>
      </c>
      <c r="N515" s="2236">
        <v>0</v>
      </c>
      <c r="O515" s="2236">
        <v>0</v>
      </c>
      <c r="P515" s="2236">
        <f>SUM(P372:P514)</f>
        <v>64.14700000000002</v>
      </c>
      <c r="Q515" s="1594">
        <f>SUM(Q372:Q514)</f>
        <v>64.14700000000002</v>
      </c>
      <c r="R515" s="1595"/>
      <c r="S515" s="1594">
        <v>0</v>
      </c>
      <c r="T515" s="1594">
        <v>0</v>
      </c>
      <c r="U515" s="1594">
        <v>0</v>
      </c>
      <c r="V515" s="1594">
        <v>0</v>
      </c>
      <c r="W515" s="1594">
        <v>0</v>
      </c>
      <c r="X515" s="1594">
        <v>0</v>
      </c>
      <c r="Y515" s="1594">
        <v>0</v>
      </c>
      <c r="Z515" s="2236">
        <f>SUM(Z372:Z514)</f>
        <v>27.242999999999999</v>
      </c>
      <c r="AA515" s="2236">
        <f>SUM(AA372:AA514)</f>
        <v>59.537000000000006</v>
      </c>
    </row>
    <row r="516" spans="1:27" s="1" customFormat="1">
      <c r="A516" s="2211"/>
      <c r="B516" s="2212"/>
      <c r="C516" s="2205"/>
      <c r="D516" s="2206"/>
      <c r="E516" s="2207"/>
      <c r="F516" s="2208"/>
      <c r="G516" s="2208"/>
      <c r="H516" s="2202"/>
      <c r="I516" s="2203"/>
      <c r="J516" s="2203"/>
      <c r="K516" s="2203"/>
      <c r="L516" s="2203"/>
      <c r="M516" s="2203"/>
      <c r="N516" s="2203"/>
      <c r="O516" s="2203"/>
      <c r="P516" s="2204"/>
      <c r="R516" s="230"/>
    </row>
    <row r="517" spans="1:27" s="1" customFormat="1" ht="14.25" customHeight="1">
      <c r="A517" s="2210"/>
      <c r="B517" s="3144" t="s">
        <v>20475</v>
      </c>
      <c r="C517" s="3144"/>
      <c r="D517" s="3144"/>
      <c r="E517" s="3144"/>
      <c r="F517" s="3144"/>
      <c r="G517" s="3144"/>
      <c r="H517" s="3144"/>
      <c r="I517" s="3144"/>
      <c r="J517" s="3144"/>
      <c r="K517" s="3144"/>
      <c r="L517" s="3144"/>
      <c r="M517" s="3144"/>
      <c r="N517" s="3144"/>
      <c r="O517" s="3144"/>
      <c r="P517" s="3144"/>
      <c r="Q517" s="3144"/>
      <c r="R517" s="3144"/>
      <c r="S517" s="3144"/>
      <c r="T517" s="3144"/>
      <c r="U517" s="3144"/>
      <c r="V517" s="3144"/>
      <c r="W517" s="3144"/>
    </row>
    <row r="518" spans="1:27" s="1" customFormat="1">
      <c r="A518" s="2210"/>
      <c r="B518" s="2205"/>
      <c r="C518" s="2205"/>
      <c r="D518" s="2206"/>
      <c r="E518" s="2207"/>
      <c r="F518" s="2208"/>
      <c r="G518" s="2208"/>
      <c r="H518" s="2202"/>
      <c r="I518" s="2203"/>
      <c r="J518" s="2203"/>
      <c r="K518" s="2203"/>
      <c r="L518" s="2203"/>
      <c r="M518" s="2203"/>
      <c r="N518" s="2203"/>
      <c r="O518" s="2203"/>
      <c r="P518" s="2204"/>
      <c r="R518" s="230"/>
    </row>
    <row r="519" spans="1:27" ht="27" customHeight="1">
      <c r="A519" s="1618"/>
      <c r="B519" s="1619" t="s">
        <v>14663</v>
      </c>
      <c r="C519" s="829"/>
      <c r="D519" s="70"/>
      <c r="E519" s="70"/>
      <c r="F519" s="70"/>
      <c r="G519" s="70"/>
      <c r="H519" s="70"/>
      <c r="I519" s="70"/>
      <c r="J519" s="70"/>
      <c r="K519" s="70"/>
      <c r="L519" s="70"/>
      <c r="M519" s="70"/>
      <c r="N519" s="70"/>
      <c r="O519" s="70"/>
      <c r="P519" s="70"/>
      <c r="Q519" s="70"/>
      <c r="R519" s="829"/>
      <c r="S519" s="70"/>
      <c r="T519" s="70"/>
      <c r="U519" s="70"/>
      <c r="V519" s="70"/>
      <c r="W519" s="70"/>
      <c r="X519" s="70"/>
      <c r="Y519" s="70"/>
      <c r="Z519" s="70"/>
      <c r="AA519" s="71"/>
    </row>
    <row r="520" spans="1:27">
      <c r="A520" s="239">
        <v>1</v>
      </c>
      <c r="B520" s="16" t="s">
        <v>14286</v>
      </c>
      <c r="C520" s="1584" t="s">
        <v>14287</v>
      </c>
      <c r="D520" s="1584"/>
      <c r="E520" s="1584">
        <v>0.34</v>
      </c>
      <c r="F520" s="16">
        <v>0.34</v>
      </c>
      <c r="G520" s="16">
        <v>0.34</v>
      </c>
      <c r="H520" s="16"/>
      <c r="I520" s="16"/>
      <c r="J520" s="16"/>
      <c r="K520" s="16"/>
      <c r="L520" s="16"/>
      <c r="M520" s="16"/>
      <c r="N520" s="16"/>
      <c r="O520" s="16"/>
      <c r="P520" s="16"/>
      <c r="Q520" s="16"/>
      <c r="R520" s="17" t="s">
        <v>605</v>
      </c>
      <c r="S520" s="16"/>
      <c r="T520" s="16"/>
      <c r="U520" s="16"/>
      <c r="V520" s="16"/>
      <c r="W520" s="16"/>
      <c r="X520" s="16"/>
      <c r="Y520" s="16"/>
      <c r="Z520" s="1584">
        <v>0.34</v>
      </c>
      <c r="AA520" s="16"/>
    </row>
    <row r="521" spans="1:27">
      <c r="A521" s="239">
        <v>2</v>
      </c>
      <c r="B521" s="16" t="s">
        <v>14288</v>
      </c>
      <c r="C521" s="1584" t="s">
        <v>14289</v>
      </c>
      <c r="D521" s="1584"/>
      <c r="E521" s="1584">
        <v>0.28000000000000003</v>
      </c>
      <c r="F521" s="16"/>
      <c r="G521" s="16"/>
      <c r="H521" s="16"/>
      <c r="I521" s="16"/>
      <c r="J521" s="16"/>
      <c r="K521" s="16"/>
      <c r="L521" s="16"/>
      <c r="M521" s="16"/>
      <c r="N521" s="16"/>
      <c r="O521" s="16"/>
      <c r="P521" s="16">
        <v>0.28000000000000003</v>
      </c>
      <c r="Q521" s="16"/>
      <c r="R521" s="17" t="s">
        <v>55</v>
      </c>
      <c r="S521" s="16"/>
      <c r="T521" s="16"/>
      <c r="U521" s="16"/>
      <c r="V521" s="16"/>
      <c r="W521" s="16"/>
      <c r="X521" s="16"/>
      <c r="Y521" s="16"/>
      <c r="Z521" s="1584">
        <v>0.28000000000000003</v>
      </c>
      <c r="AA521" s="16"/>
    </row>
    <row r="522" spans="1:27">
      <c r="A522" s="239">
        <v>3</v>
      </c>
      <c r="B522" s="16" t="s">
        <v>14290</v>
      </c>
      <c r="C522" s="1584" t="s">
        <v>14291</v>
      </c>
      <c r="D522" s="1584"/>
      <c r="E522" s="1584">
        <v>0.43</v>
      </c>
      <c r="F522" s="16"/>
      <c r="G522" s="16"/>
      <c r="H522" s="16"/>
      <c r="I522" s="16"/>
      <c r="J522" s="16"/>
      <c r="K522" s="16"/>
      <c r="L522" s="16"/>
      <c r="M522" s="16"/>
      <c r="N522" s="16"/>
      <c r="O522" s="16"/>
      <c r="P522" s="16">
        <v>0.43</v>
      </c>
      <c r="Q522" s="16">
        <v>0.43</v>
      </c>
      <c r="R522" s="17" t="s">
        <v>605</v>
      </c>
      <c r="S522" s="16"/>
      <c r="T522" s="16"/>
      <c r="U522" s="16"/>
      <c r="V522" s="16"/>
      <c r="W522" s="16"/>
      <c r="X522" s="16"/>
      <c r="Y522" s="16"/>
      <c r="Z522" s="1584">
        <v>0.43</v>
      </c>
      <c r="AA522" s="16"/>
    </row>
    <row r="523" spans="1:27">
      <c r="A523" s="239">
        <v>4</v>
      </c>
      <c r="B523" s="16" t="s">
        <v>14292</v>
      </c>
      <c r="C523" s="1584" t="s">
        <v>14293</v>
      </c>
      <c r="D523" s="1584"/>
      <c r="E523" s="1584">
        <v>0.78</v>
      </c>
      <c r="F523" s="16">
        <v>0.78</v>
      </c>
      <c r="G523" s="16">
        <v>0.78</v>
      </c>
      <c r="H523" s="16"/>
      <c r="I523" s="16"/>
      <c r="J523" s="16"/>
      <c r="K523" s="16"/>
      <c r="L523" s="16"/>
      <c r="M523" s="16"/>
      <c r="N523" s="16"/>
      <c r="O523" s="16"/>
      <c r="P523" s="16"/>
      <c r="Q523" s="16"/>
      <c r="R523" s="17" t="s">
        <v>2047</v>
      </c>
      <c r="S523" s="16">
        <v>1</v>
      </c>
      <c r="T523" s="16"/>
      <c r="U523" s="16"/>
      <c r="V523" s="16"/>
      <c r="W523" s="16"/>
      <c r="X523" s="16"/>
      <c r="Y523" s="16">
        <v>0.78</v>
      </c>
      <c r="Z523" s="16"/>
      <c r="AA523" s="16"/>
    </row>
    <row r="524" spans="1:27">
      <c r="A524" s="239">
        <v>5</v>
      </c>
      <c r="B524" s="16" t="s">
        <v>14294</v>
      </c>
      <c r="C524" s="1584" t="s">
        <v>14295</v>
      </c>
      <c r="D524" s="1584"/>
      <c r="E524" s="1584">
        <v>0.8</v>
      </c>
      <c r="F524" s="16">
        <v>0.8</v>
      </c>
      <c r="G524" s="16">
        <v>0.8</v>
      </c>
      <c r="H524" s="16"/>
      <c r="I524" s="16"/>
      <c r="J524" s="16"/>
      <c r="K524" s="16"/>
      <c r="L524" s="16"/>
      <c r="M524" s="16"/>
      <c r="N524" s="16"/>
      <c r="O524" s="16"/>
      <c r="P524" s="16"/>
      <c r="Q524" s="16"/>
      <c r="R524" s="17" t="s">
        <v>55</v>
      </c>
      <c r="S524" s="16"/>
      <c r="T524" s="16"/>
      <c r="U524" s="16"/>
      <c r="V524" s="16"/>
      <c r="W524" s="16"/>
      <c r="X524" s="16"/>
      <c r="Y524" s="16"/>
      <c r="Z524" s="16">
        <v>0.8</v>
      </c>
      <c r="AA524" s="16"/>
    </row>
    <row r="525" spans="1:27">
      <c r="A525" s="239">
        <v>6</v>
      </c>
      <c r="B525" s="16" t="s">
        <v>14296</v>
      </c>
      <c r="C525" s="1584" t="s">
        <v>14297</v>
      </c>
      <c r="D525" s="1584"/>
      <c r="E525" s="1584">
        <v>0.8</v>
      </c>
      <c r="F525" s="16">
        <v>0.8</v>
      </c>
      <c r="G525" s="16">
        <v>0.8</v>
      </c>
      <c r="H525" s="16"/>
      <c r="I525" s="16"/>
      <c r="J525" s="16"/>
      <c r="K525" s="16"/>
      <c r="L525" s="16"/>
      <c r="M525" s="16"/>
      <c r="N525" s="16"/>
      <c r="O525" s="16"/>
      <c r="P525" s="16"/>
      <c r="Q525" s="16"/>
      <c r="R525" s="17" t="s">
        <v>605</v>
      </c>
      <c r="S525" s="16"/>
      <c r="T525" s="16"/>
      <c r="U525" s="16"/>
      <c r="V525" s="16"/>
      <c r="W525" s="16"/>
      <c r="X525" s="16"/>
      <c r="Y525" s="16">
        <v>0.8</v>
      </c>
      <c r="Z525" s="16"/>
      <c r="AA525" s="16"/>
    </row>
    <row r="526" spans="1:27">
      <c r="A526" s="1582">
        <v>7</v>
      </c>
      <c r="B526" s="1585" t="s">
        <v>14298</v>
      </c>
      <c r="C526" s="1586" t="s">
        <v>14299</v>
      </c>
      <c r="D526" s="1586"/>
      <c r="E526" s="1586">
        <v>0.44600000000000001</v>
      </c>
      <c r="F526" s="1585">
        <v>0.44600000000000001</v>
      </c>
      <c r="G526" s="1585">
        <v>0.44600000000000001</v>
      </c>
      <c r="H526" s="666"/>
      <c r="I526" s="666"/>
      <c r="J526" s="666"/>
      <c r="K526" s="16"/>
      <c r="L526" s="16"/>
      <c r="M526" s="16"/>
      <c r="N526" s="16"/>
      <c r="O526" s="16"/>
      <c r="P526" s="16"/>
      <c r="Q526" s="16"/>
      <c r="R526" s="17" t="s">
        <v>605</v>
      </c>
      <c r="S526" s="16"/>
      <c r="T526" s="16"/>
      <c r="U526" s="16"/>
      <c r="V526" s="16"/>
      <c r="W526" s="16"/>
      <c r="X526" s="16"/>
      <c r="Y526" s="16"/>
      <c r="Z526" s="1586">
        <v>0.44600000000000001</v>
      </c>
      <c r="AA526" s="16"/>
    </row>
    <row r="527" spans="1:27">
      <c r="A527" s="239">
        <v>8</v>
      </c>
      <c r="B527" s="16" t="s">
        <v>14300</v>
      </c>
      <c r="C527" s="1584" t="s">
        <v>14301</v>
      </c>
      <c r="D527" s="1584"/>
      <c r="E527" s="1584">
        <v>0.52</v>
      </c>
      <c r="F527" s="16">
        <v>0.52</v>
      </c>
      <c r="G527" s="16">
        <v>0.52</v>
      </c>
      <c r="H527" s="16"/>
      <c r="I527" s="16"/>
      <c r="J527" s="16"/>
      <c r="K527" s="16"/>
      <c r="L527" s="16"/>
      <c r="M527" s="16"/>
      <c r="N527" s="16"/>
      <c r="O527" s="16"/>
      <c r="P527" s="16"/>
      <c r="Q527" s="16"/>
      <c r="R527" s="17" t="s">
        <v>2047</v>
      </c>
      <c r="S527" s="16"/>
      <c r="T527" s="16"/>
      <c r="U527" s="16"/>
      <c r="V527" s="16"/>
      <c r="W527" s="16"/>
      <c r="X527" s="16"/>
      <c r="Y527" s="16"/>
      <c r="Z527" s="1584">
        <v>0.52</v>
      </c>
      <c r="AA527" s="16"/>
    </row>
    <row r="528" spans="1:27">
      <c r="A528" s="239">
        <v>9</v>
      </c>
      <c r="B528" s="16" t="s">
        <v>14302</v>
      </c>
      <c r="C528" s="1584" t="s">
        <v>14303</v>
      </c>
      <c r="D528" s="1584"/>
      <c r="E528" s="1584">
        <v>1.06</v>
      </c>
      <c r="F528" s="16">
        <v>1.06</v>
      </c>
      <c r="G528" s="16">
        <v>1.06</v>
      </c>
      <c r="H528" s="16"/>
      <c r="I528" s="16"/>
      <c r="J528" s="16"/>
      <c r="K528" s="16"/>
      <c r="L528" s="16"/>
      <c r="M528" s="16"/>
      <c r="N528" s="16"/>
      <c r="O528" s="16"/>
      <c r="P528" s="16"/>
      <c r="Q528" s="16"/>
      <c r="R528" s="17" t="s">
        <v>605</v>
      </c>
      <c r="S528" s="16"/>
      <c r="T528" s="16"/>
      <c r="U528" s="16"/>
      <c r="V528" s="16"/>
      <c r="W528" s="16"/>
      <c r="X528" s="16"/>
      <c r="Y528" s="16"/>
      <c r="Z528" s="1584">
        <v>1.06</v>
      </c>
      <c r="AA528" s="16"/>
    </row>
    <row r="529" spans="1:27">
      <c r="A529" s="239">
        <v>10</v>
      </c>
      <c r="B529" s="16" t="s">
        <v>14304</v>
      </c>
      <c r="C529" s="1584" t="s">
        <v>14305</v>
      </c>
      <c r="D529" s="1584"/>
      <c r="E529" s="1584">
        <v>0.62</v>
      </c>
      <c r="F529" s="16">
        <v>0.62</v>
      </c>
      <c r="G529" s="16">
        <v>0.62</v>
      </c>
      <c r="H529" s="16"/>
      <c r="I529" s="16"/>
      <c r="J529" s="16"/>
      <c r="K529" s="16"/>
      <c r="L529" s="16"/>
      <c r="M529" s="16"/>
      <c r="N529" s="16"/>
      <c r="O529" s="16"/>
      <c r="P529" s="16"/>
      <c r="Q529" s="16"/>
      <c r="R529" s="17" t="s">
        <v>605</v>
      </c>
      <c r="S529" s="16"/>
      <c r="T529" s="16"/>
      <c r="U529" s="16"/>
      <c r="V529" s="16"/>
      <c r="W529" s="16"/>
      <c r="X529" s="16"/>
      <c r="Y529" s="16"/>
      <c r="Z529" s="1584">
        <v>0.62</v>
      </c>
      <c r="AA529" s="16"/>
    </row>
    <row r="530" spans="1:27">
      <c r="A530" s="239">
        <v>11</v>
      </c>
      <c r="B530" s="16" t="s">
        <v>14306</v>
      </c>
      <c r="C530" s="1584" t="s">
        <v>14307</v>
      </c>
      <c r="D530" s="1584"/>
      <c r="E530" s="1584">
        <v>1.85</v>
      </c>
      <c r="F530" s="16">
        <v>1.85</v>
      </c>
      <c r="G530" s="16">
        <v>1.85</v>
      </c>
      <c r="H530" s="16"/>
      <c r="I530" s="16"/>
      <c r="J530" s="16"/>
      <c r="K530" s="16"/>
      <c r="L530" s="16"/>
      <c r="M530" s="16"/>
      <c r="N530" s="16"/>
      <c r="O530" s="16"/>
      <c r="P530" s="16"/>
      <c r="Q530" s="16"/>
      <c r="R530" s="17" t="s">
        <v>2047</v>
      </c>
      <c r="S530" s="16"/>
      <c r="T530" s="16"/>
      <c r="U530" s="16"/>
      <c r="V530" s="16"/>
      <c r="W530" s="16"/>
      <c r="X530" s="16"/>
      <c r="Y530" s="16">
        <v>1.85</v>
      </c>
      <c r="Z530" s="16"/>
      <c r="AA530" s="16"/>
    </row>
    <row r="531" spans="1:27">
      <c r="A531" s="239">
        <v>12</v>
      </c>
      <c r="B531" s="16" t="s">
        <v>14308</v>
      </c>
      <c r="C531" s="1584" t="s">
        <v>14309</v>
      </c>
      <c r="D531" s="1584"/>
      <c r="E531" s="1584">
        <v>1.03</v>
      </c>
      <c r="F531" s="16">
        <v>1.03</v>
      </c>
      <c r="G531" s="16">
        <v>1.03</v>
      </c>
      <c r="H531" s="16"/>
      <c r="I531" s="16"/>
      <c r="J531" s="16"/>
      <c r="K531" s="16"/>
      <c r="L531" s="16"/>
      <c r="M531" s="16"/>
      <c r="N531" s="16"/>
      <c r="O531" s="16"/>
      <c r="P531" s="16"/>
      <c r="Q531" s="16"/>
      <c r="R531" s="17" t="s">
        <v>605</v>
      </c>
      <c r="S531" s="16"/>
      <c r="T531" s="16"/>
      <c r="U531" s="16"/>
      <c r="V531" s="16"/>
      <c r="W531" s="16"/>
      <c r="X531" s="16"/>
      <c r="Y531" s="16"/>
      <c r="Z531" s="1584">
        <v>1.03</v>
      </c>
      <c r="AA531" s="16"/>
    </row>
    <row r="532" spans="1:27">
      <c r="A532" s="239">
        <v>13</v>
      </c>
      <c r="B532" s="16" t="s">
        <v>14310</v>
      </c>
      <c r="C532" s="1584" t="s">
        <v>14311</v>
      </c>
      <c r="D532" s="1584"/>
      <c r="E532" s="1584">
        <v>0.76</v>
      </c>
      <c r="F532" s="16">
        <v>0.76</v>
      </c>
      <c r="G532" s="16">
        <v>0.76</v>
      </c>
      <c r="H532" s="16"/>
      <c r="I532" s="16"/>
      <c r="J532" s="16"/>
      <c r="K532" s="16"/>
      <c r="L532" s="16"/>
      <c r="M532" s="16"/>
      <c r="N532" s="16"/>
      <c r="O532" s="16"/>
      <c r="P532" s="16"/>
      <c r="Q532" s="16"/>
      <c r="R532" s="17" t="s">
        <v>605</v>
      </c>
      <c r="S532" s="16"/>
      <c r="T532" s="16"/>
      <c r="U532" s="16"/>
      <c r="V532" s="16"/>
      <c r="W532" s="16"/>
      <c r="X532" s="16"/>
      <c r="Y532" s="16"/>
      <c r="Z532" s="1584">
        <v>0.76</v>
      </c>
      <c r="AA532" s="16"/>
    </row>
    <row r="533" spans="1:27">
      <c r="A533" s="239">
        <v>14</v>
      </c>
      <c r="B533" s="16" t="s">
        <v>14312</v>
      </c>
      <c r="C533" s="1584" t="s">
        <v>14313</v>
      </c>
      <c r="D533" s="1584"/>
      <c r="E533" s="1584">
        <v>0.92</v>
      </c>
      <c r="F533" s="16">
        <v>0.92</v>
      </c>
      <c r="G533" s="16">
        <v>0.92</v>
      </c>
      <c r="H533" s="16"/>
      <c r="I533" s="16"/>
      <c r="J533" s="16"/>
      <c r="K533" s="16"/>
      <c r="L533" s="16"/>
      <c r="M533" s="16"/>
      <c r="N533" s="16"/>
      <c r="O533" s="16"/>
      <c r="P533" s="16"/>
      <c r="Q533" s="16"/>
      <c r="R533" s="17" t="s">
        <v>605</v>
      </c>
      <c r="S533" s="16"/>
      <c r="T533" s="16"/>
      <c r="U533" s="16"/>
      <c r="V533" s="16"/>
      <c r="W533" s="16"/>
      <c r="X533" s="16"/>
      <c r="Y533" s="16"/>
      <c r="Z533" s="1584">
        <v>0.92</v>
      </c>
      <c r="AA533" s="16"/>
    </row>
    <row r="534" spans="1:27">
      <c r="A534" s="239">
        <v>15</v>
      </c>
      <c r="B534" s="16" t="s">
        <v>14314</v>
      </c>
      <c r="C534" s="1584" t="s">
        <v>14315</v>
      </c>
      <c r="D534" s="1584"/>
      <c r="E534" s="1584">
        <v>1.08</v>
      </c>
      <c r="F534" s="16">
        <v>1.08</v>
      </c>
      <c r="G534" s="16">
        <v>1.08</v>
      </c>
      <c r="H534" s="16"/>
      <c r="I534" s="16"/>
      <c r="J534" s="16"/>
      <c r="K534" s="16"/>
      <c r="L534" s="16"/>
      <c r="M534" s="16"/>
      <c r="N534" s="16"/>
      <c r="O534" s="16"/>
      <c r="P534" s="16"/>
      <c r="Q534" s="16"/>
      <c r="R534" s="17" t="s">
        <v>605</v>
      </c>
      <c r="S534" s="16"/>
      <c r="T534" s="16"/>
      <c r="U534" s="16"/>
      <c r="V534" s="16"/>
      <c r="W534" s="16"/>
      <c r="X534" s="16"/>
      <c r="Y534" s="16">
        <v>1.08</v>
      </c>
      <c r="Z534" s="16"/>
      <c r="AA534" s="16"/>
    </row>
    <row r="535" spans="1:27">
      <c r="A535" s="239">
        <v>16</v>
      </c>
      <c r="B535" s="16" t="s">
        <v>14316</v>
      </c>
      <c r="C535" s="1584"/>
      <c r="D535" s="1584"/>
      <c r="E535" s="1584">
        <v>1.92</v>
      </c>
      <c r="F535" s="16">
        <v>1.92</v>
      </c>
      <c r="G535" s="16">
        <v>1.92</v>
      </c>
      <c r="H535" s="16"/>
      <c r="I535" s="16"/>
      <c r="J535" s="16"/>
      <c r="K535" s="16"/>
      <c r="L535" s="16"/>
      <c r="M535" s="16"/>
      <c r="N535" s="16"/>
      <c r="O535" s="16"/>
      <c r="P535" s="16"/>
      <c r="Q535" s="16"/>
      <c r="R535" s="17"/>
      <c r="S535" s="16"/>
      <c r="T535" s="16"/>
      <c r="U535" s="16"/>
      <c r="V535" s="16"/>
      <c r="W535" s="16"/>
      <c r="X535" s="16"/>
      <c r="Y535" s="2612"/>
      <c r="Z535" s="2612"/>
      <c r="AA535" s="2612"/>
    </row>
    <row r="536" spans="1:27">
      <c r="A536" s="239">
        <v>17</v>
      </c>
      <c r="B536" s="16" t="s">
        <v>14317</v>
      </c>
      <c r="C536" s="1584" t="s">
        <v>14318</v>
      </c>
      <c r="D536" s="1584"/>
      <c r="E536" s="1584">
        <v>0.25</v>
      </c>
      <c r="F536" s="16"/>
      <c r="G536" s="16"/>
      <c r="H536" s="16"/>
      <c r="I536" s="16"/>
      <c r="J536" s="16"/>
      <c r="K536" s="16"/>
      <c r="L536" s="16"/>
      <c r="M536" s="16"/>
      <c r="N536" s="16"/>
      <c r="O536" s="16"/>
      <c r="P536" s="16">
        <v>0.25</v>
      </c>
      <c r="Q536" s="16">
        <v>0.25</v>
      </c>
      <c r="R536" s="17" t="s">
        <v>605</v>
      </c>
      <c r="S536" s="16"/>
      <c r="T536" s="16"/>
      <c r="U536" s="16"/>
      <c r="V536" s="16"/>
      <c r="W536" s="16"/>
      <c r="X536" s="16"/>
      <c r="Y536" s="16"/>
      <c r="Z536" s="1584">
        <v>0.25</v>
      </c>
      <c r="AA536" s="16"/>
    </row>
    <row r="537" spans="1:27">
      <c r="A537" s="239">
        <v>18</v>
      </c>
      <c r="B537" s="16" t="s">
        <v>14319</v>
      </c>
      <c r="C537" s="1584" t="s">
        <v>14320</v>
      </c>
      <c r="D537" s="1584"/>
      <c r="E537" s="1584">
        <v>0.56000000000000005</v>
      </c>
      <c r="F537" s="16">
        <v>0.56000000000000005</v>
      </c>
      <c r="G537" s="16">
        <v>0.56000000000000005</v>
      </c>
      <c r="H537" s="16"/>
      <c r="I537" s="16"/>
      <c r="J537" s="16"/>
      <c r="K537" s="16"/>
      <c r="L537" s="16"/>
      <c r="M537" s="16"/>
      <c r="N537" s="16"/>
      <c r="O537" s="16"/>
      <c r="P537" s="16"/>
      <c r="Q537" s="16"/>
      <c r="R537" s="17" t="s">
        <v>605</v>
      </c>
      <c r="S537" s="16"/>
      <c r="T537" s="16"/>
      <c r="U537" s="16"/>
      <c r="V537" s="16"/>
      <c r="W537" s="16"/>
      <c r="X537" s="16"/>
      <c r="Y537" s="16"/>
      <c r="Z537" s="1584">
        <v>0.56000000000000005</v>
      </c>
      <c r="AA537" s="16"/>
    </row>
    <row r="538" spans="1:27">
      <c r="A538" s="239">
        <v>19</v>
      </c>
      <c r="B538" s="16" t="s">
        <v>14321</v>
      </c>
      <c r="C538" s="1584" t="s">
        <v>14322</v>
      </c>
      <c r="D538" s="1584"/>
      <c r="E538" s="1584">
        <v>0.216</v>
      </c>
      <c r="F538" s="16">
        <v>0.216</v>
      </c>
      <c r="G538" s="16">
        <v>0.216</v>
      </c>
      <c r="H538" s="16"/>
      <c r="I538" s="16"/>
      <c r="J538" s="16"/>
      <c r="K538" s="16"/>
      <c r="L538" s="16"/>
      <c r="M538" s="16"/>
      <c r="N538" s="16"/>
      <c r="O538" s="16"/>
      <c r="P538" s="16"/>
      <c r="Q538" s="16"/>
      <c r="R538" s="17" t="s">
        <v>605</v>
      </c>
      <c r="S538" s="16"/>
      <c r="T538" s="16"/>
      <c r="U538" s="16"/>
      <c r="V538" s="16"/>
      <c r="W538" s="16"/>
      <c r="X538" s="16"/>
      <c r="Y538" s="16"/>
      <c r="Z538" s="1584">
        <v>0.216</v>
      </c>
      <c r="AA538" s="16"/>
    </row>
    <row r="539" spans="1:27" ht="25.5">
      <c r="A539" s="239">
        <v>20</v>
      </c>
      <c r="B539" s="16" t="s">
        <v>14323</v>
      </c>
      <c r="C539" s="1584" t="s">
        <v>14324</v>
      </c>
      <c r="D539" s="1584"/>
      <c r="E539" s="1584">
        <v>0.57999999999999996</v>
      </c>
      <c r="F539" s="16">
        <v>0.57999999999999996</v>
      </c>
      <c r="G539" s="16">
        <v>0.57999999999999996</v>
      </c>
      <c r="H539" s="16"/>
      <c r="I539" s="16"/>
      <c r="J539" s="16"/>
      <c r="K539" s="16"/>
      <c r="L539" s="16"/>
      <c r="M539" s="16"/>
      <c r="N539" s="16"/>
      <c r="O539" s="16"/>
      <c r="P539" s="16"/>
      <c r="Q539" s="16"/>
      <c r="R539" s="17" t="s">
        <v>605</v>
      </c>
      <c r="S539" s="16"/>
      <c r="T539" s="16"/>
      <c r="U539" s="16"/>
      <c r="V539" s="16"/>
      <c r="W539" s="16"/>
      <c r="X539" s="16"/>
      <c r="Y539" s="16"/>
      <c r="Z539" s="1584">
        <v>0.57999999999999996</v>
      </c>
      <c r="AA539" s="16"/>
    </row>
    <row r="540" spans="1:27">
      <c r="A540" s="239">
        <v>21</v>
      </c>
      <c r="B540" s="16" t="s">
        <v>14325</v>
      </c>
      <c r="C540" s="1584" t="s">
        <v>14326</v>
      </c>
      <c r="D540" s="1584"/>
      <c r="E540" s="1584">
        <v>2.36</v>
      </c>
      <c r="F540" s="16"/>
      <c r="G540" s="16"/>
      <c r="H540" s="16"/>
      <c r="I540" s="16"/>
      <c r="J540" s="16"/>
      <c r="K540" s="16"/>
      <c r="L540" s="16"/>
      <c r="M540" s="16"/>
      <c r="N540" s="16"/>
      <c r="O540" s="16"/>
      <c r="P540" s="16">
        <v>2.36</v>
      </c>
      <c r="Q540" s="16">
        <v>2.36</v>
      </c>
      <c r="R540" s="17" t="s">
        <v>2047</v>
      </c>
      <c r="S540" s="16">
        <v>1</v>
      </c>
      <c r="T540" s="16"/>
      <c r="U540" s="16"/>
      <c r="V540" s="16"/>
      <c r="W540" s="16"/>
      <c r="X540" s="16"/>
      <c r="Y540" s="1584">
        <v>2.36</v>
      </c>
      <c r="Z540" s="16"/>
      <c r="AA540" s="16"/>
    </row>
    <row r="541" spans="1:27">
      <c r="A541" s="239">
        <v>22</v>
      </c>
      <c r="B541" s="16" t="s">
        <v>14327</v>
      </c>
      <c r="C541" s="1584" t="s">
        <v>14328</v>
      </c>
      <c r="D541" s="1584"/>
      <c r="E541" s="1584">
        <v>2.0499999999999998</v>
      </c>
      <c r="F541" s="16">
        <v>2.0499999999999998</v>
      </c>
      <c r="G541" s="16">
        <v>2.0499999999999998</v>
      </c>
      <c r="H541" s="16"/>
      <c r="I541" s="16"/>
      <c r="J541" s="16"/>
      <c r="K541" s="16"/>
      <c r="L541" s="16"/>
      <c r="M541" s="16"/>
      <c r="N541" s="16"/>
      <c r="O541" s="16"/>
      <c r="P541" s="16"/>
      <c r="Q541" s="16"/>
      <c r="R541" s="17" t="s">
        <v>2047</v>
      </c>
      <c r="S541" s="16"/>
      <c r="T541" s="16"/>
      <c r="U541" s="16"/>
      <c r="V541" s="16"/>
      <c r="W541" s="16"/>
      <c r="X541" s="16"/>
      <c r="Y541" s="1584">
        <v>2.0499999999999998</v>
      </c>
      <c r="Z541" s="16"/>
      <c r="AA541" s="16"/>
    </row>
    <row r="542" spans="1:27">
      <c r="A542" s="239">
        <v>23</v>
      </c>
      <c r="B542" s="16" t="s">
        <v>14329</v>
      </c>
      <c r="C542" s="1584" t="s">
        <v>14330</v>
      </c>
      <c r="D542" s="1584"/>
      <c r="E542" s="1584">
        <v>0.8</v>
      </c>
      <c r="F542" s="16">
        <v>0.8</v>
      </c>
      <c r="G542" s="16">
        <v>0.8</v>
      </c>
      <c r="H542" s="16"/>
      <c r="I542" s="16"/>
      <c r="J542" s="16"/>
      <c r="K542" s="16"/>
      <c r="L542" s="16"/>
      <c r="M542" s="16"/>
      <c r="N542" s="16"/>
      <c r="O542" s="16"/>
      <c r="P542" s="16"/>
      <c r="Q542" s="16"/>
      <c r="R542" s="17" t="s">
        <v>605</v>
      </c>
      <c r="S542" s="16"/>
      <c r="T542" s="16"/>
      <c r="U542" s="16"/>
      <c r="V542" s="16"/>
      <c r="W542" s="16"/>
      <c r="X542" s="16"/>
      <c r="Y542" s="16"/>
      <c r="Z542" s="1584">
        <v>0.8</v>
      </c>
      <c r="AA542" s="16"/>
    </row>
    <row r="543" spans="1:27">
      <c r="A543" s="239">
        <v>24</v>
      </c>
      <c r="B543" s="16" t="s">
        <v>14331</v>
      </c>
      <c r="C543" s="1584" t="s">
        <v>14332</v>
      </c>
      <c r="D543" s="1584"/>
      <c r="E543" s="1584">
        <v>0.48</v>
      </c>
      <c r="F543" s="16">
        <v>0.48</v>
      </c>
      <c r="G543" s="16">
        <v>0.48</v>
      </c>
      <c r="H543" s="16"/>
      <c r="I543" s="16"/>
      <c r="J543" s="16"/>
      <c r="K543" s="16"/>
      <c r="L543" s="16"/>
      <c r="M543" s="16"/>
      <c r="N543" s="16"/>
      <c r="O543" s="16"/>
      <c r="P543" s="16"/>
      <c r="Q543" s="16"/>
      <c r="R543" s="17" t="s">
        <v>605</v>
      </c>
      <c r="S543" s="16"/>
      <c r="T543" s="16"/>
      <c r="U543" s="16"/>
      <c r="V543" s="16"/>
      <c r="W543" s="16"/>
      <c r="X543" s="16"/>
      <c r="Y543" s="16"/>
      <c r="Z543" s="1584">
        <v>0.48</v>
      </c>
      <c r="AA543" s="16"/>
    </row>
    <row r="544" spans="1:27">
      <c r="A544" s="239">
        <v>25</v>
      </c>
      <c r="B544" s="16" t="s">
        <v>14333</v>
      </c>
      <c r="C544" s="1584" t="s">
        <v>14334</v>
      </c>
      <c r="D544" s="1584"/>
      <c r="E544" s="1584">
        <v>0.70399999999999996</v>
      </c>
      <c r="F544" s="16">
        <v>0.70399999999999996</v>
      </c>
      <c r="G544" s="16">
        <v>0.70399999999999996</v>
      </c>
      <c r="H544" s="16"/>
      <c r="I544" s="16"/>
      <c r="J544" s="16"/>
      <c r="K544" s="16"/>
      <c r="L544" s="16"/>
      <c r="M544" s="16"/>
      <c r="N544" s="16"/>
      <c r="O544" s="16"/>
      <c r="P544" s="16"/>
      <c r="Q544" s="16"/>
      <c r="R544" s="17" t="s">
        <v>605</v>
      </c>
      <c r="S544" s="16"/>
      <c r="T544" s="16"/>
      <c r="U544" s="16"/>
      <c r="V544" s="16"/>
      <c r="W544" s="16"/>
      <c r="X544" s="16"/>
      <c r="Y544" s="16"/>
      <c r="Z544" s="1584">
        <v>0.70399999999999996</v>
      </c>
      <c r="AA544" s="16"/>
    </row>
    <row r="545" spans="1:27">
      <c r="A545" s="239">
        <v>26</v>
      </c>
      <c r="B545" s="16" t="s">
        <v>14335</v>
      </c>
      <c r="C545" s="1584" t="s">
        <v>14336</v>
      </c>
      <c r="D545" s="1584"/>
      <c r="E545" s="1584">
        <v>0.5</v>
      </c>
      <c r="F545" s="16">
        <v>0.5</v>
      </c>
      <c r="G545" s="16">
        <v>0.5</v>
      </c>
      <c r="H545" s="16"/>
      <c r="I545" s="16"/>
      <c r="J545" s="16"/>
      <c r="K545" s="16"/>
      <c r="L545" s="16"/>
      <c r="M545" s="16"/>
      <c r="N545" s="16"/>
      <c r="O545" s="16"/>
      <c r="P545" s="16"/>
      <c r="Q545" s="16"/>
      <c r="R545" s="17" t="s">
        <v>605</v>
      </c>
      <c r="S545" s="16"/>
      <c r="T545" s="16"/>
      <c r="U545" s="16"/>
      <c r="V545" s="16"/>
      <c r="W545" s="16"/>
      <c r="X545" s="16"/>
      <c r="Y545" s="16"/>
      <c r="Z545" s="1584">
        <v>0.5</v>
      </c>
      <c r="AA545" s="16"/>
    </row>
    <row r="546" spans="1:27" ht="25.5">
      <c r="A546" s="239">
        <v>27</v>
      </c>
      <c r="B546" s="16" t="s">
        <v>14337</v>
      </c>
      <c r="C546" s="1584" t="s">
        <v>14338</v>
      </c>
      <c r="D546" s="1584"/>
      <c r="E546" s="1584">
        <v>0.5</v>
      </c>
      <c r="F546" s="16">
        <v>0.5</v>
      </c>
      <c r="G546" s="16"/>
      <c r="H546" s="16">
        <v>0.5</v>
      </c>
      <c r="I546" s="16"/>
      <c r="J546" s="16"/>
      <c r="K546" s="16"/>
      <c r="L546" s="16"/>
      <c r="M546" s="16"/>
      <c r="N546" s="16"/>
      <c r="O546" s="16"/>
      <c r="P546" s="16"/>
      <c r="Q546" s="16"/>
      <c r="R546" s="17" t="s">
        <v>605</v>
      </c>
      <c r="S546" s="16"/>
      <c r="T546" s="16"/>
      <c r="U546" s="16"/>
      <c r="V546" s="16"/>
      <c r="W546" s="16"/>
      <c r="X546" s="16"/>
      <c r="Y546" s="16"/>
      <c r="Z546" s="1584">
        <v>0.5</v>
      </c>
      <c r="AA546" s="16"/>
    </row>
    <row r="547" spans="1:27" ht="25.5">
      <c r="A547" s="239">
        <v>28</v>
      </c>
      <c r="B547" s="16" t="s">
        <v>14339</v>
      </c>
      <c r="C547" s="1584" t="s">
        <v>14340</v>
      </c>
      <c r="D547" s="1584"/>
      <c r="E547" s="1584">
        <v>0.7</v>
      </c>
      <c r="F547" s="16">
        <v>0.7</v>
      </c>
      <c r="G547" s="16">
        <v>0.7</v>
      </c>
      <c r="H547" s="16"/>
      <c r="I547" s="16"/>
      <c r="J547" s="16"/>
      <c r="K547" s="16"/>
      <c r="L547" s="16"/>
      <c r="M547" s="16"/>
      <c r="N547" s="16"/>
      <c r="O547" s="16"/>
      <c r="P547" s="16"/>
      <c r="Q547" s="16"/>
      <c r="R547" s="17" t="s">
        <v>605</v>
      </c>
      <c r="S547" s="16"/>
      <c r="T547" s="16"/>
      <c r="U547" s="16"/>
      <c r="V547" s="16"/>
      <c r="W547" s="16"/>
      <c r="X547" s="16"/>
      <c r="Y547" s="16"/>
      <c r="Z547" s="1584">
        <v>0.7</v>
      </c>
      <c r="AA547" s="16"/>
    </row>
    <row r="548" spans="1:27">
      <c r="A548" s="239">
        <v>29</v>
      </c>
      <c r="B548" s="16" t="s">
        <v>14341</v>
      </c>
      <c r="C548" s="1584"/>
      <c r="D548" s="1584"/>
      <c r="E548" s="1584">
        <v>1.2</v>
      </c>
      <c r="F548" s="16">
        <v>1.2</v>
      </c>
      <c r="G548" s="16">
        <v>1.2</v>
      </c>
      <c r="H548" s="16"/>
      <c r="I548" s="16"/>
      <c r="J548" s="16"/>
      <c r="K548" s="16"/>
      <c r="L548" s="16"/>
      <c r="M548" s="16"/>
      <c r="N548" s="16"/>
      <c r="O548" s="16"/>
      <c r="P548" s="16"/>
      <c r="Q548" s="16"/>
      <c r="R548" s="17"/>
      <c r="S548" s="16"/>
      <c r="T548" s="16"/>
      <c r="U548" s="16"/>
      <c r="V548" s="16"/>
      <c r="W548" s="16"/>
      <c r="X548" s="16"/>
      <c r="Y548" s="2612"/>
      <c r="Z548" s="2612"/>
      <c r="AA548" s="2612"/>
    </row>
    <row r="549" spans="1:27">
      <c r="A549" s="239">
        <v>30</v>
      </c>
      <c r="B549" s="16" t="s">
        <v>14342</v>
      </c>
      <c r="C549" s="1584"/>
      <c r="D549" s="1584"/>
      <c r="E549" s="1584">
        <v>0.76</v>
      </c>
      <c r="F549" s="16">
        <v>0.76</v>
      </c>
      <c r="G549" s="16">
        <v>0.76</v>
      </c>
      <c r="H549" s="16"/>
      <c r="I549" s="16"/>
      <c r="J549" s="16"/>
      <c r="K549" s="16"/>
      <c r="L549" s="16"/>
      <c r="M549" s="16"/>
      <c r="N549" s="16"/>
      <c r="O549" s="16"/>
      <c r="P549" s="16"/>
      <c r="Q549" s="16"/>
      <c r="R549" s="17"/>
      <c r="S549" s="16"/>
      <c r="T549" s="16"/>
      <c r="U549" s="16"/>
      <c r="V549" s="16"/>
      <c r="W549" s="16"/>
      <c r="X549" s="16"/>
      <c r="Y549" s="2612"/>
      <c r="Z549" s="2612"/>
      <c r="AA549" s="2612"/>
    </row>
    <row r="550" spans="1:27">
      <c r="A550" s="239">
        <v>31</v>
      </c>
      <c r="B550" s="16" t="s">
        <v>14343</v>
      </c>
      <c r="C550" s="1584" t="s">
        <v>14344</v>
      </c>
      <c r="D550" s="1584"/>
      <c r="E550" s="1584">
        <v>0.7</v>
      </c>
      <c r="F550" s="16">
        <v>0.7</v>
      </c>
      <c r="G550" s="16">
        <v>0.7</v>
      </c>
      <c r="H550" s="16"/>
      <c r="I550" s="16"/>
      <c r="J550" s="16"/>
      <c r="K550" s="16"/>
      <c r="L550" s="16"/>
      <c r="M550" s="16"/>
      <c r="N550" s="16"/>
      <c r="O550" s="16"/>
      <c r="P550" s="16"/>
      <c r="Q550" s="16"/>
      <c r="R550" s="17" t="s">
        <v>605</v>
      </c>
      <c r="S550" s="16"/>
      <c r="T550" s="16"/>
      <c r="U550" s="16"/>
      <c r="V550" s="16"/>
      <c r="W550" s="16"/>
      <c r="X550" s="16"/>
      <c r="Y550" s="16"/>
      <c r="Z550" s="16">
        <v>0.7</v>
      </c>
      <c r="AA550" s="16"/>
    </row>
    <row r="551" spans="1:27">
      <c r="A551" s="239">
        <v>32</v>
      </c>
      <c r="B551" s="16" t="s">
        <v>14345</v>
      </c>
      <c r="C551" s="1584"/>
      <c r="D551" s="1584"/>
      <c r="E551" s="1584">
        <v>0.8</v>
      </c>
      <c r="F551" s="16">
        <v>0.8</v>
      </c>
      <c r="G551" s="16">
        <v>0.8</v>
      </c>
      <c r="H551" s="16"/>
      <c r="I551" s="16"/>
      <c r="J551" s="16"/>
      <c r="K551" s="16"/>
      <c r="L551" s="16"/>
      <c r="M551" s="16"/>
      <c r="N551" s="16"/>
      <c r="O551" s="16"/>
      <c r="P551" s="16"/>
      <c r="Q551" s="16"/>
      <c r="R551" s="17"/>
      <c r="S551" s="16"/>
      <c r="T551" s="16"/>
      <c r="U551" s="16"/>
      <c r="V551" s="16"/>
      <c r="W551" s="16"/>
      <c r="X551" s="16"/>
      <c r="Y551" s="2612"/>
      <c r="Z551" s="2612"/>
      <c r="AA551" s="2612"/>
    </row>
    <row r="552" spans="1:27">
      <c r="A552" s="239">
        <v>33</v>
      </c>
      <c r="B552" s="16" t="s">
        <v>14346</v>
      </c>
      <c r="C552" s="1584" t="s">
        <v>14347</v>
      </c>
      <c r="D552" s="1584"/>
      <c r="E552" s="1596">
        <v>0.7</v>
      </c>
      <c r="F552" s="1597"/>
      <c r="G552" s="1597"/>
      <c r="H552" s="1597"/>
      <c r="I552" s="1597"/>
      <c r="J552" s="1597"/>
      <c r="K552" s="1597"/>
      <c r="L552" s="16"/>
      <c r="M552" s="16"/>
      <c r="N552" s="16"/>
      <c r="O552" s="16"/>
      <c r="P552" s="16">
        <v>0.7</v>
      </c>
      <c r="Q552" s="16">
        <v>0.7</v>
      </c>
      <c r="R552" s="17" t="s">
        <v>55</v>
      </c>
      <c r="S552" s="16"/>
      <c r="T552" s="16"/>
      <c r="U552" s="16"/>
      <c r="V552" s="16"/>
      <c r="W552" s="16"/>
      <c r="X552" s="16"/>
      <c r="Y552" s="16"/>
      <c r="Z552" s="16">
        <v>0.7</v>
      </c>
      <c r="AA552" s="16"/>
    </row>
    <row r="553" spans="1:27">
      <c r="A553" s="239">
        <v>34</v>
      </c>
      <c r="B553" s="16" t="s">
        <v>14348</v>
      </c>
      <c r="C553" s="1584" t="s">
        <v>14349</v>
      </c>
      <c r="D553" s="1584"/>
      <c r="E553" s="1584">
        <v>0.5</v>
      </c>
      <c r="F553" s="16"/>
      <c r="G553" s="16"/>
      <c r="H553" s="16"/>
      <c r="I553" s="16"/>
      <c r="J553" s="16"/>
      <c r="K553" s="16"/>
      <c r="L553" s="16"/>
      <c r="M553" s="16"/>
      <c r="N553" s="16"/>
      <c r="O553" s="16"/>
      <c r="P553" s="16">
        <v>0.5</v>
      </c>
      <c r="Q553" s="16">
        <v>0.5</v>
      </c>
      <c r="R553" s="17" t="s">
        <v>55</v>
      </c>
      <c r="S553" s="16"/>
      <c r="T553" s="16"/>
      <c r="U553" s="16"/>
      <c r="V553" s="16"/>
      <c r="W553" s="16"/>
      <c r="X553" s="16"/>
      <c r="Y553" s="16"/>
      <c r="Z553" s="16">
        <v>0.5</v>
      </c>
      <c r="AA553" s="16"/>
    </row>
    <row r="554" spans="1:27">
      <c r="A554" s="239">
        <v>35</v>
      </c>
      <c r="B554" s="16" t="s">
        <v>14350</v>
      </c>
      <c r="C554" s="1584" t="s">
        <v>14351</v>
      </c>
      <c r="D554" s="1584"/>
      <c r="E554" s="1584">
        <v>0.3</v>
      </c>
      <c r="F554" s="16"/>
      <c r="G554" s="16"/>
      <c r="H554" s="16"/>
      <c r="I554" s="16"/>
      <c r="J554" s="16"/>
      <c r="K554" s="16"/>
      <c r="L554" s="16"/>
      <c r="M554" s="16"/>
      <c r="N554" s="16"/>
      <c r="O554" s="16"/>
      <c r="P554" s="16">
        <v>0.3</v>
      </c>
      <c r="Q554" s="16">
        <v>0.3</v>
      </c>
      <c r="R554" s="17" t="s">
        <v>55</v>
      </c>
      <c r="S554" s="16"/>
      <c r="T554" s="16"/>
      <c r="U554" s="16"/>
      <c r="V554" s="16"/>
      <c r="W554" s="16"/>
      <c r="X554" s="16"/>
      <c r="Y554" s="16"/>
      <c r="Z554" s="16"/>
      <c r="AA554" s="1584">
        <v>0.3</v>
      </c>
    </row>
    <row r="555" spans="1:27">
      <c r="A555" s="239">
        <v>36</v>
      </c>
      <c r="B555" s="16" t="s">
        <v>14352</v>
      </c>
      <c r="C555" s="1584" t="s">
        <v>14353</v>
      </c>
      <c r="D555" s="1584"/>
      <c r="E555" s="1584">
        <v>0.4</v>
      </c>
      <c r="F555" s="16"/>
      <c r="G555" s="16"/>
      <c r="H555" s="16"/>
      <c r="I555" s="16"/>
      <c r="J555" s="16"/>
      <c r="K555" s="16"/>
      <c r="L555" s="16"/>
      <c r="M555" s="16"/>
      <c r="N555" s="16"/>
      <c r="O555" s="16"/>
      <c r="P555" s="16">
        <v>0.4</v>
      </c>
      <c r="Q555" s="16">
        <v>0.4</v>
      </c>
      <c r="R555" s="17" t="s">
        <v>55</v>
      </c>
      <c r="S555" s="16"/>
      <c r="T555" s="16"/>
      <c r="U555" s="16"/>
      <c r="V555" s="16"/>
      <c r="W555" s="16"/>
      <c r="X555" s="16"/>
      <c r="Y555" s="16"/>
      <c r="Z555" s="16"/>
      <c r="AA555" s="1584">
        <v>0.4</v>
      </c>
    </row>
    <row r="556" spans="1:27">
      <c r="A556" s="239">
        <v>37</v>
      </c>
      <c r="B556" s="16" t="s">
        <v>14354</v>
      </c>
      <c r="C556" s="1584" t="s">
        <v>14355</v>
      </c>
      <c r="D556" s="1584"/>
      <c r="E556" s="1584">
        <v>0.35</v>
      </c>
      <c r="F556" s="16"/>
      <c r="G556" s="16"/>
      <c r="H556" s="16"/>
      <c r="I556" s="16"/>
      <c r="J556" s="16"/>
      <c r="K556" s="16"/>
      <c r="L556" s="16"/>
      <c r="M556" s="16"/>
      <c r="N556" s="16"/>
      <c r="O556" s="16"/>
      <c r="P556" s="16">
        <v>0.35</v>
      </c>
      <c r="Q556" s="16">
        <v>0.35</v>
      </c>
      <c r="R556" s="17" t="s">
        <v>55</v>
      </c>
      <c r="S556" s="16"/>
      <c r="T556" s="16"/>
      <c r="U556" s="16"/>
      <c r="V556" s="16"/>
      <c r="W556" s="16"/>
      <c r="X556" s="16"/>
      <c r="Y556" s="16"/>
      <c r="Z556" s="16"/>
      <c r="AA556" s="1584">
        <v>0.35</v>
      </c>
    </row>
    <row r="557" spans="1:27">
      <c r="A557" s="239">
        <v>38</v>
      </c>
      <c r="B557" s="16" t="s">
        <v>14356</v>
      </c>
      <c r="C557" s="1584" t="s">
        <v>14357</v>
      </c>
      <c r="D557" s="1584"/>
      <c r="E557" s="1584">
        <v>0.6</v>
      </c>
      <c r="F557" s="16"/>
      <c r="G557" s="16"/>
      <c r="H557" s="16"/>
      <c r="I557" s="16"/>
      <c r="J557" s="16"/>
      <c r="K557" s="16"/>
      <c r="L557" s="16"/>
      <c r="M557" s="16"/>
      <c r="N557" s="16"/>
      <c r="O557" s="16"/>
      <c r="P557" s="16">
        <v>0.6</v>
      </c>
      <c r="Q557" s="16">
        <v>0.6</v>
      </c>
      <c r="R557" s="17" t="s">
        <v>55</v>
      </c>
      <c r="S557" s="16"/>
      <c r="T557" s="16"/>
      <c r="U557" s="16"/>
      <c r="V557" s="16"/>
      <c r="W557" s="16"/>
      <c r="X557" s="16"/>
      <c r="Y557" s="16"/>
      <c r="Z557" s="16">
        <v>0.6</v>
      </c>
      <c r="AA557" s="16"/>
    </row>
    <row r="558" spans="1:27">
      <c r="A558" s="239">
        <v>39</v>
      </c>
      <c r="B558" s="16" t="s">
        <v>14358</v>
      </c>
      <c r="C558" s="1584" t="s">
        <v>14359</v>
      </c>
      <c r="D558" s="1584"/>
      <c r="E558" s="1584">
        <v>0.6</v>
      </c>
      <c r="F558" s="16"/>
      <c r="G558" s="16"/>
      <c r="H558" s="16"/>
      <c r="I558" s="16"/>
      <c r="J558" s="16"/>
      <c r="K558" s="16"/>
      <c r="L558" s="16"/>
      <c r="M558" s="16"/>
      <c r="N558" s="16"/>
      <c r="O558" s="16"/>
      <c r="P558" s="16">
        <v>0.6</v>
      </c>
      <c r="Q558" s="16">
        <v>0.6</v>
      </c>
      <c r="R558" s="17" t="s">
        <v>55</v>
      </c>
      <c r="S558" s="16"/>
      <c r="T558" s="16"/>
      <c r="U558" s="16"/>
      <c r="V558" s="16"/>
      <c r="W558" s="16"/>
      <c r="X558" s="16"/>
      <c r="Y558" s="16"/>
      <c r="Z558" s="16"/>
      <c r="AA558" s="16">
        <v>0.6</v>
      </c>
    </row>
    <row r="559" spans="1:27">
      <c r="A559" s="239">
        <v>40</v>
      </c>
      <c r="B559" s="16" t="s">
        <v>14360</v>
      </c>
      <c r="C559" s="1584" t="s">
        <v>14361</v>
      </c>
      <c r="D559" s="1584"/>
      <c r="E559" s="1584">
        <v>0.6</v>
      </c>
      <c r="F559" s="16"/>
      <c r="G559" s="16"/>
      <c r="H559" s="16"/>
      <c r="I559" s="16"/>
      <c r="J559" s="16"/>
      <c r="K559" s="16"/>
      <c r="L559" s="16"/>
      <c r="M559" s="16"/>
      <c r="N559" s="16"/>
      <c r="O559" s="16"/>
      <c r="P559" s="16">
        <v>0.6</v>
      </c>
      <c r="Q559" s="16">
        <v>0.6</v>
      </c>
      <c r="R559" s="17" t="s">
        <v>55</v>
      </c>
      <c r="S559" s="16"/>
      <c r="T559" s="16"/>
      <c r="U559" s="16"/>
      <c r="V559" s="16"/>
      <c r="W559" s="16"/>
      <c r="X559" s="16"/>
      <c r="Y559" s="16"/>
      <c r="Z559" s="16"/>
      <c r="AA559" s="16">
        <v>0.6</v>
      </c>
    </row>
    <row r="560" spans="1:27">
      <c r="A560" s="1583">
        <v>41</v>
      </c>
      <c r="B560" s="42" t="s">
        <v>14362</v>
      </c>
      <c r="C560" s="1587" t="s">
        <v>14363</v>
      </c>
      <c r="D560" s="1587"/>
      <c r="E560" s="1587">
        <v>0.5</v>
      </c>
      <c r="F560" s="42">
        <v>0.5</v>
      </c>
      <c r="G560" s="42">
        <v>0.5</v>
      </c>
      <c r="H560" s="42"/>
      <c r="I560" s="42"/>
      <c r="J560" s="42"/>
      <c r="K560" s="42"/>
      <c r="L560" s="42"/>
      <c r="M560" s="42"/>
      <c r="N560" s="42"/>
      <c r="O560" s="42"/>
      <c r="P560" s="42"/>
      <c r="Q560" s="42"/>
      <c r="R560" s="21" t="s">
        <v>55</v>
      </c>
      <c r="S560" s="42"/>
      <c r="T560" s="42"/>
      <c r="U560" s="42"/>
      <c r="V560" s="42"/>
      <c r="W560" s="42"/>
      <c r="X560" s="42"/>
      <c r="Y560" s="42"/>
      <c r="Z560" s="42">
        <v>0.5</v>
      </c>
      <c r="AA560" s="42"/>
    </row>
    <row r="561" spans="1:27">
      <c r="A561" s="239">
        <v>42</v>
      </c>
      <c r="B561" s="16" t="s">
        <v>14364</v>
      </c>
      <c r="C561" s="1584" t="s">
        <v>14365</v>
      </c>
      <c r="D561" s="1584"/>
      <c r="E561" s="1584">
        <v>0.7</v>
      </c>
      <c r="F561" s="16"/>
      <c r="G561" s="16"/>
      <c r="H561" s="16"/>
      <c r="I561" s="16"/>
      <c r="J561" s="16"/>
      <c r="K561" s="16"/>
      <c r="L561" s="16"/>
      <c r="M561" s="16"/>
      <c r="N561" s="16"/>
      <c r="O561" s="16"/>
      <c r="P561" s="16">
        <v>0.7</v>
      </c>
      <c r="Q561" s="16">
        <v>0.7</v>
      </c>
      <c r="R561" s="17" t="s">
        <v>55</v>
      </c>
      <c r="S561" s="16"/>
      <c r="T561" s="16"/>
      <c r="U561" s="16"/>
      <c r="V561" s="16"/>
      <c r="W561" s="16"/>
      <c r="X561" s="16"/>
      <c r="Y561" s="16"/>
      <c r="Z561" s="16"/>
      <c r="AA561" s="1584">
        <v>0.7</v>
      </c>
    </row>
    <row r="562" spans="1:27">
      <c r="A562" s="239">
        <v>43</v>
      </c>
      <c r="B562" s="16" t="s">
        <v>14366</v>
      </c>
      <c r="C562" s="1584" t="s">
        <v>14367</v>
      </c>
      <c r="D562" s="1584"/>
      <c r="E562" s="1584">
        <v>0.6</v>
      </c>
      <c r="F562" s="16"/>
      <c r="G562" s="16"/>
      <c r="H562" s="16"/>
      <c r="I562" s="16"/>
      <c r="J562" s="16"/>
      <c r="K562" s="16"/>
      <c r="L562" s="16"/>
      <c r="M562" s="16"/>
      <c r="N562" s="16"/>
      <c r="O562" s="16"/>
      <c r="P562" s="16">
        <v>0.6</v>
      </c>
      <c r="Q562" s="16">
        <v>0.6</v>
      </c>
      <c r="R562" s="17" t="s">
        <v>55</v>
      </c>
      <c r="S562" s="16"/>
      <c r="T562" s="16"/>
      <c r="U562" s="16"/>
      <c r="V562" s="16"/>
      <c r="W562" s="16"/>
      <c r="X562" s="16"/>
      <c r="Y562" s="16"/>
      <c r="Z562" s="16"/>
      <c r="AA562" s="1584">
        <v>0.6</v>
      </c>
    </row>
    <row r="563" spans="1:27">
      <c r="A563" s="239">
        <v>44</v>
      </c>
      <c r="B563" s="16" t="s">
        <v>14368</v>
      </c>
      <c r="C563" s="1584" t="s">
        <v>14369</v>
      </c>
      <c r="D563" s="1584"/>
      <c r="E563" s="1584">
        <v>0.4</v>
      </c>
      <c r="F563" s="16"/>
      <c r="G563" s="16"/>
      <c r="H563" s="16"/>
      <c r="I563" s="16"/>
      <c r="J563" s="16"/>
      <c r="K563" s="16"/>
      <c r="L563" s="16"/>
      <c r="M563" s="16"/>
      <c r="N563" s="16"/>
      <c r="O563" s="16"/>
      <c r="P563" s="16">
        <v>0.4</v>
      </c>
      <c r="Q563" s="16">
        <v>0.4</v>
      </c>
      <c r="R563" s="17" t="s">
        <v>55</v>
      </c>
      <c r="S563" s="16"/>
      <c r="T563" s="16"/>
      <c r="U563" s="16"/>
      <c r="V563" s="16"/>
      <c r="W563" s="16"/>
      <c r="X563" s="16"/>
      <c r="Y563" s="16"/>
      <c r="Z563" s="16"/>
      <c r="AA563" s="1584">
        <v>0.4</v>
      </c>
    </row>
    <row r="564" spans="1:27">
      <c r="A564" s="239">
        <v>45</v>
      </c>
      <c r="B564" s="16" t="s">
        <v>14370</v>
      </c>
      <c r="C564" s="1584" t="s">
        <v>14371</v>
      </c>
      <c r="D564" s="1584"/>
      <c r="E564" s="1584">
        <v>0.3</v>
      </c>
      <c r="F564" s="16"/>
      <c r="G564" s="16"/>
      <c r="H564" s="16"/>
      <c r="I564" s="16"/>
      <c r="J564" s="16"/>
      <c r="K564" s="16"/>
      <c r="L564" s="16"/>
      <c r="M564" s="16"/>
      <c r="N564" s="16"/>
      <c r="O564" s="16"/>
      <c r="P564" s="16">
        <v>0.3</v>
      </c>
      <c r="Q564" s="16">
        <v>0.3</v>
      </c>
      <c r="R564" s="17" t="s">
        <v>55</v>
      </c>
      <c r="S564" s="16"/>
      <c r="T564" s="16"/>
      <c r="U564" s="16"/>
      <c r="V564" s="16"/>
      <c r="W564" s="16"/>
      <c r="X564" s="16"/>
      <c r="Y564" s="16"/>
      <c r="Z564" s="16"/>
      <c r="AA564" s="1584">
        <v>0.3</v>
      </c>
    </row>
    <row r="565" spans="1:27">
      <c r="A565" s="1583">
        <v>46</v>
      </c>
      <c r="B565" s="42" t="s">
        <v>14372</v>
      </c>
      <c r="C565" s="1587" t="s">
        <v>14373</v>
      </c>
      <c r="D565" s="1587"/>
      <c r="E565" s="1587">
        <v>0.3</v>
      </c>
      <c r="F565" s="42">
        <v>0.3</v>
      </c>
      <c r="G565" s="42">
        <v>0.3</v>
      </c>
      <c r="H565" s="42"/>
      <c r="I565" s="42"/>
      <c r="J565" s="42"/>
      <c r="K565" s="42"/>
      <c r="L565" s="42"/>
      <c r="M565" s="42"/>
      <c r="N565" s="42"/>
      <c r="O565" s="42"/>
      <c r="P565" s="42"/>
      <c r="Q565" s="42"/>
      <c r="R565" s="21" t="s">
        <v>55</v>
      </c>
      <c r="S565" s="42"/>
      <c r="T565" s="42"/>
      <c r="U565" s="42"/>
      <c r="V565" s="42"/>
      <c r="W565" s="42"/>
      <c r="X565" s="42"/>
      <c r="Y565" s="42"/>
      <c r="Z565" s="42">
        <v>0.3</v>
      </c>
      <c r="AA565" s="42"/>
    </row>
    <row r="566" spans="1:27">
      <c r="A566" s="239">
        <v>47</v>
      </c>
      <c r="B566" s="16" t="s">
        <v>14374</v>
      </c>
      <c r="C566" s="1584" t="s">
        <v>14375</v>
      </c>
      <c r="D566" s="1584"/>
      <c r="E566" s="1584">
        <v>0.4</v>
      </c>
      <c r="F566" s="16"/>
      <c r="G566" s="16"/>
      <c r="H566" s="16"/>
      <c r="I566" s="16"/>
      <c r="J566" s="16"/>
      <c r="K566" s="16"/>
      <c r="L566" s="16"/>
      <c r="M566" s="16"/>
      <c r="N566" s="16"/>
      <c r="O566" s="16"/>
      <c r="P566" s="16">
        <v>0.4</v>
      </c>
      <c r="Q566" s="16">
        <v>0.4</v>
      </c>
      <c r="R566" s="17" t="s">
        <v>55</v>
      </c>
      <c r="S566" s="16"/>
      <c r="T566" s="16"/>
      <c r="U566" s="16"/>
      <c r="V566" s="16"/>
      <c r="W566" s="16"/>
      <c r="X566" s="16"/>
      <c r="Y566" s="16"/>
      <c r="Z566" s="16"/>
      <c r="AA566" s="1584">
        <v>0.4</v>
      </c>
    </row>
    <row r="567" spans="1:27">
      <c r="A567" s="239">
        <v>48</v>
      </c>
      <c r="B567" s="16" t="s">
        <v>14376</v>
      </c>
      <c r="C567" s="1584" t="s">
        <v>14377</v>
      </c>
      <c r="D567" s="1584"/>
      <c r="E567" s="1584">
        <v>0.2</v>
      </c>
      <c r="F567" s="16"/>
      <c r="G567" s="16"/>
      <c r="H567" s="16"/>
      <c r="I567" s="16"/>
      <c r="J567" s="16"/>
      <c r="K567" s="16"/>
      <c r="L567" s="16"/>
      <c r="M567" s="16"/>
      <c r="N567" s="16"/>
      <c r="O567" s="16"/>
      <c r="P567" s="16">
        <v>0.2</v>
      </c>
      <c r="Q567" s="16">
        <v>0.2</v>
      </c>
      <c r="R567" s="17" t="s">
        <v>55</v>
      </c>
      <c r="S567" s="16"/>
      <c r="T567" s="16"/>
      <c r="U567" s="16"/>
      <c r="V567" s="16"/>
      <c r="W567" s="16"/>
      <c r="X567" s="16"/>
      <c r="Y567" s="16"/>
      <c r="Z567" s="16"/>
      <c r="AA567" s="1584">
        <v>0.2</v>
      </c>
    </row>
    <row r="568" spans="1:27">
      <c r="A568" s="239">
        <v>49</v>
      </c>
      <c r="B568" s="16" t="s">
        <v>14378</v>
      </c>
      <c r="C568" s="1584" t="s">
        <v>14373</v>
      </c>
      <c r="D568" s="1584"/>
      <c r="E568" s="1584">
        <v>0.5</v>
      </c>
      <c r="F568" s="16"/>
      <c r="G568" s="16"/>
      <c r="H568" s="16"/>
      <c r="I568" s="16"/>
      <c r="J568" s="16"/>
      <c r="K568" s="16"/>
      <c r="L568" s="16"/>
      <c r="M568" s="16"/>
      <c r="N568" s="16"/>
      <c r="O568" s="16"/>
      <c r="P568" s="16">
        <v>0.5</v>
      </c>
      <c r="Q568" s="16">
        <v>0.5</v>
      </c>
      <c r="R568" s="17" t="s">
        <v>55</v>
      </c>
      <c r="S568" s="16"/>
      <c r="T568" s="16"/>
      <c r="U568" s="16"/>
      <c r="V568" s="16"/>
      <c r="W568" s="16"/>
      <c r="X568" s="16"/>
      <c r="Y568" s="16"/>
      <c r="Z568" s="16"/>
      <c r="AA568" s="1584">
        <v>0.5</v>
      </c>
    </row>
    <row r="569" spans="1:27">
      <c r="A569" s="239">
        <v>50</v>
      </c>
      <c r="B569" s="16" t="s">
        <v>14379</v>
      </c>
      <c r="C569" s="1584" t="s">
        <v>14380</v>
      </c>
      <c r="D569" s="1584"/>
      <c r="E569" s="1584">
        <v>0.8</v>
      </c>
      <c r="F569" s="16"/>
      <c r="G569" s="16"/>
      <c r="H569" s="16"/>
      <c r="I569" s="16"/>
      <c r="J569" s="16"/>
      <c r="K569" s="16"/>
      <c r="L569" s="16"/>
      <c r="M569" s="16"/>
      <c r="N569" s="16"/>
      <c r="O569" s="16"/>
      <c r="P569" s="16">
        <v>0.8</v>
      </c>
      <c r="Q569" s="16">
        <v>0.8</v>
      </c>
      <c r="R569" s="17" t="s">
        <v>55</v>
      </c>
      <c r="S569" s="16"/>
      <c r="T569" s="16"/>
      <c r="U569" s="16"/>
      <c r="V569" s="16"/>
      <c r="W569" s="16"/>
      <c r="X569" s="16"/>
      <c r="Y569" s="16"/>
      <c r="Z569" s="16"/>
      <c r="AA569" s="1584">
        <v>0.8</v>
      </c>
    </row>
    <row r="570" spans="1:27">
      <c r="A570" s="239">
        <v>51</v>
      </c>
      <c r="B570" s="16" t="s">
        <v>14381</v>
      </c>
      <c r="C570" s="1584" t="s">
        <v>14382</v>
      </c>
      <c r="D570" s="1584"/>
      <c r="E570" s="1584">
        <v>0.9</v>
      </c>
      <c r="F570" s="16"/>
      <c r="G570" s="16"/>
      <c r="H570" s="16"/>
      <c r="I570" s="16"/>
      <c r="J570" s="16"/>
      <c r="K570" s="16"/>
      <c r="L570" s="16"/>
      <c r="M570" s="16"/>
      <c r="N570" s="16"/>
      <c r="O570" s="16"/>
      <c r="P570" s="16">
        <v>0.9</v>
      </c>
      <c r="Q570" s="16">
        <v>0.9</v>
      </c>
      <c r="R570" s="17" t="s">
        <v>55</v>
      </c>
      <c r="S570" s="16"/>
      <c r="T570" s="16"/>
      <c r="U570" s="16"/>
      <c r="V570" s="16"/>
      <c r="W570" s="16"/>
      <c r="X570" s="16"/>
      <c r="Y570" s="16"/>
      <c r="Z570" s="16">
        <v>0.9</v>
      </c>
      <c r="AA570" s="16"/>
    </row>
    <row r="571" spans="1:27">
      <c r="A571" s="239">
        <v>52</v>
      </c>
      <c r="B571" s="16" t="s">
        <v>14383</v>
      </c>
      <c r="C571" s="1584" t="s">
        <v>14384</v>
      </c>
      <c r="D571" s="1584"/>
      <c r="E571" s="1584">
        <v>0.8</v>
      </c>
      <c r="F571" s="16"/>
      <c r="G571" s="16"/>
      <c r="H571" s="16"/>
      <c r="I571" s="16"/>
      <c r="J571" s="16"/>
      <c r="K571" s="16"/>
      <c r="L571" s="16"/>
      <c r="M571" s="16"/>
      <c r="N571" s="16"/>
      <c r="O571" s="16"/>
      <c r="P571" s="16">
        <v>0.8</v>
      </c>
      <c r="Q571" s="16">
        <v>0.8</v>
      </c>
      <c r="R571" s="17" t="s">
        <v>55</v>
      </c>
      <c r="S571" s="16"/>
      <c r="T571" s="16"/>
      <c r="U571" s="16"/>
      <c r="V571" s="16"/>
      <c r="W571" s="16"/>
      <c r="X571" s="16"/>
      <c r="Y571" s="16"/>
      <c r="Z571" s="16"/>
      <c r="AA571" s="16">
        <v>0.8</v>
      </c>
    </row>
    <row r="572" spans="1:27">
      <c r="A572" s="239">
        <v>53</v>
      </c>
      <c r="B572" s="16" t="s">
        <v>14385</v>
      </c>
      <c r="C572" s="1584" t="s">
        <v>14386</v>
      </c>
      <c r="D572" s="1584"/>
      <c r="E572" s="1584">
        <v>1.6</v>
      </c>
      <c r="F572" s="16"/>
      <c r="G572" s="16"/>
      <c r="H572" s="16"/>
      <c r="I572" s="16"/>
      <c r="J572" s="16"/>
      <c r="K572" s="16"/>
      <c r="L572" s="16"/>
      <c r="M572" s="16"/>
      <c r="N572" s="16"/>
      <c r="O572" s="16"/>
      <c r="P572" s="16">
        <v>1.6</v>
      </c>
      <c r="Q572" s="16">
        <v>1.6</v>
      </c>
      <c r="R572" s="17" t="s">
        <v>55</v>
      </c>
      <c r="S572" s="16"/>
      <c r="T572" s="16"/>
      <c r="U572" s="16"/>
      <c r="V572" s="16"/>
      <c r="W572" s="16"/>
      <c r="X572" s="16"/>
      <c r="Y572" s="16">
        <v>1.6</v>
      </c>
      <c r="Z572" s="16"/>
      <c r="AA572" s="16"/>
    </row>
    <row r="573" spans="1:27">
      <c r="A573" s="239">
        <v>54</v>
      </c>
      <c r="B573" s="16" t="s">
        <v>14387</v>
      </c>
      <c r="C573" s="1584" t="s">
        <v>14388</v>
      </c>
      <c r="D573" s="1584"/>
      <c r="E573" s="1584">
        <v>0.4</v>
      </c>
      <c r="F573" s="16"/>
      <c r="G573" s="16"/>
      <c r="H573" s="16"/>
      <c r="I573" s="16"/>
      <c r="J573" s="16"/>
      <c r="K573" s="16"/>
      <c r="L573" s="16"/>
      <c r="M573" s="16"/>
      <c r="N573" s="16"/>
      <c r="O573" s="16"/>
      <c r="P573" s="16">
        <v>0.4</v>
      </c>
      <c r="Q573" s="16">
        <v>0.4</v>
      </c>
      <c r="R573" s="17" t="s">
        <v>55</v>
      </c>
      <c r="S573" s="16"/>
      <c r="T573" s="16"/>
      <c r="U573" s="16"/>
      <c r="V573" s="16"/>
      <c r="W573" s="16"/>
      <c r="X573" s="16"/>
      <c r="Y573" s="16"/>
      <c r="Z573" s="16"/>
      <c r="AA573" s="1584">
        <v>0.4</v>
      </c>
    </row>
    <row r="574" spans="1:27">
      <c r="A574" s="239">
        <v>55</v>
      </c>
      <c r="B574" s="16" t="s">
        <v>14381</v>
      </c>
      <c r="C574" s="1584" t="s">
        <v>14389</v>
      </c>
      <c r="D574" s="1584"/>
      <c r="E574" s="1584">
        <v>0.3</v>
      </c>
      <c r="F574" s="16"/>
      <c r="G574" s="16"/>
      <c r="H574" s="16"/>
      <c r="I574" s="16"/>
      <c r="J574" s="16"/>
      <c r="K574" s="16"/>
      <c r="L574" s="16"/>
      <c r="M574" s="16"/>
      <c r="N574" s="16"/>
      <c r="O574" s="16"/>
      <c r="P574" s="16">
        <v>0.3</v>
      </c>
      <c r="Q574" s="16">
        <v>0.3</v>
      </c>
      <c r="R574" s="17" t="s">
        <v>55</v>
      </c>
      <c r="S574" s="16"/>
      <c r="T574" s="16"/>
      <c r="U574" s="16"/>
      <c r="V574" s="16"/>
      <c r="W574" s="16"/>
      <c r="X574" s="16"/>
      <c r="Y574" s="16"/>
      <c r="Z574" s="16"/>
      <c r="AA574" s="1584">
        <v>0.3</v>
      </c>
    </row>
    <row r="575" spans="1:27">
      <c r="A575" s="239">
        <v>56</v>
      </c>
      <c r="B575" s="16" t="s">
        <v>14390</v>
      </c>
      <c r="C575" s="1584" t="s">
        <v>14391</v>
      </c>
      <c r="D575" s="1584"/>
      <c r="E575" s="1584">
        <v>0.4</v>
      </c>
      <c r="F575" s="16"/>
      <c r="G575" s="16"/>
      <c r="H575" s="16"/>
      <c r="I575" s="16"/>
      <c r="J575" s="16"/>
      <c r="K575" s="16"/>
      <c r="L575" s="16"/>
      <c r="M575" s="16"/>
      <c r="N575" s="16"/>
      <c r="O575" s="16"/>
      <c r="P575" s="16">
        <v>0.4</v>
      </c>
      <c r="Q575" s="16">
        <v>0.4</v>
      </c>
      <c r="R575" s="17" t="s">
        <v>55</v>
      </c>
      <c r="S575" s="16"/>
      <c r="T575" s="16"/>
      <c r="U575" s="16"/>
      <c r="V575" s="16"/>
      <c r="W575" s="16"/>
      <c r="X575" s="16"/>
      <c r="Y575" s="16"/>
      <c r="Z575" s="16"/>
      <c r="AA575" s="1584">
        <v>0.4</v>
      </c>
    </row>
    <row r="576" spans="1:27">
      <c r="A576" s="239">
        <v>57</v>
      </c>
      <c r="B576" s="16" t="s">
        <v>14392</v>
      </c>
      <c r="C576" s="1584" t="s">
        <v>14393</v>
      </c>
      <c r="D576" s="1584"/>
      <c r="E576" s="1584">
        <v>0.5</v>
      </c>
      <c r="F576" s="16"/>
      <c r="G576" s="16"/>
      <c r="H576" s="16"/>
      <c r="I576" s="16"/>
      <c r="J576" s="16"/>
      <c r="K576" s="16"/>
      <c r="L576" s="16"/>
      <c r="M576" s="16"/>
      <c r="N576" s="16"/>
      <c r="O576" s="16"/>
      <c r="P576" s="16">
        <v>0.5</v>
      </c>
      <c r="Q576" s="16">
        <v>0.5</v>
      </c>
      <c r="R576" s="17" t="s">
        <v>55</v>
      </c>
      <c r="S576" s="16"/>
      <c r="T576" s="16"/>
      <c r="U576" s="16"/>
      <c r="V576" s="16"/>
      <c r="W576" s="16"/>
      <c r="X576" s="16"/>
      <c r="Y576" s="16"/>
      <c r="Z576" s="16"/>
      <c r="AA576" s="1584">
        <v>0.5</v>
      </c>
    </row>
    <row r="577" spans="1:27">
      <c r="A577" s="239">
        <v>58</v>
      </c>
      <c r="B577" s="16" t="s">
        <v>14394</v>
      </c>
      <c r="C577" s="1584" t="s">
        <v>14395</v>
      </c>
      <c r="D577" s="1584"/>
      <c r="E577" s="1584">
        <v>0.6</v>
      </c>
      <c r="F577" s="16"/>
      <c r="G577" s="16"/>
      <c r="H577" s="16"/>
      <c r="I577" s="16"/>
      <c r="J577" s="16"/>
      <c r="K577" s="16"/>
      <c r="L577" s="16"/>
      <c r="M577" s="16"/>
      <c r="N577" s="16"/>
      <c r="O577" s="16"/>
      <c r="P577" s="16">
        <v>0.6</v>
      </c>
      <c r="Q577" s="16">
        <v>0.6</v>
      </c>
      <c r="R577" s="17" t="s">
        <v>55</v>
      </c>
      <c r="S577" s="16"/>
      <c r="T577" s="16"/>
      <c r="U577" s="16"/>
      <c r="V577" s="16"/>
      <c r="W577" s="16"/>
      <c r="X577" s="16"/>
      <c r="Y577" s="16"/>
      <c r="Z577" s="16"/>
      <c r="AA577" s="1584">
        <v>0.6</v>
      </c>
    </row>
    <row r="578" spans="1:27">
      <c r="A578" s="239">
        <v>59</v>
      </c>
      <c r="B578" s="16" t="s">
        <v>14396</v>
      </c>
      <c r="C578" s="1584" t="s">
        <v>14397</v>
      </c>
      <c r="D578" s="1584"/>
      <c r="E578" s="1584">
        <v>0.8</v>
      </c>
      <c r="F578" s="16"/>
      <c r="G578" s="16"/>
      <c r="H578" s="16"/>
      <c r="I578" s="16"/>
      <c r="J578" s="16"/>
      <c r="K578" s="16"/>
      <c r="L578" s="16"/>
      <c r="M578" s="16"/>
      <c r="N578" s="16"/>
      <c r="O578" s="16"/>
      <c r="P578" s="16">
        <v>0.8</v>
      </c>
      <c r="Q578" s="16">
        <v>0.8</v>
      </c>
      <c r="R578" s="17" t="s">
        <v>55</v>
      </c>
      <c r="S578" s="16"/>
      <c r="T578" s="16"/>
      <c r="U578" s="16"/>
      <c r="V578" s="16"/>
      <c r="W578" s="16"/>
      <c r="X578" s="16"/>
      <c r="Y578" s="16"/>
      <c r="Z578" s="16"/>
      <c r="AA578" s="1584">
        <v>0.8</v>
      </c>
    </row>
    <row r="579" spans="1:27">
      <c r="A579" s="239">
        <v>60</v>
      </c>
      <c r="B579" s="16" t="s">
        <v>14398</v>
      </c>
      <c r="C579" s="1584" t="s">
        <v>14399</v>
      </c>
      <c r="D579" s="1584"/>
      <c r="E579" s="1584">
        <v>0.8</v>
      </c>
      <c r="F579" s="16"/>
      <c r="G579" s="16"/>
      <c r="H579" s="16"/>
      <c r="I579" s="16"/>
      <c r="J579" s="16"/>
      <c r="K579" s="16"/>
      <c r="L579" s="16"/>
      <c r="M579" s="16"/>
      <c r="N579" s="16"/>
      <c r="O579" s="16"/>
      <c r="P579" s="16">
        <v>0.8</v>
      </c>
      <c r="Q579" s="16">
        <v>0.8</v>
      </c>
      <c r="R579" s="17" t="s">
        <v>55</v>
      </c>
      <c r="S579" s="16"/>
      <c r="T579" s="16"/>
      <c r="U579" s="16"/>
      <c r="V579" s="16"/>
      <c r="W579" s="16"/>
      <c r="X579" s="16"/>
      <c r="Y579" s="16"/>
      <c r="Z579" s="16"/>
      <c r="AA579" s="1584">
        <v>0.8</v>
      </c>
    </row>
    <row r="580" spans="1:27">
      <c r="A580" s="239">
        <v>61</v>
      </c>
      <c r="B580" s="16" t="s">
        <v>14400</v>
      </c>
      <c r="C580" s="1584" t="s">
        <v>14401</v>
      </c>
      <c r="D580" s="1584"/>
      <c r="E580" s="1584">
        <v>0.5</v>
      </c>
      <c r="F580" s="16"/>
      <c r="G580" s="16"/>
      <c r="H580" s="16"/>
      <c r="I580" s="16"/>
      <c r="J580" s="16"/>
      <c r="K580" s="16"/>
      <c r="L580" s="16"/>
      <c r="M580" s="16"/>
      <c r="N580" s="16"/>
      <c r="O580" s="16"/>
      <c r="P580" s="16">
        <v>0.5</v>
      </c>
      <c r="Q580" s="16">
        <v>0.5</v>
      </c>
      <c r="R580" s="17" t="s">
        <v>55</v>
      </c>
      <c r="S580" s="16"/>
      <c r="T580" s="16"/>
      <c r="U580" s="16"/>
      <c r="V580" s="16"/>
      <c r="W580" s="16"/>
      <c r="X580" s="16"/>
      <c r="Y580" s="16"/>
      <c r="Z580" s="16">
        <v>0.5</v>
      </c>
      <c r="AA580" s="16"/>
    </row>
    <row r="581" spans="1:27">
      <c r="A581" s="239">
        <v>62</v>
      </c>
      <c r="B581" s="16" t="s">
        <v>14402</v>
      </c>
      <c r="C581" s="1584" t="s">
        <v>14403</v>
      </c>
      <c r="D581" s="1584"/>
      <c r="E581" s="1584">
        <v>0.6</v>
      </c>
      <c r="F581" s="16"/>
      <c r="G581" s="16"/>
      <c r="H581" s="16"/>
      <c r="I581" s="16"/>
      <c r="J581" s="16"/>
      <c r="K581" s="16"/>
      <c r="L581" s="16"/>
      <c r="M581" s="16"/>
      <c r="N581" s="16"/>
      <c r="O581" s="16"/>
      <c r="P581" s="16">
        <v>0.6</v>
      </c>
      <c r="Q581" s="16">
        <v>0.6</v>
      </c>
      <c r="R581" s="17" t="s">
        <v>55</v>
      </c>
      <c r="S581" s="16"/>
      <c r="T581" s="16"/>
      <c r="U581" s="16"/>
      <c r="V581" s="16"/>
      <c r="W581" s="16"/>
      <c r="X581" s="16"/>
      <c r="Y581" s="16"/>
      <c r="Z581" s="16"/>
      <c r="AA581" s="16">
        <v>0.6</v>
      </c>
    </row>
    <row r="582" spans="1:27">
      <c r="A582" s="239">
        <v>63</v>
      </c>
      <c r="B582" s="16" t="s">
        <v>14404</v>
      </c>
      <c r="C582" s="1584" t="s">
        <v>14405</v>
      </c>
      <c r="D582" s="1584"/>
      <c r="E582" s="1584">
        <v>0.8</v>
      </c>
      <c r="F582" s="16"/>
      <c r="G582" s="16"/>
      <c r="H582" s="16"/>
      <c r="I582" s="16"/>
      <c r="J582" s="16"/>
      <c r="K582" s="16"/>
      <c r="L582" s="16"/>
      <c r="M582" s="16"/>
      <c r="N582" s="16"/>
      <c r="O582" s="16"/>
      <c r="P582" s="16">
        <v>0.8</v>
      </c>
      <c r="Q582" s="16">
        <v>0.8</v>
      </c>
      <c r="R582" s="17" t="s">
        <v>55</v>
      </c>
      <c r="S582" s="16"/>
      <c r="T582" s="16"/>
      <c r="U582" s="16"/>
      <c r="V582" s="16"/>
      <c r="W582" s="16"/>
      <c r="X582" s="16"/>
      <c r="Y582" s="16">
        <v>0.8</v>
      </c>
      <c r="Z582" s="16"/>
      <c r="AA582" s="16"/>
    </row>
    <row r="583" spans="1:27">
      <c r="A583" s="239">
        <v>64</v>
      </c>
      <c r="B583" s="16" t="s">
        <v>14406</v>
      </c>
      <c r="C583" s="1584" t="s">
        <v>14407</v>
      </c>
      <c r="D583" s="1584"/>
      <c r="E583" s="1584">
        <v>0.2</v>
      </c>
      <c r="F583" s="16"/>
      <c r="G583" s="16"/>
      <c r="H583" s="16"/>
      <c r="I583" s="16"/>
      <c r="J583" s="16"/>
      <c r="K583" s="16"/>
      <c r="L583" s="16"/>
      <c r="M583" s="16"/>
      <c r="N583" s="16"/>
      <c r="O583" s="16"/>
      <c r="P583" s="16">
        <v>0.2</v>
      </c>
      <c r="Q583" s="16">
        <v>0.2</v>
      </c>
      <c r="R583" s="17" t="s">
        <v>55</v>
      </c>
      <c r="S583" s="16"/>
      <c r="T583" s="16"/>
      <c r="U583" s="16"/>
      <c r="V583" s="16"/>
      <c r="W583" s="16"/>
      <c r="X583" s="16"/>
      <c r="Y583" s="16"/>
      <c r="Z583" s="16"/>
      <c r="AA583" s="16">
        <v>0.2</v>
      </c>
    </row>
    <row r="584" spans="1:27">
      <c r="A584" s="239">
        <v>65</v>
      </c>
      <c r="B584" s="16" t="s">
        <v>14408</v>
      </c>
      <c r="C584" s="1584" t="s">
        <v>14409</v>
      </c>
      <c r="D584" s="1584"/>
      <c r="E584" s="1584">
        <v>0.9</v>
      </c>
      <c r="F584" s="16"/>
      <c r="G584" s="16"/>
      <c r="H584" s="16"/>
      <c r="I584" s="16"/>
      <c r="J584" s="16"/>
      <c r="K584" s="16"/>
      <c r="L584" s="16"/>
      <c r="M584" s="16"/>
      <c r="N584" s="16"/>
      <c r="O584" s="16"/>
      <c r="P584" s="16">
        <v>0.9</v>
      </c>
      <c r="Q584" s="16">
        <v>0.9</v>
      </c>
      <c r="R584" s="17" t="s">
        <v>55</v>
      </c>
      <c r="S584" s="16"/>
      <c r="T584" s="16"/>
      <c r="U584" s="16"/>
      <c r="V584" s="16"/>
      <c r="W584" s="16"/>
      <c r="X584" s="16"/>
      <c r="Y584" s="16"/>
      <c r="Z584" s="16">
        <v>0.9</v>
      </c>
      <c r="AA584" s="16"/>
    </row>
    <row r="585" spans="1:27">
      <c r="A585" s="239">
        <v>66</v>
      </c>
      <c r="B585" s="16" t="s">
        <v>14410</v>
      </c>
      <c r="C585" s="1584" t="s">
        <v>14411</v>
      </c>
      <c r="D585" s="1584"/>
      <c r="E585" s="1584">
        <v>0.3</v>
      </c>
      <c r="F585" s="16"/>
      <c r="G585" s="16"/>
      <c r="H585" s="16"/>
      <c r="I585" s="16"/>
      <c r="J585" s="16"/>
      <c r="K585" s="16"/>
      <c r="L585" s="16"/>
      <c r="M585" s="16"/>
      <c r="N585" s="16"/>
      <c r="O585" s="16"/>
      <c r="P585" s="16">
        <v>0.3</v>
      </c>
      <c r="Q585" s="16">
        <v>0.3</v>
      </c>
      <c r="R585" s="17" t="s">
        <v>55</v>
      </c>
      <c r="S585" s="16"/>
      <c r="T585" s="16"/>
      <c r="U585" s="16"/>
      <c r="V585" s="16"/>
      <c r="W585" s="16"/>
      <c r="X585" s="16"/>
      <c r="Y585" s="16"/>
      <c r="Z585" s="16"/>
      <c r="AA585" s="1584">
        <v>0.3</v>
      </c>
    </row>
    <row r="586" spans="1:27">
      <c r="A586" s="239">
        <v>67</v>
      </c>
      <c r="B586" s="16" t="s">
        <v>14412</v>
      </c>
      <c r="C586" s="1584" t="s">
        <v>14413</v>
      </c>
      <c r="D586" s="1584"/>
      <c r="E586" s="1584">
        <v>0.2</v>
      </c>
      <c r="F586" s="16"/>
      <c r="G586" s="16"/>
      <c r="H586" s="16"/>
      <c r="I586" s="16"/>
      <c r="J586" s="16"/>
      <c r="K586" s="16"/>
      <c r="L586" s="16"/>
      <c r="M586" s="16"/>
      <c r="N586" s="16"/>
      <c r="O586" s="16"/>
      <c r="P586" s="16">
        <v>0.2</v>
      </c>
      <c r="Q586" s="16">
        <v>0.2</v>
      </c>
      <c r="R586" s="17" t="s">
        <v>55</v>
      </c>
      <c r="S586" s="16"/>
      <c r="T586" s="16"/>
      <c r="U586" s="16"/>
      <c r="V586" s="16"/>
      <c r="W586" s="16"/>
      <c r="X586" s="16"/>
      <c r="Y586" s="16"/>
      <c r="Z586" s="16"/>
      <c r="AA586" s="1584">
        <v>0.2</v>
      </c>
    </row>
    <row r="587" spans="1:27" ht="25.5">
      <c r="A587" s="239">
        <v>68</v>
      </c>
      <c r="B587" s="16" t="s">
        <v>14414</v>
      </c>
      <c r="C587" s="1584" t="s">
        <v>14415</v>
      </c>
      <c r="D587" s="1584"/>
      <c r="E587" s="1584">
        <v>0.4</v>
      </c>
      <c r="F587" s="16"/>
      <c r="G587" s="16"/>
      <c r="H587" s="16"/>
      <c r="I587" s="16"/>
      <c r="J587" s="16"/>
      <c r="K587" s="16"/>
      <c r="L587" s="16"/>
      <c r="M587" s="16"/>
      <c r="N587" s="16"/>
      <c r="O587" s="16"/>
      <c r="P587" s="16">
        <v>0.4</v>
      </c>
      <c r="Q587" s="16">
        <v>0.4</v>
      </c>
      <c r="R587" s="17" t="s">
        <v>55</v>
      </c>
      <c r="S587" s="16"/>
      <c r="T587" s="16"/>
      <c r="U587" s="16"/>
      <c r="V587" s="16"/>
      <c r="W587" s="16"/>
      <c r="X587" s="16"/>
      <c r="Y587" s="16"/>
      <c r="Z587" s="16"/>
      <c r="AA587" s="1584">
        <v>0.4</v>
      </c>
    </row>
    <row r="588" spans="1:27">
      <c r="A588" s="239">
        <v>69</v>
      </c>
      <c r="B588" s="16" t="s">
        <v>14416</v>
      </c>
      <c r="C588" s="1584" t="s">
        <v>14417</v>
      </c>
      <c r="D588" s="1584"/>
      <c r="E588" s="1584">
        <v>0.8</v>
      </c>
      <c r="F588" s="16"/>
      <c r="G588" s="16"/>
      <c r="H588" s="16"/>
      <c r="I588" s="16"/>
      <c r="J588" s="16"/>
      <c r="K588" s="16"/>
      <c r="L588" s="16"/>
      <c r="M588" s="16"/>
      <c r="N588" s="16"/>
      <c r="O588" s="16"/>
      <c r="P588" s="16">
        <v>0.8</v>
      </c>
      <c r="Q588" s="16">
        <v>0.8</v>
      </c>
      <c r="R588" s="17" t="s">
        <v>55</v>
      </c>
      <c r="S588" s="16"/>
      <c r="T588" s="16"/>
      <c r="U588" s="16"/>
      <c r="V588" s="16"/>
      <c r="W588" s="16"/>
      <c r="X588" s="16"/>
      <c r="Y588" s="16"/>
      <c r="Z588" s="16"/>
      <c r="AA588" s="1584">
        <v>0.8</v>
      </c>
    </row>
    <row r="589" spans="1:27">
      <c r="A589" s="239">
        <v>70</v>
      </c>
      <c r="B589" s="16" t="s">
        <v>14418</v>
      </c>
      <c r="C589" s="1584" t="s">
        <v>14419</v>
      </c>
      <c r="D589" s="1584"/>
      <c r="E589" s="1584">
        <v>0.7</v>
      </c>
      <c r="F589" s="16"/>
      <c r="G589" s="16"/>
      <c r="H589" s="16"/>
      <c r="I589" s="16"/>
      <c r="J589" s="16"/>
      <c r="K589" s="16"/>
      <c r="L589" s="16"/>
      <c r="M589" s="16"/>
      <c r="N589" s="16"/>
      <c r="O589" s="16"/>
      <c r="P589" s="16">
        <v>0.7</v>
      </c>
      <c r="Q589" s="16">
        <v>0.7</v>
      </c>
      <c r="R589" s="17" t="s">
        <v>55</v>
      </c>
      <c r="S589" s="16"/>
      <c r="T589" s="16"/>
      <c r="U589" s="16"/>
      <c r="V589" s="16"/>
      <c r="W589" s="16"/>
      <c r="X589" s="16"/>
      <c r="Y589" s="16"/>
      <c r="Z589" s="16">
        <v>0.7</v>
      </c>
      <c r="AA589" s="16"/>
    </row>
    <row r="590" spans="1:27">
      <c r="A590" s="239">
        <v>71</v>
      </c>
      <c r="B590" s="16" t="s">
        <v>14420</v>
      </c>
      <c r="C590" s="1584" t="s">
        <v>14421</v>
      </c>
      <c r="D590" s="1584"/>
      <c r="E590" s="1584">
        <v>0.4</v>
      </c>
      <c r="F590" s="16"/>
      <c r="G590" s="16"/>
      <c r="H590" s="16"/>
      <c r="I590" s="16"/>
      <c r="J590" s="16"/>
      <c r="K590" s="16"/>
      <c r="L590" s="16"/>
      <c r="M590" s="16"/>
      <c r="N590" s="16"/>
      <c r="O590" s="16"/>
      <c r="P590" s="16">
        <v>0.4</v>
      </c>
      <c r="Q590" s="16">
        <v>0.4</v>
      </c>
      <c r="R590" s="17" t="s">
        <v>55</v>
      </c>
      <c r="S590" s="16"/>
      <c r="T590" s="16"/>
      <c r="U590" s="16"/>
      <c r="V590" s="16"/>
      <c r="W590" s="16"/>
      <c r="X590" s="16"/>
      <c r="Y590" s="16"/>
      <c r="Z590" s="16"/>
      <c r="AA590" s="1584">
        <v>0.4</v>
      </c>
    </row>
    <row r="591" spans="1:27">
      <c r="A591" s="239">
        <v>72</v>
      </c>
      <c r="B591" s="16" t="s">
        <v>14422</v>
      </c>
      <c r="C591" s="1584" t="s">
        <v>14423</v>
      </c>
      <c r="D591" s="1584"/>
      <c r="E591" s="1584">
        <v>0.3</v>
      </c>
      <c r="F591" s="16"/>
      <c r="G591" s="16"/>
      <c r="H591" s="16"/>
      <c r="I591" s="16"/>
      <c r="J591" s="16"/>
      <c r="K591" s="16"/>
      <c r="L591" s="16"/>
      <c r="M591" s="16"/>
      <c r="N591" s="16"/>
      <c r="O591" s="16"/>
      <c r="P591" s="16">
        <v>0.3</v>
      </c>
      <c r="Q591" s="16">
        <v>0.3</v>
      </c>
      <c r="R591" s="17" t="s">
        <v>55</v>
      </c>
      <c r="S591" s="16"/>
      <c r="T591" s="16"/>
      <c r="U591" s="16"/>
      <c r="V591" s="16"/>
      <c r="W591" s="16"/>
      <c r="X591" s="16"/>
      <c r="Y591" s="16"/>
      <c r="Z591" s="16"/>
      <c r="AA591" s="1584">
        <v>0.3</v>
      </c>
    </row>
    <row r="592" spans="1:27">
      <c r="A592" s="239">
        <v>73</v>
      </c>
      <c r="B592" s="16" t="s">
        <v>14424</v>
      </c>
      <c r="C592" s="1584" t="s">
        <v>14425</v>
      </c>
      <c r="D592" s="1584"/>
      <c r="E592" s="1584">
        <v>0.5</v>
      </c>
      <c r="F592" s="16"/>
      <c r="G592" s="16"/>
      <c r="H592" s="16"/>
      <c r="I592" s="16"/>
      <c r="J592" s="16"/>
      <c r="K592" s="16"/>
      <c r="L592" s="16"/>
      <c r="M592" s="16"/>
      <c r="N592" s="16"/>
      <c r="O592" s="16"/>
      <c r="P592" s="16">
        <v>0.5</v>
      </c>
      <c r="Q592" s="16">
        <v>0.5</v>
      </c>
      <c r="R592" s="17" t="s">
        <v>55</v>
      </c>
      <c r="S592" s="16"/>
      <c r="T592" s="16"/>
      <c r="U592" s="16"/>
      <c r="V592" s="16"/>
      <c r="W592" s="16"/>
      <c r="X592" s="16"/>
      <c r="Y592" s="16"/>
      <c r="Z592" s="16"/>
      <c r="AA592" s="1584">
        <v>0.5</v>
      </c>
    </row>
    <row r="593" spans="1:27">
      <c r="A593" s="239">
        <v>74</v>
      </c>
      <c r="B593" s="16" t="s">
        <v>14426</v>
      </c>
      <c r="C593" s="1584" t="s">
        <v>14427</v>
      </c>
      <c r="D593" s="1584"/>
      <c r="E593" s="1584">
        <v>0.2</v>
      </c>
      <c r="F593" s="16"/>
      <c r="G593" s="16"/>
      <c r="H593" s="16"/>
      <c r="I593" s="16"/>
      <c r="J593" s="16"/>
      <c r="K593" s="16"/>
      <c r="L593" s="16"/>
      <c r="M593" s="16"/>
      <c r="N593" s="16"/>
      <c r="O593" s="16"/>
      <c r="P593" s="16">
        <v>0.2</v>
      </c>
      <c r="Q593" s="16">
        <v>0.2</v>
      </c>
      <c r="R593" s="17" t="s">
        <v>55</v>
      </c>
      <c r="S593" s="16"/>
      <c r="T593" s="16"/>
      <c r="U593" s="16"/>
      <c r="V593" s="16"/>
      <c r="W593" s="16"/>
      <c r="X593" s="16"/>
      <c r="Y593" s="16"/>
      <c r="Z593" s="16"/>
      <c r="AA593" s="1584">
        <v>0.2</v>
      </c>
    </row>
    <row r="594" spans="1:27">
      <c r="A594" s="239">
        <v>75</v>
      </c>
      <c r="B594" s="16" t="s">
        <v>14428</v>
      </c>
      <c r="C594" s="1584" t="s">
        <v>14429</v>
      </c>
      <c r="D594" s="1584"/>
      <c r="E594" s="1584">
        <v>0.3</v>
      </c>
      <c r="F594" s="16"/>
      <c r="G594" s="16"/>
      <c r="H594" s="16"/>
      <c r="I594" s="16"/>
      <c r="J594" s="16"/>
      <c r="K594" s="16"/>
      <c r="L594" s="16"/>
      <c r="M594" s="16"/>
      <c r="N594" s="16"/>
      <c r="O594" s="16"/>
      <c r="P594" s="16">
        <v>0.3</v>
      </c>
      <c r="Q594" s="16">
        <v>0.3</v>
      </c>
      <c r="R594" s="17" t="s">
        <v>55</v>
      </c>
      <c r="S594" s="16"/>
      <c r="T594" s="16"/>
      <c r="U594" s="16"/>
      <c r="V594" s="16"/>
      <c r="W594" s="16"/>
      <c r="X594" s="16"/>
      <c r="Y594" s="16"/>
      <c r="Z594" s="16"/>
      <c r="AA594" s="1584">
        <v>0.3</v>
      </c>
    </row>
    <row r="595" spans="1:27">
      <c r="A595" s="239">
        <v>76</v>
      </c>
      <c r="B595" s="16" t="s">
        <v>14430</v>
      </c>
      <c r="C595" s="1584" t="s">
        <v>14431</v>
      </c>
      <c r="D595" s="1584"/>
      <c r="E595" s="1584">
        <v>0.4</v>
      </c>
      <c r="F595" s="16"/>
      <c r="G595" s="16"/>
      <c r="H595" s="16"/>
      <c r="I595" s="16"/>
      <c r="J595" s="16"/>
      <c r="K595" s="16"/>
      <c r="L595" s="16"/>
      <c r="M595" s="16"/>
      <c r="N595" s="16"/>
      <c r="O595" s="16"/>
      <c r="P595" s="16">
        <v>0.4</v>
      </c>
      <c r="Q595" s="16">
        <v>0.4</v>
      </c>
      <c r="R595" s="17" t="s">
        <v>55</v>
      </c>
      <c r="S595" s="16"/>
      <c r="T595" s="16"/>
      <c r="U595" s="16"/>
      <c r="V595" s="16"/>
      <c r="W595" s="16"/>
      <c r="X595" s="16"/>
      <c r="Y595" s="16"/>
      <c r="Z595" s="16"/>
      <c r="AA595" s="1584">
        <v>0.4</v>
      </c>
    </row>
    <row r="596" spans="1:27">
      <c r="A596" s="239">
        <v>77</v>
      </c>
      <c r="B596" s="16" t="s">
        <v>14432</v>
      </c>
      <c r="C596" s="1584" t="s">
        <v>14433</v>
      </c>
      <c r="D596" s="1584"/>
      <c r="E596" s="1584">
        <v>0.6</v>
      </c>
      <c r="F596" s="16"/>
      <c r="G596" s="16"/>
      <c r="H596" s="16"/>
      <c r="I596" s="16"/>
      <c r="J596" s="16"/>
      <c r="K596" s="16"/>
      <c r="L596" s="16"/>
      <c r="M596" s="16"/>
      <c r="N596" s="16"/>
      <c r="O596" s="16"/>
      <c r="P596" s="16">
        <v>0.6</v>
      </c>
      <c r="Q596" s="16">
        <v>0.6</v>
      </c>
      <c r="R596" s="17" t="s">
        <v>55</v>
      </c>
      <c r="S596" s="16"/>
      <c r="T596" s="16"/>
      <c r="U596" s="16"/>
      <c r="V596" s="16"/>
      <c r="W596" s="16"/>
      <c r="X596" s="16"/>
      <c r="Y596" s="16"/>
      <c r="Z596" s="1584">
        <v>0.6</v>
      </c>
      <c r="AA596" s="16"/>
    </row>
    <row r="597" spans="1:27">
      <c r="A597" s="1583">
        <v>78</v>
      </c>
      <c r="B597" s="42" t="s">
        <v>14434</v>
      </c>
      <c r="C597" s="1587" t="s">
        <v>14435</v>
      </c>
      <c r="D597" s="1587"/>
      <c r="E597" s="1587">
        <v>0.7</v>
      </c>
      <c r="F597" s="42">
        <v>0.7</v>
      </c>
      <c r="G597" s="42">
        <v>0.7</v>
      </c>
      <c r="H597" s="42"/>
      <c r="I597" s="42"/>
      <c r="J597" s="42"/>
      <c r="K597" s="42"/>
      <c r="L597" s="42"/>
      <c r="M597" s="42"/>
      <c r="N597" s="42"/>
      <c r="O597" s="42"/>
      <c r="P597" s="42"/>
      <c r="Q597" s="42"/>
      <c r="R597" s="21" t="s">
        <v>55</v>
      </c>
      <c r="S597" s="42"/>
      <c r="T597" s="42"/>
      <c r="U597" s="42"/>
      <c r="V597" s="42"/>
      <c r="W597" s="42"/>
      <c r="X597" s="42"/>
      <c r="Y597" s="42"/>
      <c r="Z597" s="1587">
        <v>0.7</v>
      </c>
      <c r="AA597" s="42"/>
    </row>
    <row r="598" spans="1:27">
      <c r="A598" s="239">
        <v>79</v>
      </c>
      <c r="B598" s="16" t="s">
        <v>14436</v>
      </c>
      <c r="C598" s="1584" t="s">
        <v>14437</v>
      </c>
      <c r="D598" s="1584"/>
      <c r="E598" s="1584">
        <v>0.2</v>
      </c>
      <c r="F598" s="16"/>
      <c r="G598" s="16"/>
      <c r="H598" s="16"/>
      <c r="I598" s="16"/>
      <c r="J598" s="16"/>
      <c r="K598" s="16"/>
      <c r="L598" s="16"/>
      <c r="M598" s="16"/>
      <c r="N598" s="16"/>
      <c r="O598" s="16"/>
      <c r="P598" s="16">
        <v>0.2</v>
      </c>
      <c r="Q598" s="16">
        <v>0.2</v>
      </c>
      <c r="R598" s="17" t="s">
        <v>55</v>
      </c>
      <c r="S598" s="16"/>
      <c r="T598" s="16"/>
      <c r="U598" s="16"/>
      <c r="V598" s="16"/>
      <c r="W598" s="16"/>
      <c r="X598" s="16"/>
      <c r="Y598" s="16"/>
      <c r="Z598" s="1584">
        <v>0.2</v>
      </c>
      <c r="AA598" s="16"/>
    </row>
    <row r="599" spans="1:27" ht="25.5">
      <c r="A599" s="239">
        <v>80</v>
      </c>
      <c r="B599" s="16" t="s">
        <v>14438</v>
      </c>
      <c r="C599" s="1584" t="s">
        <v>14439</v>
      </c>
      <c r="D599" s="1584"/>
      <c r="E599" s="1584">
        <v>0.3</v>
      </c>
      <c r="F599" s="16"/>
      <c r="G599" s="16"/>
      <c r="H599" s="16"/>
      <c r="I599" s="16"/>
      <c r="J599" s="16"/>
      <c r="K599" s="16"/>
      <c r="L599" s="16"/>
      <c r="M599" s="16"/>
      <c r="N599" s="16"/>
      <c r="O599" s="16"/>
      <c r="P599" s="16">
        <v>0.3</v>
      </c>
      <c r="Q599" s="16">
        <v>0.3</v>
      </c>
      <c r="R599" s="17" t="s">
        <v>55</v>
      </c>
      <c r="S599" s="16"/>
      <c r="T599" s="16"/>
      <c r="U599" s="16"/>
      <c r="V599" s="16"/>
      <c r="W599" s="16"/>
      <c r="X599" s="16"/>
      <c r="Y599" s="16"/>
      <c r="Z599" s="16"/>
      <c r="AA599" s="1584">
        <v>0.3</v>
      </c>
    </row>
    <row r="600" spans="1:27">
      <c r="A600" s="239">
        <v>81</v>
      </c>
      <c r="B600" s="16" t="s">
        <v>14440</v>
      </c>
      <c r="C600" s="1584" t="s">
        <v>14441</v>
      </c>
      <c r="D600" s="1584"/>
      <c r="E600" s="1584">
        <v>0.8</v>
      </c>
      <c r="F600" s="16"/>
      <c r="G600" s="16"/>
      <c r="H600" s="16"/>
      <c r="I600" s="16"/>
      <c r="J600" s="16"/>
      <c r="K600" s="16"/>
      <c r="L600" s="16"/>
      <c r="M600" s="16"/>
      <c r="N600" s="16"/>
      <c r="O600" s="16"/>
      <c r="P600" s="16">
        <v>0.8</v>
      </c>
      <c r="Q600" s="16">
        <v>0.8</v>
      </c>
      <c r="R600" s="17" t="s">
        <v>55</v>
      </c>
      <c r="S600" s="16"/>
      <c r="T600" s="16"/>
      <c r="U600" s="16"/>
      <c r="V600" s="16"/>
      <c r="W600" s="16"/>
      <c r="X600" s="16"/>
      <c r="Y600" s="16"/>
      <c r="Z600" s="16"/>
      <c r="AA600" s="1584">
        <v>0.8</v>
      </c>
    </row>
    <row r="601" spans="1:27">
      <c r="A601" s="239">
        <v>82</v>
      </c>
      <c r="B601" s="16" t="s">
        <v>14442</v>
      </c>
      <c r="C601" s="1584" t="s">
        <v>14443</v>
      </c>
      <c r="D601" s="1584"/>
      <c r="E601" s="1584">
        <v>0.4</v>
      </c>
      <c r="F601" s="16"/>
      <c r="G601" s="16"/>
      <c r="H601" s="16"/>
      <c r="I601" s="16"/>
      <c r="J601" s="16"/>
      <c r="K601" s="16"/>
      <c r="L601" s="16"/>
      <c r="M601" s="16"/>
      <c r="N601" s="16"/>
      <c r="O601" s="16"/>
      <c r="P601" s="16">
        <v>0.4</v>
      </c>
      <c r="Q601" s="16">
        <v>0.4</v>
      </c>
      <c r="R601" s="17" t="s">
        <v>55</v>
      </c>
      <c r="S601" s="16"/>
      <c r="T601" s="16"/>
      <c r="U601" s="16"/>
      <c r="V601" s="16"/>
      <c r="W601" s="16"/>
      <c r="X601" s="16"/>
      <c r="Y601" s="16"/>
      <c r="Z601" s="16"/>
      <c r="AA601" s="1584">
        <v>0.4</v>
      </c>
    </row>
    <row r="602" spans="1:27">
      <c r="A602" s="239">
        <v>83</v>
      </c>
      <c r="B602" s="16" t="s">
        <v>14444</v>
      </c>
      <c r="C602" s="1584" t="s">
        <v>14445</v>
      </c>
      <c r="D602" s="1584"/>
      <c r="E602" s="1584">
        <v>0.4</v>
      </c>
      <c r="F602" s="16"/>
      <c r="G602" s="16"/>
      <c r="H602" s="16"/>
      <c r="I602" s="16"/>
      <c r="J602" s="16"/>
      <c r="K602" s="16"/>
      <c r="L602" s="16"/>
      <c r="M602" s="16"/>
      <c r="N602" s="16"/>
      <c r="O602" s="16"/>
      <c r="P602" s="16">
        <v>0.4</v>
      </c>
      <c r="Q602" s="16">
        <v>0.4</v>
      </c>
      <c r="R602" s="17" t="s">
        <v>55</v>
      </c>
      <c r="S602" s="16"/>
      <c r="T602" s="16"/>
      <c r="U602" s="16"/>
      <c r="V602" s="16"/>
      <c r="W602" s="16"/>
      <c r="X602" s="16"/>
      <c r="Y602" s="16"/>
      <c r="Z602" s="16"/>
      <c r="AA602" s="1584">
        <v>0.4</v>
      </c>
    </row>
    <row r="603" spans="1:27">
      <c r="A603" s="239">
        <v>84</v>
      </c>
      <c r="B603" s="16" t="s">
        <v>14446</v>
      </c>
      <c r="C603" s="1584" t="s">
        <v>14447</v>
      </c>
      <c r="D603" s="1584"/>
      <c r="E603" s="1584">
        <v>0.5</v>
      </c>
      <c r="F603" s="16"/>
      <c r="G603" s="16"/>
      <c r="H603" s="16"/>
      <c r="I603" s="16"/>
      <c r="J603" s="16"/>
      <c r="K603" s="16"/>
      <c r="L603" s="16"/>
      <c r="M603" s="16"/>
      <c r="N603" s="16"/>
      <c r="O603" s="16"/>
      <c r="P603" s="16">
        <v>0.5</v>
      </c>
      <c r="Q603" s="16">
        <v>0.5</v>
      </c>
      <c r="R603" s="17" t="s">
        <v>55</v>
      </c>
      <c r="S603" s="16"/>
      <c r="T603" s="16"/>
      <c r="U603" s="16"/>
      <c r="V603" s="16"/>
      <c r="W603" s="16"/>
      <c r="X603" s="16"/>
      <c r="Y603" s="16"/>
      <c r="Z603" s="16"/>
      <c r="AA603" s="1584">
        <v>0.5</v>
      </c>
    </row>
    <row r="604" spans="1:27">
      <c r="A604" s="239">
        <v>85</v>
      </c>
      <c r="B604" s="16" t="s">
        <v>14448</v>
      </c>
      <c r="C604" s="1584" t="s">
        <v>14449</v>
      </c>
      <c r="D604" s="1584"/>
      <c r="E604" s="1584">
        <v>0.5</v>
      </c>
      <c r="F604" s="16"/>
      <c r="G604" s="16"/>
      <c r="H604" s="16"/>
      <c r="I604" s="16"/>
      <c r="J604" s="16"/>
      <c r="K604" s="16"/>
      <c r="L604" s="16"/>
      <c r="M604" s="16"/>
      <c r="N604" s="16"/>
      <c r="O604" s="16"/>
      <c r="P604" s="16">
        <v>0.5</v>
      </c>
      <c r="Q604" s="16">
        <v>0.5</v>
      </c>
      <c r="R604" s="17" t="s">
        <v>55</v>
      </c>
      <c r="S604" s="16"/>
      <c r="T604" s="16"/>
      <c r="U604" s="16"/>
      <c r="V604" s="16"/>
      <c r="W604" s="16"/>
      <c r="X604" s="16"/>
      <c r="Y604" s="16"/>
      <c r="Z604" s="16"/>
      <c r="AA604" s="1584">
        <v>0.5</v>
      </c>
    </row>
    <row r="605" spans="1:27" ht="25.5">
      <c r="A605" s="239">
        <v>86</v>
      </c>
      <c r="B605" s="16" t="s">
        <v>14450</v>
      </c>
      <c r="C605" s="1584" t="s">
        <v>14451</v>
      </c>
      <c r="D605" s="1584"/>
      <c r="E605" s="1584">
        <v>0.3</v>
      </c>
      <c r="F605" s="16"/>
      <c r="G605" s="16"/>
      <c r="H605" s="16"/>
      <c r="I605" s="16"/>
      <c r="J605" s="16"/>
      <c r="K605" s="16"/>
      <c r="L605" s="16"/>
      <c r="M605" s="16"/>
      <c r="N605" s="16"/>
      <c r="O605" s="16"/>
      <c r="P605" s="16">
        <v>0.3</v>
      </c>
      <c r="Q605" s="16">
        <v>0.3</v>
      </c>
      <c r="R605" s="17" t="s">
        <v>55</v>
      </c>
      <c r="S605" s="16"/>
      <c r="T605" s="16"/>
      <c r="U605" s="16"/>
      <c r="V605" s="16"/>
      <c r="W605" s="16"/>
      <c r="X605" s="16"/>
      <c r="Y605" s="16"/>
      <c r="Z605" s="16"/>
      <c r="AA605" s="1584">
        <v>0.3</v>
      </c>
    </row>
    <row r="606" spans="1:27">
      <c r="A606" s="239">
        <v>87</v>
      </c>
      <c r="B606" s="16" t="s">
        <v>14452</v>
      </c>
      <c r="C606" s="1584" t="s">
        <v>14453</v>
      </c>
      <c r="D606" s="1584"/>
      <c r="E606" s="1584">
        <v>0.3</v>
      </c>
      <c r="F606" s="16"/>
      <c r="G606" s="16"/>
      <c r="H606" s="16"/>
      <c r="I606" s="16"/>
      <c r="J606" s="16"/>
      <c r="K606" s="16"/>
      <c r="L606" s="16"/>
      <c r="M606" s="16"/>
      <c r="N606" s="16"/>
      <c r="O606" s="16"/>
      <c r="P606" s="16">
        <v>0.3</v>
      </c>
      <c r="Q606" s="16">
        <v>0.3</v>
      </c>
      <c r="R606" s="17" t="s">
        <v>55</v>
      </c>
      <c r="S606" s="16"/>
      <c r="T606" s="16"/>
      <c r="U606" s="16"/>
      <c r="V606" s="16"/>
      <c r="W606" s="16"/>
      <c r="X606" s="16"/>
      <c r="Y606" s="16"/>
      <c r="Z606" s="16"/>
      <c r="AA606" s="1584">
        <v>0.3</v>
      </c>
    </row>
    <row r="607" spans="1:27">
      <c r="A607" s="239">
        <v>88</v>
      </c>
      <c r="B607" s="16" t="s">
        <v>14454</v>
      </c>
      <c r="C607" s="1584" t="s">
        <v>14455</v>
      </c>
      <c r="D607" s="1584"/>
      <c r="E607" s="1584">
        <v>0.6</v>
      </c>
      <c r="F607" s="16"/>
      <c r="G607" s="16"/>
      <c r="H607" s="16"/>
      <c r="I607" s="16"/>
      <c r="J607" s="16"/>
      <c r="K607" s="16"/>
      <c r="L607" s="16"/>
      <c r="M607" s="16"/>
      <c r="N607" s="16"/>
      <c r="O607" s="16"/>
      <c r="P607" s="16">
        <v>0.6</v>
      </c>
      <c r="Q607" s="16">
        <v>0.6</v>
      </c>
      <c r="R607" s="17" t="s">
        <v>55</v>
      </c>
      <c r="S607" s="16"/>
      <c r="T607" s="16"/>
      <c r="U607" s="16"/>
      <c r="V607" s="16"/>
      <c r="W607" s="16"/>
      <c r="X607" s="16"/>
      <c r="Y607" s="16"/>
      <c r="Z607" s="16"/>
      <c r="AA607" s="1584">
        <v>0.6</v>
      </c>
    </row>
    <row r="608" spans="1:27">
      <c r="A608" s="239">
        <v>89</v>
      </c>
      <c r="B608" s="16" t="s">
        <v>14456</v>
      </c>
      <c r="C608" s="1584" t="s">
        <v>14457</v>
      </c>
      <c r="D608" s="1584"/>
      <c r="E608" s="1584">
        <v>1.2</v>
      </c>
      <c r="F608" s="16"/>
      <c r="G608" s="16"/>
      <c r="H608" s="16"/>
      <c r="I608" s="16"/>
      <c r="J608" s="16"/>
      <c r="K608" s="16"/>
      <c r="L608" s="16"/>
      <c r="M608" s="16"/>
      <c r="N608" s="16"/>
      <c r="O608" s="16"/>
      <c r="P608" s="16">
        <v>1.2</v>
      </c>
      <c r="Q608" s="16">
        <v>1.2</v>
      </c>
      <c r="R608" s="17" t="s">
        <v>55</v>
      </c>
      <c r="S608" s="16"/>
      <c r="T608" s="16"/>
      <c r="U608" s="16"/>
      <c r="V608" s="16"/>
      <c r="W608" s="16"/>
      <c r="X608" s="16"/>
      <c r="Y608" s="16"/>
      <c r="Z608" s="16">
        <v>1.2</v>
      </c>
      <c r="AA608" s="16"/>
    </row>
    <row r="609" spans="1:27">
      <c r="A609" s="239">
        <v>90</v>
      </c>
      <c r="B609" s="16" t="s">
        <v>14458</v>
      </c>
      <c r="C609" s="1584" t="s">
        <v>14459</v>
      </c>
      <c r="D609" s="1584"/>
      <c r="E609" s="1584">
        <v>0.4</v>
      </c>
      <c r="F609" s="16"/>
      <c r="G609" s="16"/>
      <c r="H609" s="16"/>
      <c r="I609" s="16"/>
      <c r="J609" s="16"/>
      <c r="K609" s="16"/>
      <c r="L609" s="16"/>
      <c r="M609" s="16"/>
      <c r="N609" s="16"/>
      <c r="O609" s="16"/>
      <c r="P609" s="16">
        <v>0.4</v>
      </c>
      <c r="Q609" s="16">
        <v>0.4</v>
      </c>
      <c r="R609" s="17" t="s">
        <v>55</v>
      </c>
      <c r="S609" s="16"/>
      <c r="T609" s="16"/>
      <c r="U609" s="16"/>
      <c r="V609" s="16"/>
      <c r="W609" s="16"/>
      <c r="X609" s="16"/>
      <c r="Y609" s="16"/>
      <c r="Z609" s="16"/>
      <c r="AA609" s="1584">
        <v>0.4</v>
      </c>
    </row>
    <row r="610" spans="1:27">
      <c r="A610" s="239">
        <v>91</v>
      </c>
      <c r="B610" s="16" t="s">
        <v>14460</v>
      </c>
      <c r="C610" s="1584" t="s">
        <v>14461</v>
      </c>
      <c r="D610" s="1584"/>
      <c r="E610" s="1584">
        <v>0.3</v>
      </c>
      <c r="F610" s="16"/>
      <c r="G610" s="16"/>
      <c r="H610" s="16"/>
      <c r="I610" s="16"/>
      <c r="J610" s="16"/>
      <c r="K610" s="16"/>
      <c r="L610" s="16"/>
      <c r="M610" s="16"/>
      <c r="N610" s="16"/>
      <c r="O610" s="16"/>
      <c r="P610" s="16">
        <v>0.3</v>
      </c>
      <c r="Q610" s="16">
        <v>0.3</v>
      </c>
      <c r="R610" s="17" t="s">
        <v>55</v>
      </c>
      <c r="S610" s="16"/>
      <c r="T610" s="16"/>
      <c r="U610" s="16"/>
      <c r="V610" s="16"/>
      <c r="W610" s="16"/>
      <c r="X610" s="16"/>
      <c r="Y610" s="16"/>
      <c r="Z610" s="16"/>
      <c r="AA610" s="1584">
        <v>0.3</v>
      </c>
    </row>
    <row r="611" spans="1:27">
      <c r="A611" s="239">
        <v>92</v>
      </c>
      <c r="B611" s="16" t="s">
        <v>14462</v>
      </c>
      <c r="C611" s="1584" t="s">
        <v>14463</v>
      </c>
      <c r="D611" s="1584"/>
      <c r="E611" s="1584">
        <v>1.1000000000000001</v>
      </c>
      <c r="F611" s="16"/>
      <c r="G611" s="16"/>
      <c r="H611" s="16"/>
      <c r="I611" s="16"/>
      <c r="J611" s="16"/>
      <c r="K611" s="16"/>
      <c r="L611" s="16"/>
      <c r="M611" s="16"/>
      <c r="N611" s="16"/>
      <c r="O611" s="16"/>
      <c r="P611" s="16">
        <v>1.1000000000000001</v>
      </c>
      <c r="Q611" s="16">
        <v>1.1000000000000001</v>
      </c>
      <c r="R611" s="17" t="s">
        <v>55</v>
      </c>
      <c r="S611" s="16"/>
      <c r="T611" s="16"/>
      <c r="U611" s="16"/>
      <c r="V611" s="16"/>
      <c r="W611" s="16"/>
      <c r="X611" s="16"/>
      <c r="Y611" s="16"/>
      <c r="Z611" s="16"/>
      <c r="AA611" s="1584">
        <v>1.1000000000000001</v>
      </c>
    </row>
    <row r="612" spans="1:27">
      <c r="A612" s="239">
        <v>93</v>
      </c>
      <c r="B612" s="16" t="s">
        <v>14464</v>
      </c>
      <c r="C612" s="1584" t="s">
        <v>14465</v>
      </c>
      <c r="D612" s="1584"/>
      <c r="E612" s="1584">
        <v>0.3</v>
      </c>
      <c r="F612" s="16"/>
      <c r="G612" s="16"/>
      <c r="H612" s="16"/>
      <c r="I612" s="16"/>
      <c r="J612" s="16"/>
      <c r="K612" s="16"/>
      <c r="L612" s="16"/>
      <c r="M612" s="16"/>
      <c r="N612" s="16"/>
      <c r="O612" s="16"/>
      <c r="P612" s="16">
        <v>0.3</v>
      </c>
      <c r="Q612" s="16">
        <v>0.3</v>
      </c>
      <c r="R612" s="17" t="s">
        <v>55</v>
      </c>
      <c r="S612" s="16"/>
      <c r="T612" s="16"/>
      <c r="U612" s="16"/>
      <c r="V612" s="16"/>
      <c r="W612" s="16"/>
      <c r="X612" s="16"/>
      <c r="Y612" s="16"/>
      <c r="Z612" s="16"/>
      <c r="AA612" s="1584">
        <v>0.3</v>
      </c>
    </row>
    <row r="613" spans="1:27">
      <c r="A613" s="239">
        <v>94</v>
      </c>
      <c r="B613" s="16" t="s">
        <v>14466</v>
      </c>
      <c r="C613" s="1584" t="s">
        <v>14467</v>
      </c>
      <c r="D613" s="1584"/>
      <c r="E613" s="1584">
        <v>0.8</v>
      </c>
      <c r="F613" s="16"/>
      <c r="G613" s="16"/>
      <c r="H613" s="16"/>
      <c r="I613" s="16"/>
      <c r="J613" s="16"/>
      <c r="K613" s="16"/>
      <c r="L613" s="16"/>
      <c r="M613" s="16"/>
      <c r="N613" s="16"/>
      <c r="O613" s="16"/>
      <c r="P613" s="16">
        <v>0.8</v>
      </c>
      <c r="Q613" s="16">
        <v>0.8</v>
      </c>
      <c r="R613" s="17" t="s">
        <v>55</v>
      </c>
      <c r="S613" s="16"/>
      <c r="T613" s="16"/>
      <c r="U613" s="16"/>
      <c r="V613" s="16"/>
      <c r="W613" s="16"/>
      <c r="X613" s="16"/>
      <c r="Y613" s="16"/>
      <c r="Z613" s="1584">
        <v>0.8</v>
      </c>
      <c r="AA613" s="16"/>
    </row>
    <row r="614" spans="1:27">
      <c r="A614" s="239">
        <v>95</v>
      </c>
      <c r="B614" s="16" t="s">
        <v>14468</v>
      </c>
      <c r="C614" s="1584" t="s">
        <v>14469</v>
      </c>
      <c r="D614" s="1584"/>
      <c r="E614" s="1584">
        <v>0.8</v>
      </c>
      <c r="F614" s="16"/>
      <c r="G614" s="16"/>
      <c r="H614" s="16"/>
      <c r="I614" s="16"/>
      <c r="J614" s="16"/>
      <c r="K614" s="16"/>
      <c r="L614" s="16"/>
      <c r="M614" s="16"/>
      <c r="N614" s="16"/>
      <c r="O614" s="16"/>
      <c r="P614" s="16">
        <v>0.8</v>
      </c>
      <c r="Q614" s="16">
        <v>0.8</v>
      </c>
      <c r="R614" s="17" t="s">
        <v>55</v>
      </c>
      <c r="S614" s="16"/>
      <c r="T614" s="16"/>
      <c r="U614" s="16"/>
      <c r="V614" s="16"/>
      <c r="W614" s="16"/>
      <c r="X614" s="16"/>
      <c r="Y614" s="16"/>
      <c r="Z614" s="1584">
        <v>0.8</v>
      </c>
      <c r="AA614" s="16"/>
    </row>
    <row r="615" spans="1:27">
      <c r="A615" s="239">
        <v>96</v>
      </c>
      <c r="B615" s="16" t="s">
        <v>14470</v>
      </c>
      <c r="C615" s="1584" t="s">
        <v>14471</v>
      </c>
      <c r="D615" s="1584"/>
      <c r="E615" s="1584">
        <v>0.6</v>
      </c>
      <c r="F615" s="16"/>
      <c r="G615" s="16"/>
      <c r="H615" s="16"/>
      <c r="I615" s="16"/>
      <c r="J615" s="16"/>
      <c r="K615" s="16"/>
      <c r="L615" s="16"/>
      <c r="M615" s="16"/>
      <c r="N615" s="16"/>
      <c r="O615" s="16"/>
      <c r="P615" s="16">
        <v>0.6</v>
      </c>
      <c r="Q615" s="16">
        <v>0.6</v>
      </c>
      <c r="R615" s="17" t="s">
        <v>55</v>
      </c>
      <c r="S615" s="16"/>
      <c r="T615" s="16"/>
      <c r="U615" s="16"/>
      <c r="V615" s="16"/>
      <c r="W615" s="16"/>
      <c r="X615" s="16"/>
      <c r="Y615" s="16"/>
      <c r="Z615" s="1584">
        <v>0.6</v>
      </c>
      <c r="AA615" s="16"/>
    </row>
    <row r="616" spans="1:27">
      <c r="A616" s="239">
        <v>97</v>
      </c>
      <c r="B616" s="16" t="s">
        <v>14472</v>
      </c>
      <c r="C616" s="1584" t="s">
        <v>14473</v>
      </c>
      <c r="D616" s="1584"/>
      <c r="E616" s="1584">
        <v>0.8</v>
      </c>
      <c r="F616" s="16"/>
      <c r="G616" s="16"/>
      <c r="H616" s="16"/>
      <c r="I616" s="16"/>
      <c r="J616" s="16"/>
      <c r="K616" s="16"/>
      <c r="L616" s="16"/>
      <c r="M616" s="16"/>
      <c r="N616" s="16"/>
      <c r="O616" s="16"/>
      <c r="P616" s="16">
        <v>0.8</v>
      </c>
      <c r="Q616" s="16">
        <v>0.8</v>
      </c>
      <c r="R616" s="17" t="s">
        <v>55</v>
      </c>
      <c r="S616" s="16"/>
      <c r="T616" s="16"/>
      <c r="U616" s="16"/>
      <c r="V616" s="16"/>
      <c r="W616" s="16"/>
      <c r="X616" s="16"/>
      <c r="Y616" s="16"/>
      <c r="Z616" s="16"/>
      <c r="AA616" s="1584">
        <v>0.8</v>
      </c>
    </row>
    <row r="617" spans="1:27">
      <c r="A617" s="239">
        <v>98</v>
      </c>
      <c r="B617" s="16" t="s">
        <v>14474</v>
      </c>
      <c r="C617" s="1584" t="s">
        <v>14475</v>
      </c>
      <c r="D617" s="1584"/>
      <c r="E617" s="1584">
        <v>0.5</v>
      </c>
      <c r="F617" s="16"/>
      <c r="G617" s="16"/>
      <c r="H617" s="16"/>
      <c r="I617" s="16"/>
      <c r="J617" s="16"/>
      <c r="K617" s="16"/>
      <c r="L617" s="16"/>
      <c r="M617" s="16"/>
      <c r="N617" s="16"/>
      <c r="O617" s="16"/>
      <c r="P617" s="16">
        <v>0.5</v>
      </c>
      <c r="Q617" s="16">
        <v>0.5</v>
      </c>
      <c r="R617" s="17" t="s">
        <v>55</v>
      </c>
      <c r="S617" s="16"/>
      <c r="T617" s="16"/>
      <c r="U617" s="16"/>
      <c r="V617" s="16"/>
      <c r="W617" s="16"/>
      <c r="X617" s="16"/>
      <c r="Y617" s="16"/>
      <c r="Z617" s="16"/>
      <c r="AA617" s="1584">
        <v>0.5</v>
      </c>
    </row>
    <row r="618" spans="1:27">
      <c r="A618" s="239">
        <v>99</v>
      </c>
      <c r="B618" s="16" t="s">
        <v>14476</v>
      </c>
      <c r="C618" s="1584" t="s">
        <v>14477</v>
      </c>
      <c r="D618" s="1584"/>
      <c r="E618" s="1584">
        <v>0.3</v>
      </c>
      <c r="F618" s="16"/>
      <c r="G618" s="16"/>
      <c r="H618" s="16"/>
      <c r="I618" s="16"/>
      <c r="J618" s="16"/>
      <c r="K618" s="16"/>
      <c r="L618" s="16"/>
      <c r="M618" s="16"/>
      <c r="N618" s="16"/>
      <c r="O618" s="16"/>
      <c r="P618" s="16">
        <v>0.3</v>
      </c>
      <c r="Q618" s="16">
        <v>0.3</v>
      </c>
      <c r="R618" s="17" t="s">
        <v>55</v>
      </c>
      <c r="S618" s="16"/>
      <c r="T618" s="16"/>
      <c r="U618" s="16"/>
      <c r="V618" s="16"/>
      <c r="W618" s="16"/>
      <c r="X618" s="16"/>
      <c r="Y618" s="16"/>
      <c r="Z618" s="16"/>
      <c r="AA618" s="1584">
        <v>0.3</v>
      </c>
    </row>
    <row r="619" spans="1:27">
      <c r="A619" s="239">
        <v>100</v>
      </c>
      <c r="B619" s="16" t="s">
        <v>14478</v>
      </c>
      <c r="C619" s="1584" t="s">
        <v>14479</v>
      </c>
      <c r="D619" s="1584"/>
      <c r="E619" s="1584">
        <v>0.3</v>
      </c>
      <c r="F619" s="16"/>
      <c r="G619" s="16"/>
      <c r="H619" s="16"/>
      <c r="I619" s="16"/>
      <c r="J619" s="16"/>
      <c r="K619" s="16"/>
      <c r="L619" s="16"/>
      <c r="M619" s="16"/>
      <c r="N619" s="16"/>
      <c r="O619" s="16"/>
      <c r="P619" s="16">
        <v>0.3</v>
      </c>
      <c r="Q619" s="16">
        <v>0.3</v>
      </c>
      <c r="R619" s="17" t="s">
        <v>55</v>
      </c>
      <c r="S619" s="16"/>
      <c r="T619" s="16"/>
      <c r="U619" s="16"/>
      <c r="V619" s="16"/>
      <c r="W619" s="16"/>
      <c r="X619" s="16"/>
      <c r="Y619" s="16"/>
      <c r="Z619" s="16"/>
      <c r="AA619" s="1584">
        <v>0.3</v>
      </c>
    </row>
    <row r="620" spans="1:27">
      <c r="A620" s="239">
        <v>101</v>
      </c>
      <c r="B620" s="16" t="s">
        <v>14480</v>
      </c>
      <c r="C620" s="1584" t="s">
        <v>14481</v>
      </c>
      <c r="D620" s="1584"/>
      <c r="E620" s="1584">
        <v>0.1</v>
      </c>
      <c r="F620" s="16"/>
      <c r="G620" s="16"/>
      <c r="H620" s="16"/>
      <c r="I620" s="16"/>
      <c r="J620" s="16"/>
      <c r="K620" s="16"/>
      <c r="L620" s="16"/>
      <c r="M620" s="16"/>
      <c r="N620" s="16"/>
      <c r="O620" s="16"/>
      <c r="P620" s="16">
        <v>0.1</v>
      </c>
      <c r="Q620" s="16">
        <v>0.1</v>
      </c>
      <c r="R620" s="17" t="s">
        <v>55</v>
      </c>
      <c r="S620" s="16"/>
      <c r="T620" s="16"/>
      <c r="U620" s="16"/>
      <c r="V620" s="16"/>
      <c r="W620" s="16"/>
      <c r="X620" s="16"/>
      <c r="Y620" s="16"/>
      <c r="Z620" s="16"/>
      <c r="AA620" s="1584">
        <v>0.1</v>
      </c>
    </row>
    <row r="621" spans="1:27">
      <c r="A621" s="239">
        <v>102</v>
      </c>
      <c r="B621" s="16" t="s">
        <v>14482</v>
      </c>
      <c r="C621" s="1584" t="s">
        <v>14483</v>
      </c>
      <c r="D621" s="1584"/>
      <c r="E621" s="1584">
        <v>0.2</v>
      </c>
      <c r="F621" s="16"/>
      <c r="G621" s="16"/>
      <c r="H621" s="16"/>
      <c r="I621" s="16"/>
      <c r="J621" s="16"/>
      <c r="K621" s="16"/>
      <c r="L621" s="16"/>
      <c r="M621" s="16"/>
      <c r="N621" s="16"/>
      <c r="O621" s="16"/>
      <c r="P621" s="16">
        <v>0.2</v>
      </c>
      <c r="Q621" s="16">
        <v>0.2</v>
      </c>
      <c r="R621" s="17" t="s">
        <v>55</v>
      </c>
      <c r="S621" s="16"/>
      <c r="T621" s="16"/>
      <c r="U621" s="16"/>
      <c r="V621" s="16"/>
      <c r="W621" s="16"/>
      <c r="X621" s="16"/>
      <c r="Y621" s="16"/>
      <c r="Z621" s="16"/>
      <c r="AA621" s="1584">
        <v>0.2</v>
      </c>
    </row>
    <row r="622" spans="1:27">
      <c r="A622" s="239">
        <v>103</v>
      </c>
      <c r="B622" s="16" t="s">
        <v>14484</v>
      </c>
      <c r="C622" s="1584" t="s">
        <v>14485</v>
      </c>
      <c r="D622" s="1584"/>
      <c r="E622" s="1584">
        <v>0.1</v>
      </c>
      <c r="F622" s="16"/>
      <c r="G622" s="16"/>
      <c r="H622" s="16"/>
      <c r="I622" s="16"/>
      <c r="J622" s="16"/>
      <c r="K622" s="16"/>
      <c r="L622" s="16"/>
      <c r="M622" s="16"/>
      <c r="N622" s="16"/>
      <c r="O622" s="16"/>
      <c r="P622" s="16">
        <v>0.1</v>
      </c>
      <c r="Q622" s="16">
        <v>0.1</v>
      </c>
      <c r="R622" s="17" t="s">
        <v>55</v>
      </c>
      <c r="S622" s="16"/>
      <c r="T622" s="16"/>
      <c r="U622" s="16"/>
      <c r="V622" s="16"/>
      <c r="W622" s="16"/>
      <c r="X622" s="16"/>
      <c r="Y622" s="16"/>
      <c r="Z622" s="16"/>
      <c r="AA622" s="1584">
        <v>0.1</v>
      </c>
    </row>
    <row r="623" spans="1:27">
      <c r="A623" s="239">
        <v>104</v>
      </c>
      <c r="B623" s="16" t="s">
        <v>14486</v>
      </c>
      <c r="C623" s="1584" t="s">
        <v>14487</v>
      </c>
      <c r="D623" s="1584"/>
      <c r="E623" s="1584">
        <v>0.4</v>
      </c>
      <c r="F623" s="16"/>
      <c r="G623" s="16"/>
      <c r="H623" s="16"/>
      <c r="I623" s="16"/>
      <c r="J623" s="16"/>
      <c r="K623" s="16"/>
      <c r="L623" s="16"/>
      <c r="M623" s="16"/>
      <c r="N623" s="16"/>
      <c r="O623" s="16"/>
      <c r="P623" s="16">
        <v>0.4</v>
      </c>
      <c r="Q623" s="16">
        <v>0.4</v>
      </c>
      <c r="R623" s="17" t="s">
        <v>55</v>
      </c>
      <c r="S623" s="16"/>
      <c r="T623" s="16"/>
      <c r="U623" s="16"/>
      <c r="V623" s="16"/>
      <c r="W623" s="16"/>
      <c r="X623" s="16"/>
      <c r="Y623" s="16"/>
      <c r="Z623" s="16"/>
      <c r="AA623" s="1584">
        <v>0.4</v>
      </c>
    </row>
    <row r="624" spans="1:27">
      <c r="A624" s="239">
        <v>105</v>
      </c>
      <c r="B624" s="16" t="s">
        <v>14488</v>
      </c>
      <c r="C624" s="1584" t="s">
        <v>14489</v>
      </c>
      <c r="D624" s="1584"/>
      <c r="E624" s="1584">
        <v>0.9</v>
      </c>
      <c r="F624" s="16"/>
      <c r="G624" s="16"/>
      <c r="H624" s="16"/>
      <c r="I624" s="16"/>
      <c r="J624" s="16"/>
      <c r="K624" s="16"/>
      <c r="L624" s="16"/>
      <c r="M624" s="16"/>
      <c r="N624" s="16"/>
      <c r="O624" s="16"/>
      <c r="P624" s="16">
        <v>0.9</v>
      </c>
      <c r="Q624" s="16">
        <v>0.9</v>
      </c>
      <c r="R624" s="17" t="s">
        <v>55</v>
      </c>
      <c r="S624" s="16"/>
      <c r="T624" s="16"/>
      <c r="U624" s="16"/>
      <c r="V624" s="16"/>
      <c r="W624" s="16"/>
      <c r="X624" s="16"/>
      <c r="Y624" s="16"/>
      <c r="Z624" s="16"/>
      <c r="AA624" s="1584">
        <v>0.9</v>
      </c>
    </row>
    <row r="625" spans="1:27">
      <c r="A625" s="239">
        <v>106</v>
      </c>
      <c r="B625" s="16" t="s">
        <v>14490</v>
      </c>
      <c r="C625" s="1584" t="s">
        <v>14491</v>
      </c>
      <c r="D625" s="1584"/>
      <c r="E625" s="1584">
        <v>0.1</v>
      </c>
      <c r="F625" s="16"/>
      <c r="G625" s="16"/>
      <c r="H625" s="16"/>
      <c r="I625" s="16"/>
      <c r="J625" s="16"/>
      <c r="K625" s="16"/>
      <c r="L625" s="16"/>
      <c r="M625" s="16"/>
      <c r="N625" s="16"/>
      <c r="O625" s="16"/>
      <c r="P625" s="16">
        <v>0.1</v>
      </c>
      <c r="Q625" s="16">
        <v>0.1</v>
      </c>
      <c r="R625" s="17" t="s">
        <v>55</v>
      </c>
      <c r="S625" s="16"/>
      <c r="T625" s="16"/>
      <c r="U625" s="16"/>
      <c r="V625" s="16"/>
      <c r="W625" s="16"/>
      <c r="X625" s="16"/>
      <c r="Y625" s="16"/>
      <c r="Z625" s="16"/>
      <c r="AA625" s="1584">
        <v>0.1</v>
      </c>
    </row>
    <row r="626" spans="1:27">
      <c r="A626" s="239">
        <v>107</v>
      </c>
      <c r="B626" s="16" t="s">
        <v>14492</v>
      </c>
      <c r="C626" s="1584" t="s">
        <v>14493</v>
      </c>
      <c r="D626" s="1584"/>
      <c r="E626" s="1584">
        <v>0.2</v>
      </c>
      <c r="F626" s="16"/>
      <c r="G626" s="16"/>
      <c r="H626" s="16"/>
      <c r="I626" s="16"/>
      <c r="J626" s="16"/>
      <c r="K626" s="16"/>
      <c r="L626" s="16"/>
      <c r="M626" s="16"/>
      <c r="N626" s="16"/>
      <c r="O626" s="16"/>
      <c r="P626" s="16">
        <v>0.2</v>
      </c>
      <c r="Q626" s="16">
        <v>0.2</v>
      </c>
      <c r="R626" s="17" t="s">
        <v>55</v>
      </c>
      <c r="S626" s="16"/>
      <c r="T626" s="16"/>
      <c r="U626" s="16"/>
      <c r="V626" s="16"/>
      <c r="W626" s="16"/>
      <c r="X626" s="16"/>
      <c r="Y626" s="16"/>
      <c r="Z626" s="16"/>
      <c r="AA626" s="1584">
        <v>0.2</v>
      </c>
    </row>
    <row r="627" spans="1:27">
      <c r="A627" s="239">
        <v>108</v>
      </c>
      <c r="B627" s="16" t="s">
        <v>14494</v>
      </c>
      <c r="C627" s="1584" t="s">
        <v>14495</v>
      </c>
      <c r="D627" s="1584"/>
      <c r="E627" s="1584">
        <v>0.5</v>
      </c>
      <c r="F627" s="16"/>
      <c r="G627" s="16"/>
      <c r="H627" s="16"/>
      <c r="I627" s="16"/>
      <c r="J627" s="16"/>
      <c r="K627" s="16"/>
      <c r="L627" s="16"/>
      <c r="M627" s="16"/>
      <c r="N627" s="16"/>
      <c r="O627" s="16"/>
      <c r="P627" s="16">
        <v>0.5</v>
      </c>
      <c r="Q627" s="16">
        <v>0.5</v>
      </c>
      <c r="R627" s="17" t="s">
        <v>55</v>
      </c>
      <c r="S627" s="16"/>
      <c r="T627" s="16"/>
      <c r="U627" s="16"/>
      <c r="V627" s="16"/>
      <c r="W627" s="16"/>
      <c r="X627" s="16"/>
      <c r="Y627" s="16"/>
      <c r="Z627" s="16"/>
      <c r="AA627" s="1584">
        <v>0.5</v>
      </c>
    </row>
    <row r="628" spans="1:27">
      <c r="A628" s="239">
        <v>109</v>
      </c>
      <c r="B628" s="16" t="s">
        <v>14496</v>
      </c>
      <c r="C628" s="1584" t="s">
        <v>14497</v>
      </c>
      <c r="D628" s="1584"/>
      <c r="E628" s="1584">
        <v>0.6</v>
      </c>
      <c r="F628" s="16"/>
      <c r="G628" s="16"/>
      <c r="H628" s="16"/>
      <c r="I628" s="16"/>
      <c r="J628" s="16"/>
      <c r="K628" s="16"/>
      <c r="L628" s="16"/>
      <c r="M628" s="16"/>
      <c r="N628" s="16"/>
      <c r="O628" s="16"/>
      <c r="P628" s="16">
        <v>0.6</v>
      </c>
      <c r="Q628" s="16">
        <v>0.6</v>
      </c>
      <c r="R628" s="17" t="s">
        <v>55</v>
      </c>
      <c r="S628" s="16"/>
      <c r="T628" s="16"/>
      <c r="U628" s="16"/>
      <c r="V628" s="16"/>
      <c r="W628" s="16"/>
      <c r="X628" s="16"/>
      <c r="Y628" s="16"/>
      <c r="Z628" s="16"/>
      <c r="AA628" s="1584">
        <v>0.6</v>
      </c>
    </row>
    <row r="629" spans="1:27">
      <c r="A629" s="239">
        <v>110</v>
      </c>
      <c r="B629" s="16" t="s">
        <v>14498</v>
      </c>
      <c r="C629" s="1584" t="s">
        <v>14499</v>
      </c>
      <c r="D629" s="1584"/>
      <c r="E629" s="1584">
        <v>0.7</v>
      </c>
      <c r="F629" s="16"/>
      <c r="G629" s="16"/>
      <c r="H629" s="16"/>
      <c r="I629" s="16"/>
      <c r="J629" s="16"/>
      <c r="K629" s="16"/>
      <c r="L629" s="16"/>
      <c r="M629" s="16"/>
      <c r="N629" s="16"/>
      <c r="O629" s="16"/>
      <c r="P629" s="16">
        <v>0.7</v>
      </c>
      <c r="Q629" s="16">
        <v>0.7</v>
      </c>
      <c r="R629" s="17" t="s">
        <v>55</v>
      </c>
      <c r="S629" s="16"/>
      <c r="T629" s="16"/>
      <c r="U629" s="16"/>
      <c r="V629" s="16"/>
      <c r="W629" s="16"/>
      <c r="X629" s="16"/>
      <c r="Y629" s="16"/>
      <c r="Z629" s="16"/>
      <c r="AA629" s="1584">
        <v>0.7</v>
      </c>
    </row>
    <row r="630" spans="1:27">
      <c r="A630" s="239">
        <v>111</v>
      </c>
      <c r="B630" s="16" t="s">
        <v>14500</v>
      </c>
      <c r="C630" s="1584" t="s">
        <v>14501</v>
      </c>
      <c r="D630" s="1584"/>
      <c r="E630" s="1584">
        <v>0.5</v>
      </c>
      <c r="F630" s="16"/>
      <c r="G630" s="16"/>
      <c r="H630" s="16"/>
      <c r="I630" s="16"/>
      <c r="J630" s="16"/>
      <c r="K630" s="16"/>
      <c r="L630" s="16"/>
      <c r="M630" s="16"/>
      <c r="N630" s="16"/>
      <c r="O630" s="16"/>
      <c r="P630" s="16">
        <v>0.5</v>
      </c>
      <c r="Q630" s="16">
        <v>0.5</v>
      </c>
      <c r="R630" s="17" t="s">
        <v>55</v>
      </c>
      <c r="S630" s="16"/>
      <c r="T630" s="16"/>
      <c r="U630" s="16"/>
      <c r="V630" s="16"/>
      <c r="W630" s="16"/>
      <c r="X630" s="16"/>
      <c r="Y630" s="16"/>
      <c r="Z630" s="16"/>
      <c r="AA630" s="1584">
        <v>0.5</v>
      </c>
    </row>
    <row r="631" spans="1:27">
      <c r="A631" s="239">
        <v>112</v>
      </c>
      <c r="B631" s="16" t="s">
        <v>14502</v>
      </c>
      <c r="C631" s="1584" t="s">
        <v>14503</v>
      </c>
      <c r="D631" s="1584"/>
      <c r="E631" s="1584">
        <v>0.7</v>
      </c>
      <c r="F631" s="16"/>
      <c r="G631" s="16"/>
      <c r="H631" s="16"/>
      <c r="I631" s="16"/>
      <c r="J631" s="16"/>
      <c r="K631" s="16"/>
      <c r="L631" s="16"/>
      <c r="M631" s="16"/>
      <c r="N631" s="16"/>
      <c r="O631" s="16"/>
      <c r="P631" s="16">
        <v>0.7</v>
      </c>
      <c r="Q631" s="16">
        <v>0.7</v>
      </c>
      <c r="R631" s="17" t="s">
        <v>55</v>
      </c>
      <c r="S631" s="16"/>
      <c r="T631" s="16"/>
      <c r="U631" s="16"/>
      <c r="V631" s="16"/>
      <c r="W631" s="16"/>
      <c r="X631" s="16"/>
      <c r="Y631" s="16"/>
      <c r="Z631" s="16"/>
      <c r="AA631" s="1584">
        <v>0.7</v>
      </c>
    </row>
    <row r="632" spans="1:27">
      <c r="A632" s="239">
        <v>113</v>
      </c>
      <c r="B632" s="16" t="s">
        <v>14504</v>
      </c>
      <c r="C632" s="1584" t="s">
        <v>14505</v>
      </c>
      <c r="D632" s="1584"/>
      <c r="E632" s="1584">
        <v>0.3</v>
      </c>
      <c r="F632" s="16"/>
      <c r="G632" s="16"/>
      <c r="H632" s="16"/>
      <c r="I632" s="16"/>
      <c r="J632" s="16"/>
      <c r="K632" s="16"/>
      <c r="L632" s="16"/>
      <c r="M632" s="16"/>
      <c r="N632" s="16"/>
      <c r="O632" s="16"/>
      <c r="P632" s="16">
        <v>0.3</v>
      </c>
      <c r="Q632" s="16">
        <v>0.3</v>
      </c>
      <c r="R632" s="17" t="s">
        <v>55</v>
      </c>
      <c r="S632" s="16"/>
      <c r="T632" s="16"/>
      <c r="U632" s="16"/>
      <c r="V632" s="16"/>
      <c r="W632" s="16"/>
      <c r="X632" s="16"/>
      <c r="Y632" s="16"/>
      <c r="Z632" s="16"/>
      <c r="AA632" s="1584">
        <v>0.3</v>
      </c>
    </row>
    <row r="633" spans="1:27">
      <c r="A633" s="239">
        <v>114</v>
      </c>
      <c r="B633" s="16" t="s">
        <v>14506</v>
      </c>
      <c r="C633" s="1584" t="s">
        <v>14507</v>
      </c>
      <c r="D633" s="1584"/>
      <c r="E633" s="1584">
        <v>0.4</v>
      </c>
      <c r="F633" s="16"/>
      <c r="G633" s="16"/>
      <c r="H633" s="16"/>
      <c r="I633" s="16"/>
      <c r="J633" s="16"/>
      <c r="K633" s="16"/>
      <c r="L633" s="16"/>
      <c r="M633" s="16"/>
      <c r="N633" s="16"/>
      <c r="O633" s="16"/>
      <c r="P633" s="16">
        <v>0.4</v>
      </c>
      <c r="Q633" s="16">
        <v>0.4</v>
      </c>
      <c r="R633" s="17" t="s">
        <v>55</v>
      </c>
      <c r="S633" s="16"/>
      <c r="T633" s="16"/>
      <c r="U633" s="16"/>
      <c r="V633" s="16"/>
      <c r="W633" s="16"/>
      <c r="X633" s="16"/>
      <c r="Y633" s="16"/>
      <c r="Z633" s="16"/>
      <c r="AA633" s="1584">
        <v>0.4</v>
      </c>
    </row>
    <row r="634" spans="1:27">
      <c r="A634" s="239">
        <v>115</v>
      </c>
      <c r="B634" s="16" t="s">
        <v>14508</v>
      </c>
      <c r="C634" s="1584" t="s">
        <v>14509</v>
      </c>
      <c r="D634" s="1584"/>
      <c r="E634" s="1584">
        <v>0.6</v>
      </c>
      <c r="F634" s="16"/>
      <c r="G634" s="16"/>
      <c r="H634" s="16"/>
      <c r="I634" s="16"/>
      <c r="J634" s="16"/>
      <c r="K634" s="16"/>
      <c r="L634" s="16"/>
      <c r="M634" s="16"/>
      <c r="N634" s="16"/>
      <c r="O634" s="16"/>
      <c r="P634" s="16">
        <v>0.6</v>
      </c>
      <c r="Q634" s="16">
        <v>0.6</v>
      </c>
      <c r="R634" s="17" t="s">
        <v>55</v>
      </c>
      <c r="S634" s="16"/>
      <c r="T634" s="16"/>
      <c r="U634" s="16"/>
      <c r="V634" s="16"/>
      <c r="W634" s="16"/>
      <c r="X634" s="16"/>
      <c r="Y634" s="16"/>
      <c r="Z634" s="16">
        <v>0.6</v>
      </c>
      <c r="AA634" s="16"/>
    </row>
    <row r="635" spans="1:27">
      <c r="A635" s="239">
        <v>116</v>
      </c>
      <c r="B635" s="16" t="s">
        <v>14510</v>
      </c>
      <c r="C635" s="1584" t="s">
        <v>14511</v>
      </c>
      <c r="D635" s="1584"/>
      <c r="E635" s="1584">
        <v>0.4</v>
      </c>
      <c r="F635" s="16"/>
      <c r="G635" s="16"/>
      <c r="H635" s="16"/>
      <c r="I635" s="16"/>
      <c r="J635" s="16"/>
      <c r="K635" s="16"/>
      <c r="L635" s="16"/>
      <c r="M635" s="16"/>
      <c r="N635" s="16"/>
      <c r="O635" s="16"/>
      <c r="P635" s="16">
        <v>0.4</v>
      </c>
      <c r="Q635" s="16">
        <v>0.4</v>
      </c>
      <c r="R635" s="17" t="s">
        <v>55</v>
      </c>
      <c r="S635" s="16"/>
      <c r="T635" s="16"/>
      <c r="U635" s="16"/>
      <c r="V635" s="16"/>
      <c r="W635" s="16"/>
      <c r="X635" s="16"/>
      <c r="Y635" s="16"/>
      <c r="Z635" s="16"/>
      <c r="AA635" s="1584">
        <v>0.4</v>
      </c>
    </row>
    <row r="636" spans="1:27">
      <c r="A636" s="239">
        <v>117</v>
      </c>
      <c r="B636" s="16" t="s">
        <v>14512</v>
      </c>
      <c r="C636" s="1584" t="s">
        <v>14513</v>
      </c>
      <c r="D636" s="1584"/>
      <c r="E636" s="1584">
        <v>0.15</v>
      </c>
      <c r="F636" s="16"/>
      <c r="G636" s="16"/>
      <c r="H636" s="16"/>
      <c r="I636" s="16"/>
      <c r="J636" s="16"/>
      <c r="K636" s="16"/>
      <c r="L636" s="16"/>
      <c r="M636" s="16"/>
      <c r="N636" s="16"/>
      <c r="O636" s="16"/>
      <c r="P636" s="16">
        <v>0.15</v>
      </c>
      <c r="Q636" s="16">
        <v>0.15</v>
      </c>
      <c r="R636" s="17" t="s">
        <v>55</v>
      </c>
      <c r="S636" s="16"/>
      <c r="T636" s="16"/>
      <c r="U636" s="16"/>
      <c r="V636" s="16"/>
      <c r="W636" s="16"/>
      <c r="X636" s="16"/>
      <c r="Y636" s="16"/>
      <c r="Z636" s="16"/>
      <c r="AA636" s="1584">
        <v>0.15</v>
      </c>
    </row>
    <row r="637" spans="1:27">
      <c r="A637" s="239">
        <v>118</v>
      </c>
      <c r="B637" s="16" t="s">
        <v>14514</v>
      </c>
      <c r="C637" s="1584" t="s">
        <v>14515</v>
      </c>
      <c r="D637" s="1584"/>
      <c r="E637" s="1584">
        <v>0.3</v>
      </c>
      <c r="F637" s="16"/>
      <c r="G637" s="16"/>
      <c r="H637" s="16"/>
      <c r="I637" s="16"/>
      <c r="J637" s="16"/>
      <c r="K637" s="16"/>
      <c r="L637" s="16"/>
      <c r="M637" s="16"/>
      <c r="N637" s="16"/>
      <c r="O637" s="16"/>
      <c r="P637" s="16">
        <v>0.3</v>
      </c>
      <c r="Q637" s="16">
        <v>0.3</v>
      </c>
      <c r="R637" s="17" t="s">
        <v>55</v>
      </c>
      <c r="S637" s="16"/>
      <c r="T637" s="16"/>
      <c r="U637" s="16"/>
      <c r="V637" s="16"/>
      <c r="W637" s="16"/>
      <c r="X637" s="16"/>
      <c r="Y637" s="16"/>
      <c r="Z637" s="16"/>
      <c r="AA637" s="1584">
        <v>0.3</v>
      </c>
    </row>
    <row r="638" spans="1:27">
      <c r="A638" s="239">
        <v>119</v>
      </c>
      <c r="B638" s="16" t="s">
        <v>14516</v>
      </c>
      <c r="C638" s="1584" t="s">
        <v>14517</v>
      </c>
      <c r="D638" s="1584"/>
      <c r="E638" s="1584">
        <v>0.5</v>
      </c>
      <c r="F638" s="16"/>
      <c r="G638" s="16"/>
      <c r="H638" s="16"/>
      <c r="I638" s="16"/>
      <c r="J638" s="16"/>
      <c r="K638" s="16"/>
      <c r="L638" s="16"/>
      <c r="M638" s="16"/>
      <c r="N638" s="16"/>
      <c r="O638" s="16"/>
      <c r="P638" s="16">
        <v>0.5</v>
      </c>
      <c r="Q638" s="16">
        <v>0.5</v>
      </c>
      <c r="R638" s="17" t="s">
        <v>55</v>
      </c>
      <c r="S638" s="16"/>
      <c r="T638" s="16"/>
      <c r="U638" s="16"/>
      <c r="V638" s="16"/>
      <c r="W638" s="16"/>
      <c r="X638" s="16"/>
      <c r="Y638" s="16"/>
      <c r="Z638" s="16"/>
      <c r="AA638" s="1584">
        <v>0.5</v>
      </c>
    </row>
    <row r="639" spans="1:27">
      <c r="A639" s="239">
        <v>120</v>
      </c>
      <c r="B639" s="16" t="s">
        <v>14518</v>
      </c>
      <c r="C639" s="1584" t="s">
        <v>14519</v>
      </c>
      <c r="D639" s="1584"/>
      <c r="E639" s="1584">
        <v>0.4</v>
      </c>
      <c r="F639" s="16"/>
      <c r="G639" s="16"/>
      <c r="H639" s="16"/>
      <c r="I639" s="16"/>
      <c r="J639" s="16"/>
      <c r="K639" s="16"/>
      <c r="L639" s="16"/>
      <c r="M639" s="16"/>
      <c r="N639" s="16"/>
      <c r="O639" s="16"/>
      <c r="P639" s="16">
        <v>0.4</v>
      </c>
      <c r="Q639" s="16">
        <v>0.4</v>
      </c>
      <c r="R639" s="17" t="s">
        <v>55</v>
      </c>
      <c r="S639" s="16"/>
      <c r="T639" s="16"/>
      <c r="U639" s="16"/>
      <c r="V639" s="16"/>
      <c r="W639" s="16"/>
      <c r="X639" s="16"/>
      <c r="Y639" s="16"/>
      <c r="Z639" s="16"/>
      <c r="AA639" s="1584">
        <v>0.4</v>
      </c>
    </row>
    <row r="640" spans="1:27">
      <c r="A640" s="239">
        <v>121</v>
      </c>
      <c r="B640" s="16" t="s">
        <v>14520</v>
      </c>
      <c r="C640" s="1584" t="s">
        <v>14521</v>
      </c>
      <c r="D640" s="1584"/>
      <c r="E640" s="1584">
        <v>0.5</v>
      </c>
      <c r="F640" s="16"/>
      <c r="G640" s="16"/>
      <c r="H640" s="16"/>
      <c r="I640" s="16"/>
      <c r="J640" s="16"/>
      <c r="K640" s="16"/>
      <c r="L640" s="16"/>
      <c r="M640" s="16"/>
      <c r="N640" s="16"/>
      <c r="O640" s="16"/>
      <c r="P640" s="16">
        <v>0.5</v>
      </c>
      <c r="Q640" s="16">
        <v>0.5</v>
      </c>
      <c r="R640" s="17" t="s">
        <v>55</v>
      </c>
      <c r="S640" s="16"/>
      <c r="T640" s="16"/>
      <c r="U640" s="16"/>
      <c r="V640" s="16"/>
      <c r="W640" s="16"/>
      <c r="X640" s="16"/>
      <c r="Y640" s="16"/>
      <c r="Z640" s="16"/>
      <c r="AA640" s="1584">
        <v>0.5</v>
      </c>
    </row>
    <row r="641" spans="1:27">
      <c r="A641" s="239">
        <v>122</v>
      </c>
      <c r="B641" s="16" t="s">
        <v>14522</v>
      </c>
      <c r="C641" s="1584" t="s">
        <v>14523</v>
      </c>
      <c r="D641" s="1584"/>
      <c r="E641" s="1584">
        <v>0.6</v>
      </c>
      <c r="F641" s="16"/>
      <c r="G641" s="16"/>
      <c r="H641" s="16"/>
      <c r="I641" s="16"/>
      <c r="J641" s="16"/>
      <c r="K641" s="16"/>
      <c r="L641" s="16"/>
      <c r="M641" s="16"/>
      <c r="N641" s="16"/>
      <c r="O641" s="16"/>
      <c r="P641" s="16">
        <v>0.6</v>
      </c>
      <c r="Q641" s="16">
        <v>0.6</v>
      </c>
      <c r="R641" s="17" t="s">
        <v>55</v>
      </c>
      <c r="S641" s="16"/>
      <c r="T641" s="16"/>
      <c r="U641" s="16"/>
      <c r="V641" s="16"/>
      <c r="W641" s="16"/>
      <c r="X641" s="16"/>
      <c r="Y641" s="16"/>
      <c r="Z641" s="16"/>
      <c r="AA641" s="1584">
        <v>0.6</v>
      </c>
    </row>
    <row r="642" spans="1:27">
      <c r="A642" s="239">
        <v>123</v>
      </c>
      <c r="B642" s="16" t="s">
        <v>14524</v>
      </c>
      <c r="C642" s="1584" t="s">
        <v>14525</v>
      </c>
      <c r="D642" s="1584"/>
      <c r="E642" s="1584">
        <v>0.6</v>
      </c>
      <c r="F642" s="16"/>
      <c r="G642" s="16"/>
      <c r="H642" s="16"/>
      <c r="I642" s="16"/>
      <c r="J642" s="16"/>
      <c r="K642" s="16"/>
      <c r="L642" s="16"/>
      <c r="M642" s="16"/>
      <c r="N642" s="16"/>
      <c r="O642" s="16"/>
      <c r="P642" s="16">
        <v>0.6</v>
      </c>
      <c r="Q642" s="16">
        <v>0.6</v>
      </c>
      <c r="R642" s="17" t="s">
        <v>55</v>
      </c>
      <c r="S642" s="16"/>
      <c r="T642" s="16"/>
      <c r="U642" s="16"/>
      <c r="V642" s="16"/>
      <c r="W642" s="16"/>
      <c r="X642" s="16"/>
      <c r="Y642" s="16"/>
      <c r="Z642" s="16"/>
      <c r="AA642" s="1584">
        <v>0.6</v>
      </c>
    </row>
    <row r="643" spans="1:27">
      <c r="A643" s="239">
        <v>124</v>
      </c>
      <c r="B643" s="16" t="s">
        <v>14526</v>
      </c>
      <c r="C643" s="1584" t="s">
        <v>14527</v>
      </c>
      <c r="D643" s="1584"/>
      <c r="E643" s="1584">
        <v>1.4</v>
      </c>
      <c r="F643" s="16"/>
      <c r="G643" s="16"/>
      <c r="H643" s="16"/>
      <c r="I643" s="16"/>
      <c r="J643" s="16"/>
      <c r="K643" s="16"/>
      <c r="L643" s="16"/>
      <c r="M643" s="16"/>
      <c r="N643" s="16"/>
      <c r="O643" s="16"/>
      <c r="P643" s="16">
        <v>1.4</v>
      </c>
      <c r="Q643" s="16">
        <v>1.4</v>
      </c>
      <c r="R643" s="17" t="s">
        <v>55</v>
      </c>
      <c r="S643" s="16"/>
      <c r="T643" s="16"/>
      <c r="U643" s="16"/>
      <c r="V643" s="16"/>
      <c r="W643" s="16"/>
      <c r="X643" s="16"/>
      <c r="Y643" s="16">
        <v>1.4</v>
      </c>
      <c r="Z643" s="16"/>
      <c r="AA643" s="16"/>
    </row>
    <row r="644" spans="1:27">
      <c r="A644" s="239">
        <v>125</v>
      </c>
      <c r="B644" s="16" t="s">
        <v>14528</v>
      </c>
      <c r="C644" s="1584" t="s">
        <v>14529</v>
      </c>
      <c r="D644" s="1584"/>
      <c r="E644" s="1584">
        <v>0.6</v>
      </c>
      <c r="F644" s="16"/>
      <c r="G644" s="16"/>
      <c r="H644" s="16"/>
      <c r="I644" s="16"/>
      <c r="J644" s="16"/>
      <c r="K644" s="16"/>
      <c r="L644" s="16"/>
      <c r="M644" s="16"/>
      <c r="N644" s="16"/>
      <c r="O644" s="16"/>
      <c r="P644" s="16">
        <v>0.6</v>
      </c>
      <c r="Q644" s="16">
        <v>0.6</v>
      </c>
      <c r="R644" s="17" t="s">
        <v>55</v>
      </c>
      <c r="S644" s="16"/>
      <c r="T644" s="16"/>
      <c r="U644" s="16"/>
      <c r="V644" s="16"/>
      <c r="W644" s="16"/>
      <c r="X644" s="16"/>
      <c r="Y644" s="16"/>
      <c r="Z644" s="16">
        <v>0.6</v>
      </c>
      <c r="AA644" s="16"/>
    </row>
    <row r="645" spans="1:27" ht="25.5">
      <c r="A645" s="239">
        <v>126</v>
      </c>
      <c r="B645" s="16" t="s">
        <v>14530</v>
      </c>
      <c r="C645" s="1584" t="s">
        <v>14531</v>
      </c>
      <c r="D645" s="1584"/>
      <c r="E645" s="1584">
        <v>0.6</v>
      </c>
      <c r="F645" s="16"/>
      <c r="G645" s="16"/>
      <c r="H645" s="16"/>
      <c r="I645" s="16"/>
      <c r="J645" s="16"/>
      <c r="K645" s="16"/>
      <c r="L645" s="16"/>
      <c r="M645" s="16"/>
      <c r="N645" s="16"/>
      <c r="O645" s="16"/>
      <c r="P645" s="16">
        <v>0.6</v>
      </c>
      <c r="Q645" s="16">
        <v>0.6</v>
      </c>
      <c r="R645" s="17" t="s">
        <v>55</v>
      </c>
      <c r="S645" s="16"/>
      <c r="T645" s="16"/>
      <c r="U645" s="16"/>
      <c r="V645" s="16"/>
      <c r="W645" s="16"/>
      <c r="X645" s="16"/>
      <c r="Y645" s="16"/>
      <c r="Z645" s="16"/>
      <c r="AA645" s="1584">
        <v>0.6</v>
      </c>
    </row>
    <row r="646" spans="1:27">
      <c r="A646" s="239">
        <v>127</v>
      </c>
      <c r="B646" s="16" t="s">
        <v>14532</v>
      </c>
      <c r="C646" s="1584" t="s">
        <v>14533</v>
      </c>
      <c r="D646" s="1584"/>
      <c r="E646" s="1584">
        <v>0.5</v>
      </c>
      <c r="F646" s="16"/>
      <c r="G646" s="16"/>
      <c r="H646" s="16"/>
      <c r="I646" s="16"/>
      <c r="J646" s="16"/>
      <c r="K646" s="16"/>
      <c r="L646" s="16"/>
      <c r="M646" s="16"/>
      <c r="N646" s="16"/>
      <c r="O646" s="16"/>
      <c r="P646" s="16">
        <v>0.5</v>
      </c>
      <c r="Q646" s="16">
        <v>0.5</v>
      </c>
      <c r="R646" s="17" t="s">
        <v>55</v>
      </c>
      <c r="S646" s="16"/>
      <c r="T646" s="16"/>
      <c r="U646" s="16"/>
      <c r="V646" s="16"/>
      <c r="W646" s="16"/>
      <c r="X646" s="16"/>
      <c r="Y646" s="16"/>
      <c r="Z646" s="16"/>
      <c r="AA646" s="1584">
        <v>0.5</v>
      </c>
    </row>
    <row r="647" spans="1:27">
      <c r="A647" s="239">
        <v>128</v>
      </c>
      <c r="B647" s="16" t="s">
        <v>14534</v>
      </c>
      <c r="C647" s="1584" t="s">
        <v>14535</v>
      </c>
      <c r="D647" s="1584"/>
      <c r="E647" s="1584">
        <v>0.8</v>
      </c>
      <c r="F647" s="16"/>
      <c r="G647" s="16"/>
      <c r="H647" s="16"/>
      <c r="I647" s="16"/>
      <c r="J647" s="16"/>
      <c r="K647" s="16"/>
      <c r="L647" s="16"/>
      <c r="M647" s="16"/>
      <c r="N647" s="16"/>
      <c r="O647" s="16"/>
      <c r="P647" s="16">
        <v>0.8</v>
      </c>
      <c r="Q647" s="16">
        <v>0.8</v>
      </c>
      <c r="R647" s="17" t="s">
        <v>55</v>
      </c>
      <c r="S647" s="16"/>
      <c r="T647" s="16"/>
      <c r="U647" s="16"/>
      <c r="V647" s="16"/>
      <c r="W647" s="16"/>
      <c r="X647" s="16"/>
      <c r="Y647" s="16"/>
      <c r="Z647" s="16"/>
      <c r="AA647" s="1584">
        <v>0.8</v>
      </c>
    </row>
    <row r="648" spans="1:27">
      <c r="A648" s="239">
        <v>129</v>
      </c>
      <c r="B648" s="16" t="s">
        <v>14536</v>
      </c>
      <c r="C648" s="1584" t="s">
        <v>14537</v>
      </c>
      <c r="D648" s="1584"/>
      <c r="E648" s="1584">
        <v>0.4</v>
      </c>
      <c r="F648" s="16"/>
      <c r="G648" s="16"/>
      <c r="H648" s="16"/>
      <c r="I648" s="16"/>
      <c r="J648" s="16"/>
      <c r="K648" s="16"/>
      <c r="L648" s="16"/>
      <c r="M648" s="16"/>
      <c r="N648" s="16"/>
      <c r="O648" s="16"/>
      <c r="P648" s="16">
        <v>0.4</v>
      </c>
      <c r="Q648" s="16">
        <v>0.4</v>
      </c>
      <c r="R648" s="17" t="s">
        <v>55</v>
      </c>
      <c r="S648" s="16"/>
      <c r="T648" s="16"/>
      <c r="U648" s="16"/>
      <c r="V648" s="16"/>
      <c r="W648" s="16"/>
      <c r="X648" s="16"/>
      <c r="Y648" s="16"/>
      <c r="Z648" s="16"/>
      <c r="AA648" s="1584">
        <v>0.4</v>
      </c>
    </row>
    <row r="649" spans="1:27">
      <c r="A649" s="239">
        <v>130</v>
      </c>
      <c r="B649" s="16" t="s">
        <v>14538</v>
      </c>
      <c r="C649" s="1584" t="s">
        <v>14539</v>
      </c>
      <c r="D649" s="1584"/>
      <c r="E649" s="1584">
        <v>0.6</v>
      </c>
      <c r="F649" s="16"/>
      <c r="G649" s="16"/>
      <c r="H649" s="16"/>
      <c r="I649" s="16"/>
      <c r="J649" s="16"/>
      <c r="K649" s="16"/>
      <c r="L649" s="16"/>
      <c r="M649" s="16"/>
      <c r="N649" s="16"/>
      <c r="O649" s="16"/>
      <c r="P649" s="16">
        <v>0.6</v>
      </c>
      <c r="Q649" s="16">
        <v>0.6</v>
      </c>
      <c r="R649" s="17" t="s">
        <v>55</v>
      </c>
      <c r="S649" s="16"/>
      <c r="T649" s="16"/>
      <c r="U649" s="16"/>
      <c r="V649" s="16"/>
      <c r="W649" s="16"/>
      <c r="X649" s="16"/>
      <c r="Y649" s="16"/>
      <c r="Z649" s="16">
        <v>0.6</v>
      </c>
      <c r="AA649" s="16"/>
    </row>
    <row r="650" spans="1:27">
      <c r="A650" s="239">
        <v>131</v>
      </c>
      <c r="B650" s="16" t="s">
        <v>14540</v>
      </c>
      <c r="C650" s="1584" t="s">
        <v>14541</v>
      </c>
      <c r="D650" s="1584"/>
      <c r="E650" s="1584">
        <v>0.6</v>
      </c>
      <c r="F650" s="16"/>
      <c r="G650" s="16"/>
      <c r="H650" s="16"/>
      <c r="I650" s="16"/>
      <c r="J650" s="16"/>
      <c r="K650" s="16"/>
      <c r="L650" s="16"/>
      <c r="M650" s="16"/>
      <c r="N650" s="16"/>
      <c r="O650" s="16"/>
      <c r="P650" s="16">
        <v>0.6</v>
      </c>
      <c r="Q650" s="16">
        <v>0.6</v>
      </c>
      <c r="R650" s="17" t="s">
        <v>55</v>
      </c>
      <c r="S650" s="16"/>
      <c r="T650" s="16"/>
      <c r="U650" s="16"/>
      <c r="V650" s="16"/>
      <c r="W650" s="16"/>
      <c r="X650" s="16"/>
      <c r="Y650" s="16"/>
      <c r="Z650" s="16"/>
      <c r="AA650" s="1584">
        <v>0.6</v>
      </c>
    </row>
    <row r="651" spans="1:27">
      <c r="A651" s="239">
        <v>132</v>
      </c>
      <c r="B651" s="16" t="s">
        <v>14542</v>
      </c>
      <c r="C651" s="1584" t="s">
        <v>14543</v>
      </c>
      <c r="D651" s="1584"/>
      <c r="E651" s="1584">
        <v>0.6</v>
      </c>
      <c r="F651" s="16"/>
      <c r="G651" s="16"/>
      <c r="H651" s="16"/>
      <c r="I651" s="16"/>
      <c r="J651" s="16"/>
      <c r="K651" s="16"/>
      <c r="L651" s="16"/>
      <c r="M651" s="16"/>
      <c r="N651" s="16"/>
      <c r="O651" s="16"/>
      <c r="P651" s="16">
        <v>0.6</v>
      </c>
      <c r="Q651" s="16">
        <v>0.6</v>
      </c>
      <c r="R651" s="17" t="s">
        <v>55</v>
      </c>
      <c r="S651" s="16"/>
      <c r="T651" s="16"/>
      <c r="U651" s="16"/>
      <c r="V651" s="16"/>
      <c r="W651" s="16"/>
      <c r="X651" s="16"/>
      <c r="Y651" s="16"/>
      <c r="Z651" s="16"/>
      <c r="AA651" s="1584">
        <v>0.6</v>
      </c>
    </row>
    <row r="652" spans="1:27">
      <c r="A652" s="239">
        <v>133</v>
      </c>
      <c r="B652" s="16" t="s">
        <v>14544</v>
      </c>
      <c r="C652" s="1584" t="s">
        <v>14545</v>
      </c>
      <c r="D652" s="1584"/>
      <c r="E652" s="1584">
        <v>0.6</v>
      </c>
      <c r="F652" s="16"/>
      <c r="G652" s="16"/>
      <c r="H652" s="16"/>
      <c r="I652" s="16"/>
      <c r="J652" s="16"/>
      <c r="K652" s="16"/>
      <c r="L652" s="16"/>
      <c r="M652" s="16"/>
      <c r="N652" s="16"/>
      <c r="O652" s="16"/>
      <c r="P652" s="16">
        <v>0.6</v>
      </c>
      <c r="Q652" s="16">
        <v>0.6</v>
      </c>
      <c r="R652" s="17" t="s">
        <v>55</v>
      </c>
      <c r="S652" s="16"/>
      <c r="T652" s="16"/>
      <c r="U652" s="16"/>
      <c r="V652" s="16"/>
      <c r="W652" s="16"/>
      <c r="X652" s="16"/>
      <c r="Y652" s="16"/>
      <c r="Z652" s="16"/>
      <c r="AA652" s="1584">
        <v>0.6</v>
      </c>
    </row>
    <row r="653" spans="1:27" ht="25.5">
      <c r="A653" s="239">
        <v>134</v>
      </c>
      <c r="B653" s="16" t="s">
        <v>14546</v>
      </c>
      <c r="C653" s="1584" t="s">
        <v>14547</v>
      </c>
      <c r="D653" s="1584"/>
      <c r="E653" s="1584">
        <v>0.8</v>
      </c>
      <c r="F653" s="16"/>
      <c r="G653" s="16"/>
      <c r="H653" s="16"/>
      <c r="I653" s="16"/>
      <c r="J653" s="16"/>
      <c r="K653" s="16"/>
      <c r="L653" s="16"/>
      <c r="M653" s="16"/>
      <c r="N653" s="16"/>
      <c r="O653" s="16"/>
      <c r="P653" s="16">
        <v>0.8</v>
      </c>
      <c r="Q653" s="16">
        <v>0.8</v>
      </c>
      <c r="R653" s="17" t="s">
        <v>55</v>
      </c>
      <c r="S653" s="16"/>
      <c r="T653" s="16"/>
      <c r="U653" s="16"/>
      <c r="V653" s="16"/>
      <c r="W653" s="16"/>
      <c r="X653" s="16"/>
      <c r="Y653" s="16"/>
      <c r="Z653" s="16"/>
      <c r="AA653" s="1584">
        <v>0.8</v>
      </c>
    </row>
    <row r="654" spans="1:27">
      <c r="A654" s="239">
        <v>135</v>
      </c>
      <c r="B654" s="16" t="s">
        <v>14548</v>
      </c>
      <c r="C654" s="1584" t="s">
        <v>14549</v>
      </c>
      <c r="D654" s="1584"/>
      <c r="E654" s="1584">
        <v>0.8</v>
      </c>
      <c r="F654" s="16"/>
      <c r="G654" s="16"/>
      <c r="H654" s="16"/>
      <c r="I654" s="16"/>
      <c r="J654" s="16"/>
      <c r="K654" s="16"/>
      <c r="L654" s="16"/>
      <c r="M654" s="16"/>
      <c r="N654" s="16"/>
      <c r="O654" s="16"/>
      <c r="P654" s="16">
        <v>0.8</v>
      </c>
      <c r="Q654" s="16">
        <v>0.8</v>
      </c>
      <c r="R654" s="17" t="s">
        <v>55</v>
      </c>
      <c r="S654" s="16"/>
      <c r="T654" s="16"/>
      <c r="U654" s="16"/>
      <c r="V654" s="16"/>
      <c r="W654" s="16"/>
      <c r="X654" s="16"/>
      <c r="Y654" s="16"/>
      <c r="Z654" s="16"/>
      <c r="AA654" s="16">
        <v>0.8</v>
      </c>
    </row>
    <row r="655" spans="1:27">
      <c r="A655" s="239">
        <v>136</v>
      </c>
      <c r="B655" s="16" t="s">
        <v>14550</v>
      </c>
      <c r="C655" s="1584" t="s">
        <v>14551</v>
      </c>
      <c r="D655" s="1584"/>
      <c r="E655" s="1584">
        <v>0.6</v>
      </c>
      <c r="F655" s="16"/>
      <c r="G655" s="16"/>
      <c r="H655" s="16"/>
      <c r="I655" s="16"/>
      <c r="J655" s="16"/>
      <c r="K655" s="16"/>
      <c r="L655" s="16"/>
      <c r="M655" s="16"/>
      <c r="N655" s="16"/>
      <c r="O655" s="16"/>
      <c r="P655" s="16">
        <v>0.6</v>
      </c>
      <c r="Q655" s="16">
        <v>0.6</v>
      </c>
      <c r="R655" s="17" t="s">
        <v>55</v>
      </c>
      <c r="S655" s="16"/>
      <c r="T655" s="16"/>
      <c r="U655" s="16"/>
      <c r="V655" s="16"/>
      <c r="W655" s="16"/>
      <c r="X655" s="16"/>
      <c r="Y655" s="16"/>
      <c r="Z655" s="16">
        <v>0.6</v>
      </c>
      <c r="AA655" s="16"/>
    </row>
    <row r="656" spans="1:27">
      <c r="A656" s="239">
        <v>137</v>
      </c>
      <c r="B656" s="16" t="s">
        <v>14552</v>
      </c>
      <c r="C656" s="1584" t="s">
        <v>14553</v>
      </c>
      <c r="D656" s="1584"/>
      <c r="E656" s="1584">
        <v>0.6</v>
      </c>
      <c r="F656" s="16"/>
      <c r="G656" s="16"/>
      <c r="H656" s="16"/>
      <c r="I656" s="16"/>
      <c r="J656" s="16"/>
      <c r="K656" s="16"/>
      <c r="L656" s="16"/>
      <c r="M656" s="16"/>
      <c r="N656" s="16"/>
      <c r="O656" s="16"/>
      <c r="P656" s="16">
        <v>0.6</v>
      </c>
      <c r="Q656" s="16">
        <v>0.6</v>
      </c>
      <c r="R656" s="17" t="s">
        <v>55</v>
      </c>
      <c r="S656" s="16"/>
      <c r="T656" s="16"/>
      <c r="U656" s="16"/>
      <c r="V656" s="16"/>
      <c r="W656" s="16"/>
      <c r="X656" s="16"/>
      <c r="Y656" s="16"/>
      <c r="Z656" s="16"/>
      <c r="AA656" s="1584">
        <v>0.6</v>
      </c>
    </row>
    <row r="657" spans="1:27">
      <c r="A657" s="239">
        <v>138</v>
      </c>
      <c r="B657" s="16" t="s">
        <v>14554</v>
      </c>
      <c r="C657" s="1584" t="s">
        <v>14555</v>
      </c>
      <c r="D657" s="1584"/>
      <c r="E657" s="1584">
        <v>0.4</v>
      </c>
      <c r="F657" s="16"/>
      <c r="G657" s="16"/>
      <c r="H657" s="16"/>
      <c r="I657" s="16"/>
      <c r="J657" s="16"/>
      <c r="K657" s="16"/>
      <c r="L657" s="16"/>
      <c r="M657" s="16"/>
      <c r="N657" s="16"/>
      <c r="O657" s="16"/>
      <c r="P657" s="16">
        <v>0.4</v>
      </c>
      <c r="Q657" s="16">
        <v>0.4</v>
      </c>
      <c r="R657" s="17" t="s">
        <v>55</v>
      </c>
      <c r="S657" s="16"/>
      <c r="T657" s="16"/>
      <c r="U657" s="16"/>
      <c r="V657" s="16"/>
      <c r="W657" s="16"/>
      <c r="X657" s="16"/>
      <c r="Y657" s="16"/>
      <c r="Z657" s="16"/>
      <c r="AA657" s="1584">
        <v>0.4</v>
      </c>
    </row>
    <row r="658" spans="1:27">
      <c r="A658" s="239">
        <v>139</v>
      </c>
      <c r="B658" s="16" t="s">
        <v>14556</v>
      </c>
      <c r="C658" s="1584" t="s">
        <v>14557</v>
      </c>
      <c r="D658" s="1584"/>
      <c r="E658" s="1584">
        <v>0.4</v>
      </c>
      <c r="F658" s="16"/>
      <c r="G658" s="16"/>
      <c r="H658" s="16"/>
      <c r="I658" s="16"/>
      <c r="J658" s="16"/>
      <c r="K658" s="16"/>
      <c r="L658" s="16"/>
      <c r="M658" s="16"/>
      <c r="N658" s="16"/>
      <c r="O658" s="16"/>
      <c r="P658" s="16">
        <v>0.4</v>
      </c>
      <c r="Q658" s="16">
        <v>0.4</v>
      </c>
      <c r="R658" s="17" t="s">
        <v>55</v>
      </c>
      <c r="S658" s="16"/>
      <c r="T658" s="16"/>
      <c r="U658" s="16"/>
      <c r="V658" s="16"/>
      <c r="W658" s="16"/>
      <c r="X658" s="16"/>
      <c r="Y658" s="16"/>
      <c r="Z658" s="16"/>
      <c r="AA658" s="1584">
        <v>0.4</v>
      </c>
    </row>
    <row r="659" spans="1:27">
      <c r="A659" s="239">
        <v>140</v>
      </c>
      <c r="B659" s="16" t="s">
        <v>14558</v>
      </c>
      <c r="C659" s="1584" t="s">
        <v>14559</v>
      </c>
      <c r="D659" s="1584"/>
      <c r="E659" s="1584">
        <v>0.8</v>
      </c>
      <c r="F659" s="16"/>
      <c r="G659" s="16"/>
      <c r="H659" s="16"/>
      <c r="I659" s="16"/>
      <c r="J659" s="16"/>
      <c r="K659" s="16"/>
      <c r="L659" s="16"/>
      <c r="M659" s="16"/>
      <c r="N659" s="16"/>
      <c r="O659" s="16"/>
      <c r="P659" s="16">
        <v>0.8</v>
      </c>
      <c r="Q659" s="16">
        <v>0.8</v>
      </c>
      <c r="R659" s="17" t="s">
        <v>55</v>
      </c>
      <c r="S659" s="16"/>
      <c r="T659" s="16"/>
      <c r="U659" s="16"/>
      <c r="V659" s="16"/>
      <c r="W659" s="16"/>
      <c r="X659" s="16"/>
      <c r="Y659" s="16"/>
      <c r="Z659" s="16">
        <v>0.8</v>
      </c>
      <c r="AA659" s="16"/>
    </row>
    <row r="660" spans="1:27">
      <c r="A660" s="239">
        <v>141</v>
      </c>
      <c r="B660" s="16" t="s">
        <v>14560</v>
      </c>
      <c r="C660" s="1584" t="s">
        <v>14561</v>
      </c>
      <c r="D660" s="1584"/>
      <c r="E660" s="1584">
        <v>0.4</v>
      </c>
      <c r="F660" s="16"/>
      <c r="G660" s="16"/>
      <c r="H660" s="16"/>
      <c r="I660" s="16"/>
      <c r="J660" s="16"/>
      <c r="K660" s="16"/>
      <c r="L660" s="16"/>
      <c r="M660" s="16"/>
      <c r="N660" s="16"/>
      <c r="O660" s="16"/>
      <c r="P660" s="16">
        <v>0.4</v>
      </c>
      <c r="Q660" s="16">
        <v>0.4</v>
      </c>
      <c r="R660" s="17" t="s">
        <v>55</v>
      </c>
      <c r="S660" s="16"/>
      <c r="T660" s="16"/>
      <c r="U660" s="16"/>
      <c r="V660" s="16"/>
      <c r="W660" s="16"/>
      <c r="X660" s="16"/>
      <c r="Y660" s="16"/>
      <c r="Z660" s="16"/>
      <c r="AA660" s="16">
        <v>0.4</v>
      </c>
    </row>
    <row r="661" spans="1:27">
      <c r="A661" s="239">
        <v>142</v>
      </c>
      <c r="B661" s="16" t="s">
        <v>14562</v>
      </c>
      <c r="C661" s="1584" t="s">
        <v>14557</v>
      </c>
      <c r="D661" s="1584"/>
      <c r="E661" s="1584">
        <v>0.8</v>
      </c>
      <c r="F661" s="16"/>
      <c r="G661" s="16"/>
      <c r="H661" s="16"/>
      <c r="I661" s="16"/>
      <c r="J661" s="16"/>
      <c r="K661" s="16"/>
      <c r="L661" s="16"/>
      <c r="M661" s="16"/>
      <c r="N661" s="16"/>
      <c r="O661" s="16"/>
      <c r="P661" s="16">
        <v>0.8</v>
      </c>
      <c r="Q661" s="16">
        <v>0.8</v>
      </c>
      <c r="R661" s="17" t="s">
        <v>55</v>
      </c>
      <c r="S661" s="16"/>
      <c r="T661" s="16"/>
      <c r="U661" s="16"/>
      <c r="V661" s="16"/>
      <c r="W661" s="16"/>
      <c r="X661" s="16"/>
      <c r="Y661" s="16"/>
      <c r="Z661" s="16">
        <v>0.8</v>
      </c>
      <c r="AA661" s="16"/>
    </row>
    <row r="662" spans="1:27">
      <c r="A662" s="239">
        <v>143</v>
      </c>
      <c r="B662" s="16" t="s">
        <v>14563</v>
      </c>
      <c r="C662" s="1584" t="s">
        <v>14564</v>
      </c>
      <c r="D662" s="1584"/>
      <c r="E662" s="1584">
        <v>0.9</v>
      </c>
      <c r="F662" s="16"/>
      <c r="G662" s="16"/>
      <c r="H662" s="16"/>
      <c r="I662" s="16"/>
      <c r="J662" s="16"/>
      <c r="K662" s="16"/>
      <c r="L662" s="16"/>
      <c r="M662" s="16"/>
      <c r="N662" s="16"/>
      <c r="O662" s="16"/>
      <c r="P662" s="16">
        <v>0.9</v>
      </c>
      <c r="Q662" s="16">
        <v>0.9</v>
      </c>
      <c r="R662" s="17" t="s">
        <v>55</v>
      </c>
      <c r="S662" s="16"/>
      <c r="T662" s="16"/>
      <c r="U662" s="16"/>
      <c r="V662" s="16"/>
      <c r="W662" s="16"/>
      <c r="X662" s="16"/>
      <c r="Y662" s="16"/>
      <c r="Z662" s="16">
        <v>0.9</v>
      </c>
      <c r="AA662" s="16"/>
    </row>
    <row r="663" spans="1:27">
      <c r="A663" s="239">
        <v>144</v>
      </c>
      <c r="B663" s="16" t="s">
        <v>14565</v>
      </c>
      <c r="C663" s="1584" t="s">
        <v>14566</v>
      </c>
      <c r="D663" s="1584"/>
      <c r="E663" s="1584">
        <v>0.4</v>
      </c>
      <c r="F663" s="16"/>
      <c r="G663" s="16"/>
      <c r="H663" s="16"/>
      <c r="I663" s="16"/>
      <c r="J663" s="16"/>
      <c r="K663" s="16"/>
      <c r="L663" s="16"/>
      <c r="M663" s="16"/>
      <c r="N663" s="16"/>
      <c r="O663" s="16"/>
      <c r="P663" s="16">
        <v>0.4</v>
      </c>
      <c r="Q663" s="16">
        <v>0.4</v>
      </c>
      <c r="R663" s="17" t="s">
        <v>55</v>
      </c>
      <c r="S663" s="16"/>
      <c r="T663" s="16"/>
      <c r="U663" s="16"/>
      <c r="V663" s="16"/>
      <c r="W663" s="16"/>
      <c r="X663" s="16"/>
      <c r="Y663" s="16"/>
      <c r="Z663" s="16"/>
      <c r="AA663" s="16">
        <v>0.4</v>
      </c>
    </row>
    <row r="664" spans="1:27">
      <c r="A664" s="239">
        <v>145</v>
      </c>
      <c r="B664" s="16" t="s">
        <v>14567</v>
      </c>
      <c r="C664" s="1584" t="s">
        <v>14568</v>
      </c>
      <c r="D664" s="1584"/>
      <c r="E664" s="1584">
        <v>0.8</v>
      </c>
      <c r="F664" s="16"/>
      <c r="G664" s="16"/>
      <c r="H664" s="16"/>
      <c r="I664" s="16"/>
      <c r="J664" s="16"/>
      <c r="K664" s="16"/>
      <c r="L664" s="16"/>
      <c r="M664" s="16"/>
      <c r="N664" s="16"/>
      <c r="O664" s="16"/>
      <c r="P664" s="16">
        <v>0.8</v>
      </c>
      <c r="Q664" s="16">
        <v>0.8</v>
      </c>
      <c r="R664" s="17" t="s">
        <v>55</v>
      </c>
      <c r="S664" s="16"/>
      <c r="T664" s="16"/>
      <c r="U664" s="16"/>
      <c r="V664" s="16"/>
      <c r="W664" s="16"/>
      <c r="X664" s="16"/>
      <c r="Y664" s="16"/>
      <c r="Z664" s="16">
        <v>0.8</v>
      </c>
      <c r="AA664" s="16"/>
    </row>
    <row r="665" spans="1:27">
      <c r="A665" s="239">
        <v>146</v>
      </c>
      <c r="B665" s="16" t="s">
        <v>14569</v>
      </c>
      <c r="C665" s="1584" t="s">
        <v>14570</v>
      </c>
      <c r="D665" s="1584"/>
      <c r="E665" s="1584">
        <v>0.4</v>
      </c>
      <c r="F665" s="16"/>
      <c r="G665" s="16"/>
      <c r="H665" s="16"/>
      <c r="I665" s="16"/>
      <c r="J665" s="16"/>
      <c r="K665" s="16"/>
      <c r="L665" s="16"/>
      <c r="M665" s="16"/>
      <c r="N665" s="16"/>
      <c r="O665" s="16"/>
      <c r="P665" s="16">
        <v>0.4</v>
      </c>
      <c r="Q665" s="16">
        <v>0.4</v>
      </c>
      <c r="R665" s="17" t="s">
        <v>55</v>
      </c>
      <c r="S665" s="16"/>
      <c r="T665" s="16"/>
      <c r="U665" s="16"/>
      <c r="V665" s="16"/>
      <c r="W665" s="16"/>
      <c r="X665" s="16"/>
      <c r="Y665" s="16"/>
      <c r="Z665" s="16"/>
      <c r="AA665" s="1584">
        <v>0.4</v>
      </c>
    </row>
    <row r="666" spans="1:27">
      <c r="A666" s="239">
        <v>147</v>
      </c>
      <c r="B666" s="16" t="s">
        <v>14571</v>
      </c>
      <c r="C666" s="1584" t="s">
        <v>14537</v>
      </c>
      <c r="D666" s="1584"/>
      <c r="E666" s="1584">
        <v>0.8</v>
      </c>
      <c r="F666" s="16"/>
      <c r="G666" s="16"/>
      <c r="H666" s="16"/>
      <c r="I666" s="16"/>
      <c r="J666" s="16"/>
      <c r="K666" s="16"/>
      <c r="L666" s="16"/>
      <c r="M666" s="16"/>
      <c r="N666" s="16"/>
      <c r="O666" s="16"/>
      <c r="P666" s="16">
        <v>0.8</v>
      </c>
      <c r="Q666" s="16">
        <v>0.8</v>
      </c>
      <c r="R666" s="17" t="s">
        <v>55</v>
      </c>
      <c r="S666" s="16"/>
      <c r="T666" s="16"/>
      <c r="U666" s="16"/>
      <c r="V666" s="16"/>
      <c r="W666" s="16"/>
      <c r="X666" s="16"/>
      <c r="Y666" s="16"/>
      <c r="Z666" s="16"/>
      <c r="AA666" s="1584">
        <v>0.8</v>
      </c>
    </row>
    <row r="667" spans="1:27">
      <c r="A667" s="239">
        <v>148</v>
      </c>
      <c r="B667" s="16" t="s">
        <v>14572</v>
      </c>
      <c r="C667" s="1584" t="s">
        <v>14573</v>
      </c>
      <c r="D667" s="1584"/>
      <c r="E667" s="1584">
        <v>0.3</v>
      </c>
      <c r="F667" s="16"/>
      <c r="G667" s="16"/>
      <c r="H667" s="16"/>
      <c r="I667" s="16"/>
      <c r="J667" s="16"/>
      <c r="K667" s="16"/>
      <c r="L667" s="16"/>
      <c r="M667" s="16"/>
      <c r="N667" s="16"/>
      <c r="O667" s="16"/>
      <c r="P667" s="16">
        <v>0.3</v>
      </c>
      <c r="Q667" s="16">
        <v>0.3</v>
      </c>
      <c r="R667" s="17" t="s">
        <v>55</v>
      </c>
      <c r="S667" s="16"/>
      <c r="T667" s="16"/>
      <c r="U667" s="16"/>
      <c r="V667" s="16"/>
      <c r="W667" s="16"/>
      <c r="X667" s="16"/>
      <c r="Y667" s="16"/>
      <c r="Z667" s="16"/>
      <c r="AA667" s="1584">
        <v>0.3</v>
      </c>
    </row>
    <row r="668" spans="1:27">
      <c r="A668" s="239">
        <v>149</v>
      </c>
      <c r="B668" s="16" t="s">
        <v>14574</v>
      </c>
      <c r="C668" s="1584" t="s">
        <v>14575</v>
      </c>
      <c r="D668" s="1584"/>
      <c r="E668" s="1584">
        <v>0.3</v>
      </c>
      <c r="F668" s="16"/>
      <c r="G668" s="16"/>
      <c r="H668" s="16"/>
      <c r="I668" s="16"/>
      <c r="J668" s="16"/>
      <c r="K668" s="16"/>
      <c r="L668" s="16"/>
      <c r="M668" s="16"/>
      <c r="N668" s="16"/>
      <c r="O668" s="16"/>
      <c r="P668" s="16">
        <v>0.3</v>
      </c>
      <c r="Q668" s="16">
        <v>0.3</v>
      </c>
      <c r="R668" s="17" t="s">
        <v>55</v>
      </c>
      <c r="S668" s="16"/>
      <c r="T668" s="16"/>
      <c r="U668" s="16"/>
      <c r="V668" s="16"/>
      <c r="W668" s="16"/>
      <c r="X668" s="16"/>
      <c r="Y668" s="16"/>
      <c r="Z668" s="16"/>
      <c r="AA668" s="1584">
        <v>0.3</v>
      </c>
    </row>
    <row r="669" spans="1:27">
      <c r="A669" s="239">
        <v>150</v>
      </c>
      <c r="B669" s="16" t="s">
        <v>14576</v>
      </c>
      <c r="C669" s="1584" t="s">
        <v>14577</v>
      </c>
      <c r="D669" s="1584"/>
      <c r="E669" s="1584">
        <v>0.6</v>
      </c>
      <c r="F669" s="16"/>
      <c r="G669" s="16"/>
      <c r="H669" s="16"/>
      <c r="I669" s="16"/>
      <c r="J669" s="16"/>
      <c r="K669" s="16"/>
      <c r="L669" s="16"/>
      <c r="M669" s="16"/>
      <c r="N669" s="16"/>
      <c r="O669" s="16"/>
      <c r="P669" s="16">
        <v>0.6</v>
      </c>
      <c r="Q669" s="16">
        <v>0.6</v>
      </c>
      <c r="R669" s="17" t="s">
        <v>55</v>
      </c>
      <c r="S669" s="16"/>
      <c r="T669" s="16"/>
      <c r="U669" s="16"/>
      <c r="V669" s="16"/>
      <c r="W669" s="16"/>
      <c r="X669" s="16"/>
      <c r="Y669" s="16"/>
      <c r="Z669" s="16"/>
      <c r="AA669" s="1584">
        <v>0.6</v>
      </c>
    </row>
    <row r="670" spans="1:27">
      <c r="A670" s="239">
        <v>151</v>
      </c>
      <c r="B670" s="16" t="s">
        <v>14528</v>
      </c>
      <c r="C670" s="1584" t="s">
        <v>14578</v>
      </c>
      <c r="D670" s="1584"/>
      <c r="E670" s="1584">
        <v>0.2</v>
      </c>
      <c r="F670" s="16"/>
      <c r="G670" s="16"/>
      <c r="H670" s="16"/>
      <c r="I670" s="16"/>
      <c r="J670" s="16"/>
      <c r="K670" s="16"/>
      <c r="L670" s="16"/>
      <c r="M670" s="16"/>
      <c r="N670" s="16"/>
      <c r="O670" s="16"/>
      <c r="P670" s="16">
        <v>0.2</v>
      </c>
      <c r="Q670" s="16">
        <v>0.2</v>
      </c>
      <c r="R670" s="17" t="s">
        <v>55</v>
      </c>
      <c r="S670" s="16"/>
      <c r="T670" s="16"/>
      <c r="U670" s="16"/>
      <c r="V670" s="16"/>
      <c r="W670" s="16"/>
      <c r="X670" s="16"/>
      <c r="Y670" s="16"/>
      <c r="Z670" s="16"/>
      <c r="AA670" s="1584">
        <v>0.2</v>
      </c>
    </row>
    <row r="671" spans="1:27">
      <c r="A671" s="239">
        <v>152</v>
      </c>
      <c r="B671" s="16" t="s">
        <v>14579</v>
      </c>
      <c r="C671" s="1584" t="s">
        <v>14580</v>
      </c>
      <c r="D671" s="1584"/>
      <c r="E671" s="1584">
        <v>0.4</v>
      </c>
      <c r="F671" s="16"/>
      <c r="G671" s="16"/>
      <c r="H671" s="16"/>
      <c r="I671" s="16"/>
      <c r="J671" s="16"/>
      <c r="K671" s="16"/>
      <c r="L671" s="16"/>
      <c r="M671" s="16"/>
      <c r="N671" s="16"/>
      <c r="O671" s="16"/>
      <c r="P671" s="16">
        <v>0.4</v>
      </c>
      <c r="Q671" s="16">
        <v>0.4</v>
      </c>
      <c r="R671" s="17" t="s">
        <v>55</v>
      </c>
      <c r="S671" s="16"/>
      <c r="T671" s="16"/>
      <c r="U671" s="16"/>
      <c r="V671" s="16"/>
      <c r="W671" s="16"/>
      <c r="X671" s="16"/>
      <c r="Y671" s="16"/>
      <c r="Z671" s="16"/>
      <c r="AA671" s="1584">
        <v>0.4</v>
      </c>
    </row>
    <row r="672" spans="1:27" ht="25.5">
      <c r="A672" s="239">
        <v>153</v>
      </c>
      <c r="B672" s="16" t="s">
        <v>14581</v>
      </c>
      <c r="C672" s="1584" t="s">
        <v>14582</v>
      </c>
      <c r="D672" s="1584"/>
      <c r="E672" s="1584">
        <v>0.6</v>
      </c>
      <c r="F672" s="16"/>
      <c r="G672" s="16"/>
      <c r="H672" s="16"/>
      <c r="I672" s="16"/>
      <c r="J672" s="16"/>
      <c r="K672" s="16"/>
      <c r="L672" s="16"/>
      <c r="M672" s="16"/>
      <c r="N672" s="16"/>
      <c r="O672" s="16"/>
      <c r="P672" s="16">
        <v>0.6</v>
      </c>
      <c r="Q672" s="16">
        <v>0.6</v>
      </c>
      <c r="R672" s="17" t="s">
        <v>55</v>
      </c>
      <c r="S672" s="16"/>
      <c r="T672" s="16"/>
      <c r="U672" s="16"/>
      <c r="V672" s="16"/>
      <c r="W672" s="16"/>
      <c r="X672" s="16"/>
      <c r="Y672" s="16"/>
      <c r="Z672" s="16"/>
      <c r="AA672" s="1584">
        <v>0.6</v>
      </c>
    </row>
    <row r="673" spans="1:27">
      <c r="A673" s="239">
        <v>154</v>
      </c>
      <c r="B673" s="16" t="s">
        <v>14583</v>
      </c>
      <c r="C673" s="1584" t="s">
        <v>14584</v>
      </c>
      <c r="D673" s="1584"/>
      <c r="E673" s="1584">
        <v>0.3</v>
      </c>
      <c r="F673" s="16"/>
      <c r="G673" s="16"/>
      <c r="H673" s="16"/>
      <c r="I673" s="16"/>
      <c r="J673" s="16"/>
      <c r="K673" s="16"/>
      <c r="L673" s="16"/>
      <c r="M673" s="16"/>
      <c r="N673" s="16"/>
      <c r="O673" s="16"/>
      <c r="P673" s="16">
        <v>0.3</v>
      </c>
      <c r="Q673" s="16">
        <v>0.3</v>
      </c>
      <c r="R673" s="17" t="s">
        <v>55</v>
      </c>
      <c r="S673" s="16"/>
      <c r="T673" s="16"/>
      <c r="U673" s="16"/>
      <c r="V673" s="16"/>
      <c r="W673" s="16"/>
      <c r="X673" s="16"/>
      <c r="Y673" s="16"/>
      <c r="Z673" s="16"/>
      <c r="AA673" s="1584">
        <v>0.3</v>
      </c>
    </row>
    <row r="674" spans="1:27">
      <c r="A674" s="239">
        <v>155</v>
      </c>
      <c r="B674" s="16" t="s">
        <v>14585</v>
      </c>
      <c r="C674" s="1584" t="s">
        <v>14586</v>
      </c>
      <c r="D674" s="1584"/>
      <c r="E674" s="1584">
        <v>0.3</v>
      </c>
      <c r="F674" s="16"/>
      <c r="G674" s="16"/>
      <c r="H674" s="16"/>
      <c r="I674" s="16"/>
      <c r="J674" s="16"/>
      <c r="K674" s="16"/>
      <c r="L674" s="16"/>
      <c r="M674" s="16"/>
      <c r="N674" s="16"/>
      <c r="O674" s="16"/>
      <c r="P674" s="16">
        <v>0.3</v>
      </c>
      <c r="Q674" s="16">
        <v>0.3</v>
      </c>
      <c r="R674" s="17" t="s">
        <v>55</v>
      </c>
      <c r="S674" s="16"/>
      <c r="T674" s="16"/>
      <c r="U674" s="16"/>
      <c r="V674" s="16"/>
      <c r="W674" s="16"/>
      <c r="X674" s="16"/>
      <c r="Y674" s="16"/>
      <c r="Z674" s="16"/>
      <c r="AA674" s="1584">
        <v>0.3</v>
      </c>
    </row>
    <row r="675" spans="1:27">
      <c r="A675" s="239">
        <v>156</v>
      </c>
      <c r="B675" s="16" t="s">
        <v>14587</v>
      </c>
      <c r="C675" s="1584" t="s">
        <v>14588</v>
      </c>
      <c r="D675" s="1584"/>
      <c r="E675" s="1584">
        <v>0.4</v>
      </c>
      <c r="F675" s="16"/>
      <c r="G675" s="16"/>
      <c r="H675" s="16"/>
      <c r="I675" s="16"/>
      <c r="J675" s="16"/>
      <c r="K675" s="16"/>
      <c r="L675" s="16"/>
      <c r="M675" s="16"/>
      <c r="N675" s="16"/>
      <c r="O675" s="16"/>
      <c r="P675" s="16">
        <v>0.4</v>
      </c>
      <c r="Q675" s="16">
        <v>0.4</v>
      </c>
      <c r="R675" s="17" t="s">
        <v>55</v>
      </c>
      <c r="S675" s="16"/>
      <c r="T675" s="16"/>
      <c r="U675" s="16"/>
      <c r="V675" s="16"/>
      <c r="W675" s="16"/>
      <c r="X675" s="16"/>
      <c r="Y675" s="16"/>
      <c r="Z675" s="16"/>
      <c r="AA675" s="1584">
        <v>0.4</v>
      </c>
    </row>
    <row r="676" spans="1:27">
      <c r="A676" s="239">
        <v>157</v>
      </c>
      <c r="B676" s="16" t="s">
        <v>14589</v>
      </c>
      <c r="C676" s="1584" t="s">
        <v>14590</v>
      </c>
      <c r="D676" s="1584"/>
      <c r="E676" s="1584">
        <v>0.5</v>
      </c>
      <c r="F676" s="16"/>
      <c r="G676" s="16"/>
      <c r="H676" s="16"/>
      <c r="I676" s="16"/>
      <c r="J676" s="16"/>
      <c r="K676" s="16"/>
      <c r="L676" s="16"/>
      <c r="M676" s="16"/>
      <c r="N676" s="16"/>
      <c r="O676" s="16"/>
      <c r="P676" s="16">
        <v>0.5</v>
      </c>
      <c r="Q676" s="16">
        <v>0.5</v>
      </c>
      <c r="R676" s="17" t="s">
        <v>55</v>
      </c>
      <c r="S676" s="16"/>
      <c r="T676" s="16"/>
      <c r="U676" s="16"/>
      <c r="V676" s="16"/>
      <c r="W676" s="16"/>
      <c r="X676" s="16"/>
      <c r="Y676" s="16"/>
      <c r="Z676" s="16">
        <v>0.5</v>
      </c>
      <c r="AA676" s="16"/>
    </row>
    <row r="677" spans="1:27">
      <c r="A677" s="239">
        <v>158</v>
      </c>
      <c r="B677" s="16" t="s">
        <v>14591</v>
      </c>
      <c r="C677" s="1584" t="s">
        <v>14592</v>
      </c>
      <c r="D677" s="1584"/>
      <c r="E677" s="1584">
        <v>0.6</v>
      </c>
      <c r="F677" s="16"/>
      <c r="G677" s="16"/>
      <c r="H677" s="16"/>
      <c r="I677" s="16"/>
      <c r="J677" s="16"/>
      <c r="K677" s="16"/>
      <c r="L677" s="16"/>
      <c r="M677" s="16"/>
      <c r="N677" s="16"/>
      <c r="O677" s="16"/>
      <c r="P677" s="16">
        <v>0.6</v>
      </c>
      <c r="Q677" s="16">
        <v>0.6</v>
      </c>
      <c r="R677" s="17" t="s">
        <v>55</v>
      </c>
      <c r="S677" s="16"/>
      <c r="T677" s="16"/>
      <c r="U677" s="16"/>
      <c r="V677" s="16"/>
      <c r="W677" s="16"/>
      <c r="X677" s="16"/>
      <c r="Y677" s="16"/>
      <c r="Z677" s="16"/>
      <c r="AA677" s="16">
        <v>0.6</v>
      </c>
    </row>
    <row r="678" spans="1:27">
      <c r="A678" s="239">
        <v>159</v>
      </c>
      <c r="B678" s="16" t="s">
        <v>14593</v>
      </c>
      <c r="C678" s="1584" t="s">
        <v>14594</v>
      </c>
      <c r="D678" s="1584"/>
      <c r="E678" s="1584">
        <v>0.8</v>
      </c>
      <c r="F678" s="16"/>
      <c r="G678" s="16"/>
      <c r="H678" s="16"/>
      <c r="I678" s="16"/>
      <c r="J678" s="16"/>
      <c r="K678" s="16"/>
      <c r="L678" s="16"/>
      <c r="M678" s="16"/>
      <c r="N678" s="16"/>
      <c r="O678" s="16"/>
      <c r="P678" s="16">
        <v>0.8</v>
      </c>
      <c r="Q678" s="16">
        <v>0.8</v>
      </c>
      <c r="R678" s="17" t="s">
        <v>55</v>
      </c>
      <c r="S678" s="16"/>
      <c r="T678" s="16"/>
      <c r="U678" s="16"/>
      <c r="V678" s="16"/>
      <c r="W678" s="16"/>
      <c r="X678" s="16"/>
      <c r="Y678" s="16"/>
      <c r="Z678" s="16">
        <v>0.8</v>
      </c>
      <c r="AA678" s="16"/>
    </row>
    <row r="679" spans="1:27">
      <c r="A679" s="239">
        <v>160</v>
      </c>
      <c r="B679" s="16" t="s">
        <v>14595</v>
      </c>
      <c r="C679" s="1584" t="s">
        <v>14596</v>
      </c>
      <c r="D679" s="1584"/>
      <c r="E679" s="1584">
        <v>0.8</v>
      </c>
      <c r="F679" s="16"/>
      <c r="G679" s="16"/>
      <c r="H679" s="16"/>
      <c r="I679" s="16"/>
      <c r="J679" s="16"/>
      <c r="K679" s="16"/>
      <c r="L679" s="16"/>
      <c r="M679" s="16"/>
      <c r="N679" s="16"/>
      <c r="O679" s="16"/>
      <c r="P679" s="16">
        <v>0.8</v>
      </c>
      <c r="Q679" s="16">
        <v>0.8</v>
      </c>
      <c r="R679" s="17" t="s">
        <v>55</v>
      </c>
      <c r="S679" s="16"/>
      <c r="T679" s="16"/>
      <c r="U679" s="16"/>
      <c r="V679" s="16"/>
      <c r="W679" s="16"/>
      <c r="X679" s="16"/>
      <c r="Y679" s="16"/>
      <c r="Z679" s="16"/>
      <c r="AA679" s="1584">
        <v>0.8</v>
      </c>
    </row>
    <row r="680" spans="1:27">
      <c r="A680" s="239">
        <v>161</v>
      </c>
      <c r="B680" s="16" t="s">
        <v>14597</v>
      </c>
      <c r="C680" s="1584" t="s">
        <v>14598</v>
      </c>
      <c r="D680" s="1584"/>
      <c r="E680" s="1584">
        <v>0.2</v>
      </c>
      <c r="F680" s="16"/>
      <c r="G680" s="16"/>
      <c r="H680" s="16"/>
      <c r="I680" s="16"/>
      <c r="J680" s="16"/>
      <c r="K680" s="16"/>
      <c r="L680" s="16"/>
      <c r="M680" s="16"/>
      <c r="N680" s="16"/>
      <c r="O680" s="16"/>
      <c r="P680" s="16">
        <v>0.2</v>
      </c>
      <c r="Q680" s="16">
        <v>0.2</v>
      </c>
      <c r="R680" s="17" t="s">
        <v>55</v>
      </c>
      <c r="S680" s="16"/>
      <c r="T680" s="16"/>
      <c r="U680" s="16"/>
      <c r="V680" s="16"/>
      <c r="W680" s="16"/>
      <c r="X680" s="16"/>
      <c r="Y680" s="16"/>
      <c r="Z680" s="16"/>
      <c r="AA680" s="1584">
        <v>0.2</v>
      </c>
    </row>
    <row r="681" spans="1:27">
      <c r="A681" s="239">
        <v>162</v>
      </c>
      <c r="B681" s="16" t="s">
        <v>14599</v>
      </c>
      <c r="C681" s="1584" t="s">
        <v>14600</v>
      </c>
      <c r="D681" s="1584"/>
      <c r="E681" s="1584">
        <v>0.6</v>
      </c>
      <c r="F681" s="16"/>
      <c r="G681" s="16"/>
      <c r="H681" s="16"/>
      <c r="I681" s="16"/>
      <c r="J681" s="16"/>
      <c r="K681" s="16"/>
      <c r="L681" s="16"/>
      <c r="M681" s="16"/>
      <c r="N681" s="16"/>
      <c r="O681" s="16"/>
      <c r="P681" s="16">
        <v>0.6</v>
      </c>
      <c r="Q681" s="16">
        <v>0.6</v>
      </c>
      <c r="R681" s="17" t="s">
        <v>55</v>
      </c>
      <c r="S681" s="16"/>
      <c r="T681" s="16"/>
      <c r="U681" s="16"/>
      <c r="V681" s="16"/>
      <c r="W681" s="16"/>
      <c r="X681" s="16"/>
      <c r="Y681" s="16"/>
      <c r="Z681" s="16"/>
      <c r="AA681" s="1584">
        <v>0.6</v>
      </c>
    </row>
    <row r="682" spans="1:27">
      <c r="A682" s="239">
        <v>163</v>
      </c>
      <c r="B682" s="16" t="s">
        <v>14601</v>
      </c>
      <c r="C682" s="1584" t="s">
        <v>14602</v>
      </c>
      <c r="D682" s="1584"/>
      <c r="E682" s="1584">
        <v>0.3</v>
      </c>
      <c r="F682" s="16"/>
      <c r="G682" s="16"/>
      <c r="H682" s="16"/>
      <c r="I682" s="16"/>
      <c r="J682" s="16"/>
      <c r="K682" s="16"/>
      <c r="L682" s="16"/>
      <c r="M682" s="16"/>
      <c r="N682" s="16"/>
      <c r="O682" s="16"/>
      <c r="P682" s="16">
        <v>0.3</v>
      </c>
      <c r="Q682" s="16">
        <v>0.3</v>
      </c>
      <c r="R682" s="17" t="s">
        <v>55</v>
      </c>
      <c r="S682" s="16"/>
      <c r="T682" s="16"/>
      <c r="U682" s="16"/>
      <c r="V682" s="16"/>
      <c r="W682" s="16"/>
      <c r="X682" s="16"/>
      <c r="Y682" s="16"/>
      <c r="Z682" s="16"/>
      <c r="AA682" s="1584">
        <v>0.3</v>
      </c>
    </row>
    <row r="683" spans="1:27" ht="25.5">
      <c r="A683" s="239">
        <v>164</v>
      </c>
      <c r="B683" s="16" t="s">
        <v>14603</v>
      </c>
      <c r="C683" s="1584" t="s">
        <v>14604</v>
      </c>
      <c r="D683" s="1584"/>
      <c r="E683" s="1584">
        <v>0.2</v>
      </c>
      <c r="F683" s="16"/>
      <c r="G683" s="16"/>
      <c r="H683" s="16"/>
      <c r="I683" s="16"/>
      <c r="J683" s="16"/>
      <c r="K683" s="16"/>
      <c r="L683" s="16"/>
      <c r="M683" s="16"/>
      <c r="N683" s="16"/>
      <c r="O683" s="16"/>
      <c r="P683" s="16">
        <v>0.2</v>
      </c>
      <c r="Q683" s="16">
        <v>0.2</v>
      </c>
      <c r="R683" s="17" t="s">
        <v>55</v>
      </c>
      <c r="S683" s="16"/>
      <c r="T683" s="16"/>
      <c r="U683" s="16"/>
      <c r="V683" s="16"/>
      <c r="W683" s="16"/>
      <c r="X683" s="16"/>
      <c r="Y683" s="16"/>
      <c r="Z683" s="16"/>
      <c r="AA683" s="1584">
        <v>0.2</v>
      </c>
    </row>
    <row r="684" spans="1:27">
      <c r="A684" s="239">
        <v>165</v>
      </c>
      <c r="B684" s="16" t="s">
        <v>14605</v>
      </c>
      <c r="C684" s="1584" t="s">
        <v>14606</v>
      </c>
      <c r="D684" s="1584"/>
      <c r="E684" s="1584">
        <v>0.8</v>
      </c>
      <c r="F684" s="16"/>
      <c r="G684" s="16"/>
      <c r="H684" s="16"/>
      <c r="I684" s="16"/>
      <c r="J684" s="16"/>
      <c r="K684" s="16"/>
      <c r="L684" s="16"/>
      <c r="M684" s="16"/>
      <c r="N684" s="16"/>
      <c r="O684" s="16"/>
      <c r="P684" s="16">
        <v>0.8</v>
      </c>
      <c r="Q684" s="16">
        <v>0.8</v>
      </c>
      <c r="R684" s="17" t="s">
        <v>55</v>
      </c>
      <c r="S684" s="16"/>
      <c r="T684" s="16"/>
      <c r="U684" s="16"/>
      <c r="V684" s="16"/>
      <c r="W684" s="16"/>
      <c r="X684" s="16"/>
      <c r="Y684" s="16"/>
      <c r="Z684" s="16"/>
      <c r="AA684" s="1584">
        <v>0.8</v>
      </c>
    </row>
    <row r="685" spans="1:27">
      <c r="A685" s="239">
        <v>166</v>
      </c>
      <c r="B685" s="16" t="s">
        <v>14607</v>
      </c>
      <c r="C685" s="1584" t="s">
        <v>14608</v>
      </c>
      <c r="D685" s="1584"/>
      <c r="E685" s="1584">
        <v>0.9</v>
      </c>
      <c r="F685" s="16"/>
      <c r="G685" s="16"/>
      <c r="H685" s="16"/>
      <c r="I685" s="16"/>
      <c r="J685" s="16"/>
      <c r="K685" s="16"/>
      <c r="L685" s="16"/>
      <c r="M685" s="16"/>
      <c r="N685" s="16"/>
      <c r="O685" s="16"/>
      <c r="P685" s="16">
        <v>0.9</v>
      </c>
      <c r="Q685" s="16">
        <v>0.9</v>
      </c>
      <c r="R685" s="17" t="s">
        <v>55</v>
      </c>
      <c r="S685" s="16"/>
      <c r="T685" s="16"/>
      <c r="U685" s="16"/>
      <c r="V685" s="16"/>
      <c r="W685" s="16"/>
      <c r="X685" s="16"/>
      <c r="Y685" s="16"/>
      <c r="Z685" s="16">
        <v>0.9</v>
      </c>
      <c r="AA685" s="16"/>
    </row>
    <row r="686" spans="1:27">
      <c r="A686" s="239">
        <v>167</v>
      </c>
      <c r="B686" s="16" t="s">
        <v>14609</v>
      </c>
      <c r="C686" s="1584" t="s">
        <v>14610</v>
      </c>
      <c r="D686" s="1584"/>
      <c r="E686" s="1584">
        <v>0.4</v>
      </c>
      <c r="F686" s="16"/>
      <c r="G686" s="16"/>
      <c r="H686" s="16"/>
      <c r="I686" s="16"/>
      <c r="J686" s="16"/>
      <c r="K686" s="16"/>
      <c r="L686" s="16"/>
      <c r="M686" s="16"/>
      <c r="N686" s="16"/>
      <c r="O686" s="16"/>
      <c r="P686" s="16">
        <v>0.4</v>
      </c>
      <c r="Q686" s="16">
        <v>0.4</v>
      </c>
      <c r="R686" s="17" t="s">
        <v>55</v>
      </c>
      <c r="S686" s="16"/>
      <c r="T686" s="16"/>
      <c r="U686" s="16"/>
      <c r="V686" s="16"/>
      <c r="W686" s="16"/>
      <c r="X686" s="16"/>
      <c r="Y686" s="16"/>
      <c r="Z686" s="16"/>
      <c r="AA686" s="1584">
        <v>0.4</v>
      </c>
    </row>
    <row r="687" spans="1:27" ht="25.5">
      <c r="A687" s="239">
        <v>168</v>
      </c>
      <c r="B687" s="16" t="s">
        <v>14611</v>
      </c>
      <c r="C687" s="1584" t="s">
        <v>14612</v>
      </c>
      <c r="D687" s="1584"/>
      <c r="E687" s="1584">
        <v>0.4</v>
      </c>
      <c r="F687" s="16"/>
      <c r="G687" s="16"/>
      <c r="H687" s="16"/>
      <c r="I687" s="16"/>
      <c r="J687" s="16"/>
      <c r="K687" s="16"/>
      <c r="L687" s="16"/>
      <c r="M687" s="16"/>
      <c r="N687" s="16"/>
      <c r="O687" s="16"/>
      <c r="P687" s="16">
        <v>0.4</v>
      </c>
      <c r="Q687" s="16">
        <v>0.4</v>
      </c>
      <c r="R687" s="17" t="s">
        <v>55</v>
      </c>
      <c r="S687" s="16"/>
      <c r="T687" s="16"/>
      <c r="U687" s="16"/>
      <c r="V687" s="16"/>
      <c r="W687" s="16"/>
      <c r="X687" s="16"/>
      <c r="Y687" s="16"/>
      <c r="Z687" s="16"/>
      <c r="AA687" s="1584">
        <v>0.4</v>
      </c>
    </row>
    <row r="688" spans="1:27" ht="25.5">
      <c r="A688" s="239">
        <v>169</v>
      </c>
      <c r="B688" s="16" t="s">
        <v>14613</v>
      </c>
      <c r="C688" s="1584" t="s">
        <v>14614</v>
      </c>
      <c r="D688" s="1584"/>
      <c r="E688" s="1584">
        <v>0.3</v>
      </c>
      <c r="F688" s="16"/>
      <c r="G688" s="16"/>
      <c r="H688" s="16"/>
      <c r="I688" s="16"/>
      <c r="J688" s="16"/>
      <c r="K688" s="16"/>
      <c r="L688" s="16"/>
      <c r="M688" s="16"/>
      <c r="N688" s="16"/>
      <c r="O688" s="16"/>
      <c r="P688" s="16">
        <v>0.3</v>
      </c>
      <c r="Q688" s="16">
        <v>0.3</v>
      </c>
      <c r="R688" s="17" t="s">
        <v>55</v>
      </c>
      <c r="S688" s="16"/>
      <c r="T688" s="16"/>
      <c r="U688" s="16"/>
      <c r="V688" s="16"/>
      <c r="W688" s="16"/>
      <c r="X688" s="16"/>
      <c r="Y688" s="16"/>
      <c r="Z688" s="16"/>
      <c r="AA688" s="1584">
        <v>0.3</v>
      </c>
    </row>
    <row r="689" spans="1:27">
      <c r="A689" s="239">
        <v>170</v>
      </c>
      <c r="B689" s="16" t="s">
        <v>14615</v>
      </c>
      <c r="C689" s="1584" t="s">
        <v>14616</v>
      </c>
      <c r="D689" s="1584"/>
      <c r="E689" s="1584">
        <v>0.3</v>
      </c>
      <c r="F689" s="16"/>
      <c r="G689" s="16"/>
      <c r="H689" s="16"/>
      <c r="I689" s="16"/>
      <c r="J689" s="16"/>
      <c r="K689" s="16"/>
      <c r="L689" s="16"/>
      <c r="M689" s="16"/>
      <c r="N689" s="16"/>
      <c r="O689" s="16"/>
      <c r="P689" s="16">
        <v>0.3</v>
      </c>
      <c r="Q689" s="16">
        <v>0.3</v>
      </c>
      <c r="R689" s="17" t="s">
        <v>55</v>
      </c>
      <c r="S689" s="16"/>
      <c r="T689" s="16"/>
      <c r="U689" s="16"/>
      <c r="V689" s="16"/>
      <c r="W689" s="16"/>
      <c r="X689" s="16"/>
      <c r="Y689" s="16"/>
      <c r="Z689" s="16"/>
      <c r="AA689" s="1584">
        <v>0.3</v>
      </c>
    </row>
    <row r="690" spans="1:27">
      <c r="A690" s="239">
        <v>171</v>
      </c>
      <c r="B690" s="16" t="s">
        <v>14617</v>
      </c>
      <c r="C690" s="1584" t="s">
        <v>14618</v>
      </c>
      <c r="D690" s="1584"/>
      <c r="E690" s="1584">
        <v>0.3</v>
      </c>
      <c r="F690" s="16"/>
      <c r="G690" s="16"/>
      <c r="H690" s="16"/>
      <c r="I690" s="16"/>
      <c r="J690" s="16"/>
      <c r="K690" s="16"/>
      <c r="L690" s="16"/>
      <c r="M690" s="16"/>
      <c r="N690" s="16"/>
      <c r="O690" s="16"/>
      <c r="P690" s="16">
        <v>0.3</v>
      </c>
      <c r="Q690" s="16">
        <v>0.3</v>
      </c>
      <c r="R690" s="17" t="s">
        <v>55</v>
      </c>
      <c r="S690" s="16"/>
      <c r="T690" s="16"/>
      <c r="U690" s="16"/>
      <c r="V690" s="16"/>
      <c r="W690" s="16"/>
      <c r="X690" s="16"/>
      <c r="Y690" s="16"/>
      <c r="Z690" s="16"/>
      <c r="AA690" s="1584">
        <v>0.3</v>
      </c>
    </row>
    <row r="691" spans="1:27">
      <c r="A691" s="239">
        <v>172</v>
      </c>
      <c r="B691" s="16" t="s">
        <v>14619</v>
      </c>
      <c r="C691" s="1584" t="s">
        <v>14620</v>
      </c>
      <c r="D691" s="1584"/>
      <c r="E691" s="1584">
        <v>0.5</v>
      </c>
      <c r="F691" s="16"/>
      <c r="G691" s="16"/>
      <c r="H691" s="16"/>
      <c r="I691" s="16"/>
      <c r="J691" s="16"/>
      <c r="K691" s="16"/>
      <c r="L691" s="16"/>
      <c r="M691" s="16"/>
      <c r="N691" s="16"/>
      <c r="O691" s="16"/>
      <c r="P691" s="16">
        <v>0.5</v>
      </c>
      <c r="Q691" s="16">
        <v>0.5</v>
      </c>
      <c r="R691" s="17" t="s">
        <v>55</v>
      </c>
      <c r="S691" s="16"/>
      <c r="T691" s="16"/>
      <c r="U691" s="16"/>
      <c r="V691" s="16"/>
      <c r="W691" s="16"/>
      <c r="X691" s="16"/>
      <c r="Y691" s="16"/>
      <c r="Z691" s="16"/>
      <c r="AA691" s="1584">
        <v>0.5</v>
      </c>
    </row>
    <row r="692" spans="1:27">
      <c r="A692" s="239">
        <v>173</v>
      </c>
      <c r="B692" s="16" t="s">
        <v>14621</v>
      </c>
      <c r="C692" s="1584" t="s">
        <v>14622</v>
      </c>
      <c r="D692" s="1584"/>
      <c r="E692" s="1584">
        <v>0.4</v>
      </c>
      <c r="F692" s="16"/>
      <c r="G692" s="16"/>
      <c r="H692" s="16"/>
      <c r="I692" s="16"/>
      <c r="J692" s="16"/>
      <c r="K692" s="16"/>
      <c r="L692" s="16"/>
      <c r="M692" s="16"/>
      <c r="N692" s="16"/>
      <c r="O692" s="16"/>
      <c r="P692" s="16">
        <v>0.4</v>
      </c>
      <c r="Q692" s="16">
        <v>0.4</v>
      </c>
      <c r="R692" s="17" t="s">
        <v>55</v>
      </c>
      <c r="S692" s="16"/>
      <c r="T692" s="16"/>
      <c r="U692" s="16"/>
      <c r="V692" s="16"/>
      <c r="W692" s="16"/>
      <c r="X692" s="16"/>
      <c r="Y692" s="16"/>
      <c r="Z692" s="16"/>
      <c r="AA692" s="1584">
        <v>0.4</v>
      </c>
    </row>
    <row r="693" spans="1:27">
      <c r="A693" s="239">
        <v>174</v>
      </c>
      <c r="B693" s="16" t="s">
        <v>14623</v>
      </c>
      <c r="C693" s="1584" t="s">
        <v>14624</v>
      </c>
      <c r="D693" s="1584"/>
      <c r="E693" s="1584">
        <v>0.3</v>
      </c>
      <c r="F693" s="16"/>
      <c r="G693" s="16"/>
      <c r="H693" s="16"/>
      <c r="I693" s="16"/>
      <c r="J693" s="16"/>
      <c r="K693" s="16"/>
      <c r="L693" s="16"/>
      <c r="M693" s="16"/>
      <c r="N693" s="16"/>
      <c r="O693" s="16"/>
      <c r="P693" s="16">
        <v>0.3</v>
      </c>
      <c r="Q693" s="16">
        <v>0.3</v>
      </c>
      <c r="R693" s="17" t="s">
        <v>55</v>
      </c>
      <c r="S693" s="16"/>
      <c r="T693" s="16"/>
      <c r="U693" s="16"/>
      <c r="V693" s="16"/>
      <c r="W693" s="16"/>
      <c r="X693" s="16"/>
      <c r="Y693" s="16"/>
      <c r="Z693" s="16"/>
      <c r="AA693" s="1584">
        <v>0.3</v>
      </c>
    </row>
    <row r="694" spans="1:27">
      <c r="A694" s="239">
        <v>175</v>
      </c>
      <c r="B694" s="16" t="s">
        <v>14625</v>
      </c>
      <c r="C694" s="1584" t="s">
        <v>14626</v>
      </c>
      <c r="D694" s="1584"/>
      <c r="E694" s="1584">
        <v>0.15</v>
      </c>
      <c r="F694" s="16"/>
      <c r="G694" s="16"/>
      <c r="H694" s="16"/>
      <c r="I694" s="16"/>
      <c r="J694" s="16"/>
      <c r="K694" s="16"/>
      <c r="L694" s="16"/>
      <c r="M694" s="16"/>
      <c r="N694" s="16"/>
      <c r="O694" s="16"/>
      <c r="P694" s="16">
        <v>0.15</v>
      </c>
      <c r="Q694" s="16">
        <v>0.15</v>
      </c>
      <c r="R694" s="17" t="s">
        <v>55</v>
      </c>
      <c r="S694" s="16"/>
      <c r="T694" s="16"/>
      <c r="U694" s="16"/>
      <c r="V694" s="16"/>
      <c r="W694" s="16"/>
      <c r="X694" s="16"/>
      <c r="Y694" s="16"/>
      <c r="Z694" s="16"/>
      <c r="AA694" s="1584">
        <v>0.15</v>
      </c>
    </row>
    <row r="695" spans="1:27">
      <c r="A695" s="239">
        <v>176</v>
      </c>
      <c r="B695" s="16" t="s">
        <v>14627</v>
      </c>
      <c r="C695" s="1584" t="s">
        <v>14628</v>
      </c>
      <c r="D695" s="1584"/>
      <c r="E695" s="1584">
        <v>0.4</v>
      </c>
      <c r="F695" s="16"/>
      <c r="G695" s="16"/>
      <c r="H695" s="16"/>
      <c r="I695" s="16"/>
      <c r="J695" s="16"/>
      <c r="K695" s="16"/>
      <c r="L695" s="16"/>
      <c r="M695" s="16"/>
      <c r="N695" s="16"/>
      <c r="O695" s="16"/>
      <c r="P695" s="16">
        <v>0.4</v>
      </c>
      <c r="Q695" s="16">
        <v>0.4</v>
      </c>
      <c r="R695" s="17" t="s">
        <v>55</v>
      </c>
      <c r="S695" s="16"/>
      <c r="T695" s="16"/>
      <c r="U695" s="16"/>
      <c r="V695" s="16"/>
      <c r="W695" s="16"/>
      <c r="X695" s="16"/>
      <c r="Y695" s="16"/>
      <c r="Z695" s="16"/>
      <c r="AA695" s="1584">
        <v>0.4</v>
      </c>
    </row>
    <row r="696" spans="1:27">
      <c r="A696" s="239">
        <v>177</v>
      </c>
      <c r="B696" s="16" t="s">
        <v>14629</v>
      </c>
      <c r="C696" s="1584" t="s">
        <v>14630</v>
      </c>
      <c r="D696" s="1584"/>
      <c r="E696" s="1584">
        <v>0.4</v>
      </c>
      <c r="F696" s="16"/>
      <c r="G696" s="16"/>
      <c r="H696" s="16"/>
      <c r="I696" s="16"/>
      <c r="J696" s="16"/>
      <c r="K696" s="16"/>
      <c r="L696" s="16"/>
      <c r="M696" s="16"/>
      <c r="N696" s="16"/>
      <c r="O696" s="16"/>
      <c r="P696" s="16">
        <v>0.4</v>
      </c>
      <c r="Q696" s="16">
        <v>0.4</v>
      </c>
      <c r="R696" s="17" t="s">
        <v>55</v>
      </c>
      <c r="S696" s="16"/>
      <c r="T696" s="16"/>
      <c r="U696" s="16"/>
      <c r="V696" s="16"/>
      <c r="W696" s="16"/>
      <c r="X696" s="16"/>
      <c r="Y696" s="16"/>
      <c r="Z696" s="16"/>
      <c r="AA696" s="1584">
        <v>0.4</v>
      </c>
    </row>
    <row r="697" spans="1:27">
      <c r="A697" s="239">
        <v>178</v>
      </c>
      <c r="B697" s="16" t="s">
        <v>14631</v>
      </c>
      <c r="C697" s="1584" t="s">
        <v>14594</v>
      </c>
      <c r="D697" s="1584"/>
      <c r="E697" s="1584">
        <v>0.2</v>
      </c>
      <c r="F697" s="16"/>
      <c r="G697" s="16"/>
      <c r="H697" s="16"/>
      <c r="I697" s="16"/>
      <c r="J697" s="16"/>
      <c r="K697" s="16"/>
      <c r="L697" s="16"/>
      <c r="M697" s="16"/>
      <c r="N697" s="16"/>
      <c r="O697" s="16"/>
      <c r="P697" s="16">
        <v>0.2</v>
      </c>
      <c r="Q697" s="16">
        <v>0.2</v>
      </c>
      <c r="R697" s="17" t="s">
        <v>55</v>
      </c>
      <c r="S697" s="16"/>
      <c r="T697" s="16"/>
      <c r="U697" s="16"/>
      <c r="V697" s="16"/>
      <c r="W697" s="16"/>
      <c r="X697" s="16"/>
      <c r="Y697" s="16"/>
      <c r="Z697" s="16"/>
      <c r="AA697" s="1584">
        <v>0.2</v>
      </c>
    </row>
    <row r="698" spans="1:27">
      <c r="A698" s="239">
        <v>179</v>
      </c>
      <c r="B698" s="16" t="s">
        <v>14632</v>
      </c>
      <c r="C698" s="1584" t="s">
        <v>14633</v>
      </c>
      <c r="D698" s="1584"/>
      <c r="E698" s="1584">
        <v>1.3</v>
      </c>
      <c r="F698" s="16"/>
      <c r="G698" s="16"/>
      <c r="H698" s="16"/>
      <c r="I698" s="16"/>
      <c r="J698" s="16"/>
      <c r="K698" s="16"/>
      <c r="L698" s="16"/>
      <c r="M698" s="16"/>
      <c r="N698" s="16"/>
      <c r="O698" s="16"/>
      <c r="P698" s="16">
        <v>1.3</v>
      </c>
      <c r="Q698" s="16">
        <v>1.3</v>
      </c>
      <c r="R698" s="17" t="s">
        <v>55</v>
      </c>
      <c r="S698" s="16">
        <v>1</v>
      </c>
      <c r="T698" s="16"/>
      <c r="U698" s="16"/>
      <c r="V698" s="16"/>
      <c r="W698" s="16"/>
      <c r="X698" s="16"/>
      <c r="Y698" s="16">
        <v>1.3</v>
      </c>
      <c r="Z698" s="16"/>
      <c r="AA698" s="16"/>
    </row>
    <row r="699" spans="1:27">
      <c r="A699" s="239">
        <v>180</v>
      </c>
      <c r="B699" s="16" t="s">
        <v>14634</v>
      </c>
      <c r="C699" s="1584" t="s">
        <v>14635</v>
      </c>
      <c r="D699" s="1584"/>
      <c r="E699" s="1584">
        <v>0.4</v>
      </c>
      <c r="F699" s="16"/>
      <c r="G699" s="16"/>
      <c r="H699" s="16"/>
      <c r="I699" s="16"/>
      <c r="J699" s="16"/>
      <c r="K699" s="16"/>
      <c r="L699" s="16"/>
      <c r="M699" s="16"/>
      <c r="N699" s="16"/>
      <c r="O699" s="16"/>
      <c r="P699" s="16">
        <v>0.4</v>
      </c>
      <c r="Q699" s="16">
        <v>0.4</v>
      </c>
      <c r="R699" s="17" t="s">
        <v>55</v>
      </c>
      <c r="S699" s="16"/>
      <c r="T699" s="16"/>
      <c r="U699" s="16"/>
      <c r="V699" s="16"/>
      <c r="W699" s="16"/>
      <c r="X699" s="16"/>
      <c r="Y699" s="16"/>
      <c r="Z699" s="16"/>
      <c r="AA699" s="1584">
        <v>0.4</v>
      </c>
    </row>
    <row r="700" spans="1:27">
      <c r="A700" s="239">
        <v>181</v>
      </c>
      <c r="B700" s="16" t="s">
        <v>14636</v>
      </c>
      <c r="C700" s="1584" t="s">
        <v>14637</v>
      </c>
      <c r="D700" s="1584"/>
      <c r="E700" s="1584">
        <v>0.6</v>
      </c>
      <c r="F700" s="16"/>
      <c r="G700" s="16"/>
      <c r="H700" s="16"/>
      <c r="I700" s="16"/>
      <c r="J700" s="16"/>
      <c r="K700" s="16"/>
      <c r="L700" s="16"/>
      <c r="M700" s="16"/>
      <c r="N700" s="16"/>
      <c r="O700" s="16"/>
      <c r="P700" s="16">
        <v>0.6</v>
      </c>
      <c r="Q700" s="16">
        <v>0.6</v>
      </c>
      <c r="R700" s="17" t="s">
        <v>55</v>
      </c>
      <c r="S700" s="16"/>
      <c r="T700" s="16"/>
      <c r="U700" s="16"/>
      <c r="V700" s="16"/>
      <c r="W700" s="16"/>
      <c r="X700" s="16"/>
      <c r="Y700" s="16"/>
      <c r="Z700" s="16"/>
      <c r="AA700" s="1584">
        <v>0.6</v>
      </c>
    </row>
    <row r="701" spans="1:27">
      <c r="A701" s="1583">
        <v>182</v>
      </c>
      <c r="B701" s="42" t="s">
        <v>14638</v>
      </c>
      <c r="C701" s="1587" t="s">
        <v>14639</v>
      </c>
      <c r="D701" s="1587"/>
      <c r="E701" s="1587">
        <v>0.5</v>
      </c>
      <c r="F701" s="42">
        <v>0.5</v>
      </c>
      <c r="G701" s="42">
        <v>0.5</v>
      </c>
      <c r="H701" s="42"/>
      <c r="I701" s="42"/>
      <c r="J701" s="42"/>
      <c r="K701" s="42"/>
      <c r="L701" s="42"/>
      <c r="M701" s="42"/>
      <c r="N701" s="42"/>
      <c r="O701" s="42"/>
      <c r="P701" s="42"/>
      <c r="Q701" s="42"/>
      <c r="R701" s="21" t="s">
        <v>55</v>
      </c>
      <c r="S701" s="42"/>
      <c r="T701" s="42"/>
      <c r="U701" s="42"/>
      <c r="V701" s="42"/>
      <c r="W701" s="42"/>
      <c r="X701" s="42"/>
      <c r="Y701" s="42"/>
      <c r="Z701" s="42"/>
      <c r="AA701" s="1587">
        <v>0.5</v>
      </c>
    </row>
    <row r="702" spans="1:27">
      <c r="A702" s="239">
        <v>183</v>
      </c>
      <c r="B702" s="16" t="s">
        <v>14640</v>
      </c>
      <c r="C702" s="1584" t="s">
        <v>14641</v>
      </c>
      <c r="D702" s="1584"/>
      <c r="E702" s="1584">
        <v>0.4</v>
      </c>
      <c r="F702" s="16"/>
      <c r="G702" s="16"/>
      <c r="H702" s="16"/>
      <c r="I702" s="16"/>
      <c r="J702" s="16"/>
      <c r="K702" s="16"/>
      <c r="L702" s="16"/>
      <c r="M702" s="16"/>
      <c r="N702" s="16"/>
      <c r="O702" s="16"/>
      <c r="P702" s="16">
        <v>0.4</v>
      </c>
      <c r="Q702" s="16">
        <v>0.4</v>
      </c>
      <c r="R702" s="17" t="s">
        <v>55</v>
      </c>
      <c r="S702" s="16"/>
      <c r="T702" s="16"/>
      <c r="U702" s="16"/>
      <c r="V702" s="16"/>
      <c r="W702" s="16"/>
      <c r="X702" s="16"/>
      <c r="Y702" s="16"/>
      <c r="Z702" s="16"/>
      <c r="AA702" s="1584">
        <v>0.4</v>
      </c>
    </row>
    <row r="703" spans="1:27">
      <c r="A703" s="239">
        <v>184</v>
      </c>
      <c r="B703" s="16" t="s">
        <v>14642</v>
      </c>
      <c r="C703" s="1584" t="s">
        <v>14643</v>
      </c>
      <c r="D703" s="1584"/>
      <c r="E703" s="1584">
        <v>0.4</v>
      </c>
      <c r="F703" s="16"/>
      <c r="G703" s="16"/>
      <c r="H703" s="16"/>
      <c r="I703" s="16"/>
      <c r="J703" s="16"/>
      <c r="K703" s="16"/>
      <c r="L703" s="16"/>
      <c r="M703" s="16"/>
      <c r="N703" s="16"/>
      <c r="O703" s="16"/>
      <c r="P703" s="16">
        <v>0.4</v>
      </c>
      <c r="Q703" s="16">
        <v>0.4</v>
      </c>
      <c r="R703" s="17" t="s">
        <v>55</v>
      </c>
      <c r="S703" s="16"/>
      <c r="T703" s="16"/>
      <c r="U703" s="16"/>
      <c r="V703" s="16"/>
      <c r="W703" s="16"/>
      <c r="X703" s="16"/>
      <c r="Y703" s="16"/>
      <c r="Z703" s="16"/>
      <c r="AA703" s="1584">
        <v>0.4</v>
      </c>
    </row>
    <row r="704" spans="1:27">
      <c r="A704" s="239">
        <v>185</v>
      </c>
      <c r="B704" s="16" t="s">
        <v>14644</v>
      </c>
      <c r="C704" s="1584" t="s">
        <v>14645</v>
      </c>
      <c r="D704" s="1584"/>
      <c r="E704" s="1584">
        <v>0.7</v>
      </c>
      <c r="F704" s="16"/>
      <c r="G704" s="16"/>
      <c r="H704" s="16"/>
      <c r="I704" s="16"/>
      <c r="J704" s="16"/>
      <c r="K704" s="16"/>
      <c r="L704" s="16"/>
      <c r="M704" s="16"/>
      <c r="N704" s="16"/>
      <c r="O704" s="16"/>
      <c r="P704" s="16">
        <v>0.7</v>
      </c>
      <c r="Q704" s="16">
        <v>0.7</v>
      </c>
      <c r="R704" s="17" t="s">
        <v>55</v>
      </c>
      <c r="S704" s="16"/>
      <c r="T704" s="16"/>
      <c r="U704" s="16"/>
      <c r="V704" s="16"/>
      <c r="W704" s="16"/>
      <c r="X704" s="16"/>
      <c r="Y704" s="16"/>
      <c r="Z704" s="16"/>
      <c r="AA704" s="1584">
        <v>0.7</v>
      </c>
    </row>
    <row r="705" spans="1:27">
      <c r="A705" s="239">
        <v>186</v>
      </c>
      <c r="B705" s="16" t="s">
        <v>14646</v>
      </c>
      <c r="C705" s="1584" t="s">
        <v>14647</v>
      </c>
      <c r="D705" s="1584"/>
      <c r="E705" s="1584">
        <v>0.9</v>
      </c>
      <c r="F705" s="16"/>
      <c r="G705" s="16"/>
      <c r="H705" s="16"/>
      <c r="I705" s="16"/>
      <c r="J705" s="16"/>
      <c r="K705" s="16"/>
      <c r="L705" s="16"/>
      <c r="M705" s="16"/>
      <c r="N705" s="16"/>
      <c r="O705" s="16"/>
      <c r="P705" s="16">
        <v>0.9</v>
      </c>
      <c r="Q705" s="16">
        <v>0.9</v>
      </c>
      <c r="R705" s="17" t="s">
        <v>55</v>
      </c>
      <c r="S705" s="16"/>
      <c r="T705" s="16"/>
      <c r="U705" s="16"/>
      <c r="V705" s="16"/>
      <c r="W705" s="16"/>
      <c r="X705" s="16"/>
      <c r="Y705" s="16"/>
      <c r="Z705" s="16"/>
      <c r="AA705" s="1584">
        <v>0.9</v>
      </c>
    </row>
    <row r="706" spans="1:27">
      <c r="A706" s="239">
        <v>187</v>
      </c>
      <c r="B706" s="16" t="s">
        <v>14648</v>
      </c>
      <c r="C706" s="1584" t="s">
        <v>14649</v>
      </c>
      <c r="D706" s="1584"/>
      <c r="E706" s="1584">
        <v>0.4</v>
      </c>
      <c r="F706" s="16"/>
      <c r="G706" s="16"/>
      <c r="H706" s="16"/>
      <c r="I706" s="16"/>
      <c r="J706" s="16"/>
      <c r="K706" s="16"/>
      <c r="L706" s="16"/>
      <c r="M706" s="16"/>
      <c r="N706" s="16"/>
      <c r="O706" s="16"/>
      <c r="P706" s="16">
        <v>0.4</v>
      </c>
      <c r="Q706" s="16">
        <v>0.4</v>
      </c>
      <c r="R706" s="17" t="s">
        <v>55</v>
      </c>
      <c r="S706" s="16"/>
      <c r="T706" s="16"/>
      <c r="U706" s="16"/>
      <c r="V706" s="16"/>
      <c r="W706" s="16"/>
      <c r="X706" s="16"/>
      <c r="Y706" s="16"/>
      <c r="Z706" s="16"/>
      <c r="AA706" s="1584">
        <v>0.4</v>
      </c>
    </row>
    <row r="707" spans="1:27">
      <c r="A707" s="239">
        <v>188</v>
      </c>
      <c r="B707" s="16" t="s">
        <v>14650</v>
      </c>
      <c r="C707" s="1584" t="s">
        <v>14651</v>
      </c>
      <c r="D707" s="1584"/>
      <c r="E707" s="1584">
        <v>0.5</v>
      </c>
      <c r="F707" s="16"/>
      <c r="G707" s="16"/>
      <c r="H707" s="16"/>
      <c r="I707" s="16"/>
      <c r="J707" s="16"/>
      <c r="K707" s="16"/>
      <c r="L707" s="16"/>
      <c r="M707" s="16"/>
      <c r="N707" s="16"/>
      <c r="O707" s="16"/>
      <c r="P707" s="16">
        <v>0.5</v>
      </c>
      <c r="Q707" s="16">
        <v>0.5</v>
      </c>
      <c r="R707" s="17" t="s">
        <v>55</v>
      </c>
      <c r="S707" s="16"/>
      <c r="T707" s="16"/>
      <c r="U707" s="16"/>
      <c r="V707" s="16"/>
      <c r="W707" s="16"/>
      <c r="X707" s="16"/>
      <c r="Y707" s="16"/>
      <c r="Z707" s="16"/>
      <c r="AA707" s="1584">
        <v>0.5</v>
      </c>
    </row>
    <row r="708" spans="1:27">
      <c r="A708" s="239">
        <v>189</v>
      </c>
      <c r="B708" s="16" t="s">
        <v>14652</v>
      </c>
      <c r="C708" s="1584" t="s">
        <v>14653</v>
      </c>
      <c r="D708" s="1584"/>
      <c r="E708" s="1584">
        <v>0.8</v>
      </c>
      <c r="F708" s="16"/>
      <c r="G708" s="16"/>
      <c r="H708" s="16"/>
      <c r="I708" s="16"/>
      <c r="J708" s="16"/>
      <c r="K708" s="16"/>
      <c r="L708" s="16"/>
      <c r="M708" s="16"/>
      <c r="N708" s="16"/>
      <c r="O708" s="16"/>
      <c r="P708" s="16">
        <v>0.8</v>
      </c>
      <c r="Q708" s="16">
        <v>0.8</v>
      </c>
      <c r="R708" s="17" t="s">
        <v>55</v>
      </c>
      <c r="S708" s="16"/>
      <c r="T708" s="16"/>
      <c r="U708" s="16"/>
      <c r="V708" s="16"/>
      <c r="W708" s="16"/>
      <c r="X708" s="16"/>
      <c r="Y708" s="16"/>
      <c r="Z708" s="16"/>
      <c r="AA708" s="1584">
        <v>0.8</v>
      </c>
    </row>
    <row r="709" spans="1:27">
      <c r="A709" s="239">
        <v>190</v>
      </c>
      <c r="B709" s="16" t="s">
        <v>14654</v>
      </c>
      <c r="C709" s="1584" t="s">
        <v>14655</v>
      </c>
      <c r="D709" s="1584"/>
      <c r="E709" s="1584">
        <v>0.4</v>
      </c>
      <c r="F709" s="16"/>
      <c r="G709" s="16"/>
      <c r="H709" s="16"/>
      <c r="I709" s="16"/>
      <c r="J709" s="16"/>
      <c r="K709" s="16"/>
      <c r="L709" s="16"/>
      <c r="M709" s="16"/>
      <c r="N709" s="16"/>
      <c r="O709" s="16"/>
      <c r="P709" s="16">
        <v>0.4</v>
      </c>
      <c r="Q709" s="16">
        <v>0.4</v>
      </c>
      <c r="R709" s="17" t="s">
        <v>55</v>
      </c>
      <c r="S709" s="16"/>
      <c r="T709" s="16"/>
      <c r="U709" s="16"/>
      <c r="V709" s="16"/>
      <c r="W709" s="16"/>
      <c r="X709" s="16"/>
      <c r="Y709" s="16"/>
      <c r="Z709" s="16"/>
      <c r="AA709" s="1584">
        <v>0.4</v>
      </c>
    </row>
    <row r="710" spans="1:27">
      <c r="A710" s="239">
        <v>191</v>
      </c>
      <c r="B710" s="16" t="s">
        <v>14656</v>
      </c>
      <c r="C710" s="1584" t="s">
        <v>14657</v>
      </c>
      <c r="D710" s="1584"/>
      <c r="E710" s="1584">
        <v>0.9</v>
      </c>
      <c r="F710" s="16"/>
      <c r="G710" s="16"/>
      <c r="H710" s="16"/>
      <c r="I710" s="16"/>
      <c r="J710" s="16"/>
      <c r="K710" s="16"/>
      <c r="L710" s="16"/>
      <c r="M710" s="16"/>
      <c r="N710" s="16"/>
      <c r="O710" s="16"/>
      <c r="P710" s="16">
        <v>0.9</v>
      </c>
      <c r="Q710" s="16">
        <v>0.9</v>
      </c>
      <c r="R710" s="17" t="s">
        <v>55</v>
      </c>
      <c r="S710" s="16"/>
      <c r="T710" s="16"/>
      <c r="U710" s="16"/>
      <c r="V710" s="16"/>
      <c r="W710" s="16"/>
      <c r="X710" s="16"/>
      <c r="Y710" s="16"/>
      <c r="Z710" s="16"/>
      <c r="AA710" s="1584">
        <v>0.9</v>
      </c>
    </row>
    <row r="711" spans="1:27">
      <c r="A711" s="239">
        <v>192</v>
      </c>
      <c r="B711" s="16" t="s">
        <v>14658</v>
      </c>
      <c r="C711" s="1584" t="s">
        <v>14659</v>
      </c>
      <c r="D711" s="1584"/>
      <c r="E711" s="1584">
        <v>0.4</v>
      </c>
      <c r="F711" s="16"/>
      <c r="G711" s="16"/>
      <c r="H711" s="16"/>
      <c r="I711" s="16"/>
      <c r="J711" s="16"/>
      <c r="K711" s="16"/>
      <c r="L711" s="16"/>
      <c r="M711" s="16"/>
      <c r="N711" s="16"/>
      <c r="O711" s="16"/>
      <c r="P711" s="16">
        <v>0.4</v>
      </c>
      <c r="Q711" s="16">
        <v>0.4</v>
      </c>
      <c r="R711" s="17" t="s">
        <v>55</v>
      </c>
      <c r="S711" s="16"/>
      <c r="T711" s="16"/>
      <c r="U711" s="16"/>
      <c r="V711" s="16"/>
      <c r="W711" s="16"/>
      <c r="X711" s="16"/>
      <c r="Y711" s="16"/>
      <c r="Z711" s="16"/>
      <c r="AA711" s="1584">
        <v>0.4</v>
      </c>
    </row>
    <row r="712" spans="1:27">
      <c r="A712" s="239">
        <v>193</v>
      </c>
      <c r="B712" s="16" t="s">
        <v>14660</v>
      </c>
      <c r="C712" s="1584" t="s">
        <v>14661</v>
      </c>
      <c r="D712" s="1584"/>
      <c r="E712" s="1584">
        <v>0.5</v>
      </c>
      <c r="F712" s="16"/>
      <c r="G712" s="16"/>
      <c r="H712" s="16"/>
      <c r="I712" s="16"/>
      <c r="J712" s="16"/>
      <c r="K712" s="16"/>
      <c r="L712" s="16"/>
      <c r="M712" s="16"/>
      <c r="N712" s="16"/>
      <c r="O712" s="16"/>
      <c r="P712" s="16">
        <v>0.5</v>
      </c>
      <c r="Q712" s="16">
        <v>0.5</v>
      </c>
      <c r="R712" s="17" t="s">
        <v>55</v>
      </c>
      <c r="S712" s="16"/>
      <c r="T712" s="16"/>
      <c r="U712" s="16"/>
      <c r="V712" s="16"/>
      <c r="W712" s="16"/>
      <c r="X712" s="16"/>
      <c r="Y712" s="16">
        <v>0.5</v>
      </c>
      <c r="Z712" s="16"/>
      <c r="AA712" s="16"/>
    </row>
    <row r="713" spans="1:27">
      <c r="A713" s="239"/>
      <c r="B713" s="1593" t="s">
        <v>14662</v>
      </c>
      <c r="C713" s="1593"/>
      <c r="D713" s="1593"/>
      <c r="E713" s="1593">
        <f>SUM(E520:E712)</f>
        <v>110.74599999999998</v>
      </c>
      <c r="F713" s="1593">
        <f>SUM(F520:F712)</f>
        <v>25.476000000000003</v>
      </c>
      <c r="G713" s="1593">
        <f>SUM(G520:G712)</f>
        <v>24.976000000000003</v>
      </c>
      <c r="H713" s="1593">
        <f t="shared" ref="H713:O713" si="8">SUM(H520:H712)</f>
        <v>0.5</v>
      </c>
      <c r="I713" s="1593">
        <f t="shared" si="8"/>
        <v>0</v>
      </c>
      <c r="J713" s="1593">
        <f t="shared" si="8"/>
        <v>0</v>
      </c>
      <c r="K713" s="1593">
        <f t="shared" si="8"/>
        <v>0</v>
      </c>
      <c r="L713" s="1593">
        <f t="shared" si="8"/>
        <v>0</v>
      </c>
      <c r="M713" s="1593">
        <f t="shared" si="8"/>
        <v>0</v>
      </c>
      <c r="N713" s="1593">
        <f t="shared" si="8"/>
        <v>0</v>
      </c>
      <c r="O713" s="1593">
        <f t="shared" si="8"/>
        <v>0</v>
      </c>
      <c r="P713" s="1593">
        <f>SUM(P520:P712)</f>
        <v>85.270000000000024</v>
      </c>
      <c r="Q713" s="1593">
        <f>SUM(Q520:Q712)</f>
        <v>84.990000000000023</v>
      </c>
      <c r="R713" s="1593">
        <f t="shared" ref="R713:AA713" si="9">SUM(R520:R712)</f>
        <v>0</v>
      </c>
      <c r="S713" s="1593">
        <f t="shared" si="9"/>
        <v>3</v>
      </c>
      <c r="T713" s="1593">
        <f t="shared" si="9"/>
        <v>0</v>
      </c>
      <c r="U713" s="1593">
        <f t="shared" si="9"/>
        <v>0</v>
      </c>
      <c r="V713" s="1593">
        <f t="shared" si="9"/>
        <v>0</v>
      </c>
      <c r="W713" s="1593">
        <f t="shared" si="9"/>
        <v>0</v>
      </c>
      <c r="X713" s="1593">
        <f t="shared" si="9"/>
        <v>0</v>
      </c>
      <c r="Y713" s="2601">
        <f t="shared" si="9"/>
        <v>14.52</v>
      </c>
      <c r="Z713" s="2601">
        <f t="shared" si="9"/>
        <v>31.596000000000004</v>
      </c>
      <c r="AA713" s="2601">
        <f t="shared" si="9"/>
        <v>59.949999999999953</v>
      </c>
    </row>
    <row r="716" spans="1:27" s="343" customFormat="1" ht="27" customHeight="1">
      <c r="A716" s="1620"/>
      <c r="B716" s="1621" t="s">
        <v>15070</v>
      </c>
      <c r="C716" s="1622"/>
      <c r="D716" s="1622"/>
      <c r="E716" s="1622"/>
      <c r="F716" s="1622"/>
      <c r="G716" s="1622"/>
      <c r="H716" s="1622"/>
      <c r="I716" s="1622"/>
      <c r="J716" s="1622"/>
      <c r="K716" s="1622"/>
      <c r="L716" s="1622"/>
      <c r="M716" s="1622"/>
      <c r="N716" s="1622"/>
      <c r="O716" s="1622"/>
      <c r="P716" s="1622"/>
      <c r="Q716" s="1622"/>
      <c r="R716" s="1622"/>
      <c r="S716" s="1622"/>
      <c r="T716" s="1622"/>
      <c r="U716" s="1622"/>
      <c r="V716" s="1622"/>
      <c r="W716" s="1622"/>
      <c r="X716" s="1622"/>
      <c r="Y716" s="1622"/>
      <c r="Z716" s="1622"/>
      <c r="AA716" s="1623"/>
    </row>
    <row r="717" spans="1:27" ht="25.5">
      <c r="A717" s="1624">
        <v>1</v>
      </c>
      <c r="B717" s="1140" t="s">
        <v>15071</v>
      </c>
      <c r="C717" s="313"/>
      <c r="D717" s="313"/>
      <c r="E717" s="313">
        <v>5.5E-2</v>
      </c>
      <c r="F717" s="313">
        <v>5.5E-2</v>
      </c>
      <c r="G717" s="313">
        <v>5.5E-2</v>
      </c>
      <c r="H717" s="313"/>
      <c r="I717" s="313"/>
      <c r="J717" s="313"/>
      <c r="K717" s="313"/>
      <c r="L717" s="313"/>
      <c r="M717" s="313"/>
      <c r="N717" s="313"/>
      <c r="O717" s="313"/>
      <c r="P717" s="313"/>
      <c r="Q717" s="313"/>
      <c r="R717" s="313"/>
      <c r="S717" s="313"/>
      <c r="T717" s="313"/>
      <c r="U717" s="313"/>
      <c r="V717" s="313"/>
      <c r="W717" s="313"/>
      <c r="X717" s="313"/>
      <c r="Y717" s="313"/>
      <c r="Z717" s="313">
        <v>5.5E-2</v>
      </c>
      <c r="AA717" s="313"/>
    </row>
    <row r="718" spans="1:27">
      <c r="A718" s="1624">
        <v>2</v>
      </c>
      <c r="B718" s="1140" t="s">
        <v>15072</v>
      </c>
      <c r="C718" s="313" t="s">
        <v>15073</v>
      </c>
      <c r="D718" s="313"/>
      <c r="E718" s="313">
        <v>0.64400000000000002</v>
      </c>
      <c r="F718" s="313">
        <v>0.64400000000000002</v>
      </c>
      <c r="G718" s="313">
        <v>0.64400000000000002</v>
      </c>
      <c r="H718" s="313"/>
      <c r="I718" s="313"/>
      <c r="J718" s="313"/>
      <c r="K718" s="313"/>
      <c r="L718" s="313"/>
      <c r="M718" s="313"/>
      <c r="N718" s="313"/>
      <c r="O718" s="313"/>
      <c r="P718" s="313"/>
      <c r="Q718" s="313">
        <v>0.29499999999999998</v>
      </c>
      <c r="R718" s="313" t="s">
        <v>55</v>
      </c>
      <c r="S718" s="313"/>
      <c r="T718" s="313"/>
      <c r="U718" s="313"/>
      <c r="V718" s="313"/>
      <c r="W718" s="313"/>
      <c r="X718" s="313"/>
      <c r="Y718" s="313"/>
      <c r="Z718" s="313">
        <v>0.64400000000000002</v>
      </c>
      <c r="AA718" s="313"/>
    </row>
    <row r="719" spans="1:27">
      <c r="A719" s="1624">
        <v>3</v>
      </c>
      <c r="B719" s="1140" t="s">
        <v>15074</v>
      </c>
      <c r="C719" s="313" t="s">
        <v>15075</v>
      </c>
      <c r="D719" s="313"/>
      <c r="E719" s="313">
        <v>0.92</v>
      </c>
      <c r="F719" s="313">
        <v>0.92</v>
      </c>
      <c r="G719" s="313">
        <v>0.92</v>
      </c>
      <c r="H719" s="313"/>
      <c r="I719" s="313"/>
      <c r="J719" s="313"/>
      <c r="K719" s="313"/>
      <c r="L719" s="313"/>
      <c r="M719" s="313"/>
      <c r="N719" s="313"/>
      <c r="O719" s="313"/>
      <c r="P719" s="313"/>
      <c r="Q719" s="313">
        <v>0.31</v>
      </c>
      <c r="R719" s="313" t="s">
        <v>55</v>
      </c>
      <c r="S719" s="313"/>
      <c r="T719" s="313"/>
      <c r="U719" s="313"/>
      <c r="V719" s="313"/>
      <c r="W719" s="313"/>
      <c r="X719" s="313"/>
      <c r="Y719" s="313"/>
      <c r="Z719" s="313">
        <v>0.92</v>
      </c>
      <c r="AA719" s="313"/>
    </row>
    <row r="720" spans="1:27">
      <c r="A720" s="1624">
        <v>4</v>
      </c>
      <c r="B720" s="1140" t="s">
        <v>15076</v>
      </c>
      <c r="C720" s="313" t="s">
        <v>15077</v>
      </c>
      <c r="D720" s="313"/>
      <c r="E720" s="313">
        <v>0.80400000000000005</v>
      </c>
      <c r="F720" s="313">
        <v>0.80400000000000005</v>
      </c>
      <c r="G720" s="313">
        <v>0.80400000000000005</v>
      </c>
      <c r="H720" s="313"/>
      <c r="I720" s="313"/>
      <c r="J720" s="313"/>
      <c r="K720" s="313"/>
      <c r="L720" s="313"/>
      <c r="M720" s="313"/>
      <c r="N720" s="313"/>
      <c r="O720" s="313"/>
      <c r="P720" s="313"/>
      <c r="Q720" s="313">
        <v>0.61799999999999999</v>
      </c>
      <c r="R720" s="313" t="s">
        <v>55</v>
      </c>
      <c r="S720" s="313"/>
      <c r="T720" s="313"/>
      <c r="U720" s="313"/>
      <c r="V720" s="313"/>
      <c r="W720" s="313"/>
      <c r="X720" s="313"/>
      <c r="Y720" s="313"/>
      <c r="Z720" s="313">
        <v>0.80400000000000005</v>
      </c>
      <c r="AA720" s="313"/>
    </row>
    <row r="721" spans="1:27">
      <c r="A721" s="1624">
        <v>5</v>
      </c>
      <c r="B721" s="1140" t="s">
        <v>15078</v>
      </c>
      <c r="C721" s="313" t="s">
        <v>15079</v>
      </c>
      <c r="D721" s="313"/>
      <c r="E721" s="313">
        <v>0.37</v>
      </c>
      <c r="F721" s="313">
        <v>0.37</v>
      </c>
      <c r="G721" s="313">
        <v>0.37</v>
      </c>
      <c r="H721" s="313"/>
      <c r="I721" s="313"/>
      <c r="J721" s="313"/>
      <c r="K721" s="313"/>
      <c r="L721" s="313"/>
      <c r="M721" s="313"/>
      <c r="N721" s="313"/>
      <c r="O721" s="313"/>
      <c r="P721" s="313"/>
      <c r="Q721" s="313">
        <v>0.26100000000000001</v>
      </c>
      <c r="R721" s="313" t="s">
        <v>55</v>
      </c>
      <c r="S721" s="313"/>
      <c r="T721" s="313"/>
      <c r="U721" s="313"/>
      <c r="V721" s="313"/>
      <c r="W721" s="313"/>
      <c r="X721" s="313"/>
      <c r="Y721" s="313"/>
      <c r="Z721" s="313">
        <v>0.37</v>
      </c>
      <c r="AA721" s="313"/>
    </row>
    <row r="722" spans="1:27">
      <c r="A722" s="1624">
        <v>6</v>
      </c>
      <c r="B722" s="1140" t="s">
        <v>15080</v>
      </c>
      <c r="C722" s="313" t="s">
        <v>15081</v>
      </c>
      <c r="D722" s="313"/>
      <c r="E722" s="313">
        <v>0.69</v>
      </c>
      <c r="F722" s="313">
        <v>0.69</v>
      </c>
      <c r="G722" s="313">
        <v>0.69</v>
      </c>
      <c r="H722" s="313"/>
      <c r="I722" s="313"/>
      <c r="J722" s="313"/>
      <c r="K722" s="313"/>
      <c r="L722" s="313"/>
      <c r="M722" s="313"/>
      <c r="N722" s="313"/>
      <c r="O722" s="313"/>
      <c r="P722" s="313"/>
      <c r="Q722" s="313">
        <v>0.69</v>
      </c>
      <c r="R722" s="313" t="s">
        <v>55</v>
      </c>
      <c r="S722" s="313"/>
      <c r="T722" s="313"/>
      <c r="U722" s="313"/>
      <c r="V722" s="313"/>
      <c r="W722" s="313"/>
      <c r="X722" s="313"/>
      <c r="Y722" s="313"/>
      <c r="Z722" s="313">
        <v>0.69</v>
      </c>
      <c r="AA722" s="313"/>
    </row>
    <row r="723" spans="1:27">
      <c r="A723" s="1624">
        <v>7</v>
      </c>
      <c r="B723" s="1140" t="s">
        <v>15082</v>
      </c>
      <c r="C723" s="313" t="s">
        <v>15083</v>
      </c>
      <c r="D723" s="313"/>
      <c r="E723" s="313">
        <v>1.21</v>
      </c>
      <c r="F723" s="313">
        <v>1.21</v>
      </c>
      <c r="G723" s="313">
        <v>1.21</v>
      </c>
      <c r="H723" s="313"/>
      <c r="I723" s="313"/>
      <c r="J723" s="313"/>
      <c r="K723" s="313"/>
      <c r="L723" s="313"/>
      <c r="M723" s="313"/>
      <c r="N723" s="313"/>
      <c r="O723" s="313"/>
      <c r="P723" s="313"/>
      <c r="Q723" s="313">
        <v>1.0049999999999999</v>
      </c>
      <c r="R723" s="313" t="s">
        <v>55</v>
      </c>
      <c r="S723" s="313"/>
      <c r="T723" s="313"/>
      <c r="U723" s="313"/>
      <c r="V723" s="313"/>
      <c r="W723" s="313"/>
      <c r="X723" s="313"/>
      <c r="Y723" s="313"/>
      <c r="Z723" s="313">
        <v>1.21</v>
      </c>
      <c r="AA723" s="313"/>
    </row>
    <row r="724" spans="1:27">
      <c r="A724" s="1624">
        <v>8</v>
      </c>
      <c r="B724" s="1140" t="s">
        <v>15084</v>
      </c>
      <c r="C724" s="313" t="s">
        <v>15085</v>
      </c>
      <c r="D724" s="313"/>
      <c r="E724" s="313">
        <v>0.53</v>
      </c>
      <c r="F724" s="313">
        <v>0.53</v>
      </c>
      <c r="G724" s="313">
        <v>0.53</v>
      </c>
      <c r="H724" s="313"/>
      <c r="I724" s="313"/>
      <c r="J724" s="313"/>
      <c r="K724" s="313"/>
      <c r="L724" s="313"/>
      <c r="M724" s="313"/>
      <c r="N724" s="313"/>
      <c r="O724" s="313"/>
      <c r="P724" s="313"/>
      <c r="Q724" s="313">
        <v>0.53</v>
      </c>
      <c r="R724" s="313" t="s">
        <v>55</v>
      </c>
      <c r="S724" s="313"/>
      <c r="T724" s="313"/>
      <c r="U724" s="313"/>
      <c r="V724" s="313"/>
      <c r="W724" s="313"/>
      <c r="X724" s="313"/>
      <c r="Y724" s="313"/>
      <c r="Z724" s="313">
        <v>0.53</v>
      </c>
      <c r="AA724" s="313"/>
    </row>
    <row r="725" spans="1:27">
      <c r="A725" s="1624">
        <v>9</v>
      </c>
      <c r="B725" s="1140" t="s">
        <v>15086</v>
      </c>
      <c r="C725" s="313" t="s">
        <v>15087</v>
      </c>
      <c r="D725" s="313"/>
      <c r="E725" s="313">
        <v>0.13</v>
      </c>
      <c r="F725" s="313"/>
      <c r="G725" s="313"/>
      <c r="H725" s="313"/>
      <c r="I725" s="313"/>
      <c r="J725" s="313"/>
      <c r="K725" s="313"/>
      <c r="L725" s="313"/>
      <c r="M725" s="313"/>
      <c r="N725" s="313"/>
      <c r="O725" s="313"/>
      <c r="P725" s="313">
        <v>0.13</v>
      </c>
      <c r="Q725" s="313">
        <v>0.13</v>
      </c>
      <c r="R725" s="313" t="s">
        <v>55</v>
      </c>
      <c r="S725" s="313"/>
      <c r="T725" s="313"/>
      <c r="U725" s="313"/>
      <c r="V725" s="313"/>
      <c r="W725" s="313"/>
      <c r="X725" s="313"/>
      <c r="Y725" s="313"/>
      <c r="Z725" s="313"/>
      <c r="AA725" s="313">
        <v>0.13</v>
      </c>
    </row>
    <row r="726" spans="1:27">
      <c r="A726" s="1624">
        <v>10</v>
      </c>
      <c r="B726" s="1140" t="s">
        <v>15088</v>
      </c>
      <c r="C726" s="313" t="s">
        <v>15089</v>
      </c>
      <c r="D726" s="313"/>
      <c r="E726" s="313">
        <v>0.25</v>
      </c>
      <c r="F726" s="313"/>
      <c r="G726" s="313"/>
      <c r="H726" s="313"/>
      <c r="I726" s="313"/>
      <c r="J726" s="313"/>
      <c r="K726" s="313"/>
      <c r="L726" s="313"/>
      <c r="M726" s="313"/>
      <c r="N726" s="313"/>
      <c r="O726" s="313"/>
      <c r="P726" s="313">
        <v>0.25</v>
      </c>
      <c r="Q726" s="313">
        <v>0.25</v>
      </c>
      <c r="R726" s="313" t="s">
        <v>55</v>
      </c>
      <c r="S726" s="313"/>
      <c r="T726" s="313"/>
      <c r="U726" s="313"/>
      <c r="V726" s="313"/>
      <c r="W726" s="313"/>
      <c r="X726" s="313"/>
      <c r="Y726" s="313"/>
      <c r="Z726" s="313"/>
      <c r="AA726" s="313">
        <v>0.25</v>
      </c>
    </row>
    <row r="727" spans="1:27">
      <c r="A727" s="1624">
        <v>11</v>
      </c>
      <c r="B727" s="1140" t="s">
        <v>15090</v>
      </c>
      <c r="C727" s="313" t="s">
        <v>15091</v>
      </c>
      <c r="D727" s="313"/>
      <c r="E727" s="313">
        <v>0.25</v>
      </c>
      <c r="F727" s="313"/>
      <c r="G727" s="313"/>
      <c r="H727" s="313"/>
      <c r="I727" s="313"/>
      <c r="J727" s="313"/>
      <c r="K727" s="313"/>
      <c r="L727" s="313"/>
      <c r="M727" s="313"/>
      <c r="N727" s="313"/>
      <c r="O727" s="313"/>
      <c r="P727" s="313">
        <v>0.25</v>
      </c>
      <c r="Q727" s="313">
        <v>0.25</v>
      </c>
      <c r="R727" s="313" t="s">
        <v>55</v>
      </c>
      <c r="S727" s="313"/>
      <c r="T727" s="313"/>
      <c r="U727" s="313"/>
      <c r="V727" s="313"/>
      <c r="W727" s="313"/>
      <c r="X727" s="313"/>
      <c r="Y727" s="313"/>
      <c r="Z727" s="313"/>
      <c r="AA727" s="313">
        <v>0.25</v>
      </c>
    </row>
    <row r="728" spans="1:27">
      <c r="A728" s="1624">
        <v>12</v>
      </c>
      <c r="B728" s="1140" t="s">
        <v>15092</v>
      </c>
      <c r="C728" s="313" t="s">
        <v>15093</v>
      </c>
      <c r="D728" s="313"/>
      <c r="E728" s="313">
        <v>0.25</v>
      </c>
      <c r="F728" s="313"/>
      <c r="G728" s="313"/>
      <c r="H728" s="313"/>
      <c r="I728" s="313"/>
      <c r="J728" s="313"/>
      <c r="K728" s="313"/>
      <c r="L728" s="313"/>
      <c r="M728" s="313"/>
      <c r="N728" s="313"/>
      <c r="O728" s="313"/>
      <c r="P728" s="313">
        <v>0.25</v>
      </c>
      <c r="Q728" s="313">
        <v>0.25</v>
      </c>
      <c r="R728" s="313" t="s">
        <v>55</v>
      </c>
      <c r="S728" s="313"/>
      <c r="T728" s="313"/>
      <c r="U728" s="313"/>
      <c r="V728" s="313"/>
      <c r="W728" s="313"/>
      <c r="X728" s="313"/>
      <c r="Y728" s="313"/>
      <c r="Z728" s="313"/>
      <c r="AA728" s="313">
        <v>0.25</v>
      </c>
    </row>
    <row r="729" spans="1:27">
      <c r="A729" s="1624">
        <v>13</v>
      </c>
      <c r="B729" s="1140" t="s">
        <v>15094</v>
      </c>
      <c r="C729" s="313" t="s">
        <v>15095</v>
      </c>
      <c r="D729" s="313"/>
      <c r="E729" s="313">
        <v>0.36399999999999999</v>
      </c>
      <c r="F729" s="313"/>
      <c r="G729" s="313"/>
      <c r="H729" s="313"/>
      <c r="I729" s="313"/>
      <c r="J729" s="313"/>
      <c r="K729" s="313"/>
      <c r="L729" s="313"/>
      <c r="M729" s="313"/>
      <c r="N729" s="313"/>
      <c r="O729" s="313"/>
      <c r="P729" s="313">
        <v>0.36399999999999999</v>
      </c>
      <c r="Q729" s="313">
        <v>0.36399999999999999</v>
      </c>
      <c r="R729" s="313" t="s">
        <v>55</v>
      </c>
      <c r="S729" s="313"/>
      <c r="T729" s="313"/>
      <c r="U729" s="313"/>
      <c r="V729" s="313"/>
      <c r="W729" s="313"/>
      <c r="X729" s="313"/>
      <c r="Y729" s="313"/>
      <c r="Z729" s="313"/>
      <c r="AA729" s="313">
        <v>0.36399999999999999</v>
      </c>
    </row>
    <row r="730" spans="1:27">
      <c r="A730" s="1624">
        <v>14</v>
      </c>
      <c r="B730" s="1140" t="s">
        <v>15096</v>
      </c>
      <c r="C730" s="313" t="s">
        <v>15097</v>
      </c>
      <c r="D730" s="313"/>
      <c r="E730" s="313">
        <v>0.46</v>
      </c>
      <c r="F730" s="313">
        <v>0.46</v>
      </c>
      <c r="G730" s="313">
        <v>0.46</v>
      </c>
      <c r="H730" s="313"/>
      <c r="I730" s="313"/>
      <c r="J730" s="313"/>
      <c r="K730" s="313"/>
      <c r="L730" s="313"/>
      <c r="M730" s="313"/>
      <c r="N730" s="313"/>
      <c r="O730" s="313"/>
      <c r="P730" s="313"/>
      <c r="Q730" s="313"/>
      <c r="R730" s="313" t="s">
        <v>55</v>
      </c>
      <c r="S730" s="313"/>
      <c r="T730" s="313"/>
      <c r="U730" s="313"/>
      <c r="V730" s="313"/>
      <c r="W730" s="313"/>
      <c r="X730" s="313"/>
      <c r="Y730" s="313"/>
      <c r="Z730" s="313">
        <v>0.46</v>
      </c>
      <c r="AA730" s="313"/>
    </row>
    <row r="731" spans="1:27">
      <c r="A731" s="1624">
        <v>15</v>
      </c>
      <c r="B731" s="1140" t="s">
        <v>15098</v>
      </c>
      <c r="C731" s="313" t="s">
        <v>15099</v>
      </c>
      <c r="D731" s="313"/>
      <c r="E731" s="313">
        <v>0.42</v>
      </c>
      <c r="F731" s="313">
        <v>0.42</v>
      </c>
      <c r="G731" s="313">
        <v>0.42</v>
      </c>
      <c r="H731" s="313"/>
      <c r="I731" s="313"/>
      <c r="J731" s="313"/>
      <c r="K731" s="313"/>
      <c r="L731" s="313"/>
      <c r="M731" s="313"/>
      <c r="N731" s="313"/>
      <c r="O731" s="313"/>
      <c r="P731" s="313"/>
      <c r="Q731" s="313"/>
      <c r="R731" s="313" t="s">
        <v>55</v>
      </c>
      <c r="S731" s="313"/>
      <c r="T731" s="313"/>
      <c r="U731" s="313"/>
      <c r="V731" s="313"/>
      <c r="W731" s="313"/>
      <c r="X731" s="313"/>
      <c r="Y731" s="313"/>
      <c r="Z731" s="313">
        <v>0.42</v>
      </c>
      <c r="AA731" s="313"/>
    </row>
    <row r="732" spans="1:27">
      <c r="A732" s="1624">
        <v>16</v>
      </c>
      <c r="B732" s="1140" t="s">
        <v>15100</v>
      </c>
      <c r="C732" s="313" t="s">
        <v>15101</v>
      </c>
      <c r="D732" s="313"/>
      <c r="E732" s="313">
        <v>0.7</v>
      </c>
      <c r="F732" s="313">
        <v>0.7</v>
      </c>
      <c r="G732" s="313">
        <v>0.7</v>
      </c>
      <c r="H732" s="313"/>
      <c r="I732" s="313"/>
      <c r="J732" s="313"/>
      <c r="K732" s="313"/>
      <c r="L732" s="313"/>
      <c r="M732" s="313"/>
      <c r="N732" s="313"/>
      <c r="O732" s="313"/>
      <c r="P732" s="313"/>
      <c r="Q732" s="313">
        <v>0.7</v>
      </c>
      <c r="R732" s="313" t="s">
        <v>55</v>
      </c>
      <c r="S732" s="313"/>
      <c r="T732" s="313"/>
      <c r="U732" s="313"/>
      <c r="V732" s="313"/>
      <c r="W732" s="313"/>
      <c r="X732" s="313"/>
      <c r="Y732" s="313"/>
      <c r="Z732" s="313">
        <v>0.7</v>
      </c>
      <c r="AA732" s="313"/>
    </row>
    <row r="733" spans="1:27">
      <c r="A733" s="1624">
        <v>17</v>
      </c>
      <c r="B733" s="1140" t="s">
        <v>15102</v>
      </c>
      <c r="C733" s="313" t="s">
        <v>15103</v>
      </c>
      <c r="D733" s="313"/>
      <c r="E733" s="313">
        <v>0.26</v>
      </c>
      <c r="F733" s="313"/>
      <c r="G733" s="313"/>
      <c r="H733" s="313"/>
      <c r="I733" s="313"/>
      <c r="J733" s="313"/>
      <c r="K733" s="313"/>
      <c r="L733" s="313"/>
      <c r="M733" s="313"/>
      <c r="N733" s="313"/>
      <c r="O733" s="313"/>
      <c r="P733" s="313">
        <v>0.26</v>
      </c>
      <c r="Q733" s="313">
        <v>0.26</v>
      </c>
      <c r="R733" s="313" t="s">
        <v>55</v>
      </c>
      <c r="S733" s="313"/>
      <c r="T733" s="313"/>
      <c r="U733" s="313"/>
      <c r="V733" s="313"/>
      <c r="W733" s="313"/>
      <c r="X733" s="313"/>
      <c r="Y733" s="313"/>
      <c r="Z733" s="313"/>
      <c r="AA733" s="313">
        <v>0.26</v>
      </c>
    </row>
    <row r="734" spans="1:27">
      <c r="A734" s="1624">
        <v>18</v>
      </c>
      <c r="B734" s="1140" t="s">
        <v>15104</v>
      </c>
      <c r="C734" s="313" t="s">
        <v>15105</v>
      </c>
      <c r="D734" s="313"/>
      <c r="E734" s="313">
        <v>0.23</v>
      </c>
      <c r="F734" s="313">
        <v>0.23</v>
      </c>
      <c r="G734" s="313">
        <v>0.23</v>
      </c>
      <c r="H734" s="313"/>
      <c r="I734" s="313"/>
      <c r="J734" s="313"/>
      <c r="K734" s="313"/>
      <c r="L734" s="313"/>
      <c r="M734" s="313"/>
      <c r="N734" s="313"/>
      <c r="O734" s="313"/>
      <c r="P734" s="313"/>
      <c r="Q734" s="313">
        <v>0.12</v>
      </c>
      <c r="R734" s="313" t="s">
        <v>55</v>
      </c>
      <c r="S734" s="313"/>
      <c r="T734" s="313"/>
      <c r="U734" s="313"/>
      <c r="V734" s="313"/>
      <c r="W734" s="313"/>
      <c r="X734" s="313"/>
      <c r="Y734" s="313"/>
      <c r="Z734" s="313">
        <v>0.23</v>
      </c>
      <c r="AA734" s="313"/>
    </row>
    <row r="735" spans="1:27">
      <c r="A735" s="1624">
        <v>19</v>
      </c>
      <c r="B735" s="1140" t="s">
        <v>15106</v>
      </c>
      <c r="C735" s="313" t="s">
        <v>15107</v>
      </c>
      <c r="D735" s="313"/>
      <c r="E735" s="313">
        <v>7.0000000000000007E-2</v>
      </c>
      <c r="F735" s="313"/>
      <c r="G735" s="313"/>
      <c r="H735" s="313"/>
      <c r="I735" s="313"/>
      <c r="J735" s="313"/>
      <c r="K735" s="313"/>
      <c r="L735" s="313"/>
      <c r="M735" s="313"/>
      <c r="N735" s="313"/>
      <c r="O735" s="313"/>
      <c r="P735" s="313">
        <v>7.0000000000000007E-2</v>
      </c>
      <c r="Q735" s="313">
        <v>7.0000000000000007E-2</v>
      </c>
      <c r="R735" s="313" t="s">
        <v>55</v>
      </c>
      <c r="S735" s="313"/>
      <c r="T735" s="313"/>
      <c r="U735" s="313"/>
      <c r="V735" s="313"/>
      <c r="W735" s="313"/>
      <c r="X735" s="313"/>
      <c r="Y735" s="313"/>
      <c r="Z735" s="313"/>
      <c r="AA735" s="313">
        <v>7.0000000000000007E-2</v>
      </c>
    </row>
    <row r="736" spans="1:27">
      <c r="A736" s="1624">
        <v>20</v>
      </c>
      <c r="B736" s="1140" t="s">
        <v>15108</v>
      </c>
      <c r="C736" s="313" t="s">
        <v>15109</v>
      </c>
      <c r="D736" s="313"/>
      <c r="E736" s="313">
        <v>7.0000000000000007E-2</v>
      </c>
      <c r="F736" s="313"/>
      <c r="G736" s="313"/>
      <c r="H736" s="313"/>
      <c r="I736" s="313"/>
      <c r="J736" s="313"/>
      <c r="K736" s="313"/>
      <c r="L736" s="313"/>
      <c r="M736" s="313"/>
      <c r="N736" s="313"/>
      <c r="O736" s="313"/>
      <c r="P736" s="313">
        <v>7.0000000000000007E-2</v>
      </c>
      <c r="Q736" s="313">
        <v>7.0000000000000007E-2</v>
      </c>
      <c r="R736" s="313" t="s">
        <v>55</v>
      </c>
      <c r="S736" s="313"/>
      <c r="T736" s="313"/>
      <c r="U736" s="313"/>
      <c r="V736" s="313"/>
      <c r="W736" s="313"/>
      <c r="X736" s="313"/>
      <c r="Y736" s="313"/>
      <c r="Z736" s="313"/>
      <c r="AA736" s="313">
        <v>7.0000000000000007E-2</v>
      </c>
    </row>
    <row r="737" spans="1:27">
      <c r="A737" s="1624">
        <v>21</v>
      </c>
      <c r="B737" s="1140" t="s">
        <v>15110</v>
      </c>
      <c r="C737" s="313" t="s">
        <v>15111</v>
      </c>
      <c r="D737" s="313"/>
      <c r="E737" s="313">
        <v>0.98</v>
      </c>
      <c r="F737" s="313">
        <v>0.98</v>
      </c>
      <c r="G737" s="313">
        <v>0.98</v>
      </c>
      <c r="H737" s="313"/>
      <c r="I737" s="313"/>
      <c r="J737" s="313"/>
      <c r="K737" s="313"/>
      <c r="L737" s="313"/>
      <c r="M737" s="313"/>
      <c r="N737" s="313"/>
      <c r="O737" s="313"/>
      <c r="P737" s="313"/>
      <c r="Q737" s="313"/>
      <c r="R737" s="313" t="s">
        <v>55</v>
      </c>
      <c r="S737" s="313"/>
      <c r="T737" s="313"/>
      <c r="U737" s="313"/>
      <c r="V737" s="313"/>
      <c r="W737" s="313"/>
      <c r="X737" s="313"/>
      <c r="Y737" s="313"/>
      <c r="Z737" s="313">
        <v>0.98</v>
      </c>
      <c r="AA737" s="313"/>
    </row>
    <row r="738" spans="1:27">
      <c r="A738" s="1624">
        <v>22</v>
      </c>
      <c r="B738" s="1140" t="s">
        <v>15112</v>
      </c>
      <c r="C738" s="313" t="s">
        <v>15113</v>
      </c>
      <c r="D738" s="313"/>
      <c r="E738" s="313">
        <v>0.26</v>
      </c>
      <c r="F738" s="313">
        <v>0.26</v>
      </c>
      <c r="G738" s="313">
        <v>0.26</v>
      </c>
      <c r="H738" s="313"/>
      <c r="I738" s="313"/>
      <c r="J738" s="313"/>
      <c r="K738" s="313"/>
      <c r="L738" s="313"/>
      <c r="M738" s="313"/>
      <c r="N738" s="313"/>
      <c r="O738" s="313"/>
      <c r="P738" s="313"/>
      <c r="Q738" s="313">
        <v>0.26</v>
      </c>
      <c r="R738" s="313" t="s">
        <v>55</v>
      </c>
      <c r="S738" s="313"/>
      <c r="T738" s="313"/>
      <c r="U738" s="313"/>
      <c r="V738" s="313"/>
      <c r="W738" s="313"/>
      <c r="X738" s="313"/>
      <c r="Y738" s="313"/>
      <c r="Z738" s="313">
        <v>0.26</v>
      </c>
      <c r="AA738" s="313"/>
    </row>
    <row r="739" spans="1:27">
      <c r="A739" s="1624">
        <v>23</v>
      </c>
      <c r="B739" s="1140" t="s">
        <v>15114</v>
      </c>
      <c r="C739" s="313" t="s">
        <v>15115</v>
      </c>
      <c r="D739" s="313"/>
      <c r="E739" s="313">
        <v>0.32</v>
      </c>
      <c r="F739" s="313"/>
      <c r="G739" s="313"/>
      <c r="H739" s="313"/>
      <c r="I739" s="313"/>
      <c r="J739" s="313"/>
      <c r="K739" s="313"/>
      <c r="L739" s="313"/>
      <c r="M739" s="313"/>
      <c r="N739" s="313"/>
      <c r="O739" s="313"/>
      <c r="P739" s="313">
        <v>0.32</v>
      </c>
      <c r="Q739" s="313">
        <v>0.32</v>
      </c>
      <c r="R739" s="313" t="s">
        <v>55</v>
      </c>
      <c r="S739" s="313"/>
      <c r="T739" s="313"/>
      <c r="U739" s="313"/>
      <c r="V739" s="313"/>
      <c r="W739" s="313"/>
      <c r="X739" s="313"/>
      <c r="Y739" s="313"/>
      <c r="Z739" s="313"/>
      <c r="AA739" s="313">
        <v>0.32</v>
      </c>
    </row>
    <row r="740" spans="1:27">
      <c r="A740" s="1624">
        <v>24</v>
      </c>
      <c r="B740" s="1140" t="s">
        <v>15116</v>
      </c>
      <c r="C740" s="313" t="s">
        <v>15117</v>
      </c>
      <c r="D740" s="313"/>
      <c r="E740" s="313">
        <v>0.26</v>
      </c>
      <c r="F740" s="313">
        <v>0.26</v>
      </c>
      <c r="G740" s="313">
        <v>0.26</v>
      </c>
      <c r="H740" s="313"/>
      <c r="I740" s="313"/>
      <c r="J740" s="313"/>
      <c r="K740" s="313"/>
      <c r="L740" s="313"/>
      <c r="M740" s="313"/>
      <c r="N740" s="313"/>
      <c r="O740" s="313"/>
      <c r="P740" s="313"/>
      <c r="Q740" s="313"/>
      <c r="R740" s="313" t="s">
        <v>55</v>
      </c>
      <c r="S740" s="313"/>
      <c r="T740" s="313"/>
      <c r="U740" s="313"/>
      <c r="V740" s="313"/>
      <c r="W740" s="313"/>
      <c r="X740" s="313"/>
      <c r="Y740" s="313"/>
      <c r="Z740" s="313">
        <v>0.26</v>
      </c>
      <c r="AA740" s="313"/>
    </row>
    <row r="741" spans="1:27">
      <c r="A741" s="1624">
        <v>25</v>
      </c>
      <c r="B741" s="1140" t="s">
        <v>15118</v>
      </c>
      <c r="C741" s="313" t="s">
        <v>15119</v>
      </c>
      <c r="D741" s="313"/>
      <c r="E741" s="313">
        <v>0.31</v>
      </c>
      <c r="F741" s="313">
        <v>0.31</v>
      </c>
      <c r="G741" s="313">
        <v>0.31</v>
      </c>
      <c r="H741" s="313"/>
      <c r="I741" s="313"/>
      <c r="J741" s="313"/>
      <c r="K741" s="313"/>
      <c r="L741" s="313"/>
      <c r="M741" s="313"/>
      <c r="N741" s="313"/>
      <c r="O741" s="313"/>
      <c r="P741" s="313"/>
      <c r="Q741" s="313"/>
      <c r="R741" s="313" t="s">
        <v>55</v>
      </c>
      <c r="S741" s="313"/>
      <c r="T741" s="313"/>
      <c r="U741" s="313"/>
      <c r="V741" s="313"/>
      <c r="W741" s="313"/>
      <c r="X741" s="313"/>
      <c r="Y741" s="313"/>
      <c r="Z741" s="313">
        <v>0.31</v>
      </c>
      <c r="AA741" s="313"/>
    </row>
    <row r="742" spans="1:27">
      <c r="A742" s="1624">
        <v>26</v>
      </c>
      <c r="B742" s="1140" t="s">
        <v>15120</v>
      </c>
      <c r="C742" s="313" t="s">
        <v>15121</v>
      </c>
      <c r="D742" s="313"/>
      <c r="E742" s="313">
        <v>0.24</v>
      </c>
      <c r="F742" s="313">
        <v>0.24</v>
      </c>
      <c r="G742" s="313">
        <v>0.24</v>
      </c>
      <c r="H742" s="313"/>
      <c r="I742" s="313"/>
      <c r="J742" s="313"/>
      <c r="K742" s="313"/>
      <c r="L742" s="313"/>
      <c r="M742" s="313"/>
      <c r="N742" s="313"/>
      <c r="O742" s="313"/>
      <c r="P742" s="313"/>
      <c r="Q742" s="313"/>
      <c r="R742" s="313" t="s">
        <v>55</v>
      </c>
      <c r="S742" s="313"/>
      <c r="T742" s="313"/>
      <c r="U742" s="313"/>
      <c r="V742" s="313"/>
      <c r="W742" s="313"/>
      <c r="X742" s="313"/>
      <c r="Y742" s="313"/>
      <c r="Z742" s="313">
        <v>0.24</v>
      </c>
      <c r="AA742" s="313"/>
    </row>
    <row r="743" spans="1:27">
      <c r="A743" s="1624">
        <v>27</v>
      </c>
      <c r="B743" s="1140" t="s">
        <v>15122</v>
      </c>
      <c r="C743" s="313" t="s">
        <v>15123</v>
      </c>
      <c r="D743" s="313"/>
      <c r="E743" s="313">
        <v>0.3</v>
      </c>
      <c r="F743" s="313"/>
      <c r="G743" s="313"/>
      <c r="H743" s="313"/>
      <c r="I743" s="313"/>
      <c r="J743" s="313"/>
      <c r="K743" s="313"/>
      <c r="L743" s="313"/>
      <c r="M743" s="313"/>
      <c r="N743" s="313"/>
      <c r="O743" s="313"/>
      <c r="P743" s="313">
        <v>0.3</v>
      </c>
      <c r="Q743" s="313">
        <v>0.3</v>
      </c>
      <c r="R743" s="313" t="s">
        <v>55</v>
      </c>
      <c r="S743" s="313"/>
      <c r="T743" s="313"/>
      <c r="U743" s="313"/>
      <c r="V743" s="313"/>
      <c r="W743" s="313"/>
      <c r="X743" s="313"/>
      <c r="Y743" s="313"/>
      <c r="Z743" s="313"/>
      <c r="AA743" s="313">
        <v>0.3</v>
      </c>
    </row>
    <row r="744" spans="1:27">
      <c r="A744" s="1624">
        <v>28</v>
      </c>
      <c r="B744" s="1140" t="s">
        <v>15124</v>
      </c>
      <c r="C744" s="313" t="s">
        <v>15125</v>
      </c>
      <c r="D744" s="313"/>
      <c r="E744" s="313">
        <v>0.36</v>
      </c>
      <c r="F744" s="313"/>
      <c r="G744" s="313"/>
      <c r="H744" s="313"/>
      <c r="I744" s="313"/>
      <c r="J744" s="313"/>
      <c r="K744" s="313"/>
      <c r="L744" s="313"/>
      <c r="M744" s="313"/>
      <c r="N744" s="313"/>
      <c r="O744" s="313"/>
      <c r="P744" s="313">
        <v>0.36</v>
      </c>
      <c r="Q744" s="313">
        <v>0.36</v>
      </c>
      <c r="R744" s="313" t="s">
        <v>55</v>
      </c>
      <c r="S744" s="313"/>
      <c r="T744" s="313"/>
      <c r="U744" s="313"/>
      <c r="V744" s="313"/>
      <c r="W744" s="313"/>
      <c r="X744" s="313"/>
      <c r="Y744" s="313"/>
      <c r="Z744" s="313"/>
      <c r="AA744" s="313">
        <v>0.36</v>
      </c>
    </row>
    <row r="745" spans="1:27">
      <c r="A745" s="1624">
        <v>29</v>
      </c>
      <c r="B745" s="1140" t="s">
        <v>6110</v>
      </c>
      <c r="C745" s="313" t="s">
        <v>15126</v>
      </c>
      <c r="D745" s="313"/>
      <c r="E745" s="313">
        <v>1.1000000000000001</v>
      </c>
      <c r="F745" s="313"/>
      <c r="G745" s="313"/>
      <c r="H745" s="313"/>
      <c r="I745" s="313"/>
      <c r="J745" s="313"/>
      <c r="K745" s="313"/>
      <c r="L745" s="313"/>
      <c r="M745" s="313"/>
      <c r="N745" s="313"/>
      <c r="O745" s="313"/>
      <c r="P745" s="313">
        <v>1.1000000000000001</v>
      </c>
      <c r="Q745" s="313">
        <v>1.1000000000000001</v>
      </c>
      <c r="R745" s="313" t="s">
        <v>55</v>
      </c>
      <c r="S745" s="313"/>
      <c r="T745" s="313"/>
      <c r="U745" s="313"/>
      <c r="V745" s="313"/>
      <c r="W745" s="313"/>
      <c r="X745" s="313"/>
      <c r="Y745" s="313"/>
      <c r="Z745" s="313"/>
      <c r="AA745" s="313">
        <v>1.1000000000000001</v>
      </c>
    </row>
    <row r="746" spans="1:27">
      <c r="A746" s="1624">
        <v>30</v>
      </c>
      <c r="B746" s="1140" t="s">
        <v>15127</v>
      </c>
      <c r="C746" s="313" t="s">
        <v>15128</v>
      </c>
      <c r="D746" s="313"/>
      <c r="E746" s="313">
        <v>0.6</v>
      </c>
      <c r="F746" s="313">
        <v>0.6</v>
      </c>
      <c r="G746" s="313">
        <v>0.6</v>
      </c>
      <c r="H746" s="313"/>
      <c r="I746" s="313"/>
      <c r="J746" s="313"/>
      <c r="K746" s="313"/>
      <c r="L746" s="313"/>
      <c r="M746" s="313"/>
      <c r="N746" s="313"/>
      <c r="O746" s="313"/>
      <c r="P746" s="313"/>
      <c r="Q746" s="313">
        <v>0.6</v>
      </c>
      <c r="R746" s="313" t="s">
        <v>55</v>
      </c>
      <c r="S746" s="313"/>
      <c r="T746" s="313"/>
      <c r="U746" s="313"/>
      <c r="V746" s="313"/>
      <c r="W746" s="313"/>
      <c r="X746" s="313"/>
      <c r="Y746" s="313"/>
      <c r="Z746" s="313">
        <v>0.6</v>
      </c>
      <c r="AA746" s="313"/>
    </row>
    <row r="747" spans="1:27">
      <c r="A747" s="1624">
        <v>31</v>
      </c>
      <c r="B747" s="1140" t="s">
        <v>6440</v>
      </c>
      <c r="C747" s="313" t="s">
        <v>15129</v>
      </c>
      <c r="D747" s="313"/>
      <c r="E747" s="313">
        <v>0.32</v>
      </c>
      <c r="F747" s="313">
        <v>0.32</v>
      </c>
      <c r="G747" s="313">
        <v>0.32</v>
      </c>
      <c r="H747" s="313"/>
      <c r="I747" s="313"/>
      <c r="J747" s="313"/>
      <c r="K747" s="313"/>
      <c r="L747" s="313"/>
      <c r="M747" s="313"/>
      <c r="N747" s="313"/>
      <c r="O747" s="313"/>
      <c r="P747" s="313"/>
      <c r="Q747" s="313">
        <v>0.32</v>
      </c>
      <c r="R747" s="313" t="s">
        <v>55</v>
      </c>
      <c r="S747" s="313"/>
      <c r="T747" s="313"/>
      <c r="U747" s="313"/>
      <c r="V747" s="313"/>
      <c r="W747" s="313"/>
      <c r="X747" s="313"/>
      <c r="Y747" s="313"/>
      <c r="Z747" s="313">
        <v>0.32</v>
      </c>
      <c r="AA747" s="313"/>
    </row>
    <row r="748" spans="1:27">
      <c r="A748" s="1624">
        <v>32</v>
      </c>
      <c r="B748" s="1140" t="s">
        <v>15130</v>
      </c>
      <c r="C748" s="313" t="s">
        <v>15131</v>
      </c>
      <c r="D748" s="313"/>
      <c r="E748" s="313">
        <v>0.35</v>
      </c>
      <c r="F748" s="313"/>
      <c r="G748" s="313"/>
      <c r="H748" s="313"/>
      <c r="I748" s="313"/>
      <c r="J748" s="313"/>
      <c r="K748" s="313"/>
      <c r="L748" s="313"/>
      <c r="M748" s="313"/>
      <c r="N748" s="313"/>
      <c r="O748" s="313"/>
      <c r="P748" s="313">
        <v>0.35</v>
      </c>
      <c r="Q748" s="313">
        <v>0.35</v>
      </c>
      <c r="R748" s="313" t="s">
        <v>55</v>
      </c>
      <c r="S748" s="313"/>
      <c r="T748" s="313"/>
      <c r="U748" s="313"/>
      <c r="V748" s="313"/>
      <c r="W748" s="313"/>
      <c r="X748" s="313"/>
      <c r="Y748" s="313"/>
      <c r="Z748" s="313"/>
      <c r="AA748" s="313">
        <v>0.35</v>
      </c>
    </row>
    <row r="749" spans="1:27">
      <c r="A749" s="1624">
        <v>33</v>
      </c>
      <c r="B749" s="1140" t="s">
        <v>1052</v>
      </c>
      <c r="C749" s="313" t="s">
        <v>15132</v>
      </c>
      <c r="D749" s="313"/>
      <c r="E749" s="313">
        <v>0.35</v>
      </c>
      <c r="F749" s="313">
        <v>0.35</v>
      </c>
      <c r="G749" s="313">
        <v>0.35</v>
      </c>
      <c r="H749" s="313"/>
      <c r="I749" s="313"/>
      <c r="J749" s="313"/>
      <c r="K749" s="313"/>
      <c r="L749" s="313"/>
      <c r="M749" s="313"/>
      <c r="N749" s="313"/>
      <c r="O749" s="313"/>
      <c r="P749" s="313"/>
      <c r="Q749" s="313">
        <v>0.35</v>
      </c>
      <c r="R749" s="313" t="s">
        <v>55</v>
      </c>
      <c r="S749" s="313"/>
      <c r="T749" s="313"/>
      <c r="U749" s="313"/>
      <c r="V749" s="313"/>
      <c r="W749" s="313"/>
      <c r="X749" s="313"/>
      <c r="Y749" s="313"/>
      <c r="Z749" s="313">
        <v>0.35</v>
      </c>
      <c r="AA749" s="313"/>
    </row>
    <row r="750" spans="1:27">
      <c r="A750" s="1624">
        <v>34</v>
      </c>
      <c r="B750" s="1140" t="s">
        <v>15133</v>
      </c>
      <c r="C750" s="313"/>
      <c r="D750" s="313"/>
      <c r="E750" s="313">
        <v>0.25</v>
      </c>
      <c r="F750" s="313"/>
      <c r="G750" s="313"/>
      <c r="H750" s="313"/>
      <c r="I750" s="313"/>
      <c r="J750" s="313"/>
      <c r="K750" s="313"/>
      <c r="L750" s="313"/>
      <c r="M750" s="313"/>
      <c r="N750" s="313"/>
      <c r="O750" s="313"/>
      <c r="P750" s="313">
        <v>0.25</v>
      </c>
      <c r="Q750" s="313">
        <v>0.25</v>
      </c>
      <c r="R750" s="313" t="s">
        <v>55</v>
      </c>
      <c r="S750" s="313"/>
      <c r="T750" s="313"/>
      <c r="U750" s="313"/>
      <c r="V750" s="313"/>
      <c r="W750" s="313"/>
      <c r="X750" s="313"/>
      <c r="Y750" s="313"/>
      <c r="Z750" s="313"/>
      <c r="AA750" s="313">
        <v>0.25</v>
      </c>
    </row>
    <row r="751" spans="1:27">
      <c r="A751" s="1624">
        <v>35</v>
      </c>
      <c r="B751" s="1140" t="s">
        <v>15134</v>
      </c>
      <c r="C751" s="313"/>
      <c r="D751" s="313"/>
      <c r="E751" s="313">
        <v>0.6</v>
      </c>
      <c r="F751" s="313"/>
      <c r="G751" s="313"/>
      <c r="H751" s="313"/>
      <c r="I751" s="313"/>
      <c r="J751" s="313"/>
      <c r="K751" s="313"/>
      <c r="L751" s="313"/>
      <c r="M751" s="313"/>
      <c r="N751" s="313"/>
      <c r="O751" s="313"/>
      <c r="P751" s="313">
        <v>0.6</v>
      </c>
      <c r="Q751" s="313">
        <v>0.6</v>
      </c>
      <c r="R751" s="313" t="s">
        <v>55</v>
      </c>
      <c r="S751" s="313"/>
      <c r="T751" s="313"/>
      <c r="U751" s="313"/>
      <c r="V751" s="313"/>
      <c r="W751" s="313"/>
      <c r="X751" s="313"/>
      <c r="Y751" s="313"/>
      <c r="Z751" s="313"/>
      <c r="AA751" s="313">
        <v>0.6</v>
      </c>
    </row>
    <row r="752" spans="1:27">
      <c r="A752" s="1624">
        <v>36</v>
      </c>
      <c r="B752" s="1140" t="s">
        <v>6034</v>
      </c>
      <c r="C752" s="313"/>
      <c r="D752" s="313"/>
      <c r="E752" s="313">
        <v>0.3</v>
      </c>
      <c r="F752" s="313"/>
      <c r="G752" s="313"/>
      <c r="H752" s="313"/>
      <c r="I752" s="313"/>
      <c r="J752" s="313"/>
      <c r="K752" s="313"/>
      <c r="L752" s="313"/>
      <c r="M752" s="313"/>
      <c r="N752" s="313"/>
      <c r="O752" s="313"/>
      <c r="P752" s="313">
        <v>0.3</v>
      </c>
      <c r="Q752" s="313">
        <v>0.3</v>
      </c>
      <c r="R752" s="313" t="s">
        <v>55</v>
      </c>
      <c r="S752" s="313"/>
      <c r="T752" s="313"/>
      <c r="U752" s="313"/>
      <c r="V752" s="313"/>
      <c r="W752" s="313"/>
      <c r="X752" s="313"/>
      <c r="Y752" s="313"/>
      <c r="Z752" s="313"/>
      <c r="AA752" s="313">
        <v>0.3</v>
      </c>
    </row>
    <row r="753" spans="1:27">
      <c r="A753" s="1624">
        <v>37</v>
      </c>
      <c r="B753" s="1140" t="s">
        <v>15135</v>
      </c>
      <c r="C753" s="313"/>
      <c r="D753" s="313"/>
      <c r="E753" s="313">
        <v>0.2</v>
      </c>
      <c r="F753" s="313"/>
      <c r="G753" s="313"/>
      <c r="H753" s="313"/>
      <c r="I753" s="313"/>
      <c r="J753" s="313"/>
      <c r="K753" s="313"/>
      <c r="L753" s="313"/>
      <c r="M753" s="313"/>
      <c r="N753" s="313"/>
      <c r="O753" s="313"/>
      <c r="P753" s="313">
        <v>0.2</v>
      </c>
      <c r="Q753" s="313">
        <v>0.2</v>
      </c>
      <c r="R753" s="313" t="s">
        <v>55</v>
      </c>
      <c r="S753" s="313"/>
      <c r="T753" s="313"/>
      <c r="U753" s="313"/>
      <c r="V753" s="313"/>
      <c r="W753" s="313"/>
      <c r="X753" s="313"/>
      <c r="Y753" s="313"/>
      <c r="Z753" s="313"/>
      <c r="AA753" s="313">
        <v>0.2</v>
      </c>
    </row>
    <row r="754" spans="1:27">
      <c r="A754" s="1624">
        <v>38</v>
      </c>
      <c r="B754" s="1140" t="s">
        <v>15136</v>
      </c>
      <c r="C754" s="313" t="s">
        <v>15137</v>
      </c>
      <c r="D754" s="313"/>
      <c r="E754" s="313">
        <v>0.82</v>
      </c>
      <c r="F754" s="313"/>
      <c r="G754" s="313"/>
      <c r="H754" s="313"/>
      <c r="I754" s="313"/>
      <c r="J754" s="313"/>
      <c r="K754" s="313"/>
      <c r="L754" s="313"/>
      <c r="M754" s="313"/>
      <c r="N754" s="313"/>
      <c r="O754" s="313"/>
      <c r="P754" s="313">
        <v>0.82</v>
      </c>
      <c r="Q754" s="313">
        <v>0.82</v>
      </c>
      <c r="R754" s="313" t="s">
        <v>55</v>
      </c>
      <c r="S754" s="313"/>
      <c r="T754" s="313"/>
      <c r="U754" s="313"/>
      <c r="V754" s="313"/>
      <c r="W754" s="313"/>
      <c r="X754" s="313"/>
      <c r="Y754" s="313"/>
      <c r="Z754" s="313"/>
      <c r="AA754" s="313">
        <v>0.82</v>
      </c>
    </row>
    <row r="755" spans="1:27">
      <c r="A755" s="1624">
        <v>39</v>
      </c>
      <c r="B755" s="1140" t="s">
        <v>15138</v>
      </c>
      <c r="C755" s="313"/>
      <c r="D755" s="313"/>
      <c r="E755" s="313">
        <v>0.3</v>
      </c>
      <c r="F755" s="313"/>
      <c r="G755" s="313"/>
      <c r="H755" s="313"/>
      <c r="I755" s="313"/>
      <c r="J755" s="313"/>
      <c r="K755" s="313"/>
      <c r="L755" s="313"/>
      <c r="M755" s="313"/>
      <c r="N755" s="313"/>
      <c r="O755" s="313"/>
      <c r="P755" s="313">
        <v>0.3</v>
      </c>
      <c r="Q755" s="313">
        <v>0.3</v>
      </c>
      <c r="R755" s="313" t="s">
        <v>55</v>
      </c>
      <c r="S755" s="313"/>
      <c r="T755" s="313"/>
      <c r="U755" s="313"/>
      <c r="V755" s="313"/>
      <c r="W755" s="313"/>
      <c r="X755" s="313"/>
      <c r="Y755" s="313"/>
      <c r="Z755" s="313"/>
      <c r="AA755" s="313">
        <v>0.3</v>
      </c>
    </row>
    <row r="756" spans="1:27">
      <c r="A756" s="1624">
        <v>40</v>
      </c>
      <c r="B756" s="1140" t="s">
        <v>15139</v>
      </c>
      <c r="C756" s="313"/>
      <c r="D756" s="313"/>
      <c r="E756" s="313">
        <v>0.2</v>
      </c>
      <c r="F756" s="313"/>
      <c r="G756" s="313"/>
      <c r="H756" s="313"/>
      <c r="I756" s="313"/>
      <c r="J756" s="313"/>
      <c r="K756" s="313"/>
      <c r="L756" s="313"/>
      <c r="M756" s="313"/>
      <c r="N756" s="313"/>
      <c r="O756" s="313"/>
      <c r="P756" s="313">
        <v>0.2</v>
      </c>
      <c r="Q756" s="313">
        <v>0.2</v>
      </c>
      <c r="R756" s="313" t="s">
        <v>55</v>
      </c>
      <c r="S756" s="313"/>
      <c r="T756" s="313"/>
      <c r="U756" s="313"/>
      <c r="V756" s="313"/>
      <c r="W756" s="313"/>
      <c r="X756" s="313"/>
      <c r="Y756" s="313"/>
      <c r="Z756" s="313"/>
      <c r="AA756" s="313">
        <v>0.2</v>
      </c>
    </row>
    <row r="757" spans="1:27">
      <c r="A757" s="1624">
        <v>41</v>
      </c>
      <c r="B757" s="1140" t="s">
        <v>15140</v>
      </c>
      <c r="C757" s="313" t="s">
        <v>15141</v>
      </c>
      <c r="D757" s="313"/>
      <c r="E757" s="313">
        <v>0.28000000000000003</v>
      </c>
      <c r="F757" s="313"/>
      <c r="G757" s="313"/>
      <c r="H757" s="313"/>
      <c r="I757" s="313"/>
      <c r="J757" s="313"/>
      <c r="K757" s="313"/>
      <c r="L757" s="313"/>
      <c r="M757" s="313"/>
      <c r="N757" s="313"/>
      <c r="O757" s="313"/>
      <c r="P757" s="313">
        <v>0.28000000000000003</v>
      </c>
      <c r="Q757" s="313">
        <v>0.28000000000000003</v>
      </c>
      <c r="R757" s="313" t="s">
        <v>55</v>
      </c>
      <c r="S757" s="313"/>
      <c r="T757" s="313"/>
      <c r="U757" s="313"/>
      <c r="V757" s="313"/>
      <c r="W757" s="313"/>
      <c r="X757" s="313"/>
      <c r="Y757" s="313"/>
      <c r="Z757" s="313"/>
      <c r="AA757" s="313">
        <v>0.28000000000000003</v>
      </c>
    </row>
    <row r="758" spans="1:27">
      <c r="A758" s="1624">
        <v>42</v>
      </c>
      <c r="B758" s="1140" t="s">
        <v>15142</v>
      </c>
      <c r="C758" s="313" t="s">
        <v>15143</v>
      </c>
      <c r="D758" s="313"/>
      <c r="E758" s="313">
        <v>0.43</v>
      </c>
      <c r="F758" s="313"/>
      <c r="G758" s="313"/>
      <c r="H758" s="313"/>
      <c r="I758" s="313"/>
      <c r="J758" s="313"/>
      <c r="K758" s="313"/>
      <c r="L758" s="313"/>
      <c r="M758" s="313"/>
      <c r="N758" s="313"/>
      <c r="O758" s="313"/>
      <c r="P758" s="313">
        <v>0.43</v>
      </c>
      <c r="Q758" s="313">
        <v>0.43</v>
      </c>
      <c r="R758" s="313" t="s">
        <v>55</v>
      </c>
      <c r="S758" s="313"/>
      <c r="T758" s="313"/>
      <c r="U758" s="313"/>
      <c r="V758" s="313"/>
      <c r="W758" s="313"/>
      <c r="X758" s="313"/>
      <c r="Y758" s="313"/>
      <c r="Z758" s="313"/>
      <c r="AA758" s="313">
        <v>0.43</v>
      </c>
    </row>
    <row r="759" spans="1:27">
      <c r="A759" s="1624">
        <v>43</v>
      </c>
      <c r="B759" s="1140" t="s">
        <v>15144</v>
      </c>
      <c r="C759" s="313"/>
      <c r="D759" s="313"/>
      <c r="E759" s="313">
        <v>0.4</v>
      </c>
      <c r="F759" s="313"/>
      <c r="G759" s="313"/>
      <c r="H759" s="313"/>
      <c r="I759" s="313"/>
      <c r="J759" s="313"/>
      <c r="K759" s="313"/>
      <c r="L759" s="313"/>
      <c r="M759" s="313"/>
      <c r="N759" s="313"/>
      <c r="O759" s="313"/>
      <c r="P759" s="313">
        <v>0.4</v>
      </c>
      <c r="Q759" s="313">
        <v>0.4</v>
      </c>
      <c r="R759" s="313" t="s">
        <v>55</v>
      </c>
      <c r="S759" s="313"/>
      <c r="T759" s="313"/>
      <c r="U759" s="313"/>
      <c r="V759" s="313"/>
      <c r="W759" s="313"/>
      <c r="X759" s="313"/>
      <c r="Y759" s="313"/>
      <c r="Z759" s="313"/>
      <c r="AA759" s="313">
        <v>0.4</v>
      </c>
    </row>
    <row r="760" spans="1:27">
      <c r="A760" s="1624">
        <v>44</v>
      </c>
      <c r="B760" s="1140" t="s">
        <v>15145</v>
      </c>
      <c r="C760" s="313" t="s">
        <v>15146</v>
      </c>
      <c r="D760" s="313"/>
      <c r="E760" s="313">
        <v>0.8</v>
      </c>
      <c r="F760" s="313"/>
      <c r="G760" s="313"/>
      <c r="H760" s="313"/>
      <c r="I760" s="313"/>
      <c r="J760" s="313"/>
      <c r="K760" s="313"/>
      <c r="L760" s="313"/>
      <c r="M760" s="313"/>
      <c r="N760" s="313"/>
      <c r="O760" s="313"/>
      <c r="P760" s="313">
        <v>0.8</v>
      </c>
      <c r="Q760" s="313">
        <v>0.8</v>
      </c>
      <c r="R760" s="313" t="s">
        <v>55</v>
      </c>
      <c r="S760" s="313"/>
      <c r="T760" s="313"/>
      <c r="U760" s="313"/>
      <c r="V760" s="313"/>
      <c r="W760" s="313"/>
      <c r="X760" s="313"/>
      <c r="Y760" s="313"/>
      <c r="Z760" s="313"/>
      <c r="AA760" s="313">
        <v>0.8</v>
      </c>
    </row>
    <row r="761" spans="1:27">
      <c r="A761" s="1624">
        <v>45</v>
      </c>
      <c r="B761" s="1140" t="s">
        <v>15147</v>
      </c>
      <c r="C761" s="313"/>
      <c r="D761" s="313"/>
      <c r="E761" s="313">
        <v>0.25</v>
      </c>
      <c r="F761" s="313"/>
      <c r="G761" s="313"/>
      <c r="H761" s="313"/>
      <c r="I761" s="313"/>
      <c r="J761" s="313"/>
      <c r="K761" s="313"/>
      <c r="L761" s="313"/>
      <c r="M761" s="313"/>
      <c r="N761" s="313"/>
      <c r="O761" s="313"/>
      <c r="P761" s="313">
        <v>0.25</v>
      </c>
      <c r="Q761" s="313">
        <v>0.25</v>
      </c>
      <c r="R761" s="313" t="s">
        <v>55</v>
      </c>
      <c r="S761" s="313"/>
      <c r="T761" s="313"/>
      <c r="U761" s="313"/>
      <c r="V761" s="313"/>
      <c r="W761" s="313"/>
      <c r="X761" s="313"/>
      <c r="Y761" s="313"/>
      <c r="Z761" s="313"/>
      <c r="AA761" s="313">
        <v>0.25</v>
      </c>
    </row>
    <row r="762" spans="1:27">
      <c r="A762" s="1624">
        <v>46</v>
      </c>
      <c r="B762" s="1140" t="s">
        <v>15148</v>
      </c>
      <c r="C762" s="313"/>
      <c r="D762" s="313"/>
      <c r="E762" s="313">
        <v>0.2</v>
      </c>
      <c r="F762" s="313"/>
      <c r="G762" s="313"/>
      <c r="H762" s="313"/>
      <c r="I762" s="313"/>
      <c r="J762" s="313"/>
      <c r="K762" s="313"/>
      <c r="L762" s="313"/>
      <c r="M762" s="313"/>
      <c r="N762" s="313"/>
      <c r="O762" s="313"/>
      <c r="P762" s="313">
        <v>0.2</v>
      </c>
      <c r="Q762" s="313">
        <v>0.2</v>
      </c>
      <c r="R762" s="313" t="s">
        <v>55</v>
      </c>
      <c r="S762" s="313"/>
      <c r="T762" s="313"/>
      <c r="U762" s="313"/>
      <c r="V762" s="313"/>
      <c r="W762" s="313"/>
      <c r="X762" s="313"/>
      <c r="Y762" s="313"/>
      <c r="Z762" s="313"/>
      <c r="AA762" s="313">
        <v>0.2</v>
      </c>
    </row>
    <row r="763" spans="1:27">
      <c r="A763" s="1624">
        <v>47</v>
      </c>
      <c r="B763" s="1140" t="s">
        <v>15149</v>
      </c>
      <c r="C763" s="313"/>
      <c r="D763" s="313"/>
      <c r="E763" s="313">
        <v>0.1</v>
      </c>
      <c r="F763" s="313"/>
      <c r="G763" s="313"/>
      <c r="H763" s="313"/>
      <c r="I763" s="313"/>
      <c r="J763" s="313"/>
      <c r="K763" s="313"/>
      <c r="L763" s="313"/>
      <c r="M763" s="313"/>
      <c r="N763" s="313"/>
      <c r="O763" s="313"/>
      <c r="P763" s="313">
        <v>0.1</v>
      </c>
      <c r="Q763" s="313">
        <v>0.1</v>
      </c>
      <c r="R763" s="313" t="s">
        <v>55</v>
      </c>
      <c r="S763" s="313"/>
      <c r="T763" s="313"/>
      <c r="U763" s="313"/>
      <c r="V763" s="313"/>
      <c r="W763" s="313"/>
      <c r="X763" s="313"/>
      <c r="Y763" s="313"/>
      <c r="Z763" s="313"/>
      <c r="AA763" s="313">
        <v>0.1</v>
      </c>
    </row>
    <row r="764" spans="1:27">
      <c r="A764" s="1624">
        <v>48</v>
      </c>
      <c r="B764" s="1140" t="s">
        <v>15150</v>
      </c>
      <c r="C764" s="313" t="s">
        <v>15151</v>
      </c>
      <c r="D764" s="313"/>
      <c r="E764" s="313">
        <v>0.92</v>
      </c>
      <c r="F764" s="313"/>
      <c r="G764" s="313"/>
      <c r="H764" s="313"/>
      <c r="I764" s="313"/>
      <c r="J764" s="313"/>
      <c r="K764" s="313"/>
      <c r="L764" s="313"/>
      <c r="M764" s="313"/>
      <c r="N764" s="313"/>
      <c r="O764" s="313"/>
      <c r="P764" s="313">
        <v>0.92</v>
      </c>
      <c r="Q764" s="313">
        <v>0.92</v>
      </c>
      <c r="R764" s="313" t="s">
        <v>55</v>
      </c>
      <c r="S764" s="313"/>
      <c r="T764" s="313"/>
      <c r="U764" s="313"/>
      <c r="V764" s="313"/>
      <c r="W764" s="313"/>
      <c r="X764" s="313"/>
      <c r="Y764" s="313"/>
      <c r="Z764" s="313"/>
      <c r="AA764" s="313">
        <v>0.92</v>
      </c>
    </row>
    <row r="765" spans="1:27">
      <c r="A765" s="1624">
        <v>49</v>
      </c>
      <c r="B765" s="1140" t="s">
        <v>15152</v>
      </c>
      <c r="C765" s="313"/>
      <c r="D765" s="313"/>
      <c r="E765" s="313">
        <v>0.9</v>
      </c>
      <c r="F765" s="313"/>
      <c r="G765" s="313"/>
      <c r="H765" s="313"/>
      <c r="I765" s="313"/>
      <c r="J765" s="313"/>
      <c r="K765" s="313"/>
      <c r="L765" s="313"/>
      <c r="M765" s="313"/>
      <c r="N765" s="313"/>
      <c r="O765" s="313"/>
      <c r="P765" s="313">
        <v>0.9</v>
      </c>
      <c r="Q765" s="313">
        <v>0.9</v>
      </c>
      <c r="R765" s="313" t="s">
        <v>55</v>
      </c>
      <c r="S765" s="313"/>
      <c r="T765" s="313"/>
      <c r="U765" s="313"/>
      <c r="V765" s="313"/>
      <c r="W765" s="313"/>
      <c r="X765" s="313"/>
      <c r="Y765" s="313"/>
      <c r="Z765" s="313"/>
      <c r="AA765" s="313">
        <v>0.9</v>
      </c>
    </row>
    <row r="766" spans="1:27">
      <c r="A766" s="1624">
        <v>50</v>
      </c>
      <c r="B766" s="1140" t="s">
        <v>15153</v>
      </c>
      <c r="C766" s="313"/>
      <c r="D766" s="313"/>
      <c r="E766" s="313">
        <v>0.48</v>
      </c>
      <c r="F766" s="313"/>
      <c r="G766" s="313"/>
      <c r="H766" s="313"/>
      <c r="I766" s="313"/>
      <c r="J766" s="313"/>
      <c r="K766" s="313"/>
      <c r="L766" s="313"/>
      <c r="M766" s="313"/>
      <c r="N766" s="313"/>
      <c r="O766" s="313"/>
      <c r="P766" s="313">
        <v>0.48</v>
      </c>
      <c r="Q766" s="313">
        <v>0.48</v>
      </c>
      <c r="R766" s="313" t="s">
        <v>55</v>
      </c>
      <c r="S766" s="313"/>
      <c r="T766" s="313"/>
      <c r="U766" s="313"/>
      <c r="V766" s="313"/>
      <c r="W766" s="313"/>
      <c r="X766" s="313"/>
      <c r="Y766" s="313"/>
      <c r="Z766" s="313"/>
      <c r="AA766" s="313">
        <v>0.48</v>
      </c>
    </row>
    <row r="767" spans="1:27">
      <c r="A767" s="1624">
        <v>51</v>
      </c>
      <c r="B767" s="1140" t="s">
        <v>7578</v>
      </c>
      <c r="C767" s="313"/>
      <c r="D767" s="313"/>
      <c r="E767" s="313">
        <v>0.35</v>
      </c>
      <c r="F767" s="313"/>
      <c r="G767" s="313"/>
      <c r="H767" s="313"/>
      <c r="I767" s="313"/>
      <c r="J767" s="313"/>
      <c r="K767" s="313"/>
      <c r="L767" s="313"/>
      <c r="M767" s="313"/>
      <c r="N767" s="313"/>
      <c r="O767" s="313"/>
      <c r="P767" s="313">
        <v>0.35</v>
      </c>
      <c r="Q767" s="313">
        <v>0.35</v>
      </c>
      <c r="R767" s="313" t="s">
        <v>55</v>
      </c>
      <c r="S767" s="313"/>
      <c r="T767" s="313"/>
      <c r="U767" s="313"/>
      <c r="V767" s="313"/>
      <c r="W767" s="313"/>
      <c r="X767" s="313"/>
      <c r="Y767" s="313"/>
      <c r="Z767" s="313"/>
      <c r="AA767" s="313">
        <v>0.35</v>
      </c>
    </row>
    <row r="768" spans="1:27">
      <c r="A768" s="1624">
        <v>52</v>
      </c>
      <c r="B768" s="1140" t="s">
        <v>15154</v>
      </c>
      <c r="C768" s="313"/>
      <c r="D768" s="313"/>
      <c r="E768" s="313">
        <v>0.21</v>
      </c>
      <c r="F768" s="313"/>
      <c r="G768" s="313"/>
      <c r="H768" s="313"/>
      <c r="I768" s="313"/>
      <c r="J768" s="313"/>
      <c r="K768" s="313"/>
      <c r="L768" s="313"/>
      <c r="M768" s="313"/>
      <c r="N768" s="313"/>
      <c r="O768" s="313"/>
      <c r="P768" s="313">
        <v>0.21</v>
      </c>
      <c r="Q768" s="313">
        <v>0.21</v>
      </c>
      <c r="R768" s="313" t="s">
        <v>55</v>
      </c>
      <c r="S768" s="313"/>
      <c r="T768" s="313"/>
      <c r="U768" s="313"/>
      <c r="V768" s="313"/>
      <c r="W768" s="313"/>
      <c r="X768" s="313"/>
      <c r="Y768" s="313"/>
      <c r="Z768" s="313"/>
      <c r="AA768" s="313">
        <v>0.21</v>
      </c>
    </row>
    <row r="769" spans="1:27">
      <c r="A769" s="1624">
        <v>53</v>
      </c>
      <c r="B769" s="1140" t="s">
        <v>15155</v>
      </c>
      <c r="C769" s="313"/>
      <c r="D769" s="313"/>
      <c r="E769" s="313">
        <v>0.2</v>
      </c>
      <c r="F769" s="313"/>
      <c r="G769" s="313"/>
      <c r="H769" s="313"/>
      <c r="I769" s="313"/>
      <c r="J769" s="313"/>
      <c r="K769" s="313"/>
      <c r="L769" s="313"/>
      <c r="M769" s="313"/>
      <c r="N769" s="313"/>
      <c r="O769" s="313"/>
      <c r="P769" s="313">
        <v>0.2</v>
      </c>
      <c r="Q769" s="313">
        <v>0.2</v>
      </c>
      <c r="R769" s="313" t="s">
        <v>55</v>
      </c>
      <c r="S769" s="313"/>
      <c r="T769" s="313"/>
      <c r="U769" s="313"/>
      <c r="V769" s="313"/>
      <c r="W769" s="313"/>
      <c r="X769" s="313"/>
      <c r="Y769" s="313"/>
      <c r="Z769" s="313"/>
      <c r="AA769" s="313">
        <v>0.2</v>
      </c>
    </row>
    <row r="770" spans="1:27">
      <c r="A770" s="1624">
        <v>54</v>
      </c>
      <c r="B770" s="1140" t="s">
        <v>15156</v>
      </c>
      <c r="C770" s="313"/>
      <c r="D770" s="313"/>
      <c r="E770" s="313">
        <v>0.3</v>
      </c>
      <c r="F770" s="313"/>
      <c r="G770" s="313"/>
      <c r="H770" s="313"/>
      <c r="I770" s="313"/>
      <c r="J770" s="313"/>
      <c r="K770" s="313"/>
      <c r="L770" s="313"/>
      <c r="M770" s="313"/>
      <c r="N770" s="313"/>
      <c r="O770" s="313"/>
      <c r="P770" s="313">
        <v>0.3</v>
      </c>
      <c r="Q770" s="313">
        <v>0.3</v>
      </c>
      <c r="R770" s="313" t="s">
        <v>55</v>
      </c>
      <c r="S770" s="313"/>
      <c r="T770" s="313"/>
      <c r="U770" s="313"/>
      <c r="V770" s="313"/>
      <c r="W770" s="313"/>
      <c r="X770" s="313"/>
      <c r="Y770" s="313"/>
      <c r="Z770" s="313"/>
      <c r="AA770" s="313">
        <v>0.3</v>
      </c>
    </row>
    <row r="771" spans="1:27">
      <c r="A771" s="1624">
        <v>55</v>
      </c>
      <c r="B771" s="1140" t="s">
        <v>15157</v>
      </c>
      <c r="C771" s="313" t="s">
        <v>15158</v>
      </c>
      <c r="D771" s="313"/>
      <c r="E771" s="313">
        <v>0.68</v>
      </c>
      <c r="F771" s="313"/>
      <c r="G771" s="313"/>
      <c r="H771" s="313"/>
      <c r="I771" s="313"/>
      <c r="J771" s="313"/>
      <c r="K771" s="313"/>
      <c r="L771" s="313"/>
      <c r="M771" s="313"/>
      <c r="N771" s="313"/>
      <c r="O771" s="313"/>
      <c r="P771" s="313">
        <v>0.68</v>
      </c>
      <c r="Q771" s="313">
        <v>0.68</v>
      </c>
      <c r="R771" s="313" t="s">
        <v>55</v>
      </c>
      <c r="S771" s="313"/>
      <c r="T771" s="313"/>
      <c r="U771" s="313"/>
      <c r="V771" s="313"/>
      <c r="W771" s="313"/>
      <c r="X771" s="313"/>
      <c r="Y771" s="313"/>
      <c r="Z771" s="313"/>
      <c r="AA771" s="313">
        <v>0.68</v>
      </c>
    </row>
    <row r="772" spans="1:27">
      <c r="A772" s="1624">
        <v>56</v>
      </c>
      <c r="B772" s="1140" t="s">
        <v>15159</v>
      </c>
      <c r="C772" s="313"/>
      <c r="D772" s="313"/>
      <c r="E772" s="313">
        <v>0.35</v>
      </c>
      <c r="F772" s="313"/>
      <c r="G772" s="313"/>
      <c r="H772" s="313"/>
      <c r="I772" s="313"/>
      <c r="J772" s="313"/>
      <c r="K772" s="313"/>
      <c r="L772" s="313"/>
      <c r="M772" s="313"/>
      <c r="N772" s="313"/>
      <c r="O772" s="313"/>
      <c r="P772" s="313">
        <v>0.35</v>
      </c>
      <c r="Q772" s="313">
        <v>0.35</v>
      </c>
      <c r="R772" s="313" t="s">
        <v>55</v>
      </c>
      <c r="S772" s="313"/>
      <c r="T772" s="313"/>
      <c r="U772" s="313"/>
      <c r="V772" s="313"/>
      <c r="W772" s="313"/>
      <c r="X772" s="313"/>
      <c r="Y772" s="313"/>
      <c r="Z772" s="313"/>
      <c r="AA772" s="313">
        <v>0.35</v>
      </c>
    </row>
    <row r="773" spans="1:27">
      <c r="A773" s="1624">
        <v>57</v>
      </c>
      <c r="B773" s="1140" t="s">
        <v>15160</v>
      </c>
      <c r="C773" s="313"/>
      <c r="D773" s="313"/>
      <c r="E773" s="313">
        <v>0.2</v>
      </c>
      <c r="F773" s="313"/>
      <c r="G773" s="313"/>
      <c r="H773" s="313"/>
      <c r="I773" s="313"/>
      <c r="J773" s="313"/>
      <c r="K773" s="313"/>
      <c r="L773" s="313"/>
      <c r="M773" s="313"/>
      <c r="N773" s="313"/>
      <c r="O773" s="313"/>
      <c r="P773" s="313">
        <v>0.2</v>
      </c>
      <c r="Q773" s="313">
        <v>0.2</v>
      </c>
      <c r="R773" s="313" t="s">
        <v>55</v>
      </c>
      <c r="S773" s="313"/>
      <c r="T773" s="313"/>
      <c r="U773" s="313"/>
      <c r="V773" s="313"/>
      <c r="W773" s="313"/>
      <c r="X773" s="313"/>
      <c r="Y773" s="313"/>
      <c r="Z773" s="313"/>
      <c r="AA773" s="313">
        <v>0.2</v>
      </c>
    </row>
    <row r="774" spans="1:27">
      <c r="A774" s="1624">
        <v>58</v>
      </c>
      <c r="B774" s="1140" t="s">
        <v>8096</v>
      </c>
      <c r="C774" s="313"/>
      <c r="D774" s="313"/>
      <c r="E774" s="313">
        <v>0.15</v>
      </c>
      <c r="F774" s="313"/>
      <c r="G774" s="313"/>
      <c r="H774" s="313"/>
      <c r="I774" s="313"/>
      <c r="J774" s="313"/>
      <c r="K774" s="313"/>
      <c r="L774" s="313"/>
      <c r="M774" s="313"/>
      <c r="N774" s="313"/>
      <c r="O774" s="313"/>
      <c r="P774" s="313">
        <v>0.15</v>
      </c>
      <c r="Q774" s="313">
        <v>0.15</v>
      </c>
      <c r="R774" s="313" t="s">
        <v>55</v>
      </c>
      <c r="S774" s="313"/>
      <c r="T774" s="313"/>
      <c r="U774" s="313"/>
      <c r="V774" s="313"/>
      <c r="W774" s="313"/>
      <c r="X774" s="313"/>
      <c r="Y774" s="313"/>
      <c r="Z774" s="313"/>
      <c r="AA774" s="313">
        <v>0.15</v>
      </c>
    </row>
    <row r="775" spans="1:27">
      <c r="A775" s="1624">
        <v>59</v>
      </c>
      <c r="B775" s="1140" t="s">
        <v>15161</v>
      </c>
      <c r="C775" s="313"/>
      <c r="D775" s="313"/>
      <c r="E775" s="313">
        <v>0.55000000000000004</v>
      </c>
      <c r="F775" s="313"/>
      <c r="G775" s="313"/>
      <c r="H775" s="313"/>
      <c r="I775" s="313"/>
      <c r="J775" s="313"/>
      <c r="K775" s="313"/>
      <c r="L775" s="313"/>
      <c r="M775" s="313"/>
      <c r="N775" s="313"/>
      <c r="O775" s="313"/>
      <c r="P775" s="313">
        <v>0.55000000000000004</v>
      </c>
      <c r="Q775" s="313">
        <v>0.55000000000000004</v>
      </c>
      <c r="R775" s="313" t="s">
        <v>55</v>
      </c>
      <c r="S775" s="313"/>
      <c r="T775" s="313"/>
      <c r="U775" s="313"/>
      <c r="V775" s="313"/>
      <c r="W775" s="313"/>
      <c r="X775" s="313"/>
      <c r="Y775" s="313"/>
      <c r="Z775" s="313"/>
      <c r="AA775" s="313">
        <v>0.55000000000000004</v>
      </c>
    </row>
    <row r="776" spans="1:27">
      <c r="A776" s="1624">
        <v>60</v>
      </c>
      <c r="B776" s="1140" t="s">
        <v>8114</v>
      </c>
      <c r="C776" s="313" t="s">
        <v>15162</v>
      </c>
      <c r="D776" s="313"/>
      <c r="E776" s="313">
        <v>0.38</v>
      </c>
      <c r="F776" s="313"/>
      <c r="G776" s="313"/>
      <c r="H776" s="313"/>
      <c r="I776" s="313"/>
      <c r="J776" s="313"/>
      <c r="K776" s="313"/>
      <c r="L776" s="313"/>
      <c r="M776" s="313"/>
      <c r="N776" s="313"/>
      <c r="O776" s="313"/>
      <c r="P776" s="313">
        <v>0.38</v>
      </c>
      <c r="Q776" s="313">
        <v>0.38</v>
      </c>
      <c r="R776" s="313" t="s">
        <v>55</v>
      </c>
      <c r="S776" s="313"/>
      <c r="T776" s="313"/>
      <c r="U776" s="313"/>
      <c r="V776" s="313"/>
      <c r="W776" s="313"/>
      <c r="X776" s="313"/>
      <c r="Y776" s="313"/>
      <c r="Z776" s="313"/>
      <c r="AA776" s="313">
        <v>0.38</v>
      </c>
    </row>
    <row r="777" spans="1:27">
      <c r="A777" s="1624">
        <v>61</v>
      </c>
      <c r="B777" s="1140" t="s">
        <v>15163</v>
      </c>
      <c r="C777" s="313"/>
      <c r="D777" s="313"/>
      <c r="E777" s="313">
        <v>0.2</v>
      </c>
      <c r="F777" s="313"/>
      <c r="G777" s="313"/>
      <c r="H777" s="313"/>
      <c r="I777" s="313"/>
      <c r="J777" s="313"/>
      <c r="K777" s="313"/>
      <c r="L777" s="313"/>
      <c r="M777" s="313"/>
      <c r="N777" s="313"/>
      <c r="O777" s="313"/>
      <c r="P777" s="313">
        <v>0.2</v>
      </c>
      <c r="Q777" s="313">
        <v>0.2</v>
      </c>
      <c r="R777" s="313" t="s">
        <v>55</v>
      </c>
      <c r="S777" s="313"/>
      <c r="T777" s="313"/>
      <c r="U777" s="313"/>
      <c r="V777" s="313"/>
      <c r="W777" s="313"/>
      <c r="X777" s="313"/>
      <c r="Y777" s="313"/>
      <c r="Z777" s="313"/>
      <c r="AA777" s="313">
        <v>0.2</v>
      </c>
    </row>
    <row r="778" spans="1:27">
      <c r="A778" s="1624">
        <v>62</v>
      </c>
      <c r="B778" s="1140" t="s">
        <v>15164</v>
      </c>
      <c r="C778" s="313"/>
      <c r="D778" s="313"/>
      <c r="E778" s="313">
        <v>0.1</v>
      </c>
      <c r="F778" s="313"/>
      <c r="G778" s="313"/>
      <c r="H778" s="313"/>
      <c r="I778" s="313"/>
      <c r="J778" s="313"/>
      <c r="K778" s="313"/>
      <c r="L778" s="313"/>
      <c r="M778" s="313"/>
      <c r="N778" s="313"/>
      <c r="O778" s="313"/>
      <c r="P778" s="313">
        <v>0.1</v>
      </c>
      <c r="Q778" s="313">
        <v>0.1</v>
      </c>
      <c r="R778" s="313" t="s">
        <v>55</v>
      </c>
      <c r="S778" s="313"/>
      <c r="T778" s="313"/>
      <c r="U778" s="313"/>
      <c r="V778" s="313"/>
      <c r="W778" s="313"/>
      <c r="X778" s="313"/>
      <c r="Y778" s="313"/>
      <c r="Z778" s="313"/>
      <c r="AA778" s="313">
        <v>0.1</v>
      </c>
    </row>
    <row r="779" spans="1:27">
      <c r="A779" s="1624">
        <v>63</v>
      </c>
      <c r="B779" s="1140" t="s">
        <v>15165</v>
      </c>
      <c r="C779" s="313" t="s">
        <v>15166</v>
      </c>
      <c r="D779" s="313"/>
      <c r="E779" s="313">
        <v>0.2</v>
      </c>
      <c r="F779" s="313"/>
      <c r="G779" s="313"/>
      <c r="H779" s="313"/>
      <c r="I779" s="313"/>
      <c r="J779" s="313"/>
      <c r="K779" s="313"/>
      <c r="L779" s="313"/>
      <c r="M779" s="313"/>
      <c r="N779" s="313"/>
      <c r="O779" s="313"/>
      <c r="P779" s="313">
        <v>0.2</v>
      </c>
      <c r="Q779" s="313">
        <v>0.2</v>
      </c>
      <c r="R779" s="313" t="s">
        <v>55</v>
      </c>
      <c r="S779" s="313"/>
      <c r="T779" s="313"/>
      <c r="U779" s="313"/>
      <c r="V779" s="313"/>
      <c r="W779" s="313"/>
      <c r="X779" s="313"/>
      <c r="Y779" s="313"/>
      <c r="Z779" s="313"/>
      <c r="AA779" s="313">
        <v>0.2</v>
      </c>
    </row>
    <row r="780" spans="1:27">
      <c r="A780" s="1624">
        <v>64</v>
      </c>
      <c r="B780" s="1140" t="s">
        <v>15167</v>
      </c>
      <c r="C780" s="313" t="s">
        <v>15168</v>
      </c>
      <c r="D780" s="313"/>
      <c r="E780" s="313">
        <v>0.05</v>
      </c>
      <c r="F780" s="313"/>
      <c r="G780" s="313"/>
      <c r="H780" s="313"/>
      <c r="I780" s="313"/>
      <c r="J780" s="313"/>
      <c r="K780" s="313"/>
      <c r="L780" s="313"/>
      <c r="M780" s="313"/>
      <c r="N780" s="313"/>
      <c r="O780" s="313"/>
      <c r="P780" s="313">
        <v>0.05</v>
      </c>
      <c r="Q780" s="313">
        <v>0.05</v>
      </c>
      <c r="R780" s="313" t="s">
        <v>55</v>
      </c>
      <c r="S780" s="313"/>
      <c r="T780" s="313"/>
      <c r="U780" s="313"/>
      <c r="V780" s="313"/>
      <c r="W780" s="313"/>
      <c r="X780" s="313"/>
      <c r="Y780" s="313"/>
      <c r="Z780" s="313"/>
      <c r="AA780" s="313">
        <v>0.05</v>
      </c>
    </row>
    <row r="781" spans="1:27">
      <c r="A781" s="1624">
        <v>65</v>
      </c>
      <c r="B781" s="1140" t="s">
        <v>15169</v>
      </c>
      <c r="C781" s="313" t="s">
        <v>15170</v>
      </c>
      <c r="D781" s="313"/>
      <c r="E781" s="313">
        <v>0.4</v>
      </c>
      <c r="F781" s="313"/>
      <c r="G781" s="313"/>
      <c r="H781" s="313"/>
      <c r="I781" s="313"/>
      <c r="J781" s="313"/>
      <c r="K781" s="313"/>
      <c r="L781" s="313"/>
      <c r="M781" s="313"/>
      <c r="N781" s="313"/>
      <c r="O781" s="313"/>
      <c r="P781" s="313">
        <v>0.4</v>
      </c>
      <c r="Q781" s="313">
        <v>0.4</v>
      </c>
      <c r="R781" s="313" t="s">
        <v>55</v>
      </c>
      <c r="S781" s="313"/>
      <c r="T781" s="313"/>
      <c r="U781" s="313"/>
      <c r="V781" s="313"/>
      <c r="W781" s="313"/>
      <c r="X781" s="313"/>
      <c r="Y781" s="313"/>
      <c r="Z781" s="313"/>
      <c r="AA781" s="313">
        <v>0.4</v>
      </c>
    </row>
    <row r="782" spans="1:27">
      <c r="A782" s="1624">
        <v>66</v>
      </c>
      <c r="B782" s="1140" t="s">
        <v>15171</v>
      </c>
      <c r="C782" s="313" t="s">
        <v>15172</v>
      </c>
      <c r="D782" s="313"/>
      <c r="E782" s="313">
        <v>0.2</v>
      </c>
      <c r="F782" s="313"/>
      <c r="G782" s="313"/>
      <c r="H782" s="313"/>
      <c r="I782" s="313"/>
      <c r="J782" s="313"/>
      <c r="K782" s="313"/>
      <c r="L782" s="313"/>
      <c r="M782" s="313"/>
      <c r="N782" s="313"/>
      <c r="O782" s="313"/>
      <c r="P782" s="313">
        <v>0.2</v>
      </c>
      <c r="Q782" s="313">
        <v>0.2</v>
      </c>
      <c r="R782" s="313" t="s">
        <v>55</v>
      </c>
      <c r="S782" s="313"/>
      <c r="T782" s="313"/>
      <c r="U782" s="313"/>
      <c r="V782" s="313"/>
      <c r="W782" s="313"/>
      <c r="X782" s="313"/>
      <c r="Y782" s="313"/>
      <c r="Z782" s="313"/>
      <c r="AA782" s="313">
        <v>0.2</v>
      </c>
    </row>
    <row r="783" spans="1:27">
      <c r="A783" s="1624">
        <v>67</v>
      </c>
      <c r="B783" s="1140" t="s">
        <v>7477</v>
      </c>
      <c r="C783" s="313" t="s">
        <v>15173</v>
      </c>
      <c r="D783" s="313"/>
      <c r="E783" s="313">
        <v>0.45</v>
      </c>
      <c r="F783" s="313"/>
      <c r="G783" s="313"/>
      <c r="H783" s="313"/>
      <c r="I783" s="313"/>
      <c r="J783" s="313"/>
      <c r="K783" s="313"/>
      <c r="L783" s="313"/>
      <c r="M783" s="313"/>
      <c r="N783" s="313"/>
      <c r="O783" s="313"/>
      <c r="P783" s="313">
        <v>0.45</v>
      </c>
      <c r="Q783" s="313">
        <v>0.45</v>
      </c>
      <c r="R783" s="313" t="s">
        <v>55</v>
      </c>
      <c r="S783" s="313"/>
      <c r="T783" s="313"/>
      <c r="U783" s="313"/>
      <c r="V783" s="313"/>
      <c r="W783" s="313"/>
      <c r="X783" s="313"/>
      <c r="Y783" s="313"/>
      <c r="Z783" s="313"/>
      <c r="AA783" s="313">
        <v>0.45</v>
      </c>
    </row>
    <row r="784" spans="1:27">
      <c r="A784" s="1624">
        <v>68</v>
      </c>
      <c r="B784" s="1140" t="s">
        <v>1096</v>
      </c>
      <c r="C784" s="313" t="s">
        <v>15174</v>
      </c>
      <c r="D784" s="313"/>
      <c r="E784" s="313">
        <v>0.5</v>
      </c>
      <c r="F784" s="313"/>
      <c r="G784" s="313"/>
      <c r="H784" s="313"/>
      <c r="I784" s="313"/>
      <c r="J784" s="313"/>
      <c r="K784" s="313"/>
      <c r="L784" s="313"/>
      <c r="M784" s="313"/>
      <c r="N784" s="313"/>
      <c r="O784" s="313"/>
      <c r="P784" s="313">
        <v>0.5</v>
      </c>
      <c r="Q784" s="313">
        <v>0.5</v>
      </c>
      <c r="R784" s="313" t="s">
        <v>55</v>
      </c>
      <c r="S784" s="313"/>
      <c r="T784" s="313"/>
      <c r="U784" s="313"/>
      <c r="V784" s="313"/>
      <c r="W784" s="313"/>
      <c r="X784" s="313"/>
      <c r="Y784" s="313"/>
      <c r="Z784" s="313"/>
      <c r="AA784" s="313">
        <v>0.5</v>
      </c>
    </row>
    <row r="785" spans="1:27">
      <c r="A785" s="1624">
        <v>69</v>
      </c>
      <c r="B785" s="1140" t="s">
        <v>7911</v>
      </c>
      <c r="C785" s="313"/>
      <c r="D785" s="313"/>
      <c r="E785" s="313">
        <v>0.1</v>
      </c>
      <c r="F785" s="313"/>
      <c r="G785" s="313"/>
      <c r="H785" s="313"/>
      <c r="I785" s="313"/>
      <c r="J785" s="313"/>
      <c r="K785" s="313"/>
      <c r="L785" s="313"/>
      <c r="M785" s="313"/>
      <c r="N785" s="313"/>
      <c r="O785" s="313"/>
      <c r="P785" s="313">
        <v>0.1</v>
      </c>
      <c r="Q785" s="313">
        <v>0.1</v>
      </c>
      <c r="R785" s="313" t="s">
        <v>55</v>
      </c>
      <c r="S785" s="313"/>
      <c r="T785" s="313"/>
      <c r="U785" s="313"/>
      <c r="V785" s="313"/>
      <c r="W785" s="313"/>
      <c r="X785" s="313"/>
      <c r="Y785" s="313"/>
      <c r="Z785" s="313"/>
      <c r="AA785" s="313">
        <v>0.1</v>
      </c>
    </row>
    <row r="786" spans="1:27">
      <c r="A786" s="1624">
        <v>70</v>
      </c>
      <c r="B786" s="1140" t="s">
        <v>15175</v>
      </c>
      <c r="C786" s="313"/>
      <c r="D786" s="313"/>
      <c r="E786" s="313">
        <v>0.05</v>
      </c>
      <c r="F786" s="313"/>
      <c r="G786" s="313"/>
      <c r="H786" s="313"/>
      <c r="I786" s="313"/>
      <c r="J786" s="313"/>
      <c r="K786" s="313"/>
      <c r="L786" s="313"/>
      <c r="M786" s="313"/>
      <c r="N786" s="313"/>
      <c r="O786" s="313"/>
      <c r="P786" s="313">
        <v>0.05</v>
      </c>
      <c r="Q786" s="313">
        <v>0.05</v>
      </c>
      <c r="R786" s="313" t="s">
        <v>55</v>
      </c>
      <c r="S786" s="313"/>
      <c r="T786" s="313"/>
      <c r="U786" s="313"/>
      <c r="V786" s="313"/>
      <c r="W786" s="313"/>
      <c r="X786" s="313"/>
      <c r="Y786" s="313"/>
      <c r="Z786" s="313"/>
      <c r="AA786" s="313">
        <v>0.05</v>
      </c>
    </row>
    <row r="787" spans="1:27" ht="24.75" customHeight="1">
      <c r="A787" s="1625"/>
      <c r="B787" s="1626" t="s">
        <v>15176</v>
      </c>
      <c r="C787" s="1626"/>
      <c r="D787" s="1626"/>
      <c r="E787" s="1626">
        <f>SUM(E717:E786)</f>
        <v>27.477</v>
      </c>
      <c r="F787" s="1626">
        <f t="shared" ref="F787:AA787" si="10">SUM(F717:F786)</f>
        <v>10.353</v>
      </c>
      <c r="G787" s="1626">
        <f t="shared" si="10"/>
        <v>10.353</v>
      </c>
      <c r="H787" s="1626"/>
      <c r="I787" s="1626"/>
      <c r="J787" s="1626"/>
      <c r="K787" s="1626"/>
      <c r="L787" s="1626"/>
      <c r="M787" s="1626"/>
      <c r="N787" s="1626"/>
      <c r="O787" s="1626"/>
      <c r="P787" s="1626">
        <f t="shared" si="10"/>
        <v>17.124000000000002</v>
      </c>
      <c r="Q787" s="1626">
        <f t="shared" si="10"/>
        <v>23.183</v>
      </c>
      <c r="R787" s="1626"/>
      <c r="S787" s="1626"/>
      <c r="T787" s="1626"/>
      <c r="U787" s="1626"/>
      <c r="V787" s="1626"/>
      <c r="W787" s="1626"/>
      <c r="X787" s="1626"/>
      <c r="Y787" s="1626"/>
      <c r="Z787" s="1626">
        <f t="shared" si="10"/>
        <v>10.353</v>
      </c>
      <c r="AA787" s="1626">
        <f t="shared" si="10"/>
        <v>17.124000000000002</v>
      </c>
    </row>
  </sheetData>
  <mergeCells count="20">
    <mergeCell ref="B517:W517"/>
    <mergeCell ref="A8:AA8"/>
    <mergeCell ref="A219:AA219"/>
    <mergeCell ref="V4:AA6"/>
    <mergeCell ref="E5:E7"/>
    <mergeCell ref="F5:F7"/>
    <mergeCell ref="G5:P5"/>
    <mergeCell ref="Q5:Q7"/>
    <mergeCell ref="G6:J6"/>
    <mergeCell ref="K6:N6"/>
    <mergeCell ref="A1:AA1"/>
    <mergeCell ref="A2:AA2"/>
    <mergeCell ref="N3:P3"/>
    <mergeCell ref="A4:A7"/>
    <mergeCell ref="B4:B7"/>
    <mergeCell ref="C4:C7"/>
    <mergeCell ref="D4:D7"/>
    <mergeCell ref="E4:Q4"/>
    <mergeCell ref="R4:R7"/>
    <mergeCell ref="S4:U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643"/>
  <sheetViews>
    <sheetView topLeftCell="A4" zoomScale="73" zoomScaleNormal="73" workbookViewId="0">
      <pane xSplit="2" ySplit="5" topLeftCell="C53" activePane="bottomRight" state="frozen"/>
      <selection activeCell="A4" sqref="A4"/>
      <selection pane="topRight" activeCell="C4" sqref="C4"/>
      <selection pane="bottomLeft" activeCell="A9" sqref="A9"/>
      <selection pane="bottomRight" activeCell="B158" sqref="B158"/>
    </sheetView>
  </sheetViews>
  <sheetFormatPr defaultRowHeight="15"/>
  <cols>
    <col min="1" max="1" width="6.140625" customWidth="1"/>
    <col min="2" max="2" width="36.7109375" customWidth="1"/>
    <col min="3" max="3" width="23.28515625" style="119" customWidth="1"/>
    <col min="4" max="4" width="22.42578125" customWidth="1"/>
    <col min="6" max="16" width="9.140625" customWidth="1"/>
    <col min="17" max="17" width="9.140625" style="2279" customWidth="1"/>
    <col min="18" max="18" width="9.140625" style="230" customWidth="1"/>
    <col min="19" max="23" width="9.140625" customWidth="1"/>
    <col min="27" max="27" width="9.140625" style="2279"/>
  </cols>
  <sheetData>
    <row r="1" spans="1:27">
      <c r="A1" s="3085" t="s">
        <v>13</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row>
    <row r="2" spans="1:27">
      <c r="A2" s="3045" t="s">
        <v>14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row>
    <row r="3" spans="1:27">
      <c r="A3" s="40"/>
      <c r="B3" s="40"/>
      <c r="C3" s="117"/>
      <c r="D3" s="40"/>
      <c r="E3" s="40"/>
      <c r="F3" s="40"/>
      <c r="G3" s="40"/>
      <c r="H3" s="40"/>
      <c r="I3" s="40"/>
      <c r="J3" s="40"/>
      <c r="K3" s="40"/>
      <c r="L3" s="5"/>
      <c r="M3" s="5"/>
      <c r="N3" s="3112" t="s">
        <v>15</v>
      </c>
      <c r="O3" s="3112"/>
      <c r="P3" s="3112"/>
      <c r="Q3" s="2277"/>
      <c r="R3" s="2023"/>
      <c r="S3" s="40"/>
      <c r="T3" s="40"/>
      <c r="U3" s="40"/>
      <c r="V3" s="40"/>
      <c r="W3" s="40"/>
      <c r="X3" s="40"/>
      <c r="Y3" s="40"/>
      <c r="Z3" s="40"/>
      <c r="AA3" s="2277"/>
    </row>
    <row r="4" spans="1:27">
      <c r="A4" s="3167" t="s">
        <v>16</v>
      </c>
      <c r="B4" s="3167" t="s">
        <v>17</v>
      </c>
      <c r="C4" s="3167" t="s">
        <v>18</v>
      </c>
      <c r="D4" s="3167" t="s">
        <v>16901</v>
      </c>
      <c r="E4" s="3171" t="s">
        <v>20</v>
      </c>
      <c r="F4" s="3172"/>
      <c r="G4" s="3172"/>
      <c r="H4" s="3172"/>
      <c r="I4" s="3172"/>
      <c r="J4" s="3172"/>
      <c r="K4" s="3172"/>
      <c r="L4" s="3172"/>
      <c r="M4" s="3172"/>
      <c r="N4" s="3172"/>
      <c r="O4" s="3172"/>
      <c r="P4" s="3172"/>
      <c r="Q4" s="3173"/>
      <c r="R4" s="3167" t="s">
        <v>21</v>
      </c>
      <c r="S4" s="3154" t="s">
        <v>22</v>
      </c>
      <c r="T4" s="3155"/>
      <c r="U4" s="3156"/>
      <c r="V4" s="3154" t="s">
        <v>23</v>
      </c>
      <c r="W4" s="3155"/>
      <c r="X4" s="3155"/>
      <c r="Y4" s="3155"/>
      <c r="Z4" s="3155"/>
      <c r="AA4" s="3156"/>
    </row>
    <row r="5" spans="1:27">
      <c r="A5" s="3168"/>
      <c r="B5" s="3168"/>
      <c r="C5" s="3168"/>
      <c r="D5" s="3168"/>
      <c r="E5" s="3163" t="s">
        <v>24</v>
      </c>
      <c r="F5" s="3163" t="s">
        <v>25</v>
      </c>
      <c r="G5" s="3164" t="s">
        <v>26</v>
      </c>
      <c r="H5" s="3165"/>
      <c r="I5" s="3165"/>
      <c r="J5" s="3165"/>
      <c r="K5" s="3165"/>
      <c r="L5" s="3165"/>
      <c r="M5" s="3165"/>
      <c r="N5" s="3165"/>
      <c r="O5" s="3165"/>
      <c r="P5" s="3166"/>
      <c r="Q5" s="3167" t="s">
        <v>27</v>
      </c>
      <c r="R5" s="3168"/>
      <c r="S5" s="3157"/>
      <c r="T5" s="3158"/>
      <c r="U5" s="3159"/>
      <c r="V5" s="3157"/>
      <c r="W5" s="3158"/>
      <c r="X5" s="3158"/>
      <c r="Y5" s="3158"/>
      <c r="Z5" s="3158"/>
      <c r="AA5" s="3159"/>
    </row>
    <row r="6" spans="1:27">
      <c r="A6" s="3168"/>
      <c r="B6" s="3168"/>
      <c r="C6" s="3168"/>
      <c r="D6" s="3168"/>
      <c r="E6" s="3163"/>
      <c r="F6" s="3164"/>
      <c r="G6" s="3164" t="s">
        <v>28</v>
      </c>
      <c r="H6" s="3165"/>
      <c r="I6" s="3165"/>
      <c r="J6" s="3166"/>
      <c r="K6" s="3164" t="s">
        <v>29</v>
      </c>
      <c r="L6" s="3165"/>
      <c r="M6" s="3165"/>
      <c r="N6" s="3165"/>
      <c r="O6" s="1865"/>
      <c r="P6" s="1866"/>
      <c r="Q6" s="3168"/>
      <c r="R6" s="3168"/>
      <c r="S6" s="3160"/>
      <c r="T6" s="3161"/>
      <c r="U6" s="3162"/>
      <c r="V6" s="3160"/>
      <c r="W6" s="3161"/>
      <c r="X6" s="3161"/>
      <c r="Y6" s="3161"/>
      <c r="Z6" s="3161"/>
      <c r="AA6" s="3162"/>
    </row>
    <row r="7" spans="1:27" ht="127.5">
      <c r="A7" s="3169"/>
      <c r="B7" s="3169"/>
      <c r="C7" s="3169"/>
      <c r="D7" s="3169"/>
      <c r="E7" s="3163"/>
      <c r="F7" s="3163"/>
      <c r="G7" s="1867" t="s">
        <v>30</v>
      </c>
      <c r="H7" s="1867" t="s">
        <v>31</v>
      </c>
      <c r="I7" s="1868" t="s">
        <v>32</v>
      </c>
      <c r="J7" s="1868" t="s">
        <v>33</v>
      </c>
      <c r="K7" s="1868" t="s">
        <v>34</v>
      </c>
      <c r="L7" s="1868" t="s">
        <v>35</v>
      </c>
      <c r="M7" s="1869" t="s">
        <v>36</v>
      </c>
      <c r="N7" s="1868" t="s">
        <v>37</v>
      </c>
      <c r="O7" s="1870" t="s">
        <v>38</v>
      </c>
      <c r="P7" s="1871" t="s">
        <v>39</v>
      </c>
      <c r="Q7" s="3169"/>
      <c r="R7" s="3169"/>
      <c r="S7" s="1867" t="s">
        <v>40</v>
      </c>
      <c r="T7" s="1867" t="s">
        <v>41</v>
      </c>
      <c r="U7" s="1867" t="s">
        <v>42</v>
      </c>
      <c r="V7" s="1872" t="s">
        <v>43</v>
      </c>
      <c r="W7" s="1872" t="s">
        <v>44</v>
      </c>
      <c r="X7" s="1872" t="s">
        <v>45</v>
      </c>
      <c r="Y7" s="1872" t="s">
        <v>46</v>
      </c>
      <c r="Z7" s="1872" t="s">
        <v>47</v>
      </c>
      <c r="AA7" s="1872" t="s">
        <v>48</v>
      </c>
    </row>
    <row r="8" spans="1:27" ht="29.25" customHeight="1">
      <c r="A8" s="3129" t="s">
        <v>49</v>
      </c>
      <c r="B8" s="3113"/>
      <c r="C8" s="3152"/>
      <c r="D8" s="3152"/>
      <c r="E8" s="3152"/>
      <c r="F8" s="3152"/>
      <c r="G8" s="3152"/>
      <c r="H8" s="3152"/>
      <c r="I8" s="3152"/>
      <c r="J8" s="3152"/>
      <c r="K8" s="3152"/>
      <c r="L8" s="3152"/>
      <c r="M8" s="3152"/>
      <c r="N8" s="3152"/>
      <c r="O8" s="3152"/>
      <c r="P8" s="3152"/>
      <c r="Q8" s="3152"/>
      <c r="R8" s="3152"/>
      <c r="S8" s="3152"/>
      <c r="T8" s="3152"/>
      <c r="U8" s="3152"/>
      <c r="V8" s="3152"/>
      <c r="W8" s="3152"/>
      <c r="X8" s="3152"/>
      <c r="Y8" s="3152"/>
      <c r="Z8" s="3152"/>
      <c r="AA8" s="3153"/>
    </row>
    <row r="9" spans="1:27" ht="24.75" customHeight="1">
      <c r="A9" s="1855"/>
      <c r="B9" s="1864" t="s">
        <v>1982</v>
      </c>
      <c r="C9" s="1848"/>
      <c r="D9" s="1849"/>
      <c r="E9" s="1849"/>
      <c r="F9" s="1849"/>
      <c r="G9" s="1849"/>
      <c r="H9" s="1849"/>
      <c r="I9" s="70"/>
      <c r="J9" s="70"/>
      <c r="K9" s="70"/>
      <c r="L9" s="70"/>
      <c r="M9" s="70"/>
      <c r="N9" s="70"/>
      <c r="O9" s="70"/>
      <c r="P9" s="70"/>
      <c r="Q9" s="2278"/>
      <c r="R9" s="829"/>
      <c r="S9" s="70"/>
      <c r="T9" s="70"/>
      <c r="U9" s="70"/>
      <c r="V9" s="70"/>
      <c r="W9" s="70"/>
      <c r="X9" s="70"/>
      <c r="Y9" s="70"/>
      <c r="Z9" s="70"/>
      <c r="AA9" s="2281"/>
    </row>
    <row r="10" spans="1:27">
      <c r="A10" s="397">
        <v>1</v>
      </c>
      <c r="B10" s="1850" t="s">
        <v>16586</v>
      </c>
      <c r="C10" s="293" t="s">
        <v>16587</v>
      </c>
      <c r="D10" s="293" t="s">
        <v>16588</v>
      </c>
      <c r="E10" s="1877">
        <v>2.4</v>
      </c>
      <c r="F10" s="1878">
        <v>2.4</v>
      </c>
      <c r="G10" s="1878"/>
      <c r="H10" s="1878"/>
      <c r="I10" s="1879"/>
      <c r="J10" s="1879"/>
      <c r="K10" s="1879"/>
      <c r="L10" s="1878">
        <v>2.4</v>
      </c>
      <c r="M10" s="1879"/>
      <c r="N10" s="1879"/>
      <c r="O10" s="1879"/>
      <c r="P10" s="1878"/>
      <c r="Q10" s="1880">
        <v>0</v>
      </c>
      <c r="R10" s="1903" t="s">
        <v>605</v>
      </c>
      <c r="S10" s="1879"/>
      <c r="T10" s="1879"/>
      <c r="U10" s="1879"/>
      <c r="V10" s="1877"/>
      <c r="W10" s="1877"/>
      <c r="X10" s="1881"/>
      <c r="Y10" s="1877">
        <v>2.4</v>
      </c>
      <c r="Z10" s="1877"/>
      <c r="AA10" s="1877"/>
    </row>
    <row r="11" spans="1:27">
      <c r="A11" s="297">
        <v>2</v>
      </c>
      <c r="B11" s="242" t="s">
        <v>16589</v>
      </c>
      <c r="C11" s="243" t="s">
        <v>16590</v>
      </c>
      <c r="D11" s="243"/>
      <c r="E11" s="1882">
        <v>0.3</v>
      </c>
      <c r="F11" s="1883"/>
      <c r="G11" s="1883"/>
      <c r="H11" s="1883"/>
      <c r="I11" s="1884"/>
      <c r="J11" s="1884"/>
      <c r="K11" s="1884"/>
      <c r="L11" s="1883"/>
      <c r="M11" s="1884"/>
      <c r="N11" s="1884"/>
      <c r="O11" s="1884"/>
      <c r="P11" s="1883">
        <v>0.3</v>
      </c>
      <c r="Q11" s="1882">
        <v>0.3</v>
      </c>
      <c r="R11" s="1904" t="s">
        <v>55</v>
      </c>
      <c r="S11" s="1884"/>
      <c r="T11" s="1884"/>
      <c r="U11" s="1884"/>
      <c r="V11" s="1882"/>
      <c r="W11" s="1882"/>
      <c r="X11" s="1885"/>
      <c r="Y11" s="1882">
        <v>0.3</v>
      </c>
      <c r="Z11" s="1882"/>
      <c r="AA11" s="1882"/>
    </row>
    <row r="12" spans="1:27">
      <c r="A12" s="297">
        <v>3</v>
      </c>
      <c r="B12" s="1850" t="s">
        <v>16591</v>
      </c>
      <c r="C12" s="243" t="s">
        <v>16592</v>
      </c>
      <c r="D12" s="243" t="s">
        <v>16593</v>
      </c>
      <c r="E12" s="1882">
        <v>0.4</v>
      </c>
      <c r="F12" s="1886"/>
      <c r="G12" s="1886"/>
      <c r="H12" s="1886"/>
      <c r="I12" s="1884"/>
      <c r="J12" s="1884"/>
      <c r="K12" s="1884"/>
      <c r="L12" s="1886"/>
      <c r="M12" s="1884"/>
      <c r="N12" s="1884"/>
      <c r="O12" s="1884"/>
      <c r="P12" s="1886">
        <v>0.4</v>
      </c>
      <c r="Q12" s="1882">
        <v>0.4</v>
      </c>
      <c r="R12" s="1904" t="s">
        <v>55</v>
      </c>
      <c r="S12" s="1884"/>
      <c r="T12" s="1884"/>
      <c r="U12" s="1884"/>
      <c r="V12" s="1882"/>
      <c r="W12" s="1882"/>
      <c r="X12" s="1885"/>
      <c r="Y12" s="1882"/>
      <c r="Z12" s="1882">
        <v>0.4</v>
      </c>
      <c r="AA12" s="1882"/>
    </row>
    <row r="13" spans="1:27" ht="25.5">
      <c r="A13" s="297">
        <v>4</v>
      </c>
      <c r="B13" s="1850" t="s">
        <v>16594</v>
      </c>
      <c r="C13" s="243" t="s">
        <v>16595</v>
      </c>
      <c r="D13" s="243" t="s">
        <v>16596</v>
      </c>
      <c r="E13" s="1882">
        <v>0.9</v>
      </c>
      <c r="F13" s="1883">
        <v>0.9</v>
      </c>
      <c r="G13" s="1883">
        <v>0.55000000000000004</v>
      </c>
      <c r="H13" s="1883"/>
      <c r="I13" s="1884"/>
      <c r="J13" s="1884"/>
      <c r="K13" s="1884"/>
      <c r="L13" s="1883">
        <v>0.35</v>
      </c>
      <c r="M13" s="1884"/>
      <c r="N13" s="1884"/>
      <c r="O13" s="1884"/>
      <c r="P13" s="1883"/>
      <c r="Q13" s="1883">
        <v>0.35</v>
      </c>
      <c r="R13" s="1904" t="s">
        <v>605</v>
      </c>
      <c r="S13" s="1884"/>
      <c r="T13" s="1884"/>
      <c r="U13" s="1884"/>
      <c r="V13" s="1882"/>
      <c r="W13" s="1882"/>
      <c r="X13" s="1885"/>
      <c r="Y13" s="1882">
        <v>0.9</v>
      </c>
      <c r="Z13" s="1882"/>
      <c r="AA13" s="1882"/>
    </row>
    <row r="14" spans="1:27">
      <c r="A14" s="297">
        <v>5</v>
      </c>
      <c r="B14" s="242" t="s">
        <v>16597</v>
      </c>
      <c r="C14" s="243" t="s">
        <v>16598</v>
      </c>
      <c r="D14" s="243"/>
      <c r="E14" s="1882">
        <v>0.3</v>
      </c>
      <c r="F14" s="1887"/>
      <c r="G14" s="1887"/>
      <c r="H14" s="1887"/>
      <c r="I14" s="1884"/>
      <c r="J14" s="1884"/>
      <c r="K14" s="1884"/>
      <c r="L14" s="1887"/>
      <c r="M14" s="1884"/>
      <c r="N14" s="1884"/>
      <c r="O14" s="1884"/>
      <c r="P14" s="1887">
        <v>0.3</v>
      </c>
      <c r="Q14" s="1882">
        <v>0.3</v>
      </c>
      <c r="R14" s="1904" t="s">
        <v>55</v>
      </c>
      <c r="S14" s="1884"/>
      <c r="T14" s="1884"/>
      <c r="U14" s="1884"/>
      <c r="V14" s="1882"/>
      <c r="W14" s="1882"/>
      <c r="X14" s="1882"/>
      <c r="Y14" s="1882">
        <v>0.3</v>
      </c>
      <c r="Z14" s="1882"/>
      <c r="AA14" s="1882"/>
    </row>
    <row r="15" spans="1:27">
      <c r="A15" s="297">
        <v>6</v>
      </c>
      <c r="B15" s="1850" t="s">
        <v>16599</v>
      </c>
      <c r="C15" s="243" t="s">
        <v>16600</v>
      </c>
      <c r="D15" s="243" t="s">
        <v>16601</v>
      </c>
      <c r="E15" s="1882">
        <v>0.3</v>
      </c>
      <c r="F15" s="1887"/>
      <c r="G15" s="1887"/>
      <c r="H15" s="1887"/>
      <c r="I15" s="1884"/>
      <c r="J15" s="1884"/>
      <c r="K15" s="1884"/>
      <c r="L15" s="1887"/>
      <c r="M15" s="1884"/>
      <c r="N15" s="1884"/>
      <c r="O15" s="1884"/>
      <c r="P15" s="1887">
        <v>0.3</v>
      </c>
      <c r="Q15" s="1882">
        <v>0.3</v>
      </c>
      <c r="R15" s="1904" t="s">
        <v>605</v>
      </c>
      <c r="S15" s="1884"/>
      <c r="T15" s="1884"/>
      <c r="U15" s="1884"/>
      <c r="V15" s="1882"/>
      <c r="W15" s="1882"/>
      <c r="X15" s="1885"/>
      <c r="Y15" s="1882">
        <v>0.3</v>
      </c>
      <c r="Z15" s="1882"/>
      <c r="AA15" s="1882"/>
    </row>
    <row r="16" spans="1:27" ht="25.5">
      <c r="A16" s="297">
        <v>7</v>
      </c>
      <c r="B16" s="242" t="s">
        <v>16602</v>
      </c>
      <c r="C16" s="243" t="s">
        <v>16603</v>
      </c>
      <c r="D16" s="243"/>
      <c r="E16" s="1882">
        <v>0.2</v>
      </c>
      <c r="F16" s="1887"/>
      <c r="G16" s="1887"/>
      <c r="H16" s="1887"/>
      <c r="I16" s="1884"/>
      <c r="J16" s="1884"/>
      <c r="K16" s="1884"/>
      <c r="L16" s="1887"/>
      <c r="M16" s="1884"/>
      <c r="N16" s="1884"/>
      <c r="O16" s="1884"/>
      <c r="P16" s="1887">
        <v>0.2</v>
      </c>
      <c r="Q16" s="1882">
        <v>0.2</v>
      </c>
      <c r="R16" s="1904" t="s">
        <v>55</v>
      </c>
      <c r="S16" s="1884"/>
      <c r="T16" s="1884"/>
      <c r="U16" s="1884"/>
      <c r="V16" s="1882"/>
      <c r="W16" s="1882"/>
      <c r="X16" s="1885"/>
      <c r="Y16" s="1882"/>
      <c r="Z16" s="1882">
        <v>0.2</v>
      </c>
      <c r="AA16" s="1882"/>
    </row>
    <row r="17" spans="1:27" ht="25.5">
      <c r="A17" s="397" t="s">
        <v>16604</v>
      </c>
      <c r="B17" s="1850" t="s">
        <v>16605</v>
      </c>
      <c r="C17" s="243" t="s">
        <v>16606</v>
      </c>
      <c r="D17" s="243" t="s">
        <v>16607</v>
      </c>
      <c r="E17" s="1882">
        <v>0.52</v>
      </c>
      <c r="F17" s="1887">
        <v>0.52</v>
      </c>
      <c r="G17" s="1887"/>
      <c r="H17" s="1887"/>
      <c r="I17" s="1884"/>
      <c r="J17" s="1884"/>
      <c r="K17" s="1884"/>
      <c r="L17" s="1887">
        <v>0.52</v>
      </c>
      <c r="M17" s="1884"/>
      <c r="N17" s="1884"/>
      <c r="O17" s="1884"/>
      <c r="P17" s="1887"/>
      <c r="Q17" s="1882"/>
      <c r="R17" s="1904" t="s">
        <v>605</v>
      </c>
      <c r="S17" s="1884"/>
      <c r="T17" s="1884"/>
      <c r="U17" s="1884"/>
      <c r="V17" s="1882"/>
      <c r="W17" s="1882"/>
      <c r="X17" s="1885"/>
      <c r="Y17" s="1882">
        <v>0.52</v>
      </c>
      <c r="Z17" s="1882"/>
      <c r="AA17" s="1882"/>
    </row>
    <row r="18" spans="1:27">
      <c r="A18" s="297">
        <v>9</v>
      </c>
      <c r="B18" s="242" t="s">
        <v>16608</v>
      </c>
      <c r="C18" s="243" t="s">
        <v>16609</v>
      </c>
      <c r="D18" s="243"/>
      <c r="E18" s="1882">
        <v>0.1</v>
      </c>
      <c r="F18" s="1887"/>
      <c r="G18" s="1887"/>
      <c r="H18" s="1887"/>
      <c r="I18" s="1884"/>
      <c r="J18" s="1884"/>
      <c r="K18" s="1884"/>
      <c r="L18" s="1887"/>
      <c r="M18" s="1884"/>
      <c r="N18" s="1884"/>
      <c r="O18" s="1884"/>
      <c r="P18" s="1887">
        <v>0.1</v>
      </c>
      <c r="Q18" s="1882">
        <v>0.1</v>
      </c>
      <c r="R18" s="1904" t="s">
        <v>55</v>
      </c>
      <c r="S18" s="1884"/>
      <c r="T18" s="1884"/>
      <c r="U18" s="1884"/>
      <c r="V18" s="1882"/>
      <c r="W18" s="1882"/>
      <c r="X18" s="1885"/>
      <c r="Y18" s="1882"/>
      <c r="Z18" s="1882">
        <v>0.1</v>
      </c>
      <c r="AA18" s="1885"/>
    </row>
    <row r="19" spans="1:27">
      <c r="A19" s="297">
        <v>10</v>
      </c>
      <c r="B19" s="1850" t="s">
        <v>16610</v>
      </c>
      <c r="C19" s="243" t="s">
        <v>16611</v>
      </c>
      <c r="D19" s="243" t="s">
        <v>16612</v>
      </c>
      <c r="E19" s="1882">
        <v>0.7</v>
      </c>
      <c r="F19" s="1886"/>
      <c r="G19" s="1886"/>
      <c r="H19" s="1886"/>
      <c r="I19" s="1884"/>
      <c r="J19" s="1884"/>
      <c r="K19" s="1884"/>
      <c r="L19" s="1886"/>
      <c r="M19" s="1884"/>
      <c r="N19" s="1884"/>
      <c r="O19" s="1884"/>
      <c r="P19" s="1886">
        <v>0.7</v>
      </c>
      <c r="Q19" s="1886">
        <v>0.7</v>
      </c>
      <c r="R19" s="1904" t="s">
        <v>55</v>
      </c>
      <c r="S19" s="1884"/>
      <c r="T19" s="1884"/>
      <c r="U19" s="1884"/>
      <c r="V19" s="1882"/>
      <c r="W19" s="1882"/>
      <c r="X19" s="1885"/>
      <c r="Y19" s="1882">
        <v>0.7</v>
      </c>
      <c r="Z19" s="1882"/>
      <c r="AA19" s="1882"/>
    </row>
    <row r="20" spans="1:27">
      <c r="A20" s="297">
        <v>11</v>
      </c>
      <c r="B20" s="242" t="s">
        <v>16613</v>
      </c>
      <c r="C20" s="243" t="s">
        <v>16614</v>
      </c>
      <c r="D20" s="243"/>
      <c r="E20" s="1882">
        <v>0.3</v>
      </c>
      <c r="F20" s="1887"/>
      <c r="G20" s="1887"/>
      <c r="H20" s="1887"/>
      <c r="I20" s="1884"/>
      <c r="J20" s="1884"/>
      <c r="K20" s="1884"/>
      <c r="L20" s="1887"/>
      <c r="M20" s="1884"/>
      <c r="N20" s="1884"/>
      <c r="O20" s="1884"/>
      <c r="P20" s="1887">
        <v>0.3</v>
      </c>
      <c r="Q20" s="1882">
        <v>0.3</v>
      </c>
      <c r="R20" s="1904" t="s">
        <v>55</v>
      </c>
      <c r="S20" s="1884"/>
      <c r="T20" s="1884"/>
      <c r="U20" s="1884"/>
      <c r="V20" s="1882"/>
      <c r="W20" s="1882"/>
      <c r="X20" s="1882"/>
      <c r="Y20" s="1882">
        <v>0.3</v>
      </c>
      <c r="Z20" s="1882"/>
      <c r="AA20" s="1885"/>
    </row>
    <row r="21" spans="1:27">
      <c r="A21" s="297">
        <v>12</v>
      </c>
      <c r="B21" s="1850" t="s">
        <v>16615</v>
      </c>
      <c r="C21" s="243" t="s">
        <v>16616</v>
      </c>
      <c r="D21" s="243" t="s">
        <v>16617</v>
      </c>
      <c r="E21" s="1882">
        <v>0.7</v>
      </c>
      <c r="F21" s="1886"/>
      <c r="G21" s="1886"/>
      <c r="H21" s="1886"/>
      <c r="I21" s="1884"/>
      <c r="J21" s="1884"/>
      <c r="K21" s="1884"/>
      <c r="L21" s="1886"/>
      <c r="M21" s="1884"/>
      <c r="N21" s="1884"/>
      <c r="O21" s="1884"/>
      <c r="P21" s="1886">
        <v>0.7</v>
      </c>
      <c r="Q21" s="1882">
        <v>0.7</v>
      </c>
      <c r="R21" s="1904" t="s">
        <v>55</v>
      </c>
      <c r="S21" s="1884"/>
      <c r="T21" s="1884"/>
      <c r="U21" s="1884"/>
      <c r="V21" s="1882"/>
      <c r="W21" s="1882"/>
      <c r="X21" s="1882"/>
      <c r="Y21" s="1882">
        <v>0.7</v>
      </c>
      <c r="Z21" s="1882"/>
      <c r="AA21" s="1885"/>
    </row>
    <row r="22" spans="1:27">
      <c r="A22" s="297">
        <v>13</v>
      </c>
      <c r="B22" s="242" t="s">
        <v>16618</v>
      </c>
      <c r="C22" s="243" t="s">
        <v>16619</v>
      </c>
      <c r="D22" s="243"/>
      <c r="E22" s="1882">
        <v>0.3</v>
      </c>
      <c r="F22" s="1886"/>
      <c r="G22" s="1886"/>
      <c r="H22" s="1886"/>
      <c r="I22" s="1884"/>
      <c r="J22" s="1884"/>
      <c r="K22" s="1884"/>
      <c r="L22" s="1886"/>
      <c r="M22" s="1884"/>
      <c r="N22" s="1884"/>
      <c r="O22" s="1884"/>
      <c r="P22" s="1886">
        <v>0.3</v>
      </c>
      <c r="Q22" s="1882">
        <v>0.3</v>
      </c>
      <c r="R22" s="1904" t="s">
        <v>55</v>
      </c>
      <c r="S22" s="1884"/>
      <c r="T22" s="1884"/>
      <c r="U22" s="1884"/>
      <c r="V22" s="1882"/>
      <c r="W22" s="1882"/>
      <c r="X22" s="1882"/>
      <c r="Y22" s="1882">
        <v>0.3</v>
      </c>
      <c r="Z22" s="1882"/>
      <c r="AA22" s="1885"/>
    </row>
    <row r="23" spans="1:27">
      <c r="A23" s="297">
        <v>14</v>
      </c>
      <c r="B23" s="242" t="s">
        <v>16620</v>
      </c>
      <c r="C23" s="243" t="s">
        <v>16621</v>
      </c>
      <c r="D23" s="243"/>
      <c r="E23" s="1882">
        <v>0.5</v>
      </c>
      <c r="F23" s="1887"/>
      <c r="G23" s="1887"/>
      <c r="H23" s="1887"/>
      <c r="I23" s="1884"/>
      <c r="J23" s="1884"/>
      <c r="K23" s="1884"/>
      <c r="L23" s="1887"/>
      <c r="M23" s="1884"/>
      <c r="N23" s="1884"/>
      <c r="O23" s="1884"/>
      <c r="P23" s="1887">
        <v>0.5</v>
      </c>
      <c r="Q23" s="1882">
        <v>0.5</v>
      </c>
      <c r="R23" s="1904" t="s">
        <v>55</v>
      </c>
      <c r="S23" s="1884"/>
      <c r="T23" s="1884"/>
      <c r="U23" s="1884"/>
      <c r="V23" s="1882"/>
      <c r="W23" s="1882"/>
      <c r="X23" s="1885"/>
      <c r="Y23" s="1882">
        <v>0.5</v>
      </c>
      <c r="Z23" s="1882"/>
      <c r="AA23" s="1885"/>
    </row>
    <row r="24" spans="1:27">
      <c r="A24" s="297">
        <v>15</v>
      </c>
      <c r="B24" s="242" t="s">
        <v>16622</v>
      </c>
      <c r="C24" s="243" t="s">
        <v>16623</v>
      </c>
      <c r="D24" s="243"/>
      <c r="E24" s="1882">
        <v>0.7</v>
      </c>
      <c r="F24" s="1887"/>
      <c r="G24" s="1887"/>
      <c r="H24" s="1887"/>
      <c r="I24" s="1884"/>
      <c r="J24" s="1884"/>
      <c r="K24" s="1884"/>
      <c r="L24" s="1887"/>
      <c r="M24" s="1884"/>
      <c r="N24" s="1884"/>
      <c r="O24" s="1884"/>
      <c r="P24" s="1887">
        <v>0.7</v>
      </c>
      <c r="Q24" s="1882">
        <v>0.7</v>
      </c>
      <c r="R24" s="1904" t="s">
        <v>55</v>
      </c>
      <c r="S24" s="1884"/>
      <c r="T24" s="1884"/>
      <c r="U24" s="1884"/>
      <c r="V24" s="1882"/>
      <c r="W24" s="1882"/>
      <c r="X24" s="1885"/>
      <c r="Y24" s="1882">
        <v>0.7</v>
      </c>
      <c r="Z24" s="1882"/>
      <c r="AA24" s="1885"/>
    </row>
    <row r="25" spans="1:27">
      <c r="A25" s="297">
        <v>16</v>
      </c>
      <c r="B25" s="242" t="s">
        <v>16624</v>
      </c>
      <c r="C25" s="243" t="s">
        <v>16625</v>
      </c>
      <c r="D25" s="243"/>
      <c r="E25" s="1882">
        <v>0.3</v>
      </c>
      <c r="F25" s="1886">
        <v>0.3</v>
      </c>
      <c r="G25" s="1886">
        <v>0.3</v>
      </c>
      <c r="H25" s="1886"/>
      <c r="I25" s="1884"/>
      <c r="J25" s="1884"/>
      <c r="K25" s="1884"/>
      <c r="L25" s="1886"/>
      <c r="M25" s="1884"/>
      <c r="N25" s="1884"/>
      <c r="O25" s="1884"/>
      <c r="P25" s="1886"/>
      <c r="Q25" s="1887"/>
      <c r="R25" s="1904" t="s">
        <v>55</v>
      </c>
      <c r="S25" s="1884"/>
      <c r="T25" s="1884"/>
      <c r="U25" s="1884"/>
      <c r="V25" s="1882"/>
      <c r="W25" s="1882"/>
      <c r="X25" s="1885"/>
      <c r="Y25" s="1882">
        <v>0.3</v>
      </c>
      <c r="Z25" s="1882"/>
      <c r="AA25" s="1885"/>
    </row>
    <row r="26" spans="1:27" ht="25.5">
      <c r="A26" s="297">
        <v>17</v>
      </c>
      <c r="B26" s="242" t="s">
        <v>16626</v>
      </c>
      <c r="C26" s="243" t="s">
        <v>16627</v>
      </c>
      <c r="D26" s="243"/>
      <c r="E26" s="1882">
        <v>0.6</v>
      </c>
      <c r="F26" s="1886"/>
      <c r="G26" s="1886"/>
      <c r="H26" s="1886"/>
      <c r="I26" s="1884"/>
      <c r="J26" s="1884"/>
      <c r="K26" s="1884"/>
      <c r="L26" s="1886"/>
      <c r="M26" s="1884"/>
      <c r="N26" s="1884"/>
      <c r="O26" s="1884"/>
      <c r="P26" s="1886">
        <v>0.6</v>
      </c>
      <c r="Q26" s="1882">
        <v>0.6</v>
      </c>
      <c r="R26" s="1904" t="s">
        <v>55</v>
      </c>
      <c r="S26" s="1884"/>
      <c r="T26" s="1884"/>
      <c r="U26" s="1884"/>
      <c r="V26" s="1882"/>
      <c r="W26" s="1882"/>
      <c r="X26" s="1882"/>
      <c r="Y26" s="1882"/>
      <c r="Z26" s="1882">
        <v>0.6</v>
      </c>
      <c r="AA26" s="1885"/>
    </row>
    <row r="27" spans="1:27" ht="25.5">
      <c r="A27" s="297">
        <v>18</v>
      </c>
      <c r="B27" s="1850" t="s">
        <v>16628</v>
      </c>
      <c r="C27" s="243" t="s">
        <v>16629</v>
      </c>
      <c r="D27" s="243" t="s">
        <v>16630</v>
      </c>
      <c r="E27" s="1882">
        <v>3.1</v>
      </c>
      <c r="F27" s="1886"/>
      <c r="G27" s="1886"/>
      <c r="H27" s="1886"/>
      <c r="I27" s="1884"/>
      <c r="J27" s="1884"/>
      <c r="K27" s="1884"/>
      <c r="L27" s="1886"/>
      <c r="M27" s="1884"/>
      <c r="N27" s="1884"/>
      <c r="O27" s="1884"/>
      <c r="P27" s="1886">
        <v>3.1</v>
      </c>
      <c r="Q27" s="1882">
        <v>3.1</v>
      </c>
      <c r="R27" s="1904" t="s">
        <v>605</v>
      </c>
      <c r="S27" s="1884"/>
      <c r="T27" s="1884"/>
      <c r="U27" s="1884"/>
      <c r="V27" s="1882"/>
      <c r="W27" s="1882"/>
      <c r="X27" s="1882"/>
      <c r="Y27" s="1882"/>
      <c r="Z27" s="1882">
        <v>3.1</v>
      </c>
      <c r="AA27" s="1885"/>
    </row>
    <row r="28" spans="1:27">
      <c r="A28" s="297">
        <v>19</v>
      </c>
      <c r="B28" s="242" t="s">
        <v>16631</v>
      </c>
      <c r="C28" s="243" t="s">
        <v>16632</v>
      </c>
      <c r="D28" s="243"/>
      <c r="E28" s="1882">
        <v>0.5</v>
      </c>
      <c r="F28" s="1886"/>
      <c r="G28" s="1886"/>
      <c r="H28" s="1886"/>
      <c r="I28" s="1884"/>
      <c r="J28" s="1884"/>
      <c r="K28" s="1884"/>
      <c r="L28" s="1886"/>
      <c r="M28" s="1884"/>
      <c r="N28" s="1884"/>
      <c r="O28" s="1884"/>
      <c r="P28" s="1886">
        <v>0.5</v>
      </c>
      <c r="Q28" s="1882">
        <v>0.5</v>
      </c>
      <c r="R28" s="1904" t="s">
        <v>55</v>
      </c>
      <c r="S28" s="1884"/>
      <c r="T28" s="1884"/>
      <c r="U28" s="1884"/>
      <c r="V28" s="1882"/>
      <c r="W28" s="1882"/>
      <c r="X28" s="1882"/>
      <c r="Y28" s="1882"/>
      <c r="Z28" s="1882"/>
      <c r="AA28" s="1882">
        <v>0.5</v>
      </c>
    </row>
    <row r="29" spans="1:27">
      <c r="A29" s="297">
        <v>20</v>
      </c>
      <c r="B29" s="1850" t="s">
        <v>16633</v>
      </c>
      <c r="C29" s="243" t="s">
        <v>16634</v>
      </c>
      <c r="D29" s="243" t="s">
        <v>16635</v>
      </c>
      <c r="E29" s="1882">
        <v>0.6</v>
      </c>
      <c r="F29" s="1886"/>
      <c r="G29" s="1886"/>
      <c r="H29" s="1886"/>
      <c r="I29" s="1884"/>
      <c r="J29" s="1884"/>
      <c r="K29" s="1884"/>
      <c r="L29" s="1886"/>
      <c r="M29" s="1884"/>
      <c r="N29" s="1884"/>
      <c r="O29" s="1884"/>
      <c r="P29" s="1886">
        <v>0.6</v>
      </c>
      <c r="Q29" s="1882">
        <v>0.6</v>
      </c>
      <c r="R29" s="1904" t="s">
        <v>605</v>
      </c>
      <c r="S29" s="1884"/>
      <c r="T29" s="1884"/>
      <c r="U29" s="1884"/>
      <c r="V29" s="1882"/>
      <c r="W29" s="1882"/>
      <c r="X29" s="1882"/>
      <c r="Y29" s="1882"/>
      <c r="Z29" s="1882"/>
      <c r="AA29" s="1882">
        <v>0.6</v>
      </c>
    </row>
    <row r="30" spans="1:27">
      <c r="A30" s="297">
        <v>21</v>
      </c>
      <c r="B30" s="1850" t="s">
        <v>16636</v>
      </c>
      <c r="C30" s="243" t="s">
        <v>16637</v>
      </c>
      <c r="D30" s="243" t="s">
        <v>16638</v>
      </c>
      <c r="E30" s="1882">
        <v>0.9</v>
      </c>
      <c r="F30" s="1886"/>
      <c r="G30" s="1886"/>
      <c r="H30" s="1886"/>
      <c r="I30" s="1884"/>
      <c r="J30" s="1884"/>
      <c r="K30" s="1884"/>
      <c r="L30" s="1886"/>
      <c r="M30" s="1884"/>
      <c r="N30" s="1884"/>
      <c r="O30" s="1884"/>
      <c r="P30" s="1886">
        <v>0.9</v>
      </c>
      <c r="Q30" s="1882">
        <v>0.9</v>
      </c>
      <c r="R30" s="1904" t="s">
        <v>605</v>
      </c>
      <c r="S30" s="1884"/>
      <c r="T30" s="1884"/>
      <c r="U30" s="1884"/>
      <c r="V30" s="1882"/>
      <c r="W30" s="1882"/>
      <c r="X30" s="1882"/>
      <c r="Y30" s="1882"/>
      <c r="Z30" s="1882">
        <v>0.9</v>
      </c>
      <c r="AA30" s="1885"/>
    </row>
    <row r="31" spans="1:27">
      <c r="A31" s="297">
        <v>22</v>
      </c>
      <c r="B31" s="242" t="s">
        <v>16639</v>
      </c>
      <c r="C31" s="243" t="s">
        <v>16640</v>
      </c>
      <c r="D31" s="243"/>
      <c r="E31" s="1882">
        <v>0.6</v>
      </c>
      <c r="F31" s="1886"/>
      <c r="G31" s="1886"/>
      <c r="H31" s="1886"/>
      <c r="I31" s="1884"/>
      <c r="J31" s="1884"/>
      <c r="K31" s="1884"/>
      <c r="L31" s="1886"/>
      <c r="M31" s="1884"/>
      <c r="N31" s="1884"/>
      <c r="O31" s="1884"/>
      <c r="P31" s="1886">
        <v>0.6</v>
      </c>
      <c r="Q31" s="1882">
        <v>0.6</v>
      </c>
      <c r="R31" s="1904" t="s">
        <v>55</v>
      </c>
      <c r="S31" s="1884"/>
      <c r="T31" s="1884"/>
      <c r="U31" s="1884"/>
      <c r="V31" s="1882"/>
      <c r="W31" s="1882"/>
      <c r="X31" s="1882"/>
      <c r="Y31" s="1882"/>
      <c r="Z31" s="1882">
        <v>0.6</v>
      </c>
      <c r="AA31" s="1885"/>
    </row>
    <row r="32" spans="1:27">
      <c r="A32" s="297">
        <v>23</v>
      </c>
      <c r="B32" s="242" t="s">
        <v>16641</v>
      </c>
      <c r="C32" s="243" t="s">
        <v>16642</v>
      </c>
      <c r="D32" s="243"/>
      <c r="E32" s="1882">
        <v>0.6</v>
      </c>
      <c r="F32" s="1886"/>
      <c r="G32" s="1886"/>
      <c r="H32" s="1886"/>
      <c r="I32" s="1884"/>
      <c r="J32" s="1884"/>
      <c r="K32" s="1884"/>
      <c r="L32" s="1886"/>
      <c r="M32" s="1884"/>
      <c r="N32" s="1884"/>
      <c r="O32" s="1884"/>
      <c r="P32" s="1886">
        <v>0.6</v>
      </c>
      <c r="Q32" s="1882">
        <v>0.6</v>
      </c>
      <c r="R32" s="1904" t="s">
        <v>55</v>
      </c>
      <c r="S32" s="1884"/>
      <c r="T32" s="1884"/>
      <c r="U32" s="1884"/>
      <c r="V32" s="1882"/>
      <c r="W32" s="1882"/>
      <c r="X32" s="1882"/>
      <c r="Y32" s="1882">
        <v>0.6</v>
      </c>
      <c r="Z32" s="1882"/>
      <c r="AA32" s="1885"/>
    </row>
    <row r="33" spans="1:27">
      <c r="A33" s="297">
        <v>24</v>
      </c>
      <c r="B33" s="242" t="s">
        <v>16643</v>
      </c>
      <c r="C33" s="243" t="s">
        <v>16644</v>
      </c>
      <c r="D33" s="243"/>
      <c r="E33" s="1882">
        <v>1.8</v>
      </c>
      <c r="F33" s="1886"/>
      <c r="G33" s="1886"/>
      <c r="H33" s="1886"/>
      <c r="I33" s="1884"/>
      <c r="J33" s="1884"/>
      <c r="K33" s="1884"/>
      <c r="L33" s="1886"/>
      <c r="M33" s="1884"/>
      <c r="N33" s="1884"/>
      <c r="O33" s="1884"/>
      <c r="P33" s="1886">
        <v>1.8</v>
      </c>
      <c r="Q33" s="1882">
        <v>1.8</v>
      </c>
      <c r="R33" s="1904" t="s">
        <v>55</v>
      </c>
      <c r="S33" s="1884"/>
      <c r="T33" s="1884"/>
      <c r="U33" s="1884"/>
      <c r="V33" s="1882"/>
      <c r="W33" s="1882"/>
      <c r="X33" s="1882"/>
      <c r="Y33" s="1885"/>
      <c r="Z33" s="1882">
        <v>1.8</v>
      </c>
      <c r="AA33" s="1885"/>
    </row>
    <row r="34" spans="1:27">
      <c r="A34" s="297">
        <v>25</v>
      </c>
      <c r="B34" s="1850" t="s">
        <v>16645</v>
      </c>
      <c r="C34" s="243" t="s">
        <v>16646</v>
      </c>
      <c r="D34" s="243" t="s">
        <v>16647</v>
      </c>
      <c r="E34" s="1882">
        <v>7.1</v>
      </c>
      <c r="F34" s="1886"/>
      <c r="G34" s="1886"/>
      <c r="H34" s="1886"/>
      <c r="I34" s="1884"/>
      <c r="J34" s="1884"/>
      <c r="K34" s="1884"/>
      <c r="L34" s="1886"/>
      <c r="M34" s="1884"/>
      <c r="N34" s="1884"/>
      <c r="O34" s="1884"/>
      <c r="P34" s="1886">
        <v>7.1</v>
      </c>
      <c r="Q34" s="1882">
        <v>7.1</v>
      </c>
      <c r="R34" s="1904" t="s">
        <v>605</v>
      </c>
      <c r="S34" s="1884"/>
      <c r="T34" s="1884"/>
      <c r="U34" s="1884"/>
      <c r="V34" s="1882"/>
      <c r="W34" s="1882"/>
      <c r="X34" s="1882"/>
      <c r="Y34" s="1882">
        <v>7.1</v>
      </c>
      <c r="Z34" s="1882"/>
      <c r="AA34" s="1885"/>
    </row>
    <row r="35" spans="1:27">
      <c r="A35" s="297">
        <v>26</v>
      </c>
      <c r="B35" s="1850" t="s">
        <v>16648</v>
      </c>
      <c r="C35" s="243" t="s">
        <v>16649</v>
      </c>
      <c r="D35" s="243" t="s">
        <v>16650</v>
      </c>
      <c r="E35" s="1882">
        <v>2.6</v>
      </c>
      <c r="F35" s="1886"/>
      <c r="G35" s="1886"/>
      <c r="H35" s="1886"/>
      <c r="I35" s="1884"/>
      <c r="J35" s="1884"/>
      <c r="K35" s="1884"/>
      <c r="L35" s="1886"/>
      <c r="M35" s="1884"/>
      <c r="N35" s="1884"/>
      <c r="O35" s="1884"/>
      <c r="P35" s="1886">
        <v>2.6</v>
      </c>
      <c r="Q35" s="1882">
        <v>2.6</v>
      </c>
      <c r="R35" s="1904" t="s">
        <v>605</v>
      </c>
      <c r="S35" s="1884"/>
      <c r="T35" s="1884"/>
      <c r="U35" s="1884"/>
      <c r="V35" s="1882"/>
      <c r="W35" s="1882"/>
      <c r="X35" s="1882"/>
      <c r="Y35" s="1882">
        <v>2.6</v>
      </c>
      <c r="Z35" s="1882"/>
      <c r="AA35" s="1885"/>
    </row>
    <row r="36" spans="1:27">
      <c r="A36" s="297">
        <v>27</v>
      </c>
      <c r="B36" s="242" t="s">
        <v>16651</v>
      </c>
      <c r="C36" s="243" t="s">
        <v>16652</v>
      </c>
      <c r="D36" s="243"/>
      <c r="E36" s="1882">
        <v>0.6</v>
      </c>
      <c r="F36" s="1887"/>
      <c r="G36" s="1887"/>
      <c r="H36" s="1887"/>
      <c r="I36" s="1884"/>
      <c r="J36" s="1884"/>
      <c r="K36" s="1884"/>
      <c r="L36" s="1887"/>
      <c r="M36" s="1884"/>
      <c r="N36" s="1884"/>
      <c r="O36" s="1884"/>
      <c r="P36" s="1887">
        <v>0.6</v>
      </c>
      <c r="Q36" s="1882">
        <v>0.6</v>
      </c>
      <c r="R36" s="1904" t="s">
        <v>605</v>
      </c>
      <c r="S36" s="1884"/>
      <c r="T36" s="1884"/>
      <c r="U36" s="1884"/>
      <c r="V36" s="1882"/>
      <c r="W36" s="1882"/>
      <c r="X36" s="1882"/>
      <c r="Y36" s="1882"/>
      <c r="Z36" s="1882"/>
      <c r="AA36" s="1882">
        <v>0.6</v>
      </c>
    </row>
    <row r="37" spans="1:27">
      <c r="A37" s="297">
        <v>28</v>
      </c>
      <c r="B37" s="1850" t="s">
        <v>16653</v>
      </c>
      <c r="C37" s="243" t="s">
        <v>16654</v>
      </c>
      <c r="D37" s="243" t="s">
        <v>16655</v>
      </c>
      <c r="E37" s="1882">
        <v>0.5</v>
      </c>
      <c r="F37" s="1886"/>
      <c r="G37" s="1886"/>
      <c r="H37" s="1886"/>
      <c r="I37" s="1884"/>
      <c r="J37" s="1884"/>
      <c r="K37" s="1884"/>
      <c r="L37" s="1886"/>
      <c r="M37" s="1884"/>
      <c r="N37" s="1884"/>
      <c r="O37" s="1884"/>
      <c r="P37" s="1886">
        <v>0.5</v>
      </c>
      <c r="Q37" s="1882">
        <v>0.5</v>
      </c>
      <c r="R37" s="1904" t="s">
        <v>605</v>
      </c>
      <c r="S37" s="1884"/>
      <c r="T37" s="1884"/>
      <c r="U37" s="1884"/>
      <c r="V37" s="1882"/>
      <c r="W37" s="1882"/>
      <c r="X37" s="1882"/>
      <c r="Y37" s="1882"/>
      <c r="Z37" s="1882"/>
      <c r="AA37" s="1882">
        <v>0.5</v>
      </c>
    </row>
    <row r="38" spans="1:27" ht="25.5">
      <c r="A38" s="297">
        <v>29</v>
      </c>
      <c r="B38" s="242" t="s">
        <v>16656</v>
      </c>
      <c r="C38" s="243" t="s">
        <v>16657</v>
      </c>
      <c r="D38" s="243"/>
      <c r="E38" s="1882">
        <v>3.8</v>
      </c>
      <c r="F38" s="1886"/>
      <c r="G38" s="1886"/>
      <c r="H38" s="1886"/>
      <c r="I38" s="1884"/>
      <c r="J38" s="1884"/>
      <c r="K38" s="1884"/>
      <c r="L38" s="1886"/>
      <c r="M38" s="1884"/>
      <c r="N38" s="1884"/>
      <c r="O38" s="1884"/>
      <c r="P38" s="1886">
        <v>3.8</v>
      </c>
      <c r="Q38" s="1882">
        <v>3.8</v>
      </c>
      <c r="R38" s="1904" t="s">
        <v>605</v>
      </c>
      <c r="S38" s="1884"/>
      <c r="T38" s="1884"/>
      <c r="U38" s="1884"/>
      <c r="V38" s="1882"/>
      <c r="W38" s="1882"/>
      <c r="X38" s="1882"/>
      <c r="Y38" s="1882"/>
      <c r="Z38" s="1882"/>
      <c r="AA38" s="1882">
        <v>3.8</v>
      </c>
    </row>
    <row r="39" spans="1:27">
      <c r="A39" s="297">
        <v>30</v>
      </c>
      <c r="B39" s="242" t="s">
        <v>16658</v>
      </c>
      <c r="C39" s="243" t="s">
        <v>16659</v>
      </c>
      <c r="D39" s="243"/>
      <c r="E39" s="1882">
        <v>0.7</v>
      </c>
      <c r="F39" s="1887"/>
      <c r="G39" s="1887"/>
      <c r="H39" s="1887"/>
      <c r="I39" s="1884"/>
      <c r="J39" s="1884"/>
      <c r="K39" s="1884"/>
      <c r="L39" s="1887"/>
      <c r="M39" s="1884"/>
      <c r="N39" s="1884"/>
      <c r="O39" s="1884"/>
      <c r="P39" s="1887">
        <v>0.7</v>
      </c>
      <c r="Q39" s="1882">
        <v>0.7</v>
      </c>
      <c r="R39" s="1904" t="s">
        <v>605</v>
      </c>
      <c r="S39" s="1884"/>
      <c r="T39" s="1884"/>
      <c r="U39" s="1884"/>
      <c r="V39" s="1882"/>
      <c r="W39" s="1882"/>
      <c r="X39" s="1882"/>
      <c r="Y39" s="1885"/>
      <c r="Z39" s="1882">
        <v>0.7</v>
      </c>
      <c r="AA39" s="1885"/>
    </row>
    <row r="40" spans="1:27">
      <c r="A40" s="297">
        <v>31</v>
      </c>
      <c r="B40" s="242" t="s">
        <v>16660</v>
      </c>
      <c r="C40" s="243" t="s">
        <v>16661</v>
      </c>
      <c r="D40" s="243"/>
      <c r="E40" s="1882">
        <v>0.2</v>
      </c>
      <c r="F40" s="1887"/>
      <c r="G40" s="1887"/>
      <c r="H40" s="1887"/>
      <c r="I40" s="1884"/>
      <c r="J40" s="1884"/>
      <c r="K40" s="1884"/>
      <c r="L40" s="1887"/>
      <c r="M40" s="1884"/>
      <c r="N40" s="1884"/>
      <c r="O40" s="1884"/>
      <c r="P40" s="1887">
        <v>0.2</v>
      </c>
      <c r="Q40" s="1882">
        <v>0.2</v>
      </c>
      <c r="R40" s="1904" t="s">
        <v>605</v>
      </c>
      <c r="S40" s="1884"/>
      <c r="T40" s="1884"/>
      <c r="U40" s="1884"/>
      <c r="V40" s="1882"/>
      <c r="W40" s="1882"/>
      <c r="X40" s="1882"/>
      <c r="Y40" s="1885"/>
      <c r="Z40" s="1882">
        <v>0.2</v>
      </c>
      <c r="AA40" s="1885"/>
    </row>
    <row r="41" spans="1:27">
      <c r="A41" s="297">
        <v>32</v>
      </c>
      <c r="B41" s="242" t="s">
        <v>16662</v>
      </c>
      <c r="C41" s="243" t="s">
        <v>16663</v>
      </c>
      <c r="D41" s="243"/>
      <c r="E41" s="1882">
        <v>3.1</v>
      </c>
      <c r="F41" s="1886"/>
      <c r="G41" s="1886"/>
      <c r="H41" s="1886"/>
      <c r="I41" s="1884"/>
      <c r="J41" s="1884"/>
      <c r="K41" s="1884"/>
      <c r="L41" s="1886"/>
      <c r="M41" s="1884"/>
      <c r="N41" s="1884"/>
      <c r="O41" s="1884"/>
      <c r="P41" s="1886">
        <v>3.1</v>
      </c>
      <c r="Q41" s="1882">
        <v>3.1</v>
      </c>
      <c r="R41" s="1904" t="s">
        <v>605</v>
      </c>
      <c r="S41" s="1884"/>
      <c r="T41" s="1884"/>
      <c r="U41" s="1884"/>
      <c r="V41" s="1882"/>
      <c r="W41" s="1882"/>
      <c r="X41" s="1882"/>
      <c r="Y41" s="1882">
        <v>3.1</v>
      </c>
      <c r="Z41" s="1882"/>
      <c r="AA41" s="1885"/>
    </row>
    <row r="42" spans="1:27" ht="25.5">
      <c r="A42" s="297">
        <v>33</v>
      </c>
      <c r="B42" s="242" t="s">
        <v>16664</v>
      </c>
      <c r="C42" s="243" t="s">
        <v>16665</v>
      </c>
      <c r="D42" s="243"/>
      <c r="E42" s="1882">
        <v>4.0999999999999996</v>
      </c>
      <c r="F42" s="1886"/>
      <c r="G42" s="1886"/>
      <c r="H42" s="1886"/>
      <c r="I42" s="1884"/>
      <c r="J42" s="1884"/>
      <c r="K42" s="1884"/>
      <c r="L42" s="1886"/>
      <c r="M42" s="1884"/>
      <c r="N42" s="1884"/>
      <c r="O42" s="1884"/>
      <c r="P42" s="1886">
        <v>4.0999999999999996</v>
      </c>
      <c r="Q42" s="1882">
        <v>4.0999999999999996</v>
      </c>
      <c r="R42" s="1904" t="s">
        <v>55</v>
      </c>
      <c r="S42" s="1884"/>
      <c r="T42" s="1884"/>
      <c r="U42" s="1884"/>
      <c r="V42" s="1882"/>
      <c r="W42" s="1882"/>
      <c r="X42" s="1882"/>
      <c r="Y42" s="1882"/>
      <c r="Z42" s="1882"/>
      <c r="AA42" s="1882">
        <v>4.0999999999999996</v>
      </c>
    </row>
    <row r="43" spans="1:27" ht="25.5">
      <c r="A43" s="297">
        <v>34</v>
      </c>
      <c r="B43" s="242" t="s">
        <v>16666</v>
      </c>
      <c r="C43" s="243" t="s">
        <v>16667</v>
      </c>
      <c r="D43" s="243"/>
      <c r="E43" s="1882">
        <v>1.7</v>
      </c>
      <c r="F43" s="1886"/>
      <c r="G43" s="1886"/>
      <c r="H43" s="1886"/>
      <c r="I43" s="1884"/>
      <c r="J43" s="1884"/>
      <c r="K43" s="1884"/>
      <c r="L43" s="1886"/>
      <c r="M43" s="1884"/>
      <c r="N43" s="1884"/>
      <c r="O43" s="1884"/>
      <c r="P43" s="1886">
        <v>1.7</v>
      </c>
      <c r="Q43" s="1882">
        <v>1.7</v>
      </c>
      <c r="R43" s="1904" t="s">
        <v>55</v>
      </c>
      <c r="S43" s="1884"/>
      <c r="T43" s="1884"/>
      <c r="U43" s="1884"/>
      <c r="V43" s="1882"/>
      <c r="W43" s="1882"/>
      <c r="X43" s="1882"/>
      <c r="Y43" s="1882"/>
      <c r="Z43" s="1882"/>
      <c r="AA43" s="1882">
        <v>1.7</v>
      </c>
    </row>
    <row r="44" spans="1:27" ht="25.5">
      <c r="A44" s="297">
        <v>35</v>
      </c>
      <c r="B44" s="242" t="s">
        <v>16668</v>
      </c>
      <c r="C44" s="243" t="s">
        <v>16669</v>
      </c>
      <c r="D44" s="243"/>
      <c r="E44" s="1882">
        <v>1.4</v>
      </c>
      <c r="F44" s="1886"/>
      <c r="G44" s="1886"/>
      <c r="H44" s="1886"/>
      <c r="I44" s="1884"/>
      <c r="J44" s="1884"/>
      <c r="K44" s="1884"/>
      <c r="L44" s="1886"/>
      <c r="M44" s="1884"/>
      <c r="N44" s="1884"/>
      <c r="O44" s="1884"/>
      <c r="P44" s="1886">
        <v>1.4</v>
      </c>
      <c r="Q44" s="1882">
        <v>1.4</v>
      </c>
      <c r="R44" s="1904" t="s">
        <v>55</v>
      </c>
      <c r="S44" s="1884"/>
      <c r="T44" s="1884"/>
      <c r="U44" s="1884"/>
      <c r="V44" s="1882"/>
      <c r="W44" s="1882"/>
      <c r="X44" s="1882"/>
      <c r="Y44" s="1882"/>
      <c r="Z44" s="1882"/>
      <c r="AA44" s="1882">
        <v>1.4</v>
      </c>
    </row>
    <row r="45" spans="1:27" ht="25.5">
      <c r="A45" s="297">
        <v>36</v>
      </c>
      <c r="B45" s="1851" t="s">
        <v>16670</v>
      </c>
      <c r="C45" s="244" t="s">
        <v>16671</v>
      </c>
      <c r="D45" s="244"/>
      <c r="E45" s="1887">
        <v>1.7</v>
      </c>
      <c r="F45" s="1887"/>
      <c r="G45" s="1887"/>
      <c r="H45" s="1887"/>
      <c r="I45" s="1884"/>
      <c r="J45" s="1884"/>
      <c r="K45" s="1884"/>
      <c r="L45" s="1887"/>
      <c r="M45" s="1884"/>
      <c r="N45" s="1884"/>
      <c r="O45" s="1884"/>
      <c r="P45" s="1887">
        <v>1.7</v>
      </c>
      <c r="Q45" s="1887">
        <v>1.7</v>
      </c>
      <c r="R45" s="1905" t="s">
        <v>605</v>
      </c>
      <c r="S45" s="1884"/>
      <c r="T45" s="1884"/>
      <c r="U45" s="1884"/>
      <c r="V45" s="1887"/>
      <c r="W45" s="1887"/>
      <c r="X45" s="1887"/>
      <c r="Y45" s="1887"/>
      <c r="Z45" s="1887"/>
      <c r="AA45" s="1887">
        <v>1.7</v>
      </c>
    </row>
    <row r="46" spans="1:27">
      <c r="A46" s="297">
        <v>37</v>
      </c>
      <c r="B46" s="242" t="s">
        <v>16672</v>
      </c>
      <c r="C46" s="244" t="s">
        <v>16673</v>
      </c>
      <c r="D46" s="243"/>
      <c r="E46" s="1882">
        <v>0.3</v>
      </c>
      <c r="F46" s="1887"/>
      <c r="G46" s="1887"/>
      <c r="H46" s="1887"/>
      <c r="I46" s="1884"/>
      <c r="J46" s="1884"/>
      <c r="K46" s="1884"/>
      <c r="L46" s="1887"/>
      <c r="M46" s="1884"/>
      <c r="N46" s="1884"/>
      <c r="O46" s="1884"/>
      <c r="P46" s="1887">
        <v>0.3</v>
      </c>
      <c r="Q46" s="1882">
        <v>0.3</v>
      </c>
      <c r="R46" s="1904" t="s">
        <v>55</v>
      </c>
      <c r="S46" s="1884"/>
      <c r="T46" s="1884"/>
      <c r="U46" s="1884"/>
      <c r="V46" s="1882"/>
      <c r="W46" s="1882"/>
      <c r="X46" s="1882"/>
      <c r="Y46" s="1882">
        <v>0.3</v>
      </c>
      <c r="Z46" s="1882"/>
      <c r="AA46" s="1885"/>
    </row>
    <row r="47" spans="1:27">
      <c r="A47" s="297">
        <v>38</v>
      </c>
      <c r="B47" s="242" t="s">
        <v>16674</v>
      </c>
      <c r="C47" s="244" t="s">
        <v>16675</v>
      </c>
      <c r="D47" s="243"/>
      <c r="E47" s="1882">
        <v>0.7</v>
      </c>
      <c r="F47" s="1887"/>
      <c r="G47" s="1887"/>
      <c r="H47" s="1887"/>
      <c r="I47" s="1884"/>
      <c r="J47" s="1884"/>
      <c r="K47" s="1884"/>
      <c r="L47" s="1887"/>
      <c r="M47" s="1884"/>
      <c r="N47" s="1884"/>
      <c r="O47" s="1884"/>
      <c r="P47" s="1887">
        <v>0.7</v>
      </c>
      <c r="Q47" s="1882">
        <v>0.7</v>
      </c>
      <c r="R47" s="1904" t="s">
        <v>55</v>
      </c>
      <c r="S47" s="1884"/>
      <c r="T47" s="1884"/>
      <c r="U47" s="1884"/>
      <c r="V47" s="1882"/>
      <c r="W47" s="1882"/>
      <c r="X47" s="1882"/>
      <c r="Y47" s="1882">
        <v>0.7</v>
      </c>
      <c r="Z47" s="1882"/>
      <c r="AA47" s="1885"/>
    </row>
    <row r="48" spans="1:27">
      <c r="A48" s="297" t="s">
        <v>16676</v>
      </c>
      <c r="B48" s="242" t="s">
        <v>16677</v>
      </c>
      <c r="C48" s="244" t="s">
        <v>16678</v>
      </c>
      <c r="D48" s="243"/>
      <c r="E48" s="1882">
        <v>4.8029999999999999</v>
      </c>
      <c r="F48" s="1887"/>
      <c r="G48" s="1887"/>
      <c r="H48" s="1887"/>
      <c r="I48" s="1884"/>
      <c r="J48" s="1884"/>
      <c r="K48" s="1884"/>
      <c r="L48" s="1887"/>
      <c r="M48" s="1884"/>
      <c r="N48" s="1884"/>
      <c r="O48" s="1884"/>
      <c r="P48" s="1887">
        <v>4.8029999999999999</v>
      </c>
      <c r="Q48" s="1882">
        <v>4.8029999999999999</v>
      </c>
      <c r="R48" s="1904" t="s">
        <v>605</v>
      </c>
      <c r="S48" s="1884"/>
      <c r="T48" s="1884"/>
      <c r="U48" s="1884"/>
      <c r="V48" s="1882"/>
      <c r="W48" s="1882"/>
      <c r="X48" s="1882"/>
      <c r="Y48" s="1882"/>
      <c r="Z48" s="1882">
        <v>4.8029999999999999</v>
      </c>
      <c r="AA48" s="1885"/>
    </row>
    <row r="49" spans="1:27" ht="25.5">
      <c r="A49" s="297" t="s">
        <v>16676</v>
      </c>
      <c r="B49" s="1859" t="s">
        <v>16679</v>
      </c>
      <c r="C49" s="1860"/>
      <c r="D49" s="1860"/>
      <c r="E49" s="1888">
        <f>SUM(E10:E48)</f>
        <v>50.923000000000009</v>
      </c>
      <c r="F49" s="1888">
        <f>SUM(F10:F47)</f>
        <v>4.12</v>
      </c>
      <c r="G49" s="1888">
        <f>SUM(G10:G47)</f>
        <v>0.85000000000000009</v>
      </c>
      <c r="H49" s="1888">
        <f>SUM(H10:H47)</f>
        <v>0</v>
      </c>
      <c r="I49" s="1889"/>
      <c r="J49" s="1889"/>
      <c r="K49" s="1889"/>
      <c r="L49" s="1888">
        <f>SUM(L10:L47)</f>
        <v>3.27</v>
      </c>
      <c r="M49" s="1889"/>
      <c r="N49" s="1889"/>
      <c r="O49" s="1889"/>
      <c r="P49" s="1888">
        <f>SUM(P10:P48)</f>
        <v>46.803000000000004</v>
      </c>
      <c r="Q49" s="1888">
        <f>SUM(Q10:Q48)</f>
        <v>47.153000000000006</v>
      </c>
      <c r="R49" s="1906">
        <v>0</v>
      </c>
      <c r="S49" s="1889"/>
      <c r="T49" s="1889"/>
      <c r="U49" s="1889"/>
      <c r="V49" s="1888">
        <v>0</v>
      </c>
      <c r="W49" s="1888">
        <v>0</v>
      </c>
      <c r="X49" s="1888">
        <v>0</v>
      </c>
      <c r="Y49" s="2613">
        <f>SUM(Y10:Y48)</f>
        <v>22.62</v>
      </c>
      <c r="Z49" s="2613">
        <f t="shared" ref="Z49:AA49" si="0">SUM(Z10:Z48)</f>
        <v>13.402999999999999</v>
      </c>
      <c r="AA49" s="2613">
        <f t="shared" si="0"/>
        <v>14.899999999999999</v>
      </c>
    </row>
    <row r="50" spans="1:27" ht="31.5" customHeight="1">
      <c r="A50" s="297"/>
      <c r="B50" s="1856" t="s">
        <v>16680</v>
      </c>
      <c r="C50" s="1852"/>
      <c r="D50" s="1852"/>
      <c r="E50" s="1873"/>
      <c r="F50" s="1873"/>
      <c r="G50" s="1873"/>
      <c r="H50" s="1873"/>
      <c r="I50" s="75"/>
      <c r="J50" s="75"/>
      <c r="K50" s="75"/>
      <c r="L50" s="1873"/>
      <c r="M50" s="75"/>
      <c r="N50" s="75"/>
      <c r="O50" s="75"/>
      <c r="P50" s="1873"/>
      <c r="Q50" s="1873"/>
      <c r="R50" s="1852"/>
      <c r="S50" s="75"/>
      <c r="T50" s="75"/>
      <c r="U50" s="75"/>
      <c r="V50" s="1873"/>
      <c r="W50" s="1873"/>
      <c r="X50" s="1873"/>
      <c r="Y50" s="1873"/>
      <c r="Z50" s="1873"/>
      <c r="AA50" s="1873"/>
    </row>
    <row r="51" spans="1:27">
      <c r="A51" s="297">
        <v>40</v>
      </c>
      <c r="B51" s="1850" t="s">
        <v>16681</v>
      </c>
      <c r="C51" s="243" t="s">
        <v>16682</v>
      </c>
      <c r="D51" s="243" t="s">
        <v>16683</v>
      </c>
      <c r="E51" s="1890">
        <v>3.8</v>
      </c>
      <c r="F51" s="1891">
        <v>3.8</v>
      </c>
      <c r="G51" s="1891">
        <v>3.8</v>
      </c>
      <c r="H51" s="1891"/>
      <c r="I51" s="1892"/>
      <c r="J51" s="1892"/>
      <c r="K51" s="1892"/>
      <c r="L51" s="1891"/>
      <c r="M51" s="1892"/>
      <c r="N51" s="1892"/>
      <c r="O51" s="1892"/>
      <c r="P51" s="1891"/>
      <c r="Q51" s="1891">
        <v>3</v>
      </c>
      <c r="R51" s="1907" t="s">
        <v>605</v>
      </c>
      <c r="S51" s="1892"/>
      <c r="T51" s="1892"/>
      <c r="U51" s="1892"/>
      <c r="V51" s="1890"/>
      <c r="W51" s="1890"/>
      <c r="X51" s="1890"/>
      <c r="Y51" s="1890">
        <v>3.8</v>
      </c>
      <c r="Z51" s="1890"/>
      <c r="AA51" s="1893"/>
    </row>
    <row r="52" spans="1:27">
      <c r="A52" s="297">
        <v>41</v>
      </c>
      <c r="B52" s="242" t="s">
        <v>16684</v>
      </c>
      <c r="C52" s="243" t="s">
        <v>16685</v>
      </c>
      <c r="D52" s="243"/>
      <c r="E52" s="1890">
        <v>1.1000000000000001</v>
      </c>
      <c r="F52" s="1891"/>
      <c r="G52" s="1891"/>
      <c r="H52" s="1891"/>
      <c r="I52" s="1892"/>
      <c r="J52" s="1892"/>
      <c r="K52" s="1892"/>
      <c r="L52" s="1891"/>
      <c r="M52" s="1892"/>
      <c r="N52" s="1892"/>
      <c r="O52" s="1892"/>
      <c r="P52" s="1891">
        <v>1.1000000000000001</v>
      </c>
      <c r="Q52" s="1890">
        <v>1.1000000000000001</v>
      </c>
      <c r="R52" s="1907" t="s">
        <v>55</v>
      </c>
      <c r="S52" s="1892"/>
      <c r="T52" s="1892"/>
      <c r="U52" s="1892"/>
      <c r="V52" s="1890"/>
      <c r="W52" s="1890"/>
      <c r="X52" s="1890"/>
      <c r="Y52" s="1890"/>
      <c r="Z52" s="1890">
        <v>1.1000000000000001</v>
      </c>
      <c r="AA52" s="1893"/>
    </row>
    <row r="53" spans="1:27" ht="25.5">
      <c r="A53" s="297">
        <v>42</v>
      </c>
      <c r="B53" s="1850" t="s">
        <v>16686</v>
      </c>
      <c r="C53" s="243" t="s">
        <v>16687</v>
      </c>
      <c r="D53" s="243" t="s">
        <v>16688</v>
      </c>
      <c r="E53" s="1890">
        <v>0.2</v>
      </c>
      <c r="F53" s="1891"/>
      <c r="G53" s="1891"/>
      <c r="H53" s="1891"/>
      <c r="I53" s="1892"/>
      <c r="J53" s="1892"/>
      <c r="K53" s="1892"/>
      <c r="L53" s="1891"/>
      <c r="M53" s="1892"/>
      <c r="N53" s="1892"/>
      <c r="O53" s="1892"/>
      <c r="P53" s="1891">
        <v>0.2</v>
      </c>
      <c r="Q53" s="1890">
        <v>0.2</v>
      </c>
      <c r="R53" s="1907" t="s">
        <v>605</v>
      </c>
      <c r="S53" s="1892"/>
      <c r="T53" s="1892"/>
      <c r="U53" s="1892"/>
      <c r="V53" s="1890"/>
      <c r="W53" s="1890"/>
      <c r="X53" s="1890"/>
      <c r="Y53" s="1890"/>
      <c r="Z53" s="1890">
        <v>0.2</v>
      </c>
      <c r="AA53" s="1893"/>
    </row>
    <row r="54" spans="1:27">
      <c r="A54" s="297">
        <v>43</v>
      </c>
      <c r="B54" s="242" t="s">
        <v>16689</v>
      </c>
      <c r="C54" s="243" t="s">
        <v>16690</v>
      </c>
      <c r="D54" s="243"/>
      <c r="E54" s="1890">
        <v>0.3</v>
      </c>
      <c r="F54" s="1891"/>
      <c r="G54" s="1891"/>
      <c r="H54" s="1891"/>
      <c r="I54" s="1892"/>
      <c r="J54" s="1892"/>
      <c r="K54" s="1892"/>
      <c r="L54" s="1891"/>
      <c r="M54" s="1892"/>
      <c r="N54" s="1892"/>
      <c r="O54" s="1892"/>
      <c r="P54" s="1891">
        <v>0.3</v>
      </c>
      <c r="Q54" s="1890">
        <v>0.3</v>
      </c>
      <c r="R54" s="1907" t="s">
        <v>55</v>
      </c>
      <c r="S54" s="1892"/>
      <c r="T54" s="1892"/>
      <c r="U54" s="1892"/>
      <c r="V54" s="1890"/>
      <c r="W54" s="1890"/>
      <c r="X54" s="1890"/>
      <c r="Y54" s="1890"/>
      <c r="Z54" s="1890">
        <v>0.3</v>
      </c>
      <c r="AA54" s="1893"/>
    </row>
    <row r="55" spans="1:27">
      <c r="A55" s="297">
        <v>44</v>
      </c>
      <c r="B55" s="242" t="s">
        <v>16691</v>
      </c>
      <c r="C55" s="243" t="s">
        <v>16692</v>
      </c>
      <c r="D55" s="243"/>
      <c r="E55" s="1890">
        <v>0.5</v>
      </c>
      <c r="F55" s="1891"/>
      <c r="G55" s="1891"/>
      <c r="H55" s="1891"/>
      <c r="I55" s="1892"/>
      <c r="J55" s="1892"/>
      <c r="K55" s="1892"/>
      <c r="L55" s="1891"/>
      <c r="M55" s="1892"/>
      <c r="N55" s="1892"/>
      <c r="O55" s="1892"/>
      <c r="P55" s="1891">
        <v>0.5</v>
      </c>
      <c r="Q55" s="1890">
        <v>0.5</v>
      </c>
      <c r="R55" s="1907" t="s">
        <v>605</v>
      </c>
      <c r="S55" s="1892"/>
      <c r="T55" s="1892"/>
      <c r="U55" s="1892"/>
      <c r="V55" s="1890"/>
      <c r="W55" s="1890"/>
      <c r="X55" s="1890"/>
      <c r="Y55" s="1890"/>
      <c r="Z55" s="1890">
        <v>0.5</v>
      </c>
      <c r="AA55" s="1893"/>
    </row>
    <row r="56" spans="1:27">
      <c r="A56" s="297">
        <v>45</v>
      </c>
      <c r="B56" s="242" t="s">
        <v>16693</v>
      </c>
      <c r="C56" s="243" t="s">
        <v>16694</v>
      </c>
      <c r="D56" s="243"/>
      <c r="E56" s="1890">
        <v>0.5</v>
      </c>
      <c r="F56" s="1891"/>
      <c r="G56" s="1891"/>
      <c r="H56" s="1891"/>
      <c r="I56" s="1892"/>
      <c r="J56" s="1892"/>
      <c r="K56" s="1892"/>
      <c r="L56" s="1891"/>
      <c r="M56" s="1892"/>
      <c r="N56" s="1892"/>
      <c r="O56" s="1892"/>
      <c r="P56" s="1891">
        <v>0.5</v>
      </c>
      <c r="Q56" s="1890">
        <v>0.5</v>
      </c>
      <c r="R56" s="1907" t="s">
        <v>605</v>
      </c>
      <c r="S56" s="1892"/>
      <c r="T56" s="1892"/>
      <c r="U56" s="1892"/>
      <c r="V56" s="1890"/>
      <c r="W56" s="1890"/>
      <c r="X56" s="1890"/>
      <c r="Y56" s="1890"/>
      <c r="Z56" s="1890">
        <v>0.5</v>
      </c>
      <c r="AA56" s="1893"/>
    </row>
    <row r="57" spans="1:27">
      <c r="A57" s="297">
        <v>46</v>
      </c>
      <c r="B57" s="1850" t="s">
        <v>16695</v>
      </c>
      <c r="C57" s="243" t="s">
        <v>16696</v>
      </c>
      <c r="D57" s="243" t="s">
        <v>16697</v>
      </c>
      <c r="E57" s="1890">
        <v>2.4</v>
      </c>
      <c r="F57" s="1891"/>
      <c r="G57" s="1891"/>
      <c r="H57" s="1891"/>
      <c r="I57" s="1892"/>
      <c r="J57" s="1892"/>
      <c r="K57" s="1892"/>
      <c r="L57" s="1891"/>
      <c r="M57" s="1892"/>
      <c r="N57" s="1892"/>
      <c r="O57" s="1892"/>
      <c r="P57" s="1891">
        <v>2.4</v>
      </c>
      <c r="Q57" s="1890">
        <v>2.4</v>
      </c>
      <c r="R57" s="1907" t="s">
        <v>605</v>
      </c>
      <c r="S57" s="1892"/>
      <c r="T57" s="1892"/>
      <c r="U57" s="1892"/>
      <c r="V57" s="1890"/>
      <c r="W57" s="1890"/>
      <c r="X57" s="1890"/>
      <c r="Y57" s="1890"/>
      <c r="Z57" s="1890">
        <v>2.4</v>
      </c>
      <c r="AA57" s="1893"/>
    </row>
    <row r="58" spans="1:27">
      <c r="A58" s="297">
        <v>47</v>
      </c>
      <c r="B58" s="242" t="s">
        <v>16698</v>
      </c>
      <c r="C58" s="243" t="s">
        <v>16699</v>
      </c>
      <c r="D58" s="243"/>
      <c r="E58" s="1890">
        <v>0.4</v>
      </c>
      <c r="F58" s="1894"/>
      <c r="G58" s="1894"/>
      <c r="H58" s="1894"/>
      <c r="I58" s="1892"/>
      <c r="J58" s="1892"/>
      <c r="K58" s="1892"/>
      <c r="L58" s="1894"/>
      <c r="M58" s="1892"/>
      <c r="N58" s="1892"/>
      <c r="O58" s="1892"/>
      <c r="P58" s="1894">
        <v>0.4</v>
      </c>
      <c r="Q58" s="1890">
        <v>0.4</v>
      </c>
      <c r="R58" s="1907" t="s">
        <v>605</v>
      </c>
      <c r="S58" s="1892"/>
      <c r="T58" s="1892"/>
      <c r="U58" s="1892"/>
      <c r="V58" s="1890"/>
      <c r="W58" s="1890"/>
      <c r="X58" s="1890"/>
      <c r="Y58" s="1890"/>
      <c r="Z58" s="1890">
        <v>0.4</v>
      </c>
      <c r="AA58" s="1893"/>
    </row>
    <row r="59" spans="1:27">
      <c r="A59" s="297">
        <v>48</v>
      </c>
      <c r="B59" s="242" t="s">
        <v>16700</v>
      </c>
      <c r="C59" s="243" t="s">
        <v>16701</v>
      </c>
      <c r="D59" s="243"/>
      <c r="E59" s="1890">
        <v>0.25</v>
      </c>
      <c r="F59" s="1891"/>
      <c r="G59" s="1891"/>
      <c r="H59" s="1891"/>
      <c r="I59" s="1892"/>
      <c r="J59" s="1892"/>
      <c r="K59" s="1892"/>
      <c r="L59" s="1891"/>
      <c r="M59" s="1892"/>
      <c r="N59" s="1892"/>
      <c r="O59" s="1892"/>
      <c r="P59" s="1891">
        <v>0.25</v>
      </c>
      <c r="Q59" s="1890">
        <v>0.25</v>
      </c>
      <c r="R59" s="1907" t="s">
        <v>55</v>
      </c>
      <c r="S59" s="1892"/>
      <c r="T59" s="1892"/>
      <c r="U59" s="1892"/>
      <c r="V59" s="1890"/>
      <c r="W59" s="1890"/>
      <c r="X59" s="1890"/>
      <c r="Y59" s="1890"/>
      <c r="Z59" s="1890">
        <v>0.25</v>
      </c>
      <c r="AA59" s="1893"/>
    </row>
    <row r="60" spans="1:27">
      <c r="A60" s="297">
        <v>49</v>
      </c>
      <c r="B60" s="242" t="s">
        <v>16702</v>
      </c>
      <c r="C60" s="243" t="s">
        <v>16703</v>
      </c>
      <c r="D60" s="243"/>
      <c r="E60" s="1890">
        <v>1.1000000000000001</v>
      </c>
      <c r="F60" s="1891"/>
      <c r="G60" s="1891"/>
      <c r="H60" s="1891"/>
      <c r="I60" s="1892"/>
      <c r="J60" s="1892"/>
      <c r="K60" s="1892"/>
      <c r="L60" s="1891"/>
      <c r="M60" s="1892"/>
      <c r="N60" s="1892"/>
      <c r="O60" s="1892"/>
      <c r="P60" s="1891">
        <v>1.1000000000000001</v>
      </c>
      <c r="Q60" s="1890">
        <v>1.1000000000000001</v>
      </c>
      <c r="R60" s="1907" t="s">
        <v>55</v>
      </c>
      <c r="S60" s="1892"/>
      <c r="T60" s="1892"/>
      <c r="U60" s="1892"/>
      <c r="V60" s="1890"/>
      <c r="W60" s="1890"/>
      <c r="X60" s="1890"/>
      <c r="Y60" s="1890"/>
      <c r="Z60" s="1890">
        <v>1.1000000000000001</v>
      </c>
      <c r="AA60" s="1893"/>
    </row>
    <row r="61" spans="1:27">
      <c r="A61" s="297">
        <v>50</v>
      </c>
      <c r="B61" s="242" t="s">
        <v>16704</v>
      </c>
      <c r="C61" s="243" t="s">
        <v>16705</v>
      </c>
      <c r="D61" s="243"/>
      <c r="E61" s="1890">
        <v>0.9</v>
      </c>
      <c r="F61" s="1891"/>
      <c r="G61" s="1891"/>
      <c r="H61" s="1891"/>
      <c r="I61" s="1892"/>
      <c r="J61" s="1892"/>
      <c r="K61" s="1892"/>
      <c r="L61" s="1891"/>
      <c r="M61" s="1892"/>
      <c r="N61" s="1892"/>
      <c r="O61" s="1892"/>
      <c r="P61" s="1891">
        <v>0.9</v>
      </c>
      <c r="Q61" s="1890">
        <v>0.9</v>
      </c>
      <c r="R61" s="1907" t="s">
        <v>55</v>
      </c>
      <c r="S61" s="1892"/>
      <c r="T61" s="1892"/>
      <c r="U61" s="1892"/>
      <c r="V61" s="1890"/>
      <c r="W61" s="1890"/>
      <c r="X61" s="1890"/>
      <c r="Y61" s="1890"/>
      <c r="Z61" s="1890">
        <v>0.9</v>
      </c>
      <c r="AA61" s="1893"/>
    </row>
    <row r="62" spans="1:27">
      <c r="A62" s="297">
        <v>51</v>
      </c>
      <c r="B62" s="242" t="s">
        <v>16706</v>
      </c>
      <c r="C62" s="243" t="s">
        <v>16707</v>
      </c>
      <c r="D62" s="243"/>
      <c r="E62" s="1890">
        <v>1.5</v>
      </c>
      <c r="F62" s="1894"/>
      <c r="G62" s="1894"/>
      <c r="H62" s="1894"/>
      <c r="I62" s="1892"/>
      <c r="J62" s="1892"/>
      <c r="K62" s="1892"/>
      <c r="L62" s="1894"/>
      <c r="M62" s="1892"/>
      <c r="N62" s="1892"/>
      <c r="O62" s="1892"/>
      <c r="P62" s="1894">
        <v>1.5</v>
      </c>
      <c r="Q62" s="1890">
        <v>1.5</v>
      </c>
      <c r="R62" s="1907" t="s">
        <v>55</v>
      </c>
      <c r="S62" s="1892"/>
      <c r="T62" s="1892"/>
      <c r="U62" s="1892"/>
      <c r="V62" s="1890"/>
      <c r="W62" s="1890"/>
      <c r="X62" s="1890"/>
      <c r="Y62" s="1890"/>
      <c r="Z62" s="1890">
        <v>1.5</v>
      </c>
      <c r="AA62" s="1893"/>
    </row>
    <row r="63" spans="1:27">
      <c r="A63" s="297">
        <v>52</v>
      </c>
      <c r="B63" s="242" t="s">
        <v>16708</v>
      </c>
      <c r="C63" s="243" t="s">
        <v>16709</v>
      </c>
      <c r="D63" s="243"/>
      <c r="E63" s="1890">
        <v>0.8</v>
      </c>
      <c r="F63" s="1894"/>
      <c r="G63" s="1894"/>
      <c r="H63" s="1894"/>
      <c r="I63" s="1892"/>
      <c r="J63" s="1892"/>
      <c r="K63" s="1892"/>
      <c r="L63" s="1894"/>
      <c r="M63" s="1892"/>
      <c r="N63" s="1892"/>
      <c r="O63" s="1892"/>
      <c r="P63" s="1894">
        <v>0.8</v>
      </c>
      <c r="Q63" s="1890">
        <v>0.8</v>
      </c>
      <c r="R63" s="1907" t="s">
        <v>55</v>
      </c>
      <c r="S63" s="1892"/>
      <c r="T63" s="1892"/>
      <c r="U63" s="1892"/>
      <c r="V63" s="1890"/>
      <c r="W63" s="1890"/>
      <c r="X63" s="1890"/>
      <c r="Y63" s="1890"/>
      <c r="Z63" s="1890">
        <v>0.8</v>
      </c>
      <c r="AA63" s="1893"/>
    </row>
    <row r="64" spans="1:27">
      <c r="A64" s="297">
        <v>53</v>
      </c>
      <c r="B64" s="242" t="s">
        <v>16710</v>
      </c>
      <c r="C64" s="243" t="s">
        <v>16711</v>
      </c>
      <c r="D64" s="243"/>
      <c r="E64" s="1890">
        <v>0.3</v>
      </c>
      <c r="F64" s="1891"/>
      <c r="G64" s="1891"/>
      <c r="H64" s="1891"/>
      <c r="I64" s="1892"/>
      <c r="J64" s="1892"/>
      <c r="K64" s="1892"/>
      <c r="L64" s="1891"/>
      <c r="M64" s="1892"/>
      <c r="N64" s="1892"/>
      <c r="O64" s="1892"/>
      <c r="P64" s="1891">
        <v>0.3</v>
      </c>
      <c r="Q64" s="1890">
        <v>0.3</v>
      </c>
      <c r="R64" s="1907" t="s">
        <v>605</v>
      </c>
      <c r="S64" s="1892"/>
      <c r="T64" s="1892"/>
      <c r="U64" s="1892"/>
      <c r="V64" s="1890"/>
      <c r="W64" s="1890"/>
      <c r="X64" s="1890"/>
      <c r="Y64" s="1890"/>
      <c r="Z64" s="1890">
        <v>0.3</v>
      </c>
      <c r="AA64" s="1893"/>
    </row>
    <row r="65" spans="1:27">
      <c r="A65" s="297">
        <v>54</v>
      </c>
      <c r="B65" s="242" t="s">
        <v>16712</v>
      </c>
      <c r="C65" s="243" t="s">
        <v>16713</v>
      </c>
      <c r="D65" s="243"/>
      <c r="E65" s="1890">
        <v>2.6</v>
      </c>
      <c r="F65" s="1891"/>
      <c r="G65" s="1891"/>
      <c r="H65" s="1891"/>
      <c r="I65" s="1892"/>
      <c r="J65" s="1892"/>
      <c r="K65" s="1892"/>
      <c r="L65" s="1891"/>
      <c r="M65" s="1892"/>
      <c r="N65" s="1892"/>
      <c r="O65" s="1892"/>
      <c r="P65" s="1891">
        <v>2.6</v>
      </c>
      <c r="Q65" s="1890">
        <v>2.6</v>
      </c>
      <c r="R65" s="1907" t="s">
        <v>55</v>
      </c>
      <c r="S65" s="1892"/>
      <c r="T65" s="1892"/>
      <c r="U65" s="1892"/>
      <c r="V65" s="1890"/>
      <c r="W65" s="1890"/>
      <c r="X65" s="1890"/>
      <c r="Y65" s="1890"/>
      <c r="Z65" s="1890">
        <v>2.6</v>
      </c>
      <c r="AA65" s="1893"/>
    </row>
    <row r="66" spans="1:27">
      <c r="A66" s="297">
        <v>55</v>
      </c>
      <c r="B66" s="242" t="s">
        <v>16714</v>
      </c>
      <c r="C66" s="243" t="s">
        <v>16715</v>
      </c>
      <c r="D66" s="243"/>
      <c r="E66" s="1890">
        <v>2.5</v>
      </c>
      <c r="F66" s="1891"/>
      <c r="G66" s="1891"/>
      <c r="H66" s="1891"/>
      <c r="I66" s="1892"/>
      <c r="J66" s="1892"/>
      <c r="K66" s="1892"/>
      <c r="L66" s="1891"/>
      <c r="M66" s="1892"/>
      <c r="N66" s="1892"/>
      <c r="O66" s="1892"/>
      <c r="P66" s="1891">
        <v>2.5</v>
      </c>
      <c r="Q66" s="1890">
        <v>2.5</v>
      </c>
      <c r="R66" s="1907" t="s">
        <v>55</v>
      </c>
      <c r="S66" s="1892"/>
      <c r="T66" s="1892"/>
      <c r="U66" s="1892"/>
      <c r="V66" s="1890"/>
      <c r="W66" s="1890"/>
      <c r="X66" s="1890"/>
      <c r="Y66" s="1890"/>
      <c r="Z66" s="1890">
        <v>2.5</v>
      </c>
      <c r="AA66" s="1893"/>
    </row>
    <row r="67" spans="1:27">
      <c r="A67" s="397" t="s">
        <v>16716</v>
      </c>
      <c r="B67" s="242" t="s">
        <v>16717</v>
      </c>
      <c r="C67" s="243" t="s">
        <v>16718</v>
      </c>
      <c r="D67" s="243"/>
      <c r="E67" s="1890">
        <v>0.23</v>
      </c>
      <c r="F67" s="1894"/>
      <c r="G67" s="1894"/>
      <c r="H67" s="1894"/>
      <c r="I67" s="1892"/>
      <c r="J67" s="1892"/>
      <c r="K67" s="1892"/>
      <c r="L67" s="1894"/>
      <c r="M67" s="1892"/>
      <c r="N67" s="1892"/>
      <c r="O67" s="1892"/>
      <c r="P67" s="1894">
        <v>0.23</v>
      </c>
      <c r="Q67" s="1890"/>
      <c r="R67" s="1907" t="s">
        <v>55</v>
      </c>
      <c r="S67" s="1892"/>
      <c r="T67" s="1892"/>
      <c r="U67" s="1892"/>
      <c r="V67" s="1890"/>
      <c r="W67" s="1890"/>
      <c r="X67" s="1890"/>
      <c r="Y67" s="1890"/>
      <c r="Z67" s="1890">
        <v>0.23</v>
      </c>
      <c r="AA67" s="1893"/>
    </row>
    <row r="68" spans="1:27">
      <c r="A68" s="297">
        <v>57</v>
      </c>
      <c r="B68" s="242" t="s">
        <v>16719</v>
      </c>
      <c r="C68" s="243" t="s">
        <v>16720</v>
      </c>
      <c r="D68" s="243" t="s">
        <v>16721</v>
      </c>
      <c r="E68" s="1890">
        <v>0.44</v>
      </c>
      <c r="F68" s="1894"/>
      <c r="G68" s="1894"/>
      <c r="H68" s="1894"/>
      <c r="I68" s="1892"/>
      <c r="J68" s="1892"/>
      <c r="K68" s="1892"/>
      <c r="L68" s="1894"/>
      <c r="M68" s="1892"/>
      <c r="N68" s="1892"/>
      <c r="O68" s="1892"/>
      <c r="P68" s="1894">
        <v>0.44</v>
      </c>
      <c r="Q68" s="1890">
        <v>0.44</v>
      </c>
      <c r="R68" s="1907" t="s">
        <v>55</v>
      </c>
      <c r="S68" s="1892"/>
      <c r="T68" s="1892"/>
      <c r="U68" s="1892"/>
      <c r="V68" s="1890"/>
      <c r="W68" s="1890"/>
      <c r="X68" s="1890"/>
      <c r="Y68" s="1890"/>
      <c r="Z68" s="1890">
        <v>0.44</v>
      </c>
      <c r="AA68" s="1893"/>
    </row>
    <row r="69" spans="1:27">
      <c r="A69" s="297">
        <v>58</v>
      </c>
      <c r="B69" s="242" t="s">
        <v>16722</v>
      </c>
      <c r="C69" s="243" t="s">
        <v>16723</v>
      </c>
      <c r="D69" s="243"/>
      <c r="E69" s="1890">
        <v>1</v>
      </c>
      <c r="F69" s="1891"/>
      <c r="G69" s="1891"/>
      <c r="H69" s="1891"/>
      <c r="I69" s="1892"/>
      <c r="J69" s="1892"/>
      <c r="K69" s="1892"/>
      <c r="L69" s="1891"/>
      <c r="M69" s="1892"/>
      <c r="N69" s="1892"/>
      <c r="O69" s="1892"/>
      <c r="P69" s="1891">
        <v>1</v>
      </c>
      <c r="Q69" s="1890">
        <v>1</v>
      </c>
      <c r="R69" s="1907" t="s">
        <v>55</v>
      </c>
      <c r="S69" s="1892"/>
      <c r="T69" s="1892"/>
      <c r="U69" s="1892"/>
      <c r="V69" s="1890"/>
      <c r="W69" s="1890"/>
      <c r="X69" s="1890"/>
      <c r="Y69" s="1890"/>
      <c r="Z69" s="1893"/>
      <c r="AA69" s="1890">
        <v>1</v>
      </c>
    </row>
    <row r="70" spans="1:27">
      <c r="A70" s="297">
        <v>59</v>
      </c>
      <c r="B70" s="1850" t="s">
        <v>16724</v>
      </c>
      <c r="C70" s="243" t="s">
        <v>16725</v>
      </c>
      <c r="D70" s="243" t="s">
        <v>16726</v>
      </c>
      <c r="E70" s="1890">
        <v>1.5</v>
      </c>
      <c r="F70" s="1891"/>
      <c r="G70" s="1891"/>
      <c r="H70" s="1891"/>
      <c r="I70" s="1892"/>
      <c r="J70" s="1892"/>
      <c r="K70" s="1892"/>
      <c r="L70" s="1891"/>
      <c r="M70" s="1892"/>
      <c r="N70" s="1892"/>
      <c r="O70" s="1892"/>
      <c r="P70" s="1891">
        <v>1.5</v>
      </c>
      <c r="Q70" s="1890">
        <v>1.5</v>
      </c>
      <c r="R70" s="1907" t="s">
        <v>605</v>
      </c>
      <c r="S70" s="1892"/>
      <c r="T70" s="1892"/>
      <c r="U70" s="1892"/>
      <c r="V70" s="1890"/>
      <c r="W70" s="1890"/>
      <c r="X70" s="1890"/>
      <c r="Y70" s="1890"/>
      <c r="Z70" s="1890">
        <v>1.5</v>
      </c>
      <c r="AA70" s="1893"/>
    </row>
    <row r="71" spans="1:27" ht="25.5">
      <c r="A71" s="297">
        <v>60</v>
      </c>
      <c r="B71" s="1850" t="s">
        <v>16727</v>
      </c>
      <c r="C71" s="243" t="s">
        <v>16728</v>
      </c>
      <c r="D71" s="243" t="s">
        <v>16729</v>
      </c>
      <c r="E71" s="1890">
        <v>7</v>
      </c>
      <c r="F71" s="1894"/>
      <c r="G71" s="1894"/>
      <c r="H71" s="1894"/>
      <c r="I71" s="1892"/>
      <c r="J71" s="1892"/>
      <c r="K71" s="1892"/>
      <c r="L71" s="1894"/>
      <c r="M71" s="1892"/>
      <c r="N71" s="1892"/>
      <c r="O71" s="1892"/>
      <c r="P71" s="1894">
        <v>7</v>
      </c>
      <c r="Q71" s="1890">
        <v>7</v>
      </c>
      <c r="R71" s="1907" t="s">
        <v>605</v>
      </c>
      <c r="S71" s="1892"/>
      <c r="T71" s="1892"/>
      <c r="U71" s="1892"/>
      <c r="V71" s="1890"/>
      <c r="W71" s="1890"/>
      <c r="X71" s="1890"/>
      <c r="Y71" s="1890">
        <v>7</v>
      </c>
      <c r="Z71" s="1890"/>
      <c r="AA71" s="1893"/>
    </row>
    <row r="72" spans="1:27">
      <c r="A72" s="297">
        <v>61</v>
      </c>
      <c r="B72" s="1850" t="s">
        <v>16730</v>
      </c>
      <c r="C72" s="243" t="s">
        <v>16731</v>
      </c>
      <c r="D72" s="243" t="s">
        <v>16732</v>
      </c>
      <c r="E72" s="1890">
        <v>0.9</v>
      </c>
      <c r="F72" s="1891"/>
      <c r="G72" s="1891"/>
      <c r="H72" s="1891"/>
      <c r="I72" s="1892"/>
      <c r="J72" s="1892"/>
      <c r="K72" s="1892"/>
      <c r="L72" s="1891"/>
      <c r="M72" s="1892"/>
      <c r="N72" s="1892"/>
      <c r="O72" s="1892"/>
      <c r="P72" s="1891">
        <v>0.9</v>
      </c>
      <c r="Q72" s="1890">
        <v>0.9</v>
      </c>
      <c r="R72" s="1907" t="s">
        <v>55</v>
      </c>
      <c r="S72" s="1892"/>
      <c r="T72" s="1892"/>
      <c r="U72" s="1892"/>
      <c r="V72" s="1890"/>
      <c r="W72" s="1890"/>
      <c r="X72" s="1890"/>
      <c r="Y72" s="1890"/>
      <c r="Z72" s="1890">
        <v>0.9</v>
      </c>
      <c r="AA72" s="1893"/>
    </row>
    <row r="73" spans="1:27">
      <c r="A73" s="297">
        <v>62</v>
      </c>
      <c r="B73" s="1850" t="s">
        <v>16733</v>
      </c>
      <c r="C73" s="243" t="s">
        <v>16734</v>
      </c>
      <c r="D73" s="243" t="s">
        <v>16735</v>
      </c>
      <c r="E73" s="1890">
        <v>0.9</v>
      </c>
      <c r="F73" s="1891"/>
      <c r="G73" s="1891"/>
      <c r="H73" s="1891"/>
      <c r="I73" s="1892"/>
      <c r="J73" s="1892"/>
      <c r="K73" s="1892"/>
      <c r="L73" s="1891"/>
      <c r="M73" s="1892"/>
      <c r="N73" s="1892"/>
      <c r="O73" s="1892"/>
      <c r="P73" s="1891">
        <v>0.9</v>
      </c>
      <c r="Q73" s="1890">
        <v>0.9</v>
      </c>
      <c r="R73" s="1907" t="s">
        <v>55</v>
      </c>
      <c r="S73" s="1892"/>
      <c r="T73" s="1892"/>
      <c r="U73" s="1892"/>
      <c r="V73" s="1890"/>
      <c r="W73" s="1890"/>
      <c r="X73" s="1890"/>
      <c r="Y73" s="1890"/>
      <c r="Z73" s="1890">
        <v>0.9</v>
      </c>
      <c r="AA73" s="1893"/>
    </row>
    <row r="74" spans="1:27">
      <c r="A74" s="297">
        <v>63</v>
      </c>
      <c r="B74" s="1850" t="s">
        <v>16736</v>
      </c>
      <c r="C74" s="243" t="s">
        <v>16737</v>
      </c>
      <c r="D74" s="243"/>
      <c r="E74" s="1890">
        <v>1.1000000000000001</v>
      </c>
      <c r="F74" s="1894"/>
      <c r="G74" s="1894"/>
      <c r="H74" s="1894"/>
      <c r="I74" s="1892"/>
      <c r="J74" s="1892"/>
      <c r="K74" s="1892"/>
      <c r="L74" s="1894"/>
      <c r="M74" s="1892"/>
      <c r="N74" s="1892"/>
      <c r="O74" s="1892"/>
      <c r="P74" s="1894">
        <v>1.1000000000000001</v>
      </c>
      <c r="Q74" s="1890">
        <v>1.1000000000000001</v>
      </c>
      <c r="R74" s="1907" t="s">
        <v>55</v>
      </c>
      <c r="S74" s="1892"/>
      <c r="T74" s="1892"/>
      <c r="U74" s="1892"/>
      <c r="V74" s="1890"/>
      <c r="W74" s="1890"/>
      <c r="X74" s="1890"/>
      <c r="Y74" s="1890">
        <v>1.1000000000000001</v>
      </c>
      <c r="Z74" s="1890"/>
      <c r="AA74" s="1893"/>
    </row>
    <row r="75" spans="1:27">
      <c r="A75" s="297">
        <v>64</v>
      </c>
      <c r="B75" s="1850" t="s">
        <v>16738</v>
      </c>
      <c r="C75" s="243" t="s">
        <v>16739</v>
      </c>
      <c r="D75" s="243" t="s">
        <v>16740</v>
      </c>
      <c r="E75" s="1890">
        <v>1.6</v>
      </c>
      <c r="F75" s="1891"/>
      <c r="G75" s="1891"/>
      <c r="H75" s="1891"/>
      <c r="I75" s="1892"/>
      <c r="J75" s="1892"/>
      <c r="K75" s="1892"/>
      <c r="L75" s="1891"/>
      <c r="M75" s="1892"/>
      <c r="N75" s="1892"/>
      <c r="O75" s="1892"/>
      <c r="P75" s="1891">
        <v>1.6</v>
      </c>
      <c r="Q75" s="1890">
        <v>1.6</v>
      </c>
      <c r="R75" s="1907" t="s">
        <v>605</v>
      </c>
      <c r="S75" s="1892"/>
      <c r="T75" s="1892"/>
      <c r="U75" s="1892"/>
      <c r="V75" s="1890"/>
      <c r="W75" s="1890"/>
      <c r="X75" s="1890"/>
      <c r="Y75" s="1893"/>
      <c r="Z75" s="1890">
        <v>1.6</v>
      </c>
      <c r="AA75" s="1893"/>
    </row>
    <row r="76" spans="1:27">
      <c r="A76" s="297">
        <v>65</v>
      </c>
      <c r="B76" s="1850" t="s">
        <v>16741</v>
      </c>
      <c r="C76" s="243" t="s">
        <v>16742</v>
      </c>
      <c r="D76" s="243" t="s">
        <v>16743</v>
      </c>
      <c r="E76" s="1890">
        <v>3.1</v>
      </c>
      <c r="F76" s="1891"/>
      <c r="G76" s="1891"/>
      <c r="H76" s="1891"/>
      <c r="I76" s="1892"/>
      <c r="J76" s="1892"/>
      <c r="K76" s="1892"/>
      <c r="L76" s="1891"/>
      <c r="M76" s="1892"/>
      <c r="N76" s="1892"/>
      <c r="O76" s="1892"/>
      <c r="P76" s="1891">
        <v>3.1</v>
      </c>
      <c r="Q76" s="1890">
        <v>3.1</v>
      </c>
      <c r="R76" s="1907" t="s">
        <v>605</v>
      </c>
      <c r="S76" s="1892"/>
      <c r="T76" s="1892"/>
      <c r="U76" s="1892"/>
      <c r="V76" s="1890"/>
      <c r="W76" s="1890"/>
      <c r="X76" s="1890"/>
      <c r="Y76" s="1890">
        <v>3.1</v>
      </c>
      <c r="Z76" s="1890"/>
      <c r="AA76" s="1893"/>
    </row>
    <row r="77" spans="1:27">
      <c r="A77" s="297">
        <v>66</v>
      </c>
      <c r="B77" s="242" t="s">
        <v>16744</v>
      </c>
      <c r="C77" s="243" t="s">
        <v>16745</v>
      </c>
      <c r="D77" s="243"/>
      <c r="E77" s="1890">
        <v>2.4</v>
      </c>
      <c r="F77" s="1894">
        <v>2.4</v>
      </c>
      <c r="G77" s="1894">
        <v>2.2000000000000002</v>
      </c>
      <c r="H77" s="1894"/>
      <c r="I77" s="1892"/>
      <c r="J77" s="1892"/>
      <c r="K77" s="1892"/>
      <c r="L77" s="1894">
        <v>0.2</v>
      </c>
      <c r="M77" s="1892"/>
      <c r="N77" s="1892"/>
      <c r="O77" s="1892"/>
      <c r="P77" s="1894"/>
      <c r="Q77" s="1890">
        <v>2.4</v>
      </c>
      <c r="R77" s="1907" t="s">
        <v>55</v>
      </c>
      <c r="S77" s="1892"/>
      <c r="T77" s="1892"/>
      <c r="U77" s="1892"/>
      <c r="V77" s="1890"/>
      <c r="W77" s="1890"/>
      <c r="X77" s="1890"/>
      <c r="Y77" s="1890">
        <v>2.4</v>
      </c>
      <c r="Z77" s="1890"/>
      <c r="AA77" s="1893"/>
    </row>
    <row r="78" spans="1:27">
      <c r="A78" s="297">
        <v>67</v>
      </c>
      <c r="B78" s="1850" t="s">
        <v>16746</v>
      </c>
      <c r="C78" s="243" t="s">
        <v>16747</v>
      </c>
      <c r="D78" s="243" t="s">
        <v>16748</v>
      </c>
      <c r="E78" s="1890">
        <v>1.7</v>
      </c>
      <c r="F78" s="1891"/>
      <c r="G78" s="1891"/>
      <c r="H78" s="1891"/>
      <c r="I78" s="1892"/>
      <c r="J78" s="1892"/>
      <c r="K78" s="1892"/>
      <c r="L78" s="1891"/>
      <c r="M78" s="1892"/>
      <c r="N78" s="1892"/>
      <c r="O78" s="1892"/>
      <c r="P78" s="1891">
        <v>1.7</v>
      </c>
      <c r="Q78" s="1890">
        <v>1.7</v>
      </c>
      <c r="R78" s="1907" t="s">
        <v>605</v>
      </c>
      <c r="S78" s="1892"/>
      <c r="T78" s="1892"/>
      <c r="U78" s="1892"/>
      <c r="V78" s="1890"/>
      <c r="W78" s="1890"/>
      <c r="X78" s="1890"/>
      <c r="Y78" s="1890"/>
      <c r="Z78" s="1890">
        <v>1.7</v>
      </c>
      <c r="AA78" s="1893"/>
    </row>
    <row r="79" spans="1:27">
      <c r="A79" s="297">
        <v>68</v>
      </c>
      <c r="B79" s="1850" t="s">
        <v>16749</v>
      </c>
      <c r="C79" s="243" t="s">
        <v>16750</v>
      </c>
      <c r="D79" s="243" t="s">
        <v>16751</v>
      </c>
      <c r="E79" s="1890">
        <v>1</v>
      </c>
      <c r="F79" s="1891"/>
      <c r="G79" s="1891"/>
      <c r="H79" s="1891"/>
      <c r="I79" s="1892"/>
      <c r="J79" s="1892"/>
      <c r="K79" s="1892"/>
      <c r="L79" s="1891"/>
      <c r="M79" s="1892"/>
      <c r="N79" s="1892"/>
      <c r="O79" s="1892"/>
      <c r="P79" s="1891">
        <v>1</v>
      </c>
      <c r="Q79" s="1890">
        <v>1</v>
      </c>
      <c r="R79" s="1907" t="s">
        <v>605</v>
      </c>
      <c r="S79" s="1892"/>
      <c r="T79" s="1892"/>
      <c r="U79" s="1892"/>
      <c r="V79" s="1890"/>
      <c r="W79" s="1890"/>
      <c r="X79" s="1890"/>
      <c r="Y79" s="1890"/>
      <c r="Z79" s="1890">
        <v>1</v>
      </c>
      <c r="AA79" s="1893"/>
    </row>
    <row r="80" spans="1:27">
      <c r="A80" s="297">
        <v>69</v>
      </c>
      <c r="B80" s="1850" t="s">
        <v>16752</v>
      </c>
      <c r="C80" s="243" t="s">
        <v>16753</v>
      </c>
      <c r="D80" s="243" t="s">
        <v>16754</v>
      </c>
      <c r="E80" s="1890">
        <v>1.3</v>
      </c>
      <c r="F80" s="1891"/>
      <c r="G80" s="1891"/>
      <c r="H80" s="1891"/>
      <c r="I80" s="1892"/>
      <c r="J80" s="1892"/>
      <c r="K80" s="1892"/>
      <c r="L80" s="1891"/>
      <c r="M80" s="1892"/>
      <c r="N80" s="1892"/>
      <c r="O80" s="1892"/>
      <c r="P80" s="1891">
        <v>1.3</v>
      </c>
      <c r="Q80" s="1890">
        <v>1.3</v>
      </c>
      <c r="R80" s="1907" t="s">
        <v>605</v>
      </c>
      <c r="S80" s="1892"/>
      <c r="T80" s="1892"/>
      <c r="U80" s="1892"/>
      <c r="V80" s="1890"/>
      <c r="W80" s="1890"/>
      <c r="X80" s="1890"/>
      <c r="Y80" s="1890"/>
      <c r="Z80" s="1890">
        <v>1.3</v>
      </c>
      <c r="AA80" s="1893"/>
    </row>
    <row r="81" spans="1:27">
      <c r="A81" s="297">
        <v>70</v>
      </c>
      <c r="B81" s="242" t="s">
        <v>16755</v>
      </c>
      <c r="C81" s="243" t="s">
        <v>16756</v>
      </c>
      <c r="D81" s="243"/>
      <c r="E81" s="1890">
        <v>0.5</v>
      </c>
      <c r="F81" s="1894"/>
      <c r="G81" s="1894"/>
      <c r="H81" s="1894"/>
      <c r="I81" s="1892"/>
      <c r="J81" s="1892"/>
      <c r="K81" s="1892"/>
      <c r="L81" s="1894"/>
      <c r="M81" s="1892"/>
      <c r="N81" s="1892"/>
      <c r="O81" s="1892"/>
      <c r="P81" s="1894">
        <v>0.5</v>
      </c>
      <c r="Q81" s="1890">
        <v>0.5</v>
      </c>
      <c r="R81" s="1907" t="s">
        <v>55</v>
      </c>
      <c r="S81" s="1892"/>
      <c r="T81" s="1892"/>
      <c r="U81" s="1892"/>
      <c r="V81" s="1890"/>
      <c r="W81" s="1890"/>
      <c r="X81" s="1890"/>
      <c r="Y81" s="1890"/>
      <c r="Z81" s="1890">
        <v>0.5</v>
      </c>
      <c r="AA81" s="1893"/>
    </row>
    <row r="82" spans="1:27">
      <c r="A82" s="297">
        <v>71</v>
      </c>
      <c r="B82" s="1850" t="s">
        <v>16757</v>
      </c>
      <c r="C82" s="243" t="s">
        <v>16758</v>
      </c>
      <c r="D82" s="243" t="s">
        <v>16759</v>
      </c>
      <c r="E82" s="1890">
        <v>4.5</v>
      </c>
      <c r="F82" s="1891">
        <v>4.5</v>
      </c>
      <c r="G82" s="1891">
        <v>4.5</v>
      </c>
      <c r="H82" s="1891"/>
      <c r="I82" s="1892"/>
      <c r="J82" s="1892"/>
      <c r="K82" s="1892"/>
      <c r="L82" s="1891"/>
      <c r="M82" s="1892"/>
      <c r="N82" s="1892"/>
      <c r="O82" s="1892"/>
      <c r="P82" s="1891"/>
      <c r="Q82" s="1891">
        <v>4</v>
      </c>
      <c r="R82" s="1907" t="s">
        <v>605</v>
      </c>
      <c r="S82" s="1892"/>
      <c r="T82" s="1892"/>
      <c r="U82" s="1892"/>
      <c r="V82" s="1890"/>
      <c r="W82" s="1890"/>
      <c r="X82" s="1890"/>
      <c r="Y82" s="1890"/>
      <c r="Z82" s="1890">
        <v>4.5</v>
      </c>
      <c r="AA82" s="1893"/>
    </row>
    <row r="83" spans="1:27">
      <c r="A83" s="297">
        <v>72</v>
      </c>
      <c r="B83" s="1850" t="s">
        <v>16760</v>
      </c>
      <c r="C83" s="243" t="s">
        <v>16761</v>
      </c>
      <c r="D83" s="243" t="s">
        <v>16762</v>
      </c>
      <c r="E83" s="1890">
        <v>2.5</v>
      </c>
      <c r="F83" s="1891"/>
      <c r="G83" s="1891"/>
      <c r="H83" s="1891"/>
      <c r="I83" s="1892"/>
      <c r="J83" s="1892"/>
      <c r="K83" s="1892"/>
      <c r="L83" s="1891"/>
      <c r="M83" s="1892"/>
      <c r="N83" s="1892"/>
      <c r="O83" s="1892"/>
      <c r="P83" s="1891">
        <v>2.5</v>
      </c>
      <c r="Q83" s="1890">
        <v>2.5</v>
      </c>
      <c r="R83" s="1907" t="s">
        <v>55</v>
      </c>
      <c r="S83" s="1892"/>
      <c r="T83" s="1892"/>
      <c r="U83" s="1892"/>
      <c r="V83" s="1890"/>
      <c r="W83" s="1890"/>
      <c r="X83" s="1890"/>
      <c r="Y83" s="1890"/>
      <c r="Z83" s="1890">
        <v>2.5</v>
      </c>
      <c r="AA83" s="1893"/>
    </row>
    <row r="84" spans="1:27">
      <c r="A84" s="297">
        <v>73</v>
      </c>
      <c r="B84" s="242" t="s">
        <v>16763</v>
      </c>
      <c r="C84" s="243" t="s">
        <v>16764</v>
      </c>
      <c r="D84" s="243"/>
      <c r="E84" s="1890">
        <v>1.5</v>
      </c>
      <c r="F84" s="1894"/>
      <c r="G84" s="1894"/>
      <c r="H84" s="1894"/>
      <c r="I84" s="1892"/>
      <c r="J84" s="1892"/>
      <c r="K84" s="1892"/>
      <c r="L84" s="1894"/>
      <c r="M84" s="1892"/>
      <c r="N84" s="1892"/>
      <c r="O84" s="1892"/>
      <c r="P84" s="1894">
        <v>1.5</v>
      </c>
      <c r="Q84" s="1890">
        <v>1.5</v>
      </c>
      <c r="R84" s="1907" t="s">
        <v>55</v>
      </c>
      <c r="S84" s="1892"/>
      <c r="T84" s="1892"/>
      <c r="U84" s="1892"/>
      <c r="V84" s="1890"/>
      <c r="W84" s="1890"/>
      <c r="X84" s="1890"/>
      <c r="Y84" s="1890">
        <v>1.5</v>
      </c>
      <c r="Z84" s="1893"/>
      <c r="AA84" s="1893"/>
    </row>
    <row r="85" spans="1:27" ht="25.5">
      <c r="A85" s="297">
        <v>74</v>
      </c>
      <c r="B85" s="242" t="s">
        <v>16765</v>
      </c>
      <c r="C85" s="243" t="s">
        <v>16766</v>
      </c>
      <c r="D85" s="243"/>
      <c r="E85" s="1891">
        <v>2.6</v>
      </c>
      <c r="F85" s="1891"/>
      <c r="G85" s="1891"/>
      <c r="H85" s="1891"/>
      <c r="I85" s="1892"/>
      <c r="J85" s="1892"/>
      <c r="K85" s="1892"/>
      <c r="L85" s="1891"/>
      <c r="M85" s="1892"/>
      <c r="N85" s="1892"/>
      <c r="O85" s="1892"/>
      <c r="P85" s="1891">
        <v>2.6</v>
      </c>
      <c r="Q85" s="1890">
        <v>2.6</v>
      </c>
      <c r="R85" s="1907" t="s">
        <v>55</v>
      </c>
      <c r="S85" s="1892"/>
      <c r="T85" s="1892"/>
      <c r="U85" s="1892"/>
      <c r="V85" s="1890"/>
      <c r="W85" s="1890"/>
      <c r="X85" s="1890"/>
      <c r="Y85" s="1890"/>
      <c r="Z85" s="1891">
        <v>2.6</v>
      </c>
      <c r="AA85" s="1893"/>
    </row>
    <row r="86" spans="1:27">
      <c r="A86" s="297">
        <v>75</v>
      </c>
      <c r="B86" s="1850" t="s">
        <v>16767</v>
      </c>
      <c r="C86" s="243" t="s">
        <v>16768</v>
      </c>
      <c r="D86" s="243"/>
      <c r="E86" s="1890">
        <v>3.4</v>
      </c>
      <c r="F86" s="1891"/>
      <c r="G86" s="1891"/>
      <c r="H86" s="1891"/>
      <c r="I86" s="1892"/>
      <c r="J86" s="1892"/>
      <c r="K86" s="1892"/>
      <c r="L86" s="1891"/>
      <c r="M86" s="1892"/>
      <c r="N86" s="1892"/>
      <c r="O86" s="1892"/>
      <c r="P86" s="1891">
        <v>3.4</v>
      </c>
      <c r="Q86" s="1890">
        <v>3.4</v>
      </c>
      <c r="R86" s="1907" t="s">
        <v>605</v>
      </c>
      <c r="S86" s="1892"/>
      <c r="T86" s="1892"/>
      <c r="U86" s="1892"/>
      <c r="V86" s="1890"/>
      <c r="W86" s="1890"/>
      <c r="X86" s="1890"/>
      <c r="Y86" s="1890"/>
      <c r="Z86" s="1890">
        <v>3.4</v>
      </c>
      <c r="AA86" s="1893"/>
    </row>
    <row r="87" spans="1:27">
      <c r="A87" s="397" t="s">
        <v>16769</v>
      </c>
      <c r="B87" s="242" t="s">
        <v>16770</v>
      </c>
      <c r="C87" s="243" t="s">
        <v>16771</v>
      </c>
      <c r="D87" s="243"/>
      <c r="E87" s="1890">
        <v>0.37</v>
      </c>
      <c r="F87" s="1894"/>
      <c r="G87" s="1894"/>
      <c r="H87" s="1894"/>
      <c r="I87" s="1892"/>
      <c r="J87" s="1892"/>
      <c r="K87" s="1892"/>
      <c r="L87" s="1894"/>
      <c r="M87" s="1892"/>
      <c r="N87" s="1892"/>
      <c r="O87" s="1892"/>
      <c r="P87" s="1894">
        <v>0.37</v>
      </c>
      <c r="Q87" s="1890"/>
      <c r="R87" s="1907" t="s">
        <v>605</v>
      </c>
      <c r="S87" s="1892"/>
      <c r="T87" s="1892"/>
      <c r="U87" s="1892"/>
      <c r="V87" s="1890"/>
      <c r="W87" s="1890"/>
      <c r="X87" s="1890"/>
      <c r="Y87" s="1890"/>
      <c r="Z87" s="1890">
        <v>0.37</v>
      </c>
      <c r="AA87" s="1893"/>
    </row>
    <row r="88" spans="1:27">
      <c r="A88" s="297">
        <v>77</v>
      </c>
      <c r="B88" s="242" t="s">
        <v>16772</v>
      </c>
      <c r="C88" s="243" t="s">
        <v>16773</v>
      </c>
      <c r="D88" s="243"/>
      <c r="E88" s="1890">
        <v>3.64</v>
      </c>
      <c r="F88" s="1894"/>
      <c r="G88" s="1894"/>
      <c r="H88" s="1894"/>
      <c r="I88" s="1892"/>
      <c r="J88" s="1892"/>
      <c r="K88" s="1892"/>
      <c r="L88" s="1894"/>
      <c r="M88" s="1892"/>
      <c r="N88" s="1892"/>
      <c r="O88" s="1892"/>
      <c r="P88" s="1894">
        <v>3.64</v>
      </c>
      <c r="Q88" s="1890">
        <v>3.64</v>
      </c>
      <c r="R88" s="1907" t="s">
        <v>605</v>
      </c>
      <c r="S88" s="1892"/>
      <c r="T88" s="1892"/>
      <c r="U88" s="1892"/>
      <c r="V88" s="1890"/>
      <c r="W88" s="1890"/>
      <c r="X88" s="1890"/>
      <c r="Y88" s="1890"/>
      <c r="Z88" s="1890">
        <v>3.64</v>
      </c>
      <c r="AA88" s="1893"/>
    </row>
    <row r="89" spans="1:27" ht="25.5">
      <c r="A89" s="297" t="s">
        <v>16774</v>
      </c>
      <c r="B89" s="1850" t="s">
        <v>16775</v>
      </c>
      <c r="C89" s="243" t="s">
        <v>16776</v>
      </c>
      <c r="D89" s="243"/>
      <c r="E89" s="1890">
        <v>1.47E-2</v>
      </c>
      <c r="F89" s="1894"/>
      <c r="G89" s="1894"/>
      <c r="H89" s="1894"/>
      <c r="I89" s="1892"/>
      <c r="J89" s="1892"/>
      <c r="K89" s="1892"/>
      <c r="L89" s="1894"/>
      <c r="M89" s="1892"/>
      <c r="N89" s="1892"/>
      <c r="O89" s="1892"/>
      <c r="P89" s="1894">
        <v>1.47E-2</v>
      </c>
      <c r="Q89" s="1890">
        <v>1.47E-2</v>
      </c>
      <c r="R89" s="1907" t="s">
        <v>605</v>
      </c>
      <c r="S89" s="1892"/>
      <c r="T89" s="1892"/>
      <c r="U89" s="1892"/>
      <c r="V89" s="1890"/>
      <c r="W89" s="1890"/>
      <c r="X89" s="1890"/>
      <c r="Y89" s="1890">
        <v>1.47E-2</v>
      </c>
      <c r="Z89" s="1890"/>
      <c r="AA89" s="1893"/>
    </row>
    <row r="90" spans="1:27">
      <c r="A90" s="298"/>
      <c r="B90" s="1859" t="s">
        <v>16777</v>
      </c>
      <c r="C90" s="1862"/>
      <c r="D90" s="1862"/>
      <c r="E90" s="1895">
        <f>SUM(E51:E89)</f>
        <v>62.344699999999996</v>
      </c>
      <c r="F90" s="1895">
        <f>SUM(F51:F88)</f>
        <v>10.7</v>
      </c>
      <c r="G90" s="1895">
        <f>SUM(G51:G88)</f>
        <v>10.5</v>
      </c>
      <c r="H90" s="1895"/>
      <c r="I90" s="1896"/>
      <c r="J90" s="1896"/>
      <c r="K90" s="1896"/>
      <c r="L90" s="1895">
        <v>0.2</v>
      </c>
      <c r="M90" s="1896"/>
      <c r="N90" s="1896"/>
      <c r="O90" s="1896"/>
      <c r="P90" s="1895">
        <f>SUM(P51:P89)</f>
        <v>51.6447</v>
      </c>
      <c r="Q90" s="1895">
        <f>SUM(Q51:Q89)</f>
        <v>60.444699999999997</v>
      </c>
      <c r="R90" s="1908">
        <v>0</v>
      </c>
      <c r="S90" s="1896"/>
      <c r="T90" s="1896"/>
      <c r="U90" s="1896"/>
      <c r="V90" s="1895">
        <v>0</v>
      </c>
      <c r="W90" s="1895">
        <v>0</v>
      </c>
      <c r="X90" s="1895">
        <v>0</v>
      </c>
      <c r="Y90" s="1895">
        <f>SUM(Y51:Y89)</f>
        <v>18.9147</v>
      </c>
      <c r="Z90" s="1895">
        <f>SUM(Z51:Z88)</f>
        <v>42.43</v>
      </c>
      <c r="AA90" s="1895">
        <f>SUM(AA51:AA88)</f>
        <v>1</v>
      </c>
    </row>
    <row r="91" spans="1:27" ht="24.75" customHeight="1">
      <c r="A91" s="404"/>
      <c r="B91" s="1861" t="s">
        <v>16778</v>
      </c>
      <c r="C91" s="258"/>
      <c r="D91" s="1853"/>
      <c r="E91" s="1874"/>
      <c r="F91" s="1874"/>
      <c r="G91" s="1874"/>
      <c r="H91" s="1874"/>
      <c r="I91" s="757"/>
      <c r="J91" s="757"/>
      <c r="K91" s="757"/>
      <c r="L91" s="1874"/>
      <c r="M91" s="757"/>
      <c r="N91" s="757"/>
      <c r="O91" s="757"/>
      <c r="P91" s="1874"/>
      <c r="Q91" s="1874"/>
      <c r="R91" s="1854"/>
      <c r="S91" s="757"/>
      <c r="T91" s="757"/>
      <c r="U91" s="757"/>
      <c r="V91" s="1875"/>
      <c r="W91" s="1875"/>
      <c r="X91" s="1875"/>
      <c r="Y91" s="1875"/>
      <c r="Z91" s="1875"/>
      <c r="AA91" s="1876"/>
    </row>
    <row r="92" spans="1:27">
      <c r="A92" s="298">
        <v>78</v>
      </c>
      <c r="B92" s="242" t="s">
        <v>16779</v>
      </c>
      <c r="C92" s="293" t="s">
        <v>16780</v>
      </c>
      <c r="D92" s="293"/>
      <c r="E92" s="1897">
        <v>1</v>
      </c>
      <c r="F92" s="1897"/>
      <c r="G92" s="1898"/>
      <c r="H92" s="1898"/>
      <c r="I92" s="1899"/>
      <c r="J92" s="1899"/>
      <c r="K92" s="1899"/>
      <c r="L92" s="1898"/>
      <c r="M92" s="1899"/>
      <c r="N92" s="1899"/>
      <c r="O92" s="1899"/>
      <c r="P92" s="1898">
        <v>1</v>
      </c>
      <c r="Q92" s="1897">
        <v>1</v>
      </c>
      <c r="R92" s="1909" t="s">
        <v>605</v>
      </c>
      <c r="S92" s="1899"/>
      <c r="T92" s="1899"/>
      <c r="U92" s="1899"/>
      <c r="V92" s="1897"/>
      <c r="W92" s="1897"/>
      <c r="X92" s="1897"/>
      <c r="Y92" s="1897"/>
      <c r="Z92" s="1897">
        <v>1</v>
      </c>
      <c r="AA92" s="1900"/>
    </row>
    <row r="93" spans="1:27">
      <c r="A93" s="298">
        <v>79</v>
      </c>
      <c r="B93" s="242" t="s">
        <v>16781</v>
      </c>
      <c r="C93" s="243" t="s">
        <v>16782</v>
      </c>
      <c r="D93" s="243"/>
      <c r="E93" s="1890">
        <v>0.4</v>
      </c>
      <c r="F93" s="1890"/>
      <c r="G93" s="1891"/>
      <c r="H93" s="1891"/>
      <c r="I93" s="1892"/>
      <c r="J93" s="1892"/>
      <c r="K93" s="1892"/>
      <c r="L93" s="1891"/>
      <c r="M93" s="1892"/>
      <c r="N93" s="1892"/>
      <c r="O93" s="1892"/>
      <c r="P93" s="1891">
        <v>0.4</v>
      </c>
      <c r="Q93" s="1890">
        <v>0.4</v>
      </c>
      <c r="R93" s="1907" t="s">
        <v>605</v>
      </c>
      <c r="S93" s="1892"/>
      <c r="T93" s="1892"/>
      <c r="U93" s="1892"/>
      <c r="V93" s="1890"/>
      <c r="W93" s="1890"/>
      <c r="X93" s="1890"/>
      <c r="Y93" s="1890"/>
      <c r="Z93" s="1890">
        <v>0.4</v>
      </c>
      <c r="AA93" s="1893"/>
    </row>
    <row r="94" spans="1:27">
      <c r="A94" s="298">
        <v>80</v>
      </c>
      <c r="B94" s="242" t="s">
        <v>16783</v>
      </c>
      <c r="C94" s="243" t="s">
        <v>16784</v>
      </c>
      <c r="D94" s="243"/>
      <c r="E94" s="1890">
        <v>0.2</v>
      </c>
      <c r="F94" s="1890"/>
      <c r="G94" s="1891"/>
      <c r="H94" s="1891"/>
      <c r="I94" s="1892"/>
      <c r="J94" s="1892"/>
      <c r="K94" s="1892"/>
      <c r="L94" s="1891"/>
      <c r="M94" s="1892"/>
      <c r="N94" s="1892"/>
      <c r="O94" s="1892"/>
      <c r="P94" s="1891">
        <v>0.2</v>
      </c>
      <c r="Q94" s="1890">
        <v>0.2</v>
      </c>
      <c r="R94" s="1907" t="s">
        <v>55</v>
      </c>
      <c r="S94" s="1892"/>
      <c r="T94" s="1892"/>
      <c r="U94" s="1892"/>
      <c r="V94" s="1890"/>
      <c r="W94" s="1890"/>
      <c r="X94" s="1890"/>
      <c r="Y94" s="1890"/>
      <c r="Z94" s="1890">
        <v>0.2</v>
      </c>
      <c r="AA94" s="1893"/>
    </row>
    <row r="95" spans="1:27">
      <c r="A95" s="298">
        <v>81</v>
      </c>
      <c r="B95" s="242" t="s">
        <v>16785</v>
      </c>
      <c r="C95" s="243" t="s">
        <v>16786</v>
      </c>
      <c r="D95" s="243"/>
      <c r="E95" s="1890">
        <v>1.7</v>
      </c>
      <c r="F95" s="1890"/>
      <c r="G95" s="1891"/>
      <c r="H95" s="1891"/>
      <c r="I95" s="1892"/>
      <c r="J95" s="1892"/>
      <c r="K95" s="1892"/>
      <c r="L95" s="1891"/>
      <c r="M95" s="1892"/>
      <c r="N95" s="1892"/>
      <c r="O95" s="1892"/>
      <c r="P95" s="1891">
        <v>1.7</v>
      </c>
      <c r="Q95" s="1890">
        <v>1.7</v>
      </c>
      <c r="R95" s="1907" t="s">
        <v>55</v>
      </c>
      <c r="S95" s="1892"/>
      <c r="T95" s="1892"/>
      <c r="U95" s="1892"/>
      <c r="V95" s="1890"/>
      <c r="W95" s="1890"/>
      <c r="X95" s="1890"/>
      <c r="Y95" s="1890"/>
      <c r="Z95" s="1890">
        <v>1.7</v>
      </c>
      <c r="AA95" s="1893"/>
    </row>
    <row r="96" spans="1:27" ht="25.5">
      <c r="A96" s="298">
        <v>82</v>
      </c>
      <c r="B96" s="1850" t="s">
        <v>16787</v>
      </c>
      <c r="C96" s="243" t="s">
        <v>16788</v>
      </c>
      <c r="D96" s="243"/>
      <c r="E96" s="1890">
        <v>7.1150000000000002</v>
      </c>
      <c r="F96" s="1891"/>
      <c r="G96" s="1891"/>
      <c r="H96" s="1891"/>
      <c r="I96" s="1892"/>
      <c r="J96" s="1892"/>
      <c r="K96" s="1892"/>
      <c r="L96" s="1891"/>
      <c r="M96" s="1892"/>
      <c r="N96" s="1892"/>
      <c r="O96" s="1892"/>
      <c r="P96" s="1891">
        <v>7.1150000000000002</v>
      </c>
      <c r="Q96" s="1890">
        <v>7.1150000000000002</v>
      </c>
      <c r="R96" s="1907" t="s">
        <v>55</v>
      </c>
      <c r="S96" s="1892"/>
      <c r="T96" s="1892"/>
      <c r="U96" s="1892"/>
      <c r="V96" s="1890"/>
      <c r="W96" s="1890"/>
      <c r="X96" s="1890"/>
      <c r="Y96" s="1890"/>
      <c r="Z96" s="1890">
        <v>7.1150000000000002</v>
      </c>
      <c r="AA96" s="1893"/>
    </row>
    <row r="97" spans="1:27">
      <c r="A97" s="298">
        <v>83</v>
      </c>
      <c r="B97" s="1850" t="s">
        <v>16789</v>
      </c>
      <c r="C97" s="243" t="s">
        <v>16790</v>
      </c>
      <c r="D97" s="243" t="s">
        <v>16791</v>
      </c>
      <c r="E97" s="1890">
        <v>0.7</v>
      </c>
      <c r="F97" s="1890">
        <v>0.7</v>
      </c>
      <c r="G97" s="1891"/>
      <c r="H97" s="1891"/>
      <c r="I97" s="1892"/>
      <c r="J97" s="1892"/>
      <c r="K97" s="1892"/>
      <c r="L97" s="1891">
        <v>0.7</v>
      </c>
      <c r="M97" s="1892"/>
      <c r="N97" s="1892"/>
      <c r="O97" s="1892"/>
      <c r="P97" s="1891"/>
      <c r="Q97" s="1890">
        <v>0</v>
      </c>
      <c r="R97" s="1907" t="s">
        <v>55</v>
      </c>
      <c r="S97" s="1892"/>
      <c r="T97" s="1892"/>
      <c r="U97" s="1892"/>
      <c r="V97" s="1890"/>
      <c r="W97" s="1890"/>
      <c r="X97" s="1890"/>
      <c r="Y97" s="1890">
        <v>0.7</v>
      </c>
      <c r="Z97" s="1893"/>
      <c r="AA97" s="1893"/>
    </row>
    <row r="98" spans="1:27">
      <c r="A98" s="298">
        <v>84</v>
      </c>
      <c r="B98" s="242" t="s">
        <v>16792</v>
      </c>
      <c r="C98" s="243" t="s">
        <v>16793</v>
      </c>
      <c r="D98" s="243"/>
      <c r="E98" s="1890">
        <v>0.9</v>
      </c>
      <c r="F98" s="1890"/>
      <c r="G98" s="1891"/>
      <c r="H98" s="1891"/>
      <c r="I98" s="1892"/>
      <c r="J98" s="1892"/>
      <c r="K98" s="1892"/>
      <c r="L98" s="1891"/>
      <c r="M98" s="1892"/>
      <c r="N98" s="1892"/>
      <c r="O98" s="1892"/>
      <c r="P98" s="1891">
        <v>0.9</v>
      </c>
      <c r="Q98" s="1890">
        <v>0.9</v>
      </c>
      <c r="R98" s="1907" t="s">
        <v>55</v>
      </c>
      <c r="S98" s="1892"/>
      <c r="T98" s="1892"/>
      <c r="U98" s="1892"/>
      <c r="V98" s="1890"/>
      <c r="W98" s="1890"/>
      <c r="X98" s="1890"/>
      <c r="Y98" s="1890"/>
      <c r="Z98" s="1890">
        <v>0.9</v>
      </c>
      <c r="AA98" s="1893"/>
    </row>
    <row r="99" spans="1:27">
      <c r="A99" s="298">
        <v>85</v>
      </c>
      <c r="B99" s="1850" t="s">
        <v>16794</v>
      </c>
      <c r="C99" s="243" t="s">
        <v>16795</v>
      </c>
      <c r="D99" s="243"/>
      <c r="E99" s="1890">
        <v>3.6</v>
      </c>
      <c r="F99" s="1890"/>
      <c r="G99" s="1891"/>
      <c r="H99" s="1891"/>
      <c r="I99" s="1892"/>
      <c r="J99" s="1892"/>
      <c r="K99" s="1892"/>
      <c r="L99" s="1891"/>
      <c r="M99" s="1892"/>
      <c r="N99" s="1892"/>
      <c r="O99" s="1892"/>
      <c r="P99" s="1891">
        <v>3.6</v>
      </c>
      <c r="Q99" s="1890">
        <v>3.6</v>
      </c>
      <c r="R99" s="1907" t="s">
        <v>55</v>
      </c>
      <c r="S99" s="1892"/>
      <c r="T99" s="1892"/>
      <c r="U99" s="1892"/>
      <c r="V99" s="1890"/>
      <c r="W99" s="1890"/>
      <c r="X99" s="1890"/>
      <c r="Y99" s="1890"/>
      <c r="Z99" s="1890">
        <v>3.6</v>
      </c>
      <c r="AA99" s="1893"/>
    </row>
    <row r="100" spans="1:27">
      <c r="A100" s="298">
        <v>86</v>
      </c>
      <c r="B100" s="242" t="s">
        <v>16796</v>
      </c>
      <c r="C100" s="243" t="s">
        <v>16797</v>
      </c>
      <c r="D100" s="243"/>
      <c r="E100" s="1890">
        <v>0.3</v>
      </c>
      <c r="F100" s="1890"/>
      <c r="G100" s="1891"/>
      <c r="H100" s="1891"/>
      <c r="I100" s="1892"/>
      <c r="J100" s="1892"/>
      <c r="K100" s="1892"/>
      <c r="L100" s="1891"/>
      <c r="M100" s="1892"/>
      <c r="N100" s="1892"/>
      <c r="O100" s="1892"/>
      <c r="P100" s="1891">
        <v>0.3</v>
      </c>
      <c r="Q100" s="1890">
        <v>0.3</v>
      </c>
      <c r="R100" s="1907" t="s">
        <v>55</v>
      </c>
      <c r="S100" s="1892"/>
      <c r="T100" s="1892"/>
      <c r="U100" s="1892"/>
      <c r="V100" s="1890"/>
      <c r="W100" s="1890"/>
      <c r="X100" s="1890"/>
      <c r="Y100" s="1890"/>
      <c r="Z100" s="1890">
        <v>0.3</v>
      </c>
      <c r="AA100" s="1893"/>
    </row>
    <row r="101" spans="1:27">
      <c r="A101" s="298">
        <v>87</v>
      </c>
      <c r="B101" s="242" t="s">
        <v>16798</v>
      </c>
      <c r="C101" s="243" t="s">
        <v>16799</v>
      </c>
      <c r="D101" s="243"/>
      <c r="E101" s="1890">
        <v>0.5</v>
      </c>
      <c r="F101" s="1890"/>
      <c r="G101" s="1891"/>
      <c r="H101" s="1891"/>
      <c r="I101" s="1892"/>
      <c r="J101" s="1892"/>
      <c r="K101" s="1892"/>
      <c r="L101" s="1891"/>
      <c r="M101" s="1892"/>
      <c r="N101" s="1892"/>
      <c r="O101" s="1892"/>
      <c r="P101" s="1891">
        <v>0.5</v>
      </c>
      <c r="Q101" s="1890">
        <v>0.5</v>
      </c>
      <c r="R101" s="1907" t="s">
        <v>55</v>
      </c>
      <c r="S101" s="1892"/>
      <c r="T101" s="1892"/>
      <c r="U101" s="1892"/>
      <c r="V101" s="1890"/>
      <c r="W101" s="1890"/>
      <c r="X101" s="1890"/>
      <c r="Y101" s="1890"/>
      <c r="Z101" s="1890">
        <v>0.5</v>
      </c>
      <c r="AA101" s="1893"/>
    </row>
    <row r="102" spans="1:27" ht="25.5">
      <c r="A102" s="298">
        <v>88</v>
      </c>
      <c r="B102" s="1850" t="s">
        <v>16800</v>
      </c>
      <c r="C102" s="243" t="s">
        <v>16801</v>
      </c>
      <c r="D102" s="243"/>
      <c r="E102" s="1890">
        <v>1.1850000000000001</v>
      </c>
      <c r="F102" s="1890"/>
      <c r="G102" s="1891"/>
      <c r="H102" s="1891"/>
      <c r="I102" s="1892"/>
      <c r="J102" s="1892"/>
      <c r="K102" s="1892"/>
      <c r="L102" s="1891"/>
      <c r="M102" s="1892"/>
      <c r="N102" s="1892"/>
      <c r="O102" s="1892"/>
      <c r="P102" s="1891">
        <v>1.1850000000000001</v>
      </c>
      <c r="Q102" s="1890">
        <v>1.1850000000000001</v>
      </c>
      <c r="R102" s="1907" t="s">
        <v>605</v>
      </c>
      <c r="S102" s="1892"/>
      <c r="T102" s="1892"/>
      <c r="U102" s="1892"/>
      <c r="V102" s="1890"/>
      <c r="W102" s="1890"/>
      <c r="X102" s="1890"/>
      <c r="Y102" s="1890"/>
      <c r="Z102" s="1890">
        <v>1.1850000000000001</v>
      </c>
      <c r="AA102" s="1893"/>
    </row>
    <row r="103" spans="1:27">
      <c r="A103" s="298">
        <v>89</v>
      </c>
      <c r="B103" s="242" t="s">
        <v>16802</v>
      </c>
      <c r="C103" s="243" t="s">
        <v>16803</v>
      </c>
      <c r="D103" s="243"/>
      <c r="E103" s="1890">
        <v>0.9</v>
      </c>
      <c r="F103" s="1890"/>
      <c r="G103" s="1891"/>
      <c r="H103" s="1891"/>
      <c r="I103" s="1892"/>
      <c r="J103" s="1892"/>
      <c r="K103" s="1892"/>
      <c r="L103" s="1891"/>
      <c r="M103" s="1892"/>
      <c r="N103" s="1892"/>
      <c r="O103" s="1892"/>
      <c r="P103" s="1891">
        <v>0.9</v>
      </c>
      <c r="Q103" s="1890">
        <v>0.9</v>
      </c>
      <c r="R103" s="1907" t="s">
        <v>605</v>
      </c>
      <c r="S103" s="1892"/>
      <c r="T103" s="1892"/>
      <c r="U103" s="1892"/>
      <c r="V103" s="1890"/>
      <c r="W103" s="1890"/>
      <c r="X103" s="1890"/>
      <c r="Y103" s="1890"/>
      <c r="Z103" s="1890">
        <v>0.9</v>
      </c>
      <c r="AA103" s="1893"/>
    </row>
    <row r="104" spans="1:27">
      <c r="A104" s="298">
        <v>90</v>
      </c>
      <c r="B104" s="242" t="s">
        <v>16804</v>
      </c>
      <c r="C104" s="243" t="s">
        <v>16805</v>
      </c>
      <c r="D104" s="243"/>
      <c r="E104" s="1890">
        <v>1.1000000000000001</v>
      </c>
      <c r="F104" s="1890"/>
      <c r="G104" s="1891"/>
      <c r="H104" s="1891"/>
      <c r="I104" s="1892"/>
      <c r="J104" s="1892"/>
      <c r="K104" s="1892"/>
      <c r="L104" s="1891"/>
      <c r="M104" s="1892"/>
      <c r="N104" s="1892"/>
      <c r="O104" s="1892"/>
      <c r="P104" s="1891">
        <v>1.1000000000000001</v>
      </c>
      <c r="Q104" s="1890">
        <v>1.1000000000000001</v>
      </c>
      <c r="R104" s="1907" t="s">
        <v>605</v>
      </c>
      <c r="S104" s="1892"/>
      <c r="T104" s="1892"/>
      <c r="U104" s="1892"/>
      <c r="V104" s="1890"/>
      <c r="W104" s="1890"/>
      <c r="X104" s="1890"/>
      <c r="Y104" s="1890"/>
      <c r="Z104" s="1890">
        <v>1.1000000000000001</v>
      </c>
      <c r="AA104" s="1893"/>
    </row>
    <row r="105" spans="1:27">
      <c r="A105" s="298">
        <v>91</v>
      </c>
      <c r="B105" s="242" t="s">
        <v>16806</v>
      </c>
      <c r="C105" s="243" t="s">
        <v>16807</v>
      </c>
      <c r="D105" s="243"/>
      <c r="E105" s="1890">
        <v>0.4</v>
      </c>
      <c r="F105" s="1890"/>
      <c r="G105" s="1891"/>
      <c r="H105" s="1891"/>
      <c r="I105" s="1892"/>
      <c r="J105" s="1892"/>
      <c r="K105" s="1892"/>
      <c r="L105" s="1891"/>
      <c r="M105" s="1892"/>
      <c r="N105" s="1892"/>
      <c r="O105" s="1892"/>
      <c r="P105" s="1891">
        <v>0.4</v>
      </c>
      <c r="Q105" s="1890">
        <v>0.4</v>
      </c>
      <c r="R105" s="1907" t="s">
        <v>605</v>
      </c>
      <c r="S105" s="1892"/>
      <c r="T105" s="1892"/>
      <c r="U105" s="1892"/>
      <c r="V105" s="1890"/>
      <c r="W105" s="1890"/>
      <c r="X105" s="1890"/>
      <c r="Y105" s="1890"/>
      <c r="Z105" s="1890">
        <v>0.4</v>
      </c>
      <c r="AA105" s="1893"/>
    </row>
    <row r="106" spans="1:27" ht="25.5">
      <c r="A106" s="298">
        <v>92</v>
      </c>
      <c r="B106" s="242" t="s">
        <v>16808</v>
      </c>
      <c r="C106" s="243" t="s">
        <v>16809</v>
      </c>
      <c r="D106" s="243"/>
      <c r="E106" s="1890">
        <v>1.6</v>
      </c>
      <c r="F106" s="1890"/>
      <c r="G106" s="1891"/>
      <c r="H106" s="1891"/>
      <c r="I106" s="1892"/>
      <c r="J106" s="1892"/>
      <c r="K106" s="1892"/>
      <c r="L106" s="1891"/>
      <c r="M106" s="1892"/>
      <c r="N106" s="1892"/>
      <c r="O106" s="1892"/>
      <c r="P106" s="1891">
        <v>1.6</v>
      </c>
      <c r="Q106" s="1890">
        <v>1.6</v>
      </c>
      <c r="R106" s="1907" t="s">
        <v>55</v>
      </c>
      <c r="S106" s="1892"/>
      <c r="T106" s="1892"/>
      <c r="U106" s="1892"/>
      <c r="V106" s="1890"/>
      <c r="W106" s="1890"/>
      <c r="X106" s="1890"/>
      <c r="Y106" s="1890"/>
      <c r="Z106" s="1890">
        <v>1.6</v>
      </c>
      <c r="AA106" s="1893"/>
    </row>
    <row r="107" spans="1:27">
      <c r="A107" s="298">
        <v>93</v>
      </c>
      <c r="B107" s="1850" t="s">
        <v>16810</v>
      </c>
      <c r="C107" s="243" t="s">
        <v>16811</v>
      </c>
      <c r="D107" s="243"/>
      <c r="E107" s="1890">
        <v>0.58730000000000004</v>
      </c>
      <c r="F107" s="1890"/>
      <c r="G107" s="1891"/>
      <c r="H107" s="1891"/>
      <c r="I107" s="1892"/>
      <c r="J107" s="1892"/>
      <c r="K107" s="1892"/>
      <c r="L107" s="1891"/>
      <c r="M107" s="1892"/>
      <c r="N107" s="1892"/>
      <c r="O107" s="1892"/>
      <c r="P107" s="1891">
        <v>0.58730000000000004</v>
      </c>
      <c r="Q107" s="1890">
        <v>0.58730000000000004</v>
      </c>
      <c r="R107" s="1907" t="s">
        <v>55</v>
      </c>
      <c r="S107" s="1892"/>
      <c r="T107" s="1892"/>
      <c r="U107" s="1892"/>
      <c r="V107" s="1890"/>
      <c r="W107" s="1890"/>
      <c r="X107" s="1890"/>
      <c r="Y107" s="1890"/>
      <c r="Z107" s="1890">
        <v>0.58730000000000004</v>
      </c>
      <c r="AA107" s="1893"/>
    </row>
    <row r="108" spans="1:27" ht="25.5">
      <c r="A108" s="298">
        <v>94</v>
      </c>
      <c r="B108" s="1850" t="s">
        <v>16812</v>
      </c>
      <c r="C108" s="243" t="s">
        <v>16813</v>
      </c>
      <c r="D108" s="243"/>
      <c r="E108" s="1890">
        <v>2.3690000000000002</v>
      </c>
      <c r="F108" s="1890"/>
      <c r="G108" s="1891"/>
      <c r="H108" s="1891"/>
      <c r="I108" s="1892"/>
      <c r="J108" s="1892"/>
      <c r="K108" s="1892"/>
      <c r="L108" s="1891"/>
      <c r="M108" s="1892"/>
      <c r="N108" s="1892"/>
      <c r="O108" s="1892"/>
      <c r="P108" s="1891">
        <v>2.3690000000000002</v>
      </c>
      <c r="Q108" s="1890">
        <v>2.3690000000000002</v>
      </c>
      <c r="R108" s="1907" t="s">
        <v>55</v>
      </c>
      <c r="S108" s="1892"/>
      <c r="T108" s="1892"/>
      <c r="U108" s="1892"/>
      <c r="V108" s="1890"/>
      <c r="W108" s="1890"/>
      <c r="X108" s="1890"/>
      <c r="Y108" s="1890"/>
      <c r="Z108" s="1890">
        <v>2.3690000000000002</v>
      </c>
      <c r="AA108" s="1893"/>
    </row>
    <row r="109" spans="1:27" ht="25.5">
      <c r="A109" s="298">
        <v>95</v>
      </c>
      <c r="B109" s="242" t="s">
        <v>16814</v>
      </c>
      <c r="C109" s="243" t="s">
        <v>16815</v>
      </c>
      <c r="D109" s="243"/>
      <c r="E109" s="1890">
        <v>4.9000000000000004</v>
      </c>
      <c r="F109" s="1890"/>
      <c r="G109" s="1891"/>
      <c r="H109" s="1891"/>
      <c r="I109" s="1892"/>
      <c r="J109" s="1892"/>
      <c r="K109" s="1892"/>
      <c r="L109" s="1891"/>
      <c r="M109" s="1892"/>
      <c r="N109" s="1892"/>
      <c r="O109" s="1892"/>
      <c r="P109" s="1891">
        <v>4.9000000000000004</v>
      </c>
      <c r="Q109" s="1890">
        <v>4.9000000000000004</v>
      </c>
      <c r="R109" s="1907" t="s">
        <v>55</v>
      </c>
      <c r="S109" s="1892"/>
      <c r="T109" s="1892"/>
      <c r="U109" s="1892"/>
      <c r="V109" s="1890"/>
      <c r="W109" s="1890"/>
      <c r="X109" s="1890"/>
      <c r="Y109" s="1890"/>
      <c r="Z109" s="1890">
        <v>4.9000000000000004</v>
      </c>
      <c r="AA109" s="1893"/>
    </row>
    <row r="110" spans="1:27">
      <c r="A110" s="298">
        <v>96</v>
      </c>
      <c r="B110" s="242" t="s">
        <v>16816</v>
      </c>
      <c r="C110" s="243" t="s">
        <v>16817</v>
      </c>
      <c r="D110" s="243"/>
      <c r="E110" s="1890">
        <v>3.9</v>
      </c>
      <c r="F110" s="1890"/>
      <c r="G110" s="1891"/>
      <c r="H110" s="1891"/>
      <c r="I110" s="1892"/>
      <c r="J110" s="1892"/>
      <c r="K110" s="1892"/>
      <c r="L110" s="1891"/>
      <c r="M110" s="1892"/>
      <c r="N110" s="1892"/>
      <c r="O110" s="1892"/>
      <c r="P110" s="1891">
        <v>3.9</v>
      </c>
      <c r="Q110" s="1890">
        <v>3.9</v>
      </c>
      <c r="R110" s="1907" t="s">
        <v>55</v>
      </c>
      <c r="S110" s="1892"/>
      <c r="T110" s="1892"/>
      <c r="U110" s="1892"/>
      <c r="V110" s="1890"/>
      <c r="W110" s="1890"/>
      <c r="X110" s="1890"/>
      <c r="Y110" s="1890"/>
      <c r="Z110" s="1890">
        <v>3.9</v>
      </c>
      <c r="AA110" s="1893"/>
    </row>
    <row r="111" spans="1:27" ht="25.5">
      <c r="A111" s="404" t="s">
        <v>16818</v>
      </c>
      <c r="B111" s="1850" t="s">
        <v>16819</v>
      </c>
      <c r="C111" s="243" t="s">
        <v>16820</v>
      </c>
      <c r="D111" s="243"/>
      <c r="E111" s="1890">
        <v>0.98199999999999998</v>
      </c>
      <c r="F111" s="1890"/>
      <c r="G111" s="1891"/>
      <c r="H111" s="1891"/>
      <c r="I111" s="1892"/>
      <c r="J111" s="1892"/>
      <c r="K111" s="1892"/>
      <c r="L111" s="1891"/>
      <c r="M111" s="1892"/>
      <c r="N111" s="1892"/>
      <c r="O111" s="1892"/>
      <c r="P111" s="1891">
        <v>0.98199999999999998</v>
      </c>
      <c r="Q111" s="1890"/>
      <c r="R111" s="1907" t="s">
        <v>55</v>
      </c>
      <c r="S111" s="1892"/>
      <c r="T111" s="1892"/>
      <c r="U111" s="1892"/>
      <c r="V111" s="1890"/>
      <c r="W111" s="1890"/>
      <c r="X111" s="1890"/>
      <c r="Y111" s="1890"/>
      <c r="Z111" s="1890">
        <v>0.98199999999999998</v>
      </c>
      <c r="AA111" s="1893"/>
    </row>
    <row r="112" spans="1:27">
      <c r="A112" s="298">
        <v>98</v>
      </c>
      <c r="B112" s="1850" t="s">
        <v>16821</v>
      </c>
      <c r="C112" s="243" t="s">
        <v>16822</v>
      </c>
      <c r="D112" s="243" t="s">
        <v>16823</v>
      </c>
      <c r="E112" s="1890">
        <v>2.7</v>
      </c>
      <c r="F112" s="1890"/>
      <c r="G112" s="1891"/>
      <c r="H112" s="1891"/>
      <c r="I112" s="1892"/>
      <c r="J112" s="1892"/>
      <c r="K112" s="1892"/>
      <c r="L112" s="1891"/>
      <c r="M112" s="1892"/>
      <c r="N112" s="1892"/>
      <c r="O112" s="1892"/>
      <c r="P112" s="1891">
        <v>2.7</v>
      </c>
      <c r="Q112" s="1890">
        <v>2.7</v>
      </c>
      <c r="R112" s="1907" t="s">
        <v>605</v>
      </c>
      <c r="S112" s="1892"/>
      <c r="T112" s="1892"/>
      <c r="U112" s="1892"/>
      <c r="V112" s="1890"/>
      <c r="W112" s="1890"/>
      <c r="X112" s="1890"/>
      <c r="Y112" s="1890"/>
      <c r="Z112" s="1890">
        <v>2.7</v>
      </c>
      <c r="AA112" s="1893"/>
    </row>
    <row r="113" spans="1:27">
      <c r="A113" s="298">
        <v>99</v>
      </c>
      <c r="B113" s="1850" t="s">
        <v>16824</v>
      </c>
      <c r="C113" s="243" t="s">
        <v>16825</v>
      </c>
      <c r="D113" s="243" t="s">
        <v>16826</v>
      </c>
      <c r="E113" s="1890">
        <v>0.8</v>
      </c>
      <c r="F113" s="1890"/>
      <c r="G113" s="1891"/>
      <c r="H113" s="1891"/>
      <c r="I113" s="1892"/>
      <c r="J113" s="1892"/>
      <c r="K113" s="1892"/>
      <c r="L113" s="1891"/>
      <c r="M113" s="1892"/>
      <c r="N113" s="1892"/>
      <c r="O113" s="1892"/>
      <c r="P113" s="1891">
        <v>0.8</v>
      </c>
      <c r="Q113" s="1890">
        <v>0.8</v>
      </c>
      <c r="R113" s="1907" t="s">
        <v>605</v>
      </c>
      <c r="S113" s="1892"/>
      <c r="T113" s="1892"/>
      <c r="U113" s="1892"/>
      <c r="V113" s="1890"/>
      <c r="W113" s="1890"/>
      <c r="X113" s="1890"/>
      <c r="Y113" s="1890"/>
      <c r="Z113" s="1890">
        <v>0.8</v>
      </c>
      <c r="AA113" s="1893"/>
    </row>
    <row r="114" spans="1:27" ht="25.5">
      <c r="A114" s="298">
        <v>100</v>
      </c>
      <c r="B114" s="1850" t="s">
        <v>16827</v>
      </c>
      <c r="C114" s="243" t="s">
        <v>16828</v>
      </c>
      <c r="D114" s="243" t="s">
        <v>16829</v>
      </c>
      <c r="E114" s="1890">
        <v>1.1000000000000001</v>
      </c>
      <c r="F114" s="1890">
        <v>1.1000000000000001</v>
      </c>
      <c r="G114" s="1891"/>
      <c r="H114" s="1891"/>
      <c r="I114" s="1892"/>
      <c r="J114" s="1892"/>
      <c r="K114" s="1892"/>
      <c r="L114" s="1891">
        <v>1.1000000000000001</v>
      </c>
      <c r="M114" s="1892"/>
      <c r="N114" s="1892"/>
      <c r="O114" s="1892"/>
      <c r="P114" s="1891"/>
      <c r="Q114" s="1890"/>
      <c r="R114" s="1907" t="s">
        <v>55</v>
      </c>
      <c r="S114" s="1892"/>
      <c r="T114" s="1892"/>
      <c r="U114" s="1892"/>
      <c r="V114" s="1890"/>
      <c r="W114" s="1890"/>
      <c r="X114" s="1890"/>
      <c r="Y114" s="1890">
        <v>1.1000000000000001</v>
      </c>
      <c r="Z114" s="1893"/>
      <c r="AA114" s="1893"/>
    </row>
    <row r="115" spans="1:27" ht="25.5">
      <c r="A115" s="298">
        <v>101</v>
      </c>
      <c r="B115" s="1850" t="s">
        <v>16830</v>
      </c>
      <c r="C115" s="243" t="s">
        <v>16831</v>
      </c>
      <c r="D115" s="243" t="s">
        <v>16832</v>
      </c>
      <c r="E115" s="1890">
        <v>0.6</v>
      </c>
      <c r="F115" s="1890"/>
      <c r="G115" s="1891"/>
      <c r="H115" s="1891"/>
      <c r="I115" s="1892"/>
      <c r="J115" s="1892"/>
      <c r="K115" s="1892"/>
      <c r="L115" s="1891"/>
      <c r="M115" s="1892"/>
      <c r="N115" s="1892"/>
      <c r="O115" s="1892"/>
      <c r="P115" s="1891">
        <v>0.6</v>
      </c>
      <c r="Q115" s="1890">
        <v>0.6</v>
      </c>
      <c r="R115" s="1907" t="s">
        <v>55</v>
      </c>
      <c r="S115" s="1892"/>
      <c r="T115" s="1892"/>
      <c r="U115" s="1892"/>
      <c r="V115" s="1890"/>
      <c r="W115" s="1890"/>
      <c r="X115" s="1890"/>
      <c r="Y115" s="1890"/>
      <c r="Z115" s="1890">
        <v>0.6</v>
      </c>
      <c r="AA115" s="1893"/>
    </row>
    <row r="116" spans="1:27">
      <c r="A116" s="298">
        <v>102</v>
      </c>
      <c r="B116" s="1850" t="s">
        <v>16833</v>
      </c>
      <c r="C116" s="243" t="s">
        <v>16834</v>
      </c>
      <c r="D116" s="243"/>
      <c r="E116" s="1890">
        <v>2.2999999999999998</v>
      </c>
      <c r="F116" s="1890"/>
      <c r="G116" s="1891"/>
      <c r="H116" s="1891"/>
      <c r="I116" s="1892"/>
      <c r="J116" s="1892"/>
      <c r="K116" s="1892"/>
      <c r="L116" s="1891"/>
      <c r="M116" s="1892"/>
      <c r="N116" s="1892"/>
      <c r="O116" s="1892"/>
      <c r="P116" s="1891">
        <v>2.2999999999999998</v>
      </c>
      <c r="Q116" s="1890">
        <v>2.2999999999999998</v>
      </c>
      <c r="R116" s="1907" t="s">
        <v>55</v>
      </c>
      <c r="S116" s="1892"/>
      <c r="T116" s="1892"/>
      <c r="U116" s="1892"/>
      <c r="V116" s="1890"/>
      <c r="W116" s="1890"/>
      <c r="X116" s="1890"/>
      <c r="Y116" s="1890"/>
      <c r="Z116" s="1890">
        <v>2.2999999999999998</v>
      </c>
      <c r="AA116" s="1893"/>
    </row>
    <row r="117" spans="1:27" ht="25.5">
      <c r="A117" s="298">
        <v>103</v>
      </c>
      <c r="B117" s="1850" t="s">
        <v>16835</v>
      </c>
      <c r="C117" s="243" t="s">
        <v>16836</v>
      </c>
      <c r="D117" s="243" t="s">
        <v>16837</v>
      </c>
      <c r="E117" s="1890">
        <v>2.1</v>
      </c>
      <c r="F117" s="1890"/>
      <c r="G117" s="1891"/>
      <c r="H117" s="1891"/>
      <c r="I117" s="1892"/>
      <c r="J117" s="1892"/>
      <c r="K117" s="1892"/>
      <c r="L117" s="1891"/>
      <c r="M117" s="1892"/>
      <c r="N117" s="1892"/>
      <c r="O117" s="1892"/>
      <c r="P117" s="1891">
        <v>2.1</v>
      </c>
      <c r="Q117" s="1890">
        <v>2.1</v>
      </c>
      <c r="R117" s="1907" t="s">
        <v>55</v>
      </c>
      <c r="S117" s="1892"/>
      <c r="T117" s="1892"/>
      <c r="U117" s="1892"/>
      <c r="V117" s="1890"/>
      <c r="W117" s="1890"/>
      <c r="X117" s="1890"/>
      <c r="Y117" s="1890"/>
      <c r="Z117" s="1890">
        <v>2.1</v>
      </c>
      <c r="AA117" s="1893"/>
    </row>
    <row r="118" spans="1:27">
      <c r="A118" s="298">
        <v>104</v>
      </c>
      <c r="B118" s="1850" t="s">
        <v>16838</v>
      </c>
      <c r="C118" s="243" t="s">
        <v>16839</v>
      </c>
      <c r="D118" s="243" t="s">
        <v>16840</v>
      </c>
      <c r="E118" s="1890">
        <v>0.9</v>
      </c>
      <c r="F118" s="1890"/>
      <c r="G118" s="1891"/>
      <c r="H118" s="1891"/>
      <c r="I118" s="1892"/>
      <c r="J118" s="1892"/>
      <c r="K118" s="1892"/>
      <c r="L118" s="1891"/>
      <c r="M118" s="1892"/>
      <c r="N118" s="1892"/>
      <c r="O118" s="1892"/>
      <c r="P118" s="1891">
        <v>0.9</v>
      </c>
      <c r="Q118" s="1890">
        <v>0.9</v>
      </c>
      <c r="R118" s="1907" t="s">
        <v>55</v>
      </c>
      <c r="S118" s="1892"/>
      <c r="T118" s="1892"/>
      <c r="U118" s="1892"/>
      <c r="V118" s="1890"/>
      <c r="W118" s="1890"/>
      <c r="X118" s="1890"/>
      <c r="Y118" s="1890"/>
      <c r="Z118" s="1890">
        <v>0.9</v>
      </c>
      <c r="AA118" s="1893"/>
    </row>
    <row r="119" spans="1:27" ht="25.5">
      <c r="A119" s="298">
        <v>105</v>
      </c>
      <c r="B119" s="1850" t="s">
        <v>16841</v>
      </c>
      <c r="C119" s="243" t="s">
        <v>16842</v>
      </c>
      <c r="D119" s="243" t="s">
        <v>16843</v>
      </c>
      <c r="E119" s="1890">
        <v>1.5</v>
      </c>
      <c r="F119" s="1890"/>
      <c r="G119" s="1891"/>
      <c r="H119" s="1891"/>
      <c r="I119" s="1892"/>
      <c r="J119" s="1892"/>
      <c r="K119" s="1892"/>
      <c r="L119" s="1891"/>
      <c r="M119" s="1892"/>
      <c r="N119" s="1892"/>
      <c r="O119" s="1892"/>
      <c r="P119" s="1891">
        <v>1.5</v>
      </c>
      <c r="Q119" s="1890">
        <v>1.5</v>
      </c>
      <c r="R119" s="1907" t="s">
        <v>55</v>
      </c>
      <c r="S119" s="1892"/>
      <c r="T119" s="1892"/>
      <c r="U119" s="1892"/>
      <c r="V119" s="1890"/>
      <c r="W119" s="1890"/>
      <c r="X119" s="1890"/>
      <c r="Y119" s="1890"/>
      <c r="Z119" s="1890">
        <v>1.5</v>
      </c>
      <c r="AA119" s="1893"/>
    </row>
    <row r="120" spans="1:27" ht="25.5">
      <c r="A120" s="298">
        <v>106</v>
      </c>
      <c r="B120" s="1850" t="s">
        <v>16844</v>
      </c>
      <c r="C120" s="243" t="s">
        <v>16845</v>
      </c>
      <c r="D120" s="243" t="s">
        <v>16846</v>
      </c>
      <c r="E120" s="1890">
        <v>0.8</v>
      </c>
      <c r="F120" s="1890"/>
      <c r="G120" s="1891"/>
      <c r="H120" s="1891"/>
      <c r="I120" s="1892"/>
      <c r="J120" s="1892"/>
      <c r="K120" s="1892"/>
      <c r="L120" s="1891"/>
      <c r="M120" s="1892"/>
      <c r="N120" s="1892"/>
      <c r="O120" s="1892"/>
      <c r="P120" s="1891">
        <v>0.8</v>
      </c>
      <c r="Q120" s="1890">
        <v>0.8</v>
      </c>
      <c r="R120" s="1907" t="s">
        <v>55</v>
      </c>
      <c r="S120" s="1892"/>
      <c r="T120" s="1892"/>
      <c r="U120" s="1892"/>
      <c r="V120" s="1890"/>
      <c r="W120" s="1890"/>
      <c r="X120" s="1890"/>
      <c r="Y120" s="1890"/>
      <c r="Z120" s="1890">
        <v>0.8</v>
      </c>
      <c r="AA120" s="1893"/>
    </row>
    <row r="121" spans="1:27">
      <c r="A121" s="298">
        <v>107</v>
      </c>
      <c r="B121" s="1850" t="s">
        <v>16847</v>
      </c>
      <c r="C121" s="243" t="s">
        <v>16848</v>
      </c>
      <c r="D121" s="243" t="s">
        <v>16849</v>
      </c>
      <c r="E121" s="1890">
        <v>2.8</v>
      </c>
      <c r="F121" s="1890"/>
      <c r="G121" s="1891"/>
      <c r="H121" s="1891"/>
      <c r="I121" s="1892"/>
      <c r="J121" s="1892"/>
      <c r="K121" s="1892"/>
      <c r="L121" s="1891"/>
      <c r="M121" s="1892"/>
      <c r="N121" s="1892"/>
      <c r="O121" s="1892"/>
      <c r="P121" s="1891">
        <v>2.8</v>
      </c>
      <c r="Q121" s="1890">
        <v>2.8</v>
      </c>
      <c r="R121" s="1907" t="s">
        <v>605</v>
      </c>
      <c r="S121" s="1892"/>
      <c r="T121" s="1892"/>
      <c r="U121" s="1892"/>
      <c r="V121" s="1890"/>
      <c r="W121" s="1890"/>
      <c r="X121" s="1890"/>
      <c r="Y121" s="1890"/>
      <c r="Z121" s="1890">
        <v>2.8</v>
      </c>
      <c r="AA121" s="1893"/>
    </row>
    <row r="122" spans="1:27">
      <c r="A122" s="298">
        <v>108</v>
      </c>
      <c r="B122" s="1850" t="s">
        <v>16850</v>
      </c>
      <c r="C122" s="243" t="s">
        <v>16851</v>
      </c>
      <c r="D122" s="243"/>
      <c r="E122" s="1890">
        <v>1.2</v>
      </c>
      <c r="F122" s="1890"/>
      <c r="G122" s="1891"/>
      <c r="H122" s="1891"/>
      <c r="I122" s="1892"/>
      <c r="J122" s="1892"/>
      <c r="K122" s="1892"/>
      <c r="L122" s="1891"/>
      <c r="M122" s="1892"/>
      <c r="N122" s="1892"/>
      <c r="O122" s="1892"/>
      <c r="P122" s="1891">
        <v>1.2</v>
      </c>
      <c r="Q122" s="1890">
        <v>1.2</v>
      </c>
      <c r="R122" s="1907" t="s">
        <v>55</v>
      </c>
      <c r="S122" s="1892"/>
      <c r="T122" s="1892"/>
      <c r="U122" s="1892"/>
      <c r="V122" s="1890"/>
      <c r="W122" s="1890"/>
      <c r="X122" s="1890"/>
      <c r="Y122" s="1890"/>
      <c r="Z122" s="1890">
        <v>1.2</v>
      </c>
      <c r="AA122" s="1893"/>
    </row>
    <row r="123" spans="1:27" ht="25.5">
      <c r="A123" s="298">
        <v>109</v>
      </c>
      <c r="B123" s="242" t="s">
        <v>16852</v>
      </c>
      <c r="C123" s="243" t="s">
        <v>16853</v>
      </c>
      <c r="D123" s="243"/>
      <c r="E123" s="1890">
        <v>2.6</v>
      </c>
      <c r="F123" s="1890"/>
      <c r="G123" s="1891"/>
      <c r="H123" s="1891"/>
      <c r="I123" s="1892"/>
      <c r="J123" s="1892"/>
      <c r="K123" s="1892"/>
      <c r="L123" s="1891"/>
      <c r="M123" s="1892"/>
      <c r="N123" s="1892"/>
      <c r="O123" s="1892"/>
      <c r="P123" s="1891">
        <v>2.6</v>
      </c>
      <c r="Q123" s="1890">
        <v>2.6</v>
      </c>
      <c r="R123" s="1907" t="s">
        <v>55</v>
      </c>
      <c r="S123" s="1892"/>
      <c r="T123" s="1892"/>
      <c r="U123" s="1892"/>
      <c r="V123" s="1890"/>
      <c r="W123" s="1890"/>
      <c r="X123" s="1890"/>
      <c r="Y123" s="1890"/>
      <c r="Z123" s="1890">
        <v>2.6</v>
      </c>
      <c r="AA123" s="1893"/>
    </row>
    <row r="124" spans="1:27">
      <c r="A124" s="298">
        <v>110</v>
      </c>
      <c r="B124" s="242" t="s">
        <v>16854</v>
      </c>
      <c r="C124" s="243" t="s">
        <v>16855</v>
      </c>
      <c r="D124" s="243"/>
      <c r="E124" s="1890">
        <v>1.3</v>
      </c>
      <c r="F124" s="1890">
        <v>1.3</v>
      </c>
      <c r="G124" s="1891">
        <v>1.3</v>
      </c>
      <c r="H124" s="1891"/>
      <c r="I124" s="1892"/>
      <c r="J124" s="1892"/>
      <c r="K124" s="1892"/>
      <c r="L124" s="1891"/>
      <c r="M124" s="1892"/>
      <c r="N124" s="1892"/>
      <c r="O124" s="1892"/>
      <c r="P124" s="1891"/>
      <c r="Q124" s="1890">
        <v>1.3</v>
      </c>
      <c r="R124" s="1907" t="s">
        <v>55</v>
      </c>
      <c r="S124" s="1892"/>
      <c r="T124" s="1892"/>
      <c r="U124" s="1892"/>
      <c r="V124" s="1890"/>
      <c r="W124" s="1890"/>
      <c r="X124" s="1890"/>
      <c r="Y124" s="1890"/>
      <c r="Z124" s="1890">
        <v>1.3</v>
      </c>
      <c r="AA124" s="1893"/>
    </row>
    <row r="125" spans="1:27" ht="25.5">
      <c r="A125" s="298">
        <v>111</v>
      </c>
      <c r="B125" s="242" t="s">
        <v>16856</v>
      </c>
      <c r="C125" s="243" t="s">
        <v>16857</v>
      </c>
      <c r="D125" s="243"/>
      <c r="E125" s="1890">
        <v>2.9</v>
      </c>
      <c r="F125" s="1890"/>
      <c r="G125" s="1891"/>
      <c r="H125" s="1891"/>
      <c r="I125" s="1892"/>
      <c r="J125" s="1892"/>
      <c r="K125" s="1892"/>
      <c r="L125" s="1891"/>
      <c r="M125" s="1892"/>
      <c r="N125" s="1892"/>
      <c r="O125" s="1892"/>
      <c r="P125" s="1891">
        <v>2.9</v>
      </c>
      <c r="Q125" s="1890">
        <v>2.9</v>
      </c>
      <c r="R125" s="1907" t="s">
        <v>55</v>
      </c>
      <c r="S125" s="1892"/>
      <c r="T125" s="1892"/>
      <c r="U125" s="1892"/>
      <c r="V125" s="1890"/>
      <c r="W125" s="1890"/>
      <c r="X125" s="1890"/>
      <c r="Y125" s="1890"/>
      <c r="Z125" s="1890">
        <v>2.9</v>
      </c>
      <c r="AA125" s="1893"/>
    </row>
    <row r="126" spans="1:27">
      <c r="A126" s="298">
        <v>112</v>
      </c>
      <c r="B126" s="242" t="s">
        <v>16858</v>
      </c>
      <c r="C126" s="243" t="s">
        <v>16859</v>
      </c>
      <c r="D126" s="243"/>
      <c r="E126" s="1890">
        <v>0.4</v>
      </c>
      <c r="F126" s="1890"/>
      <c r="G126" s="1891"/>
      <c r="H126" s="1891"/>
      <c r="I126" s="1892"/>
      <c r="J126" s="1892"/>
      <c r="K126" s="1892"/>
      <c r="L126" s="1891"/>
      <c r="M126" s="1892"/>
      <c r="N126" s="1892"/>
      <c r="O126" s="1892"/>
      <c r="P126" s="1891">
        <v>0.4</v>
      </c>
      <c r="Q126" s="1890">
        <v>0.4</v>
      </c>
      <c r="R126" s="1907" t="s">
        <v>55</v>
      </c>
      <c r="S126" s="1892"/>
      <c r="T126" s="1892"/>
      <c r="U126" s="1892"/>
      <c r="V126" s="1890"/>
      <c r="W126" s="1890"/>
      <c r="X126" s="1890"/>
      <c r="Y126" s="1890"/>
      <c r="Z126" s="1890">
        <v>0.4</v>
      </c>
      <c r="AA126" s="1893"/>
    </row>
    <row r="127" spans="1:27" ht="25.5">
      <c r="A127" s="298">
        <v>113</v>
      </c>
      <c r="B127" s="242" t="s">
        <v>16860</v>
      </c>
      <c r="C127" s="243" t="s">
        <v>16861</v>
      </c>
      <c r="D127" s="243"/>
      <c r="E127" s="1890">
        <v>0.3</v>
      </c>
      <c r="F127" s="1890"/>
      <c r="G127" s="1891"/>
      <c r="H127" s="1891"/>
      <c r="I127" s="1892"/>
      <c r="J127" s="1892"/>
      <c r="K127" s="1892"/>
      <c r="L127" s="1891"/>
      <c r="M127" s="1892"/>
      <c r="N127" s="1892"/>
      <c r="O127" s="1892"/>
      <c r="P127" s="1891">
        <v>0.3</v>
      </c>
      <c r="Q127" s="1890">
        <v>0.3</v>
      </c>
      <c r="R127" s="1907" t="s">
        <v>55</v>
      </c>
      <c r="S127" s="1892"/>
      <c r="T127" s="1892"/>
      <c r="U127" s="1892"/>
      <c r="V127" s="1890"/>
      <c r="W127" s="1890"/>
      <c r="X127" s="1890"/>
      <c r="Y127" s="1890"/>
      <c r="Z127" s="1890">
        <v>0.3</v>
      </c>
      <c r="AA127" s="1893"/>
    </row>
    <row r="128" spans="1:27" ht="25.5">
      <c r="A128" s="298">
        <v>114</v>
      </c>
      <c r="B128" s="242" t="s">
        <v>16862</v>
      </c>
      <c r="C128" s="243" t="s">
        <v>16863</v>
      </c>
      <c r="D128" s="243"/>
      <c r="E128" s="1890">
        <v>0.4</v>
      </c>
      <c r="F128" s="1890"/>
      <c r="G128" s="1891"/>
      <c r="H128" s="1891"/>
      <c r="I128" s="1892"/>
      <c r="J128" s="1892"/>
      <c r="K128" s="1892"/>
      <c r="L128" s="1891"/>
      <c r="M128" s="1892"/>
      <c r="N128" s="1892"/>
      <c r="O128" s="1892"/>
      <c r="P128" s="1891">
        <v>0.4</v>
      </c>
      <c r="Q128" s="1890">
        <v>0.4</v>
      </c>
      <c r="R128" s="1907" t="s">
        <v>55</v>
      </c>
      <c r="S128" s="1892"/>
      <c r="T128" s="1892"/>
      <c r="U128" s="1892"/>
      <c r="V128" s="1890"/>
      <c r="W128" s="1890"/>
      <c r="X128" s="1890"/>
      <c r="Y128" s="1890"/>
      <c r="Z128" s="1890">
        <v>0.4</v>
      </c>
      <c r="AA128" s="1893"/>
    </row>
    <row r="129" spans="1:27" ht="25.5">
      <c r="A129" s="298">
        <v>115</v>
      </c>
      <c r="B129" s="242" t="s">
        <v>16864</v>
      </c>
      <c r="C129" s="243" t="s">
        <v>16865</v>
      </c>
      <c r="D129" s="243"/>
      <c r="E129" s="1890">
        <v>0.5</v>
      </c>
      <c r="F129" s="1890"/>
      <c r="G129" s="1891"/>
      <c r="H129" s="1891"/>
      <c r="I129" s="1892"/>
      <c r="J129" s="1892"/>
      <c r="K129" s="1892"/>
      <c r="L129" s="1891"/>
      <c r="M129" s="1892"/>
      <c r="N129" s="1892"/>
      <c r="O129" s="1892"/>
      <c r="P129" s="1891">
        <v>0.5</v>
      </c>
      <c r="Q129" s="1890">
        <v>0.5</v>
      </c>
      <c r="R129" s="1907" t="s">
        <v>55</v>
      </c>
      <c r="S129" s="1892"/>
      <c r="T129" s="1892"/>
      <c r="U129" s="1892"/>
      <c r="V129" s="1890"/>
      <c r="W129" s="1890"/>
      <c r="X129" s="1890"/>
      <c r="Y129" s="1890"/>
      <c r="Z129" s="1890">
        <v>0.5</v>
      </c>
      <c r="AA129" s="1893"/>
    </row>
    <row r="130" spans="1:27">
      <c r="A130" s="298">
        <v>116</v>
      </c>
      <c r="B130" s="242" t="s">
        <v>16866</v>
      </c>
      <c r="C130" s="243" t="s">
        <v>16867</v>
      </c>
      <c r="D130" s="243"/>
      <c r="E130" s="1890">
        <v>2.1</v>
      </c>
      <c r="F130" s="1890"/>
      <c r="G130" s="1891"/>
      <c r="H130" s="1891"/>
      <c r="I130" s="1892"/>
      <c r="J130" s="1892"/>
      <c r="K130" s="1892"/>
      <c r="L130" s="1891"/>
      <c r="M130" s="1892"/>
      <c r="N130" s="1892"/>
      <c r="O130" s="1892"/>
      <c r="P130" s="1891">
        <v>2.1</v>
      </c>
      <c r="Q130" s="1890">
        <v>2.1</v>
      </c>
      <c r="R130" s="1907" t="s">
        <v>55</v>
      </c>
      <c r="S130" s="1892"/>
      <c r="T130" s="1892"/>
      <c r="U130" s="1892"/>
      <c r="V130" s="1890"/>
      <c r="W130" s="1890"/>
      <c r="X130" s="1890"/>
      <c r="Y130" s="1890"/>
      <c r="Z130" s="1890">
        <v>2.1</v>
      </c>
      <c r="AA130" s="1893"/>
    </row>
    <row r="131" spans="1:27">
      <c r="A131" s="298">
        <v>117</v>
      </c>
      <c r="B131" s="242" t="s">
        <v>16868</v>
      </c>
      <c r="C131" s="243" t="s">
        <v>16869</v>
      </c>
      <c r="D131" s="243"/>
      <c r="E131" s="1890">
        <v>0.6</v>
      </c>
      <c r="F131" s="1890">
        <v>0.6</v>
      </c>
      <c r="G131" s="1891">
        <v>0.6</v>
      </c>
      <c r="H131" s="1891"/>
      <c r="I131" s="1892"/>
      <c r="J131" s="1892"/>
      <c r="K131" s="1892"/>
      <c r="L131" s="1891"/>
      <c r="M131" s="1892"/>
      <c r="N131" s="1892"/>
      <c r="O131" s="1892"/>
      <c r="P131" s="1891"/>
      <c r="Q131" s="1890">
        <v>0.6</v>
      </c>
      <c r="R131" s="1907" t="s">
        <v>55</v>
      </c>
      <c r="S131" s="1892"/>
      <c r="T131" s="1892"/>
      <c r="U131" s="1892"/>
      <c r="V131" s="1890"/>
      <c r="W131" s="1890"/>
      <c r="X131" s="1890"/>
      <c r="Y131" s="1890"/>
      <c r="Z131" s="1890">
        <v>0.6</v>
      </c>
      <c r="AA131" s="1893"/>
    </row>
    <row r="132" spans="1:27">
      <c r="A132" s="298">
        <v>118</v>
      </c>
      <c r="B132" s="242" t="s">
        <v>16870</v>
      </c>
      <c r="C132" s="243" t="s">
        <v>16871</v>
      </c>
      <c r="D132" s="243"/>
      <c r="E132" s="1890">
        <v>1.2</v>
      </c>
      <c r="F132" s="1890"/>
      <c r="G132" s="1891"/>
      <c r="H132" s="1891"/>
      <c r="I132" s="1892"/>
      <c r="J132" s="1892"/>
      <c r="K132" s="1892"/>
      <c r="L132" s="1891"/>
      <c r="M132" s="1892"/>
      <c r="N132" s="1892"/>
      <c r="O132" s="1892"/>
      <c r="P132" s="1891">
        <v>1.2</v>
      </c>
      <c r="Q132" s="1890">
        <v>1.2</v>
      </c>
      <c r="R132" s="1907" t="s">
        <v>55</v>
      </c>
      <c r="S132" s="1892"/>
      <c r="T132" s="1892"/>
      <c r="U132" s="1892"/>
      <c r="V132" s="1890"/>
      <c r="W132" s="1890"/>
      <c r="X132" s="1890"/>
      <c r="Y132" s="1890"/>
      <c r="Z132" s="1890">
        <v>1.2</v>
      </c>
      <c r="AA132" s="1893"/>
    </row>
    <row r="133" spans="1:27">
      <c r="A133" s="298">
        <v>119</v>
      </c>
      <c r="B133" s="242" t="s">
        <v>16872</v>
      </c>
      <c r="C133" s="243" t="s">
        <v>16873</v>
      </c>
      <c r="D133" s="243"/>
      <c r="E133" s="1890">
        <v>0.5</v>
      </c>
      <c r="F133" s="1890"/>
      <c r="G133" s="1891"/>
      <c r="H133" s="1891"/>
      <c r="I133" s="1892"/>
      <c r="J133" s="1892"/>
      <c r="K133" s="1892"/>
      <c r="L133" s="1891"/>
      <c r="M133" s="1892"/>
      <c r="N133" s="1892"/>
      <c r="O133" s="1892"/>
      <c r="P133" s="1891">
        <v>0.5</v>
      </c>
      <c r="Q133" s="1890">
        <v>0.5</v>
      </c>
      <c r="R133" s="1907" t="s">
        <v>55</v>
      </c>
      <c r="S133" s="1892"/>
      <c r="T133" s="1892"/>
      <c r="U133" s="1892"/>
      <c r="V133" s="1890"/>
      <c r="W133" s="1890"/>
      <c r="X133" s="1890"/>
      <c r="Y133" s="1890"/>
      <c r="Z133" s="1890">
        <v>0.5</v>
      </c>
      <c r="AA133" s="1893"/>
    </row>
    <row r="134" spans="1:27">
      <c r="A134" s="298">
        <v>120</v>
      </c>
      <c r="B134" s="242" t="s">
        <v>16874</v>
      </c>
      <c r="C134" s="243" t="s">
        <v>16875</v>
      </c>
      <c r="D134" s="243" t="s">
        <v>16876</v>
      </c>
      <c r="E134" s="1890">
        <v>1</v>
      </c>
      <c r="F134" s="1890">
        <v>1</v>
      </c>
      <c r="G134" s="1891">
        <v>1</v>
      </c>
      <c r="H134" s="1891"/>
      <c r="I134" s="1892"/>
      <c r="J134" s="1892"/>
      <c r="K134" s="1892"/>
      <c r="L134" s="1891"/>
      <c r="M134" s="1892"/>
      <c r="N134" s="1892"/>
      <c r="O134" s="1892"/>
      <c r="P134" s="1891"/>
      <c r="Q134" s="1890">
        <v>1</v>
      </c>
      <c r="R134" s="1907" t="s">
        <v>55</v>
      </c>
      <c r="S134" s="1892"/>
      <c r="T134" s="1892"/>
      <c r="U134" s="1892"/>
      <c r="V134" s="1890"/>
      <c r="W134" s="1890"/>
      <c r="X134" s="1890"/>
      <c r="Y134" s="1890"/>
      <c r="Z134" s="1890">
        <v>1</v>
      </c>
      <c r="AA134" s="1893"/>
    </row>
    <row r="135" spans="1:27" ht="25.5">
      <c r="A135" s="298">
        <v>121</v>
      </c>
      <c r="B135" s="1850" t="s">
        <v>16877</v>
      </c>
      <c r="C135" s="243" t="s">
        <v>16878</v>
      </c>
      <c r="D135" s="243"/>
      <c r="E135" s="1890">
        <v>2.4390000000000001</v>
      </c>
      <c r="F135" s="1890"/>
      <c r="G135" s="1891"/>
      <c r="H135" s="1891"/>
      <c r="I135" s="1892"/>
      <c r="J135" s="1892"/>
      <c r="K135" s="1892"/>
      <c r="L135" s="1891"/>
      <c r="M135" s="1892"/>
      <c r="N135" s="1892"/>
      <c r="O135" s="1892"/>
      <c r="P135" s="1891">
        <v>2.4390000000000001</v>
      </c>
      <c r="Q135" s="1890">
        <v>2.4390000000000001</v>
      </c>
      <c r="R135" s="1907" t="s">
        <v>55</v>
      </c>
      <c r="S135" s="1892"/>
      <c r="T135" s="1892"/>
      <c r="U135" s="1892"/>
      <c r="V135" s="1890"/>
      <c r="W135" s="1890"/>
      <c r="X135" s="1890"/>
      <c r="Y135" s="1890"/>
      <c r="Z135" s="1890">
        <v>2.4390000000000001</v>
      </c>
      <c r="AA135" s="1893"/>
    </row>
    <row r="136" spans="1:27" ht="25.5">
      <c r="A136" s="404" t="s">
        <v>16879</v>
      </c>
      <c r="B136" s="1850" t="s">
        <v>16880</v>
      </c>
      <c r="C136" s="243" t="s">
        <v>16881</v>
      </c>
      <c r="D136" s="243"/>
      <c r="E136" s="1890">
        <v>0.6</v>
      </c>
      <c r="F136" s="1890"/>
      <c r="G136" s="1891"/>
      <c r="H136" s="1891"/>
      <c r="I136" s="1892"/>
      <c r="J136" s="1892"/>
      <c r="K136" s="1892"/>
      <c r="L136" s="1891"/>
      <c r="M136" s="1892"/>
      <c r="N136" s="1892"/>
      <c r="O136" s="1892"/>
      <c r="P136" s="1891">
        <v>0.6</v>
      </c>
      <c r="Q136" s="1890"/>
      <c r="R136" s="1907" t="s">
        <v>55</v>
      </c>
      <c r="S136" s="1892"/>
      <c r="T136" s="1892"/>
      <c r="U136" s="1892"/>
      <c r="V136" s="1890"/>
      <c r="W136" s="1890"/>
      <c r="X136" s="1890"/>
      <c r="Y136" s="1890"/>
      <c r="Z136" s="1890">
        <v>0.6</v>
      </c>
      <c r="AA136" s="1893"/>
    </row>
    <row r="137" spans="1:27" ht="25.5">
      <c r="A137" s="298">
        <v>123</v>
      </c>
      <c r="B137" s="242" t="s">
        <v>16882</v>
      </c>
      <c r="C137" s="243" t="s">
        <v>16883</v>
      </c>
      <c r="D137" s="243"/>
      <c r="E137" s="1890">
        <v>1.9</v>
      </c>
      <c r="F137" s="1890"/>
      <c r="G137" s="1891"/>
      <c r="H137" s="1891"/>
      <c r="I137" s="1892"/>
      <c r="J137" s="1892"/>
      <c r="K137" s="1892"/>
      <c r="L137" s="1891"/>
      <c r="M137" s="1892"/>
      <c r="N137" s="1892"/>
      <c r="O137" s="1892"/>
      <c r="P137" s="1891">
        <v>1.9</v>
      </c>
      <c r="Q137" s="1890">
        <v>1.9</v>
      </c>
      <c r="R137" s="1907" t="s">
        <v>55</v>
      </c>
      <c r="S137" s="1892"/>
      <c r="T137" s="1892"/>
      <c r="U137" s="1892"/>
      <c r="V137" s="1890"/>
      <c r="W137" s="1890"/>
      <c r="X137" s="1890"/>
      <c r="Y137" s="1890"/>
      <c r="Z137" s="1890">
        <v>1.9</v>
      </c>
      <c r="AA137" s="1893"/>
    </row>
    <row r="138" spans="1:27" ht="25.5">
      <c r="A138" s="298">
        <v>124</v>
      </c>
      <c r="B138" s="242" t="s">
        <v>16884</v>
      </c>
      <c r="C138" s="243" t="s">
        <v>16885</v>
      </c>
      <c r="D138" s="243"/>
      <c r="E138" s="1890">
        <v>2.1</v>
      </c>
      <c r="F138" s="1890"/>
      <c r="G138" s="1891"/>
      <c r="H138" s="1891"/>
      <c r="I138" s="1892"/>
      <c r="J138" s="1892"/>
      <c r="K138" s="1892"/>
      <c r="L138" s="1891"/>
      <c r="M138" s="1892"/>
      <c r="N138" s="1892"/>
      <c r="O138" s="1892"/>
      <c r="P138" s="1891">
        <v>2.1</v>
      </c>
      <c r="Q138" s="1890">
        <v>2.1</v>
      </c>
      <c r="R138" s="1907" t="s">
        <v>55</v>
      </c>
      <c r="S138" s="1892"/>
      <c r="T138" s="1892"/>
      <c r="U138" s="1892"/>
      <c r="V138" s="1890"/>
      <c r="W138" s="1890"/>
      <c r="X138" s="1890"/>
      <c r="Y138" s="1890"/>
      <c r="Z138" s="1890">
        <v>2.1</v>
      </c>
      <c r="AA138" s="1893"/>
    </row>
    <row r="139" spans="1:27">
      <c r="A139" s="298">
        <v>125</v>
      </c>
      <c r="B139" s="242" t="s">
        <v>16886</v>
      </c>
      <c r="C139" s="243" t="s">
        <v>16887</v>
      </c>
      <c r="D139" s="243"/>
      <c r="E139" s="1890">
        <v>1.6</v>
      </c>
      <c r="F139" s="1890"/>
      <c r="G139" s="1891"/>
      <c r="H139" s="1891"/>
      <c r="I139" s="1892"/>
      <c r="J139" s="1892"/>
      <c r="K139" s="1892"/>
      <c r="L139" s="1891"/>
      <c r="M139" s="1892"/>
      <c r="N139" s="1892"/>
      <c r="O139" s="1892"/>
      <c r="P139" s="1891">
        <v>1.6</v>
      </c>
      <c r="Q139" s="1890">
        <v>1.6</v>
      </c>
      <c r="R139" s="1907" t="s">
        <v>55</v>
      </c>
      <c r="S139" s="1892"/>
      <c r="T139" s="1892"/>
      <c r="U139" s="1892"/>
      <c r="V139" s="1890"/>
      <c r="W139" s="1890"/>
      <c r="X139" s="1890"/>
      <c r="Y139" s="1890"/>
      <c r="Z139" s="1890">
        <v>1.6</v>
      </c>
      <c r="AA139" s="1893"/>
    </row>
    <row r="140" spans="1:27">
      <c r="A140" s="298">
        <v>126</v>
      </c>
      <c r="B140" s="242" t="s">
        <v>16888</v>
      </c>
      <c r="C140" s="243" t="s">
        <v>16889</v>
      </c>
      <c r="D140" s="243"/>
      <c r="E140" s="1890">
        <v>1.6</v>
      </c>
      <c r="F140" s="1890"/>
      <c r="G140" s="1891"/>
      <c r="H140" s="1891"/>
      <c r="I140" s="1892"/>
      <c r="J140" s="1892"/>
      <c r="K140" s="1892"/>
      <c r="L140" s="1891"/>
      <c r="M140" s="1892"/>
      <c r="N140" s="1892"/>
      <c r="O140" s="1892"/>
      <c r="P140" s="1891">
        <v>1.6</v>
      </c>
      <c r="Q140" s="1890">
        <v>1.6</v>
      </c>
      <c r="R140" s="1907" t="s">
        <v>55</v>
      </c>
      <c r="S140" s="1892"/>
      <c r="T140" s="1892"/>
      <c r="U140" s="1892"/>
      <c r="V140" s="1890"/>
      <c r="W140" s="1890"/>
      <c r="X140" s="1890"/>
      <c r="Y140" s="1890"/>
      <c r="Z140" s="1890">
        <v>1.6</v>
      </c>
      <c r="AA140" s="1893"/>
    </row>
    <row r="141" spans="1:27" ht="25.5">
      <c r="A141" s="298">
        <v>127</v>
      </c>
      <c r="B141" s="242" t="s">
        <v>16890</v>
      </c>
      <c r="C141" s="243" t="s">
        <v>16891</v>
      </c>
      <c r="D141" s="243"/>
      <c r="E141" s="1890">
        <v>1.593</v>
      </c>
      <c r="F141" s="1890"/>
      <c r="G141" s="1891"/>
      <c r="H141" s="1891"/>
      <c r="I141" s="1892"/>
      <c r="J141" s="1892"/>
      <c r="K141" s="1892"/>
      <c r="L141" s="1891"/>
      <c r="M141" s="1892"/>
      <c r="N141" s="1892"/>
      <c r="O141" s="1892"/>
      <c r="P141" s="1891">
        <v>1.593</v>
      </c>
      <c r="Q141" s="1890">
        <v>1.593</v>
      </c>
      <c r="R141" s="1907" t="s">
        <v>55</v>
      </c>
      <c r="S141" s="1892"/>
      <c r="T141" s="1892"/>
      <c r="U141" s="1892"/>
      <c r="V141" s="1890"/>
      <c r="W141" s="1890"/>
      <c r="X141" s="1890"/>
      <c r="Y141" s="1890"/>
      <c r="Z141" s="1890">
        <v>1.593</v>
      </c>
      <c r="AA141" s="1893"/>
    </row>
    <row r="142" spans="1:27" ht="38.25">
      <c r="A142" s="298">
        <v>128</v>
      </c>
      <c r="B142" s="242" t="s">
        <v>16892</v>
      </c>
      <c r="C142" s="243" t="s">
        <v>16893</v>
      </c>
      <c r="D142" s="243" t="s">
        <v>16894</v>
      </c>
      <c r="E142" s="1890">
        <v>0.3</v>
      </c>
      <c r="F142" s="1890"/>
      <c r="G142" s="1891"/>
      <c r="H142" s="1891"/>
      <c r="I142" s="1892"/>
      <c r="J142" s="1892"/>
      <c r="K142" s="1892"/>
      <c r="L142" s="1891"/>
      <c r="M142" s="1892"/>
      <c r="N142" s="1892"/>
      <c r="O142" s="1892"/>
      <c r="P142" s="1891">
        <v>0.3</v>
      </c>
      <c r="Q142" s="1890">
        <v>0.3</v>
      </c>
      <c r="R142" s="1907" t="s">
        <v>605</v>
      </c>
      <c r="S142" s="1892"/>
      <c r="T142" s="1892"/>
      <c r="U142" s="1892"/>
      <c r="V142" s="1890"/>
      <c r="W142" s="1890"/>
      <c r="X142" s="1890"/>
      <c r="Y142" s="1890"/>
      <c r="Z142" s="1890">
        <v>0.3</v>
      </c>
      <c r="AA142" s="1893"/>
    </row>
    <row r="143" spans="1:27" ht="24" customHeight="1">
      <c r="A143" s="408"/>
      <c r="B143" s="1825" t="s">
        <v>8799</v>
      </c>
      <c r="C143" s="1860"/>
      <c r="D143" s="1860"/>
      <c r="E143" s="1901">
        <f>SUM(E92:E142)</f>
        <v>77.070299999999975</v>
      </c>
      <c r="F143" s="1901">
        <f t="shared" ref="F143:AA143" si="1">SUM(F92:F142)</f>
        <v>4.7</v>
      </c>
      <c r="G143" s="1901">
        <f t="shared" si="1"/>
        <v>2.9</v>
      </c>
      <c r="H143" s="1901">
        <f t="shared" si="1"/>
        <v>0</v>
      </c>
      <c r="I143" s="1901">
        <f t="shared" si="1"/>
        <v>0</v>
      </c>
      <c r="J143" s="1901">
        <f t="shared" si="1"/>
        <v>0</v>
      </c>
      <c r="K143" s="1901">
        <f t="shared" si="1"/>
        <v>0</v>
      </c>
      <c r="L143" s="1901">
        <f t="shared" si="1"/>
        <v>1.8</v>
      </c>
      <c r="M143" s="1901">
        <f t="shared" si="1"/>
        <v>0</v>
      </c>
      <c r="N143" s="1901">
        <f t="shared" si="1"/>
        <v>0</v>
      </c>
      <c r="O143" s="1901">
        <f t="shared" si="1"/>
        <v>0</v>
      </c>
      <c r="P143" s="1901">
        <f t="shared" si="1"/>
        <v>72.370299999999972</v>
      </c>
      <c r="Q143" s="1901">
        <f t="shared" si="1"/>
        <v>73.68829999999997</v>
      </c>
      <c r="R143" s="2275">
        <f t="shared" si="1"/>
        <v>0</v>
      </c>
      <c r="S143" s="1901">
        <f t="shared" si="1"/>
        <v>0</v>
      </c>
      <c r="T143" s="1901">
        <f t="shared" si="1"/>
        <v>0</v>
      </c>
      <c r="U143" s="1901">
        <f t="shared" si="1"/>
        <v>0</v>
      </c>
      <c r="V143" s="1901">
        <f t="shared" si="1"/>
        <v>0</v>
      </c>
      <c r="W143" s="1901">
        <f t="shared" si="1"/>
        <v>0</v>
      </c>
      <c r="X143" s="1901">
        <f t="shared" si="1"/>
        <v>0</v>
      </c>
      <c r="Y143" s="1901">
        <f t="shared" si="1"/>
        <v>1.8</v>
      </c>
      <c r="Z143" s="1901">
        <f t="shared" si="1"/>
        <v>75.270299999999963</v>
      </c>
      <c r="AA143" s="1901">
        <f t="shared" si="1"/>
        <v>0</v>
      </c>
    </row>
    <row r="144" spans="1:27" ht="30" customHeight="1">
      <c r="A144" s="1857"/>
      <c r="B144" s="1858" t="s">
        <v>0</v>
      </c>
      <c r="C144" s="1857"/>
      <c r="D144" s="1857"/>
      <c r="E144" s="1902">
        <f>E143+E90+E49</f>
        <v>190.33799999999997</v>
      </c>
      <c r="F144" s="1902">
        <f t="shared" ref="F144:AA144" si="2">F143+F90+F49</f>
        <v>19.52</v>
      </c>
      <c r="G144" s="1902">
        <f t="shared" si="2"/>
        <v>14.25</v>
      </c>
      <c r="H144" s="1902">
        <f t="shared" si="2"/>
        <v>0</v>
      </c>
      <c r="I144" s="1902">
        <f t="shared" si="2"/>
        <v>0</v>
      </c>
      <c r="J144" s="1902">
        <f t="shared" si="2"/>
        <v>0</v>
      </c>
      <c r="K144" s="1902">
        <f t="shared" si="2"/>
        <v>0</v>
      </c>
      <c r="L144" s="1902">
        <f t="shared" si="2"/>
        <v>5.27</v>
      </c>
      <c r="M144" s="1902">
        <f t="shared" si="2"/>
        <v>0</v>
      </c>
      <c r="N144" s="1902">
        <f t="shared" si="2"/>
        <v>0</v>
      </c>
      <c r="O144" s="1902">
        <f t="shared" si="2"/>
        <v>0</v>
      </c>
      <c r="P144" s="1902">
        <f t="shared" si="2"/>
        <v>170.81799999999998</v>
      </c>
      <c r="Q144" s="1902">
        <f t="shared" si="2"/>
        <v>181.286</v>
      </c>
      <c r="R144" s="1910">
        <f t="shared" si="2"/>
        <v>0</v>
      </c>
      <c r="S144" s="1902">
        <f t="shared" si="2"/>
        <v>0</v>
      </c>
      <c r="T144" s="1902">
        <f t="shared" si="2"/>
        <v>0</v>
      </c>
      <c r="U144" s="1902">
        <f t="shared" si="2"/>
        <v>0</v>
      </c>
      <c r="V144" s="1902">
        <f t="shared" si="2"/>
        <v>0</v>
      </c>
      <c r="W144" s="1902">
        <f t="shared" si="2"/>
        <v>0</v>
      </c>
      <c r="X144" s="1902">
        <f t="shared" si="2"/>
        <v>0</v>
      </c>
      <c r="Y144" s="1902">
        <f t="shared" si="2"/>
        <v>43.334699999999998</v>
      </c>
      <c r="Z144" s="1902">
        <f t="shared" si="2"/>
        <v>131.10329999999996</v>
      </c>
      <c r="AA144" s="1902">
        <f t="shared" si="2"/>
        <v>15.899999999999999</v>
      </c>
    </row>
    <row r="145" spans="1:27">
      <c r="A145" s="1"/>
      <c r="B145" s="1134" t="s">
        <v>16895</v>
      </c>
      <c r="C145" s="1134"/>
      <c r="D145" s="1134"/>
      <c r="E145" s="1134"/>
      <c r="F145" s="1134"/>
      <c r="G145" s="1134"/>
      <c r="H145" s="1134"/>
    </row>
    <row r="146" spans="1:27">
      <c r="A146" s="1"/>
      <c r="B146" s="1134" t="s">
        <v>16896</v>
      </c>
      <c r="C146" s="1"/>
      <c r="D146" s="1"/>
      <c r="E146" s="1"/>
      <c r="F146" s="1"/>
      <c r="G146" s="1"/>
      <c r="H146" s="1"/>
    </row>
    <row r="147" spans="1:27">
      <c r="A147" s="1"/>
      <c r="B147" s="1134" t="s">
        <v>16897</v>
      </c>
      <c r="C147" s="1134"/>
      <c r="D147" s="1134"/>
      <c r="E147" s="1134"/>
      <c r="F147" s="1134"/>
      <c r="G147" s="1134"/>
      <c r="H147" s="1134"/>
    </row>
    <row r="148" spans="1:27">
      <c r="A148" s="1"/>
      <c r="B148" s="3170" t="s">
        <v>16898</v>
      </c>
      <c r="C148" s="3170"/>
      <c r="D148" s="3170"/>
      <c r="E148" s="3170"/>
      <c r="F148" s="3170"/>
      <c r="G148" s="3170"/>
      <c r="H148" s="1"/>
    </row>
    <row r="149" spans="1:27">
      <c r="A149" s="1"/>
      <c r="B149" s="1134" t="s">
        <v>16899</v>
      </c>
      <c r="C149" s="1"/>
      <c r="D149" s="1"/>
      <c r="E149" s="1"/>
      <c r="F149" s="1"/>
      <c r="G149" s="1"/>
      <c r="H149" s="1"/>
    </row>
    <row r="150" spans="1:27">
      <c r="A150" s="1"/>
      <c r="B150" s="1134" t="s">
        <v>16900</v>
      </c>
      <c r="C150" s="1"/>
      <c r="D150" s="1"/>
      <c r="E150" s="1"/>
      <c r="F150" s="1"/>
      <c r="G150" s="1"/>
      <c r="H150" s="1"/>
    </row>
    <row r="151" spans="1:27">
      <c r="A151" s="1"/>
      <c r="B151" s="1"/>
      <c r="C151" s="1"/>
      <c r="D151" s="1"/>
      <c r="E151" s="1"/>
      <c r="F151" s="1"/>
      <c r="G151" s="1"/>
      <c r="H151" s="1"/>
    </row>
    <row r="153" spans="1:27" ht="22.5" customHeight="1">
      <c r="A153" s="3129" t="s">
        <v>50</v>
      </c>
      <c r="B153" s="3113"/>
      <c r="C153" s="3152"/>
      <c r="D153" s="3152"/>
      <c r="E153" s="3152"/>
      <c r="F153" s="3152"/>
      <c r="G153" s="3152"/>
      <c r="H153" s="3152"/>
      <c r="I153" s="3152"/>
      <c r="J153" s="3152"/>
      <c r="K153" s="3152"/>
      <c r="L153" s="3152"/>
      <c r="M153" s="3152"/>
      <c r="N153" s="3152"/>
      <c r="O153" s="3152"/>
      <c r="P153" s="3152"/>
      <c r="Q153" s="3152"/>
      <c r="R153" s="3152"/>
      <c r="S153" s="3152"/>
      <c r="T153" s="3152"/>
      <c r="U153" s="3152"/>
      <c r="V153" s="3152"/>
      <c r="W153" s="3152"/>
      <c r="X153" s="3152"/>
      <c r="Y153" s="3152"/>
      <c r="Z153" s="3152"/>
      <c r="AA153" s="3153"/>
    </row>
    <row r="154" spans="1:27" ht="21.75" customHeight="1">
      <c r="A154" s="83"/>
      <c r="B154" s="83" t="s">
        <v>1982</v>
      </c>
      <c r="C154" s="226"/>
      <c r="D154" s="227"/>
      <c r="E154" s="227"/>
      <c r="F154" s="227"/>
      <c r="G154" s="227"/>
      <c r="H154" s="227"/>
      <c r="I154" s="227"/>
      <c r="J154" s="227"/>
      <c r="K154" s="227"/>
      <c r="L154" s="227"/>
      <c r="M154" s="227"/>
      <c r="N154" s="227"/>
      <c r="O154" s="227"/>
      <c r="P154" s="227"/>
      <c r="Q154" s="2280"/>
      <c r="R154" s="60"/>
      <c r="S154" s="227"/>
      <c r="T154" s="227"/>
      <c r="U154" s="227"/>
      <c r="V154" s="227"/>
      <c r="W154" s="227"/>
      <c r="X154" s="227"/>
      <c r="Y154" s="227"/>
      <c r="Z154" s="227"/>
      <c r="AA154" s="2282"/>
    </row>
    <row r="155" spans="1:27">
      <c r="A155" s="120">
        <v>1</v>
      </c>
      <c r="B155" s="16" t="s">
        <v>1696</v>
      </c>
      <c r="C155" s="228" t="s">
        <v>1697</v>
      </c>
      <c r="D155" s="16"/>
      <c r="E155" s="16">
        <v>0.6</v>
      </c>
      <c r="F155" s="16"/>
      <c r="G155" s="16"/>
      <c r="H155" s="16"/>
      <c r="I155" s="16"/>
      <c r="J155" s="16"/>
      <c r="K155" s="16"/>
      <c r="L155" s="16"/>
      <c r="M155" s="16"/>
      <c r="N155" s="16"/>
      <c r="O155" s="16">
        <v>0.6</v>
      </c>
      <c r="P155" s="16"/>
      <c r="Q155" s="43">
        <v>0.6</v>
      </c>
      <c r="R155" s="17" t="s">
        <v>607</v>
      </c>
      <c r="S155" s="16"/>
      <c r="T155" s="16"/>
      <c r="U155" s="16"/>
      <c r="V155" s="16"/>
      <c r="W155" s="16"/>
      <c r="X155" s="16"/>
      <c r="Y155" s="16"/>
      <c r="Z155" s="16">
        <v>0.6</v>
      </c>
      <c r="AA155" s="43"/>
    </row>
    <row r="156" spans="1:27">
      <c r="A156" s="121">
        <v>2</v>
      </c>
      <c r="B156" s="16" t="s">
        <v>1698</v>
      </c>
      <c r="C156" s="229" t="s">
        <v>1699</v>
      </c>
      <c r="D156" s="16"/>
      <c r="E156" s="16">
        <v>0.4</v>
      </c>
      <c r="F156" s="16"/>
      <c r="G156" s="16"/>
      <c r="H156" s="16"/>
      <c r="I156" s="16"/>
      <c r="J156" s="16"/>
      <c r="K156" s="16"/>
      <c r="L156" s="16"/>
      <c r="M156" s="16"/>
      <c r="N156" s="16"/>
      <c r="O156" s="16">
        <v>0.4</v>
      </c>
      <c r="P156" s="16"/>
      <c r="Q156" s="43">
        <v>0.4</v>
      </c>
      <c r="R156" s="17" t="s">
        <v>607</v>
      </c>
      <c r="S156" s="16"/>
      <c r="T156" s="16"/>
      <c r="U156" s="16"/>
      <c r="V156" s="16"/>
      <c r="W156" s="16"/>
      <c r="X156" s="16"/>
      <c r="Y156" s="16"/>
      <c r="Z156" s="16">
        <v>0.4</v>
      </c>
      <c r="AA156" s="43"/>
    </row>
    <row r="157" spans="1:27">
      <c r="A157" s="120">
        <v>3</v>
      </c>
      <c r="B157" s="22" t="s">
        <v>1700</v>
      </c>
      <c r="C157" s="228" t="s">
        <v>1701</v>
      </c>
      <c r="D157" s="16"/>
      <c r="E157" s="16">
        <v>0.6</v>
      </c>
      <c r="F157" s="16">
        <v>0.6</v>
      </c>
      <c r="G157" s="16">
        <v>0.6</v>
      </c>
      <c r="H157" s="16"/>
      <c r="I157" s="16"/>
      <c r="J157" s="16"/>
      <c r="K157" s="16"/>
      <c r="L157" s="16"/>
      <c r="M157" s="16"/>
      <c r="N157" s="16"/>
      <c r="O157" s="16"/>
      <c r="P157" s="16"/>
      <c r="Q157" s="43"/>
      <c r="R157" s="17">
        <v>4</v>
      </c>
      <c r="S157" s="16"/>
      <c r="T157" s="16"/>
      <c r="U157" s="16"/>
      <c r="V157" s="16"/>
      <c r="W157" s="16"/>
      <c r="X157" s="16"/>
      <c r="Y157" s="16">
        <v>0.6</v>
      </c>
      <c r="Z157" s="16"/>
      <c r="AA157" s="43"/>
    </row>
    <row r="158" spans="1:27">
      <c r="A158" s="120">
        <v>4</v>
      </c>
      <c r="B158" s="16" t="s">
        <v>1702</v>
      </c>
      <c r="C158" s="228" t="s">
        <v>1703</v>
      </c>
      <c r="D158" s="16"/>
      <c r="E158" s="16">
        <v>0.1</v>
      </c>
      <c r="F158" s="16">
        <v>0.1</v>
      </c>
      <c r="G158" s="16">
        <v>0.1</v>
      </c>
      <c r="H158" s="16"/>
      <c r="I158" s="16"/>
      <c r="J158" s="16"/>
      <c r="K158" s="16"/>
      <c r="L158" s="16"/>
      <c r="M158" s="16"/>
      <c r="N158" s="16"/>
      <c r="O158" s="16"/>
      <c r="P158" s="16"/>
      <c r="Q158" s="43"/>
      <c r="R158" s="17">
        <v>4</v>
      </c>
      <c r="S158" s="16"/>
      <c r="T158" s="16"/>
      <c r="U158" s="16"/>
      <c r="V158" s="16"/>
      <c r="W158" s="16"/>
      <c r="X158" s="16"/>
      <c r="Y158" s="16">
        <v>0.1</v>
      </c>
      <c r="Z158" s="16"/>
      <c r="AA158" s="43"/>
    </row>
    <row r="159" spans="1:27">
      <c r="A159" s="120">
        <v>5</v>
      </c>
      <c r="B159" s="16" t="s">
        <v>1704</v>
      </c>
      <c r="C159" s="228" t="s">
        <v>1705</v>
      </c>
      <c r="D159" s="16"/>
      <c r="E159" s="16">
        <v>0.7</v>
      </c>
      <c r="F159" s="16">
        <v>0.7</v>
      </c>
      <c r="G159" s="16">
        <v>0.7</v>
      </c>
      <c r="H159" s="16"/>
      <c r="I159" s="16"/>
      <c r="J159" s="16"/>
      <c r="K159" s="16"/>
      <c r="L159" s="16"/>
      <c r="M159" s="16"/>
      <c r="N159" s="16"/>
      <c r="O159" s="16"/>
      <c r="P159" s="16"/>
      <c r="Q159" s="43"/>
      <c r="R159" s="17">
        <v>4</v>
      </c>
      <c r="S159" s="16"/>
      <c r="T159" s="16"/>
      <c r="U159" s="16"/>
      <c r="V159" s="16"/>
      <c r="W159" s="16"/>
      <c r="X159" s="16"/>
      <c r="Y159" s="16">
        <v>0.7</v>
      </c>
      <c r="Z159" s="16"/>
      <c r="AA159" s="43"/>
    </row>
    <row r="160" spans="1:27">
      <c r="A160" s="120">
        <v>6</v>
      </c>
      <c r="B160" s="16" t="s">
        <v>1706</v>
      </c>
      <c r="C160" s="228" t="s">
        <v>1707</v>
      </c>
      <c r="D160" s="16"/>
      <c r="E160" s="16">
        <v>0.1</v>
      </c>
      <c r="F160" s="16">
        <v>0.1</v>
      </c>
      <c r="G160" s="16">
        <v>0.1</v>
      </c>
      <c r="H160" s="16"/>
      <c r="I160" s="16"/>
      <c r="J160" s="16"/>
      <c r="K160" s="16"/>
      <c r="L160" s="16"/>
      <c r="M160" s="16"/>
      <c r="N160" s="16"/>
      <c r="O160" s="16"/>
      <c r="P160" s="16"/>
      <c r="Q160" s="43"/>
      <c r="R160" s="17">
        <v>4</v>
      </c>
      <c r="S160" s="16"/>
      <c r="T160" s="16"/>
      <c r="U160" s="16"/>
      <c r="V160" s="16"/>
      <c r="W160" s="16"/>
      <c r="X160" s="16"/>
      <c r="Y160" s="16">
        <v>0.1</v>
      </c>
      <c r="Z160" s="16"/>
      <c r="AA160" s="43"/>
    </row>
    <row r="161" spans="1:27">
      <c r="A161" s="120">
        <v>7</v>
      </c>
      <c r="B161" s="16" t="s">
        <v>1708</v>
      </c>
      <c r="C161" s="228" t="s">
        <v>1709</v>
      </c>
      <c r="D161" s="16"/>
      <c r="E161" s="16">
        <v>0.5</v>
      </c>
      <c r="F161" s="16"/>
      <c r="G161" s="16"/>
      <c r="H161" s="16"/>
      <c r="I161" s="16"/>
      <c r="J161" s="16"/>
      <c r="K161" s="16"/>
      <c r="L161" s="16"/>
      <c r="M161" s="16"/>
      <c r="N161" s="16"/>
      <c r="O161" s="16">
        <v>0.5</v>
      </c>
      <c r="P161" s="16"/>
      <c r="Q161" s="43">
        <v>0.5</v>
      </c>
      <c r="R161" s="17" t="s">
        <v>607</v>
      </c>
      <c r="S161" s="16"/>
      <c r="T161" s="16"/>
      <c r="U161" s="16"/>
      <c r="V161" s="16"/>
      <c r="W161" s="16"/>
      <c r="X161" s="16"/>
      <c r="Y161" s="16"/>
      <c r="Z161" s="16">
        <v>0.5</v>
      </c>
      <c r="AA161" s="43"/>
    </row>
    <row r="162" spans="1:27">
      <c r="A162" s="120">
        <v>8</v>
      </c>
      <c r="B162" s="16" t="s">
        <v>1710</v>
      </c>
      <c r="C162" s="228" t="s">
        <v>1711</v>
      </c>
      <c r="D162" s="16"/>
      <c r="E162" s="16">
        <v>1.2</v>
      </c>
      <c r="F162" s="16">
        <v>1.2</v>
      </c>
      <c r="G162" s="16">
        <v>1.2</v>
      </c>
      <c r="H162" s="16"/>
      <c r="I162" s="16"/>
      <c r="J162" s="16"/>
      <c r="K162" s="16"/>
      <c r="L162" s="16"/>
      <c r="M162" s="16"/>
      <c r="N162" s="16"/>
      <c r="O162" s="16"/>
      <c r="P162" s="16"/>
      <c r="Q162" s="43"/>
      <c r="R162" s="17">
        <v>4</v>
      </c>
      <c r="S162" s="16"/>
      <c r="T162" s="16"/>
      <c r="U162" s="16"/>
      <c r="V162" s="16"/>
      <c r="W162" s="16"/>
      <c r="X162" s="16"/>
      <c r="Y162" s="16">
        <v>1.2</v>
      </c>
      <c r="Z162" s="16"/>
      <c r="AA162" s="43"/>
    </row>
    <row r="163" spans="1:27">
      <c r="A163" s="120">
        <v>9</v>
      </c>
      <c r="B163" s="16" t="s">
        <v>1712</v>
      </c>
      <c r="C163" s="228" t="s">
        <v>1713</v>
      </c>
      <c r="D163" s="16"/>
      <c r="E163" s="16">
        <v>0.1</v>
      </c>
      <c r="F163" s="16"/>
      <c r="G163" s="16"/>
      <c r="H163" s="16"/>
      <c r="I163" s="16"/>
      <c r="J163" s="16"/>
      <c r="K163" s="16"/>
      <c r="L163" s="16"/>
      <c r="M163" s="16"/>
      <c r="N163" s="16"/>
      <c r="O163" s="16">
        <v>0.1</v>
      </c>
      <c r="P163" s="16"/>
      <c r="Q163" s="43">
        <v>0.1</v>
      </c>
      <c r="R163" s="17" t="s">
        <v>607</v>
      </c>
      <c r="S163" s="16"/>
      <c r="T163" s="16"/>
      <c r="U163" s="16"/>
      <c r="V163" s="16"/>
      <c r="W163" s="16"/>
      <c r="X163" s="16"/>
      <c r="Y163" s="16"/>
      <c r="Z163" s="16">
        <v>0.1</v>
      </c>
      <c r="AA163" s="43"/>
    </row>
    <row r="164" spans="1:27">
      <c r="A164" s="120">
        <v>10</v>
      </c>
      <c r="B164" s="16" t="s">
        <v>1714</v>
      </c>
      <c r="C164" s="228" t="s">
        <v>1715</v>
      </c>
      <c r="D164" s="16"/>
      <c r="E164" s="16">
        <v>0.1</v>
      </c>
      <c r="F164" s="16"/>
      <c r="G164" s="16"/>
      <c r="H164" s="16"/>
      <c r="I164" s="16"/>
      <c r="J164" s="16"/>
      <c r="K164" s="16"/>
      <c r="L164" s="16"/>
      <c r="M164" s="16"/>
      <c r="N164" s="16"/>
      <c r="O164" s="16">
        <v>0.1</v>
      </c>
      <c r="P164" s="16"/>
      <c r="Q164" s="43">
        <v>0.1</v>
      </c>
      <c r="R164" s="17" t="s">
        <v>607</v>
      </c>
      <c r="S164" s="16"/>
      <c r="T164" s="16"/>
      <c r="U164" s="16"/>
      <c r="V164" s="16"/>
      <c r="W164" s="16"/>
      <c r="X164" s="16"/>
      <c r="Y164" s="16"/>
      <c r="Z164" s="16">
        <v>0.1</v>
      </c>
      <c r="AA164" s="43"/>
    </row>
    <row r="165" spans="1:27">
      <c r="A165" s="120">
        <v>11</v>
      </c>
      <c r="B165" s="16" t="s">
        <v>1716</v>
      </c>
      <c r="C165" s="228" t="s">
        <v>1717</v>
      </c>
      <c r="D165" s="16"/>
      <c r="E165" s="16">
        <v>3.9</v>
      </c>
      <c r="F165" s="16">
        <v>2.9</v>
      </c>
      <c r="G165" s="16">
        <v>2.9</v>
      </c>
      <c r="H165" s="16"/>
      <c r="I165" s="16"/>
      <c r="J165" s="16"/>
      <c r="K165" s="16"/>
      <c r="L165" s="16"/>
      <c r="M165" s="16"/>
      <c r="N165" s="16"/>
      <c r="O165" s="16">
        <v>1</v>
      </c>
      <c r="P165" s="16"/>
      <c r="Q165" s="43">
        <v>1</v>
      </c>
      <c r="R165" s="17" t="s">
        <v>607</v>
      </c>
      <c r="S165" s="16"/>
      <c r="T165" s="16"/>
      <c r="U165" s="16"/>
      <c r="V165" s="16"/>
      <c r="W165" s="16"/>
      <c r="X165" s="16"/>
      <c r="Y165" s="19"/>
      <c r="Z165" s="19">
        <v>3.9</v>
      </c>
      <c r="AA165" s="43"/>
    </row>
    <row r="166" spans="1:27">
      <c r="A166" s="120">
        <v>12</v>
      </c>
      <c r="B166" s="16" t="s">
        <v>1718</v>
      </c>
      <c r="C166" s="228" t="s">
        <v>1719</v>
      </c>
      <c r="D166" s="16"/>
      <c r="E166" s="16">
        <v>0.9</v>
      </c>
      <c r="F166" s="16">
        <v>0.9</v>
      </c>
      <c r="G166" s="16">
        <v>0.9</v>
      </c>
      <c r="H166" s="16"/>
      <c r="I166" s="16"/>
      <c r="J166" s="16"/>
      <c r="K166" s="16"/>
      <c r="L166" s="16"/>
      <c r="M166" s="16"/>
      <c r="N166" s="16"/>
      <c r="O166" s="16"/>
      <c r="P166" s="16"/>
      <c r="Q166" s="43"/>
      <c r="R166" s="17">
        <v>4</v>
      </c>
      <c r="S166" s="16"/>
      <c r="T166" s="16"/>
      <c r="U166" s="16"/>
      <c r="V166" s="16"/>
      <c r="W166" s="16"/>
      <c r="X166" s="16"/>
      <c r="Y166" s="16">
        <v>0.9</v>
      </c>
      <c r="Z166" s="16"/>
      <c r="AA166" s="43"/>
    </row>
    <row r="167" spans="1:27">
      <c r="A167" s="120">
        <v>13</v>
      </c>
      <c r="B167" s="16" t="s">
        <v>1720</v>
      </c>
      <c r="C167" s="228" t="s">
        <v>1721</v>
      </c>
      <c r="D167" s="16"/>
      <c r="E167" s="16">
        <v>0.7</v>
      </c>
      <c r="F167" s="16">
        <v>0.7</v>
      </c>
      <c r="G167" s="16">
        <v>0.7</v>
      </c>
      <c r="H167" s="16"/>
      <c r="I167" s="16"/>
      <c r="J167" s="16"/>
      <c r="K167" s="16"/>
      <c r="L167" s="16"/>
      <c r="M167" s="16"/>
      <c r="N167" s="16"/>
      <c r="O167" s="16"/>
      <c r="P167" s="16"/>
      <c r="Q167" s="43"/>
      <c r="R167" s="17">
        <v>4</v>
      </c>
      <c r="S167" s="16"/>
      <c r="T167" s="16"/>
      <c r="U167" s="16"/>
      <c r="V167" s="16"/>
      <c r="W167" s="16"/>
      <c r="X167" s="16"/>
      <c r="Y167" s="16">
        <v>0.7</v>
      </c>
      <c r="Z167" s="16"/>
      <c r="AA167" s="43"/>
    </row>
    <row r="168" spans="1:27">
      <c r="A168" s="120">
        <v>14</v>
      </c>
      <c r="B168" s="16" t="s">
        <v>1722</v>
      </c>
      <c r="C168" s="228" t="s">
        <v>1723</v>
      </c>
      <c r="D168" s="16"/>
      <c r="E168" s="16">
        <v>0.7</v>
      </c>
      <c r="F168" s="16">
        <v>0.7</v>
      </c>
      <c r="G168" s="16">
        <v>0.7</v>
      </c>
      <c r="H168" s="16"/>
      <c r="I168" s="16"/>
      <c r="J168" s="16"/>
      <c r="K168" s="16"/>
      <c r="L168" s="16"/>
      <c r="M168" s="16"/>
      <c r="N168" s="16"/>
      <c r="O168" s="16"/>
      <c r="P168" s="16"/>
      <c r="Q168" s="43"/>
      <c r="R168" s="17">
        <v>4</v>
      </c>
      <c r="S168" s="16"/>
      <c r="T168" s="16"/>
      <c r="U168" s="16"/>
      <c r="V168" s="16"/>
      <c r="W168" s="16"/>
      <c r="X168" s="16"/>
      <c r="Y168" s="16">
        <v>0.7</v>
      </c>
      <c r="Z168" s="16"/>
      <c r="AA168" s="43"/>
    </row>
    <row r="169" spans="1:27" ht="38.25">
      <c r="A169" s="120">
        <v>15</v>
      </c>
      <c r="B169" s="16" t="s">
        <v>1984</v>
      </c>
      <c r="C169" s="228" t="s">
        <v>1724</v>
      </c>
      <c r="D169" s="16"/>
      <c r="E169" s="16">
        <v>2.5</v>
      </c>
      <c r="F169" s="16">
        <v>2.5</v>
      </c>
      <c r="G169" s="16">
        <v>2.5</v>
      </c>
      <c r="H169" s="16"/>
      <c r="I169" s="16"/>
      <c r="J169" s="16"/>
      <c r="K169" s="16"/>
      <c r="L169" s="16"/>
      <c r="M169" s="16"/>
      <c r="N169" s="16"/>
      <c r="O169" s="16"/>
      <c r="P169" s="16"/>
      <c r="Q169" s="43"/>
      <c r="R169" s="17">
        <v>4</v>
      </c>
      <c r="S169" s="16"/>
      <c r="T169" s="16"/>
      <c r="U169" s="16"/>
      <c r="V169" s="16"/>
      <c r="W169" s="16"/>
      <c r="X169" s="16"/>
      <c r="Y169" s="16">
        <v>2.5</v>
      </c>
      <c r="Z169" s="16"/>
      <c r="AA169" s="43"/>
    </row>
    <row r="170" spans="1:27">
      <c r="A170" s="120">
        <v>16</v>
      </c>
      <c r="B170" s="16" t="s">
        <v>1964</v>
      </c>
      <c r="C170" s="228" t="s">
        <v>1965</v>
      </c>
      <c r="D170" s="16"/>
      <c r="E170" s="16">
        <v>0.1</v>
      </c>
      <c r="F170" s="16">
        <v>0.1</v>
      </c>
      <c r="G170" s="16">
        <v>0.1</v>
      </c>
      <c r="H170" s="16"/>
      <c r="I170" s="16"/>
      <c r="J170" s="16"/>
      <c r="K170" s="16"/>
      <c r="L170" s="16"/>
      <c r="M170" s="16"/>
      <c r="N170" s="16"/>
      <c r="O170" s="16"/>
      <c r="P170" s="16"/>
      <c r="Q170" s="43"/>
      <c r="R170" s="17">
        <v>4</v>
      </c>
      <c r="S170" s="16"/>
      <c r="T170" s="16"/>
      <c r="U170" s="16"/>
      <c r="V170" s="16"/>
      <c r="W170" s="16"/>
      <c r="X170" s="16"/>
      <c r="Y170" s="16">
        <v>0.1</v>
      </c>
      <c r="Z170" s="16"/>
      <c r="AA170" s="43"/>
    </row>
    <row r="171" spans="1:27">
      <c r="A171" s="120">
        <v>17</v>
      </c>
      <c r="B171" s="16" t="s">
        <v>1702</v>
      </c>
      <c r="C171" s="228" t="s">
        <v>1725</v>
      </c>
      <c r="D171" s="16"/>
      <c r="E171" s="16">
        <v>1.6</v>
      </c>
      <c r="F171" s="16">
        <v>1.6</v>
      </c>
      <c r="G171" s="16">
        <v>1.6</v>
      </c>
      <c r="H171" s="16"/>
      <c r="I171" s="16"/>
      <c r="J171" s="16"/>
      <c r="K171" s="16"/>
      <c r="L171" s="16"/>
      <c r="M171" s="16"/>
      <c r="N171" s="16"/>
      <c r="O171" s="16"/>
      <c r="P171" s="16"/>
      <c r="Q171" s="43"/>
      <c r="R171" s="17">
        <v>4</v>
      </c>
      <c r="S171" s="16"/>
      <c r="T171" s="16"/>
      <c r="U171" s="16"/>
      <c r="V171" s="16"/>
      <c r="W171" s="16"/>
      <c r="X171" s="16"/>
      <c r="Y171" s="16">
        <v>1.6</v>
      </c>
      <c r="Z171" s="16"/>
      <c r="AA171" s="43"/>
    </row>
    <row r="172" spans="1:27">
      <c r="A172" s="120">
        <v>18</v>
      </c>
      <c r="B172" s="16" t="s">
        <v>1726</v>
      </c>
      <c r="C172" s="228" t="s">
        <v>1727</v>
      </c>
      <c r="D172" s="16"/>
      <c r="E172" s="16">
        <v>0.8</v>
      </c>
      <c r="F172" s="16"/>
      <c r="G172" s="16"/>
      <c r="H172" s="16"/>
      <c r="I172" s="16"/>
      <c r="J172" s="16"/>
      <c r="K172" s="16"/>
      <c r="L172" s="16"/>
      <c r="M172" s="16"/>
      <c r="N172" s="16"/>
      <c r="O172" s="16">
        <v>0.8</v>
      </c>
      <c r="P172" s="16"/>
      <c r="Q172" s="43">
        <v>0.8</v>
      </c>
      <c r="R172" s="17" t="s">
        <v>607</v>
      </c>
      <c r="S172" s="16"/>
      <c r="T172" s="16"/>
      <c r="U172" s="16"/>
      <c r="V172" s="16"/>
      <c r="W172" s="16"/>
      <c r="X172" s="16"/>
      <c r="Y172" s="16"/>
      <c r="Z172" s="16">
        <v>0.8</v>
      </c>
      <c r="AA172" s="43"/>
    </row>
    <row r="173" spans="1:27">
      <c r="A173" s="120">
        <v>19</v>
      </c>
      <c r="B173" s="16" t="s">
        <v>1728</v>
      </c>
      <c r="C173" s="228" t="s">
        <v>1729</v>
      </c>
      <c r="D173" s="16"/>
      <c r="E173" s="16">
        <v>1.2</v>
      </c>
      <c r="F173" s="16">
        <v>1.2</v>
      </c>
      <c r="G173" s="16">
        <v>1.2</v>
      </c>
      <c r="H173" s="16"/>
      <c r="I173" s="16"/>
      <c r="J173" s="16"/>
      <c r="K173" s="16"/>
      <c r="L173" s="16"/>
      <c r="M173" s="16"/>
      <c r="N173" s="16"/>
      <c r="O173" s="16"/>
      <c r="P173" s="16"/>
      <c r="Q173" s="43"/>
      <c r="R173" s="17">
        <v>4</v>
      </c>
      <c r="S173" s="16"/>
      <c r="T173" s="16"/>
      <c r="U173" s="16"/>
      <c r="V173" s="16"/>
      <c r="W173" s="16"/>
      <c r="X173" s="16"/>
      <c r="Y173" s="16">
        <v>1.2</v>
      </c>
      <c r="Z173" s="16"/>
      <c r="AA173" s="43"/>
    </row>
    <row r="174" spans="1:27">
      <c r="A174" s="120">
        <v>20</v>
      </c>
      <c r="B174" s="16" t="s">
        <v>1730</v>
      </c>
      <c r="C174" s="228" t="s">
        <v>1731</v>
      </c>
      <c r="D174" s="16"/>
      <c r="E174" s="16">
        <v>1.2</v>
      </c>
      <c r="F174" s="16">
        <v>1.2</v>
      </c>
      <c r="G174" s="16">
        <v>1.2</v>
      </c>
      <c r="H174" s="16"/>
      <c r="I174" s="16"/>
      <c r="J174" s="16"/>
      <c r="K174" s="16"/>
      <c r="L174" s="16"/>
      <c r="M174" s="16"/>
      <c r="N174" s="16"/>
      <c r="O174" s="16"/>
      <c r="P174" s="16"/>
      <c r="Q174" s="43"/>
      <c r="R174" s="17">
        <v>4</v>
      </c>
      <c r="S174" s="16"/>
      <c r="T174" s="16"/>
      <c r="U174" s="16"/>
      <c r="V174" s="16"/>
      <c r="W174" s="16"/>
      <c r="X174" s="16"/>
      <c r="Y174" s="16">
        <v>1.2</v>
      </c>
      <c r="Z174" s="16"/>
      <c r="AA174" s="43"/>
    </row>
    <row r="175" spans="1:27">
      <c r="A175" s="120">
        <v>21</v>
      </c>
      <c r="B175" s="16" t="s">
        <v>1732</v>
      </c>
      <c r="C175" s="228" t="s">
        <v>1733</v>
      </c>
      <c r="D175" s="16"/>
      <c r="E175" s="16">
        <v>0.8</v>
      </c>
      <c r="F175" s="16"/>
      <c r="G175" s="16"/>
      <c r="H175" s="16"/>
      <c r="I175" s="16"/>
      <c r="J175" s="16"/>
      <c r="K175" s="16"/>
      <c r="L175" s="16"/>
      <c r="M175" s="16"/>
      <c r="N175" s="16"/>
      <c r="O175" s="16">
        <v>0.8</v>
      </c>
      <c r="P175" s="16"/>
      <c r="Q175" s="43">
        <v>0.8</v>
      </c>
      <c r="R175" s="17" t="s">
        <v>607</v>
      </c>
      <c r="S175" s="16"/>
      <c r="T175" s="16"/>
      <c r="U175" s="16"/>
      <c r="V175" s="16"/>
      <c r="W175" s="16"/>
      <c r="X175" s="16"/>
      <c r="Y175" s="16"/>
      <c r="Z175" s="16">
        <v>0.8</v>
      </c>
      <c r="AA175" s="43"/>
    </row>
    <row r="176" spans="1:27">
      <c r="A176" s="120">
        <v>22</v>
      </c>
      <c r="B176" s="16" t="s">
        <v>1706</v>
      </c>
      <c r="C176" s="228" t="s">
        <v>1734</v>
      </c>
      <c r="D176" s="16"/>
      <c r="E176" s="16">
        <v>0.5</v>
      </c>
      <c r="F176" s="16">
        <v>0.5</v>
      </c>
      <c r="G176" s="16">
        <v>0.5</v>
      </c>
      <c r="H176" s="16"/>
      <c r="I176" s="16"/>
      <c r="J176" s="16"/>
      <c r="K176" s="16"/>
      <c r="L176" s="16"/>
      <c r="M176" s="16"/>
      <c r="N176" s="16"/>
      <c r="O176" s="16"/>
      <c r="P176" s="16"/>
      <c r="Q176" s="43"/>
      <c r="R176" s="17">
        <v>4</v>
      </c>
      <c r="S176" s="16"/>
      <c r="T176" s="16"/>
      <c r="U176" s="16"/>
      <c r="V176" s="16"/>
      <c r="W176" s="16"/>
      <c r="X176" s="16"/>
      <c r="Y176" s="16">
        <v>0.5</v>
      </c>
      <c r="Z176" s="16"/>
      <c r="AA176" s="43"/>
    </row>
    <row r="177" spans="1:27">
      <c r="A177" s="120">
        <v>23</v>
      </c>
      <c r="B177" s="16" t="s">
        <v>1735</v>
      </c>
      <c r="C177" s="228" t="s">
        <v>1736</v>
      </c>
      <c r="D177" s="16"/>
      <c r="E177" s="16">
        <v>4.7</v>
      </c>
      <c r="F177" s="16">
        <v>4.7</v>
      </c>
      <c r="G177" s="16">
        <v>4.7</v>
      </c>
      <c r="H177" s="16"/>
      <c r="I177" s="16"/>
      <c r="J177" s="16"/>
      <c r="K177" s="16"/>
      <c r="L177" s="16"/>
      <c r="M177" s="16"/>
      <c r="N177" s="16"/>
      <c r="O177" s="16"/>
      <c r="P177" s="16"/>
      <c r="Q177" s="43"/>
      <c r="R177" s="17">
        <v>4</v>
      </c>
      <c r="S177" s="16"/>
      <c r="T177" s="16"/>
      <c r="U177" s="16"/>
      <c r="V177" s="16"/>
      <c r="W177" s="16"/>
      <c r="X177" s="16"/>
      <c r="Y177" s="16">
        <v>4.7</v>
      </c>
      <c r="Z177" s="16"/>
      <c r="AA177" s="43"/>
    </row>
    <row r="178" spans="1:27">
      <c r="A178" s="120">
        <v>24</v>
      </c>
      <c r="B178" s="16" t="s">
        <v>1737</v>
      </c>
      <c r="C178" s="228" t="s">
        <v>1738</v>
      </c>
      <c r="D178" s="16"/>
      <c r="E178" s="16">
        <v>0.7</v>
      </c>
      <c r="F178" s="16"/>
      <c r="G178" s="16"/>
      <c r="H178" s="16"/>
      <c r="I178" s="16"/>
      <c r="J178" s="16"/>
      <c r="K178" s="16"/>
      <c r="L178" s="16"/>
      <c r="M178" s="16"/>
      <c r="N178" s="16"/>
      <c r="O178" s="16">
        <v>0.7</v>
      </c>
      <c r="P178" s="16"/>
      <c r="Q178" s="43">
        <v>0.7</v>
      </c>
      <c r="R178" s="17" t="s">
        <v>607</v>
      </c>
      <c r="S178" s="16"/>
      <c r="T178" s="16"/>
      <c r="U178" s="16"/>
      <c r="V178" s="16"/>
      <c r="W178" s="16"/>
      <c r="X178" s="16"/>
      <c r="Y178" s="16"/>
      <c r="Z178" s="16">
        <v>0.7</v>
      </c>
      <c r="AA178" s="43"/>
    </row>
    <row r="179" spans="1:27">
      <c r="A179" s="120">
        <v>25</v>
      </c>
      <c r="B179" s="16" t="s">
        <v>1714</v>
      </c>
      <c r="C179" s="228" t="s">
        <v>1739</v>
      </c>
      <c r="D179" s="16"/>
      <c r="E179" s="16">
        <v>0.8</v>
      </c>
      <c r="F179" s="16">
        <v>0.8</v>
      </c>
      <c r="G179" s="16">
        <v>0.8</v>
      </c>
      <c r="H179" s="16"/>
      <c r="I179" s="16"/>
      <c r="J179" s="16"/>
      <c r="K179" s="16"/>
      <c r="L179" s="16"/>
      <c r="M179" s="16"/>
      <c r="N179" s="16"/>
      <c r="O179" s="16"/>
      <c r="P179" s="16"/>
      <c r="Q179" s="43"/>
      <c r="R179" s="17">
        <v>4</v>
      </c>
      <c r="S179" s="16"/>
      <c r="T179" s="16"/>
      <c r="U179" s="16"/>
      <c r="V179" s="16"/>
      <c r="W179" s="16"/>
      <c r="X179" s="16"/>
      <c r="Y179" s="16">
        <v>0.8</v>
      </c>
      <c r="Z179" s="16"/>
      <c r="AA179" s="43"/>
    </row>
    <row r="180" spans="1:27">
      <c r="A180" s="120">
        <v>26</v>
      </c>
      <c r="B180" s="16" t="s">
        <v>1740</v>
      </c>
      <c r="C180" s="228" t="s">
        <v>1741</v>
      </c>
      <c r="D180" s="16"/>
      <c r="E180" s="16">
        <v>1.2</v>
      </c>
      <c r="F180" s="16"/>
      <c r="G180" s="16"/>
      <c r="H180" s="16"/>
      <c r="I180" s="16"/>
      <c r="J180" s="16"/>
      <c r="K180" s="16"/>
      <c r="L180" s="16"/>
      <c r="M180" s="16"/>
      <c r="N180" s="16"/>
      <c r="O180" s="16">
        <v>1.2</v>
      </c>
      <c r="P180" s="16"/>
      <c r="Q180" s="43">
        <v>1.2</v>
      </c>
      <c r="R180" s="17" t="s">
        <v>607</v>
      </c>
      <c r="S180" s="16"/>
      <c r="T180" s="16"/>
      <c r="U180" s="16"/>
      <c r="V180" s="16"/>
      <c r="W180" s="16"/>
      <c r="X180" s="16"/>
      <c r="Y180" s="16"/>
      <c r="Z180" s="16">
        <v>1.2</v>
      </c>
      <c r="AA180" s="43"/>
    </row>
    <row r="181" spans="1:27">
      <c r="A181" s="120">
        <v>27</v>
      </c>
      <c r="B181" s="16" t="s">
        <v>1742</v>
      </c>
      <c r="C181" s="228" t="s">
        <v>1743</v>
      </c>
      <c r="D181" s="16"/>
      <c r="E181" s="16">
        <v>0.6</v>
      </c>
      <c r="F181" s="16"/>
      <c r="G181" s="16"/>
      <c r="H181" s="16"/>
      <c r="I181" s="16"/>
      <c r="J181" s="16"/>
      <c r="K181" s="16"/>
      <c r="L181" s="16"/>
      <c r="M181" s="16"/>
      <c r="N181" s="16"/>
      <c r="O181" s="16">
        <v>0.6</v>
      </c>
      <c r="P181" s="16"/>
      <c r="Q181" s="43">
        <v>0.6</v>
      </c>
      <c r="R181" s="17" t="s">
        <v>607</v>
      </c>
      <c r="S181" s="16"/>
      <c r="T181" s="16"/>
      <c r="U181" s="16"/>
      <c r="V181" s="16"/>
      <c r="W181" s="16"/>
      <c r="X181" s="16"/>
      <c r="Y181" s="16"/>
      <c r="Z181" s="16">
        <v>0.6</v>
      </c>
      <c r="AA181" s="43"/>
    </row>
    <row r="182" spans="1:27">
      <c r="A182" s="120">
        <v>28</v>
      </c>
      <c r="B182" s="16" t="s">
        <v>1744</v>
      </c>
      <c r="C182" s="228" t="s">
        <v>1745</v>
      </c>
      <c r="D182" s="16"/>
      <c r="E182" s="16">
        <v>0.5</v>
      </c>
      <c r="F182" s="16">
        <v>0.5</v>
      </c>
      <c r="G182" s="16">
        <v>0.5</v>
      </c>
      <c r="H182" s="16"/>
      <c r="I182" s="16"/>
      <c r="J182" s="16"/>
      <c r="K182" s="16"/>
      <c r="L182" s="16"/>
      <c r="M182" s="16"/>
      <c r="N182" s="16"/>
      <c r="O182" s="16"/>
      <c r="P182" s="16"/>
      <c r="Q182" s="43"/>
      <c r="R182" s="17">
        <v>4</v>
      </c>
      <c r="S182" s="16"/>
      <c r="T182" s="16"/>
      <c r="U182" s="16"/>
      <c r="V182" s="16"/>
      <c r="W182" s="16"/>
      <c r="X182" s="16"/>
      <c r="Y182" s="16">
        <v>0.5</v>
      </c>
      <c r="Z182" s="16"/>
      <c r="AA182" s="43"/>
    </row>
    <row r="183" spans="1:27">
      <c r="A183" s="120">
        <v>29</v>
      </c>
      <c r="B183" s="16" t="s">
        <v>1746</v>
      </c>
      <c r="C183" s="228" t="s">
        <v>1747</v>
      </c>
      <c r="D183" s="16"/>
      <c r="E183" s="16">
        <v>0.5</v>
      </c>
      <c r="F183" s="16">
        <v>0.5</v>
      </c>
      <c r="G183" s="16">
        <v>0.5</v>
      </c>
      <c r="H183" s="16"/>
      <c r="I183" s="16"/>
      <c r="J183" s="16"/>
      <c r="K183" s="16"/>
      <c r="L183" s="16"/>
      <c r="M183" s="16"/>
      <c r="N183" s="16"/>
      <c r="O183" s="16"/>
      <c r="P183" s="16"/>
      <c r="Q183" s="43"/>
      <c r="R183" s="17">
        <v>4</v>
      </c>
      <c r="S183" s="16"/>
      <c r="T183" s="16"/>
      <c r="U183" s="16"/>
      <c r="V183" s="16"/>
      <c r="W183" s="16"/>
      <c r="X183" s="16"/>
      <c r="Y183" s="16">
        <v>0.5</v>
      </c>
      <c r="Z183" s="16"/>
      <c r="AA183" s="43"/>
    </row>
    <row r="184" spans="1:27">
      <c r="A184" s="120">
        <v>30</v>
      </c>
      <c r="B184" s="16" t="s">
        <v>1748</v>
      </c>
      <c r="C184" s="228" t="s">
        <v>1749</v>
      </c>
      <c r="D184" s="16"/>
      <c r="E184" s="16">
        <v>0.6</v>
      </c>
      <c r="F184" s="16"/>
      <c r="G184" s="16"/>
      <c r="H184" s="16"/>
      <c r="I184" s="16"/>
      <c r="J184" s="16"/>
      <c r="K184" s="16"/>
      <c r="L184" s="16"/>
      <c r="M184" s="16"/>
      <c r="N184" s="16"/>
      <c r="O184" s="16">
        <v>0.6</v>
      </c>
      <c r="P184" s="16"/>
      <c r="Q184" s="43">
        <v>0.6</v>
      </c>
      <c r="R184" s="17" t="s">
        <v>607</v>
      </c>
      <c r="S184" s="16"/>
      <c r="T184" s="16"/>
      <c r="U184" s="16"/>
      <c r="V184" s="16"/>
      <c r="W184" s="16"/>
      <c r="X184" s="16"/>
      <c r="Y184" s="16"/>
      <c r="Z184" s="16">
        <v>0.6</v>
      </c>
      <c r="AA184" s="43"/>
    </row>
    <row r="185" spans="1:27">
      <c r="A185" s="120">
        <v>31</v>
      </c>
      <c r="B185" s="16" t="s">
        <v>1750</v>
      </c>
      <c r="C185" s="228" t="s">
        <v>1751</v>
      </c>
      <c r="D185" s="16"/>
      <c r="E185" s="16">
        <v>0.8</v>
      </c>
      <c r="F185" s="16"/>
      <c r="G185" s="16"/>
      <c r="H185" s="16"/>
      <c r="I185" s="16"/>
      <c r="J185" s="16"/>
      <c r="K185" s="16"/>
      <c r="L185" s="16"/>
      <c r="M185" s="16"/>
      <c r="N185" s="16"/>
      <c r="O185" s="16">
        <v>0.8</v>
      </c>
      <c r="P185" s="16"/>
      <c r="Q185" s="43">
        <v>0.8</v>
      </c>
      <c r="R185" s="17" t="s">
        <v>607</v>
      </c>
      <c r="S185" s="16"/>
      <c r="T185" s="16"/>
      <c r="U185" s="16"/>
      <c r="V185" s="16"/>
      <c r="W185" s="16"/>
      <c r="X185" s="16"/>
      <c r="Y185" s="16"/>
      <c r="Z185" s="16">
        <v>0.8</v>
      </c>
      <c r="AA185" s="43"/>
    </row>
    <row r="186" spans="1:27">
      <c r="A186" s="120">
        <v>32</v>
      </c>
      <c r="B186" s="16" t="s">
        <v>1752</v>
      </c>
      <c r="C186" s="228" t="s">
        <v>1753</v>
      </c>
      <c r="D186" s="16"/>
      <c r="E186" s="16">
        <v>0.7</v>
      </c>
      <c r="F186" s="16">
        <v>0.7</v>
      </c>
      <c r="G186" s="16">
        <v>0.7</v>
      </c>
      <c r="H186" s="16"/>
      <c r="I186" s="16"/>
      <c r="J186" s="16"/>
      <c r="K186" s="16"/>
      <c r="L186" s="16"/>
      <c r="M186" s="16"/>
      <c r="N186" s="16"/>
      <c r="O186" s="16"/>
      <c r="P186" s="16"/>
      <c r="Q186" s="43"/>
      <c r="R186" s="17">
        <v>4</v>
      </c>
      <c r="S186" s="16"/>
      <c r="T186" s="16"/>
      <c r="U186" s="16"/>
      <c r="V186" s="16"/>
      <c r="W186" s="16"/>
      <c r="X186" s="16"/>
      <c r="Y186" s="16">
        <v>0.7</v>
      </c>
      <c r="Z186" s="16"/>
      <c r="AA186" s="43"/>
    </row>
    <row r="187" spans="1:27">
      <c r="A187" s="120">
        <v>33</v>
      </c>
      <c r="B187" s="16" t="s">
        <v>1754</v>
      </c>
      <c r="C187" s="228" t="s">
        <v>1755</v>
      </c>
      <c r="D187" s="16"/>
      <c r="E187" s="16">
        <v>0.4</v>
      </c>
      <c r="F187" s="16">
        <v>0.4</v>
      </c>
      <c r="G187" s="16">
        <v>0.4</v>
      </c>
      <c r="H187" s="16"/>
      <c r="I187" s="16"/>
      <c r="J187" s="16"/>
      <c r="K187" s="16"/>
      <c r="L187" s="16"/>
      <c r="M187" s="16"/>
      <c r="N187" s="16"/>
      <c r="O187" s="16"/>
      <c r="P187" s="16"/>
      <c r="Q187" s="43"/>
      <c r="R187" s="17">
        <v>4</v>
      </c>
      <c r="S187" s="16"/>
      <c r="T187" s="16"/>
      <c r="U187" s="16"/>
      <c r="V187" s="16"/>
      <c r="W187" s="16"/>
      <c r="X187" s="16"/>
      <c r="Y187" s="16">
        <v>0.4</v>
      </c>
      <c r="Z187" s="16"/>
      <c r="AA187" s="43"/>
    </row>
    <row r="188" spans="1:27">
      <c r="A188" s="120">
        <v>34</v>
      </c>
      <c r="B188" s="16" t="s">
        <v>1756</v>
      </c>
      <c r="C188" s="228" t="s">
        <v>1757</v>
      </c>
      <c r="D188" s="16"/>
      <c r="E188" s="16">
        <v>0.5</v>
      </c>
      <c r="F188" s="16">
        <v>0.5</v>
      </c>
      <c r="G188" s="16">
        <v>0.5</v>
      </c>
      <c r="H188" s="16"/>
      <c r="I188" s="16"/>
      <c r="J188" s="16"/>
      <c r="K188" s="16"/>
      <c r="L188" s="16"/>
      <c r="M188" s="16"/>
      <c r="N188" s="16"/>
      <c r="O188" s="16"/>
      <c r="P188" s="16"/>
      <c r="Q188" s="43"/>
      <c r="R188" s="17">
        <v>4</v>
      </c>
      <c r="S188" s="16"/>
      <c r="T188" s="16"/>
      <c r="U188" s="16"/>
      <c r="V188" s="16"/>
      <c r="W188" s="16"/>
      <c r="X188" s="16"/>
      <c r="Y188" s="16">
        <v>0.5</v>
      </c>
      <c r="Z188" s="16"/>
      <c r="AA188" s="43"/>
    </row>
    <row r="189" spans="1:27">
      <c r="A189" s="120">
        <v>35</v>
      </c>
      <c r="B189" s="16" t="s">
        <v>1758</v>
      </c>
      <c r="C189" s="228" t="s">
        <v>1759</v>
      </c>
      <c r="D189" s="16"/>
      <c r="E189" s="16">
        <v>0.8</v>
      </c>
      <c r="F189" s="16">
        <v>0.8</v>
      </c>
      <c r="G189" s="16">
        <v>0.8</v>
      </c>
      <c r="H189" s="16"/>
      <c r="I189" s="16"/>
      <c r="J189" s="16"/>
      <c r="K189" s="16"/>
      <c r="L189" s="16"/>
      <c r="M189" s="16"/>
      <c r="N189" s="16"/>
      <c r="O189" s="16"/>
      <c r="P189" s="16"/>
      <c r="Q189" s="43"/>
      <c r="R189" s="17">
        <v>4</v>
      </c>
      <c r="S189" s="16"/>
      <c r="T189" s="16"/>
      <c r="U189" s="16"/>
      <c r="V189" s="16"/>
      <c r="W189" s="16"/>
      <c r="X189" s="16"/>
      <c r="Y189" s="16">
        <v>0.8</v>
      </c>
      <c r="Z189" s="16"/>
      <c r="AA189" s="43"/>
    </row>
    <row r="190" spans="1:27">
      <c r="A190" s="120">
        <v>36</v>
      </c>
      <c r="B190" s="16" t="s">
        <v>1760</v>
      </c>
      <c r="C190" s="228" t="s">
        <v>1761</v>
      </c>
      <c r="D190" s="16"/>
      <c r="E190" s="16">
        <v>1.2</v>
      </c>
      <c r="F190" s="16">
        <v>1.2</v>
      </c>
      <c r="G190" s="16">
        <v>1.2</v>
      </c>
      <c r="H190" s="16"/>
      <c r="I190" s="16"/>
      <c r="J190" s="16"/>
      <c r="K190" s="16"/>
      <c r="L190" s="16"/>
      <c r="M190" s="16"/>
      <c r="N190" s="16"/>
      <c r="O190" s="16"/>
      <c r="P190" s="16"/>
      <c r="Q190" s="43"/>
      <c r="R190" s="17">
        <v>4</v>
      </c>
      <c r="S190" s="16"/>
      <c r="T190" s="16"/>
      <c r="U190" s="16"/>
      <c r="V190" s="16"/>
      <c r="W190" s="16"/>
      <c r="X190" s="16"/>
      <c r="Y190" s="16">
        <v>1.2</v>
      </c>
      <c r="Z190" s="16"/>
      <c r="AA190" s="43"/>
    </row>
    <row r="191" spans="1:27">
      <c r="A191" s="120">
        <v>37</v>
      </c>
      <c r="B191" s="16" t="s">
        <v>1762</v>
      </c>
      <c r="C191" s="228" t="s">
        <v>1763</v>
      </c>
      <c r="D191" s="16"/>
      <c r="E191" s="16">
        <v>0.7</v>
      </c>
      <c r="F191" s="16"/>
      <c r="G191" s="16"/>
      <c r="H191" s="16"/>
      <c r="I191" s="16"/>
      <c r="J191" s="16"/>
      <c r="K191" s="16"/>
      <c r="L191" s="16"/>
      <c r="M191" s="16"/>
      <c r="N191" s="16"/>
      <c r="O191" s="16">
        <v>0.7</v>
      </c>
      <c r="P191" s="16"/>
      <c r="Q191" s="43">
        <v>0.7</v>
      </c>
      <c r="R191" s="17" t="s">
        <v>607</v>
      </c>
      <c r="S191" s="16"/>
      <c r="T191" s="16"/>
      <c r="U191" s="16"/>
      <c r="V191" s="16"/>
      <c r="W191" s="16"/>
      <c r="X191" s="16"/>
      <c r="Y191" s="16"/>
      <c r="Z191" s="16">
        <v>0.7</v>
      </c>
      <c r="AA191" s="43"/>
    </row>
    <row r="192" spans="1:27">
      <c r="A192" s="120">
        <v>38</v>
      </c>
      <c r="B192" s="16" t="s">
        <v>1764</v>
      </c>
      <c r="C192" s="228" t="s">
        <v>1765</v>
      </c>
      <c r="D192" s="16"/>
      <c r="E192" s="16">
        <v>0.7</v>
      </c>
      <c r="F192" s="16"/>
      <c r="G192" s="16"/>
      <c r="H192" s="16"/>
      <c r="I192" s="16"/>
      <c r="J192" s="16"/>
      <c r="K192" s="16"/>
      <c r="L192" s="16"/>
      <c r="M192" s="16"/>
      <c r="N192" s="16"/>
      <c r="O192" s="16">
        <v>0.7</v>
      </c>
      <c r="P192" s="16"/>
      <c r="Q192" s="43">
        <v>0.7</v>
      </c>
      <c r="R192" s="17" t="s">
        <v>607</v>
      </c>
      <c r="S192" s="16"/>
      <c r="T192" s="16"/>
      <c r="U192" s="16"/>
      <c r="V192" s="16"/>
      <c r="W192" s="16"/>
      <c r="X192" s="16"/>
      <c r="Y192" s="16"/>
      <c r="Z192" s="16">
        <v>0.7</v>
      </c>
      <c r="AA192" s="43"/>
    </row>
    <row r="193" spans="1:27">
      <c r="A193" s="120">
        <v>39</v>
      </c>
      <c r="B193" s="16" t="s">
        <v>1766</v>
      </c>
      <c r="C193" s="228" t="s">
        <v>1767</v>
      </c>
      <c r="D193" s="16"/>
      <c r="E193" s="16">
        <v>0.3</v>
      </c>
      <c r="F193" s="16"/>
      <c r="G193" s="16"/>
      <c r="H193" s="16"/>
      <c r="I193" s="16"/>
      <c r="J193" s="16"/>
      <c r="K193" s="16"/>
      <c r="L193" s="16"/>
      <c r="M193" s="16"/>
      <c r="N193" s="16"/>
      <c r="O193" s="16">
        <v>0.3</v>
      </c>
      <c r="P193" s="16"/>
      <c r="Q193" s="43">
        <v>0.3</v>
      </c>
      <c r="R193" s="17" t="s">
        <v>607</v>
      </c>
      <c r="S193" s="16"/>
      <c r="T193" s="16"/>
      <c r="U193" s="16"/>
      <c r="V193" s="16"/>
      <c r="W193" s="16"/>
      <c r="X193" s="16"/>
      <c r="Y193" s="16"/>
      <c r="Z193" s="16">
        <v>0.3</v>
      </c>
      <c r="AA193" s="43"/>
    </row>
    <row r="194" spans="1:27">
      <c r="A194" s="120">
        <v>40</v>
      </c>
      <c r="B194" s="16" t="s">
        <v>1768</v>
      </c>
      <c r="C194" s="228" t="s">
        <v>1769</v>
      </c>
      <c r="D194" s="16"/>
      <c r="E194" s="16">
        <v>0.4</v>
      </c>
      <c r="F194" s="16">
        <v>0.1</v>
      </c>
      <c r="G194" s="16">
        <v>0.1</v>
      </c>
      <c r="H194" s="16"/>
      <c r="I194" s="16"/>
      <c r="J194" s="16"/>
      <c r="K194" s="16"/>
      <c r="L194" s="16"/>
      <c r="M194" s="16"/>
      <c r="N194" s="16"/>
      <c r="O194" s="16">
        <v>0.3</v>
      </c>
      <c r="P194" s="16"/>
      <c r="Q194" s="43">
        <v>0.3</v>
      </c>
      <c r="R194" s="17"/>
      <c r="S194" s="16"/>
      <c r="T194" s="16"/>
      <c r="U194" s="16"/>
      <c r="V194" s="16"/>
      <c r="W194" s="16"/>
      <c r="X194" s="16"/>
      <c r="Y194" s="19">
        <v>0.4</v>
      </c>
      <c r="Z194" s="19"/>
      <c r="AA194" s="43"/>
    </row>
    <row r="195" spans="1:27">
      <c r="A195" s="120">
        <v>41</v>
      </c>
      <c r="B195" s="16" t="s">
        <v>1770</v>
      </c>
      <c r="C195" s="228" t="s">
        <v>1771</v>
      </c>
      <c r="D195" s="16"/>
      <c r="E195" s="16">
        <v>3</v>
      </c>
      <c r="F195" s="16">
        <v>2.7</v>
      </c>
      <c r="G195" s="16">
        <v>2.7</v>
      </c>
      <c r="H195" s="16"/>
      <c r="I195" s="16"/>
      <c r="J195" s="16"/>
      <c r="K195" s="16"/>
      <c r="L195" s="16"/>
      <c r="M195" s="16"/>
      <c r="N195" s="16"/>
      <c r="O195" s="16">
        <v>0.3</v>
      </c>
      <c r="P195" s="16"/>
      <c r="Q195" s="43">
        <v>0.3</v>
      </c>
      <c r="R195" s="17"/>
      <c r="S195" s="16"/>
      <c r="T195" s="16"/>
      <c r="U195" s="16"/>
      <c r="V195" s="16"/>
      <c r="W195" s="16"/>
      <c r="X195" s="16"/>
      <c r="Y195" s="19"/>
      <c r="Z195" s="19"/>
      <c r="AA195" s="43">
        <v>3</v>
      </c>
    </row>
    <row r="196" spans="1:27">
      <c r="A196" s="120">
        <v>42</v>
      </c>
      <c r="B196" s="16" t="s">
        <v>1772</v>
      </c>
      <c r="C196" s="228" t="s">
        <v>1773</v>
      </c>
      <c r="D196" s="16"/>
      <c r="E196" s="16">
        <v>0.7</v>
      </c>
      <c r="F196" s="16">
        <v>0.7</v>
      </c>
      <c r="G196" s="16">
        <v>0.7</v>
      </c>
      <c r="H196" s="16"/>
      <c r="I196" s="16"/>
      <c r="J196" s="16"/>
      <c r="K196" s="16"/>
      <c r="L196" s="16"/>
      <c r="M196" s="16"/>
      <c r="N196" s="16"/>
      <c r="O196" s="16"/>
      <c r="P196" s="16"/>
      <c r="Q196" s="43"/>
      <c r="R196" s="17">
        <v>4</v>
      </c>
      <c r="S196" s="16"/>
      <c r="T196" s="16"/>
      <c r="U196" s="16"/>
      <c r="V196" s="16"/>
      <c r="W196" s="16"/>
      <c r="X196" s="16"/>
      <c r="Y196" s="16">
        <v>0.7</v>
      </c>
      <c r="Z196" s="16"/>
      <c r="AA196" s="43"/>
    </row>
    <row r="197" spans="1:27">
      <c r="A197" s="120">
        <v>43</v>
      </c>
      <c r="B197" s="16" t="s">
        <v>1774</v>
      </c>
      <c r="C197" s="228" t="s">
        <v>1775</v>
      </c>
      <c r="D197" s="16"/>
      <c r="E197" s="16">
        <v>0.7</v>
      </c>
      <c r="F197" s="16"/>
      <c r="G197" s="16"/>
      <c r="H197" s="16"/>
      <c r="I197" s="16"/>
      <c r="J197" s="16"/>
      <c r="K197" s="16"/>
      <c r="L197" s="16"/>
      <c r="M197" s="16"/>
      <c r="N197" s="16"/>
      <c r="O197" s="16">
        <v>0.7</v>
      </c>
      <c r="P197" s="16"/>
      <c r="Q197" s="43">
        <v>0.7</v>
      </c>
      <c r="R197" s="17" t="s">
        <v>607</v>
      </c>
      <c r="S197" s="16"/>
      <c r="T197" s="16"/>
      <c r="U197" s="16"/>
      <c r="V197" s="16"/>
      <c r="W197" s="16"/>
      <c r="X197" s="16"/>
      <c r="Y197" s="16"/>
      <c r="Z197" s="16">
        <v>0.7</v>
      </c>
      <c r="AA197" s="43"/>
    </row>
    <row r="198" spans="1:27">
      <c r="A198" s="120">
        <v>44</v>
      </c>
      <c r="B198" s="16" t="s">
        <v>1776</v>
      </c>
      <c r="C198" s="228" t="s">
        <v>1777</v>
      </c>
      <c r="D198" s="16"/>
      <c r="E198" s="16">
        <v>0.2</v>
      </c>
      <c r="F198" s="16">
        <v>0.2</v>
      </c>
      <c r="G198" s="16">
        <v>0.2</v>
      </c>
      <c r="H198" s="16"/>
      <c r="I198" s="16"/>
      <c r="J198" s="16"/>
      <c r="K198" s="16"/>
      <c r="L198" s="16"/>
      <c r="M198" s="16"/>
      <c r="N198" s="16"/>
      <c r="O198" s="16"/>
      <c r="P198" s="16"/>
      <c r="Q198" s="43"/>
      <c r="R198" s="17">
        <v>4</v>
      </c>
      <c r="S198" s="16"/>
      <c r="T198" s="16"/>
      <c r="U198" s="16"/>
      <c r="V198" s="16"/>
      <c r="W198" s="16"/>
      <c r="X198" s="16"/>
      <c r="Y198" s="16">
        <v>0.2</v>
      </c>
      <c r="Z198" s="16"/>
      <c r="AA198" s="43"/>
    </row>
    <row r="199" spans="1:27">
      <c r="A199" s="120">
        <v>45</v>
      </c>
      <c r="B199" s="16" t="s">
        <v>1778</v>
      </c>
      <c r="C199" s="228" t="s">
        <v>1779</v>
      </c>
      <c r="D199" s="16"/>
      <c r="E199" s="16">
        <v>0.8</v>
      </c>
      <c r="F199" s="16">
        <v>0.8</v>
      </c>
      <c r="G199" s="16">
        <v>0.8</v>
      </c>
      <c r="H199" s="16"/>
      <c r="I199" s="16"/>
      <c r="J199" s="16"/>
      <c r="K199" s="16"/>
      <c r="L199" s="16"/>
      <c r="M199" s="16"/>
      <c r="N199" s="16"/>
      <c r="O199" s="16"/>
      <c r="P199" s="16"/>
      <c r="Q199" s="43"/>
      <c r="R199" s="17">
        <v>4</v>
      </c>
      <c r="S199" s="16"/>
      <c r="T199" s="16"/>
      <c r="U199" s="16"/>
      <c r="V199" s="16"/>
      <c r="W199" s="16"/>
      <c r="X199" s="16"/>
      <c r="Y199" s="16">
        <v>0.8</v>
      </c>
      <c r="Z199" s="16"/>
      <c r="AA199" s="43"/>
    </row>
    <row r="200" spans="1:27">
      <c r="A200" s="120">
        <v>46</v>
      </c>
      <c r="B200" s="16" t="s">
        <v>1780</v>
      </c>
      <c r="C200" s="228" t="s">
        <v>1781</v>
      </c>
      <c r="D200" s="16"/>
      <c r="E200" s="16">
        <v>0.3</v>
      </c>
      <c r="F200" s="16">
        <v>0.3</v>
      </c>
      <c r="G200" s="16">
        <v>0.3</v>
      </c>
      <c r="H200" s="16"/>
      <c r="I200" s="16"/>
      <c r="J200" s="16"/>
      <c r="K200" s="16"/>
      <c r="L200" s="16"/>
      <c r="M200" s="16"/>
      <c r="N200" s="16"/>
      <c r="O200" s="16"/>
      <c r="P200" s="16"/>
      <c r="Q200" s="43"/>
      <c r="R200" s="17">
        <v>4</v>
      </c>
      <c r="S200" s="16"/>
      <c r="T200" s="16"/>
      <c r="U200" s="16"/>
      <c r="V200" s="16"/>
      <c r="W200" s="16"/>
      <c r="X200" s="16"/>
      <c r="Y200" s="16">
        <v>0.3</v>
      </c>
      <c r="Z200" s="16"/>
      <c r="AA200" s="43"/>
    </row>
    <row r="201" spans="1:27">
      <c r="A201" s="120">
        <v>47</v>
      </c>
      <c r="B201" s="16" t="s">
        <v>1782</v>
      </c>
      <c r="C201" s="228" t="s">
        <v>1783</v>
      </c>
      <c r="D201" s="16"/>
      <c r="E201" s="16">
        <v>0.8</v>
      </c>
      <c r="F201" s="16">
        <v>0.8</v>
      </c>
      <c r="G201" s="16">
        <v>0.8</v>
      </c>
      <c r="H201" s="16"/>
      <c r="I201" s="16"/>
      <c r="J201" s="16"/>
      <c r="K201" s="16"/>
      <c r="L201" s="16"/>
      <c r="M201" s="16"/>
      <c r="N201" s="16"/>
      <c r="O201" s="16"/>
      <c r="P201" s="16"/>
      <c r="Q201" s="43"/>
      <c r="R201" s="17">
        <v>4</v>
      </c>
      <c r="S201" s="16"/>
      <c r="T201" s="16"/>
      <c r="U201" s="16"/>
      <c r="V201" s="16"/>
      <c r="W201" s="16"/>
      <c r="X201" s="16"/>
      <c r="Y201" s="16">
        <v>0.8</v>
      </c>
      <c r="Z201" s="16"/>
      <c r="AA201" s="43"/>
    </row>
    <row r="202" spans="1:27">
      <c r="A202" s="120">
        <v>48</v>
      </c>
      <c r="B202" s="16" t="s">
        <v>1784</v>
      </c>
      <c r="C202" s="228" t="s">
        <v>1785</v>
      </c>
      <c r="D202" s="16"/>
      <c r="E202" s="16">
        <v>0.4</v>
      </c>
      <c r="F202" s="16">
        <v>0.4</v>
      </c>
      <c r="G202" s="16">
        <v>0.4</v>
      </c>
      <c r="H202" s="16"/>
      <c r="I202" s="16"/>
      <c r="J202" s="16"/>
      <c r="K202" s="16"/>
      <c r="L202" s="16"/>
      <c r="M202" s="16"/>
      <c r="N202" s="16"/>
      <c r="O202" s="16"/>
      <c r="P202" s="16"/>
      <c r="Q202" s="43"/>
      <c r="R202" s="17">
        <v>4</v>
      </c>
      <c r="S202" s="16"/>
      <c r="T202" s="16"/>
      <c r="U202" s="16"/>
      <c r="V202" s="16"/>
      <c r="W202" s="16"/>
      <c r="X202" s="16"/>
      <c r="Y202" s="16">
        <v>0.4</v>
      </c>
      <c r="Z202" s="16"/>
      <c r="AA202" s="43"/>
    </row>
    <row r="203" spans="1:27">
      <c r="A203" s="120">
        <v>49</v>
      </c>
      <c r="B203" s="16" t="s">
        <v>1786</v>
      </c>
      <c r="C203" s="228" t="s">
        <v>1787</v>
      </c>
      <c r="D203" s="16"/>
      <c r="E203" s="16">
        <v>0.2</v>
      </c>
      <c r="F203" s="16">
        <v>0.2</v>
      </c>
      <c r="G203" s="16">
        <v>0.2</v>
      </c>
      <c r="H203" s="16"/>
      <c r="I203" s="16"/>
      <c r="J203" s="16"/>
      <c r="K203" s="16"/>
      <c r="L203" s="16"/>
      <c r="M203" s="16"/>
      <c r="N203" s="16"/>
      <c r="O203" s="16"/>
      <c r="P203" s="16"/>
      <c r="Q203" s="43"/>
      <c r="R203" s="17">
        <v>4</v>
      </c>
      <c r="S203" s="16"/>
      <c r="T203" s="16"/>
      <c r="U203" s="16"/>
      <c r="V203" s="16"/>
      <c r="W203" s="16"/>
      <c r="X203" s="16"/>
      <c r="Y203" s="16">
        <v>0.2</v>
      </c>
      <c r="Z203" s="16"/>
      <c r="AA203" s="43"/>
    </row>
    <row r="204" spans="1:27">
      <c r="A204" s="120">
        <v>50</v>
      </c>
      <c r="B204" s="16" t="s">
        <v>1788</v>
      </c>
      <c r="C204" s="228" t="s">
        <v>1789</v>
      </c>
      <c r="D204" s="16"/>
      <c r="E204" s="16">
        <v>0.2</v>
      </c>
      <c r="F204" s="16">
        <v>0.2</v>
      </c>
      <c r="G204" s="16">
        <v>0.2</v>
      </c>
      <c r="H204" s="16"/>
      <c r="I204" s="16"/>
      <c r="J204" s="16"/>
      <c r="K204" s="16"/>
      <c r="L204" s="16"/>
      <c r="M204" s="16"/>
      <c r="N204" s="16"/>
      <c r="O204" s="16"/>
      <c r="P204" s="16"/>
      <c r="Q204" s="43"/>
      <c r="R204" s="17">
        <v>4</v>
      </c>
      <c r="S204" s="16"/>
      <c r="T204" s="16"/>
      <c r="U204" s="16"/>
      <c r="V204" s="16"/>
      <c r="W204" s="16"/>
      <c r="X204" s="16"/>
      <c r="Y204" s="16">
        <v>0.2</v>
      </c>
      <c r="Z204" s="16"/>
      <c r="AA204" s="43"/>
    </row>
    <row r="205" spans="1:27">
      <c r="A205" s="120">
        <v>51</v>
      </c>
      <c r="B205" s="16" t="s">
        <v>1790</v>
      </c>
      <c r="C205" s="228" t="s">
        <v>1791</v>
      </c>
      <c r="D205" s="16"/>
      <c r="E205" s="16">
        <v>0.7</v>
      </c>
      <c r="F205" s="16">
        <v>0.7</v>
      </c>
      <c r="G205" s="16">
        <v>0.7</v>
      </c>
      <c r="H205" s="16"/>
      <c r="I205" s="16"/>
      <c r="J205" s="16"/>
      <c r="K205" s="16"/>
      <c r="L205" s="16"/>
      <c r="M205" s="16"/>
      <c r="N205" s="16"/>
      <c r="O205" s="16"/>
      <c r="P205" s="16"/>
      <c r="Q205" s="43"/>
      <c r="R205" s="17">
        <v>4</v>
      </c>
      <c r="S205" s="16"/>
      <c r="T205" s="16"/>
      <c r="U205" s="16"/>
      <c r="V205" s="16"/>
      <c r="W205" s="16"/>
      <c r="X205" s="16"/>
      <c r="Y205" s="16">
        <v>0.7</v>
      </c>
      <c r="Z205" s="16"/>
      <c r="AA205" s="43"/>
    </row>
    <row r="206" spans="1:27">
      <c r="A206" s="120">
        <v>52</v>
      </c>
      <c r="B206" s="16" t="s">
        <v>1792</v>
      </c>
      <c r="C206" s="228" t="s">
        <v>1793</v>
      </c>
      <c r="D206" s="16"/>
      <c r="E206" s="16">
        <v>0.2</v>
      </c>
      <c r="F206" s="16">
        <v>0.2</v>
      </c>
      <c r="G206" s="16">
        <v>0.2</v>
      </c>
      <c r="H206" s="16"/>
      <c r="I206" s="16"/>
      <c r="J206" s="16"/>
      <c r="K206" s="16"/>
      <c r="L206" s="16"/>
      <c r="M206" s="16"/>
      <c r="N206" s="16"/>
      <c r="O206" s="16"/>
      <c r="P206" s="16"/>
      <c r="Q206" s="43"/>
      <c r="R206" s="17">
        <v>4</v>
      </c>
      <c r="S206" s="16"/>
      <c r="T206" s="16"/>
      <c r="U206" s="16"/>
      <c r="V206" s="16"/>
      <c r="W206" s="16"/>
      <c r="X206" s="16"/>
      <c r="Y206" s="16">
        <v>0.2</v>
      </c>
      <c r="Z206" s="16"/>
      <c r="AA206" s="43"/>
    </row>
    <row r="207" spans="1:27">
      <c r="A207" s="120">
        <v>53</v>
      </c>
      <c r="B207" s="16" t="s">
        <v>1794</v>
      </c>
      <c r="C207" s="228" t="s">
        <v>1795</v>
      </c>
      <c r="D207" s="16"/>
      <c r="E207" s="16">
        <v>0.8</v>
      </c>
      <c r="F207" s="16"/>
      <c r="G207" s="16"/>
      <c r="H207" s="16"/>
      <c r="I207" s="16"/>
      <c r="J207" s="16"/>
      <c r="K207" s="16"/>
      <c r="L207" s="16"/>
      <c r="M207" s="16"/>
      <c r="N207" s="16"/>
      <c r="O207" s="16">
        <v>0.8</v>
      </c>
      <c r="P207" s="16"/>
      <c r="Q207" s="43">
        <v>0.8</v>
      </c>
      <c r="R207" s="17" t="s">
        <v>607</v>
      </c>
      <c r="S207" s="16"/>
      <c r="T207" s="16"/>
      <c r="U207" s="16"/>
      <c r="V207" s="16"/>
      <c r="W207" s="16"/>
      <c r="X207" s="16"/>
      <c r="Y207" s="16"/>
      <c r="Z207" s="16">
        <v>0.8</v>
      </c>
      <c r="AA207" s="43"/>
    </row>
    <row r="208" spans="1:27">
      <c r="A208" s="120">
        <v>54</v>
      </c>
      <c r="B208" s="16" t="s">
        <v>1796</v>
      </c>
      <c r="C208" s="228" t="s">
        <v>1797</v>
      </c>
      <c r="D208" s="16"/>
      <c r="E208" s="16">
        <v>1.6</v>
      </c>
      <c r="F208" s="16"/>
      <c r="G208" s="16"/>
      <c r="H208" s="16"/>
      <c r="I208" s="16"/>
      <c r="J208" s="16"/>
      <c r="K208" s="16"/>
      <c r="L208" s="16"/>
      <c r="M208" s="16"/>
      <c r="N208" s="16"/>
      <c r="O208" s="16">
        <v>1.6</v>
      </c>
      <c r="P208" s="16"/>
      <c r="Q208" s="43">
        <v>1.6</v>
      </c>
      <c r="R208" s="17" t="s">
        <v>607</v>
      </c>
      <c r="S208" s="16"/>
      <c r="T208" s="16"/>
      <c r="U208" s="16"/>
      <c r="V208" s="16"/>
      <c r="W208" s="16"/>
      <c r="X208" s="16"/>
      <c r="Y208" s="16"/>
      <c r="Z208" s="16">
        <v>1.6</v>
      </c>
      <c r="AA208" s="43"/>
    </row>
    <row r="209" spans="1:27">
      <c r="A209" s="120">
        <v>55</v>
      </c>
      <c r="B209" s="16" t="s">
        <v>1798</v>
      </c>
      <c r="C209" s="228" t="s">
        <v>1799</v>
      </c>
      <c r="D209" s="16"/>
      <c r="E209" s="16">
        <v>0.6</v>
      </c>
      <c r="F209" s="16">
        <v>0.6</v>
      </c>
      <c r="G209" s="16">
        <v>0.6</v>
      </c>
      <c r="H209" s="16"/>
      <c r="I209" s="16"/>
      <c r="J209" s="16"/>
      <c r="K209" s="16"/>
      <c r="L209" s="16"/>
      <c r="M209" s="16"/>
      <c r="N209" s="16"/>
      <c r="O209" s="16"/>
      <c r="P209" s="16"/>
      <c r="Q209" s="43"/>
      <c r="R209" s="17">
        <v>4</v>
      </c>
      <c r="S209" s="16"/>
      <c r="T209" s="16"/>
      <c r="U209" s="16"/>
      <c r="V209" s="16"/>
      <c r="W209" s="16"/>
      <c r="X209" s="16"/>
      <c r="Y209" s="16">
        <v>0.6</v>
      </c>
      <c r="Z209" s="16"/>
      <c r="AA209" s="43"/>
    </row>
    <row r="210" spans="1:27">
      <c r="A210" s="120">
        <v>56</v>
      </c>
      <c r="B210" s="16" t="s">
        <v>1800</v>
      </c>
      <c r="C210" s="228" t="s">
        <v>1801</v>
      </c>
      <c r="D210" s="16"/>
      <c r="E210" s="16">
        <v>1</v>
      </c>
      <c r="F210" s="16"/>
      <c r="G210" s="16"/>
      <c r="H210" s="16"/>
      <c r="I210" s="16"/>
      <c r="J210" s="16"/>
      <c r="K210" s="16"/>
      <c r="L210" s="16"/>
      <c r="M210" s="16"/>
      <c r="N210" s="16"/>
      <c r="O210" s="16">
        <v>1</v>
      </c>
      <c r="P210" s="16"/>
      <c r="Q210" s="43">
        <v>1</v>
      </c>
      <c r="R210" s="17" t="s">
        <v>607</v>
      </c>
      <c r="S210" s="16"/>
      <c r="T210" s="16"/>
      <c r="U210" s="16"/>
      <c r="V210" s="16"/>
      <c r="W210" s="16"/>
      <c r="X210" s="16"/>
      <c r="Y210" s="16"/>
      <c r="Z210" s="16">
        <v>1</v>
      </c>
      <c r="AA210" s="43"/>
    </row>
    <row r="211" spans="1:27">
      <c r="A211" s="120">
        <v>57</v>
      </c>
      <c r="B211" s="16" t="s">
        <v>1802</v>
      </c>
      <c r="C211" s="228" t="s">
        <v>1803</v>
      </c>
      <c r="D211" s="16"/>
      <c r="E211" s="16">
        <v>0.5</v>
      </c>
      <c r="F211" s="16"/>
      <c r="G211" s="16"/>
      <c r="H211" s="16"/>
      <c r="I211" s="16"/>
      <c r="J211" s="16"/>
      <c r="K211" s="16"/>
      <c r="L211" s="16"/>
      <c r="M211" s="16"/>
      <c r="N211" s="16"/>
      <c r="O211" s="16">
        <v>0.5</v>
      </c>
      <c r="P211" s="16"/>
      <c r="Q211" s="43">
        <v>0.5</v>
      </c>
      <c r="R211" s="17" t="s">
        <v>607</v>
      </c>
      <c r="S211" s="16"/>
      <c r="T211" s="16"/>
      <c r="U211" s="16"/>
      <c r="V211" s="16"/>
      <c r="W211" s="16"/>
      <c r="X211" s="16"/>
      <c r="Y211" s="16"/>
      <c r="Z211" s="16">
        <v>0.5</v>
      </c>
      <c r="AA211" s="43"/>
    </row>
    <row r="212" spans="1:27">
      <c r="A212" s="120">
        <v>58</v>
      </c>
      <c r="B212" s="16" t="s">
        <v>419</v>
      </c>
      <c r="C212" s="228" t="s">
        <v>1804</v>
      </c>
      <c r="D212" s="16"/>
      <c r="E212" s="16">
        <v>1.2</v>
      </c>
      <c r="F212" s="16"/>
      <c r="G212" s="16"/>
      <c r="H212" s="16"/>
      <c r="I212" s="16"/>
      <c r="J212" s="16"/>
      <c r="K212" s="16"/>
      <c r="L212" s="16"/>
      <c r="M212" s="16"/>
      <c r="N212" s="16"/>
      <c r="O212" s="16">
        <v>1.2</v>
      </c>
      <c r="P212" s="16"/>
      <c r="Q212" s="43">
        <v>1.2</v>
      </c>
      <c r="R212" s="17" t="s">
        <v>607</v>
      </c>
      <c r="S212" s="16"/>
      <c r="T212" s="16"/>
      <c r="U212" s="16"/>
      <c r="V212" s="16"/>
      <c r="W212" s="16"/>
      <c r="X212" s="16"/>
      <c r="Y212" s="16"/>
      <c r="Z212" s="16">
        <v>1.2</v>
      </c>
      <c r="AA212" s="43"/>
    </row>
    <row r="213" spans="1:27">
      <c r="A213" s="120">
        <v>59</v>
      </c>
      <c r="B213" s="16" t="s">
        <v>1805</v>
      </c>
      <c r="C213" s="228" t="s">
        <v>1806</v>
      </c>
      <c r="D213" s="16"/>
      <c r="E213" s="16">
        <v>0.8</v>
      </c>
      <c r="F213" s="16"/>
      <c r="G213" s="16"/>
      <c r="H213" s="16"/>
      <c r="I213" s="16"/>
      <c r="J213" s="16"/>
      <c r="K213" s="16"/>
      <c r="L213" s="16"/>
      <c r="M213" s="16"/>
      <c r="N213" s="16"/>
      <c r="O213" s="16">
        <v>0.8</v>
      </c>
      <c r="P213" s="16"/>
      <c r="Q213" s="43">
        <v>0.8</v>
      </c>
      <c r="R213" s="17" t="s">
        <v>607</v>
      </c>
      <c r="S213" s="16"/>
      <c r="T213" s="16"/>
      <c r="U213" s="16"/>
      <c r="V213" s="16"/>
      <c r="W213" s="16"/>
      <c r="X213" s="16"/>
      <c r="Y213" s="16"/>
      <c r="Z213" s="16">
        <v>0.8</v>
      </c>
      <c r="AA213" s="43"/>
    </row>
    <row r="214" spans="1:27">
      <c r="A214" s="120">
        <v>60</v>
      </c>
      <c r="B214" s="16" t="s">
        <v>1807</v>
      </c>
      <c r="C214" s="228" t="s">
        <v>1808</v>
      </c>
      <c r="D214" s="16"/>
      <c r="E214" s="16">
        <v>0.2</v>
      </c>
      <c r="F214" s="16"/>
      <c r="G214" s="16"/>
      <c r="H214" s="16"/>
      <c r="I214" s="16"/>
      <c r="J214" s="16"/>
      <c r="K214" s="16"/>
      <c r="L214" s="16"/>
      <c r="M214" s="16"/>
      <c r="N214" s="16"/>
      <c r="O214" s="16">
        <v>0.2</v>
      </c>
      <c r="P214" s="16"/>
      <c r="Q214" s="43">
        <v>0.2</v>
      </c>
      <c r="R214" s="17" t="s">
        <v>607</v>
      </c>
      <c r="S214" s="16"/>
      <c r="T214" s="16"/>
      <c r="U214" s="16"/>
      <c r="V214" s="16"/>
      <c r="W214" s="16"/>
      <c r="X214" s="16"/>
      <c r="Y214" s="16"/>
      <c r="Z214" s="16">
        <v>0.2</v>
      </c>
      <c r="AA214" s="43"/>
    </row>
    <row r="215" spans="1:27">
      <c r="A215" s="120">
        <v>61</v>
      </c>
      <c r="B215" s="16" t="s">
        <v>1809</v>
      </c>
      <c r="C215" s="228" t="s">
        <v>1810</v>
      </c>
      <c r="D215" s="16"/>
      <c r="E215" s="16">
        <v>0.4</v>
      </c>
      <c r="F215" s="16"/>
      <c r="G215" s="16"/>
      <c r="H215" s="16"/>
      <c r="I215" s="16"/>
      <c r="J215" s="16"/>
      <c r="K215" s="16"/>
      <c r="L215" s="16"/>
      <c r="M215" s="16"/>
      <c r="N215" s="16"/>
      <c r="O215" s="16">
        <v>0.4</v>
      </c>
      <c r="P215" s="16"/>
      <c r="Q215" s="43">
        <v>0.4</v>
      </c>
      <c r="R215" s="17" t="s">
        <v>607</v>
      </c>
      <c r="S215" s="16"/>
      <c r="T215" s="16"/>
      <c r="U215" s="16"/>
      <c r="V215" s="16"/>
      <c r="W215" s="16"/>
      <c r="X215" s="16"/>
      <c r="Y215" s="16"/>
      <c r="Z215" s="16">
        <v>0.4</v>
      </c>
      <c r="AA215" s="43"/>
    </row>
    <row r="216" spans="1:27">
      <c r="A216" s="120">
        <v>62</v>
      </c>
      <c r="B216" s="16" t="s">
        <v>1811</v>
      </c>
      <c r="C216" s="228" t="s">
        <v>1812</v>
      </c>
      <c r="D216" s="16"/>
      <c r="E216" s="16">
        <v>0.6</v>
      </c>
      <c r="F216" s="16"/>
      <c r="G216" s="16"/>
      <c r="H216" s="16"/>
      <c r="I216" s="16"/>
      <c r="J216" s="16"/>
      <c r="K216" s="16"/>
      <c r="L216" s="16"/>
      <c r="M216" s="16"/>
      <c r="N216" s="16"/>
      <c r="O216" s="16">
        <v>0.6</v>
      </c>
      <c r="P216" s="16"/>
      <c r="Q216" s="43">
        <v>0.6</v>
      </c>
      <c r="R216" s="17" t="s">
        <v>607</v>
      </c>
      <c r="S216" s="16"/>
      <c r="T216" s="16"/>
      <c r="U216" s="16"/>
      <c r="V216" s="16"/>
      <c r="W216" s="16"/>
      <c r="X216" s="16"/>
      <c r="Y216" s="16"/>
      <c r="Z216" s="16">
        <v>0.6</v>
      </c>
      <c r="AA216" s="43"/>
    </row>
    <row r="217" spans="1:27">
      <c r="A217" s="120">
        <v>63</v>
      </c>
      <c r="B217" s="16" t="s">
        <v>1813</v>
      </c>
      <c r="C217" s="228" t="s">
        <v>1814</v>
      </c>
      <c r="D217" s="16"/>
      <c r="E217" s="16">
        <v>0.5</v>
      </c>
      <c r="F217" s="16"/>
      <c r="G217" s="16"/>
      <c r="H217" s="16"/>
      <c r="I217" s="16"/>
      <c r="J217" s="16"/>
      <c r="K217" s="16"/>
      <c r="L217" s="16"/>
      <c r="M217" s="16"/>
      <c r="N217" s="16"/>
      <c r="O217" s="16">
        <v>0.5</v>
      </c>
      <c r="P217" s="16"/>
      <c r="Q217" s="43">
        <v>0.5</v>
      </c>
      <c r="R217" s="17" t="s">
        <v>607</v>
      </c>
      <c r="S217" s="16"/>
      <c r="T217" s="16"/>
      <c r="U217" s="16"/>
      <c r="V217" s="16"/>
      <c r="W217" s="16"/>
      <c r="X217" s="16"/>
      <c r="Y217" s="16"/>
      <c r="Z217" s="16">
        <v>0.5</v>
      </c>
      <c r="AA217" s="43"/>
    </row>
    <row r="218" spans="1:27">
      <c r="A218" s="120">
        <v>64</v>
      </c>
      <c r="B218" s="16" t="s">
        <v>1815</v>
      </c>
      <c r="C218" s="228" t="s">
        <v>1816</v>
      </c>
      <c r="D218" s="16"/>
      <c r="E218" s="16">
        <v>1.5</v>
      </c>
      <c r="F218" s="16">
        <v>1.5</v>
      </c>
      <c r="G218" s="16">
        <v>1.5</v>
      </c>
      <c r="H218" s="16"/>
      <c r="I218" s="16"/>
      <c r="J218" s="16"/>
      <c r="K218" s="16"/>
      <c r="L218" s="16"/>
      <c r="M218" s="16"/>
      <c r="N218" s="16"/>
      <c r="O218" s="16"/>
      <c r="P218" s="16"/>
      <c r="Q218" s="43"/>
      <c r="R218" s="17">
        <v>4</v>
      </c>
      <c r="S218" s="16"/>
      <c r="T218" s="16"/>
      <c r="U218" s="16"/>
      <c r="V218" s="16"/>
      <c r="W218" s="16"/>
      <c r="X218" s="16"/>
      <c r="Y218" s="16">
        <v>1.5</v>
      </c>
      <c r="Z218" s="16"/>
      <c r="AA218" s="43"/>
    </row>
    <row r="219" spans="1:27">
      <c r="A219" s="120">
        <v>65</v>
      </c>
      <c r="B219" s="16" t="s">
        <v>1817</v>
      </c>
      <c r="C219" s="228" t="s">
        <v>1818</v>
      </c>
      <c r="D219" s="16"/>
      <c r="E219" s="16">
        <v>0.2</v>
      </c>
      <c r="F219" s="16"/>
      <c r="G219" s="16"/>
      <c r="H219" s="16"/>
      <c r="I219" s="16"/>
      <c r="J219" s="16"/>
      <c r="K219" s="16"/>
      <c r="L219" s="16"/>
      <c r="M219" s="16"/>
      <c r="N219" s="16"/>
      <c r="O219" s="16">
        <v>0.2</v>
      </c>
      <c r="P219" s="16"/>
      <c r="Q219" s="43">
        <v>0.2</v>
      </c>
      <c r="R219" s="17" t="s">
        <v>607</v>
      </c>
      <c r="S219" s="16"/>
      <c r="T219" s="16"/>
      <c r="U219" s="16"/>
      <c r="V219" s="16"/>
      <c r="W219" s="16"/>
      <c r="X219" s="16"/>
      <c r="Y219" s="16"/>
      <c r="Z219" s="16">
        <v>0.2</v>
      </c>
      <c r="AA219" s="43"/>
    </row>
    <row r="220" spans="1:27">
      <c r="A220" s="120">
        <v>66</v>
      </c>
      <c r="B220" s="16" t="s">
        <v>1819</v>
      </c>
      <c r="C220" s="228" t="s">
        <v>1820</v>
      </c>
      <c r="D220" s="16"/>
      <c r="E220" s="16">
        <v>0.2</v>
      </c>
      <c r="F220" s="16"/>
      <c r="G220" s="16"/>
      <c r="H220" s="16"/>
      <c r="I220" s="16"/>
      <c r="J220" s="16"/>
      <c r="K220" s="16"/>
      <c r="L220" s="16"/>
      <c r="M220" s="16"/>
      <c r="N220" s="16"/>
      <c r="O220" s="16">
        <v>0.2</v>
      </c>
      <c r="P220" s="16"/>
      <c r="Q220" s="43">
        <v>0.2</v>
      </c>
      <c r="R220" s="17" t="s">
        <v>607</v>
      </c>
      <c r="S220" s="16"/>
      <c r="T220" s="16"/>
      <c r="U220" s="16"/>
      <c r="V220" s="16"/>
      <c r="W220" s="16"/>
      <c r="X220" s="16"/>
      <c r="Y220" s="16"/>
      <c r="Z220" s="16">
        <v>0.2</v>
      </c>
      <c r="AA220" s="43"/>
    </row>
    <row r="221" spans="1:27">
      <c r="A221" s="120">
        <v>67</v>
      </c>
      <c r="B221" s="16" t="s">
        <v>1821</v>
      </c>
      <c r="C221" s="228" t="s">
        <v>1822</v>
      </c>
      <c r="D221" s="16"/>
      <c r="E221" s="16">
        <v>0.8</v>
      </c>
      <c r="F221" s="16"/>
      <c r="G221" s="16"/>
      <c r="H221" s="16"/>
      <c r="I221" s="16"/>
      <c r="J221" s="16"/>
      <c r="K221" s="16"/>
      <c r="L221" s="16"/>
      <c r="M221" s="16"/>
      <c r="N221" s="16"/>
      <c r="O221" s="16">
        <v>0.8</v>
      </c>
      <c r="P221" s="16"/>
      <c r="Q221" s="43">
        <v>0.8</v>
      </c>
      <c r="R221" s="17" t="s">
        <v>607</v>
      </c>
      <c r="S221" s="16"/>
      <c r="T221" s="16"/>
      <c r="U221" s="16"/>
      <c r="V221" s="16"/>
      <c r="W221" s="16"/>
      <c r="X221" s="16"/>
      <c r="Y221" s="16"/>
      <c r="Z221" s="16">
        <v>0.8</v>
      </c>
      <c r="AA221" s="43"/>
    </row>
    <row r="222" spans="1:27">
      <c r="A222" s="120">
        <v>68</v>
      </c>
      <c r="B222" s="16" t="s">
        <v>1823</v>
      </c>
      <c r="C222" s="228" t="s">
        <v>1824</v>
      </c>
      <c r="D222" s="16"/>
      <c r="E222" s="16">
        <v>0.4</v>
      </c>
      <c r="F222" s="16"/>
      <c r="G222" s="16"/>
      <c r="H222" s="16"/>
      <c r="I222" s="16"/>
      <c r="J222" s="16"/>
      <c r="K222" s="16"/>
      <c r="L222" s="16"/>
      <c r="M222" s="16"/>
      <c r="N222" s="16"/>
      <c r="O222" s="16">
        <v>0.4</v>
      </c>
      <c r="P222" s="16"/>
      <c r="Q222" s="43">
        <v>0.4</v>
      </c>
      <c r="R222" s="17" t="s">
        <v>607</v>
      </c>
      <c r="S222" s="16"/>
      <c r="T222" s="16"/>
      <c r="U222" s="16"/>
      <c r="V222" s="16"/>
      <c r="W222" s="16"/>
      <c r="X222" s="16"/>
      <c r="Y222" s="16"/>
      <c r="Z222" s="16">
        <v>0.4</v>
      </c>
      <c r="AA222" s="43"/>
    </row>
    <row r="223" spans="1:27">
      <c r="A223" s="120">
        <v>69</v>
      </c>
      <c r="B223" s="16" t="s">
        <v>1825</v>
      </c>
      <c r="C223" s="228" t="s">
        <v>1826</v>
      </c>
      <c r="D223" s="16"/>
      <c r="E223" s="16">
        <v>0.6</v>
      </c>
      <c r="F223" s="16"/>
      <c r="G223" s="16"/>
      <c r="H223" s="16"/>
      <c r="I223" s="16"/>
      <c r="J223" s="16"/>
      <c r="K223" s="16"/>
      <c r="L223" s="16"/>
      <c r="M223" s="16"/>
      <c r="N223" s="16"/>
      <c r="O223" s="16">
        <v>0.6</v>
      </c>
      <c r="P223" s="16"/>
      <c r="Q223" s="43">
        <v>0.6</v>
      </c>
      <c r="R223" s="17" t="s">
        <v>607</v>
      </c>
      <c r="S223" s="16"/>
      <c r="T223" s="16"/>
      <c r="U223" s="16"/>
      <c r="V223" s="16"/>
      <c r="W223" s="16"/>
      <c r="X223" s="16"/>
      <c r="Y223" s="16"/>
      <c r="Z223" s="16">
        <v>0.6</v>
      </c>
      <c r="AA223" s="43"/>
    </row>
    <row r="224" spans="1:27">
      <c r="A224" s="120">
        <v>70</v>
      </c>
      <c r="B224" s="16" t="s">
        <v>1827</v>
      </c>
      <c r="C224" s="228" t="s">
        <v>1828</v>
      </c>
      <c r="D224" s="16"/>
      <c r="E224" s="16">
        <v>0.9</v>
      </c>
      <c r="F224" s="16"/>
      <c r="G224" s="16"/>
      <c r="H224" s="16"/>
      <c r="I224" s="16"/>
      <c r="J224" s="16"/>
      <c r="K224" s="16"/>
      <c r="L224" s="16"/>
      <c r="M224" s="16"/>
      <c r="N224" s="16"/>
      <c r="O224" s="16">
        <v>0.9</v>
      </c>
      <c r="P224" s="16"/>
      <c r="Q224" s="43">
        <v>0.9</v>
      </c>
      <c r="R224" s="17" t="s">
        <v>607</v>
      </c>
      <c r="S224" s="16"/>
      <c r="T224" s="16"/>
      <c r="U224" s="16"/>
      <c r="V224" s="16"/>
      <c r="W224" s="16"/>
      <c r="X224" s="16"/>
      <c r="Y224" s="16"/>
      <c r="Z224" s="16">
        <v>0.9</v>
      </c>
      <c r="AA224" s="43"/>
    </row>
    <row r="225" spans="1:27">
      <c r="A225" s="120">
        <v>71</v>
      </c>
      <c r="B225" s="16" t="s">
        <v>1829</v>
      </c>
      <c r="C225" s="228" t="s">
        <v>1830</v>
      </c>
      <c r="D225" s="16"/>
      <c r="E225" s="16">
        <v>2</v>
      </c>
      <c r="F225" s="16"/>
      <c r="G225" s="16"/>
      <c r="H225" s="16"/>
      <c r="I225" s="16"/>
      <c r="J225" s="16"/>
      <c r="K225" s="16"/>
      <c r="L225" s="16"/>
      <c r="M225" s="16"/>
      <c r="N225" s="16"/>
      <c r="O225" s="16">
        <v>2</v>
      </c>
      <c r="P225" s="16"/>
      <c r="Q225" s="43">
        <v>2</v>
      </c>
      <c r="R225" s="17" t="s">
        <v>607</v>
      </c>
      <c r="S225" s="16"/>
      <c r="T225" s="16"/>
      <c r="U225" s="16"/>
      <c r="V225" s="16"/>
      <c r="W225" s="16"/>
      <c r="X225" s="16"/>
      <c r="Y225" s="16"/>
      <c r="Z225" s="16">
        <v>2</v>
      </c>
      <c r="AA225" s="43"/>
    </row>
    <row r="226" spans="1:27">
      <c r="A226" s="120">
        <v>72</v>
      </c>
      <c r="B226" s="16" t="s">
        <v>1831</v>
      </c>
      <c r="C226" s="228" t="s">
        <v>1832</v>
      </c>
      <c r="D226" s="16"/>
      <c r="E226" s="16">
        <v>1.5</v>
      </c>
      <c r="F226" s="16"/>
      <c r="G226" s="16"/>
      <c r="H226" s="16"/>
      <c r="I226" s="16"/>
      <c r="J226" s="16"/>
      <c r="K226" s="16"/>
      <c r="L226" s="16"/>
      <c r="M226" s="16"/>
      <c r="N226" s="16"/>
      <c r="O226" s="16">
        <v>1.5</v>
      </c>
      <c r="P226" s="16"/>
      <c r="Q226" s="43">
        <v>1.5</v>
      </c>
      <c r="R226" s="17" t="s">
        <v>607</v>
      </c>
      <c r="S226" s="16"/>
      <c r="T226" s="16"/>
      <c r="U226" s="16"/>
      <c r="V226" s="16"/>
      <c r="W226" s="16"/>
      <c r="X226" s="16"/>
      <c r="Y226" s="16"/>
      <c r="Z226" s="16">
        <v>1.5</v>
      </c>
      <c r="AA226" s="43"/>
    </row>
    <row r="227" spans="1:27">
      <c r="A227" s="120">
        <v>73</v>
      </c>
      <c r="B227" s="16" t="s">
        <v>1833</v>
      </c>
      <c r="C227" s="228" t="s">
        <v>1834</v>
      </c>
      <c r="D227" s="16"/>
      <c r="E227" s="16">
        <v>1</v>
      </c>
      <c r="F227" s="16"/>
      <c r="G227" s="16"/>
      <c r="H227" s="16"/>
      <c r="I227" s="16"/>
      <c r="J227" s="16"/>
      <c r="K227" s="16"/>
      <c r="L227" s="16"/>
      <c r="M227" s="16"/>
      <c r="N227" s="16"/>
      <c r="O227" s="16">
        <v>1</v>
      </c>
      <c r="P227" s="16"/>
      <c r="Q227" s="43">
        <v>1</v>
      </c>
      <c r="R227" s="17" t="s">
        <v>607</v>
      </c>
      <c r="S227" s="16"/>
      <c r="T227" s="16"/>
      <c r="U227" s="16"/>
      <c r="V227" s="16"/>
      <c r="W227" s="16"/>
      <c r="X227" s="16"/>
      <c r="Y227" s="16"/>
      <c r="Z227" s="16">
        <v>1</v>
      </c>
      <c r="AA227" s="43"/>
    </row>
    <row r="228" spans="1:27">
      <c r="A228" s="120">
        <v>74</v>
      </c>
      <c r="B228" s="16" t="s">
        <v>1835</v>
      </c>
      <c r="C228" s="228" t="s">
        <v>1836</v>
      </c>
      <c r="D228" s="16"/>
      <c r="E228" s="16">
        <v>0.2</v>
      </c>
      <c r="F228" s="16"/>
      <c r="G228" s="16"/>
      <c r="H228" s="16"/>
      <c r="I228" s="16"/>
      <c r="J228" s="16"/>
      <c r="K228" s="16"/>
      <c r="L228" s="16"/>
      <c r="M228" s="16"/>
      <c r="N228" s="16"/>
      <c r="O228" s="16">
        <v>0.2</v>
      </c>
      <c r="P228" s="16"/>
      <c r="Q228" s="43">
        <v>0.2</v>
      </c>
      <c r="R228" s="17" t="s">
        <v>607</v>
      </c>
      <c r="S228" s="16"/>
      <c r="T228" s="16"/>
      <c r="U228" s="16"/>
      <c r="V228" s="16"/>
      <c r="W228" s="16"/>
      <c r="X228" s="16"/>
      <c r="Y228" s="16"/>
      <c r="Z228" s="16">
        <v>0.2</v>
      </c>
      <c r="AA228" s="43"/>
    </row>
    <row r="229" spans="1:27">
      <c r="A229" s="120">
        <v>75</v>
      </c>
      <c r="B229" s="16" t="s">
        <v>1837</v>
      </c>
      <c r="C229" s="228" t="s">
        <v>1838</v>
      </c>
      <c r="D229" s="16"/>
      <c r="E229" s="16">
        <v>0.5</v>
      </c>
      <c r="F229" s="16"/>
      <c r="G229" s="16"/>
      <c r="H229" s="16"/>
      <c r="I229" s="16"/>
      <c r="J229" s="16"/>
      <c r="K229" s="16"/>
      <c r="L229" s="16"/>
      <c r="M229" s="16"/>
      <c r="N229" s="16"/>
      <c r="O229" s="16">
        <v>0.5</v>
      </c>
      <c r="P229" s="16"/>
      <c r="Q229" s="43">
        <v>0.5</v>
      </c>
      <c r="R229" s="17" t="s">
        <v>607</v>
      </c>
      <c r="S229" s="16"/>
      <c r="T229" s="16"/>
      <c r="U229" s="16"/>
      <c r="V229" s="16"/>
      <c r="W229" s="16"/>
      <c r="X229" s="16"/>
      <c r="Y229" s="16"/>
      <c r="Z229" s="16">
        <v>0.5</v>
      </c>
      <c r="AA229" s="43"/>
    </row>
    <row r="230" spans="1:27">
      <c r="A230" s="120">
        <v>76</v>
      </c>
      <c r="B230" s="16" t="s">
        <v>1839</v>
      </c>
      <c r="C230" s="228" t="s">
        <v>1840</v>
      </c>
      <c r="D230" s="16"/>
      <c r="E230" s="16">
        <v>0.5</v>
      </c>
      <c r="F230" s="16"/>
      <c r="G230" s="16"/>
      <c r="H230" s="16"/>
      <c r="I230" s="16"/>
      <c r="J230" s="16"/>
      <c r="K230" s="16"/>
      <c r="L230" s="16"/>
      <c r="M230" s="16"/>
      <c r="N230" s="16"/>
      <c r="O230" s="16">
        <v>0.5</v>
      </c>
      <c r="P230" s="16"/>
      <c r="Q230" s="43">
        <v>0.5</v>
      </c>
      <c r="R230" s="17" t="s">
        <v>607</v>
      </c>
      <c r="S230" s="16"/>
      <c r="T230" s="16"/>
      <c r="U230" s="16"/>
      <c r="V230" s="16"/>
      <c r="W230" s="16"/>
      <c r="X230" s="16"/>
      <c r="Y230" s="16"/>
      <c r="Z230" s="16">
        <v>0.5</v>
      </c>
      <c r="AA230" s="43"/>
    </row>
    <row r="231" spans="1:27">
      <c r="A231" s="120">
        <v>77</v>
      </c>
      <c r="B231" s="16" t="s">
        <v>1841</v>
      </c>
      <c r="C231" s="228" t="s">
        <v>1842</v>
      </c>
      <c r="D231" s="16"/>
      <c r="E231" s="16">
        <v>0.7</v>
      </c>
      <c r="F231" s="16"/>
      <c r="G231" s="16"/>
      <c r="H231" s="16"/>
      <c r="I231" s="16"/>
      <c r="J231" s="16"/>
      <c r="K231" s="16"/>
      <c r="L231" s="16"/>
      <c r="M231" s="16"/>
      <c r="N231" s="16"/>
      <c r="O231" s="16">
        <v>0.7</v>
      </c>
      <c r="P231" s="16"/>
      <c r="Q231" s="43">
        <v>0.7</v>
      </c>
      <c r="R231" s="17" t="s">
        <v>607</v>
      </c>
      <c r="S231" s="16"/>
      <c r="T231" s="16"/>
      <c r="U231" s="16"/>
      <c r="V231" s="16"/>
      <c r="W231" s="16"/>
      <c r="X231" s="16"/>
      <c r="Y231" s="16"/>
      <c r="Z231" s="16">
        <v>0.7</v>
      </c>
      <c r="AA231" s="43"/>
    </row>
    <row r="232" spans="1:27">
      <c r="A232" s="120">
        <v>78</v>
      </c>
      <c r="B232" s="16" t="s">
        <v>1843</v>
      </c>
      <c r="C232" s="228" t="s">
        <v>1844</v>
      </c>
      <c r="D232" s="16"/>
      <c r="E232" s="16">
        <v>0.2</v>
      </c>
      <c r="F232" s="16"/>
      <c r="G232" s="16"/>
      <c r="H232" s="16"/>
      <c r="I232" s="16"/>
      <c r="J232" s="16"/>
      <c r="K232" s="16"/>
      <c r="L232" s="16"/>
      <c r="M232" s="16"/>
      <c r="N232" s="16"/>
      <c r="O232" s="16">
        <v>0.2</v>
      </c>
      <c r="P232" s="16"/>
      <c r="Q232" s="43">
        <v>0.2</v>
      </c>
      <c r="R232" s="17" t="s">
        <v>607</v>
      </c>
      <c r="S232" s="16"/>
      <c r="T232" s="16"/>
      <c r="U232" s="16"/>
      <c r="V232" s="16"/>
      <c r="W232" s="16"/>
      <c r="X232" s="16"/>
      <c r="Y232" s="16"/>
      <c r="Z232" s="16">
        <v>0.2</v>
      </c>
      <c r="AA232" s="43"/>
    </row>
    <row r="233" spans="1:27">
      <c r="A233" s="120">
        <v>79</v>
      </c>
      <c r="B233" s="16" t="s">
        <v>1845</v>
      </c>
      <c r="C233" s="228" t="s">
        <v>1846</v>
      </c>
      <c r="D233" s="16"/>
      <c r="E233" s="16">
        <v>0.2</v>
      </c>
      <c r="F233" s="16"/>
      <c r="G233" s="16"/>
      <c r="H233" s="16"/>
      <c r="I233" s="16"/>
      <c r="J233" s="16"/>
      <c r="K233" s="16"/>
      <c r="L233" s="16"/>
      <c r="M233" s="16"/>
      <c r="N233" s="16"/>
      <c r="O233" s="16">
        <v>0.2</v>
      </c>
      <c r="P233" s="16"/>
      <c r="Q233" s="43">
        <v>0.2</v>
      </c>
      <c r="R233" s="17" t="s">
        <v>607</v>
      </c>
      <c r="S233" s="16"/>
      <c r="T233" s="16"/>
      <c r="U233" s="16"/>
      <c r="V233" s="16"/>
      <c r="W233" s="16"/>
      <c r="X233" s="16"/>
      <c r="Y233" s="16"/>
      <c r="Z233" s="16">
        <v>0.2</v>
      </c>
      <c r="AA233" s="43"/>
    </row>
    <row r="234" spans="1:27">
      <c r="A234" s="120">
        <v>80</v>
      </c>
      <c r="B234" s="16" t="s">
        <v>1847</v>
      </c>
      <c r="C234" s="228" t="s">
        <v>1848</v>
      </c>
      <c r="D234" s="16"/>
      <c r="E234" s="16">
        <v>0.2</v>
      </c>
      <c r="F234" s="16"/>
      <c r="G234" s="16"/>
      <c r="H234" s="16"/>
      <c r="I234" s="16"/>
      <c r="J234" s="16"/>
      <c r="K234" s="16"/>
      <c r="L234" s="16"/>
      <c r="M234" s="16"/>
      <c r="N234" s="16"/>
      <c r="O234" s="16">
        <v>0.2</v>
      </c>
      <c r="P234" s="16"/>
      <c r="Q234" s="43">
        <v>0.2</v>
      </c>
      <c r="R234" s="17" t="s">
        <v>607</v>
      </c>
      <c r="S234" s="16"/>
      <c r="T234" s="16"/>
      <c r="U234" s="16"/>
      <c r="V234" s="16"/>
      <c r="W234" s="16"/>
      <c r="X234" s="16"/>
      <c r="Y234" s="16"/>
      <c r="Z234" s="16">
        <v>0.2</v>
      </c>
      <c r="AA234" s="43"/>
    </row>
    <row r="235" spans="1:27">
      <c r="A235" s="120">
        <v>81</v>
      </c>
      <c r="B235" s="16" t="s">
        <v>1849</v>
      </c>
      <c r="C235" s="228" t="s">
        <v>1850</v>
      </c>
      <c r="D235" s="16"/>
      <c r="E235" s="16">
        <v>0.1</v>
      </c>
      <c r="F235" s="16"/>
      <c r="G235" s="16"/>
      <c r="H235" s="16"/>
      <c r="I235" s="16"/>
      <c r="J235" s="16"/>
      <c r="K235" s="16"/>
      <c r="L235" s="16"/>
      <c r="M235" s="16"/>
      <c r="N235" s="16"/>
      <c r="O235" s="16">
        <v>0.1</v>
      </c>
      <c r="P235" s="16"/>
      <c r="Q235" s="43">
        <v>0.1</v>
      </c>
      <c r="R235" s="17" t="s">
        <v>607</v>
      </c>
      <c r="S235" s="16"/>
      <c r="T235" s="16"/>
      <c r="U235" s="16"/>
      <c r="V235" s="16"/>
      <c r="W235" s="16"/>
      <c r="X235" s="16"/>
      <c r="Y235" s="16"/>
      <c r="Z235" s="16">
        <v>0.1</v>
      </c>
      <c r="AA235" s="43"/>
    </row>
    <row r="236" spans="1:27">
      <c r="A236" s="120">
        <v>82</v>
      </c>
      <c r="B236" s="16" t="s">
        <v>1851</v>
      </c>
      <c r="C236" s="228" t="s">
        <v>1852</v>
      </c>
      <c r="D236" s="16"/>
      <c r="E236" s="16">
        <v>0.1</v>
      </c>
      <c r="F236" s="16"/>
      <c r="G236" s="16"/>
      <c r="H236" s="16"/>
      <c r="I236" s="16"/>
      <c r="J236" s="16"/>
      <c r="K236" s="16"/>
      <c r="L236" s="16"/>
      <c r="M236" s="16"/>
      <c r="N236" s="16"/>
      <c r="O236" s="16">
        <v>0.1</v>
      </c>
      <c r="P236" s="16"/>
      <c r="Q236" s="43">
        <v>0.1</v>
      </c>
      <c r="R236" s="17" t="s">
        <v>607</v>
      </c>
      <c r="S236" s="16"/>
      <c r="T236" s="16"/>
      <c r="U236" s="16"/>
      <c r="V236" s="16"/>
      <c r="W236" s="16"/>
      <c r="X236" s="16"/>
      <c r="Y236" s="16"/>
      <c r="Z236" s="16">
        <v>0.1</v>
      </c>
      <c r="AA236" s="43"/>
    </row>
    <row r="237" spans="1:27">
      <c r="A237" s="120">
        <v>83</v>
      </c>
      <c r="B237" s="16" t="s">
        <v>1853</v>
      </c>
      <c r="C237" s="228" t="s">
        <v>1854</v>
      </c>
      <c r="D237" s="16"/>
      <c r="E237" s="16">
        <v>0.1</v>
      </c>
      <c r="F237" s="16"/>
      <c r="G237" s="16"/>
      <c r="H237" s="16"/>
      <c r="I237" s="16"/>
      <c r="J237" s="16"/>
      <c r="K237" s="16"/>
      <c r="L237" s="16"/>
      <c r="M237" s="16"/>
      <c r="N237" s="16"/>
      <c r="O237" s="16">
        <v>0.1</v>
      </c>
      <c r="P237" s="16"/>
      <c r="Q237" s="43">
        <v>0.1</v>
      </c>
      <c r="R237" s="17" t="s">
        <v>607</v>
      </c>
      <c r="S237" s="16"/>
      <c r="T237" s="16"/>
      <c r="U237" s="16"/>
      <c r="V237" s="16"/>
      <c r="W237" s="16"/>
      <c r="X237" s="16"/>
      <c r="Y237" s="16"/>
      <c r="Z237" s="16">
        <v>0.1</v>
      </c>
      <c r="AA237" s="43"/>
    </row>
    <row r="238" spans="1:27">
      <c r="A238" s="120">
        <v>84</v>
      </c>
      <c r="B238" s="16" t="s">
        <v>1855</v>
      </c>
      <c r="C238" s="228" t="s">
        <v>1856</v>
      </c>
      <c r="D238" s="16"/>
      <c r="E238" s="16">
        <v>6</v>
      </c>
      <c r="F238" s="16"/>
      <c r="G238" s="16"/>
      <c r="H238" s="16"/>
      <c r="I238" s="16"/>
      <c r="J238" s="16"/>
      <c r="K238" s="16"/>
      <c r="L238" s="16"/>
      <c r="M238" s="16"/>
      <c r="N238" s="16"/>
      <c r="O238" s="16">
        <v>6</v>
      </c>
      <c r="P238" s="16"/>
      <c r="Q238" s="43">
        <v>6</v>
      </c>
      <c r="R238" s="17" t="s">
        <v>607</v>
      </c>
      <c r="S238" s="16"/>
      <c r="T238" s="16"/>
      <c r="U238" s="16"/>
      <c r="V238" s="16"/>
      <c r="W238" s="16"/>
      <c r="X238" s="16"/>
      <c r="Y238" s="16"/>
      <c r="Z238" s="16">
        <v>6</v>
      </c>
      <c r="AA238" s="43"/>
    </row>
    <row r="239" spans="1:27">
      <c r="A239" s="120">
        <v>85</v>
      </c>
      <c r="B239" s="16" t="s">
        <v>1857</v>
      </c>
      <c r="C239" s="228" t="s">
        <v>1858</v>
      </c>
      <c r="D239" s="16"/>
      <c r="E239" s="16">
        <v>4.4000000000000004</v>
      </c>
      <c r="F239" s="16"/>
      <c r="G239" s="16"/>
      <c r="H239" s="16"/>
      <c r="I239" s="16"/>
      <c r="J239" s="16"/>
      <c r="K239" s="16"/>
      <c r="L239" s="16"/>
      <c r="M239" s="16"/>
      <c r="N239" s="16"/>
      <c r="O239" s="16">
        <v>4.4000000000000004</v>
      </c>
      <c r="P239" s="16"/>
      <c r="Q239" s="43">
        <v>4.4000000000000004</v>
      </c>
      <c r="R239" s="17" t="s">
        <v>607</v>
      </c>
      <c r="S239" s="16"/>
      <c r="T239" s="16"/>
      <c r="U239" s="16"/>
      <c r="V239" s="16"/>
      <c r="W239" s="16"/>
      <c r="X239" s="16"/>
      <c r="Y239" s="16"/>
      <c r="Z239" s="16">
        <v>4.4000000000000004</v>
      </c>
      <c r="AA239" s="43"/>
    </row>
    <row r="240" spans="1:27">
      <c r="A240" s="120">
        <v>86</v>
      </c>
      <c r="B240" s="16" t="s">
        <v>1859</v>
      </c>
      <c r="C240" s="228" t="s">
        <v>1860</v>
      </c>
      <c r="D240" s="16"/>
      <c r="E240" s="16">
        <v>3</v>
      </c>
      <c r="F240" s="16"/>
      <c r="G240" s="16"/>
      <c r="H240" s="16"/>
      <c r="I240" s="16"/>
      <c r="J240" s="16"/>
      <c r="K240" s="16"/>
      <c r="L240" s="16"/>
      <c r="M240" s="16"/>
      <c r="N240" s="16"/>
      <c r="O240" s="16">
        <v>3</v>
      </c>
      <c r="P240" s="16"/>
      <c r="Q240" s="43">
        <v>3</v>
      </c>
      <c r="R240" s="17" t="s">
        <v>607</v>
      </c>
      <c r="S240" s="16"/>
      <c r="T240" s="16"/>
      <c r="U240" s="16"/>
      <c r="V240" s="16"/>
      <c r="W240" s="16"/>
      <c r="X240" s="16"/>
      <c r="Y240" s="16"/>
      <c r="Z240" s="16">
        <v>3</v>
      </c>
      <c r="AA240" s="43"/>
    </row>
    <row r="241" spans="1:27">
      <c r="A241" s="120">
        <v>87</v>
      </c>
      <c r="B241" s="16" t="s">
        <v>1861</v>
      </c>
      <c r="C241" s="228" t="s">
        <v>1862</v>
      </c>
      <c r="D241" s="16"/>
      <c r="E241" s="16">
        <v>0.1</v>
      </c>
      <c r="F241" s="16"/>
      <c r="G241" s="16"/>
      <c r="H241" s="16"/>
      <c r="I241" s="16"/>
      <c r="J241" s="16"/>
      <c r="K241" s="16"/>
      <c r="L241" s="16"/>
      <c r="M241" s="16"/>
      <c r="N241" s="16"/>
      <c r="O241" s="16">
        <v>0.1</v>
      </c>
      <c r="P241" s="16"/>
      <c r="Q241" s="43">
        <v>0.1</v>
      </c>
      <c r="R241" s="17" t="s">
        <v>607</v>
      </c>
      <c r="S241" s="16"/>
      <c r="T241" s="16"/>
      <c r="U241" s="16"/>
      <c r="V241" s="16"/>
      <c r="W241" s="16"/>
      <c r="X241" s="16"/>
      <c r="Y241" s="16"/>
      <c r="Z241" s="16">
        <v>0.1</v>
      </c>
      <c r="AA241" s="43"/>
    </row>
    <row r="242" spans="1:27">
      <c r="A242" s="120">
        <v>88</v>
      </c>
      <c r="B242" s="16" t="s">
        <v>1863</v>
      </c>
      <c r="C242" s="228" t="s">
        <v>1864</v>
      </c>
      <c r="D242" s="16"/>
      <c r="E242" s="16">
        <v>0.4</v>
      </c>
      <c r="F242" s="16"/>
      <c r="G242" s="16"/>
      <c r="H242" s="16"/>
      <c r="I242" s="16"/>
      <c r="J242" s="16"/>
      <c r="K242" s="16"/>
      <c r="L242" s="16"/>
      <c r="M242" s="16"/>
      <c r="N242" s="16"/>
      <c r="O242" s="16">
        <v>0.4</v>
      </c>
      <c r="P242" s="16"/>
      <c r="Q242" s="43">
        <v>0.4</v>
      </c>
      <c r="R242" s="17" t="s">
        <v>607</v>
      </c>
      <c r="S242" s="16"/>
      <c r="T242" s="16"/>
      <c r="U242" s="16"/>
      <c r="V242" s="16"/>
      <c r="W242" s="16"/>
      <c r="X242" s="16"/>
      <c r="Y242" s="16"/>
      <c r="Z242" s="16">
        <v>0.4</v>
      </c>
      <c r="AA242" s="43"/>
    </row>
    <row r="243" spans="1:27">
      <c r="A243" s="120">
        <v>89</v>
      </c>
      <c r="B243" s="16" t="s">
        <v>1865</v>
      </c>
      <c r="C243" s="228" t="s">
        <v>1866</v>
      </c>
      <c r="D243" s="16"/>
      <c r="E243" s="16">
        <v>0.3</v>
      </c>
      <c r="F243" s="16"/>
      <c r="G243" s="16"/>
      <c r="H243" s="16"/>
      <c r="I243" s="16"/>
      <c r="J243" s="16"/>
      <c r="K243" s="16"/>
      <c r="L243" s="16"/>
      <c r="M243" s="16"/>
      <c r="N243" s="16"/>
      <c r="O243" s="16">
        <v>0.3</v>
      </c>
      <c r="P243" s="16"/>
      <c r="Q243" s="43">
        <v>0.3</v>
      </c>
      <c r="R243" s="17" t="s">
        <v>607</v>
      </c>
      <c r="S243" s="16"/>
      <c r="T243" s="16"/>
      <c r="U243" s="16"/>
      <c r="V243" s="16"/>
      <c r="W243" s="16"/>
      <c r="X243" s="16"/>
      <c r="Y243" s="16"/>
      <c r="Z243" s="16">
        <v>0.3</v>
      </c>
      <c r="AA243" s="43"/>
    </row>
    <row r="244" spans="1:27">
      <c r="A244" s="120">
        <v>90</v>
      </c>
      <c r="B244" s="16" t="s">
        <v>1867</v>
      </c>
      <c r="C244" s="228" t="s">
        <v>1868</v>
      </c>
      <c r="D244" s="16"/>
      <c r="E244" s="16">
        <v>0.3</v>
      </c>
      <c r="F244" s="16"/>
      <c r="G244" s="16"/>
      <c r="H244" s="16"/>
      <c r="I244" s="16"/>
      <c r="J244" s="16"/>
      <c r="K244" s="16"/>
      <c r="L244" s="16"/>
      <c r="M244" s="16"/>
      <c r="N244" s="16"/>
      <c r="O244" s="16">
        <v>0.3</v>
      </c>
      <c r="P244" s="16"/>
      <c r="Q244" s="43">
        <v>0.3</v>
      </c>
      <c r="R244" s="17" t="s">
        <v>607</v>
      </c>
      <c r="S244" s="16"/>
      <c r="T244" s="16"/>
      <c r="U244" s="16"/>
      <c r="V244" s="16"/>
      <c r="W244" s="16"/>
      <c r="X244" s="16"/>
      <c r="Y244" s="16"/>
      <c r="Z244" s="16">
        <v>0.3</v>
      </c>
      <c r="AA244" s="43"/>
    </row>
    <row r="245" spans="1:27">
      <c r="A245" s="120">
        <v>91</v>
      </c>
      <c r="B245" s="16" t="s">
        <v>1869</v>
      </c>
      <c r="C245" s="228" t="s">
        <v>1870</v>
      </c>
      <c r="D245" s="16"/>
      <c r="E245" s="16">
        <v>0.2</v>
      </c>
      <c r="F245" s="16"/>
      <c r="G245" s="16"/>
      <c r="H245" s="16"/>
      <c r="I245" s="16"/>
      <c r="J245" s="16"/>
      <c r="K245" s="16"/>
      <c r="L245" s="16"/>
      <c r="M245" s="16"/>
      <c r="N245" s="16"/>
      <c r="O245" s="16">
        <v>0.2</v>
      </c>
      <c r="P245" s="16"/>
      <c r="Q245" s="43">
        <v>0.2</v>
      </c>
      <c r="R245" s="17" t="s">
        <v>607</v>
      </c>
      <c r="S245" s="16"/>
      <c r="T245" s="16"/>
      <c r="U245" s="16"/>
      <c r="V245" s="16"/>
      <c r="W245" s="16"/>
      <c r="X245" s="16"/>
      <c r="Y245" s="16"/>
      <c r="Z245" s="16">
        <v>0.2</v>
      </c>
      <c r="AA245" s="43"/>
    </row>
    <row r="246" spans="1:27">
      <c r="A246" s="120">
        <v>92</v>
      </c>
      <c r="B246" s="16" t="s">
        <v>1871</v>
      </c>
      <c r="C246" s="228" t="s">
        <v>1872</v>
      </c>
      <c r="D246" s="16"/>
      <c r="E246" s="16">
        <v>0.1</v>
      </c>
      <c r="F246" s="16"/>
      <c r="G246" s="16"/>
      <c r="H246" s="16"/>
      <c r="I246" s="16"/>
      <c r="J246" s="16"/>
      <c r="K246" s="16"/>
      <c r="L246" s="16"/>
      <c r="M246" s="16"/>
      <c r="N246" s="16"/>
      <c r="O246" s="16">
        <v>0.1</v>
      </c>
      <c r="P246" s="16"/>
      <c r="Q246" s="43">
        <v>0.1</v>
      </c>
      <c r="R246" s="17" t="s">
        <v>607</v>
      </c>
      <c r="S246" s="16"/>
      <c r="T246" s="16"/>
      <c r="U246" s="16"/>
      <c r="V246" s="16"/>
      <c r="W246" s="16"/>
      <c r="X246" s="16"/>
      <c r="Y246" s="16"/>
      <c r="Z246" s="16">
        <v>0.1</v>
      </c>
      <c r="AA246" s="43"/>
    </row>
    <row r="247" spans="1:27">
      <c r="A247" s="120">
        <v>93</v>
      </c>
      <c r="B247" s="16" t="s">
        <v>1873</v>
      </c>
      <c r="C247" s="228" t="s">
        <v>1874</v>
      </c>
      <c r="D247" s="16"/>
      <c r="E247" s="16">
        <v>0.1</v>
      </c>
      <c r="F247" s="16"/>
      <c r="G247" s="16"/>
      <c r="H247" s="16"/>
      <c r="I247" s="16"/>
      <c r="J247" s="16"/>
      <c r="K247" s="16"/>
      <c r="L247" s="16"/>
      <c r="M247" s="16"/>
      <c r="N247" s="16"/>
      <c r="O247" s="16">
        <v>0.1</v>
      </c>
      <c r="P247" s="16"/>
      <c r="Q247" s="43">
        <v>0.1</v>
      </c>
      <c r="R247" s="17" t="s">
        <v>607</v>
      </c>
      <c r="S247" s="16"/>
      <c r="T247" s="16"/>
      <c r="U247" s="16"/>
      <c r="V247" s="16"/>
      <c r="W247" s="16"/>
      <c r="X247" s="16"/>
      <c r="Y247" s="16"/>
      <c r="Z247" s="16">
        <v>0.1</v>
      </c>
      <c r="AA247" s="43"/>
    </row>
    <row r="248" spans="1:27">
      <c r="A248" s="120">
        <v>94</v>
      </c>
      <c r="B248" s="16" t="s">
        <v>1875</v>
      </c>
      <c r="C248" s="228" t="s">
        <v>1876</v>
      </c>
      <c r="D248" s="16"/>
      <c r="E248" s="16">
        <v>0.9</v>
      </c>
      <c r="F248" s="16"/>
      <c r="G248" s="16"/>
      <c r="H248" s="16"/>
      <c r="I248" s="16"/>
      <c r="J248" s="16"/>
      <c r="K248" s="16"/>
      <c r="L248" s="16"/>
      <c r="M248" s="16"/>
      <c r="N248" s="16"/>
      <c r="O248" s="16">
        <v>0.9</v>
      </c>
      <c r="P248" s="16"/>
      <c r="Q248" s="43">
        <v>0.9</v>
      </c>
      <c r="R248" s="17" t="s">
        <v>607</v>
      </c>
      <c r="S248" s="16"/>
      <c r="T248" s="16"/>
      <c r="U248" s="16"/>
      <c r="V248" s="16"/>
      <c r="W248" s="16"/>
      <c r="X248" s="16"/>
      <c r="Y248" s="16"/>
      <c r="Z248" s="16">
        <v>0.9</v>
      </c>
      <c r="AA248" s="43"/>
    </row>
    <row r="249" spans="1:27">
      <c r="A249" s="120">
        <v>95</v>
      </c>
      <c r="B249" s="16" t="s">
        <v>1877</v>
      </c>
      <c r="C249" s="228" t="s">
        <v>1878</v>
      </c>
      <c r="D249" s="16"/>
      <c r="E249" s="16">
        <v>0.4</v>
      </c>
      <c r="F249" s="16"/>
      <c r="G249" s="16"/>
      <c r="H249" s="16"/>
      <c r="I249" s="16"/>
      <c r="J249" s="16"/>
      <c r="K249" s="16"/>
      <c r="L249" s="16"/>
      <c r="M249" s="16"/>
      <c r="N249" s="16"/>
      <c r="O249" s="16">
        <v>0.4</v>
      </c>
      <c r="P249" s="16"/>
      <c r="Q249" s="43">
        <v>0.4</v>
      </c>
      <c r="R249" s="17" t="s">
        <v>607</v>
      </c>
      <c r="S249" s="16"/>
      <c r="T249" s="16"/>
      <c r="U249" s="16"/>
      <c r="V249" s="16"/>
      <c r="W249" s="16"/>
      <c r="X249" s="16"/>
      <c r="Y249" s="16"/>
      <c r="Z249" s="16">
        <v>0.4</v>
      </c>
      <c r="AA249" s="43"/>
    </row>
    <row r="250" spans="1:27">
      <c r="A250" s="120">
        <v>96</v>
      </c>
      <c r="B250" s="16" t="s">
        <v>1879</v>
      </c>
      <c r="C250" s="228" t="s">
        <v>1880</v>
      </c>
      <c r="D250" s="16"/>
      <c r="E250" s="16">
        <v>0.3</v>
      </c>
      <c r="F250" s="16"/>
      <c r="G250" s="16"/>
      <c r="H250" s="16"/>
      <c r="I250" s="16"/>
      <c r="J250" s="16"/>
      <c r="K250" s="16"/>
      <c r="L250" s="16"/>
      <c r="M250" s="16"/>
      <c r="N250" s="16"/>
      <c r="O250" s="16">
        <v>0.3</v>
      </c>
      <c r="P250" s="16"/>
      <c r="Q250" s="43">
        <v>0.3</v>
      </c>
      <c r="R250" s="17" t="s">
        <v>607</v>
      </c>
      <c r="S250" s="16"/>
      <c r="T250" s="16"/>
      <c r="U250" s="16"/>
      <c r="V250" s="16"/>
      <c r="W250" s="16"/>
      <c r="X250" s="16"/>
      <c r="Y250" s="16"/>
      <c r="Z250" s="16">
        <v>0.3</v>
      </c>
      <c r="AA250" s="43"/>
    </row>
    <row r="251" spans="1:27">
      <c r="A251" s="120">
        <v>97</v>
      </c>
      <c r="B251" s="16" t="s">
        <v>1881</v>
      </c>
      <c r="C251" s="228" t="s">
        <v>1882</v>
      </c>
      <c r="D251" s="16"/>
      <c r="E251" s="16">
        <v>0.1</v>
      </c>
      <c r="F251" s="16"/>
      <c r="G251" s="16"/>
      <c r="H251" s="16"/>
      <c r="I251" s="16"/>
      <c r="J251" s="16"/>
      <c r="K251" s="16"/>
      <c r="L251" s="16"/>
      <c r="M251" s="16"/>
      <c r="N251" s="16"/>
      <c r="O251" s="16">
        <v>0.1</v>
      </c>
      <c r="P251" s="16"/>
      <c r="Q251" s="43">
        <v>0.1</v>
      </c>
      <c r="R251" s="17" t="s">
        <v>607</v>
      </c>
      <c r="S251" s="16"/>
      <c r="T251" s="16"/>
      <c r="U251" s="16"/>
      <c r="V251" s="16"/>
      <c r="W251" s="16"/>
      <c r="X251" s="16"/>
      <c r="Y251" s="16"/>
      <c r="Z251" s="16">
        <v>0.1</v>
      </c>
      <c r="AA251" s="43"/>
    </row>
    <row r="252" spans="1:27">
      <c r="A252" s="120">
        <v>98</v>
      </c>
      <c r="B252" s="16" t="s">
        <v>1883</v>
      </c>
      <c r="C252" s="228" t="s">
        <v>1884</v>
      </c>
      <c r="D252" s="16"/>
      <c r="E252" s="16">
        <v>1</v>
      </c>
      <c r="F252" s="16">
        <v>1</v>
      </c>
      <c r="G252" s="16">
        <v>1</v>
      </c>
      <c r="H252" s="16"/>
      <c r="I252" s="16"/>
      <c r="J252" s="16"/>
      <c r="K252" s="16"/>
      <c r="L252" s="16"/>
      <c r="M252" s="16"/>
      <c r="N252" s="16"/>
      <c r="O252" s="16"/>
      <c r="P252" s="16"/>
      <c r="Q252" s="43"/>
      <c r="R252" s="17">
        <v>4</v>
      </c>
      <c r="S252" s="16"/>
      <c r="T252" s="16"/>
      <c r="U252" s="16"/>
      <c r="V252" s="16"/>
      <c r="W252" s="16"/>
      <c r="X252" s="16"/>
      <c r="Y252" s="16">
        <v>1</v>
      </c>
      <c r="Z252" s="16"/>
      <c r="AA252" s="43"/>
    </row>
    <row r="253" spans="1:27">
      <c r="A253" s="120">
        <v>99</v>
      </c>
      <c r="B253" s="16" t="s">
        <v>1885</v>
      </c>
      <c r="C253" s="228" t="s">
        <v>1886</v>
      </c>
      <c r="D253" s="16"/>
      <c r="E253" s="16">
        <v>0.1</v>
      </c>
      <c r="F253" s="16"/>
      <c r="G253" s="16"/>
      <c r="H253" s="16"/>
      <c r="I253" s="16"/>
      <c r="J253" s="16"/>
      <c r="K253" s="16"/>
      <c r="L253" s="16"/>
      <c r="M253" s="16"/>
      <c r="N253" s="16"/>
      <c r="O253" s="16">
        <v>0.1</v>
      </c>
      <c r="P253" s="16"/>
      <c r="Q253" s="43">
        <v>0.1</v>
      </c>
      <c r="R253" s="17" t="s">
        <v>607</v>
      </c>
      <c r="S253" s="16"/>
      <c r="T253" s="16"/>
      <c r="U253" s="16"/>
      <c r="V253" s="16"/>
      <c r="W253" s="16"/>
      <c r="X253" s="16"/>
      <c r="Y253" s="16"/>
      <c r="Z253" s="16">
        <v>0.1</v>
      </c>
      <c r="AA253" s="43"/>
    </row>
    <row r="254" spans="1:27">
      <c r="A254" s="120">
        <v>100</v>
      </c>
      <c r="B254" s="16" t="s">
        <v>1887</v>
      </c>
      <c r="C254" s="228" t="s">
        <v>1888</v>
      </c>
      <c r="D254" s="16"/>
      <c r="E254" s="16">
        <v>0.1</v>
      </c>
      <c r="F254" s="16"/>
      <c r="G254" s="16"/>
      <c r="H254" s="16"/>
      <c r="I254" s="16"/>
      <c r="J254" s="16"/>
      <c r="K254" s="16"/>
      <c r="L254" s="16"/>
      <c r="M254" s="16"/>
      <c r="N254" s="16"/>
      <c r="O254" s="16">
        <v>0.1</v>
      </c>
      <c r="P254" s="16"/>
      <c r="Q254" s="43">
        <v>0.1</v>
      </c>
      <c r="R254" s="17" t="s">
        <v>607</v>
      </c>
      <c r="S254" s="16"/>
      <c r="T254" s="16"/>
      <c r="U254" s="16"/>
      <c r="V254" s="16"/>
      <c r="W254" s="16"/>
      <c r="X254" s="16"/>
      <c r="Y254" s="16"/>
      <c r="Z254" s="16">
        <v>0.1</v>
      </c>
      <c r="AA254" s="43"/>
    </row>
    <row r="255" spans="1:27">
      <c r="A255" s="120">
        <v>101</v>
      </c>
      <c r="B255" s="16" t="s">
        <v>1889</v>
      </c>
      <c r="C255" s="228" t="s">
        <v>1890</v>
      </c>
      <c r="D255" s="16"/>
      <c r="E255" s="16">
        <v>0.6</v>
      </c>
      <c r="F255" s="16"/>
      <c r="G255" s="16"/>
      <c r="H255" s="16"/>
      <c r="I255" s="16"/>
      <c r="J255" s="16"/>
      <c r="K255" s="16"/>
      <c r="L255" s="16"/>
      <c r="M255" s="16"/>
      <c r="N255" s="16"/>
      <c r="O255" s="16">
        <v>0.6</v>
      </c>
      <c r="P255" s="16"/>
      <c r="Q255" s="43">
        <v>0.6</v>
      </c>
      <c r="R255" s="17" t="s">
        <v>607</v>
      </c>
      <c r="S255" s="16"/>
      <c r="T255" s="16"/>
      <c r="U255" s="16"/>
      <c r="V255" s="16"/>
      <c r="W255" s="16"/>
      <c r="X255" s="16"/>
      <c r="Y255" s="16"/>
      <c r="Z255" s="16">
        <v>0.6</v>
      </c>
      <c r="AA255" s="43"/>
    </row>
    <row r="256" spans="1:27">
      <c r="A256" s="120">
        <v>102</v>
      </c>
      <c r="B256" s="16" t="s">
        <v>1891</v>
      </c>
      <c r="C256" s="228" t="s">
        <v>1892</v>
      </c>
      <c r="D256" s="16"/>
      <c r="E256" s="16">
        <v>0.2</v>
      </c>
      <c r="F256" s="16"/>
      <c r="G256" s="16"/>
      <c r="H256" s="16"/>
      <c r="I256" s="16"/>
      <c r="J256" s="16"/>
      <c r="K256" s="16"/>
      <c r="L256" s="16"/>
      <c r="M256" s="16"/>
      <c r="N256" s="16"/>
      <c r="O256" s="16">
        <v>0.2</v>
      </c>
      <c r="P256" s="16"/>
      <c r="Q256" s="43">
        <v>0.2</v>
      </c>
      <c r="R256" s="17" t="s">
        <v>607</v>
      </c>
      <c r="S256" s="16"/>
      <c r="T256" s="16"/>
      <c r="U256" s="16"/>
      <c r="V256" s="16"/>
      <c r="W256" s="16"/>
      <c r="X256" s="16"/>
      <c r="Y256" s="16"/>
      <c r="Z256" s="16">
        <v>0.2</v>
      </c>
      <c r="AA256" s="43"/>
    </row>
    <row r="257" spans="1:27">
      <c r="A257" s="120">
        <v>103</v>
      </c>
      <c r="B257" s="16" t="s">
        <v>1893</v>
      </c>
      <c r="C257" s="228" t="s">
        <v>1894</v>
      </c>
      <c r="D257" s="16"/>
      <c r="E257" s="16">
        <v>0.1</v>
      </c>
      <c r="F257" s="16"/>
      <c r="G257" s="16"/>
      <c r="H257" s="16"/>
      <c r="I257" s="16"/>
      <c r="J257" s="16"/>
      <c r="K257" s="16"/>
      <c r="L257" s="16"/>
      <c r="M257" s="16"/>
      <c r="N257" s="16"/>
      <c r="O257" s="16">
        <v>0.1</v>
      </c>
      <c r="P257" s="16"/>
      <c r="Q257" s="43">
        <v>0.1</v>
      </c>
      <c r="R257" s="17" t="s">
        <v>607</v>
      </c>
      <c r="S257" s="16"/>
      <c r="T257" s="16"/>
      <c r="U257" s="16"/>
      <c r="V257" s="16"/>
      <c r="W257" s="16"/>
      <c r="X257" s="16"/>
      <c r="Y257" s="16"/>
      <c r="Z257" s="16">
        <v>0.1</v>
      </c>
      <c r="AA257" s="43"/>
    </row>
    <row r="258" spans="1:27">
      <c r="A258" s="120">
        <v>104</v>
      </c>
      <c r="B258" s="16" t="s">
        <v>1895</v>
      </c>
      <c r="C258" s="228" t="s">
        <v>1896</v>
      </c>
      <c r="D258" s="16"/>
      <c r="E258" s="16">
        <v>0.4</v>
      </c>
      <c r="F258" s="16"/>
      <c r="G258" s="16"/>
      <c r="H258" s="16"/>
      <c r="I258" s="16"/>
      <c r="J258" s="16"/>
      <c r="K258" s="16"/>
      <c r="L258" s="16"/>
      <c r="M258" s="16"/>
      <c r="N258" s="16"/>
      <c r="O258" s="16">
        <v>0.4</v>
      </c>
      <c r="P258" s="16"/>
      <c r="Q258" s="43">
        <v>0.4</v>
      </c>
      <c r="R258" s="17" t="s">
        <v>607</v>
      </c>
      <c r="S258" s="16"/>
      <c r="T258" s="16"/>
      <c r="U258" s="16"/>
      <c r="V258" s="16"/>
      <c r="W258" s="16"/>
      <c r="X258" s="16"/>
      <c r="Y258" s="16"/>
      <c r="Z258" s="16">
        <v>0.4</v>
      </c>
      <c r="AA258" s="43"/>
    </row>
    <row r="259" spans="1:27">
      <c r="A259" s="120">
        <v>105</v>
      </c>
      <c r="B259" s="16" t="s">
        <v>285</v>
      </c>
      <c r="C259" s="228" t="s">
        <v>1897</v>
      </c>
      <c r="D259" s="16"/>
      <c r="E259" s="16">
        <v>0.2</v>
      </c>
      <c r="F259" s="16"/>
      <c r="G259" s="16"/>
      <c r="H259" s="16"/>
      <c r="I259" s="16"/>
      <c r="J259" s="16"/>
      <c r="K259" s="16"/>
      <c r="L259" s="16"/>
      <c r="M259" s="16"/>
      <c r="N259" s="16"/>
      <c r="O259" s="16">
        <v>0.2</v>
      </c>
      <c r="P259" s="16"/>
      <c r="Q259" s="43">
        <v>0.2</v>
      </c>
      <c r="R259" s="17" t="s">
        <v>607</v>
      </c>
      <c r="S259" s="16"/>
      <c r="T259" s="16"/>
      <c r="U259" s="16"/>
      <c r="V259" s="16"/>
      <c r="W259" s="16"/>
      <c r="X259" s="16"/>
      <c r="Y259" s="16"/>
      <c r="Z259" s="16">
        <v>0.2</v>
      </c>
      <c r="AA259" s="43"/>
    </row>
    <row r="260" spans="1:27">
      <c r="A260" s="120">
        <v>106</v>
      </c>
      <c r="B260" s="16" t="s">
        <v>1898</v>
      </c>
      <c r="C260" s="228" t="s">
        <v>1899</v>
      </c>
      <c r="D260" s="16"/>
      <c r="E260" s="16">
        <v>0.1</v>
      </c>
      <c r="F260" s="16"/>
      <c r="G260" s="16"/>
      <c r="H260" s="16"/>
      <c r="I260" s="16"/>
      <c r="J260" s="16"/>
      <c r="K260" s="16"/>
      <c r="L260" s="16"/>
      <c r="M260" s="16"/>
      <c r="N260" s="16"/>
      <c r="O260" s="16">
        <v>0.1</v>
      </c>
      <c r="P260" s="16"/>
      <c r="Q260" s="43">
        <v>0.1</v>
      </c>
      <c r="R260" s="17" t="s">
        <v>607</v>
      </c>
      <c r="S260" s="16"/>
      <c r="T260" s="16"/>
      <c r="U260" s="16"/>
      <c r="V260" s="16"/>
      <c r="W260" s="16"/>
      <c r="X260" s="16"/>
      <c r="Y260" s="16"/>
      <c r="Z260" s="16">
        <v>0.1</v>
      </c>
      <c r="AA260" s="43"/>
    </row>
    <row r="261" spans="1:27">
      <c r="A261" s="120">
        <v>107</v>
      </c>
      <c r="B261" s="16" t="s">
        <v>1900</v>
      </c>
      <c r="C261" s="228" t="s">
        <v>1901</v>
      </c>
      <c r="D261" s="16"/>
      <c r="E261" s="16">
        <v>0.1</v>
      </c>
      <c r="F261" s="16"/>
      <c r="G261" s="16"/>
      <c r="H261" s="16"/>
      <c r="I261" s="16"/>
      <c r="J261" s="16"/>
      <c r="K261" s="16"/>
      <c r="L261" s="16"/>
      <c r="M261" s="16"/>
      <c r="N261" s="16"/>
      <c r="O261" s="16">
        <v>0.1</v>
      </c>
      <c r="P261" s="16"/>
      <c r="Q261" s="43">
        <v>0.1</v>
      </c>
      <c r="R261" s="17" t="s">
        <v>607</v>
      </c>
      <c r="S261" s="16"/>
      <c r="T261" s="16"/>
      <c r="U261" s="16"/>
      <c r="V261" s="16"/>
      <c r="W261" s="16"/>
      <c r="X261" s="16"/>
      <c r="Y261" s="16"/>
      <c r="Z261" s="16">
        <v>0.1</v>
      </c>
      <c r="AA261" s="43"/>
    </row>
    <row r="262" spans="1:27">
      <c r="A262" s="120">
        <v>108</v>
      </c>
      <c r="B262" s="16" t="s">
        <v>1902</v>
      </c>
      <c r="C262" s="228" t="s">
        <v>1903</v>
      </c>
      <c r="D262" s="16"/>
      <c r="E262" s="16">
        <v>6</v>
      </c>
      <c r="F262" s="16">
        <v>6</v>
      </c>
      <c r="G262" s="16">
        <v>6</v>
      </c>
      <c r="H262" s="16"/>
      <c r="I262" s="16"/>
      <c r="J262" s="16"/>
      <c r="K262" s="16"/>
      <c r="L262" s="16"/>
      <c r="M262" s="16"/>
      <c r="N262" s="16"/>
      <c r="O262" s="16"/>
      <c r="P262" s="16"/>
      <c r="Q262" s="43"/>
      <c r="R262" s="17">
        <v>4</v>
      </c>
      <c r="S262" s="16"/>
      <c r="T262" s="16"/>
      <c r="U262" s="16"/>
      <c r="V262" s="16"/>
      <c r="W262" s="16"/>
      <c r="X262" s="16"/>
      <c r="Y262" s="16">
        <v>6</v>
      </c>
      <c r="Z262" s="16"/>
      <c r="AA262" s="43"/>
    </row>
    <row r="263" spans="1:27">
      <c r="A263" s="120">
        <v>109</v>
      </c>
      <c r="B263" s="16" t="s">
        <v>1904</v>
      </c>
      <c r="C263" s="228" t="s">
        <v>1905</v>
      </c>
      <c r="D263" s="16"/>
      <c r="E263" s="16">
        <v>2.5</v>
      </c>
      <c r="F263" s="16">
        <v>2.5</v>
      </c>
      <c r="G263" s="16">
        <v>2.5</v>
      </c>
      <c r="H263" s="16"/>
      <c r="I263" s="16"/>
      <c r="J263" s="16"/>
      <c r="K263" s="16"/>
      <c r="L263" s="16"/>
      <c r="M263" s="16"/>
      <c r="N263" s="16"/>
      <c r="O263" s="16"/>
      <c r="P263" s="16"/>
      <c r="Q263" s="43"/>
      <c r="R263" s="17">
        <v>4</v>
      </c>
      <c r="S263" s="16"/>
      <c r="T263" s="16"/>
      <c r="U263" s="16"/>
      <c r="V263" s="16"/>
      <c r="W263" s="16"/>
      <c r="X263" s="16"/>
      <c r="Y263" s="16">
        <v>2.5</v>
      </c>
      <c r="Z263" s="16"/>
      <c r="AA263" s="43"/>
    </row>
    <row r="264" spans="1:27">
      <c r="A264" s="120">
        <v>110</v>
      </c>
      <c r="B264" s="16" t="s">
        <v>1906</v>
      </c>
      <c r="C264" s="228" t="s">
        <v>1907</v>
      </c>
      <c r="D264" s="16"/>
      <c r="E264" s="16">
        <v>0.6</v>
      </c>
      <c r="F264" s="16">
        <v>0.6</v>
      </c>
      <c r="G264" s="16">
        <v>0.6</v>
      </c>
      <c r="H264" s="16"/>
      <c r="I264" s="16"/>
      <c r="J264" s="16"/>
      <c r="K264" s="16"/>
      <c r="L264" s="16"/>
      <c r="M264" s="16"/>
      <c r="N264" s="16"/>
      <c r="O264" s="16"/>
      <c r="P264" s="16"/>
      <c r="Q264" s="43"/>
      <c r="R264" s="17">
        <v>4</v>
      </c>
      <c r="S264" s="16"/>
      <c r="T264" s="16"/>
      <c r="U264" s="16"/>
      <c r="V264" s="16"/>
      <c r="W264" s="16"/>
      <c r="X264" s="16"/>
      <c r="Y264" s="16">
        <v>0.6</v>
      </c>
      <c r="Z264" s="16"/>
      <c r="AA264" s="43"/>
    </row>
    <row r="265" spans="1:27">
      <c r="A265" s="120">
        <v>111</v>
      </c>
      <c r="B265" s="16" t="s">
        <v>1908</v>
      </c>
      <c r="C265" s="228" t="s">
        <v>1909</v>
      </c>
      <c r="D265" s="16"/>
      <c r="E265" s="16">
        <v>1.6</v>
      </c>
      <c r="F265" s="16"/>
      <c r="G265" s="16"/>
      <c r="H265" s="16"/>
      <c r="I265" s="16"/>
      <c r="J265" s="16"/>
      <c r="K265" s="16"/>
      <c r="L265" s="16"/>
      <c r="M265" s="16"/>
      <c r="N265" s="16"/>
      <c r="O265" s="16">
        <v>1.6</v>
      </c>
      <c r="P265" s="16"/>
      <c r="Q265" s="43">
        <v>1.6</v>
      </c>
      <c r="R265" s="17" t="s">
        <v>607</v>
      </c>
      <c r="S265" s="16"/>
      <c r="T265" s="16"/>
      <c r="U265" s="16"/>
      <c r="V265" s="16"/>
      <c r="W265" s="16"/>
      <c r="X265" s="16"/>
      <c r="Y265" s="16"/>
      <c r="Z265" s="16">
        <v>1.6</v>
      </c>
      <c r="AA265" s="43"/>
    </row>
    <row r="266" spans="1:27">
      <c r="A266" s="120">
        <v>112</v>
      </c>
      <c r="B266" s="16" t="s">
        <v>1910</v>
      </c>
      <c r="C266" s="228" t="s">
        <v>1911</v>
      </c>
      <c r="D266" s="16"/>
      <c r="E266" s="16">
        <v>0.6</v>
      </c>
      <c r="F266" s="16"/>
      <c r="G266" s="16"/>
      <c r="H266" s="16"/>
      <c r="I266" s="16"/>
      <c r="J266" s="16"/>
      <c r="K266" s="16"/>
      <c r="L266" s="16"/>
      <c r="M266" s="16"/>
      <c r="N266" s="16"/>
      <c r="O266" s="16">
        <v>0.6</v>
      </c>
      <c r="P266" s="16"/>
      <c r="Q266" s="43">
        <v>0.6</v>
      </c>
      <c r="R266" s="17" t="s">
        <v>607</v>
      </c>
      <c r="S266" s="16"/>
      <c r="T266" s="16"/>
      <c r="U266" s="16"/>
      <c r="V266" s="16"/>
      <c r="W266" s="16"/>
      <c r="X266" s="16"/>
      <c r="Y266" s="16"/>
      <c r="Z266" s="16">
        <v>0.6</v>
      </c>
      <c r="AA266" s="43"/>
    </row>
    <row r="267" spans="1:27">
      <c r="A267" s="120">
        <v>113</v>
      </c>
      <c r="B267" s="16" t="s">
        <v>1912</v>
      </c>
      <c r="C267" s="228" t="s">
        <v>1913</v>
      </c>
      <c r="D267" s="16"/>
      <c r="E267" s="16">
        <v>1.5</v>
      </c>
      <c r="F267" s="16"/>
      <c r="G267" s="16"/>
      <c r="H267" s="16"/>
      <c r="I267" s="16"/>
      <c r="J267" s="16"/>
      <c r="K267" s="16"/>
      <c r="L267" s="16"/>
      <c r="M267" s="16"/>
      <c r="N267" s="16"/>
      <c r="O267" s="16">
        <v>1.5</v>
      </c>
      <c r="P267" s="16"/>
      <c r="Q267" s="43">
        <v>1.5</v>
      </c>
      <c r="R267" s="17" t="s">
        <v>607</v>
      </c>
      <c r="S267" s="16"/>
      <c r="T267" s="16"/>
      <c r="U267" s="16"/>
      <c r="V267" s="16"/>
      <c r="W267" s="16"/>
      <c r="X267" s="16"/>
      <c r="Y267" s="16"/>
      <c r="Z267" s="16">
        <v>1.5</v>
      </c>
      <c r="AA267" s="43"/>
    </row>
    <row r="268" spans="1:27">
      <c r="A268" s="120">
        <v>114</v>
      </c>
      <c r="B268" s="16" t="s">
        <v>1914</v>
      </c>
      <c r="C268" s="228" t="s">
        <v>1915</v>
      </c>
      <c r="D268" s="16"/>
      <c r="E268" s="16">
        <v>1.9</v>
      </c>
      <c r="F268" s="16">
        <v>1.9</v>
      </c>
      <c r="G268" s="16">
        <v>1.9</v>
      </c>
      <c r="H268" s="16"/>
      <c r="I268" s="16"/>
      <c r="J268" s="16"/>
      <c r="K268" s="16"/>
      <c r="L268" s="16"/>
      <c r="M268" s="16"/>
      <c r="N268" s="16"/>
      <c r="O268" s="16"/>
      <c r="P268" s="16"/>
      <c r="Q268" s="43"/>
      <c r="R268" s="17">
        <v>4</v>
      </c>
      <c r="S268" s="16"/>
      <c r="T268" s="16"/>
      <c r="U268" s="16"/>
      <c r="V268" s="16"/>
      <c r="W268" s="16"/>
      <c r="X268" s="16"/>
      <c r="Y268" s="16">
        <v>1.9</v>
      </c>
      <c r="Z268" s="16"/>
      <c r="AA268" s="43"/>
    </row>
    <row r="269" spans="1:27">
      <c r="A269" s="120">
        <v>115</v>
      </c>
      <c r="B269" s="16" t="s">
        <v>1916</v>
      </c>
      <c r="C269" s="228" t="s">
        <v>1917</v>
      </c>
      <c r="D269" s="16"/>
      <c r="E269" s="16">
        <v>0.9</v>
      </c>
      <c r="F269" s="16"/>
      <c r="G269" s="16"/>
      <c r="H269" s="16"/>
      <c r="I269" s="16"/>
      <c r="J269" s="16"/>
      <c r="K269" s="16"/>
      <c r="L269" s="16"/>
      <c r="M269" s="16"/>
      <c r="N269" s="16"/>
      <c r="O269" s="16">
        <v>0.9</v>
      </c>
      <c r="P269" s="16"/>
      <c r="Q269" s="43">
        <v>0.9</v>
      </c>
      <c r="R269" s="17" t="s">
        <v>607</v>
      </c>
      <c r="S269" s="16"/>
      <c r="T269" s="16"/>
      <c r="U269" s="16"/>
      <c r="V269" s="16"/>
      <c r="W269" s="16"/>
      <c r="X269" s="16"/>
      <c r="Y269" s="16"/>
      <c r="Z269" s="16">
        <v>0.9</v>
      </c>
      <c r="AA269" s="43"/>
    </row>
    <row r="270" spans="1:27">
      <c r="A270" s="120">
        <v>116</v>
      </c>
      <c r="B270" s="16" t="s">
        <v>1918</v>
      </c>
      <c r="C270" s="228" t="s">
        <v>1919</v>
      </c>
      <c r="D270" s="16"/>
      <c r="E270" s="16">
        <v>1</v>
      </c>
      <c r="F270" s="16"/>
      <c r="G270" s="16"/>
      <c r="H270" s="16"/>
      <c r="I270" s="16"/>
      <c r="J270" s="16"/>
      <c r="K270" s="16"/>
      <c r="L270" s="16"/>
      <c r="M270" s="16"/>
      <c r="N270" s="16"/>
      <c r="O270" s="16">
        <v>1</v>
      </c>
      <c r="P270" s="16"/>
      <c r="Q270" s="43">
        <v>1</v>
      </c>
      <c r="R270" s="17" t="s">
        <v>607</v>
      </c>
      <c r="S270" s="16"/>
      <c r="T270" s="16"/>
      <c r="U270" s="16"/>
      <c r="V270" s="16"/>
      <c r="W270" s="16"/>
      <c r="X270" s="16"/>
      <c r="Y270" s="16"/>
      <c r="Z270" s="16">
        <v>1</v>
      </c>
      <c r="AA270" s="43"/>
    </row>
    <row r="271" spans="1:27">
      <c r="A271" s="120">
        <v>117</v>
      </c>
      <c r="B271" s="16" t="s">
        <v>1920</v>
      </c>
      <c r="C271" s="228" t="s">
        <v>1921</v>
      </c>
      <c r="D271" s="16"/>
      <c r="E271" s="16">
        <v>0.4</v>
      </c>
      <c r="F271" s="16">
        <v>0.4</v>
      </c>
      <c r="G271" s="16">
        <v>0.4</v>
      </c>
      <c r="H271" s="16"/>
      <c r="I271" s="16"/>
      <c r="J271" s="16"/>
      <c r="K271" s="16"/>
      <c r="L271" s="16"/>
      <c r="M271" s="16"/>
      <c r="N271" s="16"/>
      <c r="O271" s="16"/>
      <c r="P271" s="16"/>
      <c r="Q271" s="43"/>
      <c r="R271" s="17">
        <v>4</v>
      </c>
      <c r="S271" s="16"/>
      <c r="T271" s="16"/>
      <c r="U271" s="16"/>
      <c r="V271" s="16"/>
      <c r="W271" s="16"/>
      <c r="X271" s="16"/>
      <c r="Y271" s="16">
        <v>0.4</v>
      </c>
      <c r="Z271" s="16"/>
      <c r="AA271" s="43"/>
    </row>
    <row r="272" spans="1:27">
      <c r="A272" s="120">
        <v>118</v>
      </c>
      <c r="B272" s="16" t="s">
        <v>1922</v>
      </c>
      <c r="C272" s="228" t="s">
        <v>1923</v>
      </c>
      <c r="D272" s="16"/>
      <c r="E272" s="16">
        <v>0.2</v>
      </c>
      <c r="F272" s="16">
        <v>0.2</v>
      </c>
      <c r="G272" s="16">
        <v>0.2</v>
      </c>
      <c r="H272" s="16"/>
      <c r="I272" s="16"/>
      <c r="J272" s="16"/>
      <c r="K272" s="16"/>
      <c r="L272" s="16"/>
      <c r="M272" s="16"/>
      <c r="N272" s="16"/>
      <c r="O272" s="16"/>
      <c r="P272" s="16"/>
      <c r="Q272" s="43"/>
      <c r="R272" s="17">
        <v>4</v>
      </c>
      <c r="S272" s="16"/>
      <c r="T272" s="16"/>
      <c r="U272" s="16"/>
      <c r="V272" s="16"/>
      <c r="W272" s="16"/>
      <c r="X272" s="16"/>
      <c r="Y272" s="16">
        <v>0.2</v>
      </c>
      <c r="Z272" s="16"/>
      <c r="AA272" s="43"/>
    </row>
    <row r="273" spans="1:27">
      <c r="A273" s="120">
        <v>119</v>
      </c>
      <c r="B273" s="16" t="s">
        <v>1924</v>
      </c>
      <c r="C273" s="228" t="s">
        <v>1925</v>
      </c>
      <c r="D273" s="16"/>
      <c r="E273" s="16">
        <v>1.4</v>
      </c>
      <c r="F273" s="16"/>
      <c r="G273" s="16"/>
      <c r="H273" s="16"/>
      <c r="I273" s="16"/>
      <c r="J273" s="16"/>
      <c r="K273" s="16"/>
      <c r="L273" s="16"/>
      <c r="M273" s="16"/>
      <c r="N273" s="16"/>
      <c r="O273" s="16">
        <v>1.4</v>
      </c>
      <c r="P273" s="16"/>
      <c r="Q273" s="43">
        <v>1.4</v>
      </c>
      <c r="R273" s="17" t="s">
        <v>607</v>
      </c>
      <c r="S273" s="16"/>
      <c r="T273" s="16"/>
      <c r="U273" s="16"/>
      <c r="V273" s="16"/>
      <c r="W273" s="16"/>
      <c r="X273" s="16"/>
      <c r="Y273" s="16"/>
      <c r="Z273" s="16">
        <v>1.4</v>
      </c>
      <c r="AA273" s="43"/>
    </row>
    <row r="274" spans="1:27">
      <c r="A274" s="120">
        <v>120</v>
      </c>
      <c r="B274" s="16" t="s">
        <v>1926</v>
      </c>
      <c r="C274" s="228" t="s">
        <v>1927</v>
      </c>
      <c r="D274" s="16"/>
      <c r="E274" s="16">
        <v>0.5</v>
      </c>
      <c r="F274" s="16"/>
      <c r="G274" s="16"/>
      <c r="H274" s="16"/>
      <c r="I274" s="16"/>
      <c r="J274" s="16"/>
      <c r="K274" s="16"/>
      <c r="L274" s="16"/>
      <c r="M274" s="16"/>
      <c r="N274" s="16"/>
      <c r="O274" s="16">
        <v>0.5</v>
      </c>
      <c r="P274" s="16"/>
      <c r="Q274" s="43">
        <v>0.5</v>
      </c>
      <c r="R274" s="17" t="s">
        <v>607</v>
      </c>
      <c r="S274" s="16"/>
      <c r="T274" s="16"/>
      <c r="U274" s="16"/>
      <c r="V274" s="16"/>
      <c r="W274" s="16"/>
      <c r="X274" s="16"/>
      <c r="Y274" s="16"/>
      <c r="Z274" s="16">
        <v>0.5</v>
      </c>
      <c r="AA274" s="43"/>
    </row>
    <row r="275" spans="1:27">
      <c r="A275" s="120">
        <v>121</v>
      </c>
      <c r="B275" s="16" t="s">
        <v>1928</v>
      </c>
      <c r="C275" s="228" t="s">
        <v>1929</v>
      </c>
      <c r="D275" s="16"/>
      <c r="E275" s="16">
        <v>0.8</v>
      </c>
      <c r="F275" s="16"/>
      <c r="G275" s="16"/>
      <c r="H275" s="16"/>
      <c r="I275" s="16"/>
      <c r="J275" s="16"/>
      <c r="K275" s="16"/>
      <c r="L275" s="16"/>
      <c r="M275" s="16"/>
      <c r="N275" s="16"/>
      <c r="O275" s="16">
        <v>0.8</v>
      </c>
      <c r="P275" s="16"/>
      <c r="Q275" s="43">
        <v>0.8</v>
      </c>
      <c r="R275" s="17" t="s">
        <v>607</v>
      </c>
      <c r="S275" s="16"/>
      <c r="T275" s="16"/>
      <c r="U275" s="16"/>
      <c r="V275" s="16"/>
      <c r="W275" s="16"/>
      <c r="X275" s="16"/>
      <c r="Y275" s="16"/>
      <c r="Z275" s="16">
        <v>0.8</v>
      </c>
      <c r="AA275" s="43"/>
    </row>
    <row r="276" spans="1:27" ht="25.5">
      <c r="A276" s="120">
        <v>122</v>
      </c>
      <c r="B276" s="16" t="s">
        <v>1930</v>
      </c>
      <c r="C276" s="228" t="s">
        <v>1931</v>
      </c>
      <c r="D276" s="16"/>
      <c r="E276" s="16">
        <v>2</v>
      </c>
      <c r="F276" s="16">
        <v>2</v>
      </c>
      <c r="G276" s="16">
        <v>2</v>
      </c>
      <c r="H276" s="16"/>
      <c r="I276" s="16"/>
      <c r="J276" s="16"/>
      <c r="K276" s="16"/>
      <c r="L276" s="16"/>
      <c r="M276" s="16"/>
      <c r="N276" s="16"/>
      <c r="O276" s="16"/>
      <c r="P276" s="16"/>
      <c r="Q276" s="43"/>
      <c r="R276" s="17">
        <v>4</v>
      </c>
      <c r="S276" s="16"/>
      <c r="T276" s="16"/>
      <c r="U276" s="16"/>
      <c r="V276" s="16"/>
      <c r="W276" s="16"/>
      <c r="X276" s="16"/>
      <c r="Y276" s="16">
        <v>2</v>
      </c>
      <c r="Z276" s="16"/>
      <c r="AA276" s="43"/>
    </row>
    <row r="277" spans="1:27">
      <c r="A277" s="120">
        <v>123</v>
      </c>
      <c r="B277" s="16" t="s">
        <v>1932</v>
      </c>
      <c r="C277" s="228" t="s">
        <v>1933</v>
      </c>
      <c r="D277" s="16"/>
      <c r="E277" s="16">
        <v>0.7</v>
      </c>
      <c r="F277" s="16"/>
      <c r="G277" s="16"/>
      <c r="H277" s="16"/>
      <c r="I277" s="16"/>
      <c r="J277" s="16"/>
      <c r="K277" s="16"/>
      <c r="L277" s="16"/>
      <c r="M277" s="16"/>
      <c r="N277" s="16"/>
      <c r="O277" s="16">
        <v>0.7</v>
      </c>
      <c r="P277" s="16"/>
      <c r="Q277" s="43">
        <v>0.7</v>
      </c>
      <c r="R277" s="17" t="s">
        <v>607</v>
      </c>
      <c r="S277" s="16"/>
      <c r="T277" s="16"/>
      <c r="U277" s="16"/>
      <c r="V277" s="16"/>
      <c r="W277" s="16"/>
      <c r="X277" s="16"/>
      <c r="Y277" s="16"/>
      <c r="Z277" s="16">
        <v>0.7</v>
      </c>
      <c r="AA277" s="43"/>
    </row>
    <row r="278" spans="1:27">
      <c r="A278" s="120">
        <v>124</v>
      </c>
      <c r="B278" s="16" t="s">
        <v>1934</v>
      </c>
      <c r="C278" s="228" t="s">
        <v>1935</v>
      </c>
      <c r="D278" s="16"/>
      <c r="E278" s="16">
        <v>0.8</v>
      </c>
      <c r="F278" s="16"/>
      <c r="G278" s="16"/>
      <c r="H278" s="16"/>
      <c r="I278" s="16"/>
      <c r="J278" s="16"/>
      <c r="K278" s="16"/>
      <c r="L278" s="16"/>
      <c r="M278" s="16"/>
      <c r="N278" s="16"/>
      <c r="O278" s="16">
        <v>0.8</v>
      </c>
      <c r="P278" s="16"/>
      <c r="Q278" s="43">
        <v>0.8</v>
      </c>
      <c r="R278" s="17" t="s">
        <v>607</v>
      </c>
      <c r="S278" s="16"/>
      <c r="T278" s="16"/>
      <c r="U278" s="16"/>
      <c r="V278" s="16"/>
      <c r="W278" s="16"/>
      <c r="X278" s="16"/>
      <c r="Y278" s="16"/>
      <c r="Z278" s="16">
        <v>0.8</v>
      </c>
      <c r="AA278" s="43"/>
    </row>
    <row r="279" spans="1:27">
      <c r="A279" s="120">
        <v>125</v>
      </c>
      <c r="B279" s="16" t="s">
        <v>1936</v>
      </c>
      <c r="C279" s="228" t="s">
        <v>1937</v>
      </c>
      <c r="D279" s="16"/>
      <c r="E279" s="16">
        <v>1.2</v>
      </c>
      <c r="F279" s="16"/>
      <c r="G279" s="16"/>
      <c r="H279" s="16"/>
      <c r="I279" s="16"/>
      <c r="J279" s="16"/>
      <c r="K279" s="16"/>
      <c r="L279" s="16"/>
      <c r="M279" s="16"/>
      <c r="N279" s="16"/>
      <c r="O279" s="16">
        <v>1.2</v>
      </c>
      <c r="P279" s="16"/>
      <c r="Q279" s="43">
        <v>1.2</v>
      </c>
      <c r="R279" s="17" t="s">
        <v>607</v>
      </c>
      <c r="S279" s="16"/>
      <c r="T279" s="16"/>
      <c r="U279" s="16"/>
      <c r="V279" s="16"/>
      <c r="W279" s="16"/>
      <c r="X279" s="16"/>
      <c r="Y279" s="16"/>
      <c r="Z279" s="16">
        <v>1.2</v>
      </c>
      <c r="AA279" s="43"/>
    </row>
    <row r="280" spans="1:27">
      <c r="A280" s="120">
        <v>126</v>
      </c>
      <c r="B280" s="16" t="s">
        <v>1938</v>
      </c>
      <c r="C280" s="228" t="s">
        <v>1939</v>
      </c>
      <c r="D280" s="16"/>
      <c r="E280" s="16">
        <v>0.5</v>
      </c>
      <c r="F280" s="16"/>
      <c r="G280" s="16"/>
      <c r="H280" s="16"/>
      <c r="I280" s="16"/>
      <c r="J280" s="16"/>
      <c r="K280" s="16"/>
      <c r="L280" s="16"/>
      <c r="M280" s="16"/>
      <c r="N280" s="16"/>
      <c r="O280" s="16">
        <v>0.5</v>
      </c>
      <c r="P280" s="16"/>
      <c r="Q280" s="43">
        <v>0.5</v>
      </c>
      <c r="R280" s="17" t="s">
        <v>607</v>
      </c>
      <c r="S280" s="16"/>
      <c r="T280" s="16"/>
      <c r="U280" s="16"/>
      <c r="V280" s="16"/>
      <c r="W280" s="16"/>
      <c r="X280" s="16"/>
      <c r="Y280" s="16"/>
      <c r="Z280" s="16">
        <v>0.5</v>
      </c>
      <c r="AA280" s="43"/>
    </row>
    <row r="281" spans="1:27">
      <c r="A281" s="120">
        <v>127</v>
      </c>
      <c r="B281" s="16" t="s">
        <v>1940</v>
      </c>
      <c r="C281" s="228" t="s">
        <v>1941</v>
      </c>
      <c r="D281" s="16"/>
      <c r="E281" s="16">
        <v>0.7</v>
      </c>
      <c r="F281" s="16"/>
      <c r="G281" s="16"/>
      <c r="H281" s="16"/>
      <c r="I281" s="16"/>
      <c r="J281" s="16"/>
      <c r="K281" s="16"/>
      <c r="L281" s="16"/>
      <c r="M281" s="16"/>
      <c r="N281" s="16"/>
      <c r="O281" s="16">
        <v>0.7</v>
      </c>
      <c r="P281" s="16"/>
      <c r="Q281" s="43">
        <v>0.7</v>
      </c>
      <c r="R281" s="17" t="s">
        <v>607</v>
      </c>
      <c r="S281" s="16"/>
      <c r="T281" s="16"/>
      <c r="U281" s="16"/>
      <c r="V281" s="16"/>
      <c r="W281" s="16"/>
      <c r="X281" s="16"/>
      <c r="Y281" s="16"/>
      <c r="Z281" s="16">
        <v>0.7</v>
      </c>
      <c r="AA281" s="43"/>
    </row>
    <row r="282" spans="1:27">
      <c r="A282" s="120">
        <v>128</v>
      </c>
      <c r="B282" s="16" t="s">
        <v>1942</v>
      </c>
      <c r="C282" s="228" t="s">
        <v>1943</v>
      </c>
      <c r="D282" s="16"/>
      <c r="E282" s="16">
        <v>0.5</v>
      </c>
      <c r="F282" s="16"/>
      <c r="G282" s="16"/>
      <c r="H282" s="16"/>
      <c r="I282" s="16"/>
      <c r="J282" s="16"/>
      <c r="K282" s="16"/>
      <c r="L282" s="16"/>
      <c r="M282" s="16"/>
      <c r="N282" s="16"/>
      <c r="O282" s="16">
        <v>0.5</v>
      </c>
      <c r="P282" s="16"/>
      <c r="Q282" s="43">
        <v>0.5</v>
      </c>
      <c r="R282" s="17" t="s">
        <v>607</v>
      </c>
      <c r="S282" s="16"/>
      <c r="T282" s="16"/>
      <c r="U282" s="16"/>
      <c r="V282" s="16"/>
      <c r="W282" s="16"/>
      <c r="X282" s="16"/>
      <c r="Y282" s="16"/>
      <c r="Z282" s="16">
        <v>0.5</v>
      </c>
      <c r="AA282" s="43"/>
    </row>
    <row r="283" spans="1:27">
      <c r="A283" s="120">
        <v>129</v>
      </c>
      <c r="B283" s="16" t="s">
        <v>1944</v>
      </c>
      <c r="C283" s="228" t="s">
        <v>1945</v>
      </c>
      <c r="D283" s="16"/>
      <c r="E283" s="16">
        <v>0.2</v>
      </c>
      <c r="F283" s="16"/>
      <c r="G283" s="16"/>
      <c r="H283" s="16"/>
      <c r="I283" s="16"/>
      <c r="J283" s="16"/>
      <c r="K283" s="16"/>
      <c r="L283" s="16"/>
      <c r="M283" s="16"/>
      <c r="N283" s="16"/>
      <c r="O283" s="16">
        <v>0.2</v>
      </c>
      <c r="P283" s="16"/>
      <c r="Q283" s="43">
        <v>0.2</v>
      </c>
      <c r="R283" s="17" t="s">
        <v>607</v>
      </c>
      <c r="S283" s="16"/>
      <c r="T283" s="16"/>
      <c r="U283" s="16"/>
      <c r="V283" s="16"/>
      <c r="W283" s="16"/>
      <c r="X283" s="16"/>
      <c r="Y283" s="16"/>
      <c r="Z283" s="16">
        <v>0.2</v>
      </c>
      <c r="AA283" s="43"/>
    </row>
    <row r="284" spans="1:27">
      <c r="A284" s="120">
        <v>130</v>
      </c>
      <c r="B284" s="16" t="s">
        <v>1946</v>
      </c>
      <c r="C284" s="228" t="s">
        <v>1947</v>
      </c>
      <c r="D284" s="16"/>
      <c r="E284" s="16">
        <v>0.6</v>
      </c>
      <c r="F284" s="16">
        <v>0.6</v>
      </c>
      <c r="G284" s="16">
        <v>0.6</v>
      </c>
      <c r="H284" s="16"/>
      <c r="I284" s="16"/>
      <c r="J284" s="16"/>
      <c r="K284" s="16"/>
      <c r="L284" s="16"/>
      <c r="M284" s="16"/>
      <c r="N284" s="16"/>
      <c r="O284" s="16"/>
      <c r="P284" s="16"/>
      <c r="Q284" s="43"/>
      <c r="R284" s="17">
        <v>4</v>
      </c>
      <c r="S284" s="16"/>
      <c r="T284" s="16"/>
      <c r="U284" s="16"/>
      <c r="V284" s="16"/>
      <c r="W284" s="16"/>
      <c r="X284" s="16"/>
      <c r="Y284" s="16">
        <v>0.6</v>
      </c>
      <c r="Z284" s="16"/>
      <c r="AA284" s="43"/>
    </row>
    <row r="285" spans="1:27">
      <c r="A285" s="120">
        <v>131</v>
      </c>
      <c r="B285" s="16" t="s">
        <v>1948</v>
      </c>
      <c r="C285" s="228" t="s">
        <v>1949</v>
      </c>
      <c r="D285" s="16"/>
      <c r="E285" s="16">
        <v>0.6</v>
      </c>
      <c r="F285" s="16"/>
      <c r="G285" s="16"/>
      <c r="H285" s="16"/>
      <c r="I285" s="16"/>
      <c r="J285" s="16"/>
      <c r="K285" s="16"/>
      <c r="L285" s="16"/>
      <c r="M285" s="16"/>
      <c r="N285" s="16"/>
      <c r="O285" s="16">
        <v>0.6</v>
      </c>
      <c r="P285" s="16"/>
      <c r="Q285" s="43">
        <v>0.6</v>
      </c>
      <c r="R285" s="17" t="s">
        <v>607</v>
      </c>
      <c r="S285" s="16"/>
      <c r="T285" s="16"/>
      <c r="U285" s="16"/>
      <c r="V285" s="16"/>
      <c r="W285" s="16"/>
      <c r="X285" s="16"/>
      <c r="Y285" s="16"/>
      <c r="Z285" s="16">
        <v>0.6</v>
      </c>
      <c r="AA285" s="43"/>
    </row>
    <row r="286" spans="1:27">
      <c r="A286" s="120">
        <v>132</v>
      </c>
      <c r="B286" s="16" t="s">
        <v>1950</v>
      </c>
      <c r="C286" s="228" t="s">
        <v>1951</v>
      </c>
      <c r="D286" s="16"/>
      <c r="E286" s="16">
        <v>0.1</v>
      </c>
      <c r="F286" s="16"/>
      <c r="G286" s="16"/>
      <c r="H286" s="16"/>
      <c r="I286" s="16"/>
      <c r="J286" s="16"/>
      <c r="K286" s="16"/>
      <c r="L286" s="16"/>
      <c r="M286" s="16"/>
      <c r="N286" s="16"/>
      <c r="O286" s="16">
        <v>0.1</v>
      </c>
      <c r="P286" s="16"/>
      <c r="Q286" s="43">
        <v>0.1</v>
      </c>
      <c r="R286" s="17" t="s">
        <v>607</v>
      </c>
      <c r="S286" s="16"/>
      <c r="T286" s="16"/>
      <c r="U286" s="16"/>
      <c r="V286" s="16"/>
      <c r="W286" s="16"/>
      <c r="X286" s="16"/>
      <c r="Y286" s="16"/>
      <c r="Z286" s="16">
        <v>0.1</v>
      </c>
      <c r="AA286" s="43"/>
    </row>
    <row r="287" spans="1:27">
      <c r="A287" s="120">
        <v>133</v>
      </c>
      <c r="B287" s="16" t="s">
        <v>1952</v>
      </c>
      <c r="C287" s="228" t="s">
        <v>1953</v>
      </c>
      <c r="D287" s="16"/>
      <c r="E287" s="16">
        <v>0.2</v>
      </c>
      <c r="F287" s="16">
        <v>0.2</v>
      </c>
      <c r="G287" s="16">
        <v>0.2</v>
      </c>
      <c r="H287" s="16"/>
      <c r="I287" s="16"/>
      <c r="J287" s="16"/>
      <c r="K287" s="16"/>
      <c r="L287" s="16"/>
      <c r="M287" s="16"/>
      <c r="N287" s="16"/>
      <c r="O287" s="16"/>
      <c r="P287" s="16"/>
      <c r="Q287" s="43"/>
      <c r="R287" s="17">
        <v>4</v>
      </c>
      <c r="S287" s="16"/>
      <c r="T287" s="16"/>
      <c r="U287" s="16"/>
      <c r="V287" s="16"/>
      <c r="W287" s="16"/>
      <c r="X287" s="16"/>
      <c r="Y287" s="16">
        <v>0.2</v>
      </c>
      <c r="Z287" s="16"/>
      <c r="AA287" s="43"/>
    </row>
    <row r="288" spans="1:27">
      <c r="A288" s="120">
        <v>134</v>
      </c>
      <c r="B288" s="16" t="s">
        <v>1954</v>
      </c>
      <c r="C288" s="228" t="s">
        <v>1955</v>
      </c>
      <c r="D288" s="16"/>
      <c r="E288" s="16">
        <v>1</v>
      </c>
      <c r="F288" s="16"/>
      <c r="G288" s="16"/>
      <c r="H288" s="16"/>
      <c r="I288" s="16"/>
      <c r="J288" s="16"/>
      <c r="K288" s="16"/>
      <c r="L288" s="16"/>
      <c r="M288" s="16"/>
      <c r="N288" s="16"/>
      <c r="O288" s="16">
        <v>1</v>
      </c>
      <c r="P288" s="16"/>
      <c r="Q288" s="43">
        <v>1</v>
      </c>
      <c r="R288" s="17" t="s">
        <v>607</v>
      </c>
      <c r="S288" s="16"/>
      <c r="T288" s="16"/>
      <c r="U288" s="16"/>
      <c r="V288" s="16"/>
      <c r="W288" s="16"/>
      <c r="X288" s="16"/>
      <c r="Y288" s="16"/>
      <c r="Z288" s="16">
        <v>1</v>
      </c>
      <c r="AA288" s="43"/>
    </row>
    <row r="289" spans="1:27">
      <c r="A289" s="120">
        <v>135</v>
      </c>
      <c r="B289" s="16" t="s">
        <v>1956</v>
      </c>
      <c r="C289" s="228" t="s">
        <v>1957</v>
      </c>
      <c r="D289" s="16"/>
      <c r="E289" s="16">
        <v>0.5</v>
      </c>
      <c r="F289" s="16"/>
      <c r="G289" s="16"/>
      <c r="H289" s="16"/>
      <c r="I289" s="16"/>
      <c r="J289" s="16"/>
      <c r="K289" s="16"/>
      <c r="L289" s="16"/>
      <c r="M289" s="16"/>
      <c r="N289" s="16"/>
      <c r="O289" s="16">
        <v>0.5</v>
      </c>
      <c r="P289" s="16"/>
      <c r="Q289" s="43">
        <v>0.5</v>
      </c>
      <c r="R289" s="17" t="s">
        <v>607</v>
      </c>
      <c r="S289" s="16"/>
      <c r="T289" s="16"/>
      <c r="U289" s="16"/>
      <c r="V289" s="16"/>
      <c r="W289" s="16"/>
      <c r="X289" s="16"/>
      <c r="Y289" s="16"/>
      <c r="Z289" s="16">
        <v>0.5</v>
      </c>
      <c r="AA289" s="43"/>
    </row>
    <row r="290" spans="1:27">
      <c r="A290" s="120">
        <v>136</v>
      </c>
      <c r="B290" s="16" t="s">
        <v>1958</v>
      </c>
      <c r="C290" s="228" t="s">
        <v>1959</v>
      </c>
      <c r="D290" s="16"/>
      <c r="E290" s="16">
        <v>0.3</v>
      </c>
      <c r="F290" s="16"/>
      <c r="G290" s="16"/>
      <c r="H290" s="16"/>
      <c r="I290" s="16"/>
      <c r="J290" s="16"/>
      <c r="K290" s="16"/>
      <c r="L290" s="16"/>
      <c r="M290" s="16"/>
      <c r="N290" s="16"/>
      <c r="O290" s="16">
        <v>0.3</v>
      </c>
      <c r="P290" s="16"/>
      <c r="Q290" s="43">
        <v>0.3</v>
      </c>
      <c r="R290" s="17" t="s">
        <v>607</v>
      </c>
      <c r="S290" s="16"/>
      <c r="T290" s="16"/>
      <c r="U290" s="16"/>
      <c r="V290" s="16"/>
      <c r="W290" s="16"/>
      <c r="X290" s="16"/>
      <c r="Y290" s="16"/>
      <c r="Z290" s="16">
        <v>0.3</v>
      </c>
      <c r="AA290" s="43"/>
    </row>
    <row r="291" spans="1:27">
      <c r="A291" s="120">
        <v>137</v>
      </c>
      <c r="B291" s="16" t="s">
        <v>1960</v>
      </c>
      <c r="C291" s="228" t="s">
        <v>1961</v>
      </c>
      <c r="D291" s="16"/>
      <c r="E291" s="16">
        <v>0.2</v>
      </c>
      <c r="F291" s="16"/>
      <c r="G291" s="16"/>
      <c r="H291" s="16"/>
      <c r="I291" s="16"/>
      <c r="J291" s="16"/>
      <c r="K291" s="16"/>
      <c r="L291" s="16"/>
      <c r="M291" s="16"/>
      <c r="N291" s="16"/>
      <c r="O291" s="16">
        <v>0.2</v>
      </c>
      <c r="P291" s="16"/>
      <c r="Q291" s="43">
        <v>0.2</v>
      </c>
      <c r="R291" s="17" t="s">
        <v>607</v>
      </c>
      <c r="S291" s="16"/>
      <c r="T291" s="16"/>
      <c r="U291" s="16"/>
      <c r="V291" s="16"/>
      <c r="W291" s="16"/>
      <c r="X291" s="16"/>
      <c r="Y291" s="16"/>
      <c r="Z291" s="16">
        <v>0.2</v>
      </c>
      <c r="AA291" s="43"/>
    </row>
    <row r="292" spans="1:27">
      <c r="A292" s="120">
        <v>138</v>
      </c>
      <c r="B292" s="16" t="s">
        <v>1962</v>
      </c>
      <c r="C292" s="228" t="s">
        <v>1963</v>
      </c>
      <c r="D292" s="16"/>
      <c r="E292" s="16">
        <v>0.1</v>
      </c>
      <c r="F292" s="16">
        <v>0.1</v>
      </c>
      <c r="G292" s="16">
        <v>0.1</v>
      </c>
      <c r="H292" s="16"/>
      <c r="I292" s="16"/>
      <c r="J292" s="16"/>
      <c r="K292" s="16"/>
      <c r="L292" s="16"/>
      <c r="M292" s="16"/>
      <c r="N292" s="16"/>
      <c r="O292" s="16"/>
      <c r="P292" s="16"/>
      <c r="Q292" s="43"/>
      <c r="R292" s="17">
        <v>4</v>
      </c>
      <c r="S292" s="16"/>
      <c r="T292" s="16"/>
      <c r="U292" s="16"/>
      <c r="V292" s="16"/>
      <c r="W292" s="16"/>
      <c r="X292" s="16"/>
      <c r="Y292" s="16">
        <v>0.1</v>
      </c>
      <c r="Z292" s="16"/>
      <c r="AA292" s="43"/>
    </row>
    <row r="293" spans="1:27">
      <c r="A293" s="120">
        <v>139</v>
      </c>
      <c r="B293" s="16" t="s">
        <v>1966</v>
      </c>
      <c r="C293" s="228" t="s">
        <v>1967</v>
      </c>
      <c r="D293" s="16"/>
      <c r="E293" s="16">
        <v>0.2</v>
      </c>
      <c r="F293" s="16"/>
      <c r="G293" s="16"/>
      <c r="H293" s="16"/>
      <c r="I293" s="16"/>
      <c r="J293" s="16"/>
      <c r="K293" s="16"/>
      <c r="L293" s="16"/>
      <c r="M293" s="16"/>
      <c r="N293" s="16"/>
      <c r="O293" s="16">
        <v>0.2</v>
      </c>
      <c r="P293" s="16"/>
      <c r="Q293" s="43">
        <v>0.2</v>
      </c>
      <c r="R293" s="17" t="s">
        <v>607</v>
      </c>
      <c r="S293" s="16"/>
      <c r="T293" s="16"/>
      <c r="U293" s="16"/>
      <c r="V293" s="16"/>
      <c r="W293" s="16"/>
      <c r="X293" s="16"/>
      <c r="Y293" s="16"/>
      <c r="Z293" s="16">
        <v>0.2</v>
      </c>
      <c r="AA293" s="43"/>
    </row>
    <row r="294" spans="1:27">
      <c r="A294" s="120">
        <v>140</v>
      </c>
      <c r="B294" s="16" t="s">
        <v>1968</v>
      </c>
      <c r="C294" s="228" t="s">
        <v>1969</v>
      </c>
      <c r="D294" s="16"/>
      <c r="E294" s="16">
        <v>0.2</v>
      </c>
      <c r="F294" s="16"/>
      <c r="G294" s="16"/>
      <c r="H294" s="16"/>
      <c r="I294" s="16"/>
      <c r="J294" s="16"/>
      <c r="K294" s="16"/>
      <c r="L294" s="16"/>
      <c r="M294" s="16"/>
      <c r="N294" s="16"/>
      <c r="O294" s="16">
        <v>0.2</v>
      </c>
      <c r="P294" s="16"/>
      <c r="Q294" s="43">
        <v>0.2</v>
      </c>
      <c r="R294" s="17" t="s">
        <v>607</v>
      </c>
      <c r="S294" s="16"/>
      <c r="T294" s="16"/>
      <c r="U294" s="16"/>
      <c r="V294" s="16"/>
      <c r="W294" s="16"/>
      <c r="X294" s="16"/>
      <c r="Y294" s="16"/>
      <c r="Z294" s="16">
        <v>0.2</v>
      </c>
      <c r="AA294" s="43"/>
    </row>
    <row r="295" spans="1:27">
      <c r="A295" s="120">
        <v>141</v>
      </c>
      <c r="B295" s="16" t="s">
        <v>1970</v>
      </c>
      <c r="C295" s="228" t="s">
        <v>1971</v>
      </c>
      <c r="D295" s="16"/>
      <c r="E295" s="16">
        <v>0.2</v>
      </c>
      <c r="F295" s="16"/>
      <c r="G295" s="16"/>
      <c r="H295" s="16"/>
      <c r="I295" s="16"/>
      <c r="J295" s="16"/>
      <c r="K295" s="16"/>
      <c r="L295" s="16"/>
      <c r="M295" s="16"/>
      <c r="N295" s="16"/>
      <c r="O295" s="16">
        <v>0.2</v>
      </c>
      <c r="P295" s="16"/>
      <c r="Q295" s="43">
        <v>0.2</v>
      </c>
      <c r="R295" s="17" t="s">
        <v>607</v>
      </c>
      <c r="S295" s="16"/>
      <c r="T295" s="16"/>
      <c r="U295" s="16"/>
      <c r="V295" s="16"/>
      <c r="W295" s="16"/>
      <c r="X295" s="16"/>
      <c r="Y295" s="16"/>
      <c r="Z295" s="16">
        <v>0.2</v>
      </c>
      <c r="AA295" s="43"/>
    </row>
    <row r="296" spans="1:27">
      <c r="A296" s="120">
        <v>142</v>
      </c>
      <c r="B296" s="16" t="s">
        <v>1972</v>
      </c>
      <c r="C296" s="228" t="s">
        <v>1973</v>
      </c>
      <c r="D296" s="16"/>
      <c r="E296" s="16">
        <v>0.3</v>
      </c>
      <c r="F296" s="16"/>
      <c r="G296" s="16"/>
      <c r="H296" s="16"/>
      <c r="I296" s="16"/>
      <c r="J296" s="16"/>
      <c r="K296" s="16"/>
      <c r="L296" s="16"/>
      <c r="M296" s="16"/>
      <c r="N296" s="16"/>
      <c r="O296" s="16">
        <v>0.3</v>
      </c>
      <c r="P296" s="16"/>
      <c r="Q296" s="43">
        <v>0.3</v>
      </c>
      <c r="R296" s="17" t="s">
        <v>607</v>
      </c>
      <c r="S296" s="16"/>
      <c r="T296" s="16"/>
      <c r="U296" s="16"/>
      <c r="V296" s="16"/>
      <c r="W296" s="16"/>
      <c r="X296" s="16"/>
      <c r="Y296" s="16"/>
      <c r="Z296" s="16">
        <v>0.3</v>
      </c>
      <c r="AA296" s="43"/>
    </row>
    <row r="297" spans="1:27">
      <c r="A297" s="120">
        <v>143</v>
      </c>
      <c r="B297" s="16" t="s">
        <v>1974</v>
      </c>
      <c r="C297" s="228" t="s">
        <v>1975</v>
      </c>
      <c r="D297" s="16"/>
      <c r="E297" s="16">
        <v>0.3</v>
      </c>
      <c r="F297" s="16"/>
      <c r="G297" s="16"/>
      <c r="H297" s="16"/>
      <c r="I297" s="16"/>
      <c r="J297" s="16"/>
      <c r="K297" s="16"/>
      <c r="L297" s="16"/>
      <c r="M297" s="16"/>
      <c r="N297" s="16"/>
      <c r="O297" s="16">
        <v>0.3</v>
      </c>
      <c r="P297" s="16"/>
      <c r="Q297" s="43">
        <v>0.3</v>
      </c>
      <c r="R297" s="17" t="s">
        <v>607</v>
      </c>
      <c r="S297" s="16"/>
      <c r="T297" s="16"/>
      <c r="U297" s="16"/>
      <c r="V297" s="16"/>
      <c r="W297" s="16"/>
      <c r="X297" s="16"/>
      <c r="Y297" s="16"/>
      <c r="Z297" s="16">
        <v>0.3</v>
      </c>
      <c r="AA297" s="43"/>
    </row>
    <row r="298" spans="1:27">
      <c r="A298" s="120">
        <v>144</v>
      </c>
      <c r="B298" s="16" t="s">
        <v>1976</v>
      </c>
      <c r="C298" s="228" t="s">
        <v>1977</v>
      </c>
      <c r="D298" s="16"/>
      <c r="E298" s="16">
        <v>0.7</v>
      </c>
      <c r="F298" s="16">
        <v>0.7</v>
      </c>
      <c r="G298" s="16">
        <v>0.7</v>
      </c>
      <c r="H298" s="16"/>
      <c r="I298" s="16"/>
      <c r="J298" s="16"/>
      <c r="K298" s="16"/>
      <c r="L298" s="16"/>
      <c r="M298" s="16"/>
      <c r="N298" s="16"/>
      <c r="O298" s="16"/>
      <c r="P298" s="16"/>
      <c r="Q298" s="43"/>
      <c r="R298" s="17">
        <v>4</v>
      </c>
      <c r="S298" s="16"/>
      <c r="T298" s="16"/>
      <c r="U298" s="16"/>
      <c r="V298" s="16"/>
      <c r="W298" s="16"/>
      <c r="X298" s="16"/>
      <c r="Y298" s="16">
        <v>0.7</v>
      </c>
      <c r="Z298" s="16"/>
      <c r="AA298" s="43"/>
    </row>
    <row r="299" spans="1:27">
      <c r="A299" s="120">
        <v>145</v>
      </c>
      <c r="B299" s="16" t="s">
        <v>1978</v>
      </c>
      <c r="C299" s="228" t="s">
        <v>1979</v>
      </c>
      <c r="D299" s="16"/>
      <c r="E299" s="16">
        <v>1</v>
      </c>
      <c r="F299" s="16"/>
      <c r="G299" s="16"/>
      <c r="H299" s="16"/>
      <c r="I299" s="16"/>
      <c r="J299" s="16"/>
      <c r="K299" s="16"/>
      <c r="L299" s="16"/>
      <c r="M299" s="16"/>
      <c r="N299" s="16"/>
      <c r="O299" s="16">
        <v>1</v>
      </c>
      <c r="P299" s="16"/>
      <c r="Q299" s="43">
        <v>1</v>
      </c>
      <c r="R299" s="17" t="s">
        <v>607</v>
      </c>
      <c r="S299" s="16"/>
      <c r="T299" s="16"/>
      <c r="U299" s="16"/>
      <c r="V299" s="16"/>
      <c r="W299" s="16"/>
      <c r="X299" s="16"/>
      <c r="Y299" s="16"/>
      <c r="Z299" s="16">
        <v>1</v>
      </c>
      <c r="AA299" s="43"/>
    </row>
    <row r="300" spans="1:27">
      <c r="A300" s="120">
        <v>146</v>
      </c>
      <c r="B300" s="16" t="s">
        <v>1980</v>
      </c>
      <c r="C300" s="228" t="s">
        <v>1981</v>
      </c>
      <c r="D300" s="16"/>
      <c r="E300" s="16">
        <v>0.2</v>
      </c>
      <c r="F300" s="16"/>
      <c r="G300" s="16"/>
      <c r="H300" s="16"/>
      <c r="I300" s="16"/>
      <c r="J300" s="16"/>
      <c r="K300" s="16"/>
      <c r="L300" s="16"/>
      <c r="M300" s="16"/>
      <c r="N300" s="16"/>
      <c r="O300" s="16">
        <v>0.2</v>
      </c>
      <c r="P300" s="16"/>
      <c r="Q300" s="43">
        <v>0.2</v>
      </c>
      <c r="R300" s="17" t="s">
        <v>607</v>
      </c>
      <c r="S300" s="16"/>
      <c r="T300" s="16"/>
      <c r="U300" s="16"/>
      <c r="V300" s="16"/>
      <c r="W300" s="16"/>
      <c r="X300" s="16"/>
      <c r="Y300" s="16"/>
      <c r="Z300" s="16">
        <v>0.2</v>
      </c>
      <c r="AA300" s="43"/>
    </row>
    <row r="301" spans="1:27" ht="20.25" customHeight="1">
      <c r="A301" s="120">
        <v>147</v>
      </c>
      <c r="B301" s="2614" t="s">
        <v>1983</v>
      </c>
      <c r="C301" s="2615"/>
      <c r="D301" s="2616"/>
      <c r="E301" s="2616">
        <v>116.4</v>
      </c>
      <c r="F301" s="2616">
        <v>50.70000000000001</v>
      </c>
      <c r="G301" s="2616">
        <v>50.70000000000001</v>
      </c>
      <c r="H301" s="2616">
        <v>0</v>
      </c>
      <c r="I301" s="2616">
        <v>0</v>
      </c>
      <c r="J301" s="2616">
        <v>0</v>
      </c>
      <c r="K301" s="2616">
        <v>0</v>
      </c>
      <c r="L301" s="2616">
        <v>0</v>
      </c>
      <c r="M301" s="2616">
        <v>0</v>
      </c>
      <c r="N301" s="2616">
        <v>0</v>
      </c>
      <c r="O301" s="2616">
        <v>65.700000000000031</v>
      </c>
      <c r="P301" s="2616">
        <v>0</v>
      </c>
      <c r="Q301" s="2617">
        <v>65.700000000000031</v>
      </c>
      <c r="R301" s="2618"/>
      <c r="S301" s="2616">
        <v>1</v>
      </c>
      <c r="T301" s="2616">
        <v>0</v>
      </c>
      <c r="U301" s="2616">
        <v>0</v>
      </c>
      <c r="V301" s="2616">
        <v>0</v>
      </c>
      <c r="W301" s="2616">
        <v>0</v>
      </c>
      <c r="X301" s="2616">
        <v>0</v>
      </c>
      <c r="Y301" s="2616">
        <v>45.400000000000006</v>
      </c>
      <c r="Z301" s="2616">
        <v>68.000000000000028</v>
      </c>
      <c r="AA301" s="2617">
        <v>3</v>
      </c>
    </row>
    <row r="302" spans="1:27">
      <c r="A302" s="239"/>
      <c r="B302" s="2270" t="s">
        <v>16680</v>
      </c>
      <c r="C302" s="2271"/>
      <c r="D302" s="1770"/>
      <c r="E302" s="1770"/>
      <c r="F302" s="1770"/>
      <c r="G302" s="1770"/>
      <c r="H302" s="1770"/>
      <c r="I302" s="1770"/>
      <c r="J302" s="1770"/>
      <c r="K302" s="1770"/>
      <c r="L302" s="1770"/>
      <c r="M302" s="1770"/>
      <c r="N302" s="1770"/>
      <c r="O302" s="1770"/>
      <c r="P302" s="1770"/>
      <c r="Q302" s="1770"/>
      <c r="R302" s="1770"/>
      <c r="S302" s="1770"/>
      <c r="T302" s="1770"/>
      <c r="U302" s="1770"/>
      <c r="V302" s="1770"/>
      <c r="W302" s="1770"/>
      <c r="X302" s="1770"/>
      <c r="Y302" s="1770"/>
      <c r="Z302" s="1770"/>
      <c r="AA302" s="1771"/>
    </row>
    <row r="303" spans="1:27">
      <c r="A303" s="1927"/>
      <c r="B303" s="2033" t="s">
        <v>21554</v>
      </c>
      <c r="C303" s="62"/>
      <c r="D303" s="1785"/>
      <c r="E303" s="1785"/>
      <c r="F303" s="2091"/>
      <c r="G303" s="2091"/>
      <c r="H303" s="2091"/>
      <c r="I303" s="2091"/>
      <c r="J303" s="2091"/>
      <c r="K303" s="2091"/>
      <c r="L303" s="2091"/>
      <c r="M303" s="2091"/>
      <c r="N303" s="2091"/>
      <c r="O303" s="2091"/>
      <c r="P303" s="2091"/>
      <c r="Q303" s="2091"/>
      <c r="R303" s="2091"/>
      <c r="S303" s="2091"/>
      <c r="T303" s="2091"/>
      <c r="U303" s="2091"/>
      <c r="V303" s="2091"/>
      <c r="W303" s="2091"/>
      <c r="X303" s="2091"/>
      <c r="Y303" s="2091"/>
      <c r="Z303" s="2091"/>
      <c r="AA303" s="2348"/>
    </row>
    <row r="304" spans="1:27">
      <c r="A304" s="1927">
        <v>1</v>
      </c>
      <c r="B304" s="62" t="s">
        <v>7132</v>
      </c>
      <c r="C304" s="62"/>
      <c r="D304" s="62"/>
      <c r="E304" s="1691">
        <v>0.7</v>
      </c>
      <c r="F304" s="1691">
        <v>0.7</v>
      </c>
      <c r="G304" s="1691"/>
      <c r="H304" s="1691"/>
      <c r="I304" s="1691"/>
      <c r="J304" s="1691"/>
      <c r="K304" s="1691">
        <v>0.7</v>
      </c>
      <c r="L304" s="1691"/>
      <c r="M304" s="1691"/>
      <c r="N304" s="1691"/>
      <c r="O304" s="1691"/>
      <c r="P304" s="1691"/>
      <c r="Q304" s="1691"/>
      <c r="R304" s="1691">
        <v>5</v>
      </c>
      <c r="S304" s="1691"/>
      <c r="T304" s="1691"/>
      <c r="U304" s="1691"/>
      <c r="V304" s="1691"/>
      <c r="W304" s="1691"/>
      <c r="X304" s="1691"/>
      <c r="Y304" s="1691"/>
      <c r="Z304" s="1691"/>
      <c r="AA304" s="1691" t="s">
        <v>7620</v>
      </c>
    </row>
    <row r="305" spans="1:27">
      <c r="A305" s="1927">
        <v>2</v>
      </c>
      <c r="B305" s="62" t="s">
        <v>450</v>
      </c>
      <c r="C305" s="62"/>
      <c r="D305" s="62"/>
      <c r="E305" s="62">
        <v>0.4</v>
      </c>
      <c r="F305" s="62">
        <v>0.4</v>
      </c>
      <c r="G305" s="62"/>
      <c r="H305" s="62"/>
      <c r="I305" s="62"/>
      <c r="J305" s="62"/>
      <c r="K305" s="62"/>
      <c r="L305" s="62">
        <v>0.4</v>
      </c>
      <c r="M305" s="62"/>
      <c r="N305" s="62"/>
      <c r="O305" s="62"/>
      <c r="P305" s="62"/>
      <c r="Q305" s="62" t="s">
        <v>7620</v>
      </c>
      <c r="R305" s="62">
        <v>5</v>
      </c>
      <c r="S305" s="62"/>
      <c r="T305" s="62"/>
      <c r="U305" s="62"/>
      <c r="V305" s="62"/>
      <c r="W305" s="62"/>
      <c r="X305" s="62"/>
      <c r="Y305" s="62"/>
      <c r="Z305" s="62"/>
      <c r="AA305" s="62" t="s">
        <v>7620</v>
      </c>
    </row>
    <row r="306" spans="1:27">
      <c r="A306" s="1927"/>
      <c r="B306" s="62" t="s">
        <v>363</v>
      </c>
      <c r="C306" s="62"/>
      <c r="D306" s="62"/>
      <c r="E306" s="62">
        <v>1.86</v>
      </c>
      <c r="F306" s="62">
        <v>1.86</v>
      </c>
      <c r="G306" s="62"/>
      <c r="H306" s="62"/>
      <c r="I306" s="62"/>
      <c r="J306" s="62"/>
      <c r="K306" s="62">
        <v>1.86</v>
      </c>
      <c r="L306" s="62"/>
      <c r="M306" s="62"/>
      <c r="N306" s="62"/>
      <c r="O306" s="62"/>
      <c r="P306" s="62"/>
      <c r="Q306" s="62"/>
      <c r="R306" s="62">
        <v>5</v>
      </c>
      <c r="S306" s="62"/>
      <c r="T306" s="62"/>
      <c r="U306" s="62"/>
      <c r="V306" s="62"/>
      <c r="W306" s="62"/>
      <c r="X306" s="62"/>
      <c r="Y306" s="62"/>
      <c r="Z306" s="62"/>
      <c r="AA306" s="62" t="s">
        <v>7620</v>
      </c>
    </row>
    <row r="307" spans="1:27">
      <c r="A307" s="1927"/>
      <c r="B307" s="62" t="s">
        <v>373</v>
      </c>
      <c r="C307" s="62"/>
      <c r="D307" s="62"/>
      <c r="E307" s="62">
        <v>1.9</v>
      </c>
      <c r="F307" s="62">
        <v>1.9</v>
      </c>
      <c r="G307" s="62">
        <v>1.9</v>
      </c>
      <c r="H307" s="62"/>
      <c r="I307" s="62"/>
      <c r="J307" s="62"/>
      <c r="K307" s="62"/>
      <c r="L307" s="62"/>
      <c r="M307" s="62"/>
      <c r="N307" s="62"/>
      <c r="O307" s="62"/>
      <c r="P307" s="62"/>
      <c r="Q307" s="62"/>
      <c r="R307" s="62">
        <v>5</v>
      </c>
      <c r="S307" s="62"/>
      <c r="T307" s="62"/>
      <c r="U307" s="62"/>
      <c r="V307" s="62"/>
      <c r="W307" s="62"/>
      <c r="X307" s="62"/>
      <c r="Y307" s="62"/>
      <c r="Z307" s="62"/>
      <c r="AA307" s="62"/>
    </row>
    <row r="308" spans="1:27">
      <c r="A308" s="1927"/>
      <c r="B308" s="62" t="s">
        <v>9689</v>
      </c>
      <c r="C308" s="62"/>
      <c r="D308" s="62"/>
      <c r="E308" s="62">
        <v>1.3</v>
      </c>
      <c r="F308" s="62">
        <v>1.3</v>
      </c>
      <c r="G308" s="62"/>
      <c r="H308" s="62"/>
      <c r="I308" s="62"/>
      <c r="J308" s="62"/>
      <c r="K308" s="62">
        <v>1.3</v>
      </c>
      <c r="L308" s="62"/>
      <c r="M308" s="62"/>
      <c r="N308" s="62"/>
      <c r="O308" s="62"/>
      <c r="P308" s="62"/>
      <c r="Q308" s="62"/>
      <c r="R308" s="62">
        <v>5</v>
      </c>
      <c r="S308" s="62"/>
      <c r="T308" s="62"/>
      <c r="U308" s="62"/>
      <c r="V308" s="62"/>
      <c r="W308" s="62"/>
      <c r="X308" s="62"/>
      <c r="Y308" s="62"/>
      <c r="Z308" s="62"/>
      <c r="AA308" s="62" t="s">
        <v>7620</v>
      </c>
    </row>
    <row r="309" spans="1:27">
      <c r="A309" s="1927"/>
      <c r="B309" s="62" t="s">
        <v>9949</v>
      </c>
      <c r="C309" s="62"/>
      <c r="D309" s="62"/>
      <c r="E309" s="62">
        <v>0.5</v>
      </c>
      <c r="F309" s="62">
        <v>0.3</v>
      </c>
      <c r="G309" s="62"/>
      <c r="H309" s="62"/>
      <c r="I309" s="62"/>
      <c r="J309" s="62"/>
      <c r="K309" s="62">
        <v>0.3</v>
      </c>
      <c r="L309" s="62"/>
      <c r="M309" s="62"/>
      <c r="N309" s="62"/>
      <c r="O309" s="62"/>
      <c r="P309" s="62">
        <v>0.2</v>
      </c>
      <c r="Q309" s="62" t="s">
        <v>7620</v>
      </c>
      <c r="R309" s="62">
        <v>5</v>
      </c>
      <c r="S309" s="62"/>
      <c r="T309" s="62"/>
      <c r="U309" s="62"/>
      <c r="V309" s="62"/>
      <c r="W309" s="62"/>
      <c r="X309" s="62"/>
      <c r="Y309" s="62"/>
      <c r="Z309" s="62"/>
      <c r="AA309" s="62" t="s">
        <v>7620</v>
      </c>
    </row>
    <row r="310" spans="1:27">
      <c r="A310" s="1927"/>
      <c r="B310" s="62" t="s">
        <v>155</v>
      </c>
      <c r="C310" s="62"/>
      <c r="D310" s="62"/>
      <c r="E310" s="62">
        <v>0.4</v>
      </c>
      <c r="F310" s="62">
        <v>0.4</v>
      </c>
      <c r="G310" s="62"/>
      <c r="H310" s="62"/>
      <c r="I310" s="62"/>
      <c r="J310" s="62"/>
      <c r="K310" s="62">
        <v>0.4</v>
      </c>
      <c r="L310" s="62"/>
      <c r="M310" s="62"/>
      <c r="N310" s="62"/>
      <c r="O310" s="62"/>
      <c r="P310" s="62"/>
      <c r="Q310" s="62"/>
      <c r="R310" s="62">
        <v>5</v>
      </c>
      <c r="S310" s="62"/>
      <c r="T310" s="62"/>
      <c r="U310" s="62"/>
      <c r="V310" s="62"/>
      <c r="W310" s="62"/>
      <c r="X310" s="62"/>
      <c r="Y310" s="62"/>
      <c r="Z310" s="62"/>
      <c r="AA310" s="62" t="s">
        <v>7620</v>
      </c>
    </row>
    <row r="311" spans="1:27">
      <c r="A311" s="1927"/>
      <c r="B311" s="62" t="s">
        <v>355</v>
      </c>
      <c r="C311" s="62"/>
      <c r="D311" s="62"/>
      <c r="E311" s="62">
        <v>0.6</v>
      </c>
      <c r="F311" s="62">
        <v>0.4</v>
      </c>
      <c r="G311" s="62"/>
      <c r="H311" s="62"/>
      <c r="I311" s="62"/>
      <c r="J311" s="62"/>
      <c r="K311" s="62">
        <v>0.4</v>
      </c>
      <c r="L311" s="62"/>
      <c r="M311" s="62"/>
      <c r="N311" s="62"/>
      <c r="O311" s="62"/>
      <c r="P311" s="62">
        <v>0.2</v>
      </c>
      <c r="Q311" s="62" t="s">
        <v>7620</v>
      </c>
      <c r="R311" s="62">
        <v>5</v>
      </c>
      <c r="S311" s="62"/>
      <c r="T311" s="62"/>
      <c r="U311" s="62"/>
      <c r="V311" s="62"/>
      <c r="W311" s="62"/>
      <c r="X311" s="62"/>
      <c r="Y311" s="62"/>
      <c r="Z311" s="62"/>
      <c r="AA311" s="62" t="s">
        <v>7620</v>
      </c>
    </row>
    <row r="312" spans="1:27">
      <c r="A312" s="1927"/>
      <c r="B312" s="62" t="s">
        <v>420</v>
      </c>
      <c r="C312" s="62"/>
      <c r="D312" s="62"/>
      <c r="E312" s="62">
        <v>0.20799999999999999</v>
      </c>
      <c r="F312" s="62">
        <v>0.20799999999999999</v>
      </c>
      <c r="G312" s="62"/>
      <c r="H312" s="62"/>
      <c r="I312" s="62"/>
      <c r="J312" s="62"/>
      <c r="K312" s="62">
        <v>0.20799999999999999</v>
      </c>
      <c r="L312" s="62"/>
      <c r="M312" s="62"/>
      <c r="N312" s="62"/>
      <c r="O312" s="62"/>
      <c r="P312" s="62"/>
      <c r="Q312" s="62"/>
      <c r="R312" s="62">
        <v>5</v>
      </c>
      <c r="S312" s="62"/>
      <c r="T312" s="62"/>
      <c r="U312" s="62"/>
      <c r="V312" s="62"/>
      <c r="W312" s="62"/>
      <c r="X312" s="62"/>
      <c r="Y312" s="62"/>
      <c r="Z312" s="62"/>
      <c r="AA312" s="62" t="s">
        <v>7620</v>
      </c>
    </row>
    <row r="313" spans="1:27">
      <c r="A313" s="1927"/>
      <c r="B313" s="62" t="s">
        <v>8993</v>
      </c>
      <c r="C313" s="62"/>
      <c r="D313" s="62"/>
      <c r="E313" s="62">
        <v>0.5</v>
      </c>
      <c r="F313" s="62" t="s">
        <v>3725</v>
      </c>
      <c r="G313" s="62">
        <v>0.23400000000000001</v>
      </c>
      <c r="H313" s="62"/>
      <c r="I313" s="62"/>
      <c r="J313" s="62"/>
      <c r="K313" s="62">
        <v>0.26600000000000001</v>
      </c>
      <c r="L313" s="62"/>
      <c r="M313" s="62"/>
      <c r="N313" s="62"/>
      <c r="O313" s="62"/>
      <c r="P313" s="62"/>
      <c r="Q313" s="62"/>
      <c r="R313" s="62">
        <v>5</v>
      </c>
      <c r="S313" s="62"/>
      <c r="T313" s="62"/>
      <c r="U313" s="62"/>
      <c r="V313" s="62"/>
      <c r="W313" s="62"/>
      <c r="X313" s="62"/>
      <c r="Y313" s="62"/>
      <c r="Z313" s="62"/>
      <c r="AA313" s="62" t="s">
        <v>7620</v>
      </c>
    </row>
    <row r="314" spans="1:27">
      <c r="A314" s="1927"/>
      <c r="B314" s="62" t="s">
        <v>119</v>
      </c>
      <c r="C314" s="62"/>
      <c r="D314" s="62"/>
      <c r="E314" s="62">
        <v>0.38</v>
      </c>
      <c r="F314" s="62">
        <v>0.38</v>
      </c>
      <c r="G314" s="62"/>
      <c r="H314" s="62"/>
      <c r="I314" s="62"/>
      <c r="J314" s="62"/>
      <c r="K314" s="62">
        <v>0.38</v>
      </c>
      <c r="L314" s="62"/>
      <c r="M314" s="62"/>
      <c r="N314" s="62"/>
      <c r="O314" s="62"/>
      <c r="P314" s="62"/>
      <c r="Q314" s="62"/>
      <c r="R314" s="62">
        <v>5</v>
      </c>
      <c r="S314" s="62"/>
      <c r="T314" s="62"/>
      <c r="U314" s="62"/>
      <c r="V314" s="62"/>
      <c r="W314" s="62"/>
      <c r="X314" s="62"/>
      <c r="Y314" s="62"/>
      <c r="Z314" s="62"/>
      <c r="AA314" s="62" t="s">
        <v>7620</v>
      </c>
    </row>
    <row r="315" spans="1:27">
      <c r="A315" s="1927"/>
      <c r="B315" s="62" t="s">
        <v>21555</v>
      </c>
      <c r="C315" s="62"/>
      <c r="D315" s="62"/>
      <c r="E315" s="62">
        <v>0.38</v>
      </c>
      <c r="F315" s="62">
        <v>0.38</v>
      </c>
      <c r="G315" s="62"/>
      <c r="H315" s="62"/>
      <c r="I315" s="62"/>
      <c r="J315" s="62"/>
      <c r="K315" s="62">
        <v>0.38</v>
      </c>
      <c r="L315" s="62"/>
      <c r="M315" s="62"/>
      <c r="N315" s="62"/>
      <c r="O315" s="62"/>
      <c r="P315" s="62"/>
      <c r="Q315" s="62"/>
      <c r="R315" s="62">
        <v>5</v>
      </c>
      <c r="S315" s="62"/>
      <c r="T315" s="62"/>
      <c r="U315" s="62"/>
      <c r="V315" s="62"/>
      <c r="W315" s="62"/>
      <c r="X315" s="62"/>
      <c r="Y315" s="62"/>
      <c r="Z315" s="62"/>
      <c r="AA315" s="62" t="s">
        <v>7620</v>
      </c>
    </row>
    <row r="316" spans="1:27">
      <c r="A316" s="1927"/>
      <c r="B316" s="62" t="s">
        <v>21556</v>
      </c>
      <c r="C316" s="62"/>
      <c r="D316" s="62"/>
      <c r="E316" s="62">
        <v>0.38</v>
      </c>
      <c r="F316" s="62">
        <v>0.38</v>
      </c>
      <c r="G316" s="62"/>
      <c r="H316" s="62"/>
      <c r="I316" s="62"/>
      <c r="J316" s="62"/>
      <c r="K316" s="62">
        <v>0.38</v>
      </c>
      <c r="L316" s="62"/>
      <c r="M316" s="62"/>
      <c r="N316" s="62"/>
      <c r="O316" s="62"/>
      <c r="P316" s="62"/>
      <c r="Q316" s="62"/>
      <c r="R316" s="62">
        <v>5</v>
      </c>
      <c r="S316" s="62"/>
      <c r="T316" s="62"/>
      <c r="U316" s="62"/>
      <c r="V316" s="62"/>
      <c r="W316" s="62"/>
      <c r="X316" s="62"/>
      <c r="Y316" s="62"/>
      <c r="Z316" s="62"/>
      <c r="AA316" s="62" t="s">
        <v>7620</v>
      </c>
    </row>
    <row r="317" spans="1:27">
      <c r="A317" s="1927"/>
      <c r="B317" s="62" t="s">
        <v>282</v>
      </c>
      <c r="C317" s="62"/>
      <c r="D317" s="62"/>
      <c r="E317" s="62">
        <v>0.1</v>
      </c>
      <c r="F317" s="62">
        <v>0.1</v>
      </c>
      <c r="G317" s="62"/>
      <c r="H317" s="62"/>
      <c r="I317" s="62"/>
      <c r="J317" s="62"/>
      <c r="K317" s="62">
        <v>0.1</v>
      </c>
      <c r="L317" s="62"/>
      <c r="M317" s="62"/>
      <c r="N317" s="62"/>
      <c r="O317" s="62"/>
      <c r="P317" s="62"/>
      <c r="Q317" s="62"/>
      <c r="R317" s="62">
        <v>5</v>
      </c>
      <c r="S317" s="62"/>
      <c r="T317" s="62"/>
      <c r="U317" s="62"/>
      <c r="V317" s="62"/>
      <c r="W317" s="62"/>
      <c r="X317" s="62"/>
      <c r="Y317" s="62"/>
      <c r="Z317" s="62"/>
      <c r="AA317" s="62" t="s">
        <v>7620</v>
      </c>
    </row>
    <row r="318" spans="1:27">
      <c r="A318" s="1927"/>
      <c r="B318" s="62" t="s">
        <v>462</v>
      </c>
      <c r="C318" s="62"/>
      <c r="D318" s="62"/>
      <c r="E318" s="62">
        <v>2.4</v>
      </c>
      <c r="F318" s="62">
        <v>2.4</v>
      </c>
      <c r="G318" s="62">
        <v>2.4</v>
      </c>
      <c r="H318" s="62"/>
      <c r="I318" s="62"/>
      <c r="J318" s="62"/>
      <c r="K318" s="62">
        <v>0.3</v>
      </c>
      <c r="L318" s="62"/>
      <c r="M318" s="62"/>
      <c r="N318" s="62"/>
      <c r="O318" s="62"/>
      <c r="P318" s="62"/>
      <c r="Q318" s="62"/>
      <c r="R318" s="62">
        <v>5</v>
      </c>
      <c r="S318" s="62"/>
      <c r="T318" s="62"/>
      <c r="U318" s="62"/>
      <c r="V318" s="62"/>
      <c r="W318" s="62"/>
      <c r="X318" s="62"/>
      <c r="Y318" s="62"/>
      <c r="Z318" s="62"/>
      <c r="AA318" s="62"/>
    </row>
    <row r="319" spans="1:27">
      <c r="A319" s="1927"/>
      <c r="B319" s="62" t="s">
        <v>21557</v>
      </c>
      <c r="C319" s="62"/>
      <c r="D319" s="62"/>
      <c r="E319" s="62">
        <v>0.3</v>
      </c>
      <c r="F319" s="62">
        <v>0.3</v>
      </c>
      <c r="G319" s="62"/>
      <c r="H319" s="62"/>
      <c r="I319" s="62"/>
      <c r="J319" s="62"/>
      <c r="K319" s="62">
        <v>0.3</v>
      </c>
      <c r="L319" s="62"/>
      <c r="M319" s="62"/>
      <c r="N319" s="62"/>
      <c r="O319" s="62"/>
      <c r="P319" s="62"/>
      <c r="Q319" s="62" t="s">
        <v>7620</v>
      </c>
      <c r="R319" s="62">
        <v>5</v>
      </c>
      <c r="S319" s="62"/>
      <c r="T319" s="62"/>
      <c r="U319" s="62"/>
      <c r="V319" s="62"/>
      <c r="W319" s="62"/>
      <c r="X319" s="62"/>
      <c r="Y319" s="62"/>
      <c r="Z319" s="62"/>
      <c r="AA319" s="62" t="s">
        <v>7620</v>
      </c>
    </row>
    <row r="320" spans="1:27">
      <c r="A320" s="1927"/>
      <c r="B320" s="62" t="s">
        <v>9036</v>
      </c>
      <c r="C320" s="62"/>
      <c r="D320" s="62"/>
      <c r="E320" s="62">
        <v>0.9</v>
      </c>
      <c r="F320" s="62">
        <v>0.9</v>
      </c>
      <c r="G320" s="62"/>
      <c r="H320" s="62"/>
      <c r="I320" s="62"/>
      <c r="J320" s="62"/>
      <c r="K320" s="62">
        <v>0.9</v>
      </c>
      <c r="L320" s="62"/>
      <c r="M320" s="62"/>
      <c r="N320" s="62"/>
      <c r="O320" s="62"/>
      <c r="P320" s="62"/>
      <c r="Q320" s="62"/>
      <c r="R320" s="62">
        <v>5</v>
      </c>
      <c r="S320" s="62"/>
      <c r="T320" s="62"/>
      <c r="U320" s="62"/>
      <c r="V320" s="62"/>
      <c r="W320" s="62"/>
      <c r="X320" s="62"/>
      <c r="Y320" s="62"/>
      <c r="Z320" s="62"/>
      <c r="AA320" s="62" t="s">
        <v>7620</v>
      </c>
    </row>
    <row r="321" spans="1:27">
      <c r="A321" s="1927"/>
      <c r="B321" s="62" t="s">
        <v>918</v>
      </c>
      <c r="C321" s="62"/>
      <c r="D321" s="62"/>
      <c r="E321" s="62">
        <v>0.46</v>
      </c>
      <c r="F321" s="62">
        <v>0.16</v>
      </c>
      <c r="G321" s="62"/>
      <c r="H321" s="62"/>
      <c r="I321" s="62"/>
      <c r="J321" s="62"/>
      <c r="K321" s="62">
        <v>0.16</v>
      </c>
      <c r="L321" s="62"/>
      <c r="M321" s="62"/>
      <c r="N321" s="62"/>
      <c r="O321" s="62"/>
      <c r="P321" s="62">
        <v>0.3</v>
      </c>
      <c r="Q321" s="62" t="s">
        <v>7620</v>
      </c>
      <c r="R321" s="62">
        <v>5</v>
      </c>
      <c r="S321" s="62"/>
      <c r="T321" s="62"/>
      <c r="U321" s="62"/>
      <c r="V321" s="62"/>
      <c r="W321" s="62"/>
      <c r="X321" s="62"/>
      <c r="Y321" s="62"/>
      <c r="Z321" s="62"/>
      <c r="AA321" s="62" t="s">
        <v>7620</v>
      </c>
    </row>
    <row r="322" spans="1:27">
      <c r="A322" s="1927"/>
      <c r="B322" s="62" t="s">
        <v>243</v>
      </c>
      <c r="C322" s="62"/>
      <c r="D322" s="62"/>
      <c r="E322" s="62">
        <v>0.24</v>
      </c>
      <c r="F322" s="62">
        <v>0.24</v>
      </c>
      <c r="G322" s="62"/>
      <c r="H322" s="62"/>
      <c r="I322" s="62"/>
      <c r="J322" s="62"/>
      <c r="K322" s="62">
        <v>0.24</v>
      </c>
      <c r="L322" s="62"/>
      <c r="M322" s="62"/>
      <c r="N322" s="62"/>
      <c r="O322" s="62"/>
      <c r="P322" s="62"/>
      <c r="Q322" s="62"/>
      <c r="R322" s="62">
        <v>5</v>
      </c>
      <c r="S322" s="62"/>
      <c r="T322" s="62"/>
      <c r="U322" s="62"/>
      <c r="V322" s="62"/>
      <c r="W322" s="62"/>
      <c r="X322" s="62"/>
      <c r="Y322" s="62"/>
      <c r="Z322" s="62"/>
      <c r="AA322" s="62" t="s">
        <v>7620</v>
      </c>
    </row>
    <row r="323" spans="1:27">
      <c r="A323" s="1927"/>
      <c r="B323" s="62" t="s">
        <v>175</v>
      </c>
      <c r="C323" s="62"/>
      <c r="D323" s="62"/>
      <c r="E323" s="62">
        <v>0.30399999999999999</v>
      </c>
      <c r="F323" s="62"/>
      <c r="G323" s="62"/>
      <c r="H323" s="62"/>
      <c r="I323" s="62"/>
      <c r="J323" s="62"/>
      <c r="K323" s="62"/>
      <c r="L323" s="62"/>
      <c r="M323" s="62"/>
      <c r="N323" s="62"/>
      <c r="O323" s="62"/>
      <c r="P323" s="62">
        <v>0.30399999999999999</v>
      </c>
      <c r="Q323" s="62" t="s">
        <v>7620</v>
      </c>
      <c r="R323" s="62">
        <v>5</v>
      </c>
      <c r="S323" s="62"/>
      <c r="T323" s="62"/>
      <c r="U323" s="62"/>
      <c r="V323" s="62"/>
      <c r="W323" s="62"/>
      <c r="X323" s="62"/>
      <c r="Y323" s="62"/>
      <c r="Z323" s="62"/>
      <c r="AA323" s="62" t="s">
        <v>7620</v>
      </c>
    </row>
    <row r="324" spans="1:27">
      <c r="A324" s="1927"/>
      <c r="B324" s="62" t="s">
        <v>12450</v>
      </c>
      <c r="C324" s="62"/>
      <c r="D324" s="62"/>
      <c r="E324" s="62">
        <v>0.21</v>
      </c>
      <c r="F324" s="62"/>
      <c r="G324" s="62"/>
      <c r="H324" s="62"/>
      <c r="I324" s="62"/>
      <c r="J324" s="62"/>
      <c r="K324" s="62"/>
      <c r="L324" s="62"/>
      <c r="M324" s="62"/>
      <c r="N324" s="62"/>
      <c r="O324" s="62"/>
      <c r="P324" s="62">
        <v>0.21</v>
      </c>
      <c r="Q324" s="62" t="s">
        <v>7620</v>
      </c>
      <c r="R324" s="62">
        <v>5</v>
      </c>
      <c r="S324" s="62"/>
      <c r="T324" s="62"/>
      <c r="U324" s="62"/>
      <c r="V324" s="62"/>
      <c r="W324" s="62"/>
      <c r="X324" s="62"/>
      <c r="Y324" s="62"/>
      <c r="Z324" s="62"/>
      <c r="AA324" s="62" t="s">
        <v>7620</v>
      </c>
    </row>
    <row r="325" spans="1:27">
      <c r="A325" s="1927"/>
      <c r="B325" s="62" t="s">
        <v>21558</v>
      </c>
      <c r="C325" s="62"/>
      <c r="D325" s="62"/>
      <c r="E325" s="62">
        <v>0.56000000000000005</v>
      </c>
      <c r="F325" s="62"/>
      <c r="G325" s="62"/>
      <c r="H325" s="62"/>
      <c r="I325" s="62"/>
      <c r="J325" s="62"/>
      <c r="K325" s="62"/>
      <c r="L325" s="62"/>
      <c r="M325" s="62"/>
      <c r="N325" s="62"/>
      <c r="O325" s="62"/>
      <c r="P325" s="62">
        <v>0.56000000000000005</v>
      </c>
      <c r="Q325" s="62" t="s">
        <v>7620</v>
      </c>
      <c r="R325" s="62">
        <v>5</v>
      </c>
      <c r="S325" s="62"/>
      <c r="T325" s="62"/>
      <c r="U325" s="62"/>
      <c r="V325" s="62"/>
      <c r="W325" s="62"/>
      <c r="X325" s="62"/>
      <c r="Y325" s="62"/>
      <c r="Z325" s="62"/>
      <c r="AA325" s="62" t="s">
        <v>7620</v>
      </c>
    </row>
    <row r="326" spans="1:27">
      <c r="A326" s="1927"/>
      <c r="B326" s="62" t="s">
        <v>21559</v>
      </c>
      <c r="C326" s="62"/>
      <c r="D326" s="62"/>
      <c r="E326" s="62">
        <v>0.41099999999999998</v>
      </c>
      <c r="F326" s="62"/>
      <c r="G326" s="62"/>
      <c r="H326" s="62"/>
      <c r="I326" s="62"/>
      <c r="J326" s="62"/>
      <c r="K326" s="62"/>
      <c r="L326" s="62"/>
      <c r="M326" s="62"/>
      <c r="N326" s="62"/>
      <c r="O326" s="62"/>
      <c r="P326" s="62">
        <v>0.41099999999999998</v>
      </c>
      <c r="Q326" s="62" t="s">
        <v>7620</v>
      </c>
      <c r="R326" s="62">
        <v>5</v>
      </c>
      <c r="S326" s="62"/>
      <c r="T326" s="62"/>
      <c r="U326" s="62"/>
      <c r="V326" s="62"/>
      <c r="W326" s="62"/>
      <c r="X326" s="62"/>
      <c r="Y326" s="62"/>
      <c r="Z326" s="62"/>
      <c r="AA326" s="62" t="s">
        <v>7620</v>
      </c>
    </row>
    <row r="327" spans="1:27">
      <c r="A327" s="1927"/>
      <c r="B327" s="62" t="s">
        <v>21560</v>
      </c>
      <c r="C327" s="62"/>
      <c r="D327" s="62"/>
      <c r="E327" s="62">
        <v>0.4</v>
      </c>
      <c r="F327" s="62"/>
      <c r="G327" s="62"/>
      <c r="H327" s="62"/>
      <c r="I327" s="62"/>
      <c r="J327" s="62"/>
      <c r="K327" s="62"/>
      <c r="L327" s="62"/>
      <c r="M327" s="62"/>
      <c r="N327" s="62"/>
      <c r="O327" s="62"/>
      <c r="P327" s="62">
        <v>0.4</v>
      </c>
      <c r="Q327" s="62" t="s">
        <v>7620</v>
      </c>
      <c r="R327" s="62">
        <v>5</v>
      </c>
      <c r="S327" s="62"/>
      <c r="T327" s="62"/>
      <c r="U327" s="62"/>
      <c r="V327" s="62"/>
      <c r="W327" s="62"/>
      <c r="X327" s="62"/>
      <c r="Y327" s="62"/>
      <c r="Z327" s="62"/>
      <c r="AA327" s="62" t="s">
        <v>7620</v>
      </c>
    </row>
    <row r="328" spans="1:27">
      <c r="A328" s="1927"/>
      <c r="B328" s="62" t="s">
        <v>164</v>
      </c>
      <c r="C328" s="62"/>
      <c r="D328" s="62"/>
      <c r="E328" s="62">
        <v>0.1</v>
      </c>
      <c r="F328" s="62"/>
      <c r="G328" s="62"/>
      <c r="H328" s="62"/>
      <c r="I328" s="62"/>
      <c r="J328" s="62"/>
      <c r="K328" s="62"/>
      <c r="L328" s="62"/>
      <c r="M328" s="62"/>
      <c r="N328" s="62"/>
      <c r="O328" s="62"/>
      <c r="P328" s="62">
        <v>0.1</v>
      </c>
      <c r="Q328" s="62" t="s">
        <v>7620</v>
      </c>
      <c r="R328" s="62">
        <v>5</v>
      </c>
      <c r="S328" s="62"/>
      <c r="T328" s="62"/>
      <c r="U328" s="62"/>
      <c r="V328" s="62"/>
      <c r="W328" s="62"/>
      <c r="X328" s="62"/>
      <c r="Y328" s="62"/>
      <c r="Z328" s="62"/>
      <c r="AA328" s="62" t="s">
        <v>7620</v>
      </c>
    </row>
    <row r="329" spans="1:27">
      <c r="A329" s="1927"/>
      <c r="B329" s="62" t="s">
        <v>9829</v>
      </c>
      <c r="C329" s="62"/>
      <c r="D329" s="62"/>
      <c r="E329" s="62">
        <v>0.4</v>
      </c>
      <c r="F329" s="62">
        <v>0.4</v>
      </c>
      <c r="G329" s="62">
        <v>0.2</v>
      </c>
      <c r="H329" s="62"/>
      <c r="I329" s="62"/>
      <c r="J329" s="62"/>
      <c r="K329" s="62">
        <v>0.2</v>
      </c>
      <c r="L329" s="62"/>
      <c r="M329" s="62"/>
      <c r="N329" s="62"/>
      <c r="O329" s="62"/>
      <c r="P329" s="62"/>
      <c r="Q329" s="62"/>
      <c r="R329" s="62">
        <v>5</v>
      </c>
      <c r="S329" s="62"/>
      <c r="T329" s="62"/>
      <c r="U329" s="62"/>
      <c r="V329" s="62"/>
      <c r="W329" s="62"/>
      <c r="X329" s="62"/>
      <c r="Y329" s="62"/>
      <c r="Z329" s="62"/>
      <c r="AA329" s="62"/>
    </row>
    <row r="330" spans="1:27">
      <c r="A330" s="1927"/>
      <c r="B330" s="62" t="s">
        <v>369</v>
      </c>
      <c r="C330" s="62"/>
      <c r="D330" s="62"/>
      <c r="E330" s="62">
        <v>0.45</v>
      </c>
      <c r="F330" s="62"/>
      <c r="G330" s="62"/>
      <c r="H330" s="62"/>
      <c r="I330" s="62"/>
      <c r="J330" s="62"/>
      <c r="K330" s="62"/>
      <c r="L330" s="62"/>
      <c r="M330" s="62"/>
      <c r="N330" s="62"/>
      <c r="O330" s="62"/>
      <c r="P330" s="62">
        <v>0.45</v>
      </c>
      <c r="Q330" s="62" t="s">
        <v>7620</v>
      </c>
      <c r="R330" s="62">
        <v>5</v>
      </c>
      <c r="S330" s="62"/>
      <c r="T330" s="62"/>
      <c r="U330" s="62"/>
      <c r="V330" s="62"/>
      <c r="W330" s="62"/>
      <c r="X330" s="62"/>
      <c r="Y330" s="62"/>
      <c r="Z330" s="62"/>
      <c r="AA330" s="62" t="s">
        <v>7620</v>
      </c>
    </row>
    <row r="331" spans="1:27">
      <c r="A331" s="1927"/>
      <c r="B331" s="62" t="s">
        <v>340</v>
      </c>
      <c r="C331" s="62"/>
      <c r="D331" s="62"/>
      <c r="E331" s="62">
        <v>0.14000000000000001</v>
      </c>
      <c r="F331" s="62"/>
      <c r="G331" s="62"/>
      <c r="H331" s="62"/>
      <c r="I331" s="62"/>
      <c r="J331" s="62"/>
      <c r="K331" s="62"/>
      <c r="L331" s="62"/>
      <c r="M331" s="62"/>
      <c r="N331" s="62"/>
      <c r="O331" s="62"/>
      <c r="P331" s="62">
        <v>0.14000000000000001</v>
      </c>
      <c r="Q331" s="62" t="s">
        <v>7620</v>
      </c>
      <c r="R331" s="62">
        <v>5</v>
      </c>
      <c r="S331" s="62"/>
      <c r="T331" s="62"/>
      <c r="U331" s="62"/>
      <c r="V331" s="62"/>
      <c r="W331" s="62"/>
      <c r="X331" s="62"/>
      <c r="Y331" s="62"/>
      <c r="Z331" s="62"/>
      <c r="AA331" s="62" t="s">
        <v>7620</v>
      </c>
    </row>
    <row r="332" spans="1:27">
      <c r="A332" s="1927"/>
      <c r="B332" s="62" t="s">
        <v>21561</v>
      </c>
      <c r="C332" s="62"/>
      <c r="D332" s="62"/>
      <c r="E332" s="62">
        <v>1.08</v>
      </c>
      <c r="F332" s="62">
        <v>1.08</v>
      </c>
      <c r="G332" s="62">
        <v>0.5</v>
      </c>
      <c r="H332" s="62"/>
      <c r="I332" s="62"/>
      <c r="J332" s="62"/>
      <c r="K332" s="62">
        <v>0.57999999999999996</v>
      </c>
      <c r="L332" s="62"/>
      <c r="M332" s="62"/>
      <c r="N332" s="62"/>
      <c r="O332" s="62"/>
      <c r="P332" s="62"/>
      <c r="Q332" s="62" t="s">
        <v>7620</v>
      </c>
      <c r="R332" s="62">
        <v>5</v>
      </c>
      <c r="S332" s="62"/>
      <c r="T332" s="62"/>
      <c r="U332" s="62"/>
      <c r="V332" s="62"/>
      <c r="W332" s="62"/>
      <c r="X332" s="62"/>
      <c r="Y332" s="62"/>
      <c r="Z332" s="62"/>
      <c r="AA332" s="62"/>
    </row>
    <row r="333" spans="1:27">
      <c r="A333" s="1927"/>
      <c r="B333" s="62" t="s">
        <v>453</v>
      </c>
      <c r="C333" s="62"/>
      <c r="D333" s="62"/>
      <c r="E333" s="62">
        <v>0.52</v>
      </c>
      <c r="F333" s="62">
        <v>0.52</v>
      </c>
      <c r="G333" s="62"/>
      <c r="H333" s="62"/>
      <c r="I333" s="62"/>
      <c r="J333" s="62"/>
      <c r="K333" s="62">
        <v>0.52</v>
      </c>
      <c r="L333" s="62"/>
      <c r="M333" s="62"/>
      <c r="N333" s="62"/>
      <c r="O333" s="62"/>
      <c r="P333" s="62"/>
      <c r="Q333" s="62" t="s">
        <v>7620</v>
      </c>
      <c r="R333" s="62">
        <v>5</v>
      </c>
      <c r="S333" s="62"/>
      <c r="T333" s="62"/>
      <c r="U333" s="62"/>
      <c r="V333" s="62"/>
      <c r="W333" s="62"/>
      <c r="X333" s="62"/>
      <c r="Y333" s="62"/>
      <c r="Z333" s="62"/>
      <c r="AA333" s="62" t="s">
        <v>7620</v>
      </c>
    </row>
    <row r="334" spans="1:27">
      <c r="A334" s="1927"/>
      <c r="B334" s="62" t="s">
        <v>9975</v>
      </c>
      <c r="C334" s="62"/>
      <c r="D334" s="62"/>
      <c r="E334" s="62">
        <v>0.19</v>
      </c>
      <c r="F334" s="62"/>
      <c r="G334" s="62"/>
      <c r="H334" s="62"/>
      <c r="I334" s="62"/>
      <c r="J334" s="62"/>
      <c r="K334" s="62"/>
      <c r="L334" s="62"/>
      <c r="M334" s="62"/>
      <c r="N334" s="62"/>
      <c r="O334" s="62"/>
      <c r="P334" s="62">
        <v>0.19</v>
      </c>
      <c r="Q334" s="62" t="s">
        <v>7620</v>
      </c>
      <c r="R334" s="62">
        <v>5</v>
      </c>
      <c r="S334" s="62"/>
      <c r="T334" s="62"/>
      <c r="U334" s="62"/>
      <c r="V334" s="62"/>
      <c r="W334" s="62"/>
      <c r="X334" s="62"/>
      <c r="Y334" s="62"/>
      <c r="Z334" s="62"/>
      <c r="AA334" s="62" t="s">
        <v>7620</v>
      </c>
    </row>
    <row r="335" spans="1:27">
      <c r="A335" s="1927"/>
      <c r="B335" s="62" t="s">
        <v>9271</v>
      </c>
      <c r="C335" s="62"/>
      <c r="D335" s="62"/>
      <c r="E335" s="62">
        <v>0.59</v>
      </c>
      <c r="F335" s="62">
        <v>0.59</v>
      </c>
      <c r="G335" s="62">
        <v>0.59</v>
      </c>
      <c r="H335" s="62"/>
      <c r="I335" s="62"/>
      <c r="J335" s="62"/>
      <c r="K335" s="62"/>
      <c r="L335" s="62"/>
      <c r="M335" s="62"/>
      <c r="N335" s="62"/>
      <c r="O335" s="62"/>
      <c r="P335" s="62"/>
      <c r="Q335" s="62"/>
      <c r="R335" s="62">
        <v>5</v>
      </c>
      <c r="S335" s="62"/>
      <c r="T335" s="62"/>
      <c r="U335" s="62"/>
      <c r="V335" s="62"/>
      <c r="W335" s="62"/>
      <c r="X335" s="62"/>
      <c r="Y335" s="62"/>
      <c r="Z335" s="62"/>
      <c r="AA335" s="62" t="s">
        <v>7620</v>
      </c>
    </row>
    <row r="336" spans="1:27">
      <c r="A336" s="1927"/>
      <c r="B336" s="62" t="s">
        <v>21562</v>
      </c>
      <c r="C336" s="62"/>
      <c r="D336" s="62"/>
      <c r="E336" s="62">
        <v>0.19</v>
      </c>
      <c r="F336" s="62">
        <v>0.19</v>
      </c>
      <c r="G336" s="62">
        <v>0.19</v>
      </c>
      <c r="H336" s="62"/>
      <c r="I336" s="62"/>
      <c r="J336" s="62"/>
      <c r="K336" s="62"/>
      <c r="L336" s="62"/>
      <c r="M336" s="62"/>
      <c r="N336" s="62"/>
      <c r="O336" s="62"/>
      <c r="P336" s="62"/>
      <c r="Q336" s="62"/>
      <c r="R336" s="62">
        <v>5</v>
      </c>
      <c r="S336" s="62"/>
      <c r="T336" s="62"/>
      <c r="U336" s="62"/>
      <c r="V336" s="62"/>
      <c r="W336" s="62"/>
      <c r="X336" s="62"/>
      <c r="Y336" s="62"/>
      <c r="Z336" s="62"/>
      <c r="AA336" s="62" t="s">
        <v>7620</v>
      </c>
    </row>
    <row r="337" spans="1:27">
      <c r="A337" s="1927"/>
      <c r="B337" s="62" t="s">
        <v>21563</v>
      </c>
      <c r="C337" s="62"/>
      <c r="D337" s="62"/>
      <c r="E337" s="62">
        <v>1.05</v>
      </c>
      <c r="F337" s="62">
        <v>1.05</v>
      </c>
      <c r="G337" s="62">
        <v>1.05</v>
      </c>
      <c r="H337" s="62"/>
      <c r="I337" s="62"/>
      <c r="J337" s="62"/>
      <c r="K337" s="62"/>
      <c r="L337" s="62"/>
      <c r="M337" s="62"/>
      <c r="N337" s="62"/>
      <c r="O337" s="62"/>
      <c r="P337" s="62"/>
      <c r="Q337" s="62"/>
      <c r="R337" s="62">
        <v>5</v>
      </c>
      <c r="S337" s="62"/>
      <c r="T337" s="62"/>
      <c r="U337" s="62"/>
      <c r="V337" s="62"/>
      <c r="W337" s="62"/>
      <c r="X337" s="62"/>
      <c r="Y337" s="62"/>
      <c r="Z337" s="62"/>
      <c r="AA337" s="62"/>
    </row>
    <row r="338" spans="1:27" ht="45">
      <c r="A338" s="239"/>
      <c r="B338" s="437" t="s">
        <v>21564</v>
      </c>
      <c r="C338" s="62"/>
      <c r="D338" s="62"/>
      <c r="E338" s="62">
        <v>0.45</v>
      </c>
      <c r="F338" s="62">
        <v>0.45</v>
      </c>
      <c r="G338" s="62">
        <v>0.45</v>
      </c>
      <c r="H338" s="62"/>
      <c r="I338" s="62"/>
      <c r="J338" s="62"/>
      <c r="K338" s="62"/>
      <c r="L338" s="62"/>
      <c r="M338" s="62"/>
      <c r="N338" s="62"/>
      <c r="O338" s="62"/>
      <c r="P338" s="62"/>
      <c r="Q338" s="62"/>
      <c r="R338" s="62">
        <v>5</v>
      </c>
      <c r="S338" s="62"/>
      <c r="T338" s="62"/>
      <c r="U338" s="62"/>
      <c r="V338" s="62"/>
      <c r="W338" s="62"/>
      <c r="X338" s="62"/>
      <c r="Y338" s="62"/>
      <c r="Z338" s="62"/>
      <c r="AA338" s="62"/>
    </row>
    <row r="339" spans="1:27" ht="45">
      <c r="A339" s="239"/>
      <c r="B339" s="62" t="s">
        <v>21565</v>
      </c>
      <c r="C339" s="62"/>
      <c r="D339" s="62"/>
      <c r="E339" s="1795">
        <v>1.0089999999999999</v>
      </c>
      <c r="F339" s="1795">
        <v>1.0089999999999999</v>
      </c>
      <c r="G339" s="1795">
        <v>1.0089999999999999</v>
      </c>
      <c r="H339" s="1795"/>
      <c r="I339" s="1795"/>
      <c r="J339" s="1795"/>
      <c r="K339" s="1795"/>
      <c r="L339" s="1795"/>
      <c r="M339" s="1795"/>
      <c r="N339" s="1795"/>
      <c r="O339" s="1795"/>
      <c r="P339" s="1795"/>
      <c r="Q339" s="1795"/>
      <c r="R339" s="1795">
        <v>5</v>
      </c>
      <c r="S339" s="1795"/>
      <c r="T339" s="1795"/>
      <c r="U339" s="1795"/>
      <c r="V339" s="1795"/>
      <c r="W339" s="1795"/>
      <c r="X339" s="1795"/>
      <c r="Y339" s="1795"/>
      <c r="Z339" s="1795"/>
      <c r="AA339" s="1795"/>
    </row>
    <row r="340" spans="1:27">
      <c r="A340" s="239"/>
      <c r="B340" s="2033" t="s">
        <v>21566</v>
      </c>
      <c r="C340" s="62"/>
      <c r="D340" s="1785"/>
      <c r="E340" s="1785"/>
      <c r="F340" s="2091"/>
      <c r="G340" s="2091"/>
      <c r="H340" s="2091"/>
      <c r="I340" s="2091"/>
      <c r="J340" s="2091"/>
      <c r="K340" s="2091"/>
      <c r="L340" s="2091"/>
      <c r="M340" s="2091"/>
      <c r="N340" s="2091"/>
      <c r="O340" s="2091"/>
      <c r="P340" s="2091"/>
      <c r="Q340" s="2091"/>
      <c r="R340" s="2091"/>
      <c r="S340" s="2091"/>
      <c r="T340" s="2091"/>
      <c r="U340" s="2091"/>
      <c r="V340" s="2091"/>
      <c r="W340" s="2091"/>
      <c r="X340" s="2091"/>
      <c r="Y340" s="2091"/>
      <c r="Z340" s="2091"/>
      <c r="AA340" s="2348"/>
    </row>
    <row r="341" spans="1:27">
      <c r="A341" s="239"/>
      <c r="B341" s="2033" t="s">
        <v>21567</v>
      </c>
      <c r="C341" s="62"/>
      <c r="D341" s="1785"/>
      <c r="E341" s="1785"/>
      <c r="F341" s="2091"/>
      <c r="G341" s="2091"/>
      <c r="H341" s="2091"/>
      <c r="I341" s="2091"/>
      <c r="J341" s="2091"/>
      <c r="K341" s="2091"/>
      <c r="L341" s="2091"/>
      <c r="M341" s="2091"/>
      <c r="N341" s="2091"/>
      <c r="O341" s="2091"/>
      <c r="P341" s="2091"/>
      <c r="Q341" s="2091"/>
      <c r="R341" s="2091"/>
      <c r="S341" s="2091"/>
      <c r="T341" s="2091"/>
      <c r="U341" s="2091"/>
      <c r="V341" s="2091"/>
      <c r="W341" s="2091"/>
      <c r="X341" s="2091"/>
      <c r="Y341" s="2091"/>
      <c r="Z341" s="2091"/>
      <c r="AA341" s="2348"/>
    </row>
    <row r="342" spans="1:27">
      <c r="A342" s="239"/>
      <c r="B342" s="436" t="s">
        <v>70</v>
      </c>
      <c r="C342" s="62"/>
      <c r="D342" s="62"/>
      <c r="E342" s="1691">
        <v>0.3</v>
      </c>
      <c r="F342" s="1691">
        <v>0.3</v>
      </c>
      <c r="G342" s="1691"/>
      <c r="H342" s="1691"/>
      <c r="I342" s="1691"/>
      <c r="J342" s="1691"/>
      <c r="K342" s="1691"/>
      <c r="L342" s="1691"/>
      <c r="M342" s="1691"/>
      <c r="N342" s="1691"/>
      <c r="O342" s="1691"/>
      <c r="P342" s="1691">
        <v>0.3</v>
      </c>
      <c r="Q342" s="1691" t="s">
        <v>7620</v>
      </c>
      <c r="R342" s="1691">
        <v>5</v>
      </c>
      <c r="S342" s="1691"/>
      <c r="T342" s="1691"/>
      <c r="U342" s="1691"/>
      <c r="V342" s="1691"/>
      <c r="W342" s="1691"/>
      <c r="X342" s="1691"/>
      <c r="Y342" s="1691"/>
      <c r="Z342" s="1691"/>
      <c r="AA342" s="1691"/>
    </row>
    <row r="343" spans="1:27">
      <c r="A343" s="239"/>
      <c r="B343" s="62" t="s">
        <v>8997</v>
      </c>
      <c r="C343" s="62"/>
      <c r="D343" s="62"/>
      <c r="E343" s="62">
        <v>0.3</v>
      </c>
      <c r="F343" s="62">
        <v>0.3</v>
      </c>
      <c r="G343" s="62"/>
      <c r="H343" s="62"/>
      <c r="I343" s="62"/>
      <c r="J343" s="62"/>
      <c r="K343" s="62">
        <v>0.3</v>
      </c>
      <c r="L343" s="62"/>
      <c r="M343" s="62"/>
      <c r="N343" s="62"/>
      <c r="O343" s="62"/>
      <c r="P343" s="62"/>
      <c r="Q343" s="62" t="s">
        <v>7620</v>
      </c>
      <c r="R343" s="62">
        <v>5</v>
      </c>
      <c r="S343" s="62"/>
      <c r="T343" s="62"/>
      <c r="U343" s="62"/>
      <c r="V343" s="62"/>
      <c r="W343" s="62"/>
      <c r="X343" s="62"/>
      <c r="Y343" s="62"/>
      <c r="Z343" s="62"/>
      <c r="AA343" s="62" t="s">
        <v>7620</v>
      </c>
    </row>
    <row r="344" spans="1:27">
      <c r="A344" s="239"/>
      <c r="B344" s="62" t="s">
        <v>400</v>
      </c>
      <c r="C344" s="62"/>
      <c r="D344" s="62"/>
      <c r="E344" s="62">
        <v>1.5</v>
      </c>
      <c r="F344" s="62"/>
      <c r="G344" s="62"/>
      <c r="H344" s="62"/>
      <c r="I344" s="62"/>
      <c r="J344" s="62"/>
      <c r="K344" s="62"/>
      <c r="L344" s="62"/>
      <c r="M344" s="62"/>
      <c r="N344" s="62"/>
      <c r="O344" s="62"/>
      <c r="P344" s="62">
        <v>1.5</v>
      </c>
      <c r="Q344" s="62" t="s">
        <v>7620</v>
      </c>
      <c r="R344" s="62">
        <v>5</v>
      </c>
      <c r="S344" s="62"/>
      <c r="T344" s="62"/>
      <c r="U344" s="62"/>
      <c r="V344" s="62"/>
      <c r="W344" s="62"/>
      <c r="X344" s="62"/>
      <c r="Y344" s="62"/>
      <c r="Z344" s="62"/>
      <c r="AA344" s="62" t="s">
        <v>7620</v>
      </c>
    </row>
    <row r="345" spans="1:27">
      <c r="A345" s="239"/>
      <c r="B345" s="62" t="s">
        <v>306</v>
      </c>
      <c r="C345" s="62"/>
      <c r="D345" s="62"/>
      <c r="E345" s="62">
        <v>0.5</v>
      </c>
      <c r="F345" s="62"/>
      <c r="G345" s="62"/>
      <c r="H345" s="62"/>
      <c r="I345" s="62"/>
      <c r="J345" s="62"/>
      <c r="K345" s="62"/>
      <c r="L345" s="62"/>
      <c r="M345" s="62"/>
      <c r="N345" s="62"/>
      <c r="O345" s="62"/>
      <c r="P345" s="62">
        <v>0.5</v>
      </c>
      <c r="Q345" s="62" t="s">
        <v>7620</v>
      </c>
      <c r="R345" s="62">
        <v>5</v>
      </c>
      <c r="S345" s="62"/>
      <c r="T345" s="62"/>
      <c r="U345" s="62"/>
      <c r="V345" s="62"/>
      <c r="W345" s="62"/>
      <c r="X345" s="62"/>
      <c r="Y345" s="62"/>
      <c r="Z345" s="62"/>
      <c r="AA345" s="62" t="s">
        <v>7620</v>
      </c>
    </row>
    <row r="346" spans="1:27">
      <c r="A346" s="239"/>
      <c r="B346" s="62" t="s">
        <v>291</v>
      </c>
      <c r="C346" s="62"/>
      <c r="D346" s="62"/>
      <c r="E346" s="62">
        <v>1.5</v>
      </c>
      <c r="F346" s="62">
        <v>1.5</v>
      </c>
      <c r="G346" s="62">
        <v>1.5</v>
      </c>
      <c r="H346" s="62"/>
      <c r="I346" s="62"/>
      <c r="J346" s="62"/>
      <c r="K346" s="62"/>
      <c r="L346" s="62"/>
      <c r="M346" s="62"/>
      <c r="N346" s="62"/>
      <c r="O346" s="62"/>
      <c r="P346" s="62"/>
      <c r="Q346" s="62"/>
      <c r="R346" s="62">
        <v>5</v>
      </c>
      <c r="S346" s="62"/>
      <c r="T346" s="62"/>
      <c r="U346" s="62"/>
      <c r="V346" s="62"/>
      <c r="W346" s="62"/>
      <c r="X346" s="62"/>
      <c r="Y346" s="62"/>
      <c r="Z346" s="62"/>
      <c r="AA346" s="62"/>
    </row>
    <row r="347" spans="1:27">
      <c r="A347" s="239"/>
      <c r="B347" s="62" t="s">
        <v>227</v>
      </c>
      <c r="C347" s="62"/>
      <c r="D347" s="62"/>
      <c r="E347" s="62">
        <v>0.8</v>
      </c>
      <c r="F347" s="62">
        <v>0.8</v>
      </c>
      <c r="G347" s="62"/>
      <c r="H347" s="62"/>
      <c r="I347" s="62"/>
      <c r="J347" s="62"/>
      <c r="K347" s="62">
        <v>0.8</v>
      </c>
      <c r="L347" s="62"/>
      <c r="M347" s="62"/>
      <c r="N347" s="62"/>
      <c r="O347" s="62"/>
      <c r="P347" s="62"/>
      <c r="Q347" s="62"/>
      <c r="R347" s="62">
        <v>5</v>
      </c>
      <c r="S347" s="62"/>
      <c r="T347" s="62"/>
      <c r="U347" s="62"/>
      <c r="V347" s="62"/>
      <c r="W347" s="62"/>
      <c r="X347" s="62"/>
      <c r="Y347" s="62"/>
      <c r="Z347" s="62"/>
      <c r="AA347" s="62" t="s">
        <v>7620</v>
      </c>
    </row>
    <row r="348" spans="1:27">
      <c r="A348" s="239"/>
      <c r="B348" s="62" t="s">
        <v>21568</v>
      </c>
      <c r="C348" s="62"/>
      <c r="D348" s="62"/>
      <c r="E348" s="62">
        <v>1</v>
      </c>
      <c r="F348" s="62"/>
      <c r="G348" s="62"/>
      <c r="H348" s="62"/>
      <c r="I348" s="62"/>
      <c r="J348" s="62"/>
      <c r="K348" s="62"/>
      <c r="L348" s="62"/>
      <c r="M348" s="62"/>
      <c r="N348" s="62"/>
      <c r="O348" s="62"/>
      <c r="P348" s="62">
        <v>1</v>
      </c>
      <c r="Q348" s="62" t="s">
        <v>7620</v>
      </c>
      <c r="R348" s="62">
        <v>5</v>
      </c>
      <c r="S348" s="62"/>
      <c r="T348" s="62"/>
      <c r="U348" s="62"/>
      <c r="V348" s="62"/>
      <c r="W348" s="62"/>
      <c r="X348" s="62"/>
      <c r="Y348" s="62"/>
      <c r="Z348" s="62"/>
      <c r="AA348" s="62" t="s">
        <v>7620</v>
      </c>
    </row>
    <row r="349" spans="1:27">
      <c r="A349" s="239"/>
      <c r="B349" s="62" t="s">
        <v>21569</v>
      </c>
      <c r="C349" s="62"/>
      <c r="D349" s="62"/>
      <c r="E349" s="62">
        <v>0.6</v>
      </c>
      <c r="F349" s="62"/>
      <c r="G349" s="62"/>
      <c r="H349" s="62"/>
      <c r="I349" s="62"/>
      <c r="J349" s="62"/>
      <c r="K349" s="62"/>
      <c r="L349" s="62"/>
      <c r="M349" s="62"/>
      <c r="N349" s="62"/>
      <c r="O349" s="62"/>
      <c r="P349" s="62">
        <v>0.6</v>
      </c>
      <c r="Q349" s="62" t="s">
        <v>7620</v>
      </c>
      <c r="R349" s="62">
        <v>5</v>
      </c>
      <c r="S349" s="62"/>
      <c r="T349" s="62"/>
      <c r="U349" s="62"/>
      <c r="V349" s="62"/>
      <c r="W349" s="62"/>
      <c r="X349" s="62"/>
      <c r="Y349" s="62"/>
      <c r="Z349" s="62"/>
      <c r="AA349" s="62" t="s">
        <v>7620</v>
      </c>
    </row>
    <row r="350" spans="1:27">
      <c r="A350" s="239"/>
      <c r="B350" s="62" t="s">
        <v>19861</v>
      </c>
      <c r="C350" s="62"/>
      <c r="D350" s="62"/>
      <c r="E350" s="1795">
        <v>0.8</v>
      </c>
      <c r="F350" s="1795">
        <v>0.8</v>
      </c>
      <c r="G350" s="1795"/>
      <c r="H350" s="1795"/>
      <c r="I350" s="1795"/>
      <c r="J350" s="1795"/>
      <c r="K350" s="1795">
        <v>0.8</v>
      </c>
      <c r="L350" s="1795"/>
      <c r="M350" s="1795"/>
      <c r="N350" s="1795"/>
      <c r="O350" s="1795"/>
      <c r="P350" s="1795"/>
      <c r="Q350" s="1795"/>
      <c r="R350" s="1795">
        <v>5</v>
      </c>
      <c r="S350" s="1795"/>
      <c r="T350" s="1795"/>
      <c r="U350" s="1795"/>
      <c r="V350" s="1795"/>
      <c r="W350" s="1795"/>
      <c r="X350" s="1795"/>
      <c r="Y350" s="1795"/>
      <c r="Z350" s="1795"/>
      <c r="AA350" s="1795" t="s">
        <v>7620</v>
      </c>
    </row>
    <row r="351" spans="1:27">
      <c r="A351" s="239"/>
      <c r="B351" s="2033" t="s">
        <v>234</v>
      </c>
      <c r="C351" s="62"/>
      <c r="D351" s="1785"/>
      <c r="E351" s="1785"/>
      <c r="F351" s="2091"/>
      <c r="G351" s="2091"/>
      <c r="H351" s="2091"/>
      <c r="I351" s="2091"/>
      <c r="J351" s="2091"/>
      <c r="K351" s="2091"/>
      <c r="L351" s="2091"/>
      <c r="M351" s="2091"/>
      <c r="N351" s="2091"/>
      <c r="O351" s="2091"/>
      <c r="P351" s="2091"/>
      <c r="Q351" s="2091"/>
      <c r="R351" s="2091"/>
      <c r="S351" s="2091"/>
      <c r="T351" s="2091"/>
      <c r="U351" s="2091"/>
      <c r="V351" s="2091"/>
      <c r="W351" s="2091"/>
      <c r="X351" s="2091"/>
      <c r="Y351" s="2091"/>
      <c r="Z351" s="2091"/>
      <c r="AA351" s="2348"/>
    </row>
    <row r="352" spans="1:27">
      <c r="A352" s="239"/>
      <c r="B352" s="62" t="s">
        <v>70</v>
      </c>
      <c r="C352" s="62"/>
      <c r="D352" s="62"/>
      <c r="E352" s="1691">
        <v>1</v>
      </c>
      <c r="F352" s="1691"/>
      <c r="G352" s="1691"/>
      <c r="H352" s="1691"/>
      <c r="I352" s="1691"/>
      <c r="J352" s="1691"/>
      <c r="K352" s="1691"/>
      <c r="L352" s="1691"/>
      <c r="M352" s="1691"/>
      <c r="N352" s="1691"/>
      <c r="O352" s="1691"/>
      <c r="P352" s="1691">
        <v>1</v>
      </c>
      <c r="Q352" s="1691" t="s">
        <v>7620</v>
      </c>
      <c r="R352" s="1691">
        <v>5</v>
      </c>
      <c r="S352" s="1691"/>
      <c r="T352" s="1691"/>
      <c r="U352" s="1691"/>
      <c r="V352" s="1691"/>
      <c r="W352" s="1691"/>
      <c r="X352" s="1691"/>
      <c r="Y352" s="1691"/>
      <c r="Z352" s="1691"/>
      <c r="AA352" s="1691" t="s">
        <v>7620</v>
      </c>
    </row>
    <row r="353" spans="1:27">
      <c r="A353" s="239"/>
      <c r="B353" s="62" t="s">
        <v>400</v>
      </c>
      <c r="C353" s="62"/>
      <c r="D353" s="62"/>
      <c r="E353" s="62">
        <v>0.2</v>
      </c>
      <c r="F353" s="62"/>
      <c r="G353" s="62"/>
      <c r="H353" s="62"/>
      <c r="I353" s="62"/>
      <c r="J353" s="62"/>
      <c r="K353" s="62"/>
      <c r="L353" s="62"/>
      <c r="M353" s="62"/>
      <c r="N353" s="62"/>
      <c r="O353" s="62"/>
      <c r="P353" s="62">
        <v>0.2</v>
      </c>
      <c r="Q353" s="62" t="s">
        <v>7620</v>
      </c>
      <c r="R353" s="62">
        <v>5</v>
      </c>
      <c r="S353" s="62"/>
      <c r="T353" s="62"/>
      <c r="U353" s="62"/>
      <c r="V353" s="62"/>
      <c r="W353" s="62"/>
      <c r="X353" s="62"/>
      <c r="Y353" s="62"/>
      <c r="Z353" s="62"/>
      <c r="AA353" s="62" t="s">
        <v>7620</v>
      </c>
    </row>
    <row r="354" spans="1:27">
      <c r="A354" s="239"/>
      <c r="B354" s="62" t="s">
        <v>291</v>
      </c>
      <c r="C354" s="62"/>
      <c r="D354" s="62"/>
      <c r="E354" s="62">
        <v>0.5</v>
      </c>
      <c r="F354" s="62"/>
      <c r="G354" s="62"/>
      <c r="H354" s="62"/>
      <c r="I354" s="62"/>
      <c r="J354" s="62"/>
      <c r="K354" s="62"/>
      <c r="L354" s="62"/>
      <c r="M354" s="62"/>
      <c r="N354" s="62"/>
      <c r="O354" s="62"/>
      <c r="P354" s="62">
        <v>0.5</v>
      </c>
      <c r="Q354" s="62" t="s">
        <v>7620</v>
      </c>
      <c r="R354" s="62">
        <v>5</v>
      </c>
      <c r="S354" s="62"/>
      <c r="T354" s="62"/>
      <c r="U354" s="62"/>
      <c r="V354" s="62"/>
      <c r="W354" s="62"/>
      <c r="X354" s="62"/>
      <c r="Y354" s="62"/>
      <c r="Z354" s="62"/>
      <c r="AA354" s="62" t="s">
        <v>7620</v>
      </c>
    </row>
    <row r="355" spans="1:27">
      <c r="A355" s="239"/>
      <c r="B355" s="62" t="s">
        <v>21570</v>
      </c>
      <c r="C355" s="62"/>
      <c r="D355" s="62"/>
      <c r="E355" s="62">
        <v>0.15</v>
      </c>
      <c r="F355" s="62"/>
      <c r="G355" s="62"/>
      <c r="H355" s="62"/>
      <c r="I355" s="62"/>
      <c r="J355" s="62"/>
      <c r="K355" s="62"/>
      <c r="L355" s="62"/>
      <c r="M355" s="62"/>
      <c r="N355" s="62"/>
      <c r="O355" s="62"/>
      <c r="P355" s="62">
        <v>0.15</v>
      </c>
      <c r="Q355" s="62" t="s">
        <v>7620</v>
      </c>
      <c r="R355" s="62">
        <v>5</v>
      </c>
      <c r="S355" s="62"/>
      <c r="T355" s="62"/>
      <c r="U355" s="62"/>
      <c r="V355" s="62"/>
      <c r="W355" s="62"/>
      <c r="X355" s="62"/>
      <c r="Y355" s="62"/>
      <c r="Z355" s="62"/>
      <c r="AA355" s="62" t="s">
        <v>7620</v>
      </c>
    </row>
    <row r="356" spans="1:27">
      <c r="A356" s="239"/>
      <c r="B356" s="62" t="s">
        <v>21571</v>
      </c>
      <c r="C356" s="62"/>
      <c r="D356" s="62"/>
      <c r="E356" s="62">
        <v>0.6</v>
      </c>
      <c r="F356" s="62"/>
      <c r="G356" s="62"/>
      <c r="H356" s="62"/>
      <c r="I356" s="62"/>
      <c r="J356" s="62"/>
      <c r="K356" s="62"/>
      <c r="L356" s="62"/>
      <c r="M356" s="62"/>
      <c r="N356" s="62"/>
      <c r="O356" s="62"/>
      <c r="P356" s="62">
        <v>0.6</v>
      </c>
      <c r="Q356" s="62" t="s">
        <v>7620</v>
      </c>
      <c r="R356" s="62">
        <v>5</v>
      </c>
      <c r="S356" s="62"/>
      <c r="T356" s="62"/>
      <c r="U356" s="62"/>
      <c r="V356" s="62"/>
      <c r="W356" s="62"/>
      <c r="X356" s="62"/>
      <c r="Y356" s="62"/>
      <c r="Z356" s="62"/>
      <c r="AA356" s="62" t="s">
        <v>7620</v>
      </c>
    </row>
    <row r="357" spans="1:27">
      <c r="A357" s="239"/>
      <c r="B357" s="62" t="s">
        <v>21572</v>
      </c>
      <c r="C357" s="62"/>
      <c r="D357" s="62"/>
      <c r="E357" s="62">
        <v>0.4</v>
      </c>
      <c r="F357" s="62"/>
      <c r="G357" s="62"/>
      <c r="H357" s="62"/>
      <c r="I357" s="62"/>
      <c r="J357" s="62"/>
      <c r="K357" s="62"/>
      <c r="L357" s="62"/>
      <c r="M357" s="62"/>
      <c r="N357" s="62"/>
      <c r="O357" s="62"/>
      <c r="P357" s="62">
        <v>0.4</v>
      </c>
      <c r="Q357" s="62" t="s">
        <v>7620</v>
      </c>
      <c r="R357" s="62">
        <v>5</v>
      </c>
      <c r="S357" s="62"/>
      <c r="T357" s="62"/>
      <c r="U357" s="62"/>
      <c r="V357" s="62"/>
      <c r="W357" s="62"/>
      <c r="X357" s="62"/>
      <c r="Y357" s="62"/>
      <c r="Z357" s="62"/>
      <c r="AA357" s="62" t="s">
        <v>7620</v>
      </c>
    </row>
    <row r="358" spans="1:27">
      <c r="A358" s="239"/>
      <c r="B358" s="62" t="s">
        <v>6044</v>
      </c>
      <c r="C358" s="62"/>
      <c r="D358" s="62"/>
      <c r="E358" s="62">
        <v>0.2</v>
      </c>
      <c r="F358" s="62"/>
      <c r="G358" s="62"/>
      <c r="H358" s="62"/>
      <c r="I358" s="62"/>
      <c r="J358" s="62"/>
      <c r="K358" s="62"/>
      <c r="L358" s="62"/>
      <c r="M358" s="62"/>
      <c r="N358" s="62"/>
      <c r="O358" s="62"/>
      <c r="P358" s="62">
        <v>0.2</v>
      </c>
      <c r="Q358" s="62" t="s">
        <v>7620</v>
      </c>
      <c r="R358" s="62">
        <v>5</v>
      </c>
      <c r="S358" s="62"/>
      <c r="T358" s="62"/>
      <c r="U358" s="62"/>
      <c r="V358" s="62"/>
      <c r="W358" s="62"/>
      <c r="X358" s="62"/>
      <c r="Y358" s="62"/>
      <c r="Z358" s="62"/>
      <c r="AA358" s="62" t="s">
        <v>7620</v>
      </c>
    </row>
    <row r="359" spans="1:27">
      <c r="A359" s="239"/>
      <c r="B359" s="62" t="s">
        <v>9362</v>
      </c>
      <c r="C359" s="62"/>
      <c r="D359" s="62"/>
      <c r="E359" s="62">
        <v>0.5</v>
      </c>
      <c r="F359" s="62"/>
      <c r="G359" s="62"/>
      <c r="H359" s="62"/>
      <c r="I359" s="62"/>
      <c r="J359" s="62"/>
      <c r="K359" s="62"/>
      <c r="L359" s="62"/>
      <c r="M359" s="62"/>
      <c r="N359" s="62"/>
      <c r="O359" s="62"/>
      <c r="P359" s="62">
        <v>0.5</v>
      </c>
      <c r="Q359" s="62" t="s">
        <v>7620</v>
      </c>
      <c r="R359" s="62">
        <v>5</v>
      </c>
      <c r="S359" s="62"/>
      <c r="T359" s="62"/>
      <c r="U359" s="62"/>
      <c r="V359" s="62"/>
      <c r="W359" s="62"/>
      <c r="X359" s="62"/>
      <c r="Y359" s="62"/>
      <c r="Z359" s="62"/>
      <c r="AA359" s="62" t="s">
        <v>7620</v>
      </c>
    </row>
    <row r="360" spans="1:27">
      <c r="A360" s="239"/>
      <c r="B360" s="62" t="s">
        <v>1811</v>
      </c>
      <c r="C360" s="62"/>
      <c r="D360" s="62"/>
      <c r="E360" s="62">
        <v>0.3</v>
      </c>
      <c r="F360" s="62"/>
      <c r="G360" s="62"/>
      <c r="H360" s="62"/>
      <c r="I360" s="62"/>
      <c r="J360" s="62"/>
      <c r="K360" s="62"/>
      <c r="L360" s="62"/>
      <c r="M360" s="62"/>
      <c r="N360" s="62"/>
      <c r="O360" s="62"/>
      <c r="P360" s="62">
        <v>0.3</v>
      </c>
      <c r="Q360" s="62" t="s">
        <v>7620</v>
      </c>
      <c r="R360" s="62">
        <v>5</v>
      </c>
      <c r="S360" s="62"/>
      <c r="T360" s="62"/>
      <c r="U360" s="62"/>
      <c r="V360" s="62"/>
      <c r="W360" s="62"/>
      <c r="X360" s="62"/>
      <c r="Y360" s="62"/>
      <c r="Z360" s="62"/>
      <c r="AA360" s="62" t="s">
        <v>7620</v>
      </c>
    </row>
    <row r="361" spans="1:27">
      <c r="A361" s="239"/>
      <c r="B361" s="62" t="s">
        <v>21573</v>
      </c>
      <c r="C361" s="62"/>
      <c r="D361" s="62"/>
      <c r="E361" s="62">
        <v>0.8</v>
      </c>
      <c r="F361" s="62"/>
      <c r="G361" s="62"/>
      <c r="H361" s="62"/>
      <c r="I361" s="62"/>
      <c r="J361" s="62"/>
      <c r="K361" s="62"/>
      <c r="L361" s="62"/>
      <c r="M361" s="62"/>
      <c r="N361" s="62"/>
      <c r="O361" s="62"/>
      <c r="P361" s="62">
        <v>0.8</v>
      </c>
      <c r="Q361" s="62" t="s">
        <v>7620</v>
      </c>
      <c r="R361" s="62">
        <v>5</v>
      </c>
      <c r="S361" s="62"/>
      <c r="T361" s="62"/>
      <c r="U361" s="62"/>
      <c r="V361" s="62"/>
      <c r="W361" s="62"/>
      <c r="X361" s="62"/>
      <c r="Y361" s="62"/>
      <c r="Z361" s="62"/>
      <c r="AA361" s="62" t="s">
        <v>7620</v>
      </c>
    </row>
    <row r="362" spans="1:27">
      <c r="A362" s="239"/>
      <c r="B362" s="62" t="s">
        <v>21574</v>
      </c>
      <c r="C362" s="62"/>
      <c r="D362" s="62"/>
      <c r="E362" s="62">
        <v>1</v>
      </c>
      <c r="F362" s="62"/>
      <c r="G362" s="62"/>
      <c r="H362" s="62"/>
      <c r="I362" s="62"/>
      <c r="J362" s="62"/>
      <c r="K362" s="62"/>
      <c r="L362" s="62"/>
      <c r="M362" s="62"/>
      <c r="N362" s="62"/>
      <c r="O362" s="62"/>
      <c r="P362" s="62">
        <v>1</v>
      </c>
      <c r="Q362" s="62" t="s">
        <v>7620</v>
      </c>
      <c r="R362" s="62">
        <v>5</v>
      </c>
      <c r="S362" s="62"/>
      <c r="T362" s="62"/>
      <c r="U362" s="62"/>
      <c r="V362" s="62"/>
      <c r="W362" s="62"/>
      <c r="X362" s="62"/>
      <c r="Y362" s="62"/>
      <c r="Z362" s="62"/>
      <c r="AA362" s="62" t="s">
        <v>7620</v>
      </c>
    </row>
    <row r="363" spans="1:27">
      <c r="A363" s="239"/>
      <c r="B363" s="62" t="s">
        <v>21575</v>
      </c>
      <c r="C363" s="62"/>
      <c r="D363" s="62"/>
      <c r="E363" s="62">
        <v>0.3</v>
      </c>
      <c r="F363" s="62"/>
      <c r="G363" s="62"/>
      <c r="H363" s="62"/>
      <c r="I363" s="62"/>
      <c r="J363" s="62"/>
      <c r="K363" s="62"/>
      <c r="L363" s="62"/>
      <c r="M363" s="62"/>
      <c r="N363" s="62"/>
      <c r="O363" s="62"/>
      <c r="P363" s="62">
        <v>0.3</v>
      </c>
      <c r="Q363" s="62" t="s">
        <v>7620</v>
      </c>
      <c r="R363" s="62">
        <v>5</v>
      </c>
      <c r="S363" s="62"/>
      <c r="T363" s="62"/>
      <c r="U363" s="62"/>
      <c r="V363" s="62"/>
      <c r="W363" s="62"/>
      <c r="X363" s="62"/>
      <c r="Y363" s="62"/>
      <c r="Z363" s="62"/>
      <c r="AA363" s="62" t="s">
        <v>7620</v>
      </c>
    </row>
    <row r="364" spans="1:27">
      <c r="A364" s="239"/>
      <c r="B364" s="62" t="s">
        <v>21576</v>
      </c>
      <c r="C364" s="62"/>
      <c r="D364" s="62"/>
      <c r="E364" s="62">
        <v>0.8</v>
      </c>
      <c r="F364" s="62"/>
      <c r="G364" s="62"/>
      <c r="H364" s="62"/>
      <c r="I364" s="62"/>
      <c r="J364" s="62"/>
      <c r="K364" s="62"/>
      <c r="L364" s="62"/>
      <c r="M364" s="62"/>
      <c r="N364" s="62"/>
      <c r="O364" s="62"/>
      <c r="P364" s="62">
        <v>0.8</v>
      </c>
      <c r="Q364" s="62" t="s">
        <v>7620</v>
      </c>
      <c r="R364" s="62">
        <v>5</v>
      </c>
      <c r="S364" s="62"/>
      <c r="T364" s="62"/>
      <c r="U364" s="62"/>
      <c r="V364" s="62"/>
      <c r="W364" s="62"/>
      <c r="X364" s="62"/>
      <c r="Y364" s="62"/>
      <c r="Z364" s="62"/>
      <c r="AA364" s="62" t="s">
        <v>7620</v>
      </c>
    </row>
    <row r="365" spans="1:27">
      <c r="A365" s="239"/>
      <c r="B365" s="62" t="s">
        <v>21577</v>
      </c>
      <c r="C365" s="62"/>
      <c r="D365" s="62"/>
      <c r="E365" s="62">
        <v>1.5</v>
      </c>
      <c r="F365" s="62"/>
      <c r="G365" s="62"/>
      <c r="H365" s="62"/>
      <c r="I365" s="62"/>
      <c r="J365" s="62"/>
      <c r="K365" s="62"/>
      <c r="L365" s="62"/>
      <c r="M365" s="62"/>
      <c r="N365" s="62"/>
      <c r="O365" s="62"/>
      <c r="P365" s="62">
        <v>1.5</v>
      </c>
      <c r="Q365" s="62" t="s">
        <v>7620</v>
      </c>
      <c r="R365" s="62">
        <v>5</v>
      </c>
      <c r="S365" s="62"/>
      <c r="T365" s="62"/>
      <c r="U365" s="62"/>
      <c r="V365" s="62"/>
      <c r="W365" s="62"/>
      <c r="X365" s="62"/>
      <c r="Y365" s="62"/>
      <c r="Z365" s="62"/>
      <c r="AA365" s="62" t="s">
        <v>7620</v>
      </c>
    </row>
    <row r="366" spans="1:27">
      <c r="A366" s="239"/>
      <c r="B366" s="62" t="s">
        <v>21578</v>
      </c>
      <c r="C366" s="62"/>
      <c r="D366" s="62"/>
      <c r="E366" s="62">
        <v>0.3</v>
      </c>
      <c r="F366" s="62"/>
      <c r="G366" s="62"/>
      <c r="H366" s="62"/>
      <c r="I366" s="62"/>
      <c r="J366" s="62"/>
      <c r="K366" s="62"/>
      <c r="L366" s="62"/>
      <c r="M366" s="62"/>
      <c r="N366" s="62"/>
      <c r="O366" s="62">
        <v>0.3</v>
      </c>
      <c r="P366" s="62"/>
      <c r="Q366" s="62" t="s">
        <v>7620</v>
      </c>
      <c r="R366" s="62">
        <v>5</v>
      </c>
      <c r="S366" s="62"/>
      <c r="T366" s="62"/>
      <c r="U366" s="62"/>
      <c r="V366" s="62"/>
      <c r="W366" s="62"/>
      <c r="X366" s="62"/>
      <c r="Y366" s="62"/>
      <c r="Z366" s="62"/>
      <c r="AA366" s="62" t="s">
        <v>7620</v>
      </c>
    </row>
    <row r="367" spans="1:27">
      <c r="A367" s="239"/>
      <c r="B367" s="62" t="s">
        <v>431</v>
      </c>
      <c r="C367" s="62"/>
      <c r="D367" s="62"/>
      <c r="E367" s="62">
        <v>0.3</v>
      </c>
      <c r="F367" s="62"/>
      <c r="G367" s="62"/>
      <c r="H367" s="62"/>
      <c r="I367" s="62"/>
      <c r="J367" s="62"/>
      <c r="K367" s="62"/>
      <c r="L367" s="62"/>
      <c r="M367" s="62"/>
      <c r="N367" s="62"/>
      <c r="O367" s="62"/>
      <c r="P367" s="62">
        <v>0.3</v>
      </c>
      <c r="Q367" s="62" t="s">
        <v>7620</v>
      </c>
      <c r="R367" s="62">
        <v>5</v>
      </c>
      <c r="S367" s="62"/>
      <c r="T367" s="62"/>
      <c r="U367" s="62"/>
      <c r="V367" s="62"/>
      <c r="W367" s="62"/>
      <c r="X367" s="62"/>
      <c r="Y367" s="62"/>
      <c r="Z367" s="62"/>
      <c r="AA367" s="62" t="s">
        <v>7620</v>
      </c>
    </row>
    <row r="368" spans="1:27">
      <c r="A368" s="239"/>
      <c r="B368" s="62" t="s">
        <v>21579</v>
      </c>
      <c r="C368" s="62"/>
      <c r="D368" s="62"/>
      <c r="E368" s="62">
        <v>0.8</v>
      </c>
      <c r="F368" s="62"/>
      <c r="G368" s="62"/>
      <c r="H368" s="62"/>
      <c r="I368" s="62"/>
      <c r="J368" s="62"/>
      <c r="K368" s="62"/>
      <c r="L368" s="62"/>
      <c r="M368" s="62"/>
      <c r="N368" s="62"/>
      <c r="O368" s="62"/>
      <c r="P368" s="62">
        <v>0.8</v>
      </c>
      <c r="Q368" s="62" t="s">
        <v>7620</v>
      </c>
      <c r="R368" s="62">
        <v>5</v>
      </c>
      <c r="S368" s="62"/>
      <c r="T368" s="62"/>
      <c r="U368" s="62"/>
      <c r="V368" s="62"/>
      <c r="W368" s="62"/>
      <c r="X368" s="62"/>
      <c r="Y368" s="62"/>
      <c r="Z368" s="62"/>
      <c r="AA368" s="62" t="s">
        <v>7620</v>
      </c>
    </row>
    <row r="369" spans="1:27">
      <c r="A369" s="239"/>
      <c r="B369" s="62" t="s">
        <v>21538</v>
      </c>
      <c r="C369" s="62"/>
      <c r="D369" s="62"/>
      <c r="E369" s="62">
        <v>0.4</v>
      </c>
      <c r="F369" s="62"/>
      <c r="G369" s="62"/>
      <c r="H369" s="62"/>
      <c r="I369" s="62"/>
      <c r="J369" s="62"/>
      <c r="K369" s="62"/>
      <c r="L369" s="62"/>
      <c r="M369" s="62"/>
      <c r="N369" s="62"/>
      <c r="O369" s="62"/>
      <c r="P369" s="62">
        <v>0.4</v>
      </c>
      <c r="Q369" s="62" t="s">
        <v>7620</v>
      </c>
      <c r="R369" s="62">
        <v>5</v>
      </c>
      <c r="S369" s="62"/>
      <c r="T369" s="62"/>
      <c r="U369" s="62"/>
      <c r="V369" s="62"/>
      <c r="W369" s="62"/>
      <c r="X369" s="62"/>
      <c r="Y369" s="62"/>
      <c r="Z369" s="62"/>
      <c r="AA369" s="62" t="s">
        <v>7620</v>
      </c>
    </row>
    <row r="370" spans="1:27">
      <c r="A370" s="239"/>
      <c r="B370" s="62" t="s">
        <v>21580</v>
      </c>
      <c r="C370" s="62"/>
      <c r="D370" s="62"/>
      <c r="E370" s="62">
        <v>0.5</v>
      </c>
      <c r="F370" s="62"/>
      <c r="G370" s="62"/>
      <c r="H370" s="62"/>
      <c r="I370" s="62"/>
      <c r="J370" s="62"/>
      <c r="K370" s="62"/>
      <c r="L370" s="62"/>
      <c r="M370" s="62"/>
      <c r="N370" s="62"/>
      <c r="O370" s="62"/>
      <c r="P370" s="62">
        <v>0.5</v>
      </c>
      <c r="Q370" s="62" t="s">
        <v>7620</v>
      </c>
      <c r="R370" s="62">
        <v>5</v>
      </c>
      <c r="S370" s="62"/>
      <c r="T370" s="62"/>
      <c r="U370" s="62"/>
      <c r="V370" s="62"/>
      <c r="W370" s="62"/>
      <c r="X370" s="62"/>
      <c r="Y370" s="62"/>
      <c r="Z370" s="62"/>
      <c r="AA370" s="62" t="s">
        <v>7620</v>
      </c>
    </row>
    <row r="371" spans="1:27">
      <c r="A371" s="239"/>
      <c r="B371" s="62" t="s">
        <v>21581</v>
      </c>
      <c r="C371" s="62"/>
      <c r="D371" s="62"/>
      <c r="E371" s="62">
        <v>0.8</v>
      </c>
      <c r="F371" s="62"/>
      <c r="G371" s="62"/>
      <c r="H371" s="62"/>
      <c r="I371" s="62"/>
      <c r="J371" s="62"/>
      <c r="K371" s="62"/>
      <c r="L371" s="62"/>
      <c r="M371" s="62"/>
      <c r="N371" s="62"/>
      <c r="O371" s="62"/>
      <c r="P371" s="62">
        <v>0.8</v>
      </c>
      <c r="Q371" s="62" t="s">
        <v>7620</v>
      </c>
      <c r="R371" s="62">
        <v>5</v>
      </c>
      <c r="S371" s="62"/>
      <c r="T371" s="62"/>
      <c r="U371" s="62"/>
      <c r="V371" s="62"/>
      <c r="W371" s="62"/>
      <c r="X371" s="62"/>
      <c r="Y371" s="62"/>
      <c r="Z371" s="62"/>
      <c r="AA371" s="62" t="s">
        <v>7620</v>
      </c>
    </row>
    <row r="372" spans="1:27">
      <c r="A372" s="239"/>
      <c r="B372" s="62" t="s">
        <v>12973</v>
      </c>
      <c r="C372" s="62"/>
      <c r="D372" s="62"/>
      <c r="E372" s="62">
        <v>0.5</v>
      </c>
      <c r="F372" s="62"/>
      <c r="G372" s="62"/>
      <c r="H372" s="62"/>
      <c r="I372" s="62"/>
      <c r="J372" s="62"/>
      <c r="K372" s="62"/>
      <c r="L372" s="62"/>
      <c r="M372" s="62"/>
      <c r="N372" s="62"/>
      <c r="O372" s="62"/>
      <c r="P372" s="62">
        <v>0.5</v>
      </c>
      <c r="Q372" s="62" t="s">
        <v>7620</v>
      </c>
      <c r="R372" s="62">
        <v>5</v>
      </c>
      <c r="S372" s="62"/>
      <c r="T372" s="62"/>
      <c r="U372" s="62"/>
      <c r="V372" s="62"/>
      <c r="W372" s="62"/>
      <c r="X372" s="62"/>
      <c r="Y372" s="62"/>
      <c r="Z372" s="62"/>
      <c r="AA372" s="62" t="s">
        <v>7620</v>
      </c>
    </row>
    <row r="373" spans="1:27">
      <c r="A373" s="239"/>
      <c r="B373" s="62" t="s">
        <v>21582</v>
      </c>
      <c r="C373" s="62"/>
      <c r="D373" s="62"/>
      <c r="E373" s="62">
        <v>0.3</v>
      </c>
      <c r="F373" s="62"/>
      <c r="G373" s="62"/>
      <c r="H373" s="62"/>
      <c r="I373" s="62"/>
      <c r="J373" s="62"/>
      <c r="K373" s="62"/>
      <c r="L373" s="62"/>
      <c r="M373" s="62"/>
      <c r="N373" s="62"/>
      <c r="O373" s="62"/>
      <c r="P373" s="62">
        <v>0.3</v>
      </c>
      <c r="Q373" s="62" t="s">
        <v>7620</v>
      </c>
      <c r="R373" s="62">
        <v>5</v>
      </c>
      <c r="S373" s="62"/>
      <c r="T373" s="62"/>
      <c r="U373" s="62"/>
      <c r="V373" s="62"/>
      <c r="W373" s="62"/>
      <c r="X373" s="62"/>
      <c r="Y373" s="62"/>
      <c r="Z373" s="62"/>
      <c r="AA373" s="62" t="s">
        <v>7620</v>
      </c>
    </row>
    <row r="374" spans="1:27">
      <c r="A374" s="239"/>
      <c r="B374" s="62" t="s">
        <v>21583</v>
      </c>
      <c r="C374" s="62"/>
      <c r="D374" s="62"/>
      <c r="E374" s="62">
        <v>0.7</v>
      </c>
      <c r="F374" s="62"/>
      <c r="G374" s="62"/>
      <c r="H374" s="62"/>
      <c r="I374" s="62"/>
      <c r="J374" s="62"/>
      <c r="K374" s="62"/>
      <c r="L374" s="62"/>
      <c r="M374" s="62"/>
      <c r="N374" s="62"/>
      <c r="O374" s="62"/>
      <c r="P374" s="62">
        <v>0.7</v>
      </c>
      <c r="Q374" s="62" t="s">
        <v>7620</v>
      </c>
      <c r="R374" s="62">
        <v>5</v>
      </c>
      <c r="S374" s="62"/>
      <c r="T374" s="62"/>
      <c r="U374" s="62"/>
      <c r="V374" s="62"/>
      <c r="W374" s="62"/>
      <c r="X374" s="62"/>
      <c r="Y374" s="62"/>
      <c r="Z374" s="62"/>
      <c r="AA374" s="62" t="s">
        <v>7620</v>
      </c>
    </row>
    <row r="375" spans="1:27">
      <c r="A375" s="239"/>
      <c r="B375" s="62" t="s">
        <v>6034</v>
      </c>
      <c r="C375" s="62"/>
      <c r="D375" s="62"/>
      <c r="E375" s="62">
        <v>0.5</v>
      </c>
      <c r="F375" s="62"/>
      <c r="G375" s="62"/>
      <c r="H375" s="62"/>
      <c r="I375" s="62"/>
      <c r="J375" s="62"/>
      <c r="K375" s="62"/>
      <c r="L375" s="62"/>
      <c r="M375" s="62"/>
      <c r="N375" s="62"/>
      <c r="O375" s="62"/>
      <c r="P375" s="62">
        <v>0.5</v>
      </c>
      <c r="Q375" s="62" t="s">
        <v>7620</v>
      </c>
      <c r="R375" s="62">
        <v>5</v>
      </c>
      <c r="S375" s="62"/>
      <c r="T375" s="62"/>
      <c r="U375" s="62"/>
      <c r="V375" s="62"/>
      <c r="W375" s="62"/>
      <c r="X375" s="62"/>
      <c r="Y375" s="62"/>
      <c r="Z375" s="62"/>
      <c r="AA375" s="62" t="s">
        <v>7620</v>
      </c>
    </row>
    <row r="376" spans="1:27">
      <c r="A376" s="239"/>
      <c r="B376" s="437" t="s">
        <v>21584</v>
      </c>
      <c r="C376" s="2"/>
      <c r="D376" s="2"/>
      <c r="E376" s="437">
        <v>0.5</v>
      </c>
      <c r="F376" s="2"/>
      <c r="G376" s="2"/>
      <c r="H376" s="2"/>
      <c r="I376" s="2"/>
      <c r="J376" s="2"/>
      <c r="K376" s="2"/>
      <c r="L376" s="2"/>
      <c r="M376" s="2"/>
      <c r="N376" s="2"/>
      <c r="O376" s="2"/>
      <c r="P376" s="2">
        <v>0.5</v>
      </c>
      <c r="Q376" s="2" t="s">
        <v>7620</v>
      </c>
      <c r="R376" s="2">
        <v>5</v>
      </c>
      <c r="S376" s="2"/>
      <c r="T376" s="2"/>
      <c r="U376" s="2"/>
      <c r="V376" s="2"/>
      <c r="W376" s="2"/>
      <c r="X376" s="2"/>
      <c r="Y376" s="2"/>
      <c r="Z376" s="2"/>
      <c r="AA376" s="2" t="s">
        <v>7620</v>
      </c>
    </row>
    <row r="377" spans="1:27">
      <c r="A377" s="239"/>
      <c r="B377" s="2" t="s">
        <v>21585</v>
      </c>
      <c r="C377" s="2"/>
      <c r="D377" s="2"/>
      <c r="E377" s="2">
        <v>0.5</v>
      </c>
      <c r="F377" s="2"/>
      <c r="G377" s="2"/>
      <c r="H377" s="2"/>
      <c r="I377" s="2"/>
      <c r="J377" s="2"/>
      <c r="K377" s="2"/>
      <c r="L377" s="2"/>
      <c r="M377" s="2"/>
      <c r="N377" s="2"/>
      <c r="O377" s="2"/>
      <c r="P377" s="2">
        <v>0.5</v>
      </c>
      <c r="Q377" s="2" t="s">
        <v>7620</v>
      </c>
      <c r="R377" s="2">
        <v>5</v>
      </c>
      <c r="S377" s="2"/>
      <c r="T377" s="2"/>
      <c r="U377" s="2"/>
      <c r="V377" s="2"/>
      <c r="W377" s="2"/>
      <c r="X377" s="2"/>
      <c r="Y377" s="2"/>
      <c r="Z377" s="2"/>
      <c r="AA377" s="2" t="s">
        <v>7620</v>
      </c>
    </row>
    <row r="378" spans="1:27">
      <c r="A378" s="239"/>
      <c r="B378" s="2" t="s">
        <v>6064</v>
      </c>
      <c r="C378" s="2"/>
      <c r="D378" s="2"/>
      <c r="E378" s="2">
        <v>0.3</v>
      </c>
      <c r="F378" s="2"/>
      <c r="G378" s="2"/>
      <c r="H378" s="2"/>
      <c r="I378" s="2"/>
      <c r="J378" s="2"/>
      <c r="K378" s="2"/>
      <c r="L378" s="2"/>
      <c r="M378" s="2"/>
      <c r="N378" s="2"/>
      <c r="O378" s="2"/>
      <c r="P378" s="2">
        <v>0.3</v>
      </c>
      <c r="Q378" s="2" t="s">
        <v>7620</v>
      </c>
      <c r="R378" s="2">
        <v>5</v>
      </c>
      <c r="S378" s="2"/>
      <c r="T378" s="2"/>
      <c r="U378" s="2"/>
      <c r="V378" s="2"/>
      <c r="W378" s="2"/>
      <c r="X378" s="2"/>
      <c r="Y378" s="2"/>
      <c r="Z378" s="2"/>
      <c r="AA378" s="2" t="s">
        <v>7620</v>
      </c>
    </row>
    <row r="379" spans="1:27">
      <c r="A379" s="239"/>
      <c r="B379" s="2" t="s">
        <v>12697</v>
      </c>
      <c r="C379" s="2"/>
      <c r="D379" s="2"/>
      <c r="E379" s="2272">
        <v>0.4</v>
      </c>
      <c r="F379" s="2272"/>
      <c r="G379" s="2272"/>
      <c r="H379" s="2272"/>
      <c r="I379" s="2272"/>
      <c r="J379" s="2272"/>
      <c r="K379" s="2272"/>
      <c r="L379" s="2272"/>
      <c r="M379" s="2272"/>
      <c r="N379" s="2272"/>
      <c r="O379" s="2272"/>
      <c r="P379" s="2272">
        <v>0.4</v>
      </c>
      <c r="Q379" s="2272" t="s">
        <v>7620</v>
      </c>
      <c r="R379" s="2272">
        <v>5</v>
      </c>
      <c r="S379" s="2272"/>
      <c r="T379" s="2272"/>
      <c r="U379" s="2272"/>
      <c r="V379" s="2272"/>
      <c r="W379" s="2272"/>
      <c r="X379" s="2272"/>
      <c r="Y379" s="2272"/>
      <c r="Z379" s="2272"/>
      <c r="AA379" s="2272" t="s">
        <v>7620</v>
      </c>
    </row>
    <row r="380" spans="1:27">
      <c r="A380" s="239"/>
      <c r="B380" s="1027" t="s">
        <v>21586</v>
      </c>
      <c r="C380" s="2"/>
      <c r="D380" s="69"/>
      <c r="E380" s="2271"/>
      <c r="F380" s="1770"/>
      <c r="G380" s="1770"/>
      <c r="H380" s="1770"/>
      <c r="I380" s="1770"/>
      <c r="J380" s="1770"/>
      <c r="K380" s="1770"/>
      <c r="L380" s="1770"/>
      <c r="M380" s="1770"/>
      <c r="N380" s="1770"/>
      <c r="O380" s="1770"/>
      <c r="P380" s="1770"/>
      <c r="Q380" s="1770"/>
      <c r="R380" s="1770"/>
      <c r="S380" s="1770"/>
      <c r="T380" s="1770"/>
      <c r="U380" s="1770"/>
      <c r="V380" s="1770"/>
      <c r="W380" s="1770"/>
      <c r="X380" s="1770"/>
      <c r="Y380" s="1770"/>
      <c r="Z380" s="1770"/>
      <c r="AA380" s="1771"/>
    </row>
    <row r="381" spans="1:27">
      <c r="A381" s="239"/>
      <c r="B381" s="1027" t="s">
        <v>21587</v>
      </c>
      <c r="C381" s="2"/>
      <c r="D381" s="69"/>
      <c r="E381" s="69"/>
      <c r="F381" s="70"/>
      <c r="G381" s="70"/>
      <c r="H381" s="70"/>
      <c r="I381" s="70"/>
      <c r="J381" s="70"/>
      <c r="K381" s="70"/>
      <c r="L381" s="70"/>
      <c r="M381" s="70"/>
      <c r="N381" s="70"/>
      <c r="O381" s="70"/>
      <c r="P381" s="70"/>
      <c r="Q381" s="70"/>
      <c r="R381" s="70"/>
      <c r="S381" s="70"/>
      <c r="T381" s="70"/>
      <c r="U381" s="70"/>
      <c r="V381" s="70"/>
      <c r="W381" s="70"/>
      <c r="X381" s="70"/>
      <c r="Y381" s="70"/>
      <c r="Z381" s="70"/>
      <c r="AA381" s="71"/>
    </row>
    <row r="382" spans="1:27">
      <c r="A382" s="239"/>
      <c r="B382" s="62" t="s">
        <v>291</v>
      </c>
      <c r="C382" s="2"/>
      <c r="D382" s="2"/>
      <c r="E382" s="2226">
        <v>0.45</v>
      </c>
      <c r="F382" s="2226">
        <v>0.45</v>
      </c>
      <c r="G382" s="2226"/>
      <c r="H382" s="2226"/>
      <c r="I382" s="2226"/>
      <c r="J382" s="2226"/>
      <c r="K382" s="2226">
        <v>0.45</v>
      </c>
      <c r="L382" s="2226"/>
      <c r="M382" s="2226"/>
      <c r="N382" s="2226"/>
      <c r="O382" s="2226"/>
      <c r="P382" s="2226"/>
      <c r="Q382" s="2226"/>
      <c r="R382" s="2226">
        <v>5</v>
      </c>
      <c r="S382" s="2226"/>
      <c r="T382" s="2226"/>
      <c r="U382" s="2226"/>
      <c r="V382" s="2226"/>
      <c r="W382" s="2226"/>
      <c r="X382" s="2226"/>
      <c r="Y382" s="2226"/>
      <c r="Z382" s="2226"/>
      <c r="AA382" s="2226" t="s">
        <v>7620</v>
      </c>
    </row>
    <row r="383" spans="1:27">
      <c r="A383" s="239"/>
      <c r="B383" s="2" t="s">
        <v>361</v>
      </c>
      <c r="C383" s="2"/>
      <c r="D383" s="2"/>
      <c r="E383" s="2">
        <v>0.25</v>
      </c>
      <c r="F383" s="2"/>
      <c r="G383" s="2"/>
      <c r="H383" s="2"/>
      <c r="I383" s="2"/>
      <c r="J383" s="2"/>
      <c r="K383" s="2"/>
      <c r="L383" s="2"/>
      <c r="M383" s="2"/>
      <c r="N383" s="2"/>
      <c r="O383" s="2"/>
      <c r="P383" s="2">
        <v>0.25</v>
      </c>
      <c r="Q383" s="2" t="s">
        <v>7620</v>
      </c>
      <c r="R383" s="2">
        <v>5</v>
      </c>
      <c r="S383" s="2"/>
      <c r="T383" s="2"/>
      <c r="U383" s="2"/>
      <c r="V383" s="2"/>
      <c r="W383" s="2"/>
      <c r="X383" s="2"/>
      <c r="Y383" s="2"/>
      <c r="Z383" s="2"/>
      <c r="AA383" s="2" t="s">
        <v>7620</v>
      </c>
    </row>
    <row r="384" spans="1:27">
      <c r="A384" s="239"/>
      <c r="B384" s="62" t="s">
        <v>70</v>
      </c>
      <c r="C384" s="2"/>
      <c r="D384" s="2"/>
      <c r="E384" s="2">
        <v>0.1</v>
      </c>
      <c r="F384" s="2"/>
      <c r="G384" s="2"/>
      <c r="H384" s="2"/>
      <c r="I384" s="2"/>
      <c r="J384" s="2"/>
      <c r="K384" s="2"/>
      <c r="L384" s="2"/>
      <c r="M384" s="2"/>
      <c r="N384" s="2"/>
      <c r="O384" s="2"/>
      <c r="P384" s="2">
        <v>0.1</v>
      </c>
      <c r="Q384" s="2" t="s">
        <v>7620</v>
      </c>
      <c r="R384" s="2">
        <v>5</v>
      </c>
      <c r="S384" s="2"/>
      <c r="T384" s="2"/>
      <c r="U384" s="2"/>
      <c r="V384" s="2"/>
      <c r="W384" s="2"/>
      <c r="X384" s="2"/>
      <c r="Y384" s="2"/>
      <c r="Z384" s="2"/>
      <c r="AA384" s="2" t="s">
        <v>7620</v>
      </c>
    </row>
    <row r="385" spans="1:27">
      <c r="A385" s="239"/>
      <c r="B385" s="2" t="s">
        <v>175</v>
      </c>
      <c r="C385" s="2"/>
      <c r="D385" s="2"/>
      <c r="E385" s="2">
        <v>0.3</v>
      </c>
      <c r="F385" s="2"/>
      <c r="G385" s="2"/>
      <c r="H385" s="2"/>
      <c r="I385" s="2"/>
      <c r="J385" s="2"/>
      <c r="K385" s="2"/>
      <c r="L385" s="2"/>
      <c r="M385" s="2"/>
      <c r="N385" s="2"/>
      <c r="O385" s="2"/>
      <c r="P385" s="2">
        <v>0.3</v>
      </c>
      <c r="Q385" s="2" t="s">
        <v>7620</v>
      </c>
      <c r="R385" s="2">
        <v>5</v>
      </c>
      <c r="S385" s="2"/>
      <c r="T385" s="2"/>
      <c r="U385" s="2"/>
      <c r="V385" s="2"/>
      <c r="W385" s="2"/>
      <c r="X385" s="2"/>
      <c r="Y385" s="2"/>
      <c r="Z385" s="2"/>
      <c r="AA385" s="2" t="s">
        <v>7620</v>
      </c>
    </row>
    <row r="386" spans="1:27">
      <c r="A386" s="239"/>
      <c r="B386" s="2" t="s">
        <v>119</v>
      </c>
      <c r="C386" s="2"/>
      <c r="D386" s="2"/>
      <c r="E386" s="2">
        <v>0.2</v>
      </c>
      <c r="F386" s="2"/>
      <c r="G386" s="2"/>
      <c r="H386" s="2"/>
      <c r="I386" s="2"/>
      <c r="J386" s="2"/>
      <c r="K386" s="2"/>
      <c r="L386" s="2"/>
      <c r="M386" s="2"/>
      <c r="N386" s="2"/>
      <c r="O386" s="2"/>
      <c r="P386" s="2">
        <v>0.2</v>
      </c>
      <c r="Q386" s="2" t="s">
        <v>7620</v>
      </c>
      <c r="R386" s="2">
        <v>5</v>
      </c>
      <c r="S386" s="2"/>
      <c r="T386" s="2"/>
      <c r="U386" s="2"/>
      <c r="V386" s="2"/>
      <c r="W386" s="2"/>
      <c r="X386" s="2"/>
      <c r="Y386" s="2"/>
      <c r="Z386" s="2"/>
      <c r="AA386" s="2" t="s">
        <v>7620</v>
      </c>
    </row>
    <row r="387" spans="1:27">
      <c r="A387" s="239"/>
      <c r="B387" s="2" t="s">
        <v>218</v>
      </c>
      <c r="C387" s="2"/>
      <c r="D387" s="2"/>
      <c r="E387" s="2272">
        <v>0.3</v>
      </c>
      <c r="F387" s="2272"/>
      <c r="G387" s="2272"/>
      <c r="H387" s="2272"/>
      <c r="I387" s="2272"/>
      <c r="J387" s="2272"/>
      <c r="K387" s="2272"/>
      <c r="L387" s="2272"/>
      <c r="M387" s="2272"/>
      <c r="N387" s="2272"/>
      <c r="O387" s="2272"/>
      <c r="P387" s="2272">
        <v>0.3</v>
      </c>
      <c r="Q387" s="2272" t="s">
        <v>7620</v>
      </c>
      <c r="R387" s="2272">
        <v>5</v>
      </c>
      <c r="S387" s="2272"/>
      <c r="T387" s="2272"/>
      <c r="U387" s="2272"/>
      <c r="V387" s="2272"/>
      <c r="W387" s="2272"/>
      <c r="X387" s="2272"/>
      <c r="Y387" s="2272"/>
      <c r="Z387" s="2272"/>
      <c r="AA387" s="2272" t="s">
        <v>7620</v>
      </c>
    </row>
    <row r="388" spans="1:27">
      <c r="A388" s="239"/>
      <c r="B388" s="1027" t="s">
        <v>6106</v>
      </c>
      <c r="C388" s="2"/>
      <c r="D388" s="69"/>
      <c r="E388" s="69"/>
      <c r="F388" s="70"/>
      <c r="G388" s="70"/>
      <c r="H388" s="70"/>
      <c r="I388" s="70"/>
      <c r="J388" s="70"/>
      <c r="K388" s="70"/>
      <c r="L388" s="70"/>
      <c r="M388" s="70"/>
      <c r="N388" s="70"/>
      <c r="O388" s="70"/>
      <c r="P388" s="70"/>
      <c r="Q388" s="70"/>
      <c r="R388" s="70"/>
      <c r="S388" s="70"/>
      <c r="T388" s="70"/>
      <c r="U388" s="70"/>
      <c r="V388" s="70"/>
      <c r="W388" s="70"/>
      <c r="X388" s="70"/>
      <c r="Y388" s="70"/>
      <c r="Z388" s="70"/>
      <c r="AA388" s="71"/>
    </row>
    <row r="389" spans="1:27">
      <c r="A389" s="239"/>
      <c r="B389" s="2" t="s">
        <v>175</v>
      </c>
      <c r="C389" s="2"/>
      <c r="D389" s="2"/>
      <c r="E389" s="2226">
        <v>0.15</v>
      </c>
      <c r="F389" s="2226"/>
      <c r="G389" s="2226"/>
      <c r="H389" s="2226"/>
      <c r="I389" s="2226"/>
      <c r="J389" s="2226"/>
      <c r="K389" s="2226"/>
      <c r="L389" s="2226"/>
      <c r="M389" s="2226"/>
      <c r="N389" s="2226"/>
      <c r="O389" s="2226"/>
      <c r="P389" s="2226">
        <v>0.15</v>
      </c>
      <c r="Q389" s="2226" t="s">
        <v>7620</v>
      </c>
      <c r="R389" s="2226">
        <v>5</v>
      </c>
      <c r="S389" s="2226"/>
      <c r="T389" s="2226"/>
      <c r="U389" s="2226"/>
      <c r="V389" s="2226"/>
      <c r="W389" s="2226"/>
      <c r="X389" s="2226"/>
      <c r="Y389" s="2226"/>
      <c r="Z389" s="2226"/>
      <c r="AA389" s="2226" t="s">
        <v>7620</v>
      </c>
    </row>
    <row r="390" spans="1:27">
      <c r="A390" s="239"/>
      <c r="B390" s="2" t="s">
        <v>361</v>
      </c>
      <c r="C390" s="2"/>
      <c r="D390" s="2"/>
      <c r="E390" s="2">
        <v>0.4</v>
      </c>
      <c r="F390" s="2"/>
      <c r="G390" s="2"/>
      <c r="H390" s="2"/>
      <c r="I390" s="2"/>
      <c r="J390" s="2"/>
      <c r="K390" s="2"/>
      <c r="L390" s="2"/>
      <c r="M390" s="2"/>
      <c r="N390" s="2"/>
      <c r="O390" s="2"/>
      <c r="P390" s="2">
        <v>0.4</v>
      </c>
      <c r="Q390" s="2" t="s">
        <v>7620</v>
      </c>
      <c r="R390" s="2">
        <v>5</v>
      </c>
      <c r="S390" s="2"/>
      <c r="T390" s="2"/>
      <c r="U390" s="2"/>
      <c r="V390" s="2"/>
      <c r="W390" s="2"/>
      <c r="X390" s="2"/>
      <c r="Y390" s="2"/>
      <c r="Z390" s="2"/>
      <c r="AA390" s="2" t="s">
        <v>7620</v>
      </c>
    </row>
    <row r="391" spans="1:27">
      <c r="A391" s="239"/>
      <c r="B391" s="2" t="s">
        <v>7031</v>
      </c>
      <c r="C391" s="2"/>
      <c r="D391" s="2"/>
      <c r="E391" s="2">
        <v>0.25</v>
      </c>
      <c r="F391" s="2"/>
      <c r="G391" s="2"/>
      <c r="H391" s="2"/>
      <c r="I391" s="2"/>
      <c r="J391" s="2"/>
      <c r="K391" s="2"/>
      <c r="L391" s="2"/>
      <c r="M391" s="2"/>
      <c r="N391" s="2"/>
      <c r="O391" s="2"/>
      <c r="P391" s="2">
        <v>0.25</v>
      </c>
      <c r="Q391" s="2" t="s">
        <v>7620</v>
      </c>
      <c r="R391" s="2">
        <v>5</v>
      </c>
      <c r="S391" s="2"/>
      <c r="T391" s="2"/>
      <c r="U391" s="2"/>
      <c r="V391" s="2"/>
      <c r="W391" s="2"/>
      <c r="X391" s="2"/>
      <c r="Y391" s="2"/>
      <c r="Z391" s="2"/>
      <c r="AA391" s="2" t="s">
        <v>7620</v>
      </c>
    </row>
    <row r="392" spans="1:27">
      <c r="A392" s="239"/>
      <c r="B392" s="2" t="s">
        <v>21588</v>
      </c>
      <c r="C392" s="2"/>
      <c r="D392" s="2"/>
      <c r="E392" s="2">
        <v>0.8</v>
      </c>
      <c r="F392" s="2">
        <v>0.4</v>
      </c>
      <c r="G392" s="2"/>
      <c r="H392" s="2"/>
      <c r="I392" s="2"/>
      <c r="J392" s="2"/>
      <c r="K392" s="2">
        <v>0.4</v>
      </c>
      <c r="L392" s="2"/>
      <c r="M392" s="2"/>
      <c r="N392" s="2"/>
      <c r="O392" s="2"/>
      <c r="P392" s="2">
        <v>0.4</v>
      </c>
      <c r="Q392" s="2" t="s">
        <v>7620</v>
      </c>
      <c r="R392" s="2">
        <v>5</v>
      </c>
      <c r="S392" s="2"/>
      <c r="T392" s="2"/>
      <c r="U392" s="2"/>
      <c r="V392" s="2"/>
      <c r="W392" s="2"/>
      <c r="X392" s="2"/>
      <c r="Y392" s="2"/>
      <c r="Z392" s="2"/>
      <c r="AA392" s="2" t="s">
        <v>7620</v>
      </c>
    </row>
    <row r="393" spans="1:27">
      <c r="A393" s="239"/>
      <c r="B393" s="2" t="s">
        <v>21589</v>
      </c>
      <c r="C393" s="2"/>
      <c r="D393" s="2"/>
      <c r="E393" s="2">
        <v>1.3</v>
      </c>
      <c r="F393" s="2">
        <v>1.3</v>
      </c>
      <c r="G393" s="2"/>
      <c r="H393" s="2"/>
      <c r="I393" s="2"/>
      <c r="J393" s="2"/>
      <c r="K393" s="2">
        <v>1.3</v>
      </c>
      <c r="L393" s="2"/>
      <c r="M393" s="2"/>
      <c r="N393" s="2"/>
      <c r="O393" s="2"/>
      <c r="P393" s="2"/>
      <c r="Q393" s="2"/>
      <c r="R393" s="2">
        <v>5</v>
      </c>
      <c r="S393" s="2"/>
      <c r="T393" s="2"/>
      <c r="U393" s="2"/>
      <c r="V393" s="2"/>
      <c r="W393" s="2"/>
      <c r="X393" s="2"/>
      <c r="Y393" s="2"/>
      <c r="Z393" s="2"/>
      <c r="AA393" s="2" t="s">
        <v>7620</v>
      </c>
    </row>
    <row r="394" spans="1:27">
      <c r="A394" s="239"/>
      <c r="B394" s="2" t="s">
        <v>21590</v>
      </c>
      <c r="C394" s="2"/>
      <c r="D394" s="2"/>
      <c r="E394" s="2">
        <v>1.1000000000000001</v>
      </c>
      <c r="F394" s="2"/>
      <c r="G394" s="2"/>
      <c r="H394" s="2"/>
      <c r="I394" s="2"/>
      <c r="J394" s="2"/>
      <c r="K394" s="2"/>
      <c r="L394" s="2"/>
      <c r="M394" s="2"/>
      <c r="N394" s="2"/>
      <c r="O394" s="2"/>
      <c r="P394" s="2">
        <v>1.1000000000000001</v>
      </c>
      <c r="Q394" s="2" t="s">
        <v>7620</v>
      </c>
      <c r="R394" s="2">
        <v>5</v>
      </c>
      <c r="S394" s="2"/>
      <c r="T394" s="2"/>
      <c r="U394" s="2"/>
      <c r="V394" s="2"/>
      <c r="W394" s="2"/>
      <c r="X394" s="2"/>
      <c r="Y394" s="2"/>
      <c r="Z394" s="2"/>
      <c r="AA394" s="2" t="s">
        <v>7620</v>
      </c>
    </row>
    <row r="395" spans="1:27">
      <c r="A395" s="239"/>
      <c r="B395" s="2" t="s">
        <v>3025</v>
      </c>
      <c r="C395" s="2"/>
      <c r="D395" s="2"/>
      <c r="E395" s="2">
        <v>1.1499999999999999</v>
      </c>
      <c r="F395" s="2"/>
      <c r="G395" s="2"/>
      <c r="H395" s="2"/>
      <c r="I395" s="2"/>
      <c r="J395" s="2"/>
      <c r="K395" s="2"/>
      <c r="L395" s="2"/>
      <c r="M395" s="2"/>
      <c r="N395" s="2"/>
      <c r="O395" s="2"/>
      <c r="P395" s="2">
        <v>1.1499999999999999</v>
      </c>
      <c r="Q395" s="2" t="s">
        <v>7620</v>
      </c>
      <c r="R395" s="2">
        <v>5</v>
      </c>
      <c r="S395" s="2"/>
      <c r="T395" s="2"/>
      <c r="U395" s="2"/>
      <c r="V395" s="2"/>
      <c r="W395" s="2"/>
      <c r="X395" s="2"/>
      <c r="Y395" s="2"/>
      <c r="Z395" s="2"/>
      <c r="AA395" s="2" t="s">
        <v>7620</v>
      </c>
    </row>
    <row r="396" spans="1:27">
      <c r="A396" s="239"/>
      <c r="B396" s="2" t="s">
        <v>21591</v>
      </c>
      <c r="C396" s="2"/>
      <c r="D396" s="2"/>
      <c r="E396" s="2">
        <v>1</v>
      </c>
      <c r="F396" s="2"/>
      <c r="G396" s="2"/>
      <c r="H396" s="2"/>
      <c r="I396" s="2"/>
      <c r="J396" s="2"/>
      <c r="K396" s="2"/>
      <c r="L396" s="2"/>
      <c r="M396" s="2"/>
      <c r="N396" s="2"/>
      <c r="O396" s="2"/>
      <c r="P396" s="2">
        <v>1</v>
      </c>
      <c r="Q396" s="2" t="s">
        <v>7620</v>
      </c>
      <c r="R396" s="2">
        <v>5</v>
      </c>
      <c r="S396" s="2"/>
      <c r="T396" s="2"/>
      <c r="U396" s="2"/>
      <c r="V396" s="2"/>
      <c r="W396" s="2"/>
      <c r="X396" s="2"/>
      <c r="Y396" s="2"/>
      <c r="Z396" s="2"/>
      <c r="AA396" s="2" t="s">
        <v>7620</v>
      </c>
    </row>
    <row r="397" spans="1:27">
      <c r="A397" s="239"/>
      <c r="B397" s="2" t="s">
        <v>21592</v>
      </c>
      <c r="C397" s="2"/>
      <c r="D397" s="2"/>
      <c r="E397" s="2">
        <v>0.6</v>
      </c>
      <c r="F397" s="2"/>
      <c r="G397" s="2"/>
      <c r="H397" s="2"/>
      <c r="I397" s="2"/>
      <c r="J397" s="2"/>
      <c r="K397" s="2"/>
      <c r="L397" s="2"/>
      <c r="M397" s="2"/>
      <c r="N397" s="2"/>
      <c r="O397" s="2"/>
      <c r="P397" s="2">
        <v>0.6</v>
      </c>
      <c r="Q397" s="2" t="s">
        <v>7620</v>
      </c>
      <c r="R397" s="2">
        <v>5</v>
      </c>
      <c r="S397" s="2"/>
      <c r="T397" s="2"/>
      <c r="U397" s="2"/>
      <c r="V397" s="2"/>
      <c r="W397" s="2"/>
      <c r="X397" s="2"/>
      <c r="Y397" s="2"/>
      <c r="Z397" s="2"/>
      <c r="AA397" s="2" t="s">
        <v>7620</v>
      </c>
    </row>
    <row r="398" spans="1:27">
      <c r="A398" s="239"/>
      <c r="B398" s="2" t="s">
        <v>21593</v>
      </c>
      <c r="C398" s="2"/>
      <c r="D398" s="2"/>
      <c r="E398" s="2">
        <v>0.3</v>
      </c>
      <c r="F398" s="2"/>
      <c r="G398" s="2"/>
      <c r="H398" s="2"/>
      <c r="I398" s="2"/>
      <c r="J398" s="2"/>
      <c r="K398" s="2"/>
      <c r="L398" s="2"/>
      <c r="M398" s="2"/>
      <c r="N398" s="2"/>
      <c r="O398" s="2"/>
      <c r="P398" s="2">
        <v>0.3</v>
      </c>
      <c r="Q398" s="2" t="s">
        <v>7620</v>
      </c>
      <c r="R398" s="2">
        <v>5</v>
      </c>
      <c r="S398" s="2"/>
      <c r="T398" s="2"/>
      <c r="U398" s="2"/>
      <c r="V398" s="2"/>
      <c r="W398" s="2"/>
      <c r="X398" s="2"/>
      <c r="Y398" s="2"/>
      <c r="Z398" s="2"/>
      <c r="AA398" s="2" t="s">
        <v>7620</v>
      </c>
    </row>
    <row r="399" spans="1:27">
      <c r="A399" s="239"/>
      <c r="B399" s="2" t="s">
        <v>21594</v>
      </c>
      <c r="C399" s="2"/>
      <c r="D399" s="2"/>
      <c r="E399" s="2">
        <v>0.15</v>
      </c>
      <c r="F399" s="2"/>
      <c r="G399" s="2"/>
      <c r="H399" s="2"/>
      <c r="I399" s="2"/>
      <c r="J399" s="2"/>
      <c r="K399" s="2"/>
      <c r="L399" s="2"/>
      <c r="M399" s="2"/>
      <c r="N399" s="2"/>
      <c r="O399" s="2"/>
      <c r="P399" s="2">
        <v>0.15</v>
      </c>
      <c r="Q399" s="2" t="s">
        <v>7620</v>
      </c>
      <c r="R399" s="2">
        <v>5</v>
      </c>
      <c r="S399" s="2"/>
      <c r="T399" s="2"/>
      <c r="U399" s="2"/>
      <c r="V399" s="2"/>
      <c r="W399" s="2"/>
      <c r="X399" s="2"/>
      <c r="Y399" s="2"/>
      <c r="Z399" s="2"/>
      <c r="AA399" s="2" t="s">
        <v>7620</v>
      </c>
    </row>
    <row r="400" spans="1:27">
      <c r="A400" s="239"/>
      <c r="B400" s="2" t="s">
        <v>21595</v>
      </c>
      <c r="C400" s="2"/>
      <c r="D400" s="2"/>
      <c r="E400" s="2">
        <v>0.2</v>
      </c>
      <c r="F400" s="2"/>
      <c r="G400" s="2"/>
      <c r="H400" s="2"/>
      <c r="I400" s="2"/>
      <c r="J400" s="2"/>
      <c r="K400" s="2"/>
      <c r="L400" s="2"/>
      <c r="M400" s="2"/>
      <c r="N400" s="2"/>
      <c r="O400" s="2"/>
      <c r="P400" s="2">
        <v>0.2</v>
      </c>
      <c r="Q400" s="2" t="s">
        <v>7620</v>
      </c>
      <c r="R400" s="2">
        <v>5</v>
      </c>
      <c r="S400" s="2"/>
      <c r="T400" s="2"/>
      <c r="U400" s="2"/>
      <c r="V400" s="2"/>
      <c r="W400" s="2"/>
      <c r="X400" s="2"/>
      <c r="Y400" s="2"/>
      <c r="Z400" s="2"/>
      <c r="AA400" s="2" t="s">
        <v>7620</v>
      </c>
    </row>
    <row r="401" spans="1:27">
      <c r="A401" s="239"/>
      <c r="B401" s="2" t="s">
        <v>21596</v>
      </c>
      <c r="C401" s="2"/>
      <c r="D401" s="2"/>
      <c r="E401" s="2">
        <v>0.2</v>
      </c>
      <c r="F401" s="2"/>
      <c r="G401" s="2"/>
      <c r="H401" s="2"/>
      <c r="I401" s="2"/>
      <c r="J401" s="2"/>
      <c r="K401" s="2"/>
      <c r="L401" s="2"/>
      <c r="M401" s="2"/>
      <c r="N401" s="2"/>
      <c r="O401" s="2"/>
      <c r="P401" s="2">
        <v>0.2</v>
      </c>
      <c r="Q401" s="2" t="s">
        <v>7620</v>
      </c>
      <c r="R401" s="2">
        <v>5</v>
      </c>
      <c r="S401" s="2"/>
      <c r="T401" s="2"/>
      <c r="U401" s="2"/>
      <c r="V401" s="2"/>
      <c r="W401" s="2"/>
      <c r="X401" s="2"/>
      <c r="Y401" s="2"/>
      <c r="Z401" s="2"/>
      <c r="AA401" s="2" t="s">
        <v>7620</v>
      </c>
    </row>
    <row r="402" spans="1:27">
      <c r="A402" s="239"/>
      <c r="B402" s="2" t="s">
        <v>21597</v>
      </c>
      <c r="C402" s="2"/>
      <c r="D402" s="2"/>
      <c r="E402" s="2">
        <v>0.3</v>
      </c>
      <c r="F402" s="2"/>
      <c r="G402" s="2"/>
      <c r="H402" s="2"/>
      <c r="I402" s="2"/>
      <c r="J402" s="2"/>
      <c r="K402" s="2"/>
      <c r="L402" s="2"/>
      <c r="M402" s="2"/>
      <c r="N402" s="2"/>
      <c r="O402" s="2"/>
      <c r="P402" s="2">
        <v>0.3</v>
      </c>
      <c r="Q402" s="2" t="s">
        <v>7620</v>
      </c>
      <c r="R402" s="2">
        <v>5</v>
      </c>
      <c r="S402" s="2"/>
      <c r="T402" s="2"/>
      <c r="U402" s="2"/>
      <c r="V402" s="2"/>
      <c r="W402" s="2"/>
      <c r="X402" s="2"/>
      <c r="Y402" s="2"/>
      <c r="Z402" s="2"/>
      <c r="AA402" s="2" t="s">
        <v>7620</v>
      </c>
    </row>
    <row r="403" spans="1:27">
      <c r="A403" s="239"/>
      <c r="B403" s="2" t="s">
        <v>21598</v>
      </c>
      <c r="C403" s="2"/>
      <c r="D403" s="2"/>
      <c r="E403" s="2272">
        <v>0.3</v>
      </c>
      <c r="F403" s="2272"/>
      <c r="G403" s="2272"/>
      <c r="H403" s="2272"/>
      <c r="I403" s="2272"/>
      <c r="J403" s="2272"/>
      <c r="K403" s="2272"/>
      <c r="L403" s="2272"/>
      <c r="M403" s="2272"/>
      <c r="N403" s="2272"/>
      <c r="O403" s="2272"/>
      <c r="P403" s="2272">
        <v>0.3</v>
      </c>
      <c r="Q403" s="2272" t="s">
        <v>7620</v>
      </c>
      <c r="R403" s="2272">
        <v>5</v>
      </c>
      <c r="S403" s="2272"/>
      <c r="T403" s="2272"/>
      <c r="U403" s="2272"/>
      <c r="V403" s="2272"/>
      <c r="W403" s="2272"/>
      <c r="X403" s="2272"/>
      <c r="Y403" s="2272"/>
      <c r="Z403" s="2272"/>
      <c r="AA403" s="2272" t="s">
        <v>7620</v>
      </c>
    </row>
    <row r="404" spans="1:27">
      <c r="A404" s="239"/>
      <c r="B404" s="1027" t="s">
        <v>21599</v>
      </c>
      <c r="C404" s="2"/>
      <c r="D404" s="69"/>
      <c r="E404" s="2271"/>
      <c r="F404" s="1770"/>
      <c r="G404" s="1770"/>
      <c r="H404" s="1770"/>
      <c r="I404" s="1770"/>
      <c r="J404" s="1770"/>
      <c r="K404" s="1770"/>
      <c r="L404" s="1770"/>
      <c r="M404" s="1770"/>
      <c r="N404" s="1770"/>
      <c r="O404" s="1770"/>
      <c r="P404" s="1770"/>
      <c r="Q404" s="1770"/>
      <c r="R404" s="1770"/>
      <c r="S404" s="1770"/>
      <c r="T404" s="1770"/>
      <c r="U404" s="1770"/>
      <c r="V404" s="1770"/>
      <c r="W404" s="1770"/>
      <c r="X404" s="1770"/>
      <c r="Y404" s="1770"/>
      <c r="Z404" s="1770"/>
      <c r="AA404" s="1771"/>
    </row>
    <row r="405" spans="1:27">
      <c r="A405" s="239"/>
      <c r="B405" s="2" t="s">
        <v>19389</v>
      </c>
      <c r="C405" s="2"/>
      <c r="D405" s="69"/>
      <c r="E405" s="69"/>
      <c r="F405" s="70"/>
      <c r="G405" s="70"/>
      <c r="H405" s="70"/>
      <c r="I405" s="70"/>
      <c r="J405" s="70"/>
      <c r="K405" s="70"/>
      <c r="L405" s="70"/>
      <c r="M405" s="70"/>
      <c r="N405" s="70"/>
      <c r="O405" s="70"/>
      <c r="P405" s="70"/>
      <c r="Q405" s="70"/>
      <c r="R405" s="70"/>
      <c r="S405" s="70"/>
      <c r="T405" s="70"/>
      <c r="U405" s="70"/>
      <c r="V405" s="70"/>
      <c r="W405" s="70"/>
      <c r="X405" s="70"/>
      <c r="Y405" s="70"/>
      <c r="Z405" s="70"/>
      <c r="AA405" s="71"/>
    </row>
    <row r="406" spans="1:27">
      <c r="A406" s="239"/>
      <c r="B406" s="2" t="s">
        <v>125</v>
      </c>
      <c r="C406" s="2"/>
      <c r="D406" s="2"/>
      <c r="E406" s="2226">
        <v>0.2</v>
      </c>
      <c r="F406" s="2226"/>
      <c r="G406" s="2226"/>
      <c r="H406" s="2226"/>
      <c r="I406" s="2226"/>
      <c r="J406" s="2226"/>
      <c r="K406" s="2226"/>
      <c r="L406" s="2226"/>
      <c r="M406" s="2226"/>
      <c r="N406" s="2226"/>
      <c r="O406" s="2226"/>
      <c r="P406" s="2226">
        <v>0.2</v>
      </c>
      <c r="Q406" s="2226" t="s">
        <v>7620</v>
      </c>
      <c r="R406" s="2226">
        <v>5</v>
      </c>
      <c r="S406" s="2226"/>
      <c r="T406" s="2226"/>
      <c r="U406" s="2226"/>
      <c r="V406" s="2226"/>
      <c r="W406" s="2226"/>
      <c r="X406" s="2226"/>
      <c r="Y406" s="2226"/>
      <c r="Z406" s="2226"/>
      <c r="AA406" s="2226" t="s">
        <v>7620</v>
      </c>
    </row>
    <row r="407" spans="1:27">
      <c r="A407" s="239"/>
      <c r="B407" s="2" t="s">
        <v>9159</v>
      </c>
      <c r="C407" s="2"/>
      <c r="D407" s="2"/>
      <c r="E407" s="2">
        <v>0.35</v>
      </c>
      <c r="F407" s="2"/>
      <c r="G407" s="2"/>
      <c r="H407" s="2"/>
      <c r="I407" s="2"/>
      <c r="J407" s="2"/>
      <c r="K407" s="2"/>
      <c r="L407" s="2"/>
      <c r="M407" s="2"/>
      <c r="N407" s="2"/>
      <c r="O407" s="2"/>
      <c r="P407" s="2">
        <v>0.35</v>
      </c>
      <c r="Q407" s="2" t="s">
        <v>7620</v>
      </c>
      <c r="R407" s="2">
        <v>5</v>
      </c>
      <c r="S407" s="2"/>
      <c r="T407" s="2"/>
      <c r="U407" s="2"/>
      <c r="V407" s="2"/>
      <c r="W407" s="2"/>
      <c r="X407" s="2"/>
      <c r="Y407" s="2"/>
      <c r="Z407" s="2"/>
      <c r="AA407" s="2" t="s">
        <v>7620</v>
      </c>
    </row>
    <row r="408" spans="1:27">
      <c r="A408" s="239"/>
      <c r="B408" s="62" t="s">
        <v>70</v>
      </c>
      <c r="C408" s="2"/>
      <c r="D408" s="2"/>
      <c r="E408" s="2">
        <v>0.6</v>
      </c>
      <c r="F408" s="2"/>
      <c r="G408" s="2"/>
      <c r="H408" s="2"/>
      <c r="I408" s="2"/>
      <c r="J408" s="2"/>
      <c r="K408" s="2"/>
      <c r="L408" s="2"/>
      <c r="M408" s="2"/>
      <c r="N408" s="2"/>
      <c r="O408" s="2"/>
      <c r="P408" s="2">
        <v>0.6</v>
      </c>
      <c r="Q408" s="2" t="s">
        <v>7620</v>
      </c>
      <c r="R408" s="2">
        <v>5</v>
      </c>
      <c r="S408" s="2"/>
      <c r="T408" s="2"/>
      <c r="U408" s="2"/>
      <c r="V408" s="2"/>
      <c r="W408" s="2"/>
      <c r="X408" s="2"/>
      <c r="Y408" s="2"/>
      <c r="Z408" s="2"/>
      <c r="AA408" s="2" t="s">
        <v>7620</v>
      </c>
    </row>
    <row r="409" spans="1:27">
      <c r="A409" s="239"/>
      <c r="B409" s="62" t="s">
        <v>5104</v>
      </c>
      <c r="C409" s="2"/>
      <c r="D409" s="2"/>
      <c r="E409" s="2">
        <v>0.25</v>
      </c>
      <c r="F409" s="2">
        <v>0.25</v>
      </c>
      <c r="G409" s="2">
        <v>0.25</v>
      </c>
      <c r="H409" s="2"/>
      <c r="I409" s="2"/>
      <c r="J409" s="2"/>
      <c r="K409" s="2"/>
      <c r="L409" s="2"/>
      <c r="M409" s="2"/>
      <c r="N409" s="2"/>
      <c r="O409" s="2"/>
      <c r="P409" s="2"/>
      <c r="Q409" s="2"/>
      <c r="R409" s="2">
        <v>5</v>
      </c>
      <c r="S409" s="2"/>
      <c r="T409" s="2"/>
      <c r="U409" s="2"/>
      <c r="V409" s="2"/>
      <c r="W409" s="2"/>
      <c r="X409" s="2"/>
      <c r="Y409" s="2"/>
      <c r="Z409" s="2"/>
      <c r="AA409" s="2" t="s">
        <v>7620</v>
      </c>
    </row>
    <row r="410" spans="1:27">
      <c r="A410" s="239"/>
      <c r="B410" s="2" t="s">
        <v>7031</v>
      </c>
      <c r="C410" s="2"/>
      <c r="D410" s="2"/>
      <c r="E410" s="2">
        <v>0.4</v>
      </c>
      <c r="F410" s="2">
        <v>0.4</v>
      </c>
      <c r="G410" s="2">
        <v>0.2</v>
      </c>
      <c r="H410" s="2"/>
      <c r="I410" s="2"/>
      <c r="J410" s="2"/>
      <c r="K410" s="2">
        <v>0.2</v>
      </c>
      <c r="L410" s="2"/>
      <c r="M410" s="2"/>
      <c r="N410" s="2"/>
      <c r="O410" s="2"/>
      <c r="P410" s="2"/>
      <c r="Q410" s="2"/>
      <c r="R410" s="2">
        <v>5</v>
      </c>
      <c r="S410" s="2"/>
      <c r="T410" s="2"/>
      <c r="U410" s="2"/>
      <c r="V410" s="2"/>
      <c r="W410" s="2"/>
      <c r="X410" s="2"/>
      <c r="Y410" s="2"/>
      <c r="Z410" s="2"/>
      <c r="AA410" s="2" t="s">
        <v>7620</v>
      </c>
    </row>
    <row r="411" spans="1:27">
      <c r="A411" s="239"/>
      <c r="B411" s="2" t="s">
        <v>119</v>
      </c>
      <c r="C411" s="2"/>
      <c r="D411" s="2"/>
      <c r="E411" s="2">
        <v>0.5</v>
      </c>
      <c r="F411" s="2">
        <v>0.5</v>
      </c>
      <c r="G411" s="2"/>
      <c r="H411" s="2"/>
      <c r="I411" s="2"/>
      <c r="J411" s="2"/>
      <c r="K411" s="2">
        <v>0.5</v>
      </c>
      <c r="L411" s="2"/>
      <c r="M411" s="2"/>
      <c r="N411" s="2"/>
      <c r="O411" s="2"/>
      <c r="P411" s="2"/>
      <c r="Q411" s="2"/>
      <c r="R411" s="2">
        <v>5</v>
      </c>
      <c r="S411" s="2"/>
      <c r="T411" s="2"/>
      <c r="U411" s="2"/>
      <c r="V411" s="2"/>
      <c r="W411" s="2"/>
      <c r="X411" s="2"/>
      <c r="Y411" s="2"/>
      <c r="Z411" s="2"/>
      <c r="AA411" s="2" t="s">
        <v>7620</v>
      </c>
    </row>
    <row r="412" spans="1:27">
      <c r="A412" s="239"/>
      <c r="B412" s="2" t="s">
        <v>21600</v>
      </c>
      <c r="C412" s="2"/>
      <c r="D412" s="2"/>
      <c r="E412" s="2">
        <v>0.3</v>
      </c>
      <c r="F412" s="2"/>
      <c r="G412" s="2"/>
      <c r="H412" s="2"/>
      <c r="I412" s="2"/>
      <c r="J412" s="2"/>
      <c r="K412" s="2"/>
      <c r="L412" s="2"/>
      <c r="M412" s="2"/>
      <c r="N412" s="2"/>
      <c r="O412" s="2"/>
      <c r="P412" s="2">
        <v>0.3</v>
      </c>
      <c r="Q412" s="2" t="s">
        <v>7620</v>
      </c>
      <c r="R412" s="2">
        <v>5</v>
      </c>
      <c r="S412" s="2"/>
      <c r="T412" s="2"/>
      <c r="U412" s="2"/>
      <c r="V412" s="2"/>
      <c r="W412" s="2"/>
      <c r="X412" s="2"/>
      <c r="Y412" s="2"/>
      <c r="Z412" s="2"/>
      <c r="AA412" s="2" t="s">
        <v>7620</v>
      </c>
    </row>
    <row r="413" spans="1:27">
      <c r="A413" s="239"/>
      <c r="B413" s="2" t="s">
        <v>175</v>
      </c>
      <c r="C413" s="2"/>
      <c r="D413" s="2"/>
      <c r="E413" s="2">
        <v>0.2</v>
      </c>
      <c r="F413" s="2"/>
      <c r="G413" s="2"/>
      <c r="H413" s="2"/>
      <c r="I413" s="2"/>
      <c r="J413" s="2"/>
      <c r="K413" s="2"/>
      <c r="L413" s="2"/>
      <c r="M413" s="2"/>
      <c r="N413" s="2"/>
      <c r="O413" s="2"/>
      <c r="P413" s="2">
        <v>0.2</v>
      </c>
      <c r="Q413" s="2" t="s">
        <v>7620</v>
      </c>
      <c r="R413" s="2">
        <v>5</v>
      </c>
      <c r="S413" s="2"/>
      <c r="T413" s="2"/>
      <c r="U413" s="2"/>
      <c r="V413" s="2"/>
      <c r="W413" s="2"/>
      <c r="X413" s="2"/>
      <c r="Y413" s="2"/>
      <c r="Z413" s="2"/>
      <c r="AA413" s="2" t="s">
        <v>7620</v>
      </c>
    </row>
    <row r="414" spans="1:27">
      <c r="A414" s="239"/>
      <c r="B414" s="2" t="s">
        <v>241</v>
      </c>
      <c r="C414" s="2"/>
      <c r="D414" s="2"/>
      <c r="E414" s="2">
        <v>0.2</v>
      </c>
      <c r="F414" s="2"/>
      <c r="G414" s="2"/>
      <c r="H414" s="2"/>
      <c r="I414" s="2"/>
      <c r="J414" s="2"/>
      <c r="K414" s="2"/>
      <c r="L414" s="2"/>
      <c r="M414" s="2"/>
      <c r="N414" s="2"/>
      <c r="O414" s="2"/>
      <c r="P414" s="2">
        <v>0.2</v>
      </c>
      <c r="Q414" s="2" t="s">
        <v>7620</v>
      </c>
      <c r="R414" s="2">
        <v>5</v>
      </c>
      <c r="S414" s="2"/>
      <c r="T414" s="2"/>
      <c r="U414" s="2"/>
      <c r="V414" s="2"/>
      <c r="W414" s="2"/>
      <c r="X414" s="2"/>
      <c r="Y414" s="2"/>
      <c r="Z414" s="2"/>
      <c r="AA414" s="2" t="s">
        <v>7620</v>
      </c>
    </row>
    <row r="415" spans="1:27">
      <c r="A415" s="239"/>
      <c r="B415" s="2" t="s">
        <v>21601</v>
      </c>
      <c r="C415" s="2"/>
      <c r="D415" s="2"/>
      <c r="E415" s="2">
        <v>0.3</v>
      </c>
      <c r="F415" s="2"/>
      <c r="G415" s="2"/>
      <c r="H415" s="2"/>
      <c r="I415" s="2"/>
      <c r="J415" s="2"/>
      <c r="K415" s="2"/>
      <c r="L415" s="2"/>
      <c r="M415" s="2"/>
      <c r="N415" s="2"/>
      <c r="O415" s="2"/>
      <c r="P415" s="2">
        <v>0.3</v>
      </c>
      <c r="Q415" s="2" t="s">
        <v>7620</v>
      </c>
      <c r="R415" s="2">
        <v>5</v>
      </c>
      <c r="S415" s="2"/>
      <c r="T415" s="2"/>
      <c r="U415" s="2"/>
      <c r="V415" s="2"/>
      <c r="W415" s="2"/>
      <c r="X415" s="2"/>
      <c r="Y415" s="2"/>
      <c r="Z415" s="2"/>
      <c r="AA415" s="2" t="s">
        <v>7620</v>
      </c>
    </row>
    <row r="416" spans="1:27">
      <c r="A416" s="239"/>
      <c r="B416" s="2" t="s">
        <v>21602</v>
      </c>
      <c r="C416" s="2"/>
      <c r="D416" s="2"/>
      <c r="E416" s="2">
        <v>0.5</v>
      </c>
      <c r="F416" s="2"/>
      <c r="G416" s="2"/>
      <c r="H416" s="2"/>
      <c r="I416" s="2"/>
      <c r="J416" s="2"/>
      <c r="K416" s="2"/>
      <c r="L416" s="2"/>
      <c r="M416" s="2"/>
      <c r="N416" s="2"/>
      <c r="O416" s="2"/>
      <c r="P416" s="2">
        <v>0.5</v>
      </c>
      <c r="Q416" s="2" t="s">
        <v>7620</v>
      </c>
      <c r="R416" s="2">
        <v>5</v>
      </c>
      <c r="S416" s="2"/>
      <c r="T416" s="2"/>
      <c r="U416" s="2"/>
      <c r="V416" s="2"/>
      <c r="W416" s="2"/>
      <c r="X416" s="2"/>
      <c r="Y416" s="2"/>
      <c r="Z416" s="2"/>
      <c r="AA416" s="2" t="s">
        <v>7620</v>
      </c>
    </row>
    <row r="417" spans="1:27">
      <c r="A417" s="239"/>
      <c r="B417" s="2" t="s">
        <v>21603</v>
      </c>
      <c r="C417" s="2"/>
      <c r="D417" s="2"/>
      <c r="E417" s="2">
        <v>0.35</v>
      </c>
      <c r="F417" s="2"/>
      <c r="G417" s="2"/>
      <c r="H417" s="2"/>
      <c r="I417" s="2"/>
      <c r="J417" s="2"/>
      <c r="K417" s="2"/>
      <c r="L417" s="2"/>
      <c r="M417" s="2"/>
      <c r="N417" s="2"/>
      <c r="O417" s="2"/>
      <c r="P417" s="2">
        <v>0.35</v>
      </c>
      <c r="Q417" s="2" t="s">
        <v>7620</v>
      </c>
      <c r="R417" s="2">
        <v>5</v>
      </c>
      <c r="S417" s="2"/>
      <c r="T417" s="2"/>
      <c r="U417" s="2"/>
      <c r="V417" s="2"/>
      <c r="W417" s="2"/>
      <c r="X417" s="2"/>
      <c r="Y417" s="2"/>
      <c r="Z417" s="2"/>
      <c r="AA417" s="2" t="s">
        <v>7620</v>
      </c>
    </row>
    <row r="418" spans="1:27">
      <c r="A418" s="239"/>
      <c r="B418" s="2" t="s">
        <v>21604</v>
      </c>
      <c r="C418" s="2"/>
      <c r="D418" s="2"/>
      <c r="E418" s="2">
        <v>0.15</v>
      </c>
      <c r="F418" s="2"/>
      <c r="G418" s="2"/>
      <c r="H418" s="2"/>
      <c r="I418" s="2"/>
      <c r="J418" s="2"/>
      <c r="K418" s="2"/>
      <c r="L418" s="2"/>
      <c r="M418" s="2"/>
      <c r="N418" s="2"/>
      <c r="O418" s="2"/>
      <c r="P418" s="2">
        <v>0.15</v>
      </c>
      <c r="Q418" s="2" t="s">
        <v>7620</v>
      </c>
      <c r="R418" s="2">
        <v>5</v>
      </c>
      <c r="S418" s="2"/>
      <c r="T418" s="2"/>
      <c r="U418" s="2"/>
      <c r="V418" s="2"/>
      <c r="W418" s="2"/>
      <c r="X418" s="2"/>
      <c r="Y418" s="2"/>
      <c r="Z418" s="2"/>
      <c r="AA418" s="2" t="s">
        <v>7620</v>
      </c>
    </row>
    <row r="419" spans="1:27">
      <c r="A419" s="239"/>
      <c r="B419" s="2" t="s">
        <v>21605</v>
      </c>
      <c r="C419" s="2"/>
      <c r="D419" s="2"/>
      <c r="E419" s="2">
        <v>0.25</v>
      </c>
      <c r="F419" s="2">
        <v>0.1</v>
      </c>
      <c r="G419" s="2"/>
      <c r="H419" s="2"/>
      <c r="I419" s="2"/>
      <c r="J419" s="2"/>
      <c r="K419" s="2">
        <v>0.1</v>
      </c>
      <c r="L419" s="2"/>
      <c r="M419" s="2"/>
      <c r="N419" s="2"/>
      <c r="O419" s="2"/>
      <c r="P419" s="2">
        <v>0.15</v>
      </c>
      <c r="Q419" s="2" t="s">
        <v>7620</v>
      </c>
      <c r="R419" s="2">
        <v>5</v>
      </c>
      <c r="S419" s="2"/>
      <c r="T419" s="2"/>
      <c r="U419" s="2"/>
      <c r="V419" s="2"/>
      <c r="W419" s="2"/>
      <c r="X419" s="2"/>
      <c r="Y419" s="2"/>
      <c r="Z419" s="2"/>
      <c r="AA419" s="2" t="s">
        <v>7620</v>
      </c>
    </row>
    <row r="420" spans="1:27">
      <c r="A420" s="239"/>
      <c r="B420" s="2" t="s">
        <v>21606</v>
      </c>
      <c r="C420" s="2"/>
      <c r="D420" s="2"/>
      <c r="E420" s="2">
        <v>0.2</v>
      </c>
      <c r="F420" s="2">
        <v>0.2</v>
      </c>
      <c r="G420" s="2">
        <v>0.2</v>
      </c>
      <c r="H420" s="2"/>
      <c r="I420" s="2"/>
      <c r="J420" s="2"/>
      <c r="K420" s="2"/>
      <c r="L420" s="2"/>
      <c r="M420" s="2"/>
      <c r="N420" s="2"/>
      <c r="O420" s="2"/>
      <c r="P420" s="2"/>
      <c r="Q420" s="2"/>
      <c r="R420" s="2">
        <v>5</v>
      </c>
      <c r="S420" s="2"/>
      <c r="T420" s="2"/>
      <c r="U420" s="2"/>
      <c r="V420" s="2"/>
      <c r="W420" s="2"/>
      <c r="X420" s="2"/>
      <c r="Y420" s="2"/>
      <c r="Z420" s="2"/>
      <c r="AA420" s="2" t="s">
        <v>7620</v>
      </c>
    </row>
    <row r="421" spans="1:27">
      <c r="A421" s="239"/>
      <c r="B421" s="2273" t="s">
        <v>426</v>
      </c>
      <c r="C421" s="2"/>
      <c r="D421" s="2"/>
      <c r="E421" s="2">
        <v>0.8</v>
      </c>
      <c r="F421" s="2">
        <v>0.8</v>
      </c>
      <c r="G421" s="2"/>
      <c r="H421" s="2"/>
      <c r="I421" s="2"/>
      <c r="J421" s="2"/>
      <c r="K421" s="2">
        <v>0.8</v>
      </c>
      <c r="L421" s="2"/>
      <c r="M421" s="2"/>
      <c r="N421" s="2"/>
      <c r="O421" s="2"/>
      <c r="P421" s="2"/>
      <c r="Q421" s="2"/>
      <c r="R421" s="2">
        <v>5</v>
      </c>
      <c r="S421" s="2"/>
      <c r="T421" s="2"/>
      <c r="U421" s="2"/>
      <c r="V421" s="2"/>
      <c r="W421" s="2"/>
      <c r="X421" s="2"/>
      <c r="Y421" s="2"/>
      <c r="Z421" s="2"/>
      <c r="AA421" s="2"/>
    </row>
    <row r="422" spans="1:27">
      <c r="A422" s="239"/>
      <c r="B422" s="2273" t="s">
        <v>3012</v>
      </c>
      <c r="C422" s="2"/>
      <c r="D422" s="2"/>
      <c r="E422" s="2">
        <v>0.2</v>
      </c>
      <c r="F422" s="2"/>
      <c r="G422" s="2"/>
      <c r="H422" s="2"/>
      <c r="I422" s="2"/>
      <c r="J422" s="2"/>
      <c r="K422" s="2"/>
      <c r="L422" s="2"/>
      <c r="M422" s="2"/>
      <c r="N422" s="2"/>
      <c r="O422" s="2"/>
      <c r="P422" s="2">
        <v>0.2</v>
      </c>
      <c r="Q422" s="2" t="s">
        <v>7620</v>
      </c>
      <c r="R422" s="2">
        <v>5</v>
      </c>
      <c r="S422" s="2"/>
      <c r="T422" s="2"/>
      <c r="U422" s="2"/>
      <c r="V422" s="2"/>
      <c r="W422" s="2"/>
      <c r="X422" s="2"/>
      <c r="Y422" s="2"/>
      <c r="Z422" s="2"/>
      <c r="AA422" s="2" t="s">
        <v>7620</v>
      </c>
    </row>
    <row r="423" spans="1:27">
      <c r="A423" s="239"/>
      <c r="B423" s="2273" t="s">
        <v>21607</v>
      </c>
      <c r="C423" s="2"/>
      <c r="D423" s="2"/>
      <c r="E423" s="2">
        <v>0.2</v>
      </c>
      <c r="F423" s="2"/>
      <c r="G423" s="2"/>
      <c r="H423" s="2"/>
      <c r="I423" s="2"/>
      <c r="J423" s="2"/>
      <c r="K423" s="2"/>
      <c r="L423" s="2"/>
      <c r="M423" s="2"/>
      <c r="N423" s="2"/>
      <c r="O423" s="2"/>
      <c r="P423" s="2">
        <v>0.2</v>
      </c>
      <c r="Q423" s="2" t="s">
        <v>7620</v>
      </c>
      <c r="R423" s="2">
        <v>5</v>
      </c>
      <c r="S423" s="2"/>
      <c r="T423" s="2"/>
      <c r="U423" s="2"/>
      <c r="V423" s="2"/>
      <c r="W423" s="2"/>
      <c r="X423" s="2"/>
      <c r="Y423" s="2"/>
      <c r="Z423" s="2"/>
      <c r="AA423" s="2" t="s">
        <v>7620</v>
      </c>
    </row>
    <row r="424" spans="1:27">
      <c r="A424" s="239"/>
      <c r="B424" s="2273" t="s">
        <v>12882</v>
      </c>
      <c r="C424" s="2"/>
      <c r="D424" s="2"/>
      <c r="E424" s="2">
        <v>0.15</v>
      </c>
      <c r="F424" s="2"/>
      <c r="G424" s="2"/>
      <c r="H424" s="2"/>
      <c r="I424" s="2"/>
      <c r="J424" s="2"/>
      <c r="K424" s="2"/>
      <c r="L424" s="2"/>
      <c r="M424" s="2"/>
      <c r="N424" s="2"/>
      <c r="O424" s="2"/>
      <c r="P424" s="2">
        <v>0.15</v>
      </c>
      <c r="Q424" s="2" t="s">
        <v>7620</v>
      </c>
      <c r="R424" s="2">
        <v>5</v>
      </c>
      <c r="S424" s="2"/>
      <c r="T424" s="2"/>
      <c r="U424" s="2"/>
      <c r="V424" s="2"/>
      <c r="W424" s="2"/>
      <c r="X424" s="2"/>
      <c r="Y424" s="2"/>
      <c r="Z424" s="2"/>
      <c r="AA424" s="2" t="s">
        <v>7620</v>
      </c>
    </row>
    <row r="425" spans="1:27">
      <c r="A425" s="239"/>
      <c r="B425" s="2273" t="s">
        <v>21608</v>
      </c>
      <c r="C425" s="2"/>
      <c r="D425" s="2"/>
      <c r="E425" s="2">
        <v>0.2</v>
      </c>
      <c r="F425" s="2"/>
      <c r="G425" s="2"/>
      <c r="H425" s="2"/>
      <c r="I425" s="2"/>
      <c r="J425" s="2"/>
      <c r="K425" s="2"/>
      <c r="L425" s="2"/>
      <c r="M425" s="2"/>
      <c r="N425" s="2"/>
      <c r="O425" s="2"/>
      <c r="P425" s="2">
        <v>0.2</v>
      </c>
      <c r="Q425" s="2" t="s">
        <v>7620</v>
      </c>
      <c r="R425" s="2">
        <v>5</v>
      </c>
      <c r="S425" s="2"/>
      <c r="T425" s="2"/>
      <c r="U425" s="2"/>
      <c r="V425" s="2"/>
      <c r="W425" s="2"/>
      <c r="X425" s="2"/>
      <c r="Y425" s="2"/>
      <c r="Z425" s="2"/>
      <c r="AA425" s="2" t="s">
        <v>7620</v>
      </c>
    </row>
    <row r="426" spans="1:27">
      <c r="A426" s="239"/>
      <c r="B426" s="2273" t="s">
        <v>21609</v>
      </c>
      <c r="C426" s="2"/>
      <c r="D426" s="2"/>
      <c r="E426" s="2">
        <v>0.55000000000000004</v>
      </c>
      <c r="F426" s="2"/>
      <c r="G426" s="2"/>
      <c r="H426" s="2"/>
      <c r="I426" s="2"/>
      <c r="J426" s="2"/>
      <c r="K426" s="2"/>
      <c r="L426" s="2"/>
      <c r="M426" s="2"/>
      <c r="N426" s="2"/>
      <c r="O426" s="2"/>
      <c r="P426" s="2">
        <v>0.55000000000000004</v>
      </c>
      <c r="Q426" s="2" t="s">
        <v>7620</v>
      </c>
      <c r="R426" s="2">
        <v>5</v>
      </c>
      <c r="S426" s="2"/>
      <c r="T426" s="2"/>
      <c r="U426" s="2"/>
      <c r="V426" s="2"/>
      <c r="W426" s="2"/>
      <c r="X426" s="2"/>
      <c r="Y426" s="2"/>
      <c r="Z426" s="2"/>
      <c r="AA426" s="2" t="s">
        <v>7620</v>
      </c>
    </row>
    <row r="427" spans="1:27">
      <c r="A427" s="239"/>
      <c r="B427" s="2273" t="s">
        <v>21610</v>
      </c>
      <c r="C427" s="2"/>
      <c r="D427" s="2"/>
      <c r="E427" s="2272">
        <v>0.25</v>
      </c>
      <c r="F427" s="2272"/>
      <c r="G427" s="2272"/>
      <c r="H427" s="2272"/>
      <c r="I427" s="2272"/>
      <c r="J427" s="2272"/>
      <c r="K427" s="2272"/>
      <c r="L427" s="2272"/>
      <c r="M427" s="2272"/>
      <c r="N427" s="2272"/>
      <c r="O427" s="2272"/>
      <c r="P427" s="2272">
        <v>0.25</v>
      </c>
      <c r="Q427" s="2272" t="s">
        <v>7620</v>
      </c>
      <c r="R427" s="2272">
        <v>5</v>
      </c>
      <c r="S427" s="2272"/>
      <c r="T427" s="2272"/>
      <c r="U427" s="2272"/>
      <c r="V427" s="2272"/>
      <c r="W427" s="2272"/>
      <c r="X427" s="2272"/>
      <c r="Y427" s="2272"/>
      <c r="Z427" s="2272"/>
      <c r="AA427" s="2272" t="s">
        <v>7620</v>
      </c>
    </row>
    <row r="428" spans="1:27">
      <c r="A428" s="239"/>
      <c r="B428" s="1027" t="s">
        <v>21611</v>
      </c>
      <c r="C428" s="2"/>
      <c r="D428" s="69"/>
      <c r="E428" s="2271"/>
      <c r="F428" s="1770"/>
      <c r="G428" s="1770"/>
      <c r="H428" s="1770"/>
      <c r="I428" s="1770"/>
      <c r="J428" s="1770"/>
      <c r="K428" s="1770"/>
      <c r="L428" s="1770"/>
      <c r="M428" s="1770"/>
      <c r="N428" s="1770"/>
      <c r="O428" s="1770"/>
      <c r="P428" s="1770"/>
      <c r="Q428" s="1770"/>
      <c r="R428" s="1770"/>
      <c r="S428" s="1770"/>
      <c r="T428" s="1770"/>
      <c r="U428" s="1770"/>
      <c r="V428" s="1770"/>
      <c r="W428" s="1770"/>
      <c r="X428" s="1770"/>
      <c r="Y428" s="1770"/>
      <c r="Z428" s="1770"/>
      <c r="AA428" s="1771"/>
    </row>
    <row r="429" spans="1:27">
      <c r="A429" s="239"/>
      <c r="B429" s="2" t="s">
        <v>4121</v>
      </c>
      <c r="C429" s="2"/>
      <c r="D429" s="69"/>
      <c r="E429" s="69"/>
      <c r="F429" s="70"/>
      <c r="G429" s="70"/>
      <c r="H429" s="70"/>
      <c r="I429" s="70"/>
      <c r="J429" s="70"/>
      <c r="K429" s="70"/>
      <c r="L429" s="70"/>
      <c r="M429" s="70"/>
      <c r="N429" s="70"/>
      <c r="O429" s="70"/>
      <c r="P429" s="70"/>
      <c r="Q429" s="70"/>
      <c r="R429" s="70"/>
      <c r="S429" s="70"/>
      <c r="T429" s="70"/>
      <c r="U429" s="70"/>
      <c r="V429" s="70"/>
      <c r="W429" s="70"/>
      <c r="X429" s="70"/>
      <c r="Y429" s="70"/>
      <c r="Z429" s="70"/>
      <c r="AA429" s="71"/>
    </row>
    <row r="430" spans="1:27">
      <c r="A430" s="239"/>
      <c r="B430" s="62" t="s">
        <v>291</v>
      </c>
      <c r="C430" s="2"/>
      <c r="D430" s="2"/>
      <c r="E430" s="2226">
        <v>0.9</v>
      </c>
      <c r="F430" s="2226">
        <v>0.9</v>
      </c>
      <c r="G430" s="2226"/>
      <c r="H430" s="2226"/>
      <c r="I430" s="2226"/>
      <c r="J430" s="2226"/>
      <c r="K430" s="2226">
        <v>0.9</v>
      </c>
      <c r="L430" s="2226"/>
      <c r="M430" s="2226"/>
      <c r="N430" s="2226"/>
      <c r="O430" s="2226"/>
      <c r="P430" s="2226"/>
      <c r="Q430" s="2226"/>
      <c r="R430" s="2226">
        <v>5</v>
      </c>
      <c r="S430" s="2226"/>
      <c r="T430" s="2226"/>
      <c r="U430" s="2226"/>
      <c r="V430" s="2226"/>
      <c r="W430" s="2226"/>
      <c r="X430" s="2226"/>
      <c r="Y430" s="2226"/>
      <c r="Z430" s="2226"/>
      <c r="AA430" s="2226" t="s">
        <v>7620</v>
      </c>
    </row>
    <row r="431" spans="1:27">
      <c r="A431" s="239"/>
      <c r="B431" s="2" t="s">
        <v>227</v>
      </c>
      <c r="C431" s="2"/>
      <c r="D431" s="2"/>
      <c r="E431" s="2">
        <v>0.5</v>
      </c>
      <c r="F431" s="2"/>
      <c r="G431" s="2"/>
      <c r="H431" s="2"/>
      <c r="I431" s="2"/>
      <c r="J431" s="2"/>
      <c r="K431" s="2"/>
      <c r="L431" s="2"/>
      <c r="M431" s="2"/>
      <c r="N431" s="2"/>
      <c r="O431" s="2"/>
      <c r="P431" s="2">
        <v>0.5</v>
      </c>
      <c r="Q431" s="2" t="s">
        <v>7620</v>
      </c>
      <c r="R431" s="2">
        <v>5</v>
      </c>
      <c r="S431" s="2"/>
      <c r="T431" s="2"/>
      <c r="U431" s="2"/>
      <c r="V431" s="2"/>
      <c r="W431" s="2"/>
      <c r="X431" s="2"/>
      <c r="Y431" s="2"/>
      <c r="Z431" s="2"/>
      <c r="AA431" s="2" t="s">
        <v>7620</v>
      </c>
    </row>
    <row r="432" spans="1:27">
      <c r="A432" s="239"/>
      <c r="B432" s="62" t="s">
        <v>70</v>
      </c>
      <c r="C432" s="2"/>
      <c r="D432" s="2"/>
      <c r="E432" s="2">
        <v>0.35</v>
      </c>
      <c r="F432" s="2"/>
      <c r="G432" s="2"/>
      <c r="H432" s="2"/>
      <c r="I432" s="2"/>
      <c r="J432" s="2"/>
      <c r="K432" s="2"/>
      <c r="L432" s="2"/>
      <c r="M432" s="2"/>
      <c r="N432" s="2"/>
      <c r="O432" s="2"/>
      <c r="P432" s="2">
        <v>0.35</v>
      </c>
      <c r="Q432" s="2" t="s">
        <v>7620</v>
      </c>
      <c r="R432" s="2">
        <v>5</v>
      </c>
      <c r="S432" s="2"/>
      <c r="T432" s="2"/>
      <c r="U432" s="2"/>
      <c r="V432" s="2"/>
      <c r="W432" s="2"/>
      <c r="X432" s="2"/>
      <c r="Y432" s="2"/>
      <c r="Z432" s="2"/>
      <c r="AA432" s="2" t="s">
        <v>7620</v>
      </c>
    </row>
    <row r="433" spans="1:27">
      <c r="A433" s="239"/>
      <c r="B433" s="2" t="s">
        <v>125</v>
      </c>
      <c r="C433" s="2"/>
      <c r="D433" s="2"/>
      <c r="E433" s="2">
        <v>0.5</v>
      </c>
      <c r="F433" s="2">
        <v>0.5</v>
      </c>
      <c r="G433" s="2"/>
      <c r="H433" s="2"/>
      <c r="I433" s="2"/>
      <c r="J433" s="2"/>
      <c r="K433" s="2">
        <v>0.5</v>
      </c>
      <c r="L433" s="2"/>
      <c r="M433" s="2"/>
      <c r="N433" s="2"/>
      <c r="O433" s="2"/>
      <c r="P433" s="2"/>
      <c r="Q433" s="2"/>
      <c r="R433" s="2">
        <v>5</v>
      </c>
      <c r="S433" s="2"/>
      <c r="T433" s="2"/>
      <c r="U433" s="2"/>
      <c r="V433" s="2"/>
      <c r="W433" s="2"/>
      <c r="X433" s="2"/>
      <c r="Y433" s="2"/>
      <c r="Z433" s="2"/>
      <c r="AA433" s="2" t="s">
        <v>7620</v>
      </c>
    </row>
    <row r="434" spans="1:27">
      <c r="A434" s="239"/>
      <c r="B434" s="2" t="s">
        <v>7031</v>
      </c>
      <c r="C434" s="2"/>
      <c r="D434" s="2"/>
      <c r="E434" s="2">
        <v>0.35</v>
      </c>
      <c r="F434" s="2"/>
      <c r="G434" s="2"/>
      <c r="H434" s="2"/>
      <c r="I434" s="2"/>
      <c r="J434" s="2"/>
      <c r="K434" s="2"/>
      <c r="L434" s="2"/>
      <c r="M434" s="2"/>
      <c r="N434" s="2"/>
      <c r="O434" s="2"/>
      <c r="P434" s="2">
        <v>0.35</v>
      </c>
      <c r="Q434" s="2" t="s">
        <v>7620</v>
      </c>
      <c r="R434" s="2">
        <v>5</v>
      </c>
      <c r="S434" s="2"/>
      <c r="T434" s="2"/>
      <c r="U434" s="2"/>
      <c r="V434" s="2"/>
      <c r="W434" s="2"/>
      <c r="X434" s="2"/>
      <c r="Y434" s="2"/>
      <c r="Z434" s="2"/>
      <c r="AA434" s="2" t="s">
        <v>7620</v>
      </c>
    </row>
    <row r="435" spans="1:27">
      <c r="A435" s="239"/>
      <c r="B435" s="2" t="s">
        <v>21612</v>
      </c>
      <c r="C435" s="2"/>
      <c r="D435" s="2"/>
      <c r="E435" s="2">
        <v>0.9</v>
      </c>
      <c r="F435" s="2"/>
      <c r="G435" s="2"/>
      <c r="H435" s="2"/>
      <c r="I435" s="2"/>
      <c r="J435" s="2"/>
      <c r="K435" s="2"/>
      <c r="L435" s="2"/>
      <c r="M435" s="2"/>
      <c r="N435" s="2"/>
      <c r="O435" s="2"/>
      <c r="P435" s="2">
        <v>0.9</v>
      </c>
      <c r="Q435" s="2" t="s">
        <v>7620</v>
      </c>
      <c r="R435" s="2">
        <v>5</v>
      </c>
      <c r="S435" s="2"/>
      <c r="T435" s="2"/>
      <c r="U435" s="2"/>
      <c r="V435" s="2"/>
      <c r="W435" s="2"/>
      <c r="X435" s="2"/>
      <c r="Y435" s="2"/>
      <c r="Z435" s="2"/>
      <c r="AA435" s="2" t="s">
        <v>7620</v>
      </c>
    </row>
    <row r="436" spans="1:27">
      <c r="A436" s="239"/>
      <c r="B436" s="2" t="s">
        <v>21613</v>
      </c>
      <c r="C436" s="2"/>
      <c r="D436" s="2"/>
      <c r="E436" s="2">
        <v>0.7</v>
      </c>
      <c r="F436" s="2"/>
      <c r="G436" s="2"/>
      <c r="H436" s="2"/>
      <c r="I436" s="2"/>
      <c r="J436" s="2"/>
      <c r="K436" s="2"/>
      <c r="L436" s="2"/>
      <c r="M436" s="2"/>
      <c r="N436" s="2"/>
      <c r="O436" s="2"/>
      <c r="P436" s="2">
        <v>0.7</v>
      </c>
      <c r="Q436" s="2" t="s">
        <v>7620</v>
      </c>
      <c r="R436" s="2">
        <v>5</v>
      </c>
      <c r="S436" s="2"/>
      <c r="T436" s="2"/>
      <c r="U436" s="2"/>
      <c r="V436" s="2"/>
      <c r="W436" s="2"/>
      <c r="X436" s="2"/>
      <c r="Y436" s="2"/>
      <c r="Z436" s="2"/>
      <c r="AA436" s="2" t="s">
        <v>7620</v>
      </c>
    </row>
    <row r="437" spans="1:27">
      <c r="A437" s="239"/>
      <c r="B437" s="2" t="s">
        <v>21614</v>
      </c>
      <c r="C437" s="2"/>
      <c r="D437" s="2"/>
      <c r="E437" s="2">
        <v>1.5</v>
      </c>
      <c r="F437" s="2"/>
      <c r="G437" s="2"/>
      <c r="H437" s="2"/>
      <c r="I437" s="2"/>
      <c r="J437" s="2"/>
      <c r="K437" s="2"/>
      <c r="L437" s="2"/>
      <c r="M437" s="2"/>
      <c r="N437" s="2"/>
      <c r="O437" s="2"/>
      <c r="P437" s="2">
        <v>1.5</v>
      </c>
      <c r="Q437" s="2" t="s">
        <v>7620</v>
      </c>
      <c r="R437" s="2">
        <v>5</v>
      </c>
      <c r="S437" s="2"/>
      <c r="T437" s="2"/>
      <c r="U437" s="2"/>
      <c r="V437" s="2"/>
      <c r="W437" s="2"/>
      <c r="X437" s="2"/>
      <c r="Y437" s="2"/>
      <c r="Z437" s="2"/>
      <c r="AA437" s="2" t="s">
        <v>7620</v>
      </c>
    </row>
    <row r="438" spans="1:27">
      <c r="A438" s="239"/>
      <c r="B438" s="2" t="s">
        <v>21615</v>
      </c>
      <c r="C438" s="2"/>
      <c r="D438" s="2"/>
      <c r="E438" s="2">
        <v>1.2</v>
      </c>
      <c r="F438" s="2">
        <v>1.2</v>
      </c>
      <c r="G438" s="2"/>
      <c r="H438" s="2"/>
      <c r="I438" s="2"/>
      <c r="J438" s="2"/>
      <c r="K438" s="2">
        <v>1.2</v>
      </c>
      <c r="L438" s="2"/>
      <c r="M438" s="2"/>
      <c r="N438" s="2"/>
      <c r="O438" s="2"/>
      <c r="P438" s="2"/>
      <c r="Q438" s="2"/>
      <c r="R438" s="2">
        <v>5</v>
      </c>
      <c r="S438" s="2"/>
      <c r="T438" s="2"/>
      <c r="U438" s="2"/>
      <c r="V438" s="2"/>
      <c r="W438" s="2"/>
      <c r="X438" s="2"/>
      <c r="Y438" s="2"/>
      <c r="Z438" s="2"/>
      <c r="AA438" s="2" t="s">
        <v>7620</v>
      </c>
    </row>
    <row r="439" spans="1:27">
      <c r="A439" s="239"/>
      <c r="B439" s="2" t="s">
        <v>3014</v>
      </c>
      <c r="C439" s="2"/>
      <c r="D439" s="2"/>
      <c r="E439" s="2">
        <v>0.6</v>
      </c>
      <c r="F439" s="2"/>
      <c r="G439" s="2"/>
      <c r="H439" s="2"/>
      <c r="I439" s="2"/>
      <c r="J439" s="2"/>
      <c r="K439" s="2"/>
      <c r="L439" s="2"/>
      <c r="M439" s="2"/>
      <c r="N439" s="2"/>
      <c r="O439" s="2"/>
      <c r="P439" s="2">
        <v>0.6</v>
      </c>
      <c r="Q439" s="2" t="s">
        <v>7620</v>
      </c>
      <c r="R439" s="2">
        <v>5</v>
      </c>
      <c r="S439" s="2"/>
      <c r="T439" s="2"/>
      <c r="U439" s="2"/>
      <c r="V439" s="2"/>
      <c r="W439" s="2"/>
      <c r="X439" s="2"/>
      <c r="Y439" s="2"/>
      <c r="Z439" s="2"/>
      <c r="AA439" s="2" t="s">
        <v>7620</v>
      </c>
    </row>
    <row r="440" spans="1:27">
      <c r="A440" s="239"/>
      <c r="B440" s="2" t="s">
        <v>21616</v>
      </c>
      <c r="C440" s="2"/>
      <c r="D440" s="2"/>
      <c r="E440" s="2">
        <v>1.1000000000000001</v>
      </c>
      <c r="F440" s="2"/>
      <c r="G440" s="2"/>
      <c r="H440" s="2"/>
      <c r="I440" s="2"/>
      <c r="J440" s="2"/>
      <c r="K440" s="2"/>
      <c r="L440" s="2"/>
      <c r="M440" s="2"/>
      <c r="N440" s="2"/>
      <c r="O440" s="2"/>
      <c r="P440" s="2">
        <v>1.1000000000000001</v>
      </c>
      <c r="Q440" s="2" t="s">
        <v>7620</v>
      </c>
      <c r="R440" s="2">
        <v>5</v>
      </c>
      <c r="S440" s="2"/>
      <c r="T440" s="2"/>
      <c r="U440" s="2"/>
      <c r="V440" s="2"/>
      <c r="W440" s="2"/>
      <c r="X440" s="2"/>
      <c r="Y440" s="2"/>
      <c r="Z440" s="2"/>
      <c r="AA440" s="2" t="s">
        <v>7620</v>
      </c>
    </row>
    <row r="441" spans="1:27">
      <c r="A441" s="239"/>
      <c r="B441" s="2" t="s">
        <v>21617</v>
      </c>
      <c r="C441" s="2"/>
      <c r="D441" s="2"/>
      <c r="E441" s="2">
        <v>1</v>
      </c>
      <c r="F441" s="2"/>
      <c r="G441" s="2"/>
      <c r="H441" s="2"/>
      <c r="I441" s="2"/>
      <c r="J441" s="2"/>
      <c r="K441" s="2"/>
      <c r="L441" s="2"/>
      <c r="M441" s="2"/>
      <c r="N441" s="2"/>
      <c r="O441" s="2"/>
      <c r="P441" s="2">
        <v>1</v>
      </c>
      <c r="Q441" s="2" t="s">
        <v>7620</v>
      </c>
      <c r="R441" s="2">
        <v>5</v>
      </c>
      <c r="S441" s="2"/>
      <c r="T441" s="2"/>
      <c r="U441" s="2"/>
      <c r="V441" s="2"/>
      <c r="W441" s="2"/>
      <c r="X441" s="2"/>
      <c r="Y441" s="2"/>
      <c r="Z441" s="2"/>
      <c r="AA441" s="2" t="s">
        <v>7620</v>
      </c>
    </row>
    <row r="442" spans="1:27">
      <c r="A442" s="239"/>
      <c r="B442" s="2" t="s">
        <v>21618</v>
      </c>
      <c r="C442" s="2"/>
      <c r="D442" s="2"/>
      <c r="E442" s="2">
        <v>1.3</v>
      </c>
      <c r="F442" s="2"/>
      <c r="G442" s="2"/>
      <c r="H442" s="2"/>
      <c r="I442" s="2"/>
      <c r="J442" s="2"/>
      <c r="K442" s="2"/>
      <c r="L442" s="2"/>
      <c r="M442" s="2"/>
      <c r="N442" s="2"/>
      <c r="O442" s="2"/>
      <c r="P442" s="2">
        <v>1.3</v>
      </c>
      <c r="Q442" s="2" t="s">
        <v>7620</v>
      </c>
      <c r="R442" s="2">
        <v>5</v>
      </c>
      <c r="S442" s="2"/>
      <c r="T442" s="2"/>
      <c r="U442" s="2"/>
      <c r="V442" s="2"/>
      <c r="W442" s="2"/>
      <c r="X442" s="2"/>
      <c r="Y442" s="2"/>
      <c r="Z442" s="2"/>
      <c r="AA442" s="2" t="s">
        <v>7620</v>
      </c>
    </row>
    <row r="443" spans="1:27">
      <c r="A443" s="239"/>
      <c r="B443" s="2" t="s">
        <v>6064</v>
      </c>
      <c r="C443" s="2"/>
      <c r="D443" s="2"/>
      <c r="E443" s="2">
        <v>0.6</v>
      </c>
      <c r="F443" s="2"/>
      <c r="G443" s="2"/>
      <c r="H443" s="2"/>
      <c r="I443" s="2"/>
      <c r="J443" s="2"/>
      <c r="K443" s="2"/>
      <c r="L443" s="2"/>
      <c r="M443" s="2"/>
      <c r="N443" s="2"/>
      <c r="O443" s="2"/>
      <c r="P443" s="2">
        <v>0.6</v>
      </c>
      <c r="Q443" s="2" t="s">
        <v>7620</v>
      </c>
      <c r="R443" s="2">
        <v>5</v>
      </c>
      <c r="S443" s="2"/>
      <c r="T443" s="2"/>
      <c r="U443" s="2"/>
      <c r="V443" s="2"/>
      <c r="W443" s="2"/>
      <c r="X443" s="2"/>
      <c r="Y443" s="2"/>
      <c r="Z443" s="2"/>
      <c r="AA443" s="2" t="s">
        <v>7620</v>
      </c>
    </row>
    <row r="444" spans="1:27">
      <c r="A444" s="239"/>
      <c r="B444" s="2" t="s">
        <v>21619</v>
      </c>
      <c r="C444" s="2"/>
      <c r="D444" s="2"/>
      <c r="E444" s="2">
        <v>0.4</v>
      </c>
      <c r="F444" s="2"/>
      <c r="G444" s="2"/>
      <c r="H444" s="2"/>
      <c r="I444" s="2"/>
      <c r="J444" s="2"/>
      <c r="K444" s="2"/>
      <c r="L444" s="2"/>
      <c r="M444" s="2"/>
      <c r="N444" s="2"/>
      <c r="O444" s="2"/>
      <c r="P444" s="2">
        <v>0.4</v>
      </c>
      <c r="Q444" s="2" t="s">
        <v>7620</v>
      </c>
      <c r="R444" s="2">
        <v>5</v>
      </c>
      <c r="S444" s="2"/>
      <c r="T444" s="2"/>
      <c r="U444" s="2"/>
      <c r="V444" s="2"/>
      <c r="W444" s="2"/>
      <c r="X444" s="2"/>
      <c r="Y444" s="2"/>
      <c r="Z444" s="2"/>
      <c r="AA444" s="2" t="s">
        <v>7620</v>
      </c>
    </row>
    <row r="445" spans="1:27">
      <c r="A445" s="239"/>
      <c r="B445" s="2273" t="s">
        <v>21620</v>
      </c>
      <c r="C445" s="2"/>
      <c r="D445" s="2"/>
      <c r="E445" s="2">
        <v>0.9</v>
      </c>
      <c r="F445" s="2">
        <v>0.9</v>
      </c>
      <c r="G445" s="2"/>
      <c r="H445" s="2"/>
      <c r="I445" s="2"/>
      <c r="J445" s="2"/>
      <c r="K445" s="2">
        <v>0.9</v>
      </c>
      <c r="L445" s="2"/>
      <c r="M445" s="2"/>
      <c r="N445" s="2"/>
      <c r="O445" s="2"/>
      <c r="P445" s="2"/>
      <c r="Q445" s="2"/>
      <c r="R445" s="2">
        <v>5</v>
      </c>
      <c r="S445" s="2"/>
      <c r="T445" s="2"/>
      <c r="U445" s="2"/>
      <c r="V445" s="2"/>
      <c r="W445" s="2"/>
      <c r="X445" s="2"/>
      <c r="Y445" s="2"/>
      <c r="Z445" s="2"/>
      <c r="AA445" s="2" t="s">
        <v>7620</v>
      </c>
    </row>
    <row r="446" spans="1:27">
      <c r="A446" s="239"/>
      <c r="B446" s="2273" t="s">
        <v>21621</v>
      </c>
      <c r="C446" s="2"/>
      <c r="D446" s="2"/>
      <c r="E446" s="2272">
        <v>0.8</v>
      </c>
      <c r="F446" s="2272">
        <v>0.4</v>
      </c>
      <c r="G446" s="2272">
        <v>0.4</v>
      </c>
      <c r="H446" s="2272"/>
      <c r="I446" s="2272"/>
      <c r="J446" s="2272"/>
      <c r="K446" s="2272"/>
      <c r="L446" s="2272"/>
      <c r="M446" s="2272"/>
      <c r="N446" s="2272"/>
      <c r="O446" s="2272"/>
      <c r="P446" s="2272">
        <v>0.4</v>
      </c>
      <c r="Q446" s="2272" t="s">
        <v>7620</v>
      </c>
      <c r="R446" s="2272">
        <v>5</v>
      </c>
      <c r="S446" s="2272"/>
      <c r="T446" s="2272"/>
      <c r="U446" s="2272"/>
      <c r="V446" s="2272"/>
      <c r="W446" s="2272"/>
      <c r="X446" s="2272"/>
      <c r="Y446" s="2272"/>
      <c r="Z446" s="2272"/>
      <c r="AA446" s="2272" t="s">
        <v>7620</v>
      </c>
    </row>
    <row r="447" spans="1:27">
      <c r="A447" s="239"/>
      <c r="B447" s="1027" t="s">
        <v>21622</v>
      </c>
      <c r="C447" s="2"/>
      <c r="D447" s="69"/>
      <c r="E447" s="2271"/>
      <c r="F447" s="1770"/>
      <c r="G447" s="1770"/>
      <c r="H447" s="1770"/>
      <c r="I447" s="1770"/>
      <c r="J447" s="1770"/>
      <c r="K447" s="1770"/>
      <c r="L447" s="1770"/>
      <c r="M447" s="1770"/>
      <c r="N447" s="1770"/>
      <c r="O447" s="1770"/>
      <c r="P447" s="1770"/>
      <c r="Q447" s="1770"/>
      <c r="R447" s="1770"/>
      <c r="S447" s="1770"/>
      <c r="T447" s="1770"/>
      <c r="U447" s="1770"/>
      <c r="V447" s="1770"/>
      <c r="W447" s="1770"/>
      <c r="X447" s="1770"/>
      <c r="Y447" s="1770"/>
      <c r="Z447" s="1770"/>
      <c r="AA447" s="1771"/>
    </row>
    <row r="448" spans="1:27">
      <c r="A448" s="239"/>
      <c r="B448" s="2" t="s">
        <v>21623</v>
      </c>
      <c r="C448" s="2"/>
      <c r="D448" s="69"/>
      <c r="E448" s="69"/>
      <c r="F448" s="70"/>
      <c r="G448" s="70"/>
      <c r="H448" s="70"/>
      <c r="I448" s="70"/>
      <c r="J448" s="70"/>
      <c r="K448" s="70"/>
      <c r="L448" s="70"/>
      <c r="M448" s="70"/>
      <c r="N448" s="70"/>
      <c r="O448" s="70"/>
      <c r="P448" s="70"/>
      <c r="Q448" s="70"/>
      <c r="R448" s="70"/>
      <c r="S448" s="70"/>
      <c r="T448" s="70"/>
      <c r="U448" s="70"/>
      <c r="V448" s="70"/>
      <c r="W448" s="70"/>
      <c r="X448" s="70"/>
      <c r="Y448" s="70"/>
      <c r="Z448" s="70"/>
      <c r="AA448" s="71"/>
    </row>
    <row r="449" spans="1:27">
      <c r="A449" s="239"/>
      <c r="B449" s="2" t="s">
        <v>119</v>
      </c>
      <c r="C449" s="2"/>
      <c r="D449" s="2"/>
      <c r="E449" s="2226">
        <v>0.8</v>
      </c>
      <c r="F449" s="2226"/>
      <c r="G449" s="2226"/>
      <c r="H449" s="2226"/>
      <c r="I449" s="2226"/>
      <c r="J449" s="2226"/>
      <c r="K449" s="2226"/>
      <c r="L449" s="2226"/>
      <c r="M449" s="2226"/>
      <c r="N449" s="2226"/>
      <c r="O449" s="2226"/>
      <c r="P449" s="2226">
        <v>0.8</v>
      </c>
      <c r="Q449" s="2226"/>
      <c r="R449" s="2226">
        <v>5</v>
      </c>
      <c r="S449" s="2226"/>
      <c r="T449" s="2226"/>
      <c r="U449" s="2226"/>
      <c r="V449" s="2226"/>
      <c r="W449" s="2226"/>
      <c r="X449" s="2226"/>
      <c r="Y449" s="2226"/>
      <c r="Z449" s="2226"/>
      <c r="AA449" s="2226" t="s">
        <v>7620</v>
      </c>
    </row>
    <row r="450" spans="1:27">
      <c r="A450" s="239"/>
      <c r="B450" s="2" t="s">
        <v>227</v>
      </c>
      <c r="C450" s="2"/>
      <c r="D450" s="2"/>
      <c r="E450" s="2">
        <v>1.2</v>
      </c>
      <c r="F450" s="2">
        <v>1.2</v>
      </c>
      <c r="G450" s="2">
        <v>1.2</v>
      </c>
      <c r="H450" s="2"/>
      <c r="I450" s="2"/>
      <c r="J450" s="2"/>
      <c r="K450" s="2"/>
      <c r="L450" s="2"/>
      <c r="M450" s="2"/>
      <c r="N450" s="2"/>
      <c r="O450" s="2"/>
      <c r="P450" s="2"/>
      <c r="Q450" s="2"/>
      <c r="R450" s="2">
        <v>5</v>
      </c>
      <c r="S450" s="2"/>
      <c r="T450" s="2"/>
      <c r="U450" s="2"/>
      <c r="V450" s="2"/>
      <c r="W450" s="2"/>
      <c r="X450" s="2"/>
      <c r="Y450" s="2"/>
      <c r="Z450" s="2"/>
      <c r="AA450" s="2" t="s">
        <v>7620</v>
      </c>
    </row>
    <row r="451" spans="1:27">
      <c r="A451" s="239"/>
      <c r="B451" s="2" t="s">
        <v>7306</v>
      </c>
      <c r="C451" s="2"/>
      <c r="D451" s="2"/>
      <c r="E451" s="2">
        <v>0.4</v>
      </c>
      <c r="F451" s="2"/>
      <c r="G451" s="2"/>
      <c r="H451" s="2"/>
      <c r="I451" s="2"/>
      <c r="J451" s="2"/>
      <c r="K451" s="2"/>
      <c r="L451" s="2"/>
      <c r="M451" s="2"/>
      <c r="N451" s="2"/>
      <c r="O451" s="2"/>
      <c r="P451" s="2">
        <v>0.4</v>
      </c>
      <c r="Q451" s="2" t="s">
        <v>7620</v>
      </c>
      <c r="R451" s="2">
        <v>5</v>
      </c>
      <c r="S451" s="2"/>
      <c r="T451" s="2"/>
      <c r="U451" s="2"/>
      <c r="V451" s="2"/>
      <c r="W451" s="2"/>
      <c r="X451" s="2"/>
      <c r="Y451" s="2"/>
      <c r="Z451" s="2"/>
      <c r="AA451" s="2" t="s">
        <v>7620</v>
      </c>
    </row>
    <row r="452" spans="1:27">
      <c r="A452" s="239"/>
      <c r="B452" s="2" t="s">
        <v>21624</v>
      </c>
      <c r="C452" s="2"/>
      <c r="D452" s="2"/>
      <c r="E452" s="2">
        <v>0.3</v>
      </c>
      <c r="F452" s="2">
        <v>0.3</v>
      </c>
      <c r="G452" s="2">
        <v>0.3</v>
      </c>
      <c r="H452" s="2"/>
      <c r="I452" s="2"/>
      <c r="J452" s="2"/>
      <c r="K452" s="2"/>
      <c r="L452" s="2"/>
      <c r="M452" s="2"/>
      <c r="N452" s="2"/>
      <c r="O452" s="2"/>
      <c r="P452" s="2"/>
      <c r="Q452" s="2"/>
      <c r="R452" s="2">
        <v>5</v>
      </c>
      <c r="S452" s="2"/>
      <c r="T452" s="2"/>
      <c r="U452" s="2"/>
      <c r="V452" s="2"/>
      <c r="W452" s="2"/>
      <c r="X452" s="2"/>
      <c r="Y452" s="2"/>
      <c r="Z452" s="2"/>
      <c r="AA452" s="2" t="s">
        <v>7620</v>
      </c>
    </row>
    <row r="453" spans="1:27">
      <c r="A453" s="239"/>
      <c r="B453" s="2" t="s">
        <v>21625</v>
      </c>
      <c r="C453" s="2"/>
      <c r="D453" s="2"/>
      <c r="E453" s="2">
        <v>0.8</v>
      </c>
      <c r="F453" s="2">
        <v>0.8</v>
      </c>
      <c r="G453" s="2"/>
      <c r="H453" s="2"/>
      <c r="I453" s="2"/>
      <c r="J453" s="2"/>
      <c r="K453" s="2">
        <v>0.8</v>
      </c>
      <c r="L453" s="2"/>
      <c r="M453" s="2"/>
      <c r="N453" s="2"/>
      <c r="O453" s="2"/>
      <c r="P453" s="2"/>
      <c r="Q453" s="2"/>
      <c r="R453" s="2">
        <v>5</v>
      </c>
      <c r="S453" s="2"/>
      <c r="T453" s="2"/>
      <c r="U453" s="2"/>
      <c r="V453" s="2"/>
      <c r="W453" s="2"/>
      <c r="X453" s="2"/>
      <c r="Y453" s="2"/>
      <c r="Z453" s="2"/>
      <c r="AA453" s="2" t="s">
        <v>7620</v>
      </c>
    </row>
    <row r="454" spans="1:27">
      <c r="A454" s="239"/>
      <c r="B454" s="2" t="s">
        <v>21626</v>
      </c>
      <c r="C454" s="2"/>
      <c r="D454" s="2"/>
      <c r="E454" s="2">
        <v>0.8</v>
      </c>
      <c r="F454" s="2"/>
      <c r="G454" s="2"/>
      <c r="H454" s="2"/>
      <c r="I454" s="2"/>
      <c r="J454" s="2"/>
      <c r="K454" s="2"/>
      <c r="L454" s="2"/>
      <c r="M454" s="2"/>
      <c r="N454" s="2"/>
      <c r="O454" s="2"/>
      <c r="P454" s="2">
        <v>0.8</v>
      </c>
      <c r="Q454" s="2" t="s">
        <v>7620</v>
      </c>
      <c r="R454" s="2">
        <v>5</v>
      </c>
      <c r="S454" s="2"/>
      <c r="T454" s="2"/>
      <c r="U454" s="2"/>
      <c r="V454" s="2"/>
      <c r="W454" s="2"/>
      <c r="X454" s="2"/>
      <c r="Y454" s="2"/>
      <c r="Z454" s="2"/>
      <c r="AA454" s="2" t="s">
        <v>7620</v>
      </c>
    </row>
    <row r="455" spans="1:27">
      <c r="A455" s="239"/>
      <c r="B455" s="2" t="s">
        <v>21627</v>
      </c>
      <c r="C455" s="2"/>
      <c r="D455" s="2"/>
      <c r="E455" s="2">
        <v>0.9</v>
      </c>
      <c r="F455" s="2"/>
      <c r="G455" s="2"/>
      <c r="H455" s="2"/>
      <c r="I455" s="2"/>
      <c r="J455" s="2"/>
      <c r="K455" s="2"/>
      <c r="L455" s="2"/>
      <c r="M455" s="2"/>
      <c r="N455" s="2"/>
      <c r="O455" s="2"/>
      <c r="P455" s="2">
        <v>0.9</v>
      </c>
      <c r="Q455" s="2" t="s">
        <v>7620</v>
      </c>
      <c r="R455" s="2">
        <v>5</v>
      </c>
      <c r="S455" s="2"/>
      <c r="T455" s="2"/>
      <c r="U455" s="2"/>
      <c r="V455" s="2"/>
      <c r="W455" s="2"/>
      <c r="X455" s="2"/>
      <c r="Y455" s="2"/>
      <c r="Z455" s="2"/>
      <c r="AA455" s="2" t="s">
        <v>7620</v>
      </c>
    </row>
    <row r="456" spans="1:27">
      <c r="A456" s="239"/>
      <c r="B456" s="2" t="s">
        <v>21574</v>
      </c>
      <c r="C456" s="2"/>
      <c r="D456" s="2"/>
      <c r="E456" s="2">
        <v>0.8</v>
      </c>
      <c r="F456" s="2"/>
      <c r="G456" s="2"/>
      <c r="H456" s="2"/>
      <c r="I456" s="2"/>
      <c r="J456" s="2"/>
      <c r="K456" s="2"/>
      <c r="L456" s="2"/>
      <c r="M456" s="2"/>
      <c r="N456" s="2"/>
      <c r="O456" s="2"/>
      <c r="P456" s="2">
        <v>0.8</v>
      </c>
      <c r="Q456" s="2" t="s">
        <v>7620</v>
      </c>
      <c r="R456" s="2">
        <v>5</v>
      </c>
      <c r="S456" s="2"/>
      <c r="T456" s="2"/>
      <c r="U456" s="2"/>
      <c r="V456" s="2"/>
      <c r="W456" s="2"/>
      <c r="X456" s="2"/>
      <c r="Y456" s="2"/>
      <c r="Z456" s="2"/>
      <c r="AA456" s="2" t="s">
        <v>7620</v>
      </c>
    </row>
    <row r="457" spans="1:27">
      <c r="A457" s="239"/>
      <c r="B457" s="2" t="s">
        <v>21628</v>
      </c>
      <c r="C457" s="2"/>
      <c r="D457" s="2"/>
      <c r="E457" s="2">
        <v>0.4</v>
      </c>
      <c r="F457" s="2"/>
      <c r="G457" s="2"/>
      <c r="H457" s="2"/>
      <c r="I457" s="2"/>
      <c r="J457" s="2"/>
      <c r="K457" s="2"/>
      <c r="L457" s="2"/>
      <c r="M457" s="2"/>
      <c r="N457" s="2"/>
      <c r="O457" s="2"/>
      <c r="P457" s="2">
        <v>0.4</v>
      </c>
      <c r="Q457" s="2" t="s">
        <v>7620</v>
      </c>
      <c r="R457" s="2">
        <v>5</v>
      </c>
      <c r="S457" s="2"/>
      <c r="T457" s="2"/>
      <c r="U457" s="2"/>
      <c r="V457" s="2"/>
      <c r="W457" s="2"/>
      <c r="X457" s="2"/>
      <c r="Y457" s="2"/>
      <c r="Z457" s="2"/>
      <c r="AA457" s="2" t="s">
        <v>7620</v>
      </c>
    </row>
    <row r="458" spans="1:27">
      <c r="A458" s="239"/>
      <c r="B458" s="2" t="s">
        <v>21629</v>
      </c>
      <c r="C458" s="2"/>
      <c r="D458" s="2"/>
      <c r="E458" s="2">
        <v>0.5</v>
      </c>
      <c r="F458" s="2"/>
      <c r="G458" s="2"/>
      <c r="H458" s="2"/>
      <c r="I458" s="2"/>
      <c r="J458" s="2"/>
      <c r="K458" s="2"/>
      <c r="L458" s="2"/>
      <c r="M458" s="2"/>
      <c r="N458" s="2"/>
      <c r="O458" s="2"/>
      <c r="P458" s="2">
        <v>0.5</v>
      </c>
      <c r="Q458" s="2" t="s">
        <v>7620</v>
      </c>
      <c r="R458" s="2">
        <v>5</v>
      </c>
      <c r="S458" s="2"/>
      <c r="T458" s="2"/>
      <c r="U458" s="2"/>
      <c r="V458" s="2"/>
      <c r="W458" s="2"/>
      <c r="X458" s="2"/>
      <c r="Y458" s="2"/>
      <c r="Z458" s="2"/>
      <c r="AA458" s="2" t="s">
        <v>7620</v>
      </c>
    </row>
    <row r="459" spans="1:27">
      <c r="A459" s="239"/>
      <c r="B459" s="2" t="s">
        <v>21630</v>
      </c>
      <c r="C459" s="2"/>
      <c r="D459" s="2"/>
      <c r="E459" s="2">
        <v>1</v>
      </c>
      <c r="F459" s="2"/>
      <c r="G459" s="2"/>
      <c r="H459" s="2"/>
      <c r="I459" s="2"/>
      <c r="J459" s="2"/>
      <c r="K459" s="2"/>
      <c r="L459" s="2"/>
      <c r="M459" s="2"/>
      <c r="N459" s="2"/>
      <c r="O459" s="2"/>
      <c r="P459" s="2">
        <v>1</v>
      </c>
      <c r="Q459" s="2" t="s">
        <v>7620</v>
      </c>
      <c r="R459" s="2">
        <v>5</v>
      </c>
      <c r="S459" s="2"/>
      <c r="T459" s="2"/>
      <c r="U459" s="2"/>
      <c r="V459" s="2"/>
      <c r="W459" s="2"/>
      <c r="X459" s="2"/>
      <c r="Y459" s="2"/>
      <c r="Z459" s="2"/>
      <c r="AA459" s="2" t="s">
        <v>7620</v>
      </c>
    </row>
    <row r="460" spans="1:27">
      <c r="A460" s="239"/>
      <c r="B460" s="2" t="s">
        <v>21631</v>
      </c>
      <c r="C460" s="2"/>
      <c r="D460" s="2"/>
      <c r="E460" s="2">
        <v>0.4</v>
      </c>
      <c r="F460" s="2"/>
      <c r="G460" s="2"/>
      <c r="H460" s="2"/>
      <c r="I460" s="2"/>
      <c r="J460" s="2"/>
      <c r="K460" s="2"/>
      <c r="L460" s="2"/>
      <c r="M460" s="2"/>
      <c r="N460" s="2"/>
      <c r="O460" s="2"/>
      <c r="P460" s="2">
        <v>0.4</v>
      </c>
      <c r="Q460" s="2" t="s">
        <v>7620</v>
      </c>
      <c r="R460" s="2">
        <v>5</v>
      </c>
      <c r="S460" s="2"/>
      <c r="T460" s="2"/>
      <c r="U460" s="2"/>
      <c r="V460" s="2"/>
      <c r="W460" s="2"/>
      <c r="X460" s="2"/>
      <c r="Y460" s="2"/>
      <c r="Z460" s="2"/>
      <c r="AA460" s="2" t="s">
        <v>7620</v>
      </c>
    </row>
    <row r="461" spans="1:27">
      <c r="A461" s="239"/>
      <c r="B461" s="2272" t="s">
        <v>21632</v>
      </c>
      <c r="C461" s="2272"/>
      <c r="D461" s="2272"/>
      <c r="E461" s="2272">
        <v>0.5</v>
      </c>
      <c r="F461" s="2272"/>
      <c r="G461" s="2272"/>
      <c r="H461" s="2272"/>
      <c r="I461" s="2272"/>
      <c r="J461" s="2272"/>
      <c r="K461" s="2272"/>
      <c r="L461" s="2272"/>
      <c r="M461" s="2272"/>
      <c r="N461" s="2272"/>
      <c r="O461" s="2272"/>
      <c r="P461" s="2272">
        <v>0.5</v>
      </c>
      <c r="Q461" s="2272" t="s">
        <v>7620</v>
      </c>
      <c r="R461" s="2272">
        <v>5</v>
      </c>
      <c r="S461" s="2272"/>
      <c r="T461" s="2272"/>
      <c r="U461" s="2272"/>
      <c r="V461" s="2272"/>
      <c r="W461" s="2272"/>
      <c r="X461" s="2272"/>
      <c r="Y461" s="2272"/>
      <c r="Z461" s="2272"/>
      <c r="AA461" s="2272" t="s">
        <v>7620</v>
      </c>
    </row>
    <row r="462" spans="1:27">
      <c r="A462" s="239"/>
      <c r="B462" s="2273" t="s">
        <v>21633</v>
      </c>
      <c r="C462" s="2"/>
      <c r="D462" s="2"/>
      <c r="E462" s="2">
        <v>0.5</v>
      </c>
      <c r="F462" s="2"/>
      <c r="G462" s="2"/>
      <c r="H462" s="2"/>
      <c r="I462" s="2"/>
      <c r="J462" s="2"/>
      <c r="K462" s="2"/>
      <c r="L462" s="2"/>
      <c r="M462" s="2"/>
      <c r="N462" s="2"/>
      <c r="O462" s="2"/>
      <c r="P462" s="2">
        <v>0.5</v>
      </c>
      <c r="Q462" s="2" t="s">
        <v>7620</v>
      </c>
      <c r="R462" s="2">
        <v>5</v>
      </c>
      <c r="S462" s="2"/>
      <c r="T462" s="2"/>
      <c r="U462" s="2"/>
      <c r="V462" s="2"/>
      <c r="W462" s="2"/>
      <c r="X462" s="2"/>
      <c r="Y462" s="2"/>
      <c r="Z462" s="2"/>
      <c r="AA462" s="2" t="s">
        <v>7620</v>
      </c>
    </row>
    <row r="463" spans="1:27">
      <c r="A463" s="1753"/>
      <c r="B463" s="2274" t="s">
        <v>21634</v>
      </c>
      <c r="C463" s="2274"/>
      <c r="D463" s="2274"/>
      <c r="E463" s="2274">
        <f>SUM(E304:E462)</f>
        <v>84.111999999999995</v>
      </c>
      <c r="F463" s="2619">
        <f t="shared" ref="F463:AA463" si="3">SUM(F304:F462)</f>
        <v>32.296999999999997</v>
      </c>
      <c r="G463" s="2274">
        <f t="shared" si="3"/>
        <v>12.572999999999999</v>
      </c>
      <c r="H463" s="2274">
        <f t="shared" si="3"/>
        <v>0</v>
      </c>
      <c r="I463" s="2274">
        <f t="shared" si="3"/>
        <v>0</v>
      </c>
      <c r="J463" s="2274">
        <f t="shared" si="3"/>
        <v>0</v>
      </c>
      <c r="K463" s="2619">
        <f t="shared" si="3"/>
        <v>19.823999999999998</v>
      </c>
      <c r="L463" s="2619">
        <f t="shared" si="3"/>
        <v>0.4</v>
      </c>
      <c r="M463" s="2274">
        <f t="shared" si="3"/>
        <v>0</v>
      </c>
      <c r="N463" s="2274">
        <f t="shared" si="3"/>
        <v>0</v>
      </c>
      <c r="O463" s="2619">
        <f t="shared" si="3"/>
        <v>0.3</v>
      </c>
      <c r="P463" s="2619">
        <f t="shared" si="3"/>
        <v>51.314999999999998</v>
      </c>
      <c r="Q463" s="2274">
        <f t="shared" si="3"/>
        <v>0</v>
      </c>
      <c r="R463" s="2274">
        <f t="shared" si="3"/>
        <v>735</v>
      </c>
      <c r="S463" s="2274">
        <f t="shared" si="3"/>
        <v>0</v>
      </c>
      <c r="T463" s="2274">
        <f t="shared" si="3"/>
        <v>0</v>
      </c>
      <c r="U463" s="2274">
        <f t="shared" si="3"/>
        <v>0</v>
      </c>
      <c r="V463" s="2274">
        <f t="shared" si="3"/>
        <v>0</v>
      </c>
      <c r="W463" s="2274">
        <f t="shared" si="3"/>
        <v>0</v>
      </c>
      <c r="X463" s="2274">
        <f t="shared" si="3"/>
        <v>0</v>
      </c>
      <c r="Y463" s="2274">
        <f t="shared" si="3"/>
        <v>0</v>
      </c>
      <c r="Z463" s="2274">
        <f t="shared" si="3"/>
        <v>0</v>
      </c>
      <c r="AA463" s="2274">
        <f t="shared" si="3"/>
        <v>0</v>
      </c>
    </row>
    <row r="464" spans="1:27">
      <c r="E464" s="1" t="s">
        <v>21893</v>
      </c>
    </row>
    <row r="466" spans="1:27" ht="24" customHeight="1">
      <c r="A466" s="112"/>
      <c r="B466" s="112" t="s">
        <v>16778</v>
      </c>
      <c r="P466" s="852"/>
      <c r="Q466" s="852"/>
      <c r="R466" s="852"/>
    </row>
    <row r="467" spans="1:27" ht="18.75" customHeight="1">
      <c r="A467" s="2388"/>
      <c r="B467" s="2283" t="s">
        <v>21920</v>
      </c>
      <c r="C467" s="835"/>
      <c r="D467" s="835"/>
      <c r="E467" s="835"/>
      <c r="F467" s="835"/>
      <c r="G467" s="835"/>
      <c r="H467" s="835"/>
      <c r="I467" s="70"/>
      <c r="J467" s="70"/>
      <c r="K467" s="70"/>
      <c r="L467" s="70"/>
      <c r="M467" s="70"/>
      <c r="N467" s="70"/>
      <c r="O467" s="70"/>
      <c r="P467" s="70"/>
      <c r="Q467" s="2278"/>
      <c r="R467" s="829"/>
      <c r="S467" s="70"/>
      <c r="T467" s="70"/>
      <c r="U467" s="70"/>
      <c r="V467" s="835"/>
      <c r="W467" s="835"/>
      <c r="X467" s="835"/>
      <c r="Y467" s="835"/>
      <c r="Z467" s="835"/>
      <c r="AA467" s="847"/>
    </row>
    <row r="468" spans="1:27">
      <c r="A468" s="2368">
        <v>1</v>
      </c>
      <c r="B468" s="2389" t="s">
        <v>21921</v>
      </c>
      <c r="C468" s="2372" t="s">
        <v>21922</v>
      </c>
      <c r="D468" s="2372"/>
      <c r="E468" s="2372">
        <v>1.5</v>
      </c>
      <c r="F468" s="2372">
        <v>1.5</v>
      </c>
      <c r="G468" s="2372">
        <v>1.5</v>
      </c>
      <c r="H468" s="2146"/>
      <c r="I468" s="2"/>
      <c r="J468" s="2"/>
      <c r="K468" s="2"/>
      <c r="L468" s="2"/>
      <c r="M468" s="2"/>
      <c r="N468" s="2"/>
      <c r="O468" s="2"/>
      <c r="P468" s="846"/>
      <c r="Q468" s="846"/>
      <c r="R468" s="846" t="s">
        <v>22245</v>
      </c>
      <c r="S468" s="2"/>
      <c r="T468" s="2"/>
      <c r="U468" s="2"/>
      <c r="V468" s="846"/>
      <c r="W468" s="2395"/>
      <c r="X468" s="2372">
        <v>1.5</v>
      </c>
      <c r="Y468" s="2372"/>
      <c r="Z468" s="2372"/>
      <c r="AA468" s="2372"/>
    </row>
    <row r="469" spans="1:27">
      <c r="A469" s="2368">
        <v>2</v>
      </c>
      <c r="B469" s="840" t="s">
        <v>21923</v>
      </c>
      <c r="C469" s="2369" t="s">
        <v>21924</v>
      </c>
      <c r="D469" s="846"/>
      <c r="E469" s="846">
        <v>1.2</v>
      </c>
      <c r="F469" s="846">
        <v>0.5</v>
      </c>
      <c r="G469" s="846">
        <v>0.5</v>
      </c>
      <c r="H469" s="2111"/>
      <c r="I469" s="2"/>
      <c r="J469" s="2"/>
      <c r="K469" s="2"/>
      <c r="L469" s="2"/>
      <c r="M469" s="2"/>
      <c r="N469" s="2"/>
      <c r="O469" s="2"/>
      <c r="P469" s="846">
        <v>0.7</v>
      </c>
      <c r="Q469" s="846">
        <v>0.7</v>
      </c>
      <c r="R469" s="846" t="s">
        <v>22245</v>
      </c>
      <c r="S469" s="2"/>
      <c r="T469" s="2"/>
      <c r="U469" s="2"/>
      <c r="V469" s="846"/>
      <c r="W469" s="2396"/>
      <c r="X469" s="846"/>
      <c r="Y469" s="846"/>
      <c r="Z469" s="846"/>
      <c r="AA469" s="846">
        <v>1.2</v>
      </c>
    </row>
    <row r="470" spans="1:27">
      <c r="A470" s="2368">
        <v>3</v>
      </c>
      <c r="B470" s="840" t="s">
        <v>21925</v>
      </c>
      <c r="C470" s="846" t="s">
        <v>21926</v>
      </c>
      <c r="D470" s="846"/>
      <c r="E470" s="846">
        <v>0.8</v>
      </c>
      <c r="F470" s="846"/>
      <c r="G470" s="846"/>
      <c r="H470" s="2111"/>
      <c r="I470" s="2"/>
      <c r="J470" s="2"/>
      <c r="K470" s="2"/>
      <c r="L470" s="2"/>
      <c r="M470" s="2"/>
      <c r="N470" s="2"/>
      <c r="O470" s="2"/>
      <c r="P470" s="846">
        <v>0.8</v>
      </c>
      <c r="Q470" s="846">
        <v>0.8</v>
      </c>
      <c r="R470" s="846" t="s">
        <v>22246</v>
      </c>
      <c r="S470" s="2"/>
      <c r="T470" s="2"/>
      <c r="U470" s="2"/>
      <c r="V470" s="846"/>
      <c r="W470" s="2396"/>
      <c r="X470" s="846"/>
      <c r="Y470" s="846"/>
      <c r="Z470" s="846"/>
      <c r="AA470" s="846">
        <v>0.8</v>
      </c>
    </row>
    <row r="471" spans="1:27">
      <c r="A471" s="2368">
        <v>4</v>
      </c>
      <c r="B471" s="840" t="s">
        <v>21927</v>
      </c>
      <c r="C471" s="846" t="s">
        <v>21928</v>
      </c>
      <c r="D471" s="846"/>
      <c r="E471" s="846">
        <v>0.5</v>
      </c>
      <c r="F471" s="846">
        <v>0.5</v>
      </c>
      <c r="G471" s="846">
        <v>0.5</v>
      </c>
      <c r="H471" s="2111"/>
      <c r="I471" s="2"/>
      <c r="J471" s="2"/>
      <c r="K471" s="2"/>
      <c r="L471" s="2"/>
      <c r="M471" s="2"/>
      <c r="N471" s="2"/>
      <c r="O471" s="2"/>
      <c r="P471" s="846"/>
      <c r="Q471" s="846"/>
      <c r="R471" s="846" t="s">
        <v>22246</v>
      </c>
      <c r="S471" s="2"/>
      <c r="T471" s="2"/>
      <c r="U471" s="2"/>
      <c r="V471" s="846"/>
      <c r="W471" s="2396"/>
      <c r="X471" s="846"/>
      <c r="Y471" s="846"/>
      <c r="Z471" s="846">
        <v>0.5</v>
      </c>
      <c r="AA471" s="846"/>
    </row>
    <row r="472" spans="1:27">
      <c r="A472" s="2368">
        <v>5</v>
      </c>
      <c r="B472" s="840" t="s">
        <v>21929</v>
      </c>
      <c r="C472" s="846" t="s">
        <v>21930</v>
      </c>
      <c r="D472" s="846"/>
      <c r="E472" s="846">
        <v>0.5</v>
      </c>
      <c r="F472" s="846"/>
      <c r="G472" s="846"/>
      <c r="H472" s="2111"/>
      <c r="I472" s="2"/>
      <c r="J472" s="2"/>
      <c r="K472" s="2"/>
      <c r="L472" s="2"/>
      <c r="M472" s="2"/>
      <c r="N472" s="2"/>
      <c r="O472" s="2"/>
      <c r="P472" s="846">
        <v>0.5</v>
      </c>
      <c r="Q472" s="846">
        <v>0.5</v>
      </c>
      <c r="R472" s="846" t="s">
        <v>22246</v>
      </c>
      <c r="S472" s="2"/>
      <c r="T472" s="2"/>
      <c r="U472" s="2"/>
      <c r="V472" s="846"/>
      <c r="W472" s="2396"/>
      <c r="X472" s="846"/>
      <c r="Y472" s="846"/>
      <c r="Z472" s="846"/>
      <c r="AA472" s="846">
        <v>0.5</v>
      </c>
    </row>
    <row r="473" spans="1:27">
      <c r="A473" s="2368">
        <v>6</v>
      </c>
      <c r="B473" s="840" t="s">
        <v>21931</v>
      </c>
      <c r="C473" s="846" t="s">
        <v>21932</v>
      </c>
      <c r="D473" s="846"/>
      <c r="E473" s="846">
        <v>0.2</v>
      </c>
      <c r="F473" s="846"/>
      <c r="G473" s="846"/>
      <c r="H473" s="2111"/>
      <c r="I473" s="2"/>
      <c r="J473" s="2"/>
      <c r="K473" s="2"/>
      <c r="L473" s="2"/>
      <c r="M473" s="2"/>
      <c r="N473" s="2"/>
      <c r="O473" s="2"/>
      <c r="P473" s="846">
        <v>0.2</v>
      </c>
      <c r="Q473" s="846">
        <v>0.2</v>
      </c>
      <c r="R473" s="846" t="s">
        <v>22246</v>
      </c>
      <c r="S473" s="2"/>
      <c r="T473" s="2"/>
      <c r="U473" s="2"/>
      <c r="V473" s="846"/>
      <c r="W473" s="2396"/>
      <c r="X473" s="846"/>
      <c r="Y473" s="846"/>
      <c r="Z473" s="846"/>
      <c r="AA473" s="846">
        <v>0.2</v>
      </c>
    </row>
    <row r="474" spans="1:27">
      <c r="A474" s="2368">
        <v>7</v>
      </c>
      <c r="B474" s="2230" t="s">
        <v>21933</v>
      </c>
      <c r="C474" s="2231" t="s">
        <v>21934</v>
      </c>
      <c r="D474" s="2231"/>
      <c r="E474" s="2231">
        <v>0.2</v>
      </c>
      <c r="F474" s="2231"/>
      <c r="G474" s="2231"/>
      <c r="H474" s="834"/>
      <c r="I474" s="2"/>
      <c r="J474" s="2"/>
      <c r="K474" s="2"/>
      <c r="L474" s="2"/>
      <c r="M474" s="2"/>
      <c r="N474" s="2"/>
      <c r="O474" s="2"/>
      <c r="P474" s="2231">
        <v>0.2</v>
      </c>
      <c r="Q474" s="2231">
        <v>0.2</v>
      </c>
      <c r="R474" s="2231" t="s">
        <v>22246</v>
      </c>
      <c r="S474" s="2"/>
      <c r="T474" s="2"/>
      <c r="U474" s="2"/>
      <c r="V474" s="2231"/>
      <c r="W474" s="847"/>
      <c r="X474" s="2231"/>
      <c r="Y474" s="2231"/>
      <c r="Z474" s="2231"/>
      <c r="AA474" s="2231">
        <v>0.2</v>
      </c>
    </row>
    <row r="475" spans="1:27">
      <c r="A475" s="2368">
        <v>8</v>
      </c>
      <c r="B475" s="2230" t="s">
        <v>21935</v>
      </c>
      <c r="C475" s="2231" t="s">
        <v>21936</v>
      </c>
      <c r="D475" s="2231"/>
      <c r="E475" s="2231">
        <v>0.5</v>
      </c>
      <c r="F475" s="2231"/>
      <c r="G475" s="2231"/>
      <c r="H475" s="834"/>
      <c r="I475" s="2"/>
      <c r="J475" s="2"/>
      <c r="K475" s="2"/>
      <c r="L475" s="2"/>
      <c r="M475" s="2"/>
      <c r="N475" s="2"/>
      <c r="O475" s="2"/>
      <c r="P475" s="2231">
        <v>0.5</v>
      </c>
      <c r="Q475" s="2231">
        <v>0.5</v>
      </c>
      <c r="R475" s="2231" t="s">
        <v>22246</v>
      </c>
      <c r="S475" s="2"/>
      <c r="T475" s="2"/>
      <c r="U475" s="2"/>
      <c r="V475" s="2231"/>
      <c r="W475" s="847"/>
      <c r="X475" s="2231"/>
      <c r="Y475" s="2231"/>
      <c r="Z475" s="2231"/>
      <c r="AA475" s="2231">
        <v>0.5</v>
      </c>
    </row>
    <row r="476" spans="1:27">
      <c r="A476" s="2368">
        <v>9</v>
      </c>
      <c r="B476" s="2230" t="s">
        <v>21937</v>
      </c>
      <c r="C476" s="592" t="s">
        <v>21938</v>
      </c>
      <c r="D476" s="592"/>
      <c r="E476" s="592">
        <v>0.2</v>
      </c>
      <c r="F476" s="592">
        <v>0.2</v>
      </c>
      <c r="G476" s="592">
        <v>0.2</v>
      </c>
      <c r="H476" s="2390"/>
      <c r="I476" s="2272"/>
      <c r="J476" s="2272"/>
      <c r="K476" s="2272"/>
      <c r="L476" s="2272"/>
      <c r="M476" s="2272"/>
      <c r="N476" s="2272"/>
      <c r="O476" s="2272"/>
      <c r="P476" s="592"/>
      <c r="Q476" s="592"/>
      <c r="R476" s="592" t="s">
        <v>22246</v>
      </c>
      <c r="S476" s="2272"/>
      <c r="T476" s="2272"/>
      <c r="U476" s="2272"/>
      <c r="V476" s="592"/>
      <c r="W476" s="848"/>
      <c r="X476" s="592"/>
      <c r="Y476" s="592"/>
      <c r="Z476" s="592"/>
      <c r="AA476" s="592">
        <v>0.2</v>
      </c>
    </row>
    <row r="477" spans="1:27">
      <c r="A477" s="2368"/>
      <c r="B477" s="2066" t="s">
        <v>21939</v>
      </c>
      <c r="C477" s="2370"/>
      <c r="D477" s="2371"/>
      <c r="E477" s="2371"/>
      <c r="F477" s="2371"/>
      <c r="G477" s="2371"/>
      <c r="H477" s="2371"/>
      <c r="I477" s="70"/>
      <c r="J477" s="70"/>
      <c r="K477" s="70"/>
      <c r="L477" s="70"/>
      <c r="M477" s="70"/>
      <c r="N477" s="70"/>
      <c r="O477" s="70"/>
      <c r="P477" s="2371"/>
      <c r="Q477" s="2371"/>
      <c r="R477" s="2371"/>
      <c r="S477" s="70"/>
      <c r="T477" s="70"/>
      <c r="U477" s="70"/>
      <c r="V477" s="2371"/>
      <c r="W477" s="2371"/>
      <c r="X477" s="2371"/>
      <c r="Y477" s="2371"/>
      <c r="Z477" s="2371"/>
      <c r="AA477" s="2386"/>
    </row>
    <row r="478" spans="1:27">
      <c r="A478" s="2368">
        <v>10</v>
      </c>
      <c r="B478" s="2230" t="s">
        <v>21940</v>
      </c>
      <c r="C478" s="919" t="s">
        <v>21941</v>
      </c>
      <c r="D478" s="919"/>
      <c r="E478" s="919">
        <v>2.2999999999999998</v>
      </c>
      <c r="F478" s="919">
        <v>1.1000000000000001</v>
      </c>
      <c r="G478" s="919">
        <v>1.1000000000000001</v>
      </c>
      <c r="H478" s="2391"/>
      <c r="I478" s="2226"/>
      <c r="J478" s="2226"/>
      <c r="K478" s="2226"/>
      <c r="L478" s="2226"/>
      <c r="M478" s="2226"/>
      <c r="N478" s="2226"/>
      <c r="O478" s="2226"/>
      <c r="P478" s="919">
        <v>1.2</v>
      </c>
      <c r="Q478" s="919">
        <v>1.2</v>
      </c>
      <c r="R478" s="919" t="s">
        <v>22245</v>
      </c>
      <c r="S478" s="2226"/>
      <c r="T478" s="2226"/>
      <c r="U478" s="2226"/>
      <c r="V478" s="919"/>
      <c r="W478" s="849"/>
      <c r="X478" s="919"/>
      <c r="Y478" s="919"/>
      <c r="Z478" s="919"/>
      <c r="AA478" s="919">
        <v>2.2999999999999998</v>
      </c>
    </row>
    <row r="479" spans="1:27">
      <c r="A479" s="2368">
        <v>11</v>
      </c>
      <c r="B479" s="2230" t="s">
        <v>21942</v>
      </c>
      <c r="C479" s="919" t="s">
        <v>21943</v>
      </c>
      <c r="D479" s="2231"/>
      <c r="E479" s="2231">
        <v>0.6</v>
      </c>
      <c r="F479" s="2231"/>
      <c r="G479" s="2231"/>
      <c r="H479" s="834"/>
      <c r="I479" s="2"/>
      <c r="J479" s="2"/>
      <c r="K479" s="2"/>
      <c r="L479" s="2"/>
      <c r="M479" s="2"/>
      <c r="N479" s="2"/>
      <c r="O479" s="2"/>
      <c r="P479" s="2231">
        <v>0.6</v>
      </c>
      <c r="Q479" s="2231">
        <v>0.6</v>
      </c>
      <c r="R479" s="2231" t="s">
        <v>22245</v>
      </c>
      <c r="S479" s="2"/>
      <c r="T479" s="2"/>
      <c r="U479" s="2"/>
      <c r="V479" s="2231"/>
      <c r="W479" s="847"/>
      <c r="X479" s="2231"/>
      <c r="Y479" s="2231"/>
      <c r="Z479" s="2231"/>
      <c r="AA479" s="2231">
        <v>0.6</v>
      </c>
    </row>
    <row r="480" spans="1:27">
      <c r="A480" s="2368">
        <v>12</v>
      </c>
      <c r="B480" s="2230" t="s">
        <v>21944</v>
      </c>
      <c r="C480" s="592" t="s">
        <v>21945</v>
      </c>
      <c r="D480" s="592"/>
      <c r="E480" s="592">
        <v>0.8</v>
      </c>
      <c r="F480" s="592"/>
      <c r="G480" s="592"/>
      <c r="H480" s="2390"/>
      <c r="I480" s="2272"/>
      <c r="J480" s="2272"/>
      <c r="K480" s="2272"/>
      <c r="L480" s="2272"/>
      <c r="M480" s="2272"/>
      <c r="N480" s="2272"/>
      <c r="O480" s="2272"/>
      <c r="P480" s="592">
        <v>0.8</v>
      </c>
      <c r="Q480" s="592">
        <v>0.8</v>
      </c>
      <c r="R480" s="592" t="s">
        <v>22246</v>
      </c>
      <c r="S480" s="2272"/>
      <c r="T480" s="2272"/>
      <c r="U480" s="2272"/>
      <c r="V480" s="592"/>
      <c r="W480" s="848"/>
      <c r="X480" s="592"/>
      <c r="Y480" s="592"/>
      <c r="Z480" s="592"/>
      <c r="AA480" s="592">
        <v>0.8</v>
      </c>
    </row>
    <row r="481" spans="1:27">
      <c r="A481" s="2368"/>
      <c r="B481" s="2066" t="s">
        <v>21946</v>
      </c>
      <c r="C481" s="2370"/>
      <c r="D481" s="2371"/>
      <c r="E481" s="2371"/>
      <c r="F481" s="2371"/>
      <c r="G481" s="2371"/>
      <c r="H481" s="2371"/>
      <c r="I481" s="70"/>
      <c r="J481" s="70"/>
      <c r="K481" s="70"/>
      <c r="L481" s="70"/>
      <c r="M481" s="70"/>
      <c r="N481" s="70"/>
      <c r="O481" s="70"/>
      <c r="P481" s="2371"/>
      <c r="Q481" s="2371"/>
      <c r="R481" s="2371"/>
      <c r="S481" s="70"/>
      <c r="T481" s="70"/>
      <c r="U481" s="70"/>
      <c r="V481" s="2371"/>
      <c r="W481" s="2371"/>
      <c r="X481" s="2371"/>
      <c r="Y481" s="2371"/>
      <c r="Z481" s="2371"/>
      <c r="AA481" s="2386"/>
    </row>
    <row r="482" spans="1:27">
      <c r="A482" s="2368">
        <v>13</v>
      </c>
      <c r="B482" s="840" t="s">
        <v>11321</v>
      </c>
      <c r="C482" s="2372" t="s">
        <v>21947</v>
      </c>
      <c r="D482" s="2372"/>
      <c r="E482" s="2372">
        <v>0.5</v>
      </c>
      <c r="F482" s="2372">
        <v>0.5</v>
      </c>
      <c r="G482" s="2372">
        <v>0.5</v>
      </c>
      <c r="H482" s="2146"/>
      <c r="I482" s="2226"/>
      <c r="J482" s="2226"/>
      <c r="K482" s="2226"/>
      <c r="L482" s="2226"/>
      <c r="M482" s="2226"/>
      <c r="N482" s="2226"/>
      <c r="O482" s="2226"/>
      <c r="P482" s="2372"/>
      <c r="Q482" s="2372"/>
      <c r="R482" s="2372" t="s">
        <v>22246</v>
      </c>
      <c r="S482" s="2226"/>
      <c r="T482" s="2226"/>
      <c r="U482" s="2226"/>
      <c r="V482" s="2372"/>
      <c r="W482" s="2395"/>
      <c r="X482" s="2372"/>
      <c r="Y482" s="2372"/>
      <c r="Z482" s="2372"/>
      <c r="AA482" s="2372">
        <v>0.5</v>
      </c>
    </row>
    <row r="483" spans="1:27">
      <c r="A483" s="2373">
        <v>14</v>
      </c>
      <c r="B483" s="2374" t="s">
        <v>21948</v>
      </c>
      <c r="C483" s="846" t="s">
        <v>21949</v>
      </c>
      <c r="D483" s="846"/>
      <c r="E483" s="846">
        <v>0.2</v>
      </c>
      <c r="F483" s="846"/>
      <c r="G483" s="846"/>
      <c r="H483" s="2111"/>
      <c r="I483" s="2"/>
      <c r="J483" s="2"/>
      <c r="K483" s="2"/>
      <c r="L483" s="2"/>
      <c r="M483" s="2"/>
      <c r="N483" s="2"/>
      <c r="O483" s="2"/>
      <c r="P483" s="846">
        <v>0.2</v>
      </c>
      <c r="Q483" s="846">
        <v>0.2</v>
      </c>
      <c r="R483" s="846" t="s">
        <v>22246</v>
      </c>
      <c r="S483" s="2"/>
      <c r="T483" s="2"/>
      <c r="U483" s="2"/>
      <c r="V483" s="846"/>
      <c r="W483" s="2396"/>
      <c r="X483" s="846"/>
      <c r="Y483" s="846"/>
      <c r="Z483" s="846"/>
      <c r="AA483" s="846">
        <v>0.2</v>
      </c>
    </row>
    <row r="484" spans="1:27">
      <c r="A484" s="2368">
        <v>15</v>
      </c>
      <c r="B484" s="840" t="s">
        <v>21950</v>
      </c>
      <c r="C484" s="846" t="s">
        <v>21951</v>
      </c>
      <c r="D484" s="846"/>
      <c r="E484" s="846">
        <v>0.2</v>
      </c>
      <c r="F484" s="846"/>
      <c r="G484" s="846"/>
      <c r="H484" s="2111"/>
      <c r="I484" s="2"/>
      <c r="J484" s="2"/>
      <c r="K484" s="2"/>
      <c r="L484" s="2"/>
      <c r="M484" s="2"/>
      <c r="N484" s="2"/>
      <c r="O484" s="2"/>
      <c r="P484" s="846">
        <v>0.2</v>
      </c>
      <c r="Q484" s="846">
        <v>0.2</v>
      </c>
      <c r="R484" s="846" t="s">
        <v>22246</v>
      </c>
      <c r="S484" s="2"/>
      <c r="T484" s="2"/>
      <c r="U484" s="2"/>
      <c r="V484" s="846"/>
      <c r="W484" s="2396"/>
      <c r="X484" s="846"/>
      <c r="Y484" s="846"/>
      <c r="Z484" s="846"/>
      <c r="AA484" s="846">
        <v>0.2</v>
      </c>
    </row>
    <row r="485" spans="1:27">
      <c r="A485" s="2373">
        <v>16</v>
      </c>
      <c r="B485" s="2230" t="s">
        <v>16116</v>
      </c>
      <c r="C485" s="2375" t="s">
        <v>21952</v>
      </c>
      <c r="D485" s="2231"/>
      <c r="E485" s="2231">
        <v>0.2</v>
      </c>
      <c r="F485" s="2231"/>
      <c r="G485" s="2231"/>
      <c r="H485" s="834"/>
      <c r="I485" s="2"/>
      <c r="J485" s="2"/>
      <c r="K485" s="2"/>
      <c r="L485" s="2"/>
      <c r="M485" s="2"/>
      <c r="N485" s="2"/>
      <c r="O485" s="2"/>
      <c r="P485" s="2231">
        <v>0.2</v>
      </c>
      <c r="Q485" s="2231">
        <v>0.2</v>
      </c>
      <c r="R485" s="2231" t="s">
        <v>22246</v>
      </c>
      <c r="S485" s="2"/>
      <c r="T485" s="2"/>
      <c r="U485" s="2"/>
      <c r="V485" s="2231"/>
      <c r="W485" s="847"/>
      <c r="X485" s="2231"/>
      <c r="Y485" s="2231"/>
      <c r="Z485" s="2231"/>
      <c r="AA485" s="2231">
        <v>0.2</v>
      </c>
    </row>
    <row r="486" spans="1:27">
      <c r="A486" s="2368">
        <v>17</v>
      </c>
      <c r="B486" s="840" t="s">
        <v>21953</v>
      </c>
      <c r="C486" s="846" t="s">
        <v>21954</v>
      </c>
      <c r="D486" s="846"/>
      <c r="E486" s="846">
        <v>0.2</v>
      </c>
      <c r="F486" s="846"/>
      <c r="G486" s="846"/>
      <c r="H486" s="2111"/>
      <c r="I486" s="2"/>
      <c r="J486" s="2"/>
      <c r="K486" s="2"/>
      <c r="L486" s="2"/>
      <c r="M486" s="2"/>
      <c r="N486" s="2"/>
      <c r="O486" s="2"/>
      <c r="P486" s="846">
        <v>0.2</v>
      </c>
      <c r="Q486" s="846">
        <v>0.2</v>
      </c>
      <c r="R486" s="846" t="s">
        <v>22246</v>
      </c>
      <c r="S486" s="2"/>
      <c r="T486" s="2"/>
      <c r="U486" s="2"/>
      <c r="V486" s="846"/>
      <c r="W486" s="2396"/>
      <c r="X486" s="846"/>
      <c r="Y486" s="846"/>
      <c r="Z486" s="846"/>
      <c r="AA486" s="846">
        <v>0.2</v>
      </c>
    </row>
    <row r="487" spans="1:27">
      <c r="A487" s="2376">
        <v>18</v>
      </c>
      <c r="B487" s="840" t="s">
        <v>21955</v>
      </c>
      <c r="C487" s="846" t="s">
        <v>21956</v>
      </c>
      <c r="D487" s="846"/>
      <c r="E487" s="846">
        <v>1.3</v>
      </c>
      <c r="F487" s="846">
        <v>1.3</v>
      </c>
      <c r="G487" s="846">
        <v>1.3</v>
      </c>
      <c r="H487" s="2111"/>
      <c r="I487" s="2"/>
      <c r="J487" s="2"/>
      <c r="K487" s="2"/>
      <c r="L487" s="2"/>
      <c r="M487" s="2"/>
      <c r="N487" s="2"/>
      <c r="O487" s="2"/>
      <c r="P487" s="846"/>
      <c r="Q487" s="846"/>
      <c r="R487" s="846" t="s">
        <v>22246</v>
      </c>
      <c r="S487" s="2"/>
      <c r="T487" s="2"/>
      <c r="U487" s="2"/>
      <c r="V487" s="846"/>
      <c r="W487" s="2396"/>
      <c r="X487" s="846"/>
      <c r="Y487" s="846"/>
      <c r="Z487" s="846"/>
      <c r="AA487" s="846">
        <v>1.3</v>
      </c>
    </row>
    <row r="488" spans="1:27">
      <c r="A488" s="2368">
        <v>19</v>
      </c>
      <c r="B488" s="840" t="s">
        <v>21957</v>
      </c>
      <c r="C488" s="846" t="s">
        <v>21958</v>
      </c>
      <c r="D488" s="846"/>
      <c r="E488" s="846">
        <v>0.1</v>
      </c>
      <c r="F488" s="846"/>
      <c r="G488" s="846"/>
      <c r="H488" s="2111"/>
      <c r="I488" s="2"/>
      <c r="J488" s="2"/>
      <c r="K488" s="2"/>
      <c r="L488" s="2"/>
      <c r="M488" s="2"/>
      <c r="N488" s="2"/>
      <c r="O488" s="2"/>
      <c r="P488" s="846">
        <v>0.1</v>
      </c>
      <c r="Q488" s="846">
        <v>0.1</v>
      </c>
      <c r="R488" s="846" t="s">
        <v>22246</v>
      </c>
      <c r="S488" s="2"/>
      <c r="T488" s="2"/>
      <c r="U488" s="2"/>
      <c r="V488" s="846"/>
      <c r="W488" s="2396"/>
      <c r="X488" s="846"/>
      <c r="Y488" s="846"/>
      <c r="Z488" s="846"/>
      <c r="AA488" s="846">
        <v>0.1</v>
      </c>
    </row>
    <row r="489" spans="1:27">
      <c r="A489" s="2373">
        <v>20</v>
      </c>
      <c r="B489" s="840" t="s">
        <v>21959</v>
      </c>
      <c r="C489" s="846" t="s">
        <v>21960</v>
      </c>
      <c r="D489" s="846"/>
      <c r="E489" s="846">
        <v>0.1</v>
      </c>
      <c r="F489" s="846"/>
      <c r="G489" s="846"/>
      <c r="H489" s="2111"/>
      <c r="I489" s="2"/>
      <c r="J489" s="2"/>
      <c r="K489" s="2"/>
      <c r="L489" s="2"/>
      <c r="M489" s="2"/>
      <c r="N489" s="2"/>
      <c r="O489" s="2"/>
      <c r="P489" s="846">
        <v>0.1</v>
      </c>
      <c r="Q489" s="846">
        <v>0.1</v>
      </c>
      <c r="R489" s="846" t="s">
        <v>22246</v>
      </c>
      <c r="S489" s="2"/>
      <c r="T489" s="2"/>
      <c r="U489" s="2"/>
      <c r="V489" s="846"/>
      <c r="W489" s="2396"/>
      <c r="X489" s="846"/>
      <c r="Y489" s="846"/>
      <c r="Z489" s="846"/>
      <c r="AA489" s="846">
        <v>0.1</v>
      </c>
    </row>
    <row r="490" spans="1:27">
      <c r="A490" s="2368">
        <v>21</v>
      </c>
      <c r="B490" s="840" t="s">
        <v>21961</v>
      </c>
      <c r="C490" s="846" t="s">
        <v>21962</v>
      </c>
      <c r="D490" s="846"/>
      <c r="E490" s="846">
        <v>0.1</v>
      </c>
      <c r="F490" s="846">
        <v>0.1</v>
      </c>
      <c r="G490" s="846">
        <v>0.1</v>
      </c>
      <c r="H490" s="2111"/>
      <c r="I490" s="2"/>
      <c r="J490" s="2"/>
      <c r="K490" s="2"/>
      <c r="L490" s="2"/>
      <c r="M490" s="2"/>
      <c r="N490" s="2"/>
      <c r="O490" s="2"/>
      <c r="P490" s="846"/>
      <c r="Q490" s="846"/>
      <c r="R490" s="846" t="s">
        <v>22246</v>
      </c>
      <c r="S490" s="2"/>
      <c r="T490" s="2"/>
      <c r="U490" s="2"/>
      <c r="V490" s="846"/>
      <c r="W490" s="2396"/>
      <c r="X490" s="846"/>
      <c r="Y490" s="846"/>
      <c r="Z490" s="846"/>
      <c r="AA490" s="846">
        <v>0.1</v>
      </c>
    </row>
    <row r="491" spans="1:27">
      <c r="A491" s="2373">
        <v>22</v>
      </c>
      <c r="B491" s="2230" t="s">
        <v>21963</v>
      </c>
      <c r="C491" s="2231" t="s">
        <v>21964</v>
      </c>
      <c r="D491" s="2231"/>
      <c r="E491" s="2231">
        <v>0.9</v>
      </c>
      <c r="F491" s="2231"/>
      <c r="G491" s="2231"/>
      <c r="H491" s="834"/>
      <c r="I491" s="2"/>
      <c r="J491" s="2"/>
      <c r="K491" s="2"/>
      <c r="L491" s="2"/>
      <c r="M491" s="2"/>
      <c r="N491" s="2"/>
      <c r="O491" s="2"/>
      <c r="P491" s="2231">
        <v>0.9</v>
      </c>
      <c r="Q491" s="2231">
        <v>0.9</v>
      </c>
      <c r="R491" s="2231" t="s">
        <v>55</v>
      </c>
      <c r="S491" s="2"/>
      <c r="T491" s="2"/>
      <c r="U491" s="2"/>
      <c r="V491" s="2231"/>
      <c r="W491" s="847"/>
      <c r="X491" s="2231"/>
      <c r="Y491" s="2231"/>
      <c r="Z491" s="2231"/>
      <c r="AA491" s="2231">
        <v>0.9</v>
      </c>
    </row>
    <row r="492" spans="1:27">
      <c r="A492" s="2368">
        <v>23</v>
      </c>
      <c r="B492" s="2230" t="s">
        <v>21965</v>
      </c>
      <c r="C492" s="2231" t="s">
        <v>21966</v>
      </c>
      <c r="D492" s="2231"/>
      <c r="E492" s="2231">
        <v>1</v>
      </c>
      <c r="F492" s="2231"/>
      <c r="G492" s="2231"/>
      <c r="H492" s="834"/>
      <c r="I492" s="2"/>
      <c r="J492" s="2"/>
      <c r="K492" s="2"/>
      <c r="L492" s="2"/>
      <c r="M492" s="2"/>
      <c r="N492" s="2"/>
      <c r="O492" s="2"/>
      <c r="P492" s="2231">
        <v>1</v>
      </c>
      <c r="Q492" s="2231">
        <v>1</v>
      </c>
      <c r="R492" s="2231" t="s">
        <v>55</v>
      </c>
      <c r="S492" s="2"/>
      <c r="T492" s="2"/>
      <c r="U492" s="2"/>
      <c r="V492" s="2231"/>
      <c r="W492" s="847"/>
      <c r="X492" s="2231"/>
      <c r="Y492" s="2231"/>
      <c r="Z492" s="2231"/>
      <c r="AA492" s="2231">
        <v>1</v>
      </c>
    </row>
    <row r="493" spans="1:27">
      <c r="A493" s="2373">
        <v>24</v>
      </c>
      <c r="B493" s="840" t="s">
        <v>21967</v>
      </c>
      <c r="C493" s="846" t="s">
        <v>21968</v>
      </c>
      <c r="D493" s="846"/>
      <c r="E493" s="846">
        <v>1.3</v>
      </c>
      <c r="F493" s="846"/>
      <c r="G493" s="846"/>
      <c r="H493" s="2111"/>
      <c r="I493" s="2"/>
      <c r="J493" s="2"/>
      <c r="K493" s="2"/>
      <c r="L493" s="2"/>
      <c r="M493" s="2"/>
      <c r="N493" s="2"/>
      <c r="O493" s="2"/>
      <c r="P493" s="846">
        <v>1.3</v>
      </c>
      <c r="Q493" s="846">
        <v>1.3</v>
      </c>
      <c r="R493" s="846" t="s">
        <v>55</v>
      </c>
      <c r="S493" s="2"/>
      <c r="T493" s="2"/>
      <c r="U493" s="2"/>
      <c r="V493" s="846"/>
      <c r="W493" s="2396"/>
      <c r="X493" s="846"/>
      <c r="Y493" s="846"/>
      <c r="Z493" s="846"/>
      <c r="AA493" s="846">
        <v>1.3</v>
      </c>
    </row>
    <row r="494" spans="1:27">
      <c r="A494" s="2368">
        <v>25</v>
      </c>
      <c r="B494" s="2230" t="s">
        <v>21969</v>
      </c>
      <c r="C494" s="2231" t="s">
        <v>21970</v>
      </c>
      <c r="D494" s="2231"/>
      <c r="E494" s="2231">
        <v>0.6</v>
      </c>
      <c r="F494" s="2231"/>
      <c r="G494" s="2231"/>
      <c r="H494" s="834"/>
      <c r="I494" s="2"/>
      <c r="J494" s="2"/>
      <c r="K494" s="2"/>
      <c r="L494" s="2"/>
      <c r="M494" s="2"/>
      <c r="N494" s="2"/>
      <c r="O494" s="2"/>
      <c r="P494" s="2231">
        <v>0.6</v>
      </c>
      <c r="Q494" s="2231">
        <v>0.6</v>
      </c>
      <c r="R494" s="2231" t="s">
        <v>55</v>
      </c>
      <c r="S494" s="2"/>
      <c r="T494" s="2"/>
      <c r="U494" s="2"/>
      <c r="V494" s="2231"/>
      <c r="W494" s="847"/>
      <c r="X494" s="2231"/>
      <c r="Y494" s="2231"/>
      <c r="Z494" s="2231"/>
      <c r="AA494" s="2231">
        <v>0.6</v>
      </c>
    </row>
    <row r="495" spans="1:27">
      <c r="A495" s="2373">
        <v>26</v>
      </c>
      <c r="B495" s="2230" t="s">
        <v>21971</v>
      </c>
      <c r="C495" s="2231" t="s">
        <v>21972</v>
      </c>
      <c r="D495" s="2231"/>
      <c r="E495" s="2231">
        <v>0.7</v>
      </c>
      <c r="F495" s="2231"/>
      <c r="G495" s="2231"/>
      <c r="H495" s="834"/>
      <c r="I495" s="2"/>
      <c r="J495" s="2"/>
      <c r="K495" s="2"/>
      <c r="L495" s="2"/>
      <c r="M495" s="2"/>
      <c r="N495" s="2"/>
      <c r="O495" s="2"/>
      <c r="P495" s="2231">
        <v>0.7</v>
      </c>
      <c r="Q495" s="2231">
        <v>0.7</v>
      </c>
      <c r="R495" s="2231" t="s">
        <v>55</v>
      </c>
      <c r="S495" s="2"/>
      <c r="T495" s="2"/>
      <c r="U495" s="2"/>
      <c r="V495" s="2231"/>
      <c r="W495" s="847"/>
      <c r="X495" s="2231"/>
      <c r="Y495" s="2231"/>
      <c r="Z495" s="2231"/>
      <c r="AA495" s="2231">
        <v>0.7</v>
      </c>
    </row>
    <row r="496" spans="1:27">
      <c r="A496" s="2368">
        <v>27</v>
      </c>
      <c r="B496" s="2073" t="s">
        <v>21973</v>
      </c>
      <c r="C496" s="841" t="s">
        <v>21974</v>
      </c>
      <c r="D496" s="841"/>
      <c r="E496" s="841">
        <v>1.2</v>
      </c>
      <c r="F496" s="841"/>
      <c r="G496" s="841"/>
      <c r="H496" s="2392"/>
      <c r="I496" s="2"/>
      <c r="J496" s="2"/>
      <c r="K496" s="2"/>
      <c r="L496" s="2"/>
      <c r="M496" s="2"/>
      <c r="N496" s="2"/>
      <c r="O496" s="2"/>
      <c r="P496" s="841">
        <v>1.2</v>
      </c>
      <c r="Q496" s="841">
        <v>1.2</v>
      </c>
      <c r="R496" s="841" t="s">
        <v>55</v>
      </c>
      <c r="S496" s="2"/>
      <c r="T496" s="2"/>
      <c r="U496" s="2"/>
      <c r="V496" s="841"/>
      <c r="W496" s="2397"/>
      <c r="X496" s="841"/>
      <c r="Y496" s="841"/>
      <c r="Z496" s="841"/>
      <c r="AA496" s="841">
        <v>1.2</v>
      </c>
    </row>
    <row r="497" spans="1:27">
      <c r="A497" s="2373">
        <v>28</v>
      </c>
      <c r="B497" s="2230" t="s">
        <v>21975</v>
      </c>
      <c r="C497" s="2231" t="s">
        <v>21976</v>
      </c>
      <c r="D497" s="2231"/>
      <c r="E497" s="2231">
        <v>0.7</v>
      </c>
      <c r="F497" s="2231"/>
      <c r="G497" s="2231"/>
      <c r="H497" s="834"/>
      <c r="I497" s="2"/>
      <c r="J497" s="2"/>
      <c r="K497" s="2"/>
      <c r="L497" s="2"/>
      <c r="M497" s="2"/>
      <c r="N497" s="2"/>
      <c r="O497" s="2"/>
      <c r="P497" s="2231">
        <v>0.7</v>
      </c>
      <c r="Q497" s="2231">
        <v>0.7</v>
      </c>
      <c r="R497" s="2231" t="s">
        <v>55</v>
      </c>
      <c r="S497" s="2"/>
      <c r="T497" s="2"/>
      <c r="U497" s="2"/>
      <c r="V497" s="2231"/>
      <c r="W497" s="847"/>
      <c r="X497" s="2231"/>
      <c r="Y497" s="2231"/>
      <c r="Z497" s="2231"/>
      <c r="AA497" s="2231">
        <v>0.7</v>
      </c>
    </row>
    <row r="498" spans="1:27">
      <c r="A498" s="2368">
        <v>29</v>
      </c>
      <c r="B498" s="2230" t="s">
        <v>21977</v>
      </c>
      <c r="C498" s="2231" t="s">
        <v>21978</v>
      </c>
      <c r="D498" s="2231"/>
      <c r="E498" s="2231">
        <v>0.6</v>
      </c>
      <c r="F498" s="2231"/>
      <c r="G498" s="2231"/>
      <c r="H498" s="834"/>
      <c r="I498" s="2"/>
      <c r="J498" s="2"/>
      <c r="K498" s="2"/>
      <c r="L498" s="2"/>
      <c r="M498" s="2"/>
      <c r="N498" s="2"/>
      <c r="O498" s="2"/>
      <c r="P498" s="2231">
        <v>0.6</v>
      </c>
      <c r="Q498" s="2231">
        <v>0.6</v>
      </c>
      <c r="R498" s="2231" t="s">
        <v>55</v>
      </c>
      <c r="S498" s="2"/>
      <c r="T498" s="2"/>
      <c r="U498" s="2"/>
      <c r="V498" s="2231"/>
      <c r="W498" s="847"/>
      <c r="X498" s="2231"/>
      <c r="Y498" s="2231"/>
      <c r="Z498" s="2231"/>
      <c r="AA498" s="2231">
        <v>0.6</v>
      </c>
    </row>
    <row r="499" spans="1:27">
      <c r="A499" s="2373">
        <v>30</v>
      </c>
      <c r="B499" s="2230" t="s">
        <v>21979</v>
      </c>
      <c r="C499" s="2231" t="s">
        <v>21980</v>
      </c>
      <c r="D499" s="2231"/>
      <c r="E499" s="2231">
        <v>0.8</v>
      </c>
      <c r="F499" s="2231"/>
      <c r="G499" s="2231"/>
      <c r="H499" s="834"/>
      <c r="I499" s="2"/>
      <c r="J499" s="2"/>
      <c r="K499" s="2"/>
      <c r="L499" s="2"/>
      <c r="M499" s="2"/>
      <c r="N499" s="2"/>
      <c r="O499" s="2"/>
      <c r="P499" s="2231">
        <v>0.8</v>
      </c>
      <c r="Q499" s="2231">
        <v>0.8</v>
      </c>
      <c r="R499" s="2231" t="s">
        <v>55</v>
      </c>
      <c r="S499" s="2"/>
      <c r="T499" s="2"/>
      <c r="U499" s="2"/>
      <c r="V499" s="2231"/>
      <c r="W499" s="847"/>
      <c r="X499" s="2231"/>
      <c r="Y499" s="2231"/>
      <c r="Z499" s="2231"/>
      <c r="AA499" s="2231">
        <v>0.8</v>
      </c>
    </row>
    <row r="500" spans="1:27">
      <c r="A500" s="2368">
        <v>31</v>
      </c>
      <c r="B500" s="2377" t="s">
        <v>21981</v>
      </c>
      <c r="C500" s="842" t="s">
        <v>21982</v>
      </c>
      <c r="D500" s="842"/>
      <c r="E500" s="844">
        <v>0.5</v>
      </c>
      <c r="F500" s="844"/>
      <c r="G500" s="844"/>
      <c r="H500" s="2393"/>
      <c r="I500" s="2"/>
      <c r="J500" s="2"/>
      <c r="K500" s="2"/>
      <c r="L500" s="2"/>
      <c r="M500" s="2"/>
      <c r="N500" s="2"/>
      <c r="O500" s="2"/>
      <c r="P500" s="844">
        <v>0.5</v>
      </c>
      <c r="Q500" s="844">
        <v>0.5</v>
      </c>
      <c r="R500" s="844" t="s">
        <v>55</v>
      </c>
      <c r="S500" s="2"/>
      <c r="T500" s="2"/>
      <c r="U500" s="2"/>
      <c r="V500" s="844"/>
      <c r="W500" s="2398"/>
      <c r="X500" s="844"/>
      <c r="Y500" s="844"/>
      <c r="Z500" s="844"/>
      <c r="AA500" s="844">
        <v>0.5</v>
      </c>
    </row>
    <row r="501" spans="1:27">
      <c r="A501" s="2373">
        <v>32</v>
      </c>
      <c r="B501" s="2230" t="s">
        <v>21983</v>
      </c>
      <c r="C501" s="2231" t="s">
        <v>21984</v>
      </c>
      <c r="D501" s="2231"/>
      <c r="E501" s="2231">
        <v>0.6</v>
      </c>
      <c r="F501" s="2231"/>
      <c r="G501" s="2231"/>
      <c r="H501" s="834"/>
      <c r="I501" s="2"/>
      <c r="J501" s="2"/>
      <c r="K501" s="2"/>
      <c r="L501" s="2"/>
      <c r="M501" s="2"/>
      <c r="N501" s="2"/>
      <c r="O501" s="2"/>
      <c r="P501" s="2231">
        <v>0.6</v>
      </c>
      <c r="Q501" s="2231">
        <v>0.6</v>
      </c>
      <c r="R501" s="2231" t="s">
        <v>55</v>
      </c>
      <c r="S501" s="2"/>
      <c r="T501" s="2"/>
      <c r="U501" s="2"/>
      <c r="V501" s="2231"/>
      <c r="W501" s="847"/>
      <c r="X501" s="2231"/>
      <c r="Y501" s="2231"/>
      <c r="Z501" s="2231"/>
      <c r="AA501" s="2231">
        <v>0.6</v>
      </c>
    </row>
    <row r="502" spans="1:27">
      <c r="A502" s="2368">
        <v>33</v>
      </c>
      <c r="B502" s="2230" t="s">
        <v>21985</v>
      </c>
      <c r="C502" s="2375" t="s">
        <v>21986</v>
      </c>
      <c r="D502" s="2231"/>
      <c r="E502" s="2231">
        <v>0.3</v>
      </c>
      <c r="F502" s="2231"/>
      <c r="G502" s="2231"/>
      <c r="H502" s="834"/>
      <c r="I502" s="2"/>
      <c r="J502" s="2"/>
      <c r="K502" s="2"/>
      <c r="L502" s="2"/>
      <c r="M502" s="2"/>
      <c r="N502" s="2"/>
      <c r="O502" s="2"/>
      <c r="P502" s="2231">
        <v>0.3</v>
      </c>
      <c r="Q502" s="2231">
        <v>0.3</v>
      </c>
      <c r="R502" s="2231" t="s">
        <v>22245</v>
      </c>
      <c r="S502" s="2"/>
      <c r="T502" s="2"/>
      <c r="U502" s="2"/>
      <c r="V502" s="2231"/>
      <c r="W502" s="847"/>
      <c r="X502" s="2231"/>
      <c r="Y502" s="2231"/>
      <c r="Z502" s="2231"/>
      <c r="AA502" s="2231">
        <v>0.3</v>
      </c>
    </row>
    <row r="503" spans="1:27">
      <c r="A503" s="2373">
        <v>34</v>
      </c>
      <c r="B503" s="2230" t="s">
        <v>21987</v>
      </c>
      <c r="C503" s="2231" t="s">
        <v>21988</v>
      </c>
      <c r="D503" s="2231"/>
      <c r="E503" s="2231">
        <v>0.6</v>
      </c>
      <c r="F503" s="2231">
        <v>0.6</v>
      </c>
      <c r="G503" s="2231">
        <v>0.6</v>
      </c>
      <c r="H503" s="834"/>
      <c r="I503" s="2"/>
      <c r="J503" s="2"/>
      <c r="K503" s="2"/>
      <c r="L503" s="2"/>
      <c r="M503" s="2"/>
      <c r="N503" s="2"/>
      <c r="O503" s="2"/>
      <c r="P503" s="2231"/>
      <c r="Q503" s="2231"/>
      <c r="R503" s="2231" t="s">
        <v>22245</v>
      </c>
      <c r="S503" s="2"/>
      <c r="T503" s="2"/>
      <c r="U503" s="2"/>
      <c r="V503" s="2231"/>
      <c r="W503" s="847"/>
      <c r="X503" s="2231"/>
      <c r="Y503" s="2231"/>
      <c r="Z503" s="2231">
        <v>0.6</v>
      </c>
      <c r="AA503" s="2231"/>
    </row>
    <row r="504" spans="1:27">
      <c r="A504" s="2368">
        <v>35</v>
      </c>
      <c r="B504" s="2230" t="s">
        <v>21989</v>
      </c>
      <c r="C504" s="592" t="s">
        <v>21990</v>
      </c>
      <c r="D504" s="592"/>
      <c r="E504" s="592">
        <v>0.7</v>
      </c>
      <c r="F504" s="592">
        <v>0.7</v>
      </c>
      <c r="G504" s="592">
        <v>0.7</v>
      </c>
      <c r="H504" s="2390"/>
      <c r="I504" s="2"/>
      <c r="J504" s="2"/>
      <c r="K504" s="2"/>
      <c r="L504" s="2"/>
      <c r="M504" s="2"/>
      <c r="N504" s="2"/>
      <c r="O504" s="2"/>
      <c r="P504" s="2231"/>
      <c r="Q504" s="2231"/>
      <c r="R504" s="2231" t="s">
        <v>22245</v>
      </c>
      <c r="S504" s="2"/>
      <c r="T504" s="2"/>
      <c r="U504" s="2"/>
      <c r="V504" s="2231"/>
      <c r="W504" s="848"/>
      <c r="X504" s="592"/>
      <c r="Y504" s="592"/>
      <c r="Z504" s="592">
        <v>0.7</v>
      </c>
      <c r="AA504" s="592"/>
    </row>
    <row r="505" spans="1:27">
      <c r="A505" s="2368"/>
      <c r="B505" s="2066" t="s">
        <v>21991</v>
      </c>
      <c r="C505" s="2370">
        <v>0</v>
      </c>
      <c r="D505" s="2371">
        <v>0</v>
      </c>
      <c r="E505" s="2371"/>
      <c r="F505" s="2371">
        <v>0</v>
      </c>
      <c r="G505" s="2371">
        <v>0</v>
      </c>
      <c r="H505" s="2371">
        <v>0</v>
      </c>
      <c r="I505" s="2"/>
      <c r="J505" s="2"/>
      <c r="K505" s="2"/>
      <c r="L505" s="2"/>
      <c r="M505" s="2"/>
      <c r="N505" s="2"/>
      <c r="O505" s="2"/>
      <c r="P505" s="2400"/>
      <c r="Q505" s="2400"/>
      <c r="R505" s="2400">
        <v>0</v>
      </c>
      <c r="S505" s="2"/>
      <c r="T505" s="2"/>
      <c r="U505" s="2"/>
      <c r="V505" s="2400">
        <v>0</v>
      </c>
      <c r="W505" s="2371">
        <v>0</v>
      </c>
      <c r="X505" s="2371">
        <v>0</v>
      </c>
      <c r="Y505" s="2371">
        <v>0</v>
      </c>
      <c r="Z505" s="2371">
        <v>0</v>
      </c>
      <c r="AA505" s="2386">
        <v>0</v>
      </c>
    </row>
    <row r="506" spans="1:27">
      <c r="A506" s="2368">
        <v>36</v>
      </c>
      <c r="B506" s="2230" t="s">
        <v>21992</v>
      </c>
      <c r="C506" s="919" t="s">
        <v>21993</v>
      </c>
      <c r="D506" s="919"/>
      <c r="E506" s="919">
        <v>0.5</v>
      </c>
      <c r="F506" s="919"/>
      <c r="G506" s="919"/>
      <c r="H506" s="2391"/>
      <c r="I506" s="2"/>
      <c r="J506" s="2"/>
      <c r="K506" s="2"/>
      <c r="L506" s="2"/>
      <c r="M506" s="2"/>
      <c r="N506" s="2"/>
      <c r="O506" s="2"/>
      <c r="P506" s="2231">
        <v>0.5</v>
      </c>
      <c r="Q506" s="2231">
        <v>0.5</v>
      </c>
      <c r="R506" s="2231" t="s">
        <v>55</v>
      </c>
      <c r="S506" s="2"/>
      <c r="T506" s="2"/>
      <c r="U506" s="2"/>
      <c r="V506" s="2231"/>
      <c r="W506" s="849"/>
      <c r="X506" s="919"/>
      <c r="Y506" s="919"/>
      <c r="Z506" s="919"/>
      <c r="AA506" s="919">
        <v>0.5</v>
      </c>
    </row>
    <row r="507" spans="1:27">
      <c r="A507" s="2368">
        <v>37</v>
      </c>
      <c r="B507" s="2230" t="s">
        <v>21994</v>
      </c>
      <c r="C507" s="2231" t="s">
        <v>21995</v>
      </c>
      <c r="D507" s="2231"/>
      <c r="E507" s="2231">
        <v>1.5</v>
      </c>
      <c r="F507" s="2231"/>
      <c r="G507" s="2231"/>
      <c r="H507" s="834"/>
      <c r="I507" s="2"/>
      <c r="J507" s="2"/>
      <c r="K507" s="2"/>
      <c r="L507" s="2"/>
      <c r="M507" s="2"/>
      <c r="N507" s="2"/>
      <c r="O507" s="2"/>
      <c r="P507" s="2231">
        <v>1.5</v>
      </c>
      <c r="Q507" s="2231">
        <v>1.5</v>
      </c>
      <c r="R507" s="2231" t="s">
        <v>55</v>
      </c>
      <c r="S507" s="2"/>
      <c r="T507" s="2"/>
      <c r="U507" s="2"/>
      <c r="V507" s="2231"/>
      <c r="W507" s="847"/>
      <c r="X507" s="2231"/>
      <c r="Y507" s="2231"/>
      <c r="Z507" s="2231"/>
      <c r="AA507" s="2231">
        <v>1.5</v>
      </c>
    </row>
    <row r="508" spans="1:27">
      <c r="A508" s="2368">
        <v>38</v>
      </c>
      <c r="B508" s="2230" t="s">
        <v>21996</v>
      </c>
      <c r="C508" s="2231" t="s">
        <v>21997</v>
      </c>
      <c r="D508" s="2231"/>
      <c r="E508" s="2231">
        <v>0.5</v>
      </c>
      <c r="F508" s="2231"/>
      <c r="G508" s="2231"/>
      <c r="H508" s="834"/>
      <c r="I508" s="2"/>
      <c r="J508" s="2"/>
      <c r="K508" s="2"/>
      <c r="L508" s="2"/>
      <c r="M508" s="2"/>
      <c r="N508" s="2"/>
      <c r="O508" s="2"/>
      <c r="P508" s="2231">
        <v>0.5</v>
      </c>
      <c r="Q508" s="2231">
        <v>0.5</v>
      </c>
      <c r="R508" s="2231" t="s">
        <v>55</v>
      </c>
      <c r="S508" s="2"/>
      <c r="T508" s="2"/>
      <c r="U508" s="2"/>
      <c r="V508" s="2231"/>
      <c r="W508" s="847"/>
      <c r="X508" s="2231"/>
      <c r="Y508" s="2231"/>
      <c r="Z508" s="2231"/>
      <c r="AA508" s="2231">
        <v>0.5</v>
      </c>
    </row>
    <row r="509" spans="1:27">
      <c r="A509" s="2368">
        <v>39</v>
      </c>
      <c r="B509" s="840" t="s">
        <v>21998</v>
      </c>
      <c r="C509" s="846" t="s">
        <v>21999</v>
      </c>
      <c r="D509" s="846"/>
      <c r="E509" s="846">
        <v>0.5</v>
      </c>
      <c r="F509" s="846"/>
      <c r="G509" s="846"/>
      <c r="H509" s="2111"/>
      <c r="I509" s="2"/>
      <c r="J509" s="2"/>
      <c r="K509" s="2"/>
      <c r="L509" s="2"/>
      <c r="M509" s="2"/>
      <c r="N509" s="2"/>
      <c r="O509" s="2"/>
      <c r="P509" s="846">
        <v>0.5</v>
      </c>
      <c r="Q509" s="846">
        <v>0.5</v>
      </c>
      <c r="R509" s="846" t="s">
        <v>55</v>
      </c>
      <c r="S509" s="2"/>
      <c r="T509" s="2"/>
      <c r="U509" s="2"/>
      <c r="V509" s="846"/>
      <c r="W509" s="2396"/>
      <c r="X509" s="846"/>
      <c r="Y509" s="846"/>
      <c r="Z509" s="846"/>
      <c r="AA509" s="846">
        <v>0.5</v>
      </c>
    </row>
    <row r="510" spans="1:27">
      <c r="A510" s="2368">
        <v>40</v>
      </c>
      <c r="B510" s="2230" t="s">
        <v>22000</v>
      </c>
      <c r="C510" s="2231" t="s">
        <v>22001</v>
      </c>
      <c r="D510" s="2231"/>
      <c r="E510" s="2231">
        <v>2.4</v>
      </c>
      <c r="F510" s="2231">
        <v>0.3</v>
      </c>
      <c r="G510" s="2231">
        <v>0.3</v>
      </c>
      <c r="H510" s="834"/>
      <c r="I510" s="2"/>
      <c r="J510" s="2"/>
      <c r="K510" s="2"/>
      <c r="L510" s="2"/>
      <c r="M510" s="2"/>
      <c r="N510" s="2"/>
      <c r="O510" s="2"/>
      <c r="P510" s="2231">
        <v>2.1</v>
      </c>
      <c r="Q510" s="2231">
        <v>2.1</v>
      </c>
      <c r="R510" s="2231" t="s">
        <v>55</v>
      </c>
      <c r="S510" s="2"/>
      <c r="T510" s="2"/>
      <c r="U510" s="2"/>
      <c r="V510" s="2231"/>
      <c r="W510" s="847"/>
      <c r="X510" s="2231"/>
      <c r="Y510" s="2231"/>
      <c r="Z510" s="2231"/>
      <c r="AA510" s="2231">
        <v>2.4</v>
      </c>
    </row>
    <row r="511" spans="1:27">
      <c r="A511" s="2368">
        <v>41</v>
      </c>
      <c r="B511" s="2230" t="s">
        <v>22002</v>
      </c>
      <c r="C511" s="2231" t="s">
        <v>22003</v>
      </c>
      <c r="D511" s="2231"/>
      <c r="E511" s="2231">
        <v>0.5</v>
      </c>
      <c r="F511" s="2231"/>
      <c r="G511" s="2231"/>
      <c r="H511" s="834"/>
      <c r="I511" s="2"/>
      <c r="J511" s="2"/>
      <c r="K511" s="2"/>
      <c r="L511" s="2"/>
      <c r="M511" s="2"/>
      <c r="N511" s="2"/>
      <c r="O511" s="2"/>
      <c r="P511" s="2231">
        <v>0.5</v>
      </c>
      <c r="Q511" s="2231">
        <v>0.5</v>
      </c>
      <c r="R511" s="2231" t="s">
        <v>55</v>
      </c>
      <c r="S511" s="2"/>
      <c r="T511" s="2"/>
      <c r="U511" s="2"/>
      <c r="V511" s="2231"/>
      <c r="W511" s="847"/>
      <c r="X511" s="2231"/>
      <c r="Y511" s="2231"/>
      <c r="Z511" s="2231"/>
      <c r="AA511" s="2231">
        <v>0.5</v>
      </c>
    </row>
    <row r="512" spans="1:27">
      <c r="A512" s="2368">
        <v>42</v>
      </c>
      <c r="B512" s="2230" t="s">
        <v>22004</v>
      </c>
      <c r="C512" s="2231" t="s">
        <v>22005</v>
      </c>
      <c r="D512" s="2231"/>
      <c r="E512" s="2231">
        <v>0.7</v>
      </c>
      <c r="F512" s="2231"/>
      <c r="G512" s="2231"/>
      <c r="H512" s="834"/>
      <c r="I512" s="2"/>
      <c r="J512" s="2"/>
      <c r="K512" s="2"/>
      <c r="L512" s="2"/>
      <c r="M512" s="2"/>
      <c r="N512" s="2"/>
      <c r="O512" s="2"/>
      <c r="P512" s="2231">
        <v>0.7</v>
      </c>
      <c r="Q512" s="2231">
        <v>0.7</v>
      </c>
      <c r="R512" s="2231" t="s">
        <v>55</v>
      </c>
      <c r="S512" s="2"/>
      <c r="T512" s="2"/>
      <c r="U512" s="2"/>
      <c r="V512" s="2231"/>
      <c r="W512" s="847"/>
      <c r="X512" s="2231"/>
      <c r="Y512" s="2231"/>
      <c r="Z512" s="2231"/>
      <c r="AA512" s="2231">
        <v>0.7</v>
      </c>
    </row>
    <row r="513" spans="1:27">
      <c r="A513" s="2368">
        <v>43</v>
      </c>
      <c r="B513" s="2230" t="s">
        <v>22006</v>
      </c>
      <c r="C513" s="2231" t="s">
        <v>22007</v>
      </c>
      <c r="D513" s="2231"/>
      <c r="E513" s="2231">
        <v>1.4</v>
      </c>
      <c r="F513" s="2231"/>
      <c r="G513" s="2231"/>
      <c r="H513" s="834"/>
      <c r="I513" s="2"/>
      <c r="J513" s="2"/>
      <c r="K513" s="2"/>
      <c r="L513" s="2"/>
      <c r="M513" s="2"/>
      <c r="N513" s="2"/>
      <c r="O513" s="2"/>
      <c r="P513" s="2231">
        <v>1.4</v>
      </c>
      <c r="Q513" s="2231">
        <v>1.4</v>
      </c>
      <c r="R513" s="2231" t="s">
        <v>55</v>
      </c>
      <c r="S513" s="2"/>
      <c r="T513" s="2"/>
      <c r="U513" s="2"/>
      <c r="V513" s="2231"/>
      <c r="W513" s="847"/>
      <c r="X513" s="2231"/>
      <c r="Y513" s="2231"/>
      <c r="Z513" s="2231"/>
      <c r="AA513" s="2231">
        <v>1.4</v>
      </c>
    </row>
    <row r="514" spans="1:27">
      <c r="A514" s="2368">
        <v>44</v>
      </c>
      <c r="B514" s="2230" t="s">
        <v>22008</v>
      </c>
      <c r="C514" s="2231" t="s">
        <v>22009</v>
      </c>
      <c r="D514" s="2231"/>
      <c r="E514" s="2231">
        <v>0.8</v>
      </c>
      <c r="F514" s="2231"/>
      <c r="G514" s="2231"/>
      <c r="H514" s="834"/>
      <c r="I514" s="2"/>
      <c r="J514" s="2"/>
      <c r="K514" s="2"/>
      <c r="L514" s="2"/>
      <c r="M514" s="2"/>
      <c r="N514" s="2"/>
      <c r="O514" s="2"/>
      <c r="P514" s="2231">
        <v>0.8</v>
      </c>
      <c r="Q514" s="2231">
        <v>0.8</v>
      </c>
      <c r="R514" s="2231" t="s">
        <v>55</v>
      </c>
      <c r="S514" s="2"/>
      <c r="T514" s="2"/>
      <c r="U514" s="2"/>
      <c r="V514" s="2231"/>
      <c r="W514" s="847"/>
      <c r="X514" s="2231"/>
      <c r="Y514" s="2231"/>
      <c r="Z514" s="2231"/>
      <c r="AA514" s="2231">
        <v>0.8</v>
      </c>
    </row>
    <row r="515" spans="1:27">
      <c r="A515" s="2368">
        <v>45</v>
      </c>
      <c r="B515" s="2230" t="s">
        <v>22010</v>
      </c>
      <c r="C515" s="592" t="s">
        <v>22011</v>
      </c>
      <c r="D515" s="592"/>
      <c r="E515" s="592">
        <v>1</v>
      </c>
      <c r="F515" s="592"/>
      <c r="G515" s="592"/>
      <c r="H515" s="2390"/>
      <c r="I515" s="2"/>
      <c r="J515" s="2"/>
      <c r="K515" s="2"/>
      <c r="L515" s="2"/>
      <c r="M515" s="2"/>
      <c r="N515" s="2"/>
      <c r="O515" s="2"/>
      <c r="P515" s="2231">
        <v>1</v>
      </c>
      <c r="Q515" s="2231">
        <v>1</v>
      </c>
      <c r="R515" s="2231" t="s">
        <v>55</v>
      </c>
      <c r="S515" s="2"/>
      <c r="T515" s="2"/>
      <c r="U515" s="2"/>
      <c r="V515" s="2231"/>
      <c r="W515" s="848"/>
      <c r="X515" s="592"/>
      <c r="Y515" s="592"/>
      <c r="Z515" s="592"/>
      <c r="AA515" s="592">
        <v>1</v>
      </c>
    </row>
    <row r="516" spans="1:27">
      <c r="A516" s="2368"/>
      <c r="B516" s="2066" t="s">
        <v>22012</v>
      </c>
      <c r="C516" s="2370">
        <v>0</v>
      </c>
      <c r="D516" s="2371">
        <v>0</v>
      </c>
      <c r="E516" s="2371"/>
      <c r="F516" s="2371">
        <v>0</v>
      </c>
      <c r="G516" s="2371">
        <v>0</v>
      </c>
      <c r="H516" s="2371">
        <v>0</v>
      </c>
      <c r="I516" s="2"/>
      <c r="J516" s="2"/>
      <c r="K516" s="2"/>
      <c r="L516" s="2"/>
      <c r="M516" s="2"/>
      <c r="N516" s="2"/>
      <c r="O516" s="2"/>
      <c r="P516" s="2400"/>
      <c r="Q516" s="2400"/>
      <c r="R516" s="2400">
        <v>0</v>
      </c>
      <c r="S516" s="2"/>
      <c r="T516" s="2"/>
      <c r="U516" s="2"/>
      <c r="V516" s="2400">
        <v>0</v>
      </c>
      <c r="W516" s="2371">
        <v>0</v>
      </c>
      <c r="X516" s="2371">
        <v>0</v>
      </c>
      <c r="Y516" s="2371">
        <v>0</v>
      </c>
      <c r="Z516" s="2371">
        <v>0</v>
      </c>
      <c r="AA516" s="2386">
        <v>0</v>
      </c>
    </row>
    <row r="517" spans="1:27">
      <c r="A517" s="2368">
        <v>46</v>
      </c>
      <c r="B517" s="2073" t="s">
        <v>22013</v>
      </c>
      <c r="C517" s="2378" t="s">
        <v>22014</v>
      </c>
      <c r="D517" s="2378"/>
      <c r="E517" s="2378">
        <v>0.3</v>
      </c>
      <c r="F517" s="2378">
        <v>0.3</v>
      </c>
      <c r="G517" s="2378">
        <v>0.3</v>
      </c>
      <c r="H517" s="2394"/>
      <c r="I517" s="2"/>
      <c r="J517" s="2"/>
      <c r="K517" s="2"/>
      <c r="L517" s="2"/>
      <c r="M517" s="2"/>
      <c r="N517" s="2"/>
      <c r="O517" s="2"/>
      <c r="P517" s="841"/>
      <c r="Q517" s="841"/>
      <c r="R517" s="841" t="s">
        <v>22246</v>
      </c>
      <c r="S517" s="2"/>
      <c r="T517" s="2"/>
      <c r="U517" s="2"/>
      <c r="V517" s="841"/>
      <c r="W517" s="2399"/>
      <c r="X517" s="2378"/>
      <c r="Y517" s="2378"/>
      <c r="Z517" s="2378">
        <v>0.3</v>
      </c>
      <c r="AA517" s="2378"/>
    </row>
    <row r="518" spans="1:27">
      <c r="A518" s="2368">
        <v>47</v>
      </c>
      <c r="B518" s="2073" t="s">
        <v>22015</v>
      </c>
      <c r="C518" s="2379" t="s">
        <v>22016</v>
      </c>
      <c r="D518" s="841"/>
      <c r="E518" s="841">
        <v>0.5</v>
      </c>
      <c r="F518" s="841"/>
      <c r="G518" s="841"/>
      <c r="H518" s="2392"/>
      <c r="I518" s="2"/>
      <c r="J518" s="2"/>
      <c r="K518" s="2"/>
      <c r="L518" s="2"/>
      <c r="M518" s="2"/>
      <c r="N518" s="2"/>
      <c r="O518" s="2"/>
      <c r="P518" s="841">
        <v>0.5</v>
      </c>
      <c r="Q518" s="841">
        <v>0.5</v>
      </c>
      <c r="R518" s="841" t="s">
        <v>55</v>
      </c>
      <c r="S518" s="2"/>
      <c r="T518" s="2"/>
      <c r="U518" s="2"/>
      <c r="V518" s="841"/>
      <c r="W518" s="2397"/>
      <c r="X518" s="841"/>
      <c r="Y518" s="841"/>
      <c r="Z518" s="841"/>
      <c r="AA518" s="841">
        <v>0.5</v>
      </c>
    </row>
    <row r="519" spans="1:27">
      <c r="A519" s="2368">
        <v>48</v>
      </c>
      <c r="B519" s="2073" t="s">
        <v>22017</v>
      </c>
      <c r="C519" s="841" t="s">
        <v>22018</v>
      </c>
      <c r="D519" s="841"/>
      <c r="E519" s="841">
        <v>0.5</v>
      </c>
      <c r="F519" s="841"/>
      <c r="G519" s="841"/>
      <c r="H519" s="2392"/>
      <c r="I519" s="2"/>
      <c r="J519" s="2"/>
      <c r="K519" s="2"/>
      <c r="L519" s="2"/>
      <c r="M519" s="2"/>
      <c r="N519" s="2"/>
      <c r="O519" s="2"/>
      <c r="P519" s="841">
        <v>0.5</v>
      </c>
      <c r="Q519" s="841">
        <v>0.5</v>
      </c>
      <c r="R519" s="841" t="s">
        <v>55</v>
      </c>
      <c r="S519" s="2"/>
      <c r="T519" s="2"/>
      <c r="U519" s="2"/>
      <c r="V519" s="841"/>
      <c r="W519" s="2397"/>
      <c r="X519" s="841"/>
      <c r="Y519" s="841"/>
      <c r="Z519" s="841"/>
      <c r="AA519" s="841">
        <v>0.5</v>
      </c>
    </row>
    <row r="520" spans="1:27">
      <c r="A520" s="2368">
        <v>49</v>
      </c>
      <c r="B520" s="2073" t="s">
        <v>22019</v>
      </c>
      <c r="C520" s="841" t="s">
        <v>22020</v>
      </c>
      <c r="D520" s="841"/>
      <c r="E520" s="841">
        <v>0.7</v>
      </c>
      <c r="F520" s="841">
        <v>0.7</v>
      </c>
      <c r="G520" s="841">
        <v>0.7</v>
      </c>
      <c r="H520" s="2392"/>
      <c r="I520" s="2"/>
      <c r="J520" s="2"/>
      <c r="K520" s="2"/>
      <c r="L520" s="2"/>
      <c r="M520" s="2"/>
      <c r="N520" s="2"/>
      <c r="O520" s="2"/>
      <c r="P520" s="841"/>
      <c r="Q520" s="841"/>
      <c r="R520" s="841" t="s">
        <v>55</v>
      </c>
      <c r="S520" s="2"/>
      <c r="T520" s="2"/>
      <c r="U520" s="2"/>
      <c r="V520" s="841"/>
      <c r="W520" s="2397"/>
      <c r="X520" s="841"/>
      <c r="Y520" s="841"/>
      <c r="Z520" s="841">
        <v>0.7</v>
      </c>
      <c r="AA520" s="841"/>
    </row>
    <row r="521" spans="1:27">
      <c r="A521" s="2368">
        <v>50</v>
      </c>
      <c r="B521" s="2230" t="s">
        <v>22021</v>
      </c>
      <c r="C521" s="2231" t="s">
        <v>22022</v>
      </c>
      <c r="D521" s="2231"/>
      <c r="E521" s="2231">
        <v>0.5</v>
      </c>
      <c r="F521" s="2231"/>
      <c r="G521" s="2231"/>
      <c r="H521" s="834"/>
      <c r="I521" s="2"/>
      <c r="J521" s="2"/>
      <c r="K521" s="2"/>
      <c r="L521" s="2"/>
      <c r="M521" s="2"/>
      <c r="N521" s="2"/>
      <c r="O521" s="2"/>
      <c r="P521" s="2231">
        <v>0.5</v>
      </c>
      <c r="Q521" s="2231">
        <v>0.5</v>
      </c>
      <c r="R521" s="2231" t="s">
        <v>55</v>
      </c>
      <c r="S521" s="2"/>
      <c r="T521" s="2"/>
      <c r="U521" s="2"/>
      <c r="V521" s="2231"/>
      <c r="W521" s="847"/>
      <c r="X521" s="2231"/>
      <c r="Y521" s="2231"/>
      <c r="Z521" s="2231"/>
      <c r="AA521" s="2231">
        <v>0.5</v>
      </c>
    </row>
    <row r="522" spans="1:27">
      <c r="A522" s="2368">
        <v>51</v>
      </c>
      <c r="B522" s="2230" t="s">
        <v>22023</v>
      </c>
      <c r="C522" s="2231" t="s">
        <v>22024</v>
      </c>
      <c r="D522" s="2231"/>
      <c r="E522" s="2231">
        <v>0.4</v>
      </c>
      <c r="F522" s="2231"/>
      <c r="G522" s="2231"/>
      <c r="H522" s="834"/>
      <c r="I522" s="2"/>
      <c r="J522" s="2"/>
      <c r="K522" s="2"/>
      <c r="L522" s="2"/>
      <c r="M522" s="2"/>
      <c r="N522" s="2"/>
      <c r="O522" s="2"/>
      <c r="P522" s="2231">
        <v>0.4</v>
      </c>
      <c r="Q522" s="2231">
        <v>0.4</v>
      </c>
      <c r="R522" s="2231" t="s">
        <v>55</v>
      </c>
      <c r="S522" s="2"/>
      <c r="T522" s="2"/>
      <c r="U522" s="2"/>
      <c r="V522" s="2231"/>
      <c r="W522" s="847"/>
      <c r="X522" s="2231"/>
      <c r="Y522" s="2231"/>
      <c r="Z522" s="2231"/>
      <c r="AA522" s="2231">
        <v>0.4</v>
      </c>
    </row>
    <row r="523" spans="1:27">
      <c r="A523" s="2368">
        <v>52</v>
      </c>
      <c r="B523" s="2230" t="s">
        <v>22025</v>
      </c>
      <c r="C523" s="2231" t="s">
        <v>22026</v>
      </c>
      <c r="D523" s="2231"/>
      <c r="E523" s="2231">
        <v>0.5</v>
      </c>
      <c r="F523" s="2231"/>
      <c r="G523" s="2231"/>
      <c r="H523" s="834"/>
      <c r="I523" s="2"/>
      <c r="J523" s="2"/>
      <c r="K523" s="2"/>
      <c r="L523" s="2"/>
      <c r="M523" s="2"/>
      <c r="N523" s="2"/>
      <c r="O523" s="2"/>
      <c r="P523" s="2231">
        <v>0.5</v>
      </c>
      <c r="Q523" s="2231">
        <v>0.5</v>
      </c>
      <c r="R523" s="2231" t="s">
        <v>55</v>
      </c>
      <c r="S523" s="2"/>
      <c r="T523" s="2"/>
      <c r="U523" s="2"/>
      <c r="V523" s="2231"/>
      <c r="W523" s="847"/>
      <c r="X523" s="2231"/>
      <c r="Y523" s="2231"/>
      <c r="Z523" s="2231"/>
      <c r="AA523" s="2231">
        <v>0.5</v>
      </c>
    </row>
    <row r="524" spans="1:27">
      <c r="A524" s="2368">
        <v>53</v>
      </c>
      <c r="B524" s="2230" t="s">
        <v>22027</v>
      </c>
      <c r="C524" s="2231" t="s">
        <v>22028</v>
      </c>
      <c r="D524" s="2231"/>
      <c r="E524" s="2231">
        <v>0.1</v>
      </c>
      <c r="F524" s="2231"/>
      <c r="G524" s="2231"/>
      <c r="H524" s="834"/>
      <c r="I524" s="2"/>
      <c r="J524" s="2"/>
      <c r="K524" s="2"/>
      <c r="L524" s="2"/>
      <c r="M524" s="2"/>
      <c r="N524" s="2"/>
      <c r="O524" s="2"/>
      <c r="P524" s="2231">
        <v>0.1</v>
      </c>
      <c r="Q524" s="2231">
        <v>0.1</v>
      </c>
      <c r="R524" s="2231" t="s">
        <v>55</v>
      </c>
      <c r="S524" s="2"/>
      <c r="T524" s="2"/>
      <c r="U524" s="2"/>
      <c r="V524" s="2231"/>
      <c r="W524" s="847"/>
      <c r="X524" s="2231"/>
      <c r="Y524" s="2231"/>
      <c r="Z524" s="2231"/>
      <c r="AA524" s="2231">
        <v>0.1</v>
      </c>
    </row>
    <row r="525" spans="1:27">
      <c r="A525" s="2368">
        <v>54</v>
      </c>
      <c r="B525" s="2230" t="s">
        <v>22029</v>
      </c>
      <c r="C525" s="2231" t="s">
        <v>22030</v>
      </c>
      <c r="D525" s="2231"/>
      <c r="E525" s="2231">
        <v>0.5</v>
      </c>
      <c r="F525" s="2231"/>
      <c r="G525" s="2231"/>
      <c r="H525" s="834"/>
      <c r="I525" s="2"/>
      <c r="J525" s="2"/>
      <c r="K525" s="2"/>
      <c r="L525" s="2"/>
      <c r="M525" s="2"/>
      <c r="N525" s="2"/>
      <c r="O525" s="2"/>
      <c r="P525" s="2231">
        <v>0.5</v>
      </c>
      <c r="Q525" s="2231">
        <v>0.5</v>
      </c>
      <c r="R525" s="2231" t="s">
        <v>55</v>
      </c>
      <c r="S525" s="2"/>
      <c r="T525" s="2"/>
      <c r="U525" s="2"/>
      <c r="V525" s="2231"/>
      <c r="W525" s="847"/>
      <c r="X525" s="2231"/>
      <c r="Y525" s="2231"/>
      <c r="Z525" s="2231"/>
      <c r="AA525" s="2231">
        <v>0.5</v>
      </c>
    </row>
    <row r="526" spans="1:27">
      <c r="A526" s="2368">
        <v>55</v>
      </c>
      <c r="B526" s="2230" t="s">
        <v>22031</v>
      </c>
      <c r="C526" s="2231" t="s">
        <v>22032</v>
      </c>
      <c r="D526" s="2231"/>
      <c r="E526" s="2231">
        <v>0.6</v>
      </c>
      <c r="F526" s="2231"/>
      <c r="G526" s="2231"/>
      <c r="H526" s="834"/>
      <c r="I526" s="2"/>
      <c r="J526" s="2"/>
      <c r="K526" s="2"/>
      <c r="L526" s="2"/>
      <c r="M526" s="2"/>
      <c r="N526" s="2"/>
      <c r="O526" s="2"/>
      <c r="P526" s="2231">
        <v>0.6</v>
      </c>
      <c r="Q526" s="2231">
        <v>0.6</v>
      </c>
      <c r="R526" s="2231" t="s">
        <v>55</v>
      </c>
      <c r="S526" s="2"/>
      <c r="T526" s="2"/>
      <c r="U526" s="2"/>
      <c r="V526" s="2231"/>
      <c r="W526" s="847"/>
      <c r="X526" s="2231"/>
      <c r="Y526" s="2231"/>
      <c r="Z526" s="2231"/>
      <c r="AA526" s="2231">
        <v>0.6</v>
      </c>
    </row>
    <row r="527" spans="1:27">
      <c r="A527" s="2368">
        <v>56</v>
      </c>
      <c r="B527" s="2230" t="s">
        <v>22033</v>
      </c>
      <c r="C527" s="2231" t="s">
        <v>22034</v>
      </c>
      <c r="D527" s="2231"/>
      <c r="E527" s="2231">
        <v>0.1</v>
      </c>
      <c r="F527" s="2231"/>
      <c r="G527" s="2231"/>
      <c r="H527" s="834"/>
      <c r="I527" s="2"/>
      <c r="J527" s="2"/>
      <c r="K527" s="2"/>
      <c r="L527" s="2"/>
      <c r="M527" s="2"/>
      <c r="N527" s="2"/>
      <c r="O527" s="2"/>
      <c r="P527" s="2231">
        <v>0.1</v>
      </c>
      <c r="Q527" s="2231">
        <v>0.1</v>
      </c>
      <c r="R527" s="2231" t="s">
        <v>55</v>
      </c>
      <c r="S527" s="2"/>
      <c r="T527" s="2"/>
      <c r="U527" s="2"/>
      <c r="V527" s="2231"/>
      <c r="W527" s="847"/>
      <c r="X527" s="2231"/>
      <c r="Y527" s="2231"/>
      <c r="Z527" s="2231"/>
      <c r="AA527" s="2231">
        <v>0.1</v>
      </c>
    </row>
    <row r="528" spans="1:27">
      <c r="A528" s="2368">
        <v>57</v>
      </c>
      <c r="B528" s="2230" t="s">
        <v>22035</v>
      </c>
      <c r="C528" s="2231" t="s">
        <v>22036</v>
      </c>
      <c r="D528" s="2231"/>
      <c r="E528" s="2231">
        <v>0.6</v>
      </c>
      <c r="F528" s="2231"/>
      <c r="G528" s="2231"/>
      <c r="H528" s="834"/>
      <c r="I528" s="2"/>
      <c r="J528" s="2"/>
      <c r="K528" s="2"/>
      <c r="L528" s="2"/>
      <c r="M528" s="2"/>
      <c r="N528" s="2"/>
      <c r="O528" s="2"/>
      <c r="P528" s="2231">
        <v>0.6</v>
      </c>
      <c r="Q528" s="2231">
        <v>0.6</v>
      </c>
      <c r="R528" s="2231" t="s">
        <v>55</v>
      </c>
      <c r="S528" s="2"/>
      <c r="T528" s="2"/>
      <c r="U528" s="2"/>
      <c r="V528" s="2231"/>
      <c r="W528" s="847"/>
      <c r="X528" s="2231"/>
      <c r="Y528" s="2231"/>
      <c r="Z528" s="2231"/>
      <c r="AA528" s="2231">
        <v>0.6</v>
      </c>
    </row>
    <row r="529" spans="1:27">
      <c r="A529" s="2368">
        <v>58</v>
      </c>
      <c r="B529" s="2230" t="s">
        <v>22037</v>
      </c>
      <c r="C529" s="2231" t="s">
        <v>22038</v>
      </c>
      <c r="D529" s="2231"/>
      <c r="E529" s="2231">
        <v>0.4</v>
      </c>
      <c r="F529" s="2231"/>
      <c r="G529" s="2231"/>
      <c r="H529" s="834"/>
      <c r="I529" s="2"/>
      <c r="J529" s="2"/>
      <c r="K529" s="2"/>
      <c r="L529" s="2"/>
      <c r="M529" s="2"/>
      <c r="N529" s="2"/>
      <c r="O529" s="2"/>
      <c r="P529" s="2231">
        <v>0.4</v>
      </c>
      <c r="Q529" s="2231">
        <v>0.4</v>
      </c>
      <c r="R529" s="2231" t="s">
        <v>55</v>
      </c>
      <c r="S529" s="2"/>
      <c r="T529" s="2"/>
      <c r="U529" s="2"/>
      <c r="V529" s="2231"/>
      <c r="W529" s="847"/>
      <c r="X529" s="2231"/>
      <c r="Y529" s="2231"/>
      <c r="Z529" s="2231"/>
      <c r="AA529" s="2231">
        <v>0.4</v>
      </c>
    </row>
    <row r="530" spans="1:27">
      <c r="A530" s="2368">
        <v>59</v>
      </c>
      <c r="B530" s="2230" t="s">
        <v>22039</v>
      </c>
      <c r="C530" s="2231" t="s">
        <v>22040</v>
      </c>
      <c r="D530" s="2231"/>
      <c r="E530" s="2231">
        <v>0.4</v>
      </c>
      <c r="F530" s="2231"/>
      <c r="G530" s="2231"/>
      <c r="H530" s="834"/>
      <c r="I530" s="2"/>
      <c r="J530" s="2"/>
      <c r="K530" s="2"/>
      <c r="L530" s="2"/>
      <c r="M530" s="2"/>
      <c r="N530" s="2"/>
      <c r="O530" s="2"/>
      <c r="P530" s="2231">
        <v>0.4</v>
      </c>
      <c r="Q530" s="2231">
        <v>0.4</v>
      </c>
      <c r="R530" s="2231" t="s">
        <v>55</v>
      </c>
      <c r="S530" s="2"/>
      <c r="T530" s="2"/>
      <c r="U530" s="2"/>
      <c r="V530" s="2231"/>
      <c r="W530" s="847"/>
      <c r="X530" s="2231"/>
      <c r="Y530" s="2231"/>
      <c r="Z530" s="2231"/>
      <c r="AA530" s="2231">
        <v>0.4</v>
      </c>
    </row>
    <row r="531" spans="1:27">
      <c r="A531" s="2368">
        <v>60</v>
      </c>
      <c r="B531" s="2230" t="s">
        <v>22041</v>
      </c>
      <c r="C531" s="2231" t="s">
        <v>22042</v>
      </c>
      <c r="D531" s="2231"/>
      <c r="E531" s="2231">
        <v>0.4</v>
      </c>
      <c r="F531" s="2231"/>
      <c r="G531" s="2231"/>
      <c r="H531" s="834"/>
      <c r="I531" s="2"/>
      <c r="J531" s="2"/>
      <c r="K531" s="2"/>
      <c r="L531" s="2"/>
      <c r="M531" s="2"/>
      <c r="N531" s="2"/>
      <c r="O531" s="2"/>
      <c r="P531" s="2231">
        <v>0.4</v>
      </c>
      <c r="Q531" s="2231">
        <v>0.4</v>
      </c>
      <c r="R531" s="2231" t="s">
        <v>55</v>
      </c>
      <c r="S531" s="2"/>
      <c r="T531" s="2"/>
      <c r="U531" s="2"/>
      <c r="V531" s="2231"/>
      <c r="W531" s="847"/>
      <c r="X531" s="2231"/>
      <c r="Y531" s="2231"/>
      <c r="Z531" s="2231"/>
      <c r="AA531" s="2231">
        <v>0.4</v>
      </c>
    </row>
    <row r="532" spans="1:27">
      <c r="A532" s="2368">
        <v>61</v>
      </c>
      <c r="B532" s="2073" t="s">
        <v>22043</v>
      </c>
      <c r="C532" s="841" t="s">
        <v>22044</v>
      </c>
      <c r="D532" s="841"/>
      <c r="E532" s="841">
        <v>1.5</v>
      </c>
      <c r="F532" s="841">
        <v>0.5</v>
      </c>
      <c r="G532" s="841">
        <v>0.5</v>
      </c>
      <c r="H532" s="2392"/>
      <c r="I532" s="2"/>
      <c r="J532" s="2"/>
      <c r="K532" s="2"/>
      <c r="L532" s="2"/>
      <c r="M532" s="2"/>
      <c r="N532" s="2"/>
      <c r="O532" s="2"/>
      <c r="P532" s="841">
        <v>1</v>
      </c>
      <c r="Q532" s="841">
        <v>1</v>
      </c>
      <c r="R532" s="841" t="s">
        <v>55</v>
      </c>
      <c r="S532" s="2"/>
      <c r="T532" s="2"/>
      <c r="U532" s="2"/>
      <c r="V532" s="841"/>
      <c r="W532" s="2397"/>
      <c r="X532" s="841"/>
      <c r="Y532" s="841"/>
      <c r="Z532" s="841"/>
      <c r="AA532" s="841">
        <v>1.5</v>
      </c>
    </row>
    <row r="533" spans="1:27">
      <c r="A533" s="2368">
        <v>62</v>
      </c>
      <c r="B533" s="2377" t="s">
        <v>22045</v>
      </c>
      <c r="C533" s="842" t="s">
        <v>22046</v>
      </c>
      <c r="D533" s="842"/>
      <c r="E533" s="844">
        <v>1</v>
      </c>
      <c r="F533" s="844"/>
      <c r="G533" s="844"/>
      <c r="H533" s="2393"/>
      <c r="I533" s="2"/>
      <c r="J533" s="2"/>
      <c r="K533" s="2"/>
      <c r="L533" s="2"/>
      <c r="M533" s="2"/>
      <c r="N533" s="2"/>
      <c r="O533" s="2"/>
      <c r="P533" s="844">
        <v>1</v>
      </c>
      <c r="Q533" s="844">
        <v>1</v>
      </c>
      <c r="R533" s="844" t="s">
        <v>55</v>
      </c>
      <c r="S533" s="2"/>
      <c r="T533" s="2"/>
      <c r="U533" s="2"/>
      <c r="V533" s="844"/>
      <c r="W533" s="2398"/>
      <c r="X533" s="844"/>
      <c r="Y533" s="844"/>
      <c r="Z533" s="844"/>
      <c r="AA533" s="844">
        <v>1</v>
      </c>
    </row>
    <row r="534" spans="1:27">
      <c r="A534" s="2368">
        <v>63</v>
      </c>
      <c r="B534" s="2230" t="s">
        <v>22047</v>
      </c>
      <c r="C534" s="2231" t="s">
        <v>22048</v>
      </c>
      <c r="D534" s="2231"/>
      <c r="E534" s="2231">
        <v>0.5</v>
      </c>
      <c r="F534" s="2231"/>
      <c r="G534" s="2231"/>
      <c r="H534" s="834"/>
      <c r="I534" s="2"/>
      <c r="J534" s="2"/>
      <c r="K534" s="2"/>
      <c r="L534" s="2"/>
      <c r="M534" s="2"/>
      <c r="N534" s="2"/>
      <c r="O534" s="2"/>
      <c r="P534" s="2231">
        <v>0.5</v>
      </c>
      <c r="Q534" s="2231">
        <v>0.5</v>
      </c>
      <c r="R534" s="2231" t="s">
        <v>55</v>
      </c>
      <c r="S534" s="2"/>
      <c r="T534" s="2"/>
      <c r="U534" s="2"/>
      <c r="V534" s="2231"/>
      <c r="W534" s="847"/>
      <c r="X534" s="2231"/>
      <c r="Y534" s="2231"/>
      <c r="Z534" s="2231"/>
      <c r="AA534" s="2231">
        <v>0.5</v>
      </c>
    </row>
    <row r="535" spans="1:27">
      <c r="A535" s="2368">
        <v>64</v>
      </c>
      <c r="B535" s="2230" t="s">
        <v>22049</v>
      </c>
      <c r="C535" s="2375" t="s">
        <v>22050</v>
      </c>
      <c r="D535" s="2231"/>
      <c r="E535" s="2231">
        <v>0.4</v>
      </c>
      <c r="F535" s="2231"/>
      <c r="G535" s="2231"/>
      <c r="H535" s="834"/>
      <c r="I535" s="2"/>
      <c r="J535" s="2"/>
      <c r="K535" s="2"/>
      <c r="L535" s="2"/>
      <c r="M535" s="2"/>
      <c r="N535" s="2"/>
      <c r="O535" s="2"/>
      <c r="P535" s="2231">
        <v>0.4</v>
      </c>
      <c r="Q535" s="2231">
        <v>0.4</v>
      </c>
      <c r="R535" s="2231" t="s">
        <v>55</v>
      </c>
      <c r="S535" s="2"/>
      <c r="T535" s="2"/>
      <c r="U535" s="2"/>
      <c r="V535" s="2231"/>
      <c r="W535" s="847"/>
      <c r="X535" s="2231"/>
      <c r="Y535" s="2231"/>
      <c r="Z535" s="2231"/>
      <c r="AA535" s="2231">
        <v>0.4</v>
      </c>
    </row>
    <row r="536" spans="1:27">
      <c r="A536" s="2368">
        <v>65</v>
      </c>
      <c r="B536" s="2230" t="s">
        <v>22051</v>
      </c>
      <c r="C536" s="2231" t="s">
        <v>22052</v>
      </c>
      <c r="D536" s="2231"/>
      <c r="E536" s="2231">
        <v>0.4</v>
      </c>
      <c r="F536" s="2231"/>
      <c r="G536" s="2231"/>
      <c r="H536" s="834"/>
      <c r="I536" s="2"/>
      <c r="J536" s="2"/>
      <c r="K536" s="2"/>
      <c r="L536" s="2"/>
      <c r="M536" s="2"/>
      <c r="N536" s="2"/>
      <c r="O536" s="2"/>
      <c r="P536" s="2231">
        <v>0.4</v>
      </c>
      <c r="Q536" s="2231">
        <v>0.4</v>
      </c>
      <c r="R536" s="2231" t="s">
        <v>55</v>
      </c>
      <c r="S536" s="2"/>
      <c r="T536" s="2"/>
      <c r="U536" s="2"/>
      <c r="V536" s="2231"/>
      <c r="W536" s="847"/>
      <c r="X536" s="2231"/>
      <c r="Y536" s="2231"/>
      <c r="Z536" s="2231"/>
      <c r="AA536" s="2231">
        <v>0.4</v>
      </c>
    </row>
    <row r="537" spans="1:27">
      <c r="A537" s="2368">
        <v>66</v>
      </c>
      <c r="B537" s="2230" t="s">
        <v>22053</v>
      </c>
      <c r="C537" s="2231" t="s">
        <v>22054</v>
      </c>
      <c r="D537" s="2231"/>
      <c r="E537" s="2231">
        <v>0.5</v>
      </c>
      <c r="F537" s="2231"/>
      <c r="G537" s="2231"/>
      <c r="H537" s="834"/>
      <c r="I537" s="2"/>
      <c r="J537" s="2"/>
      <c r="K537" s="2"/>
      <c r="L537" s="2"/>
      <c r="M537" s="2"/>
      <c r="N537" s="2"/>
      <c r="O537" s="2"/>
      <c r="P537" s="2231">
        <v>0.5</v>
      </c>
      <c r="Q537" s="2231">
        <v>0.5</v>
      </c>
      <c r="R537" s="2231" t="s">
        <v>55</v>
      </c>
      <c r="S537" s="2"/>
      <c r="T537" s="2"/>
      <c r="U537" s="2"/>
      <c r="V537" s="2231"/>
      <c r="W537" s="847"/>
      <c r="X537" s="2231"/>
      <c r="Y537" s="2231"/>
      <c r="Z537" s="2231"/>
      <c r="AA537" s="2231">
        <v>0.5</v>
      </c>
    </row>
    <row r="538" spans="1:27">
      <c r="A538" s="2368">
        <v>67</v>
      </c>
      <c r="B538" s="2230" t="s">
        <v>22055</v>
      </c>
      <c r="C538" s="2231" t="s">
        <v>22056</v>
      </c>
      <c r="D538" s="2231"/>
      <c r="E538" s="2231">
        <v>0.4</v>
      </c>
      <c r="F538" s="2231"/>
      <c r="G538" s="2231"/>
      <c r="H538" s="834"/>
      <c r="I538" s="2"/>
      <c r="J538" s="2"/>
      <c r="K538" s="2"/>
      <c r="L538" s="2"/>
      <c r="M538" s="2"/>
      <c r="N538" s="2"/>
      <c r="O538" s="2"/>
      <c r="P538" s="2231">
        <v>0.4</v>
      </c>
      <c r="Q538" s="2231">
        <v>0.4</v>
      </c>
      <c r="R538" s="2231" t="s">
        <v>55</v>
      </c>
      <c r="S538" s="2"/>
      <c r="T538" s="2"/>
      <c r="U538" s="2"/>
      <c r="V538" s="2231"/>
      <c r="W538" s="847"/>
      <c r="X538" s="2231"/>
      <c r="Y538" s="2231"/>
      <c r="Z538" s="2231"/>
      <c r="AA538" s="2231">
        <v>0.4</v>
      </c>
    </row>
    <row r="539" spans="1:27">
      <c r="A539" s="2368">
        <v>68</v>
      </c>
      <c r="B539" s="2230" t="s">
        <v>22057</v>
      </c>
      <c r="C539" s="592" t="s">
        <v>22058</v>
      </c>
      <c r="D539" s="592"/>
      <c r="E539" s="592">
        <v>0.3</v>
      </c>
      <c r="F539" s="592"/>
      <c r="G539" s="592"/>
      <c r="H539" s="2390"/>
      <c r="I539" s="2"/>
      <c r="J539" s="2"/>
      <c r="K539" s="2"/>
      <c r="L539" s="2"/>
      <c r="M539" s="2"/>
      <c r="N539" s="2"/>
      <c r="O539" s="2"/>
      <c r="P539" s="592">
        <v>0.3</v>
      </c>
      <c r="Q539" s="592">
        <v>0.3</v>
      </c>
      <c r="R539" s="2231" t="s">
        <v>55</v>
      </c>
      <c r="S539" s="2"/>
      <c r="T539" s="2"/>
      <c r="U539" s="2"/>
      <c r="V539" s="2231"/>
      <c r="W539" s="848"/>
      <c r="X539" s="592"/>
      <c r="Y539" s="592"/>
      <c r="Z539" s="592"/>
      <c r="AA539" s="592">
        <v>0.3</v>
      </c>
    </row>
    <row r="540" spans="1:27">
      <c r="A540" s="2368"/>
      <c r="B540" s="2066" t="s">
        <v>22059</v>
      </c>
      <c r="C540" s="2370">
        <v>0</v>
      </c>
      <c r="D540" s="2371">
        <v>0</v>
      </c>
      <c r="E540" s="2371"/>
      <c r="F540" s="2371">
        <v>0</v>
      </c>
      <c r="G540" s="2371">
        <v>0</v>
      </c>
      <c r="H540" s="2371">
        <v>0</v>
      </c>
      <c r="I540" s="2"/>
      <c r="J540" s="2"/>
      <c r="K540" s="2"/>
      <c r="L540" s="2"/>
      <c r="M540" s="2"/>
      <c r="N540" s="2"/>
      <c r="O540" s="2"/>
      <c r="P540" s="2400"/>
      <c r="Q540" s="2400"/>
      <c r="R540" s="2400">
        <v>0</v>
      </c>
      <c r="S540" s="2"/>
      <c r="T540" s="2"/>
      <c r="U540" s="2"/>
      <c r="V540" s="2400">
        <v>0</v>
      </c>
      <c r="W540" s="2371">
        <v>0</v>
      </c>
      <c r="X540" s="2371">
        <v>0</v>
      </c>
      <c r="Y540" s="2371">
        <v>0</v>
      </c>
      <c r="Z540" s="2371">
        <v>0</v>
      </c>
      <c r="AA540" s="2386">
        <v>0</v>
      </c>
    </row>
    <row r="541" spans="1:27" ht="25.5">
      <c r="A541" s="2231">
        <v>69</v>
      </c>
      <c r="B541" s="2073" t="s">
        <v>23802</v>
      </c>
      <c r="C541" s="2378" t="s">
        <v>22060</v>
      </c>
      <c r="D541" s="2378"/>
      <c r="E541" s="2378">
        <v>6.8</v>
      </c>
      <c r="F541" s="2378">
        <v>4.0999999999999996</v>
      </c>
      <c r="G541" s="2378">
        <v>4.0999999999999996</v>
      </c>
      <c r="H541" s="2394"/>
      <c r="I541" s="2"/>
      <c r="J541" s="2"/>
      <c r="K541" s="2"/>
      <c r="L541" s="2"/>
      <c r="M541" s="2"/>
      <c r="N541" s="2"/>
      <c r="O541" s="2"/>
      <c r="P541" s="841">
        <v>2.7</v>
      </c>
      <c r="Q541" s="841">
        <v>2.7</v>
      </c>
      <c r="R541" s="841" t="s">
        <v>22245</v>
      </c>
      <c r="S541" s="2"/>
      <c r="T541" s="2"/>
      <c r="U541" s="2"/>
      <c r="V541" s="841"/>
      <c r="W541" s="2399"/>
      <c r="X541" s="2378"/>
      <c r="Y541" s="2378"/>
      <c r="Z541" s="2378">
        <v>6.8</v>
      </c>
      <c r="AA541" s="2378"/>
    </row>
    <row r="542" spans="1:27">
      <c r="A542" s="2368">
        <v>70</v>
      </c>
      <c r="B542" s="2230" t="s">
        <v>22061</v>
      </c>
      <c r="C542" s="2231" t="s">
        <v>22062</v>
      </c>
      <c r="D542" s="2231"/>
      <c r="E542" s="2231">
        <v>1.1000000000000001</v>
      </c>
      <c r="F542" s="2231"/>
      <c r="G542" s="2231"/>
      <c r="H542" s="834"/>
      <c r="I542" s="2"/>
      <c r="J542" s="2"/>
      <c r="K542" s="2"/>
      <c r="L542" s="2"/>
      <c r="M542" s="2"/>
      <c r="N542" s="2"/>
      <c r="O542" s="2"/>
      <c r="P542" s="2231">
        <v>1.1000000000000001</v>
      </c>
      <c r="Q542" s="2231">
        <v>1.1000000000000001</v>
      </c>
      <c r="R542" s="2231" t="s">
        <v>22245</v>
      </c>
      <c r="S542" s="2"/>
      <c r="T542" s="2"/>
      <c r="U542" s="2"/>
      <c r="V542" s="2231"/>
      <c r="W542" s="847"/>
      <c r="X542" s="2231"/>
      <c r="Y542" s="2231"/>
      <c r="Z542" s="2231"/>
      <c r="AA542" s="2231">
        <v>1.1000000000000001</v>
      </c>
    </row>
    <row r="543" spans="1:27">
      <c r="A543" s="2368">
        <v>71</v>
      </c>
      <c r="B543" s="2230" t="s">
        <v>22063</v>
      </c>
      <c r="C543" s="2231" t="s">
        <v>22064</v>
      </c>
      <c r="D543" s="2231"/>
      <c r="E543" s="2231">
        <v>0.5</v>
      </c>
      <c r="F543" s="2231"/>
      <c r="G543" s="2231"/>
      <c r="H543" s="834"/>
      <c r="I543" s="2"/>
      <c r="J543" s="2"/>
      <c r="K543" s="2"/>
      <c r="L543" s="2"/>
      <c r="M543" s="2"/>
      <c r="N543" s="2"/>
      <c r="O543" s="2"/>
      <c r="P543" s="2231">
        <v>0.5</v>
      </c>
      <c r="Q543" s="2231">
        <v>0.5</v>
      </c>
      <c r="R543" s="2231" t="s">
        <v>22245</v>
      </c>
      <c r="S543" s="2"/>
      <c r="T543" s="2"/>
      <c r="U543" s="2"/>
      <c r="V543" s="2231"/>
      <c r="W543" s="847"/>
      <c r="X543" s="2231"/>
      <c r="Y543" s="2231"/>
      <c r="Z543" s="2231"/>
      <c r="AA543" s="2231">
        <v>0.5</v>
      </c>
    </row>
    <row r="544" spans="1:27">
      <c r="A544" s="2368">
        <v>72</v>
      </c>
      <c r="B544" s="2230" t="s">
        <v>22065</v>
      </c>
      <c r="C544" s="2231" t="s">
        <v>22066</v>
      </c>
      <c r="D544" s="2231"/>
      <c r="E544" s="2231">
        <v>0.9</v>
      </c>
      <c r="F544" s="2231"/>
      <c r="G544" s="2231"/>
      <c r="H544" s="834"/>
      <c r="I544" s="2"/>
      <c r="J544" s="2"/>
      <c r="K544" s="2"/>
      <c r="L544" s="2"/>
      <c r="M544" s="2"/>
      <c r="N544" s="2"/>
      <c r="O544" s="2"/>
      <c r="P544" s="2231">
        <v>0.9</v>
      </c>
      <c r="Q544" s="2231">
        <v>0.9</v>
      </c>
      <c r="R544" s="2231" t="s">
        <v>55</v>
      </c>
      <c r="S544" s="2"/>
      <c r="T544" s="2"/>
      <c r="U544" s="2"/>
      <c r="V544" s="2231"/>
      <c r="W544" s="847"/>
      <c r="X544" s="2231"/>
      <c r="Y544" s="2231"/>
      <c r="Z544" s="2231"/>
      <c r="AA544" s="2231">
        <v>0.9</v>
      </c>
    </row>
    <row r="545" spans="1:27">
      <c r="A545" s="2368">
        <v>73</v>
      </c>
      <c r="B545" s="2230" t="s">
        <v>22067</v>
      </c>
      <c r="C545" s="2231" t="s">
        <v>22068</v>
      </c>
      <c r="D545" s="2231"/>
      <c r="E545" s="2231">
        <v>0.7</v>
      </c>
      <c r="F545" s="2231"/>
      <c r="G545" s="2231"/>
      <c r="H545" s="834"/>
      <c r="I545" s="2"/>
      <c r="J545" s="2"/>
      <c r="K545" s="2"/>
      <c r="L545" s="2"/>
      <c r="M545" s="2"/>
      <c r="N545" s="2"/>
      <c r="O545" s="2"/>
      <c r="P545" s="2231">
        <v>0.7</v>
      </c>
      <c r="Q545" s="2231">
        <v>0.7</v>
      </c>
      <c r="R545" s="2231" t="s">
        <v>55</v>
      </c>
      <c r="S545" s="2"/>
      <c r="T545" s="2"/>
      <c r="U545" s="2"/>
      <c r="V545" s="2231"/>
      <c r="W545" s="847"/>
      <c r="X545" s="2231"/>
      <c r="Y545" s="2231"/>
      <c r="Z545" s="2231"/>
      <c r="AA545" s="2231">
        <v>0.7</v>
      </c>
    </row>
    <row r="546" spans="1:27">
      <c r="A546" s="2368">
        <v>74</v>
      </c>
      <c r="B546" s="2230" t="s">
        <v>22069</v>
      </c>
      <c r="C546" s="2231" t="s">
        <v>22070</v>
      </c>
      <c r="D546" s="2231"/>
      <c r="E546" s="2231">
        <v>0.3</v>
      </c>
      <c r="F546" s="2231"/>
      <c r="G546" s="2231"/>
      <c r="H546" s="834"/>
      <c r="I546" s="2"/>
      <c r="J546" s="2"/>
      <c r="K546" s="2"/>
      <c r="L546" s="2"/>
      <c r="M546" s="2"/>
      <c r="N546" s="2"/>
      <c r="O546" s="2"/>
      <c r="P546" s="2231">
        <v>0.3</v>
      </c>
      <c r="Q546" s="2231">
        <v>0.3</v>
      </c>
      <c r="R546" s="2231" t="s">
        <v>55</v>
      </c>
      <c r="S546" s="2"/>
      <c r="T546" s="2"/>
      <c r="U546" s="2"/>
      <c r="V546" s="2231"/>
      <c r="W546" s="847"/>
      <c r="X546" s="2231"/>
      <c r="Y546" s="2231"/>
      <c r="Z546" s="2231"/>
      <c r="AA546" s="2231">
        <v>0.3</v>
      </c>
    </row>
    <row r="547" spans="1:27">
      <c r="A547" s="2368">
        <v>75</v>
      </c>
      <c r="B547" s="2230" t="s">
        <v>22071</v>
      </c>
      <c r="C547" s="2231" t="s">
        <v>22072</v>
      </c>
      <c r="D547" s="2231"/>
      <c r="E547" s="2231">
        <v>0.1</v>
      </c>
      <c r="F547" s="2231"/>
      <c r="G547" s="2231"/>
      <c r="H547" s="834"/>
      <c r="I547" s="2"/>
      <c r="J547" s="2"/>
      <c r="K547" s="2"/>
      <c r="L547" s="2"/>
      <c r="M547" s="2"/>
      <c r="N547" s="2"/>
      <c r="O547" s="2"/>
      <c r="P547" s="2231">
        <v>0.1</v>
      </c>
      <c r="Q547" s="2231">
        <v>0.1</v>
      </c>
      <c r="R547" s="2231" t="s">
        <v>55</v>
      </c>
      <c r="S547" s="2"/>
      <c r="T547" s="2"/>
      <c r="U547" s="2"/>
      <c r="V547" s="2231"/>
      <c r="W547" s="847"/>
      <c r="X547" s="2231"/>
      <c r="Y547" s="2231"/>
      <c r="Z547" s="2231"/>
      <c r="AA547" s="2231">
        <v>0.1</v>
      </c>
    </row>
    <row r="548" spans="1:27">
      <c r="A548" s="2368">
        <v>76</v>
      </c>
      <c r="B548" s="2230" t="s">
        <v>22029</v>
      </c>
      <c r="C548" s="2231" t="s">
        <v>22073</v>
      </c>
      <c r="D548" s="2231"/>
      <c r="E548" s="2231">
        <v>0.2</v>
      </c>
      <c r="F548" s="2231"/>
      <c r="G548" s="2231"/>
      <c r="H548" s="834"/>
      <c r="I548" s="2"/>
      <c r="J548" s="2"/>
      <c r="K548" s="2"/>
      <c r="L548" s="2"/>
      <c r="M548" s="2"/>
      <c r="N548" s="2"/>
      <c r="O548" s="2"/>
      <c r="P548" s="2231">
        <v>0.2</v>
      </c>
      <c r="Q548" s="2231">
        <v>0.2</v>
      </c>
      <c r="R548" s="2231" t="s">
        <v>55</v>
      </c>
      <c r="S548" s="2"/>
      <c r="T548" s="2"/>
      <c r="U548" s="2"/>
      <c r="V548" s="2231"/>
      <c r="W548" s="847"/>
      <c r="X548" s="2231"/>
      <c r="Y548" s="2231"/>
      <c r="Z548" s="2231"/>
      <c r="AA548" s="2231">
        <v>0.2</v>
      </c>
    </row>
    <row r="549" spans="1:27">
      <c r="A549" s="2380"/>
      <c r="B549" s="2381" t="s">
        <v>22074</v>
      </c>
      <c r="C549" s="842" t="s">
        <v>22075</v>
      </c>
      <c r="D549" s="844"/>
      <c r="E549" s="844">
        <v>0.2</v>
      </c>
      <c r="F549" s="844"/>
      <c r="G549" s="844"/>
      <c r="H549" s="2393"/>
      <c r="I549" s="2"/>
      <c r="J549" s="2"/>
      <c r="K549" s="2"/>
      <c r="L549" s="2"/>
      <c r="M549" s="2"/>
      <c r="N549" s="2"/>
      <c r="O549" s="2"/>
      <c r="P549" s="844">
        <v>0.2</v>
      </c>
      <c r="Q549" s="844">
        <v>0.2</v>
      </c>
      <c r="R549" s="844" t="s">
        <v>55</v>
      </c>
      <c r="S549" s="2"/>
      <c r="T549" s="2"/>
      <c r="U549" s="2"/>
      <c r="V549" s="844"/>
      <c r="W549" s="2398"/>
      <c r="X549" s="844"/>
      <c r="Y549" s="844"/>
      <c r="Z549" s="844"/>
      <c r="AA549" s="844">
        <v>0.2</v>
      </c>
    </row>
    <row r="550" spans="1:27">
      <c r="A550" s="2368">
        <v>77</v>
      </c>
      <c r="B550" s="2230" t="s">
        <v>22076</v>
      </c>
      <c r="C550" s="2231" t="s">
        <v>22077</v>
      </c>
      <c r="D550" s="2231"/>
      <c r="E550" s="2231">
        <v>0.6</v>
      </c>
      <c r="F550" s="2231"/>
      <c r="G550" s="2231"/>
      <c r="H550" s="834"/>
      <c r="I550" s="2"/>
      <c r="J550" s="2"/>
      <c r="K550" s="2"/>
      <c r="L550" s="2"/>
      <c r="M550" s="2"/>
      <c r="N550" s="2"/>
      <c r="O550" s="2"/>
      <c r="P550" s="2231">
        <v>0.6</v>
      </c>
      <c r="Q550" s="2231">
        <v>0.6</v>
      </c>
      <c r="R550" s="2231" t="s">
        <v>55</v>
      </c>
      <c r="S550" s="2"/>
      <c r="T550" s="2"/>
      <c r="U550" s="2"/>
      <c r="V550" s="2231"/>
      <c r="W550" s="847"/>
      <c r="X550" s="2231"/>
      <c r="Y550" s="2231"/>
      <c r="Z550" s="2231"/>
      <c r="AA550" s="2231">
        <v>0.6</v>
      </c>
    </row>
    <row r="551" spans="1:27">
      <c r="A551" s="2368">
        <v>78</v>
      </c>
      <c r="B551" s="2230" t="s">
        <v>22078</v>
      </c>
      <c r="C551" s="2375" t="s">
        <v>22079</v>
      </c>
      <c r="D551" s="2231"/>
      <c r="E551" s="2231">
        <v>0.2</v>
      </c>
      <c r="F551" s="2231"/>
      <c r="G551" s="2231"/>
      <c r="H551" s="834"/>
      <c r="I551" s="2"/>
      <c r="J551" s="2"/>
      <c r="K551" s="2"/>
      <c r="L551" s="2"/>
      <c r="M551" s="2"/>
      <c r="N551" s="2"/>
      <c r="O551" s="2"/>
      <c r="P551" s="2231">
        <v>0.2</v>
      </c>
      <c r="Q551" s="2231">
        <v>0.2</v>
      </c>
      <c r="R551" s="2231" t="s">
        <v>55</v>
      </c>
      <c r="S551" s="2"/>
      <c r="T551" s="2"/>
      <c r="U551" s="2"/>
      <c r="V551" s="2231"/>
      <c r="W551" s="847"/>
      <c r="X551" s="2231"/>
      <c r="Y551" s="2231"/>
      <c r="Z551" s="2231"/>
      <c r="AA551" s="2231">
        <v>0.2</v>
      </c>
    </row>
    <row r="552" spans="1:27">
      <c r="A552" s="2368">
        <v>79</v>
      </c>
      <c r="B552" s="2073" t="s">
        <v>22080</v>
      </c>
      <c r="C552" s="841" t="s">
        <v>22081</v>
      </c>
      <c r="D552" s="841"/>
      <c r="E552" s="841">
        <v>0.3</v>
      </c>
      <c r="F552" s="841"/>
      <c r="G552" s="841"/>
      <c r="H552" s="2392"/>
      <c r="I552" s="2"/>
      <c r="J552" s="2"/>
      <c r="K552" s="2"/>
      <c r="L552" s="2"/>
      <c r="M552" s="2"/>
      <c r="N552" s="2"/>
      <c r="O552" s="2"/>
      <c r="P552" s="841">
        <v>0.3</v>
      </c>
      <c r="Q552" s="841">
        <v>0.3</v>
      </c>
      <c r="R552" s="841" t="s">
        <v>55</v>
      </c>
      <c r="S552" s="2"/>
      <c r="T552" s="2"/>
      <c r="U552" s="2"/>
      <c r="V552" s="841"/>
      <c r="W552" s="2397"/>
      <c r="X552" s="841"/>
      <c r="Y552" s="841"/>
      <c r="Z552" s="841"/>
      <c r="AA552" s="841">
        <v>0.3</v>
      </c>
    </row>
    <row r="553" spans="1:27">
      <c r="A553" s="2368">
        <v>80</v>
      </c>
      <c r="B553" s="2230" t="s">
        <v>22082</v>
      </c>
      <c r="C553" s="2231" t="s">
        <v>22083</v>
      </c>
      <c r="D553" s="2231"/>
      <c r="E553" s="2231">
        <v>0.3</v>
      </c>
      <c r="F553" s="2231"/>
      <c r="G553" s="2231"/>
      <c r="H553" s="834"/>
      <c r="I553" s="2"/>
      <c r="J553" s="2"/>
      <c r="K553" s="2"/>
      <c r="L553" s="2"/>
      <c r="M553" s="2"/>
      <c r="N553" s="2"/>
      <c r="O553" s="2"/>
      <c r="P553" s="2231">
        <v>0.3</v>
      </c>
      <c r="Q553" s="2231">
        <v>0.3</v>
      </c>
      <c r="R553" s="2231" t="s">
        <v>55</v>
      </c>
      <c r="S553" s="2"/>
      <c r="T553" s="2"/>
      <c r="U553" s="2"/>
      <c r="V553" s="2231"/>
      <c r="W553" s="847"/>
      <c r="X553" s="2231"/>
      <c r="Y553" s="2231"/>
      <c r="Z553" s="2231"/>
      <c r="AA553" s="2231">
        <v>0.3</v>
      </c>
    </row>
    <row r="554" spans="1:27">
      <c r="A554" s="2368">
        <v>81</v>
      </c>
      <c r="B554" s="2073" t="s">
        <v>22084</v>
      </c>
      <c r="C554" s="841" t="s">
        <v>22085</v>
      </c>
      <c r="D554" s="841"/>
      <c r="E554" s="841">
        <v>0.8</v>
      </c>
      <c r="F554" s="841"/>
      <c r="G554" s="841"/>
      <c r="H554" s="2392"/>
      <c r="I554" s="2"/>
      <c r="J554" s="2"/>
      <c r="K554" s="2"/>
      <c r="L554" s="2"/>
      <c r="M554" s="2"/>
      <c r="N554" s="2"/>
      <c r="O554" s="2"/>
      <c r="P554" s="841">
        <v>0.8</v>
      </c>
      <c r="Q554" s="841">
        <v>0.8</v>
      </c>
      <c r="R554" s="841" t="s">
        <v>55</v>
      </c>
      <c r="S554" s="2"/>
      <c r="T554" s="2"/>
      <c r="U554" s="2"/>
      <c r="V554" s="841"/>
      <c r="W554" s="2397"/>
      <c r="X554" s="841"/>
      <c r="Y554" s="841"/>
      <c r="Z554" s="841"/>
      <c r="AA554" s="841">
        <v>0.8</v>
      </c>
    </row>
    <row r="555" spans="1:27">
      <c r="A555" s="2368">
        <v>82</v>
      </c>
      <c r="B555" s="2230" t="s">
        <v>22086</v>
      </c>
      <c r="C555" s="2231" t="s">
        <v>22087</v>
      </c>
      <c r="D555" s="2231"/>
      <c r="E555" s="2231">
        <v>0.4</v>
      </c>
      <c r="F555" s="2231"/>
      <c r="G555" s="2231"/>
      <c r="H555" s="834"/>
      <c r="I555" s="2"/>
      <c r="J555" s="2"/>
      <c r="K555" s="2"/>
      <c r="L555" s="2"/>
      <c r="M555" s="2"/>
      <c r="N555" s="2"/>
      <c r="O555" s="2"/>
      <c r="P555" s="2231">
        <v>0.4</v>
      </c>
      <c r="Q555" s="2231">
        <v>0.4</v>
      </c>
      <c r="R555" s="2231" t="s">
        <v>55</v>
      </c>
      <c r="S555" s="2"/>
      <c r="T555" s="2"/>
      <c r="U555" s="2"/>
      <c r="V555" s="2231"/>
      <c r="W555" s="847"/>
      <c r="X555" s="2231"/>
      <c r="Y555" s="2231"/>
      <c r="Z555" s="2231"/>
      <c r="AA555" s="2231">
        <v>0.4</v>
      </c>
    </row>
    <row r="556" spans="1:27">
      <c r="A556" s="2368">
        <v>83</v>
      </c>
      <c r="B556" s="2230" t="s">
        <v>22088</v>
      </c>
      <c r="C556" s="2231" t="s">
        <v>22089</v>
      </c>
      <c r="D556" s="2231"/>
      <c r="E556" s="2231">
        <v>0.1</v>
      </c>
      <c r="F556" s="2231"/>
      <c r="G556" s="2231"/>
      <c r="H556" s="834"/>
      <c r="I556" s="2"/>
      <c r="J556" s="2"/>
      <c r="K556" s="2"/>
      <c r="L556" s="2"/>
      <c r="M556" s="2"/>
      <c r="N556" s="2"/>
      <c r="O556" s="2"/>
      <c r="P556" s="2231">
        <v>0.1</v>
      </c>
      <c r="Q556" s="2231">
        <v>0.1</v>
      </c>
      <c r="R556" s="2231" t="s">
        <v>55</v>
      </c>
      <c r="S556" s="2"/>
      <c r="T556" s="2"/>
      <c r="U556" s="2"/>
      <c r="V556" s="2231"/>
      <c r="W556" s="847"/>
      <c r="X556" s="2231"/>
      <c r="Y556" s="2231"/>
      <c r="Z556" s="2231"/>
      <c r="AA556" s="2231">
        <v>0.1</v>
      </c>
    </row>
    <row r="557" spans="1:27">
      <c r="A557" s="2368">
        <v>84</v>
      </c>
      <c r="B557" s="2230" t="s">
        <v>22090</v>
      </c>
      <c r="C557" s="2231" t="s">
        <v>22091</v>
      </c>
      <c r="D557" s="2231"/>
      <c r="E557" s="2231">
        <v>0.4</v>
      </c>
      <c r="F557" s="2231"/>
      <c r="G557" s="2231"/>
      <c r="H557" s="834"/>
      <c r="I557" s="2"/>
      <c r="J557" s="2"/>
      <c r="K557" s="2"/>
      <c r="L557" s="2"/>
      <c r="M557" s="2"/>
      <c r="N557" s="2"/>
      <c r="O557" s="2"/>
      <c r="P557" s="2231">
        <v>0.4</v>
      </c>
      <c r="Q557" s="2231">
        <v>0.4</v>
      </c>
      <c r="R557" s="2231" t="s">
        <v>55</v>
      </c>
      <c r="S557" s="2"/>
      <c r="T557" s="2"/>
      <c r="U557" s="2"/>
      <c r="V557" s="2231"/>
      <c r="W557" s="847"/>
      <c r="X557" s="2231"/>
      <c r="Y557" s="2231"/>
      <c r="Z557" s="2231"/>
      <c r="AA557" s="2231">
        <v>0.4</v>
      </c>
    </row>
    <row r="558" spans="1:27">
      <c r="A558" s="2368">
        <v>85</v>
      </c>
      <c r="B558" s="2230" t="s">
        <v>22092</v>
      </c>
      <c r="C558" s="2231" t="s">
        <v>22093</v>
      </c>
      <c r="D558" s="2231"/>
      <c r="E558" s="2231">
        <v>0.3</v>
      </c>
      <c r="F558" s="2231"/>
      <c r="G558" s="2231"/>
      <c r="H558" s="834"/>
      <c r="I558" s="2"/>
      <c r="J558" s="2"/>
      <c r="K558" s="2"/>
      <c r="L558" s="2"/>
      <c r="M558" s="2"/>
      <c r="N558" s="2"/>
      <c r="O558" s="2"/>
      <c r="P558" s="2231">
        <v>0.3</v>
      </c>
      <c r="Q558" s="2231">
        <v>0.3</v>
      </c>
      <c r="R558" s="2231" t="s">
        <v>55</v>
      </c>
      <c r="S558" s="2"/>
      <c r="T558" s="2"/>
      <c r="U558" s="2"/>
      <c r="V558" s="2231"/>
      <c r="W558" s="847"/>
      <c r="X558" s="2231"/>
      <c r="Y558" s="2231"/>
      <c r="Z558" s="2231"/>
      <c r="AA558" s="2231">
        <v>0.3</v>
      </c>
    </row>
    <row r="559" spans="1:27">
      <c r="A559" s="2368">
        <v>86</v>
      </c>
      <c r="B559" s="2230" t="s">
        <v>22094</v>
      </c>
      <c r="C559" s="2231" t="s">
        <v>22095</v>
      </c>
      <c r="D559" s="2231"/>
      <c r="E559" s="2231">
        <v>0.1</v>
      </c>
      <c r="F559" s="2231"/>
      <c r="G559" s="2231"/>
      <c r="H559" s="834"/>
      <c r="I559" s="2"/>
      <c r="J559" s="2"/>
      <c r="K559" s="2"/>
      <c r="L559" s="2"/>
      <c r="M559" s="2"/>
      <c r="N559" s="2"/>
      <c r="O559" s="2"/>
      <c r="P559" s="2231">
        <v>0.1</v>
      </c>
      <c r="Q559" s="2231">
        <v>0.1</v>
      </c>
      <c r="R559" s="2231" t="s">
        <v>55</v>
      </c>
      <c r="S559" s="2"/>
      <c r="T559" s="2"/>
      <c r="U559" s="2"/>
      <c r="V559" s="2231"/>
      <c r="W559" s="847"/>
      <c r="X559" s="2231"/>
      <c r="Y559" s="2231"/>
      <c r="Z559" s="2231"/>
      <c r="AA559" s="2231">
        <v>0.1</v>
      </c>
    </row>
    <row r="560" spans="1:27">
      <c r="A560" s="2368">
        <v>87</v>
      </c>
      <c r="B560" s="2230" t="s">
        <v>22096</v>
      </c>
      <c r="C560" s="2231" t="s">
        <v>22097</v>
      </c>
      <c r="D560" s="2231"/>
      <c r="E560" s="2231">
        <v>0.1</v>
      </c>
      <c r="F560" s="2231"/>
      <c r="G560" s="2231"/>
      <c r="H560" s="834"/>
      <c r="I560" s="2"/>
      <c r="J560" s="2"/>
      <c r="K560" s="2"/>
      <c r="L560" s="2"/>
      <c r="M560" s="2"/>
      <c r="N560" s="2"/>
      <c r="O560" s="2"/>
      <c r="P560" s="2231">
        <v>0.1</v>
      </c>
      <c r="Q560" s="2231">
        <v>0.1</v>
      </c>
      <c r="R560" s="2231" t="s">
        <v>55</v>
      </c>
      <c r="S560" s="2"/>
      <c r="T560" s="2"/>
      <c r="U560" s="2"/>
      <c r="V560" s="2231"/>
      <c r="W560" s="847"/>
      <c r="X560" s="2231"/>
      <c r="Y560" s="2231"/>
      <c r="Z560" s="2231"/>
      <c r="AA560" s="2231">
        <v>0.1</v>
      </c>
    </row>
    <row r="561" spans="1:27">
      <c r="A561" s="2368">
        <v>88</v>
      </c>
      <c r="B561" s="2230" t="s">
        <v>22098</v>
      </c>
      <c r="C561" s="2231" t="s">
        <v>22099</v>
      </c>
      <c r="D561" s="2231"/>
      <c r="E561" s="2231">
        <v>0.4</v>
      </c>
      <c r="F561" s="2231"/>
      <c r="G561" s="2231"/>
      <c r="H561" s="834"/>
      <c r="I561" s="2"/>
      <c r="J561" s="2"/>
      <c r="K561" s="2"/>
      <c r="L561" s="2"/>
      <c r="M561" s="2"/>
      <c r="N561" s="2"/>
      <c r="O561" s="2"/>
      <c r="P561" s="2231">
        <v>0.4</v>
      </c>
      <c r="Q561" s="2231">
        <v>0.4</v>
      </c>
      <c r="R561" s="2231" t="s">
        <v>55</v>
      </c>
      <c r="S561" s="2"/>
      <c r="T561" s="2"/>
      <c r="U561" s="2"/>
      <c r="V561" s="2231"/>
      <c r="W561" s="847"/>
      <c r="X561" s="2231"/>
      <c r="Y561" s="2231"/>
      <c r="Z561" s="2231"/>
      <c r="AA561" s="2231">
        <v>0.4</v>
      </c>
    </row>
    <row r="562" spans="1:27">
      <c r="A562" s="2368">
        <v>89</v>
      </c>
      <c r="B562" s="2230" t="s">
        <v>22100</v>
      </c>
      <c r="C562" s="2231" t="s">
        <v>22101</v>
      </c>
      <c r="D562" s="2231"/>
      <c r="E562" s="2231">
        <v>0.4</v>
      </c>
      <c r="F562" s="2231"/>
      <c r="G562" s="2231"/>
      <c r="H562" s="834"/>
      <c r="I562" s="2"/>
      <c r="J562" s="2"/>
      <c r="K562" s="2"/>
      <c r="L562" s="2"/>
      <c r="M562" s="2"/>
      <c r="N562" s="2"/>
      <c r="O562" s="2"/>
      <c r="P562" s="2231">
        <v>0.4</v>
      </c>
      <c r="Q562" s="2231">
        <v>0.4</v>
      </c>
      <c r="R562" s="2231" t="s">
        <v>55</v>
      </c>
      <c r="S562" s="2"/>
      <c r="T562" s="2"/>
      <c r="U562" s="2"/>
      <c r="V562" s="2231"/>
      <c r="W562" s="847"/>
      <c r="X562" s="2231"/>
      <c r="Y562" s="2231"/>
      <c r="Z562" s="2231"/>
      <c r="AA562" s="2231">
        <v>0.4</v>
      </c>
    </row>
    <row r="563" spans="1:27">
      <c r="A563" s="2368">
        <v>90</v>
      </c>
      <c r="B563" s="2230" t="s">
        <v>22102</v>
      </c>
      <c r="C563" s="2231" t="s">
        <v>22103</v>
      </c>
      <c r="D563" s="2231"/>
      <c r="E563" s="2231">
        <v>1.1000000000000001</v>
      </c>
      <c r="F563" s="2231"/>
      <c r="G563" s="2231"/>
      <c r="H563" s="834"/>
      <c r="I563" s="2"/>
      <c r="J563" s="2"/>
      <c r="K563" s="2"/>
      <c r="L563" s="2"/>
      <c r="M563" s="2"/>
      <c r="N563" s="2"/>
      <c r="O563" s="2"/>
      <c r="P563" s="2231">
        <v>1.1000000000000001</v>
      </c>
      <c r="Q563" s="2231">
        <v>1.1000000000000001</v>
      </c>
      <c r="R563" s="2231" t="s">
        <v>55</v>
      </c>
      <c r="S563" s="2"/>
      <c r="T563" s="2"/>
      <c r="U563" s="2"/>
      <c r="V563" s="2231"/>
      <c r="W563" s="847"/>
      <c r="X563" s="2231"/>
      <c r="Y563" s="2231"/>
      <c r="Z563" s="2231"/>
      <c r="AA563" s="2231">
        <v>1.1000000000000001</v>
      </c>
    </row>
    <row r="564" spans="1:27">
      <c r="A564" s="2368">
        <v>91</v>
      </c>
      <c r="B564" s="2230" t="s">
        <v>22104</v>
      </c>
      <c r="C564" s="2231" t="s">
        <v>22105</v>
      </c>
      <c r="D564" s="2231"/>
      <c r="E564" s="2231">
        <v>0.1</v>
      </c>
      <c r="F564" s="2231"/>
      <c r="G564" s="2231"/>
      <c r="H564" s="834"/>
      <c r="I564" s="2"/>
      <c r="J564" s="2"/>
      <c r="K564" s="2"/>
      <c r="L564" s="2"/>
      <c r="M564" s="2"/>
      <c r="N564" s="2"/>
      <c r="O564" s="2"/>
      <c r="P564" s="2231">
        <v>0.1</v>
      </c>
      <c r="Q564" s="2231">
        <v>0.1</v>
      </c>
      <c r="R564" s="2231" t="s">
        <v>55</v>
      </c>
      <c r="S564" s="2"/>
      <c r="T564" s="2"/>
      <c r="U564" s="2"/>
      <c r="V564" s="2231"/>
      <c r="W564" s="847"/>
      <c r="X564" s="2231"/>
      <c r="Y564" s="2231"/>
      <c r="Z564" s="2231"/>
      <c r="AA564" s="2231">
        <v>0.1</v>
      </c>
    </row>
    <row r="565" spans="1:27">
      <c r="A565" s="2368">
        <v>92</v>
      </c>
      <c r="B565" s="2230" t="s">
        <v>22106</v>
      </c>
      <c r="C565" s="2231" t="s">
        <v>22107</v>
      </c>
      <c r="D565" s="2231"/>
      <c r="E565" s="2565">
        <v>0.3</v>
      </c>
      <c r="F565" s="2231"/>
      <c r="G565" s="2231"/>
      <c r="H565" s="834"/>
      <c r="I565" s="2"/>
      <c r="J565" s="2"/>
      <c r="K565" s="2"/>
      <c r="L565" s="2"/>
      <c r="M565" s="2"/>
      <c r="N565" s="2"/>
      <c r="O565" s="2"/>
      <c r="P565" s="2231">
        <v>0.3</v>
      </c>
      <c r="Q565" s="2231">
        <v>0.3</v>
      </c>
      <c r="R565" s="2231" t="s">
        <v>55</v>
      </c>
      <c r="S565" s="2"/>
      <c r="T565" s="2"/>
      <c r="U565" s="2"/>
      <c r="V565" s="2231"/>
      <c r="W565" s="847"/>
      <c r="X565" s="2231"/>
      <c r="Y565" s="2231"/>
      <c r="Z565" s="2231"/>
      <c r="AA565" s="2231">
        <v>0.3</v>
      </c>
    </row>
    <row r="566" spans="1:27">
      <c r="A566" s="2368">
        <v>93</v>
      </c>
      <c r="B566" s="2377" t="s">
        <v>22108</v>
      </c>
      <c r="C566" s="842" t="s">
        <v>22109</v>
      </c>
      <c r="D566" s="842"/>
      <c r="E566" s="842">
        <v>0.4</v>
      </c>
      <c r="F566" s="842"/>
      <c r="G566" s="842"/>
      <c r="H566" s="1305"/>
      <c r="I566" s="2"/>
      <c r="J566" s="2"/>
      <c r="K566" s="2"/>
      <c r="L566" s="2"/>
      <c r="M566" s="2"/>
      <c r="N566" s="2"/>
      <c r="O566" s="2"/>
      <c r="P566" s="842">
        <v>0.4</v>
      </c>
      <c r="Q566" s="842">
        <v>0.4</v>
      </c>
      <c r="R566" s="844" t="s">
        <v>55</v>
      </c>
      <c r="S566" s="2"/>
      <c r="T566" s="2"/>
      <c r="U566" s="2"/>
      <c r="V566" s="844"/>
      <c r="W566" s="2398"/>
      <c r="X566" s="844"/>
      <c r="Y566" s="844"/>
      <c r="Z566" s="844"/>
      <c r="AA566" s="842">
        <v>0.4</v>
      </c>
    </row>
    <row r="567" spans="1:27">
      <c r="A567" s="2368">
        <v>94</v>
      </c>
      <c r="B567" s="2230" t="s">
        <v>22110</v>
      </c>
      <c r="C567" s="2231" t="s">
        <v>22111</v>
      </c>
      <c r="D567" s="2231"/>
      <c r="E567" s="2231">
        <v>1.1000000000000001</v>
      </c>
      <c r="F567" s="2231"/>
      <c r="G567" s="2231"/>
      <c r="H567" s="834"/>
      <c r="I567" s="2"/>
      <c r="J567" s="2"/>
      <c r="K567" s="2"/>
      <c r="L567" s="2"/>
      <c r="M567" s="2"/>
      <c r="N567" s="2"/>
      <c r="O567" s="2"/>
      <c r="P567" s="2231">
        <v>1.1000000000000001</v>
      </c>
      <c r="Q567" s="2231">
        <v>1.1000000000000001</v>
      </c>
      <c r="R567" s="2231" t="s">
        <v>55</v>
      </c>
      <c r="S567" s="2"/>
      <c r="T567" s="2"/>
      <c r="U567" s="2"/>
      <c r="V567" s="2231"/>
      <c r="W567" s="847"/>
      <c r="X567" s="2231"/>
      <c r="Y567" s="2231"/>
      <c r="Z567" s="2231"/>
      <c r="AA567" s="2231">
        <v>1.1000000000000001</v>
      </c>
    </row>
    <row r="568" spans="1:27">
      <c r="A568" s="2368">
        <v>95</v>
      </c>
      <c r="B568" s="2230" t="s">
        <v>22112</v>
      </c>
      <c r="C568" s="2375" t="s">
        <v>22113</v>
      </c>
      <c r="D568" s="2231"/>
      <c r="E568" s="2231">
        <v>0.3</v>
      </c>
      <c r="F568" s="2231"/>
      <c r="G568" s="2231"/>
      <c r="H568" s="834"/>
      <c r="I568" s="2"/>
      <c r="J568" s="2"/>
      <c r="K568" s="2"/>
      <c r="L568" s="2"/>
      <c r="M568" s="2"/>
      <c r="N568" s="2"/>
      <c r="O568" s="2"/>
      <c r="P568" s="2231">
        <v>0.3</v>
      </c>
      <c r="Q568" s="2231">
        <v>0.3</v>
      </c>
      <c r="R568" s="2231" t="s">
        <v>55</v>
      </c>
      <c r="S568" s="2"/>
      <c r="T568" s="2"/>
      <c r="U568" s="2"/>
      <c r="V568" s="2231"/>
      <c r="W568" s="847"/>
      <c r="X568" s="2231"/>
      <c r="Y568" s="2231"/>
      <c r="Z568" s="2231"/>
      <c r="AA568" s="2231">
        <v>0.3</v>
      </c>
    </row>
    <row r="569" spans="1:27">
      <c r="A569" s="2368">
        <v>96</v>
      </c>
      <c r="B569" s="2230" t="s">
        <v>22114</v>
      </c>
      <c r="C569" s="592" t="s">
        <v>22115</v>
      </c>
      <c r="D569" s="592"/>
      <c r="E569" s="592">
        <v>0.3</v>
      </c>
      <c r="F569" s="592"/>
      <c r="G569" s="592"/>
      <c r="H569" s="2390"/>
      <c r="I569" s="2272"/>
      <c r="J569" s="2272"/>
      <c r="K569" s="2272"/>
      <c r="L569" s="2272"/>
      <c r="M569" s="2272"/>
      <c r="N569" s="2272"/>
      <c r="O569" s="2272"/>
      <c r="P569" s="592">
        <v>0.3</v>
      </c>
      <c r="Q569" s="592">
        <v>0.3</v>
      </c>
      <c r="R569" s="592" t="s">
        <v>55</v>
      </c>
      <c r="S569" s="2272"/>
      <c r="T569" s="2272"/>
      <c r="U569" s="2272"/>
      <c r="V569" s="592"/>
      <c r="W569" s="848"/>
      <c r="X569" s="592"/>
      <c r="Y569" s="592"/>
      <c r="Z569" s="592"/>
      <c r="AA569" s="592">
        <v>0.3</v>
      </c>
    </row>
    <row r="570" spans="1:27">
      <c r="A570" s="2368"/>
      <c r="B570" s="2066" t="s">
        <v>22116</v>
      </c>
      <c r="C570" s="2382">
        <v>0</v>
      </c>
      <c r="D570" s="2383">
        <v>0</v>
      </c>
      <c r="E570" s="2383">
        <v>0</v>
      </c>
      <c r="F570" s="2383">
        <v>0</v>
      </c>
      <c r="G570" s="2383">
        <v>0</v>
      </c>
      <c r="H570" s="2383">
        <v>0</v>
      </c>
      <c r="I570" s="1770"/>
      <c r="J570" s="1770"/>
      <c r="K570" s="1770"/>
      <c r="L570" s="1770"/>
      <c r="M570" s="1770"/>
      <c r="N570" s="1770"/>
      <c r="O570" s="1770"/>
      <c r="P570" s="2383"/>
      <c r="Q570" s="2383"/>
      <c r="R570" s="2383">
        <v>0</v>
      </c>
      <c r="S570" s="1770"/>
      <c r="T570" s="1770"/>
      <c r="U570" s="1770"/>
      <c r="V570" s="2383">
        <v>0</v>
      </c>
      <c r="W570" s="2383">
        <v>0</v>
      </c>
      <c r="X570" s="2383">
        <v>0</v>
      </c>
      <c r="Y570" s="2383">
        <v>0</v>
      </c>
      <c r="Z570" s="2383">
        <v>0</v>
      </c>
      <c r="AA570" s="2387">
        <v>0</v>
      </c>
    </row>
    <row r="571" spans="1:27">
      <c r="A571" s="2368"/>
      <c r="B571" s="2066" t="s">
        <v>22117</v>
      </c>
      <c r="C571" s="2370">
        <v>0</v>
      </c>
      <c r="D571" s="2371">
        <v>0</v>
      </c>
      <c r="E571" s="2371">
        <v>0</v>
      </c>
      <c r="F571" s="2371">
        <v>0</v>
      </c>
      <c r="G571" s="2371">
        <v>0</v>
      </c>
      <c r="H571" s="2371">
        <v>0</v>
      </c>
      <c r="I571" s="70"/>
      <c r="J571" s="70"/>
      <c r="K571" s="70"/>
      <c r="L571" s="70"/>
      <c r="M571" s="70"/>
      <c r="N571" s="70"/>
      <c r="O571" s="70"/>
      <c r="P571" s="2371"/>
      <c r="Q571" s="2371"/>
      <c r="R571" s="2371">
        <v>0</v>
      </c>
      <c r="S571" s="70"/>
      <c r="T571" s="70"/>
      <c r="U571" s="70"/>
      <c r="V571" s="2371">
        <v>0</v>
      </c>
      <c r="W571" s="2371">
        <v>0</v>
      </c>
      <c r="X571" s="2371">
        <v>0</v>
      </c>
      <c r="Y571" s="2371">
        <v>0</v>
      </c>
      <c r="Z571" s="2371">
        <v>0</v>
      </c>
      <c r="AA571" s="2386">
        <v>0</v>
      </c>
    </row>
    <row r="572" spans="1:27">
      <c r="A572" s="2368">
        <v>97</v>
      </c>
      <c r="B572" s="2230" t="s">
        <v>16979</v>
      </c>
      <c r="C572" s="919" t="s">
        <v>22118</v>
      </c>
      <c r="D572" s="919"/>
      <c r="E572" s="919">
        <v>0.5</v>
      </c>
      <c r="F572" s="919">
        <v>0.5</v>
      </c>
      <c r="G572" s="919">
        <v>0.5</v>
      </c>
      <c r="H572" s="2391"/>
      <c r="I572" s="2226"/>
      <c r="J572" s="2226"/>
      <c r="K572" s="2226"/>
      <c r="L572" s="2226"/>
      <c r="M572" s="2226"/>
      <c r="N572" s="2226"/>
      <c r="O572" s="2226"/>
      <c r="P572" s="919"/>
      <c r="Q572" s="919"/>
      <c r="R572" s="919" t="s">
        <v>22245</v>
      </c>
      <c r="S572" s="2226"/>
      <c r="T572" s="2226"/>
      <c r="U572" s="2226"/>
      <c r="V572" s="919"/>
      <c r="W572" s="849"/>
      <c r="X572" s="919"/>
      <c r="Y572" s="919"/>
      <c r="Z572" s="919">
        <v>0.5</v>
      </c>
      <c r="AA572" s="919"/>
    </row>
    <row r="573" spans="1:27">
      <c r="A573" s="2368">
        <v>98</v>
      </c>
      <c r="B573" s="2073" t="s">
        <v>22119</v>
      </c>
      <c r="C573" s="841" t="s">
        <v>22120</v>
      </c>
      <c r="D573" s="841"/>
      <c r="E573" s="841">
        <v>0.8</v>
      </c>
      <c r="F573" s="841">
        <v>0.6</v>
      </c>
      <c r="G573" s="841">
        <v>0.6</v>
      </c>
      <c r="H573" s="2392"/>
      <c r="I573" s="2"/>
      <c r="J573" s="2"/>
      <c r="K573" s="2"/>
      <c r="L573" s="2"/>
      <c r="M573" s="2"/>
      <c r="N573" s="2"/>
      <c r="O573" s="2"/>
      <c r="P573" s="841">
        <v>0.2</v>
      </c>
      <c r="Q573" s="841">
        <v>0.2</v>
      </c>
      <c r="R573" s="841" t="s">
        <v>22245</v>
      </c>
      <c r="S573" s="2"/>
      <c r="T573" s="2"/>
      <c r="U573" s="2"/>
      <c r="V573" s="841"/>
      <c r="W573" s="2397"/>
      <c r="X573" s="841"/>
      <c r="Y573" s="841"/>
      <c r="Z573" s="841">
        <v>0.8</v>
      </c>
      <c r="AA573" s="841"/>
    </row>
    <row r="574" spans="1:27">
      <c r="A574" s="2231">
        <v>99</v>
      </c>
      <c r="B574" s="2073" t="s">
        <v>22121</v>
      </c>
      <c r="C574" s="841" t="s">
        <v>22122</v>
      </c>
      <c r="D574" s="841"/>
      <c r="E574" s="841">
        <v>0.9</v>
      </c>
      <c r="F574" s="841"/>
      <c r="G574" s="841"/>
      <c r="H574" s="2392"/>
      <c r="I574" s="2"/>
      <c r="J574" s="2"/>
      <c r="K574" s="2"/>
      <c r="L574" s="2"/>
      <c r="M574" s="2"/>
      <c r="N574" s="2"/>
      <c r="O574" s="2"/>
      <c r="P574" s="841">
        <v>0.9</v>
      </c>
      <c r="Q574" s="841"/>
      <c r="R574" s="841" t="s">
        <v>22245</v>
      </c>
      <c r="S574" s="2"/>
      <c r="T574" s="2"/>
      <c r="U574" s="2"/>
      <c r="V574" s="841"/>
      <c r="W574" s="2397"/>
      <c r="X574" s="841"/>
      <c r="Y574" s="841"/>
      <c r="Z574" s="841"/>
      <c r="AA574" s="841">
        <v>0.9</v>
      </c>
    </row>
    <row r="575" spans="1:27">
      <c r="A575" s="2231" t="s">
        <v>22123</v>
      </c>
      <c r="B575" s="2073" t="s">
        <v>22121</v>
      </c>
      <c r="C575" s="841" t="s">
        <v>22122</v>
      </c>
      <c r="D575" s="841"/>
      <c r="E575" s="841">
        <v>0.7</v>
      </c>
      <c r="F575" s="841"/>
      <c r="G575" s="841"/>
      <c r="H575" s="2392"/>
      <c r="I575" s="2"/>
      <c r="J575" s="2"/>
      <c r="K575" s="2"/>
      <c r="L575" s="2"/>
      <c r="M575" s="2"/>
      <c r="N575" s="2"/>
      <c r="O575" s="2"/>
      <c r="P575" s="841">
        <v>0.7</v>
      </c>
      <c r="Q575" s="841"/>
      <c r="R575" s="841" t="s">
        <v>55</v>
      </c>
      <c r="S575" s="2"/>
      <c r="T575" s="2"/>
      <c r="U575" s="2"/>
      <c r="V575" s="841"/>
      <c r="W575" s="2397"/>
      <c r="X575" s="841"/>
      <c r="Y575" s="841"/>
      <c r="Z575" s="841"/>
      <c r="AA575" s="841">
        <v>0.7</v>
      </c>
    </row>
    <row r="576" spans="1:27">
      <c r="A576" s="2368">
        <v>100</v>
      </c>
      <c r="B576" s="2073" t="s">
        <v>7300</v>
      </c>
      <c r="C576" s="841" t="s">
        <v>22124</v>
      </c>
      <c r="D576" s="841"/>
      <c r="E576" s="841">
        <v>0.5</v>
      </c>
      <c r="F576" s="841"/>
      <c r="G576" s="841"/>
      <c r="H576" s="2392"/>
      <c r="I576" s="2"/>
      <c r="J576" s="2"/>
      <c r="K576" s="2"/>
      <c r="L576" s="2"/>
      <c r="M576" s="2"/>
      <c r="N576" s="2"/>
      <c r="O576" s="2"/>
      <c r="P576" s="841">
        <v>0.5</v>
      </c>
      <c r="Q576" s="841">
        <v>0.5</v>
      </c>
      <c r="R576" s="841" t="s">
        <v>55</v>
      </c>
      <c r="S576" s="2"/>
      <c r="T576" s="2"/>
      <c r="U576" s="2"/>
      <c r="V576" s="841"/>
      <c r="W576" s="2397"/>
      <c r="X576" s="841"/>
      <c r="Y576" s="841"/>
      <c r="Z576" s="841"/>
      <c r="AA576" s="841">
        <v>0.5</v>
      </c>
    </row>
    <row r="577" spans="1:27">
      <c r="A577" s="2368">
        <v>101</v>
      </c>
      <c r="B577" s="2230" t="s">
        <v>22125</v>
      </c>
      <c r="C577" s="2231" t="s">
        <v>22126</v>
      </c>
      <c r="D577" s="2231"/>
      <c r="E577" s="2231">
        <v>0.4</v>
      </c>
      <c r="F577" s="2231"/>
      <c r="G577" s="2231"/>
      <c r="H577" s="834"/>
      <c r="I577" s="2"/>
      <c r="J577" s="2"/>
      <c r="K577" s="2"/>
      <c r="L577" s="2"/>
      <c r="M577" s="2"/>
      <c r="N577" s="2"/>
      <c r="O577" s="2"/>
      <c r="P577" s="2231">
        <v>0.4</v>
      </c>
      <c r="Q577" s="2231">
        <v>0.4</v>
      </c>
      <c r="R577" s="2231" t="s">
        <v>55</v>
      </c>
      <c r="S577" s="2"/>
      <c r="T577" s="2"/>
      <c r="U577" s="2"/>
      <c r="V577" s="2231"/>
      <c r="W577" s="847"/>
      <c r="X577" s="2231"/>
      <c r="Y577" s="2231"/>
      <c r="Z577" s="2231"/>
      <c r="AA577" s="2231">
        <v>0.4</v>
      </c>
    </row>
    <row r="578" spans="1:27">
      <c r="A578" s="2368">
        <v>102</v>
      </c>
      <c r="B578" s="2073" t="s">
        <v>6328</v>
      </c>
      <c r="C578" s="841" t="s">
        <v>22127</v>
      </c>
      <c r="D578" s="841"/>
      <c r="E578" s="841">
        <v>0.2</v>
      </c>
      <c r="F578" s="841"/>
      <c r="G578" s="841"/>
      <c r="H578" s="2392"/>
      <c r="I578" s="2"/>
      <c r="J578" s="2"/>
      <c r="K578" s="2"/>
      <c r="L578" s="2"/>
      <c r="M578" s="2"/>
      <c r="N578" s="2"/>
      <c r="O578" s="2"/>
      <c r="P578" s="841">
        <v>0.2</v>
      </c>
      <c r="Q578" s="841">
        <v>0.2</v>
      </c>
      <c r="R578" s="841" t="s">
        <v>55</v>
      </c>
      <c r="S578" s="2"/>
      <c r="T578" s="2"/>
      <c r="U578" s="2"/>
      <c r="V578" s="841"/>
      <c r="W578" s="2397"/>
      <c r="X578" s="841"/>
      <c r="Y578" s="841"/>
      <c r="Z578" s="841"/>
      <c r="AA578" s="841">
        <v>0.2</v>
      </c>
    </row>
    <row r="579" spans="1:27">
      <c r="A579" s="2368">
        <v>103</v>
      </c>
      <c r="B579" s="2073" t="s">
        <v>16067</v>
      </c>
      <c r="C579" s="841" t="s">
        <v>22128</v>
      </c>
      <c r="D579" s="841"/>
      <c r="E579" s="841">
        <v>0.5</v>
      </c>
      <c r="F579" s="841"/>
      <c r="G579" s="841"/>
      <c r="H579" s="2392"/>
      <c r="I579" s="2"/>
      <c r="J579" s="2"/>
      <c r="K579" s="2"/>
      <c r="L579" s="2"/>
      <c r="M579" s="2"/>
      <c r="N579" s="2"/>
      <c r="O579" s="2"/>
      <c r="P579" s="841">
        <v>0.5</v>
      </c>
      <c r="Q579" s="841">
        <v>0.5</v>
      </c>
      <c r="R579" s="841" t="s">
        <v>55</v>
      </c>
      <c r="S579" s="2"/>
      <c r="T579" s="2"/>
      <c r="U579" s="2"/>
      <c r="V579" s="841"/>
      <c r="W579" s="2397"/>
      <c r="X579" s="841"/>
      <c r="Y579" s="841"/>
      <c r="Z579" s="841"/>
      <c r="AA579" s="841">
        <v>0.5</v>
      </c>
    </row>
    <row r="580" spans="1:27">
      <c r="A580" s="2368">
        <v>104</v>
      </c>
      <c r="B580" s="2230" t="s">
        <v>7412</v>
      </c>
      <c r="C580" s="2231" t="s">
        <v>22129</v>
      </c>
      <c r="D580" s="2231"/>
      <c r="E580" s="2231">
        <v>0.3</v>
      </c>
      <c r="F580" s="2231"/>
      <c r="G580" s="2231"/>
      <c r="H580" s="834"/>
      <c r="I580" s="2"/>
      <c r="J580" s="2"/>
      <c r="K580" s="2"/>
      <c r="L580" s="2"/>
      <c r="M580" s="2"/>
      <c r="N580" s="2"/>
      <c r="O580" s="2"/>
      <c r="P580" s="2231">
        <v>0.3</v>
      </c>
      <c r="Q580" s="2231">
        <v>0.3</v>
      </c>
      <c r="R580" s="2231" t="s">
        <v>55</v>
      </c>
      <c r="S580" s="2"/>
      <c r="T580" s="2"/>
      <c r="U580" s="2"/>
      <c r="V580" s="2231"/>
      <c r="W580" s="847"/>
      <c r="X580" s="2231"/>
      <c r="Y580" s="2231"/>
      <c r="Z580" s="2231"/>
      <c r="AA580" s="2231">
        <v>0.3</v>
      </c>
    </row>
    <row r="581" spans="1:27">
      <c r="A581" s="2368">
        <v>105</v>
      </c>
      <c r="B581" s="2073" t="s">
        <v>22130</v>
      </c>
      <c r="C581" s="841" t="s">
        <v>22131</v>
      </c>
      <c r="D581" s="841"/>
      <c r="E581" s="841">
        <v>0.2</v>
      </c>
      <c r="F581" s="841"/>
      <c r="G581" s="841"/>
      <c r="H581" s="2392"/>
      <c r="I581" s="2"/>
      <c r="J581" s="2"/>
      <c r="K581" s="2"/>
      <c r="L581" s="2"/>
      <c r="M581" s="2"/>
      <c r="N581" s="2"/>
      <c r="O581" s="2"/>
      <c r="P581" s="841">
        <v>0.2</v>
      </c>
      <c r="Q581" s="841">
        <v>0.2</v>
      </c>
      <c r="R581" s="841" t="s">
        <v>55</v>
      </c>
      <c r="S581" s="2"/>
      <c r="T581" s="2"/>
      <c r="U581" s="2"/>
      <c r="V581" s="841"/>
      <c r="W581" s="2397"/>
      <c r="X581" s="841"/>
      <c r="Y581" s="841"/>
      <c r="Z581" s="841"/>
      <c r="AA581" s="841">
        <v>0.2</v>
      </c>
    </row>
    <row r="582" spans="1:27">
      <c r="A582" s="2368">
        <v>106</v>
      </c>
      <c r="B582" s="2384" t="s">
        <v>22132</v>
      </c>
      <c r="C582" s="841" t="s">
        <v>22133</v>
      </c>
      <c r="D582" s="841"/>
      <c r="E582" s="841">
        <v>0.2</v>
      </c>
      <c r="F582" s="841"/>
      <c r="G582" s="841"/>
      <c r="H582" s="2392"/>
      <c r="I582" s="2"/>
      <c r="J582" s="2"/>
      <c r="K582" s="2"/>
      <c r="L582" s="2"/>
      <c r="M582" s="2"/>
      <c r="N582" s="2"/>
      <c r="O582" s="2"/>
      <c r="P582" s="841">
        <v>0.2</v>
      </c>
      <c r="Q582" s="841">
        <v>0.2</v>
      </c>
      <c r="R582" s="841" t="s">
        <v>55</v>
      </c>
      <c r="S582" s="2"/>
      <c r="T582" s="2"/>
      <c r="U582" s="2"/>
      <c r="V582" s="841"/>
      <c r="W582" s="2397"/>
      <c r="X582" s="841"/>
      <c r="Y582" s="841"/>
      <c r="Z582" s="841"/>
      <c r="AA582" s="841">
        <v>0.2</v>
      </c>
    </row>
    <row r="583" spans="1:27">
      <c r="A583" s="2368">
        <v>107</v>
      </c>
      <c r="B583" s="2230" t="s">
        <v>22134</v>
      </c>
      <c r="C583" s="2231" t="s">
        <v>22135</v>
      </c>
      <c r="D583" s="2231"/>
      <c r="E583" s="2231">
        <v>0.1</v>
      </c>
      <c r="F583" s="2231"/>
      <c r="G583" s="2231"/>
      <c r="H583" s="834"/>
      <c r="I583" s="2"/>
      <c r="J583" s="2"/>
      <c r="K583" s="2"/>
      <c r="L583" s="2"/>
      <c r="M583" s="2"/>
      <c r="N583" s="2"/>
      <c r="O583" s="2"/>
      <c r="P583" s="2231">
        <v>0.1</v>
      </c>
      <c r="Q583" s="2231">
        <v>0.1</v>
      </c>
      <c r="R583" s="2231" t="s">
        <v>55</v>
      </c>
      <c r="S583" s="2"/>
      <c r="T583" s="2"/>
      <c r="U583" s="2"/>
      <c r="V583" s="2231"/>
      <c r="W583" s="847"/>
      <c r="X583" s="2231"/>
      <c r="Y583" s="2231"/>
      <c r="Z583" s="2231"/>
      <c r="AA583" s="2231">
        <v>0.1</v>
      </c>
    </row>
    <row r="584" spans="1:27">
      <c r="A584" s="2231">
        <v>108</v>
      </c>
      <c r="B584" s="2073" t="s">
        <v>22136</v>
      </c>
      <c r="C584" s="2379" t="s">
        <v>22137</v>
      </c>
      <c r="D584" s="841"/>
      <c r="E584" s="841">
        <v>0.2</v>
      </c>
      <c r="F584" s="841"/>
      <c r="G584" s="841"/>
      <c r="H584" s="2392"/>
      <c r="I584" s="2"/>
      <c r="J584" s="2"/>
      <c r="K584" s="2"/>
      <c r="L584" s="2"/>
      <c r="M584" s="2"/>
      <c r="N584" s="2"/>
      <c r="O584" s="2"/>
      <c r="P584" s="841">
        <v>0.2</v>
      </c>
      <c r="Q584" s="841"/>
      <c r="R584" s="841" t="s">
        <v>22245</v>
      </c>
      <c r="S584" s="2"/>
      <c r="T584" s="2"/>
      <c r="U584" s="2"/>
      <c r="V584" s="841"/>
      <c r="W584" s="2397"/>
      <c r="X584" s="841"/>
      <c r="Y584" s="841"/>
      <c r="Z584" s="841"/>
      <c r="AA584" s="841">
        <v>0.2</v>
      </c>
    </row>
    <row r="585" spans="1:27">
      <c r="A585" s="2231" t="s">
        <v>22138</v>
      </c>
      <c r="B585" s="2073" t="s">
        <v>22139</v>
      </c>
      <c r="C585" s="2379"/>
      <c r="D585" s="841"/>
      <c r="E585" s="841">
        <v>1.2</v>
      </c>
      <c r="F585" s="841"/>
      <c r="G585" s="841"/>
      <c r="H585" s="2392"/>
      <c r="I585" s="2"/>
      <c r="J585" s="2"/>
      <c r="K585" s="2"/>
      <c r="L585" s="2"/>
      <c r="M585" s="2"/>
      <c r="N585" s="2"/>
      <c r="O585" s="2"/>
      <c r="P585" s="841">
        <v>1.2</v>
      </c>
      <c r="Q585" s="841">
        <v>1.2</v>
      </c>
      <c r="R585" s="841" t="s">
        <v>55</v>
      </c>
      <c r="S585" s="2"/>
      <c r="T585" s="2"/>
      <c r="U585" s="2"/>
      <c r="V585" s="841"/>
      <c r="W585" s="2397"/>
      <c r="X585" s="841"/>
      <c r="Y585" s="841"/>
      <c r="Z585" s="841"/>
      <c r="AA585" s="841">
        <v>1.2</v>
      </c>
    </row>
    <row r="586" spans="1:27">
      <c r="A586" s="2368">
        <v>109</v>
      </c>
      <c r="B586" s="2230" t="s">
        <v>22140</v>
      </c>
      <c r="C586" s="2231" t="s">
        <v>22141</v>
      </c>
      <c r="D586" s="2231"/>
      <c r="E586" s="2231">
        <v>0.4</v>
      </c>
      <c r="F586" s="2231"/>
      <c r="G586" s="2231"/>
      <c r="H586" s="834"/>
      <c r="I586" s="2"/>
      <c r="J586" s="2"/>
      <c r="K586" s="2"/>
      <c r="L586" s="2"/>
      <c r="M586" s="2"/>
      <c r="N586" s="2"/>
      <c r="O586" s="2"/>
      <c r="P586" s="2231">
        <v>0.4</v>
      </c>
      <c r="Q586" s="2231">
        <v>0.4</v>
      </c>
      <c r="R586" s="2231" t="s">
        <v>55</v>
      </c>
      <c r="S586" s="2"/>
      <c r="T586" s="2"/>
      <c r="U586" s="2"/>
      <c r="V586" s="2231"/>
      <c r="W586" s="847"/>
      <c r="X586" s="2231"/>
      <c r="Y586" s="2231"/>
      <c r="Z586" s="2231"/>
      <c r="AA586" s="2231">
        <v>0.4</v>
      </c>
    </row>
    <row r="587" spans="1:27">
      <c r="A587" s="2368">
        <v>110</v>
      </c>
      <c r="B587" s="2230" t="s">
        <v>22142</v>
      </c>
      <c r="C587" s="2231" t="s">
        <v>22143</v>
      </c>
      <c r="D587" s="2231"/>
      <c r="E587" s="2231">
        <v>0.2</v>
      </c>
      <c r="F587" s="2231"/>
      <c r="G587" s="2231"/>
      <c r="H587" s="834"/>
      <c r="I587" s="2"/>
      <c r="J587" s="2"/>
      <c r="K587" s="2"/>
      <c r="L587" s="2"/>
      <c r="M587" s="2"/>
      <c r="N587" s="2"/>
      <c r="O587" s="2"/>
      <c r="P587" s="2231">
        <v>0.2</v>
      </c>
      <c r="Q587" s="2231">
        <v>0.2</v>
      </c>
      <c r="R587" s="2231" t="s">
        <v>55</v>
      </c>
      <c r="S587" s="2"/>
      <c r="T587" s="2"/>
      <c r="U587" s="2"/>
      <c r="V587" s="2231"/>
      <c r="W587" s="847"/>
      <c r="X587" s="2231"/>
      <c r="Y587" s="2231"/>
      <c r="Z587" s="2231"/>
      <c r="AA587" s="2231">
        <v>0.2</v>
      </c>
    </row>
    <row r="588" spans="1:27">
      <c r="A588" s="2368">
        <v>111</v>
      </c>
      <c r="B588" s="2230" t="s">
        <v>22144</v>
      </c>
      <c r="C588" s="2231" t="s">
        <v>22145</v>
      </c>
      <c r="D588" s="2231"/>
      <c r="E588" s="2231">
        <v>0.3</v>
      </c>
      <c r="F588" s="2231"/>
      <c r="G588" s="2231"/>
      <c r="H588" s="834"/>
      <c r="I588" s="2"/>
      <c r="J588" s="2"/>
      <c r="K588" s="2"/>
      <c r="L588" s="2"/>
      <c r="M588" s="2"/>
      <c r="N588" s="2"/>
      <c r="O588" s="2"/>
      <c r="P588" s="2231">
        <v>0.3</v>
      </c>
      <c r="Q588" s="2231">
        <v>0.3</v>
      </c>
      <c r="R588" s="2231" t="s">
        <v>55</v>
      </c>
      <c r="S588" s="2"/>
      <c r="T588" s="2"/>
      <c r="U588" s="2"/>
      <c r="V588" s="2231"/>
      <c r="W588" s="847"/>
      <c r="X588" s="2231"/>
      <c r="Y588" s="2231"/>
      <c r="Z588" s="2231"/>
      <c r="AA588" s="2231">
        <v>0.3</v>
      </c>
    </row>
    <row r="589" spans="1:27">
      <c r="A589" s="2368">
        <v>112</v>
      </c>
      <c r="B589" s="2073" t="s">
        <v>22146</v>
      </c>
      <c r="C589" s="841" t="s">
        <v>22147</v>
      </c>
      <c r="D589" s="841"/>
      <c r="E589" s="841">
        <v>1.3</v>
      </c>
      <c r="F589" s="841">
        <v>0.5</v>
      </c>
      <c r="G589" s="841">
        <v>0.5</v>
      </c>
      <c r="H589" s="2392"/>
      <c r="I589" s="2"/>
      <c r="J589" s="2"/>
      <c r="K589" s="2"/>
      <c r="L589" s="2"/>
      <c r="M589" s="2"/>
      <c r="N589" s="2"/>
      <c r="O589" s="2"/>
      <c r="P589" s="841">
        <v>0.8</v>
      </c>
      <c r="Q589" s="841">
        <v>0.8</v>
      </c>
      <c r="R589" s="841" t="s">
        <v>55</v>
      </c>
      <c r="S589" s="2"/>
      <c r="T589" s="2"/>
      <c r="U589" s="2"/>
      <c r="V589" s="841"/>
      <c r="W589" s="2397"/>
      <c r="X589" s="841"/>
      <c r="Y589" s="841"/>
      <c r="Z589" s="841"/>
      <c r="AA589" s="841">
        <v>1.3</v>
      </c>
    </row>
    <row r="590" spans="1:27">
      <c r="A590" s="2368">
        <v>113</v>
      </c>
      <c r="B590" s="2230" t="s">
        <v>22148</v>
      </c>
      <c r="C590" s="2231" t="s">
        <v>22149</v>
      </c>
      <c r="D590" s="2231"/>
      <c r="E590" s="2231">
        <v>0.4</v>
      </c>
      <c r="F590" s="2231"/>
      <c r="G590" s="2231"/>
      <c r="H590" s="834"/>
      <c r="I590" s="2"/>
      <c r="J590" s="2"/>
      <c r="K590" s="2"/>
      <c r="L590" s="2"/>
      <c r="M590" s="2"/>
      <c r="N590" s="2"/>
      <c r="O590" s="2"/>
      <c r="P590" s="2231">
        <v>0.4</v>
      </c>
      <c r="Q590" s="2231">
        <v>0.4</v>
      </c>
      <c r="R590" s="2231" t="s">
        <v>55</v>
      </c>
      <c r="S590" s="2"/>
      <c r="T590" s="2"/>
      <c r="U590" s="2"/>
      <c r="V590" s="2231"/>
      <c r="W590" s="847"/>
      <c r="X590" s="2231"/>
      <c r="Y590" s="2231"/>
      <c r="Z590" s="2231"/>
      <c r="AA590" s="2231">
        <v>0.4</v>
      </c>
    </row>
    <row r="591" spans="1:27">
      <c r="A591" s="2368">
        <v>114</v>
      </c>
      <c r="B591" s="2230" t="s">
        <v>22150</v>
      </c>
      <c r="C591" s="2231" t="s">
        <v>22151</v>
      </c>
      <c r="D591" s="2231"/>
      <c r="E591" s="2231">
        <v>0.4</v>
      </c>
      <c r="F591" s="2231"/>
      <c r="G591" s="2231"/>
      <c r="H591" s="834"/>
      <c r="I591" s="2"/>
      <c r="J591" s="2"/>
      <c r="K591" s="2"/>
      <c r="L591" s="2"/>
      <c r="M591" s="2"/>
      <c r="N591" s="2"/>
      <c r="O591" s="2"/>
      <c r="P591" s="2231">
        <v>0.4</v>
      </c>
      <c r="Q591" s="2231">
        <v>0.4</v>
      </c>
      <c r="R591" s="2231" t="s">
        <v>55</v>
      </c>
      <c r="S591" s="2"/>
      <c r="T591" s="2"/>
      <c r="U591" s="2"/>
      <c r="V591" s="2231"/>
      <c r="W591" s="847"/>
      <c r="X591" s="2231"/>
      <c r="Y591" s="2231"/>
      <c r="Z591" s="2231"/>
      <c r="AA591" s="2231">
        <v>0.4</v>
      </c>
    </row>
    <row r="592" spans="1:27">
      <c r="A592" s="2368">
        <v>115</v>
      </c>
      <c r="B592" s="2230" t="s">
        <v>22152</v>
      </c>
      <c r="C592" s="2231" t="s">
        <v>22153</v>
      </c>
      <c r="D592" s="2231"/>
      <c r="E592" s="2231">
        <v>0.4</v>
      </c>
      <c r="F592" s="2231"/>
      <c r="G592" s="2231"/>
      <c r="H592" s="834"/>
      <c r="I592" s="2"/>
      <c r="J592" s="2"/>
      <c r="K592" s="2"/>
      <c r="L592" s="2"/>
      <c r="M592" s="2"/>
      <c r="N592" s="2"/>
      <c r="O592" s="2"/>
      <c r="P592" s="2231">
        <v>0.4</v>
      </c>
      <c r="Q592" s="2231">
        <v>0.4</v>
      </c>
      <c r="R592" s="2231" t="s">
        <v>55</v>
      </c>
      <c r="S592" s="2"/>
      <c r="T592" s="2"/>
      <c r="U592" s="2"/>
      <c r="V592" s="2231"/>
      <c r="W592" s="847"/>
      <c r="X592" s="2231"/>
      <c r="Y592" s="2231"/>
      <c r="Z592" s="2231"/>
      <c r="AA592" s="2231">
        <v>0.4</v>
      </c>
    </row>
    <row r="593" spans="1:27">
      <c r="A593" s="2368">
        <v>116</v>
      </c>
      <c r="B593" s="2230" t="s">
        <v>22154</v>
      </c>
      <c r="C593" s="2231" t="s">
        <v>22155</v>
      </c>
      <c r="D593" s="2231"/>
      <c r="E593" s="2231">
        <v>0.3</v>
      </c>
      <c r="F593" s="2231"/>
      <c r="G593" s="2231"/>
      <c r="H593" s="834"/>
      <c r="I593" s="2"/>
      <c r="J593" s="2"/>
      <c r="K593" s="2"/>
      <c r="L593" s="2"/>
      <c r="M593" s="2"/>
      <c r="N593" s="2"/>
      <c r="O593" s="2"/>
      <c r="P593" s="2231">
        <v>0.3</v>
      </c>
      <c r="Q593" s="2231">
        <v>0.3</v>
      </c>
      <c r="R593" s="2231" t="s">
        <v>55</v>
      </c>
      <c r="S593" s="2"/>
      <c r="T593" s="2"/>
      <c r="U593" s="2"/>
      <c r="V593" s="2231"/>
      <c r="W593" s="847"/>
      <c r="X593" s="2231"/>
      <c r="Y593" s="2231"/>
      <c r="Z593" s="2231"/>
      <c r="AA593" s="2231">
        <v>0.3</v>
      </c>
    </row>
    <row r="594" spans="1:27">
      <c r="A594" s="2368">
        <v>117</v>
      </c>
      <c r="B594" s="2230" t="s">
        <v>22156</v>
      </c>
      <c r="C594" s="2231" t="s">
        <v>22157</v>
      </c>
      <c r="D594" s="2231"/>
      <c r="E594" s="2231">
        <v>0.3</v>
      </c>
      <c r="F594" s="2231"/>
      <c r="G594" s="2231"/>
      <c r="H594" s="834"/>
      <c r="I594" s="2"/>
      <c r="J594" s="2"/>
      <c r="K594" s="2"/>
      <c r="L594" s="2"/>
      <c r="M594" s="2"/>
      <c r="N594" s="2"/>
      <c r="O594" s="2"/>
      <c r="P594" s="2231">
        <v>0.3</v>
      </c>
      <c r="Q594" s="2231">
        <v>0.3</v>
      </c>
      <c r="R594" s="2231" t="s">
        <v>55</v>
      </c>
      <c r="S594" s="2"/>
      <c r="T594" s="2"/>
      <c r="U594" s="2"/>
      <c r="V594" s="2231"/>
      <c r="W594" s="847"/>
      <c r="X594" s="2231"/>
      <c r="Y594" s="2231"/>
      <c r="Z594" s="2231"/>
      <c r="AA594" s="2231">
        <v>0.3</v>
      </c>
    </row>
    <row r="595" spans="1:27">
      <c r="A595" s="2368">
        <v>118</v>
      </c>
      <c r="B595" s="2230" t="s">
        <v>22158</v>
      </c>
      <c r="C595" s="2231" t="s">
        <v>22159</v>
      </c>
      <c r="D595" s="2231"/>
      <c r="E595" s="2231">
        <v>0.2</v>
      </c>
      <c r="F595" s="2231"/>
      <c r="G595" s="2231"/>
      <c r="H595" s="834"/>
      <c r="I595" s="2"/>
      <c r="J595" s="2"/>
      <c r="K595" s="2"/>
      <c r="L595" s="2"/>
      <c r="M595" s="2"/>
      <c r="N595" s="2"/>
      <c r="O595" s="2"/>
      <c r="P595" s="2231">
        <v>0.2</v>
      </c>
      <c r="Q595" s="2231">
        <v>0.2</v>
      </c>
      <c r="R595" s="2231" t="s">
        <v>55</v>
      </c>
      <c r="S595" s="2"/>
      <c r="T595" s="2"/>
      <c r="U595" s="2"/>
      <c r="V595" s="2231"/>
      <c r="W595" s="847"/>
      <c r="X595" s="2231"/>
      <c r="Y595" s="2231"/>
      <c r="Z595" s="2231"/>
      <c r="AA595" s="2231">
        <v>0.2</v>
      </c>
    </row>
    <row r="596" spans="1:27">
      <c r="A596" s="2368">
        <v>119</v>
      </c>
      <c r="B596" s="2230" t="s">
        <v>22160</v>
      </c>
      <c r="C596" s="2231" t="s">
        <v>22161</v>
      </c>
      <c r="D596" s="2231"/>
      <c r="E596" s="2231">
        <v>0.4</v>
      </c>
      <c r="F596" s="2231"/>
      <c r="G596" s="2231"/>
      <c r="H596" s="834"/>
      <c r="I596" s="2"/>
      <c r="J596" s="2"/>
      <c r="K596" s="2"/>
      <c r="L596" s="2"/>
      <c r="M596" s="2"/>
      <c r="N596" s="2"/>
      <c r="O596" s="2"/>
      <c r="P596" s="2231">
        <v>0.4</v>
      </c>
      <c r="Q596" s="2231">
        <v>0.4</v>
      </c>
      <c r="R596" s="2231" t="s">
        <v>55</v>
      </c>
      <c r="S596" s="2"/>
      <c r="T596" s="2"/>
      <c r="U596" s="2"/>
      <c r="V596" s="2231"/>
      <c r="W596" s="847"/>
      <c r="X596" s="2231"/>
      <c r="Y596" s="2231"/>
      <c r="Z596" s="2231"/>
      <c r="AA596" s="2231">
        <v>0.4</v>
      </c>
    </row>
    <row r="597" spans="1:27">
      <c r="A597" s="2368">
        <v>120</v>
      </c>
      <c r="B597" s="2230" t="s">
        <v>22162</v>
      </c>
      <c r="C597" s="2231" t="s">
        <v>22163</v>
      </c>
      <c r="D597" s="2231"/>
      <c r="E597" s="2231">
        <v>0.3</v>
      </c>
      <c r="F597" s="2231"/>
      <c r="G597" s="2231"/>
      <c r="H597" s="834"/>
      <c r="I597" s="2"/>
      <c r="J597" s="2"/>
      <c r="K597" s="2"/>
      <c r="L597" s="2"/>
      <c r="M597" s="2"/>
      <c r="N597" s="2"/>
      <c r="O597" s="2"/>
      <c r="P597" s="2231">
        <v>0.3</v>
      </c>
      <c r="Q597" s="2231">
        <v>0.3</v>
      </c>
      <c r="R597" s="2231" t="s">
        <v>55</v>
      </c>
      <c r="S597" s="2"/>
      <c r="T597" s="2"/>
      <c r="U597" s="2"/>
      <c r="V597" s="2231"/>
      <c r="W597" s="847"/>
      <c r="X597" s="2231"/>
      <c r="Y597" s="2231"/>
      <c r="Z597" s="2231"/>
      <c r="AA597" s="2231">
        <v>0.3</v>
      </c>
    </row>
    <row r="598" spans="1:27">
      <c r="A598" s="2368">
        <v>121</v>
      </c>
      <c r="B598" s="2230" t="s">
        <v>22164</v>
      </c>
      <c r="C598" s="2231" t="s">
        <v>22165</v>
      </c>
      <c r="D598" s="2231"/>
      <c r="E598" s="2231">
        <v>0.4</v>
      </c>
      <c r="F598" s="2231"/>
      <c r="G598" s="2231"/>
      <c r="H598" s="834"/>
      <c r="I598" s="2"/>
      <c r="J598" s="2"/>
      <c r="K598" s="2"/>
      <c r="L598" s="2"/>
      <c r="M598" s="2"/>
      <c r="N598" s="2"/>
      <c r="O598" s="2"/>
      <c r="P598" s="2231">
        <v>0.4</v>
      </c>
      <c r="Q598" s="2231">
        <v>0.4</v>
      </c>
      <c r="R598" s="2231" t="s">
        <v>55</v>
      </c>
      <c r="S598" s="2"/>
      <c r="T598" s="2"/>
      <c r="U598" s="2"/>
      <c r="V598" s="2231"/>
      <c r="W598" s="847"/>
      <c r="X598" s="2231"/>
      <c r="Y598" s="2231"/>
      <c r="Z598" s="2231"/>
      <c r="AA598" s="2231">
        <v>0.4</v>
      </c>
    </row>
    <row r="599" spans="1:27">
      <c r="A599" s="2368">
        <v>122</v>
      </c>
      <c r="B599" s="2230" t="s">
        <v>22166</v>
      </c>
      <c r="C599" s="2231" t="s">
        <v>22167</v>
      </c>
      <c r="D599" s="2231"/>
      <c r="E599" s="2231">
        <v>0.3</v>
      </c>
      <c r="F599" s="2231"/>
      <c r="G599" s="2231"/>
      <c r="H599" s="834"/>
      <c r="I599" s="2"/>
      <c r="J599" s="2"/>
      <c r="K599" s="2"/>
      <c r="L599" s="2"/>
      <c r="M599" s="2"/>
      <c r="N599" s="2"/>
      <c r="O599" s="2"/>
      <c r="P599" s="2231">
        <v>0.3</v>
      </c>
      <c r="Q599" s="2231">
        <v>0.3</v>
      </c>
      <c r="R599" s="2231" t="s">
        <v>55</v>
      </c>
      <c r="S599" s="2"/>
      <c r="T599" s="2"/>
      <c r="U599" s="2"/>
      <c r="V599" s="2231"/>
      <c r="W599" s="847"/>
      <c r="X599" s="2231"/>
      <c r="Y599" s="2231"/>
      <c r="Z599" s="2231"/>
      <c r="AA599" s="2231">
        <v>0.3</v>
      </c>
    </row>
    <row r="600" spans="1:27">
      <c r="A600" s="2368">
        <v>123</v>
      </c>
      <c r="B600" s="2377" t="s">
        <v>22168</v>
      </c>
      <c r="C600" s="842" t="s">
        <v>22169</v>
      </c>
      <c r="D600" s="842"/>
      <c r="E600" s="844">
        <v>0.3</v>
      </c>
      <c r="F600" s="844"/>
      <c r="G600" s="844"/>
      <c r="H600" s="2393"/>
      <c r="I600" s="2"/>
      <c r="J600" s="2"/>
      <c r="K600" s="2"/>
      <c r="L600" s="2"/>
      <c r="M600" s="2"/>
      <c r="N600" s="2"/>
      <c r="O600" s="2"/>
      <c r="P600" s="844">
        <v>0.3</v>
      </c>
      <c r="Q600" s="844">
        <v>0.3</v>
      </c>
      <c r="R600" s="844" t="s">
        <v>55</v>
      </c>
      <c r="S600" s="2"/>
      <c r="T600" s="2"/>
      <c r="U600" s="2"/>
      <c r="V600" s="844"/>
      <c r="W600" s="2398"/>
      <c r="X600" s="844"/>
      <c r="Y600" s="844"/>
      <c r="Z600" s="844"/>
      <c r="AA600" s="844">
        <v>0.3</v>
      </c>
    </row>
    <row r="601" spans="1:27">
      <c r="A601" s="2368">
        <v>124</v>
      </c>
      <c r="B601" s="2230" t="s">
        <v>22170</v>
      </c>
      <c r="C601" s="2231" t="s">
        <v>22171</v>
      </c>
      <c r="D601" s="2231"/>
      <c r="E601" s="2231">
        <v>0.6</v>
      </c>
      <c r="F601" s="2231"/>
      <c r="G601" s="2231"/>
      <c r="H601" s="834"/>
      <c r="I601" s="2"/>
      <c r="J601" s="2"/>
      <c r="K601" s="2"/>
      <c r="L601" s="2"/>
      <c r="M601" s="2"/>
      <c r="N601" s="2"/>
      <c r="O601" s="2"/>
      <c r="P601" s="2231">
        <v>0.6</v>
      </c>
      <c r="Q601" s="2231">
        <v>0.6</v>
      </c>
      <c r="R601" s="2231" t="s">
        <v>55</v>
      </c>
      <c r="S601" s="2"/>
      <c r="T601" s="2"/>
      <c r="U601" s="2"/>
      <c r="V601" s="2231"/>
      <c r="W601" s="847"/>
      <c r="X601" s="2231"/>
      <c r="Y601" s="2231"/>
      <c r="Z601" s="2231"/>
      <c r="AA601" s="2231">
        <v>0.6</v>
      </c>
    </row>
    <row r="602" spans="1:27">
      <c r="A602" s="2368">
        <v>125</v>
      </c>
      <c r="B602" s="2230" t="s">
        <v>22172</v>
      </c>
      <c r="C602" s="2231" t="s">
        <v>22173</v>
      </c>
      <c r="D602" s="2231"/>
      <c r="E602" s="2231">
        <v>0.5</v>
      </c>
      <c r="F602" s="2231"/>
      <c r="G602" s="2231"/>
      <c r="H602" s="834"/>
      <c r="I602" s="2"/>
      <c r="J602" s="2"/>
      <c r="K602" s="2"/>
      <c r="L602" s="2"/>
      <c r="M602" s="2"/>
      <c r="N602" s="2"/>
      <c r="O602" s="2"/>
      <c r="P602" s="2231">
        <v>0.5</v>
      </c>
      <c r="Q602" s="2231">
        <v>0.5</v>
      </c>
      <c r="R602" s="2231" t="s">
        <v>55</v>
      </c>
      <c r="S602" s="2"/>
      <c r="T602" s="2"/>
      <c r="U602" s="2"/>
      <c r="V602" s="2231"/>
      <c r="W602" s="847"/>
      <c r="X602" s="2231"/>
      <c r="Y602" s="2231"/>
      <c r="Z602" s="2231"/>
      <c r="AA602" s="2231">
        <v>0.5</v>
      </c>
    </row>
    <row r="603" spans="1:27">
      <c r="A603" s="2368">
        <v>126</v>
      </c>
      <c r="B603" s="2230" t="s">
        <v>22174</v>
      </c>
      <c r="C603" s="2231" t="s">
        <v>22175</v>
      </c>
      <c r="D603" s="2231"/>
      <c r="E603" s="2231">
        <v>0.7</v>
      </c>
      <c r="F603" s="2231"/>
      <c r="G603" s="2231"/>
      <c r="H603" s="834"/>
      <c r="I603" s="2"/>
      <c r="J603" s="2"/>
      <c r="K603" s="2"/>
      <c r="L603" s="2"/>
      <c r="M603" s="2"/>
      <c r="N603" s="2"/>
      <c r="O603" s="2"/>
      <c r="P603" s="2231">
        <v>0.7</v>
      </c>
      <c r="Q603" s="2231">
        <v>0.7</v>
      </c>
      <c r="R603" s="2231" t="s">
        <v>55</v>
      </c>
      <c r="S603" s="2"/>
      <c r="T603" s="2"/>
      <c r="U603" s="2"/>
      <c r="V603" s="2231"/>
      <c r="W603" s="847"/>
      <c r="X603" s="2231"/>
      <c r="Y603" s="2231"/>
      <c r="Z603" s="2231"/>
      <c r="AA603" s="2231">
        <v>0.7</v>
      </c>
    </row>
    <row r="604" spans="1:27">
      <c r="A604" s="2368">
        <v>127</v>
      </c>
      <c r="B604" s="2230" t="s">
        <v>22176</v>
      </c>
      <c r="C604" s="592" t="s">
        <v>22177</v>
      </c>
      <c r="D604" s="592"/>
      <c r="E604" s="592">
        <v>0.6</v>
      </c>
      <c r="F604" s="592"/>
      <c r="G604" s="592"/>
      <c r="H604" s="2390"/>
      <c r="I604" s="2272"/>
      <c r="J604" s="2272"/>
      <c r="K604" s="2272"/>
      <c r="L604" s="2272"/>
      <c r="M604" s="2272"/>
      <c r="N604" s="2272"/>
      <c r="O604" s="2272"/>
      <c r="P604" s="592">
        <v>0.6</v>
      </c>
      <c r="Q604" s="592">
        <v>0.6</v>
      </c>
      <c r="R604" s="592" t="s">
        <v>55</v>
      </c>
      <c r="S604" s="2272"/>
      <c r="T604" s="2272"/>
      <c r="U604" s="2272"/>
      <c r="V604" s="592"/>
      <c r="W604" s="848"/>
      <c r="X604" s="592"/>
      <c r="Y604" s="592"/>
      <c r="Z604" s="592"/>
      <c r="AA604" s="592">
        <v>0.6</v>
      </c>
    </row>
    <row r="605" spans="1:27">
      <c r="A605" s="2368"/>
      <c r="B605" s="2066" t="s">
        <v>22178</v>
      </c>
      <c r="C605" s="2370">
        <v>0</v>
      </c>
      <c r="D605" s="2371">
        <v>0</v>
      </c>
      <c r="E605" s="2371"/>
      <c r="F605" s="2371">
        <v>0</v>
      </c>
      <c r="G605" s="2371">
        <v>0</v>
      </c>
      <c r="H605" s="2371">
        <v>0</v>
      </c>
      <c r="I605" s="70"/>
      <c r="J605" s="70"/>
      <c r="K605" s="70"/>
      <c r="L605" s="70"/>
      <c r="M605" s="70"/>
      <c r="N605" s="70"/>
      <c r="O605" s="70"/>
      <c r="P605" s="2371"/>
      <c r="Q605" s="2371"/>
      <c r="R605" s="2371">
        <v>0</v>
      </c>
      <c r="S605" s="70"/>
      <c r="T605" s="70"/>
      <c r="U605" s="70"/>
      <c r="V605" s="2371">
        <v>0</v>
      </c>
      <c r="W605" s="2371">
        <v>0</v>
      </c>
      <c r="X605" s="2371">
        <v>0</v>
      </c>
      <c r="Y605" s="2371">
        <v>0</v>
      </c>
      <c r="Z605" s="2371">
        <v>0</v>
      </c>
      <c r="AA605" s="2386">
        <v>0</v>
      </c>
    </row>
    <row r="606" spans="1:27">
      <c r="A606" s="2368">
        <v>128</v>
      </c>
      <c r="B606" s="2230" t="s">
        <v>22179</v>
      </c>
      <c r="C606" s="919" t="s">
        <v>22180</v>
      </c>
      <c r="D606" s="919"/>
      <c r="E606" s="919">
        <v>0.3</v>
      </c>
      <c r="F606" s="919"/>
      <c r="G606" s="919"/>
      <c r="H606" s="2391"/>
      <c r="I606" s="2226"/>
      <c r="J606" s="2226"/>
      <c r="K606" s="2226"/>
      <c r="L606" s="2226"/>
      <c r="M606" s="2226"/>
      <c r="N606" s="2226"/>
      <c r="O606" s="2226"/>
      <c r="P606" s="919">
        <v>0.3</v>
      </c>
      <c r="Q606" s="919">
        <v>0.3</v>
      </c>
      <c r="R606" s="919" t="s">
        <v>55</v>
      </c>
      <c r="S606" s="2226"/>
      <c r="T606" s="2226"/>
      <c r="U606" s="2226"/>
      <c r="V606" s="919"/>
      <c r="W606" s="849"/>
      <c r="X606" s="919"/>
      <c r="Y606" s="919"/>
      <c r="Z606" s="919"/>
      <c r="AA606" s="919">
        <v>0.3</v>
      </c>
    </row>
    <row r="607" spans="1:27">
      <c r="A607" s="2368">
        <v>129</v>
      </c>
      <c r="B607" s="2230" t="s">
        <v>22181</v>
      </c>
      <c r="C607" s="2231" t="s">
        <v>22182</v>
      </c>
      <c r="D607" s="2231"/>
      <c r="E607" s="2231">
        <v>0.4</v>
      </c>
      <c r="F607" s="2231"/>
      <c r="G607" s="2231"/>
      <c r="H607" s="834"/>
      <c r="I607" s="2"/>
      <c r="J607" s="2"/>
      <c r="K607" s="2"/>
      <c r="L607" s="2"/>
      <c r="M607" s="2"/>
      <c r="N607" s="2"/>
      <c r="O607" s="2"/>
      <c r="P607" s="2231">
        <v>0.4</v>
      </c>
      <c r="Q607" s="2231">
        <v>0.4</v>
      </c>
      <c r="R607" s="2231" t="s">
        <v>55</v>
      </c>
      <c r="S607" s="2"/>
      <c r="T607" s="2"/>
      <c r="U607" s="2"/>
      <c r="V607" s="2231"/>
      <c r="W607" s="847"/>
      <c r="X607" s="2231"/>
      <c r="Y607" s="2231"/>
      <c r="Z607" s="2231"/>
      <c r="AA607" s="2231">
        <v>0.4</v>
      </c>
    </row>
    <row r="608" spans="1:27">
      <c r="A608" s="2368">
        <v>130</v>
      </c>
      <c r="B608" s="2230" t="s">
        <v>22071</v>
      </c>
      <c r="C608" s="2231" t="s">
        <v>22183</v>
      </c>
      <c r="D608" s="2231"/>
      <c r="E608" s="2231">
        <v>0.4</v>
      </c>
      <c r="F608" s="2231"/>
      <c r="G608" s="2231"/>
      <c r="H608" s="834"/>
      <c r="I608" s="2"/>
      <c r="J608" s="2"/>
      <c r="K608" s="2"/>
      <c r="L608" s="2"/>
      <c r="M608" s="2"/>
      <c r="N608" s="2"/>
      <c r="O608" s="2"/>
      <c r="P608" s="2231">
        <v>0.4</v>
      </c>
      <c r="Q608" s="2231">
        <v>0.4</v>
      </c>
      <c r="R608" s="2231" t="s">
        <v>55</v>
      </c>
      <c r="S608" s="2"/>
      <c r="T608" s="2"/>
      <c r="U608" s="2"/>
      <c r="V608" s="2231"/>
      <c r="W608" s="847"/>
      <c r="X608" s="2231"/>
      <c r="Y608" s="2231"/>
      <c r="Z608" s="2231"/>
      <c r="AA608" s="2231">
        <v>0.4</v>
      </c>
    </row>
    <row r="609" spans="1:27">
      <c r="A609" s="2368">
        <v>131</v>
      </c>
      <c r="B609" s="2073" t="s">
        <v>22184</v>
      </c>
      <c r="C609" s="841" t="s">
        <v>22185</v>
      </c>
      <c r="D609" s="841"/>
      <c r="E609" s="841">
        <v>1.3</v>
      </c>
      <c r="F609" s="841"/>
      <c r="G609" s="841"/>
      <c r="H609" s="2392"/>
      <c r="I609" s="2"/>
      <c r="J609" s="2"/>
      <c r="K609" s="2"/>
      <c r="L609" s="2"/>
      <c r="M609" s="2"/>
      <c r="N609" s="2"/>
      <c r="O609" s="2"/>
      <c r="P609" s="841">
        <v>1.3</v>
      </c>
      <c r="Q609" s="841">
        <v>1.3</v>
      </c>
      <c r="R609" s="841" t="s">
        <v>22246</v>
      </c>
      <c r="S609" s="2"/>
      <c r="T609" s="2"/>
      <c r="U609" s="2"/>
      <c r="V609" s="841"/>
      <c r="W609" s="2397"/>
      <c r="X609" s="841"/>
      <c r="Y609" s="841"/>
      <c r="Z609" s="841"/>
      <c r="AA609" s="841">
        <v>1.3</v>
      </c>
    </row>
    <row r="610" spans="1:27">
      <c r="A610" s="2368">
        <v>132</v>
      </c>
      <c r="B610" s="2230" t="s">
        <v>22186</v>
      </c>
      <c r="C610" s="2231" t="s">
        <v>22187</v>
      </c>
      <c r="D610" s="2231"/>
      <c r="E610" s="2231">
        <v>0.2</v>
      </c>
      <c r="F610" s="2231"/>
      <c r="G610" s="2231"/>
      <c r="H610" s="834"/>
      <c r="I610" s="2"/>
      <c r="J610" s="2"/>
      <c r="K610" s="2"/>
      <c r="L610" s="2"/>
      <c r="M610" s="2"/>
      <c r="N610" s="2"/>
      <c r="O610" s="2"/>
      <c r="P610" s="2231">
        <v>0.2</v>
      </c>
      <c r="Q610" s="2231">
        <v>0.2</v>
      </c>
      <c r="R610" s="2231" t="s">
        <v>55</v>
      </c>
      <c r="S610" s="2"/>
      <c r="T610" s="2"/>
      <c r="U610" s="2"/>
      <c r="V610" s="2231"/>
      <c r="W610" s="847"/>
      <c r="X610" s="2231"/>
      <c r="Y610" s="2231"/>
      <c r="Z610" s="2231"/>
      <c r="AA610" s="2231">
        <v>0.2</v>
      </c>
    </row>
    <row r="611" spans="1:27">
      <c r="A611" s="2368">
        <v>133</v>
      </c>
      <c r="B611" s="2230" t="s">
        <v>22188</v>
      </c>
      <c r="C611" s="2231" t="s">
        <v>22189</v>
      </c>
      <c r="D611" s="2231"/>
      <c r="E611" s="2231">
        <v>0.6</v>
      </c>
      <c r="F611" s="2231"/>
      <c r="G611" s="2231"/>
      <c r="H611" s="834"/>
      <c r="I611" s="2"/>
      <c r="J611" s="2"/>
      <c r="K611" s="2"/>
      <c r="L611" s="2"/>
      <c r="M611" s="2"/>
      <c r="N611" s="2"/>
      <c r="O611" s="2"/>
      <c r="P611" s="2231">
        <v>0.6</v>
      </c>
      <c r="Q611" s="2231">
        <v>0.6</v>
      </c>
      <c r="R611" s="2231" t="s">
        <v>55</v>
      </c>
      <c r="S611" s="2"/>
      <c r="T611" s="2"/>
      <c r="U611" s="2"/>
      <c r="V611" s="2231"/>
      <c r="W611" s="847"/>
      <c r="X611" s="2231"/>
      <c r="Y611" s="2231"/>
      <c r="Z611" s="2231"/>
      <c r="AA611" s="2231">
        <v>0.6</v>
      </c>
    </row>
    <row r="612" spans="1:27">
      <c r="A612" s="2368">
        <v>134</v>
      </c>
      <c r="B612" s="2230" t="s">
        <v>22190</v>
      </c>
      <c r="C612" s="2231" t="s">
        <v>22191</v>
      </c>
      <c r="D612" s="2231"/>
      <c r="E612" s="2231">
        <v>0.5</v>
      </c>
      <c r="F612" s="2231"/>
      <c r="G612" s="2231"/>
      <c r="H612" s="834"/>
      <c r="I612" s="2"/>
      <c r="J612" s="2"/>
      <c r="K612" s="2"/>
      <c r="L612" s="2"/>
      <c r="M612" s="2"/>
      <c r="N612" s="2"/>
      <c r="O612" s="2"/>
      <c r="P612" s="2231">
        <v>0.5</v>
      </c>
      <c r="Q612" s="2231">
        <v>0.5</v>
      </c>
      <c r="R612" s="2231" t="s">
        <v>55</v>
      </c>
      <c r="S612" s="2"/>
      <c r="T612" s="2"/>
      <c r="U612" s="2"/>
      <c r="V612" s="2231"/>
      <c r="W612" s="847"/>
      <c r="X612" s="2231"/>
      <c r="Y612" s="2231"/>
      <c r="Z612" s="2231"/>
      <c r="AA612" s="2231">
        <v>0.5</v>
      </c>
    </row>
    <row r="613" spans="1:27">
      <c r="A613" s="2368">
        <v>135</v>
      </c>
      <c r="B613" s="2230" t="s">
        <v>22192</v>
      </c>
      <c r="C613" s="2231" t="s">
        <v>22193</v>
      </c>
      <c r="D613" s="2231"/>
      <c r="E613" s="2231">
        <v>0.4</v>
      </c>
      <c r="F613" s="2231"/>
      <c r="G613" s="2231"/>
      <c r="H613" s="834"/>
      <c r="I613" s="2"/>
      <c r="J613" s="2"/>
      <c r="K613" s="2"/>
      <c r="L613" s="2"/>
      <c r="M613" s="2"/>
      <c r="N613" s="2"/>
      <c r="O613" s="2"/>
      <c r="P613" s="2231">
        <v>0.4</v>
      </c>
      <c r="Q613" s="2231">
        <v>0.4</v>
      </c>
      <c r="R613" s="2231" t="s">
        <v>55</v>
      </c>
      <c r="S613" s="2"/>
      <c r="T613" s="2"/>
      <c r="U613" s="2"/>
      <c r="V613" s="2231"/>
      <c r="W613" s="847"/>
      <c r="X613" s="2231"/>
      <c r="Y613" s="2231"/>
      <c r="Z613" s="2231"/>
      <c r="AA613" s="2231">
        <v>0.4</v>
      </c>
    </row>
    <row r="614" spans="1:27">
      <c r="A614" s="2368">
        <v>136</v>
      </c>
      <c r="B614" s="2230" t="s">
        <v>22194</v>
      </c>
      <c r="C614" s="2231" t="s">
        <v>22195</v>
      </c>
      <c r="D614" s="2231"/>
      <c r="E614" s="2231">
        <v>0.3</v>
      </c>
      <c r="F614" s="2231"/>
      <c r="G614" s="2231"/>
      <c r="H614" s="834"/>
      <c r="I614" s="2"/>
      <c r="J614" s="2"/>
      <c r="K614" s="2"/>
      <c r="L614" s="2"/>
      <c r="M614" s="2"/>
      <c r="N614" s="2"/>
      <c r="O614" s="2"/>
      <c r="P614" s="2231">
        <v>0.3</v>
      </c>
      <c r="Q614" s="2231">
        <v>0.3</v>
      </c>
      <c r="R614" s="2231" t="s">
        <v>55</v>
      </c>
      <c r="S614" s="2"/>
      <c r="T614" s="2"/>
      <c r="U614" s="2"/>
      <c r="V614" s="2231"/>
      <c r="W614" s="847"/>
      <c r="X614" s="2231"/>
      <c r="Y614" s="2231"/>
      <c r="Z614" s="2231"/>
      <c r="AA614" s="2231">
        <v>0.3</v>
      </c>
    </row>
    <row r="615" spans="1:27">
      <c r="A615" s="2368">
        <v>137</v>
      </c>
      <c r="B615" s="2230" t="s">
        <v>22196</v>
      </c>
      <c r="C615" s="2231" t="s">
        <v>22197</v>
      </c>
      <c r="D615" s="2231"/>
      <c r="E615" s="2231">
        <v>0.5</v>
      </c>
      <c r="F615" s="2231"/>
      <c r="G615" s="2231"/>
      <c r="H615" s="834"/>
      <c r="I615" s="2"/>
      <c r="J615" s="2"/>
      <c r="K615" s="2"/>
      <c r="L615" s="2"/>
      <c r="M615" s="2"/>
      <c r="N615" s="2"/>
      <c r="O615" s="2"/>
      <c r="P615" s="2231">
        <v>0.5</v>
      </c>
      <c r="Q615" s="2231">
        <v>0.5</v>
      </c>
      <c r="R615" s="2231" t="s">
        <v>55</v>
      </c>
      <c r="S615" s="2"/>
      <c r="T615" s="2"/>
      <c r="U615" s="2"/>
      <c r="V615" s="2231"/>
      <c r="W615" s="847"/>
      <c r="X615" s="2231"/>
      <c r="Y615" s="2231"/>
      <c r="Z615" s="2231"/>
      <c r="AA615" s="2231">
        <v>0.5</v>
      </c>
    </row>
    <row r="616" spans="1:27">
      <c r="A616" s="2368">
        <v>138</v>
      </c>
      <c r="B616" s="2230" t="s">
        <v>22198</v>
      </c>
      <c r="C616" s="2231" t="s">
        <v>22199</v>
      </c>
      <c r="D616" s="2231"/>
      <c r="E616" s="2231">
        <v>0.2</v>
      </c>
      <c r="F616" s="2231"/>
      <c r="G616" s="2231"/>
      <c r="H616" s="834"/>
      <c r="I616" s="2"/>
      <c r="J616" s="2"/>
      <c r="K616" s="2"/>
      <c r="L616" s="2"/>
      <c r="M616" s="2"/>
      <c r="N616" s="2"/>
      <c r="O616" s="2"/>
      <c r="P616" s="2231">
        <v>0.2</v>
      </c>
      <c r="Q616" s="2231">
        <v>0.2</v>
      </c>
      <c r="R616" s="2231" t="s">
        <v>55</v>
      </c>
      <c r="S616" s="2"/>
      <c r="T616" s="2"/>
      <c r="U616" s="2"/>
      <c r="V616" s="2231"/>
      <c r="W616" s="847"/>
      <c r="X616" s="2231"/>
      <c r="Y616" s="2231"/>
      <c r="Z616" s="2231"/>
      <c r="AA616" s="2231">
        <v>0.2</v>
      </c>
    </row>
    <row r="617" spans="1:27">
      <c r="A617" s="2368">
        <v>139</v>
      </c>
      <c r="B617" s="2230" t="s">
        <v>22200</v>
      </c>
      <c r="C617" s="2231" t="s">
        <v>22201</v>
      </c>
      <c r="D617" s="2231"/>
      <c r="E617" s="2231">
        <v>0.3</v>
      </c>
      <c r="F617" s="2231"/>
      <c r="G617" s="2231"/>
      <c r="H617" s="834"/>
      <c r="I617" s="2"/>
      <c r="J617" s="2"/>
      <c r="K617" s="2"/>
      <c r="L617" s="2"/>
      <c r="M617" s="2"/>
      <c r="N617" s="2"/>
      <c r="O617" s="2"/>
      <c r="P617" s="2231">
        <v>0.3</v>
      </c>
      <c r="Q617" s="2231">
        <v>0.3</v>
      </c>
      <c r="R617" s="2231" t="s">
        <v>55</v>
      </c>
      <c r="S617" s="2"/>
      <c r="T617" s="2"/>
      <c r="U617" s="2"/>
      <c r="V617" s="2231"/>
      <c r="W617" s="847"/>
      <c r="X617" s="2231"/>
      <c r="Y617" s="2231"/>
      <c r="Z617" s="2231"/>
      <c r="AA617" s="2231">
        <v>0.3</v>
      </c>
    </row>
    <row r="618" spans="1:27">
      <c r="A618" s="2368">
        <v>140</v>
      </c>
      <c r="B618" s="2230" t="s">
        <v>22202</v>
      </c>
      <c r="C618" s="2231" t="s">
        <v>22203</v>
      </c>
      <c r="D618" s="2231"/>
      <c r="E618" s="2231">
        <v>0.4</v>
      </c>
      <c r="F618" s="2231"/>
      <c r="G618" s="2231"/>
      <c r="H618" s="834"/>
      <c r="I618" s="2"/>
      <c r="J618" s="2"/>
      <c r="K618" s="2"/>
      <c r="L618" s="2"/>
      <c r="M618" s="2"/>
      <c r="N618" s="2"/>
      <c r="O618" s="2"/>
      <c r="P618" s="2231">
        <v>0.4</v>
      </c>
      <c r="Q618" s="2231">
        <v>0.4</v>
      </c>
      <c r="R618" s="2231" t="s">
        <v>55</v>
      </c>
      <c r="S618" s="2"/>
      <c r="T618" s="2"/>
      <c r="U618" s="2"/>
      <c r="V618" s="2231"/>
      <c r="W618" s="847"/>
      <c r="X618" s="2231"/>
      <c r="Y618" s="2231"/>
      <c r="Z618" s="2231"/>
      <c r="AA618" s="2231">
        <v>0.4</v>
      </c>
    </row>
    <row r="619" spans="1:27">
      <c r="A619" s="2368">
        <v>141</v>
      </c>
      <c r="B619" s="2230" t="s">
        <v>22204</v>
      </c>
      <c r="C619" s="2231" t="s">
        <v>22205</v>
      </c>
      <c r="D619" s="2231"/>
      <c r="E619" s="2231">
        <v>0.4</v>
      </c>
      <c r="F619" s="2231"/>
      <c r="G619" s="2231"/>
      <c r="H619" s="834"/>
      <c r="I619" s="2"/>
      <c r="J619" s="2"/>
      <c r="K619" s="2"/>
      <c r="L619" s="2"/>
      <c r="M619" s="2"/>
      <c r="N619" s="2"/>
      <c r="O619" s="2"/>
      <c r="P619" s="2231">
        <v>0.4</v>
      </c>
      <c r="Q619" s="2231">
        <v>0.4</v>
      </c>
      <c r="R619" s="2231" t="s">
        <v>55</v>
      </c>
      <c r="S619" s="2"/>
      <c r="T619" s="2"/>
      <c r="U619" s="2"/>
      <c r="V619" s="2231"/>
      <c r="W619" s="847"/>
      <c r="X619" s="2231"/>
      <c r="Y619" s="2231"/>
      <c r="Z619" s="2231"/>
      <c r="AA619" s="2231">
        <v>0.4</v>
      </c>
    </row>
    <row r="620" spans="1:27">
      <c r="A620" s="2368">
        <v>142</v>
      </c>
      <c r="B620" s="2230" t="s">
        <v>22206</v>
      </c>
      <c r="C620" s="2231" t="s">
        <v>22207</v>
      </c>
      <c r="D620" s="2231"/>
      <c r="E620" s="2231">
        <v>0.3</v>
      </c>
      <c r="F620" s="2231"/>
      <c r="G620" s="2231"/>
      <c r="H620" s="834"/>
      <c r="I620" s="2"/>
      <c r="J620" s="2"/>
      <c r="K620" s="2"/>
      <c r="L620" s="2"/>
      <c r="M620" s="2"/>
      <c r="N620" s="2"/>
      <c r="O620" s="2"/>
      <c r="P620" s="2231">
        <v>0.3</v>
      </c>
      <c r="Q620" s="2231">
        <v>0.3</v>
      </c>
      <c r="R620" s="2231" t="s">
        <v>55</v>
      </c>
      <c r="S620" s="2"/>
      <c r="T620" s="2"/>
      <c r="U620" s="2"/>
      <c r="V620" s="2231"/>
      <c r="W620" s="847"/>
      <c r="X620" s="2231"/>
      <c r="Y620" s="2231"/>
      <c r="Z620" s="2231"/>
      <c r="AA620" s="2231">
        <v>0.3</v>
      </c>
    </row>
    <row r="621" spans="1:27">
      <c r="A621" s="2229">
        <v>143</v>
      </c>
      <c r="B621" s="2230" t="s">
        <v>22208</v>
      </c>
      <c r="C621" s="2231" t="s">
        <v>22209</v>
      </c>
      <c r="D621" s="2231"/>
      <c r="E621" s="2231">
        <v>0.6</v>
      </c>
      <c r="F621" s="2231"/>
      <c r="G621" s="2231"/>
      <c r="H621" s="834"/>
      <c r="I621" s="2"/>
      <c r="J621" s="2"/>
      <c r="K621" s="2"/>
      <c r="L621" s="2"/>
      <c r="M621" s="2"/>
      <c r="N621" s="2"/>
      <c r="O621" s="2"/>
      <c r="P621" s="2231">
        <v>0.6</v>
      </c>
      <c r="Q621" s="2231">
        <v>0.6</v>
      </c>
      <c r="R621" s="2231" t="s">
        <v>55</v>
      </c>
      <c r="S621" s="2"/>
      <c r="T621" s="2"/>
      <c r="U621" s="2"/>
      <c r="V621" s="2231"/>
      <c r="W621" s="847"/>
      <c r="X621" s="2231"/>
      <c r="Y621" s="2231"/>
      <c r="Z621" s="2231"/>
      <c r="AA621" s="2231">
        <v>0.6</v>
      </c>
    </row>
    <row r="622" spans="1:27">
      <c r="A622" s="2229">
        <v>144</v>
      </c>
      <c r="B622" s="2230" t="s">
        <v>22210</v>
      </c>
      <c r="C622" s="2231" t="s">
        <v>22211</v>
      </c>
      <c r="D622" s="2231"/>
      <c r="E622" s="2231">
        <v>0.6</v>
      </c>
      <c r="F622" s="2231"/>
      <c r="G622" s="2231"/>
      <c r="H622" s="834"/>
      <c r="I622" s="2"/>
      <c r="J622" s="2"/>
      <c r="K622" s="2"/>
      <c r="L622" s="2"/>
      <c r="M622" s="2"/>
      <c r="N622" s="2"/>
      <c r="O622" s="2"/>
      <c r="P622" s="2231">
        <v>0.6</v>
      </c>
      <c r="Q622" s="2231">
        <v>0.6</v>
      </c>
      <c r="R622" s="2231" t="s">
        <v>55</v>
      </c>
      <c r="S622" s="2"/>
      <c r="T622" s="2"/>
      <c r="U622" s="2"/>
      <c r="V622" s="2231"/>
      <c r="W622" s="847"/>
      <c r="X622" s="2231"/>
      <c r="Y622" s="2231"/>
      <c r="Z622" s="2231"/>
      <c r="AA622" s="2231">
        <v>0.6</v>
      </c>
    </row>
    <row r="623" spans="1:27">
      <c r="A623" s="2229">
        <v>145</v>
      </c>
      <c r="B623" s="2230" t="s">
        <v>22212</v>
      </c>
      <c r="C623" s="592" t="s">
        <v>22213</v>
      </c>
      <c r="D623" s="592"/>
      <c r="E623" s="592">
        <v>0.8</v>
      </c>
      <c r="F623" s="592"/>
      <c r="G623" s="592"/>
      <c r="H623" s="2390"/>
      <c r="I623" s="2272"/>
      <c r="J623" s="2272"/>
      <c r="K623" s="2272"/>
      <c r="L623" s="2272"/>
      <c r="M623" s="2272"/>
      <c r="N623" s="2272"/>
      <c r="O623" s="2272"/>
      <c r="P623" s="592">
        <v>0.8</v>
      </c>
      <c r="Q623" s="592">
        <v>0.8</v>
      </c>
      <c r="R623" s="592" t="s">
        <v>55</v>
      </c>
      <c r="S623" s="2272"/>
      <c r="T623" s="2272"/>
      <c r="U623" s="2272"/>
      <c r="V623" s="592"/>
      <c r="W623" s="848"/>
      <c r="X623" s="592"/>
      <c r="Y623" s="592"/>
      <c r="Z623" s="592"/>
      <c r="AA623" s="592">
        <v>0.8</v>
      </c>
    </row>
    <row r="624" spans="1:27">
      <c r="A624" s="2229"/>
      <c r="B624" s="2066" t="s">
        <v>22214</v>
      </c>
      <c r="C624" s="2370">
        <v>0</v>
      </c>
      <c r="D624" s="2371">
        <v>0</v>
      </c>
      <c r="E624" s="2371"/>
      <c r="F624" s="2371">
        <v>0</v>
      </c>
      <c r="G624" s="2371">
        <v>0</v>
      </c>
      <c r="H624" s="2371">
        <v>0</v>
      </c>
      <c r="I624" s="70"/>
      <c r="J624" s="70"/>
      <c r="K624" s="70"/>
      <c r="L624" s="70"/>
      <c r="M624" s="70"/>
      <c r="N624" s="70"/>
      <c r="O624" s="70"/>
      <c r="P624" s="2371"/>
      <c r="Q624" s="2371"/>
      <c r="R624" s="2371">
        <v>0</v>
      </c>
      <c r="S624" s="70"/>
      <c r="T624" s="70"/>
      <c r="U624" s="70"/>
      <c r="V624" s="2371">
        <v>0</v>
      </c>
      <c r="W624" s="2371">
        <v>0</v>
      </c>
      <c r="X624" s="2371">
        <v>0</v>
      </c>
      <c r="Y624" s="2371">
        <v>0</v>
      </c>
      <c r="Z624" s="2371">
        <v>0</v>
      </c>
      <c r="AA624" s="2386">
        <v>0</v>
      </c>
    </row>
    <row r="625" spans="1:27">
      <c r="A625" s="2229">
        <v>146</v>
      </c>
      <c r="B625" s="2230" t="s">
        <v>22215</v>
      </c>
      <c r="C625" s="919" t="s">
        <v>22216</v>
      </c>
      <c r="D625" s="919"/>
      <c r="E625" s="919">
        <v>0.7</v>
      </c>
      <c r="F625" s="919"/>
      <c r="G625" s="919"/>
      <c r="H625" s="2391"/>
      <c r="I625" s="2226"/>
      <c r="J625" s="2226"/>
      <c r="K625" s="2226"/>
      <c r="L625" s="2226"/>
      <c r="M625" s="2226"/>
      <c r="N625" s="2226"/>
      <c r="O625" s="2226"/>
      <c r="P625" s="919">
        <v>0.7</v>
      </c>
      <c r="Q625" s="919">
        <v>0.7</v>
      </c>
      <c r="R625" s="919" t="s">
        <v>55</v>
      </c>
      <c r="S625" s="2226"/>
      <c r="T625" s="2226"/>
      <c r="U625" s="2226"/>
      <c r="V625" s="919"/>
      <c r="W625" s="849"/>
      <c r="X625" s="919"/>
      <c r="Y625" s="919"/>
      <c r="Z625" s="919"/>
      <c r="AA625" s="919">
        <v>0.7</v>
      </c>
    </row>
    <row r="626" spans="1:27">
      <c r="A626" s="2368">
        <v>147</v>
      </c>
      <c r="B626" s="2230" t="s">
        <v>22217</v>
      </c>
      <c r="C626" s="2231" t="s">
        <v>22218</v>
      </c>
      <c r="D626" s="2231"/>
      <c r="E626" s="2231">
        <v>0.5</v>
      </c>
      <c r="F626" s="2231"/>
      <c r="G626" s="2231"/>
      <c r="H626" s="834"/>
      <c r="I626" s="2"/>
      <c r="J626" s="2"/>
      <c r="K626" s="2"/>
      <c r="L626" s="2"/>
      <c r="M626" s="2"/>
      <c r="N626" s="2"/>
      <c r="O626" s="2"/>
      <c r="P626" s="2231">
        <v>0.5</v>
      </c>
      <c r="Q626" s="2231">
        <v>0.5</v>
      </c>
      <c r="R626" s="2231" t="s">
        <v>55</v>
      </c>
      <c r="S626" s="2"/>
      <c r="T626" s="2"/>
      <c r="U626" s="2"/>
      <c r="V626" s="2231"/>
      <c r="W626" s="847"/>
      <c r="X626" s="2231"/>
      <c r="Y626" s="2231"/>
      <c r="Z626" s="2231"/>
      <c r="AA626" s="2231">
        <v>0.5</v>
      </c>
    </row>
    <row r="627" spans="1:27">
      <c r="A627" s="2229">
        <v>148</v>
      </c>
      <c r="B627" s="2230" t="s">
        <v>22219</v>
      </c>
      <c r="C627" s="2231" t="s">
        <v>22220</v>
      </c>
      <c r="D627" s="2231"/>
      <c r="E627" s="2231">
        <v>1.1000000000000001</v>
      </c>
      <c r="F627" s="2231">
        <v>0.1</v>
      </c>
      <c r="G627" s="2231">
        <v>0.1</v>
      </c>
      <c r="H627" s="834"/>
      <c r="I627" s="2"/>
      <c r="J627" s="2"/>
      <c r="K627" s="2"/>
      <c r="L627" s="2"/>
      <c r="M627" s="2"/>
      <c r="N627" s="2"/>
      <c r="O627" s="2"/>
      <c r="P627" s="2231">
        <v>1</v>
      </c>
      <c r="Q627" s="2231">
        <v>1</v>
      </c>
      <c r="R627" s="2231" t="s">
        <v>22246</v>
      </c>
      <c r="S627" s="2"/>
      <c r="T627" s="2"/>
      <c r="U627" s="2"/>
      <c r="V627" s="2231"/>
      <c r="W627" s="847"/>
      <c r="X627" s="2231"/>
      <c r="Y627" s="2231"/>
      <c r="Z627" s="2231"/>
      <c r="AA627" s="2231">
        <v>1.1000000000000001</v>
      </c>
    </row>
    <row r="628" spans="1:27">
      <c r="A628" s="2368">
        <v>149</v>
      </c>
      <c r="B628" s="2230" t="s">
        <v>22221</v>
      </c>
      <c r="C628" s="2231" t="s">
        <v>22222</v>
      </c>
      <c r="D628" s="2231"/>
      <c r="E628" s="2231">
        <v>0.6</v>
      </c>
      <c r="F628" s="2231"/>
      <c r="G628" s="2231"/>
      <c r="H628" s="834"/>
      <c r="I628" s="2"/>
      <c r="J628" s="2"/>
      <c r="K628" s="2"/>
      <c r="L628" s="2"/>
      <c r="M628" s="2"/>
      <c r="N628" s="2"/>
      <c r="O628" s="2"/>
      <c r="P628" s="2231">
        <v>0.6</v>
      </c>
      <c r="Q628" s="2231">
        <v>0.6</v>
      </c>
      <c r="R628" s="2231" t="s">
        <v>22246</v>
      </c>
      <c r="S628" s="2"/>
      <c r="T628" s="2"/>
      <c r="U628" s="2"/>
      <c r="V628" s="2231"/>
      <c r="W628" s="847"/>
      <c r="X628" s="2231"/>
      <c r="Y628" s="2231"/>
      <c r="Z628" s="2231"/>
      <c r="AA628" s="2231">
        <v>0.6</v>
      </c>
    </row>
    <row r="629" spans="1:27">
      <c r="A629" s="2229">
        <v>150</v>
      </c>
      <c r="B629" s="2230" t="s">
        <v>22160</v>
      </c>
      <c r="C629" s="2231" t="s">
        <v>22223</v>
      </c>
      <c r="D629" s="2231"/>
      <c r="E629" s="2231">
        <v>0.4</v>
      </c>
      <c r="F629" s="2231"/>
      <c r="G629" s="2231"/>
      <c r="H629" s="834"/>
      <c r="I629" s="2"/>
      <c r="J629" s="2"/>
      <c r="K629" s="2"/>
      <c r="L629" s="2"/>
      <c r="M629" s="2"/>
      <c r="N629" s="2"/>
      <c r="O629" s="2"/>
      <c r="P629" s="2231">
        <v>0.4</v>
      </c>
      <c r="Q629" s="2231">
        <v>0.4</v>
      </c>
      <c r="R629" s="2231" t="s">
        <v>22246</v>
      </c>
      <c r="S629" s="2"/>
      <c r="T629" s="2"/>
      <c r="U629" s="2"/>
      <c r="V629" s="2231"/>
      <c r="W629" s="847"/>
      <c r="X629" s="2231"/>
      <c r="Y629" s="2231"/>
      <c r="Z629" s="2231"/>
      <c r="AA629" s="2231">
        <v>0.4</v>
      </c>
    </row>
    <row r="630" spans="1:27">
      <c r="A630" s="2368">
        <v>151</v>
      </c>
      <c r="B630" s="2230" t="s">
        <v>22224</v>
      </c>
      <c r="C630" s="2231" t="s">
        <v>22225</v>
      </c>
      <c r="D630" s="2231"/>
      <c r="E630" s="2231">
        <v>0.4</v>
      </c>
      <c r="F630" s="2231"/>
      <c r="G630" s="2231"/>
      <c r="H630" s="834"/>
      <c r="I630" s="2"/>
      <c r="J630" s="2"/>
      <c r="K630" s="2"/>
      <c r="L630" s="2"/>
      <c r="M630" s="2"/>
      <c r="N630" s="2"/>
      <c r="O630" s="2"/>
      <c r="P630" s="2231">
        <v>0.4</v>
      </c>
      <c r="Q630" s="2231">
        <v>0.4</v>
      </c>
      <c r="R630" s="2231" t="s">
        <v>55</v>
      </c>
      <c r="S630" s="2"/>
      <c r="T630" s="2"/>
      <c r="U630" s="2"/>
      <c r="V630" s="2231"/>
      <c r="W630" s="847"/>
      <c r="X630" s="2231"/>
      <c r="Y630" s="2231"/>
      <c r="Z630" s="2231"/>
      <c r="AA630" s="2231">
        <v>0.4</v>
      </c>
    </row>
    <row r="631" spans="1:27">
      <c r="A631" s="2229">
        <v>152</v>
      </c>
      <c r="B631" s="2230" t="s">
        <v>22226</v>
      </c>
      <c r="C631" s="2231" t="s">
        <v>22227</v>
      </c>
      <c r="D631" s="2231"/>
      <c r="E631" s="2231">
        <v>0.6</v>
      </c>
      <c r="F631" s="2231"/>
      <c r="G631" s="2231"/>
      <c r="H631" s="834"/>
      <c r="I631" s="2"/>
      <c r="J631" s="2"/>
      <c r="K631" s="2"/>
      <c r="L631" s="2"/>
      <c r="M631" s="2"/>
      <c r="N631" s="2"/>
      <c r="O631" s="2"/>
      <c r="P631" s="2231">
        <v>0.6</v>
      </c>
      <c r="Q631" s="2231">
        <v>0.6</v>
      </c>
      <c r="R631" s="2231" t="s">
        <v>55</v>
      </c>
      <c r="S631" s="2"/>
      <c r="T631" s="2"/>
      <c r="U631" s="2"/>
      <c r="V631" s="2231"/>
      <c r="W631" s="847"/>
      <c r="X631" s="2231"/>
      <c r="Y631" s="2231"/>
      <c r="Z631" s="2231"/>
      <c r="AA631" s="2231">
        <v>0.6</v>
      </c>
    </row>
    <row r="632" spans="1:27">
      <c r="A632" s="2368">
        <v>153</v>
      </c>
      <c r="B632" s="2230" t="s">
        <v>22228</v>
      </c>
      <c r="C632" s="2231" t="s">
        <v>22229</v>
      </c>
      <c r="D632" s="2231"/>
      <c r="E632" s="2231">
        <v>0.4</v>
      </c>
      <c r="F632" s="2231"/>
      <c r="G632" s="2231"/>
      <c r="H632" s="834"/>
      <c r="I632" s="2"/>
      <c r="J632" s="2"/>
      <c r="K632" s="2"/>
      <c r="L632" s="2"/>
      <c r="M632" s="2"/>
      <c r="N632" s="2"/>
      <c r="O632" s="2"/>
      <c r="P632" s="2231">
        <v>0.4</v>
      </c>
      <c r="Q632" s="2231">
        <v>0.4</v>
      </c>
      <c r="R632" s="2231" t="s">
        <v>55</v>
      </c>
      <c r="S632" s="2"/>
      <c r="T632" s="2"/>
      <c r="U632" s="2"/>
      <c r="V632" s="2231"/>
      <c r="W632" s="847"/>
      <c r="X632" s="2231"/>
      <c r="Y632" s="2231"/>
      <c r="Z632" s="2231"/>
      <c r="AA632" s="2231">
        <v>0.4</v>
      </c>
    </row>
    <row r="633" spans="1:27">
      <c r="A633" s="2229">
        <v>154</v>
      </c>
      <c r="B633" s="2230" t="s">
        <v>22156</v>
      </c>
      <c r="C633" s="2231" t="s">
        <v>22230</v>
      </c>
      <c r="D633" s="2231"/>
      <c r="E633" s="2231">
        <v>0.5</v>
      </c>
      <c r="F633" s="2231"/>
      <c r="G633" s="2231"/>
      <c r="H633" s="834"/>
      <c r="I633" s="2"/>
      <c r="J633" s="2"/>
      <c r="K633" s="2"/>
      <c r="L633" s="2"/>
      <c r="M633" s="2"/>
      <c r="N633" s="2"/>
      <c r="O633" s="2"/>
      <c r="P633" s="2231">
        <v>0.5</v>
      </c>
      <c r="Q633" s="2231">
        <v>0.5</v>
      </c>
      <c r="R633" s="2231" t="s">
        <v>55</v>
      </c>
      <c r="S633" s="2"/>
      <c r="T633" s="2"/>
      <c r="U633" s="2"/>
      <c r="V633" s="2231"/>
      <c r="W633" s="847"/>
      <c r="X633" s="2231"/>
      <c r="Y633" s="2231"/>
      <c r="Z633" s="2231"/>
      <c r="AA633" s="2231">
        <v>0.5</v>
      </c>
    </row>
    <row r="634" spans="1:27">
      <c r="A634" s="2368">
        <v>155</v>
      </c>
      <c r="B634" s="2230" t="s">
        <v>22231</v>
      </c>
      <c r="C634" s="2231" t="s">
        <v>22232</v>
      </c>
      <c r="D634" s="2231"/>
      <c r="E634" s="2231">
        <v>0.1</v>
      </c>
      <c r="F634" s="2231"/>
      <c r="G634" s="2231"/>
      <c r="H634" s="834"/>
      <c r="I634" s="2"/>
      <c r="J634" s="2"/>
      <c r="K634" s="2"/>
      <c r="L634" s="2"/>
      <c r="M634" s="2"/>
      <c r="N634" s="2"/>
      <c r="O634" s="2"/>
      <c r="P634" s="2231">
        <v>0.1</v>
      </c>
      <c r="Q634" s="2231">
        <v>0.1</v>
      </c>
      <c r="R634" s="2231" t="s">
        <v>55</v>
      </c>
      <c r="S634" s="2"/>
      <c r="T634" s="2"/>
      <c r="U634" s="2"/>
      <c r="V634" s="2231"/>
      <c r="W634" s="847"/>
      <c r="X634" s="2231"/>
      <c r="Y634" s="2231"/>
      <c r="Z634" s="2231"/>
      <c r="AA634" s="2231">
        <v>0.1</v>
      </c>
    </row>
    <row r="635" spans="1:27">
      <c r="A635" s="2229">
        <v>156</v>
      </c>
      <c r="B635" s="2230" t="s">
        <v>22233</v>
      </c>
      <c r="C635" s="2231" t="s">
        <v>22234</v>
      </c>
      <c r="D635" s="2231"/>
      <c r="E635" s="2231">
        <v>0.2</v>
      </c>
      <c r="F635" s="2231"/>
      <c r="G635" s="2231"/>
      <c r="H635" s="834"/>
      <c r="I635" s="2"/>
      <c r="J635" s="2"/>
      <c r="K635" s="2"/>
      <c r="L635" s="2"/>
      <c r="M635" s="2"/>
      <c r="N635" s="2"/>
      <c r="O635" s="2"/>
      <c r="P635" s="2231">
        <v>0.2</v>
      </c>
      <c r="Q635" s="2231">
        <v>0.2</v>
      </c>
      <c r="R635" s="2231" t="s">
        <v>55</v>
      </c>
      <c r="S635" s="2"/>
      <c r="T635" s="2"/>
      <c r="U635" s="2"/>
      <c r="V635" s="2231"/>
      <c r="W635" s="847"/>
      <c r="X635" s="2231"/>
      <c r="Y635" s="2231"/>
      <c r="Z635" s="2231"/>
      <c r="AA635" s="2231">
        <v>0.2</v>
      </c>
    </row>
    <row r="636" spans="1:27">
      <c r="A636" s="2368">
        <v>157</v>
      </c>
      <c r="B636" s="2230" t="s">
        <v>22053</v>
      </c>
      <c r="C636" s="2231" t="s">
        <v>22235</v>
      </c>
      <c r="D636" s="2231"/>
      <c r="E636" s="2231">
        <v>0.6</v>
      </c>
      <c r="F636" s="2231"/>
      <c r="G636" s="2231"/>
      <c r="H636" s="834"/>
      <c r="I636" s="2"/>
      <c r="J636" s="2"/>
      <c r="K636" s="2"/>
      <c r="L636" s="2"/>
      <c r="M636" s="2"/>
      <c r="N636" s="2"/>
      <c r="O636" s="2"/>
      <c r="P636" s="2231">
        <v>0.6</v>
      </c>
      <c r="Q636" s="2231">
        <v>0.6</v>
      </c>
      <c r="R636" s="2231" t="s">
        <v>55</v>
      </c>
      <c r="S636" s="2"/>
      <c r="T636" s="2"/>
      <c r="U636" s="2"/>
      <c r="V636" s="2231"/>
      <c r="W636" s="847"/>
      <c r="X636" s="2231"/>
      <c r="Y636" s="2231"/>
      <c r="Z636" s="2231"/>
      <c r="AA636" s="2231">
        <v>0.6</v>
      </c>
    </row>
    <row r="637" spans="1:27">
      <c r="A637" s="2229">
        <v>158</v>
      </c>
      <c r="B637" s="2230" t="s">
        <v>22236</v>
      </c>
      <c r="C637" s="2231" t="s">
        <v>22237</v>
      </c>
      <c r="D637" s="2231"/>
      <c r="E637" s="2231">
        <v>0.3</v>
      </c>
      <c r="F637" s="2231"/>
      <c r="G637" s="2231"/>
      <c r="H637" s="834"/>
      <c r="I637" s="2"/>
      <c r="J637" s="2"/>
      <c r="K637" s="2"/>
      <c r="L637" s="2"/>
      <c r="M637" s="2"/>
      <c r="N637" s="2"/>
      <c r="O637" s="2"/>
      <c r="P637" s="2231">
        <v>0.3</v>
      </c>
      <c r="Q637" s="2231">
        <v>0.3</v>
      </c>
      <c r="R637" s="2231" t="s">
        <v>55</v>
      </c>
      <c r="S637" s="2"/>
      <c r="T637" s="2"/>
      <c r="U637" s="2"/>
      <c r="V637" s="2231"/>
      <c r="W637" s="847"/>
      <c r="X637" s="2231"/>
      <c r="Y637" s="2231"/>
      <c r="Z637" s="2231"/>
      <c r="AA637" s="2231">
        <v>0.3</v>
      </c>
    </row>
    <row r="638" spans="1:27">
      <c r="A638" s="2368">
        <v>159</v>
      </c>
      <c r="B638" s="2230" t="s">
        <v>22238</v>
      </c>
      <c r="C638" s="2231" t="s">
        <v>22239</v>
      </c>
      <c r="D638" s="2231"/>
      <c r="E638" s="2231">
        <v>0.4</v>
      </c>
      <c r="F638" s="2231"/>
      <c r="G638" s="2231"/>
      <c r="H638" s="834"/>
      <c r="I638" s="2"/>
      <c r="J638" s="2"/>
      <c r="K638" s="2"/>
      <c r="L638" s="2"/>
      <c r="M638" s="2"/>
      <c r="N638" s="2"/>
      <c r="O638" s="2"/>
      <c r="P638" s="2231">
        <v>0.4</v>
      </c>
      <c r="Q638" s="2231">
        <v>0.4</v>
      </c>
      <c r="R638" s="2231" t="s">
        <v>55</v>
      </c>
      <c r="S638" s="2"/>
      <c r="T638" s="2"/>
      <c r="U638" s="2"/>
      <c r="V638" s="2231"/>
      <c r="W638" s="847"/>
      <c r="X638" s="2231"/>
      <c r="Y638" s="2231"/>
      <c r="Z638" s="2231"/>
      <c r="AA638" s="2231">
        <v>0.4</v>
      </c>
    </row>
    <row r="639" spans="1:27">
      <c r="A639" s="2229">
        <v>160</v>
      </c>
      <c r="B639" s="2230" t="s">
        <v>22240</v>
      </c>
      <c r="C639" s="2231" t="s">
        <v>22241</v>
      </c>
      <c r="D639" s="2231"/>
      <c r="E639" s="2231">
        <v>0.5</v>
      </c>
      <c r="F639" s="2231"/>
      <c r="G639" s="2231"/>
      <c r="H639" s="834"/>
      <c r="I639" s="2"/>
      <c r="J639" s="2"/>
      <c r="K639" s="2"/>
      <c r="L639" s="2"/>
      <c r="M639" s="2"/>
      <c r="N639" s="2"/>
      <c r="O639" s="2"/>
      <c r="P639" s="2231">
        <v>0.5</v>
      </c>
      <c r="Q639" s="2231">
        <v>0.5</v>
      </c>
      <c r="R639" s="2231" t="s">
        <v>55</v>
      </c>
      <c r="S639" s="2"/>
      <c r="T639" s="2"/>
      <c r="U639" s="2"/>
      <c r="V639" s="2231"/>
      <c r="W639" s="847"/>
      <c r="X639" s="2231"/>
      <c r="Y639" s="2231"/>
      <c r="Z639" s="2231"/>
      <c r="AA639" s="2231">
        <v>0.5</v>
      </c>
    </row>
    <row r="640" spans="1:27">
      <c r="A640" s="2368">
        <v>161</v>
      </c>
      <c r="B640" s="2230" t="s">
        <v>22242</v>
      </c>
      <c r="C640" s="2231" t="s">
        <v>22243</v>
      </c>
      <c r="D640" s="2231"/>
      <c r="E640" s="2231">
        <v>0.9</v>
      </c>
      <c r="F640" s="2231"/>
      <c r="G640" s="2231"/>
      <c r="H640" s="834"/>
      <c r="I640" s="2"/>
      <c r="J640" s="2"/>
      <c r="K640" s="2"/>
      <c r="L640" s="2"/>
      <c r="M640" s="2"/>
      <c r="N640" s="2"/>
      <c r="O640" s="2"/>
      <c r="P640" s="2231">
        <v>0.9</v>
      </c>
      <c r="Q640" s="2231">
        <v>0.9</v>
      </c>
      <c r="R640" s="2231" t="s">
        <v>55</v>
      </c>
      <c r="S640" s="2"/>
      <c r="T640" s="2"/>
      <c r="U640" s="2"/>
      <c r="V640" s="2231"/>
      <c r="W640" s="847"/>
      <c r="X640" s="2231"/>
      <c r="Y640" s="2231"/>
      <c r="Z640" s="2231"/>
      <c r="AA640" s="2231">
        <v>0.9</v>
      </c>
    </row>
    <row r="641" spans="1:27" ht="26.25" customHeight="1">
      <c r="A641" s="2385"/>
      <c r="B641" s="2401" t="s">
        <v>22244</v>
      </c>
      <c r="C641" s="2083">
        <v>162</v>
      </c>
      <c r="D641" s="2083"/>
      <c r="E641" s="2106">
        <f>SUM(E468:E640)</f>
        <v>94.500000000000014</v>
      </c>
      <c r="F641" s="2106">
        <f t="shared" ref="F641:R641" si="4">SUM(F468:F640)</f>
        <v>14.599999999999998</v>
      </c>
      <c r="G641" s="2106">
        <f t="shared" si="4"/>
        <v>14.599999999999998</v>
      </c>
      <c r="H641" s="2106">
        <f t="shared" si="4"/>
        <v>0</v>
      </c>
      <c r="I641" s="2106">
        <f t="shared" si="4"/>
        <v>0</v>
      </c>
      <c r="J641" s="2106">
        <f t="shared" si="4"/>
        <v>0</v>
      </c>
      <c r="K641" s="2106">
        <f t="shared" si="4"/>
        <v>0</v>
      </c>
      <c r="L641" s="2106">
        <f t="shared" si="4"/>
        <v>0</v>
      </c>
      <c r="M641" s="2106">
        <f t="shared" si="4"/>
        <v>0</v>
      </c>
      <c r="N641" s="2106">
        <f t="shared" si="4"/>
        <v>0</v>
      </c>
      <c r="O641" s="2106">
        <f t="shared" si="4"/>
        <v>0</v>
      </c>
      <c r="P641" s="2621">
        <f t="shared" si="4"/>
        <v>79.899999999999991</v>
      </c>
      <c r="Q641" s="2106">
        <f t="shared" si="4"/>
        <v>78.09999999999998</v>
      </c>
      <c r="R641" s="2083">
        <f t="shared" si="4"/>
        <v>0</v>
      </c>
      <c r="S641" s="2083">
        <f>SUM(S468:S640)</f>
        <v>0</v>
      </c>
      <c r="T641" s="2083">
        <f>SUM(T468:T640)</f>
        <v>0</v>
      </c>
      <c r="U641" s="2083">
        <f t="shared" ref="U641" si="5">SUM(U468:U640)</f>
        <v>0</v>
      </c>
      <c r="V641" s="2083">
        <f t="shared" ref="V641" si="6">SUM(V468:V640)</f>
        <v>0</v>
      </c>
      <c r="W641" s="2083">
        <f t="shared" ref="W641" si="7">SUM(W468:W640)</f>
        <v>0</v>
      </c>
      <c r="X641" s="2083">
        <f t="shared" ref="X641" si="8">SUM(X468:X640)</f>
        <v>1.5</v>
      </c>
      <c r="Y641" s="2083">
        <f t="shared" ref="Y641" si="9">SUM(Y468:Y640)</f>
        <v>0</v>
      </c>
      <c r="Z641" s="2083">
        <f t="shared" ref="Z641" si="10">SUM(Z468:Z640)</f>
        <v>10.9</v>
      </c>
      <c r="AA641" s="2083">
        <f t="shared" ref="AA641" si="11">SUM(AA468:AA640)</f>
        <v>82.09999999999998</v>
      </c>
    </row>
    <row r="643" spans="1:27">
      <c r="E643" s="1"/>
    </row>
  </sheetData>
  <mergeCells count="20">
    <mergeCell ref="A1:AA1"/>
    <mergeCell ref="A2:AA2"/>
    <mergeCell ref="N3:P3"/>
    <mergeCell ref="A4:A7"/>
    <mergeCell ref="B4:B7"/>
    <mergeCell ref="C4:C7"/>
    <mergeCell ref="D4:D7"/>
    <mergeCell ref="E4:Q4"/>
    <mergeCell ref="R4:R7"/>
    <mergeCell ref="S4:U6"/>
    <mergeCell ref="A153:AA153"/>
    <mergeCell ref="V4:AA6"/>
    <mergeCell ref="E5:E7"/>
    <mergeCell ref="F5:F7"/>
    <mergeCell ref="G5:P5"/>
    <mergeCell ref="Q5:Q7"/>
    <mergeCell ref="G6:J6"/>
    <mergeCell ref="K6:N6"/>
    <mergeCell ref="B148:G148"/>
    <mergeCell ref="A8:AA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Больш. МР</vt:lpstr>
      <vt:lpstr>Борисогл. МР</vt:lpstr>
      <vt:lpstr>Брейт. МР</vt:lpstr>
      <vt:lpstr>Гавр-Ям. МР</vt:lpstr>
      <vt:lpstr>Данилов. МР</vt:lpstr>
      <vt:lpstr>Любим. МР</vt:lpstr>
      <vt:lpstr>Мышкин.МР</vt:lpstr>
      <vt:lpstr>Некоуз. МР</vt:lpstr>
      <vt:lpstr>Некрас. МР</vt:lpstr>
      <vt:lpstr>Первомай. МР</vt:lpstr>
      <vt:lpstr>Пересл.МР</vt:lpstr>
      <vt:lpstr>Пошех. МР</vt:lpstr>
      <vt:lpstr>Ростов. МР</vt:lpstr>
      <vt:lpstr>Рыбин. МР</vt:lpstr>
      <vt:lpstr>Тутаев.МР</vt:lpstr>
      <vt:lpstr>Углич. МР</vt:lpstr>
      <vt:lpstr>Яросл. МР</vt:lpstr>
      <vt:lpstr>г.Рыбинск</vt:lpstr>
      <vt:lpstr>г.Переславль</vt:lpstr>
      <vt:lpstr>г. Ярославль</vt:lpstr>
      <vt:lpstr>'Пошех. МР'!Область_печати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Мазай Светлана Николаевна</dc:creator>
  <cp:lastModifiedBy>ADM_POSHEKH</cp:lastModifiedBy>
  <cp:lastPrinted>2020-01-09T05:32:52Z</cp:lastPrinted>
  <dcterms:created xsi:type="dcterms:W3CDTF">2017-01-10T05:51:54Z</dcterms:created>
  <dcterms:modified xsi:type="dcterms:W3CDTF">2020-07-02T07:39:44Z</dcterms:modified>
</cp:coreProperties>
</file>